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Acadêmico\2019-2020 - CBCS\Tipologias\01-Agencias Bancárias\Análises\"/>
    </mc:Choice>
  </mc:AlternateContent>
  <xr:revisionPtr revIDLastSave="0" documentId="13_ncr:1_{4E4A6341-56EE-44FD-9E40-19F33626B117}" xr6:coauthVersionLast="45" xr6:coauthVersionMax="45" xr10:uidLastSave="{00000000-0000-0000-0000-000000000000}"/>
  <bookViews>
    <workbookView xWindow="-110" yWindow="-110" windowWidth="19420" windowHeight="10420" tabRatio="666" xr2:uid="{00000000-000D-0000-FFFF-FFFF00000000}"/>
  </bookViews>
  <sheets>
    <sheet name="Planilha_Final" sheetId="5" r:id="rId1"/>
    <sheet name="Regressão" sheetId="10" r:id="rId2"/>
    <sheet name="Sensibilidade" sheetId="13" r:id="rId3"/>
    <sheet name="Equação para qualquer cidade" sheetId="16" r:id="rId4"/>
    <sheet name="EQ-AVAC-SPLITÃO" sheetId="18" r:id="rId5"/>
    <sheet name="EQ-AVAC-VRF" sheetId="19" r:id="rId6"/>
    <sheet name="EQ-ATM-SPLITAO" sheetId="20" r:id="rId7"/>
    <sheet name="EQ-ATM-VRF" sheetId="21" r:id="rId8"/>
    <sheet name="equação geral" sheetId="23" r:id="rId9"/>
    <sheet name="teste" sheetId="24" r:id="rId10"/>
  </sheets>
  <definedNames>
    <definedName name="_xlnm._FilterDatabase" localSheetId="4" hidden="1">'EQ-AVAC-SPLITÃO'!$Y$3:$AA$1027</definedName>
    <definedName name="_xlnm._FilterDatabase" localSheetId="5" hidden="1">'EQ-AVAC-VRF'!$Y$3:$AA$1027</definedName>
    <definedName name="_xlnm._FilterDatabase" localSheetId="0" hidden="1">Planilha_Final!$K$10:$AW$2058</definedName>
    <definedName name="Lights" localSheetId="3">'Equação para qualquer cidade'!$B$22:$B$24</definedName>
    <definedName name="Lights" localSheetId="2">Sensibilidade!$B$22:$B$24</definedName>
    <definedName name="Lights">Regressão!$B$22:$B$24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M12" i="5" l="1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8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4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M110" i="5"/>
  <c r="BM111" i="5"/>
  <c r="BM112" i="5"/>
  <c r="BM113" i="5"/>
  <c r="BM114" i="5"/>
  <c r="BM115" i="5"/>
  <c r="BM116" i="5"/>
  <c r="BM117" i="5"/>
  <c r="BM118" i="5"/>
  <c r="BM119" i="5"/>
  <c r="BM120" i="5"/>
  <c r="BM121" i="5"/>
  <c r="BM122" i="5"/>
  <c r="BM123" i="5"/>
  <c r="BM124" i="5"/>
  <c r="BM125" i="5"/>
  <c r="BM126" i="5"/>
  <c r="BM127" i="5"/>
  <c r="BM128" i="5"/>
  <c r="BM129" i="5"/>
  <c r="BM130" i="5"/>
  <c r="BM131" i="5"/>
  <c r="BM132" i="5"/>
  <c r="BM133" i="5"/>
  <c r="BM134" i="5"/>
  <c r="BM135" i="5"/>
  <c r="BM136" i="5"/>
  <c r="BM137" i="5"/>
  <c r="BM138" i="5"/>
  <c r="BM139" i="5"/>
  <c r="BM140" i="5"/>
  <c r="BM141" i="5"/>
  <c r="BM142" i="5"/>
  <c r="BM143" i="5"/>
  <c r="BM144" i="5"/>
  <c r="BM145" i="5"/>
  <c r="BM146" i="5"/>
  <c r="BM147" i="5"/>
  <c r="BM148" i="5"/>
  <c r="BM149" i="5"/>
  <c r="BM150" i="5"/>
  <c r="BM151" i="5"/>
  <c r="BM152" i="5"/>
  <c r="BM153" i="5"/>
  <c r="BM154" i="5"/>
  <c r="BM155" i="5"/>
  <c r="BM156" i="5"/>
  <c r="BM157" i="5"/>
  <c r="BM158" i="5"/>
  <c r="BM159" i="5"/>
  <c r="BM160" i="5"/>
  <c r="BM161" i="5"/>
  <c r="BM162" i="5"/>
  <c r="BM163" i="5"/>
  <c r="BM164" i="5"/>
  <c r="BM165" i="5"/>
  <c r="BM166" i="5"/>
  <c r="BM167" i="5"/>
  <c r="BM168" i="5"/>
  <c r="BM169" i="5"/>
  <c r="BM170" i="5"/>
  <c r="BM171" i="5"/>
  <c r="BM172" i="5"/>
  <c r="BM173" i="5"/>
  <c r="BM174" i="5"/>
  <c r="BM175" i="5"/>
  <c r="BM176" i="5"/>
  <c r="BM177" i="5"/>
  <c r="BM178" i="5"/>
  <c r="BM179" i="5"/>
  <c r="BM180" i="5"/>
  <c r="BM181" i="5"/>
  <c r="BM182" i="5"/>
  <c r="BM183" i="5"/>
  <c r="BM184" i="5"/>
  <c r="BM185" i="5"/>
  <c r="BM186" i="5"/>
  <c r="BM187" i="5"/>
  <c r="BM188" i="5"/>
  <c r="BM189" i="5"/>
  <c r="BM190" i="5"/>
  <c r="BM191" i="5"/>
  <c r="BM192" i="5"/>
  <c r="BM193" i="5"/>
  <c r="BM194" i="5"/>
  <c r="BM195" i="5"/>
  <c r="BM196" i="5"/>
  <c r="BM197" i="5"/>
  <c r="BM198" i="5"/>
  <c r="BM199" i="5"/>
  <c r="BM200" i="5"/>
  <c r="BM201" i="5"/>
  <c r="BM202" i="5"/>
  <c r="BM203" i="5"/>
  <c r="BM204" i="5"/>
  <c r="BM205" i="5"/>
  <c r="BM206" i="5"/>
  <c r="BM207" i="5"/>
  <c r="BM208" i="5"/>
  <c r="BM209" i="5"/>
  <c r="BM210" i="5"/>
  <c r="BM211" i="5"/>
  <c r="BM212" i="5"/>
  <c r="BM213" i="5"/>
  <c r="BM214" i="5"/>
  <c r="BM215" i="5"/>
  <c r="BM216" i="5"/>
  <c r="BM217" i="5"/>
  <c r="BM218" i="5"/>
  <c r="BM219" i="5"/>
  <c r="BM220" i="5"/>
  <c r="BM221" i="5"/>
  <c r="BM222" i="5"/>
  <c r="BM223" i="5"/>
  <c r="BM224" i="5"/>
  <c r="BM225" i="5"/>
  <c r="BM226" i="5"/>
  <c r="BM227" i="5"/>
  <c r="BM228" i="5"/>
  <c r="BM229" i="5"/>
  <c r="BM230" i="5"/>
  <c r="BM231" i="5"/>
  <c r="BM232" i="5"/>
  <c r="BM233" i="5"/>
  <c r="BM234" i="5"/>
  <c r="BM235" i="5"/>
  <c r="BM236" i="5"/>
  <c r="BM237" i="5"/>
  <c r="BM238" i="5"/>
  <c r="BM239" i="5"/>
  <c r="BM240" i="5"/>
  <c r="BM241" i="5"/>
  <c r="BM242" i="5"/>
  <c r="BM243" i="5"/>
  <c r="BM244" i="5"/>
  <c r="BM245" i="5"/>
  <c r="BM246" i="5"/>
  <c r="BM247" i="5"/>
  <c r="BM248" i="5"/>
  <c r="BM249" i="5"/>
  <c r="BM250" i="5"/>
  <c r="BM251" i="5"/>
  <c r="BM252" i="5"/>
  <c r="BM253" i="5"/>
  <c r="BM254" i="5"/>
  <c r="BM255" i="5"/>
  <c r="BM256" i="5"/>
  <c r="BM257" i="5"/>
  <c r="BM258" i="5"/>
  <c r="BM259" i="5"/>
  <c r="BM260" i="5"/>
  <c r="BM261" i="5"/>
  <c r="BM262" i="5"/>
  <c r="BM263" i="5"/>
  <c r="BM264" i="5"/>
  <c r="BM265" i="5"/>
  <c r="BM266" i="5"/>
  <c r="BM267" i="5"/>
  <c r="BM268" i="5"/>
  <c r="BM269" i="5"/>
  <c r="BM270" i="5"/>
  <c r="BM271" i="5"/>
  <c r="BM272" i="5"/>
  <c r="BM273" i="5"/>
  <c r="BM274" i="5"/>
  <c r="BM275" i="5"/>
  <c r="BM276" i="5"/>
  <c r="BM277" i="5"/>
  <c r="BM278" i="5"/>
  <c r="BM279" i="5"/>
  <c r="BM280" i="5"/>
  <c r="BM281" i="5"/>
  <c r="BM282" i="5"/>
  <c r="BM283" i="5"/>
  <c r="BM284" i="5"/>
  <c r="BM285" i="5"/>
  <c r="BM286" i="5"/>
  <c r="BM287" i="5"/>
  <c r="BM288" i="5"/>
  <c r="BM289" i="5"/>
  <c r="BM290" i="5"/>
  <c r="BM291" i="5"/>
  <c r="BM292" i="5"/>
  <c r="BM293" i="5"/>
  <c r="BM294" i="5"/>
  <c r="BM295" i="5"/>
  <c r="BM296" i="5"/>
  <c r="BM297" i="5"/>
  <c r="BM298" i="5"/>
  <c r="BM299" i="5"/>
  <c r="BM300" i="5"/>
  <c r="BM301" i="5"/>
  <c r="BM302" i="5"/>
  <c r="BM303" i="5"/>
  <c r="BM304" i="5"/>
  <c r="BM305" i="5"/>
  <c r="BM306" i="5"/>
  <c r="BM307" i="5"/>
  <c r="BM308" i="5"/>
  <c r="BM309" i="5"/>
  <c r="BM310" i="5"/>
  <c r="BM311" i="5"/>
  <c r="BM312" i="5"/>
  <c r="BM313" i="5"/>
  <c r="BM314" i="5"/>
  <c r="BM315" i="5"/>
  <c r="BM316" i="5"/>
  <c r="BM317" i="5"/>
  <c r="BM318" i="5"/>
  <c r="BM319" i="5"/>
  <c r="BM320" i="5"/>
  <c r="BM321" i="5"/>
  <c r="BM322" i="5"/>
  <c r="BM323" i="5"/>
  <c r="BM324" i="5"/>
  <c r="BM325" i="5"/>
  <c r="BM326" i="5"/>
  <c r="BM327" i="5"/>
  <c r="BM328" i="5"/>
  <c r="BM329" i="5"/>
  <c r="BM330" i="5"/>
  <c r="BM331" i="5"/>
  <c r="BM332" i="5"/>
  <c r="BM333" i="5"/>
  <c r="BM334" i="5"/>
  <c r="BM335" i="5"/>
  <c r="BM336" i="5"/>
  <c r="BM337" i="5"/>
  <c r="BM338" i="5"/>
  <c r="BM339" i="5"/>
  <c r="BM340" i="5"/>
  <c r="BM341" i="5"/>
  <c r="BM342" i="5"/>
  <c r="BM343" i="5"/>
  <c r="BM344" i="5"/>
  <c r="BM345" i="5"/>
  <c r="BM346" i="5"/>
  <c r="BM347" i="5"/>
  <c r="BM348" i="5"/>
  <c r="BM349" i="5"/>
  <c r="BM350" i="5"/>
  <c r="BM351" i="5"/>
  <c r="BM352" i="5"/>
  <c r="BM353" i="5"/>
  <c r="BM354" i="5"/>
  <c r="BM355" i="5"/>
  <c r="BM356" i="5"/>
  <c r="BM357" i="5"/>
  <c r="BM358" i="5"/>
  <c r="BM359" i="5"/>
  <c r="BM360" i="5"/>
  <c r="BM361" i="5"/>
  <c r="BM362" i="5"/>
  <c r="BM363" i="5"/>
  <c r="BM364" i="5"/>
  <c r="BM365" i="5"/>
  <c r="BM366" i="5"/>
  <c r="BM367" i="5"/>
  <c r="BM368" i="5"/>
  <c r="BM369" i="5"/>
  <c r="BM370" i="5"/>
  <c r="BM371" i="5"/>
  <c r="BM372" i="5"/>
  <c r="BM373" i="5"/>
  <c r="BM374" i="5"/>
  <c r="BM375" i="5"/>
  <c r="BM376" i="5"/>
  <c r="BM377" i="5"/>
  <c r="BM378" i="5"/>
  <c r="BM379" i="5"/>
  <c r="BM380" i="5"/>
  <c r="BM381" i="5"/>
  <c r="BM382" i="5"/>
  <c r="BM383" i="5"/>
  <c r="BM384" i="5"/>
  <c r="BM385" i="5"/>
  <c r="BM386" i="5"/>
  <c r="BM387" i="5"/>
  <c r="BM388" i="5"/>
  <c r="BM389" i="5"/>
  <c r="BM390" i="5"/>
  <c r="BM391" i="5"/>
  <c r="BM392" i="5"/>
  <c r="BM393" i="5"/>
  <c r="BM394" i="5"/>
  <c r="BM395" i="5"/>
  <c r="BM396" i="5"/>
  <c r="BM397" i="5"/>
  <c r="BM398" i="5"/>
  <c r="BM399" i="5"/>
  <c r="BM400" i="5"/>
  <c r="BM401" i="5"/>
  <c r="BM402" i="5"/>
  <c r="BM403" i="5"/>
  <c r="BM404" i="5"/>
  <c r="BM405" i="5"/>
  <c r="BM406" i="5"/>
  <c r="BM407" i="5"/>
  <c r="BM408" i="5"/>
  <c r="BM409" i="5"/>
  <c r="BM410" i="5"/>
  <c r="BM411" i="5"/>
  <c r="BM412" i="5"/>
  <c r="BM413" i="5"/>
  <c r="BM414" i="5"/>
  <c r="BM415" i="5"/>
  <c r="BM416" i="5"/>
  <c r="BM417" i="5"/>
  <c r="BM418" i="5"/>
  <c r="BM419" i="5"/>
  <c r="BM420" i="5"/>
  <c r="BM421" i="5"/>
  <c r="BM422" i="5"/>
  <c r="BM423" i="5"/>
  <c r="BM424" i="5"/>
  <c r="BM425" i="5"/>
  <c r="BM426" i="5"/>
  <c r="BM427" i="5"/>
  <c r="BM428" i="5"/>
  <c r="BM429" i="5"/>
  <c r="BM430" i="5"/>
  <c r="BM431" i="5"/>
  <c r="BM432" i="5"/>
  <c r="BM433" i="5"/>
  <c r="BM434" i="5"/>
  <c r="BM435" i="5"/>
  <c r="BM436" i="5"/>
  <c r="BM437" i="5"/>
  <c r="BM438" i="5"/>
  <c r="BM439" i="5"/>
  <c r="BM440" i="5"/>
  <c r="BM441" i="5"/>
  <c r="BM442" i="5"/>
  <c r="BM443" i="5"/>
  <c r="BM444" i="5"/>
  <c r="BM445" i="5"/>
  <c r="BM446" i="5"/>
  <c r="BM447" i="5"/>
  <c r="BM448" i="5"/>
  <c r="BM449" i="5"/>
  <c r="BM450" i="5"/>
  <c r="BM451" i="5"/>
  <c r="BM452" i="5"/>
  <c r="BM453" i="5"/>
  <c r="BM454" i="5"/>
  <c r="BM455" i="5"/>
  <c r="BM456" i="5"/>
  <c r="BM457" i="5"/>
  <c r="BM458" i="5"/>
  <c r="BM459" i="5"/>
  <c r="BM460" i="5"/>
  <c r="BM461" i="5"/>
  <c r="BM462" i="5"/>
  <c r="BM463" i="5"/>
  <c r="BM464" i="5"/>
  <c r="BM465" i="5"/>
  <c r="BM466" i="5"/>
  <c r="BM467" i="5"/>
  <c r="BM468" i="5"/>
  <c r="BM469" i="5"/>
  <c r="BM470" i="5"/>
  <c r="BM471" i="5"/>
  <c r="BM472" i="5"/>
  <c r="BM473" i="5"/>
  <c r="BM474" i="5"/>
  <c r="BM475" i="5"/>
  <c r="BM476" i="5"/>
  <c r="BM477" i="5"/>
  <c r="BM478" i="5"/>
  <c r="BM479" i="5"/>
  <c r="BM480" i="5"/>
  <c r="BM481" i="5"/>
  <c r="BM482" i="5"/>
  <c r="BM483" i="5"/>
  <c r="BM484" i="5"/>
  <c r="BM485" i="5"/>
  <c r="BM486" i="5"/>
  <c r="BM487" i="5"/>
  <c r="BM488" i="5"/>
  <c r="BM489" i="5"/>
  <c r="BM490" i="5"/>
  <c r="BM491" i="5"/>
  <c r="BM492" i="5"/>
  <c r="BM493" i="5"/>
  <c r="BM494" i="5"/>
  <c r="BM495" i="5"/>
  <c r="BM496" i="5"/>
  <c r="BM497" i="5"/>
  <c r="BM498" i="5"/>
  <c r="BM499" i="5"/>
  <c r="BM500" i="5"/>
  <c r="BM501" i="5"/>
  <c r="BM502" i="5"/>
  <c r="BM503" i="5"/>
  <c r="BM504" i="5"/>
  <c r="BM505" i="5"/>
  <c r="BM506" i="5"/>
  <c r="BM507" i="5"/>
  <c r="BM508" i="5"/>
  <c r="BM509" i="5"/>
  <c r="BM510" i="5"/>
  <c r="BM511" i="5"/>
  <c r="BM512" i="5"/>
  <c r="BM513" i="5"/>
  <c r="BM514" i="5"/>
  <c r="BM515" i="5"/>
  <c r="BM516" i="5"/>
  <c r="BM517" i="5"/>
  <c r="BM518" i="5"/>
  <c r="BM519" i="5"/>
  <c r="BM520" i="5"/>
  <c r="BM521" i="5"/>
  <c r="BM522" i="5"/>
  <c r="BM523" i="5"/>
  <c r="BM524" i="5"/>
  <c r="BM525" i="5"/>
  <c r="BM526" i="5"/>
  <c r="BM527" i="5"/>
  <c r="BM528" i="5"/>
  <c r="BM529" i="5"/>
  <c r="BM530" i="5"/>
  <c r="BM531" i="5"/>
  <c r="BM532" i="5"/>
  <c r="BM533" i="5"/>
  <c r="BM534" i="5"/>
  <c r="BM535" i="5"/>
  <c r="BM536" i="5"/>
  <c r="BM537" i="5"/>
  <c r="BM538" i="5"/>
  <c r="BM539" i="5"/>
  <c r="BM540" i="5"/>
  <c r="BM541" i="5"/>
  <c r="BM542" i="5"/>
  <c r="BM543" i="5"/>
  <c r="BM544" i="5"/>
  <c r="BM545" i="5"/>
  <c r="BM546" i="5"/>
  <c r="BM547" i="5"/>
  <c r="BM548" i="5"/>
  <c r="BM549" i="5"/>
  <c r="BM550" i="5"/>
  <c r="BM551" i="5"/>
  <c r="BM552" i="5"/>
  <c r="BM553" i="5"/>
  <c r="BM554" i="5"/>
  <c r="BM555" i="5"/>
  <c r="BM556" i="5"/>
  <c r="BM557" i="5"/>
  <c r="BM558" i="5"/>
  <c r="BM559" i="5"/>
  <c r="BM560" i="5"/>
  <c r="BM561" i="5"/>
  <c r="BM562" i="5"/>
  <c r="BM563" i="5"/>
  <c r="BM564" i="5"/>
  <c r="BM565" i="5"/>
  <c r="BM566" i="5"/>
  <c r="BM567" i="5"/>
  <c r="BM568" i="5"/>
  <c r="BM569" i="5"/>
  <c r="BM570" i="5"/>
  <c r="BM571" i="5"/>
  <c r="BM572" i="5"/>
  <c r="BM573" i="5"/>
  <c r="BM574" i="5"/>
  <c r="BM575" i="5"/>
  <c r="BM576" i="5"/>
  <c r="BM577" i="5"/>
  <c r="BM578" i="5"/>
  <c r="BM579" i="5"/>
  <c r="BM580" i="5"/>
  <c r="BM581" i="5"/>
  <c r="BM582" i="5"/>
  <c r="BM583" i="5"/>
  <c r="BM584" i="5"/>
  <c r="BM585" i="5"/>
  <c r="BM586" i="5"/>
  <c r="BM587" i="5"/>
  <c r="BM588" i="5"/>
  <c r="BM589" i="5"/>
  <c r="BM590" i="5"/>
  <c r="BM591" i="5"/>
  <c r="BM592" i="5"/>
  <c r="BM593" i="5"/>
  <c r="BM594" i="5"/>
  <c r="BM595" i="5"/>
  <c r="BM596" i="5"/>
  <c r="BM597" i="5"/>
  <c r="BM598" i="5"/>
  <c r="BM599" i="5"/>
  <c r="BM600" i="5"/>
  <c r="BM601" i="5"/>
  <c r="BM602" i="5"/>
  <c r="BM603" i="5"/>
  <c r="BM604" i="5"/>
  <c r="BM605" i="5"/>
  <c r="BM606" i="5"/>
  <c r="BM607" i="5"/>
  <c r="BM608" i="5"/>
  <c r="BM609" i="5"/>
  <c r="BM610" i="5"/>
  <c r="BM611" i="5"/>
  <c r="BM612" i="5"/>
  <c r="BM613" i="5"/>
  <c r="BM614" i="5"/>
  <c r="BM615" i="5"/>
  <c r="BM616" i="5"/>
  <c r="BM617" i="5"/>
  <c r="BM618" i="5"/>
  <c r="BM619" i="5"/>
  <c r="BM620" i="5"/>
  <c r="BM621" i="5"/>
  <c r="BM622" i="5"/>
  <c r="BM623" i="5"/>
  <c r="BM624" i="5"/>
  <c r="BM625" i="5"/>
  <c r="BM626" i="5"/>
  <c r="BM627" i="5"/>
  <c r="BM628" i="5"/>
  <c r="BM629" i="5"/>
  <c r="BM630" i="5"/>
  <c r="BM631" i="5"/>
  <c r="BM632" i="5"/>
  <c r="BM633" i="5"/>
  <c r="BM634" i="5"/>
  <c r="BM635" i="5"/>
  <c r="BM636" i="5"/>
  <c r="BM637" i="5"/>
  <c r="BM638" i="5"/>
  <c r="BM639" i="5"/>
  <c r="BM640" i="5"/>
  <c r="BM641" i="5"/>
  <c r="BM642" i="5"/>
  <c r="BM643" i="5"/>
  <c r="BM644" i="5"/>
  <c r="BM645" i="5"/>
  <c r="BM646" i="5"/>
  <c r="BM647" i="5"/>
  <c r="BM648" i="5"/>
  <c r="BM649" i="5"/>
  <c r="BM650" i="5"/>
  <c r="BM651" i="5"/>
  <c r="BM652" i="5"/>
  <c r="BM653" i="5"/>
  <c r="BM654" i="5"/>
  <c r="BM655" i="5"/>
  <c r="BM656" i="5"/>
  <c r="BM657" i="5"/>
  <c r="BM658" i="5"/>
  <c r="BM659" i="5"/>
  <c r="BM660" i="5"/>
  <c r="BM661" i="5"/>
  <c r="BM662" i="5"/>
  <c r="BM663" i="5"/>
  <c r="BM664" i="5"/>
  <c r="BM665" i="5"/>
  <c r="BM666" i="5"/>
  <c r="BM667" i="5"/>
  <c r="BM668" i="5"/>
  <c r="BM669" i="5"/>
  <c r="BM670" i="5"/>
  <c r="BM671" i="5"/>
  <c r="BM672" i="5"/>
  <c r="BM673" i="5"/>
  <c r="BM674" i="5"/>
  <c r="BM675" i="5"/>
  <c r="BM676" i="5"/>
  <c r="BM677" i="5"/>
  <c r="BM678" i="5"/>
  <c r="BM679" i="5"/>
  <c r="BM680" i="5"/>
  <c r="BM681" i="5"/>
  <c r="BM682" i="5"/>
  <c r="BM683" i="5"/>
  <c r="BM684" i="5"/>
  <c r="BM685" i="5"/>
  <c r="BM686" i="5"/>
  <c r="BM687" i="5"/>
  <c r="BM688" i="5"/>
  <c r="BM689" i="5"/>
  <c r="BM690" i="5"/>
  <c r="BM691" i="5"/>
  <c r="BM692" i="5"/>
  <c r="BM693" i="5"/>
  <c r="BM694" i="5"/>
  <c r="BM695" i="5"/>
  <c r="BM696" i="5"/>
  <c r="BM697" i="5"/>
  <c r="BM698" i="5"/>
  <c r="BM699" i="5"/>
  <c r="BM700" i="5"/>
  <c r="BM701" i="5"/>
  <c r="BM702" i="5"/>
  <c r="BM703" i="5"/>
  <c r="BM704" i="5"/>
  <c r="BM705" i="5"/>
  <c r="BM706" i="5"/>
  <c r="BM707" i="5"/>
  <c r="BM708" i="5"/>
  <c r="BM709" i="5"/>
  <c r="BM710" i="5"/>
  <c r="BM711" i="5"/>
  <c r="BM712" i="5"/>
  <c r="BM713" i="5"/>
  <c r="BM714" i="5"/>
  <c r="BM715" i="5"/>
  <c r="BM716" i="5"/>
  <c r="BM717" i="5"/>
  <c r="BM718" i="5"/>
  <c r="BM719" i="5"/>
  <c r="BM720" i="5"/>
  <c r="BM721" i="5"/>
  <c r="BM722" i="5"/>
  <c r="BM723" i="5"/>
  <c r="BM724" i="5"/>
  <c r="BM725" i="5"/>
  <c r="BM726" i="5"/>
  <c r="BM727" i="5"/>
  <c r="BM728" i="5"/>
  <c r="BM729" i="5"/>
  <c r="BM730" i="5"/>
  <c r="BM731" i="5"/>
  <c r="BM732" i="5"/>
  <c r="BM733" i="5"/>
  <c r="BM734" i="5"/>
  <c r="BM735" i="5"/>
  <c r="BM736" i="5"/>
  <c r="BM737" i="5"/>
  <c r="BM738" i="5"/>
  <c r="BM739" i="5"/>
  <c r="BM740" i="5"/>
  <c r="BM741" i="5"/>
  <c r="BM742" i="5"/>
  <c r="BM743" i="5"/>
  <c r="BM744" i="5"/>
  <c r="BM745" i="5"/>
  <c r="BM746" i="5"/>
  <c r="BM747" i="5"/>
  <c r="BM748" i="5"/>
  <c r="BM749" i="5"/>
  <c r="BM750" i="5"/>
  <c r="BM751" i="5"/>
  <c r="BM752" i="5"/>
  <c r="BM753" i="5"/>
  <c r="BM754" i="5"/>
  <c r="BM755" i="5"/>
  <c r="BM756" i="5"/>
  <c r="BM757" i="5"/>
  <c r="BM758" i="5"/>
  <c r="BM759" i="5"/>
  <c r="BM760" i="5"/>
  <c r="BM761" i="5"/>
  <c r="BM762" i="5"/>
  <c r="BM763" i="5"/>
  <c r="BM764" i="5"/>
  <c r="BM765" i="5"/>
  <c r="BM766" i="5"/>
  <c r="BM767" i="5"/>
  <c r="BM768" i="5"/>
  <c r="BM769" i="5"/>
  <c r="BM770" i="5"/>
  <c r="BM771" i="5"/>
  <c r="BM772" i="5"/>
  <c r="BM773" i="5"/>
  <c r="BM774" i="5"/>
  <c r="BM775" i="5"/>
  <c r="BM776" i="5"/>
  <c r="BM777" i="5"/>
  <c r="BM778" i="5"/>
  <c r="BM779" i="5"/>
  <c r="BM780" i="5"/>
  <c r="BM781" i="5"/>
  <c r="BM782" i="5"/>
  <c r="BM783" i="5"/>
  <c r="BM784" i="5"/>
  <c r="BM785" i="5"/>
  <c r="BM786" i="5"/>
  <c r="BM787" i="5"/>
  <c r="BM788" i="5"/>
  <c r="BM789" i="5"/>
  <c r="BM790" i="5"/>
  <c r="BM791" i="5"/>
  <c r="BM792" i="5"/>
  <c r="BM793" i="5"/>
  <c r="BM794" i="5"/>
  <c r="BM795" i="5"/>
  <c r="BM796" i="5"/>
  <c r="BM797" i="5"/>
  <c r="BM798" i="5"/>
  <c r="BM799" i="5"/>
  <c r="BM800" i="5"/>
  <c r="BM801" i="5"/>
  <c r="BM802" i="5"/>
  <c r="BM803" i="5"/>
  <c r="BM804" i="5"/>
  <c r="BM805" i="5"/>
  <c r="BM806" i="5"/>
  <c r="BM807" i="5"/>
  <c r="BM808" i="5"/>
  <c r="BM809" i="5"/>
  <c r="BM810" i="5"/>
  <c r="BM811" i="5"/>
  <c r="BM812" i="5"/>
  <c r="BM813" i="5"/>
  <c r="BM814" i="5"/>
  <c r="BM815" i="5"/>
  <c r="BM816" i="5"/>
  <c r="BM817" i="5"/>
  <c r="BM818" i="5"/>
  <c r="BM819" i="5"/>
  <c r="BM820" i="5"/>
  <c r="BM821" i="5"/>
  <c r="BM822" i="5"/>
  <c r="BM823" i="5"/>
  <c r="BM824" i="5"/>
  <c r="BM825" i="5"/>
  <c r="BM826" i="5"/>
  <c r="BM827" i="5"/>
  <c r="BM828" i="5"/>
  <c r="BM829" i="5"/>
  <c r="BM830" i="5"/>
  <c r="BM831" i="5"/>
  <c r="BM832" i="5"/>
  <c r="BM833" i="5"/>
  <c r="BM834" i="5"/>
  <c r="BM835" i="5"/>
  <c r="BM836" i="5"/>
  <c r="BM837" i="5"/>
  <c r="BM838" i="5"/>
  <c r="BM839" i="5"/>
  <c r="BM840" i="5"/>
  <c r="BM841" i="5"/>
  <c r="BM842" i="5"/>
  <c r="BM843" i="5"/>
  <c r="BM844" i="5"/>
  <c r="BM845" i="5"/>
  <c r="BM846" i="5"/>
  <c r="BM847" i="5"/>
  <c r="BM848" i="5"/>
  <c r="BM849" i="5"/>
  <c r="BM850" i="5"/>
  <c r="BM851" i="5"/>
  <c r="BM852" i="5"/>
  <c r="BM853" i="5"/>
  <c r="BM854" i="5"/>
  <c r="BM855" i="5"/>
  <c r="BM856" i="5"/>
  <c r="BM857" i="5"/>
  <c r="BM858" i="5"/>
  <c r="BM859" i="5"/>
  <c r="BM860" i="5"/>
  <c r="BM861" i="5"/>
  <c r="BM862" i="5"/>
  <c r="BM863" i="5"/>
  <c r="BM864" i="5"/>
  <c r="BM865" i="5"/>
  <c r="BM866" i="5"/>
  <c r="BM867" i="5"/>
  <c r="BM868" i="5"/>
  <c r="BM869" i="5"/>
  <c r="BM870" i="5"/>
  <c r="BM871" i="5"/>
  <c r="BM872" i="5"/>
  <c r="BM873" i="5"/>
  <c r="BM874" i="5"/>
  <c r="BM875" i="5"/>
  <c r="BM876" i="5"/>
  <c r="BM877" i="5"/>
  <c r="BM878" i="5"/>
  <c r="BM879" i="5"/>
  <c r="BM880" i="5"/>
  <c r="BM881" i="5"/>
  <c r="BM882" i="5"/>
  <c r="BM883" i="5"/>
  <c r="BM884" i="5"/>
  <c r="BM885" i="5"/>
  <c r="BM886" i="5"/>
  <c r="BM887" i="5"/>
  <c r="BM888" i="5"/>
  <c r="BM889" i="5"/>
  <c r="BM890" i="5"/>
  <c r="BM891" i="5"/>
  <c r="BM892" i="5"/>
  <c r="BM893" i="5"/>
  <c r="BM894" i="5"/>
  <c r="BM895" i="5"/>
  <c r="BM896" i="5"/>
  <c r="BM897" i="5"/>
  <c r="BM898" i="5"/>
  <c r="BM899" i="5"/>
  <c r="BM900" i="5"/>
  <c r="BM901" i="5"/>
  <c r="BM902" i="5"/>
  <c r="BM903" i="5"/>
  <c r="BM904" i="5"/>
  <c r="BM905" i="5"/>
  <c r="BM906" i="5"/>
  <c r="BM907" i="5"/>
  <c r="BM908" i="5"/>
  <c r="BM909" i="5"/>
  <c r="BM910" i="5"/>
  <c r="BM911" i="5"/>
  <c r="BM912" i="5"/>
  <c r="BM913" i="5"/>
  <c r="BM914" i="5"/>
  <c r="BM915" i="5"/>
  <c r="BM916" i="5"/>
  <c r="BM917" i="5"/>
  <c r="BM918" i="5"/>
  <c r="BM919" i="5"/>
  <c r="BM920" i="5"/>
  <c r="BM921" i="5"/>
  <c r="BM922" i="5"/>
  <c r="BM923" i="5"/>
  <c r="BM924" i="5"/>
  <c r="BM925" i="5"/>
  <c r="BM926" i="5"/>
  <c r="BM927" i="5"/>
  <c r="BM928" i="5"/>
  <c r="BM929" i="5"/>
  <c r="BM930" i="5"/>
  <c r="BM931" i="5"/>
  <c r="BM932" i="5"/>
  <c r="BM933" i="5"/>
  <c r="BM934" i="5"/>
  <c r="BM935" i="5"/>
  <c r="BM936" i="5"/>
  <c r="BM937" i="5"/>
  <c r="BM938" i="5"/>
  <c r="BM939" i="5"/>
  <c r="BM940" i="5"/>
  <c r="BM941" i="5"/>
  <c r="BM942" i="5"/>
  <c r="BM943" i="5"/>
  <c r="BM944" i="5"/>
  <c r="BM945" i="5"/>
  <c r="BM946" i="5"/>
  <c r="BM947" i="5"/>
  <c r="BM948" i="5"/>
  <c r="BM949" i="5"/>
  <c r="BM950" i="5"/>
  <c r="BM951" i="5"/>
  <c r="BM952" i="5"/>
  <c r="BM953" i="5"/>
  <c r="BM954" i="5"/>
  <c r="BM955" i="5"/>
  <c r="BM956" i="5"/>
  <c r="BM957" i="5"/>
  <c r="BM958" i="5"/>
  <c r="BM959" i="5"/>
  <c r="BM960" i="5"/>
  <c r="BM961" i="5"/>
  <c r="BM962" i="5"/>
  <c r="BM963" i="5"/>
  <c r="BM964" i="5"/>
  <c r="BM965" i="5"/>
  <c r="BM966" i="5"/>
  <c r="BM967" i="5"/>
  <c r="BM968" i="5"/>
  <c r="BM969" i="5"/>
  <c r="BM970" i="5"/>
  <c r="BM971" i="5"/>
  <c r="BM972" i="5"/>
  <c r="BM973" i="5"/>
  <c r="BM974" i="5"/>
  <c r="BM975" i="5"/>
  <c r="BM976" i="5"/>
  <c r="BM977" i="5"/>
  <c r="BM978" i="5"/>
  <c r="BM979" i="5"/>
  <c r="BM980" i="5"/>
  <c r="BM981" i="5"/>
  <c r="BM982" i="5"/>
  <c r="BM983" i="5"/>
  <c r="BM984" i="5"/>
  <c r="BM985" i="5"/>
  <c r="BM986" i="5"/>
  <c r="BM987" i="5"/>
  <c r="BM988" i="5"/>
  <c r="BM989" i="5"/>
  <c r="BM990" i="5"/>
  <c r="BM991" i="5"/>
  <c r="BM992" i="5"/>
  <c r="BM993" i="5"/>
  <c r="BM994" i="5"/>
  <c r="BM995" i="5"/>
  <c r="BM996" i="5"/>
  <c r="BM997" i="5"/>
  <c r="BM998" i="5"/>
  <c r="BM999" i="5"/>
  <c r="BM1000" i="5"/>
  <c r="BM1001" i="5"/>
  <c r="BM1002" i="5"/>
  <c r="BM1003" i="5"/>
  <c r="BM1004" i="5"/>
  <c r="BM1005" i="5"/>
  <c r="BM1006" i="5"/>
  <c r="BM1007" i="5"/>
  <c r="BM1008" i="5"/>
  <c r="BM1009" i="5"/>
  <c r="BM1010" i="5"/>
  <c r="BM1011" i="5"/>
  <c r="BM1012" i="5"/>
  <c r="BM1013" i="5"/>
  <c r="BM1014" i="5"/>
  <c r="BM1015" i="5"/>
  <c r="BM1016" i="5"/>
  <c r="BM1017" i="5"/>
  <c r="BM1018" i="5"/>
  <c r="BM1019" i="5"/>
  <c r="BM1020" i="5"/>
  <c r="BM1021" i="5"/>
  <c r="BM1022" i="5"/>
  <c r="BM1023" i="5"/>
  <c r="BM1024" i="5"/>
  <c r="BM1025" i="5"/>
  <c r="BM1026" i="5"/>
  <c r="BM1027" i="5"/>
  <c r="BM1028" i="5"/>
  <c r="BM1029" i="5"/>
  <c r="BM1030" i="5"/>
  <c r="BM1031" i="5"/>
  <c r="BM1032" i="5"/>
  <c r="BM1033" i="5"/>
  <c r="BM1034" i="5"/>
  <c r="BM1035" i="5"/>
  <c r="BM1036" i="5"/>
  <c r="BM1037" i="5"/>
  <c r="BM1038" i="5"/>
  <c r="BM1039" i="5"/>
  <c r="BM1040" i="5"/>
  <c r="BM1041" i="5"/>
  <c r="BM1042" i="5"/>
  <c r="BM1043" i="5"/>
  <c r="BM1044" i="5"/>
  <c r="BM1045" i="5"/>
  <c r="BM1046" i="5"/>
  <c r="BM1047" i="5"/>
  <c r="BM1048" i="5"/>
  <c r="BM1049" i="5"/>
  <c r="BM1050" i="5"/>
  <c r="BM1051" i="5"/>
  <c r="BM1052" i="5"/>
  <c r="BM1053" i="5"/>
  <c r="BM1054" i="5"/>
  <c r="BM1055" i="5"/>
  <c r="BM1056" i="5"/>
  <c r="BM1057" i="5"/>
  <c r="BM1058" i="5"/>
  <c r="BM1059" i="5"/>
  <c r="BM1060" i="5"/>
  <c r="BM1061" i="5"/>
  <c r="BM1062" i="5"/>
  <c r="BM1063" i="5"/>
  <c r="BM1064" i="5"/>
  <c r="BM1065" i="5"/>
  <c r="BM1066" i="5"/>
  <c r="BM1067" i="5"/>
  <c r="BM1068" i="5"/>
  <c r="BM1069" i="5"/>
  <c r="BM1070" i="5"/>
  <c r="BM1071" i="5"/>
  <c r="BM1072" i="5"/>
  <c r="BM1073" i="5"/>
  <c r="BM1074" i="5"/>
  <c r="BM1075" i="5"/>
  <c r="BM1076" i="5"/>
  <c r="BM1077" i="5"/>
  <c r="BM1078" i="5"/>
  <c r="BM1079" i="5"/>
  <c r="BM1080" i="5"/>
  <c r="BM1081" i="5"/>
  <c r="BM1082" i="5"/>
  <c r="BM1083" i="5"/>
  <c r="BM1084" i="5"/>
  <c r="BM1085" i="5"/>
  <c r="BM1086" i="5"/>
  <c r="BM1087" i="5"/>
  <c r="BM1088" i="5"/>
  <c r="BM1089" i="5"/>
  <c r="BM1090" i="5"/>
  <c r="BM1091" i="5"/>
  <c r="BM1092" i="5"/>
  <c r="BM1093" i="5"/>
  <c r="BM1094" i="5"/>
  <c r="BM1095" i="5"/>
  <c r="BM1096" i="5"/>
  <c r="BM1097" i="5"/>
  <c r="BM1098" i="5"/>
  <c r="BM1099" i="5"/>
  <c r="BM1100" i="5"/>
  <c r="BM1101" i="5"/>
  <c r="BM1102" i="5"/>
  <c r="BM1103" i="5"/>
  <c r="BM1104" i="5"/>
  <c r="BM1105" i="5"/>
  <c r="BM1106" i="5"/>
  <c r="BM1107" i="5"/>
  <c r="BM1108" i="5"/>
  <c r="BM1109" i="5"/>
  <c r="BM1110" i="5"/>
  <c r="BM1111" i="5"/>
  <c r="BM1112" i="5"/>
  <c r="BM1113" i="5"/>
  <c r="BM1114" i="5"/>
  <c r="BM1115" i="5"/>
  <c r="BM1116" i="5"/>
  <c r="BM1117" i="5"/>
  <c r="BM1118" i="5"/>
  <c r="BM1119" i="5"/>
  <c r="BM1120" i="5"/>
  <c r="BM1121" i="5"/>
  <c r="BM1122" i="5"/>
  <c r="BM1123" i="5"/>
  <c r="BM1124" i="5"/>
  <c r="BM1125" i="5"/>
  <c r="BM1126" i="5"/>
  <c r="BM1127" i="5"/>
  <c r="BM1128" i="5"/>
  <c r="BM1129" i="5"/>
  <c r="BM1130" i="5"/>
  <c r="BM1131" i="5"/>
  <c r="BM1132" i="5"/>
  <c r="BM1133" i="5"/>
  <c r="BM1134" i="5"/>
  <c r="BM1135" i="5"/>
  <c r="BM1136" i="5"/>
  <c r="BM1137" i="5"/>
  <c r="BM1138" i="5"/>
  <c r="BM1139" i="5"/>
  <c r="BM1140" i="5"/>
  <c r="BM1141" i="5"/>
  <c r="BM1142" i="5"/>
  <c r="BM1143" i="5"/>
  <c r="BM1144" i="5"/>
  <c r="BM1145" i="5"/>
  <c r="BM1146" i="5"/>
  <c r="BM1147" i="5"/>
  <c r="BM1148" i="5"/>
  <c r="BM1149" i="5"/>
  <c r="BM1150" i="5"/>
  <c r="BM1151" i="5"/>
  <c r="BM1152" i="5"/>
  <c r="BM1153" i="5"/>
  <c r="BM1154" i="5"/>
  <c r="BM1155" i="5"/>
  <c r="BM1156" i="5"/>
  <c r="BM1157" i="5"/>
  <c r="BM1158" i="5"/>
  <c r="BM1159" i="5"/>
  <c r="BM1160" i="5"/>
  <c r="BM1161" i="5"/>
  <c r="BM1162" i="5"/>
  <c r="BM1163" i="5"/>
  <c r="BM1164" i="5"/>
  <c r="BM1165" i="5"/>
  <c r="BM1166" i="5"/>
  <c r="BM1167" i="5"/>
  <c r="BM1168" i="5"/>
  <c r="BM1169" i="5"/>
  <c r="BM1170" i="5"/>
  <c r="BM1171" i="5"/>
  <c r="BM1172" i="5"/>
  <c r="BM1173" i="5"/>
  <c r="BM1174" i="5"/>
  <c r="BM1175" i="5"/>
  <c r="BM1176" i="5"/>
  <c r="BM1177" i="5"/>
  <c r="BM1178" i="5"/>
  <c r="BM1179" i="5"/>
  <c r="BM1180" i="5"/>
  <c r="BM1181" i="5"/>
  <c r="BM1182" i="5"/>
  <c r="BM1183" i="5"/>
  <c r="BM1184" i="5"/>
  <c r="BM1185" i="5"/>
  <c r="BM1186" i="5"/>
  <c r="BM1187" i="5"/>
  <c r="BM1188" i="5"/>
  <c r="BM1189" i="5"/>
  <c r="BM1190" i="5"/>
  <c r="BM1191" i="5"/>
  <c r="BM1192" i="5"/>
  <c r="BM1193" i="5"/>
  <c r="BM1194" i="5"/>
  <c r="BM1195" i="5"/>
  <c r="BM1196" i="5"/>
  <c r="BM1197" i="5"/>
  <c r="BM1198" i="5"/>
  <c r="BM1199" i="5"/>
  <c r="BM1200" i="5"/>
  <c r="BM1201" i="5"/>
  <c r="BM1202" i="5"/>
  <c r="BM1203" i="5"/>
  <c r="BM1204" i="5"/>
  <c r="BM1205" i="5"/>
  <c r="BM1206" i="5"/>
  <c r="BM1207" i="5"/>
  <c r="BM1208" i="5"/>
  <c r="BM1209" i="5"/>
  <c r="BM1210" i="5"/>
  <c r="BM1211" i="5"/>
  <c r="BM1212" i="5"/>
  <c r="BM1213" i="5"/>
  <c r="BM1214" i="5"/>
  <c r="BM1215" i="5"/>
  <c r="BM1216" i="5"/>
  <c r="BM1217" i="5"/>
  <c r="BM1218" i="5"/>
  <c r="BM1219" i="5"/>
  <c r="BM1220" i="5"/>
  <c r="BM1221" i="5"/>
  <c r="BM1222" i="5"/>
  <c r="BM1223" i="5"/>
  <c r="BM1224" i="5"/>
  <c r="BM1225" i="5"/>
  <c r="BM1226" i="5"/>
  <c r="BM1227" i="5"/>
  <c r="BM1228" i="5"/>
  <c r="BM1229" i="5"/>
  <c r="BM1230" i="5"/>
  <c r="BM1231" i="5"/>
  <c r="BM1232" i="5"/>
  <c r="BM1233" i="5"/>
  <c r="BM1234" i="5"/>
  <c r="BM1235" i="5"/>
  <c r="BM1236" i="5"/>
  <c r="BM1237" i="5"/>
  <c r="BM1238" i="5"/>
  <c r="BM1239" i="5"/>
  <c r="BM1240" i="5"/>
  <c r="BM1241" i="5"/>
  <c r="BM1242" i="5"/>
  <c r="BM1243" i="5"/>
  <c r="BM1244" i="5"/>
  <c r="BM1245" i="5"/>
  <c r="BM1246" i="5"/>
  <c r="BM1247" i="5"/>
  <c r="BM1248" i="5"/>
  <c r="BM1249" i="5"/>
  <c r="BM1250" i="5"/>
  <c r="BM1251" i="5"/>
  <c r="BM1252" i="5"/>
  <c r="BM1253" i="5"/>
  <c r="BM1254" i="5"/>
  <c r="BM1255" i="5"/>
  <c r="BM1256" i="5"/>
  <c r="BM1257" i="5"/>
  <c r="BM1258" i="5"/>
  <c r="BM1259" i="5"/>
  <c r="BM1260" i="5"/>
  <c r="BM1261" i="5"/>
  <c r="BM1262" i="5"/>
  <c r="BM1263" i="5"/>
  <c r="BM1264" i="5"/>
  <c r="BM1265" i="5"/>
  <c r="BM1266" i="5"/>
  <c r="BM1267" i="5"/>
  <c r="BM1268" i="5"/>
  <c r="BM1269" i="5"/>
  <c r="BM1270" i="5"/>
  <c r="BM1271" i="5"/>
  <c r="BM1272" i="5"/>
  <c r="BM1273" i="5"/>
  <c r="BM1274" i="5"/>
  <c r="BM1275" i="5"/>
  <c r="BM1276" i="5"/>
  <c r="BM1277" i="5"/>
  <c r="BM1278" i="5"/>
  <c r="BM1279" i="5"/>
  <c r="BM1280" i="5"/>
  <c r="BM1281" i="5"/>
  <c r="BM1282" i="5"/>
  <c r="BM1283" i="5"/>
  <c r="BM1284" i="5"/>
  <c r="BM1285" i="5"/>
  <c r="BM1286" i="5"/>
  <c r="BM1287" i="5"/>
  <c r="BM1288" i="5"/>
  <c r="BM1289" i="5"/>
  <c r="BM1290" i="5"/>
  <c r="BM1291" i="5"/>
  <c r="BM1292" i="5"/>
  <c r="BM1293" i="5"/>
  <c r="BM1294" i="5"/>
  <c r="BM1295" i="5"/>
  <c r="BM1296" i="5"/>
  <c r="BM1297" i="5"/>
  <c r="BM1298" i="5"/>
  <c r="BM1299" i="5"/>
  <c r="BM1300" i="5"/>
  <c r="BM1301" i="5"/>
  <c r="BM1302" i="5"/>
  <c r="BM1303" i="5"/>
  <c r="BM1304" i="5"/>
  <c r="BM1305" i="5"/>
  <c r="BM1306" i="5"/>
  <c r="BM1307" i="5"/>
  <c r="BM1308" i="5"/>
  <c r="BM1309" i="5"/>
  <c r="BM1310" i="5"/>
  <c r="BM1311" i="5"/>
  <c r="BM1312" i="5"/>
  <c r="BM1313" i="5"/>
  <c r="BM1314" i="5"/>
  <c r="BM1315" i="5"/>
  <c r="BM1316" i="5"/>
  <c r="BM1317" i="5"/>
  <c r="BM1318" i="5"/>
  <c r="BM1319" i="5"/>
  <c r="BM1320" i="5"/>
  <c r="BM1321" i="5"/>
  <c r="BM1322" i="5"/>
  <c r="BM1323" i="5"/>
  <c r="BM1324" i="5"/>
  <c r="BM1325" i="5"/>
  <c r="BM1326" i="5"/>
  <c r="BM1327" i="5"/>
  <c r="BM1328" i="5"/>
  <c r="BM1329" i="5"/>
  <c r="BM1330" i="5"/>
  <c r="BM1331" i="5"/>
  <c r="BM1332" i="5"/>
  <c r="BM1333" i="5"/>
  <c r="BM1334" i="5"/>
  <c r="BM1335" i="5"/>
  <c r="BM1336" i="5"/>
  <c r="BM1337" i="5"/>
  <c r="BM1338" i="5"/>
  <c r="BM1339" i="5"/>
  <c r="BM1340" i="5"/>
  <c r="BM1341" i="5"/>
  <c r="BM1342" i="5"/>
  <c r="BM1343" i="5"/>
  <c r="BM1344" i="5"/>
  <c r="BM1345" i="5"/>
  <c r="BM1346" i="5"/>
  <c r="BM1347" i="5"/>
  <c r="BM1348" i="5"/>
  <c r="BM1349" i="5"/>
  <c r="BM1350" i="5"/>
  <c r="BM1351" i="5"/>
  <c r="BM1352" i="5"/>
  <c r="BM1353" i="5"/>
  <c r="BM1354" i="5"/>
  <c r="BM1355" i="5"/>
  <c r="BM1356" i="5"/>
  <c r="BM1357" i="5"/>
  <c r="BM1358" i="5"/>
  <c r="BM1359" i="5"/>
  <c r="BM1360" i="5"/>
  <c r="BM1361" i="5"/>
  <c r="BM1362" i="5"/>
  <c r="BM1363" i="5"/>
  <c r="BM1364" i="5"/>
  <c r="BM1365" i="5"/>
  <c r="BM1366" i="5"/>
  <c r="BM1367" i="5"/>
  <c r="BM1368" i="5"/>
  <c r="BM1369" i="5"/>
  <c r="BM1370" i="5"/>
  <c r="BM1371" i="5"/>
  <c r="BM1372" i="5"/>
  <c r="BM1373" i="5"/>
  <c r="BM1374" i="5"/>
  <c r="BM1375" i="5"/>
  <c r="BM1376" i="5"/>
  <c r="BM1377" i="5"/>
  <c r="BM1378" i="5"/>
  <c r="BM1379" i="5"/>
  <c r="BM1380" i="5"/>
  <c r="BM1381" i="5"/>
  <c r="BM1382" i="5"/>
  <c r="BM1383" i="5"/>
  <c r="BM1384" i="5"/>
  <c r="BM1385" i="5"/>
  <c r="BM1386" i="5"/>
  <c r="BM1387" i="5"/>
  <c r="BM1388" i="5"/>
  <c r="BM1389" i="5"/>
  <c r="BM1390" i="5"/>
  <c r="BM1391" i="5"/>
  <c r="BM1392" i="5"/>
  <c r="BM1393" i="5"/>
  <c r="BM1394" i="5"/>
  <c r="BM1395" i="5"/>
  <c r="BM1396" i="5"/>
  <c r="BM1397" i="5"/>
  <c r="BM1398" i="5"/>
  <c r="BM1399" i="5"/>
  <c r="BM1400" i="5"/>
  <c r="BM1401" i="5"/>
  <c r="BM1402" i="5"/>
  <c r="BM1403" i="5"/>
  <c r="BM1404" i="5"/>
  <c r="BM1405" i="5"/>
  <c r="BM1406" i="5"/>
  <c r="BM1407" i="5"/>
  <c r="BM1408" i="5"/>
  <c r="BM1409" i="5"/>
  <c r="BM1410" i="5"/>
  <c r="BM1411" i="5"/>
  <c r="BM1412" i="5"/>
  <c r="BM1413" i="5"/>
  <c r="BM1414" i="5"/>
  <c r="BM1415" i="5"/>
  <c r="BM1416" i="5"/>
  <c r="BM1417" i="5"/>
  <c r="BM1418" i="5"/>
  <c r="BM1419" i="5"/>
  <c r="BM1420" i="5"/>
  <c r="BM1421" i="5"/>
  <c r="BM1422" i="5"/>
  <c r="BM1423" i="5"/>
  <c r="BM1424" i="5"/>
  <c r="BM1425" i="5"/>
  <c r="BM1426" i="5"/>
  <c r="BM1427" i="5"/>
  <c r="BM1428" i="5"/>
  <c r="BM1429" i="5"/>
  <c r="BM1430" i="5"/>
  <c r="BM1431" i="5"/>
  <c r="BM1432" i="5"/>
  <c r="BM1433" i="5"/>
  <c r="BM1434" i="5"/>
  <c r="BM1435" i="5"/>
  <c r="BM1436" i="5"/>
  <c r="BM1437" i="5"/>
  <c r="BM1438" i="5"/>
  <c r="BM1439" i="5"/>
  <c r="BM1440" i="5"/>
  <c r="BM1441" i="5"/>
  <c r="BM1442" i="5"/>
  <c r="BM1443" i="5"/>
  <c r="BM1444" i="5"/>
  <c r="BM1445" i="5"/>
  <c r="BM1446" i="5"/>
  <c r="BM1447" i="5"/>
  <c r="BM1448" i="5"/>
  <c r="BM1449" i="5"/>
  <c r="BM1450" i="5"/>
  <c r="BM1451" i="5"/>
  <c r="BM1452" i="5"/>
  <c r="BM1453" i="5"/>
  <c r="BM1454" i="5"/>
  <c r="BM1455" i="5"/>
  <c r="BM1456" i="5"/>
  <c r="BM1457" i="5"/>
  <c r="BM1458" i="5"/>
  <c r="BM1459" i="5"/>
  <c r="BM1460" i="5"/>
  <c r="BM1461" i="5"/>
  <c r="BM1462" i="5"/>
  <c r="BM1463" i="5"/>
  <c r="BM1464" i="5"/>
  <c r="BM1465" i="5"/>
  <c r="BM1466" i="5"/>
  <c r="BM1467" i="5"/>
  <c r="BM1468" i="5"/>
  <c r="BM1469" i="5"/>
  <c r="BM1470" i="5"/>
  <c r="BM1471" i="5"/>
  <c r="BM1472" i="5"/>
  <c r="BM1473" i="5"/>
  <c r="BM1474" i="5"/>
  <c r="BM1475" i="5"/>
  <c r="BM1476" i="5"/>
  <c r="BM1477" i="5"/>
  <c r="BM1478" i="5"/>
  <c r="BM1479" i="5"/>
  <c r="BM1480" i="5"/>
  <c r="BM1481" i="5"/>
  <c r="BM1482" i="5"/>
  <c r="BM1483" i="5"/>
  <c r="BM1484" i="5"/>
  <c r="BM1485" i="5"/>
  <c r="BM1486" i="5"/>
  <c r="BM1487" i="5"/>
  <c r="BM1488" i="5"/>
  <c r="BM1489" i="5"/>
  <c r="BM1490" i="5"/>
  <c r="BM1491" i="5"/>
  <c r="BM1492" i="5"/>
  <c r="BM1493" i="5"/>
  <c r="BM1494" i="5"/>
  <c r="BM1495" i="5"/>
  <c r="BM1496" i="5"/>
  <c r="BM1497" i="5"/>
  <c r="BM1498" i="5"/>
  <c r="BM1499" i="5"/>
  <c r="BM1500" i="5"/>
  <c r="BM1501" i="5"/>
  <c r="BM1502" i="5"/>
  <c r="BM1503" i="5"/>
  <c r="BM1504" i="5"/>
  <c r="BM1505" i="5"/>
  <c r="BM1506" i="5"/>
  <c r="BM1507" i="5"/>
  <c r="BM1508" i="5"/>
  <c r="BM1509" i="5"/>
  <c r="BM1510" i="5"/>
  <c r="BM1511" i="5"/>
  <c r="BM1512" i="5"/>
  <c r="BM1513" i="5"/>
  <c r="BM1514" i="5"/>
  <c r="BM1515" i="5"/>
  <c r="BM1516" i="5"/>
  <c r="BM1517" i="5"/>
  <c r="BM1518" i="5"/>
  <c r="BM1519" i="5"/>
  <c r="BM1520" i="5"/>
  <c r="BM1521" i="5"/>
  <c r="BM1522" i="5"/>
  <c r="BM1523" i="5"/>
  <c r="BM1524" i="5"/>
  <c r="BM1525" i="5"/>
  <c r="BM1526" i="5"/>
  <c r="BM1527" i="5"/>
  <c r="BM1528" i="5"/>
  <c r="BM1529" i="5"/>
  <c r="BM1530" i="5"/>
  <c r="BM1531" i="5"/>
  <c r="BM1532" i="5"/>
  <c r="BM1533" i="5"/>
  <c r="BM1534" i="5"/>
  <c r="BM1535" i="5"/>
  <c r="BM1536" i="5"/>
  <c r="BM1537" i="5"/>
  <c r="BM1538" i="5"/>
  <c r="BM1539" i="5"/>
  <c r="BM1540" i="5"/>
  <c r="BM1541" i="5"/>
  <c r="BM1542" i="5"/>
  <c r="BM1543" i="5"/>
  <c r="BM1544" i="5"/>
  <c r="BM1545" i="5"/>
  <c r="BM1546" i="5"/>
  <c r="BM1547" i="5"/>
  <c r="BM1548" i="5"/>
  <c r="BM1549" i="5"/>
  <c r="BM1550" i="5"/>
  <c r="BM1551" i="5"/>
  <c r="BM1552" i="5"/>
  <c r="BM1553" i="5"/>
  <c r="BM1554" i="5"/>
  <c r="BM1555" i="5"/>
  <c r="BM1556" i="5"/>
  <c r="BM1557" i="5"/>
  <c r="BM1558" i="5"/>
  <c r="BM1559" i="5"/>
  <c r="BM1560" i="5"/>
  <c r="BM1561" i="5"/>
  <c r="BM1562" i="5"/>
  <c r="BM1563" i="5"/>
  <c r="BM1564" i="5"/>
  <c r="BM1565" i="5"/>
  <c r="BM1566" i="5"/>
  <c r="BM1567" i="5"/>
  <c r="BM1568" i="5"/>
  <c r="BM1569" i="5"/>
  <c r="BM1570" i="5"/>
  <c r="BM1571" i="5"/>
  <c r="BM1572" i="5"/>
  <c r="BM1573" i="5"/>
  <c r="BM1574" i="5"/>
  <c r="BM1575" i="5"/>
  <c r="BM1576" i="5"/>
  <c r="BM1577" i="5"/>
  <c r="BM1578" i="5"/>
  <c r="BM1579" i="5"/>
  <c r="BM1580" i="5"/>
  <c r="BM1581" i="5"/>
  <c r="BM1582" i="5"/>
  <c r="BM1583" i="5"/>
  <c r="BM1584" i="5"/>
  <c r="BM1585" i="5"/>
  <c r="BM1586" i="5"/>
  <c r="BM1587" i="5"/>
  <c r="BM1588" i="5"/>
  <c r="BM1589" i="5"/>
  <c r="BM1590" i="5"/>
  <c r="BM1591" i="5"/>
  <c r="BM1592" i="5"/>
  <c r="BM1593" i="5"/>
  <c r="BM1594" i="5"/>
  <c r="BM1595" i="5"/>
  <c r="BM1596" i="5"/>
  <c r="BM1597" i="5"/>
  <c r="BM1598" i="5"/>
  <c r="BM1599" i="5"/>
  <c r="BM1600" i="5"/>
  <c r="BM1601" i="5"/>
  <c r="BM1602" i="5"/>
  <c r="BM1603" i="5"/>
  <c r="BM1604" i="5"/>
  <c r="BM1605" i="5"/>
  <c r="BM1606" i="5"/>
  <c r="BM1607" i="5"/>
  <c r="BM1608" i="5"/>
  <c r="BM1609" i="5"/>
  <c r="BM1610" i="5"/>
  <c r="BM1611" i="5"/>
  <c r="BM1612" i="5"/>
  <c r="BM1613" i="5"/>
  <c r="BM1614" i="5"/>
  <c r="BM1615" i="5"/>
  <c r="BM1616" i="5"/>
  <c r="BM1617" i="5"/>
  <c r="BM1618" i="5"/>
  <c r="BM1619" i="5"/>
  <c r="BM1620" i="5"/>
  <c r="BM1621" i="5"/>
  <c r="BM1622" i="5"/>
  <c r="BM1623" i="5"/>
  <c r="BM1624" i="5"/>
  <c r="BM1625" i="5"/>
  <c r="BM1626" i="5"/>
  <c r="BM1627" i="5"/>
  <c r="BM1628" i="5"/>
  <c r="BM1629" i="5"/>
  <c r="BM1630" i="5"/>
  <c r="BM1631" i="5"/>
  <c r="BM1632" i="5"/>
  <c r="BM1633" i="5"/>
  <c r="BM1634" i="5"/>
  <c r="BM1635" i="5"/>
  <c r="BM1636" i="5"/>
  <c r="BM1637" i="5"/>
  <c r="BM1638" i="5"/>
  <c r="BM1639" i="5"/>
  <c r="BM1640" i="5"/>
  <c r="BM1641" i="5"/>
  <c r="BM1642" i="5"/>
  <c r="BM1643" i="5"/>
  <c r="BM1644" i="5"/>
  <c r="BM1645" i="5"/>
  <c r="BM1646" i="5"/>
  <c r="BM1647" i="5"/>
  <c r="BM1648" i="5"/>
  <c r="BM1649" i="5"/>
  <c r="BM1650" i="5"/>
  <c r="BM1651" i="5"/>
  <c r="BM1652" i="5"/>
  <c r="BM1653" i="5"/>
  <c r="BM1654" i="5"/>
  <c r="BM1655" i="5"/>
  <c r="BM1656" i="5"/>
  <c r="BM1657" i="5"/>
  <c r="BM1658" i="5"/>
  <c r="BM1659" i="5"/>
  <c r="BM1660" i="5"/>
  <c r="BM1661" i="5"/>
  <c r="BM1662" i="5"/>
  <c r="BM1663" i="5"/>
  <c r="BM1664" i="5"/>
  <c r="BM1665" i="5"/>
  <c r="BM1666" i="5"/>
  <c r="BM1667" i="5"/>
  <c r="BM1668" i="5"/>
  <c r="BM1669" i="5"/>
  <c r="BM1670" i="5"/>
  <c r="BM1671" i="5"/>
  <c r="BM1672" i="5"/>
  <c r="BM1673" i="5"/>
  <c r="BM1674" i="5"/>
  <c r="BM1675" i="5"/>
  <c r="BM1676" i="5"/>
  <c r="BM1677" i="5"/>
  <c r="BM1678" i="5"/>
  <c r="BM1679" i="5"/>
  <c r="BM1680" i="5"/>
  <c r="BM1681" i="5"/>
  <c r="BM1682" i="5"/>
  <c r="BM1683" i="5"/>
  <c r="BM1684" i="5"/>
  <c r="BM1685" i="5"/>
  <c r="BM1686" i="5"/>
  <c r="BM1687" i="5"/>
  <c r="BM1688" i="5"/>
  <c r="BM1689" i="5"/>
  <c r="BM1690" i="5"/>
  <c r="BM1691" i="5"/>
  <c r="BM1692" i="5"/>
  <c r="BM1693" i="5"/>
  <c r="BM1694" i="5"/>
  <c r="BM1695" i="5"/>
  <c r="BM1696" i="5"/>
  <c r="BM1697" i="5"/>
  <c r="BM1698" i="5"/>
  <c r="BM1699" i="5"/>
  <c r="BM1700" i="5"/>
  <c r="BM1701" i="5"/>
  <c r="BM1702" i="5"/>
  <c r="BM1703" i="5"/>
  <c r="BM1704" i="5"/>
  <c r="BM1705" i="5"/>
  <c r="BM1706" i="5"/>
  <c r="BM1707" i="5"/>
  <c r="BM1708" i="5"/>
  <c r="BM1709" i="5"/>
  <c r="BM1710" i="5"/>
  <c r="BM1711" i="5"/>
  <c r="BM1712" i="5"/>
  <c r="BM1713" i="5"/>
  <c r="BM1714" i="5"/>
  <c r="BM1715" i="5"/>
  <c r="BM1716" i="5"/>
  <c r="BM1717" i="5"/>
  <c r="BM1718" i="5"/>
  <c r="BM1719" i="5"/>
  <c r="BM1720" i="5"/>
  <c r="BM1721" i="5"/>
  <c r="BM1722" i="5"/>
  <c r="BM1723" i="5"/>
  <c r="BM1724" i="5"/>
  <c r="BM1725" i="5"/>
  <c r="BM1726" i="5"/>
  <c r="BM1727" i="5"/>
  <c r="BM1728" i="5"/>
  <c r="BM1729" i="5"/>
  <c r="BM1730" i="5"/>
  <c r="BM1731" i="5"/>
  <c r="BM1732" i="5"/>
  <c r="BM1733" i="5"/>
  <c r="BM1734" i="5"/>
  <c r="BM1735" i="5"/>
  <c r="BM1736" i="5"/>
  <c r="BM1737" i="5"/>
  <c r="BM1738" i="5"/>
  <c r="BM1739" i="5"/>
  <c r="BM1740" i="5"/>
  <c r="BM1741" i="5"/>
  <c r="BM1742" i="5"/>
  <c r="BM1743" i="5"/>
  <c r="BM1744" i="5"/>
  <c r="BM1745" i="5"/>
  <c r="BM1746" i="5"/>
  <c r="BM1747" i="5"/>
  <c r="BM1748" i="5"/>
  <c r="BM1749" i="5"/>
  <c r="BM1750" i="5"/>
  <c r="BM1751" i="5"/>
  <c r="BM1752" i="5"/>
  <c r="BM1753" i="5"/>
  <c r="BM1754" i="5"/>
  <c r="BM1755" i="5"/>
  <c r="BM1756" i="5"/>
  <c r="BM1757" i="5"/>
  <c r="BM1758" i="5"/>
  <c r="BM1759" i="5"/>
  <c r="BM1760" i="5"/>
  <c r="BM1761" i="5"/>
  <c r="BM1762" i="5"/>
  <c r="BM1763" i="5"/>
  <c r="BM1764" i="5"/>
  <c r="BM1765" i="5"/>
  <c r="BM1766" i="5"/>
  <c r="BM1767" i="5"/>
  <c r="BM1768" i="5"/>
  <c r="BM1769" i="5"/>
  <c r="BM1770" i="5"/>
  <c r="BM1771" i="5"/>
  <c r="BM1772" i="5"/>
  <c r="BM1773" i="5"/>
  <c r="BM1774" i="5"/>
  <c r="BM1775" i="5"/>
  <c r="BM1776" i="5"/>
  <c r="BM1777" i="5"/>
  <c r="BM1778" i="5"/>
  <c r="BM1779" i="5"/>
  <c r="BM1780" i="5"/>
  <c r="BM1781" i="5"/>
  <c r="BM1782" i="5"/>
  <c r="BM1783" i="5"/>
  <c r="BM1784" i="5"/>
  <c r="BM1785" i="5"/>
  <c r="BM1786" i="5"/>
  <c r="BM1787" i="5"/>
  <c r="BM1788" i="5"/>
  <c r="BM1789" i="5"/>
  <c r="BM1790" i="5"/>
  <c r="BM1791" i="5"/>
  <c r="BM1792" i="5"/>
  <c r="BM1793" i="5"/>
  <c r="BM1794" i="5"/>
  <c r="BM1795" i="5"/>
  <c r="BM1796" i="5"/>
  <c r="BM1797" i="5"/>
  <c r="BM1798" i="5"/>
  <c r="BM1799" i="5"/>
  <c r="BM1800" i="5"/>
  <c r="BM1801" i="5"/>
  <c r="BM1802" i="5"/>
  <c r="BM1803" i="5"/>
  <c r="BM1804" i="5"/>
  <c r="BM1805" i="5"/>
  <c r="BM1806" i="5"/>
  <c r="BM1807" i="5"/>
  <c r="BM1808" i="5"/>
  <c r="BM1809" i="5"/>
  <c r="BM1810" i="5"/>
  <c r="BM1811" i="5"/>
  <c r="BM1812" i="5"/>
  <c r="BM1813" i="5"/>
  <c r="BM1814" i="5"/>
  <c r="BM1815" i="5"/>
  <c r="BM1816" i="5"/>
  <c r="BM1817" i="5"/>
  <c r="BM1818" i="5"/>
  <c r="BM1819" i="5"/>
  <c r="BM1820" i="5"/>
  <c r="BM1821" i="5"/>
  <c r="BM1822" i="5"/>
  <c r="BM1823" i="5"/>
  <c r="BM1824" i="5"/>
  <c r="BM1825" i="5"/>
  <c r="BM1826" i="5"/>
  <c r="BM1827" i="5"/>
  <c r="BM1828" i="5"/>
  <c r="BM1829" i="5"/>
  <c r="BM1830" i="5"/>
  <c r="BM1831" i="5"/>
  <c r="BM1832" i="5"/>
  <c r="BM1833" i="5"/>
  <c r="BM1834" i="5"/>
  <c r="BM1835" i="5"/>
  <c r="BM1836" i="5"/>
  <c r="BM1837" i="5"/>
  <c r="BM1838" i="5"/>
  <c r="BM1839" i="5"/>
  <c r="BM1840" i="5"/>
  <c r="BM1841" i="5"/>
  <c r="BM1842" i="5"/>
  <c r="BM1843" i="5"/>
  <c r="BM1844" i="5"/>
  <c r="BM1845" i="5"/>
  <c r="BM1846" i="5"/>
  <c r="BM1847" i="5"/>
  <c r="BM1848" i="5"/>
  <c r="BM1849" i="5"/>
  <c r="BM1850" i="5"/>
  <c r="BM1851" i="5"/>
  <c r="BM1852" i="5"/>
  <c r="BM1853" i="5"/>
  <c r="BM1854" i="5"/>
  <c r="BM1855" i="5"/>
  <c r="BM1856" i="5"/>
  <c r="BM1857" i="5"/>
  <c r="BM1858" i="5"/>
  <c r="BM1859" i="5"/>
  <c r="BM1860" i="5"/>
  <c r="BM1861" i="5"/>
  <c r="BM1862" i="5"/>
  <c r="BM1863" i="5"/>
  <c r="BM1864" i="5"/>
  <c r="BM1865" i="5"/>
  <c r="BM1866" i="5"/>
  <c r="BM1867" i="5"/>
  <c r="BM1868" i="5"/>
  <c r="BM1869" i="5"/>
  <c r="BM1870" i="5"/>
  <c r="BM1871" i="5"/>
  <c r="BM1872" i="5"/>
  <c r="BM1873" i="5"/>
  <c r="BM1874" i="5"/>
  <c r="BM1875" i="5"/>
  <c r="BM1876" i="5"/>
  <c r="BM1877" i="5"/>
  <c r="BM1878" i="5"/>
  <c r="BM1879" i="5"/>
  <c r="BM1880" i="5"/>
  <c r="BM1881" i="5"/>
  <c r="BM1882" i="5"/>
  <c r="BM1883" i="5"/>
  <c r="BM1884" i="5"/>
  <c r="BM1885" i="5"/>
  <c r="BM1886" i="5"/>
  <c r="BM1887" i="5"/>
  <c r="BM1888" i="5"/>
  <c r="BM1889" i="5"/>
  <c r="BM1890" i="5"/>
  <c r="BM1891" i="5"/>
  <c r="BM1892" i="5"/>
  <c r="BM1893" i="5"/>
  <c r="BM1894" i="5"/>
  <c r="BM1895" i="5"/>
  <c r="BM1896" i="5"/>
  <c r="BM1897" i="5"/>
  <c r="BM1898" i="5"/>
  <c r="BM1899" i="5"/>
  <c r="BM1900" i="5"/>
  <c r="BM1901" i="5"/>
  <c r="BM1902" i="5"/>
  <c r="BM1903" i="5"/>
  <c r="BM1904" i="5"/>
  <c r="BM1905" i="5"/>
  <c r="BM1906" i="5"/>
  <c r="BM1907" i="5"/>
  <c r="BM1908" i="5"/>
  <c r="BM1909" i="5"/>
  <c r="BM1910" i="5"/>
  <c r="BM1911" i="5"/>
  <c r="BM1912" i="5"/>
  <c r="BM1913" i="5"/>
  <c r="BM1914" i="5"/>
  <c r="BM1915" i="5"/>
  <c r="BM1916" i="5"/>
  <c r="BM1917" i="5"/>
  <c r="BM1918" i="5"/>
  <c r="BM1919" i="5"/>
  <c r="BM1920" i="5"/>
  <c r="BM1921" i="5"/>
  <c r="BM1922" i="5"/>
  <c r="BM1923" i="5"/>
  <c r="BM1924" i="5"/>
  <c r="BM1925" i="5"/>
  <c r="BM1926" i="5"/>
  <c r="BM1927" i="5"/>
  <c r="BM1928" i="5"/>
  <c r="BM1929" i="5"/>
  <c r="BM1930" i="5"/>
  <c r="BM1931" i="5"/>
  <c r="BM1932" i="5"/>
  <c r="BM1933" i="5"/>
  <c r="BM1934" i="5"/>
  <c r="BM1935" i="5"/>
  <c r="BM1936" i="5"/>
  <c r="BM1937" i="5"/>
  <c r="BM1938" i="5"/>
  <c r="BM1939" i="5"/>
  <c r="BM1940" i="5"/>
  <c r="BM1941" i="5"/>
  <c r="BM1942" i="5"/>
  <c r="BM1943" i="5"/>
  <c r="BM1944" i="5"/>
  <c r="BM1945" i="5"/>
  <c r="BM1946" i="5"/>
  <c r="BM1947" i="5"/>
  <c r="BM1948" i="5"/>
  <c r="BM1949" i="5"/>
  <c r="BM1950" i="5"/>
  <c r="BM1951" i="5"/>
  <c r="BM1952" i="5"/>
  <c r="BM1953" i="5"/>
  <c r="BM1954" i="5"/>
  <c r="BM1955" i="5"/>
  <c r="BM1956" i="5"/>
  <c r="BM1957" i="5"/>
  <c r="BM1958" i="5"/>
  <c r="BM1959" i="5"/>
  <c r="BM1960" i="5"/>
  <c r="BM1961" i="5"/>
  <c r="BM1962" i="5"/>
  <c r="BM1963" i="5"/>
  <c r="BM1964" i="5"/>
  <c r="BM1965" i="5"/>
  <c r="BM1966" i="5"/>
  <c r="BM1967" i="5"/>
  <c r="BM1968" i="5"/>
  <c r="BM1969" i="5"/>
  <c r="BM1970" i="5"/>
  <c r="BM1971" i="5"/>
  <c r="BM1972" i="5"/>
  <c r="BM1973" i="5"/>
  <c r="BM1974" i="5"/>
  <c r="BM1975" i="5"/>
  <c r="BM1976" i="5"/>
  <c r="BM1977" i="5"/>
  <c r="BM1978" i="5"/>
  <c r="BM1979" i="5"/>
  <c r="BM1980" i="5"/>
  <c r="BM1981" i="5"/>
  <c r="BM1982" i="5"/>
  <c r="BM1983" i="5"/>
  <c r="BM1984" i="5"/>
  <c r="BM1985" i="5"/>
  <c r="BM1986" i="5"/>
  <c r="BM1987" i="5"/>
  <c r="BM1988" i="5"/>
  <c r="BM1989" i="5"/>
  <c r="BM1990" i="5"/>
  <c r="BM1991" i="5"/>
  <c r="BM1992" i="5"/>
  <c r="BM1993" i="5"/>
  <c r="BM1994" i="5"/>
  <c r="BM1995" i="5"/>
  <c r="BM1996" i="5"/>
  <c r="BM1997" i="5"/>
  <c r="BM1998" i="5"/>
  <c r="BM1999" i="5"/>
  <c r="BM2000" i="5"/>
  <c r="BM2001" i="5"/>
  <c r="BM2002" i="5"/>
  <c r="BM2003" i="5"/>
  <c r="BM2004" i="5"/>
  <c r="BM2005" i="5"/>
  <c r="BM2006" i="5"/>
  <c r="BM2007" i="5"/>
  <c r="BM2008" i="5"/>
  <c r="BM2009" i="5"/>
  <c r="BM2010" i="5"/>
  <c r="BM2011" i="5"/>
  <c r="BM2012" i="5"/>
  <c r="BM2013" i="5"/>
  <c r="BM2014" i="5"/>
  <c r="BM2015" i="5"/>
  <c r="BM2016" i="5"/>
  <c r="BM2017" i="5"/>
  <c r="BM2018" i="5"/>
  <c r="BM2019" i="5"/>
  <c r="BM2020" i="5"/>
  <c r="BM2021" i="5"/>
  <c r="BM2022" i="5"/>
  <c r="BM2023" i="5"/>
  <c r="BM2024" i="5"/>
  <c r="BM2025" i="5"/>
  <c r="BM2026" i="5"/>
  <c r="BM2027" i="5"/>
  <c r="BM2028" i="5"/>
  <c r="BM2029" i="5"/>
  <c r="BM2030" i="5"/>
  <c r="BM2031" i="5"/>
  <c r="BM2032" i="5"/>
  <c r="BM2033" i="5"/>
  <c r="BM2034" i="5"/>
  <c r="BM2035" i="5"/>
  <c r="BM2036" i="5"/>
  <c r="BM2037" i="5"/>
  <c r="BM2038" i="5"/>
  <c r="BM2039" i="5"/>
  <c r="BM2040" i="5"/>
  <c r="BM2041" i="5"/>
  <c r="BM2042" i="5"/>
  <c r="BM2043" i="5"/>
  <c r="BM2044" i="5"/>
  <c r="BM2045" i="5"/>
  <c r="BM2046" i="5"/>
  <c r="BM2047" i="5"/>
  <c r="BM2048" i="5"/>
  <c r="BM2049" i="5"/>
  <c r="BM2050" i="5"/>
  <c r="BM2051" i="5"/>
  <c r="BM2052" i="5"/>
  <c r="BM2053" i="5"/>
  <c r="BM2054" i="5"/>
  <c r="BM2055" i="5"/>
  <c r="BM2056" i="5"/>
  <c r="BM2057" i="5"/>
  <c r="BM2058" i="5"/>
  <c r="BM11" i="5"/>
  <c r="Q3" i="24" l="1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136" i="24"/>
  <c r="Q137" i="24"/>
  <c r="Q138" i="24"/>
  <c r="Q139" i="24"/>
  <c r="Q140" i="24"/>
  <c r="Q141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60" i="24"/>
  <c r="Q161" i="24"/>
  <c r="Q162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Q183" i="24"/>
  <c r="Q184" i="24"/>
  <c r="Q185" i="24"/>
  <c r="Q186" i="24"/>
  <c r="Q187" i="24"/>
  <c r="Q188" i="24"/>
  <c r="Q189" i="24"/>
  <c r="Q190" i="24"/>
  <c r="Q191" i="24"/>
  <c r="Q192" i="24"/>
  <c r="Q193" i="24"/>
  <c r="Q194" i="24"/>
  <c r="Q195" i="24"/>
  <c r="Q196" i="24"/>
  <c r="Q197" i="24"/>
  <c r="Q198" i="24"/>
  <c r="Q199" i="24"/>
  <c r="Q200" i="24"/>
  <c r="Q201" i="24"/>
  <c r="Q202" i="24"/>
  <c r="Q203" i="24"/>
  <c r="Q204" i="24"/>
  <c r="Q205" i="24"/>
  <c r="Q206" i="24"/>
  <c r="Q207" i="24"/>
  <c r="Q208" i="24"/>
  <c r="Q209" i="24"/>
  <c r="Q210" i="24"/>
  <c r="Q211" i="24"/>
  <c r="Q212" i="24"/>
  <c r="Q213" i="24"/>
  <c r="Q214" i="24"/>
  <c r="Q215" i="24"/>
  <c r="Q216" i="24"/>
  <c r="Q217" i="24"/>
  <c r="Q218" i="24"/>
  <c r="Q219" i="24"/>
  <c r="Q220" i="24"/>
  <c r="Q221" i="24"/>
  <c r="Q222" i="24"/>
  <c r="Q223" i="24"/>
  <c r="Q224" i="24"/>
  <c r="Q225" i="24"/>
  <c r="Q226" i="24"/>
  <c r="Q227" i="24"/>
  <c r="Q228" i="24"/>
  <c r="Q229" i="24"/>
  <c r="Q230" i="24"/>
  <c r="Q231" i="24"/>
  <c r="Q232" i="24"/>
  <c r="Q233" i="24"/>
  <c r="Q234" i="24"/>
  <c r="Q235" i="24"/>
  <c r="Q236" i="24"/>
  <c r="Q237" i="24"/>
  <c r="Q238" i="24"/>
  <c r="Q239" i="24"/>
  <c r="Q240" i="24"/>
  <c r="Q241" i="24"/>
  <c r="Q242" i="24"/>
  <c r="Q243" i="24"/>
  <c r="Q244" i="24"/>
  <c r="Q245" i="24"/>
  <c r="Q246" i="24"/>
  <c r="Q247" i="24"/>
  <c r="Q248" i="24"/>
  <c r="Q249" i="24"/>
  <c r="Q250" i="24"/>
  <c r="Q251" i="24"/>
  <c r="Q252" i="24"/>
  <c r="Q253" i="24"/>
  <c r="Q254" i="24"/>
  <c r="Q255" i="24"/>
  <c r="Q256" i="24"/>
  <c r="Q257" i="24"/>
  <c r="Q258" i="24"/>
  <c r="Q259" i="24"/>
  <c r="Q260" i="24"/>
  <c r="Q261" i="24"/>
  <c r="Q262" i="24"/>
  <c r="Q263" i="24"/>
  <c r="Q264" i="24"/>
  <c r="Q265" i="24"/>
  <c r="Q266" i="24"/>
  <c r="Q267" i="24"/>
  <c r="Q268" i="24"/>
  <c r="Q269" i="24"/>
  <c r="Q270" i="24"/>
  <c r="Q271" i="24"/>
  <c r="Q272" i="24"/>
  <c r="Q273" i="24"/>
  <c r="Q274" i="24"/>
  <c r="Q275" i="24"/>
  <c r="Q276" i="24"/>
  <c r="Q277" i="24"/>
  <c r="Q278" i="24"/>
  <c r="Q279" i="24"/>
  <c r="Q280" i="24"/>
  <c r="Q281" i="24"/>
  <c r="Q282" i="24"/>
  <c r="Q283" i="24"/>
  <c r="Q284" i="24"/>
  <c r="Q285" i="24"/>
  <c r="Q286" i="24"/>
  <c r="Q287" i="24"/>
  <c r="Q288" i="24"/>
  <c r="Q289" i="24"/>
  <c r="Q290" i="24"/>
  <c r="Q291" i="24"/>
  <c r="Q292" i="24"/>
  <c r="Q293" i="24"/>
  <c r="Q294" i="24"/>
  <c r="Q295" i="24"/>
  <c r="Q296" i="24"/>
  <c r="Q297" i="24"/>
  <c r="Q298" i="24"/>
  <c r="Q299" i="24"/>
  <c r="Q300" i="24"/>
  <c r="Q301" i="24"/>
  <c r="Q302" i="24"/>
  <c r="Q303" i="24"/>
  <c r="Q304" i="24"/>
  <c r="Q305" i="24"/>
  <c r="Q306" i="24"/>
  <c r="Q307" i="24"/>
  <c r="Q308" i="24"/>
  <c r="Q309" i="24"/>
  <c r="Q310" i="24"/>
  <c r="Q311" i="24"/>
  <c r="Q312" i="24"/>
  <c r="Q313" i="24"/>
  <c r="Q314" i="24"/>
  <c r="Q315" i="24"/>
  <c r="Q316" i="24"/>
  <c r="Q317" i="24"/>
  <c r="Q318" i="24"/>
  <c r="Q319" i="24"/>
  <c r="Q320" i="24"/>
  <c r="Q321" i="24"/>
  <c r="Q322" i="24"/>
  <c r="Q323" i="24"/>
  <c r="Q324" i="24"/>
  <c r="Q325" i="24"/>
  <c r="Q326" i="24"/>
  <c r="Q327" i="24"/>
  <c r="Q328" i="24"/>
  <c r="Q329" i="24"/>
  <c r="Q330" i="24"/>
  <c r="Q331" i="24"/>
  <c r="Q332" i="24"/>
  <c r="Q333" i="24"/>
  <c r="Q334" i="24"/>
  <c r="Q335" i="24"/>
  <c r="Q336" i="24"/>
  <c r="Q337" i="24"/>
  <c r="Q338" i="24"/>
  <c r="Q339" i="24"/>
  <c r="Q340" i="24"/>
  <c r="Q341" i="24"/>
  <c r="Q342" i="24"/>
  <c r="Q343" i="24"/>
  <c r="Q344" i="24"/>
  <c r="Q345" i="24"/>
  <c r="Q346" i="24"/>
  <c r="Q347" i="24"/>
  <c r="Q348" i="24"/>
  <c r="Q349" i="24"/>
  <c r="Q350" i="24"/>
  <c r="Q351" i="24"/>
  <c r="Q352" i="24"/>
  <c r="Q353" i="24"/>
  <c r="Q354" i="24"/>
  <c r="Q355" i="24"/>
  <c r="Q356" i="24"/>
  <c r="Q357" i="24"/>
  <c r="Q358" i="24"/>
  <c r="Q359" i="24"/>
  <c r="Q360" i="24"/>
  <c r="Q361" i="24"/>
  <c r="Q362" i="24"/>
  <c r="Q363" i="24"/>
  <c r="Q364" i="24"/>
  <c r="Q365" i="24"/>
  <c r="Q366" i="24"/>
  <c r="Q367" i="24"/>
  <c r="Q368" i="24"/>
  <c r="Q369" i="24"/>
  <c r="Q370" i="24"/>
  <c r="Q371" i="24"/>
  <c r="Q372" i="24"/>
  <c r="Q373" i="24"/>
  <c r="Q374" i="24"/>
  <c r="Q375" i="24"/>
  <c r="Q376" i="24"/>
  <c r="Q377" i="24"/>
  <c r="Q378" i="24"/>
  <c r="Q379" i="24"/>
  <c r="Q380" i="24"/>
  <c r="Q381" i="24"/>
  <c r="Q382" i="24"/>
  <c r="Q383" i="24"/>
  <c r="Q384" i="24"/>
  <c r="Q385" i="24"/>
  <c r="Q386" i="24"/>
  <c r="Q387" i="24"/>
  <c r="Q388" i="24"/>
  <c r="Q389" i="24"/>
  <c r="Q390" i="24"/>
  <c r="Q391" i="24"/>
  <c r="Q392" i="24"/>
  <c r="Q393" i="24"/>
  <c r="Q394" i="24"/>
  <c r="Q395" i="24"/>
  <c r="Q396" i="24"/>
  <c r="Q397" i="24"/>
  <c r="Q398" i="24"/>
  <c r="Q399" i="24"/>
  <c r="Q400" i="24"/>
  <c r="Q401" i="24"/>
  <c r="Q402" i="24"/>
  <c r="Q403" i="24"/>
  <c r="Q404" i="24"/>
  <c r="Q405" i="24"/>
  <c r="Q406" i="24"/>
  <c r="Q407" i="24"/>
  <c r="Q408" i="24"/>
  <c r="Q409" i="24"/>
  <c r="Q410" i="24"/>
  <c r="Q411" i="24"/>
  <c r="Q412" i="24"/>
  <c r="Q413" i="24"/>
  <c r="Q414" i="24"/>
  <c r="Q415" i="24"/>
  <c r="Q416" i="24"/>
  <c r="Q417" i="24"/>
  <c r="Q418" i="24"/>
  <c r="Q419" i="24"/>
  <c r="Q420" i="24"/>
  <c r="Q421" i="24"/>
  <c r="Q422" i="24"/>
  <c r="Q423" i="24"/>
  <c r="Q424" i="24"/>
  <c r="Q425" i="24"/>
  <c r="Q426" i="24"/>
  <c r="Q427" i="24"/>
  <c r="Q428" i="24"/>
  <c r="Q429" i="24"/>
  <c r="Q430" i="24"/>
  <c r="Q431" i="24"/>
  <c r="Q432" i="24"/>
  <c r="Q433" i="24"/>
  <c r="Q434" i="24"/>
  <c r="Q435" i="24"/>
  <c r="Q436" i="24"/>
  <c r="Q437" i="24"/>
  <c r="Q438" i="24"/>
  <c r="Q439" i="24"/>
  <c r="Q440" i="24"/>
  <c r="Q441" i="24"/>
  <c r="Q442" i="24"/>
  <c r="Q443" i="24"/>
  <c r="Q444" i="24"/>
  <c r="Q445" i="24"/>
  <c r="Q446" i="24"/>
  <c r="Q447" i="24"/>
  <c r="Q448" i="24"/>
  <c r="Q449" i="24"/>
  <c r="Q450" i="24"/>
  <c r="Q451" i="24"/>
  <c r="Q452" i="24"/>
  <c r="Q453" i="24"/>
  <c r="Q454" i="24"/>
  <c r="Q455" i="24"/>
  <c r="Q456" i="24"/>
  <c r="Q457" i="24"/>
  <c r="Q458" i="24"/>
  <c r="Q459" i="24"/>
  <c r="Q460" i="24"/>
  <c r="Q461" i="24"/>
  <c r="Q462" i="24"/>
  <c r="Q463" i="24"/>
  <c r="Q464" i="24"/>
  <c r="Q465" i="24"/>
  <c r="Q466" i="24"/>
  <c r="Q467" i="24"/>
  <c r="Q468" i="24"/>
  <c r="Q469" i="24"/>
  <c r="Q470" i="24"/>
  <c r="Q471" i="24"/>
  <c r="Q472" i="24"/>
  <c r="Q473" i="24"/>
  <c r="Q474" i="24"/>
  <c r="Q475" i="24"/>
  <c r="Q476" i="24"/>
  <c r="Q477" i="24"/>
  <c r="Q478" i="24"/>
  <c r="Q479" i="24"/>
  <c r="Q480" i="24"/>
  <c r="Q481" i="24"/>
  <c r="Q482" i="24"/>
  <c r="Q483" i="24"/>
  <c r="Q484" i="24"/>
  <c r="Q485" i="24"/>
  <c r="Q486" i="24"/>
  <c r="Q487" i="24"/>
  <c r="Q488" i="24"/>
  <c r="Q489" i="24"/>
  <c r="Q490" i="24"/>
  <c r="Q491" i="24"/>
  <c r="Q492" i="24"/>
  <c r="Q493" i="24"/>
  <c r="Q494" i="24"/>
  <c r="Q495" i="24"/>
  <c r="Q496" i="24"/>
  <c r="Q497" i="24"/>
  <c r="Q498" i="24"/>
  <c r="Q499" i="24"/>
  <c r="Q500" i="24"/>
  <c r="Q501" i="24"/>
  <c r="Q502" i="24"/>
  <c r="Q503" i="24"/>
  <c r="Q504" i="24"/>
  <c r="Q505" i="24"/>
  <c r="Q506" i="24"/>
  <c r="Q507" i="24"/>
  <c r="Q508" i="24"/>
  <c r="Q509" i="24"/>
  <c r="Q510" i="24"/>
  <c r="Q511" i="24"/>
  <c r="Q512" i="24"/>
  <c r="Q513" i="24"/>
  <c r="Q514" i="24"/>
  <c r="Q515" i="24"/>
  <c r="Q516" i="24"/>
  <c r="Q517" i="24"/>
  <c r="Q518" i="24"/>
  <c r="Q519" i="24"/>
  <c r="Q520" i="24"/>
  <c r="Q521" i="24"/>
  <c r="Q522" i="24"/>
  <c r="Q523" i="24"/>
  <c r="Q524" i="24"/>
  <c r="Q525" i="24"/>
  <c r="Q526" i="24"/>
  <c r="Q527" i="24"/>
  <c r="Q528" i="24"/>
  <c r="Q529" i="24"/>
  <c r="Q530" i="24"/>
  <c r="Q531" i="24"/>
  <c r="Q532" i="24"/>
  <c r="Q533" i="24"/>
  <c r="Q534" i="24"/>
  <c r="Q535" i="24"/>
  <c r="Q536" i="24"/>
  <c r="Q537" i="24"/>
  <c r="Q538" i="24"/>
  <c r="Q539" i="24"/>
  <c r="Q540" i="24"/>
  <c r="Q541" i="24"/>
  <c r="Q542" i="24"/>
  <c r="Q543" i="24"/>
  <c r="Q544" i="24"/>
  <c r="Q545" i="24"/>
  <c r="Q546" i="24"/>
  <c r="Q547" i="24"/>
  <c r="Q548" i="24"/>
  <c r="Q549" i="24"/>
  <c r="Q550" i="24"/>
  <c r="Q551" i="24"/>
  <c r="Q552" i="24"/>
  <c r="Q553" i="24"/>
  <c r="Q554" i="24"/>
  <c r="Q555" i="24"/>
  <c r="Q556" i="24"/>
  <c r="Q557" i="24"/>
  <c r="Q558" i="24"/>
  <c r="Q559" i="24"/>
  <c r="Q560" i="24"/>
  <c r="Q561" i="24"/>
  <c r="Q562" i="24"/>
  <c r="Q563" i="24"/>
  <c r="Q564" i="24"/>
  <c r="Q565" i="24"/>
  <c r="Q566" i="24"/>
  <c r="Q567" i="24"/>
  <c r="Q568" i="24"/>
  <c r="Q569" i="24"/>
  <c r="Q570" i="24"/>
  <c r="Q571" i="24"/>
  <c r="Q572" i="24"/>
  <c r="Q573" i="24"/>
  <c r="Q574" i="24"/>
  <c r="Q575" i="24"/>
  <c r="Q576" i="24"/>
  <c r="Q577" i="24"/>
  <c r="Q578" i="24"/>
  <c r="Q579" i="24"/>
  <c r="Q580" i="24"/>
  <c r="Q581" i="24"/>
  <c r="Q582" i="24"/>
  <c r="Q583" i="24"/>
  <c r="Q584" i="24"/>
  <c r="Q585" i="24"/>
  <c r="Q586" i="24"/>
  <c r="Q587" i="24"/>
  <c r="Q588" i="24"/>
  <c r="Q589" i="24"/>
  <c r="Q590" i="24"/>
  <c r="Q591" i="24"/>
  <c r="Q592" i="24"/>
  <c r="Q593" i="24"/>
  <c r="Q594" i="24"/>
  <c r="Q595" i="24"/>
  <c r="Q596" i="24"/>
  <c r="Q597" i="24"/>
  <c r="Q598" i="24"/>
  <c r="Q599" i="24"/>
  <c r="Q600" i="24"/>
  <c r="Q601" i="24"/>
  <c r="Q602" i="24"/>
  <c r="Q603" i="24"/>
  <c r="Q604" i="24"/>
  <c r="Q605" i="24"/>
  <c r="Q606" i="24"/>
  <c r="Q607" i="24"/>
  <c r="Q608" i="24"/>
  <c r="Q609" i="24"/>
  <c r="Q610" i="24"/>
  <c r="Q611" i="24"/>
  <c r="Q612" i="24"/>
  <c r="Q613" i="24"/>
  <c r="Q614" i="24"/>
  <c r="Q615" i="24"/>
  <c r="Q616" i="24"/>
  <c r="Q617" i="24"/>
  <c r="Q618" i="24"/>
  <c r="Q619" i="24"/>
  <c r="Q620" i="24"/>
  <c r="Q621" i="24"/>
  <c r="Q622" i="24"/>
  <c r="Q623" i="24"/>
  <c r="Q624" i="24"/>
  <c r="Q625" i="24"/>
  <c r="Q626" i="24"/>
  <c r="Q627" i="24"/>
  <c r="Q628" i="24"/>
  <c r="Q629" i="24"/>
  <c r="Q630" i="24"/>
  <c r="Q631" i="24"/>
  <c r="Q632" i="24"/>
  <c r="Q633" i="24"/>
  <c r="Q634" i="24"/>
  <c r="Q635" i="24"/>
  <c r="Q636" i="24"/>
  <c r="Q637" i="24"/>
  <c r="Q638" i="24"/>
  <c r="Q639" i="24"/>
  <c r="Q640" i="24"/>
  <c r="Q641" i="24"/>
  <c r="Q642" i="24"/>
  <c r="Q643" i="24"/>
  <c r="Q644" i="24"/>
  <c r="Q645" i="24"/>
  <c r="Q646" i="24"/>
  <c r="Q647" i="24"/>
  <c r="Q648" i="24"/>
  <c r="Q649" i="24"/>
  <c r="Q650" i="24"/>
  <c r="Q651" i="24"/>
  <c r="Q652" i="24"/>
  <c r="Q653" i="24"/>
  <c r="Q654" i="24"/>
  <c r="Q655" i="24"/>
  <c r="Q656" i="24"/>
  <c r="Q657" i="24"/>
  <c r="Q658" i="24"/>
  <c r="Q659" i="24"/>
  <c r="Q660" i="24"/>
  <c r="Q661" i="24"/>
  <c r="Q662" i="24"/>
  <c r="Q663" i="24"/>
  <c r="Q664" i="24"/>
  <c r="Q665" i="24"/>
  <c r="Q666" i="24"/>
  <c r="Q667" i="24"/>
  <c r="Q668" i="24"/>
  <c r="Q669" i="24"/>
  <c r="Q670" i="24"/>
  <c r="Q671" i="24"/>
  <c r="Q672" i="24"/>
  <c r="Q673" i="24"/>
  <c r="Q674" i="24"/>
  <c r="Q675" i="24"/>
  <c r="Q676" i="24"/>
  <c r="Q677" i="24"/>
  <c r="Q678" i="24"/>
  <c r="Q679" i="24"/>
  <c r="Q680" i="24"/>
  <c r="Q681" i="24"/>
  <c r="Q682" i="24"/>
  <c r="Q683" i="24"/>
  <c r="Q684" i="24"/>
  <c r="Q685" i="24"/>
  <c r="Q686" i="24"/>
  <c r="Q687" i="24"/>
  <c r="Q688" i="24"/>
  <c r="Q689" i="24"/>
  <c r="Q690" i="24"/>
  <c r="Q691" i="24"/>
  <c r="Q692" i="24"/>
  <c r="Q693" i="24"/>
  <c r="Q694" i="24"/>
  <c r="Q695" i="24"/>
  <c r="Q696" i="24"/>
  <c r="Q697" i="24"/>
  <c r="Q698" i="24"/>
  <c r="Q699" i="24"/>
  <c r="Q700" i="24"/>
  <c r="Q701" i="24"/>
  <c r="Q702" i="24"/>
  <c r="Q703" i="24"/>
  <c r="Q704" i="24"/>
  <c r="Q705" i="24"/>
  <c r="Q706" i="24"/>
  <c r="Q707" i="24"/>
  <c r="Q708" i="24"/>
  <c r="Q709" i="24"/>
  <c r="Q710" i="24"/>
  <c r="Q711" i="24"/>
  <c r="Q712" i="24"/>
  <c r="Q713" i="24"/>
  <c r="Q714" i="24"/>
  <c r="Q715" i="24"/>
  <c r="Q716" i="24"/>
  <c r="Q717" i="24"/>
  <c r="Q718" i="24"/>
  <c r="Q719" i="24"/>
  <c r="Q720" i="24"/>
  <c r="Q721" i="24"/>
  <c r="Q722" i="24"/>
  <c r="Q723" i="24"/>
  <c r="Q724" i="24"/>
  <c r="Q725" i="24"/>
  <c r="Q726" i="24"/>
  <c r="Q727" i="24"/>
  <c r="Q728" i="24"/>
  <c r="Q729" i="24"/>
  <c r="Q730" i="24"/>
  <c r="Q731" i="24"/>
  <c r="Q732" i="24"/>
  <c r="Q733" i="24"/>
  <c r="Q734" i="24"/>
  <c r="Q735" i="24"/>
  <c r="Q736" i="24"/>
  <c r="Q737" i="24"/>
  <c r="Q738" i="24"/>
  <c r="Q739" i="24"/>
  <c r="Q740" i="24"/>
  <c r="Q741" i="24"/>
  <c r="Q742" i="24"/>
  <c r="Q743" i="24"/>
  <c r="Q744" i="24"/>
  <c r="Q745" i="24"/>
  <c r="Q746" i="24"/>
  <c r="Q747" i="24"/>
  <c r="Q748" i="24"/>
  <c r="Q749" i="24"/>
  <c r="Q750" i="24"/>
  <c r="Q751" i="24"/>
  <c r="Q752" i="24"/>
  <c r="Q753" i="24"/>
  <c r="Q754" i="24"/>
  <c r="Q755" i="24"/>
  <c r="Q756" i="24"/>
  <c r="Q757" i="24"/>
  <c r="Q758" i="24"/>
  <c r="Q759" i="24"/>
  <c r="Q760" i="24"/>
  <c r="Q761" i="24"/>
  <c r="Q762" i="24"/>
  <c r="Q763" i="24"/>
  <c r="Q764" i="24"/>
  <c r="Q765" i="24"/>
  <c r="Q766" i="24"/>
  <c r="Q767" i="24"/>
  <c r="Q768" i="24"/>
  <c r="Q769" i="24"/>
  <c r="Q770" i="24"/>
  <c r="Q771" i="24"/>
  <c r="Q772" i="24"/>
  <c r="Q773" i="24"/>
  <c r="Q774" i="24"/>
  <c r="Q775" i="24"/>
  <c r="Q776" i="24"/>
  <c r="Q777" i="24"/>
  <c r="Q778" i="24"/>
  <c r="Q779" i="24"/>
  <c r="Q780" i="24"/>
  <c r="Q781" i="24"/>
  <c r="Q782" i="24"/>
  <c r="Q783" i="24"/>
  <c r="Q784" i="24"/>
  <c r="Q785" i="24"/>
  <c r="Q786" i="24"/>
  <c r="Q787" i="24"/>
  <c r="Q788" i="24"/>
  <c r="Q789" i="24"/>
  <c r="Q790" i="24"/>
  <c r="Q791" i="24"/>
  <c r="Q792" i="24"/>
  <c r="Q793" i="24"/>
  <c r="Q794" i="24"/>
  <c r="Q795" i="24"/>
  <c r="Q796" i="24"/>
  <c r="Q797" i="24"/>
  <c r="Q798" i="24"/>
  <c r="Q799" i="24"/>
  <c r="Q800" i="24"/>
  <c r="Q801" i="24"/>
  <c r="Q802" i="24"/>
  <c r="Q803" i="24"/>
  <c r="Q804" i="24"/>
  <c r="Q805" i="24"/>
  <c r="Q806" i="24"/>
  <c r="Q807" i="24"/>
  <c r="Q808" i="24"/>
  <c r="Q809" i="24"/>
  <c r="Q810" i="24"/>
  <c r="Q811" i="24"/>
  <c r="Q812" i="24"/>
  <c r="Q813" i="24"/>
  <c r="Q814" i="24"/>
  <c r="Q815" i="24"/>
  <c r="Q816" i="24"/>
  <c r="Q817" i="24"/>
  <c r="Q818" i="24"/>
  <c r="Q819" i="24"/>
  <c r="Q820" i="24"/>
  <c r="Q821" i="24"/>
  <c r="Q822" i="24"/>
  <c r="Q823" i="24"/>
  <c r="Q824" i="24"/>
  <c r="Q825" i="24"/>
  <c r="Q826" i="24"/>
  <c r="Q827" i="24"/>
  <c r="Q828" i="24"/>
  <c r="Q829" i="24"/>
  <c r="Q830" i="24"/>
  <c r="Q831" i="24"/>
  <c r="Q832" i="24"/>
  <c r="Q833" i="24"/>
  <c r="Q834" i="24"/>
  <c r="Q835" i="24"/>
  <c r="Q836" i="24"/>
  <c r="Q837" i="24"/>
  <c r="Q838" i="24"/>
  <c r="Q839" i="24"/>
  <c r="Q840" i="24"/>
  <c r="Q841" i="24"/>
  <c r="Q842" i="24"/>
  <c r="Q843" i="24"/>
  <c r="Q844" i="24"/>
  <c r="Q845" i="24"/>
  <c r="Q846" i="24"/>
  <c r="Q847" i="24"/>
  <c r="Q848" i="24"/>
  <c r="Q849" i="24"/>
  <c r="Q850" i="24"/>
  <c r="Q851" i="24"/>
  <c r="Q852" i="24"/>
  <c r="Q853" i="24"/>
  <c r="Q854" i="24"/>
  <c r="Q855" i="24"/>
  <c r="Q856" i="24"/>
  <c r="Q857" i="24"/>
  <c r="Q858" i="24"/>
  <c r="Q859" i="24"/>
  <c r="Q860" i="24"/>
  <c r="Q861" i="24"/>
  <c r="Q862" i="24"/>
  <c r="Q863" i="24"/>
  <c r="Q864" i="24"/>
  <c r="Q865" i="24"/>
  <c r="Q866" i="24"/>
  <c r="Q867" i="24"/>
  <c r="Q868" i="24"/>
  <c r="Q869" i="24"/>
  <c r="Q870" i="24"/>
  <c r="Q871" i="24"/>
  <c r="Q872" i="24"/>
  <c r="Q873" i="24"/>
  <c r="Q874" i="24"/>
  <c r="Q875" i="24"/>
  <c r="Q876" i="24"/>
  <c r="Q877" i="24"/>
  <c r="Q878" i="24"/>
  <c r="Q879" i="24"/>
  <c r="Q880" i="24"/>
  <c r="Q881" i="24"/>
  <c r="Q882" i="24"/>
  <c r="Q883" i="24"/>
  <c r="Q884" i="24"/>
  <c r="Q885" i="24"/>
  <c r="Q886" i="24"/>
  <c r="Q887" i="24"/>
  <c r="Q888" i="24"/>
  <c r="Q889" i="24"/>
  <c r="Q890" i="24"/>
  <c r="Q891" i="24"/>
  <c r="Q892" i="24"/>
  <c r="Q893" i="24"/>
  <c r="Q894" i="24"/>
  <c r="Q895" i="24"/>
  <c r="Q896" i="24"/>
  <c r="Q897" i="24"/>
  <c r="Q898" i="24"/>
  <c r="Q899" i="24"/>
  <c r="Q900" i="24"/>
  <c r="Q901" i="24"/>
  <c r="Q902" i="24"/>
  <c r="Q903" i="24"/>
  <c r="Q904" i="24"/>
  <c r="Q905" i="24"/>
  <c r="Q906" i="24"/>
  <c r="Q907" i="24"/>
  <c r="Q908" i="24"/>
  <c r="Q909" i="24"/>
  <c r="Q910" i="24"/>
  <c r="Q911" i="24"/>
  <c r="Q912" i="24"/>
  <c r="Q913" i="24"/>
  <c r="Q914" i="24"/>
  <c r="Q915" i="24"/>
  <c r="Q916" i="24"/>
  <c r="Q917" i="24"/>
  <c r="Q918" i="24"/>
  <c r="Q919" i="24"/>
  <c r="Q920" i="24"/>
  <c r="Q921" i="24"/>
  <c r="Q922" i="24"/>
  <c r="Q923" i="24"/>
  <c r="Q924" i="24"/>
  <c r="Q925" i="24"/>
  <c r="Q926" i="24"/>
  <c r="Q927" i="24"/>
  <c r="Q928" i="24"/>
  <c r="Q929" i="24"/>
  <c r="Q930" i="24"/>
  <c r="Q931" i="24"/>
  <c r="Q932" i="24"/>
  <c r="Q933" i="24"/>
  <c r="Q934" i="24"/>
  <c r="Q935" i="24"/>
  <c r="Q936" i="24"/>
  <c r="Q937" i="24"/>
  <c r="Q938" i="24"/>
  <c r="Q939" i="24"/>
  <c r="Q940" i="24"/>
  <c r="Q941" i="24"/>
  <c r="Q942" i="24"/>
  <c r="Q943" i="24"/>
  <c r="Q944" i="24"/>
  <c r="Q945" i="24"/>
  <c r="Q946" i="24"/>
  <c r="Q947" i="24"/>
  <c r="Q948" i="24"/>
  <c r="Q949" i="24"/>
  <c r="Q950" i="24"/>
  <c r="Q951" i="24"/>
  <c r="Q952" i="24"/>
  <c r="Q953" i="24"/>
  <c r="Q954" i="24"/>
  <c r="Q955" i="24"/>
  <c r="Q956" i="24"/>
  <c r="Q957" i="24"/>
  <c r="Q958" i="24"/>
  <c r="Q959" i="24"/>
  <c r="Q960" i="24"/>
  <c r="Q961" i="24"/>
  <c r="Q962" i="24"/>
  <c r="Q963" i="24"/>
  <c r="Q964" i="24"/>
  <c r="Q965" i="24"/>
  <c r="Q966" i="24"/>
  <c r="Q967" i="24"/>
  <c r="Q968" i="24"/>
  <c r="Q969" i="24"/>
  <c r="Q970" i="24"/>
  <c r="Q971" i="24"/>
  <c r="Q972" i="24"/>
  <c r="Q973" i="24"/>
  <c r="Q974" i="24"/>
  <c r="Q975" i="24"/>
  <c r="Q976" i="24"/>
  <c r="Q977" i="24"/>
  <c r="Q978" i="24"/>
  <c r="Q979" i="24"/>
  <c r="Q980" i="24"/>
  <c r="Q981" i="24"/>
  <c r="Q982" i="24"/>
  <c r="Q983" i="24"/>
  <c r="Q984" i="24"/>
  <c r="Q985" i="24"/>
  <c r="Q986" i="24"/>
  <c r="Q987" i="24"/>
  <c r="Q988" i="24"/>
  <c r="Q989" i="24"/>
  <c r="Q990" i="24"/>
  <c r="Q991" i="24"/>
  <c r="Q992" i="24"/>
  <c r="Q993" i="24"/>
  <c r="Q994" i="24"/>
  <c r="Q995" i="24"/>
  <c r="Q996" i="24"/>
  <c r="Q997" i="24"/>
  <c r="Q998" i="24"/>
  <c r="Q999" i="24"/>
  <c r="Q1000" i="24"/>
  <c r="Q1001" i="24"/>
  <c r="Q1002" i="24"/>
  <c r="Q1003" i="24"/>
  <c r="Q1004" i="24"/>
  <c r="Q1005" i="24"/>
  <c r="Q1006" i="24"/>
  <c r="Q1007" i="24"/>
  <c r="Q1008" i="24"/>
  <c r="Q1009" i="24"/>
  <c r="Q1010" i="24"/>
  <c r="Q1011" i="24"/>
  <c r="Q1012" i="24"/>
  <c r="Q1013" i="24"/>
  <c r="Q1014" i="24"/>
  <c r="Q1015" i="24"/>
  <c r="Q1016" i="24"/>
  <c r="Q1017" i="24"/>
  <c r="Q1018" i="24"/>
  <c r="Q1019" i="24"/>
  <c r="Q1020" i="24"/>
  <c r="Q1021" i="24"/>
  <c r="Q1022" i="24"/>
  <c r="Q1023" i="24"/>
  <c r="Q1024" i="24"/>
  <c r="Q1025" i="24"/>
  <c r="Q1026" i="24"/>
  <c r="Q1027" i="24"/>
  <c r="Q1028" i="24"/>
  <c r="Q1029" i="24"/>
  <c r="Q1030" i="24"/>
  <c r="Q1031" i="24"/>
  <c r="Q1032" i="24"/>
  <c r="Q1033" i="24"/>
  <c r="Q1034" i="24"/>
  <c r="Q1035" i="24"/>
  <c r="Q1036" i="24"/>
  <c r="Q1037" i="24"/>
  <c r="Q1038" i="24"/>
  <c r="Q1039" i="24"/>
  <c r="Q1040" i="24"/>
  <c r="Q1041" i="24"/>
  <c r="Q1042" i="24"/>
  <c r="Q1043" i="24"/>
  <c r="Q1044" i="24"/>
  <c r="Q1045" i="24"/>
  <c r="Q1046" i="24"/>
  <c r="Q1047" i="24"/>
  <c r="Q1048" i="24"/>
  <c r="Q1049" i="24"/>
  <c r="Q1050" i="24"/>
  <c r="Q1051" i="24"/>
  <c r="Q1052" i="24"/>
  <c r="Q1053" i="24"/>
  <c r="Q1054" i="24"/>
  <c r="Q1055" i="24"/>
  <c r="Q1056" i="24"/>
  <c r="Q1057" i="24"/>
  <c r="Q1058" i="24"/>
  <c r="Q1059" i="24"/>
  <c r="Q1060" i="24"/>
  <c r="Q1061" i="24"/>
  <c r="Q1062" i="24"/>
  <c r="Q1063" i="24"/>
  <c r="Q1064" i="24"/>
  <c r="Q1065" i="24"/>
  <c r="Q1066" i="24"/>
  <c r="Q1067" i="24"/>
  <c r="Q1068" i="24"/>
  <c r="Q1069" i="24"/>
  <c r="Q1070" i="24"/>
  <c r="Q1071" i="24"/>
  <c r="Q1072" i="24"/>
  <c r="Q1073" i="24"/>
  <c r="Q1074" i="24"/>
  <c r="Q1075" i="24"/>
  <c r="Q1076" i="24"/>
  <c r="Q1077" i="24"/>
  <c r="Q1078" i="24"/>
  <c r="Q1079" i="24"/>
  <c r="Q1080" i="24"/>
  <c r="Q1081" i="24"/>
  <c r="Q1082" i="24"/>
  <c r="Q1083" i="24"/>
  <c r="Q1084" i="24"/>
  <c r="Q1085" i="24"/>
  <c r="Q1086" i="24"/>
  <c r="Q1087" i="24"/>
  <c r="Q1088" i="24"/>
  <c r="Q1089" i="24"/>
  <c r="Q1090" i="24"/>
  <c r="Q1091" i="24"/>
  <c r="Q1092" i="24"/>
  <c r="Q1093" i="24"/>
  <c r="Q1094" i="24"/>
  <c r="Q1095" i="24"/>
  <c r="Q1096" i="24"/>
  <c r="Q1097" i="24"/>
  <c r="Q1098" i="24"/>
  <c r="Q1099" i="24"/>
  <c r="Q1100" i="24"/>
  <c r="Q1101" i="24"/>
  <c r="Q1102" i="24"/>
  <c r="Q1103" i="24"/>
  <c r="Q1104" i="24"/>
  <c r="Q1105" i="24"/>
  <c r="Q1106" i="24"/>
  <c r="Q1107" i="24"/>
  <c r="Q1108" i="24"/>
  <c r="Q1109" i="24"/>
  <c r="Q1110" i="24"/>
  <c r="Q1111" i="24"/>
  <c r="Q1112" i="24"/>
  <c r="Q1113" i="24"/>
  <c r="Q1114" i="24"/>
  <c r="Q1115" i="24"/>
  <c r="Q1116" i="24"/>
  <c r="Q1117" i="24"/>
  <c r="Q1118" i="24"/>
  <c r="Q1119" i="24"/>
  <c r="Q1120" i="24"/>
  <c r="Q1121" i="24"/>
  <c r="Q1122" i="24"/>
  <c r="Q1123" i="24"/>
  <c r="Q1124" i="24"/>
  <c r="Q1125" i="24"/>
  <c r="Q1126" i="24"/>
  <c r="Q1127" i="24"/>
  <c r="Q1128" i="24"/>
  <c r="Q1129" i="24"/>
  <c r="Q1130" i="24"/>
  <c r="Q1131" i="24"/>
  <c r="Q1132" i="24"/>
  <c r="Q1133" i="24"/>
  <c r="Q1134" i="24"/>
  <c r="Q1135" i="24"/>
  <c r="Q1136" i="24"/>
  <c r="Q1137" i="24"/>
  <c r="Q1138" i="24"/>
  <c r="Q1139" i="24"/>
  <c r="Q1140" i="24"/>
  <c r="Q1141" i="24"/>
  <c r="Q1142" i="24"/>
  <c r="Q1143" i="24"/>
  <c r="Q1144" i="24"/>
  <c r="Q1145" i="24"/>
  <c r="Q1146" i="24"/>
  <c r="Q1147" i="24"/>
  <c r="Q1148" i="24"/>
  <c r="Q1149" i="24"/>
  <c r="Q1150" i="24"/>
  <c r="Q1151" i="24"/>
  <c r="Q1152" i="24"/>
  <c r="Q1153" i="24"/>
  <c r="Q1154" i="24"/>
  <c r="Q1155" i="24"/>
  <c r="Q1156" i="24"/>
  <c r="Q1157" i="24"/>
  <c r="Q1158" i="24"/>
  <c r="Q1159" i="24"/>
  <c r="Q1160" i="24"/>
  <c r="Q1161" i="24"/>
  <c r="Q1162" i="24"/>
  <c r="Q1163" i="24"/>
  <c r="Q1164" i="24"/>
  <c r="Q1165" i="24"/>
  <c r="Q1166" i="24"/>
  <c r="Q1167" i="24"/>
  <c r="Q1168" i="24"/>
  <c r="Q1169" i="24"/>
  <c r="Q1170" i="24"/>
  <c r="Q1171" i="24"/>
  <c r="Q1172" i="24"/>
  <c r="Q1173" i="24"/>
  <c r="Q1174" i="24"/>
  <c r="Q1175" i="24"/>
  <c r="Q1176" i="24"/>
  <c r="Q1177" i="24"/>
  <c r="Q1178" i="24"/>
  <c r="Q1179" i="24"/>
  <c r="Q1180" i="24"/>
  <c r="Q1181" i="24"/>
  <c r="Q1182" i="24"/>
  <c r="Q1183" i="24"/>
  <c r="Q1184" i="24"/>
  <c r="Q1185" i="24"/>
  <c r="Q1186" i="24"/>
  <c r="Q1187" i="24"/>
  <c r="Q1188" i="24"/>
  <c r="Q1189" i="24"/>
  <c r="Q1190" i="24"/>
  <c r="Q1191" i="24"/>
  <c r="Q1192" i="24"/>
  <c r="Q1193" i="24"/>
  <c r="Q1194" i="24"/>
  <c r="Q1195" i="24"/>
  <c r="Q1196" i="24"/>
  <c r="Q1197" i="24"/>
  <c r="Q1198" i="24"/>
  <c r="Q1199" i="24"/>
  <c r="Q1200" i="24"/>
  <c r="Q1201" i="24"/>
  <c r="Q1202" i="24"/>
  <c r="Q1203" i="24"/>
  <c r="Q1204" i="24"/>
  <c r="Q1205" i="24"/>
  <c r="Q1206" i="24"/>
  <c r="Q1207" i="24"/>
  <c r="Q1208" i="24"/>
  <c r="Q1209" i="24"/>
  <c r="Q1210" i="24"/>
  <c r="Q1211" i="24"/>
  <c r="Q1212" i="24"/>
  <c r="Q1213" i="24"/>
  <c r="Q1214" i="24"/>
  <c r="Q1215" i="24"/>
  <c r="Q1216" i="24"/>
  <c r="Q1217" i="24"/>
  <c r="Q1218" i="24"/>
  <c r="Q1219" i="24"/>
  <c r="Q1220" i="24"/>
  <c r="Q1221" i="24"/>
  <c r="Q1222" i="24"/>
  <c r="Q1223" i="24"/>
  <c r="Q1224" i="24"/>
  <c r="Q1225" i="24"/>
  <c r="Q1226" i="24"/>
  <c r="Q1227" i="24"/>
  <c r="Q1228" i="24"/>
  <c r="Q1229" i="24"/>
  <c r="Q1230" i="24"/>
  <c r="Q1231" i="24"/>
  <c r="Q1232" i="24"/>
  <c r="Q1233" i="24"/>
  <c r="Q1234" i="24"/>
  <c r="Q1235" i="24"/>
  <c r="Q1236" i="24"/>
  <c r="Q1237" i="24"/>
  <c r="Q1238" i="24"/>
  <c r="Q1239" i="24"/>
  <c r="Q1240" i="24"/>
  <c r="Q1241" i="24"/>
  <c r="Q1242" i="24"/>
  <c r="Q1243" i="24"/>
  <c r="Q1244" i="24"/>
  <c r="Q1245" i="24"/>
  <c r="Q1246" i="24"/>
  <c r="Q1247" i="24"/>
  <c r="Q1248" i="24"/>
  <c r="Q1249" i="24"/>
  <c r="Q1250" i="24"/>
  <c r="Q1251" i="24"/>
  <c r="Q1252" i="24"/>
  <c r="Q1253" i="24"/>
  <c r="Q1254" i="24"/>
  <c r="Q1255" i="24"/>
  <c r="Q1256" i="24"/>
  <c r="Q1257" i="24"/>
  <c r="Q1258" i="24"/>
  <c r="Q1259" i="24"/>
  <c r="Q1260" i="24"/>
  <c r="Q1261" i="24"/>
  <c r="Q1262" i="24"/>
  <c r="Q1263" i="24"/>
  <c r="Q1264" i="24"/>
  <c r="Q1265" i="24"/>
  <c r="Q1266" i="24"/>
  <c r="Q1267" i="24"/>
  <c r="Q1268" i="24"/>
  <c r="Q1269" i="24"/>
  <c r="Q1270" i="24"/>
  <c r="Q1271" i="24"/>
  <c r="Q1272" i="24"/>
  <c r="Q1273" i="24"/>
  <c r="Q1274" i="24"/>
  <c r="Q1275" i="24"/>
  <c r="Q1276" i="24"/>
  <c r="Q1277" i="24"/>
  <c r="Q1278" i="24"/>
  <c r="Q1279" i="24"/>
  <c r="Q1280" i="24"/>
  <c r="Q1281" i="24"/>
  <c r="Q1282" i="24"/>
  <c r="Q1283" i="24"/>
  <c r="Q1284" i="24"/>
  <c r="Q1285" i="24"/>
  <c r="Q1286" i="24"/>
  <c r="Q1287" i="24"/>
  <c r="Q1288" i="24"/>
  <c r="Q1289" i="24"/>
  <c r="Q1290" i="24"/>
  <c r="Q1291" i="24"/>
  <c r="Q1292" i="24"/>
  <c r="Q1293" i="24"/>
  <c r="Q1294" i="24"/>
  <c r="Q1295" i="24"/>
  <c r="Q1296" i="24"/>
  <c r="Q1297" i="24"/>
  <c r="Q1298" i="24"/>
  <c r="Q1299" i="24"/>
  <c r="Q1300" i="24"/>
  <c r="Q1301" i="24"/>
  <c r="Q1302" i="24"/>
  <c r="Q1303" i="24"/>
  <c r="Q1304" i="24"/>
  <c r="Q1305" i="24"/>
  <c r="Q1306" i="24"/>
  <c r="Q1307" i="24"/>
  <c r="Q1308" i="24"/>
  <c r="Q1309" i="24"/>
  <c r="Q1310" i="24"/>
  <c r="Q1311" i="24"/>
  <c r="Q1312" i="24"/>
  <c r="Q1313" i="24"/>
  <c r="Q1314" i="24"/>
  <c r="Q1315" i="24"/>
  <c r="Q1316" i="24"/>
  <c r="Q1317" i="24"/>
  <c r="Q1318" i="24"/>
  <c r="Q1319" i="24"/>
  <c r="Q1320" i="24"/>
  <c r="Q1321" i="24"/>
  <c r="Q1322" i="24"/>
  <c r="Q1323" i="24"/>
  <c r="Q1324" i="24"/>
  <c r="Q1325" i="24"/>
  <c r="Q1326" i="24"/>
  <c r="Q1327" i="24"/>
  <c r="Q1328" i="24"/>
  <c r="Q1329" i="24"/>
  <c r="Q1330" i="24"/>
  <c r="Q1331" i="24"/>
  <c r="Q1332" i="24"/>
  <c r="Q1333" i="24"/>
  <c r="Q1334" i="24"/>
  <c r="Q1335" i="24"/>
  <c r="Q1336" i="24"/>
  <c r="Q1337" i="24"/>
  <c r="Q1338" i="24"/>
  <c r="Q1339" i="24"/>
  <c r="Q1340" i="24"/>
  <c r="Q1341" i="24"/>
  <c r="Q1342" i="24"/>
  <c r="Q1343" i="24"/>
  <c r="Q1344" i="24"/>
  <c r="Q1345" i="24"/>
  <c r="Q1346" i="24"/>
  <c r="Q1347" i="24"/>
  <c r="Q1348" i="24"/>
  <c r="Q1349" i="24"/>
  <c r="Q1350" i="24"/>
  <c r="Q1351" i="24"/>
  <c r="Q1352" i="24"/>
  <c r="Q1353" i="24"/>
  <c r="Q1354" i="24"/>
  <c r="Q1355" i="24"/>
  <c r="Q1356" i="24"/>
  <c r="Q1357" i="24"/>
  <c r="Q1358" i="24"/>
  <c r="Q1359" i="24"/>
  <c r="Q1360" i="24"/>
  <c r="Q1361" i="24"/>
  <c r="Q1362" i="24"/>
  <c r="Q1363" i="24"/>
  <c r="Q1364" i="24"/>
  <c r="Q1365" i="24"/>
  <c r="Q1366" i="24"/>
  <c r="Q1367" i="24"/>
  <c r="Q1368" i="24"/>
  <c r="Q1369" i="24"/>
  <c r="Q1370" i="24"/>
  <c r="Q1371" i="24"/>
  <c r="Q1372" i="24"/>
  <c r="Q1373" i="24"/>
  <c r="Q1374" i="24"/>
  <c r="Q1375" i="24"/>
  <c r="Q1376" i="24"/>
  <c r="Q1377" i="24"/>
  <c r="Q1378" i="24"/>
  <c r="Q1379" i="24"/>
  <c r="Q1380" i="24"/>
  <c r="Q1381" i="24"/>
  <c r="Q1382" i="24"/>
  <c r="Q1383" i="24"/>
  <c r="Q1384" i="24"/>
  <c r="Q1385" i="24"/>
  <c r="Q1386" i="24"/>
  <c r="Q1387" i="24"/>
  <c r="Q1388" i="24"/>
  <c r="Q1389" i="24"/>
  <c r="Q1390" i="24"/>
  <c r="Q1391" i="24"/>
  <c r="Q1392" i="24"/>
  <c r="Q1393" i="24"/>
  <c r="Q1394" i="24"/>
  <c r="Q1395" i="24"/>
  <c r="Q1396" i="24"/>
  <c r="Q1397" i="24"/>
  <c r="Q1398" i="24"/>
  <c r="Q1399" i="24"/>
  <c r="Q1400" i="24"/>
  <c r="Q1401" i="24"/>
  <c r="Q1402" i="24"/>
  <c r="Q1403" i="24"/>
  <c r="Q1404" i="24"/>
  <c r="Q1405" i="24"/>
  <c r="Q1406" i="24"/>
  <c r="Q1407" i="24"/>
  <c r="Q1408" i="24"/>
  <c r="Q1409" i="24"/>
  <c r="Q1410" i="24"/>
  <c r="Q1411" i="24"/>
  <c r="Q1412" i="24"/>
  <c r="Q1413" i="24"/>
  <c r="Q1414" i="24"/>
  <c r="Q1415" i="24"/>
  <c r="Q1416" i="24"/>
  <c r="Q1417" i="24"/>
  <c r="Q1418" i="24"/>
  <c r="Q1419" i="24"/>
  <c r="Q1420" i="24"/>
  <c r="Q1421" i="24"/>
  <c r="Q1422" i="24"/>
  <c r="Q1423" i="24"/>
  <c r="Q1424" i="24"/>
  <c r="Q1425" i="24"/>
  <c r="Q1426" i="24"/>
  <c r="Q1427" i="24"/>
  <c r="Q1428" i="24"/>
  <c r="Q1429" i="24"/>
  <c r="Q1430" i="24"/>
  <c r="Q1431" i="24"/>
  <c r="Q1432" i="24"/>
  <c r="Q1433" i="24"/>
  <c r="Q1434" i="24"/>
  <c r="Q1435" i="24"/>
  <c r="Q1436" i="24"/>
  <c r="Q1437" i="24"/>
  <c r="Q1438" i="24"/>
  <c r="Q1439" i="24"/>
  <c r="Q1440" i="24"/>
  <c r="Q1441" i="24"/>
  <c r="Q1442" i="24"/>
  <c r="Q1443" i="24"/>
  <c r="Q1444" i="24"/>
  <c r="Q1445" i="24"/>
  <c r="Q1446" i="24"/>
  <c r="Q1447" i="24"/>
  <c r="Q1448" i="24"/>
  <c r="Q1449" i="24"/>
  <c r="Q1450" i="24"/>
  <c r="Q1451" i="24"/>
  <c r="Q1452" i="24"/>
  <c r="Q1453" i="24"/>
  <c r="Q1454" i="24"/>
  <c r="Q1455" i="24"/>
  <c r="Q1456" i="24"/>
  <c r="Q1457" i="24"/>
  <c r="Q1458" i="24"/>
  <c r="Q1459" i="24"/>
  <c r="Q1460" i="24"/>
  <c r="Q1461" i="24"/>
  <c r="Q1462" i="24"/>
  <c r="Q1463" i="24"/>
  <c r="Q1464" i="24"/>
  <c r="Q1465" i="24"/>
  <c r="Q1466" i="24"/>
  <c r="Q1467" i="24"/>
  <c r="Q1468" i="24"/>
  <c r="Q1469" i="24"/>
  <c r="Q1470" i="24"/>
  <c r="Q1471" i="24"/>
  <c r="Q1472" i="24"/>
  <c r="Q1473" i="24"/>
  <c r="Q1474" i="24"/>
  <c r="Q1475" i="24"/>
  <c r="Q1476" i="24"/>
  <c r="Q1477" i="24"/>
  <c r="Q1478" i="24"/>
  <c r="Q1479" i="24"/>
  <c r="Q1480" i="24"/>
  <c r="Q1481" i="24"/>
  <c r="Q1482" i="24"/>
  <c r="Q1483" i="24"/>
  <c r="Q1484" i="24"/>
  <c r="Q1485" i="24"/>
  <c r="Q1486" i="24"/>
  <c r="Q1487" i="24"/>
  <c r="Q1488" i="24"/>
  <c r="Q1489" i="24"/>
  <c r="Q1490" i="24"/>
  <c r="Q1491" i="24"/>
  <c r="Q1492" i="24"/>
  <c r="Q1493" i="24"/>
  <c r="Q1494" i="24"/>
  <c r="Q1495" i="24"/>
  <c r="Q1496" i="24"/>
  <c r="Q1497" i="24"/>
  <c r="Q1498" i="24"/>
  <c r="Q1499" i="24"/>
  <c r="Q1500" i="24"/>
  <c r="Q1501" i="24"/>
  <c r="Q1502" i="24"/>
  <c r="Q1503" i="24"/>
  <c r="Q1504" i="24"/>
  <c r="Q1505" i="24"/>
  <c r="Q1506" i="24"/>
  <c r="Q1507" i="24"/>
  <c r="Q1508" i="24"/>
  <c r="Q1509" i="24"/>
  <c r="Q1510" i="24"/>
  <c r="Q1511" i="24"/>
  <c r="Q1512" i="24"/>
  <c r="Q1513" i="24"/>
  <c r="Q1514" i="24"/>
  <c r="Q1515" i="24"/>
  <c r="Q1516" i="24"/>
  <c r="Q1517" i="24"/>
  <c r="Q1518" i="24"/>
  <c r="Q1519" i="24"/>
  <c r="Q1520" i="24"/>
  <c r="Q1521" i="24"/>
  <c r="Q1522" i="24"/>
  <c r="Q1523" i="24"/>
  <c r="Q1524" i="24"/>
  <c r="Q1525" i="24"/>
  <c r="Q1526" i="24"/>
  <c r="Q1527" i="24"/>
  <c r="Q1528" i="24"/>
  <c r="Q1529" i="24"/>
  <c r="Q1530" i="24"/>
  <c r="Q1531" i="24"/>
  <c r="Q1532" i="24"/>
  <c r="Q1533" i="24"/>
  <c r="Q1534" i="24"/>
  <c r="Q1535" i="24"/>
  <c r="Q1536" i="24"/>
  <c r="Q1537" i="24"/>
  <c r="Q1538" i="24"/>
  <c r="Q1539" i="24"/>
  <c r="Q1540" i="24"/>
  <c r="Q1541" i="24"/>
  <c r="Q1542" i="24"/>
  <c r="Q1543" i="24"/>
  <c r="Q1544" i="24"/>
  <c r="Q1545" i="24"/>
  <c r="Q1546" i="24"/>
  <c r="Q1547" i="24"/>
  <c r="Q1548" i="24"/>
  <c r="Q1549" i="24"/>
  <c r="Q1550" i="24"/>
  <c r="Q1551" i="24"/>
  <c r="Q1552" i="24"/>
  <c r="Q1553" i="24"/>
  <c r="Q1554" i="24"/>
  <c r="Q1555" i="24"/>
  <c r="Q1556" i="24"/>
  <c r="Q1557" i="24"/>
  <c r="Q1558" i="24"/>
  <c r="Q1559" i="24"/>
  <c r="Q1560" i="24"/>
  <c r="Q1561" i="24"/>
  <c r="Q1562" i="24"/>
  <c r="Q1563" i="24"/>
  <c r="Q1564" i="24"/>
  <c r="Q1565" i="24"/>
  <c r="Q1566" i="24"/>
  <c r="Q1567" i="24"/>
  <c r="Q1568" i="24"/>
  <c r="Q1569" i="24"/>
  <c r="Q1570" i="24"/>
  <c r="Q1571" i="24"/>
  <c r="Q1572" i="24"/>
  <c r="Q1573" i="24"/>
  <c r="Q1574" i="24"/>
  <c r="Q1575" i="24"/>
  <c r="Q1576" i="24"/>
  <c r="Q1577" i="24"/>
  <c r="Q1578" i="24"/>
  <c r="Q1579" i="24"/>
  <c r="Q1580" i="24"/>
  <c r="Q1581" i="24"/>
  <c r="Q1582" i="24"/>
  <c r="Q1583" i="24"/>
  <c r="Q1584" i="24"/>
  <c r="Q1585" i="24"/>
  <c r="Q1586" i="24"/>
  <c r="Q1587" i="24"/>
  <c r="Q1588" i="24"/>
  <c r="Q1589" i="24"/>
  <c r="Q1590" i="24"/>
  <c r="Q1591" i="24"/>
  <c r="Q1592" i="24"/>
  <c r="Q1593" i="24"/>
  <c r="Q1594" i="24"/>
  <c r="Q1595" i="24"/>
  <c r="Q1596" i="24"/>
  <c r="Q1597" i="24"/>
  <c r="Q1598" i="24"/>
  <c r="Q1599" i="24"/>
  <c r="Q1600" i="24"/>
  <c r="Q1601" i="24"/>
  <c r="Q1602" i="24"/>
  <c r="Q1603" i="24"/>
  <c r="Q1604" i="24"/>
  <c r="Q1605" i="24"/>
  <c r="Q1606" i="24"/>
  <c r="Q1607" i="24"/>
  <c r="Q1608" i="24"/>
  <c r="Q1609" i="24"/>
  <c r="Q1610" i="24"/>
  <c r="Q1611" i="24"/>
  <c r="Q1612" i="24"/>
  <c r="Q1613" i="24"/>
  <c r="Q1614" i="24"/>
  <c r="Q1615" i="24"/>
  <c r="Q1616" i="24"/>
  <c r="Q1617" i="24"/>
  <c r="Q1618" i="24"/>
  <c r="Q1619" i="24"/>
  <c r="Q1620" i="24"/>
  <c r="Q1621" i="24"/>
  <c r="Q1622" i="24"/>
  <c r="Q1623" i="24"/>
  <c r="Q1624" i="24"/>
  <c r="Q1625" i="24"/>
  <c r="Q1626" i="24"/>
  <c r="Q1627" i="24"/>
  <c r="Q1628" i="24"/>
  <c r="Q1629" i="24"/>
  <c r="Q1630" i="24"/>
  <c r="Q1631" i="24"/>
  <c r="Q1632" i="24"/>
  <c r="Q1633" i="24"/>
  <c r="Q1634" i="24"/>
  <c r="Q1635" i="24"/>
  <c r="Q1636" i="24"/>
  <c r="Q1637" i="24"/>
  <c r="Q1638" i="24"/>
  <c r="Q1639" i="24"/>
  <c r="Q1640" i="24"/>
  <c r="Q1641" i="24"/>
  <c r="Q1642" i="24"/>
  <c r="Q1643" i="24"/>
  <c r="Q1644" i="24"/>
  <c r="Q1645" i="24"/>
  <c r="Q1646" i="24"/>
  <c r="Q1647" i="24"/>
  <c r="Q1648" i="24"/>
  <c r="Q1649" i="24"/>
  <c r="Q1650" i="24"/>
  <c r="Q1651" i="24"/>
  <c r="Q1652" i="24"/>
  <c r="Q1653" i="24"/>
  <c r="Q1654" i="24"/>
  <c r="Q1655" i="24"/>
  <c r="Q1656" i="24"/>
  <c r="Q1657" i="24"/>
  <c r="Q1658" i="24"/>
  <c r="Q1659" i="24"/>
  <c r="Q1660" i="24"/>
  <c r="Q1661" i="24"/>
  <c r="Q1662" i="24"/>
  <c r="Q1663" i="24"/>
  <c r="Q1664" i="24"/>
  <c r="Q1665" i="24"/>
  <c r="Q1666" i="24"/>
  <c r="Q1667" i="24"/>
  <c r="Q1668" i="24"/>
  <c r="Q1669" i="24"/>
  <c r="Q1670" i="24"/>
  <c r="Q1671" i="24"/>
  <c r="Q1672" i="24"/>
  <c r="Q1673" i="24"/>
  <c r="Q1674" i="24"/>
  <c r="Q1675" i="24"/>
  <c r="Q1676" i="24"/>
  <c r="Q1677" i="24"/>
  <c r="Q1678" i="24"/>
  <c r="Q1679" i="24"/>
  <c r="Q1680" i="24"/>
  <c r="Q1681" i="24"/>
  <c r="Q1682" i="24"/>
  <c r="Q1683" i="24"/>
  <c r="Q1684" i="24"/>
  <c r="Q1685" i="24"/>
  <c r="Q1686" i="24"/>
  <c r="Q1687" i="24"/>
  <c r="Q1688" i="24"/>
  <c r="Q1689" i="24"/>
  <c r="Q1690" i="24"/>
  <c r="Q1691" i="24"/>
  <c r="Q1692" i="24"/>
  <c r="Q1693" i="24"/>
  <c r="Q1694" i="24"/>
  <c r="Q1695" i="24"/>
  <c r="Q1696" i="24"/>
  <c r="Q1697" i="24"/>
  <c r="Q1698" i="24"/>
  <c r="Q1699" i="24"/>
  <c r="Q1700" i="24"/>
  <c r="Q1701" i="24"/>
  <c r="Q1702" i="24"/>
  <c r="Q1703" i="24"/>
  <c r="Q1704" i="24"/>
  <c r="Q1705" i="24"/>
  <c r="Q1706" i="24"/>
  <c r="Q1707" i="24"/>
  <c r="Q1708" i="24"/>
  <c r="Q1709" i="24"/>
  <c r="Q1710" i="24"/>
  <c r="Q1711" i="24"/>
  <c r="Q1712" i="24"/>
  <c r="Q1713" i="24"/>
  <c r="Q1714" i="24"/>
  <c r="Q1715" i="24"/>
  <c r="Q1716" i="24"/>
  <c r="Q1717" i="24"/>
  <c r="Q1718" i="24"/>
  <c r="Q1719" i="24"/>
  <c r="Q1720" i="24"/>
  <c r="Q1721" i="24"/>
  <c r="Q1722" i="24"/>
  <c r="Q1723" i="24"/>
  <c r="Q1724" i="24"/>
  <c r="Q1725" i="24"/>
  <c r="Q1726" i="24"/>
  <c r="Q1727" i="24"/>
  <c r="Q1728" i="24"/>
  <c r="Q1729" i="24"/>
  <c r="Q1730" i="24"/>
  <c r="Q1731" i="24"/>
  <c r="Q1732" i="24"/>
  <c r="Q1733" i="24"/>
  <c r="Q1734" i="24"/>
  <c r="Q1735" i="24"/>
  <c r="Q1736" i="24"/>
  <c r="Q1737" i="24"/>
  <c r="Q1738" i="24"/>
  <c r="Q1739" i="24"/>
  <c r="Q1740" i="24"/>
  <c r="Q1741" i="24"/>
  <c r="Q1742" i="24"/>
  <c r="Q1743" i="24"/>
  <c r="Q1744" i="24"/>
  <c r="Q1745" i="24"/>
  <c r="Q1746" i="24"/>
  <c r="Q1747" i="24"/>
  <c r="Q1748" i="24"/>
  <c r="Q1749" i="24"/>
  <c r="Q1750" i="24"/>
  <c r="Q1751" i="24"/>
  <c r="Q1752" i="24"/>
  <c r="Q1753" i="24"/>
  <c r="Q1754" i="24"/>
  <c r="Q1755" i="24"/>
  <c r="Q1756" i="24"/>
  <c r="Q1757" i="24"/>
  <c r="Q1758" i="24"/>
  <c r="Q1759" i="24"/>
  <c r="Q1760" i="24"/>
  <c r="Q1761" i="24"/>
  <c r="Q1762" i="24"/>
  <c r="Q1763" i="24"/>
  <c r="Q1764" i="24"/>
  <c r="Q1765" i="24"/>
  <c r="Q1766" i="24"/>
  <c r="Q1767" i="24"/>
  <c r="Q1768" i="24"/>
  <c r="Q1769" i="24"/>
  <c r="Q1770" i="24"/>
  <c r="Q1771" i="24"/>
  <c r="Q1772" i="24"/>
  <c r="Q1773" i="24"/>
  <c r="Q1774" i="24"/>
  <c r="Q1775" i="24"/>
  <c r="Q1776" i="24"/>
  <c r="Q1777" i="24"/>
  <c r="Q1778" i="24"/>
  <c r="Q1779" i="24"/>
  <c r="Q1780" i="24"/>
  <c r="Q1781" i="24"/>
  <c r="Q1782" i="24"/>
  <c r="Q1783" i="24"/>
  <c r="Q1784" i="24"/>
  <c r="Q1785" i="24"/>
  <c r="Q1786" i="24"/>
  <c r="Q1787" i="24"/>
  <c r="Q1788" i="24"/>
  <c r="Q1789" i="24"/>
  <c r="Q1790" i="24"/>
  <c r="Q1791" i="24"/>
  <c r="Q1792" i="24"/>
  <c r="Q1793" i="24"/>
  <c r="Q1794" i="24"/>
  <c r="Q1795" i="24"/>
  <c r="Q1796" i="24"/>
  <c r="Q1797" i="24"/>
  <c r="Q1798" i="24"/>
  <c r="Q1799" i="24"/>
  <c r="Q1800" i="24"/>
  <c r="Q1801" i="24"/>
  <c r="Q1802" i="24"/>
  <c r="Q1803" i="24"/>
  <c r="Q1804" i="24"/>
  <c r="Q1805" i="24"/>
  <c r="Q1806" i="24"/>
  <c r="Q1807" i="24"/>
  <c r="Q1808" i="24"/>
  <c r="Q1809" i="24"/>
  <c r="Q1810" i="24"/>
  <c r="Q1811" i="24"/>
  <c r="Q1812" i="24"/>
  <c r="Q1813" i="24"/>
  <c r="Q1814" i="24"/>
  <c r="Q1815" i="24"/>
  <c r="Q1816" i="24"/>
  <c r="Q1817" i="24"/>
  <c r="Q1818" i="24"/>
  <c r="Q1819" i="24"/>
  <c r="Q1820" i="24"/>
  <c r="Q1821" i="24"/>
  <c r="Q1822" i="24"/>
  <c r="Q1823" i="24"/>
  <c r="Q1824" i="24"/>
  <c r="Q1825" i="24"/>
  <c r="Q1826" i="24"/>
  <c r="Q1827" i="24"/>
  <c r="Q1828" i="24"/>
  <c r="Q1829" i="24"/>
  <c r="Q1830" i="24"/>
  <c r="Q1831" i="24"/>
  <c r="Q1832" i="24"/>
  <c r="Q1833" i="24"/>
  <c r="Q1834" i="24"/>
  <c r="Q1835" i="24"/>
  <c r="Q1836" i="24"/>
  <c r="Q1837" i="24"/>
  <c r="Q1838" i="24"/>
  <c r="Q1839" i="24"/>
  <c r="Q1840" i="24"/>
  <c r="Q1841" i="24"/>
  <c r="Q1842" i="24"/>
  <c r="Q1843" i="24"/>
  <c r="Q1844" i="24"/>
  <c r="Q1845" i="24"/>
  <c r="Q1846" i="24"/>
  <c r="Q1847" i="24"/>
  <c r="Q1848" i="24"/>
  <c r="Q1849" i="24"/>
  <c r="Q1850" i="24"/>
  <c r="Q1851" i="24"/>
  <c r="Q1852" i="24"/>
  <c r="Q1853" i="24"/>
  <c r="Q1854" i="24"/>
  <c r="Q1855" i="24"/>
  <c r="Q1856" i="24"/>
  <c r="Q1857" i="24"/>
  <c r="Q1858" i="24"/>
  <c r="Q1859" i="24"/>
  <c r="Q1860" i="24"/>
  <c r="Q1861" i="24"/>
  <c r="Q1862" i="24"/>
  <c r="Q1863" i="24"/>
  <c r="Q1864" i="24"/>
  <c r="Q1865" i="24"/>
  <c r="Q1866" i="24"/>
  <c r="Q1867" i="24"/>
  <c r="Q1868" i="24"/>
  <c r="Q1869" i="24"/>
  <c r="Q1870" i="24"/>
  <c r="Q1871" i="24"/>
  <c r="Q1872" i="24"/>
  <c r="Q1873" i="24"/>
  <c r="Q1874" i="24"/>
  <c r="Q1875" i="24"/>
  <c r="Q1876" i="24"/>
  <c r="Q1877" i="24"/>
  <c r="Q1878" i="24"/>
  <c r="Q1879" i="24"/>
  <c r="Q1880" i="24"/>
  <c r="Q1881" i="24"/>
  <c r="Q1882" i="24"/>
  <c r="Q1883" i="24"/>
  <c r="Q1884" i="24"/>
  <c r="Q1885" i="24"/>
  <c r="Q1886" i="24"/>
  <c r="Q1887" i="24"/>
  <c r="Q1888" i="24"/>
  <c r="Q1889" i="24"/>
  <c r="Q1890" i="24"/>
  <c r="Q1891" i="24"/>
  <c r="Q1892" i="24"/>
  <c r="Q1893" i="24"/>
  <c r="Q1894" i="24"/>
  <c r="Q1895" i="24"/>
  <c r="Q1896" i="24"/>
  <c r="Q1897" i="24"/>
  <c r="Q1898" i="24"/>
  <c r="Q1899" i="24"/>
  <c r="Q1900" i="24"/>
  <c r="Q1901" i="24"/>
  <c r="Q1902" i="24"/>
  <c r="Q1903" i="24"/>
  <c r="Q1904" i="24"/>
  <c r="Q1905" i="24"/>
  <c r="Q1906" i="24"/>
  <c r="Q1907" i="24"/>
  <c r="Q1908" i="24"/>
  <c r="Q1909" i="24"/>
  <c r="Q1910" i="24"/>
  <c r="Q1911" i="24"/>
  <c r="Q1912" i="24"/>
  <c r="Q1913" i="24"/>
  <c r="Q1914" i="24"/>
  <c r="Q1915" i="24"/>
  <c r="Q1916" i="24"/>
  <c r="Q1917" i="24"/>
  <c r="Q1918" i="24"/>
  <c r="Q1919" i="24"/>
  <c r="Q1920" i="24"/>
  <c r="Q1921" i="24"/>
  <c r="Q1922" i="24"/>
  <c r="Q1923" i="24"/>
  <c r="Q1924" i="24"/>
  <c r="Q1925" i="24"/>
  <c r="Q1926" i="24"/>
  <c r="Q1927" i="24"/>
  <c r="Q1928" i="24"/>
  <c r="Q1929" i="24"/>
  <c r="Q1930" i="24"/>
  <c r="Q1931" i="24"/>
  <c r="Q1932" i="24"/>
  <c r="Q1933" i="24"/>
  <c r="Q1934" i="24"/>
  <c r="Q1935" i="24"/>
  <c r="Q1936" i="24"/>
  <c r="Q1937" i="24"/>
  <c r="Q1938" i="24"/>
  <c r="Q1939" i="24"/>
  <c r="Q1940" i="24"/>
  <c r="Q1941" i="24"/>
  <c r="Q1942" i="24"/>
  <c r="Q1943" i="24"/>
  <c r="Q1944" i="24"/>
  <c r="Q1945" i="24"/>
  <c r="Q1946" i="24"/>
  <c r="Q1947" i="24"/>
  <c r="Q1948" i="24"/>
  <c r="Q1949" i="24"/>
  <c r="Q1950" i="24"/>
  <c r="Q1951" i="24"/>
  <c r="Q1952" i="24"/>
  <c r="Q1953" i="24"/>
  <c r="Q1954" i="24"/>
  <c r="Q1955" i="24"/>
  <c r="Q1956" i="24"/>
  <c r="Q1957" i="24"/>
  <c r="Q1958" i="24"/>
  <c r="Q1959" i="24"/>
  <c r="Q1960" i="24"/>
  <c r="Q1961" i="24"/>
  <c r="Q1962" i="24"/>
  <c r="Q1963" i="24"/>
  <c r="Q1964" i="24"/>
  <c r="Q1965" i="24"/>
  <c r="Q1966" i="24"/>
  <c r="Q1967" i="24"/>
  <c r="Q1968" i="24"/>
  <c r="Q1969" i="24"/>
  <c r="Q1970" i="24"/>
  <c r="Q1971" i="24"/>
  <c r="Q1972" i="24"/>
  <c r="Q1973" i="24"/>
  <c r="Q1974" i="24"/>
  <c r="Q1975" i="24"/>
  <c r="Q1976" i="24"/>
  <c r="Q1977" i="24"/>
  <c r="Q1978" i="24"/>
  <c r="Q1979" i="24"/>
  <c r="Q1980" i="24"/>
  <c r="Q1981" i="24"/>
  <c r="Q1982" i="24"/>
  <c r="Q1983" i="24"/>
  <c r="Q1984" i="24"/>
  <c r="Q1985" i="24"/>
  <c r="Q1986" i="24"/>
  <c r="Q1987" i="24"/>
  <c r="Q1988" i="24"/>
  <c r="Q1989" i="24"/>
  <c r="Q1990" i="24"/>
  <c r="Q1991" i="24"/>
  <c r="Q1992" i="24"/>
  <c r="Q1993" i="24"/>
  <c r="Q1994" i="24"/>
  <c r="Q1995" i="24"/>
  <c r="Q1996" i="24"/>
  <c r="Q1997" i="24"/>
  <c r="Q1998" i="24"/>
  <c r="Q1999" i="24"/>
  <c r="Q2000" i="24"/>
  <c r="Q2001" i="24"/>
  <c r="Q2002" i="24"/>
  <c r="Q2003" i="24"/>
  <c r="Q2004" i="24"/>
  <c r="Q2005" i="24"/>
  <c r="Q2006" i="24"/>
  <c r="Q2007" i="24"/>
  <c r="Q2008" i="24"/>
  <c r="Q2009" i="24"/>
  <c r="Q2010" i="24"/>
  <c r="Q2011" i="24"/>
  <c r="Q2012" i="24"/>
  <c r="Q2013" i="24"/>
  <c r="Q2014" i="24"/>
  <c r="Q2015" i="24"/>
  <c r="Q2016" i="24"/>
  <c r="Q2017" i="24"/>
  <c r="Q2018" i="24"/>
  <c r="Q2019" i="24"/>
  <c r="Q2020" i="24"/>
  <c r="Q2021" i="24"/>
  <c r="Q2022" i="24"/>
  <c r="Q2023" i="24"/>
  <c r="Q2024" i="24"/>
  <c r="Q2025" i="24"/>
  <c r="Q2026" i="24"/>
  <c r="Q2027" i="24"/>
  <c r="Q2028" i="24"/>
  <c r="Q2029" i="24"/>
  <c r="Q2030" i="24"/>
  <c r="Q2031" i="24"/>
  <c r="Q2032" i="24"/>
  <c r="Q2033" i="24"/>
  <c r="Q2034" i="24"/>
  <c r="Q2035" i="24"/>
  <c r="Q2036" i="24"/>
  <c r="Q2037" i="24"/>
  <c r="Q2038" i="24"/>
  <c r="Q2039" i="24"/>
  <c r="Q2040" i="24"/>
  <c r="Q2041" i="24"/>
  <c r="Q2042" i="24"/>
  <c r="Q2043" i="24"/>
  <c r="Q2044" i="24"/>
  <c r="Q2045" i="24"/>
  <c r="Q2046" i="24"/>
  <c r="Q2047" i="24"/>
  <c r="Q2048" i="24"/>
  <c r="Q2049" i="24"/>
  <c r="Q2" i="24"/>
  <c r="AX2058" i="5" l="1"/>
  <c r="Z2058" i="5"/>
  <c r="W2058" i="5"/>
  <c r="X2058" i="5" s="1"/>
  <c r="AX2057" i="5"/>
  <c r="Z2057" i="5"/>
  <c r="W2057" i="5"/>
  <c r="X2057" i="5" s="1"/>
  <c r="AX2056" i="5"/>
  <c r="Z2056" i="5"/>
  <c r="W2056" i="5"/>
  <c r="X2056" i="5" s="1"/>
  <c r="AX2055" i="5"/>
  <c r="Z2055" i="5"/>
  <c r="W2055" i="5"/>
  <c r="X2055" i="5" s="1"/>
  <c r="AX2054" i="5"/>
  <c r="Z2054" i="5"/>
  <c r="W2054" i="5"/>
  <c r="X2054" i="5" s="1"/>
  <c r="AX2053" i="5"/>
  <c r="Z2053" i="5"/>
  <c r="W2053" i="5"/>
  <c r="X2053" i="5" s="1"/>
  <c r="AX2052" i="5"/>
  <c r="Z2052" i="5"/>
  <c r="W2052" i="5"/>
  <c r="X2052" i="5" s="1"/>
  <c r="AX2051" i="5"/>
  <c r="Z2051" i="5"/>
  <c r="W2051" i="5"/>
  <c r="X2051" i="5" s="1"/>
  <c r="AX2050" i="5"/>
  <c r="Z2050" i="5"/>
  <c r="W2050" i="5"/>
  <c r="X2050" i="5" s="1"/>
  <c r="AX2049" i="5"/>
  <c r="Z2049" i="5"/>
  <c r="W2049" i="5"/>
  <c r="X2049" i="5" s="1"/>
  <c r="AX2048" i="5"/>
  <c r="Z2048" i="5"/>
  <c r="W2048" i="5"/>
  <c r="X2048" i="5" s="1"/>
  <c r="AX2047" i="5"/>
  <c r="Z2047" i="5"/>
  <c r="W2047" i="5"/>
  <c r="X2047" i="5" s="1"/>
  <c r="AX2046" i="5"/>
  <c r="Z2046" i="5"/>
  <c r="W2046" i="5"/>
  <c r="X2046" i="5" s="1"/>
  <c r="AX2045" i="5"/>
  <c r="Z2045" i="5"/>
  <c r="W2045" i="5"/>
  <c r="X2045" i="5" s="1"/>
  <c r="AX2044" i="5"/>
  <c r="Z2044" i="5"/>
  <c r="W2044" i="5"/>
  <c r="X2044" i="5" s="1"/>
  <c r="AX2043" i="5"/>
  <c r="Z2043" i="5"/>
  <c r="W2043" i="5"/>
  <c r="X2043" i="5" s="1"/>
  <c r="AX2042" i="5"/>
  <c r="Z2042" i="5"/>
  <c r="W2042" i="5"/>
  <c r="X2042" i="5" s="1"/>
  <c r="AX2041" i="5"/>
  <c r="Z2041" i="5"/>
  <c r="W2041" i="5"/>
  <c r="X2041" i="5" s="1"/>
  <c r="AX2040" i="5"/>
  <c r="Z2040" i="5"/>
  <c r="W2040" i="5"/>
  <c r="X2040" i="5" s="1"/>
  <c r="AX2039" i="5"/>
  <c r="Z2039" i="5"/>
  <c r="W2039" i="5"/>
  <c r="X2039" i="5" s="1"/>
  <c r="AX2038" i="5"/>
  <c r="Z2038" i="5"/>
  <c r="W2038" i="5"/>
  <c r="X2038" i="5" s="1"/>
  <c r="AX2037" i="5"/>
  <c r="Z2037" i="5"/>
  <c r="W2037" i="5"/>
  <c r="X2037" i="5" s="1"/>
  <c r="AX2036" i="5"/>
  <c r="Z2036" i="5"/>
  <c r="W2036" i="5"/>
  <c r="X2036" i="5" s="1"/>
  <c r="AX2035" i="5"/>
  <c r="Z2035" i="5"/>
  <c r="W2035" i="5"/>
  <c r="X2035" i="5" s="1"/>
  <c r="AX2034" i="5"/>
  <c r="Z2034" i="5"/>
  <c r="W2034" i="5"/>
  <c r="X2034" i="5" s="1"/>
  <c r="AX2033" i="5"/>
  <c r="Z2033" i="5"/>
  <c r="W2033" i="5"/>
  <c r="X2033" i="5" s="1"/>
  <c r="AX2032" i="5"/>
  <c r="Z2032" i="5"/>
  <c r="W2032" i="5"/>
  <c r="X2032" i="5" s="1"/>
  <c r="AX2031" i="5"/>
  <c r="Z2031" i="5"/>
  <c r="W2031" i="5"/>
  <c r="X2031" i="5" s="1"/>
  <c r="AX2030" i="5"/>
  <c r="Z2030" i="5"/>
  <c r="W2030" i="5"/>
  <c r="X2030" i="5" s="1"/>
  <c r="AX2029" i="5"/>
  <c r="Z2029" i="5"/>
  <c r="W2029" i="5"/>
  <c r="X2029" i="5" s="1"/>
  <c r="AX2028" i="5"/>
  <c r="Z2028" i="5"/>
  <c r="W2028" i="5"/>
  <c r="X2028" i="5" s="1"/>
  <c r="AX2027" i="5"/>
  <c r="Z2027" i="5"/>
  <c r="W2027" i="5"/>
  <c r="X2027" i="5" s="1"/>
  <c r="AX2026" i="5"/>
  <c r="Z2026" i="5"/>
  <c r="W2026" i="5"/>
  <c r="X2026" i="5" s="1"/>
  <c r="AX2025" i="5"/>
  <c r="Z2025" i="5"/>
  <c r="W2025" i="5"/>
  <c r="X2025" i="5" s="1"/>
  <c r="AX2024" i="5"/>
  <c r="Z2024" i="5"/>
  <c r="W2024" i="5"/>
  <c r="X2024" i="5" s="1"/>
  <c r="AX2023" i="5"/>
  <c r="Z2023" i="5"/>
  <c r="W2023" i="5"/>
  <c r="X2023" i="5" s="1"/>
  <c r="AX2022" i="5"/>
  <c r="Z2022" i="5"/>
  <c r="W2022" i="5"/>
  <c r="X2022" i="5" s="1"/>
  <c r="AX2021" i="5"/>
  <c r="Z2021" i="5"/>
  <c r="W2021" i="5"/>
  <c r="X2021" i="5" s="1"/>
  <c r="AX2020" i="5"/>
  <c r="Z2020" i="5"/>
  <c r="W2020" i="5"/>
  <c r="X2020" i="5" s="1"/>
  <c r="AX2019" i="5"/>
  <c r="Z2019" i="5"/>
  <c r="W2019" i="5"/>
  <c r="X2019" i="5" s="1"/>
  <c r="AX2018" i="5"/>
  <c r="Z2018" i="5"/>
  <c r="W2018" i="5"/>
  <c r="X2018" i="5" s="1"/>
  <c r="AX2017" i="5"/>
  <c r="Z2017" i="5"/>
  <c r="W2017" i="5"/>
  <c r="X2017" i="5" s="1"/>
  <c r="AX2016" i="5"/>
  <c r="Z2016" i="5"/>
  <c r="W2016" i="5"/>
  <c r="X2016" i="5" s="1"/>
  <c r="AX2015" i="5"/>
  <c r="Z2015" i="5"/>
  <c r="W2015" i="5"/>
  <c r="X2015" i="5" s="1"/>
  <c r="AX2014" i="5"/>
  <c r="Z2014" i="5"/>
  <c r="W2014" i="5"/>
  <c r="X2014" i="5" s="1"/>
  <c r="AX2013" i="5"/>
  <c r="Z2013" i="5"/>
  <c r="W2013" i="5"/>
  <c r="X2013" i="5" s="1"/>
  <c r="AX2012" i="5"/>
  <c r="Z2012" i="5"/>
  <c r="W2012" i="5"/>
  <c r="X2012" i="5" s="1"/>
  <c r="AX2011" i="5"/>
  <c r="Z2011" i="5"/>
  <c r="W2011" i="5"/>
  <c r="X2011" i="5" s="1"/>
  <c r="AX2010" i="5"/>
  <c r="Z2010" i="5"/>
  <c r="W2010" i="5"/>
  <c r="X2010" i="5" s="1"/>
  <c r="AX2009" i="5"/>
  <c r="Z2009" i="5"/>
  <c r="W2009" i="5"/>
  <c r="X2009" i="5" s="1"/>
  <c r="AX2008" i="5"/>
  <c r="Z2008" i="5"/>
  <c r="W2008" i="5"/>
  <c r="X2008" i="5" s="1"/>
  <c r="AX2007" i="5"/>
  <c r="Z2007" i="5"/>
  <c r="W2007" i="5"/>
  <c r="X2007" i="5" s="1"/>
  <c r="AX2006" i="5"/>
  <c r="Z2006" i="5"/>
  <c r="W2006" i="5"/>
  <c r="X2006" i="5" s="1"/>
  <c r="AX2005" i="5"/>
  <c r="Z2005" i="5"/>
  <c r="W2005" i="5"/>
  <c r="X2005" i="5" s="1"/>
  <c r="AX2004" i="5"/>
  <c r="Z2004" i="5"/>
  <c r="W2004" i="5"/>
  <c r="X2004" i="5" s="1"/>
  <c r="AX2003" i="5"/>
  <c r="Z2003" i="5"/>
  <c r="W2003" i="5"/>
  <c r="X2003" i="5" s="1"/>
  <c r="AX2002" i="5"/>
  <c r="Z2002" i="5"/>
  <c r="W2002" i="5"/>
  <c r="X2002" i="5" s="1"/>
  <c r="AX2001" i="5"/>
  <c r="Z2001" i="5"/>
  <c r="W2001" i="5"/>
  <c r="X2001" i="5" s="1"/>
  <c r="AX2000" i="5"/>
  <c r="Z2000" i="5"/>
  <c r="W2000" i="5"/>
  <c r="X2000" i="5" s="1"/>
  <c r="AX1999" i="5"/>
  <c r="Z1999" i="5"/>
  <c r="W1999" i="5"/>
  <c r="X1999" i="5" s="1"/>
  <c r="AX1998" i="5"/>
  <c r="Z1998" i="5"/>
  <c r="W1998" i="5"/>
  <c r="X1998" i="5" s="1"/>
  <c r="AX1997" i="5"/>
  <c r="Z1997" i="5"/>
  <c r="W1997" i="5"/>
  <c r="X1997" i="5" s="1"/>
  <c r="AX1996" i="5"/>
  <c r="Z1996" i="5"/>
  <c r="W1996" i="5"/>
  <c r="X1996" i="5" s="1"/>
  <c r="AX1995" i="5"/>
  <c r="Z1995" i="5"/>
  <c r="W1995" i="5"/>
  <c r="X1995" i="5" s="1"/>
  <c r="AX1994" i="5"/>
  <c r="Z1994" i="5"/>
  <c r="W1994" i="5"/>
  <c r="X1994" i="5" s="1"/>
  <c r="AX1993" i="5"/>
  <c r="Z1993" i="5"/>
  <c r="W1993" i="5"/>
  <c r="X1993" i="5" s="1"/>
  <c r="AX1992" i="5"/>
  <c r="Z1992" i="5"/>
  <c r="W1992" i="5"/>
  <c r="X1992" i="5" s="1"/>
  <c r="AX1991" i="5"/>
  <c r="Z1991" i="5"/>
  <c r="W1991" i="5"/>
  <c r="X1991" i="5" s="1"/>
  <c r="AX1990" i="5"/>
  <c r="Z1990" i="5"/>
  <c r="W1990" i="5"/>
  <c r="X1990" i="5" s="1"/>
  <c r="AX1989" i="5"/>
  <c r="Z1989" i="5"/>
  <c r="W1989" i="5"/>
  <c r="X1989" i="5" s="1"/>
  <c r="AX1988" i="5"/>
  <c r="Z1988" i="5"/>
  <c r="W1988" i="5"/>
  <c r="X1988" i="5" s="1"/>
  <c r="AX1987" i="5"/>
  <c r="Z1987" i="5"/>
  <c r="W1987" i="5"/>
  <c r="X1987" i="5" s="1"/>
  <c r="AX1986" i="5"/>
  <c r="Z1986" i="5"/>
  <c r="W1986" i="5"/>
  <c r="X1986" i="5" s="1"/>
  <c r="AX1985" i="5"/>
  <c r="Z1985" i="5"/>
  <c r="W1985" i="5"/>
  <c r="X1985" i="5" s="1"/>
  <c r="AX1984" i="5"/>
  <c r="Z1984" i="5"/>
  <c r="W1984" i="5"/>
  <c r="X1984" i="5" s="1"/>
  <c r="AX1983" i="5"/>
  <c r="Z1983" i="5"/>
  <c r="W1983" i="5"/>
  <c r="X1983" i="5" s="1"/>
  <c r="AX1982" i="5"/>
  <c r="Z1982" i="5"/>
  <c r="W1982" i="5"/>
  <c r="X1982" i="5" s="1"/>
  <c r="AX1981" i="5"/>
  <c r="Z1981" i="5"/>
  <c r="W1981" i="5"/>
  <c r="X1981" i="5" s="1"/>
  <c r="AX1980" i="5"/>
  <c r="Z1980" i="5"/>
  <c r="W1980" i="5"/>
  <c r="X1980" i="5" s="1"/>
  <c r="AX1979" i="5"/>
  <c r="Z1979" i="5"/>
  <c r="W1979" i="5"/>
  <c r="X1979" i="5" s="1"/>
  <c r="AX1978" i="5"/>
  <c r="Z1978" i="5"/>
  <c r="W1978" i="5"/>
  <c r="X1978" i="5" s="1"/>
  <c r="AX1977" i="5"/>
  <c r="Z1977" i="5"/>
  <c r="W1977" i="5"/>
  <c r="X1977" i="5" s="1"/>
  <c r="AX1976" i="5"/>
  <c r="Z1976" i="5"/>
  <c r="W1976" i="5"/>
  <c r="X1976" i="5" s="1"/>
  <c r="AX1975" i="5"/>
  <c r="Z1975" i="5"/>
  <c r="W1975" i="5"/>
  <c r="X1975" i="5" s="1"/>
  <c r="AX1974" i="5"/>
  <c r="Z1974" i="5"/>
  <c r="W1974" i="5"/>
  <c r="X1974" i="5" s="1"/>
  <c r="AX1973" i="5"/>
  <c r="Z1973" i="5"/>
  <c r="W1973" i="5"/>
  <c r="X1973" i="5" s="1"/>
  <c r="AX1972" i="5"/>
  <c r="Z1972" i="5"/>
  <c r="W1972" i="5"/>
  <c r="X1972" i="5" s="1"/>
  <c r="AX1971" i="5"/>
  <c r="Z1971" i="5"/>
  <c r="W1971" i="5"/>
  <c r="X1971" i="5" s="1"/>
  <c r="AX1970" i="5"/>
  <c r="Z1970" i="5"/>
  <c r="W1970" i="5"/>
  <c r="X1970" i="5" s="1"/>
  <c r="AX1969" i="5"/>
  <c r="Z1969" i="5"/>
  <c r="W1969" i="5"/>
  <c r="X1969" i="5" s="1"/>
  <c r="AX1968" i="5"/>
  <c r="Z1968" i="5"/>
  <c r="W1968" i="5"/>
  <c r="X1968" i="5" s="1"/>
  <c r="AX1967" i="5"/>
  <c r="Z1967" i="5"/>
  <c r="W1967" i="5"/>
  <c r="X1967" i="5" s="1"/>
  <c r="AX1966" i="5"/>
  <c r="Z1966" i="5"/>
  <c r="W1966" i="5"/>
  <c r="X1966" i="5" s="1"/>
  <c r="AX1965" i="5"/>
  <c r="Z1965" i="5"/>
  <c r="W1965" i="5"/>
  <c r="X1965" i="5" s="1"/>
  <c r="AX1964" i="5"/>
  <c r="Z1964" i="5"/>
  <c r="W1964" i="5"/>
  <c r="X1964" i="5" s="1"/>
  <c r="AX1963" i="5"/>
  <c r="Z1963" i="5"/>
  <c r="W1963" i="5"/>
  <c r="X1963" i="5" s="1"/>
  <c r="AX1962" i="5"/>
  <c r="Z1962" i="5"/>
  <c r="W1962" i="5"/>
  <c r="X1962" i="5" s="1"/>
  <c r="AX1961" i="5"/>
  <c r="Z1961" i="5"/>
  <c r="W1961" i="5"/>
  <c r="X1961" i="5" s="1"/>
  <c r="AX1960" i="5"/>
  <c r="Z1960" i="5"/>
  <c r="W1960" i="5"/>
  <c r="X1960" i="5" s="1"/>
  <c r="AX1959" i="5"/>
  <c r="Z1959" i="5"/>
  <c r="W1959" i="5"/>
  <c r="X1959" i="5" s="1"/>
  <c r="AX1958" i="5"/>
  <c r="Z1958" i="5"/>
  <c r="W1958" i="5"/>
  <c r="X1958" i="5" s="1"/>
  <c r="AX1957" i="5"/>
  <c r="Z1957" i="5"/>
  <c r="W1957" i="5"/>
  <c r="X1957" i="5" s="1"/>
  <c r="AX1956" i="5"/>
  <c r="Z1956" i="5"/>
  <c r="W1956" i="5"/>
  <c r="X1956" i="5" s="1"/>
  <c r="AX1955" i="5"/>
  <c r="Z1955" i="5"/>
  <c r="W1955" i="5"/>
  <c r="X1955" i="5" s="1"/>
  <c r="AX1954" i="5"/>
  <c r="Z1954" i="5"/>
  <c r="W1954" i="5"/>
  <c r="X1954" i="5" s="1"/>
  <c r="AX1953" i="5"/>
  <c r="Z1953" i="5"/>
  <c r="W1953" i="5"/>
  <c r="X1953" i="5" s="1"/>
  <c r="AX1952" i="5"/>
  <c r="Z1952" i="5"/>
  <c r="W1952" i="5"/>
  <c r="X1952" i="5" s="1"/>
  <c r="AX1951" i="5"/>
  <c r="Z1951" i="5"/>
  <c r="W1951" i="5"/>
  <c r="X1951" i="5" s="1"/>
  <c r="AX1950" i="5"/>
  <c r="Z1950" i="5"/>
  <c r="W1950" i="5"/>
  <c r="X1950" i="5" s="1"/>
  <c r="AX1949" i="5"/>
  <c r="Z1949" i="5"/>
  <c r="W1949" i="5"/>
  <c r="X1949" i="5" s="1"/>
  <c r="AX1948" i="5"/>
  <c r="Z1948" i="5"/>
  <c r="W1948" i="5"/>
  <c r="X1948" i="5" s="1"/>
  <c r="AX1947" i="5"/>
  <c r="Z1947" i="5"/>
  <c r="W1947" i="5"/>
  <c r="X1947" i="5" s="1"/>
  <c r="AX1946" i="5"/>
  <c r="Z1946" i="5"/>
  <c r="W1946" i="5"/>
  <c r="X1946" i="5" s="1"/>
  <c r="AX1945" i="5"/>
  <c r="Z1945" i="5"/>
  <c r="W1945" i="5"/>
  <c r="X1945" i="5" s="1"/>
  <c r="AX1944" i="5"/>
  <c r="Z1944" i="5"/>
  <c r="W1944" i="5"/>
  <c r="X1944" i="5" s="1"/>
  <c r="AX1943" i="5"/>
  <c r="Z1943" i="5"/>
  <c r="W1943" i="5"/>
  <c r="X1943" i="5" s="1"/>
  <c r="AX1942" i="5"/>
  <c r="Z1942" i="5"/>
  <c r="W1942" i="5"/>
  <c r="X1942" i="5" s="1"/>
  <c r="AX1941" i="5"/>
  <c r="Z1941" i="5"/>
  <c r="W1941" i="5"/>
  <c r="X1941" i="5" s="1"/>
  <c r="AX1940" i="5"/>
  <c r="Z1940" i="5"/>
  <c r="W1940" i="5"/>
  <c r="X1940" i="5" s="1"/>
  <c r="AX1939" i="5"/>
  <c r="Z1939" i="5"/>
  <c r="W1939" i="5"/>
  <c r="X1939" i="5" s="1"/>
  <c r="AX1938" i="5"/>
  <c r="Z1938" i="5"/>
  <c r="W1938" i="5"/>
  <c r="X1938" i="5" s="1"/>
  <c r="AX1937" i="5"/>
  <c r="Z1937" i="5"/>
  <c r="W1937" i="5"/>
  <c r="X1937" i="5" s="1"/>
  <c r="AX1936" i="5"/>
  <c r="Z1936" i="5"/>
  <c r="W1936" i="5"/>
  <c r="X1936" i="5" s="1"/>
  <c r="AX1935" i="5"/>
  <c r="Z1935" i="5"/>
  <c r="W1935" i="5"/>
  <c r="X1935" i="5" s="1"/>
  <c r="AX1934" i="5"/>
  <c r="Z1934" i="5"/>
  <c r="W1934" i="5"/>
  <c r="X1934" i="5" s="1"/>
  <c r="AX1933" i="5"/>
  <c r="Z1933" i="5"/>
  <c r="W1933" i="5"/>
  <c r="X1933" i="5" s="1"/>
  <c r="AX1932" i="5"/>
  <c r="Z1932" i="5"/>
  <c r="W1932" i="5"/>
  <c r="X1932" i="5" s="1"/>
  <c r="AX1931" i="5"/>
  <c r="Z1931" i="5"/>
  <c r="W1931" i="5"/>
  <c r="X1931" i="5" s="1"/>
  <c r="AX1930" i="5"/>
  <c r="Z1930" i="5"/>
  <c r="W1930" i="5"/>
  <c r="X1930" i="5" s="1"/>
  <c r="AX1929" i="5"/>
  <c r="Z1929" i="5"/>
  <c r="W1929" i="5"/>
  <c r="X1929" i="5" s="1"/>
  <c r="AX1928" i="5"/>
  <c r="Z1928" i="5"/>
  <c r="W1928" i="5"/>
  <c r="X1928" i="5" s="1"/>
  <c r="AX1927" i="5"/>
  <c r="Z1927" i="5"/>
  <c r="W1927" i="5"/>
  <c r="X1927" i="5" s="1"/>
  <c r="AX1926" i="5"/>
  <c r="Z1926" i="5"/>
  <c r="W1926" i="5"/>
  <c r="X1926" i="5" s="1"/>
  <c r="AX1925" i="5"/>
  <c r="Z1925" i="5"/>
  <c r="W1925" i="5"/>
  <c r="X1925" i="5" s="1"/>
  <c r="AX1924" i="5"/>
  <c r="Z1924" i="5"/>
  <c r="W1924" i="5"/>
  <c r="X1924" i="5" s="1"/>
  <c r="AX1923" i="5"/>
  <c r="Z1923" i="5"/>
  <c r="W1923" i="5"/>
  <c r="X1923" i="5" s="1"/>
  <c r="AX1922" i="5"/>
  <c r="Z1922" i="5"/>
  <c r="W1922" i="5"/>
  <c r="X1922" i="5" s="1"/>
  <c r="AX1921" i="5"/>
  <c r="Z1921" i="5"/>
  <c r="W1921" i="5"/>
  <c r="X1921" i="5" s="1"/>
  <c r="AX1920" i="5"/>
  <c r="Z1920" i="5"/>
  <c r="W1920" i="5"/>
  <c r="X1920" i="5" s="1"/>
  <c r="AX1919" i="5"/>
  <c r="Z1919" i="5"/>
  <c r="W1919" i="5"/>
  <c r="X1919" i="5" s="1"/>
  <c r="AX1918" i="5"/>
  <c r="Z1918" i="5"/>
  <c r="W1918" i="5"/>
  <c r="X1918" i="5" s="1"/>
  <c r="AX1917" i="5"/>
  <c r="Z1917" i="5"/>
  <c r="W1917" i="5"/>
  <c r="X1917" i="5" s="1"/>
  <c r="AX1916" i="5"/>
  <c r="Z1916" i="5"/>
  <c r="W1916" i="5"/>
  <c r="X1916" i="5" s="1"/>
  <c r="AX1915" i="5"/>
  <c r="Z1915" i="5"/>
  <c r="W1915" i="5"/>
  <c r="X1915" i="5" s="1"/>
  <c r="AX1914" i="5"/>
  <c r="Z1914" i="5"/>
  <c r="W1914" i="5"/>
  <c r="X1914" i="5" s="1"/>
  <c r="AX1913" i="5"/>
  <c r="Z1913" i="5"/>
  <c r="W1913" i="5"/>
  <c r="X1913" i="5" s="1"/>
  <c r="AX1912" i="5"/>
  <c r="Z1912" i="5"/>
  <c r="W1912" i="5"/>
  <c r="X1912" i="5" s="1"/>
  <c r="AX1911" i="5"/>
  <c r="Z1911" i="5"/>
  <c r="W1911" i="5"/>
  <c r="X1911" i="5" s="1"/>
  <c r="AX1910" i="5"/>
  <c r="Z1910" i="5"/>
  <c r="W1910" i="5"/>
  <c r="X1910" i="5" s="1"/>
  <c r="AX1909" i="5"/>
  <c r="Z1909" i="5"/>
  <c r="W1909" i="5"/>
  <c r="X1909" i="5" s="1"/>
  <c r="AX1908" i="5"/>
  <c r="Z1908" i="5"/>
  <c r="W1908" i="5"/>
  <c r="X1908" i="5" s="1"/>
  <c r="AX1907" i="5"/>
  <c r="Z1907" i="5"/>
  <c r="W1907" i="5"/>
  <c r="X1907" i="5" s="1"/>
  <c r="AX1906" i="5"/>
  <c r="Z1906" i="5"/>
  <c r="W1906" i="5"/>
  <c r="X1906" i="5" s="1"/>
  <c r="AX1905" i="5"/>
  <c r="Z1905" i="5"/>
  <c r="W1905" i="5"/>
  <c r="X1905" i="5" s="1"/>
  <c r="AX1904" i="5"/>
  <c r="Z1904" i="5"/>
  <c r="W1904" i="5"/>
  <c r="X1904" i="5" s="1"/>
  <c r="AX1903" i="5"/>
  <c r="Z1903" i="5"/>
  <c r="W1903" i="5"/>
  <c r="X1903" i="5" s="1"/>
  <c r="AX1902" i="5"/>
  <c r="Z1902" i="5"/>
  <c r="W1902" i="5"/>
  <c r="X1902" i="5" s="1"/>
  <c r="AX1901" i="5"/>
  <c r="Z1901" i="5"/>
  <c r="W1901" i="5"/>
  <c r="X1901" i="5" s="1"/>
  <c r="AX1900" i="5"/>
  <c r="Z1900" i="5"/>
  <c r="W1900" i="5"/>
  <c r="X1900" i="5" s="1"/>
  <c r="AX1899" i="5"/>
  <c r="Z1899" i="5"/>
  <c r="W1899" i="5"/>
  <c r="X1899" i="5" s="1"/>
  <c r="AX1898" i="5"/>
  <c r="Z1898" i="5"/>
  <c r="W1898" i="5"/>
  <c r="X1898" i="5" s="1"/>
  <c r="AX1897" i="5"/>
  <c r="Z1897" i="5"/>
  <c r="W1897" i="5"/>
  <c r="X1897" i="5" s="1"/>
  <c r="AX1896" i="5"/>
  <c r="Z1896" i="5"/>
  <c r="W1896" i="5"/>
  <c r="X1896" i="5" s="1"/>
  <c r="AX1895" i="5"/>
  <c r="Z1895" i="5"/>
  <c r="W1895" i="5"/>
  <c r="X1895" i="5" s="1"/>
  <c r="AX1894" i="5"/>
  <c r="Z1894" i="5"/>
  <c r="W1894" i="5"/>
  <c r="X1894" i="5" s="1"/>
  <c r="AX1893" i="5"/>
  <c r="Z1893" i="5"/>
  <c r="W1893" i="5"/>
  <c r="X1893" i="5" s="1"/>
  <c r="AX1892" i="5"/>
  <c r="Z1892" i="5"/>
  <c r="W1892" i="5"/>
  <c r="X1892" i="5" s="1"/>
  <c r="AX1891" i="5"/>
  <c r="Z1891" i="5"/>
  <c r="W1891" i="5"/>
  <c r="X1891" i="5" s="1"/>
  <c r="AX1890" i="5"/>
  <c r="Z1890" i="5"/>
  <c r="W1890" i="5"/>
  <c r="X1890" i="5" s="1"/>
  <c r="AX1889" i="5"/>
  <c r="Z1889" i="5"/>
  <c r="W1889" i="5"/>
  <c r="X1889" i="5" s="1"/>
  <c r="AX1888" i="5"/>
  <c r="Z1888" i="5"/>
  <c r="W1888" i="5"/>
  <c r="X1888" i="5" s="1"/>
  <c r="AX1887" i="5"/>
  <c r="Z1887" i="5"/>
  <c r="X1887" i="5"/>
  <c r="W1887" i="5"/>
  <c r="AX1886" i="5"/>
  <c r="Z1886" i="5"/>
  <c r="W1886" i="5"/>
  <c r="X1886" i="5" s="1"/>
  <c r="AX1885" i="5"/>
  <c r="Z1885" i="5"/>
  <c r="X1885" i="5"/>
  <c r="W1885" i="5"/>
  <c r="AX1884" i="5"/>
  <c r="Z1884" i="5"/>
  <c r="W1884" i="5"/>
  <c r="X1884" i="5" s="1"/>
  <c r="AX1883" i="5"/>
  <c r="Z1883" i="5"/>
  <c r="X1883" i="5"/>
  <c r="W1883" i="5"/>
  <c r="AX1882" i="5"/>
  <c r="Z1882" i="5"/>
  <c r="W1882" i="5"/>
  <c r="X1882" i="5" s="1"/>
  <c r="AX1881" i="5"/>
  <c r="Z1881" i="5"/>
  <c r="X1881" i="5"/>
  <c r="W1881" i="5"/>
  <c r="AX1880" i="5"/>
  <c r="Z1880" i="5"/>
  <c r="W1880" i="5"/>
  <c r="X1880" i="5" s="1"/>
  <c r="AX1879" i="5"/>
  <c r="Z1879" i="5"/>
  <c r="X1879" i="5"/>
  <c r="W1879" i="5"/>
  <c r="AX1878" i="5"/>
  <c r="Z1878" i="5"/>
  <c r="W1878" i="5"/>
  <c r="X1878" i="5" s="1"/>
  <c r="AX1877" i="5"/>
  <c r="Z1877" i="5"/>
  <c r="W1877" i="5"/>
  <c r="X1877" i="5" s="1"/>
  <c r="AX1876" i="5"/>
  <c r="Z1876" i="5"/>
  <c r="W1876" i="5"/>
  <c r="X1876" i="5" s="1"/>
  <c r="AX1875" i="5"/>
  <c r="Z1875" i="5"/>
  <c r="X1875" i="5"/>
  <c r="W1875" i="5"/>
  <c r="AX1874" i="5"/>
  <c r="Z1874" i="5"/>
  <c r="W1874" i="5"/>
  <c r="X1874" i="5" s="1"/>
  <c r="AX1873" i="5"/>
  <c r="Z1873" i="5"/>
  <c r="X1873" i="5"/>
  <c r="W1873" i="5"/>
  <c r="AX1872" i="5"/>
  <c r="Z1872" i="5"/>
  <c r="W1872" i="5"/>
  <c r="X1872" i="5" s="1"/>
  <c r="AX1871" i="5"/>
  <c r="Z1871" i="5"/>
  <c r="X1871" i="5"/>
  <c r="W1871" i="5"/>
  <c r="AX1870" i="5"/>
  <c r="Z1870" i="5"/>
  <c r="W1870" i="5"/>
  <c r="X1870" i="5" s="1"/>
  <c r="AX1869" i="5"/>
  <c r="Z1869" i="5"/>
  <c r="X1869" i="5"/>
  <c r="W1869" i="5"/>
  <c r="AX1868" i="5"/>
  <c r="Z1868" i="5"/>
  <c r="W1868" i="5"/>
  <c r="X1868" i="5" s="1"/>
  <c r="AX1867" i="5"/>
  <c r="Z1867" i="5"/>
  <c r="W1867" i="5"/>
  <c r="X1867" i="5" s="1"/>
  <c r="AX1866" i="5"/>
  <c r="Z1866" i="5"/>
  <c r="W1866" i="5"/>
  <c r="X1866" i="5" s="1"/>
  <c r="AX1865" i="5"/>
  <c r="Z1865" i="5"/>
  <c r="X1865" i="5"/>
  <c r="W1865" i="5"/>
  <c r="AX1864" i="5"/>
  <c r="Z1864" i="5"/>
  <c r="W1864" i="5"/>
  <c r="X1864" i="5" s="1"/>
  <c r="AX1863" i="5"/>
  <c r="Z1863" i="5"/>
  <c r="W1863" i="5"/>
  <c r="X1863" i="5" s="1"/>
  <c r="AX1862" i="5"/>
  <c r="Z1862" i="5"/>
  <c r="W1862" i="5"/>
  <c r="X1862" i="5" s="1"/>
  <c r="AX1861" i="5"/>
  <c r="Z1861" i="5"/>
  <c r="W1861" i="5"/>
  <c r="X1861" i="5" s="1"/>
  <c r="AX1860" i="5"/>
  <c r="Z1860" i="5"/>
  <c r="W1860" i="5"/>
  <c r="X1860" i="5" s="1"/>
  <c r="AX1859" i="5"/>
  <c r="Z1859" i="5"/>
  <c r="W1859" i="5"/>
  <c r="X1859" i="5" s="1"/>
  <c r="AX1858" i="5"/>
  <c r="Z1858" i="5"/>
  <c r="W1858" i="5"/>
  <c r="X1858" i="5" s="1"/>
  <c r="AX1857" i="5"/>
  <c r="Z1857" i="5"/>
  <c r="W1857" i="5"/>
  <c r="X1857" i="5" s="1"/>
  <c r="AX1856" i="5"/>
  <c r="Z1856" i="5"/>
  <c r="W1856" i="5"/>
  <c r="X1856" i="5" s="1"/>
  <c r="AX1855" i="5"/>
  <c r="Z1855" i="5"/>
  <c r="W1855" i="5"/>
  <c r="X1855" i="5" s="1"/>
  <c r="AX1854" i="5"/>
  <c r="Z1854" i="5"/>
  <c r="W1854" i="5"/>
  <c r="X1854" i="5" s="1"/>
  <c r="AX1853" i="5"/>
  <c r="Z1853" i="5"/>
  <c r="W1853" i="5"/>
  <c r="X1853" i="5" s="1"/>
  <c r="AX1852" i="5"/>
  <c r="Z1852" i="5"/>
  <c r="W1852" i="5"/>
  <c r="X1852" i="5" s="1"/>
  <c r="AX1851" i="5"/>
  <c r="Z1851" i="5"/>
  <c r="W1851" i="5"/>
  <c r="X1851" i="5" s="1"/>
  <c r="AX1850" i="5"/>
  <c r="Z1850" i="5"/>
  <c r="W1850" i="5"/>
  <c r="X1850" i="5" s="1"/>
  <c r="AX1849" i="5"/>
  <c r="Z1849" i="5"/>
  <c r="W1849" i="5"/>
  <c r="X1849" i="5" s="1"/>
  <c r="AX1848" i="5"/>
  <c r="Z1848" i="5"/>
  <c r="W1848" i="5"/>
  <c r="X1848" i="5" s="1"/>
  <c r="AX1847" i="5"/>
  <c r="Z1847" i="5"/>
  <c r="W1847" i="5"/>
  <c r="X1847" i="5" s="1"/>
  <c r="AX1846" i="5"/>
  <c r="Z1846" i="5"/>
  <c r="W1846" i="5"/>
  <c r="X1846" i="5" s="1"/>
  <c r="AX1845" i="5"/>
  <c r="Z1845" i="5"/>
  <c r="W1845" i="5"/>
  <c r="X1845" i="5" s="1"/>
  <c r="AX1844" i="5"/>
  <c r="Z1844" i="5"/>
  <c r="W1844" i="5"/>
  <c r="X1844" i="5" s="1"/>
  <c r="AX1843" i="5"/>
  <c r="Z1843" i="5"/>
  <c r="W1843" i="5"/>
  <c r="X1843" i="5" s="1"/>
  <c r="AX1842" i="5"/>
  <c r="Z1842" i="5"/>
  <c r="W1842" i="5"/>
  <c r="X1842" i="5" s="1"/>
  <c r="AX1841" i="5"/>
  <c r="Z1841" i="5"/>
  <c r="W1841" i="5"/>
  <c r="X1841" i="5" s="1"/>
  <c r="AX1840" i="5"/>
  <c r="Z1840" i="5"/>
  <c r="W1840" i="5"/>
  <c r="X1840" i="5" s="1"/>
  <c r="AX1839" i="5"/>
  <c r="Z1839" i="5"/>
  <c r="W1839" i="5"/>
  <c r="X1839" i="5" s="1"/>
  <c r="AX1838" i="5"/>
  <c r="Z1838" i="5"/>
  <c r="W1838" i="5"/>
  <c r="X1838" i="5" s="1"/>
  <c r="AX1837" i="5"/>
  <c r="Z1837" i="5"/>
  <c r="W1837" i="5"/>
  <c r="X1837" i="5" s="1"/>
  <c r="AX1836" i="5"/>
  <c r="Z1836" i="5"/>
  <c r="W1836" i="5"/>
  <c r="X1836" i="5" s="1"/>
  <c r="AX1835" i="5"/>
  <c r="Z1835" i="5"/>
  <c r="W1835" i="5"/>
  <c r="X1835" i="5" s="1"/>
  <c r="AX1834" i="5"/>
  <c r="Z1834" i="5"/>
  <c r="W1834" i="5"/>
  <c r="X1834" i="5" s="1"/>
  <c r="AX1833" i="5"/>
  <c r="Z1833" i="5"/>
  <c r="W1833" i="5"/>
  <c r="X1833" i="5" s="1"/>
  <c r="AX1832" i="5"/>
  <c r="Z1832" i="5"/>
  <c r="W1832" i="5"/>
  <c r="X1832" i="5" s="1"/>
  <c r="AX1831" i="5"/>
  <c r="Z1831" i="5"/>
  <c r="W1831" i="5"/>
  <c r="X1831" i="5" s="1"/>
  <c r="AX1830" i="5"/>
  <c r="Z1830" i="5"/>
  <c r="W1830" i="5"/>
  <c r="X1830" i="5" s="1"/>
  <c r="AX1829" i="5"/>
  <c r="Z1829" i="5"/>
  <c r="W1829" i="5"/>
  <c r="X1829" i="5" s="1"/>
  <c r="AX1828" i="5"/>
  <c r="Z1828" i="5"/>
  <c r="W1828" i="5"/>
  <c r="X1828" i="5" s="1"/>
  <c r="AX1827" i="5"/>
  <c r="Z1827" i="5"/>
  <c r="W1827" i="5"/>
  <c r="X1827" i="5" s="1"/>
  <c r="AX1826" i="5"/>
  <c r="Z1826" i="5"/>
  <c r="W1826" i="5"/>
  <c r="X1826" i="5" s="1"/>
  <c r="AX1825" i="5"/>
  <c r="Z1825" i="5"/>
  <c r="W1825" i="5"/>
  <c r="X1825" i="5" s="1"/>
  <c r="AX1824" i="5"/>
  <c r="Z1824" i="5"/>
  <c r="W1824" i="5"/>
  <c r="X1824" i="5" s="1"/>
  <c r="AX1823" i="5"/>
  <c r="Z1823" i="5"/>
  <c r="W1823" i="5"/>
  <c r="X1823" i="5" s="1"/>
  <c r="AX1822" i="5"/>
  <c r="Z1822" i="5"/>
  <c r="W1822" i="5"/>
  <c r="X1822" i="5" s="1"/>
  <c r="AX1821" i="5"/>
  <c r="Z1821" i="5"/>
  <c r="W1821" i="5"/>
  <c r="X1821" i="5" s="1"/>
  <c r="AX1820" i="5"/>
  <c r="Z1820" i="5"/>
  <c r="W1820" i="5"/>
  <c r="X1820" i="5" s="1"/>
  <c r="AX1819" i="5"/>
  <c r="Z1819" i="5"/>
  <c r="W1819" i="5"/>
  <c r="X1819" i="5" s="1"/>
  <c r="AX1818" i="5"/>
  <c r="Z1818" i="5"/>
  <c r="W1818" i="5"/>
  <c r="X1818" i="5" s="1"/>
  <c r="AX1817" i="5"/>
  <c r="Z1817" i="5"/>
  <c r="W1817" i="5"/>
  <c r="X1817" i="5" s="1"/>
  <c r="AX1816" i="5"/>
  <c r="Z1816" i="5"/>
  <c r="W1816" i="5"/>
  <c r="X1816" i="5" s="1"/>
  <c r="AX1815" i="5"/>
  <c r="Z1815" i="5"/>
  <c r="W1815" i="5"/>
  <c r="X1815" i="5" s="1"/>
  <c r="AX1814" i="5"/>
  <c r="Z1814" i="5"/>
  <c r="W1814" i="5"/>
  <c r="X1814" i="5" s="1"/>
  <c r="AX1813" i="5"/>
  <c r="Z1813" i="5"/>
  <c r="W1813" i="5"/>
  <c r="X1813" i="5" s="1"/>
  <c r="AX1812" i="5"/>
  <c r="Z1812" i="5"/>
  <c r="W1812" i="5"/>
  <c r="X1812" i="5" s="1"/>
  <c r="AX1811" i="5"/>
  <c r="Z1811" i="5"/>
  <c r="W1811" i="5"/>
  <c r="X1811" i="5" s="1"/>
  <c r="AX1810" i="5"/>
  <c r="Z1810" i="5"/>
  <c r="W1810" i="5"/>
  <c r="X1810" i="5" s="1"/>
  <c r="AX1809" i="5"/>
  <c r="Z1809" i="5"/>
  <c r="W1809" i="5"/>
  <c r="X1809" i="5" s="1"/>
  <c r="AX1808" i="5"/>
  <c r="Z1808" i="5"/>
  <c r="W1808" i="5"/>
  <c r="X1808" i="5" s="1"/>
  <c r="AX1807" i="5"/>
  <c r="Z1807" i="5"/>
  <c r="W1807" i="5"/>
  <c r="X1807" i="5" s="1"/>
  <c r="AX1806" i="5"/>
  <c r="Z1806" i="5"/>
  <c r="W1806" i="5"/>
  <c r="X1806" i="5" s="1"/>
  <c r="AX1805" i="5"/>
  <c r="Z1805" i="5"/>
  <c r="W1805" i="5"/>
  <c r="X1805" i="5" s="1"/>
  <c r="AX1804" i="5"/>
  <c r="Z1804" i="5"/>
  <c r="W1804" i="5"/>
  <c r="X1804" i="5" s="1"/>
  <c r="AX1803" i="5"/>
  <c r="Z1803" i="5"/>
  <c r="W1803" i="5"/>
  <c r="X1803" i="5" s="1"/>
  <c r="AX1802" i="5"/>
  <c r="Z1802" i="5"/>
  <c r="W1802" i="5"/>
  <c r="X1802" i="5" s="1"/>
  <c r="AX1801" i="5"/>
  <c r="Z1801" i="5"/>
  <c r="W1801" i="5"/>
  <c r="X1801" i="5" s="1"/>
  <c r="AX1800" i="5"/>
  <c r="Z1800" i="5"/>
  <c r="W1800" i="5"/>
  <c r="X1800" i="5" s="1"/>
  <c r="AX1799" i="5"/>
  <c r="Z1799" i="5"/>
  <c r="W1799" i="5"/>
  <c r="X1799" i="5" s="1"/>
  <c r="AX1798" i="5"/>
  <c r="Z1798" i="5"/>
  <c r="W1798" i="5"/>
  <c r="X1798" i="5" s="1"/>
  <c r="AX1797" i="5"/>
  <c r="Z1797" i="5"/>
  <c r="W1797" i="5"/>
  <c r="X1797" i="5" s="1"/>
  <c r="AX1796" i="5"/>
  <c r="Z1796" i="5"/>
  <c r="W1796" i="5"/>
  <c r="X1796" i="5" s="1"/>
  <c r="AX1795" i="5"/>
  <c r="Z1795" i="5"/>
  <c r="W1795" i="5"/>
  <c r="X1795" i="5" s="1"/>
  <c r="AX1794" i="5"/>
  <c r="Z1794" i="5"/>
  <c r="W1794" i="5"/>
  <c r="X1794" i="5" s="1"/>
  <c r="AX1793" i="5"/>
  <c r="Z1793" i="5"/>
  <c r="W1793" i="5"/>
  <c r="X1793" i="5" s="1"/>
  <c r="AX1792" i="5"/>
  <c r="Z1792" i="5"/>
  <c r="W1792" i="5"/>
  <c r="X1792" i="5" s="1"/>
  <c r="AX1791" i="5"/>
  <c r="Z1791" i="5"/>
  <c r="W1791" i="5"/>
  <c r="X1791" i="5" s="1"/>
  <c r="AX1790" i="5"/>
  <c r="Z1790" i="5"/>
  <c r="W1790" i="5"/>
  <c r="X1790" i="5" s="1"/>
  <c r="AX1789" i="5"/>
  <c r="Z1789" i="5"/>
  <c r="W1789" i="5"/>
  <c r="X1789" i="5" s="1"/>
  <c r="AX1788" i="5"/>
  <c r="Z1788" i="5"/>
  <c r="W1788" i="5"/>
  <c r="X1788" i="5" s="1"/>
  <c r="AX1787" i="5"/>
  <c r="Z1787" i="5"/>
  <c r="W1787" i="5"/>
  <c r="X1787" i="5" s="1"/>
  <c r="AX1786" i="5"/>
  <c r="Z1786" i="5"/>
  <c r="W1786" i="5"/>
  <c r="X1786" i="5" s="1"/>
  <c r="AX1785" i="5"/>
  <c r="Z1785" i="5"/>
  <c r="W1785" i="5"/>
  <c r="X1785" i="5" s="1"/>
  <c r="AX1784" i="5"/>
  <c r="Z1784" i="5"/>
  <c r="W1784" i="5"/>
  <c r="X1784" i="5" s="1"/>
  <c r="AX1783" i="5"/>
  <c r="Z1783" i="5"/>
  <c r="W1783" i="5"/>
  <c r="X1783" i="5" s="1"/>
  <c r="AX1782" i="5"/>
  <c r="Z1782" i="5"/>
  <c r="W1782" i="5"/>
  <c r="X1782" i="5" s="1"/>
  <c r="AX1781" i="5"/>
  <c r="Z1781" i="5"/>
  <c r="W1781" i="5"/>
  <c r="X1781" i="5" s="1"/>
  <c r="AX1780" i="5"/>
  <c r="Z1780" i="5"/>
  <c r="W1780" i="5"/>
  <c r="X1780" i="5" s="1"/>
  <c r="AX1779" i="5"/>
  <c r="Z1779" i="5"/>
  <c r="W1779" i="5"/>
  <c r="X1779" i="5" s="1"/>
  <c r="AX1778" i="5"/>
  <c r="Z1778" i="5"/>
  <c r="W1778" i="5"/>
  <c r="X1778" i="5" s="1"/>
  <c r="AX1777" i="5"/>
  <c r="Z1777" i="5"/>
  <c r="W1777" i="5"/>
  <c r="X1777" i="5" s="1"/>
  <c r="AX1776" i="5"/>
  <c r="Z1776" i="5"/>
  <c r="W1776" i="5"/>
  <c r="X1776" i="5" s="1"/>
  <c r="AX1775" i="5"/>
  <c r="Z1775" i="5"/>
  <c r="W1775" i="5"/>
  <c r="X1775" i="5" s="1"/>
  <c r="AX1774" i="5"/>
  <c r="Z1774" i="5"/>
  <c r="W1774" i="5"/>
  <c r="X1774" i="5" s="1"/>
  <c r="AX1773" i="5"/>
  <c r="Z1773" i="5"/>
  <c r="W1773" i="5"/>
  <c r="X1773" i="5" s="1"/>
  <c r="AX1772" i="5"/>
  <c r="Z1772" i="5"/>
  <c r="W1772" i="5"/>
  <c r="X1772" i="5" s="1"/>
  <c r="AX1771" i="5"/>
  <c r="Z1771" i="5"/>
  <c r="W1771" i="5"/>
  <c r="X1771" i="5" s="1"/>
  <c r="AX1770" i="5"/>
  <c r="Z1770" i="5"/>
  <c r="W1770" i="5"/>
  <c r="X1770" i="5" s="1"/>
  <c r="AX1769" i="5"/>
  <c r="Z1769" i="5"/>
  <c r="W1769" i="5"/>
  <c r="X1769" i="5" s="1"/>
  <c r="AX1768" i="5"/>
  <c r="Z1768" i="5"/>
  <c r="W1768" i="5"/>
  <c r="X1768" i="5" s="1"/>
  <c r="AX1767" i="5"/>
  <c r="Z1767" i="5"/>
  <c r="W1767" i="5"/>
  <c r="X1767" i="5" s="1"/>
  <c r="AX1766" i="5"/>
  <c r="Z1766" i="5"/>
  <c r="W1766" i="5"/>
  <c r="X1766" i="5" s="1"/>
  <c r="AX1765" i="5"/>
  <c r="Z1765" i="5"/>
  <c r="W1765" i="5"/>
  <c r="X1765" i="5" s="1"/>
  <c r="AX1764" i="5"/>
  <c r="Z1764" i="5"/>
  <c r="W1764" i="5"/>
  <c r="X1764" i="5" s="1"/>
  <c r="AX1763" i="5"/>
  <c r="Z1763" i="5"/>
  <c r="W1763" i="5"/>
  <c r="X1763" i="5" s="1"/>
  <c r="AX1762" i="5"/>
  <c r="Z1762" i="5"/>
  <c r="W1762" i="5"/>
  <c r="X1762" i="5" s="1"/>
  <c r="AX1761" i="5"/>
  <c r="Z1761" i="5"/>
  <c r="W1761" i="5"/>
  <c r="X1761" i="5" s="1"/>
  <c r="AX1760" i="5"/>
  <c r="Z1760" i="5"/>
  <c r="W1760" i="5"/>
  <c r="X1760" i="5" s="1"/>
  <c r="AX1759" i="5"/>
  <c r="Z1759" i="5"/>
  <c r="W1759" i="5"/>
  <c r="X1759" i="5" s="1"/>
  <c r="AX1758" i="5"/>
  <c r="Z1758" i="5"/>
  <c r="W1758" i="5"/>
  <c r="X1758" i="5" s="1"/>
  <c r="AX1757" i="5"/>
  <c r="Z1757" i="5"/>
  <c r="W1757" i="5"/>
  <c r="X1757" i="5" s="1"/>
  <c r="AX1756" i="5"/>
  <c r="Z1756" i="5"/>
  <c r="W1756" i="5"/>
  <c r="X1756" i="5" s="1"/>
  <c r="AX1755" i="5"/>
  <c r="Z1755" i="5"/>
  <c r="W1755" i="5"/>
  <c r="X1755" i="5" s="1"/>
  <c r="AX1754" i="5"/>
  <c r="Z1754" i="5"/>
  <c r="W1754" i="5"/>
  <c r="X1754" i="5" s="1"/>
  <c r="AX1753" i="5"/>
  <c r="Z1753" i="5"/>
  <c r="W1753" i="5"/>
  <c r="X1753" i="5" s="1"/>
  <c r="AX1752" i="5"/>
  <c r="Z1752" i="5"/>
  <c r="W1752" i="5"/>
  <c r="X1752" i="5" s="1"/>
  <c r="AX1751" i="5"/>
  <c r="Z1751" i="5"/>
  <c r="W1751" i="5"/>
  <c r="X1751" i="5" s="1"/>
  <c r="AX1750" i="5"/>
  <c r="Z1750" i="5"/>
  <c r="W1750" i="5"/>
  <c r="X1750" i="5" s="1"/>
  <c r="AX1749" i="5"/>
  <c r="Z1749" i="5"/>
  <c r="W1749" i="5"/>
  <c r="X1749" i="5" s="1"/>
  <c r="AX1748" i="5"/>
  <c r="Z1748" i="5"/>
  <c r="W1748" i="5"/>
  <c r="X1748" i="5" s="1"/>
  <c r="AX1747" i="5"/>
  <c r="Z1747" i="5"/>
  <c r="W1747" i="5"/>
  <c r="X1747" i="5" s="1"/>
  <c r="AX1746" i="5"/>
  <c r="Z1746" i="5"/>
  <c r="W1746" i="5"/>
  <c r="X1746" i="5" s="1"/>
  <c r="AX1745" i="5"/>
  <c r="Z1745" i="5"/>
  <c r="W1745" i="5"/>
  <c r="X1745" i="5" s="1"/>
  <c r="AX1744" i="5"/>
  <c r="Z1744" i="5"/>
  <c r="W1744" i="5"/>
  <c r="X1744" i="5" s="1"/>
  <c r="AX1743" i="5"/>
  <c r="Z1743" i="5"/>
  <c r="W1743" i="5"/>
  <c r="X1743" i="5" s="1"/>
  <c r="AX1742" i="5"/>
  <c r="Z1742" i="5"/>
  <c r="W1742" i="5"/>
  <c r="X1742" i="5" s="1"/>
  <c r="AX1741" i="5"/>
  <c r="Z1741" i="5"/>
  <c r="W1741" i="5"/>
  <c r="X1741" i="5" s="1"/>
  <c r="AX1740" i="5"/>
  <c r="Z1740" i="5"/>
  <c r="W1740" i="5"/>
  <c r="X1740" i="5" s="1"/>
  <c r="AX1739" i="5"/>
  <c r="Z1739" i="5"/>
  <c r="W1739" i="5"/>
  <c r="X1739" i="5" s="1"/>
  <c r="AX1738" i="5"/>
  <c r="Z1738" i="5"/>
  <c r="W1738" i="5"/>
  <c r="X1738" i="5" s="1"/>
  <c r="AX1737" i="5"/>
  <c r="Z1737" i="5"/>
  <c r="W1737" i="5"/>
  <c r="X1737" i="5" s="1"/>
  <c r="AX1736" i="5"/>
  <c r="Z1736" i="5"/>
  <c r="W1736" i="5"/>
  <c r="X1736" i="5" s="1"/>
  <c r="AX1735" i="5"/>
  <c r="Z1735" i="5"/>
  <c r="W1735" i="5"/>
  <c r="X1735" i="5" s="1"/>
  <c r="AX1734" i="5"/>
  <c r="Z1734" i="5"/>
  <c r="W1734" i="5"/>
  <c r="X1734" i="5" s="1"/>
  <c r="AX1733" i="5"/>
  <c r="Z1733" i="5"/>
  <c r="W1733" i="5"/>
  <c r="X1733" i="5" s="1"/>
  <c r="AX1732" i="5"/>
  <c r="Z1732" i="5"/>
  <c r="W1732" i="5"/>
  <c r="X1732" i="5" s="1"/>
  <c r="AX1731" i="5"/>
  <c r="Z1731" i="5"/>
  <c r="W1731" i="5"/>
  <c r="X1731" i="5" s="1"/>
  <c r="AX1730" i="5"/>
  <c r="Z1730" i="5"/>
  <c r="W1730" i="5"/>
  <c r="X1730" i="5" s="1"/>
  <c r="AX1729" i="5"/>
  <c r="Z1729" i="5"/>
  <c r="W1729" i="5"/>
  <c r="X1729" i="5" s="1"/>
  <c r="AX1728" i="5"/>
  <c r="Z1728" i="5"/>
  <c r="W1728" i="5"/>
  <c r="X1728" i="5" s="1"/>
  <c r="AX1727" i="5"/>
  <c r="Z1727" i="5"/>
  <c r="W1727" i="5"/>
  <c r="X1727" i="5" s="1"/>
  <c r="AX1726" i="5"/>
  <c r="Z1726" i="5"/>
  <c r="W1726" i="5"/>
  <c r="X1726" i="5" s="1"/>
  <c r="AX1725" i="5"/>
  <c r="Z1725" i="5"/>
  <c r="W1725" i="5"/>
  <c r="X1725" i="5" s="1"/>
  <c r="AX1724" i="5"/>
  <c r="Z1724" i="5"/>
  <c r="W1724" i="5"/>
  <c r="X1724" i="5" s="1"/>
  <c r="AX1723" i="5"/>
  <c r="Z1723" i="5"/>
  <c r="W1723" i="5"/>
  <c r="X1723" i="5" s="1"/>
  <c r="AX1722" i="5"/>
  <c r="Z1722" i="5"/>
  <c r="W1722" i="5"/>
  <c r="X1722" i="5" s="1"/>
  <c r="AX1721" i="5"/>
  <c r="Z1721" i="5"/>
  <c r="W1721" i="5"/>
  <c r="X1721" i="5" s="1"/>
  <c r="AX1720" i="5"/>
  <c r="Z1720" i="5"/>
  <c r="W1720" i="5"/>
  <c r="X1720" i="5" s="1"/>
  <c r="AX1719" i="5"/>
  <c r="Z1719" i="5"/>
  <c r="W1719" i="5"/>
  <c r="X1719" i="5" s="1"/>
  <c r="AX1718" i="5"/>
  <c r="Z1718" i="5"/>
  <c r="X1718" i="5"/>
  <c r="W1718" i="5"/>
  <c r="AX1717" i="5"/>
  <c r="Z1717" i="5"/>
  <c r="W1717" i="5"/>
  <c r="X1717" i="5" s="1"/>
  <c r="AX1716" i="5"/>
  <c r="Z1716" i="5"/>
  <c r="W1716" i="5"/>
  <c r="X1716" i="5" s="1"/>
  <c r="AX1715" i="5"/>
  <c r="Z1715" i="5"/>
  <c r="W1715" i="5"/>
  <c r="X1715" i="5" s="1"/>
  <c r="AX1714" i="5"/>
  <c r="Z1714" i="5"/>
  <c r="X1714" i="5"/>
  <c r="W1714" i="5"/>
  <c r="AX1713" i="5"/>
  <c r="Z1713" i="5"/>
  <c r="W1713" i="5"/>
  <c r="X1713" i="5" s="1"/>
  <c r="AX1712" i="5"/>
  <c r="Z1712" i="5"/>
  <c r="W1712" i="5"/>
  <c r="X1712" i="5" s="1"/>
  <c r="AX1711" i="5"/>
  <c r="Z1711" i="5"/>
  <c r="W1711" i="5"/>
  <c r="X1711" i="5" s="1"/>
  <c r="AX1710" i="5"/>
  <c r="Z1710" i="5"/>
  <c r="W1710" i="5"/>
  <c r="X1710" i="5" s="1"/>
  <c r="AX1709" i="5"/>
  <c r="Z1709" i="5"/>
  <c r="W1709" i="5"/>
  <c r="X1709" i="5" s="1"/>
  <c r="AX1708" i="5"/>
  <c r="Z1708" i="5"/>
  <c r="W1708" i="5"/>
  <c r="X1708" i="5" s="1"/>
  <c r="AX1707" i="5"/>
  <c r="Z1707" i="5"/>
  <c r="W1707" i="5"/>
  <c r="X1707" i="5" s="1"/>
  <c r="AX1706" i="5"/>
  <c r="Z1706" i="5"/>
  <c r="X1706" i="5"/>
  <c r="W1706" i="5"/>
  <c r="AX1705" i="5"/>
  <c r="Z1705" i="5"/>
  <c r="W1705" i="5"/>
  <c r="X1705" i="5" s="1"/>
  <c r="AX1704" i="5"/>
  <c r="Z1704" i="5"/>
  <c r="X1704" i="5"/>
  <c r="W1704" i="5"/>
  <c r="AX1703" i="5"/>
  <c r="Z1703" i="5"/>
  <c r="W1703" i="5"/>
  <c r="X1703" i="5" s="1"/>
  <c r="AX1702" i="5"/>
  <c r="Z1702" i="5"/>
  <c r="W1702" i="5"/>
  <c r="X1702" i="5" s="1"/>
  <c r="AX1701" i="5"/>
  <c r="Z1701" i="5"/>
  <c r="W1701" i="5"/>
  <c r="X1701" i="5" s="1"/>
  <c r="AX1700" i="5"/>
  <c r="Z1700" i="5"/>
  <c r="W1700" i="5"/>
  <c r="X1700" i="5" s="1"/>
  <c r="AX1699" i="5"/>
  <c r="Z1699" i="5"/>
  <c r="W1699" i="5"/>
  <c r="X1699" i="5" s="1"/>
  <c r="AX1698" i="5"/>
  <c r="Z1698" i="5"/>
  <c r="W1698" i="5"/>
  <c r="X1698" i="5" s="1"/>
  <c r="AX1697" i="5"/>
  <c r="Z1697" i="5"/>
  <c r="W1697" i="5"/>
  <c r="X1697" i="5" s="1"/>
  <c r="AX1696" i="5"/>
  <c r="Z1696" i="5"/>
  <c r="X1696" i="5"/>
  <c r="W1696" i="5"/>
  <c r="AX1695" i="5"/>
  <c r="Z1695" i="5"/>
  <c r="W1695" i="5"/>
  <c r="X1695" i="5" s="1"/>
  <c r="AX1694" i="5"/>
  <c r="Z1694" i="5"/>
  <c r="W1694" i="5"/>
  <c r="X1694" i="5" s="1"/>
  <c r="AX1693" i="5"/>
  <c r="Z1693" i="5"/>
  <c r="W1693" i="5"/>
  <c r="X1693" i="5" s="1"/>
  <c r="AX1692" i="5"/>
  <c r="Z1692" i="5"/>
  <c r="X1692" i="5"/>
  <c r="W1692" i="5"/>
  <c r="AX1691" i="5"/>
  <c r="Z1691" i="5"/>
  <c r="W1691" i="5"/>
  <c r="X1691" i="5" s="1"/>
  <c r="AX1690" i="5"/>
  <c r="Z1690" i="5"/>
  <c r="W1690" i="5"/>
  <c r="X1690" i="5" s="1"/>
  <c r="AX1689" i="5"/>
  <c r="Z1689" i="5"/>
  <c r="W1689" i="5"/>
  <c r="X1689" i="5" s="1"/>
  <c r="AX1688" i="5"/>
  <c r="Z1688" i="5"/>
  <c r="X1688" i="5"/>
  <c r="W1688" i="5"/>
  <c r="AX1687" i="5"/>
  <c r="Z1687" i="5"/>
  <c r="W1687" i="5"/>
  <c r="X1687" i="5" s="1"/>
  <c r="AX1686" i="5"/>
  <c r="Z1686" i="5"/>
  <c r="W1686" i="5"/>
  <c r="X1686" i="5" s="1"/>
  <c r="AX1685" i="5"/>
  <c r="Z1685" i="5"/>
  <c r="W1685" i="5"/>
  <c r="X1685" i="5" s="1"/>
  <c r="AX1684" i="5"/>
  <c r="Z1684" i="5"/>
  <c r="W1684" i="5"/>
  <c r="X1684" i="5" s="1"/>
  <c r="AX1683" i="5"/>
  <c r="Z1683" i="5"/>
  <c r="W1683" i="5"/>
  <c r="X1683" i="5" s="1"/>
  <c r="AX1682" i="5"/>
  <c r="Z1682" i="5"/>
  <c r="W1682" i="5"/>
  <c r="X1682" i="5" s="1"/>
  <c r="AX1681" i="5"/>
  <c r="Z1681" i="5"/>
  <c r="W1681" i="5"/>
  <c r="X1681" i="5" s="1"/>
  <c r="AX1680" i="5"/>
  <c r="Z1680" i="5"/>
  <c r="X1680" i="5"/>
  <c r="W1680" i="5"/>
  <c r="AX1679" i="5"/>
  <c r="Z1679" i="5"/>
  <c r="W1679" i="5"/>
  <c r="X1679" i="5" s="1"/>
  <c r="AX1678" i="5"/>
  <c r="Z1678" i="5"/>
  <c r="X1678" i="5"/>
  <c r="W1678" i="5"/>
  <c r="AX1677" i="5"/>
  <c r="Z1677" i="5"/>
  <c r="W1677" i="5"/>
  <c r="X1677" i="5" s="1"/>
  <c r="AX1676" i="5"/>
  <c r="Z1676" i="5"/>
  <c r="X1676" i="5"/>
  <c r="W1676" i="5"/>
  <c r="AX1675" i="5"/>
  <c r="Z1675" i="5"/>
  <c r="W1675" i="5"/>
  <c r="X1675" i="5" s="1"/>
  <c r="AX1674" i="5"/>
  <c r="Z1674" i="5"/>
  <c r="W1674" i="5"/>
  <c r="X1674" i="5" s="1"/>
  <c r="AX1673" i="5"/>
  <c r="Z1673" i="5"/>
  <c r="W1673" i="5"/>
  <c r="X1673" i="5" s="1"/>
  <c r="AX1672" i="5"/>
  <c r="Z1672" i="5"/>
  <c r="X1672" i="5"/>
  <c r="W1672" i="5"/>
  <c r="AX1671" i="5"/>
  <c r="Z1671" i="5"/>
  <c r="W1671" i="5"/>
  <c r="X1671" i="5" s="1"/>
  <c r="AX1670" i="5"/>
  <c r="Z1670" i="5"/>
  <c r="W1670" i="5"/>
  <c r="X1670" i="5" s="1"/>
  <c r="AX1669" i="5"/>
  <c r="Z1669" i="5"/>
  <c r="W1669" i="5"/>
  <c r="X1669" i="5" s="1"/>
  <c r="AX1668" i="5"/>
  <c r="Z1668" i="5"/>
  <c r="W1668" i="5"/>
  <c r="X1668" i="5" s="1"/>
  <c r="AX1667" i="5"/>
  <c r="Z1667" i="5"/>
  <c r="W1667" i="5"/>
  <c r="X1667" i="5" s="1"/>
  <c r="AX1666" i="5"/>
  <c r="Z1666" i="5"/>
  <c r="W1666" i="5"/>
  <c r="X1666" i="5" s="1"/>
  <c r="AX1665" i="5"/>
  <c r="Z1665" i="5"/>
  <c r="W1665" i="5"/>
  <c r="X1665" i="5" s="1"/>
  <c r="AX1664" i="5"/>
  <c r="Z1664" i="5"/>
  <c r="X1664" i="5"/>
  <c r="W1664" i="5"/>
  <c r="AX1663" i="5"/>
  <c r="Z1663" i="5"/>
  <c r="W1663" i="5"/>
  <c r="X1663" i="5" s="1"/>
  <c r="AX1662" i="5"/>
  <c r="Z1662" i="5"/>
  <c r="W1662" i="5"/>
  <c r="X1662" i="5" s="1"/>
  <c r="AX1661" i="5"/>
  <c r="Z1661" i="5"/>
  <c r="W1661" i="5"/>
  <c r="X1661" i="5" s="1"/>
  <c r="AX1660" i="5"/>
  <c r="Z1660" i="5"/>
  <c r="X1660" i="5"/>
  <c r="W1660" i="5"/>
  <c r="AX1659" i="5"/>
  <c r="Z1659" i="5"/>
  <c r="W1659" i="5"/>
  <c r="X1659" i="5" s="1"/>
  <c r="AX1658" i="5"/>
  <c r="Z1658" i="5"/>
  <c r="W1658" i="5"/>
  <c r="X1658" i="5" s="1"/>
  <c r="AX1657" i="5"/>
  <c r="Z1657" i="5"/>
  <c r="W1657" i="5"/>
  <c r="X1657" i="5" s="1"/>
  <c r="AX1656" i="5"/>
  <c r="Z1656" i="5"/>
  <c r="X1656" i="5"/>
  <c r="W1656" i="5"/>
  <c r="AX1655" i="5"/>
  <c r="Z1655" i="5"/>
  <c r="W1655" i="5"/>
  <c r="X1655" i="5" s="1"/>
  <c r="AX1654" i="5"/>
  <c r="Z1654" i="5"/>
  <c r="W1654" i="5"/>
  <c r="X1654" i="5" s="1"/>
  <c r="AX1653" i="5"/>
  <c r="Z1653" i="5"/>
  <c r="W1653" i="5"/>
  <c r="X1653" i="5" s="1"/>
  <c r="AX1652" i="5"/>
  <c r="Z1652" i="5"/>
  <c r="W1652" i="5"/>
  <c r="X1652" i="5" s="1"/>
  <c r="AX1651" i="5"/>
  <c r="Z1651" i="5"/>
  <c r="W1651" i="5"/>
  <c r="X1651" i="5" s="1"/>
  <c r="AX1650" i="5"/>
  <c r="Z1650" i="5"/>
  <c r="W1650" i="5"/>
  <c r="X1650" i="5" s="1"/>
  <c r="AX1649" i="5"/>
  <c r="Z1649" i="5"/>
  <c r="W1649" i="5"/>
  <c r="X1649" i="5" s="1"/>
  <c r="AX1648" i="5"/>
  <c r="Z1648" i="5"/>
  <c r="X1648" i="5"/>
  <c r="W1648" i="5"/>
  <c r="AX1647" i="5"/>
  <c r="Z1647" i="5"/>
  <c r="W1647" i="5"/>
  <c r="X1647" i="5" s="1"/>
  <c r="AX1646" i="5"/>
  <c r="Z1646" i="5"/>
  <c r="W1646" i="5"/>
  <c r="X1646" i="5" s="1"/>
  <c r="AX1645" i="5"/>
  <c r="Z1645" i="5"/>
  <c r="W1645" i="5"/>
  <c r="X1645" i="5" s="1"/>
  <c r="AX1644" i="5"/>
  <c r="Z1644" i="5"/>
  <c r="X1644" i="5"/>
  <c r="W1644" i="5"/>
  <c r="AX1643" i="5"/>
  <c r="Z1643" i="5"/>
  <c r="W1643" i="5"/>
  <c r="X1643" i="5" s="1"/>
  <c r="AX1642" i="5"/>
  <c r="Z1642" i="5"/>
  <c r="W1642" i="5"/>
  <c r="X1642" i="5" s="1"/>
  <c r="AX1641" i="5"/>
  <c r="Z1641" i="5"/>
  <c r="W1641" i="5"/>
  <c r="X1641" i="5" s="1"/>
  <c r="AX1640" i="5"/>
  <c r="Z1640" i="5"/>
  <c r="X1640" i="5"/>
  <c r="W1640" i="5"/>
  <c r="AX1639" i="5"/>
  <c r="Z1639" i="5"/>
  <c r="W1639" i="5"/>
  <c r="X1639" i="5" s="1"/>
  <c r="AX1638" i="5"/>
  <c r="Z1638" i="5"/>
  <c r="W1638" i="5"/>
  <c r="X1638" i="5" s="1"/>
  <c r="AX1637" i="5"/>
  <c r="Z1637" i="5"/>
  <c r="W1637" i="5"/>
  <c r="X1637" i="5" s="1"/>
  <c r="AX1636" i="5"/>
  <c r="Z1636" i="5"/>
  <c r="W1636" i="5"/>
  <c r="X1636" i="5" s="1"/>
  <c r="AX1635" i="5"/>
  <c r="Z1635" i="5"/>
  <c r="W1635" i="5"/>
  <c r="X1635" i="5" s="1"/>
  <c r="AX1634" i="5"/>
  <c r="Z1634" i="5"/>
  <c r="W1634" i="5"/>
  <c r="X1634" i="5" s="1"/>
  <c r="AX1633" i="5"/>
  <c r="Z1633" i="5"/>
  <c r="W1633" i="5"/>
  <c r="X1633" i="5" s="1"/>
  <c r="AX1632" i="5"/>
  <c r="Z1632" i="5"/>
  <c r="X1632" i="5"/>
  <c r="W1632" i="5"/>
  <c r="AX1631" i="5"/>
  <c r="Z1631" i="5"/>
  <c r="W1631" i="5"/>
  <c r="X1631" i="5" s="1"/>
  <c r="AX1630" i="5"/>
  <c r="Z1630" i="5"/>
  <c r="W1630" i="5"/>
  <c r="X1630" i="5" s="1"/>
  <c r="AX1629" i="5"/>
  <c r="Z1629" i="5"/>
  <c r="W1629" i="5"/>
  <c r="X1629" i="5" s="1"/>
  <c r="AX1628" i="5"/>
  <c r="Z1628" i="5"/>
  <c r="X1628" i="5"/>
  <c r="W1628" i="5"/>
  <c r="AX1627" i="5"/>
  <c r="Z1627" i="5"/>
  <c r="W1627" i="5"/>
  <c r="X1627" i="5" s="1"/>
  <c r="AX1626" i="5"/>
  <c r="Z1626" i="5"/>
  <c r="W1626" i="5"/>
  <c r="X1626" i="5" s="1"/>
  <c r="AX1625" i="5"/>
  <c r="Z1625" i="5"/>
  <c r="W1625" i="5"/>
  <c r="X1625" i="5" s="1"/>
  <c r="AX1624" i="5"/>
  <c r="Z1624" i="5"/>
  <c r="X1624" i="5"/>
  <c r="W1624" i="5"/>
  <c r="AX1623" i="5"/>
  <c r="Z1623" i="5"/>
  <c r="W1623" i="5"/>
  <c r="X1623" i="5" s="1"/>
  <c r="AX1622" i="5"/>
  <c r="Z1622" i="5"/>
  <c r="W1622" i="5"/>
  <c r="X1622" i="5" s="1"/>
  <c r="AX1621" i="5"/>
  <c r="Z1621" i="5"/>
  <c r="W1621" i="5"/>
  <c r="X1621" i="5" s="1"/>
  <c r="AX1620" i="5"/>
  <c r="Z1620" i="5"/>
  <c r="W1620" i="5"/>
  <c r="X1620" i="5" s="1"/>
  <c r="AX1619" i="5"/>
  <c r="Z1619" i="5"/>
  <c r="W1619" i="5"/>
  <c r="X1619" i="5" s="1"/>
  <c r="AX1618" i="5"/>
  <c r="Z1618" i="5"/>
  <c r="W1618" i="5"/>
  <c r="X1618" i="5" s="1"/>
  <c r="AX1617" i="5"/>
  <c r="Z1617" i="5"/>
  <c r="W1617" i="5"/>
  <c r="X1617" i="5" s="1"/>
  <c r="AX1616" i="5"/>
  <c r="Z1616" i="5"/>
  <c r="X1616" i="5"/>
  <c r="W1616" i="5"/>
  <c r="AX1615" i="5"/>
  <c r="Z1615" i="5"/>
  <c r="W1615" i="5"/>
  <c r="X1615" i="5" s="1"/>
  <c r="AX1614" i="5"/>
  <c r="Z1614" i="5"/>
  <c r="W1614" i="5"/>
  <c r="X1614" i="5" s="1"/>
  <c r="AX1613" i="5"/>
  <c r="Z1613" i="5"/>
  <c r="W1613" i="5"/>
  <c r="X1613" i="5" s="1"/>
  <c r="AX1612" i="5"/>
  <c r="Z1612" i="5"/>
  <c r="X1612" i="5"/>
  <c r="W1612" i="5"/>
  <c r="AX1611" i="5"/>
  <c r="Z1611" i="5"/>
  <c r="W1611" i="5"/>
  <c r="X1611" i="5" s="1"/>
  <c r="AX1610" i="5"/>
  <c r="Z1610" i="5"/>
  <c r="W1610" i="5"/>
  <c r="X1610" i="5" s="1"/>
  <c r="AX1609" i="5"/>
  <c r="Z1609" i="5"/>
  <c r="W1609" i="5"/>
  <c r="X1609" i="5" s="1"/>
  <c r="AX1608" i="5"/>
  <c r="Z1608" i="5"/>
  <c r="X1608" i="5"/>
  <c r="W1608" i="5"/>
  <c r="AX1607" i="5"/>
  <c r="Z1607" i="5"/>
  <c r="W1607" i="5"/>
  <c r="X1607" i="5" s="1"/>
  <c r="AX1606" i="5"/>
  <c r="Z1606" i="5"/>
  <c r="W1606" i="5"/>
  <c r="X1606" i="5" s="1"/>
  <c r="AX1605" i="5"/>
  <c r="Z1605" i="5"/>
  <c r="W1605" i="5"/>
  <c r="X1605" i="5" s="1"/>
  <c r="AX1604" i="5"/>
  <c r="Z1604" i="5"/>
  <c r="W1604" i="5"/>
  <c r="X1604" i="5" s="1"/>
  <c r="AX1603" i="5"/>
  <c r="Z1603" i="5"/>
  <c r="W1603" i="5"/>
  <c r="X1603" i="5" s="1"/>
  <c r="AX1602" i="5"/>
  <c r="Z1602" i="5"/>
  <c r="W1602" i="5"/>
  <c r="X1602" i="5" s="1"/>
  <c r="AX1601" i="5"/>
  <c r="Z1601" i="5"/>
  <c r="W1601" i="5"/>
  <c r="X1601" i="5" s="1"/>
  <c r="AX1600" i="5"/>
  <c r="Z1600" i="5"/>
  <c r="X1600" i="5"/>
  <c r="W1600" i="5"/>
  <c r="AX1599" i="5"/>
  <c r="Z1599" i="5"/>
  <c r="W1599" i="5"/>
  <c r="X1599" i="5" s="1"/>
  <c r="AX1598" i="5"/>
  <c r="Z1598" i="5"/>
  <c r="W1598" i="5"/>
  <c r="X1598" i="5" s="1"/>
  <c r="AX1597" i="5"/>
  <c r="Z1597" i="5"/>
  <c r="W1597" i="5"/>
  <c r="X1597" i="5" s="1"/>
  <c r="AX1596" i="5"/>
  <c r="Z1596" i="5"/>
  <c r="X1596" i="5"/>
  <c r="W1596" i="5"/>
  <c r="AX1595" i="5"/>
  <c r="Z1595" i="5"/>
  <c r="W1595" i="5"/>
  <c r="X1595" i="5" s="1"/>
  <c r="AX1594" i="5"/>
  <c r="Z1594" i="5"/>
  <c r="W1594" i="5"/>
  <c r="X1594" i="5" s="1"/>
  <c r="AX1593" i="5"/>
  <c r="Z1593" i="5"/>
  <c r="W1593" i="5"/>
  <c r="X1593" i="5" s="1"/>
  <c r="AX1592" i="5"/>
  <c r="Z1592" i="5"/>
  <c r="X1592" i="5"/>
  <c r="W1592" i="5"/>
  <c r="AX1591" i="5"/>
  <c r="Z1591" i="5"/>
  <c r="W1591" i="5"/>
  <c r="X1591" i="5" s="1"/>
  <c r="AX1590" i="5"/>
  <c r="Z1590" i="5"/>
  <c r="W1590" i="5"/>
  <c r="X1590" i="5" s="1"/>
  <c r="AX1589" i="5"/>
  <c r="Z1589" i="5"/>
  <c r="W1589" i="5"/>
  <c r="X1589" i="5" s="1"/>
  <c r="AX1588" i="5"/>
  <c r="Z1588" i="5"/>
  <c r="W1588" i="5"/>
  <c r="X1588" i="5" s="1"/>
  <c r="AX1587" i="5"/>
  <c r="Z1587" i="5"/>
  <c r="W1587" i="5"/>
  <c r="X1587" i="5" s="1"/>
  <c r="AX1586" i="5"/>
  <c r="Z1586" i="5"/>
  <c r="W1586" i="5"/>
  <c r="X1586" i="5" s="1"/>
  <c r="AX1585" i="5"/>
  <c r="Z1585" i="5"/>
  <c r="W1585" i="5"/>
  <c r="X1585" i="5" s="1"/>
  <c r="AX1584" i="5"/>
  <c r="Z1584" i="5"/>
  <c r="X1584" i="5"/>
  <c r="W1584" i="5"/>
  <c r="AX1583" i="5"/>
  <c r="Z1583" i="5"/>
  <c r="W1583" i="5"/>
  <c r="X1583" i="5" s="1"/>
  <c r="AX1582" i="5"/>
  <c r="Z1582" i="5"/>
  <c r="W1582" i="5"/>
  <c r="X1582" i="5" s="1"/>
  <c r="AX1581" i="5"/>
  <c r="Z1581" i="5"/>
  <c r="W1581" i="5"/>
  <c r="X1581" i="5" s="1"/>
  <c r="AX1580" i="5"/>
  <c r="Z1580" i="5"/>
  <c r="X1580" i="5"/>
  <c r="W1580" i="5"/>
  <c r="AX1579" i="5"/>
  <c r="Z1579" i="5"/>
  <c r="W1579" i="5"/>
  <c r="X1579" i="5" s="1"/>
  <c r="AX1578" i="5"/>
  <c r="Z1578" i="5"/>
  <c r="W1578" i="5"/>
  <c r="X1578" i="5" s="1"/>
  <c r="AX1577" i="5"/>
  <c r="Z1577" i="5"/>
  <c r="W1577" i="5"/>
  <c r="X1577" i="5" s="1"/>
  <c r="AX1576" i="5"/>
  <c r="Z1576" i="5"/>
  <c r="X1576" i="5"/>
  <c r="W1576" i="5"/>
  <c r="AX1575" i="5"/>
  <c r="Z1575" i="5"/>
  <c r="W1575" i="5"/>
  <c r="X1575" i="5" s="1"/>
  <c r="AX1574" i="5"/>
  <c r="Z1574" i="5"/>
  <c r="W1574" i="5"/>
  <c r="X1574" i="5" s="1"/>
  <c r="AX1573" i="5"/>
  <c r="Z1573" i="5"/>
  <c r="W1573" i="5"/>
  <c r="X1573" i="5" s="1"/>
  <c r="AX1572" i="5"/>
  <c r="Z1572" i="5"/>
  <c r="W1572" i="5"/>
  <c r="X1572" i="5" s="1"/>
  <c r="AX1571" i="5"/>
  <c r="Z1571" i="5"/>
  <c r="W1571" i="5"/>
  <c r="X1571" i="5" s="1"/>
  <c r="AX1570" i="5"/>
  <c r="Z1570" i="5"/>
  <c r="W1570" i="5"/>
  <c r="X1570" i="5" s="1"/>
  <c r="AX1569" i="5"/>
  <c r="Z1569" i="5"/>
  <c r="W1569" i="5"/>
  <c r="X1569" i="5" s="1"/>
  <c r="AX1568" i="5"/>
  <c r="Z1568" i="5"/>
  <c r="X1568" i="5"/>
  <c r="W1568" i="5"/>
  <c r="AX1567" i="5"/>
  <c r="Z1567" i="5"/>
  <c r="W1567" i="5"/>
  <c r="X1567" i="5" s="1"/>
  <c r="AX1566" i="5"/>
  <c r="Z1566" i="5"/>
  <c r="W1566" i="5"/>
  <c r="X1566" i="5" s="1"/>
  <c r="AX1565" i="5"/>
  <c r="Z1565" i="5"/>
  <c r="W1565" i="5"/>
  <c r="X1565" i="5" s="1"/>
  <c r="AX1564" i="5"/>
  <c r="Z1564" i="5"/>
  <c r="X1564" i="5"/>
  <c r="W1564" i="5"/>
  <c r="AX1563" i="5"/>
  <c r="Z1563" i="5"/>
  <c r="W1563" i="5"/>
  <c r="X1563" i="5" s="1"/>
  <c r="AX1562" i="5"/>
  <c r="Z1562" i="5"/>
  <c r="W1562" i="5"/>
  <c r="X1562" i="5" s="1"/>
  <c r="AX1561" i="5"/>
  <c r="Z1561" i="5"/>
  <c r="W1561" i="5"/>
  <c r="X1561" i="5" s="1"/>
  <c r="AX1560" i="5"/>
  <c r="Z1560" i="5"/>
  <c r="X1560" i="5"/>
  <c r="W1560" i="5"/>
  <c r="AX1559" i="5"/>
  <c r="Z1559" i="5"/>
  <c r="W1559" i="5"/>
  <c r="X1559" i="5" s="1"/>
  <c r="AX1558" i="5"/>
  <c r="Z1558" i="5"/>
  <c r="W1558" i="5"/>
  <c r="X1558" i="5" s="1"/>
  <c r="AX1557" i="5"/>
  <c r="Z1557" i="5"/>
  <c r="W1557" i="5"/>
  <c r="X1557" i="5" s="1"/>
  <c r="AX1556" i="5"/>
  <c r="Z1556" i="5"/>
  <c r="W1556" i="5"/>
  <c r="X1556" i="5" s="1"/>
  <c r="AX1555" i="5"/>
  <c r="Z1555" i="5"/>
  <c r="W1555" i="5"/>
  <c r="X1555" i="5" s="1"/>
  <c r="AX1554" i="5"/>
  <c r="Z1554" i="5"/>
  <c r="W1554" i="5"/>
  <c r="X1554" i="5" s="1"/>
  <c r="AX1553" i="5"/>
  <c r="Z1553" i="5"/>
  <c r="W1553" i="5"/>
  <c r="X1553" i="5" s="1"/>
  <c r="AX1552" i="5"/>
  <c r="Z1552" i="5"/>
  <c r="X1552" i="5"/>
  <c r="W1552" i="5"/>
  <c r="AX1551" i="5"/>
  <c r="Z1551" i="5"/>
  <c r="W1551" i="5"/>
  <c r="X1551" i="5" s="1"/>
  <c r="AX1550" i="5"/>
  <c r="Z1550" i="5"/>
  <c r="W1550" i="5"/>
  <c r="X1550" i="5" s="1"/>
  <c r="AX1549" i="5"/>
  <c r="Z1549" i="5"/>
  <c r="W1549" i="5"/>
  <c r="X1549" i="5" s="1"/>
  <c r="AX1548" i="5"/>
  <c r="Z1548" i="5"/>
  <c r="X1548" i="5"/>
  <c r="W1548" i="5"/>
  <c r="AX1547" i="5"/>
  <c r="Z1547" i="5"/>
  <c r="W1547" i="5"/>
  <c r="X1547" i="5" s="1"/>
  <c r="AX1546" i="5"/>
  <c r="Z1546" i="5"/>
  <c r="W1546" i="5"/>
  <c r="X1546" i="5" s="1"/>
  <c r="AX1545" i="5"/>
  <c r="Z1545" i="5"/>
  <c r="W1545" i="5"/>
  <c r="X1545" i="5" s="1"/>
  <c r="AX1544" i="5"/>
  <c r="Z1544" i="5"/>
  <c r="X1544" i="5"/>
  <c r="W1544" i="5"/>
  <c r="AX1543" i="5"/>
  <c r="Z1543" i="5"/>
  <c r="W1543" i="5"/>
  <c r="X1543" i="5" s="1"/>
  <c r="AX1542" i="5"/>
  <c r="Z1542" i="5"/>
  <c r="W1542" i="5"/>
  <c r="X1542" i="5" s="1"/>
  <c r="AX1541" i="5"/>
  <c r="Z1541" i="5"/>
  <c r="W1541" i="5"/>
  <c r="X1541" i="5" s="1"/>
  <c r="AX1540" i="5"/>
  <c r="Z1540" i="5"/>
  <c r="W1540" i="5"/>
  <c r="X1540" i="5" s="1"/>
  <c r="AX1539" i="5"/>
  <c r="Z1539" i="5"/>
  <c r="W1539" i="5"/>
  <c r="X1539" i="5" s="1"/>
  <c r="AX1538" i="5"/>
  <c r="Z1538" i="5"/>
  <c r="W1538" i="5"/>
  <c r="X1538" i="5" s="1"/>
  <c r="AX1537" i="5"/>
  <c r="Z1537" i="5"/>
  <c r="W1537" i="5"/>
  <c r="X1537" i="5" s="1"/>
  <c r="AX1536" i="5"/>
  <c r="Z1536" i="5"/>
  <c r="X1536" i="5"/>
  <c r="W1536" i="5"/>
  <c r="AX1535" i="5"/>
  <c r="Z1535" i="5"/>
  <c r="W1535" i="5"/>
  <c r="X1535" i="5" s="1"/>
  <c r="AX1534" i="5"/>
  <c r="Z1534" i="5"/>
  <c r="W1534" i="5"/>
  <c r="X1534" i="5" s="1"/>
  <c r="AX1533" i="5"/>
  <c r="Z1533" i="5"/>
  <c r="W1533" i="5"/>
  <c r="X1533" i="5" s="1"/>
  <c r="AX1532" i="5"/>
  <c r="Z1532" i="5"/>
  <c r="W1532" i="5"/>
  <c r="X1532" i="5" s="1"/>
  <c r="AX1531" i="5"/>
  <c r="Z1531" i="5"/>
  <c r="W1531" i="5"/>
  <c r="X1531" i="5" s="1"/>
  <c r="AX1530" i="5"/>
  <c r="Z1530" i="5"/>
  <c r="W1530" i="5"/>
  <c r="X1530" i="5" s="1"/>
  <c r="AX1529" i="5"/>
  <c r="Z1529" i="5"/>
  <c r="W1529" i="5"/>
  <c r="X1529" i="5" s="1"/>
  <c r="AX1528" i="5"/>
  <c r="Z1528" i="5"/>
  <c r="W1528" i="5"/>
  <c r="X1528" i="5" s="1"/>
  <c r="AX1527" i="5"/>
  <c r="Z1527" i="5"/>
  <c r="W1527" i="5"/>
  <c r="X1527" i="5" s="1"/>
  <c r="AX1526" i="5"/>
  <c r="Z1526" i="5"/>
  <c r="W1526" i="5"/>
  <c r="X1526" i="5" s="1"/>
  <c r="AX1525" i="5"/>
  <c r="Z1525" i="5"/>
  <c r="W1525" i="5"/>
  <c r="X1525" i="5" s="1"/>
  <c r="AX1524" i="5"/>
  <c r="Z1524" i="5"/>
  <c r="W1524" i="5"/>
  <c r="X1524" i="5" s="1"/>
  <c r="AX1523" i="5"/>
  <c r="Z1523" i="5"/>
  <c r="W1523" i="5"/>
  <c r="X1523" i="5" s="1"/>
  <c r="AX1522" i="5"/>
  <c r="Z1522" i="5"/>
  <c r="W1522" i="5"/>
  <c r="X1522" i="5" s="1"/>
  <c r="AX1521" i="5"/>
  <c r="Z1521" i="5"/>
  <c r="W1521" i="5"/>
  <c r="X1521" i="5" s="1"/>
  <c r="AX1520" i="5"/>
  <c r="Z1520" i="5"/>
  <c r="W1520" i="5"/>
  <c r="X1520" i="5" s="1"/>
  <c r="AX1519" i="5"/>
  <c r="Z1519" i="5"/>
  <c r="W1519" i="5"/>
  <c r="X1519" i="5" s="1"/>
  <c r="AX1518" i="5"/>
  <c r="Z1518" i="5"/>
  <c r="W1518" i="5"/>
  <c r="X1518" i="5" s="1"/>
  <c r="AX1517" i="5"/>
  <c r="Z1517" i="5"/>
  <c r="W1517" i="5"/>
  <c r="X1517" i="5" s="1"/>
  <c r="AX1516" i="5"/>
  <c r="Z1516" i="5"/>
  <c r="W1516" i="5"/>
  <c r="X1516" i="5" s="1"/>
  <c r="AX1515" i="5"/>
  <c r="Z1515" i="5"/>
  <c r="W1515" i="5"/>
  <c r="X1515" i="5" s="1"/>
  <c r="AX1514" i="5"/>
  <c r="Z1514" i="5"/>
  <c r="W1514" i="5"/>
  <c r="X1514" i="5" s="1"/>
  <c r="AX1513" i="5"/>
  <c r="Z1513" i="5"/>
  <c r="W1513" i="5"/>
  <c r="X1513" i="5" s="1"/>
  <c r="AX1512" i="5"/>
  <c r="Z1512" i="5"/>
  <c r="W1512" i="5"/>
  <c r="X1512" i="5" s="1"/>
  <c r="AX1511" i="5"/>
  <c r="Z1511" i="5"/>
  <c r="W1511" i="5"/>
  <c r="X1511" i="5" s="1"/>
  <c r="AX1510" i="5"/>
  <c r="Z1510" i="5"/>
  <c r="W1510" i="5"/>
  <c r="X1510" i="5" s="1"/>
  <c r="AX1509" i="5"/>
  <c r="Z1509" i="5"/>
  <c r="W1509" i="5"/>
  <c r="X1509" i="5" s="1"/>
  <c r="AX1508" i="5"/>
  <c r="Z1508" i="5"/>
  <c r="W1508" i="5"/>
  <c r="X1508" i="5" s="1"/>
  <c r="AX1507" i="5"/>
  <c r="Z1507" i="5"/>
  <c r="W1507" i="5"/>
  <c r="X1507" i="5" s="1"/>
  <c r="AX1506" i="5"/>
  <c r="Z1506" i="5"/>
  <c r="W1506" i="5"/>
  <c r="X1506" i="5" s="1"/>
  <c r="AX1505" i="5"/>
  <c r="Z1505" i="5"/>
  <c r="X1505" i="5"/>
  <c r="W1505" i="5"/>
  <c r="AX1504" i="5"/>
  <c r="Z1504" i="5"/>
  <c r="W1504" i="5"/>
  <c r="X1504" i="5" s="1"/>
  <c r="AX1503" i="5"/>
  <c r="Z1503" i="5"/>
  <c r="W1503" i="5"/>
  <c r="X1503" i="5" s="1"/>
  <c r="AX1502" i="5"/>
  <c r="Z1502" i="5"/>
  <c r="W1502" i="5"/>
  <c r="X1502" i="5" s="1"/>
  <c r="AX1501" i="5"/>
  <c r="Z1501" i="5"/>
  <c r="X1501" i="5"/>
  <c r="W1501" i="5"/>
  <c r="AX1500" i="5"/>
  <c r="Z1500" i="5"/>
  <c r="W1500" i="5"/>
  <c r="X1500" i="5" s="1"/>
  <c r="AX1499" i="5"/>
  <c r="Z1499" i="5"/>
  <c r="W1499" i="5"/>
  <c r="X1499" i="5" s="1"/>
  <c r="AX1498" i="5"/>
  <c r="Z1498" i="5"/>
  <c r="W1498" i="5"/>
  <c r="X1498" i="5" s="1"/>
  <c r="AX1497" i="5"/>
  <c r="Z1497" i="5"/>
  <c r="W1497" i="5"/>
  <c r="X1497" i="5" s="1"/>
  <c r="AX1496" i="5"/>
  <c r="Z1496" i="5"/>
  <c r="W1496" i="5"/>
  <c r="X1496" i="5" s="1"/>
  <c r="AX1495" i="5"/>
  <c r="Z1495" i="5"/>
  <c r="X1495" i="5"/>
  <c r="W1495" i="5"/>
  <c r="AX1494" i="5"/>
  <c r="Z1494" i="5"/>
  <c r="W1494" i="5"/>
  <c r="X1494" i="5" s="1"/>
  <c r="AX1493" i="5"/>
  <c r="Z1493" i="5"/>
  <c r="W1493" i="5"/>
  <c r="X1493" i="5" s="1"/>
  <c r="AX1492" i="5"/>
  <c r="Z1492" i="5"/>
  <c r="W1492" i="5"/>
  <c r="X1492" i="5" s="1"/>
  <c r="AX1491" i="5"/>
  <c r="Z1491" i="5"/>
  <c r="W1491" i="5"/>
  <c r="X1491" i="5" s="1"/>
  <c r="AX1490" i="5"/>
  <c r="Z1490" i="5"/>
  <c r="W1490" i="5"/>
  <c r="X1490" i="5" s="1"/>
  <c r="AX1489" i="5"/>
  <c r="Z1489" i="5"/>
  <c r="X1489" i="5"/>
  <c r="W1489" i="5"/>
  <c r="AX1488" i="5"/>
  <c r="Z1488" i="5"/>
  <c r="W1488" i="5"/>
  <c r="X1488" i="5" s="1"/>
  <c r="AX1487" i="5"/>
  <c r="Z1487" i="5"/>
  <c r="W1487" i="5"/>
  <c r="X1487" i="5" s="1"/>
  <c r="AX1486" i="5"/>
  <c r="Z1486" i="5"/>
  <c r="W1486" i="5"/>
  <c r="X1486" i="5" s="1"/>
  <c r="AX1485" i="5"/>
  <c r="Z1485" i="5"/>
  <c r="X1485" i="5"/>
  <c r="W1485" i="5"/>
  <c r="AX1484" i="5"/>
  <c r="Z1484" i="5"/>
  <c r="W1484" i="5"/>
  <c r="X1484" i="5" s="1"/>
  <c r="AX1483" i="5"/>
  <c r="Z1483" i="5"/>
  <c r="X1483" i="5"/>
  <c r="W1483" i="5"/>
  <c r="AX1482" i="5"/>
  <c r="Z1482" i="5"/>
  <c r="W1482" i="5"/>
  <c r="X1482" i="5" s="1"/>
  <c r="AX1481" i="5"/>
  <c r="Z1481" i="5"/>
  <c r="W1481" i="5"/>
  <c r="X1481" i="5" s="1"/>
  <c r="AX1480" i="5"/>
  <c r="Z1480" i="5"/>
  <c r="W1480" i="5"/>
  <c r="X1480" i="5" s="1"/>
  <c r="AX1479" i="5"/>
  <c r="Z1479" i="5"/>
  <c r="X1479" i="5"/>
  <c r="W1479" i="5"/>
  <c r="AX1478" i="5"/>
  <c r="Z1478" i="5"/>
  <c r="W1478" i="5"/>
  <c r="X1478" i="5" s="1"/>
  <c r="AX1477" i="5"/>
  <c r="Z1477" i="5"/>
  <c r="W1477" i="5"/>
  <c r="X1477" i="5" s="1"/>
  <c r="AX1476" i="5"/>
  <c r="Z1476" i="5"/>
  <c r="W1476" i="5"/>
  <c r="X1476" i="5" s="1"/>
  <c r="AX1475" i="5"/>
  <c r="Z1475" i="5"/>
  <c r="W1475" i="5"/>
  <c r="X1475" i="5" s="1"/>
  <c r="AX1474" i="5"/>
  <c r="Z1474" i="5"/>
  <c r="W1474" i="5"/>
  <c r="X1474" i="5" s="1"/>
  <c r="AX1473" i="5"/>
  <c r="Z1473" i="5"/>
  <c r="X1473" i="5"/>
  <c r="W1473" i="5"/>
  <c r="AX1472" i="5"/>
  <c r="Z1472" i="5"/>
  <c r="W1472" i="5"/>
  <c r="X1472" i="5" s="1"/>
  <c r="AX1471" i="5"/>
  <c r="Z1471" i="5"/>
  <c r="W1471" i="5"/>
  <c r="X1471" i="5" s="1"/>
  <c r="AX1470" i="5"/>
  <c r="Z1470" i="5"/>
  <c r="W1470" i="5"/>
  <c r="X1470" i="5" s="1"/>
  <c r="AX1469" i="5"/>
  <c r="Z1469" i="5"/>
  <c r="X1469" i="5"/>
  <c r="W1469" i="5"/>
  <c r="AX1468" i="5"/>
  <c r="Z1468" i="5"/>
  <c r="W1468" i="5"/>
  <c r="X1468" i="5" s="1"/>
  <c r="AX1467" i="5"/>
  <c r="Z1467" i="5"/>
  <c r="X1467" i="5"/>
  <c r="W1467" i="5"/>
  <c r="AX1466" i="5"/>
  <c r="Z1466" i="5"/>
  <c r="W1466" i="5"/>
  <c r="X1466" i="5" s="1"/>
  <c r="AX1465" i="5"/>
  <c r="Z1465" i="5"/>
  <c r="W1465" i="5"/>
  <c r="X1465" i="5" s="1"/>
  <c r="AX1464" i="5"/>
  <c r="Z1464" i="5"/>
  <c r="W1464" i="5"/>
  <c r="X1464" i="5" s="1"/>
  <c r="AX1463" i="5"/>
  <c r="Z1463" i="5"/>
  <c r="X1463" i="5"/>
  <c r="W1463" i="5"/>
  <c r="AX1462" i="5"/>
  <c r="Z1462" i="5"/>
  <c r="W1462" i="5"/>
  <c r="X1462" i="5" s="1"/>
  <c r="AX1461" i="5"/>
  <c r="Z1461" i="5"/>
  <c r="W1461" i="5"/>
  <c r="X1461" i="5" s="1"/>
  <c r="AX1460" i="5"/>
  <c r="Z1460" i="5"/>
  <c r="W1460" i="5"/>
  <c r="X1460" i="5" s="1"/>
  <c r="AX1459" i="5"/>
  <c r="Z1459" i="5"/>
  <c r="W1459" i="5"/>
  <c r="X1459" i="5" s="1"/>
  <c r="AX1458" i="5"/>
  <c r="Z1458" i="5"/>
  <c r="W1458" i="5"/>
  <c r="X1458" i="5" s="1"/>
  <c r="AX1457" i="5"/>
  <c r="Z1457" i="5"/>
  <c r="X1457" i="5"/>
  <c r="W1457" i="5"/>
  <c r="AX1456" i="5"/>
  <c r="Z1456" i="5"/>
  <c r="W1456" i="5"/>
  <c r="X1456" i="5" s="1"/>
  <c r="AX1455" i="5"/>
  <c r="Z1455" i="5"/>
  <c r="W1455" i="5"/>
  <c r="X1455" i="5" s="1"/>
  <c r="AX1454" i="5"/>
  <c r="Z1454" i="5"/>
  <c r="W1454" i="5"/>
  <c r="X1454" i="5" s="1"/>
  <c r="AX1453" i="5"/>
  <c r="Z1453" i="5"/>
  <c r="X1453" i="5"/>
  <c r="W1453" i="5"/>
  <c r="AX1452" i="5"/>
  <c r="Z1452" i="5"/>
  <c r="W1452" i="5"/>
  <c r="X1452" i="5" s="1"/>
  <c r="AX1451" i="5"/>
  <c r="Z1451" i="5"/>
  <c r="X1451" i="5"/>
  <c r="W1451" i="5"/>
  <c r="AX1450" i="5"/>
  <c r="Z1450" i="5"/>
  <c r="W1450" i="5"/>
  <c r="X1450" i="5" s="1"/>
  <c r="AX1449" i="5"/>
  <c r="Z1449" i="5"/>
  <c r="W1449" i="5"/>
  <c r="X1449" i="5" s="1"/>
  <c r="AX1448" i="5"/>
  <c r="Z1448" i="5"/>
  <c r="W1448" i="5"/>
  <c r="X1448" i="5" s="1"/>
  <c r="AX1447" i="5"/>
  <c r="Z1447" i="5"/>
  <c r="X1447" i="5"/>
  <c r="W1447" i="5"/>
  <c r="AX1446" i="5"/>
  <c r="Z1446" i="5"/>
  <c r="W1446" i="5"/>
  <c r="X1446" i="5" s="1"/>
  <c r="AX1445" i="5"/>
  <c r="Z1445" i="5"/>
  <c r="W1445" i="5"/>
  <c r="X1445" i="5" s="1"/>
  <c r="AX1444" i="5"/>
  <c r="Z1444" i="5"/>
  <c r="W1444" i="5"/>
  <c r="X1444" i="5" s="1"/>
  <c r="AX1443" i="5"/>
  <c r="Z1443" i="5"/>
  <c r="W1443" i="5"/>
  <c r="X1443" i="5" s="1"/>
  <c r="AX1442" i="5"/>
  <c r="Z1442" i="5"/>
  <c r="W1442" i="5"/>
  <c r="X1442" i="5" s="1"/>
  <c r="AX1441" i="5"/>
  <c r="Z1441" i="5"/>
  <c r="X1441" i="5"/>
  <c r="W1441" i="5"/>
  <c r="AX1440" i="5"/>
  <c r="Z1440" i="5"/>
  <c r="W1440" i="5"/>
  <c r="X1440" i="5" s="1"/>
  <c r="AX1439" i="5"/>
  <c r="Z1439" i="5"/>
  <c r="W1439" i="5"/>
  <c r="X1439" i="5" s="1"/>
  <c r="AX1438" i="5"/>
  <c r="Z1438" i="5"/>
  <c r="W1438" i="5"/>
  <c r="X1438" i="5" s="1"/>
  <c r="AX1437" i="5"/>
  <c r="Z1437" i="5"/>
  <c r="X1437" i="5"/>
  <c r="W1437" i="5"/>
  <c r="AX1436" i="5"/>
  <c r="Z1436" i="5"/>
  <c r="W1436" i="5"/>
  <c r="X1436" i="5" s="1"/>
  <c r="AX1435" i="5"/>
  <c r="Z1435" i="5"/>
  <c r="W1435" i="5"/>
  <c r="X1435" i="5" s="1"/>
  <c r="AX1434" i="5"/>
  <c r="Z1434" i="5"/>
  <c r="W1434" i="5"/>
  <c r="X1434" i="5" s="1"/>
  <c r="AX1433" i="5"/>
  <c r="Z1433" i="5"/>
  <c r="W1433" i="5"/>
  <c r="X1433" i="5" s="1"/>
  <c r="AX1432" i="5"/>
  <c r="Z1432" i="5"/>
  <c r="W1432" i="5"/>
  <c r="X1432" i="5" s="1"/>
  <c r="AX1431" i="5"/>
  <c r="Z1431" i="5"/>
  <c r="X1431" i="5"/>
  <c r="W1431" i="5"/>
  <c r="AX1430" i="5"/>
  <c r="Z1430" i="5"/>
  <c r="W1430" i="5"/>
  <c r="X1430" i="5" s="1"/>
  <c r="AX1429" i="5"/>
  <c r="Z1429" i="5"/>
  <c r="W1429" i="5"/>
  <c r="X1429" i="5" s="1"/>
  <c r="AX1428" i="5"/>
  <c r="Z1428" i="5"/>
  <c r="W1428" i="5"/>
  <c r="X1428" i="5" s="1"/>
  <c r="AX1427" i="5"/>
  <c r="Z1427" i="5"/>
  <c r="W1427" i="5"/>
  <c r="X1427" i="5" s="1"/>
  <c r="AX1426" i="5"/>
  <c r="Z1426" i="5"/>
  <c r="W1426" i="5"/>
  <c r="X1426" i="5" s="1"/>
  <c r="AX1425" i="5"/>
  <c r="Z1425" i="5"/>
  <c r="X1425" i="5"/>
  <c r="W1425" i="5"/>
  <c r="AX1424" i="5"/>
  <c r="Z1424" i="5"/>
  <c r="W1424" i="5"/>
  <c r="X1424" i="5" s="1"/>
  <c r="AX1423" i="5"/>
  <c r="Z1423" i="5"/>
  <c r="W1423" i="5"/>
  <c r="X1423" i="5" s="1"/>
  <c r="AX1422" i="5"/>
  <c r="Z1422" i="5"/>
  <c r="W1422" i="5"/>
  <c r="X1422" i="5" s="1"/>
  <c r="AX1421" i="5"/>
  <c r="Z1421" i="5"/>
  <c r="X1421" i="5"/>
  <c r="W1421" i="5"/>
  <c r="AX1420" i="5"/>
  <c r="Z1420" i="5"/>
  <c r="W1420" i="5"/>
  <c r="X1420" i="5" s="1"/>
  <c r="AX1419" i="5"/>
  <c r="Z1419" i="5"/>
  <c r="W1419" i="5"/>
  <c r="X1419" i="5" s="1"/>
  <c r="AX1418" i="5"/>
  <c r="Z1418" i="5"/>
  <c r="W1418" i="5"/>
  <c r="X1418" i="5" s="1"/>
  <c r="AX1417" i="5"/>
  <c r="Z1417" i="5"/>
  <c r="W1417" i="5"/>
  <c r="X1417" i="5" s="1"/>
  <c r="AX1416" i="5"/>
  <c r="Z1416" i="5"/>
  <c r="W1416" i="5"/>
  <c r="X1416" i="5" s="1"/>
  <c r="AX1415" i="5"/>
  <c r="Z1415" i="5"/>
  <c r="X1415" i="5"/>
  <c r="W1415" i="5"/>
  <c r="AX1414" i="5"/>
  <c r="Z1414" i="5"/>
  <c r="W1414" i="5"/>
  <c r="X1414" i="5" s="1"/>
  <c r="AX1413" i="5"/>
  <c r="Z1413" i="5"/>
  <c r="W1413" i="5"/>
  <c r="X1413" i="5" s="1"/>
  <c r="AX1412" i="5"/>
  <c r="Z1412" i="5"/>
  <c r="W1412" i="5"/>
  <c r="X1412" i="5" s="1"/>
  <c r="AX1411" i="5"/>
  <c r="Z1411" i="5"/>
  <c r="W1411" i="5"/>
  <c r="X1411" i="5" s="1"/>
  <c r="AX1410" i="5"/>
  <c r="Z1410" i="5"/>
  <c r="W1410" i="5"/>
  <c r="X1410" i="5" s="1"/>
  <c r="AX1409" i="5"/>
  <c r="Z1409" i="5"/>
  <c r="X1409" i="5"/>
  <c r="W1409" i="5"/>
  <c r="AX1408" i="5"/>
  <c r="Z1408" i="5"/>
  <c r="W1408" i="5"/>
  <c r="X1408" i="5" s="1"/>
  <c r="AX1407" i="5"/>
  <c r="Z1407" i="5"/>
  <c r="W1407" i="5"/>
  <c r="X1407" i="5" s="1"/>
  <c r="AX1406" i="5"/>
  <c r="Z1406" i="5"/>
  <c r="W1406" i="5"/>
  <c r="X1406" i="5" s="1"/>
  <c r="AX1405" i="5"/>
  <c r="Z1405" i="5"/>
  <c r="X1405" i="5"/>
  <c r="W1405" i="5"/>
  <c r="AX1404" i="5"/>
  <c r="Z1404" i="5"/>
  <c r="W1404" i="5"/>
  <c r="X1404" i="5" s="1"/>
  <c r="AX1403" i="5"/>
  <c r="Z1403" i="5"/>
  <c r="W1403" i="5"/>
  <c r="X1403" i="5" s="1"/>
  <c r="AX1402" i="5"/>
  <c r="Z1402" i="5"/>
  <c r="W1402" i="5"/>
  <c r="X1402" i="5" s="1"/>
  <c r="AX1401" i="5"/>
  <c r="Z1401" i="5"/>
  <c r="W1401" i="5"/>
  <c r="X1401" i="5" s="1"/>
  <c r="AX1400" i="5"/>
  <c r="Z1400" i="5"/>
  <c r="W1400" i="5"/>
  <c r="X1400" i="5" s="1"/>
  <c r="AX1399" i="5"/>
  <c r="Z1399" i="5"/>
  <c r="X1399" i="5"/>
  <c r="W1399" i="5"/>
  <c r="AX1398" i="5"/>
  <c r="Z1398" i="5"/>
  <c r="W1398" i="5"/>
  <c r="X1398" i="5" s="1"/>
  <c r="AX1397" i="5"/>
  <c r="Z1397" i="5"/>
  <c r="W1397" i="5"/>
  <c r="X1397" i="5" s="1"/>
  <c r="AX1396" i="5"/>
  <c r="Z1396" i="5"/>
  <c r="W1396" i="5"/>
  <c r="X1396" i="5" s="1"/>
  <c r="AX1395" i="5"/>
  <c r="Z1395" i="5"/>
  <c r="W1395" i="5"/>
  <c r="X1395" i="5" s="1"/>
  <c r="AX1394" i="5"/>
  <c r="Z1394" i="5"/>
  <c r="W1394" i="5"/>
  <c r="X1394" i="5" s="1"/>
  <c r="AX1393" i="5"/>
  <c r="Z1393" i="5"/>
  <c r="X1393" i="5"/>
  <c r="W1393" i="5"/>
  <c r="AX1392" i="5"/>
  <c r="Z1392" i="5"/>
  <c r="W1392" i="5"/>
  <c r="X1392" i="5" s="1"/>
  <c r="AX1391" i="5"/>
  <c r="Z1391" i="5"/>
  <c r="W1391" i="5"/>
  <c r="X1391" i="5" s="1"/>
  <c r="AX1390" i="5"/>
  <c r="Z1390" i="5"/>
  <c r="W1390" i="5"/>
  <c r="X1390" i="5" s="1"/>
  <c r="AX1389" i="5"/>
  <c r="Z1389" i="5"/>
  <c r="X1389" i="5"/>
  <c r="W1389" i="5"/>
  <c r="AX1388" i="5"/>
  <c r="Z1388" i="5"/>
  <c r="W1388" i="5"/>
  <c r="X1388" i="5" s="1"/>
  <c r="AX1387" i="5"/>
  <c r="Z1387" i="5"/>
  <c r="W1387" i="5"/>
  <c r="X1387" i="5" s="1"/>
  <c r="AX1386" i="5"/>
  <c r="Z1386" i="5"/>
  <c r="W1386" i="5"/>
  <c r="X1386" i="5" s="1"/>
  <c r="AX1385" i="5"/>
  <c r="Z1385" i="5"/>
  <c r="W1385" i="5"/>
  <c r="X1385" i="5" s="1"/>
  <c r="AX1384" i="5"/>
  <c r="Z1384" i="5"/>
  <c r="W1384" i="5"/>
  <c r="X1384" i="5" s="1"/>
  <c r="AX1383" i="5"/>
  <c r="Z1383" i="5"/>
  <c r="X1383" i="5"/>
  <c r="W1383" i="5"/>
  <c r="AX1382" i="5"/>
  <c r="Z1382" i="5"/>
  <c r="W1382" i="5"/>
  <c r="X1382" i="5" s="1"/>
  <c r="AX1381" i="5"/>
  <c r="Z1381" i="5"/>
  <c r="X1381" i="5"/>
  <c r="W1381" i="5"/>
  <c r="AX1380" i="5"/>
  <c r="Z1380" i="5"/>
  <c r="W1380" i="5"/>
  <c r="X1380" i="5" s="1"/>
  <c r="AX1379" i="5"/>
  <c r="Z1379" i="5"/>
  <c r="X1379" i="5"/>
  <c r="W1379" i="5"/>
  <c r="AX1378" i="5"/>
  <c r="Z1378" i="5"/>
  <c r="W1378" i="5"/>
  <c r="X1378" i="5" s="1"/>
  <c r="AX1377" i="5"/>
  <c r="Z1377" i="5"/>
  <c r="X1377" i="5"/>
  <c r="W1377" i="5"/>
  <c r="AX1376" i="5"/>
  <c r="Z1376" i="5"/>
  <c r="W1376" i="5"/>
  <c r="X1376" i="5" s="1"/>
  <c r="AX1375" i="5"/>
  <c r="Z1375" i="5"/>
  <c r="X1375" i="5"/>
  <c r="W1375" i="5"/>
  <c r="AX1374" i="5"/>
  <c r="Z1374" i="5"/>
  <c r="W1374" i="5"/>
  <c r="X1374" i="5" s="1"/>
  <c r="AX1373" i="5"/>
  <c r="Z1373" i="5"/>
  <c r="X1373" i="5"/>
  <c r="W1373" i="5"/>
  <c r="AX1372" i="5"/>
  <c r="Z1372" i="5"/>
  <c r="W1372" i="5"/>
  <c r="X1372" i="5" s="1"/>
  <c r="AX1371" i="5"/>
  <c r="Z1371" i="5"/>
  <c r="X1371" i="5"/>
  <c r="W1371" i="5"/>
  <c r="AX1370" i="5"/>
  <c r="Z1370" i="5"/>
  <c r="W1370" i="5"/>
  <c r="X1370" i="5" s="1"/>
  <c r="AX1369" i="5"/>
  <c r="Z1369" i="5"/>
  <c r="X1369" i="5"/>
  <c r="W1369" i="5"/>
  <c r="AX1368" i="5"/>
  <c r="Z1368" i="5"/>
  <c r="W1368" i="5"/>
  <c r="X1368" i="5" s="1"/>
  <c r="AX1367" i="5"/>
  <c r="Z1367" i="5"/>
  <c r="X1367" i="5"/>
  <c r="W1367" i="5"/>
  <c r="AX1366" i="5"/>
  <c r="Z1366" i="5"/>
  <c r="W1366" i="5"/>
  <c r="X1366" i="5" s="1"/>
  <c r="AX1365" i="5"/>
  <c r="Z1365" i="5"/>
  <c r="X1365" i="5"/>
  <c r="W1365" i="5"/>
  <c r="AX1364" i="5"/>
  <c r="Z1364" i="5"/>
  <c r="W1364" i="5"/>
  <c r="X1364" i="5" s="1"/>
  <c r="AX1363" i="5"/>
  <c r="Z1363" i="5"/>
  <c r="X1363" i="5"/>
  <c r="W1363" i="5"/>
  <c r="AX1362" i="5"/>
  <c r="Z1362" i="5"/>
  <c r="W1362" i="5"/>
  <c r="X1362" i="5" s="1"/>
  <c r="AX1361" i="5"/>
  <c r="Z1361" i="5"/>
  <c r="X1361" i="5"/>
  <c r="W1361" i="5"/>
  <c r="AX1360" i="5"/>
  <c r="Z1360" i="5"/>
  <c r="W1360" i="5"/>
  <c r="X1360" i="5" s="1"/>
  <c r="AX1359" i="5"/>
  <c r="Z1359" i="5"/>
  <c r="X1359" i="5"/>
  <c r="W1359" i="5"/>
  <c r="AX1358" i="5"/>
  <c r="Z1358" i="5"/>
  <c r="W1358" i="5"/>
  <c r="X1358" i="5" s="1"/>
  <c r="AX1357" i="5"/>
  <c r="Z1357" i="5"/>
  <c r="X1357" i="5"/>
  <c r="W1357" i="5"/>
  <c r="AX1356" i="5"/>
  <c r="Z1356" i="5"/>
  <c r="W1356" i="5"/>
  <c r="X1356" i="5" s="1"/>
  <c r="AX1355" i="5"/>
  <c r="Z1355" i="5"/>
  <c r="X1355" i="5"/>
  <c r="W1355" i="5"/>
  <c r="AX1354" i="5"/>
  <c r="Z1354" i="5"/>
  <c r="W1354" i="5"/>
  <c r="X1354" i="5" s="1"/>
  <c r="AX1353" i="5"/>
  <c r="Z1353" i="5"/>
  <c r="X1353" i="5"/>
  <c r="W1353" i="5"/>
  <c r="AX1352" i="5"/>
  <c r="Z1352" i="5"/>
  <c r="W1352" i="5"/>
  <c r="X1352" i="5" s="1"/>
  <c r="AX1351" i="5"/>
  <c r="Z1351" i="5"/>
  <c r="X1351" i="5"/>
  <c r="W1351" i="5"/>
  <c r="AX1350" i="5"/>
  <c r="Z1350" i="5"/>
  <c r="W1350" i="5"/>
  <c r="X1350" i="5" s="1"/>
  <c r="AX1349" i="5"/>
  <c r="Z1349" i="5"/>
  <c r="X1349" i="5"/>
  <c r="W1349" i="5"/>
  <c r="AX1348" i="5"/>
  <c r="Z1348" i="5"/>
  <c r="W1348" i="5"/>
  <c r="X1348" i="5" s="1"/>
  <c r="AX1347" i="5"/>
  <c r="Z1347" i="5"/>
  <c r="X1347" i="5"/>
  <c r="W1347" i="5"/>
  <c r="AX1346" i="5"/>
  <c r="Z1346" i="5"/>
  <c r="W1346" i="5"/>
  <c r="X1346" i="5" s="1"/>
  <c r="AX1345" i="5"/>
  <c r="Z1345" i="5"/>
  <c r="X1345" i="5"/>
  <c r="W1345" i="5"/>
  <c r="AX1344" i="5"/>
  <c r="Z1344" i="5"/>
  <c r="W1344" i="5"/>
  <c r="X1344" i="5" s="1"/>
  <c r="AX1343" i="5"/>
  <c r="Z1343" i="5"/>
  <c r="X1343" i="5"/>
  <c r="W1343" i="5"/>
  <c r="AX1342" i="5"/>
  <c r="Z1342" i="5"/>
  <c r="W1342" i="5"/>
  <c r="X1342" i="5" s="1"/>
  <c r="AX1341" i="5"/>
  <c r="Z1341" i="5"/>
  <c r="X1341" i="5"/>
  <c r="W1341" i="5"/>
  <c r="AX1340" i="5"/>
  <c r="Z1340" i="5"/>
  <c r="W1340" i="5"/>
  <c r="X1340" i="5" s="1"/>
  <c r="AX1339" i="5"/>
  <c r="Z1339" i="5"/>
  <c r="X1339" i="5"/>
  <c r="W1339" i="5"/>
  <c r="AX1338" i="5"/>
  <c r="Z1338" i="5"/>
  <c r="W1338" i="5"/>
  <c r="X1338" i="5" s="1"/>
  <c r="AX1337" i="5"/>
  <c r="Z1337" i="5"/>
  <c r="X1337" i="5"/>
  <c r="W1337" i="5"/>
  <c r="AX1336" i="5"/>
  <c r="Z1336" i="5"/>
  <c r="W1336" i="5"/>
  <c r="X1336" i="5" s="1"/>
  <c r="AX1335" i="5"/>
  <c r="Z1335" i="5"/>
  <c r="X1335" i="5"/>
  <c r="W1335" i="5"/>
  <c r="AX1334" i="5"/>
  <c r="Z1334" i="5"/>
  <c r="W1334" i="5"/>
  <c r="X1334" i="5" s="1"/>
  <c r="AX1333" i="5"/>
  <c r="Z1333" i="5"/>
  <c r="X1333" i="5"/>
  <c r="W1333" i="5"/>
  <c r="AX1332" i="5"/>
  <c r="Z1332" i="5"/>
  <c r="W1332" i="5"/>
  <c r="X1332" i="5" s="1"/>
  <c r="AX1331" i="5"/>
  <c r="Z1331" i="5"/>
  <c r="X1331" i="5"/>
  <c r="W1331" i="5"/>
  <c r="AX1330" i="5"/>
  <c r="Z1330" i="5"/>
  <c r="W1330" i="5"/>
  <c r="X1330" i="5" s="1"/>
  <c r="AX1329" i="5"/>
  <c r="Z1329" i="5"/>
  <c r="X1329" i="5"/>
  <c r="W1329" i="5"/>
  <c r="AX1328" i="5"/>
  <c r="Z1328" i="5"/>
  <c r="W1328" i="5"/>
  <c r="X1328" i="5" s="1"/>
  <c r="AX1327" i="5"/>
  <c r="Z1327" i="5"/>
  <c r="X1327" i="5"/>
  <c r="W1327" i="5"/>
  <c r="AX1326" i="5"/>
  <c r="Z1326" i="5"/>
  <c r="W1326" i="5"/>
  <c r="X1326" i="5" s="1"/>
  <c r="AX1325" i="5"/>
  <c r="Z1325" i="5"/>
  <c r="X1325" i="5"/>
  <c r="W1325" i="5"/>
  <c r="AX1324" i="5"/>
  <c r="Z1324" i="5"/>
  <c r="W1324" i="5"/>
  <c r="X1324" i="5" s="1"/>
  <c r="AX1323" i="5"/>
  <c r="Z1323" i="5"/>
  <c r="X1323" i="5"/>
  <c r="W1323" i="5"/>
  <c r="AX1322" i="5"/>
  <c r="Z1322" i="5"/>
  <c r="W1322" i="5"/>
  <c r="X1322" i="5" s="1"/>
  <c r="AX1321" i="5"/>
  <c r="Z1321" i="5"/>
  <c r="X1321" i="5"/>
  <c r="W1321" i="5"/>
  <c r="AX1320" i="5"/>
  <c r="Z1320" i="5"/>
  <c r="W1320" i="5"/>
  <c r="X1320" i="5" s="1"/>
  <c r="AX1319" i="5"/>
  <c r="Z1319" i="5"/>
  <c r="X1319" i="5"/>
  <c r="W1319" i="5"/>
  <c r="AX1318" i="5"/>
  <c r="Z1318" i="5"/>
  <c r="W1318" i="5"/>
  <c r="X1318" i="5" s="1"/>
  <c r="AX1317" i="5"/>
  <c r="Z1317" i="5"/>
  <c r="X1317" i="5"/>
  <c r="W1317" i="5"/>
  <c r="AX1316" i="5"/>
  <c r="Z1316" i="5"/>
  <c r="W1316" i="5"/>
  <c r="X1316" i="5" s="1"/>
  <c r="AX1315" i="5"/>
  <c r="Z1315" i="5"/>
  <c r="X1315" i="5"/>
  <c r="W1315" i="5"/>
  <c r="AX1314" i="5"/>
  <c r="Z1314" i="5"/>
  <c r="W1314" i="5"/>
  <c r="X1314" i="5" s="1"/>
  <c r="AX1313" i="5"/>
  <c r="Z1313" i="5"/>
  <c r="X1313" i="5"/>
  <c r="W1313" i="5"/>
  <c r="AX1312" i="5"/>
  <c r="Z1312" i="5"/>
  <c r="W1312" i="5"/>
  <c r="X1312" i="5" s="1"/>
  <c r="AX1311" i="5"/>
  <c r="Z1311" i="5"/>
  <c r="X1311" i="5"/>
  <c r="W1311" i="5"/>
  <c r="AX1310" i="5"/>
  <c r="Z1310" i="5"/>
  <c r="W1310" i="5"/>
  <c r="X1310" i="5" s="1"/>
  <c r="AX1309" i="5"/>
  <c r="Z1309" i="5"/>
  <c r="X1309" i="5"/>
  <c r="W1309" i="5"/>
  <c r="AX1308" i="5"/>
  <c r="Z1308" i="5"/>
  <c r="W1308" i="5"/>
  <c r="X1308" i="5" s="1"/>
  <c r="AX1307" i="5"/>
  <c r="Z1307" i="5"/>
  <c r="X1307" i="5"/>
  <c r="W1307" i="5"/>
  <c r="AX1306" i="5"/>
  <c r="Z1306" i="5"/>
  <c r="W1306" i="5"/>
  <c r="X1306" i="5" s="1"/>
  <c r="AX1305" i="5"/>
  <c r="Z1305" i="5"/>
  <c r="X1305" i="5"/>
  <c r="W1305" i="5"/>
  <c r="AX1304" i="5"/>
  <c r="Z1304" i="5"/>
  <c r="W1304" i="5"/>
  <c r="X1304" i="5" s="1"/>
  <c r="AX1303" i="5"/>
  <c r="Z1303" i="5"/>
  <c r="X1303" i="5"/>
  <c r="W1303" i="5"/>
  <c r="AX1302" i="5"/>
  <c r="Z1302" i="5"/>
  <c r="W1302" i="5"/>
  <c r="X1302" i="5" s="1"/>
  <c r="AX1301" i="5"/>
  <c r="Z1301" i="5"/>
  <c r="X1301" i="5"/>
  <c r="W1301" i="5"/>
  <c r="AX1300" i="5"/>
  <c r="Z1300" i="5"/>
  <c r="W1300" i="5"/>
  <c r="X1300" i="5" s="1"/>
  <c r="AX1299" i="5"/>
  <c r="Z1299" i="5"/>
  <c r="X1299" i="5"/>
  <c r="W1299" i="5"/>
  <c r="AX1298" i="5"/>
  <c r="Z1298" i="5"/>
  <c r="W1298" i="5"/>
  <c r="X1298" i="5" s="1"/>
  <c r="AX1297" i="5"/>
  <c r="Z1297" i="5"/>
  <c r="X1297" i="5"/>
  <c r="W1297" i="5"/>
  <c r="AX1296" i="5"/>
  <c r="Z1296" i="5"/>
  <c r="W1296" i="5"/>
  <c r="X1296" i="5" s="1"/>
  <c r="AX1295" i="5"/>
  <c r="Z1295" i="5"/>
  <c r="X1295" i="5"/>
  <c r="W1295" i="5"/>
  <c r="AX1294" i="5"/>
  <c r="Z1294" i="5"/>
  <c r="W1294" i="5"/>
  <c r="X1294" i="5" s="1"/>
  <c r="AX1293" i="5"/>
  <c r="Z1293" i="5"/>
  <c r="X1293" i="5"/>
  <c r="W1293" i="5"/>
  <c r="AX1292" i="5"/>
  <c r="Z1292" i="5"/>
  <c r="W1292" i="5"/>
  <c r="X1292" i="5" s="1"/>
  <c r="AX1291" i="5"/>
  <c r="Z1291" i="5"/>
  <c r="X1291" i="5"/>
  <c r="W1291" i="5"/>
  <c r="AX1290" i="5"/>
  <c r="Z1290" i="5"/>
  <c r="W1290" i="5"/>
  <c r="X1290" i="5" s="1"/>
  <c r="AX1289" i="5"/>
  <c r="Z1289" i="5"/>
  <c r="X1289" i="5"/>
  <c r="W1289" i="5"/>
  <c r="AX1288" i="5"/>
  <c r="Z1288" i="5"/>
  <c r="W1288" i="5"/>
  <c r="X1288" i="5" s="1"/>
  <c r="AX1287" i="5"/>
  <c r="Z1287" i="5"/>
  <c r="X1287" i="5"/>
  <c r="W1287" i="5"/>
  <c r="AX1286" i="5"/>
  <c r="Z1286" i="5"/>
  <c r="W1286" i="5"/>
  <c r="X1286" i="5" s="1"/>
  <c r="AX1285" i="5"/>
  <c r="Z1285" i="5"/>
  <c r="X1285" i="5"/>
  <c r="W1285" i="5"/>
  <c r="AX1284" i="5"/>
  <c r="Z1284" i="5"/>
  <c r="W1284" i="5"/>
  <c r="X1284" i="5" s="1"/>
  <c r="AX1283" i="5"/>
  <c r="Z1283" i="5"/>
  <c r="X1283" i="5"/>
  <c r="W1283" i="5"/>
  <c r="AX1282" i="5"/>
  <c r="Z1282" i="5"/>
  <c r="W1282" i="5"/>
  <c r="X1282" i="5" s="1"/>
  <c r="AX1281" i="5"/>
  <c r="Z1281" i="5"/>
  <c r="X1281" i="5"/>
  <c r="W1281" i="5"/>
  <c r="AX1280" i="5"/>
  <c r="Z1280" i="5"/>
  <c r="W1280" i="5"/>
  <c r="X1280" i="5" s="1"/>
  <c r="AX1279" i="5"/>
  <c r="Z1279" i="5"/>
  <c r="X1279" i="5"/>
  <c r="W1279" i="5"/>
  <c r="AX1278" i="5"/>
  <c r="Z1278" i="5"/>
  <c r="W1278" i="5"/>
  <c r="X1278" i="5" s="1"/>
  <c r="AX1277" i="5"/>
  <c r="Z1277" i="5"/>
  <c r="X1277" i="5"/>
  <c r="W1277" i="5"/>
  <c r="AX1276" i="5"/>
  <c r="Z1276" i="5"/>
  <c r="W1276" i="5"/>
  <c r="X1276" i="5" s="1"/>
  <c r="AX1275" i="5"/>
  <c r="Z1275" i="5"/>
  <c r="X1275" i="5"/>
  <c r="W1275" i="5"/>
  <c r="AX1274" i="5"/>
  <c r="Z1274" i="5"/>
  <c r="W1274" i="5"/>
  <c r="X1274" i="5" s="1"/>
  <c r="AX1273" i="5"/>
  <c r="Z1273" i="5"/>
  <c r="X1273" i="5"/>
  <c r="W1273" i="5"/>
  <c r="AX1272" i="5"/>
  <c r="Z1272" i="5"/>
  <c r="W1272" i="5"/>
  <c r="X1272" i="5" s="1"/>
  <c r="AX1271" i="5"/>
  <c r="Z1271" i="5"/>
  <c r="X1271" i="5"/>
  <c r="W1271" i="5"/>
  <c r="AX1270" i="5"/>
  <c r="Z1270" i="5"/>
  <c r="W1270" i="5"/>
  <c r="X1270" i="5" s="1"/>
  <c r="AX1269" i="5"/>
  <c r="Z1269" i="5"/>
  <c r="X1269" i="5"/>
  <c r="W1269" i="5"/>
  <c r="AX1268" i="5"/>
  <c r="Z1268" i="5"/>
  <c r="W1268" i="5"/>
  <c r="X1268" i="5" s="1"/>
  <c r="AX1267" i="5"/>
  <c r="Z1267" i="5"/>
  <c r="X1267" i="5"/>
  <c r="W1267" i="5"/>
  <c r="AX1266" i="5"/>
  <c r="Z1266" i="5"/>
  <c r="W1266" i="5"/>
  <c r="X1266" i="5" s="1"/>
  <c r="AX1265" i="5"/>
  <c r="Z1265" i="5"/>
  <c r="X1265" i="5"/>
  <c r="W1265" i="5"/>
  <c r="AX1264" i="5"/>
  <c r="Z1264" i="5"/>
  <c r="W1264" i="5"/>
  <c r="X1264" i="5" s="1"/>
  <c r="AX1263" i="5"/>
  <c r="Z1263" i="5"/>
  <c r="X1263" i="5"/>
  <c r="W1263" i="5"/>
  <c r="AX1262" i="5"/>
  <c r="Z1262" i="5"/>
  <c r="W1262" i="5"/>
  <c r="X1262" i="5" s="1"/>
  <c r="AX1261" i="5"/>
  <c r="Z1261" i="5"/>
  <c r="X1261" i="5"/>
  <c r="W1261" i="5"/>
  <c r="AX1260" i="5"/>
  <c r="Z1260" i="5"/>
  <c r="W1260" i="5"/>
  <c r="X1260" i="5" s="1"/>
  <c r="AX1259" i="5"/>
  <c r="Z1259" i="5"/>
  <c r="X1259" i="5"/>
  <c r="W1259" i="5"/>
  <c r="AX1258" i="5"/>
  <c r="Z1258" i="5"/>
  <c r="W1258" i="5"/>
  <c r="X1258" i="5" s="1"/>
  <c r="AX1257" i="5"/>
  <c r="Z1257" i="5"/>
  <c r="X1257" i="5"/>
  <c r="W1257" i="5"/>
  <c r="AX1256" i="5"/>
  <c r="Z1256" i="5"/>
  <c r="W1256" i="5"/>
  <c r="X1256" i="5" s="1"/>
  <c r="AX1255" i="5"/>
  <c r="Z1255" i="5"/>
  <c r="X1255" i="5"/>
  <c r="W1255" i="5"/>
  <c r="AX1254" i="5"/>
  <c r="Z1254" i="5"/>
  <c r="W1254" i="5"/>
  <c r="X1254" i="5" s="1"/>
  <c r="AX1253" i="5"/>
  <c r="Z1253" i="5"/>
  <c r="X1253" i="5"/>
  <c r="W1253" i="5"/>
  <c r="AX1252" i="5"/>
  <c r="Z1252" i="5"/>
  <c r="W1252" i="5"/>
  <c r="X1252" i="5" s="1"/>
  <c r="AX1251" i="5"/>
  <c r="Z1251" i="5"/>
  <c r="X1251" i="5"/>
  <c r="W1251" i="5"/>
  <c r="AX1250" i="5"/>
  <c r="Z1250" i="5"/>
  <c r="W1250" i="5"/>
  <c r="X1250" i="5" s="1"/>
  <c r="AX1249" i="5"/>
  <c r="Z1249" i="5"/>
  <c r="X1249" i="5"/>
  <c r="W1249" i="5"/>
  <c r="AX1248" i="5"/>
  <c r="Z1248" i="5"/>
  <c r="W1248" i="5"/>
  <c r="X1248" i="5" s="1"/>
  <c r="AX1247" i="5"/>
  <c r="Z1247" i="5"/>
  <c r="X1247" i="5"/>
  <c r="W1247" i="5"/>
  <c r="AX1246" i="5"/>
  <c r="Z1246" i="5"/>
  <c r="W1246" i="5"/>
  <c r="X1246" i="5" s="1"/>
  <c r="AX1245" i="5"/>
  <c r="Z1245" i="5"/>
  <c r="X1245" i="5"/>
  <c r="W1245" i="5"/>
  <c r="AX1244" i="5"/>
  <c r="Z1244" i="5"/>
  <c r="W1244" i="5"/>
  <c r="X1244" i="5" s="1"/>
  <c r="AX1243" i="5"/>
  <c r="Z1243" i="5"/>
  <c r="X1243" i="5"/>
  <c r="W1243" i="5"/>
  <c r="AX1242" i="5"/>
  <c r="Z1242" i="5"/>
  <c r="W1242" i="5"/>
  <c r="X1242" i="5" s="1"/>
  <c r="AX1241" i="5"/>
  <c r="Z1241" i="5"/>
  <c r="X1241" i="5"/>
  <c r="W1241" i="5"/>
  <c r="AX1240" i="5"/>
  <c r="Z1240" i="5"/>
  <c r="W1240" i="5"/>
  <c r="X1240" i="5" s="1"/>
  <c r="AX1239" i="5"/>
  <c r="Z1239" i="5"/>
  <c r="X1239" i="5"/>
  <c r="W1239" i="5"/>
  <c r="AX1238" i="5"/>
  <c r="Z1238" i="5"/>
  <c r="W1238" i="5"/>
  <c r="X1238" i="5" s="1"/>
  <c r="AX1237" i="5"/>
  <c r="Z1237" i="5"/>
  <c r="X1237" i="5"/>
  <c r="W1237" i="5"/>
  <c r="AX1236" i="5"/>
  <c r="Z1236" i="5"/>
  <c r="W1236" i="5"/>
  <c r="X1236" i="5" s="1"/>
  <c r="AX1235" i="5"/>
  <c r="Z1235" i="5"/>
  <c r="X1235" i="5"/>
  <c r="W1235" i="5"/>
  <c r="AX1234" i="5"/>
  <c r="Z1234" i="5"/>
  <c r="W1234" i="5"/>
  <c r="X1234" i="5" s="1"/>
  <c r="AX1233" i="5"/>
  <c r="Z1233" i="5"/>
  <c r="X1233" i="5"/>
  <c r="W1233" i="5"/>
  <c r="AX1232" i="5"/>
  <c r="Z1232" i="5"/>
  <c r="W1232" i="5"/>
  <c r="X1232" i="5" s="1"/>
  <c r="AX1231" i="5"/>
  <c r="Z1231" i="5"/>
  <c r="X1231" i="5"/>
  <c r="W1231" i="5"/>
  <c r="AX1230" i="5"/>
  <c r="Z1230" i="5"/>
  <c r="W1230" i="5"/>
  <c r="X1230" i="5" s="1"/>
  <c r="AX1229" i="5"/>
  <c r="Z1229" i="5"/>
  <c r="X1229" i="5"/>
  <c r="W1229" i="5"/>
  <c r="AX1228" i="5"/>
  <c r="Z1228" i="5"/>
  <c r="W1228" i="5"/>
  <c r="X1228" i="5" s="1"/>
  <c r="AX1227" i="5"/>
  <c r="Z1227" i="5"/>
  <c r="X1227" i="5"/>
  <c r="W1227" i="5"/>
  <c r="AX1226" i="5"/>
  <c r="Z1226" i="5"/>
  <c r="W1226" i="5"/>
  <c r="X1226" i="5" s="1"/>
  <c r="AX1225" i="5"/>
  <c r="Z1225" i="5"/>
  <c r="X1225" i="5"/>
  <c r="W1225" i="5"/>
  <c r="AX1224" i="5"/>
  <c r="Z1224" i="5"/>
  <c r="W1224" i="5"/>
  <c r="X1224" i="5" s="1"/>
  <c r="AX1223" i="5"/>
  <c r="Z1223" i="5"/>
  <c r="X1223" i="5"/>
  <c r="W1223" i="5"/>
  <c r="AX1222" i="5"/>
  <c r="Z1222" i="5"/>
  <c r="W1222" i="5"/>
  <c r="X1222" i="5" s="1"/>
  <c r="AX1221" i="5"/>
  <c r="Z1221" i="5"/>
  <c r="X1221" i="5"/>
  <c r="W1221" i="5"/>
  <c r="AX1220" i="5"/>
  <c r="Z1220" i="5"/>
  <c r="W1220" i="5"/>
  <c r="X1220" i="5" s="1"/>
  <c r="AX1219" i="5"/>
  <c r="Z1219" i="5"/>
  <c r="X1219" i="5"/>
  <c r="W1219" i="5"/>
  <c r="AX1218" i="5"/>
  <c r="Z1218" i="5"/>
  <c r="W1218" i="5"/>
  <c r="X1218" i="5" s="1"/>
  <c r="AX1217" i="5"/>
  <c r="Z1217" i="5"/>
  <c r="X1217" i="5"/>
  <c r="W1217" i="5"/>
  <c r="AX1216" i="5"/>
  <c r="Z1216" i="5"/>
  <c r="W1216" i="5"/>
  <c r="X1216" i="5" s="1"/>
  <c r="AX1215" i="5"/>
  <c r="Z1215" i="5"/>
  <c r="X1215" i="5"/>
  <c r="W1215" i="5"/>
  <c r="AX1214" i="5"/>
  <c r="Z1214" i="5"/>
  <c r="W1214" i="5"/>
  <c r="X1214" i="5" s="1"/>
  <c r="AX1213" i="5"/>
  <c r="Z1213" i="5"/>
  <c r="X1213" i="5"/>
  <c r="W1213" i="5"/>
  <c r="AX1212" i="5"/>
  <c r="Z1212" i="5"/>
  <c r="W1212" i="5"/>
  <c r="X1212" i="5" s="1"/>
  <c r="AX1211" i="5"/>
  <c r="Z1211" i="5"/>
  <c r="X1211" i="5"/>
  <c r="W1211" i="5"/>
  <c r="AX1210" i="5"/>
  <c r="Z1210" i="5"/>
  <c r="W1210" i="5"/>
  <c r="X1210" i="5" s="1"/>
  <c r="AX1209" i="5"/>
  <c r="Z1209" i="5"/>
  <c r="X1209" i="5"/>
  <c r="W1209" i="5"/>
  <c r="AX1208" i="5"/>
  <c r="Z1208" i="5"/>
  <c r="W1208" i="5"/>
  <c r="X1208" i="5" s="1"/>
  <c r="AX1207" i="5"/>
  <c r="Z1207" i="5"/>
  <c r="X1207" i="5"/>
  <c r="W1207" i="5"/>
  <c r="AX1206" i="5"/>
  <c r="Z1206" i="5"/>
  <c r="W1206" i="5"/>
  <c r="X1206" i="5" s="1"/>
  <c r="AX1205" i="5"/>
  <c r="Z1205" i="5"/>
  <c r="X1205" i="5"/>
  <c r="W1205" i="5"/>
  <c r="AX1204" i="5"/>
  <c r="Z1204" i="5"/>
  <c r="W1204" i="5"/>
  <c r="X1204" i="5" s="1"/>
  <c r="AX1203" i="5"/>
  <c r="Z1203" i="5"/>
  <c r="X1203" i="5"/>
  <c r="W1203" i="5"/>
  <c r="AX1202" i="5"/>
  <c r="Z1202" i="5"/>
  <c r="W1202" i="5"/>
  <c r="X1202" i="5" s="1"/>
  <c r="AX1201" i="5"/>
  <c r="Z1201" i="5"/>
  <c r="X1201" i="5"/>
  <c r="W1201" i="5"/>
  <c r="AX1200" i="5"/>
  <c r="Z1200" i="5"/>
  <c r="W1200" i="5"/>
  <c r="X1200" i="5" s="1"/>
  <c r="AX1199" i="5"/>
  <c r="Z1199" i="5"/>
  <c r="X1199" i="5"/>
  <c r="W1199" i="5"/>
  <c r="AX1198" i="5"/>
  <c r="Z1198" i="5"/>
  <c r="W1198" i="5"/>
  <c r="X1198" i="5" s="1"/>
  <c r="AX1197" i="5"/>
  <c r="Z1197" i="5"/>
  <c r="X1197" i="5"/>
  <c r="W1197" i="5"/>
  <c r="AX1196" i="5"/>
  <c r="Z1196" i="5"/>
  <c r="W1196" i="5"/>
  <c r="X1196" i="5" s="1"/>
  <c r="AX1195" i="5"/>
  <c r="Z1195" i="5"/>
  <c r="X1195" i="5"/>
  <c r="W1195" i="5"/>
  <c r="AX1194" i="5"/>
  <c r="Z1194" i="5"/>
  <c r="W1194" i="5"/>
  <c r="X1194" i="5" s="1"/>
  <c r="AX1193" i="5"/>
  <c r="Z1193" i="5"/>
  <c r="X1193" i="5"/>
  <c r="W1193" i="5"/>
  <c r="AX1192" i="5"/>
  <c r="Z1192" i="5"/>
  <c r="W1192" i="5"/>
  <c r="X1192" i="5" s="1"/>
  <c r="AX1191" i="5"/>
  <c r="Z1191" i="5"/>
  <c r="X1191" i="5"/>
  <c r="W1191" i="5"/>
  <c r="AX1190" i="5"/>
  <c r="Z1190" i="5"/>
  <c r="W1190" i="5"/>
  <c r="X1190" i="5" s="1"/>
  <c r="AX1189" i="5"/>
  <c r="Z1189" i="5"/>
  <c r="X1189" i="5"/>
  <c r="W1189" i="5"/>
  <c r="AX1188" i="5"/>
  <c r="Z1188" i="5"/>
  <c r="W1188" i="5"/>
  <c r="X1188" i="5" s="1"/>
  <c r="AX1187" i="5"/>
  <c r="Z1187" i="5"/>
  <c r="X1187" i="5"/>
  <c r="W1187" i="5"/>
  <c r="AX1186" i="5"/>
  <c r="Z1186" i="5"/>
  <c r="W1186" i="5"/>
  <c r="X1186" i="5" s="1"/>
  <c r="AX1185" i="5"/>
  <c r="Z1185" i="5"/>
  <c r="X1185" i="5"/>
  <c r="W1185" i="5"/>
  <c r="AX1184" i="5"/>
  <c r="Z1184" i="5"/>
  <c r="W1184" i="5"/>
  <c r="X1184" i="5" s="1"/>
  <c r="AX1183" i="5"/>
  <c r="Z1183" i="5"/>
  <c r="X1183" i="5"/>
  <c r="W1183" i="5"/>
  <c r="AX1182" i="5"/>
  <c r="Z1182" i="5"/>
  <c r="W1182" i="5"/>
  <c r="X1182" i="5" s="1"/>
  <c r="AX1181" i="5"/>
  <c r="Z1181" i="5"/>
  <c r="X1181" i="5"/>
  <c r="W1181" i="5"/>
  <c r="AX1180" i="5"/>
  <c r="Z1180" i="5"/>
  <c r="W1180" i="5"/>
  <c r="X1180" i="5" s="1"/>
  <c r="AX1179" i="5"/>
  <c r="Z1179" i="5"/>
  <c r="X1179" i="5"/>
  <c r="W1179" i="5"/>
  <c r="AX1178" i="5"/>
  <c r="Z1178" i="5"/>
  <c r="W1178" i="5"/>
  <c r="X1178" i="5" s="1"/>
  <c r="AX1177" i="5"/>
  <c r="Z1177" i="5"/>
  <c r="X1177" i="5"/>
  <c r="W1177" i="5"/>
  <c r="AX1176" i="5"/>
  <c r="Z1176" i="5"/>
  <c r="W1176" i="5"/>
  <c r="X1176" i="5" s="1"/>
  <c r="AX1175" i="5"/>
  <c r="Z1175" i="5"/>
  <c r="X1175" i="5"/>
  <c r="W1175" i="5"/>
  <c r="AX1174" i="5"/>
  <c r="Z1174" i="5"/>
  <c r="W1174" i="5"/>
  <c r="X1174" i="5" s="1"/>
  <c r="AX1173" i="5"/>
  <c r="Z1173" i="5"/>
  <c r="X1173" i="5"/>
  <c r="W1173" i="5"/>
  <c r="AX1172" i="5"/>
  <c r="Z1172" i="5"/>
  <c r="W1172" i="5"/>
  <c r="X1172" i="5" s="1"/>
  <c r="AX1171" i="5"/>
  <c r="Z1171" i="5"/>
  <c r="X1171" i="5"/>
  <c r="W1171" i="5"/>
  <c r="AX1170" i="5"/>
  <c r="Z1170" i="5"/>
  <c r="W1170" i="5"/>
  <c r="X1170" i="5" s="1"/>
  <c r="AX1169" i="5"/>
  <c r="Z1169" i="5"/>
  <c r="X1169" i="5"/>
  <c r="W1169" i="5"/>
  <c r="AX1168" i="5"/>
  <c r="Z1168" i="5"/>
  <c r="W1168" i="5"/>
  <c r="X1168" i="5" s="1"/>
  <c r="AX1167" i="5"/>
  <c r="Z1167" i="5"/>
  <c r="X1167" i="5"/>
  <c r="W1167" i="5"/>
  <c r="AX1166" i="5"/>
  <c r="Z1166" i="5"/>
  <c r="W1166" i="5"/>
  <c r="X1166" i="5" s="1"/>
  <c r="AX1165" i="5"/>
  <c r="Z1165" i="5"/>
  <c r="X1165" i="5"/>
  <c r="W1165" i="5"/>
  <c r="AX1164" i="5"/>
  <c r="Z1164" i="5"/>
  <c r="W1164" i="5"/>
  <c r="X1164" i="5" s="1"/>
  <c r="AX1163" i="5"/>
  <c r="Z1163" i="5"/>
  <c r="X1163" i="5"/>
  <c r="W1163" i="5"/>
  <c r="AX1162" i="5"/>
  <c r="Z1162" i="5"/>
  <c r="W1162" i="5"/>
  <c r="X1162" i="5" s="1"/>
  <c r="AX1161" i="5"/>
  <c r="Z1161" i="5"/>
  <c r="X1161" i="5"/>
  <c r="W1161" i="5"/>
  <c r="AX1160" i="5"/>
  <c r="Z1160" i="5"/>
  <c r="W1160" i="5"/>
  <c r="X1160" i="5" s="1"/>
  <c r="AX1159" i="5"/>
  <c r="Z1159" i="5"/>
  <c r="X1159" i="5"/>
  <c r="W1159" i="5"/>
  <c r="AX1158" i="5"/>
  <c r="Z1158" i="5"/>
  <c r="W1158" i="5"/>
  <c r="X1158" i="5" s="1"/>
  <c r="AX1157" i="5"/>
  <c r="Z1157" i="5"/>
  <c r="X1157" i="5"/>
  <c r="W1157" i="5"/>
  <c r="AX1156" i="5"/>
  <c r="Z1156" i="5"/>
  <c r="W1156" i="5"/>
  <c r="X1156" i="5" s="1"/>
  <c r="AX1155" i="5"/>
  <c r="Z1155" i="5"/>
  <c r="X1155" i="5"/>
  <c r="W1155" i="5"/>
  <c r="AX1154" i="5"/>
  <c r="Z1154" i="5"/>
  <c r="W1154" i="5"/>
  <c r="X1154" i="5" s="1"/>
  <c r="AX1153" i="5"/>
  <c r="Z1153" i="5"/>
  <c r="X1153" i="5"/>
  <c r="W1153" i="5"/>
  <c r="AX1152" i="5"/>
  <c r="Z1152" i="5"/>
  <c r="W1152" i="5"/>
  <c r="X1152" i="5" s="1"/>
  <c r="AX1151" i="5"/>
  <c r="Z1151" i="5"/>
  <c r="X1151" i="5"/>
  <c r="W1151" i="5"/>
  <c r="AX1150" i="5"/>
  <c r="Z1150" i="5"/>
  <c r="W1150" i="5"/>
  <c r="X1150" i="5" s="1"/>
  <c r="AX1149" i="5"/>
  <c r="Z1149" i="5"/>
  <c r="X1149" i="5"/>
  <c r="W1149" i="5"/>
  <c r="AX1148" i="5"/>
  <c r="Z1148" i="5"/>
  <c r="W1148" i="5"/>
  <c r="X1148" i="5" s="1"/>
  <c r="AX1147" i="5"/>
  <c r="Z1147" i="5"/>
  <c r="X1147" i="5"/>
  <c r="W1147" i="5"/>
  <c r="AX1146" i="5"/>
  <c r="Z1146" i="5"/>
  <c r="W1146" i="5"/>
  <c r="X1146" i="5" s="1"/>
  <c r="AX1145" i="5"/>
  <c r="Z1145" i="5"/>
  <c r="X1145" i="5"/>
  <c r="W1145" i="5"/>
  <c r="AX1144" i="5"/>
  <c r="Z1144" i="5"/>
  <c r="W1144" i="5"/>
  <c r="X1144" i="5" s="1"/>
  <c r="AX1143" i="5"/>
  <c r="Z1143" i="5"/>
  <c r="X1143" i="5"/>
  <c r="W1143" i="5"/>
  <c r="AX1142" i="5"/>
  <c r="Z1142" i="5"/>
  <c r="W1142" i="5"/>
  <c r="X1142" i="5" s="1"/>
  <c r="AX1141" i="5"/>
  <c r="Z1141" i="5"/>
  <c r="X1141" i="5"/>
  <c r="W1141" i="5"/>
  <c r="AX1140" i="5"/>
  <c r="Z1140" i="5"/>
  <c r="W1140" i="5"/>
  <c r="X1140" i="5" s="1"/>
  <c r="AX1139" i="5"/>
  <c r="Z1139" i="5"/>
  <c r="X1139" i="5"/>
  <c r="W1139" i="5"/>
  <c r="AX1138" i="5"/>
  <c r="Z1138" i="5"/>
  <c r="W1138" i="5"/>
  <c r="X1138" i="5" s="1"/>
  <c r="AX1137" i="5"/>
  <c r="Z1137" i="5"/>
  <c r="X1137" i="5"/>
  <c r="W1137" i="5"/>
  <c r="AX1136" i="5"/>
  <c r="Z1136" i="5"/>
  <c r="W1136" i="5"/>
  <c r="X1136" i="5" s="1"/>
  <c r="AX1135" i="5"/>
  <c r="Z1135" i="5"/>
  <c r="X1135" i="5"/>
  <c r="W1135" i="5"/>
  <c r="AX1134" i="5"/>
  <c r="Z1134" i="5"/>
  <c r="W1134" i="5"/>
  <c r="X1134" i="5" s="1"/>
  <c r="AX1133" i="5"/>
  <c r="Z1133" i="5"/>
  <c r="X1133" i="5"/>
  <c r="W1133" i="5"/>
  <c r="AX1132" i="5"/>
  <c r="Z1132" i="5"/>
  <c r="W1132" i="5"/>
  <c r="X1132" i="5" s="1"/>
  <c r="AX1131" i="5"/>
  <c r="Z1131" i="5"/>
  <c r="X1131" i="5"/>
  <c r="W1131" i="5"/>
  <c r="AX1130" i="5"/>
  <c r="Z1130" i="5"/>
  <c r="W1130" i="5"/>
  <c r="X1130" i="5" s="1"/>
  <c r="AX1129" i="5"/>
  <c r="Z1129" i="5"/>
  <c r="X1129" i="5"/>
  <c r="W1129" i="5"/>
  <c r="AX1128" i="5"/>
  <c r="Z1128" i="5"/>
  <c r="W1128" i="5"/>
  <c r="X1128" i="5" s="1"/>
  <c r="AX1127" i="5"/>
  <c r="Z1127" i="5"/>
  <c r="X1127" i="5"/>
  <c r="W1127" i="5"/>
  <c r="AX1126" i="5"/>
  <c r="Z1126" i="5"/>
  <c r="W1126" i="5"/>
  <c r="X1126" i="5" s="1"/>
  <c r="AX1125" i="5"/>
  <c r="Z1125" i="5"/>
  <c r="X1125" i="5"/>
  <c r="W1125" i="5"/>
  <c r="AX1124" i="5"/>
  <c r="Z1124" i="5"/>
  <c r="W1124" i="5"/>
  <c r="X1124" i="5" s="1"/>
  <c r="AX1123" i="5"/>
  <c r="Z1123" i="5"/>
  <c r="X1123" i="5"/>
  <c r="W1123" i="5"/>
  <c r="AX1122" i="5"/>
  <c r="Z1122" i="5"/>
  <c r="W1122" i="5"/>
  <c r="X1122" i="5" s="1"/>
  <c r="AX1121" i="5"/>
  <c r="Z1121" i="5"/>
  <c r="X1121" i="5"/>
  <c r="W1121" i="5"/>
  <c r="AX1120" i="5"/>
  <c r="Z1120" i="5"/>
  <c r="W1120" i="5"/>
  <c r="X1120" i="5" s="1"/>
  <c r="AX1119" i="5"/>
  <c r="Z1119" i="5"/>
  <c r="X1119" i="5"/>
  <c r="W1119" i="5"/>
  <c r="AX1118" i="5"/>
  <c r="Z1118" i="5"/>
  <c r="W1118" i="5"/>
  <c r="X1118" i="5" s="1"/>
  <c r="AX1117" i="5"/>
  <c r="Z1117" i="5"/>
  <c r="X1117" i="5"/>
  <c r="W1117" i="5"/>
  <c r="AX1116" i="5"/>
  <c r="Z1116" i="5"/>
  <c r="W1116" i="5"/>
  <c r="X1116" i="5" s="1"/>
  <c r="AX1115" i="5"/>
  <c r="Z1115" i="5"/>
  <c r="X1115" i="5"/>
  <c r="W1115" i="5"/>
  <c r="AX1114" i="5"/>
  <c r="Z1114" i="5"/>
  <c r="W1114" i="5"/>
  <c r="X1114" i="5" s="1"/>
  <c r="AX1113" i="5"/>
  <c r="Z1113" i="5"/>
  <c r="X1113" i="5"/>
  <c r="W1113" i="5"/>
  <c r="AX1112" i="5"/>
  <c r="Z1112" i="5"/>
  <c r="W1112" i="5"/>
  <c r="X1112" i="5" s="1"/>
  <c r="AX1111" i="5"/>
  <c r="Z1111" i="5"/>
  <c r="X1111" i="5"/>
  <c r="W1111" i="5"/>
  <c r="AX1110" i="5"/>
  <c r="Z1110" i="5"/>
  <c r="W1110" i="5"/>
  <c r="X1110" i="5" s="1"/>
  <c r="AX1109" i="5"/>
  <c r="Z1109" i="5"/>
  <c r="X1109" i="5"/>
  <c r="W1109" i="5"/>
  <c r="AX1108" i="5"/>
  <c r="Z1108" i="5"/>
  <c r="W1108" i="5"/>
  <c r="X1108" i="5" s="1"/>
  <c r="AX1107" i="5"/>
  <c r="Z1107" i="5"/>
  <c r="X1107" i="5"/>
  <c r="W1107" i="5"/>
  <c r="AX1106" i="5"/>
  <c r="Z1106" i="5"/>
  <c r="W1106" i="5"/>
  <c r="X1106" i="5" s="1"/>
  <c r="AX1105" i="5"/>
  <c r="Z1105" i="5"/>
  <c r="X1105" i="5"/>
  <c r="W1105" i="5"/>
  <c r="AX1104" i="5"/>
  <c r="Z1104" i="5"/>
  <c r="W1104" i="5"/>
  <c r="X1104" i="5" s="1"/>
  <c r="AX1103" i="5"/>
  <c r="Z1103" i="5"/>
  <c r="X1103" i="5"/>
  <c r="W1103" i="5"/>
  <c r="AX1102" i="5"/>
  <c r="Z1102" i="5"/>
  <c r="W1102" i="5"/>
  <c r="X1102" i="5" s="1"/>
  <c r="AX1101" i="5"/>
  <c r="Z1101" i="5"/>
  <c r="X1101" i="5"/>
  <c r="W1101" i="5"/>
  <c r="AX1100" i="5"/>
  <c r="Z1100" i="5"/>
  <c r="W1100" i="5"/>
  <c r="X1100" i="5" s="1"/>
  <c r="AX1099" i="5"/>
  <c r="Z1099" i="5"/>
  <c r="X1099" i="5"/>
  <c r="W1099" i="5"/>
  <c r="AX1098" i="5"/>
  <c r="Z1098" i="5"/>
  <c r="W1098" i="5"/>
  <c r="X1098" i="5" s="1"/>
  <c r="AX1097" i="5"/>
  <c r="Z1097" i="5"/>
  <c r="X1097" i="5"/>
  <c r="W1097" i="5"/>
  <c r="AX1096" i="5"/>
  <c r="Z1096" i="5"/>
  <c r="W1096" i="5"/>
  <c r="X1096" i="5" s="1"/>
  <c r="AX1095" i="5"/>
  <c r="Z1095" i="5"/>
  <c r="X1095" i="5"/>
  <c r="W1095" i="5"/>
  <c r="AX1094" i="5"/>
  <c r="Z1094" i="5"/>
  <c r="W1094" i="5"/>
  <c r="X1094" i="5" s="1"/>
  <c r="AX1093" i="5"/>
  <c r="Z1093" i="5"/>
  <c r="X1093" i="5"/>
  <c r="W1093" i="5"/>
  <c r="AX1092" i="5"/>
  <c r="Z1092" i="5"/>
  <c r="W1092" i="5"/>
  <c r="X1092" i="5" s="1"/>
  <c r="AX1091" i="5"/>
  <c r="Z1091" i="5"/>
  <c r="X1091" i="5"/>
  <c r="W1091" i="5"/>
  <c r="AX1090" i="5"/>
  <c r="Z1090" i="5"/>
  <c r="W1090" i="5"/>
  <c r="X1090" i="5" s="1"/>
  <c r="AX1089" i="5"/>
  <c r="Z1089" i="5"/>
  <c r="X1089" i="5"/>
  <c r="W1089" i="5"/>
  <c r="AX1088" i="5"/>
  <c r="Z1088" i="5"/>
  <c r="W1088" i="5"/>
  <c r="X1088" i="5" s="1"/>
  <c r="AX1087" i="5"/>
  <c r="Z1087" i="5"/>
  <c r="X1087" i="5"/>
  <c r="W1087" i="5"/>
  <c r="AX1086" i="5"/>
  <c r="Z1086" i="5"/>
  <c r="W1086" i="5"/>
  <c r="X1086" i="5" s="1"/>
  <c r="AX1085" i="5"/>
  <c r="Z1085" i="5"/>
  <c r="X1085" i="5"/>
  <c r="W1085" i="5"/>
  <c r="AX1084" i="5"/>
  <c r="Z1084" i="5"/>
  <c r="W1084" i="5"/>
  <c r="X1084" i="5" s="1"/>
  <c r="AX1083" i="5"/>
  <c r="Z1083" i="5"/>
  <c r="X1083" i="5"/>
  <c r="W1083" i="5"/>
  <c r="AX1082" i="5"/>
  <c r="Z1082" i="5"/>
  <c r="W1082" i="5"/>
  <c r="X1082" i="5" s="1"/>
  <c r="AX1081" i="5"/>
  <c r="Z1081" i="5"/>
  <c r="X1081" i="5"/>
  <c r="W1081" i="5"/>
  <c r="AX1080" i="5"/>
  <c r="Z1080" i="5"/>
  <c r="W1080" i="5"/>
  <c r="X1080" i="5" s="1"/>
  <c r="AX1079" i="5"/>
  <c r="Z1079" i="5"/>
  <c r="X1079" i="5"/>
  <c r="W1079" i="5"/>
  <c r="AX1078" i="5"/>
  <c r="Z1078" i="5"/>
  <c r="W1078" i="5"/>
  <c r="X1078" i="5" s="1"/>
  <c r="AX1077" i="5"/>
  <c r="Z1077" i="5"/>
  <c r="X1077" i="5"/>
  <c r="W1077" i="5"/>
  <c r="AX1076" i="5"/>
  <c r="Z1076" i="5"/>
  <c r="W1076" i="5"/>
  <c r="X1076" i="5" s="1"/>
  <c r="AX1075" i="5"/>
  <c r="Z1075" i="5"/>
  <c r="X1075" i="5"/>
  <c r="W1075" i="5"/>
  <c r="AX1074" i="5"/>
  <c r="Z1074" i="5"/>
  <c r="W1074" i="5"/>
  <c r="X1074" i="5" s="1"/>
  <c r="AX1073" i="5"/>
  <c r="Z1073" i="5"/>
  <c r="X1073" i="5"/>
  <c r="W1073" i="5"/>
  <c r="AX1072" i="5"/>
  <c r="Z1072" i="5"/>
  <c r="W1072" i="5"/>
  <c r="X1072" i="5" s="1"/>
  <c r="AX1071" i="5"/>
  <c r="Z1071" i="5"/>
  <c r="X1071" i="5"/>
  <c r="W1071" i="5"/>
  <c r="AX1070" i="5"/>
  <c r="Z1070" i="5"/>
  <c r="W1070" i="5"/>
  <c r="X1070" i="5" s="1"/>
  <c r="AX1069" i="5"/>
  <c r="Z1069" i="5"/>
  <c r="X1069" i="5"/>
  <c r="W1069" i="5"/>
  <c r="AX1068" i="5"/>
  <c r="Z1068" i="5"/>
  <c r="W1068" i="5"/>
  <c r="X1068" i="5" s="1"/>
  <c r="AX1067" i="5"/>
  <c r="Z1067" i="5"/>
  <c r="X1067" i="5"/>
  <c r="W1067" i="5"/>
  <c r="AX1066" i="5"/>
  <c r="Z1066" i="5"/>
  <c r="W1066" i="5"/>
  <c r="X1066" i="5" s="1"/>
  <c r="AX1065" i="5"/>
  <c r="Z1065" i="5"/>
  <c r="X1065" i="5"/>
  <c r="W1065" i="5"/>
  <c r="AX1064" i="5"/>
  <c r="Z1064" i="5"/>
  <c r="W1064" i="5"/>
  <c r="X1064" i="5" s="1"/>
  <c r="AX1063" i="5"/>
  <c r="Z1063" i="5"/>
  <c r="X1063" i="5"/>
  <c r="W1063" i="5"/>
  <c r="AX1062" i="5"/>
  <c r="Z1062" i="5"/>
  <c r="W1062" i="5"/>
  <c r="X1062" i="5" s="1"/>
  <c r="AX1061" i="5"/>
  <c r="Z1061" i="5"/>
  <c r="X1061" i="5"/>
  <c r="W1061" i="5"/>
  <c r="AX1060" i="5"/>
  <c r="Z1060" i="5"/>
  <c r="W1060" i="5"/>
  <c r="X1060" i="5" s="1"/>
  <c r="AX1059" i="5"/>
  <c r="Z1059" i="5"/>
  <c r="X1059" i="5"/>
  <c r="W1059" i="5"/>
  <c r="AX1058" i="5"/>
  <c r="Z1058" i="5"/>
  <c r="X1058" i="5"/>
  <c r="W1058" i="5"/>
  <c r="AX1057" i="5"/>
  <c r="Z1057" i="5"/>
  <c r="X1057" i="5"/>
  <c r="W1057" i="5"/>
  <c r="AX1056" i="5"/>
  <c r="Z1056" i="5"/>
  <c r="X1056" i="5"/>
  <c r="W1056" i="5"/>
  <c r="AX1055" i="5"/>
  <c r="Z1055" i="5"/>
  <c r="X1055" i="5"/>
  <c r="W1055" i="5"/>
  <c r="AX1054" i="5"/>
  <c r="Z1054" i="5"/>
  <c r="X1054" i="5"/>
  <c r="W1054" i="5"/>
  <c r="AX1053" i="5"/>
  <c r="Z1053" i="5"/>
  <c r="X1053" i="5"/>
  <c r="W1053" i="5"/>
  <c r="AX1052" i="5"/>
  <c r="Z1052" i="5"/>
  <c r="X1052" i="5"/>
  <c r="W1052" i="5"/>
  <c r="AX1051" i="5"/>
  <c r="Z1051" i="5"/>
  <c r="X1051" i="5"/>
  <c r="W1051" i="5"/>
  <c r="AX1050" i="5"/>
  <c r="Z1050" i="5"/>
  <c r="X1050" i="5"/>
  <c r="W1050" i="5"/>
  <c r="AX1049" i="5"/>
  <c r="Z1049" i="5"/>
  <c r="X1049" i="5"/>
  <c r="W1049" i="5"/>
  <c r="AX1048" i="5"/>
  <c r="Z1048" i="5"/>
  <c r="X1048" i="5"/>
  <c r="W1048" i="5"/>
  <c r="AX1047" i="5"/>
  <c r="Z1047" i="5"/>
  <c r="X1047" i="5"/>
  <c r="W1047" i="5"/>
  <c r="AX1046" i="5"/>
  <c r="Z1046" i="5"/>
  <c r="X1046" i="5"/>
  <c r="W1046" i="5"/>
  <c r="AX1045" i="5"/>
  <c r="Z1045" i="5"/>
  <c r="X1045" i="5"/>
  <c r="W1045" i="5"/>
  <c r="AX1044" i="5"/>
  <c r="Z1044" i="5"/>
  <c r="X1044" i="5"/>
  <c r="W1044" i="5"/>
  <c r="AX1043" i="5"/>
  <c r="Z1043" i="5"/>
  <c r="X1043" i="5"/>
  <c r="W1043" i="5"/>
  <c r="AX1042" i="5"/>
  <c r="Z1042" i="5"/>
  <c r="X1042" i="5"/>
  <c r="W1042" i="5"/>
  <c r="AX1041" i="5"/>
  <c r="Z1041" i="5"/>
  <c r="X1041" i="5"/>
  <c r="W1041" i="5"/>
  <c r="AX1040" i="5"/>
  <c r="Z1040" i="5"/>
  <c r="X1040" i="5"/>
  <c r="W1040" i="5"/>
  <c r="AX1039" i="5"/>
  <c r="Z1039" i="5"/>
  <c r="X1039" i="5"/>
  <c r="W1039" i="5"/>
  <c r="AX1038" i="5"/>
  <c r="Z1038" i="5"/>
  <c r="X1038" i="5"/>
  <c r="W1038" i="5"/>
  <c r="AX1037" i="5"/>
  <c r="Z1037" i="5"/>
  <c r="X1037" i="5"/>
  <c r="W1037" i="5"/>
  <c r="AX1036" i="5"/>
  <c r="Z1036" i="5"/>
  <c r="X1036" i="5"/>
  <c r="W1036" i="5"/>
  <c r="AX1035" i="5"/>
  <c r="Z1035" i="5"/>
  <c r="X1035" i="5"/>
  <c r="W1035" i="5"/>
  <c r="R9" i="24" l="1"/>
  <c r="R17" i="24"/>
  <c r="R33" i="24"/>
  <c r="R41" i="24"/>
  <c r="R49" i="24"/>
  <c r="R65" i="24"/>
  <c r="R497" i="24"/>
  <c r="R553" i="24"/>
  <c r="R625" i="24"/>
  <c r="R626" i="24"/>
  <c r="R633" i="24"/>
  <c r="R634" i="24"/>
  <c r="R642" i="24"/>
  <c r="R649" i="24"/>
  <c r="R650" i="24"/>
  <c r="R658" i="24"/>
  <c r="R665" i="24"/>
  <c r="R666" i="24"/>
  <c r="R681" i="24"/>
  <c r="R689" i="24"/>
  <c r="R866" i="24"/>
  <c r="R874" i="24"/>
  <c r="R898" i="24"/>
  <c r="R906" i="24"/>
  <c r="R1170" i="24"/>
  <c r="R1210" i="24"/>
  <c r="R1234" i="24"/>
  <c r="R1242" i="24"/>
  <c r="R1266" i="24"/>
  <c r="R1281" i="24"/>
  <c r="R1282" i="24"/>
  <c r="R1290" i="24"/>
  <c r="R1297" i="24"/>
  <c r="R1306" i="24"/>
  <c r="R1314" i="24"/>
  <c r="R1322" i="24"/>
  <c r="R1329" i="24"/>
  <c r="R1353" i="24"/>
  <c r="R1394" i="24"/>
  <c r="R1417" i="24"/>
  <c r="R1426" i="24"/>
  <c r="R1449" i="24"/>
  <c r="R1458" i="24"/>
  <c r="R1481" i="24"/>
  <c r="R1490" i="24"/>
  <c r="R1513" i="24"/>
  <c r="R1522" i="24"/>
  <c r="R1529" i="24"/>
  <c r="R1530" i="24"/>
  <c r="R1538" i="24"/>
  <c r="R1585" i="24"/>
  <c r="R1617" i="24"/>
  <c r="R1777" i="24"/>
  <c r="R1793" i="24"/>
  <c r="R1809" i="24"/>
  <c r="R1841" i="24"/>
  <c r="R1857" i="24"/>
  <c r="R1873" i="24"/>
  <c r="R1905" i="24"/>
  <c r="R1913" i="24"/>
  <c r="R1921" i="24"/>
  <c r="R2048" i="24"/>
  <c r="L2049" i="24"/>
  <c r="J2049" i="24"/>
  <c r="H2049" i="24"/>
  <c r="F2049" i="24"/>
  <c r="L2048" i="24"/>
  <c r="J2048" i="24"/>
  <c r="H2048" i="24"/>
  <c r="F2048" i="24"/>
  <c r="L2047" i="24"/>
  <c r="J2047" i="24"/>
  <c r="H2047" i="24"/>
  <c r="F2047" i="24"/>
  <c r="R2047" i="24" s="1"/>
  <c r="R2046" i="24"/>
  <c r="L2046" i="24"/>
  <c r="J2046" i="24"/>
  <c r="H2046" i="24"/>
  <c r="F2046" i="24"/>
  <c r="L2045" i="24"/>
  <c r="J2045" i="24"/>
  <c r="H2045" i="24"/>
  <c r="F2045" i="24"/>
  <c r="L2044" i="24"/>
  <c r="J2044" i="24"/>
  <c r="H2044" i="24"/>
  <c r="F2044" i="24"/>
  <c r="R2044" i="24" s="1"/>
  <c r="L2043" i="24"/>
  <c r="J2043" i="24"/>
  <c r="H2043" i="24"/>
  <c r="F2043" i="24"/>
  <c r="L2042" i="24"/>
  <c r="J2042" i="24"/>
  <c r="H2042" i="24"/>
  <c r="F2042" i="24"/>
  <c r="L2041" i="24"/>
  <c r="J2041" i="24"/>
  <c r="H2041" i="24"/>
  <c r="F2041" i="24"/>
  <c r="R2040" i="24"/>
  <c r="L2040" i="24"/>
  <c r="J2040" i="24"/>
  <c r="H2040" i="24"/>
  <c r="F2040" i="24"/>
  <c r="R2039" i="24"/>
  <c r="L2039" i="24"/>
  <c r="J2039" i="24"/>
  <c r="H2039" i="24"/>
  <c r="F2039" i="24"/>
  <c r="R2038" i="24"/>
  <c r="L2038" i="24"/>
  <c r="J2038" i="24"/>
  <c r="H2038" i="24"/>
  <c r="F2038" i="24"/>
  <c r="L2037" i="24"/>
  <c r="J2037" i="24"/>
  <c r="H2037" i="24"/>
  <c r="F2037" i="24"/>
  <c r="L2036" i="24"/>
  <c r="J2036" i="24"/>
  <c r="H2036" i="24"/>
  <c r="F2036" i="24"/>
  <c r="L2035" i="24"/>
  <c r="J2035" i="24"/>
  <c r="H2035" i="24"/>
  <c r="F2035" i="24"/>
  <c r="L2034" i="24"/>
  <c r="J2034" i="24"/>
  <c r="H2034" i="24"/>
  <c r="F2034" i="24"/>
  <c r="L2033" i="24"/>
  <c r="J2033" i="24"/>
  <c r="H2033" i="24"/>
  <c r="F2033" i="24"/>
  <c r="R2032" i="24"/>
  <c r="L2032" i="24"/>
  <c r="J2032" i="24"/>
  <c r="H2032" i="24"/>
  <c r="F2032" i="24"/>
  <c r="L2031" i="24"/>
  <c r="J2031" i="24"/>
  <c r="H2031" i="24"/>
  <c r="F2031" i="24"/>
  <c r="R2031" i="24" s="1"/>
  <c r="R2030" i="24"/>
  <c r="L2030" i="24"/>
  <c r="J2030" i="24"/>
  <c r="H2030" i="24"/>
  <c r="F2030" i="24"/>
  <c r="L2029" i="24"/>
  <c r="J2029" i="24"/>
  <c r="H2029" i="24"/>
  <c r="F2029" i="24"/>
  <c r="L2028" i="24"/>
  <c r="J2028" i="24"/>
  <c r="H2028" i="24"/>
  <c r="F2028" i="24"/>
  <c r="R2028" i="24" s="1"/>
  <c r="L2027" i="24"/>
  <c r="J2027" i="24"/>
  <c r="H2027" i="24"/>
  <c r="F2027" i="24"/>
  <c r="L2026" i="24"/>
  <c r="J2026" i="24"/>
  <c r="H2026" i="24"/>
  <c r="F2026" i="24"/>
  <c r="L2025" i="24"/>
  <c r="J2025" i="24"/>
  <c r="H2025" i="24"/>
  <c r="F2025" i="24"/>
  <c r="R2024" i="24"/>
  <c r="L2024" i="24"/>
  <c r="J2024" i="24"/>
  <c r="H2024" i="24"/>
  <c r="F2024" i="24"/>
  <c r="R2023" i="24"/>
  <c r="L2023" i="24"/>
  <c r="J2023" i="24"/>
  <c r="H2023" i="24"/>
  <c r="F2023" i="24"/>
  <c r="R2022" i="24"/>
  <c r="L2022" i="24"/>
  <c r="J2022" i="24"/>
  <c r="H2022" i="24"/>
  <c r="F2022" i="24"/>
  <c r="L2021" i="24"/>
  <c r="J2021" i="24"/>
  <c r="H2021" i="24"/>
  <c r="F2021" i="24"/>
  <c r="L2020" i="24"/>
  <c r="J2020" i="24"/>
  <c r="H2020" i="24"/>
  <c r="F2020" i="24"/>
  <c r="L2019" i="24"/>
  <c r="J2019" i="24"/>
  <c r="H2019" i="24"/>
  <c r="F2019" i="24"/>
  <c r="L2018" i="24"/>
  <c r="J2018" i="24"/>
  <c r="H2018" i="24"/>
  <c r="F2018" i="24"/>
  <c r="L2017" i="24"/>
  <c r="J2017" i="24"/>
  <c r="H2017" i="24"/>
  <c r="F2017" i="24"/>
  <c r="R2016" i="24"/>
  <c r="L2016" i="24"/>
  <c r="J2016" i="24"/>
  <c r="H2016" i="24"/>
  <c r="F2016" i="24"/>
  <c r="L2015" i="24"/>
  <c r="J2015" i="24"/>
  <c r="H2015" i="24"/>
  <c r="F2015" i="24"/>
  <c r="R2015" i="24" s="1"/>
  <c r="R2014" i="24"/>
  <c r="L2014" i="24"/>
  <c r="J2014" i="24"/>
  <c r="H2014" i="24"/>
  <c r="F2014" i="24"/>
  <c r="L2013" i="24"/>
  <c r="J2013" i="24"/>
  <c r="H2013" i="24"/>
  <c r="F2013" i="24"/>
  <c r="L2012" i="24"/>
  <c r="J2012" i="24"/>
  <c r="H2012" i="24"/>
  <c r="F2012" i="24"/>
  <c r="L2011" i="24"/>
  <c r="J2011" i="24"/>
  <c r="H2011" i="24"/>
  <c r="F2011" i="24"/>
  <c r="L2010" i="24"/>
  <c r="J2010" i="24"/>
  <c r="H2010" i="24"/>
  <c r="F2010" i="24"/>
  <c r="L2009" i="24"/>
  <c r="J2009" i="24"/>
  <c r="H2009" i="24"/>
  <c r="F2009" i="24"/>
  <c r="R2009" i="24" s="1"/>
  <c r="R2008" i="24"/>
  <c r="L2008" i="24"/>
  <c r="J2008" i="24"/>
  <c r="H2008" i="24"/>
  <c r="F2008" i="24"/>
  <c r="R2007" i="24"/>
  <c r="L2007" i="24"/>
  <c r="J2007" i="24"/>
  <c r="H2007" i="24"/>
  <c r="F2007" i="24"/>
  <c r="R2006" i="24"/>
  <c r="L2006" i="24"/>
  <c r="J2006" i="24"/>
  <c r="H2006" i="24"/>
  <c r="F2006" i="24"/>
  <c r="L2005" i="24"/>
  <c r="J2005" i="24"/>
  <c r="H2005" i="24"/>
  <c r="F2005" i="24"/>
  <c r="L2004" i="24"/>
  <c r="J2004" i="24"/>
  <c r="H2004" i="24"/>
  <c r="F2004" i="24"/>
  <c r="L2003" i="24"/>
  <c r="J2003" i="24"/>
  <c r="H2003" i="24"/>
  <c r="F2003" i="24"/>
  <c r="L2002" i="24"/>
  <c r="J2002" i="24"/>
  <c r="H2002" i="24"/>
  <c r="F2002" i="24"/>
  <c r="L2001" i="24"/>
  <c r="J2001" i="24"/>
  <c r="H2001" i="24"/>
  <c r="F2001" i="24"/>
  <c r="R2000" i="24"/>
  <c r="L2000" i="24"/>
  <c r="J2000" i="24"/>
  <c r="H2000" i="24"/>
  <c r="F2000" i="24"/>
  <c r="L1999" i="24"/>
  <c r="J1999" i="24"/>
  <c r="H1999" i="24"/>
  <c r="F1999" i="24"/>
  <c r="R1999" i="24" s="1"/>
  <c r="R1998" i="24"/>
  <c r="L1998" i="24"/>
  <c r="J1998" i="24"/>
  <c r="H1998" i="24"/>
  <c r="F1998" i="24"/>
  <c r="L1997" i="24"/>
  <c r="J1997" i="24"/>
  <c r="H1997" i="24"/>
  <c r="F1997" i="24"/>
  <c r="R1997" i="24" s="1"/>
  <c r="L1996" i="24"/>
  <c r="J1996" i="24"/>
  <c r="H1996" i="24"/>
  <c r="F1996" i="24"/>
  <c r="R1996" i="24" s="1"/>
  <c r="L1995" i="24"/>
  <c r="J1995" i="24"/>
  <c r="H1995" i="24"/>
  <c r="F1995" i="24"/>
  <c r="L1994" i="24"/>
  <c r="J1994" i="24"/>
  <c r="H1994" i="24"/>
  <c r="F1994" i="24"/>
  <c r="L1993" i="24"/>
  <c r="J1993" i="24"/>
  <c r="H1993" i="24"/>
  <c r="F1993" i="24"/>
  <c r="R1992" i="24"/>
  <c r="L1992" i="24"/>
  <c r="J1992" i="24"/>
  <c r="H1992" i="24"/>
  <c r="F1992" i="24"/>
  <c r="R1991" i="24"/>
  <c r="L1991" i="24"/>
  <c r="J1991" i="24"/>
  <c r="H1991" i="24"/>
  <c r="F1991" i="24"/>
  <c r="R1990" i="24"/>
  <c r="L1990" i="24"/>
  <c r="J1990" i="24"/>
  <c r="H1990" i="24"/>
  <c r="F1990" i="24"/>
  <c r="L1989" i="24"/>
  <c r="J1989" i="24"/>
  <c r="H1989" i="24"/>
  <c r="F1989" i="24"/>
  <c r="R1989" i="24" s="1"/>
  <c r="L1988" i="24"/>
  <c r="J1988" i="24"/>
  <c r="H1988" i="24"/>
  <c r="F1988" i="24"/>
  <c r="L1987" i="24"/>
  <c r="J1987" i="24"/>
  <c r="H1987" i="24"/>
  <c r="F1987" i="24"/>
  <c r="R1987" i="24" s="1"/>
  <c r="L1986" i="24"/>
  <c r="J1986" i="24"/>
  <c r="H1986" i="24"/>
  <c r="F1986" i="24"/>
  <c r="L1985" i="24"/>
  <c r="J1985" i="24"/>
  <c r="H1985" i="24"/>
  <c r="F1985" i="24"/>
  <c r="R1985" i="24" s="1"/>
  <c r="R1984" i="24"/>
  <c r="L1984" i="24"/>
  <c r="J1984" i="24"/>
  <c r="H1984" i="24"/>
  <c r="F1984" i="24"/>
  <c r="L1983" i="24"/>
  <c r="J1983" i="24"/>
  <c r="H1983" i="24"/>
  <c r="F1983" i="24"/>
  <c r="R1983" i="24" s="1"/>
  <c r="R1982" i="24"/>
  <c r="L1982" i="24"/>
  <c r="J1982" i="24"/>
  <c r="H1982" i="24"/>
  <c r="F1982" i="24"/>
  <c r="L1981" i="24"/>
  <c r="J1981" i="24"/>
  <c r="H1981" i="24"/>
  <c r="F1981" i="24"/>
  <c r="R1981" i="24" s="1"/>
  <c r="L1980" i="24"/>
  <c r="J1980" i="24"/>
  <c r="H1980" i="24"/>
  <c r="F1980" i="24"/>
  <c r="L1979" i="24"/>
  <c r="J1979" i="24"/>
  <c r="H1979" i="24"/>
  <c r="F1979" i="24"/>
  <c r="L1978" i="24"/>
  <c r="J1978" i="24"/>
  <c r="H1978" i="24"/>
  <c r="F1978" i="24"/>
  <c r="L1977" i="24"/>
  <c r="J1977" i="24"/>
  <c r="H1977" i="24"/>
  <c r="F1977" i="24"/>
  <c r="R1976" i="24"/>
  <c r="L1976" i="24"/>
  <c r="J1976" i="24"/>
  <c r="H1976" i="24"/>
  <c r="F1976" i="24"/>
  <c r="R1975" i="24"/>
  <c r="L1975" i="24"/>
  <c r="J1975" i="24"/>
  <c r="H1975" i="24"/>
  <c r="F1975" i="24"/>
  <c r="R1974" i="24"/>
  <c r="L1974" i="24"/>
  <c r="J1974" i="24"/>
  <c r="H1974" i="24"/>
  <c r="F1974" i="24"/>
  <c r="L1973" i="24"/>
  <c r="J1973" i="24"/>
  <c r="H1973" i="24"/>
  <c r="F1973" i="24"/>
  <c r="R1973" i="24" s="1"/>
  <c r="L1972" i="24"/>
  <c r="J1972" i="24"/>
  <c r="H1972" i="24"/>
  <c r="F1972" i="24"/>
  <c r="L1971" i="24"/>
  <c r="J1971" i="24"/>
  <c r="H1971" i="24"/>
  <c r="F1971" i="24"/>
  <c r="L1970" i="24"/>
  <c r="J1970" i="24"/>
  <c r="H1970" i="24"/>
  <c r="F1970" i="24"/>
  <c r="L1969" i="24"/>
  <c r="J1969" i="24"/>
  <c r="H1969" i="24"/>
  <c r="F1969" i="24"/>
  <c r="R1968" i="24"/>
  <c r="L1968" i="24"/>
  <c r="J1968" i="24"/>
  <c r="H1968" i="24"/>
  <c r="F1968" i="24"/>
  <c r="L1967" i="24"/>
  <c r="J1967" i="24"/>
  <c r="H1967" i="24"/>
  <c r="F1967" i="24"/>
  <c r="R1967" i="24" s="1"/>
  <c r="R1966" i="24"/>
  <c r="L1966" i="24"/>
  <c r="J1966" i="24"/>
  <c r="H1966" i="24"/>
  <c r="F1966" i="24"/>
  <c r="L1965" i="24"/>
  <c r="J1965" i="24"/>
  <c r="H1965" i="24"/>
  <c r="F1965" i="24"/>
  <c r="L1964" i="24"/>
  <c r="J1964" i="24"/>
  <c r="H1964" i="24"/>
  <c r="F1964" i="24"/>
  <c r="R1964" i="24" s="1"/>
  <c r="L1963" i="24"/>
  <c r="J1963" i="24"/>
  <c r="H1963" i="24"/>
  <c r="F1963" i="24"/>
  <c r="R1963" i="24" s="1"/>
  <c r="L1962" i="24"/>
  <c r="J1962" i="24"/>
  <c r="H1962" i="24"/>
  <c r="F1962" i="24"/>
  <c r="L1961" i="24"/>
  <c r="J1961" i="24"/>
  <c r="H1961" i="24"/>
  <c r="F1961" i="24"/>
  <c r="R1961" i="24" s="1"/>
  <c r="R1960" i="24"/>
  <c r="L1960" i="24"/>
  <c r="J1960" i="24"/>
  <c r="H1960" i="24"/>
  <c r="F1960" i="24"/>
  <c r="R1959" i="24"/>
  <c r="L1959" i="24"/>
  <c r="J1959" i="24"/>
  <c r="H1959" i="24"/>
  <c r="F1959" i="24"/>
  <c r="R1958" i="24"/>
  <c r="L1958" i="24"/>
  <c r="J1958" i="24"/>
  <c r="H1958" i="24"/>
  <c r="F1958" i="24"/>
  <c r="L1957" i="24"/>
  <c r="J1957" i="24"/>
  <c r="H1957" i="24"/>
  <c r="F1957" i="24"/>
  <c r="L1956" i="24"/>
  <c r="J1956" i="24"/>
  <c r="H1956" i="24"/>
  <c r="F1956" i="24"/>
  <c r="L1955" i="24"/>
  <c r="J1955" i="24"/>
  <c r="H1955" i="24"/>
  <c r="F1955" i="24"/>
  <c r="L1954" i="24"/>
  <c r="J1954" i="24"/>
  <c r="H1954" i="24"/>
  <c r="F1954" i="24"/>
  <c r="L1953" i="24"/>
  <c r="J1953" i="24"/>
  <c r="H1953" i="24"/>
  <c r="F1953" i="24"/>
  <c r="R1952" i="24"/>
  <c r="L1952" i="24"/>
  <c r="J1952" i="24"/>
  <c r="H1952" i="24"/>
  <c r="F1952" i="24"/>
  <c r="L1951" i="24"/>
  <c r="J1951" i="24"/>
  <c r="H1951" i="24"/>
  <c r="F1951" i="24"/>
  <c r="R1951" i="24" s="1"/>
  <c r="R1950" i="24"/>
  <c r="L1950" i="24"/>
  <c r="J1950" i="24"/>
  <c r="H1950" i="24"/>
  <c r="F1950" i="24"/>
  <c r="L1949" i="24"/>
  <c r="J1949" i="24"/>
  <c r="H1949" i="24"/>
  <c r="F1949" i="24"/>
  <c r="L1948" i="24"/>
  <c r="J1948" i="24"/>
  <c r="H1948" i="24"/>
  <c r="F1948" i="24"/>
  <c r="R1948" i="24" s="1"/>
  <c r="L1947" i="24"/>
  <c r="J1947" i="24"/>
  <c r="H1947" i="24"/>
  <c r="F1947" i="24"/>
  <c r="L1946" i="24"/>
  <c r="J1946" i="24"/>
  <c r="H1946" i="24"/>
  <c r="F1946" i="24"/>
  <c r="R1946" i="24" s="1"/>
  <c r="L1945" i="24"/>
  <c r="J1945" i="24"/>
  <c r="H1945" i="24"/>
  <c r="F1945" i="24"/>
  <c r="R1944" i="24"/>
  <c r="L1944" i="24"/>
  <c r="J1944" i="24"/>
  <c r="H1944" i="24"/>
  <c r="F1944" i="24"/>
  <c r="R1943" i="24"/>
  <c r="L1943" i="24"/>
  <c r="J1943" i="24"/>
  <c r="H1943" i="24"/>
  <c r="F1943" i="24"/>
  <c r="R1942" i="24"/>
  <c r="L1942" i="24"/>
  <c r="J1942" i="24"/>
  <c r="H1942" i="24"/>
  <c r="F1942" i="24"/>
  <c r="L1941" i="24"/>
  <c r="J1941" i="24"/>
  <c r="H1941" i="24"/>
  <c r="F1941" i="24"/>
  <c r="L1940" i="24"/>
  <c r="J1940" i="24"/>
  <c r="H1940" i="24"/>
  <c r="F1940" i="24"/>
  <c r="L1939" i="24"/>
  <c r="J1939" i="24"/>
  <c r="H1939" i="24"/>
  <c r="F1939" i="24"/>
  <c r="L1938" i="24"/>
  <c r="J1938" i="24"/>
  <c r="H1938" i="24"/>
  <c r="F1938" i="24"/>
  <c r="L1937" i="24"/>
  <c r="J1937" i="24"/>
  <c r="H1937" i="24"/>
  <c r="F1937" i="24"/>
  <c r="R1937" i="24" s="1"/>
  <c r="R1936" i="24"/>
  <c r="L1936" i="24"/>
  <c r="J1936" i="24"/>
  <c r="H1936" i="24"/>
  <c r="F1936" i="24"/>
  <c r="L1935" i="24"/>
  <c r="J1935" i="24"/>
  <c r="H1935" i="24"/>
  <c r="F1935" i="24"/>
  <c r="R1935" i="24" s="1"/>
  <c r="R1934" i="24"/>
  <c r="L1934" i="24"/>
  <c r="J1934" i="24"/>
  <c r="H1934" i="24"/>
  <c r="F1934" i="24"/>
  <c r="L1933" i="24"/>
  <c r="J1933" i="24"/>
  <c r="H1933" i="24"/>
  <c r="F1933" i="24"/>
  <c r="R1933" i="24" s="1"/>
  <c r="L1932" i="24"/>
  <c r="J1932" i="24"/>
  <c r="H1932" i="24"/>
  <c r="F1932" i="24"/>
  <c r="R1932" i="24" s="1"/>
  <c r="L1931" i="24"/>
  <c r="J1931" i="24"/>
  <c r="H1931" i="24"/>
  <c r="F1931" i="24"/>
  <c r="L1930" i="24"/>
  <c r="J1930" i="24"/>
  <c r="H1930" i="24"/>
  <c r="F1930" i="24"/>
  <c r="L1929" i="24"/>
  <c r="J1929" i="24"/>
  <c r="H1929" i="24"/>
  <c r="F1929" i="24"/>
  <c r="R1928" i="24"/>
  <c r="L1928" i="24"/>
  <c r="J1928" i="24"/>
  <c r="H1928" i="24"/>
  <c r="F1928" i="24"/>
  <c r="R1927" i="24"/>
  <c r="L1927" i="24"/>
  <c r="J1927" i="24"/>
  <c r="H1927" i="24"/>
  <c r="F1927" i="24"/>
  <c r="R1926" i="24"/>
  <c r="L1926" i="24"/>
  <c r="J1926" i="24"/>
  <c r="H1926" i="24"/>
  <c r="F1926" i="24"/>
  <c r="L1925" i="24"/>
  <c r="J1925" i="24"/>
  <c r="H1925" i="24"/>
  <c r="F1925" i="24"/>
  <c r="R1925" i="24" s="1"/>
  <c r="L1924" i="24"/>
  <c r="J1924" i="24"/>
  <c r="H1924" i="24"/>
  <c r="F1924" i="24"/>
  <c r="L1923" i="24"/>
  <c r="J1923" i="24"/>
  <c r="H1923" i="24"/>
  <c r="F1923" i="24"/>
  <c r="L1922" i="24"/>
  <c r="J1922" i="24"/>
  <c r="H1922" i="24"/>
  <c r="F1922" i="24"/>
  <c r="L1921" i="24"/>
  <c r="J1921" i="24"/>
  <c r="H1921" i="24"/>
  <c r="F1921" i="24"/>
  <c r="R1920" i="24"/>
  <c r="L1920" i="24"/>
  <c r="J1920" i="24"/>
  <c r="H1920" i="24"/>
  <c r="F1920" i="24"/>
  <c r="R1919" i="24"/>
  <c r="L1919" i="24"/>
  <c r="J1919" i="24"/>
  <c r="H1919" i="24"/>
  <c r="F1919" i="24"/>
  <c r="R1918" i="24"/>
  <c r="L1918" i="24"/>
  <c r="J1918" i="24"/>
  <c r="H1918" i="24"/>
  <c r="F1918" i="24"/>
  <c r="L1917" i="24"/>
  <c r="J1917" i="24"/>
  <c r="H1917" i="24"/>
  <c r="F1917" i="24"/>
  <c r="L1916" i="24"/>
  <c r="J1916" i="24"/>
  <c r="H1916" i="24"/>
  <c r="F1916" i="24"/>
  <c r="L1915" i="24"/>
  <c r="J1915" i="24"/>
  <c r="H1915" i="24"/>
  <c r="F1915" i="24"/>
  <c r="R1915" i="24" s="1"/>
  <c r="L1914" i="24"/>
  <c r="J1914" i="24"/>
  <c r="H1914" i="24"/>
  <c r="F1914" i="24"/>
  <c r="L1913" i="24"/>
  <c r="J1913" i="24"/>
  <c r="H1913" i="24"/>
  <c r="F1913" i="24"/>
  <c r="R1912" i="24"/>
  <c r="L1912" i="24"/>
  <c r="J1912" i="24"/>
  <c r="H1912" i="24"/>
  <c r="F1912" i="24"/>
  <c r="R1911" i="24"/>
  <c r="L1911" i="24"/>
  <c r="J1911" i="24"/>
  <c r="H1911" i="24"/>
  <c r="F1911" i="24"/>
  <c r="R1910" i="24"/>
  <c r="L1910" i="24"/>
  <c r="J1910" i="24"/>
  <c r="H1910" i="24"/>
  <c r="F1910" i="24"/>
  <c r="L1909" i="24"/>
  <c r="J1909" i="24"/>
  <c r="H1909" i="24"/>
  <c r="F1909" i="24"/>
  <c r="L1908" i="24"/>
  <c r="J1908" i="24"/>
  <c r="H1908" i="24"/>
  <c r="F1908" i="24"/>
  <c r="L1907" i="24"/>
  <c r="J1907" i="24"/>
  <c r="H1907" i="24"/>
  <c r="F1907" i="24"/>
  <c r="L1906" i="24"/>
  <c r="J1906" i="24"/>
  <c r="H1906" i="24"/>
  <c r="F1906" i="24"/>
  <c r="L1905" i="24"/>
  <c r="J1905" i="24"/>
  <c r="H1905" i="24"/>
  <c r="F1905" i="24"/>
  <c r="R1904" i="24"/>
  <c r="L1904" i="24"/>
  <c r="J1904" i="24"/>
  <c r="H1904" i="24"/>
  <c r="F1904" i="24"/>
  <c r="R1903" i="24"/>
  <c r="L1903" i="24"/>
  <c r="J1903" i="24"/>
  <c r="H1903" i="24"/>
  <c r="F1903" i="24"/>
  <c r="R1902" i="24"/>
  <c r="L1902" i="24"/>
  <c r="J1902" i="24"/>
  <c r="H1902" i="24"/>
  <c r="F1902" i="24"/>
  <c r="L1901" i="24"/>
  <c r="J1901" i="24"/>
  <c r="H1901" i="24"/>
  <c r="F1901" i="24"/>
  <c r="L1900" i="24"/>
  <c r="J1900" i="24"/>
  <c r="H1900" i="24"/>
  <c r="F1900" i="24"/>
  <c r="L1899" i="24"/>
  <c r="J1899" i="24"/>
  <c r="H1899" i="24"/>
  <c r="F1899" i="24"/>
  <c r="R1899" i="24" s="1"/>
  <c r="L1898" i="24"/>
  <c r="J1898" i="24"/>
  <c r="H1898" i="24"/>
  <c r="F1898" i="24"/>
  <c r="L1897" i="24"/>
  <c r="J1897" i="24"/>
  <c r="H1897" i="24"/>
  <c r="F1897" i="24"/>
  <c r="R1897" i="24" s="1"/>
  <c r="R1896" i="24"/>
  <c r="L1896" i="24"/>
  <c r="J1896" i="24"/>
  <c r="H1896" i="24"/>
  <c r="F1896" i="24"/>
  <c r="R1895" i="24"/>
  <c r="L1895" i="24"/>
  <c r="J1895" i="24"/>
  <c r="H1895" i="24"/>
  <c r="F1895" i="24"/>
  <c r="R1894" i="24"/>
  <c r="L1894" i="24"/>
  <c r="J1894" i="24"/>
  <c r="H1894" i="24"/>
  <c r="F1894" i="24"/>
  <c r="L1893" i="24"/>
  <c r="J1893" i="24"/>
  <c r="H1893" i="24"/>
  <c r="F1893" i="24"/>
  <c r="L1892" i="24"/>
  <c r="J1892" i="24"/>
  <c r="H1892" i="24"/>
  <c r="F1892" i="24"/>
  <c r="L1891" i="24"/>
  <c r="J1891" i="24"/>
  <c r="H1891" i="24"/>
  <c r="F1891" i="24"/>
  <c r="R1891" i="24" s="1"/>
  <c r="L1890" i="24"/>
  <c r="J1890" i="24"/>
  <c r="H1890" i="24"/>
  <c r="F1890" i="24"/>
  <c r="R1889" i="24"/>
  <c r="L1889" i="24"/>
  <c r="J1889" i="24"/>
  <c r="H1889" i="24"/>
  <c r="F1889" i="24"/>
  <c r="R1888" i="24"/>
  <c r="L1888" i="24"/>
  <c r="J1888" i="24"/>
  <c r="H1888" i="24"/>
  <c r="F1888" i="24"/>
  <c r="L1887" i="24"/>
  <c r="J1887" i="24"/>
  <c r="H1887" i="24"/>
  <c r="F1887" i="24"/>
  <c r="R1887" i="24" s="1"/>
  <c r="R1886" i="24"/>
  <c r="L1886" i="24"/>
  <c r="J1886" i="24"/>
  <c r="H1886" i="24"/>
  <c r="F1886" i="24"/>
  <c r="L1885" i="24"/>
  <c r="J1885" i="24"/>
  <c r="H1885" i="24"/>
  <c r="F1885" i="24"/>
  <c r="L1884" i="24"/>
  <c r="J1884" i="24"/>
  <c r="H1884" i="24"/>
  <c r="F1884" i="24"/>
  <c r="L1883" i="24"/>
  <c r="J1883" i="24"/>
  <c r="H1883" i="24"/>
  <c r="F1883" i="24"/>
  <c r="R1883" i="24" s="1"/>
  <c r="L1882" i="24"/>
  <c r="J1882" i="24"/>
  <c r="H1882" i="24"/>
  <c r="F1882" i="24"/>
  <c r="L1881" i="24"/>
  <c r="J1881" i="24"/>
  <c r="H1881" i="24"/>
  <c r="F1881" i="24"/>
  <c r="R1880" i="24"/>
  <c r="L1880" i="24"/>
  <c r="J1880" i="24"/>
  <c r="H1880" i="24"/>
  <c r="F1880" i="24"/>
  <c r="R1879" i="24"/>
  <c r="L1879" i="24"/>
  <c r="J1879" i="24"/>
  <c r="H1879" i="24"/>
  <c r="F1879" i="24"/>
  <c r="R1878" i="24"/>
  <c r="L1878" i="24"/>
  <c r="J1878" i="24"/>
  <c r="H1878" i="24"/>
  <c r="F1878" i="24"/>
  <c r="L1877" i="24"/>
  <c r="J1877" i="24"/>
  <c r="H1877" i="24"/>
  <c r="F1877" i="24"/>
  <c r="L1876" i="24"/>
  <c r="J1876" i="24"/>
  <c r="H1876" i="24"/>
  <c r="F1876" i="24"/>
  <c r="L1875" i="24"/>
  <c r="J1875" i="24"/>
  <c r="H1875" i="24"/>
  <c r="F1875" i="24"/>
  <c r="R1875" i="24" s="1"/>
  <c r="L1874" i="24"/>
  <c r="J1874" i="24"/>
  <c r="H1874" i="24"/>
  <c r="F1874" i="24"/>
  <c r="L1873" i="24"/>
  <c r="J1873" i="24"/>
  <c r="H1873" i="24"/>
  <c r="F1873" i="24"/>
  <c r="R1872" i="24"/>
  <c r="L1872" i="24"/>
  <c r="J1872" i="24"/>
  <c r="H1872" i="24"/>
  <c r="F1872" i="24"/>
  <c r="L1871" i="24"/>
  <c r="J1871" i="24"/>
  <c r="H1871" i="24"/>
  <c r="F1871" i="24"/>
  <c r="R1871" i="24" s="1"/>
  <c r="R1870" i="24"/>
  <c r="L1870" i="24"/>
  <c r="J1870" i="24"/>
  <c r="H1870" i="24"/>
  <c r="F1870" i="24"/>
  <c r="L1869" i="24"/>
  <c r="J1869" i="24"/>
  <c r="H1869" i="24"/>
  <c r="F1869" i="24"/>
  <c r="L1868" i="24"/>
  <c r="J1868" i="24"/>
  <c r="H1868" i="24"/>
  <c r="F1868" i="24"/>
  <c r="L1867" i="24"/>
  <c r="J1867" i="24"/>
  <c r="H1867" i="24"/>
  <c r="F1867" i="24"/>
  <c r="R1867" i="24" s="1"/>
  <c r="L1866" i="24"/>
  <c r="J1866" i="24"/>
  <c r="H1866" i="24"/>
  <c r="F1866" i="24"/>
  <c r="L1865" i="24"/>
  <c r="J1865" i="24"/>
  <c r="H1865" i="24"/>
  <c r="F1865" i="24"/>
  <c r="R1864" i="24"/>
  <c r="L1864" i="24"/>
  <c r="J1864" i="24"/>
  <c r="H1864" i="24"/>
  <c r="F1864" i="24"/>
  <c r="R1863" i="24"/>
  <c r="L1863" i="24"/>
  <c r="J1863" i="24"/>
  <c r="H1863" i="24"/>
  <c r="F1863" i="24"/>
  <c r="R1862" i="24"/>
  <c r="L1862" i="24"/>
  <c r="J1862" i="24"/>
  <c r="H1862" i="24"/>
  <c r="F1862" i="24"/>
  <c r="L1861" i="24"/>
  <c r="J1861" i="24"/>
  <c r="H1861" i="24"/>
  <c r="F1861" i="24"/>
  <c r="L1860" i="24"/>
  <c r="J1860" i="24"/>
  <c r="H1860" i="24"/>
  <c r="F1860" i="24"/>
  <c r="L1859" i="24"/>
  <c r="J1859" i="24"/>
  <c r="H1859" i="24"/>
  <c r="F1859" i="24"/>
  <c r="R1859" i="24" s="1"/>
  <c r="L1858" i="24"/>
  <c r="J1858" i="24"/>
  <c r="H1858" i="24"/>
  <c r="F1858" i="24"/>
  <c r="L1857" i="24"/>
  <c r="J1857" i="24"/>
  <c r="H1857" i="24"/>
  <c r="F1857" i="24"/>
  <c r="R1856" i="24"/>
  <c r="L1856" i="24"/>
  <c r="J1856" i="24"/>
  <c r="H1856" i="24"/>
  <c r="F1856" i="24"/>
  <c r="L1855" i="24"/>
  <c r="J1855" i="24"/>
  <c r="H1855" i="24"/>
  <c r="F1855" i="24"/>
  <c r="R1855" i="24" s="1"/>
  <c r="R1854" i="24"/>
  <c r="L1854" i="24"/>
  <c r="J1854" i="24"/>
  <c r="H1854" i="24"/>
  <c r="F1854" i="24"/>
  <c r="L1853" i="24"/>
  <c r="J1853" i="24"/>
  <c r="H1853" i="24"/>
  <c r="F1853" i="24"/>
  <c r="L1852" i="24"/>
  <c r="J1852" i="24"/>
  <c r="H1852" i="24"/>
  <c r="F1852" i="24"/>
  <c r="L1851" i="24"/>
  <c r="J1851" i="24"/>
  <c r="H1851" i="24"/>
  <c r="F1851" i="24"/>
  <c r="R1851" i="24" s="1"/>
  <c r="L1850" i="24"/>
  <c r="J1850" i="24"/>
  <c r="H1850" i="24"/>
  <c r="F1850" i="24"/>
  <c r="L1849" i="24"/>
  <c r="J1849" i="24"/>
  <c r="H1849" i="24"/>
  <c r="F1849" i="24"/>
  <c r="R1848" i="24"/>
  <c r="L1848" i="24"/>
  <c r="J1848" i="24"/>
  <c r="H1848" i="24"/>
  <c r="F1848" i="24"/>
  <c r="R1847" i="24"/>
  <c r="L1847" i="24"/>
  <c r="J1847" i="24"/>
  <c r="H1847" i="24"/>
  <c r="F1847" i="24"/>
  <c r="R1846" i="24"/>
  <c r="L1846" i="24"/>
  <c r="J1846" i="24"/>
  <c r="H1846" i="24"/>
  <c r="F1846" i="24"/>
  <c r="L1845" i="24"/>
  <c r="J1845" i="24"/>
  <c r="H1845" i="24"/>
  <c r="F1845" i="24"/>
  <c r="L1844" i="24"/>
  <c r="J1844" i="24"/>
  <c r="H1844" i="24"/>
  <c r="F1844" i="24"/>
  <c r="L1843" i="24"/>
  <c r="J1843" i="24"/>
  <c r="H1843" i="24"/>
  <c r="F1843" i="24"/>
  <c r="R1843" i="24" s="1"/>
  <c r="L1842" i="24"/>
  <c r="J1842" i="24"/>
  <c r="H1842" i="24"/>
  <c r="F1842" i="24"/>
  <c r="L1841" i="24"/>
  <c r="J1841" i="24"/>
  <c r="H1841" i="24"/>
  <c r="F1841" i="24"/>
  <c r="R1840" i="24"/>
  <c r="L1840" i="24"/>
  <c r="J1840" i="24"/>
  <c r="H1840" i="24"/>
  <c r="F1840" i="24"/>
  <c r="L1839" i="24"/>
  <c r="J1839" i="24"/>
  <c r="H1839" i="24"/>
  <c r="F1839" i="24"/>
  <c r="R1839" i="24" s="1"/>
  <c r="R1838" i="24"/>
  <c r="L1838" i="24"/>
  <c r="J1838" i="24"/>
  <c r="H1838" i="24"/>
  <c r="F1838" i="24"/>
  <c r="L1837" i="24"/>
  <c r="J1837" i="24"/>
  <c r="H1837" i="24"/>
  <c r="F1837" i="24"/>
  <c r="L1836" i="24"/>
  <c r="J1836" i="24"/>
  <c r="H1836" i="24"/>
  <c r="F1836" i="24"/>
  <c r="L1835" i="24"/>
  <c r="J1835" i="24"/>
  <c r="H1835" i="24"/>
  <c r="F1835" i="24"/>
  <c r="R1835" i="24" s="1"/>
  <c r="L1834" i="24"/>
  <c r="J1834" i="24"/>
  <c r="H1834" i="24"/>
  <c r="F1834" i="24"/>
  <c r="L1833" i="24"/>
  <c r="J1833" i="24"/>
  <c r="H1833" i="24"/>
  <c r="F1833" i="24"/>
  <c r="R1833" i="24" s="1"/>
  <c r="R1832" i="24"/>
  <c r="L1832" i="24"/>
  <c r="J1832" i="24"/>
  <c r="H1832" i="24"/>
  <c r="F1832" i="24"/>
  <c r="R1831" i="24"/>
  <c r="L1831" i="24"/>
  <c r="J1831" i="24"/>
  <c r="H1831" i="24"/>
  <c r="F1831" i="24"/>
  <c r="R1830" i="24"/>
  <c r="L1830" i="24"/>
  <c r="J1830" i="24"/>
  <c r="H1830" i="24"/>
  <c r="F1830" i="24"/>
  <c r="L1829" i="24"/>
  <c r="J1829" i="24"/>
  <c r="H1829" i="24"/>
  <c r="F1829" i="24"/>
  <c r="L1828" i="24"/>
  <c r="J1828" i="24"/>
  <c r="H1828" i="24"/>
  <c r="F1828" i="24"/>
  <c r="L1827" i="24"/>
  <c r="J1827" i="24"/>
  <c r="H1827" i="24"/>
  <c r="F1827" i="24"/>
  <c r="R1827" i="24" s="1"/>
  <c r="L1826" i="24"/>
  <c r="J1826" i="24"/>
  <c r="H1826" i="24"/>
  <c r="F1826" i="24"/>
  <c r="R1825" i="24"/>
  <c r="L1825" i="24"/>
  <c r="J1825" i="24"/>
  <c r="H1825" i="24"/>
  <c r="F1825" i="24"/>
  <c r="R1824" i="24"/>
  <c r="L1824" i="24"/>
  <c r="J1824" i="24"/>
  <c r="H1824" i="24"/>
  <c r="F1824" i="24"/>
  <c r="L1823" i="24"/>
  <c r="J1823" i="24"/>
  <c r="H1823" i="24"/>
  <c r="R1823" i="24" s="1"/>
  <c r="F1823" i="24"/>
  <c r="R1822" i="24"/>
  <c r="L1822" i="24"/>
  <c r="J1822" i="24"/>
  <c r="H1822" i="24"/>
  <c r="F1822" i="24"/>
  <c r="L1821" i="24"/>
  <c r="J1821" i="24"/>
  <c r="H1821" i="24"/>
  <c r="F1821" i="24"/>
  <c r="L1820" i="24"/>
  <c r="J1820" i="24"/>
  <c r="H1820" i="24"/>
  <c r="F1820" i="24"/>
  <c r="L1819" i="24"/>
  <c r="J1819" i="24"/>
  <c r="H1819" i="24"/>
  <c r="F1819" i="24"/>
  <c r="R1819" i="24" s="1"/>
  <c r="L1818" i="24"/>
  <c r="J1818" i="24"/>
  <c r="H1818" i="24"/>
  <c r="F1818" i="24"/>
  <c r="L1817" i="24"/>
  <c r="J1817" i="24"/>
  <c r="H1817" i="24"/>
  <c r="F1817" i="24"/>
  <c r="R1816" i="24"/>
  <c r="L1816" i="24"/>
  <c r="J1816" i="24"/>
  <c r="H1816" i="24"/>
  <c r="F1816" i="24"/>
  <c r="R1815" i="24"/>
  <c r="L1815" i="24"/>
  <c r="J1815" i="24"/>
  <c r="H1815" i="24"/>
  <c r="F1815" i="24"/>
  <c r="R1814" i="24"/>
  <c r="L1814" i="24"/>
  <c r="J1814" i="24"/>
  <c r="H1814" i="24"/>
  <c r="F1814" i="24"/>
  <c r="L1813" i="24"/>
  <c r="J1813" i="24"/>
  <c r="H1813" i="24"/>
  <c r="F1813" i="24"/>
  <c r="L1812" i="24"/>
  <c r="J1812" i="24"/>
  <c r="H1812" i="24"/>
  <c r="F1812" i="24"/>
  <c r="L1811" i="24"/>
  <c r="J1811" i="24"/>
  <c r="H1811" i="24"/>
  <c r="F1811" i="24"/>
  <c r="R1811" i="24" s="1"/>
  <c r="L1810" i="24"/>
  <c r="J1810" i="24"/>
  <c r="H1810" i="24"/>
  <c r="F1810" i="24"/>
  <c r="L1809" i="24"/>
  <c r="J1809" i="24"/>
  <c r="H1809" i="24"/>
  <c r="F1809" i="24"/>
  <c r="R1808" i="24"/>
  <c r="L1808" i="24"/>
  <c r="J1808" i="24"/>
  <c r="H1808" i="24"/>
  <c r="F1808" i="24"/>
  <c r="L1807" i="24"/>
  <c r="J1807" i="24"/>
  <c r="H1807" i="24"/>
  <c r="R1807" i="24" s="1"/>
  <c r="F1807" i="24"/>
  <c r="R1806" i="24"/>
  <c r="L1806" i="24"/>
  <c r="J1806" i="24"/>
  <c r="H1806" i="24"/>
  <c r="F1806" i="24"/>
  <c r="L1805" i="24"/>
  <c r="J1805" i="24"/>
  <c r="H1805" i="24"/>
  <c r="F1805" i="24"/>
  <c r="L1804" i="24"/>
  <c r="J1804" i="24"/>
  <c r="H1804" i="24"/>
  <c r="F1804" i="24"/>
  <c r="L1803" i="24"/>
  <c r="J1803" i="24"/>
  <c r="H1803" i="24"/>
  <c r="F1803" i="24"/>
  <c r="R1803" i="24" s="1"/>
  <c r="L1802" i="24"/>
  <c r="J1802" i="24"/>
  <c r="H1802" i="24"/>
  <c r="F1802" i="24"/>
  <c r="L1801" i="24"/>
  <c r="J1801" i="24"/>
  <c r="H1801" i="24"/>
  <c r="F1801" i="24"/>
  <c r="R1800" i="24"/>
  <c r="L1800" i="24"/>
  <c r="J1800" i="24"/>
  <c r="H1800" i="24"/>
  <c r="F1800" i="24"/>
  <c r="R1799" i="24"/>
  <c r="L1799" i="24"/>
  <c r="J1799" i="24"/>
  <c r="H1799" i="24"/>
  <c r="F1799" i="24"/>
  <c r="R1798" i="24"/>
  <c r="L1798" i="24"/>
  <c r="J1798" i="24"/>
  <c r="H1798" i="24"/>
  <c r="F1798" i="24"/>
  <c r="L1797" i="24"/>
  <c r="J1797" i="24"/>
  <c r="H1797" i="24"/>
  <c r="F1797" i="24"/>
  <c r="L1796" i="24"/>
  <c r="J1796" i="24"/>
  <c r="H1796" i="24"/>
  <c r="F1796" i="24"/>
  <c r="L1795" i="24"/>
  <c r="J1795" i="24"/>
  <c r="H1795" i="24"/>
  <c r="F1795" i="24"/>
  <c r="R1795" i="24" s="1"/>
  <c r="L1794" i="24"/>
  <c r="J1794" i="24"/>
  <c r="H1794" i="24"/>
  <c r="F1794" i="24"/>
  <c r="L1793" i="24"/>
  <c r="J1793" i="24"/>
  <c r="H1793" i="24"/>
  <c r="F1793" i="24"/>
  <c r="R1792" i="24"/>
  <c r="L1792" i="24"/>
  <c r="J1792" i="24"/>
  <c r="H1792" i="24"/>
  <c r="F1792" i="24"/>
  <c r="L1791" i="24"/>
  <c r="J1791" i="24"/>
  <c r="H1791" i="24"/>
  <c r="F1791" i="24"/>
  <c r="R1791" i="24" s="1"/>
  <c r="R1790" i="24"/>
  <c r="L1790" i="24"/>
  <c r="J1790" i="24"/>
  <c r="H1790" i="24"/>
  <c r="F1790" i="24"/>
  <c r="L1789" i="24"/>
  <c r="J1789" i="24"/>
  <c r="H1789" i="24"/>
  <c r="F1789" i="24"/>
  <c r="L1788" i="24"/>
  <c r="J1788" i="24"/>
  <c r="H1788" i="24"/>
  <c r="F1788" i="24"/>
  <c r="L1787" i="24"/>
  <c r="J1787" i="24"/>
  <c r="H1787" i="24"/>
  <c r="F1787" i="24"/>
  <c r="R1787" i="24" s="1"/>
  <c r="L1786" i="24"/>
  <c r="J1786" i="24"/>
  <c r="H1786" i="24"/>
  <c r="F1786" i="24"/>
  <c r="L1785" i="24"/>
  <c r="J1785" i="24"/>
  <c r="H1785" i="24"/>
  <c r="F1785" i="24"/>
  <c r="R1784" i="24"/>
  <c r="L1784" i="24"/>
  <c r="J1784" i="24"/>
  <c r="H1784" i="24"/>
  <c r="F1784" i="24"/>
  <c r="R1783" i="24"/>
  <c r="L1783" i="24"/>
  <c r="J1783" i="24"/>
  <c r="H1783" i="24"/>
  <c r="F1783" i="24"/>
  <c r="R1782" i="24"/>
  <c r="L1782" i="24"/>
  <c r="J1782" i="24"/>
  <c r="H1782" i="24"/>
  <c r="F1782" i="24"/>
  <c r="L1781" i="24"/>
  <c r="J1781" i="24"/>
  <c r="H1781" i="24"/>
  <c r="F1781" i="24"/>
  <c r="L1780" i="24"/>
  <c r="J1780" i="24"/>
  <c r="H1780" i="24"/>
  <c r="F1780" i="24"/>
  <c r="L1779" i="24"/>
  <c r="J1779" i="24"/>
  <c r="H1779" i="24"/>
  <c r="F1779" i="24"/>
  <c r="R1779" i="24" s="1"/>
  <c r="L1778" i="24"/>
  <c r="J1778" i="24"/>
  <c r="H1778" i="24"/>
  <c r="F1778" i="24"/>
  <c r="L1777" i="24"/>
  <c r="J1777" i="24"/>
  <c r="H1777" i="24"/>
  <c r="F1777" i="24"/>
  <c r="R1776" i="24"/>
  <c r="L1776" i="24"/>
  <c r="J1776" i="24"/>
  <c r="H1776" i="24"/>
  <c r="F1776" i="24"/>
  <c r="L1775" i="24"/>
  <c r="J1775" i="24"/>
  <c r="H1775" i="24"/>
  <c r="F1775" i="24"/>
  <c r="R1775" i="24" s="1"/>
  <c r="R1774" i="24"/>
  <c r="L1774" i="24"/>
  <c r="J1774" i="24"/>
  <c r="H1774" i="24"/>
  <c r="F1774" i="24"/>
  <c r="L1773" i="24"/>
  <c r="J1773" i="24"/>
  <c r="H1773" i="24"/>
  <c r="F1773" i="24"/>
  <c r="L1772" i="24"/>
  <c r="J1772" i="24"/>
  <c r="H1772" i="24"/>
  <c r="F1772" i="24"/>
  <c r="L1771" i="24"/>
  <c r="J1771" i="24"/>
  <c r="H1771" i="24"/>
  <c r="F1771" i="24"/>
  <c r="R1771" i="24" s="1"/>
  <c r="L1770" i="24"/>
  <c r="J1770" i="24"/>
  <c r="H1770" i="24"/>
  <c r="F1770" i="24"/>
  <c r="L1769" i="24"/>
  <c r="J1769" i="24"/>
  <c r="H1769" i="24"/>
  <c r="F1769" i="24"/>
  <c r="R1769" i="24" s="1"/>
  <c r="R1768" i="24"/>
  <c r="L1768" i="24"/>
  <c r="J1768" i="24"/>
  <c r="H1768" i="24"/>
  <c r="F1768" i="24"/>
  <c r="R1767" i="24"/>
  <c r="L1767" i="24"/>
  <c r="J1767" i="24"/>
  <c r="H1767" i="24"/>
  <c r="F1767" i="24"/>
  <c r="R1766" i="24"/>
  <c r="L1766" i="24"/>
  <c r="J1766" i="24"/>
  <c r="H1766" i="24"/>
  <c r="F1766" i="24"/>
  <c r="L1765" i="24"/>
  <c r="J1765" i="24"/>
  <c r="H1765" i="24"/>
  <c r="F1765" i="24"/>
  <c r="L1764" i="24"/>
  <c r="J1764" i="24"/>
  <c r="H1764" i="24"/>
  <c r="F1764" i="24"/>
  <c r="L1763" i="24"/>
  <c r="J1763" i="24"/>
  <c r="H1763" i="24"/>
  <c r="F1763" i="24"/>
  <c r="R1763" i="24" s="1"/>
  <c r="L1762" i="24"/>
  <c r="J1762" i="24"/>
  <c r="H1762" i="24"/>
  <c r="F1762" i="24"/>
  <c r="R1761" i="24"/>
  <c r="L1761" i="24"/>
  <c r="J1761" i="24"/>
  <c r="H1761" i="24"/>
  <c r="F1761" i="24"/>
  <c r="R1760" i="24"/>
  <c r="L1760" i="24"/>
  <c r="J1760" i="24"/>
  <c r="H1760" i="24"/>
  <c r="F1760" i="24"/>
  <c r="L1759" i="24"/>
  <c r="J1759" i="24"/>
  <c r="H1759" i="24"/>
  <c r="F1759" i="24"/>
  <c r="R1759" i="24" s="1"/>
  <c r="R1758" i="24"/>
  <c r="L1758" i="24"/>
  <c r="J1758" i="24"/>
  <c r="H1758" i="24"/>
  <c r="F1758" i="24"/>
  <c r="L1757" i="24"/>
  <c r="J1757" i="24"/>
  <c r="H1757" i="24"/>
  <c r="F1757" i="24"/>
  <c r="L1756" i="24"/>
  <c r="J1756" i="24"/>
  <c r="H1756" i="24"/>
  <c r="F1756" i="24"/>
  <c r="L1755" i="24"/>
  <c r="J1755" i="24"/>
  <c r="H1755" i="24"/>
  <c r="F1755" i="24"/>
  <c r="R1755" i="24" s="1"/>
  <c r="L1754" i="24"/>
  <c r="J1754" i="24"/>
  <c r="H1754" i="24"/>
  <c r="F1754" i="24"/>
  <c r="L1753" i="24"/>
  <c r="J1753" i="24"/>
  <c r="H1753" i="24"/>
  <c r="F1753" i="24"/>
  <c r="R1752" i="24"/>
  <c r="L1752" i="24"/>
  <c r="J1752" i="24"/>
  <c r="H1752" i="24"/>
  <c r="F1752" i="24"/>
  <c r="R1751" i="24"/>
  <c r="L1751" i="24"/>
  <c r="J1751" i="24"/>
  <c r="H1751" i="24"/>
  <c r="F1751" i="24"/>
  <c r="R1750" i="24"/>
  <c r="L1750" i="24"/>
  <c r="J1750" i="24"/>
  <c r="H1750" i="24"/>
  <c r="F1750" i="24"/>
  <c r="L1749" i="24"/>
  <c r="J1749" i="24"/>
  <c r="H1749" i="24"/>
  <c r="F1749" i="24"/>
  <c r="L1748" i="24"/>
  <c r="J1748" i="24"/>
  <c r="H1748" i="24"/>
  <c r="F1748" i="24"/>
  <c r="R1748" i="24" s="1"/>
  <c r="L1747" i="24"/>
  <c r="J1747" i="24"/>
  <c r="H1747" i="24"/>
  <c r="F1747" i="24"/>
  <c r="R1747" i="24" s="1"/>
  <c r="L1746" i="24"/>
  <c r="J1746" i="24"/>
  <c r="H1746" i="24"/>
  <c r="F1746" i="24"/>
  <c r="L1745" i="24"/>
  <c r="J1745" i="24"/>
  <c r="H1745" i="24"/>
  <c r="F1745" i="24"/>
  <c r="R1744" i="24"/>
  <c r="L1744" i="24"/>
  <c r="J1744" i="24"/>
  <c r="H1744" i="24"/>
  <c r="F1744" i="24"/>
  <c r="L1743" i="24"/>
  <c r="J1743" i="24"/>
  <c r="H1743" i="24"/>
  <c r="F1743" i="24"/>
  <c r="L1742" i="24"/>
  <c r="J1742" i="24"/>
  <c r="H1742" i="24"/>
  <c r="F1742" i="24"/>
  <c r="L1741" i="24"/>
  <c r="J1741" i="24"/>
  <c r="H1741" i="24"/>
  <c r="F1741" i="24"/>
  <c r="R1741" i="24" s="1"/>
  <c r="L1740" i="24"/>
  <c r="J1740" i="24"/>
  <c r="H1740" i="24"/>
  <c r="F1740" i="24"/>
  <c r="L1739" i="24"/>
  <c r="J1739" i="24"/>
  <c r="H1739" i="24"/>
  <c r="F1739" i="24"/>
  <c r="R1739" i="24" s="1"/>
  <c r="L1738" i="24"/>
  <c r="J1738" i="24"/>
  <c r="H1738" i="24"/>
  <c r="F1738" i="24"/>
  <c r="L1737" i="24"/>
  <c r="J1737" i="24"/>
  <c r="H1737" i="24"/>
  <c r="F1737" i="24"/>
  <c r="R1736" i="24"/>
  <c r="L1736" i="24"/>
  <c r="J1736" i="24"/>
  <c r="H1736" i="24"/>
  <c r="F1736" i="24"/>
  <c r="L1735" i="24"/>
  <c r="J1735" i="24"/>
  <c r="H1735" i="24"/>
  <c r="F1735" i="24"/>
  <c r="R1734" i="24"/>
  <c r="L1734" i="24"/>
  <c r="J1734" i="24"/>
  <c r="H1734" i="24"/>
  <c r="F1734" i="24"/>
  <c r="L1733" i="24"/>
  <c r="J1733" i="24"/>
  <c r="H1733" i="24"/>
  <c r="F1733" i="24"/>
  <c r="L1732" i="24"/>
  <c r="J1732" i="24"/>
  <c r="H1732" i="24"/>
  <c r="F1732" i="24"/>
  <c r="R1732" i="24" s="1"/>
  <c r="L1731" i="24"/>
  <c r="J1731" i="24"/>
  <c r="H1731" i="24"/>
  <c r="F1731" i="24"/>
  <c r="L1730" i="24"/>
  <c r="J1730" i="24"/>
  <c r="H1730" i="24"/>
  <c r="F1730" i="24"/>
  <c r="R1730" i="24" s="1"/>
  <c r="L1729" i="24"/>
  <c r="J1729" i="24"/>
  <c r="H1729" i="24"/>
  <c r="F1729" i="24"/>
  <c r="R1728" i="24"/>
  <c r="L1728" i="24"/>
  <c r="J1728" i="24"/>
  <c r="H1728" i="24"/>
  <c r="F1728" i="24"/>
  <c r="L1727" i="24"/>
  <c r="J1727" i="24"/>
  <c r="H1727" i="24"/>
  <c r="F1727" i="24"/>
  <c r="L1726" i="24"/>
  <c r="R1726" i="24" s="1"/>
  <c r="J1726" i="24"/>
  <c r="H1726" i="24"/>
  <c r="F1726" i="24"/>
  <c r="L1725" i="24"/>
  <c r="J1725" i="24"/>
  <c r="H1725" i="24"/>
  <c r="F1725" i="24"/>
  <c r="L1724" i="24"/>
  <c r="J1724" i="24"/>
  <c r="H1724" i="24"/>
  <c r="F1724" i="24"/>
  <c r="R1724" i="24" s="1"/>
  <c r="L1723" i="24"/>
  <c r="J1723" i="24"/>
  <c r="H1723" i="24"/>
  <c r="F1723" i="24"/>
  <c r="R1723" i="24" s="1"/>
  <c r="L1722" i="24"/>
  <c r="J1722" i="24"/>
  <c r="H1722" i="24"/>
  <c r="F1722" i="24"/>
  <c r="L1721" i="24"/>
  <c r="J1721" i="24"/>
  <c r="H1721" i="24"/>
  <c r="F1721" i="24"/>
  <c r="R1720" i="24"/>
  <c r="L1720" i="24"/>
  <c r="J1720" i="24"/>
  <c r="H1720" i="24"/>
  <c r="F1720" i="24"/>
  <c r="R1719" i="24"/>
  <c r="L1719" i="24"/>
  <c r="J1719" i="24"/>
  <c r="H1719" i="24"/>
  <c r="F1719" i="24"/>
  <c r="R1718" i="24"/>
  <c r="L1718" i="24"/>
  <c r="J1718" i="24"/>
  <c r="H1718" i="24"/>
  <c r="F1718" i="24"/>
  <c r="L1717" i="24"/>
  <c r="J1717" i="24"/>
  <c r="H1717" i="24"/>
  <c r="F1717" i="24"/>
  <c r="L1716" i="24"/>
  <c r="J1716" i="24"/>
  <c r="H1716" i="24"/>
  <c r="F1716" i="24"/>
  <c r="R1716" i="24" s="1"/>
  <c r="L1715" i="24"/>
  <c r="J1715" i="24"/>
  <c r="H1715" i="24"/>
  <c r="F1715" i="24"/>
  <c r="R1715" i="24" s="1"/>
  <c r="L1714" i="24"/>
  <c r="J1714" i="24"/>
  <c r="H1714" i="24"/>
  <c r="F1714" i="24"/>
  <c r="L1713" i="24"/>
  <c r="J1713" i="24"/>
  <c r="H1713" i="24"/>
  <c r="F1713" i="24"/>
  <c r="L1712" i="24"/>
  <c r="J1712" i="24"/>
  <c r="H1712" i="24"/>
  <c r="R1712" i="24" s="1"/>
  <c r="F1712" i="24"/>
  <c r="L1711" i="24"/>
  <c r="J1711" i="24"/>
  <c r="H1711" i="24"/>
  <c r="F1711" i="24"/>
  <c r="R1711" i="24" s="1"/>
  <c r="L1710" i="24"/>
  <c r="R1710" i="24" s="1"/>
  <c r="J1710" i="24"/>
  <c r="H1710" i="24"/>
  <c r="F1710" i="24"/>
  <c r="L1709" i="24"/>
  <c r="J1709" i="24"/>
  <c r="H1709" i="24"/>
  <c r="F1709" i="24"/>
  <c r="R1709" i="24" s="1"/>
  <c r="R1708" i="24"/>
  <c r="L1708" i="24"/>
  <c r="J1708" i="24"/>
  <c r="H1708" i="24"/>
  <c r="F1708" i="24"/>
  <c r="L1707" i="24"/>
  <c r="J1707" i="24"/>
  <c r="H1707" i="24"/>
  <c r="F1707" i="24"/>
  <c r="L1706" i="24"/>
  <c r="J1706" i="24"/>
  <c r="H1706" i="24"/>
  <c r="F1706" i="24"/>
  <c r="L1705" i="24"/>
  <c r="J1705" i="24"/>
  <c r="H1705" i="24"/>
  <c r="F1705" i="24"/>
  <c r="L1704" i="24"/>
  <c r="J1704" i="24"/>
  <c r="H1704" i="24"/>
  <c r="R1704" i="24" s="1"/>
  <c r="F1704" i="24"/>
  <c r="L1703" i="24"/>
  <c r="J1703" i="24"/>
  <c r="H1703" i="24"/>
  <c r="F1703" i="24"/>
  <c r="R1703" i="24" s="1"/>
  <c r="L1702" i="24"/>
  <c r="R1702" i="24" s="1"/>
  <c r="J1702" i="24"/>
  <c r="H1702" i="24"/>
  <c r="F1702" i="24"/>
  <c r="L1701" i="24"/>
  <c r="J1701" i="24"/>
  <c r="H1701" i="24"/>
  <c r="F1701" i="24"/>
  <c r="R1701" i="24" s="1"/>
  <c r="R1700" i="24"/>
  <c r="L1700" i="24"/>
  <c r="J1700" i="24"/>
  <c r="H1700" i="24"/>
  <c r="F1700" i="24"/>
  <c r="L1699" i="24"/>
  <c r="J1699" i="24"/>
  <c r="H1699" i="24"/>
  <c r="F1699" i="24"/>
  <c r="L1698" i="24"/>
  <c r="J1698" i="24"/>
  <c r="H1698" i="24"/>
  <c r="F1698" i="24"/>
  <c r="L1697" i="24"/>
  <c r="J1697" i="24"/>
  <c r="H1697" i="24"/>
  <c r="F1697" i="24"/>
  <c r="L1696" i="24"/>
  <c r="J1696" i="24"/>
  <c r="H1696" i="24"/>
  <c r="R1696" i="24" s="1"/>
  <c r="F1696" i="24"/>
  <c r="L1695" i="24"/>
  <c r="J1695" i="24"/>
  <c r="H1695" i="24"/>
  <c r="F1695" i="24"/>
  <c r="R1695" i="24" s="1"/>
  <c r="L1694" i="24"/>
  <c r="R1694" i="24" s="1"/>
  <c r="J1694" i="24"/>
  <c r="H1694" i="24"/>
  <c r="F1694" i="24"/>
  <c r="L1693" i="24"/>
  <c r="J1693" i="24"/>
  <c r="H1693" i="24"/>
  <c r="F1693" i="24"/>
  <c r="R1693" i="24" s="1"/>
  <c r="R1692" i="24"/>
  <c r="L1692" i="24"/>
  <c r="J1692" i="24"/>
  <c r="H1692" i="24"/>
  <c r="F1692" i="24"/>
  <c r="L1691" i="24"/>
  <c r="J1691" i="24"/>
  <c r="H1691" i="24"/>
  <c r="F1691" i="24"/>
  <c r="R1691" i="24" s="1"/>
  <c r="L1690" i="24"/>
  <c r="J1690" i="24"/>
  <c r="H1690" i="24"/>
  <c r="F1690" i="24"/>
  <c r="L1689" i="24"/>
  <c r="J1689" i="24"/>
  <c r="H1689" i="24"/>
  <c r="F1689" i="24"/>
  <c r="L1688" i="24"/>
  <c r="J1688" i="24"/>
  <c r="H1688" i="24"/>
  <c r="R1688" i="24" s="1"/>
  <c r="F1688" i="24"/>
  <c r="L1687" i="24"/>
  <c r="J1687" i="24"/>
  <c r="H1687" i="24"/>
  <c r="F1687" i="24"/>
  <c r="R1687" i="24" s="1"/>
  <c r="L1686" i="24"/>
  <c r="R1686" i="24" s="1"/>
  <c r="J1686" i="24"/>
  <c r="H1686" i="24"/>
  <c r="F1686" i="24"/>
  <c r="R1685" i="24"/>
  <c r="L1685" i="24"/>
  <c r="J1685" i="24"/>
  <c r="H1685" i="24"/>
  <c r="F1685" i="24"/>
  <c r="R1684" i="24"/>
  <c r="L1684" i="24"/>
  <c r="J1684" i="24"/>
  <c r="H1684" i="24"/>
  <c r="F1684" i="24"/>
  <c r="L1683" i="24"/>
  <c r="J1683" i="24"/>
  <c r="H1683" i="24"/>
  <c r="F1683" i="24"/>
  <c r="R1683" i="24" s="1"/>
  <c r="L1682" i="24"/>
  <c r="J1682" i="24"/>
  <c r="H1682" i="24"/>
  <c r="F1682" i="24"/>
  <c r="L1681" i="24"/>
  <c r="J1681" i="24"/>
  <c r="H1681" i="24"/>
  <c r="F1681" i="24"/>
  <c r="L1680" i="24"/>
  <c r="J1680" i="24"/>
  <c r="H1680" i="24"/>
  <c r="R1680" i="24" s="1"/>
  <c r="F1680" i="24"/>
  <c r="L1679" i="24"/>
  <c r="J1679" i="24"/>
  <c r="H1679" i="24"/>
  <c r="F1679" i="24"/>
  <c r="R1679" i="24" s="1"/>
  <c r="L1678" i="24"/>
  <c r="R1678" i="24" s="1"/>
  <c r="J1678" i="24"/>
  <c r="H1678" i="24"/>
  <c r="F1678" i="24"/>
  <c r="L1677" i="24"/>
  <c r="J1677" i="24"/>
  <c r="H1677" i="24"/>
  <c r="F1677" i="24"/>
  <c r="R1677" i="24" s="1"/>
  <c r="R1676" i="24"/>
  <c r="L1676" i="24"/>
  <c r="J1676" i="24"/>
  <c r="H1676" i="24"/>
  <c r="F1676" i="24"/>
  <c r="L1675" i="24"/>
  <c r="J1675" i="24"/>
  <c r="H1675" i="24"/>
  <c r="F1675" i="24"/>
  <c r="L1674" i="24"/>
  <c r="J1674" i="24"/>
  <c r="H1674" i="24"/>
  <c r="F1674" i="24"/>
  <c r="L1673" i="24"/>
  <c r="J1673" i="24"/>
  <c r="H1673" i="24"/>
  <c r="F1673" i="24"/>
  <c r="L1672" i="24"/>
  <c r="J1672" i="24"/>
  <c r="H1672" i="24"/>
  <c r="R1672" i="24" s="1"/>
  <c r="F1672" i="24"/>
  <c r="L1671" i="24"/>
  <c r="J1671" i="24"/>
  <c r="H1671" i="24"/>
  <c r="F1671" i="24"/>
  <c r="R1671" i="24" s="1"/>
  <c r="L1670" i="24"/>
  <c r="R1670" i="24" s="1"/>
  <c r="J1670" i="24"/>
  <c r="H1670" i="24"/>
  <c r="F1670" i="24"/>
  <c r="L1669" i="24"/>
  <c r="J1669" i="24"/>
  <c r="H1669" i="24"/>
  <c r="F1669" i="24"/>
  <c r="R1669" i="24" s="1"/>
  <c r="R1668" i="24"/>
  <c r="L1668" i="24"/>
  <c r="J1668" i="24"/>
  <c r="H1668" i="24"/>
  <c r="F1668" i="24"/>
  <c r="L1667" i="24"/>
  <c r="J1667" i="24"/>
  <c r="H1667" i="24"/>
  <c r="F1667" i="24"/>
  <c r="L1666" i="24"/>
  <c r="J1666" i="24"/>
  <c r="H1666" i="24"/>
  <c r="F1666" i="24"/>
  <c r="L1665" i="24"/>
  <c r="J1665" i="24"/>
  <c r="H1665" i="24"/>
  <c r="F1665" i="24"/>
  <c r="R1665" i="24" s="1"/>
  <c r="L1664" i="24"/>
  <c r="J1664" i="24"/>
  <c r="H1664" i="24"/>
  <c r="R1664" i="24" s="1"/>
  <c r="F1664" i="24"/>
  <c r="L1663" i="24"/>
  <c r="J1663" i="24"/>
  <c r="H1663" i="24"/>
  <c r="F1663" i="24"/>
  <c r="R1663" i="24" s="1"/>
  <c r="L1662" i="24"/>
  <c r="R1662" i="24" s="1"/>
  <c r="J1662" i="24"/>
  <c r="H1662" i="24"/>
  <c r="F1662" i="24"/>
  <c r="L1661" i="24"/>
  <c r="J1661" i="24"/>
  <c r="H1661" i="24"/>
  <c r="F1661" i="24"/>
  <c r="L1660" i="24"/>
  <c r="J1660" i="24"/>
  <c r="H1660" i="24"/>
  <c r="R1660" i="24" s="1"/>
  <c r="F1660" i="24"/>
  <c r="L1659" i="24"/>
  <c r="J1659" i="24"/>
  <c r="H1659" i="24"/>
  <c r="F1659" i="24"/>
  <c r="R1659" i="24" s="1"/>
  <c r="L1658" i="24"/>
  <c r="J1658" i="24"/>
  <c r="H1658" i="24"/>
  <c r="F1658" i="24"/>
  <c r="L1657" i="24"/>
  <c r="J1657" i="24"/>
  <c r="H1657" i="24"/>
  <c r="F1657" i="24"/>
  <c r="R1657" i="24" s="1"/>
  <c r="L1656" i="24"/>
  <c r="J1656" i="24"/>
  <c r="H1656" i="24"/>
  <c r="R1656" i="24" s="1"/>
  <c r="F1656" i="24"/>
  <c r="L1655" i="24"/>
  <c r="J1655" i="24"/>
  <c r="H1655" i="24"/>
  <c r="F1655" i="24"/>
  <c r="L1654" i="24"/>
  <c r="R1654" i="24" s="1"/>
  <c r="J1654" i="24"/>
  <c r="H1654" i="24"/>
  <c r="F1654" i="24"/>
  <c r="R1653" i="24"/>
  <c r="L1653" i="24"/>
  <c r="J1653" i="24"/>
  <c r="H1653" i="24"/>
  <c r="F1653" i="24"/>
  <c r="R1652" i="24"/>
  <c r="L1652" i="24"/>
  <c r="J1652" i="24"/>
  <c r="H1652" i="24"/>
  <c r="F1652" i="24"/>
  <c r="L1651" i="24"/>
  <c r="J1651" i="24"/>
  <c r="H1651" i="24"/>
  <c r="F1651" i="24"/>
  <c r="L1650" i="24"/>
  <c r="J1650" i="24"/>
  <c r="H1650" i="24"/>
  <c r="F1650" i="24"/>
  <c r="L1649" i="24"/>
  <c r="J1649" i="24"/>
  <c r="H1649" i="24"/>
  <c r="F1649" i="24"/>
  <c r="R1648" i="24"/>
  <c r="L1648" i="24"/>
  <c r="J1648" i="24"/>
  <c r="H1648" i="24"/>
  <c r="F1648" i="24"/>
  <c r="L1647" i="24"/>
  <c r="J1647" i="24"/>
  <c r="H1647" i="24"/>
  <c r="F1647" i="24"/>
  <c r="R1647" i="24" s="1"/>
  <c r="L1646" i="24"/>
  <c r="R1646" i="24" s="1"/>
  <c r="J1646" i="24"/>
  <c r="H1646" i="24"/>
  <c r="F1646" i="24"/>
  <c r="L1645" i="24"/>
  <c r="J1645" i="24"/>
  <c r="H1645" i="24"/>
  <c r="F1645" i="24"/>
  <c r="L1644" i="24"/>
  <c r="J1644" i="24"/>
  <c r="H1644" i="24"/>
  <c r="R1644" i="24" s="1"/>
  <c r="F1644" i="24"/>
  <c r="L1643" i="24"/>
  <c r="J1643" i="24"/>
  <c r="H1643" i="24"/>
  <c r="F1643" i="24"/>
  <c r="R1643" i="24" s="1"/>
  <c r="L1642" i="24"/>
  <c r="J1642" i="24"/>
  <c r="H1642" i="24"/>
  <c r="F1642" i="24"/>
  <c r="L1641" i="24"/>
  <c r="J1641" i="24"/>
  <c r="H1641" i="24"/>
  <c r="F1641" i="24"/>
  <c r="L1640" i="24"/>
  <c r="J1640" i="24"/>
  <c r="H1640" i="24"/>
  <c r="R1640" i="24" s="1"/>
  <c r="F1640" i="24"/>
  <c r="L1639" i="24"/>
  <c r="J1639" i="24"/>
  <c r="H1639" i="24"/>
  <c r="F1639" i="24"/>
  <c r="L1638" i="24"/>
  <c r="R1638" i="24" s="1"/>
  <c r="J1638" i="24"/>
  <c r="H1638" i="24"/>
  <c r="F1638" i="24"/>
  <c r="R1637" i="24"/>
  <c r="L1637" i="24"/>
  <c r="J1637" i="24"/>
  <c r="H1637" i="24"/>
  <c r="F1637" i="24"/>
  <c r="R1636" i="24"/>
  <c r="L1636" i="24"/>
  <c r="J1636" i="24"/>
  <c r="H1636" i="24"/>
  <c r="F1636" i="24"/>
  <c r="L1635" i="24"/>
  <c r="J1635" i="24"/>
  <c r="H1635" i="24"/>
  <c r="F1635" i="24"/>
  <c r="L1634" i="24"/>
  <c r="J1634" i="24"/>
  <c r="H1634" i="24"/>
  <c r="F1634" i="24"/>
  <c r="R1634" i="24" s="1"/>
  <c r="L1633" i="24"/>
  <c r="J1633" i="24"/>
  <c r="H1633" i="24"/>
  <c r="F1633" i="24"/>
  <c r="R1632" i="24"/>
  <c r="L1632" i="24"/>
  <c r="J1632" i="24"/>
  <c r="H1632" i="24"/>
  <c r="F1632" i="24"/>
  <c r="L1631" i="24"/>
  <c r="J1631" i="24"/>
  <c r="H1631" i="24"/>
  <c r="F1631" i="24"/>
  <c r="R1631" i="24" s="1"/>
  <c r="L1630" i="24"/>
  <c r="R1630" i="24" s="1"/>
  <c r="J1630" i="24"/>
  <c r="H1630" i="24"/>
  <c r="F1630" i="24"/>
  <c r="L1629" i="24"/>
  <c r="J1629" i="24"/>
  <c r="H1629" i="24"/>
  <c r="F1629" i="24"/>
  <c r="L1628" i="24"/>
  <c r="J1628" i="24"/>
  <c r="H1628" i="24"/>
  <c r="R1628" i="24" s="1"/>
  <c r="F1628" i="24"/>
  <c r="L1627" i="24"/>
  <c r="J1627" i="24"/>
  <c r="H1627" i="24"/>
  <c r="F1627" i="24"/>
  <c r="R1627" i="24" s="1"/>
  <c r="L1626" i="24"/>
  <c r="J1626" i="24"/>
  <c r="H1626" i="24"/>
  <c r="F1626" i="24"/>
  <c r="L1625" i="24"/>
  <c r="J1625" i="24"/>
  <c r="H1625" i="24"/>
  <c r="F1625" i="24"/>
  <c r="L1624" i="24"/>
  <c r="J1624" i="24"/>
  <c r="H1624" i="24"/>
  <c r="R1624" i="24" s="1"/>
  <c r="F1624" i="24"/>
  <c r="R1623" i="24"/>
  <c r="L1623" i="24"/>
  <c r="J1623" i="24"/>
  <c r="H1623" i="24"/>
  <c r="F1623" i="24"/>
  <c r="R1622" i="24"/>
  <c r="L1622" i="24"/>
  <c r="J1622" i="24"/>
  <c r="H1622" i="24"/>
  <c r="F1622" i="24"/>
  <c r="L1621" i="24"/>
  <c r="J1621" i="24"/>
  <c r="H1621" i="24"/>
  <c r="F1621" i="24"/>
  <c r="R1621" i="24" s="1"/>
  <c r="L1620" i="24"/>
  <c r="J1620" i="24"/>
  <c r="H1620" i="24"/>
  <c r="R1620" i="24" s="1"/>
  <c r="F1620" i="24"/>
  <c r="L1619" i="24"/>
  <c r="J1619" i="24"/>
  <c r="H1619" i="24"/>
  <c r="F1619" i="24"/>
  <c r="L1618" i="24"/>
  <c r="J1618" i="24"/>
  <c r="H1618" i="24"/>
  <c r="F1618" i="24"/>
  <c r="L1617" i="24"/>
  <c r="J1617" i="24"/>
  <c r="H1617" i="24"/>
  <c r="F1617" i="24"/>
  <c r="R1616" i="24"/>
  <c r="L1616" i="24"/>
  <c r="J1616" i="24"/>
  <c r="H1616" i="24"/>
  <c r="F1616" i="24"/>
  <c r="R1615" i="24"/>
  <c r="L1615" i="24"/>
  <c r="J1615" i="24"/>
  <c r="H1615" i="24"/>
  <c r="F1615" i="24"/>
  <c r="L1614" i="24"/>
  <c r="R1614" i="24" s="1"/>
  <c r="J1614" i="24"/>
  <c r="H1614" i="24"/>
  <c r="F1614" i="24"/>
  <c r="R1613" i="24"/>
  <c r="L1613" i="24"/>
  <c r="J1613" i="24"/>
  <c r="H1613" i="24"/>
  <c r="F1613" i="24"/>
  <c r="L1612" i="24"/>
  <c r="R1612" i="24" s="1"/>
  <c r="J1612" i="24"/>
  <c r="H1612" i="24"/>
  <c r="F1612" i="24"/>
  <c r="L1611" i="24"/>
  <c r="J1611" i="24"/>
  <c r="H1611" i="24"/>
  <c r="F1611" i="24"/>
  <c r="L1610" i="24"/>
  <c r="J1610" i="24"/>
  <c r="H1610" i="24"/>
  <c r="F1610" i="24"/>
  <c r="L1609" i="24"/>
  <c r="J1609" i="24"/>
  <c r="H1609" i="24"/>
  <c r="F1609" i="24"/>
  <c r="R1608" i="24"/>
  <c r="L1608" i="24"/>
  <c r="J1608" i="24"/>
  <c r="H1608" i="24"/>
  <c r="F1608" i="24"/>
  <c r="L1607" i="24"/>
  <c r="J1607" i="24"/>
  <c r="H1607" i="24"/>
  <c r="F1607" i="24"/>
  <c r="R1607" i="24" s="1"/>
  <c r="R1606" i="24"/>
  <c r="L1606" i="24"/>
  <c r="J1606" i="24"/>
  <c r="H1606" i="24"/>
  <c r="F1606" i="24"/>
  <c r="L1605" i="24"/>
  <c r="J1605" i="24"/>
  <c r="H1605" i="24"/>
  <c r="F1605" i="24"/>
  <c r="R1604" i="24"/>
  <c r="L1604" i="24"/>
  <c r="J1604" i="24"/>
  <c r="H1604" i="24"/>
  <c r="F1604" i="24"/>
  <c r="L1603" i="24"/>
  <c r="J1603" i="24"/>
  <c r="H1603" i="24"/>
  <c r="F1603" i="24"/>
  <c r="L1602" i="24"/>
  <c r="J1602" i="24"/>
  <c r="H1602" i="24"/>
  <c r="F1602" i="24"/>
  <c r="L1601" i="24"/>
  <c r="J1601" i="24"/>
  <c r="H1601" i="24"/>
  <c r="F1601" i="24"/>
  <c r="L1600" i="24"/>
  <c r="J1600" i="24"/>
  <c r="H1600" i="24"/>
  <c r="R1600" i="24" s="1"/>
  <c r="F1600" i="24"/>
  <c r="R1599" i="24"/>
  <c r="L1599" i="24"/>
  <c r="J1599" i="24"/>
  <c r="H1599" i="24"/>
  <c r="F1599" i="24"/>
  <c r="L1598" i="24"/>
  <c r="R1598" i="24" s="1"/>
  <c r="J1598" i="24"/>
  <c r="H1598" i="24"/>
  <c r="F1598" i="24"/>
  <c r="L1597" i="24"/>
  <c r="J1597" i="24"/>
  <c r="H1597" i="24"/>
  <c r="F1597" i="24"/>
  <c r="L1596" i="24"/>
  <c r="J1596" i="24"/>
  <c r="H1596" i="24"/>
  <c r="R1596" i="24" s="1"/>
  <c r="F1596" i="24"/>
  <c r="L1595" i="24"/>
  <c r="J1595" i="24"/>
  <c r="H1595" i="24"/>
  <c r="F1595" i="24"/>
  <c r="R1595" i="24" s="1"/>
  <c r="L1594" i="24"/>
  <c r="J1594" i="24"/>
  <c r="H1594" i="24"/>
  <c r="F1594" i="24"/>
  <c r="L1593" i="24"/>
  <c r="J1593" i="24"/>
  <c r="H1593" i="24"/>
  <c r="F1593" i="24"/>
  <c r="R1593" i="24" s="1"/>
  <c r="L1592" i="24"/>
  <c r="J1592" i="24"/>
  <c r="H1592" i="24"/>
  <c r="R1592" i="24" s="1"/>
  <c r="F1592" i="24"/>
  <c r="R1591" i="24"/>
  <c r="L1591" i="24"/>
  <c r="J1591" i="24"/>
  <c r="H1591" i="24"/>
  <c r="F1591" i="24"/>
  <c r="R1590" i="24"/>
  <c r="L1590" i="24"/>
  <c r="J1590" i="24"/>
  <c r="H1590" i="24"/>
  <c r="F1590" i="24"/>
  <c r="L1589" i="24"/>
  <c r="J1589" i="24"/>
  <c r="H1589" i="24"/>
  <c r="F1589" i="24"/>
  <c r="R1589" i="24" s="1"/>
  <c r="L1588" i="24"/>
  <c r="J1588" i="24"/>
  <c r="H1588" i="24"/>
  <c r="R1588" i="24" s="1"/>
  <c r="F1588" i="24"/>
  <c r="L1587" i="24"/>
  <c r="J1587" i="24"/>
  <c r="H1587" i="24"/>
  <c r="F1587" i="24"/>
  <c r="L1586" i="24"/>
  <c r="J1586" i="24"/>
  <c r="H1586" i="24"/>
  <c r="F1586" i="24"/>
  <c r="L1585" i="24"/>
  <c r="J1585" i="24"/>
  <c r="H1585" i="24"/>
  <c r="F1585" i="24"/>
  <c r="R1584" i="24"/>
  <c r="L1584" i="24"/>
  <c r="J1584" i="24"/>
  <c r="H1584" i="24"/>
  <c r="F1584" i="24"/>
  <c r="R1583" i="24"/>
  <c r="L1583" i="24"/>
  <c r="J1583" i="24"/>
  <c r="H1583" i="24"/>
  <c r="F1583" i="24"/>
  <c r="L1582" i="24"/>
  <c r="R1582" i="24" s="1"/>
  <c r="J1582" i="24"/>
  <c r="H1582" i="24"/>
  <c r="F1582" i="24"/>
  <c r="R1581" i="24"/>
  <c r="L1581" i="24"/>
  <c r="J1581" i="24"/>
  <c r="H1581" i="24"/>
  <c r="F1581" i="24"/>
  <c r="L1580" i="24"/>
  <c r="R1580" i="24" s="1"/>
  <c r="J1580" i="24"/>
  <c r="H1580" i="24"/>
  <c r="F1580" i="24"/>
  <c r="L1579" i="24"/>
  <c r="J1579" i="24"/>
  <c r="H1579" i="24"/>
  <c r="F1579" i="24"/>
  <c r="L1578" i="24"/>
  <c r="J1578" i="24"/>
  <c r="H1578" i="24"/>
  <c r="F1578" i="24"/>
  <c r="L1577" i="24"/>
  <c r="J1577" i="24"/>
  <c r="H1577" i="24"/>
  <c r="F1577" i="24"/>
  <c r="R1576" i="24"/>
  <c r="L1576" i="24"/>
  <c r="J1576" i="24"/>
  <c r="H1576" i="24"/>
  <c r="F1576" i="24"/>
  <c r="L1575" i="24"/>
  <c r="J1575" i="24"/>
  <c r="H1575" i="24"/>
  <c r="F1575" i="24"/>
  <c r="R1575" i="24" s="1"/>
  <c r="R1574" i="24"/>
  <c r="L1574" i="24"/>
  <c r="J1574" i="24"/>
  <c r="H1574" i="24"/>
  <c r="F1574" i="24"/>
  <c r="L1573" i="24"/>
  <c r="J1573" i="24"/>
  <c r="H1573" i="24"/>
  <c r="F1573" i="24"/>
  <c r="R1572" i="24"/>
  <c r="L1572" i="24"/>
  <c r="J1572" i="24"/>
  <c r="H1572" i="24"/>
  <c r="F1572" i="24"/>
  <c r="L1571" i="24"/>
  <c r="J1571" i="24"/>
  <c r="H1571" i="24"/>
  <c r="F1571" i="24"/>
  <c r="L1570" i="24"/>
  <c r="J1570" i="24"/>
  <c r="H1570" i="24"/>
  <c r="F1570" i="24"/>
  <c r="L1569" i="24"/>
  <c r="J1569" i="24"/>
  <c r="H1569" i="24"/>
  <c r="F1569" i="24"/>
  <c r="L1568" i="24"/>
  <c r="J1568" i="24"/>
  <c r="H1568" i="24"/>
  <c r="R1568" i="24" s="1"/>
  <c r="F1568" i="24"/>
  <c r="R1567" i="24"/>
  <c r="L1567" i="24"/>
  <c r="J1567" i="24"/>
  <c r="H1567" i="24"/>
  <c r="F1567" i="24"/>
  <c r="L1566" i="24"/>
  <c r="R1566" i="24" s="1"/>
  <c r="J1566" i="24"/>
  <c r="H1566" i="24"/>
  <c r="F1566" i="24"/>
  <c r="L1565" i="24"/>
  <c r="J1565" i="24"/>
  <c r="H1565" i="24"/>
  <c r="F1565" i="24"/>
  <c r="L1564" i="24"/>
  <c r="J1564" i="24"/>
  <c r="H1564" i="24"/>
  <c r="R1564" i="24" s="1"/>
  <c r="F1564" i="24"/>
  <c r="L1563" i="24"/>
  <c r="J1563" i="24"/>
  <c r="R1563" i="24" s="1"/>
  <c r="H1563" i="24"/>
  <c r="F1563" i="24"/>
  <c r="L1562" i="24"/>
  <c r="J1562" i="24"/>
  <c r="H1562" i="24"/>
  <c r="F1562" i="24"/>
  <c r="L1561" i="24"/>
  <c r="J1561" i="24"/>
  <c r="H1561" i="24"/>
  <c r="F1561" i="24"/>
  <c r="L1560" i="24"/>
  <c r="J1560" i="24"/>
  <c r="H1560" i="24"/>
  <c r="R1560" i="24" s="1"/>
  <c r="F1560" i="24"/>
  <c r="L1559" i="24"/>
  <c r="J1559" i="24"/>
  <c r="H1559" i="24"/>
  <c r="F1559" i="24"/>
  <c r="L1558" i="24"/>
  <c r="R1558" i="24" s="1"/>
  <c r="J1558" i="24"/>
  <c r="H1558" i="24"/>
  <c r="F1558" i="24"/>
  <c r="L1557" i="24"/>
  <c r="J1557" i="24"/>
  <c r="H1557" i="24"/>
  <c r="F1557" i="24"/>
  <c r="L1556" i="24"/>
  <c r="J1556" i="24"/>
  <c r="H1556" i="24"/>
  <c r="R1556" i="24" s="1"/>
  <c r="F1556" i="24"/>
  <c r="L1555" i="24"/>
  <c r="J1555" i="24"/>
  <c r="R1555" i="24" s="1"/>
  <c r="H1555" i="24"/>
  <c r="F1555" i="24"/>
  <c r="L1554" i="24"/>
  <c r="J1554" i="24"/>
  <c r="H1554" i="24"/>
  <c r="F1554" i="24"/>
  <c r="L1553" i="24"/>
  <c r="J1553" i="24"/>
  <c r="H1553" i="24"/>
  <c r="F1553" i="24"/>
  <c r="L1552" i="24"/>
  <c r="J1552" i="24"/>
  <c r="H1552" i="24"/>
  <c r="R1552" i="24" s="1"/>
  <c r="F1552" i="24"/>
  <c r="L1551" i="24"/>
  <c r="J1551" i="24"/>
  <c r="H1551" i="24"/>
  <c r="F1551" i="24"/>
  <c r="R1551" i="24" s="1"/>
  <c r="R1550" i="24"/>
  <c r="L1550" i="24"/>
  <c r="J1550" i="24"/>
  <c r="H1550" i="24"/>
  <c r="F1550" i="24"/>
  <c r="L1549" i="24"/>
  <c r="J1549" i="24"/>
  <c r="H1549" i="24"/>
  <c r="F1549" i="24"/>
  <c r="L1548" i="24"/>
  <c r="J1548" i="24"/>
  <c r="H1548" i="24"/>
  <c r="R1548" i="24" s="1"/>
  <c r="F1548" i="24"/>
  <c r="L1547" i="24"/>
  <c r="J1547" i="24"/>
  <c r="H1547" i="24"/>
  <c r="F1547" i="24"/>
  <c r="R1547" i="24" s="1"/>
  <c r="L1546" i="24"/>
  <c r="J1546" i="24"/>
  <c r="H1546" i="24"/>
  <c r="F1546" i="24"/>
  <c r="L1545" i="24"/>
  <c r="J1545" i="24"/>
  <c r="H1545" i="24"/>
  <c r="F1545" i="24"/>
  <c r="L1544" i="24"/>
  <c r="J1544" i="24"/>
  <c r="H1544" i="24"/>
  <c r="F1544" i="24"/>
  <c r="L1543" i="24"/>
  <c r="J1543" i="24"/>
  <c r="H1543" i="24"/>
  <c r="R1543" i="24" s="1"/>
  <c r="F1543" i="24"/>
  <c r="L1542" i="24"/>
  <c r="J1542" i="24"/>
  <c r="H1542" i="24"/>
  <c r="F1542" i="24"/>
  <c r="R1542" i="24" s="1"/>
  <c r="R1541" i="24"/>
  <c r="L1541" i="24"/>
  <c r="J1541" i="24"/>
  <c r="H1541" i="24"/>
  <c r="F1541" i="24"/>
  <c r="R1540" i="24"/>
  <c r="L1540" i="24"/>
  <c r="J1540" i="24"/>
  <c r="H1540" i="24"/>
  <c r="F1540" i="24"/>
  <c r="L1539" i="24"/>
  <c r="J1539" i="24"/>
  <c r="R1539" i="24" s="1"/>
  <c r="H1539" i="24"/>
  <c r="F1539" i="24"/>
  <c r="L1538" i="24"/>
  <c r="J1538" i="24"/>
  <c r="H1538" i="24"/>
  <c r="F1538" i="24"/>
  <c r="L1537" i="24"/>
  <c r="J1537" i="24"/>
  <c r="H1537" i="24"/>
  <c r="F1537" i="24"/>
  <c r="L1536" i="24"/>
  <c r="J1536" i="24"/>
  <c r="R1536" i="24" s="1"/>
  <c r="H1536" i="24"/>
  <c r="F1536" i="24"/>
  <c r="L1535" i="24"/>
  <c r="J1535" i="24"/>
  <c r="H1535" i="24"/>
  <c r="R1535" i="24" s="1"/>
  <c r="F1535" i="24"/>
  <c r="L1534" i="24"/>
  <c r="J1534" i="24"/>
  <c r="H1534" i="24"/>
  <c r="F1534" i="24"/>
  <c r="L1533" i="24"/>
  <c r="J1533" i="24"/>
  <c r="H1533" i="24"/>
  <c r="F1533" i="24"/>
  <c r="L1532" i="24"/>
  <c r="J1532" i="24"/>
  <c r="H1532" i="24"/>
  <c r="F1532" i="24"/>
  <c r="L1531" i="24"/>
  <c r="J1531" i="24"/>
  <c r="H1531" i="24"/>
  <c r="F1531" i="24"/>
  <c r="R1531" i="24" s="1"/>
  <c r="L1530" i="24"/>
  <c r="J1530" i="24"/>
  <c r="H1530" i="24"/>
  <c r="F1530" i="24"/>
  <c r="L1529" i="24"/>
  <c r="J1529" i="24"/>
  <c r="H1529" i="24"/>
  <c r="F1529" i="24"/>
  <c r="L1528" i="24"/>
  <c r="R1528" i="24" s="1"/>
  <c r="J1528" i="24"/>
  <c r="H1528" i="24"/>
  <c r="F1528" i="24"/>
  <c r="L1527" i="24"/>
  <c r="J1527" i="24"/>
  <c r="R1527" i="24" s="1"/>
  <c r="H1527" i="24"/>
  <c r="F1527" i="24"/>
  <c r="R1526" i="24"/>
  <c r="L1526" i="24"/>
  <c r="J1526" i="24"/>
  <c r="H1526" i="24"/>
  <c r="F1526" i="24"/>
  <c r="L1525" i="24"/>
  <c r="J1525" i="24"/>
  <c r="H1525" i="24"/>
  <c r="F1525" i="24"/>
  <c r="L1524" i="24"/>
  <c r="J1524" i="24"/>
  <c r="R1524" i="24" s="1"/>
  <c r="H1524" i="24"/>
  <c r="F1524" i="24"/>
  <c r="L1523" i="24"/>
  <c r="J1523" i="24"/>
  <c r="H1523" i="24"/>
  <c r="F1523" i="24"/>
  <c r="R1523" i="24" s="1"/>
  <c r="L1522" i="24"/>
  <c r="J1522" i="24"/>
  <c r="H1522" i="24"/>
  <c r="F1522" i="24"/>
  <c r="L1521" i="24"/>
  <c r="J1521" i="24"/>
  <c r="H1521" i="24"/>
  <c r="F1521" i="24"/>
  <c r="L1520" i="24"/>
  <c r="J1520" i="24"/>
  <c r="H1520" i="24"/>
  <c r="R1520" i="24" s="1"/>
  <c r="F1520" i="24"/>
  <c r="L1519" i="24"/>
  <c r="J1519" i="24"/>
  <c r="H1519" i="24"/>
  <c r="F1519" i="24"/>
  <c r="L1518" i="24"/>
  <c r="J1518" i="24"/>
  <c r="H1518" i="24"/>
  <c r="F1518" i="24"/>
  <c r="R1518" i="24" s="1"/>
  <c r="L1517" i="24"/>
  <c r="J1517" i="24"/>
  <c r="H1517" i="24"/>
  <c r="F1517" i="24"/>
  <c r="L1516" i="24"/>
  <c r="R1516" i="24" s="1"/>
  <c r="J1516" i="24"/>
  <c r="H1516" i="24"/>
  <c r="F1516" i="24"/>
  <c r="L1515" i="24"/>
  <c r="J1515" i="24"/>
  <c r="H1515" i="24"/>
  <c r="F1515" i="24"/>
  <c r="L1514" i="24"/>
  <c r="J1514" i="24"/>
  <c r="H1514" i="24"/>
  <c r="F1514" i="24"/>
  <c r="L1513" i="24"/>
  <c r="J1513" i="24"/>
  <c r="H1513" i="24"/>
  <c r="F1513" i="24"/>
  <c r="L1512" i="24"/>
  <c r="J1512" i="24"/>
  <c r="H1512" i="24"/>
  <c r="F1512" i="24"/>
  <c r="L1511" i="24"/>
  <c r="J1511" i="24"/>
  <c r="H1511" i="24"/>
  <c r="F1511" i="24"/>
  <c r="R1511" i="24" s="1"/>
  <c r="L1510" i="24"/>
  <c r="J1510" i="24"/>
  <c r="R1510" i="24" s="1"/>
  <c r="H1510" i="24"/>
  <c r="F1510" i="24"/>
  <c r="L1509" i="24"/>
  <c r="J1509" i="24"/>
  <c r="H1509" i="24"/>
  <c r="R1509" i="24" s="1"/>
  <c r="F1509" i="24"/>
  <c r="L1508" i="24"/>
  <c r="J1508" i="24"/>
  <c r="H1508" i="24"/>
  <c r="F1508" i="24"/>
  <c r="L1507" i="24"/>
  <c r="J1507" i="24"/>
  <c r="R1507" i="24" s="1"/>
  <c r="H1507" i="24"/>
  <c r="F1507" i="24"/>
  <c r="L1506" i="24"/>
  <c r="J1506" i="24"/>
  <c r="H1506" i="24"/>
  <c r="F1506" i="24"/>
  <c r="L1505" i="24"/>
  <c r="J1505" i="24"/>
  <c r="H1505" i="24"/>
  <c r="F1505" i="24"/>
  <c r="L1504" i="24"/>
  <c r="J1504" i="24"/>
  <c r="H1504" i="24"/>
  <c r="F1504" i="24"/>
  <c r="L1503" i="24"/>
  <c r="J1503" i="24"/>
  <c r="H1503" i="24"/>
  <c r="F1503" i="24"/>
  <c r="L1502" i="24"/>
  <c r="J1502" i="24"/>
  <c r="H1502" i="24"/>
  <c r="R1502" i="24" s="1"/>
  <c r="F1502" i="24"/>
  <c r="L1501" i="24"/>
  <c r="J1501" i="24"/>
  <c r="H1501" i="24"/>
  <c r="F1501" i="24"/>
  <c r="R1501" i="24" s="1"/>
  <c r="R1500" i="24"/>
  <c r="L1500" i="24"/>
  <c r="J1500" i="24"/>
  <c r="H1500" i="24"/>
  <c r="F1500" i="24"/>
  <c r="L1499" i="24"/>
  <c r="J1499" i="24"/>
  <c r="H1499" i="24"/>
  <c r="F1499" i="24"/>
  <c r="L1498" i="24"/>
  <c r="J1498" i="24"/>
  <c r="H1498" i="24"/>
  <c r="F1498" i="24"/>
  <c r="L1497" i="24"/>
  <c r="J1497" i="24"/>
  <c r="H1497" i="24"/>
  <c r="F1497" i="24"/>
  <c r="L1496" i="24"/>
  <c r="J1496" i="24"/>
  <c r="H1496" i="24"/>
  <c r="F1496" i="24"/>
  <c r="L1495" i="24"/>
  <c r="J1495" i="24"/>
  <c r="H1495" i="24"/>
  <c r="F1495" i="24"/>
  <c r="L1494" i="24"/>
  <c r="J1494" i="24"/>
  <c r="H1494" i="24"/>
  <c r="R1494" i="24" s="1"/>
  <c r="F1494" i="24"/>
  <c r="L1493" i="24"/>
  <c r="J1493" i="24"/>
  <c r="H1493" i="24"/>
  <c r="R1493" i="24" s="1"/>
  <c r="F1493" i="24"/>
  <c r="L1492" i="24"/>
  <c r="J1492" i="24"/>
  <c r="H1492" i="24"/>
  <c r="F1492" i="24"/>
  <c r="R1492" i="24" s="1"/>
  <c r="R1491" i="24"/>
  <c r="L1491" i="24"/>
  <c r="J1491" i="24"/>
  <c r="H1491" i="24"/>
  <c r="F1491" i="24"/>
  <c r="L1490" i="24"/>
  <c r="J1490" i="24"/>
  <c r="H1490" i="24"/>
  <c r="F1490" i="24"/>
  <c r="L1489" i="24"/>
  <c r="J1489" i="24"/>
  <c r="H1489" i="24"/>
  <c r="F1489" i="24"/>
  <c r="L1488" i="24"/>
  <c r="J1488" i="24"/>
  <c r="H1488" i="24"/>
  <c r="F1488" i="24"/>
  <c r="R1488" i="24" s="1"/>
  <c r="R1487" i="24"/>
  <c r="L1487" i="24"/>
  <c r="J1487" i="24"/>
  <c r="H1487" i="24"/>
  <c r="F1487" i="24"/>
  <c r="R1486" i="24"/>
  <c r="L1486" i="24"/>
  <c r="J1486" i="24"/>
  <c r="H1486" i="24"/>
  <c r="F1486" i="24"/>
  <c r="R1485" i="24"/>
  <c r="L1485" i="24"/>
  <c r="J1485" i="24"/>
  <c r="H1485" i="24"/>
  <c r="F1485" i="24"/>
  <c r="L1484" i="24"/>
  <c r="R1484" i="24" s="1"/>
  <c r="J1484" i="24"/>
  <c r="H1484" i="24"/>
  <c r="F1484" i="24"/>
  <c r="L1483" i="24"/>
  <c r="J1483" i="24"/>
  <c r="H1483" i="24"/>
  <c r="F1483" i="24"/>
  <c r="L1482" i="24"/>
  <c r="J1482" i="24"/>
  <c r="H1482" i="24"/>
  <c r="F1482" i="24"/>
  <c r="L1481" i="24"/>
  <c r="J1481" i="24"/>
  <c r="H1481" i="24"/>
  <c r="F1481" i="24"/>
  <c r="L1480" i="24"/>
  <c r="J1480" i="24"/>
  <c r="H1480" i="24"/>
  <c r="F1480" i="24"/>
  <c r="L1479" i="24"/>
  <c r="J1479" i="24"/>
  <c r="H1479" i="24"/>
  <c r="F1479" i="24"/>
  <c r="R1479" i="24" s="1"/>
  <c r="L1478" i="24"/>
  <c r="J1478" i="24"/>
  <c r="R1478" i="24" s="1"/>
  <c r="H1478" i="24"/>
  <c r="F1478" i="24"/>
  <c r="L1477" i="24"/>
  <c r="J1477" i="24"/>
  <c r="H1477" i="24"/>
  <c r="R1477" i="24" s="1"/>
  <c r="F1477" i="24"/>
  <c r="L1476" i="24"/>
  <c r="J1476" i="24"/>
  <c r="H1476" i="24"/>
  <c r="F1476" i="24"/>
  <c r="L1475" i="24"/>
  <c r="J1475" i="24"/>
  <c r="R1475" i="24" s="1"/>
  <c r="H1475" i="24"/>
  <c r="F1475" i="24"/>
  <c r="L1474" i="24"/>
  <c r="J1474" i="24"/>
  <c r="H1474" i="24"/>
  <c r="F1474" i="24"/>
  <c r="L1473" i="24"/>
  <c r="J1473" i="24"/>
  <c r="H1473" i="24"/>
  <c r="F1473" i="24"/>
  <c r="L1472" i="24"/>
  <c r="J1472" i="24"/>
  <c r="H1472" i="24"/>
  <c r="F1472" i="24"/>
  <c r="L1471" i="24"/>
  <c r="J1471" i="24"/>
  <c r="H1471" i="24"/>
  <c r="F1471" i="24"/>
  <c r="L1470" i="24"/>
  <c r="J1470" i="24"/>
  <c r="H1470" i="24"/>
  <c r="R1470" i="24" s="1"/>
  <c r="F1470" i="24"/>
  <c r="L1469" i="24"/>
  <c r="J1469" i="24"/>
  <c r="H1469" i="24"/>
  <c r="F1469" i="24"/>
  <c r="R1469" i="24" s="1"/>
  <c r="R1468" i="24"/>
  <c r="L1468" i="24"/>
  <c r="J1468" i="24"/>
  <c r="H1468" i="24"/>
  <c r="F1468" i="24"/>
  <c r="L1467" i="24"/>
  <c r="J1467" i="24"/>
  <c r="H1467" i="24"/>
  <c r="F1467" i="24"/>
  <c r="L1466" i="24"/>
  <c r="J1466" i="24"/>
  <c r="H1466" i="24"/>
  <c r="F1466" i="24"/>
  <c r="L1465" i="24"/>
  <c r="J1465" i="24"/>
  <c r="H1465" i="24"/>
  <c r="F1465" i="24"/>
  <c r="L1464" i="24"/>
  <c r="J1464" i="24"/>
  <c r="H1464" i="24"/>
  <c r="F1464" i="24"/>
  <c r="L1463" i="24"/>
  <c r="J1463" i="24"/>
  <c r="H1463" i="24"/>
  <c r="F1463" i="24"/>
  <c r="L1462" i="24"/>
  <c r="J1462" i="24"/>
  <c r="H1462" i="24"/>
  <c r="R1462" i="24" s="1"/>
  <c r="F1462" i="24"/>
  <c r="L1461" i="24"/>
  <c r="J1461" i="24"/>
  <c r="H1461" i="24"/>
  <c r="R1461" i="24" s="1"/>
  <c r="F1461" i="24"/>
  <c r="L1460" i="24"/>
  <c r="J1460" i="24"/>
  <c r="H1460" i="24"/>
  <c r="F1460" i="24"/>
  <c r="R1460" i="24" s="1"/>
  <c r="L1459" i="24"/>
  <c r="J1459" i="24"/>
  <c r="R1459" i="24" s="1"/>
  <c r="H1459" i="24"/>
  <c r="F1459" i="24"/>
  <c r="L1458" i="24"/>
  <c r="J1458" i="24"/>
  <c r="H1458" i="24"/>
  <c r="F1458" i="24"/>
  <c r="L1457" i="24"/>
  <c r="J1457" i="24"/>
  <c r="H1457" i="24"/>
  <c r="F1457" i="24"/>
  <c r="L1456" i="24"/>
  <c r="J1456" i="24"/>
  <c r="H1456" i="24"/>
  <c r="F1456" i="24"/>
  <c r="R1456" i="24" s="1"/>
  <c r="L1455" i="24"/>
  <c r="J1455" i="24"/>
  <c r="H1455" i="24"/>
  <c r="F1455" i="24"/>
  <c r="R1454" i="24"/>
  <c r="L1454" i="24"/>
  <c r="J1454" i="24"/>
  <c r="H1454" i="24"/>
  <c r="F1454" i="24"/>
  <c r="R1453" i="24"/>
  <c r="L1453" i="24"/>
  <c r="J1453" i="24"/>
  <c r="H1453" i="24"/>
  <c r="F1453" i="24"/>
  <c r="L1452" i="24"/>
  <c r="R1452" i="24" s="1"/>
  <c r="J1452" i="24"/>
  <c r="H1452" i="24"/>
  <c r="F1452" i="24"/>
  <c r="L1451" i="24"/>
  <c r="J1451" i="24"/>
  <c r="H1451" i="24"/>
  <c r="F1451" i="24"/>
  <c r="L1450" i="24"/>
  <c r="J1450" i="24"/>
  <c r="H1450" i="24"/>
  <c r="F1450" i="24"/>
  <c r="L1449" i="24"/>
  <c r="J1449" i="24"/>
  <c r="H1449" i="24"/>
  <c r="F1449" i="24"/>
  <c r="L1448" i="24"/>
  <c r="J1448" i="24"/>
  <c r="H1448" i="24"/>
  <c r="F1448" i="24"/>
  <c r="L1447" i="24"/>
  <c r="J1447" i="24"/>
  <c r="H1447" i="24"/>
  <c r="F1447" i="24"/>
  <c r="R1447" i="24" s="1"/>
  <c r="L1446" i="24"/>
  <c r="J1446" i="24"/>
  <c r="R1446" i="24" s="1"/>
  <c r="H1446" i="24"/>
  <c r="F1446" i="24"/>
  <c r="R1445" i="24"/>
  <c r="L1445" i="24"/>
  <c r="J1445" i="24"/>
  <c r="H1445" i="24"/>
  <c r="F1445" i="24"/>
  <c r="L1444" i="24"/>
  <c r="J1444" i="24"/>
  <c r="H1444" i="24"/>
  <c r="F1444" i="24"/>
  <c r="L1443" i="24"/>
  <c r="J1443" i="24"/>
  <c r="R1443" i="24" s="1"/>
  <c r="H1443" i="24"/>
  <c r="F1443" i="24"/>
  <c r="L1442" i="24"/>
  <c r="J1442" i="24"/>
  <c r="H1442" i="24"/>
  <c r="F1442" i="24"/>
  <c r="L1441" i="24"/>
  <c r="J1441" i="24"/>
  <c r="H1441" i="24"/>
  <c r="F1441" i="24"/>
  <c r="R1441" i="24" s="1"/>
  <c r="L1440" i="24"/>
  <c r="J1440" i="24"/>
  <c r="H1440" i="24"/>
  <c r="F1440" i="24"/>
  <c r="L1439" i="24"/>
  <c r="J1439" i="24"/>
  <c r="H1439" i="24"/>
  <c r="F1439" i="24"/>
  <c r="L1438" i="24"/>
  <c r="J1438" i="24"/>
  <c r="H1438" i="24"/>
  <c r="R1438" i="24" s="1"/>
  <c r="F1438" i="24"/>
  <c r="L1437" i="24"/>
  <c r="J1437" i="24"/>
  <c r="H1437" i="24"/>
  <c r="F1437" i="24"/>
  <c r="R1437" i="24" s="1"/>
  <c r="R1436" i="24"/>
  <c r="L1436" i="24"/>
  <c r="J1436" i="24"/>
  <c r="H1436" i="24"/>
  <c r="F1436" i="24"/>
  <c r="L1435" i="24"/>
  <c r="J1435" i="24"/>
  <c r="H1435" i="24"/>
  <c r="F1435" i="24"/>
  <c r="L1434" i="24"/>
  <c r="J1434" i="24"/>
  <c r="H1434" i="24"/>
  <c r="F1434" i="24"/>
  <c r="L1433" i="24"/>
  <c r="J1433" i="24"/>
  <c r="H1433" i="24"/>
  <c r="R1433" i="24" s="1"/>
  <c r="F1433" i="24"/>
  <c r="L1432" i="24"/>
  <c r="J1432" i="24"/>
  <c r="H1432" i="24"/>
  <c r="F1432" i="24"/>
  <c r="R1431" i="24"/>
  <c r="L1431" i="24"/>
  <c r="J1431" i="24"/>
  <c r="H1431" i="24"/>
  <c r="F1431" i="24"/>
  <c r="L1430" i="24"/>
  <c r="J1430" i="24"/>
  <c r="H1430" i="24"/>
  <c r="R1430" i="24" s="1"/>
  <c r="F1430" i="24"/>
  <c r="L1429" i="24"/>
  <c r="J1429" i="24"/>
  <c r="H1429" i="24"/>
  <c r="R1429" i="24" s="1"/>
  <c r="F1429" i="24"/>
  <c r="L1428" i="24"/>
  <c r="J1428" i="24"/>
  <c r="H1428" i="24"/>
  <c r="F1428" i="24"/>
  <c r="R1428" i="24" s="1"/>
  <c r="L1427" i="24"/>
  <c r="J1427" i="24"/>
  <c r="R1427" i="24" s="1"/>
  <c r="H1427" i="24"/>
  <c r="F1427" i="24"/>
  <c r="L1426" i="24"/>
  <c r="J1426" i="24"/>
  <c r="H1426" i="24"/>
  <c r="F1426" i="24"/>
  <c r="L1425" i="24"/>
  <c r="J1425" i="24"/>
  <c r="H1425" i="24"/>
  <c r="F1425" i="24"/>
  <c r="L1424" i="24"/>
  <c r="J1424" i="24"/>
  <c r="H1424" i="24"/>
  <c r="F1424" i="24"/>
  <c r="R1424" i="24" s="1"/>
  <c r="L1423" i="24"/>
  <c r="J1423" i="24"/>
  <c r="H1423" i="24"/>
  <c r="F1423" i="24"/>
  <c r="R1422" i="24"/>
  <c r="L1422" i="24"/>
  <c r="J1422" i="24"/>
  <c r="H1422" i="24"/>
  <c r="F1422" i="24"/>
  <c r="R1421" i="24"/>
  <c r="L1421" i="24"/>
  <c r="J1421" i="24"/>
  <c r="H1421" i="24"/>
  <c r="F1421" i="24"/>
  <c r="L1420" i="24"/>
  <c r="R1420" i="24" s="1"/>
  <c r="J1420" i="24"/>
  <c r="H1420" i="24"/>
  <c r="F1420" i="24"/>
  <c r="L1419" i="24"/>
  <c r="J1419" i="24"/>
  <c r="H1419" i="24"/>
  <c r="F1419" i="24"/>
  <c r="L1418" i="24"/>
  <c r="J1418" i="24"/>
  <c r="H1418" i="24"/>
  <c r="F1418" i="24"/>
  <c r="L1417" i="24"/>
  <c r="J1417" i="24"/>
  <c r="H1417" i="24"/>
  <c r="F1417" i="24"/>
  <c r="L1416" i="24"/>
  <c r="J1416" i="24"/>
  <c r="H1416" i="24"/>
  <c r="F1416" i="24"/>
  <c r="L1415" i="24"/>
  <c r="J1415" i="24"/>
  <c r="H1415" i="24"/>
  <c r="F1415" i="24"/>
  <c r="R1415" i="24" s="1"/>
  <c r="L1414" i="24"/>
  <c r="J1414" i="24"/>
  <c r="R1414" i="24" s="1"/>
  <c r="H1414" i="24"/>
  <c r="F1414" i="24"/>
  <c r="R1413" i="24"/>
  <c r="L1413" i="24"/>
  <c r="J1413" i="24"/>
  <c r="H1413" i="24"/>
  <c r="F1413" i="24"/>
  <c r="L1412" i="24"/>
  <c r="J1412" i="24"/>
  <c r="H1412" i="24"/>
  <c r="F1412" i="24"/>
  <c r="L1411" i="24"/>
  <c r="J1411" i="24"/>
  <c r="R1411" i="24" s="1"/>
  <c r="H1411" i="24"/>
  <c r="F1411" i="24"/>
  <c r="L1410" i="24"/>
  <c r="J1410" i="24"/>
  <c r="H1410" i="24"/>
  <c r="F1410" i="24"/>
  <c r="L1409" i="24"/>
  <c r="J1409" i="24"/>
  <c r="H1409" i="24"/>
  <c r="F1409" i="24"/>
  <c r="L1408" i="24"/>
  <c r="J1408" i="24"/>
  <c r="H1408" i="24"/>
  <c r="F1408" i="24"/>
  <c r="L1407" i="24"/>
  <c r="J1407" i="24"/>
  <c r="H1407" i="24"/>
  <c r="F1407" i="24"/>
  <c r="L1406" i="24"/>
  <c r="J1406" i="24"/>
  <c r="H1406" i="24"/>
  <c r="R1406" i="24" s="1"/>
  <c r="F1406" i="24"/>
  <c r="L1405" i="24"/>
  <c r="J1405" i="24"/>
  <c r="H1405" i="24"/>
  <c r="F1405" i="24"/>
  <c r="R1405" i="24" s="1"/>
  <c r="R1404" i="24"/>
  <c r="L1404" i="24"/>
  <c r="J1404" i="24"/>
  <c r="H1404" i="24"/>
  <c r="F1404" i="24"/>
  <c r="L1403" i="24"/>
  <c r="J1403" i="24"/>
  <c r="H1403" i="24"/>
  <c r="F1403" i="24"/>
  <c r="L1402" i="24"/>
  <c r="J1402" i="24"/>
  <c r="H1402" i="24"/>
  <c r="F1402" i="24"/>
  <c r="L1401" i="24"/>
  <c r="J1401" i="24"/>
  <c r="H1401" i="24"/>
  <c r="F1401" i="24"/>
  <c r="L1400" i="24"/>
  <c r="J1400" i="24"/>
  <c r="H1400" i="24"/>
  <c r="F1400" i="24"/>
  <c r="R1399" i="24"/>
  <c r="L1399" i="24"/>
  <c r="J1399" i="24"/>
  <c r="H1399" i="24"/>
  <c r="F1399" i="24"/>
  <c r="L1398" i="24"/>
  <c r="J1398" i="24"/>
  <c r="H1398" i="24"/>
  <c r="R1398" i="24" s="1"/>
  <c r="F1398" i="24"/>
  <c r="L1397" i="24"/>
  <c r="J1397" i="24"/>
  <c r="H1397" i="24"/>
  <c r="R1397" i="24" s="1"/>
  <c r="F1397" i="24"/>
  <c r="L1396" i="24"/>
  <c r="J1396" i="24"/>
  <c r="H1396" i="24"/>
  <c r="F1396" i="24"/>
  <c r="R1396" i="24" s="1"/>
  <c r="L1395" i="24"/>
  <c r="J1395" i="24"/>
  <c r="R1395" i="24" s="1"/>
  <c r="H1395" i="24"/>
  <c r="F1395" i="24"/>
  <c r="L1394" i="24"/>
  <c r="J1394" i="24"/>
  <c r="H1394" i="24"/>
  <c r="F1394" i="24"/>
  <c r="L1393" i="24"/>
  <c r="J1393" i="24"/>
  <c r="H1393" i="24"/>
  <c r="R1393" i="24" s="1"/>
  <c r="F1393" i="24"/>
  <c r="L1392" i="24"/>
  <c r="J1392" i="24"/>
  <c r="H1392" i="24"/>
  <c r="F1392" i="24"/>
  <c r="R1392" i="24" s="1"/>
  <c r="L1391" i="24"/>
  <c r="J1391" i="24"/>
  <c r="H1391" i="24"/>
  <c r="F1391" i="24"/>
  <c r="R1390" i="24"/>
  <c r="L1390" i="24"/>
  <c r="J1390" i="24"/>
  <c r="H1390" i="24"/>
  <c r="F1390" i="24"/>
  <c r="R1389" i="24"/>
  <c r="L1389" i="24"/>
  <c r="J1389" i="24"/>
  <c r="H1389" i="24"/>
  <c r="F1389" i="24"/>
  <c r="L1388" i="24"/>
  <c r="R1388" i="24" s="1"/>
  <c r="J1388" i="24"/>
  <c r="H1388" i="24"/>
  <c r="F1388" i="24"/>
  <c r="L1387" i="24"/>
  <c r="J1387" i="24"/>
  <c r="H1387" i="24"/>
  <c r="F1387" i="24"/>
  <c r="L1386" i="24"/>
  <c r="J1386" i="24"/>
  <c r="H1386" i="24"/>
  <c r="F1386" i="24"/>
  <c r="R1385" i="24"/>
  <c r="L1385" i="24"/>
  <c r="J1385" i="24"/>
  <c r="H1385" i="24"/>
  <c r="F1385" i="24"/>
  <c r="L1384" i="24"/>
  <c r="J1384" i="24"/>
  <c r="H1384" i="24"/>
  <c r="F1384" i="24"/>
  <c r="L1383" i="24"/>
  <c r="J1383" i="24"/>
  <c r="H1383" i="24"/>
  <c r="F1383" i="24"/>
  <c r="R1383" i="24" s="1"/>
  <c r="L1382" i="24"/>
  <c r="J1382" i="24"/>
  <c r="R1382" i="24" s="1"/>
  <c r="H1382" i="24"/>
  <c r="F1382" i="24"/>
  <c r="R1381" i="24"/>
  <c r="L1381" i="24"/>
  <c r="J1381" i="24"/>
  <c r="H1381" i="24"/>
  <c r="F1381" i="24"/>
  <c r="L1380" i="24"/>
  <c r="J1380" i="24"/>
  <c r="H1380" i="24"/>
  <c r="F1380" i="24"/>
  <c r="L1379" i="24"/>
  <c r="J1379" i="24"/>
  <c r="R1379" i="24" s="1"/>
  <c r="H1379" i="24"/>
  <c r="F1379" i="24"/>
  <c r="L1378" i="24"/>
  <c r="J1378" i="24"/>
  <c r="H1378" i="24"/>
  <c r="R1378" i="24" s="1"/>
  <c r="F1378" i="24"/>
  <c r="L1377" i="24"/>
  <c r="J1377" i="24"/>
  <c r="H1377" i="24"/>
  <c r="F1377" i="24"/>
  <c r="L1376" i="24"/>
  <c r="J1376" i="24"/>
  <c r="H1376" i="24"/>
  <c r="F1376" i="24"/>
  <c r="L1375" i="24"/>
  <c r="J1375" i="24"/>
  <c r="H1375" i="24"/>
  <c r="F1375" i="24"/>
  <c r="L1374" i="24"/>
  <c r="J1374" i="24"/>
  <c r="H1374" i="24"/>
  <c r="R1374" i="24" s="1"/>
  <c r="F1374" i="24"/>
  <c r="L1373" i="24"/>
  <c r="J1373" i="24"/>
  <c r="H1373" i="24"/>
  <c r="F1373" i="24"/>
  <c r="R1373" i="24" s="1"/>
  <c r="R1372" i="24"/>
  <c r="L1372" i="24"/>
  <c r="J1372" i="24"/>
  <c r="H1372" i="24"/>
  <c r="F1372" i="24"/>
  <c r="L1371" i="24"/>
  <c r="J1371" i="24"/>
  <c r="H1371" i="24"/>
  <c r="F1371" i="24"/>
  <c r="L1370" i="24"/>
  <c r="J1370" i="24"/>
  <c r="H1370" i="24"/>
  <c r="F1370" i="24"/>
  <c r="L1369" i="24"/>
  <c r="J1369" i="24"/>
  <c r="H1369" i="24"/>
  <c r="F1369" i="24"/>
  <c r="L1368" i="24"/>
  <c r="J1368" i="24"/>
  <c r="H1368" i="24"/>
  <c r="F1368" i="24"/>
  <c r="R1367" i="24"/>
  <c r="L1367" i="24"/>
  <c r="J1367" i="24"/>
  <c r="H1367" i="24"/>
  <c r="F1367" i="24"/>
  <c r="L1366" i="24"/>
  <c r="J1366" i="24"/>
  <c r="H1366" i="24"/>
  <c r="R1366" i="24" s="1"/>
  <c r="F1366" i="24"/>
  <c r="L1365" i="24"/>
  <c r="J1365" i="24"/>
  <c r="H1365" i="24"/>
  <c r="R1365" i="24" s="1"/>
  <c r="F1365" i="24"/>
  <c r="L1364" i="24"/>
  <c r="J1364" i="24"/>
  <c r="H1364" i="24"/>
  <c r="F1364" i="24"/>
  <c r="R1364" i="24" s="1"/>
  <c r="L1363" i="24"/>
  <c r="J1363" i="24"/>
  <c r="R1363" i="24" s="1"/>
  <c r="H1363" i="24"/>
  <c r="F1363" i="24"/>
  <c r="R1362" i="24"/>
  <c r="L1362" i="24"/>
  <c r="J1362" i="24"/>
  <c r="H1362" i="24"/>
  <c r="F1362" i="24"/>
  <c r="L1361" i="24"/>
  <c r="J1361" i="24"/>
  <c r="H1361" i="24"/>
  <c r="R1361" i="24" s="1"/>
  <c r="F1361" i="24"/>
  <c r="L1360" i="24"/>
  <c r="J1360" i="24"/>
  <c r="H1360" i="24"/>
  <c r="F1360" i="24"/>
  <c r="R1360" i="24" s="1"/>
  <c r="L1359" i="24"/>
  <c r="J1359" i="24"/>
  <c r="H1359" i="24"/>
  <c r="F1359" i="24"/>
  <c r="R1358" i="24"/>
  <c r="L1358" i="24"/>
  <c r="J1358" i="24"/>
  <c r="H1358" i="24"/>
  <c r="F1358" i="24"/>
  <c r="L1357" i="24"/>
  <c r="J1357" i="24"/>
  <c r="H1357" i="24"/>
  <c r="F1357" i="24"/>
  <c r="L1356" i="24"/>
  <c r="R1356" i="24" s="1"/>
  <c r="J1356" i="24"/>
  <c r="H1356" i="24"/>
  <c r="F1356" i="24"/>
  <c r="L1355" i="24"/>
  <c r="J1355" i="24"/>
  <c r="H1355" i="24"/>
  <c r="F1355" i="24"/>
  <c r="L1354" i="24"/>
  <c r="J1354" i="24"/>
  <c r="H1354" i="24"/>
  <c r="F1354" i="24"/>
  <c r="L1353" i="24"/>
  <c r="J1353" i="24"/>
  <c r="H1353" i="24"/>
  <c r="F1353" i="24"/>
  <c r="L1352" i="24"/>
  <c r="J1352" i="24"/>
  <c r="H1352" i="24"/>
  <c r="F1352" i="24"/>
  <c r="L1351" i="24"/>
  <c r="J1351" i="24"/>
  <c r="H1351" i="24"/>
  <c r="F1351" i="24"/>
  <c r="R1351" i="24" s="1"/>
  <c r="L1350" i="24"/>
  <c r="J1350" i="24"/>
  <c r="R1350" i="24" s="1"/>
  <c r="H1350" i="24"/>
  <c r="F1350" i="24"/>
  <c r="R1349" i="24"/>
  <c r="L1349" i="24"/>
  <c r="J1349" i="24"/>
  <c r="H1349" i="24"/>
  <c r="F1349" i="24"/>
  <c r="L1348" i="24"/>
  <c r="J1348" i="24"/>
  <c r="H1348" i="24"/>
  <c r="F1348" i="24"/>
  <c r="L1347" i="24"/>
  <c r="J1347" i="24"/>
  <c r="H1347" i="24"/>
  <c r="F1347" i="24"/>
  <c r="L1346" i="24"/>
  <c r="J1346" i="24"/>
  <c r="H1346" i="24"/>
  <c r="F1346" i="24"/>
  <c r="L1345" i="24"/>
  <c r="J1345" i="24"/>
  <c r="H1345" i="24"/>
  <c r="F1345" i="24"/>
  <c r="L1344" i="24"/>
  <c r="J1344" i="24"/>
  <c r="H1344" i="24"/>
  <c r="F1344" i="24"/>
  <c r="L1343" i="24"/>
  <c r="J1343" i="24"/>
  <c r="H1343" i="24"/>
  <c r="F1343" i="24"/>
  <c r="L1342" i="24"/>
  <c r="J1342" i="24"/>
  <c r="H1342" i="24"/>
  <c r="F1342" i="24"/>
  <c r="L1341" i="24"/>
  <c r="J1341" i="24"/>
  <c r="H1341" i="24"/>
  <c r="F1341" i="24"/>
  <c r="R1341" i="24" s="1"/>
  <c r="R1340" i="24"/>
  <c r="L1340" i="24"/>
  <c r="J1340" i="24"/>
  <c r="H1340" i="24"/>
  <c r="F1340" i="24"/>
  <c r="R1339" i="24"/>
  <c r="L1339" i="24"/>
  <c r="J1339" i="24"/>
  <c r="H1339" i="24"/>
  <c r="F1339" i="24"/>
  <c r="L1338" i="24"/>
  <c r="J1338" i="24"/>
  <c r="H1338" i="24"/>
  <c r="R1338" i="24" s="1"/>
  <c r="F1338" i="24"/>
  <c r="L1337" i="24"/>
  <c r="J1337" i="24"/>
  <c r="H1337" i="24"/>
  <c r="F1337" i="24"/>
  <c r="L1336" i="24"/>
  <c r="J1336" i="24"/>
  <c r="H1336" i="24"/>
  <c r="F1336" i="24"/>
  <c r="R1336" i="24" s="1"/>
  <c r="L1335" i="24"/>
  <c r="J1335" i="24"/>
  <c r="H1335" i="24"/>
  <c r="F1335" i="24"/>
  <c r="R1334" i="24"/>
  <c r="L1334" i="24"/>
  <c r="J1334" i="24"/>
  <c r="H1334" i="24"/>
  <c r="F1334" i="24"/>
  <c r="L1333" i="24"/>
  <c r="J1333" i="24"/>
  <c r="H1333" i="24"/>
  <c r="F1333" i="24"/>
  <c r="L1332" i="24"/>
  <c r="J1332" i="24"/>
  <c r="H1332" i="24"/>
  <c r="R1332" i="24" s="1"/>
  <c r="F1332" i="24"/>
  <c r="L1331" i="24"/>
  <c r="J1331" i="24"/>
  <c r="H1331" i="24"/>
  <c r="F1331" i="24"/>
  <c r="R1331" i="24" s="1"/>
  <c r="L1330" i="24"/>
  <c r="J1330" i="24"/>
  <c r="R1330" i="24" s="1"/>
  <c r="H1330" i="24"/>
  <c r="F1330" i="24"/>
  <c r="L1329" i="24"/>
  <c r="J1329" i="24"/>
  <c r="H1329" i="24"/>
  <c r="F1329" i="24"/>
  <c r="L1328" i="24"/>
  <c r="J1328" i="24"/>
  <c r="H1328" i="24"/>
  <c r="F1328" i="24"/>
  <c r="L1327" i="24"/>
  <c r="J1327" i="24"/>
  <c r="H1327" i="24"/>
  <c r="F1327" i="24"/>
  <c r="L1326" i="24"/>
  <c r="J1326" i="24"/>
  <c r="H1326" i="24"/>
  <c r="R1326" i="24" s="1"/>
  <c r="F1326" i="24"/>
  <c r="L1325" i="24"/>
  <c r="J1325" i="24"/>
  <c r="H1325" i="24"/>
  <c r="F1325" i="24"/>
  <c r="L1324" i="24"/>
  <c r="J1324" i="24"/>
  <c r="H1324" i="24"/>
  <c r="F1324" i="24"/>
  <c r="R1324" i="24" s="1"/>
  <c r="R1323" i="24"/>
  <c r="L1323" i="24"/>
  <c r="J1323" i="24"/>
  <c r="H1323" i="24"/>
  <c r="F1323" i="24"/>
  <c r="L1322" i="24"/>
  <c r="J1322" i="24"/>
  <c r="H1322" i="24"/>
  <c r="F1322" i="24"/>
  <c r="L1321" i="24"/>
  <c r="J1321" i="24"/>
  <c r="H1321" i="24"/>
  <c r="F1321" i="24"/>
  <c r="L1320" i="24"/>
  <c r="J1320" i="24"/>
  <c r="H1320" i="24"/>
  <c r="F1320" i="24"/>
  <c r="L1319" i="24"/>
  <c r="J1319" i="24"/>
  <c r="H1319" i="24"/>
  <c r="R1319" i="24" s="1"/>
  <c r="F1319" i="24"/>
  <c r="L1318" i="24"/>
  <c r="J1318" i="24"/>
  <c r="H1318" i="24"/>
  <c r="F1318" i="24"/>
  <c r="L1317" i="24"/>
  <c r="J1317" i="24"/>
  <c r="H1317" i="24"/>
  <c r="F1317" i="24"/>
  <c r="R1317" i="24" s="1"/>
  <c r="L1316" i="24"/>
  <c r="J1316" i="24"/>
  <c r="H1316" i="24"/>
  <c r="F1316" i="24"/>
  <c r="R1316" i="24" s="1"/>
  <c r="R1315" i="24"/>
  <c r="L1315" i="24"/>
  <c r="J1315" i="24"/>
  <c r="H1315" i="24"/>
  <c r="F1315" i="24"/>
  <c r="L1314" i="24"/>
  <c r="J1314" i="24"/>
  <c r="H1314" i="24"/>
  <c r="F1314" i="24"/>
  <c r="R1313" i="24"/>
  <c r="L1313" i="24"/>
  <c r="J1313" i="24"/>
  <c r="H1313" i="24"/>
  <c r="F1313" i="24"/>
  <c r="L1312" i="24"/>
  <c r="J1312" i="24"/>
  <c r="H1312" i="24"/>
  <c r="F1312" i="24"/>
  <c r="L1311" i="24"/>
  <c r="J1311" i="24"/>
  <c r="H1311" i="24"/>
  <c r="R1311" i="24" s="1"/>
  <c r="F1311" i="24"/>
  <c r="L1310" i="24"/>
  <c r="J1310" i="24"/>
  <c r="H1310" i="24"/>
  <c r="R1310" i="24" s="1"/>
  <c r="F1310" i="24"/>
  <c r="L1309" i="24"/>
  <c r="J1309" i="24"/>
  <c r="H1309" i="24"/>
  <c r="F1309" i="24"/>
  <c r="L1308" i="24"/>
  <c r="J1308" i="24"/>
  <c r="H1308" i="24"/>
  <c r="F1308" i="24"/>
  <c r="R1308" i="24" s="1"/>
  <c r="R1307" i="24"/>
  <c r="L1307" i="24"/>
  <c r="J1307" i="24"/>
  <c r="H1307" i="24"/>
  <c r="F1307" i="24"/>
  <c r="L1306" i="24"/>
  <c r="J1306" i="24"/>
  <c r="H1306" i="24"/>
  <c r="F1306" i="24"/>
  <c r="L1305" i="24"/>
  <c r="J1305" i="24"/>
  <c r="H1305" i="24"/>
  <c r="F1305" i="24"/>
  <c r="L1304" i="24"/>
  <c r="J1304" i="24"/>
  <c r="H1304" i="24"/>
  <c r="F1304" i="24"/>
  <c r="L1303" i="24"/>
  <c r="J1303" i="24"/>
  <c r="H1303" i="24"/>
  <c r="R1303" i="24" s="1"/>
  <c r="F1303" i="24"/>
  <c r="L1302" i="24"/>
  <c r="J1302" i="24"/>
  <c r="H1302" i="24"/>
  <c r="F1302" i="24"/>
  <c r="L1301" i="24"/>
  <c r="J1301" i="24"/>
  <c r="H1301" i="24"/>
  <c r="F1301" i="24"/>
  <c r="R1301" i="24" s="1"/>
  <c r="L1300" i="24"/>
  <c r="J1300" i="24"/>
  <c r="H1300" i="24"/>
  <c r="F1300" i="24"/>
  <c r="R1300" i="24" s="1"/>
  <c r="R1299" i="24"/>
  <c r="L1299" i="24"/>
  <c r="J1299" i="24"/>
  <c r="H1299" i="24"/>
  <c r="F1299" i="24"/>
  <c r="R1298" i="24"/>
  <c r="L1298" i="24"/>
  <c r="J1298" i="24"/>
  <c r="H1298" i="24"/>
  <c r="F1298" i="24"/>
  <c r="L1297" i="24"/>
  <c r="J1297" i="24"/>
  <c r="H1297" i="24"/>
  <c r="F1297" i="24"/>
  <c r="L1296" i="24"/>
  <c r="J1296" i="24"/>
  <c r="H1296" i="24"/>
  <c r="F1296" i="24"/>
  <c r="L1295" i="24"/>
  <c r="J1295" i="24"/>
  <c r="H1295" i="24"/>
  <c r="R1295" i="24" s="1"/>
  <c r="F1295" i="24"/>
  <c r="L1294" i="24"/>
  <c r="J1294" i="24"/>
  <c r="H1294" i="24"/>
  <c r="R1294" i="24" s="1"/>
  <c r="F1294" i="24"/>
  <c r="L1293" i="24"/>
  <c r="J1293" i="24"/>
  <c r="H1293" i="24"/>
  <c r="F1293" i="24"/>
  <c r="L1292" i="24"/>
  <c r="J1292" i="24"/>
  <c r="H1292" i="24"/>
  <c r="F1292" i="24"/>
  <c r="R1292" i="24" s="1"/>
  <c r="R1291" i="24"/>
  <c r="L1291" i="24"/>
  <c r="J1291" i="24"/>
  <c r="H1291" i="24"/>
  <c r="F1291" i="24"/>
  <c r="L1290" i="24"/>
  <c r="J1290" i="24"/>
  <c r="H1290" i="24"/>
  <c r="F1290" i="24"/>
  <c r="L1289" i="24"/>
  <c r="J1289" i="24"/>
  <c r="H1289" i="24"/>
  <c r="F1289" i="24"/>
  <c r="L1288" i="24"/>
  <c r="J1288" i="24"/>
  <c r="H1288" i="24"/>
  <c r="F1288" i="24"/>
  <c r="L1287" i="24"/>
  <c r="J1287" i="24"/>
  <c r="H1287" i="24"/>
  <c r="R1287" i="24" s="1"/>
  <c r="F1287" i="24"/>
  <c r="L1286" i="24"/>
  <c r="J1286" i="24"/>
  <c r="H1286" i="24"/>
  <c r="F1286" i="24"/>
  <c r="L1285" i="24"/>
  <c r="J1285" i="24"/>
  <c r="H1285" i="24"/>
  <c r="F1285" i="24"/>
  <c r="R1285" i="24" s="1"/>
  <c r="L1284" i="24"/>
  <c r="J1284" i="24"/>
  <c r="H1284" i="24"/>
  <c r="F1284" i="24"/>
  <c r="R1284" i="24" s="1"/>
  <c r="R1283" i="24"/>
  <c r="L1283" i="24"/>
  <c r="J1283" i="24"/>
  <c r="H1283" i="24"/>
  <c r="F1283" i="24"/>
  <c r="L1282" i="24"/>
  <c r="J1282" i="24"/>
  <c r="H1282" i="24"/>
  <c r="F1282" i="24"/>
  <c r="L1281" i="24"/>
  <c r="J1281" i="24"/>
  <c r="H1281" i="24"/>
  <c r="F1281" i="24"/>
  <c r="L1280" i="24"/>
  <c r="J1280" i="24"/>
  <c r="H1280" i="24"/>
  <c r="F1280" i="24"/>
  <c r="L1279" i="24"/>
  <c r="J1279" i="24"/>
  <c r="H1279" i="24"/>
  <c r="R1279" i="24" s="1"/>
  <c r="F1279" i="24"/>
  <c r="L1278" i="24"/>
  <c r="J1278" i="24"/>
  <c r="H1278" i="24"/>
  <c r="R1278" i="24" s="1"/>
  <c r="F1278" i="24"/>
  <c r="L1277" i="24"/>
  <c r="J1277" i="24"/>
  <c r="H1277" i="24"/>
  <c r="F1277" i="24"/>
  <c r="L1276" i="24"/>
  <c r="J1276" i="24"/>
  <c r="H1276" i="24"/>
  <c r="F1276" i="24"/>
  <c r="R1276" i="24" s="1"/>
  <c r="R1275" i="24"/>
  <c r="L1275" i="24"/>
  <c r="J1275" i="24"/>
  <c r="H1275" i="24"/>
  <c r="F1275" i="24"/>
  <c r="R1274" i="24"/>
  <c r="L1274" i="24"/>
  <c r="J1274" i="24"/>
  <c r="H1274" i="24"/>
  <c r="F1274" i="24"/>
  <c r="L1273" i="24"/>
  <c r="J1273" i="24"/>
  <c r="H1273" i="24"/>
  <c r="F1273" i="24"/>
  <c r="L1272" i="24"/>
  <c r="J1272" i="24"/>
  <c r="H1272" i="24"/>
  <c r="F1272" i="24"/>
  <c r="L1271" i="24"/>
  <c r="J1271" i="24"/>
  <c r="H1271" i="24"/>
  <c r="R1271" i="24" s="1"/>
  <c r="F1271" i="24"/>
  <c r="R1270" i="24"/>
  <c r="L1270" i="24"/>
  <c r="J1270" i="24"/>
  <c r="H1270" i="24"/>
  <c r="F1270" i="24"/>
  <c r="L1269" i="24"/>
  <c r="J1269" i="24"/>
  <c r="H1269" i="24"/>
  <c r="F1269" i="24"/>
  <c r="L1268" i="24"/>
  <c r="J1268" i="24"/>
  <c r="H1268" i="24"/>
  <c r="F1268" i="24"/>
  <c r="R1268" i="24" s="1"/>
  <c r="R1267" i="24"/>
  <c r="L1267" i="24"/>
  <c r="J1267" i="24"/>
  <c r="H1267" i="24"/>
  <c r="F1267" i="24"/>
  <c r="L1266" i="24"/>
  <c r="J1266" i="24"/>
  <c r="H1266" i="24"/>
  <c r="F1266" i="24"/>
  <c r="L1265" i="24"/>
  <c r="J1265" i="24"/>
  <c r="H1265" i="24"/>
  <c r="F1265" i="24"/>
  <c r="L1264" i="24"/>
  <c r="J1264" i="24"/>
  <c r="H1264" i="24"/>
  <c r="R1264" i="24" s="1"/>
  <c r="F1264" i="24"/>
  <c r="L1263" i="24"/>
  <c r="J1263" i="24"/>
  <c r="H1263" i="24"/>
  <c r="F1263" i="24"/>
  <c r="R1262" i="24"/>
  <c r="L1262" i="24"/>
  <c r="J1262" i="24"/>
  <c r="H1262" i="24"/>
  <c r="F1262" i="24"/>
  <c r="L1261" i="24"/>
  <c r="J1261" i="24"/>
  <c r="H1261" i="24"/>
  <c r="F1261" i="24"/>
  <c r="R1261" i="24" s="1"/>
  <c r="L1260" i="24"/>
  <c r="J1260" i="24"/>
  <c r="H1260" i="24"/>
  <c r="F1260" i="24"/>
  <c r="R1259" i="24"/>
  <c r="L1259" i="24"/>
  <c r="J1259" i="24"/>
  <c r="H1259" i="24"/>
  <c r="F1259" i="24"/>
  <c r="L1258" i="24"/>
  <c r="J1258" i="24"/>
  <c r="H1258" i="24"/>
  <c r="R1258" i="24" s="1"/>
  <c r="F1258" i="24"/>
  <c r="L1257" i="24"/>
  <c r="J1257" i="24"/>
  <c r="H1257" i="24"/>
  <c r="F1257" i="24"/>
  <c r="L1256" i="24"/>
  <c r="J1256" i="24"/>
  <c r="H1256" i="24"/>
  <c r="F1256" i="24"/>
  <c r="L1255" i="24"/>
  <c r="J1255" i="24"/>
  <c r="H1255" i="24"/>
  <c r="F1255" i="24"/>
  <c r="L1254" i="24"/>
  <c r="J1254" i="24"/>
  <c r="H1254" i="24"/>
  <c r="R1254" i="24" s="1"/>
  <c r="F1254" i="24"/>
  <c r="L1253" i="24"/>
  <c r="J1253" i="24"/>
  <c r="H1253" i="24"/>
  <c r="F1253" i="24"/>
  <c r="R1253" i="24" s="1"/>
  <c r="L1252" i="24"/>
  <c r="J1252" i="24"/>
  <c r="H1252" i="24"/>
  <c r="F1252" i="24"/>
  <c r="L1251" i="24"/>
  <c r="J1251" i="24"/>
  <c r="R1251" i="24" s="1"/>
  <c r="H1251" i="24"/>
  <c r="F1251" i="24"/>
  <c r="L1250" i="24"/>
  <c r="J1250" i="24"/>
  <c r="H1250" i="24"/>
  <c r="R1250" i="24" s="1"/>
  <c r="F1250" i="24"/>
  <c r="L1249" i="24"/>
  <c r="J1249" i="24"/>
  <c r="H1249" i="24"/>
  <c r="F1249" i="24"/>
  <c r="L1248" i="24"/>
  <c r="J1248" i="24"/>
  <c r="H1248" i="24"/>
  <c r="R1248" i="24" s="1"/>
  <c r="F1248" i="24"/>
  <c r="L1247" i="24"/>
  <c r="J1247" i="24"/>
  <c r="H1247" i="24"/>
  <c r="F1247" i="24"/>
  <c r="L1246" i="24"/>
  <c r="J1246" i="24"/>
  <c r="H1246" i="24"/>
  <c r="R1246" i="24" s="1"/>
  <c r="F1246" i="24"/>
  <c r="L1245" i="24"/>
  <c r="J1245" i="24"/>
  <c r="H1245" i="24"/>
  <c r="F1245" i="24"/>
  <c r="L1244" i="24"/>
  <c r="J1244" i="24"/>
  <c r="H1244" i="24"/>
  <c r="F1244" i="24"/>
  <c r="R1243" i="24"/>
  <c r="L1243" i="24"/>
  <c r="J1243" i="24"/>
  <c r="H1243" i="24"/>
  <c r="F1243" i="24"/>
  <c r="L1242" i="24"/>
  <c r="J1242" i="24"/>
  <c r="H1242" i="24"/>
  <c r="F1242" i="24"/>
  <c r="L1241" i="24"/>
  <c r="J1241" i="24"/>
  <c r="H1241" i="24"/>
  <c r="F1241" i="24"/>
  <c r="L1240" i="24"/>
  <c r="J1240" i="24"/>
  <c r="H1240" i="24"/>
  <c r="F1240" i="24"/>
  <c r="L1239" i="24"/>
  <c r="J1239" i="24"/>
  <c r="H1239" i="24"/>
  <c r="R1239" i="24" s="1"/>
  <c r="F1239" i="24"/>
  <c r="R1238" i="24"/>
  <c r="L1238" i="24"/>
  <c r="J1238" i="24"/>
  <c r="H1238" i="24"/>
  <c r="F1238" i="24"/>
  <c r="L1237" i="24"/>
  <c r="J1237" i="24"/>
  <c r="H1237" i="24"/>
  <c r="F1237" i="24"/>
  <c r="L1236" i="24"/>
  <c r="J1236" i="24"/>
  <c r="H1236" i="24"/>
  <c r="F1236" i="24"/>
  <c r="R1236" i="24" s="1"/>
  <c r="R1235" i="24"/>
  <c r="L1235" i="24"/>
  <c r="J1235" i="24"/>
  <c r="H1235" i="24"/>
  <c r="F1235" i="24"/>
  <c r="L1234" i="24"/>
  <c r="J1234" i="24"/>
  <c r="H1234" i="24"/>
  <c r="F1234" i="24"/>
  <c r="L1233" i="24"/>
  <c r="J1233" i="24"/>
  <c r="H1233" i="24"/>
  <c r="F1233" i="24"/>
  <c r="L1232" i="24"/>
  <c r="J1232" i="24"/>
  <c r="H1232" i="24"/>
  <c r="R1232" i="24" s="1"/>
  <c r="F1232" i="24"/>
  <c r="L1231" i="24"/>
  <c r="J1231" i="24"/>
  <c r="H1231" i="24"/>
  <c r="F1231" i="24"/>
  <c r="R1230" i="24"/>
  <c r="L1230" i="24"/>
  <c r="J1230" i="24"/>
  <c r="H1230" i="24"/>
  <c r="F1230" i="24"/>
  <c r="L1229" i="24"/>
  <c r="J1229" i="24"/>
  <c r="H1229" i="24"/>
  <c r="F1229" i="24"/>
  <c r="R1229" i="24" s="1"/>
  <c r="L1228" i="24"/>
  <c r="J1228" i="24"/>
  <c r="H1228" i="24"/>
  <c r="F1228" i="24"/>
  <c r="R1227" i="24"/>
  <c r="L1227" i="24"/>
  <c r="J1227" i="24"/>
  <c r="H1227" i="24"/>
  <c r="F1227" i="24"/>
  <c r="L1226" i="24"/>
  <c r="J1226" i="24"/>
  <c r="H1226" i="24"/>
  <c r="F1226" i="24"/>
  <c r="L1225" i="24"/>
  <c r="J1225" i="24"/>
  <c r="H1225" i="24"/>
  <c r="F1225" i="24"/>
  <c r="L1224" i="24"/>
  <c r="J1224" i="24"/>
  <c r="H1224" i="24"/>
  <c r="F1224" i="24"/>
  <c r="L1223" i="24"/>
  <c r="J1223" i="24"/>
  <c r="H1223" i="24"/>
  <c r="F1223" i="24"/>
  <c r="L1222" i="24"/>
  <c r="J1222" i="24"/>
  <c r="H1222" i="24"/>
  <c r="R1222" i="24" s="1"/>
  <c r="F1222" i="24"/>
  <c r="L1221" i="24"/>
  <c r="J1221" i="24"/>
  <c r="H1221" i="24"/>
  <c r="F1221" i="24"/>
  <c r="R1221" i="24" s="1"/>
  <c r="L1220" i="24"/>
  <c r="J1220" i="24"/>
  <c r="H1220" i="24"/>
  <c r="F1220" i="24"/>
  <c r="L1219" i="24"/>
  <c r="J1219" i="24"/>
  <c r="R1219" i="24" s="1"/>
  <c r="H1219" i="24"/>
  <c r="F1219" i="24"/>
  <c r="L1218" i="24"/>
  <c r="J1218" i="24"/>
  <c r="H1218" i="24"/>
  <c r="F1218" i="24"/>
  <c r="L1217" i="24"/>
  <c r="J1217" i="24"/>
  <c r="H1217" i="24"/>
  <c r="F1217" i="24"/>
  <c r="L1216" i="24"/>
  <c r="J1216" i="24"/>
  <c r="H1216" i="24"/>
  <c r="R1216" i="24" s="1"/>
  <c r="F1216" i="24"/>
  <c r="L1215" i="24"/>
  <c r="J1215" i="24"/>
  <c r="H1215" i="24"/>
  <c r="F1215" i="24"/>
  <c r="L1214" i="24"/>
  <c r="J1214" i="24"/>
  <c r="H1214" i="24"/>
  <c r="R1214" i="24" s="1"/>
  <c r="F1214" i="24"/>
  <c r="L1213" i="24"/>
  <c r="J1213" i="24"/>
  <c r="H1213" i="24"/>
  <c r="F1213" i="24"/>
  <c r="L1212" i="24"/>
  <c r="J1212" i="24"/>
  <c r="H1212" i="24"/>
  <c r="F1212" i="24"/>
  <c r="R1211" i="24"/>
  <c r="L1211" i="24"/>
  <c r="J1211" i="24"/>
  <c r="H1211" i="24"/>
  <c r="F1211" i="24"/>
  <c r="L1210" i="24"/>
  <c r="J1210" i="24"/>
  <c r="H1210" i="24"/>
  <c r="F1210" i="24"/>
  <c r="L1209" i="24"/>
  <c r="J1209" i="24"/>
  <c r="H1209" i="24"/>
  <c r="F1209" i="24"/>
  <c r="L1208" i="24"/>
  <c r="J1208" i="24"/>
  <c r="H1208" i="24"/>
  <c r="F1208" i="24"/>
  <c r="L1207" i="24"/>
  <c r="J1207" i="24"/>
  <c r="H1207" i="24"/>
  <c r="R1207" i="24" s="1"/>
  <c r="F1207" i="24"/>
  <c r="L1206" i="24"/>
  <c r="J1206" i="24"/>
  <c r="H1206" i="24"/>
  <c r="F1206" i="24"/>
  <c r="L1205" i="24"/>
  <c r="J1205" i="24"/>
  <c r="H1205" i="24"/>
  <c r="F1205" i="24"/>
  <c r="L1204" i="24"/>
  <c r="J1204" i="24"/>
  <c r="H1204" i="24"/>
  <c r="F1204" i="24"/>
  <c r="L1203" i="24"/>
  <c r="J1203" i="24"/>
  <c r="H1203" i="24"/>
  <c r="R1203" i="24" s="1"/>
  <c r="F1203" i="24"/>
  <c r="L1202" i="24"/>
  <c r="J1202" i="24"/>
  <c r="H1202" i="24"/>
  <c r="F1202" i="24"/>
  <c r="L1201" i="24"/>
  <c r="J1201" i="24"/>
  <c r="H1201" i="24"/>
  <c r="F1201" i="24"/>
  <c r="L1200" i="24"/>
  <c r="J1200" i="24"/>
  <c r="H1200" i="24"/>
  <c r="F1200" i="24"/>
  <c r="L1199" i="24"/>
  <c r="J1199" i="24"/>
  <c r="H1199" i="24"/>
  <c r="F1199" i="24"/>
  <c r="L1198" i="24"/>
  <c r="J1198" i="24"/>
  <c r="H1198" i="24"/>
  <c r="R1198" i="24" s="1"/>
  <c r="F1198" i="24"/>
  <c r="L1197" i="24"/>
  <c r="J1197" i="24"/>
  <c r="H1197" i="24"/>
  <c r="F1197" i="24"/>
  <c r="L1196" i="24"/>
  <c r="J1196" i="24"/>
  <c r="H1196" i="24"/>
  <c r="F1196" i="24"/>
  <c r="R1196" i="24" s="1"/>
  <c r="L1195" i="24"/>
  <c r="J1195" i="24"/>
  <c r="H1195" i="24"/>
  <c r="R1195" i="24" s="1"/>
  <c r="F1195" i="24"/>
  <c r="L1194" i="24"/>
  <c r="J1194" i="24"/>
  <c r="H1194" i="24"/>
  <c r="F1194" i="24"/>
  <c r="L1193" i="24"/>
  <c r="J1193" i="24"/>
  <c r="H1193" i="24"/>
  <c r="F1193" i="24"/>
  <c r="L1192" i="24"/>
  <c r="J1192" i="24"/>
  <c r="H1192" i="24"/>
  <c r="F1192" i="24"/>
  <c r="R1191" i="24"/>
  <c r="L1191" i="24"/>
  <c r="J1191" i="24"/>
  <c r="H1191" i="24"/>
  <c r="F1191" i="24"/>
  <c r="L1190" i="24"/>
  <c r="J1190" i="24"/>
  <c r="H1190" i="24"/>
  <c r="F1190" i="24"/>
  <c r="R1190" i="24" s="1"/>
  <c r="L1189" i="24"/>
  <c r="J1189" i="24"/>
  <c r="H1189" i="24"/>
  <c r="F1189" i="24"/>
  <c r="L1188" i="24"/>
  <c r="J1188" i="24"/>
  <c r="H1188" i="24"/>
  <c r="F1188" i="24"/>
  <c r="R1188" i="24" s="1"/>
  <c r="R1187" i="24"/>
  <c r="L1187" i="24"/>
  <c r="J1187" i="24"/>
  <c r="H1187" i="24"/>
  <c r="F1187" i="24"/>
  <c r="L1186" i="24"/>
  <c r="J1186" i="24"/>
  <c r="H1186" i="24"/>
  <c r="F1186" i="24"/>
  <c r="L1185" i="24"/>
  <c r="J1185" i="24"/>
  <c r="H1185" i="24"/>
  <c r="F1185" i="24"/>
  <c r="R1185" i="24" s="1"/>
  <c r="L1184" i="24"/>
  <c r="J1184" i="24"/>
  <c r="H1184" i="24"/>
  <c r="F1184" i="24"/>
  <c r="L1183" i="24"/>
  <c r="J1183" i="24"/>
  <c r="H1183" i="24"/>
  <c r="R1183" i="24" s="1"/>
  <c r="F1183" i="24"/>
  <c r="L1182" i="24"/>
  <c r="J1182" i="24"/>
  <c r="H1182" i="24"/>
  <c r="F1182" i="24"/>
  <c r="L1181" i="24"/>
  <c r="J1181" i="24"/>
  <c r="H1181" i="24"/>
  <c r="F1181" i="24"/>
  <c r="L1180" i="24"/>
  <c r="J1180" i="24"/>
  <c r="H1180" i="24"/>
  <c r="F1180" i="24"/>
  <c r="R1180" i="24" s="1"/>
  <c r="L1179" i="24"/>
  <c r="J1179" i="24"/>
  <c r="H1179" i="24"/>
  <c r="R1179" i="24" s="1"/>
  <c r="F1179" i="24"/>
  <c r="L1178" i="24"/>
  <c r="J1178" i="24"/>
  <c r="H1178" i="24"/>
  <c r="F1178" i="24"/>
  <c r="L1177" i="24"/>
  <c r="J1177" i="24"/>
  <c r="H1177" i="24"/>
  <c r="F1177" i="24"/>
  <c r="R1177" i="24" s="1"/>
  <c r="L1176" i="24"/>
  <c r="J1176" i="24"/>
  <c r="H1176" i="24"/>
  <c r="F1176" i="24"/>
  <c r="R1175" i="24"/>
  <c r="L1175" i="24"/>
  <c r="J1175" i="24"/>
  <c r="H1175" i="24"/>
  <c r="F1175" i="24"/>
  <c r="L1174" i="24"/>
  <c r="J1174" i="24"/>
  <c r="H1174" i="24"/>
  <c r="F1174" i="24"/>
  <c r="R1174" i="24" s="1"/>
  <c r="L1173" i="24"/>
  <c r="J1173" i="24"/>
  <c r="H1173" i="24"/>
  <c r="F1173" i="24"/>
  <c r="L1172" i="24"/>
  <c r="J1172" i="24"/>
  <c r="H1172" i="24"/>
  <c r="F1172" i="24"/>
  <c r="R1172" i="24" s="1"/>
  <c r="R1171" i="24"/>
  <c r="L1171" i="24"/>
  <c r="J1171" i="24"/>
  <c r="H1171" i="24"/>
  <c r="F1171" i="24"/>
  <c r="L1170" i="24"/>
  <c r="J1170" i="24"/>
  <c r="H1170" i="24"/>
  <c r="F1170" i="24"/>
  <c r="L1169" i="24"/>
  <c r="J1169" i="24"/>
  <c r="H1169" i="24"/>
  <c r="F1169" i="24"/>
  <c r="L1168" i="24"/>
  <c r="J1168" i="24"/>
  <c r="H1168" i="24"/>
  <c r="F1168" i="24"/>
  <c r="L1167" i="24"/>
  <c r="J1167" i="24"/>
  <c r="H1167" i="24"/>
  <c r="R1167" i="24" s="1"/>
  <c r="F1167" i="24"/>
  <c r="L1166" i="24"/>
  <c r="J1166" i="24"/>
  <c r="H1166" i="24"/>
  <c r="F1166" i="24"/>
  <c r="L1165" i="24"/>
  <c r="J1165" i="24"/>
  <c r="H1165" i="24"/>
  <c r="F1165" i="24"/>
  <c r="L1164" i="24"/>
  <c r="J1164" i="24"/>
  <c r="H1164" i="24"/>
  <c r="F1164" i="24"/>
  <c r="R1164" i="24" s="1"/>
  <c r="L1163" i="24"/>
  <c r="J1163" i="24"/>
  <c r="H1163" i="24"/>
  <c r="R1163" i="24" s="1"/>
  <c r="F1163" i="24"/>
  <c r="L1162" i="24"/>
  <c r="J1162" i="24"/>
  <c r="H1162" i="24"/>
  <c r="F1162" i="24"/>
  <c r="L1161" i="24"/>
  <c r="J1161" i="24"/>
  <c r="H1161" i="24"/>
  <c r="F1161" i="24"/>
  <c r="L1160" i="24"/>
  <c r="J1160" i="24"/>
  <c r="H1160" i="24"/>
  <c r="F1160" i="24"/>
  <c r="R1159" i="24"/>
  <c r="L1159" i="24"/>
  <c r="J1159" i="24"/>
  <c r="H1159" i="24"/>
  <c r="F1159" i="24"/>
  <c r="L1158" i="24"/>
  <c r="J1158" i="24"/>
  <c r="H1158" i="24"/>
  <c r="F1158" i="24"/>
  <c r="R1158" i="24" s="1"/>
  <c r="L1157" i="24"/>
  <c r="J1157" i="24"/>
  <c r="H1157" i="24"/>
  <c r="F1157" i="24"/>
  <c r="L1156" i="24"/>
  <c r="J1156" i="24"/>
  <c r="H1156" i="24"/>
  <c r="F1156" i="24"/>
  <c r="R1156" i="24" s="1"/>
  <c r="R1155" i="24"/>
  <c r="L1155" i="24"/>
  <c r="J1155" i="24"/>
  <c r="H1155" i="24"/>
  <c r="F1155" i="24"/>
  <c r="L1154" i="24"/>
  <c r="J1154" i="24"/>
  <c r="H1154" i="24"/>
  <c r="F1154" i="24"/>
  <c r="L1153" i="24"/>
  <c r="J1153" i="24"/>
  <c r="H1153" i="24"/>
  <c r="F1153" i="24"/>
  <c r="L1152" i="24"/>
  <c r="J1152" i="24"/>
  <c r="H1152" i="24"/>
  <c r="F1152" i="24"/>
  <c r="L1151" i="24"/>
  <c r="J1151" i="24"/>
  <c r="H1151" i="24"/>
  <c r="R1151" i="24" s="1"/>
  <c r="F1151" i="24"/>
  <c r="L1150" i="24"/>
  <c r="J1150" i="24"/>
  <c r="H1150" i="24"/>
  <c r="F1150" i="24"/>
  <c r="R1150" i="24" s="1"/>
  <c r="R1149" i="24"/>
  <c r="L1149" i="24"/>
  <c r="J1149" i="24"/>
  <c r="H1149" i="24"/>
  <c r="F1149" i="24"/>
  <c r="R1148" i="24"/>
  <c r="L1148" i="24"/>
  <c r="J1148" i="24"/>
  <c r="H1148" i="24"/>
  <c r="F1148" i="24"/>
  <c r="R1147" i="24"/>
  <c r="L1147" i="24"/>
  <c r="J1147" i="24"/>
  <c r="H1147" i="24"/>
  <c r="F1147" i="24"/>
  <c r="L1146" i="24"/>
  <c r="J1146" i="24"/>
  <c r="H1146" i="24"/>
  <c r="F1146" i="24"/>
  <c r="L1145" i="24"/>
  <c r="J1145" i="24"/>
  <c r="H1145" i="24"/>
  <c r="F1145" i="24"/>
  <c r="L1144" i="24"/>
  <c r="J1144" i="24"/>
  <c r="H1144" i="24"/>
  <c r="F1144" i="24"/>
  <c r="R1144" i="24" s="1"/>
  <c r="L1143" i="24"/>
  <c r="J1143" i="24"/>
  <c r="H1143" i="24"/>
  <c r="R1143" i="24" s="1"/>
  <c r="F1143" i="24"/>
  <c r="L1142" i="24"/>
  <c r="J1142" i="24"/>
  <c r="H1142" i="24"/>
  <c r="F1142" i="24"/>
  <c r="R1142" i="24" s="1"/>
  <c r="R1141" i="24"/>
  <c r="L1141" i="24"/>
  <c r="J1141" i="24"/>
  <c r="H1141" i="24"/>
  <c r="F1141" i="24"/>
  <c r="R1140" i="24"/>
  <c r="L1140" i="24"/>
  <c r="J1140" i="24"/>
  <c r="H1140" i="24"/>
  <c r="F1140" i="24"/>
  <c r="R1139" i="24"/>
  <c r="L1139" i="24"/>
  <c r="J1139" i="24"/>
  <c r="H1139" i="24"/>
  <c r="F1139" i="24"/>
  <c r="L1138" i="24"/>
  <c r="J1138" i="24"/>
  <c r="H1138" i="24"/>
  <c r="F1138" i="24"/>
  <c r="L1137" i="24"/>
  <c r="J1137" i="24"/>
  <c r="H1137" i="24"/>
  <c r="F1137" i="24"/>
  <c r="L1136" i="24"/>
  <c r="J1136" i="24"/>
  <c r="H1136" i="24"/>
  <c r="F1136" i="24"/>
  <c r="L1135" i="24"/>
  <c r="J1135" i="24"/>
  <c r="H1135" i="24"/>
  <c r="R1135" i="24" s="1"/>
  <c r="F1135" i="24"/>
  <c r="L1134" i="24"/>
  <c r="J1134" i="24"/>
  <c r="H1134" i="24"/>
  <c r="F1134" i="24"/>
  <c r="R1134" i="24" s="1"/>
  <c r="R1133" i="24"/>
  <c r="L1133" i="24"/>
  <c r="J1133" i="24"/>
  <c r="H1133" i="24"/>
  <c r="F1133" i="24"/>
  <c r="R1132" i="24"/>
  <c r="L1132" i="24"/>
  <c r="J1132" i="24"/>
  <c r="H1132" i="24"/>
  <c r="F1132" i="24"/>
  <c r="R1131" i="24"/>
  <c r="L1131" i="24"/>
  <c r="J1131" i="24"/>
  <c r="H1131" i="24"/>
  <c r="F1131" i="24"/>
  <c r="L1130" i="24"/>
  <c r="J1130" i="24"/>
  <c r="H1130" i="24"/>
  <c r="F1130" i="24"/>
  <c r="L1129" i="24"/>
  <c r="J1129" i="24"/>
  <c r="H1129" i="24"/>
  <c r="F1129" i="24"/>
  <c r="L1128" i="24"/>
  <c r="J1128" i="24"/>
  <c r="H1128" i="24"/>
  <c r="F1128" i="24"/>
  <c r="R1128" i="24" s="1"/>
  <c r="L1127" i="24"/>
  <c r="J1127" i="24"/>
  <c r="H1127" i="24"/>
  <c r="R1127" i="24" s="1"/>
  <c r="F1127" i="24"/>
  <c r="L1126" i="24"/>
  <c r="J1126" i="24"/>
  <c r="H1126" i="24"/>
  <c r="F1126" i="24"/>
  <c r="R1126" i="24" s="1"/>
  <c r="R1125" i="24"/>
  <c r="L1125" i="24"/>
  <c r="J1125" i="24"/>
  <c r="H1125" i="24"/>
  <c r="F1125" i="24"/>
  <c r="L1124" i="24"/>
  <c r="J1124" i="24"/>
  <c r="R1124" i="24" s="1"/>
  <c r="H1124" i="24"/>
  <c r="F1124" i="24"/>
  <c r="R1123" i="24"/>
  <c r="L1123" i="24"/>
  <c r="J1123" i="24"/>
  <c r="H1123" i="24"/>
  <c r="F1123" i="24"/>
  <c r="L1122" i="24"/>
  <c r="J1122" i="24"/>
  <c r="H1122" i="24"/>
  <c r="F1122" i="24"/>
  <c r="L1121" i="24"/>
  <c r="J1121" i="24"/>
  <c r="H1121" i="24"/>
  <c r="F1121" i="24"/>
  <c r="L1120" i="24"/>
  <c r="J1120" i="24"/>
  <c r="H1120" i="24"/>
  <c r="F1120" i="24"/>
  <c r="R1120" i="24" s="1"/>
  <c r="L1119" i="24"/>
  <c r="J1119" i="24"/>
  <c r="H1119" i="24"/>
  <c r="R1119" i="24" s="1"/>
  <c r="F1119" i="24"/>
  <c r="L1118" i="24"/>
  <c r="J1118" i="24"/>
  <c r="H1118" i="24"/>
  <c r="F1118" i="24"/>
  <c r="R1118" i="24" s="1"/>
  <c r="R1117" i="24"/>
  <c r="L1117" i="24"/>
  <c r="J1117" i="24"/>
  <c r="H1117" i="24"/>
  <c r="F1117" i="24"/>
  <c r="R1116" i="24"/>
  <c r="L1116" i="24"/>
  <c r="J1116" i="24"/>
  <c r="H1116" i="24"/>
  <c r="F1116" i="24"/>
  <c r="R1115" i="24"/>
  <c r="L1115" i="24"/>
  <c r="J1115" i="24"/>
  <c r="H1115" i="24"/>
  <c r="F1115" i="24"/>
  <c r="L1114" i="24"/>
  <c r="J1114" i="24"/>
  <c r="H1114" i="24"/>
  <c r="F1114" i="24"/>
  <c r="L1113" i="24"/>
  <c r="J1113" i="24"/>
  <c r="H1113" i="24"/>
  <c r="F1113" i="24"/>
  <c r="L1112" i="24"/>
  <c r="J1112" i="24"/>
  <c r="H1112" i="24"/>
  <c r="F1112" i="24"/>
  <c r="L1111" i="24"/>
  <c r="J1111" i="24"/>
  <c r="H1111" i="24"/>
  <c r="R1111" i="24" s="1"/>
  <c r="F1111" i="24"/>
  <c r="L1110" i="24"/>
  <c r="J1110" i="24"/>
  <c r="H1110" i="24"/>
  <c r="F1110" i="24"/>
  <c r="R1110" i="24" s="1"/>
  <c r="R1109" i="24"/>
  <c r="L1109" i="24"/>
  <c r="J1109" i="24"/>
  <c r="H1109" i="24"/>
  <c r="F1109" i="24"/>
  <c r="L1108" i="24"/>
  <c r="J1108" i="24"/>
  <c r="R1108" i="24" s="1"/>
  <c r="H1108" i="24"/>
  <c r="F1108" i="24"/>
  <c r="R1107" i="24"/>
  <c r="L1107" i="24"/>
  <c r="J1107" i="24"/>
  <c r="H1107" i="24"/>
  <c r="F1107" i="24"/>
  <c r="L1106" i="24"/>
  <c r="J1106" i="24"/>
  <c r="H1106" i="24"/>
  <c r="F1106" i="24"/>
  <c r="L1105" i="24"/>
  <c r="J1105" i="24"/>
  <c r="H1105" i="24"/>
  <c r="F1105" i="24"/>
  <c r="L1104" i="24"/>
  <c r="J1104" i="24"/>
  <c r="H1104" i="24"/>
  <c r="F1104" i="24"/>
  <c r="L1103" i="24"/>
  <c r="J1103" i="24"/>
  <c r="H1103" i="24"/>
  <c r="R1103" i="24" s="1"/>
  <c r="F1103" i="24"/>
  <c r="L1102" i="24"/>
  <c r="J1102" i="24"/>
  <c r="H1102" i="24"/>
  <c r="F1102" i="24"/>
  <c r="R1102" i="24" s="1"/>
  <c r="R1101" i="24"/>
  <c r="L1101" i="24"/>
  <c r="J1101" i="24"/>
  <c r="H1101" i="24"/>
  <c r="F1101" i="24"/>
  <c r="R1100" i="24"/>
  <c r="L1100" i="24"/>
  <c r="J1100" i="24"/>
  <c r="H1100" i="24"/>
  <c r="F1100" i="24"/>
  <c r="R1099" i="24"/>
  <c r="L1099" i="24"/>
  <c r="J1099" i="24"/>
  <c r="H1099" i="24"/>
  <c r="F1099" i="24"/>
  <c r="L1098" i="24"/>
  <c r="J1098" i="24"/>
  <c r="H1098" i="24"/>
  <c r="F1098" i="24"/>
  <c r="L1097" i="24"/>
  <c r="J1097" i="24"/>
  <c r="H1097" i="24"/>
  <c r="F1097" i="24"/>
  <c r="L1096" i="24"/>
  <c r="J1096" i="24"/>
  <c r="H1096" i="24"/>
  <c r="F1096" i="24"/>
  <c r="L1095" i="24"/>
  <c r="J1095" i="24"/>
  <c r="H1095" i="24"/>
  <c r="R1095" i="24" s="1"/>
  <c r="F1095" i="24"/>
  <c r="L1094" i="24"/>
  <c r="J1094" i="24"/>
  <c r="H1094" i="24"/>
  <c r="F1094" i="24"/>
  <c r="R1094" i="24" s="1"/>
  <c r="R1093" i="24"/>
  <c r="L1093" i="24"/>
  <c r="J1093" i="24"/>
  <c r="H1093" i="24"/>
  <c r="F1093" i="24"/>
  <c r="L1092" i="24"/>
  <c r="J1092" i="24"/>
  <c r="R1092" i="24" s="1"/>
  <c r="H1092" i="24"/>
  <c r="F1092" i="24"/>
  <c r="R1091" i="24"/>
  <c r="L1091" i="24"/>
  <c r="J1091" i="24"/>
  <c r="H1091" i="24"/>
  <c r="F1091" i="24"/>
  <c r="L1090" i="24"/>
  <c r="J1090" i="24"/>
  <c r="H1090" i="24"/>
  <c r="F1090" i="24"/>
  <c r="L1089" i="24"/>
  <c r="J1089" i="24"/>
  <c r="H1089" i="24"/>
  <c r="F1089" i="24"/>
  <c r="L1088" i="24"/>
  <c r="J1088" i="24"/>
  <c r="H1088" i="24"/>
  <c r="F1088" i="24"/>
  <c r="R1088" i="24" s="1"/>
  <c r="L1087" i="24"/>
  <c r="J1087" i="24"/>
  <c r="H1087" i="24"/>
  <c r="R1087" i="24" s="1"/>
  <c r="F1087" i="24"/>
  <c r="L1086" i="24"/>
  <c r="J1086" i="24"/>
  <c r="H1086" i="24"/>
  <c r="F1086" i="24"/>
  <c r="R1086" i="24" s="1"/>
  <c r="R1085" i="24"/>
  <c r="L1085" i="24"/>
  <c r="J1085" i="24"/>
  <c r="H1085" i="24"/>
  <c r="F1085" i="24"/>
  <c r="R1084" i="24"/>
  <c r="L1084" i="24"/>
  <c r="J1084" i="24"/>
  <c r="H1084" i="24"/>
  <c r="F1084" i="24"/>
  <c r="R1083" i="24"/>
  <c r="L1083" i="24"/>
  <c r="J1083" i="24"/>
  <c r="H1083" i="24"/>
  <c r="F1083" i="24"/>
  <c r="L1082" i="24"/>
  <c r="J1082" i="24"/>
  <c r="H1082" i="24"/>
  <c r="F1082" i="24"/>
  <c r="L1081" i="24"/>
  <c r="J1081" i="24"/>
  <c r="H1081" i="24"/>
  <c r="F1081" i="24"/>
  <c r="L1080" i="24"/>
  <c r="J1080" i="24"/>
  <c r="H1080" i="24"/>
  <c r="F1080" i="24"/>
  <c r="L1079" i="24"/>
  <c r="J1079" i="24"/>
  <c r="H1079" i="24"/>
  <c r="R1079" i="24" s="1"/>
  <c r="F1079" i="24"/>
  <c r="L1078" i="24"/>
  <c r="J1078" i="24"/>
  <c r="H1078" i="24"/>
  <c r="F1078" i="24"/>
  <c r="R1078" i="24" s="1"/>
  <c r="R1077" i="24"/>
  <c r="L1077" i="24"/>
  <c r="J1077" i="24"/>
  <c r="H1077" i="24"/>
  <c r="F1077" i="24"/>
  <c r="R1076" i="24"/>
  <c r="L1076" i="24"/>
  <c r="J1076" i="24"/>
  <c r="H1076" i="24"/>
  <c r="F1076" i="24"/>
  <c r="R1075" i="24"/>
  <c r="L1075" i="24"/>
  <c r="J1075" i="24"/>
  <c r="H1075" i="24"/>
  <c r="F1075" i="24"/>
  <c r="L1074" i="24"/>
  <c r="J1074" i="24"/>
  <c r="H1074" i="24"/>
  <c r="F1074" i="24"/>
  <c r="L1073" i="24"/>
  <c r="J1073" i="24"/>
  <c r="H1073" i="24"/>
  <c r="F1073" i="24"/>
  <c r="R1073" i="24" s="1"/>
  <c r="L1072" i="24"/>
  <c r="J1072" i="24"/>
  <c r="H1072" i="24"/>
  <c r="F1072" i="24"/>
  <c r="L1071" i="24"/>
  <c r="J1071" i="24"/>
  <c r="H1071" i="24"/>
  <c r="R1071" i="24" s="1"/>
  <c r="F1071" i="24"/>
  <c r="L1070" i="24"/>
  <c r="J1070" i="24"/>
  <c r="H1070" i="24"/>
  <c r="F1070" i="24"/>
  <c r="R1070" i="24" s="1"/>
  <c r="R1069" i="24"/>
  <c r="L1069" i="24"/>
  <c r="J1069" i="24"/>
  <c r="H1069" i="24"/>
  <c r="F1069" i="24"/>
  <c r="R1068" i="24"/>
  <c r="L1068" i="24"/>
  <c r="J1068" i="24"/>
  <c r="H1068" i="24"/>
  <c r="F1068" i="24"/>
  <c r="R1067" i="24"/>
  <c r="L1067" i="24"/>
  <c r="J1067" i="24"/>
  <c r="H1067" i="24"/>
  <c r="F1067" i="24"/>
  <c r="L1066" i="24"/>
  <c r="J1066" i="24"/>
  <c r="H1066" i="24"/>
  <c r="F1066" i="24"/>
  <c r="L1065" i="24"/>
  <c r="J1065" i="24"/>
  <c r="H1065" i="24"/>
  <c r="F1065" i="24"/>
  <c r="L1064" i="24"/>
  <c r="J1064" i="24"/>
  <c r="H1064" i="24"/>
  <c r="F1064" i="24"/>
  <c r="R1064" i="24" s="1"/>
  <c r="L1063" i="24"/>
  <c r="J1063" i="24"/>
  <c r="H1063" i="24"/>
  <c r="R1063" i="24" s="1"/>
  <c r="F1063" i="24"/>
  <c r="L1062" i="24"/>
  <c r="J1062" i="24"/>
  <c r="H1062" i="24"/>
  <c r="F1062" i="24"/>
  <c r="R1062" i="24" s="1"/>
  <c r="R1061" i="24"/>
  <c r="L1061" i="24"/>
  <c r="J1061" i="24"/>
  <c r="H1061" i="24"/>
  <c r="F1061" i="24"/>
  <c r="L1060" i="24"/>
  <c r="J1060" i="24"/>
  <c r="H1060" i="24"/>
  <c r="F1060" i="24"/>
  <c r="R1060" i="24" s="1"/>
  <c r="R1059" i="24"/>
  <c r="L1059" i="24"/>
  <c r="J1059" i="24"/>
  <c r="H1059" i="24"/>
  <c r="F1059" i="24"/>
  <c r="L1058" i="24"/>
  <c r="J1058" i="24"/>
  <c r="H1058" i="24"/>
  <c r="F1058" i="24"/>
  <c r="L1057" i="24"/>
  <c r="J1057" i="24"/>
  <c r="H1057" i="24"/>
  <c r="F1057" i="24"/>
  <c r="L1056" i="24"/>
  <c r="J1056" i="24"/>
  <c r="H1056" i="24"/>
  <c r="F1056" i="24"/>
  <c r="R1056" i="24" s="1"/>
  <c r="L1055" i="24"/>
  <c r="J1055" i="24"/>
  <c r="H1055" i="24"/>
  <c r="R1055" i="24" s="1"/>
  <c r="F1055" i="24"/>
  <c r="L1054" i="24"/>
  <c r="J1054" i="24"/>
  <c r="H1054" i="24"/>
  <c r="F1054" i="24"/>
  <c r="R1054" i="24" s="1"/>
  <c r="R1053" i="24"/>
  <c r="L1053" i="24"/>
  <c r="J1053" i="24"/>
  <c r="H1053" i="24"/>
  <c r="F1053" i="24"/>
  <c r="R1052" i="24"/>
  <c r="L1052" i="24"/>
  <c r="J1052" i="24"/>
  <c r="H1052" i="24"/>
  <c r="F1052" i="24"/>
  <c r="R1051" i="24"/>
  <c r="L1051" i="24"/>
  <c r="J1051" i="24"/>
  <c r="H1051" i="24"/>
  <c r="F1051" i="24"/>
  <c r="L1050" i="24"/>
  <c r="J1050" i="24"/>
  <c r="H1050" i="24"/>
  <c r="F1050" i="24"/>
  <c r="L1049" i="24"/>
  <c r="J1049" i="24"/>
  <c r="H1049" i="24"/>
  <c r="F1049" i="24"/>
  <c r="L1048" i="24"/>
  <c r="J1048" i="24"/>
  <c r="H1048" i="24"/>
  <c r="F1048" i="24"/>
  <c r="L1047" i="24"/>
  <c r="J1047" i="24"/>
  <c r="H1047" i="24"/>
  <c r="R1047" i="24" s="1"/>
  <c r="F1047" i="24"/>
  <c r="L1046" i="24"/>
  <c r="J1046" i="24"/>
  <c r="H1046" i="24"/>
  <c r="F1046" i="24"/>
  <c r="R1046" i="24" s="1"/>
  <c r="R1045" i="24"/>
  <c r="L1045" i="24"/>
  <c r="J1045" i="24"/>
  <c r="H1045" i="24"/>
  <c r="F1045" i="24"/>
  <c r="L1044" i="24"/>
  <c r="J1044" i="24"/>
  <c r="H1044" i="24"/>
  <c r="F1044" i="24"/>
  <c r="R1044" i="24" s="1"/>
  <c r="R1043" i="24"/>
  <c r="L1043" i="24"/>
  <c r="J1043" i="24"/>
  <c r="H1043" i="24"/>
  <c r="F1043" i="24"/>
  <c r="L1042" i="24"/>
  <c r="J1042" i="24"/>
  <c r="H1042" i="24"/>
  <c r="F1042" i="24"/>
  <c r="L1041" i="24"/>
  <c r="J1041" i="24"/>
  <c r="H1041" i="24"/>
  <c r="F1041" i="24"/>
  <c r="L1040" i="24"/>
  <c r="J1040" i="24"/>
  <c r="H1040" i="24"/>
  <c r="F1040" i="24"/>
  <c r="L1039" i="24"/>
  <c r="J1039" i="24"/>
  <c r="H1039" i="24"/>
  <c r="R1039" i="24" s="1"/>
  <c r="F1039" i="24"/>
  <c r="L1038" i="24"/>
  <c r="J1038" i="24"/>
  <c r="H1038" i="24"/>
  <c r="F1038" i="24"/>
  <c r="R1038" i="24" s="1"/>
  <c r="R1037" i="24"/>
  <c r="L1037" i="24"/>
  <c r="J1037" i="24"/>
  <c r="H1037" i="24"/>
  <c r="F1037" i="24"/>
  <c r="R1036" i="24"/>
  <c r="L1036" i="24"/>
  <c r="J1036" i="24"/>
  <c r="H1036" i="24"/>
  <c r="F1036" i="24"/>
  <c r="R1035" i="24"/>
  <c r="L1035" i="24"/>
  <c r="J1035" i="24"/>
  <c r="H1035" i="24"/>
  <c r="F1035" i="24"/>
  <c r="L1034" i="24"/>
  <c r="J1034" i="24"/>
  <c r="H1034" i="24"/>
  <c r="F1034" i="24"/>
  <c r="L1033" i="24"/>
  <c r="J1033" i="24"/>
  <c r="H1033" i="24"/>
  <c r="F1033" i="24"/>
  <c r="L1032" i="24"/>
  <c r="J1032" i="24"/>
  <c r="H1032" i="24"/>
  <c r="F1032" i="24"/>
  <c r="L1031" i="24"/>
  <c r="J1031" i="24"/>
  <c r="H1031" i="24"/>
  <c r="R1031" i="24" s="1"/>
  <c r="F1031" i="24"/>
  <c r="L1030" i="24"/>
  <c r="J1030" i="24"/>
  <c r="H1030" i="24"/>
  <c r="F1030" i="24"/>
  <c r="R1030" i="24" s="1"/>
  <c r="L1029" i="24"/>
  <c r="J1029" i="24"/>
  <c r="H1029" i="24"/>
  <c r="F1029" i="24"/>
  <c r="L1028" i="24"/>
  <c r="J1028" i="24"/>
  <c r="H1028" i="24"/>
  <c r="F1028" i="24"/>
  <c r="R1028" i="24" s="1"/>
  <c r="L1027" i="24"/>
  <c r="J1027" i="24"/>
  <c r="R1027" i="24" s="1"/>
  <c r="H1027" i="24"/>
  <c r="F1027" i="24"/>
  <c r="L1026" i="24"/>
  <c r="J1026" i="24"/>
  <c r="H1026" i="24"/>
  <c r="F1026" i="24"/>
  <c r="L1025" i="24"/>
  <c r="J1025" i="24"/>
  <c r="H1025" i="24"/>
  <c r="F1025" i="24"/>
  <c r="L1024" i="24"/>
  <c r="J1024" i="24"/>
  <c r="H1024" i="24"/>
  <c r="F1024" i="24"/>
  <c r="R1023" i="24"/>
  <c r="L1023" i="24"/>
  <c r="J1023" i="24"/>
  <c r="H1023" i="24"/>
  <c r="F1023" i="24"/>
  <c r="R1022" i="24"/>
  <c r="L1022" i="24"/>
  <c r="J1022" i="24"/>
  <c r="H1022" i="24"/>
  <c r="F1022" i="24"/>
  <c r="L1021" i="24"/>
  <c r="J1021" i="24"/>
  <c r="H1021" i="24"/>
  <c r="F1021" i="24"/>
  <c r="L1020" i="24"/>
  <c r="J1020" i="24"/>
  <c r="H1020" i="24"/>
  <c r="F1020" i="24"/>
  <c r="R1020" i="24" s="1"/>
  <c r="R1019" i="24"/>
  <c r="L1019" i="24"/>
  <c r="J1019" i="24"/>
  <c r="H1019" i="24"/>
  <c r="F1019" i="24"/>
  <c r="L1018" i="24"/>
  <c r="J1018" i="24"/>
  <c r="H1018" i="24"/>
  <c r="F1018" i="24"/>
  <c r="L1017" i="24"/>
  <c r="J1017" i="24"/>
  <c r="H1017" i="24"/>
  <c r="F1017" i="24"/>
  <c r="R1017" i="24" s="1"/>
  <c r="L1016" i="24"/>
  <c r="J1016" i="24"/>
  <c r="H1016" i="24"/>
  <c r="F1016" i="24"/>
  <c r="R1016" i="24" s="1"/>
  <c r="R1015" i="24"/>
  <c r="L1015" i="24"/>
  <c r="J1015" i="24"/>
  <c r="H1015" i="24"/>
  <c r="F1015" i="24"/>
  <c r="L1014" i="24"/>
  <c r="J1014" i="24"/>
  <c r="H1014" i="24"/>
  <c r="F1014" i="24"/>
  <c r="R1014" i="24" s="1"/>
  <c r="L1013" i="24"/>
  <c r="J1013" i="24"/>
  <c r="H1013" i="24"/>
  <c r="F1013" i="24"/>
  <c r="L1012" i="24"/>
  <c r="J1012" i="24"/>
  <c r="H1012" i="24"/>
  <c r="F1012" i="24"/>
  <c r="R1012" i="24" s="1"/>
  <c r="L1011" i="24"/>
  <c r="J1011" i="24"/>
  <c r="R1011" i="24" s="1"/>
  <c r="H1011" i="24"/>
  <c r="F1011" i="24"/>
  <c r="L1010" i="24"/>
  <c r="J1010" i="24"/>
  <c r="H1010" i="24"/>
  <c r="F1010" i="24"/>
  <c r="L1009" i="24"/>
  <c r="J1009" i="24"/>
  <c r="H1009" i="24"/>
  <c r="F1009" i="24"/>
  <c r="L1008" i="24"/>
  <c r="J1008" i="24"/>
  <c r="H1008" i="24"/>
  <c r="F1008" i="24"/>
  <c r="L1007" i="24"/>
  <c r="J1007" i="24"/>
  <c r="H1007" i="24"/>
  <c r="R1007" i="24" s="1"/>
  <c r="F1007" i="24"/>
  <c r="L1006" i="24"/>
  <c r="J1006" i="24"/>
  <c r="H1006" i="24"/>
  <c r="F1006" i="24"/>
  <c r="R1006" i="24" s="1"/>
  <c r="L1005" i="24"/>
  <c r="J1005" i="24"/>
  <c r="H1005" i="24"/>
  <c r="F1005" i="24"/>
  <c r="L1004" i="24"/>
  <c r="J1004" i="24"/>
  <c r="H1004" i="24"/>
  <c r="F1004" i="24"/>
  <c r="L1003" i="24"/>
  <c r="J1003" i="24"/>
  <c r="R1003" i="24" s="1"/>
  <c r="H1003" i="24"/>
  <c r="F1003" i="24"/>
  <c r="L1002" i="24"/>
  <c r="J1002" i="24"/>
  <c r="H1002" i="24"/>
  <c r="F1002" i="24"/>
  <c r="L1001" i="24"/>
  <c r="J1001" i="24"/>
  <c r="H1001" i="24"/>
  <c r="F1001" i="24"/>
  <c r="L1000" i="24"/>
  <c r="J1000" i="24"/>
  <c r="H1000" i="24"/>
  <c r="F1000" i="24"/>
  <c r="R1000" i="24" s="1"/>
  <c r="L999" i="24"/>
  <c r="J999" i="24"/>
  <c r="H999" i="24"/>
  <c r="R999" i="24" s="1"/>
  <c r="F999" i="24"/>
  <c r="R998" i="24"/>
  <c r="L998" i="24"/>
  <c r="J998" i="24"/>
  <c r="H998" i="24"/>
  <c r="F998" i="24"/>
  <c r="L997" i="24"/>
  <c r="J997" i="24"/>
  <c r="H997" i="24"/>
  <c r="F997" i="24"/>
  <c r="L996" i="24"/>
  <c r="J996" i="24"/>
  <c r="H996" i="24"/>
  <c r="F996" i="24"/>
  <c r="R996" i="24" s="1"/>
  <c r="L995" i="24"/>
  <c r="J995" i="24"/>
  <c r="R995" i="24" s="1"/>
  <c r="H995" i="24"/>
  <c r="F995" i="24"/>
  <c r="L994" i="24"/>
  <c r="J994" i="24"/>
  <c r="H994" i="24"/>
  <c r="F994" i="24"/>
  <c r="L993" i="24"/>
  <c r="J993" i="24"/>
  <c r="H993" i="24"/>
  <c r="F993" i="24"/>
  <c r="L992" i="24"/>
  <c r="J992" i="24"/>
  <c r="H992" i="24"/>
  <c r="F992" i="24"/>
  <c r="R991" i="24"/>
  <c r="L991" i="24"/>
  <c r="J991" i="24"/>
  <c r="H991" i="24"/>
  <c r="F991" i="24"/>
  <c r="L990" i="24"/>
  <c r="J990" i="24"/>
  <c r="H990" i="24"/>
  <c r="F990" i="24"/>
  <c r="R990" i="24" s="1"/>
  <c r="L989" i="24"/>
  <c r="J989" i="24"/>
  <c r="H989" i="24"/>
  <c r="F989" i="24"/>
  <c r="L988" i="24"/>
  <c r="J988" i="24"/>
  <c r="H988" i="24"/>
  <c r="F988" i="24"/>
  <c r="R988" i="24" s="1"/>
  <c r="R987" i="24"/>
  <c r="L987" i="24"/>
  <c r="J987" i="24"/>
  <c r="H987" i="24"/>
  <c r="F987" i="24"/>
  <c r="L986" i="24"/>
  <c r="J986" i="24"/>
  <c r="H986" i="24"/>
  <c r="F986" i="24"/>
  <c r="L985" i="24"/>
  <c r="J985" i="24"/>
  <c r="H985" i="24"/>
  <c r="F985" i="24"/>
  <c r="L984" i="24"/>
  <c r="J984" i="24"/>
  <c r="H984" i="24"/>
  <c r="F984" i="24"/>
  <c r="R984" i="24" s="1"/>
  <c r="R983" i="24"/>
  <c r="L983" i="24"/>
  <c r="J983" i="24"/>
  <c r="H983" i="24"/>
  <c r="F983" i="24"/>
  <c r="L982" i="24"/>
  <c r="J982" i="24"/>
  <c r="H982" i="24"/>
  <c r="F982" i="24"/>
  <c r="R982" i="24" s="1"/>
  <c r="L981" i="24"/>
  <c r="R981" i="24" s="1"/>
  <c r="J981" i="24"/>
  <c r="H981" i="24"/>
  <c r="F981" i="24"/>
  <c r="L980" i="24"/>
  <c r="J980" i="24"/>
  <c r="H980" i="24"/>
  <c r="F980" i="24"/>
  <c r="L979" i="24"/>
  <c r="J979" i="24"/>
  <c r="R979" i="24" s="1"/>
  <c r="H979" i="24"/>
  <c r="F979" i="24"/>
  <c r="L978" i="24"/>
  <c r="J978" i="24"/>
  <c r="H978" i="24"/>
  <c r="F978" i="24"/>
  <c r="L977" i="24"/>
  <c r="J977" i="24"/>
  <c r="H977" i="24"/>
  <c r="F977" i="24"/>
  <c r="L976" i="24"/>
  <c r="J976" i="24"/>
  <c r="H976" i="24"/>
  <c r="F976" i="24"/>
  <c r="L975" i="24"/>
  <c r="J975" i="24"/>
  <c r="H975" i="24"/>
  <c r="R975" i="24" s="1"/>
  <c r="F975" i="24"/>
  <c r="L974" i="24"/>
  <c r="J974" i="24"/>
  <c r="H974" i="24"/>
  <c r="F974" i="24"/>
  <c r="L973" i="24"/>
  <c r="J973" i="24"/>
  <c r="H973" i="24"/>
  <c r="F973" i="24"/>
  <c r="R973" i="24" s="1"/>
  <c r="L972" i="24"/>
  <c r="J972" i="24"/>
  <c r="H972" i="24"/>
  <c r="F972" i="24"/>
  <c r="R972" i="24" s="1"/>
  <c r="L971" i="24"/>
  <c r="R971" i="24" s="1"/>
  <c r="J971" i="24"/>
  <c r="H971" i="24"/>
  <c r="F971" i="24"/>
  <c r="L970" i="24"/>
  <c r="J970" i="24"/>
  <c r="H970" i="24"/>
  <c r="R970" i="24" s="1"/>
  <c r="F970" i="24"/>
  <c r="L969" i="24"/>
  <c r="J969" i="24"/>
  <c r="H969" i="24"/>
  <c r="F969" i="24"/>
  <c r="L968" i="24"/>
  <c r="J968" i="24"/>
  <c r="H968" i="24"/>
  <c r="F968" i="24"/>
  <c r="R968" i="24" s="1"/>
  <c r="R967" i="24"/>
  <c r="L967" i="24"/>
  <c r="J967" i="24"/>
  <c r="H967" i="24"/>
  <c r="F967" i="24"/>
  <c r="L966" i="24"/>
  <c r="J966" i="24"/>
  <c r="H966" i="24"/>
  <c r="F966" i="24"/>
  <c r="R966" i="24" s="1"/>
  <c r="L965" i="24"/>
  <c r="J965" i="24"/>
  <c r="H965" i="24"/>
  <c r="F965" i="24"/>
  <c r="L964" i="24"/>
  <c r="J964" i="24"/>
  <c r="H964" i="24"/>
  <c r="F964" i="24"/>
  <c r="R963" i="24"/>
  <c r="L963" i="24"/>
  <c r="J963" i="24"/>
  <c r="H963" i="24"/>
  <c r="F963" i="24"/>
  <c r="R962" i="24"/>
  <c r="L962" i="24"/>
  <c r="J962" i="24"/>
  <c r="H962" i="24"/>
  <c r="F962" i="24"/>
  <c r="L961" i="24"/>
  <c r="J961" i="24"/>
  <c r="H961" i="24"/>
  <c r="F961" i="24"/>
  <c r="R961" i="24" s="1"/>
  <c r="L960" i="24"/>
  <c r="J960" i="24"/>
  <c r="H960" i="24"/>
  <c r="F960" i="24"/>
  <c r="R960" i="24" s="1"/>
  <c r="R959" i="24"/>
  <c r="L959" i="24"/>
  <c r="J959" i="24"/>
  <c r="H959" i="24"/>
  <c r="F959" i="24"/>
  <c r="L958" i="24"/>
  <c r="J958" i="24"/>
  <c r="H958" i="24"/>
  <c r="F958" i="24"/>
  <c r="R958" i="24" s="1"/>
  <c r="L957" i="24"/>
  <c r="J957" i="24"/>
  <c r="H957" i="24"/>
  <c r="F957" i="24"/>
  <c r="R957" i="24" s="1"/>
  <c r="L956" i="24"/>
  <c r="J956" i="24"/>
  <c r="H956" i="24"/>
  <c r="F956" i="24"/>
  <c r="L955" i="24"/>
  <c r="J955" i="24"/>
  <c r="H955" i="24"/>
  <c r="F955" i="24"/>
  <c r="L954" i="24"/>
  <c r="J954" i="24"/>
  <c r="H954" i="24"/>
  <c r="F954" i="24"/>
  <c r="L953" i="24"/>
  <c r="J953" i="24"/>
  <c r="H953" i="24"/>
  <c r="F953" i="24"/>
  <c r="L952" i="24"/>
  <c r="J952" i="24"/>
  <c r="H952" i="24"/>
  <c r="F952" i="24"/>
  <c r="L951" i="24"/>
  <c r="J951" i="24"/>
  <c r="H951" i="24"/>
  <c r="R951" i="24" s="1"/>
  <c r="F951" i="24"/>
  <c r="R950" i="24"/>
  <c r="L950" i="24"/>
  <c r="J950" i="24"/>
  <c r="H950" i="24"/>
  <c r="F950" i="24"/>
  <c r="L949" i="24"/>
  <c r="J949" i="24"/>
  <c r="H949" i="24"/>
  <c r="F949" i="24"/>
  <c r="R949" i="24" s="1"/>
  <c r="L948" i="24"/>
  <c r="J948" i="24"/>
  <c r="H948" i="24"/>
  <c r="F948" i="24"/>
  <c r="R947" i="24"/>
  <c r="L947" i="24"/>
  <c r="J947" i="24"/>
  <c r="H947" i="24"/>
  <c r="F947" i="24"/>
  <c r="L946" i="24"/>
  <c r="J946" i="24"/>
  <c r="H946" i="24"/>
  <c r="F946" i="24"/>
  <c r="L945" i="24"/>
  <c r="J945" i="24"/>
  <c r="H945" i="24"/>
  <c r="F945" i="24"/>
  <c r="L944" i="24"/>
  <c r="J944" i="24"/>
  <c r="H944" i="24"/>
  <c r="F944" i="24"/>
  <c r="L943" i="24"/>
  <c r="J943" i="24"/>
  <c r="R943" i="24" s="1"/>
  <c r="H943" i="24"/>
  <c r="F943" i="24"/>
  <c r="L942" i="24"/>
  <c r="J942" i="24"/>
  <c r="H942" i="24"/>
  <c r="F942" i="24"/>
  <c r="R942" i="24" s="1"/>
  <c r="L941" i="24"/>
  <c r="J941" i="24"/>
  <c r="H941" i="24"/>
  <c r="F941" i="24"/>
  <c r="R941" i="24" s="1"/>
  <c r="L940" i="24"/>
  <c r="J940" i="24"/>
  <c r="H940" i="24"/>
  <c r="F940" i="24"/>
  <c r="R940" i="24" s="1"/>
  <c r="R939" i="24"/>
  <c r="L939" i="24"/>
  <c r="J939" i="24"/>
  <c r="H939" i="24"/>
  <c r="F939" i="24"/>
  <c r="L938" i="24"/>
  <c r="J938" i="24"/>
  <c r="H938" i="24"/>
  <c r="F938" i="24"/>
  <c r="L937" i="24"/>
  <c r="J937" i="24"/>
  <c r="H937" i="24"/>
  <c r="F937" i="24"/>
  <c r="R936" i="24"/>
  <c r="L936" i="24"/>
  <c r="J936" i="24"/>
  <c r="H936" i="24"/>
  <c r="F936" i="24"/>
  <c r="R935" i="24"/>
  <c r="L935" i="24"/>
  <c r="J935" i="24"/>
  <c r="H935" i="24"/>
  <c r="F935" i="24"/>
  <c r="R934" i="24"/>
  <c r="L934" i="24"/>
  <c r="J934" i="24"/>
  <c r="H934" i="24"/>
  <c r="F934" i="24"/>
  <c r="L933" i="24"/>
  <c r="J933" i="24"/>
  <c r="H933" i="24"/>
  <c r="F933" i="24"/>
  <c r="R933" i="24" s="1"/>
  <c r="L932" i="24"/>
  <c r="J932" i="24"/>
  <c r="H932" i="24"/>
  <c r="F932" i="24"/>
  <c r="R932" i="24" s="1"/>
  <c r="L931" i="24"/>
  <c r="J931" i="24"/>
  <c r="H931" i="24"/>
  <c r="R931" i="24" s="1"/>
  <c r="F931" i="24"/>
  <c r="L930" i="24"/>
  <c r="J930" i="24"/>
  <c r="H930" i="24"/>
  <c r="F930" i="24"/>
  <c r="L929" i="24"/>
  <c r="J929" i="24"/>
  <c r="H929" i="24"/>
  <c r="F929" i="24"/>
  <c r="L928" i="24"/>
  <c r="J928" i="24"/>
  <c r="H928" i="24"/>
  <c r="F928" i="24"/>
  <c r="R927" i="24"/>
  <c r="L927" i="24"/>
  <c r="J927" i="24"/>
  <c r="H927" i="24"/>
  <c r="F927" i="24"/>
  <c r="R926" i="24"/>
  <c r="L926" i="24"/>
  <c r="J926" i="24"/>
  <c r="H926" i="24"/>
  <c r="F926" i="24"/>
  <c r="L925" i="24"/>
  <c r="J925" i="24"/>
  <c r="H925" i="24"/>
  <c r="F925" i="24"/>
  <c r="L924" i="24"/>
  <c r="J924" i="24"/>
  <c r="H924" i="24"/>
  <c r="F924" i="24"/>
  <c r="L923" i="24"/>
  <c r="J923" i="24"/>
  <c r="H923" i="24"/>
  <c r="F923" i="24"/>
  <c r="L922" i="24"/>
  <c r="J922" i="24"/>
  <c r="H922" i="24"/>
  <c r="F922" i="24"/>
  <c r="L921" i="24"/>
  <c r="J921" i="24"/>
  <c r="H921" i="24"/>
  <c r="F921" i="24"/>
  <c r="L920" i="24"/>
  <c r="J920" i="24"/>
  <c r="H920" i="24"/>
  <c r="F920" i="24"/>
  <c r="R920" i="24" s="1"/>
  <c r="L919" i="24"/>
  <c r="J919" i="24"/>
  <c r="H919" i="24"/>
  <c r="R919" i="24" s="1"/>
  <c r="F919" i="24"/>
  <c r="R918" i="24"/>
  <c r="L918" i="24"/>
  <c r="J918" i="24"/>
  <c r="H918" i="24"/>
  <c r="F918" i="24"/>
  <c r="L917" i="24"/>
  <c r="J917" i="24"/>
  <c r="H917" i="24"/>
  <c r="F917" i="24"/>
  <c r="L916" i="24"/>
  <c r="J916" i="24"/>
  <c r="H916" i="24"/>
  <c r="F916" i="24"/>
  <c r="R915" i="24"/>
  <c r="L915" i="24"/>
  <c r="J915" i="24"/>
  <c r="H915" i="24"/>
  <c r="F915" i="24"/>
  <c r="L914" i="24"/>
  <c r="J914" i="24"/>
  <c r="H914" i="24"/>
  <c r="F914" i="24"/>
  <c r="L913" i="24"/>
  <c r="J913" i="24"/>
  <c r="H913" i="24"/>
  <c r="F913" i="24"/>
  <c r="L912" i="24"/>
  <c r="J912" i="24"/>
  <c r="H912" i="24"/>
  <c r="F912" i="24"/>
  <c r="R911" i="24"/>
  <c r="L911" i="24"/>
  <c r="J911" i="24"/>
  <c r="H911" i="24"/>
  <c r="F911" i="24"/>
  <c r="L910" i="24"/>
  <c r="J910" i="24"/>
  <c r="H910" i="24"/>
  <c r="F910" i="24"/>
  <c r="R910" i="24" s="1"/>
  <c r="L909" i="24"/>
  <c r="J909" i="24"/>
  <c r="H909" i="24"/>
  <c r="F909" i="24"/>
  <c r="R909" i="24" s="1"/>
  <c r="L908" i="24"/>
  <c r="J908" i="24"/>
  <c r="H908" i="24"/>
  <c r="F908" i="24"/>
  <c r="R907" i="24"/>
  <c r="L907" i="24"/>
  <c r="J907" i="24"/>
  <c r="H907" i="24"/>
  <c r="F907" i="24"/>
  <c r="L906" i="24"/>
  <c r="J906" i="24"/>
  <c r="H906" i="24"/>
  <c r="F906" i="24"/>
  <c r="L905" i="24"/>
  <c r="J905" i="24"/>
  <c r="H905" i="24"/>
  <c r="F905" i="24"/>
  <c r="L904" i="24"/>
  <c r="J904" i="24"/>
  <c r="H904" i="24"/>
  <c r="F904" i="24"/>
  <c r="R904" i="24" s="1"/>
  <c r="R903" i="24"/>
  <c r="L903" i="24"/>
  <c r="J903" i="24"/>
  <c r="H903" i="24"/>
  <c r="F903" i="24"/>
  <c r="R902" i="24"/>
  <c r="L902" i="24"/>
  <c r="J902" i="24"/>
  <c r="H902" i="24"/>
  <c r="F902" i="24"/>
  <c r="L901" i="24"/>
  <c r="J901" i="24"/>
  <c r="H901" i="24"/>
  <c r="F901" i="24"/>
  <c r="L900" i="24"/>
  <c r="J900" i="24"/>
  <c r="H900" i="24"/>
  <c r="F900" i="24"/>
  <c r="R900" i="24" s="1"/>
  <c r="R899" i="24"/>
  <c r="L899" i="24"/>
  <c r="J899" i="24"/>
  <c r="H899" i="24"/>
  <c r="F899" i="24"/>
  <c r="L898" i="24"/>
  <c r="J898" i="24"/>
  <c r="H898" i="24"/>
  <c r="F898" i="24"/>
  <c r="L897" i="24"/>
  <c r="J897" i="24"/>
  <c r="H897" i="24"/>
  <c r="F897" i="24"/>
  <c r="L896" i="24"/>
  <c r="J896" i="24"/>
  <c r="H896" i="24"/>
  <c r="F896" i="24"/>
  <c r="L895" i="24"/>
  <c r="J895" i="24"/>
  <c r="H895" i="24"/>
  <c r="R895" i="24" s="1"/>
  <c r="F895" i="24"/>
  <c r="L894" i="24"/>
  <c r="J894" i="24"/>
  <c r="H894" i="24"/>
  <c r="F894" i="24"/>
  <c r="R894" i="24" s="1"/>
  <c r="L893" i="24"/>
  <c r="J893" i="24"/>
  <c r="H893" i="24"/>
  <c r="F893" i="24"/>
  <c r="L892" i="24"/>
  <c r="J892" i="24"/>
  <c r="H892" i="24"/>
  <c r="F892" i="24"/>
  <c r="L891" i="24"/>
  <c r="J891" i="24"/>
  <c r="H891" i="24"/>
  <c r="R891" i="24" s="1"/>
  <c r="F891" i="24"/>
  <c r="L890" i="24"/>
  <c r="J890" i="24"/>
  <c r="H890" i="24"/>
  <c r="F890" i="24"/>
  <c r="L889" i="24"/>
  <c r="R889" i="24" s="1"/>
  <c r="J889" i="24"/>
  <c r="H889" i="24"/>
  <c r="F889" i="24"/>
  <c r="L888" i="24"/>
  <c r="J888" i="24"/>
  <c r="H888" i="24"/>
  <c r="F888" i="24"/>
  <c r="L887" i="24"/>
  <c r="J887" i="24"/>
  <c r="H887" i="24"/>
  <c r="F887" i="24"/>
  <c r="L886" i="24"/>
  <c r="J886" i="24"/>
  <c r="H886" i="24"/>
  <c r="R886" i="24" s="1"/>
  <c r="F886" i="24"/>
  <c r="L885" i="24"/>
  <c r="J885" i="24"/>
  <c r="H885" i="24"/>
  <c r="F885" i="24"/>
  <c r="L884" i="24"/>
  <c r="J884" i="24"/>
  <c r="H884" i="24"/>
  <c r="F884" i="24"/>
  <c r="L883" i="24"/>
  <c r="J883" i="24"/>
  <c r="H883" i="24"/>
  <c r="R883" i="24" s="1"/>
  <c r="F883" i="24"/>
  <c r="L882" i="24"/>
  <c r="J882" i="24"/>
  <c r="H882" i="24"/>
  <c r="F882" i="24"/>
  <c r="L881" i="24"/>
  <c r="J881" i="24"/>
  <c r="H881" i="24"/>
  <c r="F881" i="24"/>
  <c r="L880" i="24"/>
  <c r="J880" i="24"/>
  <c r="H880" i="24"/>
  <c r="F880" i="24"/>
  <c r="R879" i="24"/>
  <c r="L879" i="24"/>
  <c r="J879" i="24"/>
  <c r="H879" i="24"/>
  <c r="F879" i="24"/>
  <c r="L878" i="24"/>
  <c r="J878" i="24"/>
  <c r="H878" i="24"/>
  <c r="F878" i="24"/>
  <c r="R878" i="24" s="1"/>
  <c r="L877" i="24"/>
  <c r="J877" i="24"/>
  <c r="H877" i="24"/>
  <c r="F877" i="24"/>
  <c r="R877" i="24" s="1"/>
  <c r="L876" i="24"/>
  <c r="J876" i="24"/>
  <c r="H876" i="24"/>
  <c r="F876" i="24"/>
  <c r="R875" i="24"/>
  <c r="L875" i="24"/>
  <c r="J875" i="24"/>
  <c r="H875" i="24"/>
  <c r="F875" i="24"/>
  <c r="L874" i="24"/>
  <c r="J874" i="24"/>
  <c r="H874" i="24"/>
  <c r="F874" i="24"/>
  <c r="L873" i="24"/>
  <c r="J873" i="24"/>
  <c r="H873" i="24"/>
  <c r="F873" i="24"/>
  <c r="L872" i="24"/>
  <c r="J872" i="24"/>
  <c r="H872" i="24"/>
  <c r="F872" i="24"/>
  <c r="R872" i="24" s="1"/>
  <c r="R871" i="24"/>
  <c r="L871" i="24"/>
  <c r="J871" i="24"/>
  <c r="H871" i="24"/>
  <c r="F871" i="24"/>
  <c r="R870" i="24"/>
  <c r="L870" i="24"/>
  <c r="J870" i="24"/>
  <c r="H870" i="24"/>
  <c r="F870" i="24"/>
  <c r="L869" i="24"/>
  <c r="J869" i="24"/>
  <c r="H869" i="24"/>
  <c r="F869" i="24"/>
  <c r="L868" i="24"/>
  <c r="J868" i="24"/>
  <c r="H868" i="24"/>
  <c r="F868" i="24"/>
  <c r="R868" i="24" s="1"/>
  <c r="R867" i="24"/>
  <c r="L867" i="24"/>
  <c r="J867" i="24"/>
  <c r="H867" i="24"/>
  <c r="F867" i="24"/>
  <c r="L866" i="24"/>
  <c r="J866" i="24"/>
  <c r="H866" i="24"/>
  <c r="F866" i="24"/>
  <c r="L865" i="24"/>
  <c r="J865" i="24"/>
  <c r="H865" i="24"/>
  <c r="F865" i="24"/>
  <c r="L864" i="24"/>
  <c r="J864" i="24"/>
  <c r="H864" i="24"/>
  <c r="F864" i="24"/>
  <c r="L863" i="24"/>
  <c r="J863" i="24"/>
  <c r="H863" i="24"/>
  <c r="R863" i="24" s="1"/>
  <c r="F863" i="24"/>
  <c r="L862" i="24"/>
  <c r="J862" i="24"/>
  <c r="H862" i="24"/>
  <c r="F862" i="24"/>
  <c r="R862" i="24" s="1"/>
  <c r="L861" i="24"/>
  <c r="J861" i="24"/>
  <c r="H861" i="24"/>
  <c r="F861" i="24"/>
  <c r="L860" i="24"/>
  <c r="J860" i="24"/>
  <c r="H860" i="24"/>
  <c r="F860" i="24"/>
  <c r="L859" i="24"/>
  <c r="J859" i="24"/>
  <c r="H859" i="24"/>
  <c r="R859" i="24" s="1"/>
  <c r="F859" i="24"/>
  <c r="L858" i="24"/>
  <c r="J858" i="24"/>
  <c r="H858" i="24"/>
  <c r="F858" i="24"/>
  <c r="L857" i="24"/>
  <c r="J857" i="24"/>
  <c r="H857" i="24"/>
  <c r="R857" i="24" s="1"/>
  <c r="F857" i="24"/>
  <c r="L856" i="24"/>
  <c r="J856" i="24"/>
  <c r="H856" i="24"/>
  <c r="F856" i="24"/>
  <c r="L855" i="24"/>
  <c r="J855" i="24"/>
  <c r="H855" i="24"/>
  <c r="F855" i="24"/>
  <c r="L854" i="24"/>
  <c r="J854" i="24"/>
  <c r="H854" i="24"/>
  <c r="F854" i="24"/>
  <c r="R854" i="24" s="1"/>
  <c r="L853" i="24"/>
  <c r="J853" i="24"/>
  <c r="H853" i="24"/>
  <c r="F853" i="24"/>
  <c r="R853" i="24" s="1"/>
  <c r="L852" i="24"/>
  <c r="J852" i="24"/>
  <c r="H852" i="24"/>
  <c r="F852" i="24"/>
  <c r="R851" i="24"/>
  <c r="L851" i="24"/>
  <c r="J851" i="24"/>
  <c r="H851" i="24"/>
  <c r="F851" i="24"/>
  <c r="L850" i="24"/>
  <c r="J850" i="24"/>
  <c r="H850" i="24"/>
  <c r="F850" i="24"/>
  <c r="L849" i="24"/>
  <c r="J849" i="24"/>
  <c r="H849" i="24"/>
  <c r="F849" i="24"/>
  <c r="L848" i="24"/>
  <c r="J848" i="24"/>
  <c r="H848" i="24"/>
  <c r="F848" i="24"/>
  <c r="R848" i="24" s="1"/>
  <c r="R847" i="24"/>
  <c r="L847" i="24"/>
  <c r="J847" i="24"/>
  <c r="H847" i="24"/>
  <c r="F847" i="24"/>
  <c r="R846" i="24"/>
  <c r="L846" i="24"/>
  <c r="J846" i="24"/>
  <c r="H846" i="24"/>
  <c r="F846" i="24"/>
  <c r="L845" i="24"/>
  <c r="J845" i="24"/>
  <c r="H845" i="24"/>
  <c r="F845" i="24"/>
  <c r="L844" i="24"/>
  <c r="J844" i="24"/>
  <c r="H844" i="24"/>
  <c r="F844" i="24"/>
  <c r="L843" i="24"/>
  <c r="J843" i="24"/>
  <c r="H843" i="24"/>
  <c r="R843" i="24" s="1"/>
  <c r="F843" i="24"/>
  <c r="L842" i="24"/>
  <c r="J842" i="24"/>
  <c r="H842" i="24"/>
  <c r="F842" i="24"/>
  <c r="R842" i="24" s="1"/>
  <c r="L841" i="24"/>
  <c r="J841" i="24"/>
  <c r="H841" i="24"/>
  <c r="F841" i="24"/>
  <c r="L840" i="24"/>
  <c r="J840" i="24"/>
  <c r="H840" i="24"/>
  <c r="F840" i="24"/>
  <c r="L839" i="24"/>
  <c r="J839" i="24"/>
  <c r="H839" i="24"/>
  <c r="R839" i="24" s="1"/>
  <c r="F839" i="24"/>
  <c r="L838" i="24"/>
  <c r="J838" i="24"/>
  <c r="H838" i="24"/>
  <c r="F838" i="24"/>
  <c r="L837" i="24"/>
  <c r="J837" i="24"/>
  <c r="H837" i="24"/>
  <c r="F837" i="24"/>
  <c r="R837" i="24" s="1"/>
  <c r="L836" i="24"/>
  <c r="J836" i="24"/>
  <c r="H836" i="24"/>
  <c r="F836" i="24"/>
  <c r="R835" i="24"/>
  <c r="L835" i="24"/>
  <c r="J835" i="24"/>
  <c r="H835" i="24"/>
  <c r="F835" i="24"/>
  <c r="L834" i="24"/>
  <c r="J834" i="24"/>
  <c r="H834" i="24"/>
  <c r="F834" i="24"/>
  <c r="L833" i="24"/>
  <c r="J833" i="24"/>
  <c r="H833" i="24"/>
  <c r="F833" i="24"/>
  <c r="L832" i="24"/>
  <c r="J832" i="24"/>
  <c r="H832" i="24"/>
  <c r="F832" i="24"/>
  <c r="R832" i="24" s="1"/>
  <c r="R831" i="24"/>
  <c r="L831" i="24"/>
  <c r="J831" i="24"/>
  <c r="H831" i="24"/>
  <c r="F831" i="24"/>
  <c r="L830" i="24"/>
  <c r="J830" i="24"/>
  <c r="H830" i="24"/>
  <c r="R830" i="24" s="1"/>
  <c r="F830" i="24"/>
  <c r="L829" i="24"/>
  <c r="J829" i="24"/>
  <c r="H829" i="24"/>
  <c r="F829" i="24"/>
  <c r="L828" i="24"/>
  <c r="J828" i="24"/>
  <c r="H828" i="24"/>
  <c r="F828" i="24"/>
  <c r="L827" i="24"/>
  <c r="J827" i="24"/>
  <c r="H827" i="24"/>
  <c r="R827" i="24" s="1"/>
  <c r="F827" i="24"/>
  <c r="L826" i="24"/>
  <c r="J826" i="24"/>
  <c r="H826" i="24"/>
  <c r="F826" i="24"/>
  <c r="L825" i="24"/>
  <c r="J825" i="24"/>
  <c r="H825" i="24"/>
  <c r="F825" i="24"/>
  <c r="L824" i="24"/>
  <c r="J824" i="24"/>
  <c r="H824" i="24"/>
  <c r="F824" i="24"/>
  <c r="L823" i="24"/>
  <c r="J823" i="24"/>
  <c r="H823" i="24"/>
  <c r="F823" i="24"/>
  <c r="L822" i="24"/>
  <c r="J822" i="24"/>
  <c r="H822" i="24"/>
  <c r="F822" i="24"/>
  <c r="R822" i="24" s="1"/>
  <c r="L821" i="24"/>
  <c r="J821" i="24"/>
  <c r="H821" i="24"/>
  <c r="F821" i="24"/>
  <c r="R821" i="24" s="1"/>
  <c r="L820" i="24"/>
  <c r="J820" i="24"/>
  <c r="H820" i="24"/>
  <c r="F820" i="24"/>
  <c r="R819" i="24"/>
  <c r="L819" i="24"/>
  <c r="J819" i="24"/>
  <c r="H819" i="24"/>
  <c r="F819" i="24"/>
  <c r="L818" i="24"/>
  <c r="J818" i="24"/>
  <c r="H818" i="24"/>
  <c r="F818" i="24"/>
  <c r="L817" i="24"/>
  <c r="J817" i="24"/>
  <c r="H817" i="24"/>
  <c r="F817" i="24"/>
  <c r="R817" i="24" s="1"/>
  <c r="L816" i="24"/>
  <c r="J816" i="24"/>
  <c r="H816" i="24"/>
  <c r="F816" i="24"/>
  <c r="R816" i="24" s="1"/>
  <c r="R815" i="24"/>
  <c r="L815" i="24"/>
  <c r="J815" i="24"/>
  <c r="H815" i="24"/>
  <c r="F815" i="24"/>
  <c r="R814" i="24"/>
  <c r="L814" i="24"/>
  <c r="J814" i="24"/>
  <c r="H814" i="24"/>
  <c r="F814" i="24"/>
  <c r="L813" i="24"/>
  <c r="J813" i="24"/>
  <c r="H813" i="24"/>
  <c r="F813" i="24"/>
  <c r="L812" i="24"/>
  <c r="J812" i="24"/>
  <c r="H812" i="24"/>
  <c r="F812" i="24"/>
  <c r="L811" i="24"/>
  <c r="J811" i="24"/>
  <c r="H811" i="24"/>
  <c r="R811" i="24" s="1"/>
  <c r="F811" i="24"/>
  <c r="L810" i="24"/>
  <c r="J810" i="24"/>
  <c r="H810" i="24"/>
  <c r="F810" i="24"/>
  <c r="L809" i="24"/>
  <c r="J809" i="24"/>
  <c r="H809" i="24"/>
  <c r="F809" i="24"/>
  <c r="L808" i="24"/>
  <c r="J808" i="24"/>
  <c r="H808" i="24"/>
  <c r="F808" i="24"/>
  <c r="L807" i="24"/>
  <c r="J807" i="24"/>
  <c r="H807" i="24"/>
  <c r="R807" i="24" s="1"/>
  <c r="F807" i="24"/>
  <c r="L806" i="24"/>
  <c r="J806" i="24"/>
  <c r="H806" i="24"/>
  <c r="F806" i="24"/>
  <c r="L805" i="24"/>
  <c r="J805" i="24"/>
  <c r="H805" i="24"/>
  <c r="F805" i="24"/>
  <c r="R805" i="24" s="1"/>
  <c r="L804" i="24"/>
  <c r="J804" i="24"/>
  <c r="H804" i="24"/>
  <c r="F804" i="24"/>
  <c r="R803" i="24"/>
  <c r="L803" i="24"/>
  <c r="J803" i="24"/>
  <c r="H803" i="24"/>
  <c r="F803" i="24"/>
  <c r="L802" i="24"/>
  <c r="J802" i="24"/>
  <c r="H802" i="24"/>
  <c r="F802" i="24"/>
  <c r="L801" i="24"/>
  <c r="J801" i="24"/>
  <c r="H801" i="24"/>
  <c r="F801" i="24"/>
  <c r="L800" i="24"/>
  <c r="J800" i="24"/>
  <c r="H800" i="24"/>
  <c r="F800" i="24"/>
  <c r="R800" i="24" s="1"/>
  <c r="R799" i="24"/>
  <c r="L799" i="24"/>
  <c r="J799" i="24"/>
  <c r="H799" i="24"/>
  <c r="F799" i="24"/>
  <c r="R798" i="24"/>
  <c r="L798" i="24"/>
  <c r="J798" i="24"/>
  <c r="H798" i="24"/>
  <c r="F798" i="24"/>
  <c r="L797" i="24"/>
  <c r="J797" i="24"/>
  <c r="H797" i="24"/>
  <c r="F797" i="24"/>
  <c r="L796" i="24"/>
  <c r="J796" i="24"/>
  <c r="H796" i="24"/>
  <c r="F796" i="24"/>
  <c r="L795" i="24"/>
  <c r="J795" i="24"/>
  <c r="H795" i="24"/>
  <c r="R795" i="24" s="1"/>
  <c r="F795" i="24"/>
  <c r="L794" i="24"/>
  <c r="J794" i="24"/>
  <c r="H794" i="24"/>
  <c r="F794" i="24"/>
  <c r="R794" i="24" s="1"/>
  <c r="L793" i="24"/>
  <c r="J793" i="24"/>
  <c r="H793" i="24"/>
  <c r="F793" i="24"/>
  <c r="L792" i="24"/>
  <c r="J792" i="24"/>
  <c r="H792" i="24"/>
  <c r="F792" i="24"/>
  <c r="L791" i="24"/>
  <c r="J791" i="24"/>
  <c r="H791" i="24"/>
  <c r="F791" i="24"/>
  <c r="L790" i="24"/>
  <c r="J790" i="24"/>
  <c r="H790" i="24"/>
  <c r="F790" i="24"/>
  <c r="R790" i="24" s="1"/>
  <c r="L789" i="24"/>
  <c r="J789" i="24"/>
  <c r="H789" i="24"/>
  <c r="F789" i="24"/>
  <c r="R789" i="24" s="1"/>
  <c r="L788" i="24"/>
  <c r="J788" i="24"/>
  <c r="H788" i="24"/>
  <c r="F788" i="24"/>
  <c r="R787" i="24"/>
  <c r="L787" i="24"/>
  <c r="J787" i="24"/>
  <c r="H787" i="24"/>
  <c r="F787" i="24"/>
  <c r="L786" i="24"/>
  <c r="J786" i="24"/>
  <c r="H786" i="24"/>
  <c r="F786" i="24"/>
  <c r="L785" i="24"/>
  <c r="J785" i="24"/>
  <c r="H785" i="24"/>
  <c r="F785" i="24"/>
  <c r="L784" i="24"/>
  <c r="J784" i="24"/>
  <c r="H784" i="24"/>
  <c r="F784" i="24"/>
  <c r="R784" i="24" s="1"/>
  <c r="R783" i="24"/>
  <c r="L783" i="24"/>
  <c r="J783" i="24"/>
  <c r="H783" i="24"/>
  <c r="F783" i="24"/>
  <c r="R782" i="24"/>
  <c r="L782" i="24"/>
  <c r="J782" i="24"/>
  <c r="H782" i="24"/>
  <c r="F782" i="24"/>
  <c r="L781" i="24"/>
  <c r="J781" i="24"/>
  <c r="H781" i="24"/>
  <c r="F781" i="24"/>
  <c r="L780" i="24"/>
  <c r="J780" i="24"/>
  <c r="H780" i="24"/>
  <c r="F780" i="24"/>
  <c r="L779" i="24"/>
  <c r="J779" i="24"/>
  <c r="H779" i="24"/>
  <c r="R779" i="24" s="1"/>
  <c r="F779" i="24"/>
  <c r="L778" i="24"/>
  <c r="J778" i="24"/>
  <c r="H778" i="24"/>
  <c r="F778" i="24"/>
  <c r="L777" i="24"/>
  <c r="J777" i="24"/>
  <c r="H777" i="24"/>
  <c r="F777" i="24"/>
  <c r="R777" i="24" s="1"/>
  <c r="L776" i="24"/>
  <c r="J776" i="24"/>
  <c r="H776" i="24"/>
  <c r="F776" i="24"/>
  <c r="L775" i="24"/>
  <c r="J775" i="24"/>
  <c r="H775" i="24"/>
  <c r="R775" i="24" s="1"/>
  <c r="F775" i="24"/>
  <c r="L774" i="24"/>
  <c r="J774" i="24"/>
  <c r="H774" i="24"/>
  <c r="F774" i="24"/>
  <c r="L773" i="24"/>
  <c r="J773" i="24"/>
  <c r="H773" i="24"/>
  <c r="F773" i="24"/>
  <c r="R773" i="24" s="1"/>
  <c r="L772" i="24"/>
  <c r="J772" i="24"/>
  <c r="H772" i="24"/>
  <c r="F772" i="24"/>
  <c r="R771" i="24"/>
  <c r="L771" i="24"/>
  <c r="J771" i="24"/>
  <c r="H771" i="24"/>
  <c r="F771" i="24"/>
  <c r="L770" i="24"/>
  <c r="J770" i="24"/>
  <c r="H770" i="24"/>
  <c r="F770" i="24"/>
  <c r="L769" i="24"/>
  <c r="J769" i="24"/>
  <c r="H769" i="24"/>
  <c r="F769" i="24"/>
  <c r="R769" i="24" s="1"/>
  <c r="L768" i="24"/>
  <c r="J768" i="24"/>
  <c r="H768" i="24"/>
  <c r="F768" i="24"/>
  <c r="R768" i="24" s="1"/>
  <c r="R767" i="24"/>
  <c r="L767" i="24"/>
  <c r="J767" i="24"/>
  <c r="H767" i="24"/>
  <c r="F767" i="24"/>
  <c r="R766" i="24"/>
  <c r="L766" i="24"/>
  <c r="J766" i="24"/>
  <c r="H766" i="24"/>
  <c r="F766" i="24"/>
  <c r="L765" i="24"/>
  <c r="J765" i="24"/>
  <c r="H765" i="24"/>
  <c r="F765" i="24"/>
  <c r="L764" i="24"/>
  <c r="J764" i="24"/>
  <c r="H764" i="24"/>
  <c r="F764" i="24"/>
  <c r="L763" i="24"/>
  <c r="J763" i="24"/>
  <c r="H763" i="24"/>
  <c r="R763" i="24" s="1"/>
  <c r="F763" i="24"/>
  <c r="L762" i="24"/>
  <c r="J762" i="24"/>
  <c r="H762" i="24"/>
  <c r="F762" i="24"/>
  <c r="L761" i="24"/>
  <c r="J761" i="24"/>
  <c r="H761" i="24"/>
  <c r="F761" i="24"/>
  <c r="L760" i="24"/>
  <c r="J760" i="24"/>
  <c r="H760" i="24"/>
  <c r="F760" i="24"/>
  <c r="L759" i="24"/>
  <c r="J759" i="24"/>
  <c r="H759" i="24"/>
  <c r="F759" i="24"/>
  <c r="L758" i="24"/>
  <c r="J758" i="24"/>
  <c r="H758" i="24"/>
  <c r="F758" i="24"/>
  <c r="R758" i="24" s="1"/>
  <c r="L757" i="24"/>
  <c r="J757" i="24"/>
  <c r="H757" i="24"/>
  <c r="F757" i="24"/>
  <c r="R757" i="24" s="1"/>
  <c r="L756" i="24"/>
  <c r="J756" i="24"/>
  <c r="H756" i="24"/>
  <c r="F756" i="24"/>
  <c r="R755" i="24"/>
  <c r="L755" i="24"/>
  <c r="J755" i="24"/>
  <c r="H755" i="24"/>
  <c r="F755" i="24"/>
  <c r="L754" i="24"/>
  <c r="J754" i="24"/>
  <c r="H754" i="24"/>
  <c r="F754" i="24"/>
  <c r="L753" i="24"/>
  <c r="J753" i="24"/>
  <c r="H753" i="24"/>
  <c r="F753" i="24"/>
  <c r="L752" i="24"/>
  <c r="J752" i="24"/>
  <c r="H752" i="24"/>
  <c r="F752" i="24"/>
  <c r="R752" i="24" s="1"/>
  <c r="R751" i="24"/>
  <c r="L751" i="24"/>
  <c r="J751" i="24"/>
  <c r="H751" i="24"/>
  <c r="F751" i="24"/>
  <c r="R750" i="24"/>
  <c r="L750" i="24"/>
  <c r="J750" i="24"/>
  <c r="H750" i="24"/>
  <c r="F750" i="24"/>
  <c r="L749" i="24"/>
  <c r="J749" i="24"/>
  <c r="H749" i="24"/>
  <c r="F749" i="24"/>
  <c r="L748" i="24"/>
  <c r="J748" i="24"/>
  <c r="H748" i="24"/>
  <c r="F748" i="24"/>
  <c r="L747" i="24"/>
  <c r="J747" i="24"/>
  <c r="H747" i="24"/>
  <c r="R747" i="24" s="1"/>
  <c r="F747" i="24"/>
  <c r="L746" i="24"/>
  <c r="J746" i="24"/>
  <c r="H746" i="24"/>
  <c r="F746" i="24"/>
  <c r="L745" i="24"/>
  <c r="J745" i="24"/>
  <c r="H745" i="24"/>
  <c r="F745" i="24"/>
  <c r="L744" i="24"/>
  <c r="J744" i="24"/>
  <c r="H744" i="24"/>
  <c r="F744" i="24"/>
  <c r="L743" i="24"/>
  <c r="J743" i="24"/>
  <c r="H743" i="24"/>
  <c r="R743" i="24" s="1"/>
  <c r="F743" i="24"/>
  <c r="L742" i="24"/>
  <c r="J742" i="24"/>
  <c r="H742" i="24"/>
  <c r="F742" i="24"/>
  <c r="L741" i="24"/>
  <c r="J741" i="24"/>
  <c r="H741" i="24"/>
  <c r="F741" i="24"/>
  <c r="R741" i="24" s="1"/>
  <c r="L740" i="24"/>
  <c r="J740" i="24"/>
  <c r="H740" i="24"/>
  <c r="F740" i="24"/>
  <c r="R739" i="24"/>
  <c r="L739" i="24"/>
  <c r="J739" i="24"/>
  <c r="H739" i="24"/>
  <c r="F739" i="24"/>
  <c r="L738" i="24"/>
  <c r="J738" i="24"/>
  <c r="H738" i="24"/>
  <c r="F738" i="24"/>
  <c r="L737" i="24"/>
  <c r="J737" i="24"/>
  <c r="H737" i="24"/>
  <c r="F737" i="24"/>
  <c r="L736" i="24"/>
  <c r="J736" i="24"/>
  <c r="H736" i="24"/>
  <c r="F736" i="24"/>
  <c r="R736" i="24" s="1"/>
  <c r="R735" i="24"/>
  <c r="L735" i="24"/>
  <c r="J735" i="24"/>
  <c r="H735" i="24"/>
  <c r="F735" i="24"/>
  <c r="R734" i="24"/>
  <c r="L734" i="24"/>
  <c r="J734" i="24"/>
  <c r="H734" i="24"/>
  <c r="F734" i="24"/>
  <c r="L733" i="24"/>
  <c r="J733" i="24"/>
  <c r="H733" i="24"/>
  <c r="F733" i="24"/>
  <c r="L732" i="24"/>
  <c r="J732" i="24"/>
  <c r="H732" i="24"/>
  <c r="F732" i="24"/>
  <c r="L731" i="24"/>
  <c r="J731" i="24"/>
  <c r="H731" i="24"/>
  <c r="R731" i="24" s="1"/>
  <c r="F731" i="24"/>
  <c r="L730" i="24"/>
  <c r="J730" i="24"/>
  <c r="H730" i="24"/>
  <c r="F730" i="24"/>
  <c r="L729" i="24"/>
  <c r="J729" i="24"/>
  <c r="H729" i="24"/>
  <c r="F729" i="24"/>
  <c r="R729" i="24" s="1"/>
  <c r="L728" i="24"/>
  <c r="J728" i="24"/>
  <c r="H728" i="24"/>
  <c r="F728" i="24"/>
  <c r="L727" i="24"/>
  <c r="J727" i="24"/>
  <c r="H727" i="24"/>
  <c r="F727" i="24"/>
  <c r="L726" i="24"/>
  <c r="J726" i="24"/>
  <c r="H726" i="24"/>
  <c r="F726" i="24"/>
  <c r="R726" i="24" s="1"/>
  <c r="L725" i="24"/>
  <c r="J725" i="24"/>
  <c r="H725" i="24"/>
  <c r="F725" i="24"/>
  <c r="R725" i="24" s="1"/>
  <c r="L724" i="24"/>
  <c r="J724" i="24"/>
  <c r="H724" i="24"/>
  <c r="F724" i="24"/>
  <c r="R723" i="24"/>
  <c r="L723" i="24"/>
  <c r="J723" i="24"/>
  <c r="H723" i="24"/>
  <c r="F723" i="24"/>
  <c r="L722" i="24"/>
  <c r="J722" i="24"/>
  <c r="H722" i="24"/>
  <c r="F722" i="24"/>
  <c r="L721" i="24"/>
  <c r="J721" i="24"/>
  <c r="H721" i="24"/>
  <c r="F721" i="24"/>
  <c r="L720" i="24"/>
  <c r="J720" i="24"/>
  <c r="H720" i="24"/>
  <c r="F720" i="24"/>
  <c r="R720" i="24" s="1"/>
  <c r="R719" i="24"/>
  <c r="L719" i="24"/>
  <c r="J719" i="24"/>
  <c r="H719" i="24"/>
  <c r="F719" i="24"/>
  <c r="R718" i="24"/>
  <c r="L718" i="24"/>
  <c r="J718" i="24"/>
  <c r="H718" i="24"/>
  <c r="F718" i="24"/>
  <c r="L717" i="24"/>
  <c r="J717" i="24"/>
  <c r="H717" i="24"/>
  <c r="F717" i="24"/>
  <c r="L716" i="24"/>
  <c r="J716" i="24"/>
  <c r="H716" i="24"/>
  <c r="F716" i="24"/>
  <c r="L715" i="24"/>
  <c r="J715" i="24"/>
  <c r="H715" i="24"/>
  <c r="R715" i="24" s="1"/>
  <c r="F715" i="24"/>
  <c r="L714" i="24"/>
  <c r="J714" i="24"/>
  <c r="H714" i="24"/>
  <c r="F714" i="24"/>
  <c r="L713" i="24"/>
  <c r="J713" i="24"/>
  <c r="H713" i="24"/>
  <c r="F713" i="24"/>
  <c r="L712" i="24"/>
  <c r="J712" i="24"/>
  <c r="H712" i="24"/>
  <c r="F712" i="24"/>
  <c r="L711" i="24"/>
  <c r="J711" i="24"/>
  <c r="H711" i="24"/>
  <c r="R711" i="24" s="1"/>
  <c r="F711" i="24"/>
  <c r="L710" i="24"/>
  <c r="J710" i="24"/>
  <c r="H710" i="24"/>
  <c r="F710" i="24"/>
  <c r="L709" i="24"/>
  <c r="J709" i="24"/>
  <c r="H709" i="24"/>
  <c r="F709" i="24"/>
  <c r="R709" i="24" s="1"/>
  <c r="L708" i="24"/>
  <c r="J708" i="24"/>
  <c r="H708" i="24"/>
  <c r="F708" i="24"/>
  <c r="R707" i="24"/>
  <c r="L707" i="24"/>
  <c r="J707" i="24"/>
  <c r="H707" i="24"/>
  <c r="F707" i="24"/>
  <c r="L706" i="24"/>
  <c r="J706" i="24"/>
  <c r="H706" i="24"/>
  <c r="F706" i="24"/>
  <c r="L705" i="24"/>
  <c r="J705" i="24"/>
  <c r="H705" i="24"/>
  <c r="F705" i="24"/>
  <c r="L704" i="24"/>
  <c r="J704" i="24"/>
  <c r="H704" i="24"/>
  <c r="F704" i="24"/>
  <c r="R704" i="24" s="1"/>
  <c r="R703" i="24"/>
  <c r="L703" i="24"/>
  <c r="J703" i="24"/>
  <c r="H703" i="24"/>
  <c r="F703" i="24"/>
  <c r="R702" i="24"/>
  <c r="L702" i="24"/>
  <c r="J702" i="24"/>
  <c r="H702" i="24"/>
  <c r="F702" i="24"/>
  <c r="L701" i="24"/>
  <c r="J701" i="24"/>
  <c r="H701" i="24"/>
  <c r="F701" i="24"/>
  <c r="L700" i="24"/>
  <c r="J700" i="24"/>
  <c r="H700" i="24"/>
  <c r="F700" i="24"/>
  <c r="L699" i="24"/>
  <c r="J699" i="24"/>
  <c r="H699" i="24"/>
  <c r="R699" i="24" s="1"/>
  <c r="F699" i="24"/>
  <c r="L698" i="24"/>
  <c r="J698" i="24"/>
  <c r="H698" i="24"/>
  <c r="F698" i="24"/>
  <c r="L697" i="24"/>
  <c r="J697" i="24"/>
  <c r="H697" i="24"/>
  <c r="F697" i="24"/>
  <c r="L696" i="24"/>
  <c r="J696" i="24"/>
  <c r="H696" i="24"/>
  <c r="F696" i="24"/>
  <c r="L695" i="24"/>
  <c r="J695" i="24"/>
  <c r="H695" i="24"/>
  <c r="F695" i="24"/>
  <c r="L694" i="24"/>
  <c r="J694" i="24"/>
  <c r="H694" i="24"/>
  <c r="F694" i="24"/>
  <c r="R694" i="24" s="1"/>
  <c r="L693" i="24"/>
  <c r="J693" i="24"/>
  <c r="H693" i="24"/>
  <c r="R693" i="24" s="1"/>
  <c r="F693" i="24"/>
  <c r="L692" i="24"/>
  <c r="J692" i="24"/>
  <c r="H692" i="24"/>
  <c r="F692" i="24"/>
  <c r="R692" i="24" s="1"/>
  <c r="R691" i="24"/>
  <c r="L691" i="24"/>
  <c r="J691" i="24"/>
  <c r="H691" i="24"/>
  <c r="F691" i="24"/>
  <c r="L690" i="24"/>
  <c r="J690" i="24"/>
  <c r="H690" i="24"/>
  <c r="F690" i="24"/>
  <c r="L689" i="24"/>
  <c r="J689" i="24"/>
  <c r="H689" i="24"/>
  <c r="F689" i="24"/>
  <c r="L688" i="24"/>
  <c r="J688" i="24"/>
  <c r="H688" i="24"/>
  <c r="F688" i="24"/>
  <c r="L687" i="24"/>
  <c r="J687" i="24"/>
  <c r="H687" i="24"/>
  <c r="F687" i="24"/>
  <c r="R687" i="24" s="1"/>
  <c r="L686" i="24"/>
  <c r="J686" i="24"/>
  <c r="H686" i="24"/>
  <c r="F686" i="24"/>
  <c r="L685" i="24"/>
  <c r="J685" i="24"/>
  <c r="H685" i="24"/>
  <c r="R685" i="24" s="1"/>
  <c r="F685" i="24"/>
  <c r="L684" i="24"/>
  <c r="J684" i="24"/>
  <c r="H684" i="24"/>
  <c r="F684" i="24"/>
  <c r="R684" i="24" s="1"/>
  <c r="R683" i="24"/>
  <c r="L683" i="24"/>
  <c r="J683" i="24"/>
  <c r="H683" i="24"/>
  <c r="F683" i="24"/>
  <c r="L682" i="24"/>
  <c r="J682" i="24"/>
  <c r="H682" i="24"/>
  <c r="F682" i="24"/>
  <c r="L681" i="24"/>
  <c r="J681" i="24"/>
  <c r="H681" i="24"/>
  <c r="F681" i="24"/>
  <c r="L680" i="24"/>
  <c r="J680" i="24"/>
  <c r="H680" i="24"/>
  <c r="F680" i="24"/>
  <c r="L679" i="24"/>
  <c r="J679" i="24"/>
  <c r="H679" i="24"/>
  <c r="F679" i="24"/>
  <c r="L678" i="24"/>
  <c r="J678" i="24"/>
  <c r="H678" i="24"/>
  <c r="F678" i="24"/>
  <c r="R678" i="24" s="1"/>
  <c r="L677" i="24"/>
  <c r="J677" i="24"/>
  <c r="H677" i="24"/>
  <c r="R677" i="24" s="1"/>
  <c r="F677" i="24"/>
  <c r="L676" i="24"/>
  <c r="J676" i="24"/>
  <c r="H676" i="24"/>
  <c r="F676" i="24"/>
  <c r="R676" i="24" s="1"/>
  <c r="R675" i="24"/>
  <c r="L675" i="24"/>
  <c r="J675" i="24"/>
  <c r="H675" i="24"/>
  <c r="F675" i="24"/>
  <c r="L674" i="24"/>
  <c r="J674" i="24"/>
  <c r="H674" i="24"/>
  <c r="F674" i="24"/>
  <c r="R673" i="24"/>
  <c r="L673" i="24"/>
  <c r="J673" i="24"/>
  <c r="H673" i="24"/>
  <c r="F673" i="24"/>
  <c r="L672" i="24"/>
  <c r="J672" i="24"/>
  <c r="R672" i="24" s="1"/>
  <c r="H672" i="24"/>
  <c r="F672" i="24"/>
  <c r="L671" i="24"/>
  <c r="J671" i="24"/>
  <c r="H671" i="24"/>
  <c r="F671" i="24"/>
  <c r="L670" i="24"/>
  <c r="J670" i="24"/>
  <c r="H670" i="24"/>
  <c r="F670" i="24"/>
  <c r="R670" i="24" s="1"/>
  <c r="L669" i="24"/>
  <c r="J669" i="24"/>
  <c r="H669" i="24"/>
  <c r="R669" i="24" s="1"/>
  <c r="F669" i="24"/>
  <c r="L668" i="24"/>
  <c r="J668" i="24"/>
  <c r="H668" i="24"/>
  <c r="F668" i="24"/>
  <c r="R668" i="24" s="1"/>
  <c r="R667" i="24"/>
  <c r="L667" i="24"/>
  <c r="J667" i="24"/>
  <c r="H667" i="24"/>
  <c r="F667" i="24"/>
  <c r="L666" i="24"/>
  <c r="J666" i="24"/>
  <c r="H666" i="24"/>
  <c r="F666" i="24"/>
  <c r="L665" i="24"/>
  <c r="J665" i="24"/>
  <c r="H665" i="24"/>
  <c r="F665" i="24"/>
  <c r="L664" i="24"/>
  <c r="J664" i="24"/>
  <c r="R664" i="24" s="1"/>
  <c r="H664" i="24"/>
  <c r="F664" i="24"/>
  <c r="L663" i="24"/>
  <c r="J663" i="24"/>
  <c r="H663" i="24"/>
  <c r="F663" i="24"/>
  <c r="L662" i="24"/>
  <c r="J662" i="24"/>
  <c r="H662" i="24"/>
  <c r="F662" i="24"/>
  <c r="L661" i="24"/>
  <c r="J661" i="24"/>
  <c r="H661" i="24"/>
  <c r="R661" i="24" s="1"/>
  <c r="F661" i="24"/>
  <c r="R660" i="24"/>
  <c r="L660" i="24"/>
  <c r="J660" i="24"/>
  <c r="H660" i="24"/>
  <c r="F660" i="24"/>
  <c r="R659" i="24"/>
  <c r="L659" i="24"/>
  <c r="J659" i="24"/>
  <c r="H659" i="24"/>
  <c r="F659" i="24"/>
  <c r="L658" i="24"/>
  <c r="J658" i="24"/>
  <c r="H658" i="24"/>
  <c r="F658" i="24"/>
  <c r="L657" i="24"/>
  <c r="R657" i="24" s="1"/>
  <c r="J657" i="24"/>
  <c r="H657" i="24"/>
  <c r="F657" i="24"/>
  <c r="L656" i="24"/>
  <c r="J656" i="24"/>
  <c r="H656" i="24"/>
  <c r="F656" i="24"/>
  <c r="L655" i="24"/>
  <c r="J655" i="24"/>
  <c r="H655" i="24"/>
  <c r="F655" i="24"/>
  <c r="L654" i="24"/>
  <c r="J654" i="24"/>
  <c r="H654" i="24"/>
  <c r="F654" i="24"/>
  <c r="R654" i="24" s="1"/>
  <c r="L653" i="24"/>
  <c r="J653" i="24"/>
  <c r="H653" i="24"/>
  <c r="R653" i="24" s="1"/>
  <c r="F653" i="24"/>
  <c r="R652" i="24"/>
  <c r="L652" i="24"/>
  <c r="J652" i="24"/>
  <c r="H652" i="24"/>
  <c r="F652" i="24"/>
  <c r="R651" i="24"/>
  <c r="L651" i="24"/>
  <c r="J651" i="24"/>
  <c r="H651" i="24"/>
  <c r="F651" i="24"/>
  <c r="L650" i="24"/>
  <c r="J650" i="24"/>
  <c r="H650" i="24"/>
  <c r="F650" i="24"/>
  <c r="L649" i="24"/>
  <c r="J649" i="24"/>
  <c r="H649" i="24"/>
  <c r="F649" i="24"/>
  <c r="L648" i="24"/>
  <c r="J648" i="24"/>
  <c r="R648" i="24" s="1"/>
  <c r="H648" i="24"/>
  <c r="F648" i="24"/>
  <c r="L647" i="24"/>
  <c r="J647" i="24"/>
  <c r="H647" i="24"/>
  <c r="F647" i="24"/>
  <c r="L646" i="24"/>
  <c r="J646" i="24"/>
  <c r="H646" i="24"/>
  <c r="F646" i="24"/>
  <c r="L645" i="24"/>
  <c r="J645" i="24"/>
  <c r="H645" i="24"/>
  <c r="R645" i="24" s="1"/>
  <c r="F645" i="24"/>
  <c r="R644" i="24"/>
  <c r="L644" i="24"/>
  <c r="J644" i="24"/>
  <c r="H644" i="24"/>
  <c r="F644" i="24"/>
  <c r="R643" i="24"/>
  <c r="L643" i="24"/>
  <c r="J643" i="24"/>
  <c r="H643" i="24"/>
  <c r="F643" i="24"/>
  <c r="L642" i="24"/>
  <c r="J642" i="24"/>
  <c r="H642" i="24"/>
  <c r="F642" i="24"/>
  <c r="L641" i="24"/>
  <c r="J641" i="24"/>
  <c r="H641" i="24"/>
  <c r="F641" i="24"/>
  <c r="L640" i="24"/>
  <c r="J640" i="24"/>
  <c r="H640" i="24"/>
  <c r="F640" i="24"/>
  <c r="L639" i="24"/>
  <c r="J639" i="24"/>
  <c r="H639" i="24"/>
  <c r="F639" i="24"/>
  <c r="L638" i="24"/>
  <c r="J638" i="24"/>
  <c r="H638" i="24"/>
  <c r="F638" i="24"/>
  <c r="R638" i="24" s="1"/>
  <c r="L637" i="24"/>
  <c r="J637" i="24"/>
  <c r="H637" i="24"/>
  <c r="R637" i="24" s="1"/>
  <c r="F637" i="24"/>
  <c r="R636" i="24"/>
  <c r="L636" i="24"/>
  <c r="J636" i="24"/>
  <c r="H636" i="24"/>
  <c r="F636" i="24"/>
  <c r="R635" i="24"/>
  <c r="L635" i="24"/>
  <c r="J635" i="24"/>
  <c r="H635" i="24"/>
  <c r="F635" i="24"/>
  <c r="L634" i="24"/>
  <c r="J634" i="24"/>
  <c r="H634" i="24"/>
  <c r="F634" i="24"/>
  <c r="L633" i="24"/>
  <c r="J633" i="24"/>
  <c r="H633" i="24"/>
  <c r="F633" i="24"/>
  <c r="L632" i="24"/>
  <c r="J632" i="24"/>
  <c r="R632" i="24" s="1"/>
  <c r="H632" i="24"/>
  <c r="F632" i="24"/>
  <c r="L631" i="24"/>
  <c r="J631" i="24"/>
  <c r="H631" i="24"/>
  <c r="F631" i="24"/>
  <c r="L630" i="24"/>
  <c r="J630" i="24"/>
  <c r="H630" i="24"/>
  <c r="F630" i="24"/>
  <c r="L629" i="24"/>
  <c r="J629" i="24"/>
  <c r="H629" i="24"/>
  <c r="R629" i="24" s="1"/>
  <c r="F629" i="24"/>
  <c r="L628" i="24"/>
  <c r="J628" i="24"/>
  <c r="H628" i="24"/>
  <c r="F628" i="24"/>
  <c r="R627" i="24"/>
  <c r="L627" i="24"/>
  <c r="J627" i="24"/>
  <c r="H627" i="24"/>
  <c r="F627" i="24"/>
  <c r="L626" i="24"/>
  <c r="J626" i="24"/>
  <c r="H626" i="24"/>
  <c r="F626" i="24"/>
  <c r="L625" i="24"/>
  <c r="J625" i="24"/>
  <c r="H625" i="24"/>
  <c r="F625" i="24"/>
  <c r="L624" i="24"/>
  <c r="J624" i="24"/>
  <c r="R624" i="24" s="1"/>
  <c r="H624" i="24"/>
  <c r="F624" i="24"/>
  <c r="L623" i="24"/>
  <c r="J623" i="24"/>
  <c r="H623" i="24"/>
  <c r="F623" i="24"/>
  <c r="L622" i="24"/>
  <c r="J622" i="24"/>
  <c r="H622" i="24"/>
  <c r="F622" i="24"/>
  <c r="L621" i="24"/>
  <c r="J621" i="24"/>
  <c r="H621" i="24"/>
  <c r="R621" i="24" s="1"/>
  <c r="F621" i="24"/>
  <c r="R620" i="24"/>
  <c r="L620" i="24"/>
  <c r="J620" i="24"/>
  <c r="H620" i="24"/>
  <c r="F620" i="24"/>
  <c r="R619" i="24"/>
  <c r="L619" i="24"/>
  <c r="J619" i="24"/>
  <c r="H619" i="24"/>
  <c r="F619" i="24"/>
  <c r="L618" i="24"/>
  <c r="J618" i="24"/>
  <c r="H618" i="24"/>
  <c r="F618" i="24"/>
  <c r="R618" i="24" s="1"/>
  <c r="L617" i="24"/>
  <c r="R617" i="24" s="1"/>
  <c r="J617" i="24"/>
  <c r="H617" i="24"/>
  <c r="F617" i="24"/>
  <c r="L616" i="24"/>
  <c r="J616" i="24"/>
  <c r="H616" i="24"/>
  <c r="F616" i="24"/>
  <c r="L615" i="24"/>
  <c r="J615" i="24"/>
  <c r="H615" i="24"/>
  <c r="F615" i="24"/>
  <c r="L614" i="24"/>
  <c r="J614" i="24"/>
  <c r="H614" i="24"/>
  <c r="F614" i="24"/>
  <c r="R614" i="24" s="1"/>
  <c r="L613" i="24"/>
  <c r="J613" i="24"/>
  <c r="H613" i="24"/>
  <c r="R613" i="24" s="1"/>
  <c r="F613" i="24"/>
  <c r="L612" i="24"/>
  <c r="J612" i="24"/>
  <c r="H612" i="24"/>
  <c r="F612" i="24"/>
  <c r="L611" i="24"/>
  <c r="J611" i="24"/>
  <c r="H611" i="24"/>
  <c r="F611" i="24"/>
  <c r="R611" i="24" s="1"/>
  <c r="R610" i="24"/>
  <c r="L610" i="24"/>
  <c r="J610" i="24"/>
  <c r="H610" i="24"/>
  <c r="F610" i="24"/>
  <c r="R609" i="24"/>
  <c r="L609" i="24"/>
  <c r="J609" i="24"/>
  <c r="H609" i="24"/>
  <c r="F609" i="24"/>
  <c r="L608" i="24"/>
  <c r="J608" i="24"/>
  <c r="R608" i="24" s="1"/>
  <c r="H608" i="24"/>
  <c r="F608" i="24"/>
  <c r="L607" i="24"/>
  <c r="J607" i="24"/>
  <c r="H607" i="24"/>
  <c r="F607" i="24"/>
  <c r="L606" i="24"/>
  <c r="J606" i="24"/>
  <c r="H606" i="24"/>
  <c r="F606" i="24"/>
  <c r="R606" i="24" s="1"/>
  <c r="L605" i="24"/>
  <c r="J605" i="24"/>
  <c r="H605" i="24"/>
  <c r="R605" i="24" s="1"/>
  <c r="F605" i="24"/>
  <c r="L604" i="24"/>
  <c r="J604" i="24"/>
  <c r="H604" i="24"/>
  <c r="F604" i="24"/>
  <c r="R603" i="24"/>
  <c r="L603" i="24"/>
  <c r="J603" i="24"/>
  <c r="H603" i="24"/>
  <c r="F603" i="24"/>
  <c r="R602" i="24"/>
  <c r="L602" i="24"/>
  <c r="J602" i="24"/>
  <c r="H602" i="24"/>
  <c r="F602" i="24"/>
  <c r="L601" i="24"/>
  <c r="J601" i="24"/>
  <c r="H601" i="24"/>
  <c r="F601" i="24"/>
  <c r="L600" i="24"/>
  <c r="J600" i="24"/>
  <c r="R600" i="24" s="1"/>
  <c r="H600" i="24"/>
  <c r="F600" i="24"/>
  <c r="L599" i="24"/>
  <c r="J599" i="24"/>
  <c r="H599" i="24"/>
  <c r="F599" i="24"/>
  <c r="L598" i="24"/>
  <c r="J598" i="24"/>
  <c r="H598" i="24"/>
  <c r="F598" i="24"/>
  <c r="L597" i="24"/>
  <c r="J597" i="24"/>
  <c r="H597" i="24"/>
  <c r="R597" i="24" s="1"/>
  <c r="F597" i="24"/>
  <c r="L596" i="24"/>
  <c r="J596" i="24"/>
  <c r="H596" i="24"/>
  <c r="F596" i="24"/>
  <c r="R595" i="24"/>
  <c r="L595" i="24"/>
  <c r="J595" i="24"/>
  <c r="H595" i="24"/>
  <c r="F595" i="24"/>
  <c r="L594" i="24"/>
  <c r="J594" i="24"/>
  <c r="H594" i="24"/>
  <c r="F594" i="24"/>
  <c r="L593" i="24"/>
  <c r="J593" i="24"/>
  <c r="H593" i="24"/>
  <c r="F593" i="24"/>
  <c r="L592" i="24"/>
  <c r="J592" i="24"/>
  <c r="H592" i="24"/>
  <c r="F592" i="24"/>
  <c r="R592" i="24" s="1"/>
  <c r="L591" i="24"/>
  <c r="J591" i="24"/>
  <c r="H591" i="24"/>
  <c r="F591" i="24"/>
  <c r="L590" i="24"/>
  <c r="J590" i="24"/>
  <c r="H590" i="24"/>
  <c r="F590" i="24"/>
  <c r="L589" i="24"/>
  <c r="J589" i="24"/>
  <c r="H589" i="24"/>
  <c r="R589" i="24" s="1"/>
  <c r="F589" i="24"/>
  <c r="L588" i="24"/>
  <c r="J588" i="24"/>
  <c r="H588" i="24"/>
  <c r="F588" i="24"/>
  <c r="R587" i="24"/>
  <c r="L587" i="24"/>
  <c r="J587" i="24"/>
  <c r="H587" i="24"/>
  <c r="F587" i="24"/>
  <c r="L586" i="24"/>
  <c r="J586" i="24"/>
  <c r="H586" i="24"/>
  <c r="F586" i="24"/>
  <c r="L585" i="24"/>
  <c r="J585" i="24"/>
  <c r="H585" i="24"/>
  <c r="R585" i="24" s="1"/>
  <c r="F585" i="24"/>
  <c r="L584" i="24"/>
  <c r="J584" i="24"/>
  <c r="H584" i="24"/>
  <c r="F584" i="24"/>
  <c r="R584" i="24" s="1"/>
  <c r="L583" i="24"/>
  <c r="J583" i="24"/>
  <c r="H583" i="24"/>
  <c r="F583" i="24"/>
  <c r="L582" i="24"/>
  <c r="J582" i="24"/>
  <c r="H582" i="24"/>
  <c r="F582" i="24"/>
  <c r="L581" i="24"/>
  <c r="J581" i="24"/>
  <c r="H581" i="24"/>
  <c r="R581" i="24" s="1"/>
  <c r="F581" i="24"/>
  <c r="L580" i="24"/>
  <c r="J580" i="24"/>
  <c r="H580" i="24"/>
  <c r="F580" i="24"/>
  <c r="R579" i="24"/>
  <c r="L579" i="24"/>
  <c r="J579" i="24"/>
  <c r="H579" i="24"/>
  <c r="F579" i="24"/>
  <c r="L578" i="24"/>
  <c r="J578" i="24"/>
  <c r="H578" i="24"/>
  <c r="F578" i="24"/>
  <c r="L577" i="24"/>
  <c r="J577" i="24"/>
  <c r="H577" i="24"/>
  <c r="R577" i="24" s="1"/>
  <c r="F577" i="24"/>
  <c r="L576" i="24"/>
  <c r="J576" i="24"/>
  <c r="H576" i="24"/>
  <c r="F576" i="24"/>
  <c r="R576" i="24" s="1"/>
  <c r="L575" i="24"/>
  <c r="J575" i="24"/>
  <c r="H575" i="24"/>
  <c r="F575" i="24"/>
  <c r="L574" i="24"/>
  <c r="J574" i="24"/>
  <c r="H574" i="24"/>
  <c r="F574" i="24"/>
  <c r="L573" i="24"/>
  <c r="J573" i="24"/>
  <c r="H573" i="24"/>
  <c r="R573" i="24" s="1"/>
  <c r="F573" i="24"/>
  <c r="L572" i="24"/>
  <c r="J572" i="24"/>
  <c r="H572" i="24"/>
  <c r="F572" i="24"/>
  <c r="R571" i="24"/>
  <c r="L571" i="24"/>
  <c r="J571" i="24"/>
  <c r="H571" i="24"/>
  <c r="F571" i="24"/>
  <c r="L570" i="24"/>
  <c r="J570" i="24"/>
  <c r="H570" i="24"/>
  <c r="F570" i="24"/>
  <c r="L569" i="24"/>
  <c r="J569" i="24"/>
  <c r="H569" i="24"/>
  <c r="F569" i="24"/>
  <c r="L568" i="24"/>
  <c r="J568" i="24"/>
  <c r="H568" i="24"/>
  <c r="F568" i="24"/>
  <c r="R568" i="24" s="1"/>
  <c r="L567" i="24"/>
  <c r="J567" i="24"/>
  <c r="H567" i="24"/>
  <c r="F567" i="24"/>
  <c r="L566" i="24"/>
  <c r="J566" i="24"/>
  <c r="H566" i="24"/>
  <c r="F566" i="24"/>
  <c r="L565" i="24"/>
  <c r="J565" i="24"/>
  <c r="H565" i="24"/>
  <c r="F565" i="24"/>
  <c r="L564" i="24"/>
  <c r="J564" i="24"/>
  <c r="H564" i="24"/>
  <c r="F564" i="24"/>
  <c r="R564" i="24" s="1"/>
  <c r="R563" i="24"/>
  <c r="L563" i="24"/>
  <c r="J563" i="24"/>
  <c r="H563" i="24"/>
  <c r="F563" i="24"/>
  <c r="L562" i="24"/>
  <c r="J562" i="24"/>
  <c r="H562" i="24"/>
  <c r="F562" i="24"/>
  <c r="L561" i="24"/>
  <c r="J561" i="24"/>
  <c r="H561" i="24"/>
  <c r="F561" i="24"/>
  <c r="L560" i="24"/>
  <c r="J560" i="24"/>
  <c r="H560" i="24"/>
  <c r="F560" i="24"/>
  <c r="L559" i="24"/>
  <c r="J559" i="24"/>
  <c r="H559" i="24"/>
  <c r="F559" i="24"/>
  <c r="L558" i="24"/>
  <c r="J558" i="24"/>
  <c r="H558" i="24"/>
  <c r="F558" i="24"/>
  <c r="L557" i="24"/>
  <c r="J557" i="24"/>
  <c r="R557" i="24" s="1"/>
  <c r="H557" i="24"/>
  <c r="F557" i="24"/>
  <c r="R556" i="24"/>
  <c r="L556" i="24"/>
  <c r="J556" i="24"/>
  <c r="H556" i="24"/>
  <c r="F556" i="24"/>
  <c r="L555" i="24"/>
  <c r="J555" i="24"/>
  <c r="H555" i="24"/>
  <c r="F555" i="24"/>
  <c r="R555" i="24" s="1"/>
  <c r="L554" i="24"/>
  <c r="J554" i="24"/>
  <c r="H554" i="24"/>
  <c r="F554" i="24"/>
  <c r="L553" i="24"/>
  <c r="J553" i="24"/>
  <c r="H553" i="24"/>
  <c r="F553" i="24"/>
  <c r="L552" i="24"/>
  <c r="J552" i="24"/>
  <c r="H552" i="24"/>
  <c r="F552" i="24"/>
  <c r="L551" i="24"/>
  <c r="J551" i="24"/>
  <c r="H551" i="24"/>
  <c r="F551" i="24"/>
  <c r="L550" i="24"/>
  <c r="J550" i="24"/>
  <c r="H550" i="24"/>
  <c r="F550" i="24"/>
  <c r="R549" i="24"/>
  <c r="L549" i="24"/>
  <c r="J549" i="24"/>
  <c r="H549" i="24"/>
  <c r="F549" i="24"/>
  <c r="R548" i="24"/>
  <c r="L548" i="24"/>
  <c r="J548" i="24"/>
  <c r="H548" i="24"/>
  <c r="F548" i="24"/>
  <c r="L547" i="24"/>
  <c r="R547" i="24" s="1"/>
  <c r="J547" i="24"/>
  <c r="H547" i="24"/>
  <c r="F547" i="24"/>
  <c r="L546" i="24"/>
  <c r="J546" i="24"/>
  <c r="H546" i="24"/>
  <c r="F546" i="24"/>
  <c r="L545" i="24"/>
  <c r="J545" i="24"/>
  <c r="H545" i="24"/>
  <c r="F545" i="24"/>
  <c r="L544" i="24"/>
  <c r="J544" i="24"/>
  <c r="H544" i="24"/>
  <c r="F544" i="24"/>
  <c r="R544" i="24" s="1"/>
  <c r="L543" i="24"/>
  <c r="J543" i="24"/>
  <c r="H543" i="24"/>
  <c r="F543" i="24"/>
  <c r="L542" i="24"/>
  <c r="J542" i="24"/>
  <c r="H542" i="24"/>
  <c r="F542" i="24"/>
  <c r="L541" i="24"/>
  <c r="J541" i="24"/>
  <c r="H541" i="24"/>
  <c r="R541" i="24" s="1"/>
  <c r="F541" i="24"/>
  <c r="L540" i="24"/>
  <c r="J540" i="24"/>
  <c r="H540" i="24"/>
  <c r="R540" i="24" s="1"/>
  <c r="F540" i="24"/>
  <c r="R539" i="24"/>
  <c r="L539" i="24"/>
  <c r="J539" i="24"/>
  <c r="H539" i="24"/>
  <c r="F539" i="24"/>
  <c r="L538" i="24"/>
  <c r="J538" i="24"/>
  <c r="H538" i="24"/>
  <c r="F538" i="24"/>
  <c r="L537" i="24"/>
  <c r="J537" i="24"/>
  <c r="H537" i="24"/>
  <c r="F537" i="24"/>
  <c r="L536" i="24"/>
  <c r="J536" i="24"/>
  <c r="H536" i="24"/>
  <c r="F536" i="24"/>
  <c r="R536" i="24" s="1"/>
  <c r="L535" i="24"/>
  <c r="J535" i="24"/>
  <c r="H535" i="24"/>
  <c r="F535" i="24"/>
  <c r="L534" i="24"/>
  <c r="J534" i="24"/>
  <c r="H534" i="24"/>
  <c r="F534" i="24"/>
  <c r="L533" i="24"/>
  <c r="J533" i="24"/>
  <c r="H533" i="24"/>
  <c r="F533" i="24"/>
  <c r="L532" i="24"/>
  <c r="J532" i="24"/>
  <c r="H532" i="24"/>
  <c r="F532" i="24"/>
  <c r="R531" i="24"/>
  <c r="L531" i="24"/>
  <c r="J531" i="24"/>
  <c r="H531" i="24"/>
  <c r="F531" i="24"/>
  <c r="L530" i="24"/>
  <c r="J530" i="24"/>
  <c r="H530" i="24"/>
  <c r="F530" i="24"/>
  <c r="L529" i="24"/>
  <c r="J529" i="24"/>
  <c r="R529" i="24" s="1"/>
  <c r="H529" i="24"/>
  <c r="F529" i="24"/>
  <c r="L528" i="24"/>
  <c r="J528" i="24"/>
  <c r="H528" i="24"/>
  <c r="F528" i="24"/>
  <c r="L527" i="24"/>
  <c r="J527" i="24"/>
  <c r="H527" i="24"/>
  <c r="F527" i="24"/>
  <c r="L526" i="24"/>
  <c r="J526" i="24"/>
  <c r="H526" i="24"/>
  <c r="F526" i="24"/>
  <c r="R525" i="24"/>
  <c r="L525" i="24"/>
  <c r="J525" i="24"/>
  <c r="H525" i="24"/>
  <c r="F525" i="24"/>
  <c r="R524" i="24"/>
  <c r="L524" i="24"/>
  <c r="J524" i="24"/>
  <c r="H524" i="24"/>
  <c r="F524" i="24"/>
  <c r="L523" i="24"/>
  <c r="J523" i="24"/>
  <c r="H523" i="24"/>
  <c r="F523" i="24"/>
  <c r="R523" i="24" s="1"/>
  <c r="L522" i="24"/>
  <c r="J522" i="24"/>
  <c r="H522" i="24"/>
  <c r="F522" i="24"/>
  <c r="R521" i="24"/>
  <c r="L521" i="24"/>
  <c r="J521" i="24"/>
  <c r="H521" i="24"/>
  <c r="F521" i="24"/>
  <c r="L520" i="24"/>
  <c r="J520" i="24"/>
  <c r="H520" i="24"/>
  <c r="F520" i="24"/>
  <c r="R520" i="24" s="1"/>
  <c r="L519" i="24"/>
  <c r="J519" i="24"/>
  <c r="H519" i="24"/>
  <c r="F519" i="24"/>
  <c r="L518" i="24"/>
  <c r="J518" i="24"/>
  <c r="H518" i="24"/>
  <c r="F518" i="24"/>
  <c r="R517" i="24"/>
  <c r="L517" i="24"/>
  <c r="J517" i="24"/>
  <c r="H517" i="24"/>
  <c r="F517" i="24"/>
  <c r="R516" i="24"/>
  <c r="L516" i="24"/>
  <c r="J516" i="24"/>
  <c r="H516" i="24"/>
  <c r="F516" i="24"/>
  <c r="R515" i="24"/>
  <c r="L515" i="24"/>
  <c r="J515" i="24"/>
  <c r="H515" i="24"/>
  <c r="F515" i="24"/>
  <c r="L514" i="24"/>
  <c r="J514" i="24"/>
  <c r="H514" i="24"/>
  <c r="F514" i="24"/>
  <c r="L513" i="24"/>
  <c r="J513" i="24"/>
  <c r="H513" i="24"/>
  <c r="F513" i="24"/>
  <c r="L512" i="24"/>
  <c r="J512" i="24"/>
  <c r="H512" i="24"/>
  <c r="F512" i="24"/>
  <c r="R512" i="24" s="1"/>
  <c r="L511" i="24"/>
  <c r="J511" i="24"/>
  <c r="H511" i="24"/>
  <c r="F511" i="24"/>
  <c r="L510" i="24"/>
  <c r="J510" i="24"/>
  <c r="H510" i="24"/>
  <c r="F510" i="24"/>
  <c r="L509" i="24"/>
  <c r="J509" i="24"/>
  <c r="H509" i="24"/>
  <c r="R509" i="24" s="1"/>
  <c r="F509" i="24"/>
  <c r="L508" i="24"/>
  <c r="J508" i="24"/>
  <c r="H508" i="24"/>
  <c r="R508" i="24" s="1"/>
  <c r="F508" i="24"/>
  <c r="R507" i="24"/>
  <c r="L507" i="24"/>
  <c r="J507" i="24"/>
  <c r="H507" i="24"/>
  <c r="F507" i="24"/>
  <c r="L506" i="24"/>
  <c r="J506" i="24"/>
  <c r="H506" i="24"/>
  <c r="F506" i="24"/>
  <c r="L505" i="24"/>
  <c r="J505" i="24"/>
  <c r="H505" i="24"/>
  <c r="R505" i="24" s="1"/>
  <c r="F505" i="24"/>
  <c r="L504" i="24"/>
  <c r="J504" i="24"/>
  <c r="H504" i="24"/>
  <c r="F504" i="24"/>
  <c r="L503" i="24"/>
  <c r="J503" i="24"/>
  <c r="H503" i="24"/>
  <c r="F503" i="24"/>
  <c r="L502" i="24"/>
  <c r="J502" i="24"/>
  <c r="H502" i="24"/>
  <c r="F502" i="24"/>
  <c r="L501" i="24"/>
  <c r="J501" i="24"/>
  <c r="H501" i="24"/>
  <c r="F501" i="24"/>
  <c r="L500" i="24"/>
  <c r="J500" i="24"/>
  <c r="H500" i="24"/>
  <c r="F500" i="24"/>
  <c r="R500" i="24" s="1"/>
  <c r="R499" i="24"/>
  <c r="L499" i="24"/>
  <c r="J499" i="24"/>
  <c r="H499" i="24"/>
  <c r="F499" i="24"/>
  <c r="L498" i="24"/>
  <c r="J498" i="24"/>
  <c r="H498" i="24"/>
  <c r="F498" i="24"/>
  <c r="L497" i="24"/>
  <c r="J497" i="24"/>
  <c r="H497" i="24"/>
  <c r="F497" i="24"/>
  <c r="L496" i="24"/>
  <c r="J496" i="24"/>
  <c r="H496" i="24"/>
  <c r="F496" i="24"/>
  <c r="L495" i="24"/>
  <c r="J495" i="24"/>
  <c r="H495" i="24"/>
  <c r="F495" i="24"/>
  <c r="L494" i="24"/>
  <c r="J494" i="24"/>
  <c r="H494" i="24"/>
  <c r="F494" i="24"/>
  <c r="L493" i="24"/>
  <c r="J493" i="24"/>
  <c r="R493" i="24" s="1"/>
  <c r="H493" i="24"/>
  <c r="F493" i="24"/>
  <c r="R492" i="24"/>
  <c r="L492" i="24"/>
  <c r="J492" i="24"/>
  <c r="H492" i="24"/>
  <c r="F492" i="24"/>
  <c r="L491" i="24"/>
  <c r="J491" i="24"/>
  <c r="H491" i="24"/>
  <c r="F491" i="24"/>
  <c r="L490" i="24"/>
  <c r="J490" i="24"/>
  <c r="H490" i="24"/>
  <c r="F490" i="24"/>
  <c r="R489" i="24"/>
  <c r="L489" i="24"/>
  <c r="J489" i="24"/>
  <c r="H489" i="24"/>
  <c r="F489" i="24"/>
  <c r="L488" i="24"/>
  <c r="J488" i="24"/>
  <c r="H488" i="24"/>
  <c r="F488" i="24"/>
  <c r="R488" i="24" s="1"/>
  <c r="L487" i="24"/>
  <c r="J487" i="24"/>
  <c r="H487" i="24"/>
  <c r="F487" i="24"/>
  <c r="L486" i="24"/>
  <c r="J486" i="24"/>
  <c r="H486" i="24"/>
  <c r="F486" i="24"/>
  <c r="R485" i="24"/>
  <c r="L485" i="24"/>
  <c r="J485" i="24"/>
  <c r="H485" i="24"/>
  <c r="F485" i="24"/>
  <c r="R484" i="24"/>
  <c r="L484" i="24"/>
  <c r="J484" i="24"/>
  <c r="H484" i="24"/>
  <c r="F484" i="24"/>
  <c r="R483" i="24"/>
  <c r="L483" i="24"/>
  <c r="J483" i="24"/>
  <c r="H483" i="24"/>
  <c r="F483" i="24"/>
  <c r="L482" i="24"/>
  <c r="J482" i="24"/>
  <c r="H482" i="24"/>
  <c r="F482" i="24"/>
  <c r="L481" i="24"/>
  <c r="J481" i="24"/>
  <c r="H481" i="24"/>
  <c r="F481" i="24"/>
  <c r="L480" i="24"/>
  <c r="J480" i="24"/>
  <c r="H480" i="24"/>
  <c r="F480" i="24"/>
  <c r="R480" i="24" s="1"/>
  <c r="L479" i="24"/>
  <c r="J479" i="24"/>
  <c r="H479" i="24"/>
  <c r="F479" i="24"/>
  <c r="L478" i="24"/>
  <c r="J478" i="24"/>
  <c r="H478" i="24"/>
  <c r="F478" i="24"/>
  <c r="L477" i="24"/>
  <c r="J477" i="24"/>
  <c r="H477" i="24"/>
  <c r="F477" i="24"/>
  <c r="L476" i="24"/>
  <c r="J476" i="24"/>
  <c r="H476" i="24"/>
  <c r="R476" i="24" s="1"/>
  <c r="F476" i="24"/>
  <c r="R475" i="24"/>
  <c r="L475" i="24"/>
  <c r="J475" i="24"/>
  <c r="H475" i="24"/>
  <c r="F475" i="24"/>
  <c r="L474" i="24"/>
  <c r="J474" i="24"/>
  <c r="H474" i="24"/>
  <c r="F474" i="24"/>
  <c r="L473" i="24"/>
  <c r="J473" i="24"/>
  <c r="H473" i="24"/>
  <c r="R473" i="24" s="1"/>
  <c r="F473" i="24"/>
  <c r="L472" i="24"/>
  <c r="J472" i="24"/>
  <c r="H472" i="24"/>
  <c r="F472" i="24"/>
  <c r="L471" i="24"/>
  <c r="J471" i="24"/>
  <c r="H471" i="24"/>
  <c r="R471" i="24" s="1"/>
  <c r="F471" i="24"/>
  <c r="L470" i="24"/>
  <c r="J470" i="24"/>
  <c r="H470" i="24"/>
  <c r="F470" i="24"/>
  <c r="L469" i="24"/>
  <c r="J469" i="24"/>
  <c r="R469" i="24" s="1"/>
  <c r="H469" i="24"/>
  <c r="F469" i="24"/>
  <c r="R468" i="24"/>
  <c r="L468" i="24"/>
  <c r="J468" i="24"/>
  <c r="H468" i="24"/>
  <c r="F468" i="24"/>
  <c r="L467" i="24"/>
  <c r="J467" i="24"/>
  <c r="H467" i="24"/>
  <c r="F467" i="24"/>
  <c r="L466" i="24"/>
  <c r="J466" i="24"/>
  <c r="H466" i="24"/>
  <c r="F466" i="24"/>
  <c r="L465" i="24"/>
  <c r="J465" i="24"/>
  <c r="H465" i="24"/>
  <c r="F465" i="24"/>
  <c r="L464" i="24"/>
  <c r="J464" i="24"/>
  <c r="H464" i="24"/>
  <c r="R464" i="24" s="1"/>
  <c r="F464" i="24"/>
  <c r="R463" i="24"/>
  <c r="L463" i="24"/>
  <c r="J463" i="24"/>
  <c r="H463" i="24"/>
  <c r="F463" i="24"/>
  <c r="R462" i="24"/>
  <c r="L462" i="24"/>
  <c r="J462" i="24"/>
  <c r="H462" i="24"/>
  <c r="F462" i="24"/>
  <c r="L461" i="24"/>
  <c r="J461" i="24"/>
  <c r="H461" i="24"/>
  <c r="F461" i="24"/>
  <c r="R461" i="24" s="1"/>
  <c r="R460" i="24"/>
  <c r="L460" i="24"/>
  <c r="J460" i="24"/>
  <c r="H460" i="24"/>
  <c r="F460" i="24"/>
  <c r="L459" i="24"/>
  <c r="J459" i="24"/>
  <c r="H459" i="24"/>
  <c r="F459" i="24"/>
  <c r="L458" i="24"/>
  <c r="J458" i="24"/>
  <c r="H458" i="24"/>
  <c r="F458" i="24"/>
  <c r="L457" i="24"/>
  <c r="J457" i="24"/>
  <c r="H457" i="24"/>
  <c r="F457" i="24"/>
  <c r="L456" i="24"/>
  <c r="J456" i="24"/>
  <c r="H456" i="24"/>
  <c r="R456" i="24" s="1"/>
  <c r="F456" i="24"/>
  <c r="L455" i="24"/>
  <c r="J455" i="24"/>
  <c r="H455" i="24"/>
  <c r="F455" i="24"/>
  <c r="R455" i="24" s="1"/>
  <c r="R454" i="24"/>
  <c r="L454" i="24"/>
  <c r="J454" i="24"/>
  <c r="H454" i="24"/>
  <c r="F454" i="24"/>
  <c r="L453" i="24"/>
  <c r="J453" i="24"/>
  <c r="H453" i="24"/>
  <c r="F453" i="24"/>
  <c r="R453" i="24" s="1"/>
  <c r="R452" i="24"/>
  <c r="L452" i="24"/>
  <c r="J452" i="24"/>
  <c r="H452" i="24"/>
  <c r="F452" i="24"/>
  <c r="L451" i="24"/>
  <c r="J451" i="24"/>
  <c r="H451" i="24"/>
  <c r="F451" i="24"/>
  <c r="L450" i="24"/>
  <c r="J450" i="24"/>
  <c r="H450" i="24"/>
  <c r="F450" i="24"/>
  <c r="L449" i="24"/>
  <c r="J449" i="24"/>
  <c r="H449" i="24"/>
  <c r="F449" i="24"/>
  <c r="L448" i="24"/>
  <c r="J448" i="24"/>
  <c r="H448" i="24"/>
  <c r="R448" i="24" s="1"/>
  <c r="F448" i="24"/>
  <c r="L447" i="24"/>
  <c r="J447" i="24"/>
  <c r="H447" i="24"/>
  <c r="F447" i="24"/>
  <c r="R447" i="24" s="1"/>
  <c r="R446" i="24"/>
  <c r="L446" i="24"/>
  <c r="J446" i="24"/>
  <c r="H446" i="24"/>
  <c r="F446" i="24"/>
  <c r="L445" i="24"/>
  <c r="J445" i="24"/>
  <c r="H445" i="24"/>
  <c r="F445" i="24"/>
  <c r="R445" i="24" s="1"/>
  <c r="R444" i="24"/>
  <c r="L444" i="24"/>
  <c r="J444" i="24"/>
  <c r="H444" i="24"/>
  <c r="F444" i="24"/>
  <c r="L443" i="24"/>
  <c r="J443" i="24"/>
  <c r="H443" i="24"/>
  <c r="F443" i="24"/>
  <c r="L442" i="24"/>
  <c r="J442" i="24"/>
  <c r="H442" i="24"/>
  <c r="F442" i="24"/>
  <c r="L441" i="24"/>
  <c r="J441" i="24"/>
  <c r="H441" i="24"/>
  <c r="F441" i="24"/>
  <c r="R441" i="24" s="1"/>
  <c r="L440" i="24"/>
  <c r="J440" i="24"/>
  <c r="H440" i="24"/>
  <c r="R440" i="24" s="1"/>
  <c r="F440" i="24"/>
  <c r="L439" i="24"/>
  <c r="J439" i="24"/>
  <c r="H439" i="24"/>
  <c r="F439" i="24"/>
  <c r="R439" i="24" s="1"/>
  <c r="R438" i="24"/>
  <c r="L438" i="24"/>
  <c r="J438" i="24"/>
  <c r="H438" i="24"/>
  <c r="F438" i="24"/>
  <c r="L437" i="24"/>
  <c r="J437" i="24"/>
  <c r="H437" i="24"/>
  <c r="F437" i="24"/>
  <c r="R437" i="24" s="1"/>
  <c r="R436" i="24"/>
  <c r="L436" i="24"/>
  <c r="J436" i="24"/>
  <c r="H436" i="24"/>
  <c r="F436" i="24"/>
  <c r="L435" i="24"/>
  <c r="J435" i="24"/>
  <c r="H435" i="24"/>
  <c r="F435" i="24"/>
  <c r="L434" i="24"/>
  <c r="J434" i="24"/>
  <c r="H434" i="24"/>
  <c r="F434" i="24"/>
  <c r="L433" i="24"/>
  <c r="J433" i="24"/>
  <c r="H433" i="24"/>
  <c r="F433" i="24"/>
  <c r="L432" i="24"/>
  <c r="J432" i="24"/>
  <c r="H432" i="24"/>
  <c r="R432" i="24" s="1"/>
  <c r="F432" i="24"/>
  <c r="L431" i="24"/>
  <c r="J431" i="24"/>
  <c r="H431" i="24"/>
  <c r="F431" i="24"/>
  <c r="R431" i="24" s="1"/>
  <c r="R430" i="24"/>
  <c r="L430" i="24"/>
  <c r="J430" i="24"/>
  <c r="H430" i="24"/>
  <c r="F430" i="24"/>
  <c r="L429" i="24"/>
  <c r="J429" i="24"/>
  <c r="H429" i="24"/>
  <c r="F429" i="24"/>
  <c r="R429" i="24" s="1"/>
  <c r="R428" i="24"/>
  <c r="L428" i="24"/>
  <c r="J428" i="24"/>
  <c r="H428" i="24"/>
  <c r="F428" i="24"/>
  <c r="L427" i="24"/>
  <c r="J427" i="24"/>
  <c r="H427" i="24"/>
  <c r="F427" i="24"/>
  <c r="L426" i="24"/>
  <c r="J426" i="24"/>
  <c r="H426" i="24"/>
  <c r="F426" i="24"/>
  <c r="L425" i="24"/>
  <c r="J425" i="24"/>
  <c r="H425" i="24"/>
  <c r="F425" i="24"/>
  <c r="L424" i="24"/>
  <c r="J424" i="24"/>
  <c r="H424" i="24"/>
  <c r="R424" i="24" s="1"/>
  <c r="F424" i="24"/>
  <c r="L423" i="24"/>
  <c r="J423" i="24"/>
  <c r="H423" i="24"/>
  <c r="F423" i="24"/>
  <c r="R423" i="24" s="1"/>
  <c r="R422" i="24"/>
  <c r="L422" i="24"/>
  <c r="J422" i="24"/>
  <c r="H422" i="24"/>
  <c r="F422" i="24"/>
  <c r="L421" i="24"/>
  <c r="J421" i="24"/>
  <c r="H421" i="24"/>
  <c r="F421" i="24"/>
  <c r="R421" i="24" s="1"/>
  <c r="R420" i="24"/>
  <c r="L420" i="24"/>
  <c r="J420" i="24"/>
  <c r="H420" i="24"/>
  <c r="F420" i="24"/>
  <c r="L419" i="24"/>
  <c r="J419" i="24"/>
  <c r="H419" i="24"/>
  <c r="F419" i="24"/>
  <c r="L418" i="24"/>
  <c r="J418" i="24"/>
  <c r="H418" i="24"/>
  <c r="F418" i="24"/>
  <c r="L417" i="24"/>
  <c r="J417" i="24"/>
  <c r="H417" i="24"/>
  <c r="F417" i="24"/>
  <c r="L416" i="24"/>
  <c r="J416" i="24"/>
  <c r="H416" i="24"/>
  <c r="R416" i="24" s="1"/>
  <c r="F416" i="24"/>
  <c r="L415" i="24"/>
  <c r="J415" i="24"/>
  <c r="H415" i="24"/>
  <c r="F415" i="24"/>
  <c r="R415" i="24" s="1"/>
  <c r="R414" i="24"/>
  <c r="L414" i="24"/>
  <c r="J414" i="24"/>
  <c r="H414" i="24"/>
  <c r="F414" i="24"/>
  <c r="L413" i="24"/>
  <c r="J413" i="24"/>
  <c r="H413" i="24"/>
  <c r="F413" i="24"/>
  <c r="R413" i="24" s="1"/>
  <c r="R412" i="24"/>
  <c r="L412" i="24"/>
  <c r="J412" i="24"/>
  <c r="H412" i="24"/>
  <c r="F412" i="24"/>
  <c r="L411" i="24"/>
  <c r="J411" i="24"/>
  <c r="H411" i="24"/>
  <c r="F411" i="24"/>
  <c r="L410" i="24"/>
  <c r="J410" i="24"/>
  <c r="H410" i="24"/>
  <c r="F410" i="24"/>
  <c r="L409" i="24"/>
  <c r="J409" i="24"/>
  <c r="H409" i="24"/>
  <c r="F409" i="24"/>
  <c r="R409" i="24" s="1"/>
  <c r="L408" i="24"/>
  <c r="J408" i="24"/>
  <c r="H408" i="24"/>
  <c r="R408" i="24" s="1"/>
  <c r="F408" i="24"/>
  <c r="L407" i="24"/>
  <c r="J407" i="24"/>
  <c r="H407" i="24"/>
  <c r="F407" i="24"/>
  <c r="R407" i="24" s="1"/>
  <c r="R406" i="24"/>
  <c r="L406" i="24"/>
  <c r="J406" i="24"/>
  <c r="H406" i="24"/>
  <c r="F406" i="24"/>
  <c r="L405" i="24"/>
  <c r="J405" i="24"/>
  <c r="H405" i="24"/>
  <c r="F405" i="24"/>
  <c r="R405" i="24" s="1"/>
  <c r="R404" i="24"/>
  <c r="L404" i="24"/>
  <c r="J404" i="24"/>
  <c r="H404" i="24"/>
  <c r="F404" i="24"/>
  <c r="L403" i="24"/>
  <c r="J403" i="24"/>
  <c r="H403" i="24"/>
  <c r="F403" i="24"/>
  <c r="L402" i="24"/>
  <c r="J402" i="24"/>
  <c r="H402" i="24"/>
  <c r="F402" i="24"/>
  <c r="L401" i="24"/>
  <c r="J401" i="24"/>
  <c r="H401" i="24"/>
  <c r="F401" i="24"/>
  <c r="L400" i="24"/>
  <c r="J400" i="24"/>
  <c r="H400" i="24"/>
  <c r="R400" i="24" s="1"/>
  <c r="F400" i="24"/>
  <c r="L399" i="24"/>
  <c r="J399" i="24"/>
  <c r="H399" i="24"/>
  <c r="F399" i="24"/>
  <c r="R399" i="24" s="1"/>
  <c r="R398" i="24"/>
  <c r="L398" i="24"/>
  <c r="J398" i="24"/>
  <c r="H398" i="24"/>
  <c r="F398" i="24"/>
  <c r="L397" i="24"/>
  <c r="J397" i="24"/>
  <c r="H397" i="24"/>
  <c r="F397" i="24"/>
  <c r="R397" i="24" s="1"/>
  <c r="R396" i="24"/>
  <c r="L396" i="24"/>
  <c r="J396" i="24"/>
  <c r="H396" i="24"/>
  <c r="F396" i="24"/>
  <c r="L395" i="24"/>
  <c r="J395" i="24"/>
  <c r="H395" i="24"/>
  <c r="F395" i="24"/>
  <c r="L394" i="24"/>
  <c r="J394" i="24"/>
  <c r="H394" i="24"/>
  <c r="F394" i="24"/>
  <c r="L393" i="24"/>
  <c r="J393" i="24"/>
  <c r="H393" i="24"/>
  <c r="F393" i="24"/>
  <c r="L392" i="24"/>
  <c r="J392" i="24"/>
  <c r="H392" i="24"/>
  <c r="R392" i="24" s="1"/>
  <c r="F392" i="24"/>
  <c r="L391" i="24"/>
  <c r="J391" i="24"/>
  <c r="H391" i="24"/>
  <c r="F391" i="24"/>
  <c r="R391" i="24" s="1"/>
  <c r="R390" i="24"/>
  <c r="L390" i="24"/>
  <c r="J390" i="24"/>
  <c r="H390" i="24"/>
  <c r="F390" i="24"/>
  <c r="L389" i="24"/>
  <c r="J389" i="24"/>
  <c r="H389" i="24"/>
  <c r="F389" i="24"/>
  <c r="R389" i="24" s="1"/>
  <c r="R388" i="24"/>
  <c r="L388" i="24"/>
  <c r="J388" i="24"/>
  <c r="H388" i="24"/>
  <c r="F388" i="24"/>
  <c r="L387" i="24"/>
  <c r="J387" i="24"/>
  <c r="H387" i="24"/>
  <c r="F387" i="24"/>
  <c r="L386" i="24"/>
  <c r="J386" i="24"/>
  <c r="H386" i="24"/>
  <c r="F386" i="24"/>
  <c r="L385" i="24"/>
  <c r="J385" i="24"/>
  <c r="H385" i="24"/>
  <c r="F385" i="24"/>
  <c r="L384" i="24"/>
  <c r="J384" i="24"/>
  <c r="H384" i="24"/>
  <c r="R384" i="24" s="1"/>
  <c r="F384" i="24"/>
  <c r="L383" i="24"/>
  <c r="J383" i="24"/>
  <c r="H383" i="24"/>
  <c r="F383" i="24"/>
  <c r="R383" i="24" s="1"/>
  <c r="R382" i="24"/>
  <c r="L382" i="24"/>
  <c r="J382" i="24"/>
  <c r="H382" i="24"/>
  <c r="F382" i="24"/>
  <c r="L381" i="24"/>
  <c r="J381" i="24"/>
  <c r="H381" i="24"/>
  <c r="F381" i="24"/>
  <c r="R381" i="24" s="1"/>
  <c r="R380" i="24"/>
  <c r="L380" i="24"/>
  <c r="J380" i="24"/>
  <c r="H380" i="24"/>
  <c r="F380" i="24"/>
  <c r="L379" i="24"/>
  <c r="J379" i="24"/>
  <c r="H379" i="24"/>
  <c r="F379" i="24"/>
  <c r="L378" i="24"/>
  <c r="J378" i="24"/>
  <c r="H378" i="24"/>
  <c r="F378" i="24"/>
  <c r="L377" i="24"/>
  <c r="J377" i="24"/>
  <c r="H377" i="24"/>
  <c r="F377" i="24"/>
  <c r="R377" i="24" s="1"/>
  <c r="L376" i="24"/>
  <c r="J376" i="24"/>
  <c r="H376" i="24"/>
  <c r="R376" i="24" s="1"/>
  <c r="F376" i="24"/>
  <c r="L375" i="24"/>
  <c r="J375" i="24"/>
  <c r="H375" i="24"/>
  <c r="F375" i="24"/>
  <c r="R375" i="24" s="1"/>
  <c r="R374" i="24"/>
  <c r="L374" i="24"/>
  <c r="J374" i="24"/>
  <c r="H374" i="24"/>
  <c r="F374" i="24"/>
  <c r="L373" i="24"/>
  <c r="J373" i="24"/>
  <c r="H373" i="24"/>
  <c r="F373" i="24"/>
  <c r="R373" i="24" s="1"/>
  <c r="R372" i="24"/>
  <c r="L372" i="24"/>
  <c r="J372" i="24"/>
  <c r="H372" i="24"/>
  <c r="F372" i="24"/>
  <c r="L371" i="24"/>
  <c r="J371" i="24"/>
  <c r="H371" i="24"/>
  <c r="F371" i="24"/>
  <c r="L370" i="24"/>
  <c r="J370" i="24"/>
  <c r="H370" i="24"/>
  <c r="F370" i="24"/>
  <c r="L369" i="24"/>
  <c r="J369" i="24"/>
  <c r="H369" i="24"/>
  <c r="F369" i="24"/>
  <c r="L368" i="24"/>
  <c r="J368" i="24"/>
  <c r="H368" i="24"/>
  <c r="R368" i="24" s="1"/>
  <c r="F368" i="24"/>
  <c r="L367" i="24"/>
  <c r="J367" i="24"/>
  <c r="H367" i="24"/>
  <c r="F367" i="24"/>
  <c r="R367" i="24" s="1"/>
  <c r="R366" i="24"/>
  <c r="L366" i="24"/>
  <c r="J366" i="24"/>
  <c r="H366" i="24"/>
  <c r="F366" i="24"/>
  <c r="L365" i="24"/>
  <c r="J365" i="24"/>
  <c r="H365" i="24"/>
  <c r="F365" i="24"/>
  <c r="R365" i="24" s="1"/>
  <c r="R364" i="24"/>
  <c r="L364" i="24"/>
  <c r="J364" i="24"/>
  <c r="H364" i="24"/>
  <c r="F364" i="24"/>
  <c r="L363" i="24"/>
  <c r="J363" i="24"/>
  <c r="H363" i="24"/>
  <c r="F363" i="24"/>
  <c r="L362" i="24"/>
  <c r="J362" i="24"/>
  <c r="H362" i="24"/>
  <c r="F362" i="24"/>
  <c r="L361" i="24"/>
  <c r="J361" i="24"/>
  <c r="H361" i="24"/>
  <c r="F361" i="24"/>
  <c r="L360" i="24"/>
  <c r="J360" i="24"/>
  <c r="H360" i="24"/>
  <c r="R360" i="24" s="1"/>
  <c r="F360" i="24"/>
  <c r="L359" i="24"/>
  <c r="J359" i="24"/>
  <c r="H359" i="24"/>
  <c r="F359" i="24"/>
  <c r="R359" i="24" s="1"/>
  <c r="R358" i="24"/>
  <c r="L358" i="24"/>
  <c r="J358" i="24"/>
  <c r="H358" i="24"/>
  <c r="F358" i="24"/>
  <c r="L357" i="24"/>
  <c r="J357" i="24"/>
  <c r="H357" i="24"/>
  <c r="F357" i="24"/>
  <c r="R357" i="24" s="1"/>
  <c r="R356" i="24"/>
  <c r="L356" i="24"/>
  <c r="J356" i="24"/>
  <c r="H356" i="24"/>
  <c r="F356" i="24"/>
  <c r="L355" i="24"/>
  <c r="J355" i="24"/>
  <c r="H355" i="24"/>
  <c r="F355" i="24"/>
  <c r="L354" i="24"/>
  <c r="J354" i="24"/>
  <c r="H354" i="24"/>
  <c r="F354" i="24"/>
  <c r="L353" i="24"/>
  <c r="J353" i="24"/>
  <c r="H353" i="24"/>
  <c r="F353" i="24"/>
  <c r="L352" i="24"/>
  <c r="J352" i="24"/>
  <c r="H352" i="24"/>
  <c r="R352" i="24" s="1"/>
  <c r="F352" i="24"/>
  <c r="L351" i="24"/>
  <c r="J351" i="24"/>
  <c r="H351" i="24"/>
  <c r="F351" i="24"/>
  <c r="R351" i="24" s="1"/>
  <c r="R350" i="24"/>
  <c r="L350" i="24"/>
  <c r="J350" i="24"/>
  <c r="H350" i="24"/>
  <c r="F350" i="24"/>
  <c r="L349" i="24"/>
  <c r="J349" i="24"/>
  <c r="H349" i="24"/>
  <c r="F349" i="24"/>
  <c r="R349" i="24" s="1"/>
  <c r="R348" i="24"/>
  <c r="L348" i="24"/>
  <c r="J348" i="24"/>
  <c r="H348" i="24"/>
  <c r="F348" i="24"/>
  <c r="L347" i="24"/>
  <c r="J347" i="24"/>
  <c r="H347" i="24"/>
  <c r="F347" i="24"/>
  <c r="L346" i="24"/>
  <c r="J346" i="24"/>
  <c r="H346" i="24"/>
  <c r="F346" i="24"/>
  <c r="L345" i="24"/>
  <c r="J345" i="24"/>
  <c r="H345" i="24"/>
  <c r="F345" i="24"/>
  <c r="R345" i="24" s="1"/>
  <c r="L344" i="24"/>
  <c r="J344" i="24"/>
  <c r="H344" i="24"/>
  <c r="R344" i="24" s="1"/>
  <c r="F344" i="24"/>
  <c r="L343" i="24"/>
  <c r="J343" i="24"/>
  <c r="H343" i="24"/>
  <c r="F343" i="24"/>
  <c r="R343" i="24" s="1"/>
  <c r="R342" i="24"/>
  <c r="L342" i="24"/>
  <c r="J342" i="24"/>
  <c r="H342" i="24"/>
  <c r="F342" i="24"/>
  <c r="L341" i="24"/>
  <c r="J341" i="24"/>
  <c r="H341" i="24"/>
  <c r="F341" i="24"/>
  <c r="R341" i="24" s="1"/>
  <c r="R340" i="24"/>
  <c r="L340" i="24"/>
  <c r="J340" i="24"/>
  <c r="H340" i="24"/>
  <c r="F340" i="24"/>
  <c r="L339" i="24"/>
  <c r="J339" i="24"/>
  <c r="H339" i="24"/>
  <c r="F339" i="24"/>
  <c r="L338" i="24"/>
  <c r="J338" i="24"/>
  <c r="H338" i="24"/>
  <c r="F338" i="24"/>
  <c r="L337" i="24"/>
  <c r="J337" i="24"/>
  <c r="H337" i="24"/>
  <c r="F337" i="24"/>
  <c r="L336" i="24"/>
  <c r="J336" i="24"/>
  <c r="H336" i="24"/>
  <c r="R336" i="24" s="1"/>
  <c r="F336" i="24"/>
  <c r="L335" i="24"/>
  <c r="J335" i="24"/>
  <c r="H335" i="24"/>
  <c r="F335" i="24"/>
  <c r="R335" i="24" s="1"/>
  <c r="R334" i="24"/>
  <c r="L334" i="24"/>
  <c r="J334" i="24"/>
  <c r="H334" i="24"/>
  <c r="F334" i="24"/>
  <c r="L333" i="24"/>
  <c r="J333" i="24"/>
  <c r="H333" i="24"/>
  <c r="F333" i="24"/>
  <c r="R333" i="24" s="1"/>
  <c r="R332" i="24"/>
  <c r="L332" i="24"/>
  <c r="J332" i="24"/>
  <c r="H332" i="24"/>
  <c r="F332" i="24"/>
  <c r="L331" i="24"/>
  <c r="J331" i="24"/>
  <c r="H331" i="24"/>
  <c r="F331" i="24"/>
  <c r="L330" i="24"/>
  <c r="J330" i="24"/>
  <c r="H330" i="24"/>
  <c r="F330" i="24"/>
  <c r="L329" i="24"/>
  <c r="J329" i="24"/>
  <c r="H329" i="24"/>
  <c r="F329" i="24"/>
  <c r="L328" i="24"/>
  <c r="J328" i="24"/>
  <c r="H328" i="24"/>
  <c r="R328" i="24" s="1"/>
  <c r="F328" i="24"/>
  <c r="L327" i="24"/>
  <c r="J327" i="24"/>
  <c r="H327" i="24"/>
  <c r="F327" i="24"/>
  <c r="R327" i="24" s="1"/>
  <c r="R326" i="24"/>
  <c r="L326" i="24"/>
  <c r="J326" i="24"/>
  <c r="H326" i="24"/>
  <c r="F326" i="24"/>
  <c r="L325" i="24"/>
  <c r="J325" i="24"/>
  <c r="H325" i="24"/>
  <c r="F325" i="24"/>
  <c r="R325" i="24" s="1"/>
  <c r="R324" i="24"/>
  <c r="L324" i="24"/>
  <c r="J324" i="24"/>
  <c r="H324" i="24"/>
  <c r="F324" i="24"/>
  <c r="L323" i="24"/>
  <c r="J323" i="24"/>
  <c r="H323" i="24"/>
  <c r="F323" i="24"/>
  <c r="L322" i="24"/>
  <c r="J322" i="24"/>
  <c r="H322" i="24"/>
  <c r="F322" i="24"/>
  <c r="L321" i="24"/>
  <c r="J321" i="24"/>
  <c r="H321" i="24"/>
  <c r="F321" i="24"/>
  <c r="L320" i="24"/>
  <c r="J320" i="24"/>
  <c r="H320" i="24"/>
  <c r="R320" i="24" s="1"/>
  <c r="F320" i="24"/>
  <c r="L319" i="24"/>
  <c r="J319" i="24"/>
  <c r="H319" i="24"/>
  <c r="F319" i="24"/>
  <c r="R319" i="24" s="1"/>
  <c r="R318" i="24"/>
  <c r="L318" i="24"/>
  <c r="J318" i="24"/>
  <c r="H318" i="24"/>
  <c r="F318" i="24"/>
  <c r="L317" i="24"/>
  <c r="J317" i="24"/>
  <c r="H317" i="24"/>
  <c r="F317" i="24"/>
  <c r="R317" i="24" s="1"/>
  <c r="R316" i="24"/>
  <c r="L316" i="24"/>
  <c r="J316" i="24"/>
  <c r="H316" i="24"/>
  <c r="F316" i="24"/>
  <c r="L315" i="24"/>
  <c r="J315" i="24"/>
  <c r="H315" i="24"/>
  <c r="F315" i="24"/>
  <c r="L314" i="24"/>
  <c r="J314" i="24"/>
  <c r="H314" i="24"/>
  <c r="F314" i="24"/>
  <c r="L313" i="24"/>
  <c r="J313" i="24"/>
  <c r="H313" i="24"/>
  <c r="F313" i="24"/>
  <c r="R313" i="24" s="1"/>
  <c r="L312" i="24"/>
  <c r="J312" i="24"/>
  <c r="H312" i="24"/>
  <c r="R312" i="24" s="1"/>
  <c r="F312" i="24"/>
  <c r="L311" i="24"/>
  <c r="J311" i="24"/>
  <c r="H311" i="24"/>
  <c r="F311" i="24"/>
  <c r="R311" i="24" s="1"/>
  <c r="R310" i="24"/>
  <c r="L310" i="24"/>
  <c r="J310" i="24"/>
  <c r="H310" i="24"/>
  <c r="F310" i="24"/>
  <c r="L309" i="24"/>
  <c r="J309" i="24"/>
  <c r="H309" i="24"/>
  <c r="F309" i="24"/>
  <c r="R309" i="24" s="1"/>
  <c r="R308" i="24"/>
  <c r="L308" i="24"/>
  <c r="J308" i="24"/>
  <c r="H308" i="24"/>
  <c r="F308" i="24"/>
  <c r="L307" i="24"/>
  <c r="J307" i="24"/>
  <c r="H307" i="24"/>
  <c r="F307" i="24"/>
  <c r="L306" i="24"/>
  <c r="J306" i="24"/>
  <c r="H306" i="24"/>
  <c r="F306" i="24"/>
  <c r="L305" i="24"/>
  <c r="J305" i="24"/>
  <c r="H305" i="24"/>
  <c r="F305" i="24"/>
  <c r="L304" i="24"/>
  <c r="J304" i="24"/>
  <c r="H304" i="24"/>
  <c r="R304" i="24" s="1"/>
  <c r="F304" i="24"/>
  <c r="L303" i="24"/>
  <c r="J303" i="24"/>
  <c r="H303" i="24"/>
  <c r="F303" i="24"/>
  <c r="R303" i="24" s="1"/>
  <c r="R302" i="24"/>
  <c r="L302" i="24"/>
  <c r="J302" i="24"/>
  <c r="H302" i="24"/>
  <c r="F302" i="24"/>
  <c r="L301" i="24"/>
  <c r="J301" i="24"/>
  <c r="H301" i="24"/>
  <c r="F301" i="24"/>
  <c r="R301" i="24" s="1"/>
  <c r="R300" i="24"/>
  <c r="L300" i="24"/>
  <c r="J300" i="24"/>
  <c r="H300" i="24"/>
  <c r="F300" i="24"/>
  <c r="L299" i="24"/>
  <c r="J299" i="24"/>
  <c r="H299" i="24"/>
  <c r="F299" i="24"/>
  <c r="L298" i="24"/>
  <c r="J298" i="24"/>
  <c r="H298" i="24"/>
  <c r="F298" i="24"/>
  <c r="L297" i="24"/>
  <c r="J297" i="24"/>
  <c r="H297" i="24"/>
  <c r="F297" i="24"/>
  <c r="L296" i="24"/>
  <c r="J296" i="24"/>
  <c r="H296" i="24"/>
  <c r="R296" i="24" s="1"/>
  <c r="F296" i="24"/>
  <c r="L295" i="24"/>
  <c r="J295" i="24"/>
  <c r="H295" i="24"/>
  <c r="F295" i="24"/>
  <c r="R295" i="24" s="1"/>
  <c r="R294" i="24"/>
  <c r="L294" i="24"/>
  <c r="J294" i="24"/>
  <c r="H294" i="24"/>
  <c r="F294" i="24"/>
  <c r="L293" i="24"/>
  <c r="J293" i="24"/>
  <c r="H293" i="24"/>
  <c r="F293" i="24"/>
  <c r="R293" i="24" s="1"/>
  <c r="R292" i="24"/>
  <c r="L292" i="24"/>
  <c r="J292" i="24"/>
  <c r="H292" i="24"/>
  <c r="F292" i="24"/>
  <c r="L291" i="24"/>
  <c r="J291" i="24"/>
  <c r="H291" i="24"/>
  <c r="F291" i="24"/>
  <c r="L290" i="24"/>
  <c r="J290" i="24"/>
  <c r="H290" i="24"/>
  <c r="F290" i="24"/>
  <c r="L289" i="24"/>
  <c r="J289" i="24"/>
  <c r="H289" i="24"/>
  <c r="F289" i="24"/>
  <c r="L288" i="24"/>
  <c r="J288" i="24"/>
  <c r="H288" i="24"/>
  <c r="R288" i="24" s="1"/>
  <c r="F288" i="24"/>
  <c r="L287" i="24"/>
  <c r="J287" i="24"/>
  <c r="H287" i="24"/>
  <c r="F287" i="24"/>
  <c r="R287" i="24" s="1"/>
  <c r="R286" i="24"/>
  <c r="L286" i="24"/>
  <c r="J286" i="24"/>
  <c r="H286" i="24"/>
  <c r="F286" i="24"/>
  <c r="L285" i="24"/>
  <c r="J285" i="24"/>
  <c r="H285" i="24"/>
  <c r="F285" i="24"/>
  <c r="R285" i="24" s="1"/>
  <c r="R284" i="24"/>
  <c r="L284" i="24"/>
  <c r="J284" i="24"/>
  <c r="H284" i="24"/>
  <c r="F284" i="24"/>
  <c r="L283" i="24"/>
  <c r="J283" i="24"/>
  <c r="H283" i="24"/>
  <c r="F283" i="24"/>
  <c r="L282" i="24"/>
  <c r="J282" i="24"/>
  <c r="H282" i="24"/>
  <c r="F282" i="24"/>
  <c r="L281" i="24"/>
  <c r="J281" i="24"/>
  <c r="H281" i="24"/>
  <c r="F281" i="24"/>
  <c r="R281" i="24" s="1"/>
  <c r="L280" i="24"/>
  <c r="J280" i="24"/>
  <c r="H280" i="24"/>
  <c r="R280" i="24" s="1"/>
  <c r="F280" i="24"/>
  <c r="L279" i="24"/>
  <c r="J279" i="24"/>
  <c r="H279" i="24"/>
  <c r="F279" i="24"/>
  <c r="R279" i="24" s="1"/>
  <c r="R278" i="24"/>
  <c r="L278" i="24"/>
  <c r="J278" i="24"/>
  <c r="H278" i="24"/>
  <c r="F278" i="24"/>
  <c r="L277" i="24"/>
  <c r="J277" i="24"/>
  <c r="H277" i="24"/>
  <c r="F277" i="24"/>
  <c r="R277" i="24" s="1"/>
  <c r="R276" i="24"/>
  <c r="L276" i="24"/>
  <c r="J276" i="24"/>
  <c r="H276" i="24"/>
  <c r="F276" i="24"/>
  <c r="L275" i="24"/>
  <c r="J275" i="24"/>
  <c r="H275" i="24"/>
  <c r="F275" i="24"/>
  <c r="L274" i="24"/>
  <c r="J274" i="24"/>
  <c r="H274" i="24"/>
  <c r="F274" i="24"/>
  <c r="L273" i="24"/>
  <c r="J273" i="24"/>
  <c r="H273" i="24"/>
  <c r="F273" i="24"/>
  <c r="L272" i="24"/>
  <c r="J272" i="24"/>
  <c r="H272" i="24"/>
  <c r="R272" i="24" s="1"/>
  <c r="F272" i="24"/>
  <c r="L271" i="24"/>
  <c r="J271" i="24"/>
  <c r="H271" i="24"/>
  <c r="F271" i="24"/>
  <c r="R271" i="24" s="1"/>
  <c r="R270" i="24"/>
  <c r="L270" i="24"/>
  <c r="J270" i="24"/>
  <c r="H270" i="24"/>
  <c r="F270" i="24"/>
  <c r="L269" i="24"/>
  <c r="J269" i="24"/>
  <c r="H269" i="24"/>
  <c r="F269" i="24"/>
  <c r="R269" i="24" s="1"/>
  <c r="R268" i="24"/>
  <c r="L268" i="24"/>
  <c r="J268" i="24"/>
  <c r="H268" i="24"/>
  <c r="F268" i="24"/>
  <c r="L267" i="24"/>
  <c r="J267" i="24"/>
  <c r="H267" i="24"/>
  <c r="F267" i="24"/>
  <c r="L266" i="24"/>
  <c r="J266" i="24"/>
  <c r="H266" i="24"/>
  <c r="F266" i="24"/>
  <c r="L265" i="24"/>
  <c r="J265" i="24"/>
  <c r="H265" i="24"/>
  <c r="F265" i="24"/>
  <c r="L264" i="24"/>
  <c r="J264" i="24"/>
  <c r="H264" i="24"/>
  <c r="R264" i="24" s="1"/>
  <c r="F264" i="24"/>
  <c r="R263" i="24"/>
  <c r="L263" i="24"/>
  <c r="J263" i="24"/>
  <c r="H263" i="24"/>
  <c r="F263" i="24"/>
  <c r="L262" i="24"/>
  <c r="R262" i="24" s="1"/>
  <c r="J262" i="24"/>
  <c r="H262" i="24"/>
  <c r="F262" i="24"/>
  <c r="L261" i="24"/>
  <c r="J261" i="24"/>
  <c r="H261" i="24"/>
  <c r="F261" i="24"/>
  <c r="R261" i="24" s="1"/>
  <c r="L260" i="24"/>
  <c r="J260" i="24"/>
  <c r="H260" i="24"/>
  <c r="R260" i="24" s="1"/>
  <c r="F260" i="24"/>
  <c r="L259" i="24"/>
  <c r="J259" i="24"/>
  <c r="H259" i="24"/>
  <c r="F259" i="24"/>
  <c r="L258" i="24"/>
  <c r="J258" i="24"/>
  <c r="H258" i="24"/>
  <c r="R258" i="24" s="1"/>
  <c r="F258" i="24"/>
  <c r="L257" i="24"/>
  <c r="J257" i="24"/>
  <c r="H257" i="24"/>
  <c r="F257" i="24"/>
  <c r="R256" i="24"/>
  <c r="L256" i="24"/>
  <c r="J256" i="24"/>
  <c r="H256" i="24"/>
  <c r="F256" i="24"/>
  <c r="L255" i="24"/>
  <c r="J255" i="24"/>
  <c r="H255" i="24"/>
  <c r="F255" i="24"/>
  <c r="R255" i="24" s="1"/>
  <c r="R254" i="24"/>
  <c r="L254" i="24"/>
  <c r="J254" i="24"/>
  <c r="H254" i="24"/>
  <c r="F254" i="24"/>
  <c r="L253" i="24"/>
  <c r="J253" i="24"/>
  <c r="H253" i="24"/>
  <c r="F253" i="24"/>
  <c r="R252" i="24"/>
  <c r="L252" i="24"/>
  <c r="J252" i="24"/>
  <c r="H252" i="24"/>
  <c r="F252" i="24"/>
  <c r="L251" i="24"/>
  <c r="J251" i="24"/>
  <c r="H251" i="24"/>
  <c r="F251" i="24"/>
  <c r="L250" i="24"/>
  <c r="J250" i="24"/>
  <c r="H250" i="24"/>
  <c r="F250" i="24"/>
  <c r="L249" i="24"/>
  <c r="J249" i="24"/>
  <c r="H249" i="24"/>
  <c r="F249" i="24"/>
  <c r="R248" i="24"/>
  <c r="L248" i="24"/>
  <c r="J248" i="24"/>
  <c r="H248" i="24"/>
  <c r="F248" i="24"/>
  <c r="L247" i="24"/>
  <c r="J247" i="24"/>
  <c r="H247" i="24"/>
  <c r="F247" i="24"/>
  <c r="R247" i="24" s="1"/>
  <c r="L246" i="24"/>
  <c r="R246" i="24" s="1"/>
  <c r="J246" i="24"/>
  <c r="H246" i="24"/>
  <c r="F246" i="24"/>
  <c r="L245" i="24"/>
  <c r="J245" i="24"/>
  <c r="H245" i="24"/>
  <c r="F245" i="24"/>
  <c r="L244" i="24"/>
  <c r="R244" i="24" s="1"/>
  <c r="J244" i="24"/>
  <c r="H244" i="24"/>
  <c r="F244" i="24"/>
  <c r="L243" i="24"/>
  <c r="J243" i="24"/>
  <c r="H243" i="24"/>
  <c r="F243" i="24"/>
  <c r="R243" i="24" s="1"/>
  <c r="L242" i="24"/>
  <c r="J242" i="24"/>
  <c r="H242" i="24"/>
  <c r="R242" i="24" s="1"/>
  <c r="F242" i="24"/>
  <c r="L241" i="24"/>
  <c r="J241" i="24"/>
  <c r="H241" i="24"/>
  <c r="F241" i="24"/>
  <c r="L240" i="24"/>
  <c r="J240" i="24"/>
  <c r="H240" i="24"/>
  <c r="R240" i="24" s="1"/>
  <c r="F240" i="24"/>
  <c r="L239" i="24"/>
  <c r="J239" i="24"/>
  <c r="H239" i="24"/>
  <c r="F239" i="24"/>
  <c r="R239" i="24" s="1"/>
  <c r="R238" i="24"/>
  <c r="L238" i="24"/>
  <c r="J238" i="24"/>
  <c r="H238" i="24"/>
  <c r="F238" i="24"/>
  <c r="L237" i="24"/>
  <c r="J237" i="24"/>
  <c r="H237" i="24"/>
  <c r="F237" i="24"/>
  <c r="L236" i="24"/>
  <c r="J236" i="24"/>
  <c r="H236" i="24"/>
  <c r="R236" i="24" s="1"/>
  <c r="F236" i="24"/>
  <c r="L235" i="24"/>
  <c r="J235" i="24"/>
  <c r="H235" i="24"/>
  <c r="F235" i="24"/>
  <c r="L234" i="24"/>
  <c r="J234" i="24"/>
  <c r="H234" i="24"/>
  <c r="F234" i="24"/>
  <c r="L233" i="24"/>
  <c r="J233" i="24"/>
  <c r="H233" i="24"/>
  <c r="F233" i="24"/>
  <c r="L232" i="24"/>
  <c r="J232" i="24"/>
  <c r="H232" i="24"/>
  <c r="R232" i="24" s="1"/>
  <c r="F232" i="24"/>
  <c r="R231" i="24"/>
  <c r="L231" i="24"/>
  <c r="J231" i="24"/>
  <c r="H231" i="24"/>
  <c r="F231" i="24"/>
  <c r="L230" i="24"/>
  <c r="R230" i="24" s="1"/>
  <c r="J230" i="24"/>
  <c r="H230" i="24"/>
  <c r="F230" i="24"/>
  <c r="L229" i="24"/>
  <c r="J229" i="24"/>
  <c r="H229" i="24"/>
  <c r="F229" i="24"/>
  <c r="R229" i="24" s="1"/>
  <c r="L228" i="24"/>
  <c r="J228" i="24"/>
  <c r="H228" i="24"/>
  <c r="R228" i="24" s="1"/>
  <c r="F228" i="24"/>
  <c r="L227" i="24"/>
  <c r="J227" i="24"/>
  <c r="H227" i="24"/>
  <c r="F227" i="24"/>
  <c r="L226" i="24"/>
  <c r="J226" i="24"/>
  <c r="H226" i="24"/>
  <c r="R226" i="24" s="1"/>
  <c r="F226" i="24"/>
  <c r="L225" i="24"/>
  <c r="J225" i="24"/>
  <c r="H225" i="24"/>
  <c r="F225" i="24"/>
  <c r="R224" i="24"/>
  <c r="L224" i="24"/>
  <c r="J224" i="24"/>
  <c r="H224" i="24"/>
  <c r="F224" i="24"/>
  <c r="L223" i="24"/>
  <c r="J223" i="24"/>
  <c r="H223" i="24"/>
  <c r="F223" i="24"/>
  <c r="R223" i="24" s="1"/>
  <c r="R222" i="24"/>
  <c r="L222" i="24"/>
  <c r="J222" i="24"/>
  <c r="H222" i="24"/>
  <c r="F222" i="24"/>
  <c r="L221" i="24"/>
  <c r="J221" i="24"/>
  <c r="H221" i="24"/>
  <c r="F221" i="24"/>
  <c r="R220" i="24"/>
  <c r="L220" i="24"/>
  <c r="J220" i="24"/>
  <c r="H220" i="24"/>
  <c r="F220" i="24"/>
  <c r="L219" i="24"/>
  <c r="J219" i="24"/>
  <c r="H219" i="24"/>
  <c r="F219" i="24"/>
  <c r="L218" i="24"/>
  <c r="J218" i="24"/>
  <c r="H218" i="24"/>
  <c r="F218" i="24"/>
  <c r="L217" i="24"/>
  <c r="J217" i="24"/>
  <c r="H217" i="24"/>
  <c r="F217" i="24"/>
  <c r="R216" i="24"/>
  <c r="L216" i="24"/>
  <c r="J216" i="24"/>
  <c r="H216" i="24"/>
  <c r="F216" i="24"/>
  <c r="L215" i="24"/>
  <c r="J215" i="24"/>
  <c r="H215" i="24"/>
  <c r="F215" i="24"/>
  <c r="R215" i="24" s="1"/>
  <c r="L214" i="24"/>
  <c r="J214" i="24"/>
  <c r="H214" i="24"/>
  <c r="R214" i="24" s="1"/>
  <c r="F214" i="24"/>
  <c r="L213" i="24"/>
  <c r="J213" i="24"/>
  <c r="H213" i="24"/>
  <c r="F213" i="24"/>
  <c r="L212" i="24"/>
  <c r="R212" i="24" s="1"/>
  <c r="J212" i="24"/>
  <c r="H212" i="24"/>
  <c r="F212" i="24"/>
  <c r="L211" i="24"/>
  <c r="J211" i="24"/>
  <c r="H211" i="24"/>
  <c r="F211" i="24"/>
  <c r="R211" i="24" s="1"/>
  <c r="L210" i="24"/>
  <c r="J210" i="24"/>
  <c r="H210" i="24"/>
  <c r="R210" i="24" s="1"/>
  <c r="F210" i="24"/>
  <c r="L209" i="24"/>
  <c r="J209" i="24"/>
  <c r="H209" i="24"/>
  <c r="F209" i="24"/>
  <c r="L208" i="24"/>
  <c r="R208" i="24" s="1"/>
  <c r="J208" i="24"/>
  <c r="H208" i="24"/>
  <c r="F208" i="24"/>
  <c r="L207" i="24"/>
  <c r="J207" i="24"/>
  <c r="R207" i="24" s="1"/>
  <c r="H207" i="24"/>
  <c r="F207" i="24"/>
  <c r="L206" i="24"/>
  <c r="J206" i="24"/>
  <c r="H206" i="24"/>
  <c r="F206" i="24"/>
  <c r="R206" i="24" s="1"/>
  <c r="L205" i="24"/>
  <c r="J205" i="24"/>
  <c r="H205" i="24"/>
  <c r="F205" i="24"/>
  <c r="R204" i="24"/>
  <c r="L204" i="24"/>
  <c r="J204" i="24"/>
  <c r="H204" i="24"/>
  <c r="F204" i="24"/>
  <c r="L203" i="24"/>
  <c r="J203" i="24"/>
  <c r="H203" i="24"/>
  <c r="F203" i="24"/>
  <c r="R203" i="24" s="1"/>
  <c r="L202" i="24"/>
  <c r="J202" i="24"/>
  <c r="H202" i="24"/>
  <c r="R202" i="24" s="1"/>
  <c r="F202" i="24"/>
  <c r="L201" i="24"/>
  <c r="J201" i="24"/>
  <c r="H201" i="24"/>
  <c r="F201" i="24"/>
  <c r="R201" i="24" s="1"/>
  <c r="L200" i="24"/>
  <c r="J200" i="24"/>
  <c r="H200" i="24"/>
  <c r="R200" i="24" s="1"/>
  <c r="F200" i="24"/>
  <c r="R199" i="24"/>
  <c r="L199" i="24"/>
  <c r="J199" i="24"/>
  <c r="H199" i="24"/>
  <c r="F199" i="24"/>
  <c r="L198" i="24"/>
  <c r="J198" i="24"/>
  <c r="H198" i="24"/>
  <c r="F198" i="24"/>
  <c r="R198" i="24" s="1"/>
  <c r="L197" i="24"/>
  <c r="J197" i="24"/>
  <c r="H197" i="24"/>
  <c r="F197" i="24"/>
  <c r="L196" i="24"/>
  <c r="J196" i="24"/>
  <c r="H196" i="24"/>
  <c r="R196" i="24" s="1"/>
  <c r="F196" i="24"/>
  <c r="L195" i="24"/>
  <c r="J195" i="24"/>
  <c r="H195" i="24"/>
  <c r="F195" i="24"/>
  <c r="R195" i="24" s="1"/>
  <c r="R194" i="24"/>
  <c r="L194" i="24"/>
  <c r="J194" i="24"/>
  <c r="H194" i="24"/>
  <c r="F194" i="24"/>
  <c r="L193" i="24"/>
  <c r="J193" i="24"/>
  <c r="H193" i="24"/>
  <c r="F193" i="24"/>
  <c r="L192" i="24"/>
  <c r="J192" i="24"/>
  <c r="R192" i="24" s="1"/>
  <c r="H192" i="24"/>
  <c r="F192" i="24"/>
  <c r="L191" i="24"/>
  <c r="J191" i="24"/>
  <c r="H191" i="24"/>
  <c r="R191" i="24" s="1"/>
  <c r="F191" i="24"/>
  <c r="L190" i="24"/>
  <c r="J190" i="24"/>
  <c r="H190" i="24"/>
  <c r="F190" i="24"/>
  <c r="R190" i="24" s="1"/>
  <c r="L189" i="24"/>
  <c r="J189" i="24"/>
  <c r="H189" i="24"/>
  <c r="F189" i="24"/>
  <c r="R188" i="24"/>
  <c r="L188" i="24"/>
  <c r="J188" i="24"/>
  <c r="H188" i="24"/>
  <c r="F188" i="24"/>
  <c r="L187" i="24"/>
  <c r="J187" i="24"/>
  <c r="H187" i="24"/>
  <c r="F187" i="24"/>
  <c r="R187" i="24" s="1"/>
  <c r="L186" i="24"/>
  <c r="J186" i="24"/>
  <c r="H186" i="24"/>
  <c r="R186" i="24" s="1"/>
  <c r="F186" i="24"/>
  <c r="L185" i="24"/>
  <c r="J185" i="24"/>
  <c r="H185" i="24"/>
  <c r="F185" i="24"/>
  <c r="L184" i="24"/>
  <c r="J184" i="24"/>
  <c r="H184" i="24"/>
  <c r="R184" i="24" s="1"/>
  <c r="F184" i="24"/>
  <c r="R183" i="24"/>
  <c r="L183" i="24"/>
  <c r="J183" i="24"/>
  <c r="H183" i="24"/>
  <c r="F183" i="24"/>
  <c r="L182" i="24"/>
  <c r="J182" i="24"/>
  <c r="H182" i="24"/>
  <c r="F182" i="24"/>
  <c r="R182" i="24" s="1"/>
  <c r="L181" i="24"/>
  <c r="J181" i="24"/>
  <c r="H181" i="24"/>
  <c r="F181" i="24"/>
  <c r="L180" i="24"/>
  <c r="J180" i="24"/>
  <c r="H180" i="24"/>
  <c r="R180" i="24" s="1"/>
  <c r="F180" i="24"/>
  <c r="L179" i="24"/>
  <c r="J179" i="24"/>
  <c r="H179" i="24"/>
  <c r="F179" i="24"/>
  <c r="R179" i="24" s="1"/>
  <c r="R178" i="24"/>
  <c r="L178" i="24"/>
  <c r="J178" i="24"/>
  <c r="H178" i="24"/>
  <c r="F178" i="24"/>
  <c r="L177" i="24"/>
  <c r="J177" i="24"/>
  <c r="H177" i="24"/>
  <c r="F177" i="24"/>
  <c r="L176" i="24"/>
  <c r="J176" i="24"/>
  <c r="R176" i="24" s="1"/>
  <c r="H176" i="24"/>
  <c r="F176" i="24"/>
  <c r="L175" i="24"/>
  <c r="J175" i="24"/>
  <c r="H175" i="24"/>
  <c r="F175" i="24"/>
  <c r="R175" i="24" s="1"/>
  <c r="L174" i="24"/>
  <c r="J174" i="24"/>
  <c r="H174" i="24"/>
  <c r="F174" i="24"/>
  <c r="R174" i="24" s="1"/>
  <c r="L173" i="24"/>
  <c r="J173" i="24"/>
  <c r="H173" i="24"/>
  <c r="F173" i="24"/>
  <c r="R172" i="24"/>
  <c r="L172" i="24"/>
  <c r="J172" i="24"/>
  <c r="H172" i="24"/>
  <c r="F172" i="24"/>
  <c r="L171" i="24"/>
  <c r="J171" i="24"/>
  <c r="H171" i="24"/>
  <c r="F171" i="24"/>
  <c r="R171" i="24" s="1"/>
  <c r="L170" i="24"/>
  <c r="J170" i="24"/>
  <c r="H170" i="24"/>
  <c r="F170" i="24"/>
  <c r="R170" i="24" s="1"/>
  <c r="L169" i="24"/>
  <c r="J169" i="24"/>
  <c r="H169" i="24"/>
  <c r="F169" i="24"/>
  <c r="L168" i="24"/>
  <c r="J168" i="24"/>
  <c r="H168" i="24"/>
  <c r="R168" i="24" s="1"/>
  <c r="F168" i="24"/>
  <c r="R167" i="24"/>
  <c r="L167" i="24"/>
  <c r="J167" i="24"/>
  <c r="H167" i="24"/>
  <c r="F167" i="24"/>
  <c r="L166" i="24"/>
  <c r="J166" i="24"/>
  <c r="H166" i="24"/>
  <c r="F166" i="24"/>
  <c r="R166" i="24" s="1"/>
  <c r="L165" i="24"/>
  <c r="J165" i="24"/>
  <c r="H165" i="24"/>
  <c r="F165" i="24"/>
  <c r="L164" i="24"/>
  <c r="J164" i="24"/>
  <c r="H164" i="24"/>
  <c r="R164" i="24" s="1"/>
  <c r="F164" i="24"/>
  <c r="L163" i="24"/>
  <c r="J163" i="24"/>
  <c r="H163" i="24"/>
  <c r="F163" i="24"/>
  <c r="R163" i="24" s="1"/>
  <c r="R162" i="24"/>
  <c r="L162" i="24"/>
  <c r="J162" i="24"/>
  <c r="H162" i="24"/>
  <c r="F162" i="24"/>
  <c r="L161" i="24"/>
  <c r="J161" i="24"/>
  <c r="H161" i="24"/>
  <c r="F161" i="24"/>
  <c r="L160" i="24"/>
  <c r="J160" i="24"/>
  <c r="R160" i="24" s="1"/>
  <c r="H160" i="24"/>
  <c r="F160" i="24"/>
  <c r="L159" i="24"/>
  <c r="J159" i="24"/>
  <c r="H159" i="24"/>
  <c r="F159" i="24"/>
  <c r="R159" i="24" s="1"/>
  <c r="L158" i="24"/>
  <c r="J158" i="24"/>
  <c r="H158" i="24"/>
  <c r="F158" i="24"/>
  <c r="R158" i="24" s="1"/>
  <c r="L157" i="24"/>
  <c r="J157" i="24"/>
  <c r="H157" i="24"/>
  <c r="F157" i="24"/>
  <c r="R156" i="24"/>
  <c r="L156" i="24"/>
  <c r="J156" i="24"/>
  <c r="H156" i="24"/>
  <c r="F156" i="24"/>
  <c r="L155" i="24"/>
  <c r="J155" i="24"/>
  <c r="H155" i="24"/>
  <c r="F155" i="24"/>
  <c r="R155" i="24" s="1"/>
  <c r="L154" i="24"/>
  <c r="J154" i="24"/>
  <c r="H154" i="24"/>
  <c r="F154" i="24"/>
  <c r="R154" i="24" s="1"/>
  <c r="L153" i="24"/>
  <c r="J153" i="24"/>
  <c r="H153" i="24"/>
  <c r="F153" i="24"/>
  <c r="L152" i="24"/>
  <c r="J152" i="24"/>
  <c r="H152" i="24"/>
  <c r="R152" i="24" s="1"/>
  <c r="F152" i="24"/>
  <c r="R151" i="24"/>
  <c r="L151" i="24"/>
  <c r="J151" i="24"/>
  <c r="H151" i="24"/>
  <c r="F151" i="24"/>
  <c r="L150" i="24"/>
  <c r="J150" i="24"/>
  <c r="H150" i="24"/>
  <c r="F150" i="24"/>
  <c r="R150" i="24" s="1"/>
  <c r="L149" i="24"/>
  <c r="J149" i="24"/>
  <c r="H149" i="24"/>
  <c r="F149" i="24"/>
  <c r="L148" i="24"/>
  <c r="J148" i="24"/>
  <c r="H148" i="24"/>
  <c r="R148" i="24" s="1"/>
  <c r="F148" i="24"/>
  <c r="L147" i="24"/>
  <c r="J147" i="24"/>
  <c r="H147" i="24"/>
  <c r="F147" i="24"/>
  <c r="R147" i="24" s="1"/>
  <c r="R146" i="24"/>
  <c r="L146" i="24"/>
  <c r="J146" i="24"/>
  <c r="H146" i="24"/>
  <c r="F146" i="24"/>
  <c r="L145" i="24"/>
  <c r="J145" i="24"/>
  <c r="H145" i="24"/>
  <c r="F145" i="24"/>
  <c r="L144" i="24"/>
  <c r="J144" i="24"/>
  <c r="R144" i="24" s="1"/>
  <c r="H144" i="24"/>
  <c r="F144" i="24"/>
  <c r="L143" i="24"/>
  <c r="J143" i="24"/>
  <c r="H143" i="24"/>
  <c r="F143" i="24"/>
  <c r="R143" i="24" s="1"/>
  <c r="L142" i="24"/>
  <c r="J142" i="24"/>
  <c r="H142" i="24"/>
  <c r="F142" i="24"/>
  <c r="R142" i="24" s="1"/>
  <c r="L141" i="24"/>
  <c r="J141" i="24"/>
  <c r="H141" i="24"/>
  <c r="F141" i="24"/>
  <c r="R140" i="24"/>
  <c r="L140" i="24"/>
  <c r="J140" i="24"/>
  <c r="H140" i="24"/>
  <c r="F140" i="24"/>
  <c r="L139" i="24"/>
  <c r="J139" i="24"/>
  <c r="H139" i="24"/>
  <c r="F139" i="24"/>
  <c r="R139" i="24" s="1"/>
  <c r="L138" i="24"/>
  <c r="J138" i="24"/>
  <c r="H138" i="24"/>
  <c r="F138" i="24"/>
  <c r="R138" i="24" s="1"/>
  <c r="L137" i="24"/>
  <c r="J137" i="24"/>
  <c r="H137" i="24"/>
  <c r="F137" i="24"/>
  <c r="L136" i="24"/>
  <c r="J136" i="24"/>
  <c r="H136" i="24"/>
  <c r="R136" i="24" s="1"/>
  <c r="F136" i="24"/>
  <c r="R135" i="24"/>
  <c r="L135" i="24"/>
  <c r="J135" i="24"/>
  <c r="H135" i="24"/>
  <c r="F135" i="24"/>
  <c r="L134" i="24"/>
  <c r="J134" i="24"/>
  <c r="H134" i="24"/>
  <c r="F134" i="24"/>
  <c r="R134" i="24" s="1"/>
  <c r="L133" i="24"/>
  <c r="J133" i="24"/>
  <c r="H133" i="24"/>
  <c r="F133" i="24"/>
  <c r="L132" i="24"/>
  <c r="J132" i="24"/>
  <c r="H132" i="24"/>
  <c r="R132" i="24" s="1"/>
  <c r="F132" i="24"/>
  <c r="L131" i="24"/>
  <c r="J131" i="24"/>
  <c r="H131" i="24"/>
  <c r="F131" i="24"/>
  <c r="R131" i="24" s="1"/>
  <c r="R130" i="24"/>
  <c r="L130" i="24"/>
  <c r="J130" i="24"/>
  <c r="H130" i="24"/>
  <c r="F130" i="24"/>
  <c r="L129" i="24"/>
  <c r="J129" i="24"/>
  <c r="H129" i="24"/>
  <c r="F129" i="24"/>
  <c r="L128" i="24"/>
  <c r="J128" i="24"/>
  <c r="R128" i="24" s="1"/>
  <c r="H128" i="24"/>
  <c r="F128" i="24"/>
  <c r="L127" i="24"/>
  <c r="J127" i="24"/>
  <c r="H127" i="24"/>
  <c r="F127" i="24"/>
  <c r="R127" i="24" s="1"/>
  <c r="L126" i="24"/>
  <c r="J126" i="24"/>
  <c r="H126" i="24"/>
  <c r="F126" i="24"/>
  <c r="R126" i="24" s="1"/>
  <c r="L125" i="24"/>
  <c r="J125" i="24"/>
  <c r="H125" i="24"/>
  <c r="F125" i="24"/>
  <c r="R124" i="24"/>
  <c r="L124" i="24"/>
  <c r="J124" i="24"/>
  <c r="H124" i="24"/>
  <c r="F124" i="24"/>
  <c r="L123" i="24"/>
  <c r="J123" i="24"/>
  <c r="H123" i="24"/>
  <c r="F123" i="24"/>
  <c r="R123" i="24" s="1"/>
  <c r="L122" i="24"/>
  <c r="J122" i="24"/>
  <c r="H122" i="24"/>
  <c r="F122" i="24"/>
  <c r="R122" i="24" s="1"/>
  <c r="L121" i="24"/>
  <c r="J121" i="24"/>
  <c r="H121" i="24"/>
  <c r="F121" i="24"/>
  <c r="R121" i="24" s="1"/>
  <c r="L120" i="24"/>
  <c r="J120" i="24"/>
  <c r="H120" i="24"/>
  <c r="R120" i="24" s="1"/>
  <c r="F120" i="24"/>
  <c r="R119" i="24"/>
  <c r="L119" i="24"/>
  <c r="J119" i="24"/>
  <c r="H119" i="24"/>
  <c r="F119" i="24"/>
  <c r="L118" i="24"/>
  <c r="J118" i="24"/>
  <c r="H118" i="24"/>
  <c r="F118" i="24"/>
  <c r="R118" i="24" s="1"/>
  <c r="L117" i="24"/>
  <c r="J117" i="24"/>
  <c r="H117" i="24"/>
  <c r="F117" i="24"/>
  <c r="L116" i="24"/>
  <c r="J116" i="24"/>
  <c r="H116" i="24"/>
  <c r="R116" i="24" s="1"/>
  <c r="F116" i="24"/>
  <c r="L115" i="24"/>
  <c r="J115" i="24"/>
  <c r="H115" i="24"/>
  <c r="F115" i="24"/>
  <c r="R115" i="24" s="1"/>
  <c r="R114" i="24"/>
  <c r="L114" i="24"/>
  <c r="J114" i="24"/>
  <c r="H114" i="24"/>
  <c r="F114" i="24"/>
  <c r="L113" i="24"/>
  <c r="J113" i="24"/>
  <c r="H113" i="24"/>
  <c r="F113" i="24"/>
  <c r="L112" i="24"/>
  <c r="J112" i="24"/>
  <c r="R112" i="24" s="1"/>
  <c r="H112" i="24"/>
  <c r="F112" i="24"/>
  <c r="L111" i="24"/>
  <c r="J111" i="24"/>
  <c r="H111" i="24"/>
  <c r="F111" i="24"/>
  <c r="R111" i="24" s="1"/>
  <c r="L110" i="24"/>
  <c r="J110" i="24"/>
  <c r="H110" i="24"/>
  <c r="F110" i="24"/>
  <c r="R110" i="24" s="1"/>
  <c r="L109" i="24"/>
  <c r="J109" i="24"/>
  <c r="H109" i="24"/>
  <c r="F109" i="24"/>
  <c r="R108" i="24"/>
  <c r="L108" i="24"/>
  <c r="J108" i="24"/>
  <c r="H108" i="24"/>
  <c r="F108" i="24"/>
  <c r="L107" i="24"/>
  <c r="J107" i="24"/>
  <c r="H107" i="24"/>
  <c r="F107" i="24"/>
  <c r="R107" i="24" s="1"/>
  <c r="L106" i="24"/>
  <c r="J106" i="24"/>
  <c r="H106" i="24"/>
  <c r="F106" i="24"/>
  <c r="R106" i="24" s="1"/>
  <c r="L105" i="24"/>
  <c r="J105" i="24"/>
  <c r="H105" i="24"/>
  <c r="F105" i="24"/>
  <c r="L104" i="24"/>
  <c r="J104" i="24"/>
  <c r="H104" i="24"/>
  <c r="R104" i="24" s="1"/>
  <c r="F104" i="24"/>
  <c r="R103" i="24"/>
  <c r="L103" i="24"/>
  <c r="J103" i="24"/>
  <c r="H103" i="24"/>
  <c r="F103" i="24"/>
  <c r="L102" i="24"/>
  <c r="J102" i="24"/>
  <c r="H102" i="24"/>
  <c r="F102" i="24"/>
  <c r="R102" i="24" s="1"/>
  <c r="L101" i="24"/>
  <c r="J101" i="24"/>
  <c r="H101" i="24"/>
  <c r="F101" i="24"/>
  <c r="L100" i="24"/>
  <c r="J100" i="24"/>
  <c r="H100" i="24"/>
  <c r="R100" i="24" s="1"/>
  <c r="F100" i="24"/>
  <c r="L99" i="24"/>
  <c r="J99" i="24"/>
  <c r="H99" i="24"/>
  <c r="F99" i="24"/>
  <c r="R99" i="24" s="1"/>
  <c r="R98" i="24"/>
  <c r="L98" i="24"/>
  <c r="J98" i="24"/>
  <c r="H98" i="24"/>
  <c r="F98" i="24"/>
  <c r="L97" i="24"/>
  <c r="J97" i="24"/>
  <c r="H97" i="24"/>
  <c r="F97" i="24"/>
  <c r="L96" i="24"/>
  <c r="J96" i="24"/>
  <c r="R96" i="24" s="1"/>
  <c r="H96" i="24"/>
  <c r="F96" i="24"/>
  <c r="L95" i="24"/>
  <c r="J95" i="24"/>
  <c r="H95" i="24"/>
  <c r="F95" i="24"/>
  <c r="R95" i="24" s="1"/>
  <c r="L94" i="24"/>
  <c r="J94" i="24"/>
  <c r="H94" i="24"/>
  <c r="F94" i="24"/>
  <c r="R94" i="24" s="1"/>
  <c r="L93" i="24"/>
  <c r="J93" i="24"/>
  <c r="H93" i="24"/>
  <c r="F93" i="24"/>
  <c r="R92" i="24"/>
  <c r="L92" i="24"/>
  <c r="J92" i="24"/>
  <c r="H92" i="24"/>
  <c r="F92" i="24"/>
  <c r="L91" i="24"/>
  <c r="J91" i="24"/>
  <c r="H91" i="24"/>
  <c r="F91" i="24"/>
  <c r="R91" i="24" s="1"/>
  <c r="L90" i="24"/>
  <c r="J90" i="24"/>
  <c r="H90" i="24"/>
  <c r="F90" i="24"/>
  <c r="R90" i="24" s="1"/>
  <c r="L89" i="24"/>
  <c r="J89" i="24"/>
  <c r="H89" i="24"/>
  <c r="F89" i="24"/>
  <c r="L88" i="24"/>
  <c r="J88" i="24"/>
  <c r="H88" i="24"/>
  <c r="R88" i="24" s="1"/>
  <c r="F88" i="24"/>
  <c r="R87" i="24"/>
  <c r="L87" i="24"/>
  <c r="J87" i="24"/>
  <c r="H87" i="24"/>
  <c r="F87" i="24"/>
  <c r="L86" i="24"/>
  <c r="J86" i="24"/>
  <c r="H86" i="24"/>
  <c r="F86" i="24"/>
  <c r="R86" i="24" s="1"/>
  <c r="L85" i="24"/>
  <c r="J85" i="24"/>
  <c r="H85" i="24"/>
  <c r="F85" i="24"/>
  <c r="L84" i="24"/>
  <c r="J84" i="24"/>
  <c r="H84" i="24"/>
  <c r="R84" i="24" s="1"/>
  <c r="F84" i="24"/>
  <c r="L83" i="24"/>
  <c r="J83" i="24"/>
  <c r="H83" i="24"/>
  <c r="F83" i="24"/>
  <c r="R83" i="24" s="1"/>
  <c r="R82" i="24"/>
  <c r="L82" i="24"/>
  <c r="J82" i="24"/>
  <c r="H82" i="24"/>
  <c r="F82" i="24"/>
  <c r="L81" i="24"/>
  <c r="J81" i="24"/>
  <c r="H81" i="24"/>
  <c r="F81" i="24"/>
  <c r="L80" i="24"/>
  <c r="J80" i="24"/>
  <c r="R80" i="24" s="1"/>
  <c r="H80" i="24"/>
  <c r="F80" i="24"/>
  <c r="L79" i="24"/>
  <c r="J79" i="24"/>
  <c r="H79" i="24"/>
  <c r="F79" i="24"/>
  <c r="R79" i="24" s="1"/>
  <c r="L78" i="24"/>
  <c r="J78" i="24"/>
  <c r="H78" i="24"/>
  <c r="F78" i="24"/>
  <c r="R78" i="24" s="1"/>
  <c r="L77" i="24"/>
  <c r="J77" i="24"/>
  <c r="H77" i="24"/>
  <c r="F77" i="24"/>
  <c r="R76" i="24"/>
  <c r="L76" i="24"/>
  <c r="J76" i="24"/>
  <c r="H76" i="24"/>
  <c r="F76" i="24"/>
  <c r="L75" i="24"/>
  <c r="J75" i="24"/>
  <c r="H75" i="24"/>
  <c r="F75" i="24"/>
  <c r="R75" i="24" s="1"/>
  <c r="L74" i="24"/>
  <c r="J74" i="24"/>
  <c r="H74" i="24"/>
  <c r="F74" i="24"/>
  <c r="R74" i="24" s="1"/>
  <c r="L73" i="24"/>
  <c r="J73" i="24"/>
  <c r="H73" i="24"/>
  <c r="F73" i="24"/>
  <c r="R73" i="24" s="1"/>
  <c r="L72" i="24"/>
  <c r="J72" i="24"/>
  <c r="H72" i="24"/>
  <c r="R72" i="24" s="1"/>
  <c r="F72" i="24"/>
  <c r="R71" i="24"/>
  <c r="L71" i="24"/>
  <c r="J71" i="24"/>
  <c r="H71" i="24"/>
  <c r="F71" i="24"/>
  <c r="L70" i="24"/>
  <c r="J70" i="24"/>
  <c r="H70" i="24"/>
  <c r="F70" i="24"/>
  <c r="R70" i="24" s="1"/>
  <c r="L69" i="24"/>
  <c r="J69" i="24"/>
  <c r="H69" i="24"/>
  <c r="F69" i="24"/>
  <c r="L68" i="24"/>
  <c r="J68" i="24"/>
  <c r="H68" i="24"/>
  <c r="F68" i="24"/>
  <c r="R68" i="24" s="1"/>
  <c r="L67" i="24"/>
  <c r="J67" i="24"/>
  <c r="H67" i="24"/>
  <c r="F67" i="24"/>
  <c r="R67" i="24" s="1"/>
  <c r="L66" i="24"/>
  <c r="J66" i="24"/>
  <c r="H66" i="24"/>
  <c r="R66" i="24" s="1"/>
  <c r="F66" i="24"/>
  <c r="L65" i="24"/>
  <c r="J65" i="24"/>
  <c r="H65" i="24"/>
  <c r="F65" i="24"/>
  <c r="R64" i="24"/>
  <c r="L64" i="24"/>
  <c r="J64" i="24"/>
  <c r="H64" i="24"/>
  <c r="F64" i="24"/>
  <c r="L63" i="24"/>
  <c r="J63" i="24"/>
  <c r="H63" i="24"/>
  <c r="F63" i="24"/>
  <c r="R63" i="24" s="1"/>
  <c r="L62" i="24"/>
  <c r="J62" i="24"/>
  <c r="H62" i="24"/>
  <c r="F62" i="24"/>
  <c r="R62" i="24" s="1"/>
  <c r="L61" i="24"/>
  <c r="J61" i="24"/>
  <c r="H61" i="24"/>
  <c r="F61" i="24"/>
  <c r="R61" i="24" s="1"/>
  <c r="L60" i="24"/>
  <c r="J60" i="24"/>
  <c r="H60" i="24"/>
  <c r="F60" i="24"/>
  <c r="R60" i="24" s="1"/>
  <c r="L59" i="24"/>
  <c r="J59" i="24"/>
  <c r="H59" i="24"/>
  <c r="F59" i="24"/>
  <c r="R59" i="24" s="1"/>
  <c r="L58" i="24"/>
  <c r="J58" i="24"/>
  <c r="H58" i="24"/>
  <c r="R58" i="24" s="1"/>
  <c r="F58" i="24"/>
  <c r="R57" i="24"/>
  <c r="L57" i="24"/>
  <c r="J57" i="24"/>
  <c r="H57" i="24"/>
  <c r="F57" i="24"/>
  <c r="R56" i="24"/>
  <c r="L56" i="24"/>
  <c r="J56" i="24"/>
  <c r="H56" i="24"/>
  <c r="F56" i="24"/>
  <c r="L55" i="24"/>
  <c r="J55" i="24"/>
  <c r="H55" i="24"/>
  <c r="F55" i="24"/>
  <c r="R55" i="24" s="1"/>
  <c r="L54" i="24"/>
  <c r="J54" i="24"/>
  <c r="H54" i="24"/>
  <c r="F54" i="24"/>
  <c r="R54" i="24" s="1"/>
  <c r="L53" i="24"/>
  <c r="J53" i="24"/>
  <c r="H53" i="24"/>
  <c r="F53" i="24"/>
  <c r="R53" i="24" s="1"/>
  <c r="L52" i="24"/>
  <c r="J52" i="24"/>
  <c r="H52" i="24"/>
  <c r="F52" i="24"/>
  <c r="R52" i="24" s="1"/>
  <c r="L51" i="24"/>
  <c r="J51" i="24"/>
  <c r="H51" i="24"/>
  <c r="F51" i="24"/>
  <c r="R51" i="24" s="1"/>
  <c r="L50" i="24"/>
  <c r="J50" i="24"/>
  <c r="H50" i="24"/>
  <c r="R50" i="24" s="1"/>
  <c r="F50" i="24"/>
  <c r="L49" i="24"/>
  <c r="J49" i="24"/>
  <c r="H49" i="24"/>
  <c r="F49" i="24"/>
  <c r="R48" i="24"/>
  <c r="L48" i="24"/>
  <c r="J48" i="24"/>
  <c r="H48" i="24"/>
  <c r="F48" i="24"/>
  <c r="L47" i="24"/>
  <c r="J47" i="24"/>
  <c r="H47" i="24"/>
  <c r="F47" i="24"/>
  <c r="R47" i="24" s="1"/>
  <c r="L46" i="24"/>
  <c r="J46" i="24"/>
  <c r="H46" i="24"/>
  <c r="F46" i="24"/>
  <c r="R46" i="24" s="1"/>
  <c r="L45" i="24"/>
  <c r="J45" i="24"/>
  <c r="H45" i="24"/>
  <c r="F45" i="24"/>
  <c r="R45" i="24" s="1"/>
  <c r="L44" i="24"/>
  <c r="J44" i="24"/>
  <c r="H44" i="24"/>
  <c r="F44" i="24"/>
  <c r="R44" i="24" s="1"/>
  <c r="L43" i="24"/>
  <c r="J43" i="24"/>
  <c r="H43" i="24"/>
  <c r="F43" i="24"/>
  <c r="R43" i="24" s="1"/>
  <c r="L42" i="24"/>
  <c r="J42" i="24"/>
  <c r="H42" i="24"/>
  <c r="R42" i="24" s="1"/>
  <c r="F42" i="24"/>
  <c r="L41" i="24"/>
  <c r="J41" i="24"/>
  <c r="H41" i="24"/>
  <c r="F41" i="24"/>
  <c r="R40" i="24"/>
  <c r="L40" i="24"/>
  <c r="J40" i="24"/>
  <c r="H40" i="24"/>
  <c r="F40" i="24"/>
  <c r="L39" i="24"/>
  <c r="J39" i="24"/>
  <c r="H39" i="24"/>
  <c r="F39" i="24"/>
  <c r="R39" i="24" s="1"/>
  <c r="L38" i="24"/>
  <c r="J38" i="24"/>
  <c r="H38" i="24"/>
  <c r="F38" i="24"/>
  <c r="R38" i="24" s="1"/>
  <c r="L37" i="24"/>
  <c r="J37" i="24"/>
  <c r="H37" i="24"/>
  <c r="F37" i="24"/>
  <c r="R37" i="24" s="1"/>
  <c r="L36" i="24"/>
  <c r="J36" i="24"/>
  <c r="H36" i="24"/>
  <c r="F36" i="24"/>
  <c r="R36" i="24" s="1"/>
  <c r="L35" i="24"/>
  <c r="J35" i="24"/>
  <c r="H35" i="24"/>
  <c r="F35" i="24"/>
  <c r="R35" i="24" s="1"/>
  <c r="L34" i="24"/>
  <c r="J34" i="24"/>
  <c r="H34" i="24"/>
  <c r="R34" i="24" s="1"/>
  <c r="F34" i="24"/>
  <c r="L33" i="24"/>
  <c r="J33" i="24"/>
  <c r="H33" i="24"/>
  <c r="F33" i="24"/>
  <c r="R32" i="24"/>
  <c r="L32" i="24"/>
  <c r="J32" i="24"/>
  <c r="H32" i="24"/>
  <c r="F32" i="24"/>
  <c r="L31" i="24"/>
  <c r="J31" i="24"/>
  <c r="H31" i="24"/>
  <c r="F31" i="24"/>
  <c r="R31" i="24" s="1"/>
  <c r="L30" i="24"/>
  <c r="J30" i="24"/>
  <c r="H30" i="24"/>
  <c r="F30" i="24"/>
  <c r="R30" i="24" s="1"/>
  <c r="L29" i="24"/>
  <c r="J29" i="24"/>
  <c r="H29" i="24"/>
  <c r="F29" i="24"/>
  <c r="R29" i="24" s="1"/>
  <c r="L28" i="24"/>
  <c r="J28" i="24"/>
  <c r="H28" i="24"/>
  <c r="F28" i="24"/>
  <c r="R28" i="24" s="1"/>
  <c r="L27" i="24"/>
  <c r="J27" i="24"/>
  <c r="H27" i="24"/>
  <c r="F27" i="24"/>
  <c r="R27" i="24" s="1"/>
  <c r="L26" i="24"/>
  <c r="J26" i="24"/>
  <c r="H26" i="24"/>
  <c r="R26" i="24" s="1"/>
  <c r="F26" i="24"/>
  <c r="R25" i="24"/>
  <c r="L25" i="24"/>
  <c r="J25" i="24"/>
  <c r="H25" i="24"/>
  <c r="F25" i="24"/>
  <c r="R24" i="24"/>
  <c r="L24" i="24"/>
  <c r="J24" i="24"/>
  <c r="H24" i="24"/>
  <c r="F24" i="24"/>
  <c r="L23" i="24"/>
  <c r="J23" i="24"/>
  <c r="H23" i="24"/>
  <c r="F23" i="24"/>
  <c r="R23" i="24" s="1"/>
  <c r="L22" i="24"/>
  <c r="J22" i="24"/>
  <c r="H22" i="24"/>
  <c r="F22" i="24"/>
  <c r="R22" i="24" s="1"/>
  <c r="L21" i="24"/>
  <c r="J21" i="24"/>
  <c r="H21" i="24"/>
  <c r="F21" i="24"/>
  <c r="R21" i="24" s="1"/>
  <c r="L20" i="24"/>
  <c r="J20" i="24"/>
  <c r="H20" i="24"/>
  <c r="F20" i="24"/>
  <c r="R20" i="24" s="1"/>
  <c r="L19" i="24"/>
  <c r="J19" i="24"/>
  <c r="H19" i="24"/>
  <c r="F19" i="24"/>
  <c r="R19" i="24" s="1"/>
  <c r="L18" i="24"/>
  <c r="J18" i="24"/>
  <c r="H18" i="24"/>
  <c r="R18" i="24" s="1"/>
  <c r="F18" i="24"/>
  <c r="L17" i="24"/>
  <c r="J17" i="24"/>
  <c r="H17" i="24"/>
  <c r="F17" i="24"/>
  <c r="R16" i="24"/>
  <c r="L16" i="24"/>
  <c r="J16" i="24"/>
  <c r="H16" i="24"/>
  <c r="F16" i="24"/>
  <c r="L15" i="24"/>
  <c r="J15" i="24"/>
  <c r="H15" i="24"/>
  <c r="F15" i="24"/>
  <c r="R15" i="24" s="1"/>
  <c r="L14" i="24"/>
  <c r="J14" i="24"/>
  <c r="H14" i="24"/>
  <c r="F14" i="24"/>
  <c r="R14" i="24" s="1"/>
  <c r="L13" i="24"/>
  <c r="J13" i="24"/>
  <c r="H13" i="24"/>
  <c r="F13" i="24"/>
  <c r="R13" i="24" s="1"/>
  <c r="L12" i="24"/>
  <c r="J12" i="24"/>
  <c r="H12" i="24"/>
  <c r="F12" i="24"/>
  <c r="R12" i="24" s="1"/>
  <c r="L11" i="24"/>
  <c r="J11" i="24"/>
  <c r="H11" i="24"/>
  <c r="F11" i="24"/>
  <c r="R11" i="24" s="1"/>
  <c r="L10" i="24"/>
  <c r="J10" i="24"/>
  <c r="H10" i="24"/>
  <c r="R10" i="24" s="1"/>
  <c r="F10" i="24"/>
  <c r="L9" i="24"/>
  <c r="J9" i="24"/>
  <c r="H9" i="24"/>
  <c r="F9" i="24"/>
  <c r="R8" i="24"/>
  <c r="L8" i="24"/>
  <c r="J8" i="24"/>
  <c r="H8" i="24"/>
  <c r="F8" i="24"/>
  <c r="L7" i="24"/>
  <c r="J7" i="24"/>
  <c r="H7" i="24"/>
  <c r="F7" i="24"/>
  <c r="R7" i="24" s="1"/>
  <c r="L6" i="24"/>
  <c r="J6" i="24"/>
  <c r="H6" i="24"/>
  <c r="F6" i="24"/>
  <c r="R6" i="24" s="1"/>
  <c r="L5" i="24"/>
  <c r="J5" i="24"/>
  <c r="H5" i="24"/>
  <c r="F5" i="24"/>
  <c r="R5" i="24" s="1"/>
  <c r="L4" i="24"/>
  <c r="J4" i="24"/>
  <c r="H4" i="24"/>
  <c r="F4" i="24"/>
  <c r="R4" i="24" s="1"/>
  <c r="L3" i="24"/>
  <c r="J3" i="24"/>
  <c r="H3" i="24"/>
  <c r="F3" i="24"/>
  <c r="R3" i="24" s="1"/>
  <c r="L2" i="24"/>
  <c r="J2" i="24"/>
  <c r="H2" i="24"/>
  <c r="F2" i="24"/>
  <c r="R2" i="24" s="1"/>
  <c r="C2" i="23"/>
  <c r="S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721" i="21"/>
  <c r="S722" i="21"/>
  <c r="S723" i="21"/>
  <c r="S724" i="21"/>
  <c r="S725" i="21"/>
  <c r="S726" i="21"/>
  <c r="S727" i="21"/>
  <c r="S728" i="21"/>
  <c r="S729" i="21"/>
  <c r="S730" i="21"/>
  <c r="S731" i="21"/>
  <c r="S732" i="21"/>
  <c r="S733" i="21"/>
  <c r="S734" i="21"/>
  <c r="S735" i="21"/>
  <c r="S736" i="21"/>
  <c r="S737" i="21"/>
  <c r="S738" i="21"/>
  <c r="S739" i="21"/>
  <c r="S740" i="21"/>
  <c r="S741" i="21"/>
  <c r="S742" i="21"/>
  <c r="S743" i="21"/>
  <c r="S744" i="21"/>
  <c r="S745" i="21"/>
  <c r="S746" i="21"/>
  <c r="S747" i="21"/>
  <c r="S748" i="21"/>
  <c r="S749" i="21"/>
  <c r="S750" i="21"/>
  <c r="S751" i="21"/>
  <c r="S752" i="21"/>
  <c r="S753" i="21"/>
  <c r="S754" i="21"/>
  <c r="S755" i="21"/>
  <c r="S756" i="21"/>
  <c r="S757" i="21"/>
  <c r="S758" i="21"/>
  <c r="S759" i="21"/>
  <c r="S760" i="21"/>
  <c r="S761" i="21"/>
  <c r="S762" i="21"/>
  <c r="S763" i="21"/>
  <c r="S764" i="21"/>
  <c r="S765" i="21"/>
  <c r="S766" i="21"/>
  <c r="S767" i="21"/>
  <c r="S768" i="21"/>
  <c r="S769" i="21"/>
  <c r="S770" i="21"/>
  <c r="S771" i="21"/>
  <c r="S772" i="21"/>
  <c r="S773" i="21"/>
  <c r="S774" i="21"/>
  <c r="S775" i="21"/>
  <c r="S776" i="21"/>
  <c r="S777" i="21"/>
  <c r="S778" i="21"/>
  <c r="S779" i="21"/>
  <c r="S780" i="21"/>
  <c r="S781" i="21"/>
  <c r="S782" i="21"/>
  <c r="S783" i="21"/>
  <c r="S784" i="21"/>
  <c r="S785" i="21"/>
  <c r="S786" i="21"/>
  <c r="S787" i="21"/>
  <c r="S788" i="21"/>
  <c r="S789" i="21"/>
  <c r="S790" i="21"/>
  <c r="S791" i="21"/>
  <c r="S792" i="21"/>
  <c r="S793" i="21"/>
  <c r="S794" i="21"/>
  <c r="S795" i="21"/>
  <c r="S796" i="21"/>
  <c r="S797" i="21"/>
  <c r="S798" i="21"/>
  <c r="S799" i="21"/>
  <c r="S800" i="21"/>
  <c r="S801" i="21"/>
  <c r="S802" i="21"/>
  <c r="S803" i="21"/>
  <c r="S804" i="21"/>
  <c r="S805" i="21"/>
  <c r="S806" i="21"/>
  <c r="S807" i="21"/>
  <c r="S808" i="21"/>
  <c r="S809" i="21"/>
  <c r="S810" i="21"/>
  <c r="S811" i="21"/>
  <c r="S812" i="21"/>
  <c r="S813" i="21"/>
  <c r="S814" i="21"/>
  <c r="S815" i="21"/>
  <c r="S816" i="21"/>
  <c r="S817" i="21"/>
  <c r="S818" i="21"/>
  <c r="S819" i="21"/>
  <c r="S820" i="21"/>
  <c r="S821" i="21"/>
  <c r="S822" i="21"/>
  <c r="S823" i="21"/>
  <c r="S824" i="21"/>
  <c r="S825" i="21"/>
  <c r="S826" i="21"/>
  <c r="S827" i="21"/>
  <c r="S828" i="21"/>
  <c r="S829" i="21"/>
  <c r="S830" i="21"/>
  <c r="S831" i="21"/>
  <c r="S832" i="21"/>
  <c r="S833" i="21"/>
  <c r="S834" i="21"/>
  <c r="S835" i="21"/>
  <c r="S836" i="21"/>
  <c r="S837" i="21"/>
  <c r="S838" i="21"/>
  <c r="S839" i="21"/>
  <c r="S840" i="21"/>
  <c r="S841" i="21"/>
  <c r="S842" i="21"/>
  <c r="S843" i="21"/>
  <c r="S844" i="21"/>
  <c r="S845" i="21"/>
  <c r="S846" i="21"/>
  <c r="S847" i="21"/>
  <c r="S848" i="21"/>
  <c r="S849" i="21"/>
  <c r="S850" i="21"/>
  <c r="S851" i="21"/>
  <c r="S852" i="21"/>
  <c r="S853" i="21"/>
  <c r="S854" i="21"/>
  <c r="S855" i="21"/>
  <c r="S856" i="21"/>
  <c r="S857" i="21"/>
  <c r="S858" i="21"/>
  <c r="S859" i="21"/>
  <c r="S860" i="21"/>
  <c r="S861" i="21"/>
  <c r="S862" i="21"/>
  <c r="S863" i="21"/>
  <c r="S864" i="21"/>
  <c r="S865" i="21"/>
  <c r="S866" i="21"/>
  <c r="S867" i="21"/>
  <c r="S868" i="21"/>
  <c r="S869" i="21"/>
  <c r="S870" i="21"/>
  <c r="S871" i="21"/>
  <c r="S872" i="21"/>
  <c r="S873" i="21"/>
  <c r="S874" i="21"/>
  <c r="S875" i="21"/>
  <c r="S876" i="21"/>
  <c r="S877" i="21"/>
  <c r="S878" i="21"/>
  <c r="S879" i="21"/>
  <c r="S880" i="21"/>
  <c r="S881" i="21"/>
  <c r="S882" i="21"/>
  <c r="S883" i="21"/>
  <c r="S884" i="21"/>
  <c r="S885" i="21"/>
  <c r="S886" i="21"/>
  <c r="S887" i="21"/>
  <c r="S888" i="21"/>
  <c r="S889" i="21"/>
  <c r="S890" i="21"/>
  <c r="S891" i="21"/>
  <c r="S892" i="21"/>
  <c r="S893" i="21"/>
  <c r="S894" i="21"/>
  <c r="S895" i="21"/>
  <c r="S896" i="21"/>
  <c r="S897" i="21"/>
  <c r="S898" i="21"/>
  <c r="S899" i="21"/>
  <c r="S900" i="21"/>
  <c r="S901" i="21"/>
  <c r="S902" i="21"/>
  <c r="S903" i="21"/>
  <c r="S904" i="21"/>
  <c r="S905" i="21"/>
  <c r="S906" i="21"/>
  <c r="S907" i="21"/>
  <c r="S908" i="21"/>
  <c r="S909" i="21"/>
  <c r="S910" i="21"/>
  <c r="S911" i="21"/>
  <c r="S912" i="21"/>
  <c r="S913" i="21"/>
  <c r="S914" i="21"/>
  <c r="S915" i="21"/>
  <c r="S916" i="21"/>
  <c r="S917" i="21"/>
  <c r="S918" i="21"/>
  <c r="S919" i="21"/>
  <c r="S920" i="21"/>
  <c r="S921" i="21"/>
  <c r="S922" i="21"/>
  <c r="S923" i="21"/>
  <c r="S924" i="21"/>
  <c r="S925" i="21"/>
  <c r="S926" i="21"/>
  <c r="S927" i="21"/>
  <c r="S928" i="21"/>
  <c r="S929" i="21"/>
  <c r="S930" i="21"/>
  <c r="S931" i="21"/>
  <c r="S932" i="21"/>
  <c r="S933" i="21"/>
  <c r="S934" i="21"/>
  <c r="S935" i="21"/>
  <c r="S936" i="21"/>
  <c r="S937" i="21"/>
  <c r="S938" i="21"/>
  <c r="S939" i="21"/>
  <c r="S940" i="21"/>
  <c r="S941" i="21"/>
  <c r="S942" i="21"/>
  <c r="S943" i="21"/>
  <c r="S944" i="21"/>
  <c r="S945" i="21"/>
  <c r="S946" i="21"/>
  <c r="S947" i="21"/>
  <c r="S948" i="21"/>
  <c r="S949" i="21"/>
  <c r="S950" i="21"/>
  <c r="S951" i="21"/>
  <c r="S952" i="21"/>
  <c r="S953" i="21"/>
  <c r="S954" i="21"/>
  <c r="S955" i="21"/>
  <c r="S956" i="21"/>
  <c r="S957" i="21"/>
  <c r="S958" i="21"/>
  <c r="S959" i="21"/>
  <c r="S960" i="21"/>
  <c r="S961" i="21"/>
  <c r="S962" i="21"/>
  <c r="S963" i="21"/>
  <c r="S964" i="21"/>
  <c r="S965" i="21"/>
  <c r="S966" i="21"/>
  <c r="S967" i="21"/>
  <c r="S968" i="21"/>
  <c r="S969" i="21"/>
  <c r="S970" i="21"/>
  <c r="S971" i="21"/>
  <c r="S972" i="21"/>
  <c r="S973" i="21"/>
  <c r="S974" i="21"/>
  <c r="S975" i="21"/>
  <c r="S976" i="21"/>
  <c r="S977" i="21"/>
  <c r="S978" i="21"/>
  <c r="S979" i="21"/>
  <c r="S980" i="21"/>
  <c r="S981" i="21"/>
  <c r="S982" i="21"/>
  <c r="S983" i="21"/>
  <c r="S984" i="21"/>
  <c r="S985" i="21"/>
  <c r="S986" i="21"/>
  <c r="S987" i="21"/>
  <c r="S988" i="21"/>
  <c r="S989" i="21"/>
  <c r="S990" i="21"/>
  <c r="S991" i="21"/>
  <c r="S992" i="21"/>
  <c r="S993" i="21"/>
  <c r="S994" i="21"/>
  <c r="S995" i="21"/>
  <c r="S996" i="21"/>
  <c r="S997" i="21"/>
  <c r="S998" i="21"/>
  <c r="S999" i="21"/>
  <c r="S1000" i="21"/>
  <c r="S1001" i="21"/>
  <c r="S1002" i="21"/>
  <c r="S1003" i="21"/>
  <c r="S1004" i="21"/>
  <c r="S1005" i="21"/>
  <c r="S1006" i="21"/>
  <c r="S1007" i="21"/>
  <c r="S1008" i="21"/>
  <c r="S1009" i="21"/>
  <c r="S1010" i="21"/>
  <c r="S1011" i="21"/>
  <c r="S1012" i="21"/>
  <c r="S1013" i="21"/>
  <c r="S1014" i="21"/>
  <c r="S1015" i="21"/>
  <c r="S1016" i="21"/>
  <c r="S1017" i="21"/>
  <c r="S1018" i="21"/>
  <c r="S1019" i="21"/>
  <c r="S1020" i="21"/>
  <c r="S1021" i="21"/>
  <c r="S1022" i="21"/>
  <c r="S1023" i="21"/>
  <c r="S1024" i="21"/>
  <c r="S1025" i="21"/>
  <c r="S2" i="21"/>
  <c r="R3" i="21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726" i="21"/>
  <c r="R727" i="21"/>
  <c r="R728" i="21"/>
  <c r="R729" i="21"/>
  <c r="R730" i="21"/>
  <c r="R731" i="21"/>
  <c r="R732" i="21"/>
  <c r="R733" i="21"/>
  <c r="R734" i="21"/>
  <c r="R735" i="21"/>
  <c r="R736" i="21"/>
  <c r="R737" i="21"/>
  <c r="R738" i="21"/>
  <c r="R739" i="21"/>
  <c r="R740" i="21"/>
  <c r="R741" i="21"/>
  <c r="R742" i="21"/>
  <c r="R743" i="21"/>
  <c r="R744" i="21"/>
  <c r="R745" i="21"/>
  <c r="R746" i="21"/>
  <c r="R747" i="21"/>
  <c r="R748" i="21"/>
  <c r="R749" i="21"/>
  <c r="R750" i="21"/>
  <c r="R751" i="21"/>
  <c r="R752" i="21"/>
  <c r="R753" i="21"/>
  <c r="R754" i="21"/>
  <c r="R755" i="21"/>
  <c r="R756" i="21"/>
  <c r="R757" i="21"/>
  <c r="R758" i="21"/>
  <c r="R759" i="21"/>
  <c r="R760" i="21"/>
  <c r="R761" i="21"/>
  <c r="R762" i="21"/>
  <c r="R763" i="21"/>
  <c r="R764" i="21"/>
  <c r="R765" i="21"/>
  <c r="R766" i="21"/>
  <c r="R767" i="21"/>
  <c r="R768" i="21"/>
  <c r="R769" i="21"/>
  <c r="R770" i="21"/>
  <c r="R771" i="21"/>
  <c r="R772" i="21"/>
  <c r="R773" i="21"/>
  <c r="R774" i="21"/>
  <c r="R775" i="21"/>
  <c r="R776" i="21"/>
  <c r="R777" i="21"/>
  <c r="R778" i="21"/>
  <c r="R779" i="21"/>
  <c r="R780" i="21"/>
  <c r="R781" i="21"/>
  <c r="R782" i="21"/>
  <c r="R783" i="21"/>
  <c r="R784" i="21"/>
  <c r="R785" i="21"/>
  <c r="R786" i="21"/>
  <c r="R787" i="21"/>
  <c r="R788" i="21"/>
  <c r="R789" i="21"/>
  <c r="R790" i="21"/>
  <c r="R791" i="21"/>
  <c r="R792" i="21"/>
  <c r="R793" i="21"/>
  <c r="R794" i="21"/>
  <c r="R795" i="21"/>
  <c r="R796" i="21"/>
  <c r="R797" i="21"/>
  <c r="R798" i="21"/>
  <c r="R799" i="21"/>
  <c r="R800" i="21"/>
  <c r="R801" i="21"/>
  <c r="R802" i="21"/>
  <c r="R803" i="21"/>
  <c r="R804" i="21"/>
  <c r="R805" i="21"/>
  <c r="R806" i="21"/>
  <c r="R807" i="21"/>
  <c r="R808" i="21"/>
  <c r="R809" i="21"/>
  <c r="R810" i="21"/>
  <c r="R811" i="21"/>
  <c r="R812" i="21"/>
  <c r="R813" i="21"/>
  <c r="R814" i="21"/>
  <c r="R815" i="21"/>
  <c r="R816" i="21"/>
  <c r="R817" i="21"/>
  <c r="R818" i="21"/>
  <c r="R819" i="21"/>
  <c r="R820" i="21"/>
  <c r="R821" i="21"/>
  <c r="R822" i="21"/>
  <c r="R823" i="21"/>
  <c r="R824" i="21"/>
  <c r="R825" i="21"/>
  <c r="R826" i="21"/>
  <c r="R827" i="21"/>
  <c r="R828" i="21"/>
  <c r="R829" i="21"/>
  <c r="R830" i="21"/>
  <c r="R831" i="21"/>
  <c r="R832" i="21"/>
  <c r="R833" i="21"/>
  <c r="R834" i="21"/>
  <c r="R835" i="21"/>
  <c r="R836" i="21"/>
  <c r="R837" i="21"/>
  <c r="R838" i="21"/>
  <c r="R839" i="21"/>
  <c r="R840" i="21"/>
  <c r="R841" i="21"/>
  <c r="R842" i="21"/>
  <c r="R843" i="21"/>
  <c r="R844" i="21"/>
  <c r="R845" i="21"/>
  <c r="R846" i="21"/>
  <c r="R847" i="21"/>
  <c r="R848" i="21"/>
  <c r="R849" i="21"/>
  <c r="R850" i="21"/>
  <c r="R851" i="21"/>
  <c r="R852" i="21"/>
  <c r="R853" i="21"/>
  <c r="R854" i="21"/>
  <c r="R855" i="21"/>
  <c r="R856" i="21"/>
  <c r="R857" i="21"/>
  <c r="R858" i="21"/>
  <c r="R859" i="21"/>
  <c r="R860" i="21"/>
  <c r="R861" i="21"/>
  <c r="R862" i="21"/>
  <c r="R863" i="21"/>
  <c r="R864" i="21"/>
  <c r="R865" i="21"/>
  <c r="R866" i="21"/>
  <c r="R867" i="21"/>
  <c r="R868" i="21"/>
  <c r="R869" i="21"/>
  <c r="R870" i="21"/>
  <c r="R871" i="21"/>
  <c r="R872" i="21"/>
  <c r="R873" i="21"/>
  <c r="R874" i="21"/>
  <c r="R875" i="21"/>
  <c r="R876" i="21"/>
  <c r="R877" i="21"/>
  <c r="R878" i="21"/>
  <c r="R879" i="21"/>
  <c r="R880" i="21"/>
  <c r="R881" i="21"/>
  <c r="R882" i="21"/>
  <c r="R883" i="21"/>
  <c r="R884" i="21"/>
  <c r="R885" i="21"/>
  <c r="R886" i="21"/>
  <c r="R887" i="21"/>
  <c r="R888" i="21"/>
  <c r="R889" i="21"/>
  <c r="R890" i="21"/>
  <c r="R891" i="21"/>
  <c r="R892" i="21"/>
  <c r="R893" i="21"/>
  <c r="R894" i="21"/>
  <c r="R895" i="21"/>
  <c r="R896" i="21"/>
  <c r="R897" i="21"/>
  <c r="R898" i="21"/>
  <c r="R899" i="21"/>
  <c r="R900" i="21"/>
  <c r="R901" i="21"/>
  <c r="R902" i="21"/>
  <c r="R903" i="21"/>
  <c r="R904" i="21"/>
  <c r="R905" i="21"/>
  <c r="R906" i="21"/>
  <c r="R907" i="21"/>
  <c r="R908" i="21"/>
  <c r="R909" i="21"/>
  <c r="R910" i="21"/>
  <c r="R911" i="21"/>
  <c r="R912" i="21"/>
  <c r="R913" i="21"/>
  <c r="R914" i="21"/>
  <c r="R915" i="21"/>
  <c r="R916" i="21"/>
  <c r="R917" i="21"/>
  <c r="R918" i="21"/>
  <c r="R919" i="21"/>
  <c r="R920" i="21"/>
  <c r="R921" i="21"/>
  <c r="R922" i="21"/>
  <c r="R923" i="21"/>
  <c r="R924" i="21"/>
  <c r="R925" i="21"/>
  <c r="R926" i="21"/>
  <c r="R927" i="21"/>
  <c r="R928" i="21"/>
  <c r="R929" i="21"/>
  <c r="R930" i="21"/>
  <c r="R931" i="21"/>
  <c r="R932" i="21"/>
  <c r="R933" i="21"/>
  <c r="R934" i="21"/>
  <c r="R935" i="21"/>
  <c r="R936" i="21"/>
  <c r="R937" i="21"/>
  <c r="R938" i="21"/>
  <c r="R939" i="21"/>
  <c r="R940" i="21"/>
  <c r="R941" i="21"/>
  <c r="R942" i="21"/>
  <c r="R943" i="21"/>
  <c r="R944" i="21"/>
  <c r="R945" i="21"/>
  <c r="R946" i="21"/>
  <c r="R947" i="21"/>
  <c r="R948" i="21"/>
  <c r="R949" i="21"/>
  <c r="R950" i="21"/>
  <c r="R951" i="21"/>
  <c r="R952" i="21"/>
  <c r="R953" i="21"/>
  <c r="R954" i="21"/>
  <c r="R955" i="21"/>
  <c r="R956" i="21"/>
  <c r="R957" i="21"/>
  <c r="R958" i="21"/>
  <c r="R959" i="21"/>
  <c r="R960" i="21"/>
  <c r="R961" i="21"/>
  <c r="R962" i="21"/>
  <c r="R963" i="21"/>
  <c r="R964" i="21"/>
  <c r="R965" i="21"/>
  <c r="R966" i="21"/>
  <c r="R967" i="21"/>
  <c r="R968" i="21"/>
  <c r="R969" i="21"/>
  <c r="R970" i="21"/>
  <c r="R971" i="21"/>
  <c r="R972" i="21"/>
  <c r="R973" i="21"/>
  <c r="R974" i="21"/>
  <c r="R975" i="21"/>
  <c r="R976" i="21"/>
  <c r="R977" i="21"/>
  <c r="R978" i="21"/>
  <c r="R979" i="21"/>
  <c r="R980" i="21"/>
  <c r="R981" i="21"/>
  <c r="R982" i="21"/>
  <c r="R983" i="21"/>
  <c r="R984" i="21"/>
  <c r="R985" i="21"/>
  <c r="R986" i="21"/>
  <c r="R987" i="21"/>
  <c r="R988" i="21"/>
  <c r="R989" i="21"/>
  <c r="R990" i="21"/>
  <c r="R991" i="21"/>
  <c r="R992" i="21"/>
  <c r="R993" i="21"/>
  <c r="R994" i="21"/>
  <c r="R995" i="21"/>
  <c r="R996" i="21"/>
  <c r="R997" i="21"/>
  <c r="R998" i="21"/>
  <c r="R999" i="21"/>
  <c r="R1000" i="21"/>
  <c r="R1001" i="21"/>
  <c r="R1002" i="21"/>
  <c r="R1003" i="21"/>
  <c r="R1004" i="21"/>
  <c r="R1005" i="21"/>
  <c r="R1006" i="21"/>
  <c r="R1007" i="21"/>
  <c r="R1008" i="21"/>
  <c r="R1009" i="21"/>
  <c r="R1010" i="21"/>
  <c r="R1011" i="21"/>
  <c r="R1012" i="21"/>
  <c r="R1013" i="21"/>
  <c r="R1014" i="21"/>
  <c r="R1015" i="21"/>
  <c r="R1016" i="21"/>
  <c r="R1017" i="21"/>
  <c r="R1018" i="21"/>
  <c r="R1019" i="21"/>
  <c r="R1020" i="21"/>
  <c r="R1021" i="21"/>
  <c r="R1022" i="21"/>
  <c r="R1023" i="21"/>
  <c r="R1024" i="21"/>
  <c r="R1025" i="21"/>
  <c r="R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C1004" i="21"/>
  <c r="C1005" i="21"/>
  <c r="C1006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2" i="21"/>
  <c r="C3" i="20"/>
  <c r="C4" i="20"/>
  <c r="C5" i="20"/>
  <c r="C6" i="20"/>
  <c r="C7" i="20"/>
  <c r="C8" i="20"/>
  <c r="C9" i="20"/>
  <c r="P9" i="20" s="1"/>
  <c r="C10" i="20"/>
  <c r="P10" i="20" s="1"/>
  <c r="C11" i="20"/>
  <c r="C12" i="20"/>
  <c r="C13" i="20"/>
  <c r="C14" i="20"/>
  <c r="C15" i="20"/>
  <c r="C16" i="20"/>
  <c r="C17" i="20"/>
  <c r="P17" i="20" s="1"/>
  <c r="C18" i="20"/>
  <c r="P18" i="20" s="1"/>
  <c r="C19" i="20"/>
  <c r="C20" i="20"/>
  <c r="C21" i="20"/>
  <c r="C22" i="20"/>
  <c r="C23" i="20"/>
  <c r="C24" i="20"/>
  <c r="C25" i="20"/>
  <c r="P25" i="20" s="1"/>
  <c r="C26" i="20"/>
  <c r="P26" i="20" s="1"/>
  <c r="C27" i="20"/>
  <c r="C28" i="20"/>
  <c r="C29" i="20"/>
  <c r="C30" i="20"/>
  <c r="C31" i="20"/>
  <c r="C32" i="20"/>
  <c r="C33" i="20"/>
  <c r="P33" i="20" s="1"/>
  <c r="C34" i="20"/>
  <c r="P34" i="20" s="1"/>
  <c r="C35" i="20"/>
  <c r="C36" i="20"/>
  <c r="C37" i="20"/>
  <c r="C38" i="20"/>
  <c r="C39" i="20"/>
  <c r="C40" i="20"/>
  <c r="C41" i="20"/>
  <c r="P41" i="20" s="1"/>
  <c r="C42" i="20"/>
  <c r="P42" i="20" s="1"/>
  <c r="C43" i="20"/>
  <c r="C44" i="20"/>
  <c r="C45" i="20"/>
  <c r="C46" i="20"/>
  <c r="C47" i="20"/>
  <c r="C48" i="20"/>
  <c r="C49" i="20"/>
  <c r="P49" i="20" s="1"/>
  <c r="C50" i="20"/>
  <c r="P50" i="20" s="1"/>
  <c r="C51" i="20"/>
  <c r="C52" i="20"/>
  <c r="C53" i="20"/>
  <c r="C54" i="20"/>
  <c r="C55" i="20"/>
  <c r="C56" i="20"/>
  <c r="C57" i="20"/>
  <c r="P57" i="20" s="1"/>
  <c r="C58" i="20"/>
  <c r="P58" i="20" s="1"/>
  <c r="C59" i="20"/>
  <c r="C60" i="20"/>
  <c r="C61" i="20"/>
  <c r="C62" i="20"/>
  <c r="C63" i="20"/>
  <c r="C64" i="20"/>
  <c r="C65" i="20"/>
  <c r="P65" i="20" s="1"/>
  <c r="C66" i="20"/>
  <c r="P66" i="20" s="1"/>
  <c r="C67" i="20"/>
  <c r="C68" i="20"/>
  <c r="C69" i="20"/>
  <c r="C70" i="20"/>
  <c r="C71" i="20"/>
  <c r="C72" i="20"/>
  <c r="C73" i="20"/>
  <c r="P73" i="20" s="1"/>
  <c r="C74" i="20"/>
  <c r="P74" i="20" s="1"/>
  <c r="C75" i="20"/>
  <c r="C76" i="20"/>
  <c r="C77" i="20"/>
  <c r="C78" i="20"/>
  <c r="C79" i="20"/>
  <c r="C80" i="20"/>
  <c r="C81" i="20"/>
  <c r="P81" i="20" s="1"/>
  <c r="C82" i="20"/>
  <c r="P82" i="20" s="1"/>
  <c r="C83" i="20"/>
  <c r="C84" i="20"/>
  <c r="C85" i="20"/>
  <c r="C86" i="20"/>
  <c r="C87" i="20"/>
  <c r="C88" i="20"/>
  <c r="C89" i="20"/>
  <c r="P89" i="20" s="1"/>
  <c r="C90" i="20"/>
  <c r="C91" i="20"/>
  <c r="C92" i="20"/>
  <c r="C93" i="20"/>
  <c r="C94" i="20"/>
  <c r="C95" i="20"/>
  <c r="C96" i="20"/>
  <c r="C97" i="20"/>
  <c r="P97" i="20" s="1"/>
  <c r="C98" i="20"/>
  <c r="P98" i="20" s="1"/>
  <c r="C99" i="20"/>
  <c r="C100" i="20"/>
  <c r="C101" i="20"/>
  <c r="C102" i="20"/>
  <c r="C103" i="20"/>
  <c r="C104" i="20"/>
  <c r="C105" i="20"/>
  <c r="P105" i="20" s="1"/>
  <c r="C106" i="20"/>
  <c r="P106" i="20" s="1"/>
  <c r="C107" i="20"/>
  <c r="C108" i="20"/>
  <c r="C109" i="20"/>
  <c r="C110" i="20"/>
  <c r="C111" i="20"/>
  <c r="C112" i="20"/>
  <c r="C113" i="20"/>
  <c r="P113" i="20" s="1"/>
  <c r="C114" i="20"/>
  <c r="P114" i="20" s="1"/>
  <c r="C115" i="20"/>
  <c r="C116" i="20"/>
  <c r="C117" i="20"/>
  <c r="C118" i="20"/>
  <c r="C119" i="20"/>
  <c r="C120" i="20"/>
  <c r="C121" i="20"/>
  <c r="P121" i="20" s="1"/>
  <c r="C122" i="20"/>
  <c r="P122" i="20" s="1"/>
  <c r="C123" i="20"/>
  <c r="C124" i="20"/>
  <c r="C125" i="20"/>
  <c r="C126" i="20"/>
  <c r="C127" i="20"/>
  <c r="C128" i="20"/>
  <c r="C129" i="20"/>
  <c r="P129" i="20" s="1"/>
  <c r="C130" i="20"/>
  <c r="P130" i="20" s="1"/>
  <c r="C131" i="20"/>
  <c r="C132" i="20"/>
  <c r="C133" i="20"/>
  <c r="C134" i="20"/>
  <c r="C135" i="20"/>
  <c r="C136" i="20"/>
  <c r="C137" i="20"/>
  <c r="P137" i="20" s="1"/>
  <c r="C138" i="20"/>
  <c r="C139" i="20"/>
  <c r="C140" i="20"/>
  <c r="C141" i="20"/>
  <c r="C142" i="20"/>
  <c r="C143" i="20"/>
  <c r="C144" i="20"/>
  <c r="C145" i="20"/>
  <c r="P145" i="20" s="1"/>
  <c r="C146" i="20"/>
  <c r="P146" i="20" s="1"/>
  <c r="C147" i="20"/>
  <c r="C148" i="20"/>
  <c r="C149" i="20"/>
  <c r="C150" i="20"/>
  <c r="C151" i="20"/>
  <c r="C152" i="20"/>
  <c r="C153" i="20"/>
  <c r="P153" i="20" s="1"/>
  <c r="C154" i="20"/>
  <c r="P154" i="20" s="1"/>
  <c r="C155" i="20"/>
  <c r="C156" i="20"/>
  <c r="C157" i="20"/>
  <c r="C158" i="20"/>
  <c r="C159" i="20"/>
  <c r="C160" i="20"/>
  <c r="C161" i="20"/>
  <c r="P161" i="20" s="1"/>
  <c r="C162" i="20"/>
  <c r="P162" i="20" s="1"/>
  <c r="C163" i="20"/>
  <c r="C164" i="20"/>
  <c r="C165" i="20"/>
  <c r="C166" i="20"/>
  <c r="C167" i="20"/>
  <c r="C168" i="20"/>
  <c r="C169" i="20"/>
  <c r="P169" i="20" s="1"/>
  <c r="C170" i="20"/>
  <c r="P170" i="20" s="1"/>
  <c r="C171" i="20"/>
  <c r="C172" i="20"/>
  <c r="C173" i="20"/>
  <c r="C174" i="20"/>
  <c r="C175" i="20"/>
  <c r="C176" i="20"/>
  <c r="C177" i="20"/>
  <c r="P177" i="20" s="1"/>
  <c r="C178" i="20"/>
  <c r="P178" i="20" s="1"/>
  <c r="C179" i="20"/>
  <c r="C180" i="20"/>
  <c r="C181" i="20"/>
  <c r="C182" i="20"/>
  <c r="C183" i="20"/>
  <c r="C184" i="20"/>
  <c r="C185" i="20"/>
  <c r="P185" i="20" s="1"/>
  <c r="C186" i="20"/>
  <c r="P186" i="20" s="1"/>
  <c r="C187" i="20"/>
  <c r="C188" i="20"/>
  <c r="C189" i="20"/>
  <c r="C190" i="20"/>
  <c r="C191" i="20"/>
  <c r="C192" i="20"/>
  <c r="C193" i="20"/>
  <c r="P193" i="20" s="1"/>
  <c r="C194" i="20"/>
  <c r="P194" i="20" s="1"/>
  <c r="C195" i="20"/>
  <c r="C196" i="20"/>
  <c r="C197" i="20"/>
  <c r="C198" i="20"/>
  <c r="C199" i="20"/>
  <c r="C200" i="20"/>
  <c r="C201" i="20"/>
  <c r="P201" i="20" s="1"/>
  <c r="C202" i="20"/>
  <c r="P202" i="20" s="1"/>
  <c r="C203" i="20"/>
  <c r="C204" i="20"/>
  <c r="C205" i="20"/>
  <c r="C206" i="20"/>
  <c r="C207" i="20"/>
  <c r="C208" i="20"/>
  <c r="C209" i="20"/>
  <c r="P209" i="20" s="1"/>
  <c r="C210" i="20"/>
  <c r="P210" i="20" s="1"/>
  <c r="C211" i="20"/>
  <c r="C212" i="20"/>
  <c r="C213" i="20"/>
  <c r="C214" i="20"/>
  <c r="C215" i="20"/>
  <c r="C216" i="20"/>
  <c r="C217" i="20"/>
  <c r="P217" i="20" s="1"/>
  <c r="C218" i="20"/>
  <c r="P218" i="20" s="1"/>
  <c r="C219" i="20"/>
  <c r="C220" i="20"/>
  <c r="C221" i="20"/>
  <c r="C222" i="20"/>
  <c r="C223" i="20"/>
  <c r="C224" i="20"/>
  <c r="C225" i="20"/>
  <c r="P225" i="20" s="1"/>
  <c r="C226" i="20"/>
  <c r="P226" i="20" s="1"/>
  <c r="C227" i="20"/>
  <c r="C228" i="20"/>
  <c r="C229" i="20"/>
  <c r="C230" i="20"/>
  <c r="C231" i="20"/>
  <c r="C232" i="20"/>
  <c r="C233" i="20"/>
  <c r="P233" i="20" s="1"/>
  <c r="C234" i="20"/>
  <c r="P234" i="20" s="1"/>
  <c r="C235" i="20"/>
  <c r="C236" i="20"/>
  <c r="C237" i="20"/>
  <c r="C238" i="20"/>
  <c r="C239" i="20"/>
  <c r="C240" i="20"/>
  <c r="C241" i="20"/>
  <c r="P241" i="20" s="1"/>
  <c r="C242" i="20"/>
  <c r="P242" i="20" s="1"/>
  <c r="C243" i="20"/>
  <c r="C244" i="20"/>
  <c r="C245" i="20"/>
  <c r="C246" i="20"/>
  <c r="C247" i="20"/>
  <c r="C248" i="20"/>
  <c r="C249" i="20"/>
  <c r="P249" i="20" s="1"/>
  <c r="C250" i="20"/>
  <c r="C251" i="20"/>
  <c r="C252" i="20"/>
  <c r="C253" i="20"/>
  <c r="C254" i="20"/>
  <c r="C255" i="20"/>
  <c r="C256" i="20"/>
  <c r="C257" i="20"/>
  <c r="P257" i="20" s="1"/>
  <c r="C258" i="20"/>
  <c r="P258" i="20" s="1"/>
  <c r="C259" i="20"/>
  <c r="C260" i="20"/>
  <c r="C261" i="20"/>
  <c r="C262" i="20"/>
  <c r="C263" i="20"/>
  <c r="C264" i="20"/>
  <c r="C265" i="20"/>
  <c r="P265" i="20" s="1"/>
  <c r="C266" i="20"/>
  <c r="P266" i="20" s="1"/>
  <c r="C267" i="20"/>
  <c r="C268" i="20"/>
  <c r="C269" i="20"/>
  <c r="C270" i="20"/>
  <c r="C271" i="20"/>
  <c r="C272" i="20"/>
  <c r="C273" i="20"/>
  <c r="P273" i="20" s="1"/>
  <c r="C274" i="20"/>
  <c r="P274" i="20" s="1"/>
  <c r="C275" i="20"/>
  <c r="C276" i="20"/>
  <c r="C277" i="20"/>
  <c r="C278" i="20"/>
  <c r="C279" i="20"/>
  <c r="C280" i="20"/>
  <c r="C281" i="20"/>
  <c r="P281" i="20" s="1"/>
  <c r="C282" i="20"/>
  <c r="P282" i="20" s="1"/>
  <c r="C283" i="20"/>
  <c r="C284" i="20"/>
  <c r="C285" i="20"/>
  <c r="C286" i="20"/>
  <c r="C287" i="20"/>
  <c r="C288" i="20"/>
  <c r="C289" i="20"/>
  <c r="P289" i="20" s="1"/>
  <c r="C290" i="20"/>
  <c r="C291" i="20"/>
  <c r="C292" i="20"/>
  <c r="C293" i="20"/>
  <c r="C294" i="20"/>
  <c r="C295" i="20"/>
  <c r="C296" i="20"/>
  <c r="C297" i="20"/>
  <c r="P297" i="20" s="1"/>
  <c r="C298" i="20"/>
  <c r="P298" i="20" s="1"/>
  <c r="C299" i="20"/>
  <c r="C300" i="20"/>
  <c r="C301" i="20"/>
  <c r="C302" i="20"/>
  <c r="C303" i="20"/>
  <c r="C304" i="20"/>
  <c r="C305" i="20"/>
  <c r="P305" i="20" s="1"/>
  <c r="C306" i="20"/>
  <c r="P306" i="20" s="1"/>
  <c r="C307" i="20"/>
  <c r="C308" i="20"/>
  <c r="C309" i="20"/>
  <c r="C310" i="20"/>
  <c r="C311" i="20"/>
  <c r="C312" i="20"/>
  <c r="C313" i="20"/>
  <c r="P313" i="20" s="1"/>
  <c r="C314" i="20"/>
  <c r="P314" i="20" s="1"/>
  <c r="C315" i="20"/>
  <c r="C316" i="20"/>
  <c r="C317" i="20"/>
  <c r="C318" i="20"/>
  <c r="C319" i="20"/>
  <c r="C320" i="20"/>
  <c r="C321" i="20"/>
  <c r="P321" i="20" s="1"/>
  <c r="C322" i="20"/>
  <c r="P322" i="20" s="1"/>
  <c r="C323" i="20"/>
  <c r="C324" i="20"/>
  <c r="C325" i="20"/>
  <c r="C326" i="20"/>
  <c r="C327" i="20"/>
  <c r="C328" i="20"/>
  <c r="C329" i="20"/>
  <c r="P329" i="20" s="1"/>
  <c r="C330" i="20"/>
  <c r="P330" i="20" s="1"/>
  <c r="C331" i="20"/>
  <c r="C332" i="20"/>
  <c r="C333" i="20"/>
  <c r="C334" i="20"/>
  <c r="C335" i="20"/>
  <c r="C336" i="20"/>
  <c r="C337" i="20"/>
  <c r="P337" i="20" s="1"/>
  <c r="C338" i="20"/>
  <c r="P338" i="20" s="1"/>
  <c r="C339" i="20"/>
  <c r="C340" i="20"/>
  <c r="C341" i="20"/>
  <c r="C342" i="20"/>
  <c r="C343" i="20"/>
  <c r="C344" i="20"/>
  <c r="C345" i="20"/>
  <c r="C346" i="20"/>
  <c r="P346" i="20" s="1"/>
  <c r="C347" i="20"/>
  <c r="C348" i="20"/>
  <c r="C349" i="20"/>
  <c r="C350" i="20"/>
  <c r="C351" i="20"/>
  <c r="C352" i="20"/>
  <c r="C353" i="20"/>
  <c r="P353" i="20" s="1"/>
  <c r="C354" i="20"/>
  <c r="P354" i="20" s="1"/>
  <c r="C355" i="20"/>
  <c r="C356" i="20"/>
  <c r="C357" i="20"/>
  <c r="C358" i="20"/>
  <c r="C359" i="20"/>
  <c r="C360" i="20"/>
  <c r="C361" i="20"/>
  <c r="P361" i="20" s="1"/>
  <c r="C362" i="20"/>
  <c r="P362" i="20" s="1"/>
  <c r="C363" i="20"/>
  <c r="C364" i="20"/>
  <c r="C365" i="20"/>
  <c r="C366" i="20"/>
  <c r="C367" i="20"/>
  <c r="C368" i="20"/>
  <c r="C369" i="20"/>
  <c r="P369" i="20" s="1"/>
  <c r="C370" i="20"/>
  <c r="P370" i="20" s="1"/>
  <c r="C371" i="20"/>
  <c r="C372" i="20"/>
  <c r="C373" i="20"/>
  <c r="C374" i="20"/>
  <c r="C375" i="20"/>
  <c r="C376" i="20"/>
  <c r="C377" i="20"/>
  <c r="P377" i="20" s="1"/>
  <c r="C378" i="20"/>
  <c r="P378" i="20" s="1"/>
  <c r="C379" i="20"/>
  <c r="C380" i="20"/>
  <c r="C381" i="20"/>
  <c r="C382" i="20"/>
  <c r="C383" i="20"/>
  <c r="C384" i="20"/>
  <c r="C385" i="20"/>
  <c r="P385" i="20" s="1"/>
  <c r="C386" i="20"/>
  <c r="P386" i="20" s="1"/>
  <c r="C387" i="20"/>
  <c r="C388" i="20"/>
  <c r="C389" i="20"/>
  <c r="C390" i="20"/>
  <c r="C391" i="20"/>
  <c r="C392" i="20"/>
  <c r="C393" i="20"/>
  <c r="P393" i="20" s="1"/>
  <c r="C394" i="20"/>
  <c r="P394" i="20" s="1"/>
  <c r="C395" i="20"/>
  <c r="C396" i="20"/>
  <c r="C397" i="20"/>
  <c r="C398" i="20"/>
  <c r="C399" i="20"/>
  <c r="C400" i="20"/>
  <c r="C401" i="20"/>
  <c r="P401" i="20" s="1"/>
  <c r="C402" i="20"/>
  <c r="P402" i="20" s="1"/>
  <c r="C403" i="20"/>
  <c r="C404" i="20"/>
  <c r="C405" i="20"/>
  <c r="C406" i="20"/>
  <c r="C407" i="20"/>
  <c r="C408" i="20"/>
  <c r="C409" i="20"/>
  <c r="P409" i="20" s="1"/>
  <c r="C410" i="20"/>
  <c r="P410" i="20" s="1"/>
  <c r="C411" i="20"/>
  <c r="C412" i="20"/>
  <c r="C413" i="20"/>
  <c r="C414" i="20"/>
  <c r="C415" i="20"/>
  <c r="C416" i="20"/>
  <c r="C417" i="20"/>
  <c r="P417" i="20" s="1"/>
  <c r="C418" i="20"/>
  <c r="P418" i="20" s="1"/>
  <c r="C419" i="20"/>
  <c r="C420" i="20"/>
  <c r="C421" i="20"/>
  <c r="C422" i="20"/>
  <c r="C423" i="20"/>
  <c r="C424" i="20"/>
  <c r="C425" i="20"/>
  <c r="P425" i="20" s="1"/>
  <c r="C426" i="20"/>
  <c r="P426" i="20" s="1"/>
  <c r="C427" i="20"/>
  <c r="C428" i="20"/>
  <c r="C429" i="20"/>
  <c r="C430" i="20"/>
  <c r="C431" i="20"/>
  <c r="C432" i="20"/>
  <c r="C433" i="20"/>
  <c r="P433" i="20" s="1"/>
  <c r="C434" i="20"/>
  <c r="C435" i="20"/>
  <c r="C436" i="20"/>
  <c r="C437" i="20"/>
  <c r="C438" i="20"/>
  <c r="C439" i="20"/>
  <c r="C440" i="20"/>
  <c r="C441" i="20"/>
  <c r="P441" i="20" s="1"/>
  <c r="C442" i="20"/>
  <c r="P442" i="20" s="1"/>
  <c r="C443" i="20"/>
  <c r="C444" i="20"/>
  <c r="C445" i="20"/>
  <c r="C446" i="20"/>
  <c r="C447" i="20"/>
  <c r="C448" i="20"/>
  <c r="C449" i="20"/>
  <c r="P449" i="20" s="1"/>
  <c r="C450" i="20"/>
  <c r="P450" i="20" s="1"/>
  <c r="C451" i="20"/>
  <c r="C452" i="20"/>
  <c r="C453" i="20"/>
  <c r="C454" i="20"/>
  <c r="C455" i="20"/>
  <c r="C456" i="20"/>
  <c r="C457" i="20"/>
  <c r="P457" i="20" s="1"/>
  <c r="C458" i="20"/>
  <c r="P458" i="20" s="1"/>
  <c r="C459" i="20"/>
  <c r="C460" i="20"/>
  <c r="C461" i="20"/>
  <c r="C462" i="20"/>
  <c r="C463" i="20"/>
  <c r="C464" i="20"/>
  <c r="C465" i="20"/>
  <c r="P465" i="20" s="1"/>
  <c r="C466" i="20"/>
  <c r="P466" i="20" s="1"/>
  <c r="C467" i="20"/>
  <c r="C468" i="20"/>
  <c r="C469" i="20"/>
  <c r="C470" i="20"/>
  <c r="C471" i="20"/>
  <c r="C472" i="20"/>
  <c r="C473" i="20"/>
  <c r="P473" i="20" s="1"/>
  <c r="C474" i="20"/>
  <c r="P474" i="20" s="1"/>
  <c r="C475" i="20"/>
  <c r="C476" i="20"/>
  <c r="C477" i="20"/>
  <c r="C478" i="20"/>
  <c r="C479" i="20"/>
  <c r="C480" i="20"/>
  <c r="C481" i="20"/>
  <c r="P481" i="20" s="1"/>
  <c r="C482" i="20"/>
  <c r="P482" i="20" s="1"/>
  <c r="C483" i="20"/>
  <c r="C484" i="20"/>
  <c r="C485" i="20"/>
  <c r="C486" i="20"/>
  <c r="C487" i="20"/>
  <c r="C488" i="20"/>
  <c r="C489" i="20"/>
  <c r="P489" i="20" s="1"/>
  <c r="C490" i="20"/>
  <c r="C491" i="20"/>
  <c r="C492" i="20"/>
  <c r="C493" i="20"/>
  <c r="C494" i="20"/>
  <c r="C495" i="20"/>
  <c r="C496" i="20"/>
  <c r="C497" i="20"/>
  <c r="P497" i="20" s="1"/>
  <c r="C498" i="20"/>
  <c r="P498" i="20" s="1"/>
  <c r="C499" i="20"/>
  <c r="C500" i="20"/>
  <c r="C501" i="20"/>
  <c r="C502" i="20"/>
  <c r="C503" i="20"/>
  <c r="C504" i="20"/>
  <c r="C505" i="20"/>
  <c r="P505" i="20" s="1"/>
  <c r="C506" i="20"/>
  <c r="P506" i="20" s="1"/>
  <c r="C507" i="20"/>
  <c r="C508" i="20"/>
  <c r="C509" i="20"/>
  <c r="C510" i="20"/>
  <c r="C511" i="20"/>
  <c r="C512" i="20"/>
  <c r="C513" i="20"/>
  <c r="P513" i="20" s="1"/>
  <c r="C514" i="20"/>
  <c r="P514" i="20" s="1"/>
  <c r="C515" i="20"/>
  <c r="C516" i="20"/>
  <c r="C517" i="20"/>
  <c r="C518" i="20"/>
  <c r="C519" i="20"/>
  <c r="C520" i="20"/>
  <c r="C521" i="20"/>
  <c r="P521" i="20" s="1"/>
  <c r="C522" i="20"/>
  <c r="P522" i="20" s="1"/>
  <c r="C523" i="20"/>
  <c r="C524" i="20"/>
  <c r="C525" i="20"/>
  <c r="C526" i="20"/>
  <c r="C527" i="20"/>
  <c r="C528" i="20"/>
  <c r="C529" i="20"/>
  <c r="C530" i="20"/>
  <c r="P530" i="20" s="1"/>
  <c r="C531" i="20"/>
  <c r="C532" i="20"/>
  <c r="C533" i="20"/>
  <c r="C534" i="20"/>
  <c r="C535" i="20"/>
  <c r="C536" i="20"/>
  <c r="C537" i="20"/>
  <c r="P537" i="20" s="1"/>
  <c r="C538" i="20"/>
  <c r="P538" i="20" s="1"/>
  <c r="C539" i="20"/>
  <c r="C540" i="20"/>
  <c r="C541" i="20"/>
  <c r="C542" i="20"/>
  <c r="C543" i="20"/>
  <c r="C544" i="20"/>
  <c r="C545" i="20"/>
  <c r="P545" i="20" s="1"/>
  <c r="C546" i="20"/>
  <c r="P546" i="20" s="1"/>
  <c r="C547" i="20"/>
  <c r="C548" i="20"/>
  <c r="C549" i="20"/>
  <c r="C550" i="20"/>
  <c r="C551" i="20"/>
  <c r="C552" i="20"/>
  <c r="C553" i="20"/>
  <c r="P553" i="20" s="1"/>
  <c r="C554" i="20"/>
  <c r="P554" i="20" s="1"/>
  <c r="C555" i="20"/>
  <c r="C556" i="20"/>
  <c r="C557" i="20"/>
  <c r="C558" i="20"/>
  <c r="C559" i="20"/>
  <c r="C560" i="20"/>
  <c r="C561" i="20"/>
  <c r="P561" i="20" s="1"/>
  <c r="C562" i="20"/>
  <c r="P562" i="20" s="1"/>
  <c r="C563" i="20"/>
  <c r="C564" i="20"/>
  <c r="C565" i="20"/>
  <c r="C566" i="20"/>
  <c r="C567" i="20"/>
  <c r="C568" i="20"/>
  <c r="C569" i="20"/>
  <c r="P569" i="20" s="1"/>
  <c r="C570" i="20"/>
  <c r="P570" i="20" s="1"/>
  <c r="C571" i="20"/>
  <c r="C572" i="20"/>
  <c r="C573" i="20"/>
  <c r="C574" i="20"/>
  <c r="C575" i="20"/>
  <c r="C576" i="20"/>
  <c r="C577" i="20"/>
  <c r="P577" i="20" s="1"/>
  <c r="C578" i="20"/>
  <c r="P578" i="20" s="1"/>
  <c r="C579" i="20"/>
  <c r="C580" i="20"/>
  <c r="C581" i="20"/>
  <c r="C582" i="20"/>
  <c r="C583" i="20"/>
  <c r="C584" i="20"/>
  <c r="C585" i="20"/>
  <c r="P585" i="20" s="1"/>
  <c r="C586" i="20"/>
  <c r="P586" i="20" s="1"/>
  <c r="C587" i="20"/>
  <c r="C588" i="20"/>
  <c r="C589" i="20"/>
  <c r="C590" i="20"/>
  <c r="C591" i="20"/>
  <c r="C592" i="20"/>
  <c r="C593" i="20"/>
  <c r="P593" i="20" s="1"/>
  <c r="C594" i="20"/>
  <c r="P594" i="20" s="1"/>
  <c r="C595" i="20"/>
  <c r="C596" i="20"/>
  <c r="C597" i="20"/>
  <c r="C598" i="20"/>
  <c r="C599" i="20"/>
  <c r="C600" i="20"/>
  <c r="C601" i="20"/>
  <c r="P601" i="20" s="1"/>
  <c r="C602" i="20"/>
  <c r="P602" i="20" s="1"/>
  <c r="C603" i="20"/>
  <c r="C604" i="20"/>
  <c r="C605" i="20"/>
  <c r="C606" i="20"/>
  <c r="C607" i="20"/>
  <c r="C608" i="20"/>
  <c r="C609" i="20"/>
  <c r="P609" i="20" s="1"/>
  <c r="C610" i="20"/>
  <c r="P610" i="20" s="1"/>
  <c r="C611" i="20"/>
  <c r="C612" i="20"/>
  <c r="C613" i="20"/>
  <c r="C614" i="20"/>
  <c r="C615" i="20"/>
  <c r="C616" i="20"/>
  <c r="C617" i="20"/>
  <c r="P617" i="20" s="1"/>
  <c r="C618" i="20"/>
  <c r="C619" i="20"/>
  <c r="C620" i="20"/>
  <c r="C621" i="20"/>
  <c r="C622" i="20"/>
  <c r="C623" i="20"/>
  <c r="C624" i="20"/>
  <c r="C625" i="20"/>
  <c r="P625" i="20" s="1"/>
  <c r="C626" i="20"/>
  <c r="P626" i="20" s="1"/>
  <c r="C627" i="20"/>
  <c r="C628" i="20"/>
  <c r="C629" i="20"/>
  <c r="C630" i="20"/>
  <c r="C631" i="20"/>
  <c r="C632" i="20"/>
  <c r="C633" i="20"/>
  <c r="P633" i="20" s="1"/>
  <c r="C634" i="20"/>
  <c r="P634" i="20" s="1"/>
  <c r="C635" i="20"/>
  <c r="C636" i="20"/>
  <c r="C637" i="20"/>
  <c r="C638" i="20"/>
  <c r="C639" i="20"/>
  <c r="C640" i="20"/>
  <c r="C641" i="20"/>
  <c r="P641" i="20" s="1"/>
  <c r="C642" i="20"/>
  <c r="P642" i="20" s="1"/>
  <c r="C643" i="20"/>
  <c r="C644" i="20"/>
  <c r="C645" i="20"/>
  <c r="C646" i="20"/>
  <c r="C647" i="20"/>
  <c r="C648" i="20"/>
  <c r="C649" i="20"/>
  <c r="P649" i="20" s="1"/>
  <c r="C650" i="20"/>
  <c r="P650" i="20" s="1"/>
  <c r="C651" i="20"/>
  <c r="C652" i="20"/>
  <c r="C653" i="20"/>
  <c r="C654" i="20"/>
  <c r="C655" i="20"/>
  <c r="C656" i="20"/>
  <c r="C657" i="20"/>
  <c r="P657" i="20" s="1"/>
  <c r="C658" i="20"/>
  <c r="P658" i="20" s="1"/>
  <c r="C659" i="20"/>
  <c r="C660" i="20"/>
  <c r="C661" i="20"/>
  <c r="C662" i="20"/>
  <c r="C663" i="20"/>
  <c r="C664" i="20"/>
  <c r="C665" i="20"/>
  <c r="P665" i="20" s="1"/>
  <c r="C666" i="20"/>
  <c r="P666" i="20" s="1"/>
  <c r="C667" i="20"/>
  <c r="C668" i="20"/>
  <c r="C669" i="20"/>
  <c r="C670" i="20"/>
  <c r="C671" i="20"/>
  <c r="C672" i="20"/>
  <c r="C673" i="20"/>
  <c r="P673" i="20" s="1"/>
  <c r="C674" i="20"/>
  <c r="P674" i="20" s="1"/>
  <c r="C675" i="20"/>
  <c r="C676" i="20"/>
  <c r="C677" i="20"/>
  <c r="C678" i="20"/>
  <c r="C679" i="20"/>
  <c r="C680" i="20"/>
  <c r="C681" i="20"/>
  <c r="P681" i="20" s="1"/>
  <c r="C682" i="20"/>
  <c r="P682" i="20" s="1"/>
  <c r="C683" i="20"/>
  <c r="C684" i="20"/>
  <c r="C685" i="20"/>
  <c r="C686" i="20"/>
  <c r="C687" i="20"/>
  <c r="C688" i="20"/>
  <c r="C689" i="20"/>
  <c r="P689" i="20" s="1"/>
  <c r="C690" i="20"/>
  <c r="P690" i="20" s="1"/>
  <c r="C691" i="20"/>
  <c r="C692" i="20"/>
  <c r="C693" i="20"/>
  <c r="C694" i="20"/>
  <c r="C695" i="20"/>
  <c r="C696" i="20"/>
  <c r="C697" i="20"/>
  <c r="P697" i="20" s="1"/>
  <c r="C698" i="20"/>
  <c r="C699" i="20"/>
  <c r="C700" i="20"/>
  <c r="C701" i="20"/>
  <c r="C702" i="20"/>
  <c r="C703" i="20"/>
  <c r="C704" i="20"/>
  <c r="C705" i="20"/>
  <c r="P705" i="20" s="1"/>
  <c r="C706" i="20"/>
  <c r="P706" i="20" s="1"/>
  <c r="C707" i="20"/>
  <c r="C708" i="20"/>
  <c r="C709" i="20"/>
  <c r="C710" i="20"/>
  <c r="C711" i="20"/>
  <c r="C712" i="20"/>
  <c r="C713" i="20"/>
  <c r="P713" i="20" s="1"/>
  <c r="C714" i="20"/>
  <c r="P714" i="20" s="1"/>
  <c r="C715" i="20"/>
  <c r="C716" i="20"/>
  <c r="C717" i="20"/>
  <c r="C718" i="20"/>
  <c r="C719" i="20"/>
  <c r="C720" i="20"/>
  <c r="C721" i="20"/>
  <c r="P721" i="20" s="1"/>
  <c r="C722" i="20"/>
  <c r="P722" i="20" s="1"/>
  <c r="C723" i="20"/>
  <c r="C724" i="20"/>
  <c r="C725" i="20"/>
  <c r="C726" i="20"/>
  <c r="C727" i="20"/>
  <c r="C728" i="20"/>
  <c r="C729" i="20"/>
  <c r="P729" i="20" s="1"/>
  <c r="C730" i="20"/>
  <c r="P730" i="20" s="1"/>
  <c r="C731" i="20"/>
  <c r="C732" i="20"/>
  <c r="C733" i="20"/>
  <c r="C734" i="20"/>
  <c r="C735" i="20"/>
  <c r="C736" i="20"/>
  <c r="C737" i="20"/>
  <c r="P737" i="20" s="1"/>
  <c r="C738" i="20"/>
  <c r="P738" i="20" s="1"/>
  <c r="C739" i="20"/>
  <c r="C740" i="20"/>
  <c r="C741" i="20"/>
  <c r="C742" i="20"/>
  <c r="C743" i="20"/>
  <c r="C744" i="20"/>
  <c r="C745" i="20"/>
  <c r="P745" i="20" s="1"/>
  <c r="C746" i="20"/>
  <c r="P746" i="20" s="1"/>
  <c r="C747" i="20"/>
  <c r="C748" i="20"/>
  <c r="C749" i="20"/>
  <c r="C750" i="20"/>
  <c r="C751" i="20"/>
  <c r="C752" i="20"/>
  <c r="C753" i="20"/>
  <c r="P753" i="20" s="1"/>
  <c r="C754" i="20"/>
  <c r="P754" i="20" s="1"/>
  <c r="C755" i="20"/>
  <c r="C756" i="20"/>
  <c r="C757" i="20"/>
  <c r="C758" i="20"/>
  <c r="C759" i="20"/>
  <c r="C760" i="20"/>
  <c r="C761" i="20"/>
  <c r="P761" i="20" s="1"/>
  <c r="C762" i="20"/>
  <c r="C763" i="20"/>
  <c r="C764" i="20"/>
  <c r="C765" i="20"/>
  <c r="C766" i="20"/>
  <c r="C767" i="20"/>
  <c r="C768" i="20"/>
  <c r="C769" i="20"/>
  <c r="P769" i="20" s="1"/>
  <c r="C770" i="20"/>
  <c r="P770" i="20" s="1"/>
  <c r="C771" i="20"/>
  <c r="C772" i="20"/>
  <c r="C773" i="20"/>
  <c r="C774" i="20"/>
  <c r="C775" i="20"/>
  <c r="C776" i="20"/>
  <c r="C777" i="20"/>
  <c r="P777" i="20" s="1"/>
  <c r="C778" i="20"/>
  <c r="P778" i="20" s="1"/>
  <c r="C779" i="20"/>
  <c r="C780" i="20"/>
  <c r="C781" i="20"/>
  <c r="C782" i="20"/>
  <c r="C783" i="20"/>
  <c r="C784" i="20"/>
  <c r="C785" i="20"/>
  <c r="P785" i="20" s="1"/>
  <c r="C786" i="20"/>
  <c r="P786" i="20" s="1"/>
  <c r="C787" i="20"/>
  <c r="C788" i="20"/>
  <c r="C789" i="20"/>
  <c r="C790" i="20"/>
  <c r="C791" i="20"/>
  <c r="C792" i="20"/>
  <c r="C793" i="20"/>
  <c r="P793" i="20" s="1"/>
  <c r="C794" i="20"/>
  <c r="P794" i="20" s="1"/>
  <c r="C795" i="20"/>
  <c r="C796" i="20"/>
  <c r="C797" i="20"/>
  <c r="C798" i="20"/>
  <c r="C799" i="20"/>
  <c r="C800" i="20"/>
  <c r="C801" i="20"/>
  <c r="P801" i="20" s="1"/>
  <c r="C802" i="20"/>
  <c r="P802" i="20" s="1"/>
  <c r="C803" i="20"/>
  <c r="C804" i="20"/>
  <c r="C805" i="20"/>
  <c r="C806" i="20"/>
  <c r="C807" i="20"/>
  <c r="C808" i="20"/>
  <c r="C809" i="20"/>
  <c r="P809" i="20" s="1"/>
  <c r="C810" i="20"/>
  <c r="P810" i="20" s="1"/>
  <c r="C811" i="20"/>
  <c r="C812" i="20"/>
  <c r="C813" i="20"/>
  <c r="C814" i="20"/>
  <c r="C815" i="20"/>
  <c r="C816" i="20"/>
  <c r="C817" i="20"/>
  <c r="P817" i="20" s="1"/>
  <c r="C818" i="20"/>
  <c r="P818" i="20" s="1"/>
  <c r="C819" i="20"/>
  <c r="C820" i="20"/>
  <c r="C821" i="20"/>
  <c r="C822" i="20"/>
  <c r="C823" i="20"/>
  <c r="C824" i="20"/>
  <c r="C825" i="20"/>
  <c r="P825" i="20" s="1"/>
  <c r="C826" i="20"/>
  <c r="P826" i="20" s="1"/>
  <c r="C827" i="20"/>
  <c r="C828" i="20"/>
  <c r="C829" i="20"/>
  <c r="C830" i="20"/>
  <c r="C831" i="20"/>
  <c r="C832" i="20"/>
  <c r="C833" i="20"/>
  <c r="P833" i="20" s="1"/>
  <c r="C834" i="20"/>
  <c r="P834" i="20" s="1"/>
  <c r="C835" i="20"/>
  <c r="C836" i="20"/>
  <c r="C837" i="20"/>
  <c r="C838" i="20"/>
  <c r="C839" i="20"/>
  <c r="C840" i="20"/>
  <c r="C841" i="20"/>
  <c r="P841" i="20" s="1"/>
  <c r="C842" i="20"/>
  <c r="P842" i="20" s="1"/>
  <c r="C843" i="20"/>
  <c r="C844" i="20"/>
  <c r="C845" i="20"/>
  <c r="C846" i="20"/>
  <c r="C847" i="20"/>
  <c r="C848" i="20"/>
  <c r="C849" i="20"/>
  <c r="P849" i="20" s="1"/>
  <c r="C850" i="20"/>
  <c r="P850" i="20" s="1"/>
  <c r="C851" i="20"/>
  <c r="C852" i="20"/>
  <c r="C853" i="20"/>
  <c r="C854" i="20"/>
  <c r="C855" i="20"/>
  <c r="C856" i="20"/>
  <c r="C857" i="20"/>
  <c r="P857" i="20" s="1"/>
  <c r="C858" i="20"/>
  <c r="P858" i="20" s="1"/>
  <c r="C859" i="20"/>
  <c r="C860" i="20"/>
  <c r="C861" i="20"/>
  <c r="C862" i="20"/>
  <c r="C863" i="20"/>
  <c r="C864" i="20"/>
  <c r="C865" i="20"/>
  <c r="P865" i="20" s="1"/>
  <c r="C866" i="20"/>
  <c r="P866" i="20" s="1"/>
  <c r="C867" i="20"/>
  <c r="C868" i="20"/>
  <c r="C869" i="20"/>
  <c r="C870" i="20"/>
  <c r="C871" i="20"/>
  <c r="C872" i="20"/>
  <c r="C873" i="20"/>
  <c r="P873" i="20" s="1"/>
  <c r="C874" i="20"/>
  <c r="P874" i="20" s="1"/>
  <c r="C875" i="20"/>
  <c r="C876" i="20"/>
  <c r="C877" i="20"/>
  <c r="C878" i="20"/>
  <c r="P878" i="20" s="1"/>
  <c r="C879" i="20"/>
  <c r="C880" i="20"/>
  <c r="C881" i="20"/>
  <c r="P881" i="20" s="1"/>
  <c r="C882" i="20"/>
  <c r="P882" i="20" s="1"/>
  <c r="C883" i="20"/>
  <c r="C884" i="20"/>
  <c r="C885" i="20"/>
  <c r="C886" i="20"/>
  <c r="P886" i="20" s="1"/>
  <c r="C887" i="20"/>
  <c r="C888" i="20"/>
  <c r="C889" i="20"/>
  <c r="P889" i="20" s="1"/>
  <c r="C890" i="20"/>
  <c r="P890" i="20" s="1"/>
  <c r="C891" i="20"/>
  <c r="C892" i="20"/>
  <c r="C893" i="20"/>
  <c r="C894" i="20"/>
  <c r="C895" i="20"/>
  <c r="C896" i="20"/>
  <c r="C897" i="20"/>
  <c r="P897" i="20" s="1"/>
  <c r="C898" i="20"/>
  <c r="P898" i="20" s="1"/>
  <c r="C899" i="20"/>
  <c r="C900" i="20"/>
  <c r="C901" i="20"/>
  <c r="C902" i="20"/>
  <c r="P902" i="20" s="1"/>
  <c r="C903" i="20"/>
  <c r="C904" i="20"/>
  <c r="C905" i="20"/>
  <c r="P905" i="20" s="1"/>
  <c r="C906" i="20"/>
  <c r="P906" i="20" s="1"/>
  <c r="C907" i="20"/>
  <c r="C908" i="20"/>
  <c r="C909" i="20"/>
  <c r="C910" i="20"/>
  <c r="P910" i="20" s="1"/>
  <c r="C911" i="20"/>
  <c r="C912" i="20"/>
  <c r="C913" i="20"/>
  <c r="P913" i="20" s="1"/>
  <c r="C914" i="20"/>
  <c r="P914" i="20" s="1"/>
  <c r="C915" i="20"/>
  <c r="C916" i="20"/>
  <c r="C917" i="20"/>
  <c r="C918" i="20"/>
  <c r="P918" i="20" s="1"/>
  <c r="C919" i="20"/>
  <c r="C920" i="20"/>
  <c r="C921" i="20"/>
  <c r="P921" i="20" s="1"/>
  <c r="C922" i="20"/>
  <c r="P922" i="20" s="1"/>
  <c r="C923" i="20"/>
  <c r="C924" i="20"/>
  <c r="C925" i="20"/>
  <c r="C926" i="20"/>
  <c r="C927" i="20"/>
  <c r="C928" i="20"/>
  <c r="C929" i="20"/>
  <c r="P929" i="20" s="1"/>
  <c r="C930" i="20"/>
  <c r="P930" i="20" s="1"/>
  <c r="C931" i="20"/>
  <c r="C932" i="20"/>
  <c r="C933" i="20"/>
  <c r="C934" i="20"/>
  <c r="P934" i="20" s="1"/>
  <c r="C935" i="20"/>
  <c r="C936" i="20"/>
  <c r="C937" i="20"/>
  <c r="P937" i="20" s="1"/>
  <c r="C938" i="20"/>
  <c r="P938" i="20" s="1"/>
  <c r="C939" i="20"/>
  <c r="C940" i="20"/>
  <c r="C941" i="20"/>
  <c r="C942" i="20"/>
  <c r="P942" i="20" s="1"/>
  <c r="C943" i="20"/>
  <c r="C944" i="20"/>
  <c r="C945" i="20"/>
  <c r="P945" i="20" s="1"/>
  <c r="C946" i="20"/>
  <c r="P946" i="20" s="1"/>
  <c r="C947" i="20"/>
  <c r="C948" i="20"/>
  <c r="C949" i="20"/>
  <c r="C950" i="20"/>
  <c r="P950" i="20" s="1"/>
  <c r="C951" i="20"/>
  <c r="C952" i="20"/>
  <c r="C953" i="20"/>
  <c r="P953" i="20" s="1"/>
  <c r="C954" i="20"/>
  <c r="P954" i="20" s="1"/>
  <c r="C955" i="20"/>
  <c r="C956" i="20"/>
  <c r="C957" i="20"/>
  <c r="C958" i="20"/>
  <c r="C959" i="20"/>
  <c r="C960" i="20"/>
  <c r="C961" i="20"/>
  <c r="P961" i="20" s="1"/>
  <c r="C962" i="20"/>
  <c r="P962" i="20" s="1"/>
  <c r="C963" i="20"/>
  <c r="C964" i="20"/>
  <c r="C965" i="20"/>
  <c r="C966" i="20"/>
  <c r="P966" i="20" s="1"/>
  <c r="C967" i="20"/>
  <c r="C968" i="20"/>
  <c r="C969" i="20"/>
  <c r="P969" i="20" s="1"/>
  <c r="C970" i="20"/>
  <c r="P970" i="20" s="1"/>
  <c r="C971" i="20"/>
  <c r="C972" i="20"/>
  <c r="C973" i="20"/>
  <c r="C974" i="20"/>
  <c r="P974" i="20" s="1"/>
  <c r="C975" i="20"/>
  <c r="C976" i="20"/>
  <c r="C977" i="20"/>
  <c r="P977" i="20" s="1"/>
  <c r="C978" i="20"/>
  <c r="P978" i="20" s="1"/>
  <c r="C979" i="20"/>
  <c r="C980" i="20"/>
  <c r="C981" i="20"/>
  <c r="C982" i="20"/>
  <c r="P982" i="20" s="1"/>
  <c r="C983" i="20"/>
  <c r="C984" i="20"/>
  <c r="C985" i="20"/>
  <c r="P985" i="20" s="1"/>
  <c r="C986" i="20"/>
  <c r="P986" i="20" s="1"/>
  <c r="C987" i="20"/>
  <c r="C988" i="20"/>
  <c r="C989" i="20"/>
  <c r="C990" i="20"/>
  <c r="C991" i="20"/>
  <c r="C992" i="20"/>
  <c r="C993" i="20"/>
  <c r="P993" i="20" s="1"/>
  <c r="C994" i="20"/>
  <c r="P994" i="20" s="1"/>
  <c r="C995" i="20"/>
  <c r="C996" i="20"/>
  <c r="C997" i="20"/>
  <c r="C998" i="20"/>
  <c r="P998" i="20" s="1"/>
  <c r="C999" i="20"/>
  <c r="C1000" i="20"/>
  <c r="C1001" i="20"/>
  <c r="P1001" i="20" s="1"/>
  <c r="C1002" i="20"/>
  <c r="P1002" i="20" s="1"/>
  <c r="C1003" i="20"/>
  <c r="C1004" i="20"/>
  <c r="C1005" i="20"/>
  <c r="C1006" i="20"/>
  <c r="P1006" i="20" s="1"/>
  <c r="C1007" i="20"/>
  <c r="C1008" i="20"/>
  <c r="C1009" i="20"/>
  <c r="P1009" i="20" s="1"/>
  <c r="C1010" i="20"/>
  <c r="P1010" i="20" s="1"/>
  <c r="C1011" i="20"/>
  <c r="C1012" i="20"/>
  <c r="C1013" i="20"/>
  <c r="C1014" i="20"/>
  <c r="P1014" i="20" s="1"/>
  <c r="C1015" i="20"/>
  <c r="C1016" i="20"/>
  <c r="C1017" i="20"/>
  <c r="P1017" i="20" s="1"/>
  <c r="C1018" i="20"/>
  <c r="C1019" i="20"/>
  <c r="C1020" i="20"/>
  <c r="C1021" i="20"/>
  <c r="C1022" i="20"/>
  <c r="C1023" i="20"/>
  <c r="C1024" i="20"/>
  <c r="C1025" i="20"/>
  <c r="P1025" i="20" s="1"/>
  <c r="C2" i="20"/>
  <c r="P2" i="20" s="1"/>
  <c r="Q2" i="20"/>
  <c r="P16" i="20"/>
  <c r="P48" i="20"/>
  <c r="P64" i="20"/>
  <c r="P80" i="20"/>
  <c r="P112" i="20"/>
  <c r="P128" i="20"/>
  <c r="P144" i="20"/>
  <c r="P176" i="20"/>
  <c r="P192" i="20"/>
  <c r="P208" i="20"/>
  <c r="P232" i="20"/>
  <c r="P251" i="20"/>
  <c r="P264" i="20"/>
  <c r="P280" i="20"/>
  <c r="P296" i="20"/>
  <c r="P328" i="20"/>
  <c r="P344" i="20"/>
  <c r="P360" i="20"/>
  <c r="P392" i="20"/>
  <c r="P408" i="20"/>
  <c r="P424" i="20"/>
  <c r="P434" i="20"/>
  <c r="P456" i="20"/>
  <c r="P472" i="20"/>
  <c r="P488" i="20"/>
  <c r="P520" i="20"/>
  <c r="P536" i="20"/>
  <c r="P552" i="20"/>
  <c r="P584" i="20"/>
  <c r="P600" i="20"/>
  <c r="P616" i="20"/>
  <c r="P648" i="20"/>
  <c r="P664" i="20"/>
  <c r="P680" i="20"/>
  <c r="P3" i="20"/>
  <c r="P4" i="20"/>
  <c r="P5" i="20"/>
  <c r="P6" i="20"/>
  <c r="P7" i="20"/>
  <c r="P8" i="20"/>
  <c r="P11" i="20"/>
  <c r="P12" i="20"/>
  <c r="P13" i="20"/>
  <c r="P14" i="20"/>
  <c r="P15" i="20"/>
  <c r="P19" i="20"/>
  <c r="P20" i="20"/>
  <c r="P21" i="20"/>
  <c r="P22" i="20"/>
  <c r="P23" i="20"/>
  <c r="P24" i="20"/>
  <c r="P27" i="20"/>
  <c r="P28" i="20"/>
  <c r="P29" i="20"/>
  <c r="P30" i="20"/>
  <c r="P31" i="20"/>
  <c r="P32" i="20"/>
  <c r="P35" i="20"/>
  <c r="P36" i="20"/>
  <c r="P37" i="20"/>
  <c r="P38" i="20"/>
  <c r="P39" i="20"/>
  <c r="P40" i="20"/>
  <c r="P43" i="20"/>
  <c r="P44" i="20"/>
  <c r="P45" i="20"/>
  <c r="P46" i="20"/>
  <c r="P47" i="20"/>
  <c r="P51" i="20"/>
  <c r="P52" i="20"/>
  <c r="P53" i="20"/>
  <c r="P54" i="20"/>
  <c r="P55" i="20"/>
  <c r="P56" i="20"/>
  <c r="P59" i="20"/>
  <c r="P60" i="20"/>
  <c r="P61" i="20"/>
  <c r="P62" i="20"/>
  <c r="P63" i="20"/>
  <c r="P67" i="20"/>
  <c r="P68" i="20"/>
  <c r="P69" i="20"/>
  <c r="P70" i="20"/>
  <c r="P71" i="20"/>
  <c r="P72" i="20"/>
  <c r="P75" i="20"/>
  <c r="P76" i="20"/>
  <c r="P77" i="20"/>
  <c r="P78" i="20"/>
  <c r="P79" i="20"/>
  <c r="P83" i="20"/>
  <c r="P84" i="20"/>
  <c r="P85" i="20"/>
  <c r="P86" i="20"/>
  <c r="P87" i="20"/>
  <c r="P88" i="20"/>
  <c r="P90" i="20"/>
  <c r="P91" i="20"/>
  <c r="P92" i="20"/>
  <c r="P93" i="20"/>
  <c r="P94" i="20"/>
  <c r="P95" i="20"/>
  <c r="P96" i="20"/>
  <c r="P99" i="20"/>
  <c r="P100" i="20"/>
  <c r="P101" i="20"/>
  <c r="P102" i="20"/>
  <c r="P103" i="20"/>
  <c r="P104" i="20"/>
  <c r="P107" i="20"/>
  <c r="P108" i="20"/>
  <c r="P109" i="20"/>
  <c r="P110" i="20"/>
  <c r="P111" i="20"/>
  <c r="P115" i="20"/>
  <c r="P116" i="20"/>
  <c r="P117" i="20"/>
  <c r="P118" i="20"/>
  <c r="P119" i="20"/>
  <c r="P120" i="20"/>
  <c r="P123" i="20"/>
  <c r="P124" i="20"/>
  <c r="P125" i="20"/>
  <c r="P126" i="20"/>
  <c r="P127" i="20"/>
  <c r="P131" i="20"/>
  <c r="P132" i="20"/>
  <c r="P133" i="20"/>
  <c r="P134" i="20"/>
  <c r="P135" i="20"/>
  <c r="P136" i="20"/>
  <c r="P138" i="20"/>
  <c r="P139" i="20"/>
  <c r="P140" i="20"/>
  <c r="P141" i="20"/>
  <c r="P142" i="20"/>
  <c r="P143" i="20"/>
  <c r="P147" i="20"/>
  <c r="P148" i="20"/>
  <c r="P149" i="20"/>
  <c r="P150" i="20"/>
  <c r="P151" i="20"/>
  <c r="P152" i="20"/>
  <c r="P155" i="20"/>
  <c r="P156" i="20"/>
  <c r="P157" i="20"/>
  <c r="P158" i="20"/>
  <c r="P159" i="20"/>
  <c r="P160" i="20"/>
  <c r="P163" i="20"/>
  <c r="P164" i="20"/>
  <c r="P165" i="20"/>
  <c r="P166" i="20"/>
  <c r="P167" i="20"/>
  <c r="P168" i="20"/>
  <c r="P171" i="20"/>
  <c r="P172" i="20"/>
  <c r="P173" i="20"/>
  <c r="P174" i="20"/>
  <c r="P175" i="20"/>
  <c r="P179" i="20"/>
  <c r="P180" i="20"/>
  <c r="P181" i="20"/>
  <c r="P182" i="20"/>
  <c r="P183" i="20"/>
  <c r="P184" i="20"/>
  <c r="P187" i="20"/>
  <c r="P188" i="20"/>
  <c r="P189" i="20"/>
  <c r="P190" i="20"/>
  <c r="P191" i="20"/>
  <c r="P195" i="20"/>
  <c r="P196" i="20"/>
  <c r="P197" i="20"/>
  <c r="P198" i="20"/>
  <c r="P199" i="20"/>
  <c r="P200" i="20"/>
  <c r="P203" i="20"/>
  <c r="P204" i="20"/>
  <c r="P205" i="20"/>
  <c r="P206" i="20"/>
  <c r="P207" i="20"/>
  <c r="P211" i="20"/>
  <c r="P212" i="20"/>
  <c r="P213" i="20"/>
  <c r="P214" i="20"/>
  <c r="P215" i="20"/>
  <c r="P216" i="20"/>
  <c r="P219" i="20"/>
  <c r="P220" i="20"/>
  <c r="P221" i="20"/>
  <c r="P222" i="20"/>
  <c r="P223" i="20"/>
  <c r="P224" i="20"/>
  <c r="P227" i="20"/>
  <c r="P228" i="20"/>
  <c r="P229" i="20"/>
  <c r="P230" i="20"/>
  <c r="P231" i="20"/>
  <c r="P235" i="20"/>
  <c r="P236" i="20"/>
  <c r="P237" i="20"/>
  <c r="P238" i="20"/>
  <c r="P239" i="20"/>
  <c r="P240" i="20"/>
  <c r="P243" i="20"/>
  <c r="P244" i="20"/>
  <c r="P245" i="20"/>
  <c r="P246" i="20"/>
  <c r="P247" i="20"/>
  <c r="P248" i="20"/>
  <c r="P250" i="20"/>
  <c r="P252" i="20"/>
  <c r="P253" i="20"/>
  <c r="P254" i="20"/>
  <c r="P255" i="20"/>
  <c r="P256" i="20"/>
  <c r="P259" i="20"/>
  <c r="P260" i="20"/>
  <c r="P261" i="20"/>
  <c r="P262" i="20"/>
  <c r="P263" i="20"/>
  <c r="P267" i="20"/>
  <c r="P268" i="20"/>
  <c r="P269" i="20"/>
  <c r="P270" i="20"/>
  <c r="P271" i="20"/>
  <c r="P272" i="20"/>
  <c r="P275" i="20"/>
  <c r="P276" i="20"/>
  <c r="P277" i="20"/>
  <c r="P278" i="20"/>
  <c r="P279" i="20"/>
  <c r="P283" i="20"/>
  <c r="P284" i="20"/>
  <c r="P285" i="20"/>
  <c r="P286" i="20"/>
  <c r="P287" i="20"/>
  <c r="P288" i="20"/>
  <c r="P290" i="20"/>
  <c r="P291" i="20"/>
  <c r="P292" i="20"/>
  <c r="P293" i="20"/>
  <c r="P294" i="20"/>
  <c r="P295" i="20"/>
  <c r="P299" i="20"/>
  <c r="P300" i="20"/>
  <c r="P301" i="20"/>
  <c r="P302" i="20"/>
  <c r="P303" i="20"/>
  <c r="P304" i="20"/>
  <c r="P307" i="20"/>
  <c r="P308" i="20"/>
  <c r="P309" i="20"/>
  <c r="P310" i="20"/>
  <c r="P311" i="20"/>
  <c r="P312" i="20"/>
  <c r="P315" i="20"/>
  <c r="P316" i="20"/>
  <c r="P317" i="20"/>
  <c r="P318" i="20"/>
  <c r="P319" i="20"/>
  <c r="P320" i="20"/>
  <c r="P323" i="20"/>
  <c r="P324" i="20"/>
  <c r="P325" i="20"/>
  <c r="P326" i="20"/>
  <c r="P327" i="20"/>
  <c r="P331" i="20"/>
  <c r="P332" i="20"/>
  <c r="P333" i="20"/>
  <c r="P334" i="20"/>
  <c r="P335" i="20"/>
  <c r="P336" i="20"/>
  <c r="P339" i="20"/>
  <c r="P340" i="20"/>
  <c r="P341" i="20"/>
  <c r="P342" i="20"/>
  <c r="P343" i="20"/>
  <c r="P345" i="20"/>
  <c r="P347" i="20"/>
  <c r="P348" i="20"/>
  <c r="P349" i="20"/>
  <c r="P350" i="20"/>
  <c r="P351" i="20"/>
  <c r="P352" i="20"/>
  <c r="P355" i="20"/>
  <c r="P356" i="20"/>
  <c r="P357" i="20"/>
  <c r="P358" i="20"/>
  <c r="P359" i="20"/>
  <c r="P363" i="20"/>
  <c r="P364" i="20"/>
  <c r="P365" i="20"/>
  <c r="P366" i="20"/>
  <c r="P367" i="20"/>
  <c r="P368" i="20"/>
  <c r="P371" i="20"/>
  <c r="P372" i="20"/>
  <c r="P373" i="20"/>
  <c r="P374" i="20"/>
  <c r="P375" i="20"/>
  <c r="P376" i="20"/>
  <c r="P379" i="20"/>
  <c r="P380" i="20"/>
  <c r="P381" i="20"/>
  <c r="P382" i="20"/>
  <c r="P383" i="20"/>
  <c r="P384" i="20"/>
  <c r="P387" i="20"/>
  <c r="P388" i="20"/>
  <c r="P389" i="20"/>
  <c r="P390" i="20"/>
  <c r="P391" i="20"/>
  <c r="P395" i="20"/>
  <c r="P396" i="20"/>
  <c r="P397" i="20"/>
  <c r="P398" i="20"/>
  <c r="P399" i="20"/>
  <c r="P400" i="20"/>
  <c r="P403" i="20"/>
  <c r="P404" i="20"/>
  <c r="P405" i="20"/>
  <c r="P406" i="20"/>
  <c r="P407" i="20"/>
  <c r="P411" i="20"/>
  <c r="P412" i="20"/>
  <c r="P413" i="20"/>
  <c r="P414" i="20"/>
  <c r="P415" i="20"/>
  <c r="P416" i="20"/>
  <c r="P419" i="20"/>
  <c r="P420" i="20"/>
  <c r="P421" i="20"/>
  <c r="P422" i="20"/>
  <c r="P423" i="20"/>
  <c r="P427" i="20"/>
  <c r="P428" i="20"/>
  <c r="P429" i="20"/>
  <c r="P430" i="20"/>
  <c r="P431" i="20"/>
  <c r="P432" i="20"/>
  <c r="P435" i="20"/>
  <c r="P436" i="20"/>
  <c r="P437" i="20"/>
  <c r="P438" i="20"/>
  <c r="P439" i="20"/>
  <c r="P440" i="20"/>
  <c r="P443" i="20"/>
  <c r="P444" i="20"/>
  <c r="P445" i="20"/>
  <c r="P446" i="20"/>
  <c r="P447" i="20"/>
  <c r="P448" i="20"/>
  <c r="P451" i="20"/>
  <c r="P452" i="20"/>
  <c r="P453" i="20"/>
  <c r="P454" i="20"/>
  <c r="P455" i="20"/>
  <c r="P459" i="20"/>
  <c r="P460" i="20"/>
  <c r="P461" i="20"/>
  <c r="P462" i="20"/>
  <c r="P463" i="20"/>
  <c r="P464" i="20"/>
  <c r="P467" i="20"/>
  <c r="P468" i="20"/>
  <c r="P469" i="20"/>
  <c r="P470" i="20"/>
  <c r="P471" i="20"/>
  <c r="P475" i="20"/>
  <c r="P476" i="20"/>
  <c r="P477" i="20"/>
  <c r="P478" i="20"/>
  <c r="P479" i="20"/>
  <c r="P480" i="20"/>
  <c r="P483" i="20"/>
  <c r="P484" i="20"/>
  <c r="P485" i="20"/>
  <c r="P486" i="20"/>
  <c r="P487" i="20"/>
  <c r="P490" i="20"/>
  <c r="P491" i="20"/>
  <c r="P492" i="20"/>
  <c r="P493" i="20"/>
  <c r="P494" i="20"/>
  <c r="P495" i="20"/>
  <c r="P496" i="20"/>
  <c r="P499" i="20"/>
  <c r="P500" i="20"/>
  <c r="P501" i="20"/>
  <c r="P502" i="20"/>
  <c r="P503" i="20"/>
  <c r="P504" i="20"/>
  <c r="P507" i="20"/>
  <c r="P508" i="20"/>
  <c r="P509" i="20"/>
  <c r="P510" i="20"/>
  <c r="P511" i="20"/>
  <c r="P512" i="20"/>
  <c r="P515" i="20"/>
  <c r="P516" i="20"/>
  <c r="P517" i="20"/>
  <c r="P518" i="20"/>
  <c r="P519" i="20"/>
  <c r="P523" i="20"/>
  <c r="P524" i="20"/>
  <c r="P525" i="20"/>
  <c r="P526" i="20"/>
  <c r="P527" i="20"/>
  <c r="P528" i="20"/>
  <c r="P529" i="20"/>
  <c r="P531" i="20"/>
  <c r="P532" i="20"/>
  <c r="P533" i="20"/>
  <c r="P534" i="20"/>
  <c r="P535" i="20"/>
  <c r="P539" i="20"/>
  <c r="P540" i="20"/>
  <c r="P541" i="20"/>
  <c r="P542" i="20"/>
  <c r="P543" i="20"/>
  <c r="P544" i="20"/>
  <c r="P547" i="20"/>
  <c r="P548" i="20"/>
  <c r="P549" i="20"/>
  <c r="P550" i="20"/>
  <c r="P551" i="20"/>
  <c r="P555" i="20"/>
  <c r="P556" i="20"/>
  <c r="P557" i="20"/>
  <c r="P558" i="20"/>
  <c r="P559" i="20"/>
  <c r="P560" i="20"/>
  <c r="P563" i="20"/>
  <c r="P564" i="20"/>
  <c r="P565" i="20"/>
  <c r="P566" i="20"/>
  <c r="P567" i="20"/>
  <c r="P568" i="20"/>
  <c r="P571" i="20"/>
  <c r="P572" i="20"/>
  <c r="P573" i="20"/>
  <c r="P574" i="20"/>
  <c r="P575" i="20"/>
  <c r="P576" i="20"/>
  <c r="P579" i="20"/>
  <c r="P580" i="20"/>
  <c r="P581" i="20"/>
  <c r="P582" i="20"/>
  <c r="P583" i="20"/>
  <c r="P587" i="20"/>
  <c r="P588" i="20"/>
  <c r="P589" i="20"/>
  <c r="P590" i="20"/>
  <c r="P591" i="20"/>
  <c r="P592" i="20"/>
  <c r="P595" i="20"/>
  <c r="P596" i="20"/>
  <c r="P597" i="20"/>
  <c r="P598" i="20"/>
  <c r="P599" i="20"/>
  <c r="P603" i="20"/>
  <c r="P604" i="20"/>
  <c r="P605" i="20"/>
  <c r="P606" i="20"/>
  <c r="P607" i="20"/>
  <c r="P608" i="20"/>
  <c r="P611" i="20"/>
  <c r="P612" i="20"/>
  <c r="P613" i="20"/>
  <c r="P614" i="20"/>
  <c r="P615" i="20"/>
  <c r="P618" i="20"/>
  <c r="P619" i="20"/>
  <c r="P620" i="20"/>
  <c r="P621" i="20"/>
  <c r="P622" i="20"/>
  <c r="P623" i="20"/>
  <c r="P624" i="20"/>
  <c r="P627" i="20"/>
  <c r="P628" i="20"/>
  <c r="P629" i="20"/>
  <c r="P630" i="20"/>
  <c r="P631" i="20"/>
  <c r="P632" i="20"/>
  <c r="P635" i="20"/>
  <c r="P636" i="20"/>
  <c r="P637" i="20"/>
  <c r="P638" i="20"/>
  <c r="P639" i="20"/>
  <c r="P640" i="20"/>
  <c r="P643" i="20"/>
  <c r="P644" i="20"/>
  <c r="P645" i="20"/>
  <c r="P646" i="20"/>
  <c r="P647" i="20"/>
  <c r="P651" i="20"/>
  <c r="P652" i="20"/>
  <c r="P653" i="20"/>
  <c r="P654" i="20"/>
  <c r="P655" i="20"/>
  <c r="P656" i="20"/>
  <c r="P659" i="20"/>
  <c r="P660" i="20"/>
  <c r="P661" i="20"/>
  <c r="P662" i="20"/>
  <c r="P663" i="20"/>
  <c r="P667" i="20"/>
  <c r="P668" i="20"/>
  <c r="P669" i="20"/>
  <c r="P670" i="20"/>
  <c r="P671" i="20"/>
  <c r="P672" i="20"/>
  <c r="P675" i="20"/>
  <c r="P676" i="20"/>
  <c r="P677" i="20"/>
  <c r="P678" i="20"/>
  <c r="P679" i="20"/>
  <c r="P683" i="20"/>
  <c r="P684" i="20"/>
  <c r="P685" i="20"/>
  <c r="P686" i="20"/>
  <c r="P687" i="20"/>
  <c r="P688" i="20"/>
  <c r="P691" i="20"/>
  <c r="P692" i="20"/>
  <c r="P693" i="20"/>
  <c r="P694" i="20"/>
  <c r="P695" i="20"/>
  <c r="P696" i="20"/>
  <c r="P698" i="20"/>
  <c r="P699" i="20"/>
  <c r="P700" i="20"/>
  <c r="P701" i="20"/>
  <c r="P702" i="20"/>
  <c r="P703" i="20"/>
  <c r="P704" i="20"/>
  <c r="P707" i="20"/>
  <c r="P708" i="20"/>
  <c r="P709" i="20"/>
  <c r="P710" i="20"/>
  <c r="P711" i="20"/>
  <c r="P712" i="20"/>
  <c r="P715" i="20"/>
  <c r="P716" i="20"/>
  <c r="P717" i="20"/>
  <c r="P718" i="20"/>
  <c r="P719" i="20"/>
  <c r="P720" i="20"/>
  <c r="P723" i="20"/>
  <c r="P724" i="20"/>
  <c r="P725" i="20"/>
  <c r="P726" i="20"/>
  <c r="P727" i="20"/>
  <c r="P728" i="20"/>
  <c r="P731" i="20"/>
  <c r="P732" i="20"/>
  <c r="P733" i="20"/>
  <c r="P734" i="20"/>
  <c r="P735" i="20"/>
  <c r="P736" i="20"/>
  <c r="P739" i="20"/>
  <c r="P740" i="20"/>
  <c r="P741" i="20"/>
  <c r="P742" i="20"/>
  <c r="P743" i="20"/>
  <c r="P744" i="20"/>
  <c r="P747" i="20"/>
  <c r="P748" i="20"/>
  <c r="P749" i="20"/>
  <c r="P750" i="20"/>
  <c r="P751" i="20"/>
  <c r="P752" i="20"/>
  <c r="P755" i="20"/>
  <c r="P756" i="20"/>
  <c r="P757" i="20"/>
  <c r="P758" i="20"/>
  <c r="P759" i="20"/>
  <c r="P760" i="20"/>
  <c r="P762" i="20"/>
  <c r="P763" i="20"/>
  <c r="P764" i="20"/>
  <c r="P765" i="20"/>
  <c r="P766" i="20"/>
  <c r="P767" i="20"/>
  <c r="P768" i="20"/>
  <c r="P771" i="20"/>
  <c r="P772" i="20"/>
  <c r="P773" i="20"/>
  <c r="P774" i="20"/>
  <c r="P775" i="20"/>
  <c r="P776" i="20"/>
  <c r="P779" i="20"/>
  <c r="P780" i="20"/>
  <c r="P781" i="20"/>
  <c r="P782" i="20"/>
  <c r="P783" i="20"/>
  <c r="P784" i="20"/>
  <c r="P787" i="20"/>
  <c r="P788" i="20"/>
  <c r="P789" i="20"/>
  <c r="P790" i="20"/>
  <c r="P791" i="20"/>
  <c r="P792" i="20"/>
  <c r="P795" i="20"/>
  <c r="P796" i="20"/>
  <c r="P797" i="20"/>
  <c r="P798" i="20"/>
  <c r="P799" i="20"/>
  <c r="P800" i="20"/>
  <c r="P803" i="20"/>
  <c r="P804" i="20"/>
  <c r="P805" i="20"/>
  <c r="P806" i="20"/>
  <c r="P807" i="20"/>
  <c r="P808" i="20"/>
  <c r="P811" i="20"/>
  <c r="P812" i="20"/>
  <c r="P813" i="20"/>
  <c r="P814" i="20"/>
  <c r="P815" i="20"/>
  <c r="P816" i="20"/>
  <c r="P819" i="20"/>
  <c r="P820" i="20"/>
  <c r="P821" i="20"/>
  <c r="P822" i="20"/>
  <c r="P823" i="20"/>
  <c r="P824" i="20"/>
  <c r="P827" i="20"/>
  <c r="P828" i="20"/>
  <c r="P829" i="20"/>
  <c r="P830" i="20"/>
  <c r="P831" i="20"/>
  <c r="P832" i="20"/>
  <c r="P835" i="20"/>
  <c r="P836" i="20"/>
  <c r="P837" i="20"/>
  <c r="P838" i="20"/>
  <c r="P839" i="20"/>
  <c r="P840" i="20"/>
  <c r="P843" i="20"/>
  <c r="P844" i="20"/>
  <c r="P845" i="20"/>
  <c r="P846" i="20"/>
  <c r="P847" i="20"/>
  <c r="P848" i="20"/>
  <c r="P851" i="20"/>
  <c r="P852" i="20"/>
  <c r="P853" i="20"/>
  <c r="P854" i="20"/>
  <c r="P855" i="20"/>
  <c r="P856" i="20"/>
  <c r="P859" i="20"/>
  <c r="P860" i="20"/>
  <c r="P861" i="20"/>
  <c r="P862" i="20"/>
  <c r="P863" i="20"/>
  <c r="P864" i="20"/>
  <c r="P867" i="20"/>
  <c r="P868" i="20"/>
  <c r="P869" i="20"/>
  <c r="P870" i="20"/>
  <c r="P871" i="20"/>
  <c r="P872" i="20"/>
  <c r="P875" i="20"/>
  <c r="P876" i="20"/>
  <c r="P877" i="20"/>
  <c r="P879" i="20"/>
  <c r="P880" i="20"/>
  <c r="P883" i="20"/>
  <c r="P884" i="20"/>
  <c r="P885" i="20"/>
  <c r="P887" i="20"/>
  <c r="P888" i="20"/>
  <c r="P891" i="20"/>
  <c r="P892" i="20"/>
  <c r="P893" i="20"/>
  <c r="P894" i="20"/>
  <c r="P895" i="20"/>
  <c r="P896" i="20"/>
  <c r="P899" i="20"/>
  <c r="P900" i="20"/>
  <c r="P901" i="20"/>
  <c r="P903" i="20"/>
  <c r="P904" i="20"/>
  <c r="P907" i="20"/>
  <c r="P908" i="20"/>
  <c r="P909" i="20"/>
  <c r="P911" i="20"/>
  <c r="P912" i="20"/>
  <c r="P915" i="20"/>
  <c r="P916" i="20"/>
  <c r="P917" i="20"/>
  <c r="P919" i="20"/>
  <c r="P920" i="20"/>
  <c r="P923" i="20"/>
  <c r="P924" i="20"/>
  <c r="P925" i="20"/>
  <c r="P926" i="20"/>
  <c r="P927" i="20"/>
  <c r="P928" i="20"/>
  <c r="P931" i="20"/>
  <c r="P932" i="20"/>
  <c r="P933" i="20"/>
  <c r="P935" i="20"/>
  <c r="P936" i="20"/>
  <c r="P939" i="20"/>
  <c r="P940" i="20"/>
  <c r="P941" i="20"/>
  <c r="P943" i="20"/>
  <c r="P944" i="20"/>
  <c r="P947" i="20"/>
  <c r="P948" i="20"/>
  <c r="P949" i="20"/>
  <c r="P951" i="20"/>
  <c r="P952" i="20"/>
  <c r="P955" i="20"/>
  <c r="P956" i="20"/>
  <c r="P957" i="20"/>
  <c r="P958" i="20"/>
  <c r="P959" i="20"/>
  <c r="P960" i="20"/>
  <c r="P963" i="20"/>
  <c r="P964" i="20"/>
  <c r="P965" i="20"/>
  <c r="P967" i="20"/>
  <c r="P968" i="20"/>
  <c r="P971" i="20"/>
  <c r="P972" i="20"/>
  <c r="P973" i="20"/>
  <c r="P975" i="20"/>
  <c r="P976" i="20"/>
  <c r="P979" i="20"/>
  <c r="P980" i="20"/>
  <c r="P981" i="20"/>
  <c r="P983" i="20"/>
  <c r="P984" i="20"/>
  <c r="P987" i="20"/>
  <c r="P988" i="20"/>
  <c r="P989" i="20"/>
  <c r="P990" i="20"/>
  <c r="P991" i="20"/>
  <c r="P992" i="20"/>
  <c r="P995" i="20"/>
  <c r="P996" i="20"/>
  <c r="P997" i="20"/>
  <c r="P999" i="20"/>
  <c r="P1000" i="20"/>
  <c r="P1003" i="20"/>
  <c r="P1004" i="20"/>
  <c r="P1005" i="20"/>
  <c r="P1007" i="20"/>
  <c r="P1008" i="20"/>
  <c r="P1011" i="20"/>
  <c r="P1012" i="20"/>
  <c r="P1013" i="20"/>
  <c r="P1015" i="20"/>
  <c r="P1016" i="20"/>
  <c r="P1018" i="20"/>
  <c r="P1019" i="20"/>
  <c r="P1020" i="20"/>
  <c r="P1021" i="20"/>
  <c r="P1022" i="20"/>
  <c r="P1023" i="20"/>
  <c r="P1024" i="20"/>
  <c r="R714" i="24" l="1"/>
  <c r="R1690" i="24"/>
  <c r="R2026" i="24"/>
  <c r="R169" i="24"/>
  <c r="R289" i="24"/>
  <c r="R321" i="24"/>
  <c r="R353" i="24"/>
  <c r="R385" i="24"/>
  <c r="R417" i="24"/>
  <c r="R449" i="24"/>
  <c r="R545" i="24"/>
  <c r="R593" i="24"/>
  <c r="R641" i="24"/>
  <c r="R697" i="24"/>
  <c r="R737" i="24"/>
  <c r="R762" i="24"/>
  <c r="R882" i="24"/>
  <c r="R890" i="24"/>
  <c r="R905" i="24"/>
  <c r="R1090" i="24"/>
  <c r="R1154" i="24"/>
  <c r="R1193" i="24"/>
  <c r="R1401" i="24"/>
  <c r="R1409" i="24"/>
  <c r="R1418" i="24"/>
  <c r="R1642" i="24"/>
  <c r="R1698" i="24"/>
  <c r="R1817" i="24"/>
  <c r="R1881" i="24"/>
  <c r="R1978" i="24"/>
  <c r="R1980" i="24"/>
  <c r="R2017" i="24"/>
  <c r="R2019" i="24"/>
  <c r="R2041" i="24"/>
  <c r="R914" i="24"/>
  <c r="R1138" i="24"/>
  <c r="R1450" i="24"/>
  <c r="R89" i="24"/>
  <c r="R682" i="24"/>
  <c r="R745" i="24"/>
  <c r="R785" i="24"/>
  <c r="R810" i="24"/>
  <c r="R825" i="24"/>
  <c r="R833" i="24"/>
  <c r="R858" i="24"/>
  <c r="R873" i="24"/>
  <c r="R969" i="24"/>
  <c r="R977" i="24"/>
  <c r="R1025" i="24"/>
  <c r="R1105" i="24"/>
  <c r="R1153" i="24"/>
  <c r="R1249" i="24"/>
  <c r="R1257" i="24"/>
  <c r="R1369" i="24"/>
  <c r="R1377" i="24"/>
  <c r="R1386" i="24"/>
  <c r="R1466" i="24"/>
  <c r="R1506" i="24"/>
  <c r="R1586" i="24"/>
  <c r="R1625" i="24"/>
  <c r="R1650" i="24"/>
  <c r="R1681" i="24"/>
  <c r="R1706" i="24"/>
  <c r="R1969" i="24"/>
  <c r="R1993" i="24"/>
  <c r="R2034" i="24"/>
  <c r="R2045" i="24"/>
  <c r="R674" i="24"/>
  <c r="R938" i="24"/>
  <c r="R1218" i="24"/>
  <c r="R137" i="24"/>
  <c r="R265" i="24"/>
  <c r="R297" i="24"/>
  <c r="R329" i="24"/>
  <c r="R361" i="24"/>
  <c r="R393" i="24"/>
  <c r="R425" i="24"/>
  <c r="R457" i="24"/>
  <c r="R705" i="24"/>
  <c r="R730" i="24"/>
  <c r="R793" i="24"/>
  <c r="R922" i="24"/>
  <c r="R937" i="24"/>
  <c r="R954" i="24"/>
  <c r="R985" i="24"/>
  <c r="R1074" i="24"/>
  <c r="R1098" i="24"/>
  <c r="R1122" i="24"/>
  <c r="R1146" i="24"/>
  <c r="R1178" i="24"/>
  <c r="R1217" i="24"/>
  <c r="R1225" i="24"/>
  <c r="R1474" i="24"/>
  <c r="R1489" i="24"/>
  <c r="R1801" i="24"/>
  <c r="R1865" i="24"/>
  <c r="R1907" i="24"/>
  <c r="R1923" i="24"/>
  <c r="R1945" i="24"/>
  <c r="R2010" i="24"/>
  <c r="R2012" i="24"/>
  <c r="R2049" i="24"/>
  <c r="R946" i="24"/>
  <c r="R1162" i="24"/>
  <c r="R1226" i="24"/>
  <c r="R185" i="24"/>
  <c r="R601" i="24"/>
  <c r="R690" i="24"/>
  <c r="R713" i="24"/>
  <c r="R753" i="24"/>
  <c r="R778" i="24"/>
  <c r="R841" i="24"/>
  <c r="R945" i="24"/>
  <c r="R1137" i="24"/>
  <c r="R1161" i="24"/>
  <c r="R1169" i="24"/>
  <c r="R1201" i="24"/>
  <c r="R1209" i="24"/>
  <c r="R1265" i="24"/>
  <c r="R1345" i="24"/>
  <c r="R1354" i="24"/>
  <c r="R1434" i="24"/>
  <c r="R1497" i="24"/>
  <c r="R1514" i="24"/>
  <c r="R1618" i="24"/>
  <c r="R1658" i="24"/>
  <c r="R1666" i="24"/>
  <c r="R1962" i="24"/>
  <c r="R2001" i="24"/>
  <c r="R2025" i="24"/>
  <c r="R2027" i="24"/>
  <c r="R105" i="24"/>
  <c r="R233" i="24"/>
  <c r="R273" i="24"/>
  <c r="R305" i="24"/>
  <c r="R337" i="24"/>
  <c r="R369" i="24"/>
  <c r="R401" i="24"/>
  <c r="R433" i="24"/>
  <c r="R698" i="24"/>
  <c r="R761" i="24"/>
  <c r="R801" i="24"/>
  <c r="R826" i="24"/>
  <c r="R849" i="24"/>
  <c r="R881" i="24"/>
  <c r="R993" i="24"/>
  <c r="R1041" i="24"/>
  <c r="R1089" i="24"/>
  <c r="R1194" i="24"/>
  <c r="R1202" i="24"/>
  <c r="R1402" i="24"/>
  <c r="R1442" i="24"/>
  <c r="R1457" i="24"/>
  <c r="R1482" i="24"/>
  <c r="R1505" i="24"/>
  <c r="R1641" i="24"/>
  <c r="R1674" i="24"/>
  <c r="R1697" i="24"/>
  <c r="R1785" i="24"/>
  <c r="R1849" i="24"/>
  <c r="R1953" i="24"/>
  <c r="R1955" i="24"/>
  <c r="R1977" i="24"/>
  <c r="R2042" i="24"/>
  <c r="R153" i="24"/>
  <c r="R465" i="24"/>
  <c r="R561" i="24"/>
  <c r="R721" i="24"/>
  <c r="R746" i="24"/>
  <c r="R809" i="24"/>
  <c r="R1009" i="24"/>
  <c r="R1034" i="24"/>
  <c r="R1058" i="24"/>
  <c r="R1082" i="24"/>
  <c r="R1186" i="24"/>
  <c r="R1410" i="24"/>
  <c r="R1425" i="24"/>
  <c r="R1473" i="24"/>
  <c r="R1929" i="24"/>
  <c r="R1970" i="24"/>
  <c r="R2033" i="24"/>
  <c r="R69" i="24"/>
  <c r="R85" i="24"/>
  <c r="R101" i="24"/>
  <c r="R117" i="24"/>
  <c r="R133" i="24"/>
  <c r="R149" i="24"/>
  <c r="R165" i="24"/>
  <c r="R181" i="24"/>
  <c r="R197" i="24"/>
  <c r="R219" i="24"/>
  <c r="R234" i="24"/>
  <c r="R251" i="24"/>
  <c r="R266" i="24"/>
  <c r="R275" i="24"/>
  <c r="R282" i="24"/>
  <c r="R291" i="24"/>
  <c r="R307" i="24"/>
  <c r="R323" i="24"/>
  <c r="R339" i="24"/>
  <c r="R355" i="24"/>
  <c r="R371" i="24"/>
  <c r="R387" i="24"/>
  <c r="R403" i="24"/>
  <c r="R419" i="24"/>
  <c r="R435" i="24"/>
  <c r="R451" i="24"/>
  <c r="R467" i="24"/>
  <c r="R477" i="24"/>
  <c r="R537" i="24"/>
  <c r="R552" i="24"/>
  <c r="R565" i="24"/>
  <c r="R221" i="24"/>
  <c r="R225" i="24"/>
  <c r="R253" i="24"/>
  <c r="R257" i="24"/>
  <c r="R306" i="24"/>
  <c r="R322" i="24"/>
  <c r="R338" i="24"/>
  <c r="R354" i="24"/>
  <c r="R370" i="24"/>
  <c r="R386" i="24"/>
  <c r="R402" i="24"/>
  <c r="R418" i="24"/>
  <c r="R434" i="24"/>
  <c r="R450" i="24"/>
  <c r="R466" i="24"/>
  <c r="R491" i="24"/>
  <c r="R504" i="24"/>
  <c r="R513" i="24"/>
  <c r="R533" i="24"/>
  <c r="R77" i="24"/>
  <c r="R93" i="24"/>
  <c r="R109" i="24"/>
  <c r="R125" i="24"/>
  <c r="R141" i="24"/>
  <c r="R157" i="24"/>
  <c r="R173" i="24"/>
  <c r="R189" i="24"/>
  <c r="R205" i="24"/>
  <c r="R218" i="24"/>
  <c r="R235" i="24"/>
  <c r="R250" i="24"/>
  <c r="R267" i="24"/>
  <c r="R274" i="24"/>
  <c r="R283" i="24"/>
  <c r="R290" i="24"/>
  <c r="R299" i="24"/>
  <c r="R315" i="24"/>
  <c r="R331" i="24"/>
  <c r="R347" i="24"/>
  <c r="R363" i="24"/>
  <c r="R379" i="24"/>
  <c r="R395" i="24"/>
  <c r="R411" i="24"/>
  <c r="R427" i="24"/>
  <c r="R443" i="24"/>
  <c r="R459" i="24"/>
  <c r="R472" i="24"/>
  <c r="R481" i="24"/>
  <c r="R501" i="24"/>
  <c r="R560" i="24"/>
  <c r="R569" i="24"/>
  <c r="R209" i="24"/>
  <c r="R213" i="24"/>
  <c r="R217" i="24"/>
  <c r="R245" i="24"/>
  <c r="R249" i="24"/>
  <c r="R532" i="24"/>
  <c r="R81" i="24"/>
  <c r="R97" i="24"/>
  <c r="R113" i="24"/>
  <c r="R129" i="24"/>
  <c r="R145" i="24"/>
  <c r="R161" i="24"/>
  <c r="R177" i="24"/>
  <c r="R193" i="24"/>
  <c r="R227" i="24"/>
  <c r="R259" i="24"/>
  <c r="R528" i="24"/>
  <c r="R237" i="24"/>
  <c r="R241" i="24"/>
  <c r="R298" i="24"/>
  <c r="R314" i="24"/>
  <c r="R330" i="24"/>
  <c r="R346" i="24"/>
  <c r="R362" i="24"/>
  <c r="R378" i="24"/>
  <c r="R394" i="24"/>
  <c r="R410" i="24"/>
  <c r="R426" i="24"/>
  <c r="R442" i="24"/>
  <c r="R458" i="24"/>
  <c r="R496" i="24"/>
  <c r="R486" i="24"/>
  <c r="R490" i="24"/>
  <c r="R495" i="24"/>
  <c r="R518" i="24"/>
  <c r="R522" i="24"/>
  <c r="R527" i="24"/>
  <c r="R550" i="24"/>
  <c r="R554" i="24"/>
  <c r="R559" i="24"/>
  <c r="R572" i="24"/>
  <c r="R580" i="24"/>
  <c r="R588" i="24"/>
  <c r="R596" i="24"/>
  <c r="R599" i="24"/>
  <c r="R628" i="24"/>
  <c r="R631" i="24"/>
  <c r="R647" i="24"/>
  <c r="R663" i="24"/>
  <c r="R688" i="24"/>
  <c r="R706" i="24"/>
  <c r="R738" i="24"/>
  <c r="R770" i="24"/>
  <c r="R802" i="24"/>
  <c r="R834" i="24"/>
  <c r="R470" i="24"/>
  <c r="R494" i="24"/>
  <c r="R498" i="24"/>
  <c r="R503" i="24"/>
  <c r="R526" i="24"/>
  <c r="R530" i="24"/>
  <c r="R535" i="24"/>
  <c r="R558" i="24"/>
  <c r="R562" i="24"/>
  <c r="R567" i="24"/>
  <c r="R575" i="24"/>
  <c r="R583" i="24"/>
  <c r="R591" i="24"/>
  <c r="R623" i="24"/>
  <c r="R598" i="24"/>
  <c r="R630" i="24"/>
  <c r="R640" i="24"/>
  <c r="R646" i="24"/>
  <c r="R656" i="24"/>
  <c r="R662" i="24"/>
  <c r="R671" i="24"/>
  <c r="R710" i="24"/>
  <c r="R742" i="24"/>
  <c r="R774" i="24"/>
  <c r="R806" i="24"/>
  <c r="R838" i="24"/>
  <c r="R474" i="24"/>
  <c r="R479" i="24"/>
  <c r="R502" i="24"/>
  <c r="R506" i="24"/>
  <c r="R511" i="24"/>
  <c r="R534" i="24"/>
  <c r="R538" i="24"/>
  <c r="R543" i="24"/>
  <c r="R566" i="24"/>
  <c r="R570" i="24"/>
  <c r="R574" i="24"/>
  <c r="R578" i="24"/>
  <c r="R582" i="24"/>
  <c r="R586" i="24"/>
  <c r="R590" i="24"/>
  <c r="R594" i="24"/>
  <c r="R612" i="24"/>
  <c r="R615" i="24"/>
  <c r="R639" i="24"/>
  <c r="R655" i="24"/>
  <c r="R686" i="24"/>
  <c r="R695" i="24"/>
  <c r="R722" i="24"/>
  <c r="R754" i="24"/>
  <c r="R786" i="24"/>
  <c r="R818" i="24"/>
  <c r="R850" i="24"/>
  <c r="R622" i="24"/>
  <c r="R680" i="24"/>
  <c r="R727" i="24"/>
  <c r="R759" i="24"/>
  <c r="R791" i="24"/>
  <c r="R823" i="24"/>
  <c r="R855" i="24"/>
  <c r="R887" i="24"/>
  <c r="R478" i="24"/>
  <c r="R482" i="24"/>
  <c r="R487" i="24"/>
  <c r="R510" i="24"/>
  <c r="R514" i="24"/>
  <c r="R519" i="24"/>
  <c r="R542" i="24"/>
  <c r="R546" i="24"/>
  <c r="R551" i="24"/>
  <c r="R604" i="24"/>
  <c r="R607" i="24"/>
  <c r="R616" i="24"/>
  <c r="R679" i="24"/>
  <c r="R913" i="24"/>
  <c r="R925" i="24"/>
  <c r="R929" i="24"/>
  <c r="R955" i="24"/>
  <c r="R964" i="24"/>
  <c r="R1080" i="24"/>
  <c r="R701" i="24"/>
  <c r="R717" i="24"/>
  <c r="R733" i="24"/>
  <c r="R749" i="24"/>
  <c r="R765" i="24"/>
  <c r="R781" i="24"/>
  <c r="R797" i="24"/>
  <c r="R813" i="24"/>
  <c r="R829" i="24"/>
  <c r="R845" i="24"/>
  <c r="R865" i="24"/>
  <c r="R897" i="24"/>
  <c r="R917" i="24"/>
  <c r="R930" i="24"/>
  <c r="R708" i="24"/>
  <c r="R724" i="24"/>
  <c r="R740" i="24"/>
  <c r="R756" i="24"/>
  <c r="R772" i="24"/>
  <c r="R788" i="24"/>
  <c r="R804" i="24"/>
  <c r="R820" i="24"/>
  <c r="R836" i="24"/>
  <c r="R852" i="24"/>
  <c r="R876" i="24"/>
  <c r="R880" i="24"/>
  <c r="R885" i="24"/>
  <c r="R908" i="24"/>
  <c r="R924" i="24"/>
  <c r="R928" i="24"/>
  <c r="R956" i="24"/>
  <c r="R696" i="24"/>
  <c r="R712" i="24"/>
  <c r="R728" i="24"/>
  <c r="R744" i="24"/>
  <c r="R760" i="24"/>
  <c r="R776" i="24"/>
  <c r="R792" i="24"/>
  <c r="R808" i="24"/>
  <c r="R824" i="24"/>
  <c r="R840" i="24"/>
  <c r="R856" i="24"/>
  <c r="R861" i="24"/>
  <c r="R884" i="24"/>
  <c r="R888" i="24"/>
  <c r="R893" i="24"/>
  <c r="R965" i="24"/>
  <c r="R980" i="24"/>
  <c r="R974" i="24"/>
  <c r="R700" i="24"/>
  <c r="R716" i="24"/>
  <c r="R732" i="24"/>
  <c r="R748" i="24"/>
  <c r="R764" i="24"/>
  <c r="R780" i="24"/>
  <c r="R796" i="24"/>
  <c r="R812" i="24"/>
  <c r="R828" i="24"/>
  <c r="R844" i="24"/>
  <c r="R860" i="24"/>
  <c r="R864" i="24"/>
  <c r="R869" i="24"/>
  <c r="R892" i="24"/>
  <c r="R896" i="24"/>
  <c r="R901" i="24"/>
  <c r="R923" i="24"/>
  <c r="R952" i="24"/>
  <c r="R992" i="24"/>
  <c r="R997" i="24"/>
  <c r="R1002" i="24"/>
  <c r="R1024" i="24"/>
  <c r="R1029" i="24"/>
  <c r="R1040" i="24"/>
  <c r="R1049" i="24"/>
  <c r="R1104" i="24"/>
  <c r="R1113" i="24"/>
  <c r="R1200" i="24"/>
  <c r="R989" i="24"/>
  <c r="R994" i="24"/>
  <c r="R1021" i="24"/>
  <c r="R1026" i="24"/>
  <c r="R1033" i="24"/>
  <c r="R1042" i="24"/>
  <c r="R1097" i="24"/>
  <c r="R1106" i="24"/>
  <c r="R1233" i="24"/>
  <c r="R912" i="24"/>
  <c r="R916" i="24"/>
  <c r="R921" i="24"/>
  <c r="R944" i="24"/>
  <c r="R948" i="24"/>
  <c r="R953" i="24"/>
  <c r="R976" i="24"/>
  <c r="R1001" i="24"/>
  <c r="R1004" i="24"/>
  <c r="R1048" i="24"/>
  <c r="R1057" i="24"/>
  <c r="R1066" i="24"/>
  <c r="R1112" i="24"/>
  <c r="R1121" i="24"/>
  <c r="R1130" i="24"/>
  <c r="R1199" i="24"/>
  <c r="R986" i="24"/>
  <c r="R1008" i="24"/>
  <c r="R1013" i="24"/>
  <c r="R1018" i="24"/>
  <c r="R1072" i="24"/>
  <c r="R1081" i="24"/>
  <c r="R1136" i="24"/>
  <c r="R1145" i="24"/>
  <c r="R1032" i="24"/>
  <c r="R1050" i="24"/>
  <c r="R1096" i="24"/>
  <c r="R1114" i="24"/>
  <c r="R978" i="24"/>
  <c r="R1005" i="24"/>
  <c r="R1010" i="24"/>
  <c r="R1065" i="24"/>
  <c r="R1129" i="24"/>
  <c r="R1157" i="24"/>
  <c r="R1173" i="24"/>
  <c r="R1184" i="24"/>
  <c r="R1189" i="24"/>
  <c r="R1241" i="24"/>
  <c r="R1273" i="24"/>
  <c r="R1289" i="24"/>
  <c r="R1305" i="24"/>
  <c r="R1321" i="24"/>
  <c r="R1342" i="24"/>
  <c r="R1465" i="24"/>
  <c r="R1228" i="24"/>
  <c r="R1260" i="24"/>
  <c r="R1333" i="24"/>
  <c r="R1348" i="24"/>
  <c r="R1160" i="24"/>
  <c r="R1197" i="24"/>
  <c r="R1213" i="24"/>
  <c r="R1224" i="24"/>
  <c r="R1231" i="24"/>
  <c r="R1245" i="24"/>
  <c r="R1256" i="24"/>
  <c r="R1263" i="24"/>
  <c r="R1277" i="24"/>
  <c r="R1280" i="24"/>
  <c r="R1293" i="24"/>
  <c r="R1296" i="24"/>
  <c r="R1309" i="24"/>
  <c r="R1312" i="24"/>
  <c r="R1325" i="24"/>
  <c r="R1357" i="24"/>
  <c r="R1519" i="24"/>
  <c r="R1165" i="24"/>
  <c r="R1176" i="24"/>
  <c r="R1181" i="24"/>
  <c r="R1192" i="24"/>
  <c r="R1220" i="24"/>
  <c r="R1252" i="24"/>
  <c r="R1346" i="24"/>
  <c r="R1370" i="24"/>
  <c r="R1205" i="24"/>
  <c r="R1223" i="24"/>
  <c r="R1237" i="24"/>
  <c r="R1255" i="24"/>
  <c r="R1269" i="24"/>
  <c r="R1286" i="24"/>
  <c r="R1302" i="24"/>
  <c r="R1318" i="24"/>
  <c r="R1337" i="24"/>
  <c r="R1212" i="24"/>
  <c r="R1244" i="24"/>
  <c r="R1152" i="24"/>
  <c r="R1166" i="24"/>
  <c r="R1168" i="24"/>
  <c r="R1182" i="24"/>
  <c r="R1204" i="24"/>
  <c r="R1206" i="24"/>
  <c r="R1208" i="24"/>
  <c r="R1215" i="24"/>
  <c r="R1240" i="24"/>
  <c r="R1247" i="24"/>
  <c r="R1272" i="24"/>
  <c r="R1288" i="24"/>
  <c r="R1304" i="24"/>
  <c r="R1320" i="24"/>
  <c r="R1328" i="24"/>
  <c r="R1498" i="24"/>
  <c r="R1380" i="24"/>
  <c r="R1412" i="24"/>
  <c r="R1444" i="24"/>
  <c r="R1476" i="24"/>
  <c r="R1508" i="24"/>
  <c r="R1335" i="24"/>
  <c r="R1355" i="24"/>
  <c r="R1359" i="24"/>
  <c r="R1368" i="24"/>
  <c r="R1387" i="24"/>
  <c r="R1391" i="24"/>
  <c r="R1400" i="24"/>
  <c r="R1419" i="24"/>
  <c r="R1423" i="24"/>
  <c r="R1432" i="24"/>
  <c r="R1451" i="24"/>
  <c r="R1455" i="24"/>
  <c r="R1464" i="24"/>
  <c r="R1483" i="24"/>
  <c r="R1496" i="24"/>
  <c r="R1515" i="24"/>
  <c r="R1344" i="24"/>
  <c r="R1376" i="24"/>
  <c r="R1408" i="24"/>
  <c r="R1440" i="24"/>
  <c r="R1463" i="24"/>
  <c r="R1472" i="24"/>
  <c r="R1495" i="24"/>
  <c r="R1504" i="24"/>
  <c r="R1517" i="24"/>
  <c r="R1537" i="24"/>
  <c r="R1544" i="24"/>
  <c r="R1534" i="24"/>
  <c r="R1327" i="24"/>
  <c r="R1343" i="24"/>
  <c r="R1347" i="24"/>
  <c r="R1352" i="24"/>
  <c r="R1371" i="24"/>
  <c r="R1375" i="24"/>
  <c r="R1384" i="24"/>
  <c r="R1403" i="24"/>
  <c r="R1407" i="24"/>
  <c r="R1416" i="24"/>
  <c r="R1435" i="24"/>
  <c r="R1439" i="24"/>
  <c r="R1448" i="24"/>
  <c r="R1467" i="24"/>
  <c r="R1471" i="24"/>
  <c r="R1480" i="24"/>
  <c r="R1499" i="24"/>
  <c r="R1503" i="24"/>
  <c r="R1512" i="24"/>
  <c r="R1521" i="24"/>
  <c r="R1525" i="24"/>
  <c r="R1532" i="24"/>
  <c r="R1571" i="24"/>
  <c r="R1603" i="24"/>
  <c r="R1689" i="24"/>
  <c r="R1546" i="24"/>
  <c r="R1559" i="24"/>
  <c r="R1578" i="24"/>
  <c r="R1610" i="24"/>
  <c r="R1545" i="24"/>
  <c r="R1549" i="24"/>
  <c r="R1554" i="24"/>
  <c r="R1562" i="24"/>
  <c r="R1570" i="24"/>
  <c r="R1573" i="24"/>
  <c r="R1577" i="24"/>
  <c r="R1602" i="24"/>
  <c r="R1605" i="24"/>
  <c r="R1609" i="24"/>
  <c r="R1633" i="24"/>
  <c r="R1649" i="24"/>
  <c r="R1682" i="24"/>
  <c r="R1714" i="24"/>
  <c r="R1587" i="24"/>
  <c r="R1619" i="24"/>
  <c r="R1639" i="24"/>
  <c r="R1655" i="24"/>
  <c r="R1667" i="24"/>
  <c r="R1673" i="24"/>
  <c r="R1699" i="24"/>
  <c r="R1705" i="24"/>
  <c r="R1533" i="24"/>
  <c r="R1553" i="24"/>
  <c r="R1557" i="24"/>
  <c r="R1561" i="24"/>
  <c r="R1565" i="24"/>
  <c r="R1569" i="24"/>
  <c r="R1594" i="24"/>
  <c r="R1597" i="24"/>
  <c r="R1601" i="24"/>
  <c r="R1626" i="24"/>
  <c r="R1629" i="24"/>
  <c r="R1645" i="24"/>
  <c r="R1661" i="24"/>
  <c r="R1731" i="24"/>
  <c r="R1579" i="24"/>
  <c r="R1611" i="24"/>
  <c r="R1635" i="24"/>
  <c r="R1651" i="24"/>
  <c r="R1675" i="24"/>
  <c r="R1707" i="24"/>
  <c r="R1713" i="24"/>
  <c r="R1742" i="24"/>
  <c r="R1727" i="24"/>
  <c r="R1738" i="24"/>
  <c r="R1745" i="24"/>
  <c r="R1762" i="24"/>
  <c r="R1778" i="24"/>
  <c r="R1794" i="24"/>
  <c r="R1810" i="24"/>
  <c r="R1826" i="24"/>
  <c r="R1842" i="24"/>
  <c r="R1858" i="24"/>
  <c r="R1874" i="24"/>
  <c r="R1890" i="24"/>
  <c r="R1893" i="24"/>
  <c r="R1906" i="24"/>
  <c r="R1922" i="24"/>
  <c r="R1931" i="24"/>
  <c r="R1940" i="24"/>
  <c r="R1949" i="24"/>
  <c r="R1986" i="24"/>
  <c r="R1995" i="24"/>
  <c r="R2004" i="24"/>
  <c r="R2013" i="24"/>
  <c r="R1737" i="24"/>
  <c r="R1764" i="24"/>
  <c r="R1780" i="24"/>
  <c r="R1796" i="24"/>
  <c r="R1812" i="24"/>
  <c r="R1828" i="24"/>
  <c r="R1844" i="24"/>
  <c r="R1860" i="24"/>
  <c r="R1876" i="24"/>
  <c r="R1892" i="24"/>
  <c r="R1908" i="24"/>
  <c r="R1924" i="24"/>
  <c r="R1979" i="24"/>
  <c r="R1988" i="24"/>
  <c r="R2037" i="24"/>
  <c r="R2043" i="24"/>
  <c r="R1733" i="24"/>
  <c r="R1740" i="24"/>
  <c r="R1757" i="24"/>
  <c r="R1773" i="24"/>
  <c r="R1789" i="24"/>
  <c r="R1805" i="24"/>
  <c r="R1821" i="24"/>
  <c r="R1837" i="24"/>
  <c r="R1853" i="24"/>
  <c r="R1869" i="24"/>
  <c r="R1901" i="24"/>
  <c r="R1917" i="24"/>
  <c r="R1930" i="24"/>
  <c r="R1939" i="24"/>
  <c r="R1957" i="24"/>
  <c r="R1994" i="24"/>
  <c r="R2003" i="24"/>
  <c r="R2021" i="24"/>
  <c r="R1722" i="24"/>
  <c r="R1729" i="24"/>
  <c r="R1743" i="24"/>
  <c r="R1754" i="24"/>
  <c r="R1770" i="24"/>
  <c r="R1786" i="24"/>
  <c r="R1802" i="24"/>
  <c r="R1818" i="24"/>
  <c r="R1834" i="24"/>
  <c r="R1850" i="24"/>
  <c r="R1866" i="24"/>
  <c r="R1882" i="24"/>
  <c r="R1885" i="24"/>
  <c r="R1898" i="24"/>
  <c r="R1914" i="24"/>
  <c r="R1954" i="24"/>
  <c r="R1972" i="24"/>
  <c r="R2018" i="24"/>
  <c r="R2036" i="24"/>
  <c r="R1725" i="24"/>
  <c r="R1941" i="24"/>
  <c r="R2005" i="24"/>
  <c r="R1721" i="24"/>
  <c r="R1735" i="24"/>
  <c r="R1746" i="24"/>
  <c r="R1753" i="24"/>
  <c r="R1756" i="24"/>
  <c r="R1772" i="24"/>
  <c r="R1788" i="24"/>
  <c r="R1804" i="24"/>
  <c r="R1820" i="24"/>
  <c r="R1836" i="24"/>
  <c r="R1852" i="24"/>
  <c r="R1868" i="24"/>
  <c r="R1884" i="24"/>
  <c r="R1900" i="24"/>
  <c r="R1916" i="24"/>
  <c r="R1938" i="24"/>
  <c r="R1947" i="24"/>
  <c r="R1956" i="24"/>
  <c r="R1965" i="24"/>
  <c r="R2002" i="24"/>
  <c r="R2011" i="24"/>
  <c r="R2020" i="24"/>
  <c r="R2029" i="24"/>
  <c r="R1717" i="24"/>
  <c r="R1749" i="24"/>
  <c r="R1765" i="24"/>
  <c r="R1781" i="24"/>
  <c r="R1797" i="24"/>
  <c r="R1813" i="24"/>
  <c r="R1829" i="24"/>
  <c r="R1845" i="24"/>
  <c r="R1861" i="24"/>
  <c r="R1877" i="24"/>
  <c r="R1909" i="24"/>
  <c r="R1971" i="24"/>
  <c r="R2035" i="24"/>
  <c r="U3" i="24" l="1"/>
  <c r="U2" i="24"/>
  <c r="T1025" i="21" l="1"/>
  <c r="T1024" i="21"/>
  <c r="T1023" i="21"/>
  <c r="T1022" i="21"/>
  <c r="T1021" i="21"/>
  <c r="T1020" i="21"/>
  <c r="T1019" i="21"/>
  <c r="T1018" i="21"/>
  <c r="T1017" i="21"/>
  <c r="T1016" i="21"/>
  <c r="T1015" i="21"/>
  <c r="T1014" i="21"/>
  <c r="T1013" i="21"/>
  <c r="T1012" i="21"/>
  <c r="T1011" i="21"/>
  <c r="T1010" i="21"/>
  <c r="T1009" i="21"/>
  <c r="T1008" i="21"/>
  <c r="T1007" i="21"/>
  <c r="T1006" i="21"/>
  <c r="T1005" i="21"/>
  <c r="T1004" i="21"/>
  <c r="T1003" i="21"/>
  <c r="T1002" i="21"/>
  <c r="T1001" i="21"/>
  <c r="T1000" i="21"/>
  <c r="T999" i="21"/>
  <c r="T998" i="21"/>
  <c r="T997" i="21"/>
  <c r="T996" i="21"/>
  <c r="T995" i="21"/>
  <c r="T994" i="21"/>
  <c r="T993" i="21"/>
  <c r="T992" i="21"/>
  <c r="T991" i="21"/>
  <c r="T990" i="21"/>
  <c r="T989" i="21"/>
  <c r="T988" i="21"/>
  <c r="T987" i="21"/>
  <c r="T986" i="21"/>
  <c r="T985" i="21"/>
  <c r="T984" i="21"/>
  <c r="T983" i="21"/>
  <c r="T982" i="21"/>
  <c r="T981" i="21"/>
  <c r="T980" i="21"/>
  <c r="T979" i="21"/>
  <c r="T978" i="21"/>
  <c r="T977" i="21"/>
  <c r="T976" i="21"/>
  <c r="T975" i="21"/>
  <c r="T974" i="21"/>
  <c r="T973" i="21"/>
  <c r="T972" i="21"/>
  <c r="T971" i="21"/>
  <c r="T970" i="21"/>
  <c r="T969" i="21"/>
  <c r="T968" i="21"/>
  <c r="T967" i="21"/>
  <c r="T966" i="21"/>
  <c r="T965" i="21"/>
  <c r="T964" i="21"/>
  <c r="T963" i="21"/>
  <c r="T962" i="21"/>
  <c r="T961" i="21"/>
  <c r="T960" i="21"/>
  <c r="T959" i="21"/>
  <c r="T958" i="21"/>
  <c r="T957" i="21"/>
  <c r="T956" i="21"/>
  <c r="T955" i="21"/>
  <c r="T954" i="21"/>
  <c r="T953" i="21"/>
  <c r="T952" i="21"/>
  <c r="T951" i="21"/>
  <c r="T950" i="21"/>
  <c r="T949" i="21"/>
  <c r="T948" i="21"/>
  <c r="T947" i="21"/>
  <c r="T946" i="21"/>
  <c r="T945" i="21"/>
  <c r="T944" i="21"/>
  <c r="T943" i="21"/>
  <c r="T942" i="21"/>
  <c r="T941" i="21"/>
  <c r="T940" i="21"/>
  <c r="T939" i="21"/>
  <c r="T938" i="21"/>
  <c r="T937" i="21"/>
  <c r="T936" i="21"/>
  <c r="T935" i="21"/>
  <c r="T934" i="21"/>
  <c r="T933" i="21"/>
  <c r="T932" i="21"/>
  <c r="T931" i="21"/>
  <c r="T930" i="21"/>
  <c r="T929" i="21"/>
  <c r="T928" i="21"/>
  <c r="T927" i="21"/>
  <c r="T926" i="21"/>
  <c r="T925" i="21"/>
  <c r="T924" i="21"/>
  <c r="T923" i="21"/>
  <c r="T922" i="21"/>
  <c r="T921" i="21"/>
  <c r="T920" i="21"/>
  <c r="T919" i="21"/>
  <c r="T918" i="21"/>
  <c r="T917" i="21"/>
  <c r="T916" i="21"/>
  <c r="T915" i="21"/>
  <c r="T914" i="21"/>
  <c r="T913" i="21"/>
  <c r="T912" i="21"/>
  <c r="T911" i="21"/>
  <c r="T910" i="21"/>
  <c r="T909" i="21"/>
  <c r="T908" i="21"/>
  <c r="T907" i="21"/>
  <c r="T906" i="21"/>
  <c r="T905" i="21"/>
  <c r="T904" i="21"/>
  <c r="T903" i="21"/>
  <c r="T902" i="21"/>
  <c r="T901" i="21"/>
  <c r="T900" i="21"/>
  <c r="T899" i="21"/>
  <c r="T898" i="21"/>
  <c r="T897" i="21"/>
  <c r="T896" i="21"/>
  <c r="T895" i="21"/>
  <c r="T894" i="21"/>
  <c r="T893" i="21"/>
  <c r="T892" i="21"/>
  <c r="T891" i="21"/>
  <c r="T890" i="21"/>
  <c r="T889" i="21"/>
  <c r="T888" i="21"/>
  <c r="T887" i="21"/>
  <c r="T886" i="21"/>
  <c r="T885" i="21"/>
  <c r="T884" i="21"/>
  <c r="T883" i="21"/>
  <c r="T882" i="21"/>
  <c r="T881" i="21"/>
  <c r="T880" i="21"/>
  <c r="T879" i="21"/>
  <c r="T878" i="21"/>
  <c r="T877" i="21"/>
  <c r="T876" i="21"/>
  <c r="T875" i="21"/>
  <c r="T874" i="21"/>
  <c r="T873" i="21"/>
  <c r="T872" i="21"/>
  <c r="T871" i="21"/>
  <c r="T870" i="21"/>
  <c r="T869" i="21"/>
  <c r="T868" i="21"/>
  <c r="T867" i="21"/>
  <c r="T866" i="21"/>
  <c r="T865" i="21"/>
  <c r="T864" i="21"/>
  <c r="T863" i="21"/>
  <c r="T862" i="21"/>
  <c r="T861" i="21"/>
  <c r="T860" i="21"/>
  <c r="T859" i="21"/>
  <c r="T858" i="21"/>
  <c r="T857" i="21"/>
  <c r="T856" i="21"/>
  <c r="T855" i="21"/>
  <c r="T854" i="21"/>
  <c r="T853" i="21"/>
  <c r="T852" i="21"/>
  <c r="T851" i="21"/>
  <c r="T850" i="21"/>
  <c r="T849" i="21"/>
  <c r="T848" i="21"/>
  <c r="T847" i="21"/>
  <c r="T846" i="21"/>
  <c r="T845" i="21"/>
  <c r="T844" i="21"/>
  <c r="T843" i="21"/>
  <c r="T842" i="21"/>
  <c r="T841" i="21"/>
  <c r="T840" i="21"/>
  <c r="T839" i="21"/>
  <c r="T838" i="21"/>
  <c r="T837" i="21"/>
  <c r="T836" i="21"/>
  <c r="T835" i="21"/>
  <c r="T834" i="21"/>
  <c r="T833" i="21"/>
  <c r="T832" i="21"/>
  <c r="T831" i="21"/>
  <c r="T830" i="21"/>
  <c r="T829" i="21"/>
  <c r="T828" i="21"/>
  <c r="T827" i="21"/>
  <c r="T826" i="21"/>
  <c r="T825" i="21"/>
  <c r="T824" i="21"/>
  <c r="T823" i="21"/>
  <c r="T822" i="21"/>
  <c r="T821" i="21"/>
  <c r="T820" i="21"/>
  <c r="T819" i="21"/>
  <c r="T818" i="21"/>
  <c r="T817" i="21"/>
  <c r="T816" i="21"/>
  <c r="T815" i="21"/>
  <c r="T814" i="21"/>
  <c r="T813" i="21"/>
  <c r="T812" i="21"/>
  <c r="T811" i="21"/>
  <c r="T810" i="21"/>
  <c r="T809" i="21"/>
  <c r="T808" i="21"/>
  <c r="T807" i="21"/>
  <c r="T806" i="21"/>
  <c r="T805" i="21"/>
  <c r="T804" i="21"/>
  <c r="T803" i="21"/>
  <c r="T802" i="21"/>
  <c r="T801" i="21"/>
  <c r="T800" i="21"/>
  <c r="T799" i="21"/>
  <c r="T798" i="21"/>
  <c r="T797" i="21"/>
  <c r="T796" i="21"/>
  <c r="T795" i="21"/>
  <c r="T794" i="21"/>
  <c r="T793" i="21"/>
  <c r="T792" i="21"/>
  <c r="T791" i="21"/>
  <c r="T790" i="21"/>
  <c r="T789" i="21"/>
  <c r="T788" i="21"/>
  <c r="T787" i="21"/>
  <c r="T786" i="21"/>
  <c r="T785" i="21"/>
  <c r="T784" i="21"/>
  <c r="T783" i="21"/>
  <c r="T782" i="21"/>
  <c r="T781" i="21"/>
  <c r="T780" i="21"/>
  <c r="T779" i="21"/>
  <c r="T778" i="21"/>
  <c r="T777" i="21"/>
  <c r="T776" i="21"/>
  <c r="T775" i="21"/>
  <c r="T774" i="21"/>
  <c r="T773" i="21"/>
  <c r="T772" i="21"/>
  <c r="T771" i="21"/>
  <c r="T770" i="21"/>
  <c r="T769" i="21"/>
  <c r="T768" i="21"/>
  <c r="T767" i="21"/>
  <c r="T766" i="21"/>
  <c r="T765" i="21"/>
  <c r="T764" i="21"/>
  <c r="T763" i="21"/>
  <c r="T762" i="21"/>
  <c r="T761" i="21"/>
  <c r="T760" i="21"/>
  <c r="T759" i="21"/>
  <c r="T758" i="21"/>
  <c r="T757" i="21"/>
  <c r="T756" i="21"/>
  <c r="T755" i="21"/>
  <c r="T754" i="21"/>
  <c r="T753" i="21"/>
  <c r="T752" i="21"/>
  <c r="T751" i="21"/>
  <c r="T750" i="21"/>
  <c r="T749" i="21"/>
  <c r="T748" i="21"/>
  <c r="T747" i="21"/>
  <c r="T746" i="21"/>
  <c r="T745" i="21"/>
  <c r="T744" i="21"/>
  <c r="T743" i="21"/>
  <c r="T742" i="21"/>
  <c r="T741" i="21"/>
  <c r="T740" i="21"/>
  <c r="T739" i="21"/>
  <c r="T738" i="21"/>
  <c r="T737" i="21"/>
  <c r="T736" i="21"/>
  <c r="T735" i="21"/>
  <c r="T734" i="21"/>
  <c r="T733" i="21"/>
  <c r="T732" i="21"/>
  <c r="T731" i="21"/>
  <c r="T730" i="21"/>
  <c r="T729" i="21"/>
  <c r="T728" i="21"/>
  <c r="T727" i="21"/>
  <c r="T726" i="21"/>
  <c r="T725" i="21"/>
  <c r="T724" i="21"/>
  <c r="T723" i="21"/>
  <c r="T722" i="21"/>
  <c r="T721" i="21"/>
  <c r="T720" i="21"/>
  <c r="T719" i="21"/>
  <c r="T718" i="21"/>
  <c r="T717" i="21"/>
  <c r="T716" i="21"/>
  <c r="T715" i="21"/>
  <c r="T714" i="21"/>
  <c r="T713" i="21"/>
  <c r="T712" i="21"/>
  <c r="T711" i="21"/>
  <c r="T710" i="21"/>
  <c r="T709" i="21"/>
  <c r="T708" i="21"/>
  <c r="T707" i="21"/>
  <c r="T706" i="21"/>
  <c r="T705" i="21"/>
  <c r="T704" i="21"/>
  <c r="T703" i="21"/>
  <c r="T702" i="21"/>
  <c r="T701" i="21"/>
  <c r="T700" i="21"/>
  <c r="T699" i="21"/>
  <c r="T698" i="21"/>
  <c r="T697" i="21"/>
  <c r="T696" i="21"/>
  <c r="T695" i="21"/>
  <c r="T694" i="21"/>
  <c r="T693" i="21"/>
  <c r="T692" i="21"/>
  <c r="T691" i="21"/>
  <c r="T690" i="21"/>
  <c r="T689" i="21"/>
  <c r="T688" i="21"/>
  <c r="T687" i="21"/>
  <c r="T686" i="21"/>
  <c r="T685" i="21"/>
  <c r="T684" i="21"/>
  <c r="T683" i="21"/>
  <c r="T682" i="21"/>
  <c r="T681" i="21"/>
  <c r="T680" i="21"/>
  <c r="T679" i="21"/>
  <c r="T678" i="21"/>
  <c r="T677" i="21"/>
  <c r="T676" i="21"/>
  <c r="T675" i="21"/>
  <c r="T674" i="21"/>
  <c r="T673" i="21"/>
  <c r="T672" i="21"/>
  <c r="T671" i="21"/>
  <c r="T670" i="21"/>
  <c r="T669" i="21"/>
  <c r="T668" i="21"/>
  <c r="T667" i="21"/>
  <c r="T666" i="21"/>
  <c r="T665" i="21"/>
  <c r="T664" i="21"/>
  <c r="T663" i="21"/>
  <c r="T662" i="21"/>
  <c r="T661" i="21"/>
  <c r="T660" i="21"/>
  <c r="T659" i="21"/>
  <c r="T658" i="21"/>
  <c r="T657" i="21"/>
  <c r="T656" i="21"/>
  <c r="T655" i="21"/>
  <c r="T654" i="21"/>
  <c r="T653" i="21"/>
  <c r="T652" i="21"/>
  <c r="T651" i="21"/>
  <c r="T650" i="21"/>
  <c r="T649" i="21"/>
  <c r="T648" i="21"/>
  <c r="T647" i="21"/>
  <c r="T646" i="21"/>
  <c r="T645" i="21"/>
  <c r="T644" i="21"/>
  <c r="T643" i="21"/>
  <c r="T642" i="21"/>
  <c r="T641" i="21"/>
  <c r="T640" i="21"/>
  <c r="T639" i="21"/>
  <c r="T638" i="21"/>
  <c r="T637" i="21"/>
  <c r="T636" i="21"/>
  <c r="T635" i="21"/>
  <c r="T634" i="21"/>
  <c r="T633" i="21"/>
  <c r="T632" i="21"/>
  <c r="T631" i="21"/>
  <c r="T630" i="21"/>
  <c r="T629" i="21"/>
  <c r="T628" i="21"/>
  <c r="T627" i="21"/>
  <c r="T626" i="21"/>
  <c r="T625" i="21"/>
  <c r="T624" i="21"/>
  <c r="T623" i="21"/>
  <c r="T622" i="21"/>
  <c r="T621" i="21"/>
  <c r="T620" i="21"/>
  <c r="T619" i="21"/>
  <c r="T618" i="21"/>
  <c r="T617" i="21"/>
  <c r="T616" i="21"/>
  <c r="T615" i="21"/>
  <c r="T614" i="21"/>
  <c r="T613" i="21"/>
  <c r="T612" i="21"/>
  <c r="T611" i="21"/>
  <c r="T610" i="21"/>
  <c r="T609" i="21"/>
  <c r="T608" i="21"/>
  <c r="T607" i="21"/>
  <c r="T606" i="21"/>
  <c r="T605" i="21"/>
  <c r="T604" i="21"/>
  <c r="T603" i="21"/>
  <c r="T602" i="21"/>
  <c r="T601" i="21"/>
  <c r="T600" i="21"/>
  <c r="T599" i="21"/>
  <c r="T598" i="21"/>
  <c r="T597" i="21"/>
  <c r="T596" i="21"/>
  <c r="T595" i="21"/>
  <c r="T594" i="21"/>
  <c r="T593" i="21"/>
  <c r="T592" i="21"/>
  <c r="T591" i="21"/>
  <c r="T590" i="21"/>
  <c r="T589" i="21"/>
  <c r="T588" i="21"/>
  <c r="T587" i="21"/>
  <c r="T586" i="21"/>
  <c r="T585" i="21"/>
  <c r="T584" i="21"/>
  <c r="T583" i="21"/>
  <c r="T582" i="21"/>
  <c r="T581" i="21"/>
  <c r="T580" i="21"/>
  <c r="T579" i="21"/>
  <c r="T578" i="21"/>
  <c r="T577" i="21"/>
  <c r="T576" i="21"/>
  <c r="T575" i="21"/>
  <c r="T574" i="21"/>
  <c r="T573" i="21"/>
  <c r="T572" i="21"/>
  <c r="T571" i="21"/>
  <c r="T570" i="21"/>
  <c r="T569" i="21"/>
  <c r="T568" i="21"/>
  <c r="T567" i="21"/>
  <c r="T566" i="21"/>
  <c r="T565" i="21"/>
  <c r="T564" i="21"/>
  <c r="T563" i="21"/>
  <c r="T562" i="21"/>
  <c r="T561" i="21"/>
  <c r="T560" i="21"/>
  <c r="T559" i="21"/>
  <c r="T558" i="21"/>
  <c r="T557" i="21"/>
  <c r="T556" i="21"/>
  <c r="T555" i="21"/>
  <c r="T554" i="21"/>
  <c r="T553" i="21"/>
  <c r="T552" i="21"/>
  <c r="T551" i="21"/>
  <c r="T550" i="21"/>
  <c r="T549" i="21"/>
  <c r="T548" i="21"/>
  <c r="T547" i="21"/>
  <c r="T546" i="21"/>
  <c r="T545" i="21"/>
  <c r="T544" i="21"/>
  <c r="T543" i="21"/>
  <c r="T542" i="21"/>
  <c r="T541" i="21"/>
  <c r="T540" i="21"/>
  <c r="T539" i="21"/>
  <c r="T538" i="21"/>
  <c r="T537" i="21"/>
  <c r="T536" i="21"/>
  <c r="T535" i="21"/>
  <c r="T534" i="21"/>
  <c r="T533" i="21"/>
  <c r="T532" i="21"/>
  <c r="T531" i="21"/>
  <c r="T530" i="21"/>
  <c r="T529" i="21"/>
  <c r="T528" i="21"/>
  <c r="T527" i="21"/>
  <c r="T526" i="21"/>
  <c r="T525" i="21"/>
  <c r="T524" i="21"/>
  <c r="T523" i="21"/>
  <c r="T522" i="21"/>
  <c r="T521" i="21"/>
  <c r="T520" i="21"/>
  <c r="T519" i="21"/>
  <c r="T518" i="21"/>
  <c r="T517" i="21"/>
  <c r="T516" i="21"/>
  <c r="T515" i="21"/>
  <c r="T514" i="21"/>
  <c r="T513" i="21"/>
  <c r="T512" i="21"/>
  <c r="T511" i="21"/>
  <c r="T510" i="21"/>
  <c r="T509" i="21"/>
  <c r="T508" i="21"/>
  <c r="T507" i="21"/>
  <c r="T506" i="21"/>
  <c r="T505" i="21"/>
  <c r="T504" i="21"/>
  <c r="T503" i="21"/>
  <c r="T502" i="21"/>
  <c r="T501" i="21"/>
  <c r="T500" i="21"/>
  <c r="T499" i="21"/>
  <c r="T498" i="21"/>
  <c r="T497" i="21"/>
  <c r="T496" i="21"/>
  <c r="T495" i="21"/>
  <c r="T494" i="21"/>
  <c r="T493" i="21"/>
  <c r="T492" i="21"/>
  <c r="T491" i="21"/>
  <c r="T490" i="21"/>
  <c r="T489" i="21"/>
  <c r="T488" i="21"/>
  <c r="T487" i="21"/>
  <c r="T486" i="21"/>
  <c r="T485" i="21"/>
  <c r="T484" i="21"/>
  <c r="T483" i="21"/>
  <c r="T482" i="21"/>
  <c r="T481" i="21"/>
  <c r="T480" i="21"/>
  <c r="T479" i="21"/>
  <c r="T478" i="21"/>
  <c r="T477" i="21"/>
  <c r="T476" i="21"/>
  <c r="T475" i="21"/>
  <c r="T474" i="21"/>
  <c r="T473" i="21"/>
  <c r="T472" i="21"/>
  <c r="T471" i="21"/>
  <c r="T470" i="21"/>
  <c r="T469" i="21"/>
  <c r="T468" i="21"/>
  <c r="T467" i="21"/>
  <c r="T466" i="21"/>
  <c r="T465" i="21"/>
  <c r="T464" i="21"/>
  <c r="T463" i="21"/>
  <c r="T462" i="21"/>
  <c r="T461" i="21"/>
  <c r="T460" i="21"/>
  <c r="T459" i="21"/>
  <c r="T458" i="21"/>
  <c r="T457" i="21"/>
  <c r="T456" i="21"/>
  <c r="T455" i="21"/>
  <c r="T454" i="21"/>
  <c r="T453" i="21"/>
  <c r="T452" i="21"/>
  <c r="T451" i="21"/>
  <c r="T450" i="21"/>
  <c r="T449" i="21"/>
  <c r="T448" i="21"/>
  <c r="T447" i="21"/>
  <c r="T446" i="21"/>
  <c r="T445" i="21"/>
  <c r="T444" i="21"/>
  <c r="T443" i="21"/>
  <c r="T442" i="21"/>
  <c r="T441" i="21"/>
  <c r="T440" i="21"/>
  <c r="T439" i="21"/>
  <c r="T438" i="21"/>
  <c r="T437" i="21"/>
  <c r="T436" i="21"/>
  <c r="T435" i="21"/>
  <c r="T434" i="21"/>
  <c r="T433" i="21"/>
  <c r="T432" i="21"/>
  <c r="T431" i="21"/>
  <c r="T430" i="21"/>
  <c r="T429" i="21"/>
  <c r="T428" i="21"/>
  <c r="T427" i="21"/>
  <c r="T426" i="21"/>
  <c r="T425" i="21"/>
  <c r="T424" i="21"/>
  <c r="T423" i="21"/>
  <c r="T422" i="21"/>
  <c r="T421" i="21"/>
  <c r="T420" i="21"/>
  <c r="T419" i="21"/>
  <c r="T418" i="21"/>
  <c r="T417" i="21"/>
  <c r="T416" i="21"/>
  <c r="T415" i="21"/>
  <c r="T414" i="21"/>
  <c r="T413" i="21"/>
  <c r="T412" i="21"/>
  <c r="T411" i="21"/>
  <c r="T410" i="21"/>
  <c r="T409" i="21"/>
  <c r="T408" i="21"/>
  <c r="T407" i="21"/>
  <c r="T406" i="21"/>
  <c r="T405" i="21"/>
  <c r="T404" i="21"/>
  <c r="T403" i="21"/>
  <c r="T402" i="21"/>
  <c r="T401" i="21"/>
  <c r="T400" i="21"/>
  <c r="T399" i="21"/>
  <c r="T398" i="21"/>
  <c r="T397" i="21"/>
  <c r="T396" i="21"/>
  <c r="T395" i="21"/>
  <c r="T394" i="21"/>
  <c r="T393" i="21"/>
  <c r="T392" i="21"/>
  <c r="T391" i="21"/>
  <c r="T390" i="21"/>
  <c r="T389" i="21"/>
  <c r="T388" i="21"/>
  <c r="T387" i="21"/>
  <c r="T386" i="21"/>
  <c r="T385" i="21"/>
  <c r="T384" i="21"/>
  <c r="T383" i="21"/>
  <c r="T382" i="21"/>
  <c r="T381" i="21"/>
  <c r="T380" i="21"/>
  <c r="T379" i="21"/>
  <c r="T378" i="21"/>
  <c r="T377" i="21"/>
  <c r="T376" i="21"/>
  <c r="T375" i="21"/>
  <c r="T374" i="21"/>
  <c r="T373" i="21"/>
  <c r="T372" i="21"/>
  <c r="T371" i="21"/>
  <c r="T370" i="21"/>
  <c r="T369" i="21"/>
  <c r="T368" i="21"/>
  <c r="T367" i="21"/>
  <c r="T366" i="21"/>
  <c r="T365" i="21"/>
  <c r="T364" i="21"/>
  <c r="T363" i="21"/>
  <c r="T362" i="21"/>
  <c r="T361" i="21"/>
  <c r="T360" i="21"/>
  <c r="T359" i="21"/>
  <c r="T358" i="21"/>
  <c r="T357" i="21"/>
  <c r="T356" i="21"/>
  <c r="T355" i="21"/>
  <c r="T354" i="21"/>
  <c r="T353" i="21"/>
  <c r="T352" i="21"/>
  <c r="T351" i="21"/>
  <c r="T350" i="21"/>
  <c r="T349" i="21"/>
  <c r="T348" i="21"/>
  <c r="T347" i="21"/>
  <c r="T346" i="21"/>
  <c r="T345" i="21"/>
  <c r="T344" i="21"/>
  <c r="T343" i="21"/>
  <c r="T342" i="21"/>
  <c r="T341" i="21"/>
  <c r="T340" i="21"/>
  <c r="T339" i="21"/>
  <c r="T338" i="21"/>
  <c r="T337" i="21"/>
  <c r="T336" i="21"/>
  <c r="T335" i="21"/>
  <c r="T334" i="21"/>
  <c r="T333" i="21"/>
  <c r="T332" i="21"/>
  <c r="T331" i="21"/>
  <c r="T330" i="21"/>
  <c r="T329" i="21"/>
  <c r="T328" i="21"/>
  <c r="T327" i="21"/>
  <c r="T326" i="21"/>
  <c r="T325" i="21"/>
  <c r="T324" i="21"/>
  <c r="T323" i="21"/>
  <c r="T322" i="21"/>
  <c r="T321" i="21"/>
  <c r="T320" i="21"/>
  <c r="T319" i="21"/>
  <c r="T318" i="21"/>
  <c r="T317" i="21"/>
  <c r="T316" i="21"/>
  <c r="T315" i="21"/>
  <c r="T314" i="21"/>
  <c r="T313" i="21"/>
  <c r="T312" i="21"/>
  <c r="T311" i="21"/>
  <c r="T310" i="21"/>
  <c r="T309" i="21"/>
  <c r="T308" i="21"/>
  <c r="T307" i="21"/>
  <c r="T306" i="21"/>
  <c r="T305" i="21"/>
  <c r="T304" i="21"/>
  <c r="T303" i="21"/>
  <c r="T302" i="21"/>
  <c r="T301" i="21"/>
  <c r="T300" i="21"/>
  <c r="T299" i="21"/>
  <c r="T298" i="21"/>
  <c r="T297" i="21"/>
  <c r="T296" i="21"/>
  <c r="T295" i="21"/>
  <c r="T294" i="21"/>
  <c r="T293" i="21"/>
  <c r="T292" i="21"/>
  <c r="T291" i="21"/>
  <c r="T290" i="21"/>
  <c r="T289" i="21"/>
  <c r="T288" i="21"/>
  <c r="T287" i="21"/>
  <c r="T286" i="21"/>
  <c r="T285" i="21"/>
  <c r="T284" i="21"/>
  <c r="T283" i="21"/>
  <c r="T282" i="21"/>
  <c r="T281" i="21"/>
  <c r="T280" i="21"/>
  <c r="T279" i="21"/>
  <c r="T278" i="21"/>
  <c r="T277" i="21"/>
  <c r="T276" i="21"/>
  <c r="T275" i="21"/>
  <c r="T274" i="21"/>
  <c r="T273" i="21"/>
  <c r="T272" i="21"/>
  <c r="T271" i="21"/>
  <c r="T270" i="21"/>
  <c r="T269" i="21"/>
  <c r="T268" i="21"/>
  <c r="T267" i="21"/>
  <c r="T266" i="21"/>
  <c r="T265" i="21"/>
  <c r="T264" i="21"/>
  <c r="T263" i="21"/>
  <c r="T262" i="21"/>
  <c r="T261" i="21"/>
  <c r="T260" i="21"/>
  <c r="T259" i="21"/>
  <c r="T258" i="21"/>
  <c r="T257" i="21"/>
  <c r="T256" i="21"/>
  <c r="T255" i="21"/>
  <c r="T254" i="21"/>
  <c r="T253" i="21"/>
  <c r="T252" i="21"/>
  <c r="T251" i="21"/>
  <c r="T250" i="21"/>
  <c r="T249" i="21"/>
  <c r="T248" i="21"/>
  <c r="T247" i="21"/>
  <c r="T246" i="21"/>
  <c r="T245" i="21"/>
  <c r="T244" i="21"/>
  <c r="T243" i="21"/>
  <c r="T242" i="21"/>
  <c r="T241" i="21"/>
  <c r="T240" i="21"/>
  <c r="T239" i="21"/>
  <c r="T238" i="21"/>
  <c r="T237" i="21"/>
  <c r="T236" i="21"/>
  <c r="T235" i="21"/>
  <c r="T234" i="21"/>
  <c r="T233" i="21"/>
  <c r="T232" i="21"/>
  <c r="T231" i="21"/>
  <c r="T230" i="21"/>
  <c r="T229" i="21"/>
  <c r="T228" i="21"/>
  <c r="T227" i="21"/>
  <c r="T226" i="21"/>
  <c r="T225" i="21"/>
  <c r="T224" i="21"/>
  <c r="T223" i="21"/>
  <c r="T222" i="21"/>
  <c r="T221" i="21"/>
  <c r="T220" i="21"/>
  <c r="T219" i="21"/>
  <c r="T218" i="21"/>
  <c r="T217" i="21"/>
  <c r="T216" i="21"/>
  <c r="T215" i="21"/>
  <c r="T214" i="21"/>
  <c r="T213" i="21"/>
  <c r="T212" i="21"/>
  <c r="T211" i="21"/>
  <c r="T210" i="21"/>
  <c r="T209" i="21"/>
  <c r="T208" i="21"/>
  <c r="T207" i="21"/>
  <c r="T206" i="21"/>
  <c r="T205" i="21"/>
  <c r="T204" i="21"/>
  <c r="T203" i="21"/>
  <c r="T202" i="21"/>
  <c r="T201" i="21"/>
  <c r="T200" i="21"/>
  <c r="T199" i="21"/>
  <c r="T198" i="21"/>
  <c r="T197" i="21"/>
  <c r="T196" i="21"/>
  <c r="T195" i="21"/>
  <c r="T194" i="21"/>
  <c r="T193" i="21"/>
  <c r="T192" i="21"/>
  <c r="T191" i="21"/>
  <c r="T190" i="21"/>
  <c r="T189" i="21"/>
  <c r="T188" i="21"/>
  <c r="T187" i="21"/>
  <c r="T186" i="21"/>
  <c r="T185" i="21"/>
  <c r="T184" i="21"/>
  <c r="T183" i="21"/>
  <c r="T182" i="21"/>
  <c r="T181" i="21"/>
  <c r="T180" i="21"/>
  <c r="T179" i="21"/>
  <c r="T178" i="21"/>
  <c r="T177" i="21"/>
  <c r="T176" i="21"/>
  <c r="T175" i="21"/>
  <c r="T174" i="21"/>
  <c r="T173" i="21"/>
  <c r="T172" i="21"/>
  <c r="T171" i="21"/>
  <c r="T170" i="21"/>
  <c r="T169" i="21"/>
  <c r="T168" i="21"/>
  <c r="T167" i="21"/>
  <c r="T166" i="21"/>
  <c r="T165" i="21"/>
  <c r="T164" i="21"/>
  <c r="T163" i="21"/>
  <c r="T162" i="21"/>
  <c r="T161" i="21"/>
  <c r="T160" i="21"/>
  <c r="T159" i="21"/>
  <c r="T158" i="21"/>
  <c r="T157" i="21"/>
  <c r="T156" i="21"/>
  <c r="T155" i="21"/>
  <c r="T154" i="21"/>
  <c r="T153" i="21"/>
  <c r="T152" i="21"/>
  <c r="T151" i="21"/>
  <c r="T150" i="21"/>
  <c r="T149" i="21"/>
  <c r="T148" i="21"/>
  <c r="T147" i="21"/>
  <c r="T146" i="21"/>
  <c r="T145" i="21"/>
  <c r="T144" i="21"/>
  <c r="T143" i="21"/>
  <c r="T142" i="21"/>
  <c r="T141" i="21"/>
  <c r="T140" i="21"/>
  <c r="T139" i="21"/>
  <c r="T138" i="21"/>
  <c r="T137" i="21"/>
  <c r="T136" i="21"/>
  <c r="T135" i="21"/>
  <c r="T134" i="21"/>
  <c r="T133" i="21"/>
  <c r="T132" i="21"/>
  <c r="T131" i="21"/>
  <c r="T130" i="21"/>
  <c r="T129" i="21"/>
  <c r="T128" i="21"/>
  <c r="T127" i="21"/>
  <c r="T126" i="21"/>
  <c r="T125" i="21"/>
  <c r="T124" i="21"/>
  <c r="T123" i="21"/>
  <c r="T122" i="21"/>
  <c r="T121" i="21"/>
  <c r="T120" i="21"/>
  <c r="T119" i="21"/>
  <c r="T118" i="21"/>
  <c r="T117" i="21"/>
  <c r="T116" i="21"/>
  <c r="T115" i="21"/>
  <c r="T114" i="21"/>
  <c r="T113" i="21"/>
  <c r="T112" i="21"/>
  <c r="T111" i="21"/>
  <c r="T110" i="21"/>
  <c r="T109" i="21"/>
  <c r="T108" i="21"/>
  <c r="T107" i="21"/>
  <c r="T106" i="21"/>
  <c r="T105" i="21"/>
  <c r="T104" i="21"/>
  <c r="T103" i="21"/>
  <c r="T102" i="21"/>
  <c r="T101" i="21"/>
  <c r="T100" i="21"/>
  <c r="T99" i="21"/>
  <c r="T98" i="21"/>
  <c r="T97" i="21"/>
  <c r="T96" i="21"/>
  <c r="T95" i="21"/>
  <c r="T94" i="21"/>
  <c r="T93" i="21"/>
  <c r="T92" i="21"/>
  <c r="T91" i="21"/>
  <c r="T90" i="21"/>
  <c r="T89" i="21"/>
  <c r="T88" i="21"/>
  <c r="T87" i="21"/>
  <c r="T86" i="21"/>
  <c r="T85" i="21"/>
  <c r="T84" i="21"/>
  <c r="T83" i="21"/>
  <c r="T82" i="21"/>
  <c r="T81" i="21"/>
  <c r="T80" i="21"/>
  <c r="T79" i="21"/>
  <c r="T78" i="21"/>
  <c r="T77" i="21"/>
  <c r="T76" i="21"/>
  <c r="T75" i="21"/>
  <c r="T74" i="21"/>
  <c r="T73" i="21"/>
  <c r="T72" i="21"/>
  <c r="T71" i="21"/>
  <c r="T70" i="21"/>
  <c r="T69" i="21"/>
  <c r="T68" i="21"/>
  <c r="T67" i="21"/>
  <c r="T66" i="21"/>
  <c r="T65" i="21"/>
  <c r="T64" i="21"/>
  <c r="T63" i="21"/>
  <c r="T62" i="21"/>
  <c r="T61" i="21"/>
  <c r="T60" i="21"/>
  <c r="T59" i="21"/>
  <c r="T58" i="21"/>
  <c r="T57" i="21"/>
  <c r="T56" i="21"/>
  <c r="T55" i="21"/>
  <c r="T54" i="21"/>
  <c r="T53" i="21"/>
  <c r="T52" i="21"/>
  <c r="T51" i="21"/>
  <c r="T50" i="21"/>
  <c r="T49" i="21"/>
  <c r="T48" i="21"/>
  <c r="T47" i="21"/>
  <c r="T46" i="21"/>
  <c r="T45" i="21"/>
  <c r="T44" i="21"/>
  <c r="T43" i="21"/>
  <c r="T42" i="21"/>
  <c r="T41" i="21"/>
  <c r="T40" i="21"/>
  <c r="T39" i="21"/>
  <c r="T38" i="21"/>
  <c r="T37" i="21"/>
  <c r="T36" i="21"/>
  <c r="T35" i="21"/>
  <c r="T34" i="21"/>
  <c r="T33" i="21"/>
  <c r="T32" i="21"/>
  <c r="T31" i="21"/>
  <c r="T30" i="21"/>
  <c r="T29" i="21"/>
  <c r="T28" i="21"/>
  <c r="T27" i="21"/>
  <c r="T26" i="21"/>
  <c r="T25" i="21"/>
  <c r="T24" i="21"/>
  <c r="T23" i="21"/>
  <c r="T22" i="21"/>
  <c r="T21" i="21"/>
  <c r="T20" i="21"/>
  <c r="T19" i="21"/>
  <c r="T18" i="21"/>
  <c r="T17" i="21"/>
  <c r="T16" i="21"/>
  <c r="T15" i="21"/>
  <c r="T14" i="21"/>
  <c r="T13" i="21"/>
  <c r="T12" i="21"/>
  <c r="T11" i="21"/>
  <c r="T10" i="21"/>
  <c r="T9" i="21"/>
  <c r="T8" i="21"/>
  <c r="T7" i="21"/>
  <c r="T6" i="21"/>
  <c r="T5" i="21"/>
  <c r="T4" i="21"/>
  <c r="T3" i="21"/>
  <c r="T2" i="21"/>
  <c r="Q3" i="20"/>
  <c r="R3" i="20" s="1"/>
  <c r="Q4" i="20"/>
  <c r="R4" i="20" s="1"/>
  <c r="Q5" i="20"/>
  <c r="R5" i="20" s="1"/>
  <c r="Q6" i="20"/>
  <c r="R6" i="20" s="1"/>
  <c r="Q7" i="20"/>
  <c r="Q8" i="20"/>
  <c r="Q9" i="20"/>
  <c r="R9" i="20" s="1"/>
  <c r="Q10" i="20"/>
  <c r="R10" i="20" s="1"/>
  <c r="Q11" i="20"/>
  <c r="R11" i="20" s="1"/>
  <c r="Q12" i="20"/>
  <c r="R12" i="20" s="1"/>
  <c r="Q13" i="20"/>
  <c r="R13" i="20" s="1"/>
  <c r="Q14" i="20"/>
  <c r="R14" i="20" s="1"/>
  <c r="Q15" i="20"/>
  <c r="Q16" i="20"/>
  <c r="Q17" i="20"/>
  <c r="Q18" i="20"/>
  <c r="R18" i="20" s="1"/>
  <c r="Q19" i="20"/>
  <c r="R19" i="20" s="1"/>
  <c r="Q20" i="20"/>
  <c r="R20" i="20" s="1"/>
  <c r="Q21" i="20"/>
  <c r="R21" i="20" s="1"/>
  <c r="Q22" i="20"/>
  <c r="R22" i="20" s="1"/>
  <c r="Q23" i="20"/>
  <c r="Q24" i="20"/>
  <c r="Q25" i="20"/>
  <c r="R25" i="20" s="1"/>
  <c r="Q26" i="20"/>
  <c r="R26" i="20" s="1"/>
  <c r="Q27" i="20"/>
  <c r="R27" i="20" s="1"/>
  <c r="Q28" i="20"/>
  <c r="R28" i="20" s="1"/>
  <c r="Q29" i="20"/>
  <c r="R29" i="20" s="1"/>
  <c r="Q30" i="20"/>
  <c r="R30" i="20" s="1"/>
  <c r="Q31" i="20"/>
  <c r="Q32" i="20"/>
  <c r="Q33" i="20"/>
  <c r="R33" i="20" s="1"/>
  <c r="Q34" i="20"/>
  <c r="R34" i="20" s="1"/>
  <c r="Q35" i="20"/>
  <c r="R35" i="20" s="1"/>
  <c r="Q36" i="20"/>
  <c r="R36" i="20" s="1"/>
  <c r="Q37" i="20"/>
  <c r="R37" i="20" s="1"/>
  <c r="Q38" i="20"/>
  <c r="R38" i="20" s="1"/>
  <c r="Q39" i="20"/>
  <c r="Q40" i="20"/>
  <c r="Q41" i="20"/>
  <c r="R41" i="20" s="1"/>
  <c r="Q42" i="20"/>
  <c r="R42" i="20" s="1"/>
  <c r="Q43" i="20"/>
  <c r="R43" i="20" s="1"/>
  <c r="Q44" i="20"/>
  <c r="R44" i="20" s="1"/>
  <c r="Q45" i="20"/>
  <c r="R45" i="20" s="1"/>
  <c r="Q46" i="20"/>
  <c r="R46" i="20" s="1"/>
  <c r="Q47" i="20"/>
  <c r="Q48" i="20"/>
  <c r="Q49" i="20"/>
  <c r="R49" i="20" s="1"/>
  <c r="Q50" i="20"/>
  <c r="R50" i="20" s="1"/>
  <c r="Q51" i="20"/>
  <c r="R51" i="20" s="1"/>
  <c r="Q52" i="20"/>
  <c r="R52" i="20" s="1"/>
  <c r="Q53" i="20"/>
  <c r="R53" i="20" s="1"/>
  <c r="Q54" i="20"/>
  <c r="R54" i="20" s="1"/>
  <c r="Q55" i="20"/>
  <c r="Q56" i="20"/>
  <c r="Q57" i="20"/>
  <c r="R57" i="20" s="1"/>
  <c r="Q58" i="20"/>
  <c r="R58" i="20" s="1"/>
  <c r="Q59" i="20"/>
  <c r="R59" i="20" s="1"/>
  <c r="Q60" i="20"/>
  <c r="R60" i="20" s="1"/>
  <c r="Q61" i="20"/>
  <c r="R61" i="20" s="1"/>
  <c r="Q62" i="20"/>
  <c r="R62" i="20" s="1"/>
  <c r="Q63" i="20"/>
  <c r="Q64" i="20"/>
  <c r="Q65" i="20"/>
  <c r="R65" i="20" s="1"/>
  <c r="Q66" i="20"/>
  <c r="R66" i="20" s="1"/>
  <c r="Q67" i="20"/>
  <c r="R67" i="20" s="1"/>
  <c r="Q68" i="20"/>
  <c r="R68" i="20" s="1"/>
  <c r="Q69" i="20"/>
  <c r="R69" i="20" s="1"/>
  <c r="Q70" i="20"/>
  <c r="R70" i="20" s="1"/>
  <c r="Q71" i="20"/>
  <c r="Q72" i="20"/>
  <c r="Q73" i="20"/>
  <c r="R73" i="20" s="1"/>
  <c r="Q74" i="20"/>
  <c r="R74" i="20" s="1"/>
  <c r="Q75" i="20"/>
  <c r="R75" i="20" s="1"/>
  <c r="Q76" i="20"/>
  <c r="R76" i="20" s="1"/>
  <c r="Q77" i="20"/>
  <c r="R77" i="20" s="1"/>
  <c r="Q78" i="20"/>
  <c r="R78" i="20" s="1"/>
  <c r="Q79" i="20"/>
  <c r="Q80" i="20"/>
  <c r="Q81" i="20"/>
  <c r="Q82" i="20"/>
  <c r="R82" i="20" s="1"/>
  <c r="Q83" i="20"/>
  <c r="R83" i="20" s="1"/>
  <c r="Q84" i="20"/>
  <c r="R84" i="20" s="1"/>
  <c r="Q85" i="20"/>
  <c r="R85" i="20" s="1"/>
  <c r="Q86" i="20"/>
  <c r="R86" i="20" s="1"/>
  <c r="Q87" i="20"/>
  <c r="Q88" i="20"/>
  <c r="Q89" i="20"/>
  <c r="R89" i="20" s="1"/>
  <c r="Q90" i="20"/>
  <c r="R90" i="20" s="1"/>
  <c r="Q91" i="20"/>
  <c r="R91" i="20" s="1"/>
  <c r="Q92" i="20"/>
  <c r="R92" i="20" s="1"/>
  <c r="Q93" i="20"/>
  <c r="R93" i="20" s="1"/>
  <c r="Q94" i="20"/>
  <c r="R94" i="20" s="1"/>
  <c r="Q95" i="20"/>
  <c r="Q96" i="20"/>
  <c r="Q97" i="20"/>
  <c r="R97" i="20" s="1"/>
  <c r="Q98" i="20"/>
  <c r="R98" i="20" s="1"/>
  <c r="Q99" i="20"/>
  <c r="R99" i="20" s="1"/>
  <c r="Q100" i="20"/>
  <c r="R100" i="20" s="1"/>
  <c r="Q101" i="20"/>
  <c r="R101" i="20" s="1"/>
  <c r="Q102" i="20"/>
  <c r="R102" i="20" s="1"/>
  <c r="Q103" i="20"/>
  <c r="Q104" i="20"/>
  <c r="Q105" i="20"/>
  <c r="R105" i="20" s="1"/>
  <c r="Q106" i="20"/>
  <c r="R106" i="20" s="1"/>
  <c r="Q107" i="20"/>
  <c r="R107" i="20" s="1"/>
  <c r="Q108" i="20"/>
  <c r="R108" i="20" s="1"/>
  <c r="Q109" i="20"/>
  <c r="R109" i="20" s="1"/>
  <c r="Q110" i="20"/>
  <c r="R110" i="20" s="1"/>
  <c r="Q111" i="20"/>
  <c r="Q112" i="20"/>
  <c r="Q113" i="20"/>
  <c r="R113" i="20" s="1"/>
  <c r="Q114" i="20"/>
  <c r="R114" i="20" s="1"/>
  <c r="Q115" i="20"/>
  <c r="R115" i="20" s="1"/>
  <c r="Q116" i="20"/>
  <c r="R116" i="20" s="1"/>
  <c r="Q117" i="20"/>
  <c r="Q118" i="20"/>
  <c r="R118" i="20" s="1"/>
  <c r="Q119" i="20"/>
  <c r="Q120" i="20"/>
  <c r="Q121" i="20"/>
  <c r="Q122" i="20"/>
  <c r="R122" i="20" s="1"/>
  <c r="Q123" i="20"/>
  <c r="R123" i="20" s="1"/>
  <c r="Q124" i="20"/>
  <c r="R124" i="20" s="1"/>
  <c r="Q125" i="20"/>
  <c r="R125" i="20" s="1"/>
  <c r="Q126" i="20"/>
  <c r="R126" i="20" s="1"/>
  <c r="Q127" i="20"/>
  <c r="Q128" i="20"/>
  <c r="Q129" i="20"/>
  <c r="R129" i="20" s="1"/>
  <c r="Q130" i="20"/>
  <c r="R130" i="20" s="1"/>
  <c r="Q131" i="20"/>
  <c r="R131" i="20" s="1"/>
  <c r="Q132" i="20"/>
  <c r="R132" i="20" s="1"/>
  <c r="Q133" i="20"/>
  <c r="R133" i="20" s="1"/>
  <c r="Q134" i="20"/>
  <c r="R134" i="20" s="1"/>
  <c r="Q135" i="20"/>
  <c r="Q136" i="20"/>
  <c r="Q137" i="20"/>
  <c r="R137" i="20" s="1"/>
  <c r="Q138" i="20"/>
  <c r="R138" i="20" s="1"/>
  <c r="Q139" i="20"/>
  <c r="R139" i="20" s="1"/>
  <c r="Q140" i="20"/>
  <c r="R140" i="20" s="1"/>
  <c r="Q141" i="20"/>
  <c r="R141" i="20" s="1"/>
  <c r="Q142" i="20"/>
  <c r="R142" i="20" s="1"/>
  <c r="Q143" i="20"/>
  <c r="Q144" i="20"/>
  <c r="Q145" i="20"/>
  <c r="R145" i="20" s="1"/>
  <c r="Q146" i="20"/>
  <c r="R146" i="20" s="1"/>
  <c r="Q147" i="20"/>
  <c r="R147" i="20" s="1"/>
  <c r="Q148" i="20"/>
  <c r="R148" i="20" s="1"/>
  <c r="Q149" i="20"/>
  <c r="R149" i="20" s="1"/>
  <c r="Q150" i="20"/>
  <c r="R150" i="20" s="1"/>
  <c r="Q151" i="20"/>
  <c r="Q152" i="20"/>
  <c r="Q153" i="20"/>
  <c r="R153" i="20" s="1"/>
  <c r="Q154" i="20"/>
  <c r="R154" i="20" s="1"/>
  <c r="Q155" i="20"/>
  <c r="R155" i="20" s="1"/>
  <c r="Q156" i="20"/>
  <c r="R156" i="20" s="1"/>
  <c r="Q157" i="20"/>
  <c r="R157" i="20" s="1"/>
  <c r="Q158" i="20"/>
  <c r="R158" i="20" s="1"/>
  <c r="Q159" i="20"/>
  <c r="Q160" i="20"/>
  <c r="Q161" i="20"/>
  <c r="R161" i="20" s="1"/>
  <c r="Q162" i="20"/>
  <c r="R162" i="20" s="1"/>
  <c r="Q163" i="20"/>
  <c r="R163" i="20" s="1"/>
  <c r="Q164" i="20"/>
  <c r="R164" i="20" s="1"/>
  <c r="Q165" i="20"/>
  <c r="R165" i="20" s="1"/>
  <c r="Q166" i="20"/>
  <c r="R166" i="20" s="1"/>
  <c r="Q167" i="20"/>
  <c r="Q168" i="20"/>
  <c r="Q169" i="20"/>
  <c r="R169" i="20" s="1"/>
  <c r="Q170" i="20"/>
  <c r="R170" i="20" s="1"/>
  <c r="Q171" i="20"/>
  <c r="R171" i="20" s="1"/>
  <c r="Q172" i="20"/>
  <c r="R172" i="20" s="1"/>
  <c r="Q173" i="20"/>
  <c r="R173" i="20" s="1"/>
  <c r="Q174" i="20"/>
  <c r="R174" i="20" s="1"/>
  <c r="Q175" i="20"/>
  <c r="Q176" i="20"/>
  <c r="Q177" i="20"/>
  <c r="R177" i="20" s="1"/>
  <c r="Q178" i="20"/>
  <c r="R178" i="20" s="1"/>
  <c r="Q179" i="20"/>
  <c r="R179" i="20" s="1"/>
  <c r="Q180" i="20"/>
  <c r="R180" i="20" s="1"/>
  <c r="Q181" i="20"/>
  <c r="R181" i="20" s="1"/>
  <c r="Q182" i="20"/>
  <c r="R182" i="20" s="1"/>
  <c r="Q183" i="20"/>
  <c r="Q184" i="20"/>
  <c r="Q185" i="20"/>
  <c r="Q186" i="20"/>
  <c r="R186" i="20" s="1"/>
  <c r="Q187" i="20"/>
  <c r="R187" i="20" s="1"/>
  <c r="Q188" i="20"/>
  <c r="R188" i="20" s="1"/>
  <c r="Q189" i="20"/>
  <c r="R189" i="20" s="1"/>
  <c r="Q190" i="20"/>
  <c r="Q191" i="20"/>
  <c r="Q192" i="20"/>
  <c r="Q193" i="20"/>
  <c r="R193" i="20" s="1"/>
  <c r="Q194" i="20"/>
  <c r="R194" i="20" s="1"/>
  <c r="Q195" i="20"/>
  <c r="R195" i="20" s="1"/>
  <c r="Q196" i="20"/>
  <c r="R196" i="20" s="1"/>
  <c r="Q197" i="20"/>
  <c r="R197" i="20" s="1"/>
  <c r="Q198" i="20"/>
  <c r="R198" i="20" s="1"/>
  <c r="Q199" i="20"/>
  <c r="Q200" i="20"/>
  <c r="Q201" i="20"/>
  <c r="R201" i="20" s="1"/>
  <c r="Q202" i="20"/>
  <c r="R202" i="20" s="1"/>
  <c r="Q203" i="20"/>
  <c r="R203" i="20" s="1"/>
  <c r="Q204" i="20"/>
  <c r="R204" i="20" s="1"/>
  <c r="Q205" i="20"/>
  <c r="R205" i="20" s="1"/>
  <c r="Q206" i="20"/>
  <c r="R206" i="20" s="1"/>
  <c r="Q207" i="20"/>
  <c r="Q208" i="20"/>
  <c r="Q209" i="20"/>
  <c r="R209" i="20" s="1"/>
  <c r="Q210" i="20"/>
  <c r="R210" i="20" s="1"/>
  <c r="Q211" i="20"/>
  <c r="R211" i="20" s="1"/>
  <c r="Q212" i="20"/>
  <c r="R212" i="20" s="1"/>
  <c r="Q213" i="20"/>
  <c r="R213" i="20" s="1"/>
  <c r="Q214" i="20"/>
  <c r="R214" i="20" s="1"/>
  <c r="Q215" i="20"/>
  <c r="Q216" i="20"/>
  <c r="Q217" i="20"/>
  <c r="R217" i="20" s="1"/>
  <c r="Q218" i="20"/>
  <c r="R218" i="20" s="1"/>
  <c r="Q219" i="20"/>
  <c r="R219" i="20" s="1"/>
  <c r="Q220" i="20"/>
  <c r="R220" i="20" s="1"/>
  <c r="Q221" i="20"/>
  <c r="R221" i="20" s="1"/>
  <c r="Q222" i="20"/>
  <c r="R222" i="20" s="1"/>
  <c r="Q223" i="20"/>
  <c r="Q224" i="20"/>
  <c r="Q225" i="20"/>
  <c r="Q226" i="20"/>
  <c r="R226" i="20" s="1"/>
  <c r="Q227" i="20"/>
  <c r="R227" i="20" s="1"/>
  <c r="Q228" i="20"/>
  <c r="R228" i="20" s="1"/>
  <c r="Q229" i="20"/>
  <c r="R229" i="20" s="1"/>
  <c r="Q230" i="20"/>
  <c r="R230" i="20" s="1"/>
  <c r="Q231" i="20"/>
  <c r="Q232" i="20"/>
  <c r="Q233" i="20"/>
  <c r="R233" i="20" s="1"/>
  <c r="Q234" i="20"/>
  <c r="R234" i="20" s="1"/>
  <c r="Q235" i="20"/>
  <c r="R235" i="20" s="1"/>
  <c r="Q236" i="20"/>
  <c r="R236" i="20" s="1"/>
  <c r="Q237" i="20"/>
  <c r="Q238" i="20"/>
  <c r="R238" i="20" s="1"/>
  <c r="Q239" i="20"/>
  <c r="Q240" i="20"/>
  <c r="Q241" i="20"/>
  <c r="R241" i="20" s="1"/>
  <c r="Q242" i="20"/>
  <c r="R242" i="20" s="1"/>
  <c r="Q243" i="20"/>
  <c r="R243" i="20" s="1"/>
  <c r="Q244" i="20"/>
  <c r="R244" i="20" s="1"/>
  <c r="Q245" i="20"/>
  <c r="R245" i="20" s="1"/>
  <c r="Q246" i="20"/>
  <c r="R246" i="20" s="1"/>
  <c r="Q247" i="20"/>
  <c r="Q248" i="20"/>
  <c r="Q249" i="20"/>
  <c r="R249" i="20" s="1"/>
  <c r="Q250" i="20"/>
  <c r="R250" i="20" s="1"/>
  <c r="Q251" i="20"/>
  <c r="R251" i="20" s="1"/>
  <c r="Q252" i="20"/>
  <c r="R252" i="20" s="1"/>
  <c r="Q253" i="20"/>
  <c r="R253" i="20" s="1"/>
  <c r="Q254" i="20"/>
  <c r="R254" i="20" s="1"/>
  <c r="Q255" i="20"/>
  <c r="Q256" i="20"/>
  <c r="Q257" i="20"/>
  <c r="R257" i="20" s="1"/>
  <c r="Q258" i="20"/>
  <c r="R258" i="20" s="1"/>
  <c r="Q259" i="20"/>
  <c r="R259" i="20" s="1"/>
  <c r="Q260" i="20"/>
  <c r="R260" i="20" s="1"/>
  <c r="Q261" i="20"/>
  <c r="R261" i="20" s="1"/>
  <c r="Q262" i="20"/>
  <c r="R262" i="20" s="1"/>
  <c r="Q263" i="20"/>
  <c r="Q264" i="20"/>
  <c r="Q265" i="20"/>
  <c r="Q266" i="20"/>
  <c r="R266" i="20" s="1"/>
  <c r="Q267" i="20"/>
  <c r="R267" i="20" s="1"/>
  <c r="Q268" i="20"/>
  <c r="R268" i="20" s="1"/>
  <c r="Q269" i="20"/>
  <c r="R269" i="20" s="1"/>
  <c r="Q270" i="20"/>
  <c r="R270" i="20" s="1"/>
  <c r="Q271" i="20"/>
  <c r="Q272" i="20"/>
  <c r="Q273" i="20"/>
  <c r="R273" i="20" s="1"/>
  <c r="Q274" i="20"/>
  <c r="R274" i="20" s="1"/>
  <c r="Q275" i="20"/>
  <c r="R275" i="20" s="1"/>
  <c r="Q276" i="20"/>
  <c r="R276" i="20" s="1"/>
  <c r="Q277" i="20"/>
  <c r="R277" i="20" s="1"/>
  <c r="Q278" i="20"/>
  <c r="R278" i="20" s="1"/>
  <c r="Q279" i="20"/>
  <c r="Q280" i="20"/>
  <c r="Q281" i="20"/>
  <c r="R281" i="20" s="1"/>
  <c r="Q282" i="20"/>
  <c r="R282" i="20" s="1"/>
  <c r="Q283" i="20"/>
  <c r="R283" i="20" s="1"/>
  <c r="Q284" i="20"/>
  <c r="R284" i="20" s="1"/>
  <c r="Q285" i="20"/>
  <c r="R285" i="20" s="1"/>
  <c r="Q286" i="20"/>
  <c r="R286" i="20" s="1"/>
  <c r="Q287" i="20"/>
  <c r="Q288" i="20"/>
  <c r="Q289" i="20"/>
  <c r="R289" i="20" s="1"/>
  <c r="Q290" i="20"/>
  <c r="R290" i="20" s="1"/>
  <c r="Q291" i="20"/>
  <c r="R291" i="20" s="1"/>
  <c r="Q292" i="20"/>
  <c r="R292" i="20" s="1"/>
  <c r="Q293" i="20"/>
  <c r="R293" i="20" s="1"/>
  <c r="Q294" i="20"/>
  <c r="R294" i="20" s="1"/>
  <c r="Q295" i="20"/>
  <c r="Q296" i="20"/>
  <c r="Q297" i="20"/>
  <c r="R297" i="20" s="1"/>
  <c r="Q298" i="20"/>
  <c r="R298" i="20" s="1"/>
  <c r="Q299" i="20"/>
  <c r="R299" i="20" s="1"/>
  <c r="Q300" i="20"/>
  <c r="R300" i="20" s="1"/>
  <c r="Q301" i="20"/>
  <c r="R301" i="20" s="1"/>
  <c r="Q302" i="20"/>
  <c r="R302" i="20" s="1"/>
  <c r="Q303" i="20"/>
  <c r="Q304" i="20"/>
  <c r="Q305" i="20"/>
  <c r="R305" i="20" s="1"/>
  <c r="Q306" i="20"/>
  <c r="R306" i="20" s="1"/>
  <c r="Q307" i="20"/>
  <c r="R307" i="20" s="1"/>
  <c r="Q308" i="20"/>
  <c r="R308" i="20" s="1"/>
  <c r="Q309" i="20"/>
  <c r="R309" i="20" s="1"/>
  <c r="Q310" i="20"/>
  <c r="R310" i="20" s="1"/>
  <c r="Q311" i="20"/>
  <c r="Q312" i="20"/>
  <c r="Q313" i="20"/>
  <c r="R313" i="20" s="1"/>
  <c r="Q314" i="20"/>
  <c r="R314" i="20" s="1"/>
  <c r="Q315" i="20"/>
  <c r="R315" i="20" s="1"/>
  <c r="Q316" i="20"/>
  <c r="R316" i="20" s="1"/>
  <c r="Q317" i="20"/>
  <c r="R317" i="20" s="1"/>
  <c r="Q318" i="20"/>
  <c r="R318" i="20" s="1"/>
  <c r="Q319" i="20"/>
  <c r="Q320" i="20"/>
  <c r="Q321" i="20"/>
  <c r="R321" i="20" s="1"/>
  <c r="Q322" i="20"/>
  <c r="R322" i="20" s="1"/>
  <c r="Q323" i="20"/>
  <c r="R323" i="20" s="1"/>
  <c r="Q324" i="20"/>
  <c r="R324" i="20" s="1"/>
  <c r="Q325" i="20"/>
  <c r="R325" i="20" s="1"/>
  <c r="Q326" i="20"/>
  <c r="R326" i="20" s="1"/>
  <c r="Q327" i="20"/>
  <c r="Q328" i="20"/>
  <c r="Q329" i="20"/>
  <c r="Q330" i="20"/>
  <c r="R330" i="20" s="1"/>
  <c r="Q331" i="20"/>
  <c r="R331" i="20" s="1"/>
  <c r="Q332" i="20"/>
  <c r="R332" i="20" s="1"/>
  <c r="Q333" i="20"/>
  <c r="R333" i="20" s="1"/>
  <c r="Q334" i="20"/>
  <c r="R334" i="20" s="1"/>
  <c r="Q335" i="20"/>
  <c r="Q336" i="20"/>
  <c r="Q337" i="20"/>
  <c r="R337" i="20" s="1"/>
  <c r="Q338" i="20"/>
  <c r="R338" i="20" s="1"/>
  <c r="Q339" i="20"/>
  <c r="R339" i="20" s="1"/>
  <c r="Q340" i="20"/>
  <c r="R340" i="20" s="1"/>
  <c r="Q341" i="20"/>
  <c r="R341" i="20" s="1"/>
  <c r="Q342" i="20"/>
  <c r="R342" i="20" s="1"/>
  <c r="Q343" i="20"/>
  <c r="Q344" i="20"/>
  <c r="Q345" i="20"/>
  <c r="R345" i="20" s="1"/>
  <c r="Q346" i="20"/>
  <c r="R346" i="20" s="1"/>
  <c r="Q347" i="20"/>
  <c r="R347" i="20" s="1"/>
  <c r="Q348" i="20"/>
  <c r="R348" i="20" s="1"/>
  <c r="Q349" i="20"/>
  <c r="R349" i="20" s="1"/>
  <c r="Q350" i="20"/>
  <c r="R350" i="20" s="1"/>
  <c r="Q351" i="20"/>
  <c r="Q352" i="20"/>
  <c r="Q353" i="20"/>
  <c r="R353" i="20" s="1"/>
  <c r="Q354" i="20"/>
  <c r="R354" i="20" s="1"/>
  <c r="Q355" i="20"/>
  <c r="R355" i="20" s="1"/>
  <c r="Q356" i="20"/>
  <c r="R356" i="20" s="1"/>
  <c r="Q357" i="20"/>
  <c r="R357" i="20" s="1"/>
  <c r="Q358" i="20"/>
  <c r="R358" i="20" s="1"/>
  <c r="Q359" i="20"/>
  <c r="Q360" i="20"/>
  <c r="Q361" i="20"/>
  <c r="R361" i="20" s="1"/>
  <c r="Q362" i="20"/>
  <c r="R362" i="20" s="1"/>
  <c r="Q363" i="20"/>
  <c r="R363" i="20" s="1"/>
  <c r="Q364" i="20"/>
  <c r="R364" i="20" s="1"/>
  <c r="Q365" i="20"/>
  <c r="R365" i="20" s="1"/>
  <c r="Q366" i="20"/>
  <c r="R366" i="20" s="1"/>
  <c r="Q367" i="20"/>
  <c r="Q368" i="20"/>
  <c r="Q369" i="20"/>
  <c r="R369" i="20" s="1"/>
  <c r="Q370" i="20"/>
  <c r="R370" i="20" s="1"/>
  <c r="Q371" i="20"/>
  <c r="R371" i="20" s="1"/>
  <c r="Q372" i="20"/>
  <c r="R372" i="20" s="1"/>
  <c r="Q373" i="20"/>
  <c r="R373" i="20" s="1"/>
  <c r="Q374" i="20"/>
  <c r="R374" i="20" s="1"/>
  <c r="Q375" i="20"/>
  <c r="Q376" i="20"/>
  <c r="Q377" i="20"/>
  <c r="R377" i="20" s="1"/>
  <c r="Q378" i="20"/>
  <c r="R378" i="20" s="1"/>
  <c r="Q379" i="20"/>
  <c r="R379" i="20" s="1"/>
  <c r="Q380" i="20"/>
  <c r="R380" i="20" s="1"/>
  <c r="Q381" i="20"/>
  <c r="R381" i="20" s="1"/>
  <c r="Q382" i="20"/>
  <c r="R382" i="20" s="1"/>
  <c r="Q383" i="20"/>
  <c r="Q384" i="20"/>
  <c r="Q385" i="20"/>
  <c r="R385" i="20" s="1"/>
  <c r="Q386" i="20"/>
  <c r="R386" i="20" s="1"/>
  <c r="Q387" i="20"/>
  <c r="R387" i="20" s="1"/>
  <c r="Q388" i="20"/>
  <c r="R388" i="20" s="1"/>
  <c r="Q389" i="20"/>
  <c r="R389" i="20" s="1"/>
  <c r="Q390" i="20"/>
  <c r="R390" i="20" s="1"/>
  <c r="Q391" i="20"/>
  <c r="Q392" i="20"/>
  <c r="Q393" i="20"/>
  <c r="Q394" i="20"/>
  <c r="R394" i="20" s="1"/>
  <c r="Q395" i="20"/>
  <c r="R395" i="20" s="1"/>
  <c r="Q396" i="20"/>
  <c r="R396" i="20" s="1"/>
  <c r="Q397" i="20"/>
  <c r="R397" i="20" s="1"/>
  <c r="Q398" i="20"/>
  <c r="R398" i="20" s="1"/>
  <c r="Q399" i="20"/>
  <c r="Q400" i="20"/>
  <c r="Q401" i="20"/>
  <c r="R401" i="20" s="1"/>
  <c r="Q402" i="20"/>
  <c r="R402" i="20" s="1"/>
  <c r="Q403" i="20"/>
  <c r="R403" i="20" s="1"/>
  <c r="Q404" i="20"/>
  <c r="R404" i="20" s="1"/>
  <c r="Q405" i="20"/>
  <c r="R405" i="20" s="1"/>
  <c r="Q406" i="20"/>
  <c r="R406" i="20" s="1"/>
  <c r="Q407" i="20"/>
  <c r="Q408" i="20"/>
  <c r="Q409" i="20"/>
  <c r="R409" i="20" s="1"/>
  <c r="Q410" i="20"/>
  <c r="R410" i="20" s="1"/>
  <c r="Q411" i="20"/>
  <c r="R411" i="20" s="1"/>
  <c r="Q412" i="20"/>
  <c r="R412" i="20" s="1"/>
  <c r="Q413" i="20"/>
  <c r="R413" i="20" s="1"/>
  <c r="Q414" i="20"/>
  <c r="R414" i="20" s="1"/>
  <c r="Q415" i="20"/>
  <c r="Q416" i="20"/>
  <c r="Q417" i="20"/>
  <c r="R417" i="20" s="1"/>
  <c r="Q418" i="20"/>
  <c r="R418" i="20" s="1"/>
  <c r="Q419" i="20"/>
  <c r="R419" i="20" s="1"/>
  <c r="Q420" i="20"/>
  <c r="R420" i="20" s="1"/>
  <c r="Q421" i="20"/>
  <c r="R421" i="20" s="1"/>
  <c r="Q422" i="20"/>
  <c r="R422" i="20" s="1"/>
  <c r="Q423" i="20"/>
  <c r="Q424" i="20"/>
  <c r="Q425" i="20"/>
  <c r="R425" i="20" s="1"/>
  <c r="Q426" i="20"/>
  <c r="R426" i="20" s="1"/>
  <c r="Q427" i="20"/>
  <c r="R427" i="20" s="1"/>
  <c r="Q428" i="20"/>
  <c r="R428" i="20" s="1"/>
  <c r="Q429" i="20"/>
  <c r="R429" i="20" s="1"/>
  <c r="Q430" i="20"/>
  <c r="R430" i="20" s="1"/>
  <c r="Q431" i="20"/>
  <c r="Q432" i="20"/>
  <c r="Q433" i="20"/>
  <c r="R433" i="20" s="1"/>
  <c r="Q434" i="20"/>
  <c r="R434" i="20" s="1"/>
  <c r="Q435" i="20"/>
  <c r="R435" i="20" s="1"/>
  <c r="Q436" i="20"/>
  <c r="R436" i="20" s="1"/>
  <c r="Q437" i="20"/>
  <c r="R437" i="20" s="1"/>
  <c r="Q438" i="20"/>
  <c r="R438" i="20" s="1"/>
  <c r="Q439" i="20"/>
  <c r="Q440" i="20"/>
  <c r="Q441" i="20"/>
  <c r="R441" i="20" s="1"/>
  <c r="Q442" i="20"/>
  <c r="R442" i="20" s="1"/>
  <c r="Q443" i="20"/>
  <c r="R443" i="20" s="1"/>
  <c r="Q444" i="20"/>
  <c r="R444" i="20" s="1"/>
  <c r="Q445" i="20"/>
  <c r="R445" i="20" s="1"/>
  <c r="Q446" i="20"/>
  <c r="R446" i="20" s="1"/>
  <c r="Q447" i="20"/>
  <c r="Q448" i="20"/>
  <c r="Q449" i="20"/>
  <c r="R449" i="20" s="1"/>
  <c r="Q450" i="20"/>
  <c r="R450" i="20" s="1"/>
  <c r="Q451" i="20"/>
  <c r="R451" i="20" s="1"/>
  <c r="Q452" i="20"/>
  <c r="R452" i="20" s="1"/>
  <c r="Q453" i="20"/>
  <c r="R453" i="20" s="1"/>
  <c r="Q454" i="20"/>
  <c r="R454" i="20" s="1"/>
  <c r="Q455" i="20"/>
  <c r="Q456" i="20"/>
  <c r="Q457" i="20"/>
  <c r="Q458" i="20"/>
  <c r="R458" i="20" s="1"/>
  <c r="Q459" i="20"/>
  <c r="R459" i="20" s="1"/>
  <c r="Q460" i="20"/>
  <c r="R460" i="20" s="1"/>
  <c r="Q461" i="20"/>
  <c r="R461" i="20" s="1"/>
  <c r="Q462" i="20"/>
  <c r="R462" i="20" s="1"/>
  <c r="Q463" i="20"/>
  <c r="Q464" i="20"/>
  <c r="Q465" i="20"/>
  <c r="R465" i="20" s="1"/>
  <c r="Q466" i="20"/>
  <c r="R466" i="20" s="1"/>
  <c r="Q467" i="20"/>
  <c r="R467" i="20" s="1"/>
  <c r="Q468" i="20"/>
  <c r="R468" i="20" s="1"/>
  <c r="Q469" i="20"/>
  <c r="R469" i="20" s="1"/>
  <c r="Q470" i="20"/>
  <c r="R470" i="20" s="1"/>
  <c r="Q471" i="20"/>
  <c r="Q472" i="20"/>
  <c r="Q473" i="20"/>
  <c r="R473" i="20" s="1"/>
  <c r="Q474" i="20"/>
  <c r="R474" i="20" s="1"/>
  <c r="Q475" i="20"/>
  <c r="R475" i="20" s="1"/>
  <c r="Q476" i="20"/>
  <c r="R476" i="20" s="1"/>
  <c r="Q477" i="20"/>
  <c r="R477" i="20" s="1"/>
  <c r="Q478" i="20"/>
  <c r="R478" i="20" s="1"/>
  <c r="Q479" i="20"/>
  <c r="Q480" i="20"/>
  <c r="Q481" i="20"/>
  <c r="R481" i="20" s="1"/>
  <c r="Q482" i="20"/>
  <c r="R482" i="20" s="1"/>
  <c r="Q483" i="20"/>
  <c r="R483" i="20" s="1"/>
  <c r="Q484" i="20"/>
  <c r="R484" i="20" s="1"/>
  <c r="Q485" i="20"/>
  <c r="R485" i="20" s="1"/>
  <c r="Q486" i="20"/>
  <c r="R486" i="20" s="1"/>
  <c r="Q487" i="20"/>
  <c r="Q488" i="20"/>
  <c r="Q489" i="20"/>
  <c r="R489" i="20" s="1"/>
  <c r="Q490" i="20"/>
  <c r="R490" i="20" s="1"/>
  <c r="Q491" i="20"/>
  <c r="R491" i="20" s="1"/>
  <c r="Q492" i="20"/>
  <c r="R492" i="20" s="1"/>
  <c r="Q493" i="20"/>
  <c r="R493" i="20" s="1"/>
  <c r="Q494" i="20"/>
  <c r="R494" i="20" s="1"/>
  <c r="Q495" i="20"/>
  <c r="Q496" i="20"/>
  <c r="Q497" i="20"/>
  <c r="R497" i="20" s="1"/>
  <c r="Q498" i="20"/>
  <c r="R498" i="20" s="1"/>
  <c r="Q499" i="20"/>
  <c r="R499" i="20" s="1"/>
  <c r="Q500" i="20"/>
  <c r="R500" i="20" s="1"/>
  <c r="Q501" i="20"/>
  <c r="R501" i="20" s="1"/>
  <c r="Q502" i="20"/>
  <c r="R502" i="20" s="1"/>
  <c r="Q503" i="20"/>
  <c r="Q504" i="20"/>
  <c r="Q505" i="20"/>
  <c r="R505" i="20" s="1"/>
  <c r="Q506" i="20"/>
  <c r="R506" i="20" s="1"/>
  <c r="Q507" i="20"/>
  <c r="R507" i="20" s="1"/>
  <c r="Q508" i="20"/>
  <c r="R508" i="20" s="1"/>
  <c r="Q509" i="20"/>
  <c r="R509" i="20" s="1"/>
  <c r="Q510" i="20"/>
  <c r="R510" i="20" s="1"/>
  <c r="Q511" i="20"/>
  <c r="Q512" i="20"/>
  <c r="Q513" i="20"/>
  <c r="R513" i="20" s="1"/>
  <c r="Q514" i="20"/>
  <c r="R514" i="20" s="1"/>
  <c r="Q515" i="20"/>
  <c r="R515" i="20" s="1"/>
  <c r="Q516" i="20"/>
  <c r="R516" i="20" s="1"/>
  <c r="Q517" i="20"/>
  <c r="R517" i="20" s="1"/>
  <c r="Q518" i="20"/>
  <c r="R518" i="20" s="1"/>
  <c r="Q519" i="20"/>
  <c r="Q520" i="20"/>
  <c r="Q521" i="20"/>
  <c r="Q522" i="20"/>
  <c r="R522" i="20" s="1"/>
  <c r="Q523" i="20"/>
  <c r="R523" i="20" s="1"/>
  <c r="Q524" i="20"/>
  <c r="R524" i="20" s="1"/>
  <c r="Q525" i="20"/>
  <c r="R525" i="20" s="1"/>
  <c r="Q526" i="20"/>
  <c r="R526" i="20" s="1"/>
  <c r="Q527" i="20"/>
  <c r="Q528" i="20"/>
  <c r="Q529" i="20"/>
  <c r="R529" i="20" s="1"/>
  <c r="Q530" i="20"/>
  <c r="R530" i="20" s="1"/>
  <c r="Q531" i="20"/>
  <c r="R531" i="20" s="1"/>
  <c r="Q532" i="20"/>
  <c r="R532" i="20" s="1"/>
  <c r="Q533" i="20"/>
  <c r="R533" i="20" s="1"/>
  <c r="Q534" i="20"/>
  <c r="R534" i="20" s="1"/>
  <c r="Q535" i="20"/>
  <c r="Q536" i="20"/>
  <c r="Q537" i="20"/>
  <c r="R537" i="20" s="1"/>
  <c r="Q538" i="20"/>
  <c r="R538" i="20" s="1"/>
  <c r="Q539" i="20"/>
  <c r="R539" i="20" s="1"/>
  <c r="Q540" i="20"/>
  <c r="R540" i="20" s="1"/>
  <c r="Q541" i="20"/>
  <c r="R541" i="20" s="1"/>
  <c r="Q542" i="20"/>
  <c r="R542" i="20" s="1"/>
  <c r="Q543" i="20"/>
  <c r="Q544" i="20"/>
  <c r="Q545" i="20"/>
  <c r="R545" i="20" s="1"/>
  <c r="Q546" i="20"/>
  <c r="R546" i="20" s="1"/>
  <c r="Q547" i="20"/>
  <c r="R547" i="20" s="1"/>
  <c r="Q548" i="20"/>
  <c r="R548" i="20" s="1"/>
  <c r="Q549" i="20"/>
  <c r="R549" i="20" s="1"/>
  <c r="Q550" i="20"/>
  <c r="R550" i="20" s="1"/>
  <c r="Q551" i="20"/>
  <c r="R551" i="20" s="1"/>
  <c r="Q552" i="20"/>
  <c r="Q553" i="20"/>
  <c r="R553" i="20" s="1"/>
  <c r="Q554" i="20"/>
  <c r="R554" i="20" s="1"/>
  <c r="Q555" i="20"/>
  <c r="R555" i="20" s="1"/>
  <c r="Q556" i="20"/>
  <c r="R556" i="20" s="1"/>
  <c r="Q557" i="20"/>
  <c r="R557" i="20" s="1"/>
  <c r="Q558" i="20"/>
  <c r="R558" i="20" s="1"/>
  <c r="Q559" i="20"/>
  <c r="Q560" i="20"/>
  <c r="Q561" i="20"/>
  <c r="R561" i="20" s="1"/>
  <c r="Q562" i="20"/>
  <c r="R562" i="20" s="1"/>
  <c r="Q563" i="20"/>
  <c r="R563" i="20" s="1"/>
  <c r="Q564" i="20"/>
  <c r="R564" i="20" s="1"/>
  <c r="Q565" i="20"/>
  <c r="R565" i="20" s="1"/>
  <c r="Q566" i="20"/>
  <c r="R566" i="20" s="1"/>
  <c r="Q567" i="20"/>
  <c r="Q568" i="20"/>
  <c r="Q569" i="20"/>
  <c r="R569" i="20" s="1"/>
  <c r="Q570" i="20"/>
  <c r="R570" i="20" s="1"/>
  <c r="Q571" i="20"/>
  <c r="R571" i="20" s="1"/>
  <c r="Q572" i="20"/>
  <c r="R572" i="20" s="1"/>
  <c r="Q573" i="20"/>
  <c r="R573" i="20" s="1"/>
  <c r="Q574" i="20"/>
  <c r="R574" i="20" s="1"/>
  <c r="Q575" i="20"/>
  <c r="Q576" i="20"/>
  <c r="Q577" i="20"/>
  <c r="R577" i="20" s="1"/>
  <c r="Q578" i="20"/>
  <c r="R578" i="20" s="1"/>
  <c r="Q579" i="20"/>
  <c r="R579" i="20" s="1"/>
  <c r="Q580" i="20"/>
  <c r="R580" i="20" s="1"/>
  <c r="Q581" i="20"/>
  <c r="R581" i="20" s="1"/>
  <c r="Q582" i="20"/>
  <c r="R582" i="20" s="1"/>
  <c r="Q583" i="20"/>
  <c r="R583" i="20" s="1"/>
  <c r="Q584" i="20"/>
  <c r="Q585" i="20"/>
  <c r="Q586" i="20"/>
  <c r="R586" i="20" s="1"/>
  <c r="Q587" i="20"/>
  <c r="R587" i="20" s="1"/>
  <c r="Q588" i="20"/>
  <c r="R588" i="20" s="1"/>
  <c r="Q589" i="20"/>
  <c r="R589" i="20" s="1"/>
  <c r="Q590" i="20"/>
  <c r="R590" i="20" s="1"/>
  <c r="Q591" i="20"/>
  <c r="R591" i="20" s="1"/>
  <c r="Q592" i="20"/>
  <c r="Q593" i="20"/>
  <c r="R593" i="20" s="1"/>
  <c r="Q594" i="20"/>
  <c r="R594" i="20" s="1"/>
  <c r="Q595" i="20"/>
  <c r="R595" i="20" s="1"/>
  <c r="Q596" i="20"/>
  <c r="R596" i="20" s="1"/>
  <c r="Q597" i="20"/>
  <c r="R597" i="20" s="1"/>
  <c r="Q598" i="20"/>
  <c r="R598" i="20" s="1"/>
  <c r="Q599" i="20"/>
  <c r="Q600" i="20"/>
  <c r="Q601" i="20"/>
  <c r="R601" i="20" s="1"/>
  <c r="Q602" i="20"/>
  <c r="R602" i="20" s="1"/>
  <c r="Q603" i="20"/>
  <c r="R603" i="20" s="1"/>
  <c r="Q604" i="20"/>
  <c r="R604" i="20" s="1"/>
  <c r="Q605" i="20"/>
  <c r="R605" i="20" s="1"/>
  <c r="Q606" i="20"/>
  <c r="R606" i="20" s="1"/>
  <c r="Q607" i="20"/>
  <c r="Q608" i="20"/>
  <c r="Q609" i="20"/>
  <c r="R609" i="20" s="1"/>
  <c r="Q610" i="20"/>
  <c r="R610" i="20" s="1"/>
  <c r="Q611" i="20"/>
  <c r="R611" i="20" s="1"/>
  <c r="Q612" i="20"/>
  <c r="R612" i="20" s="1"/>
  <c r="Q613" i="20"/>
  <c r="R613" i="20" s="1"/>
  <c r="Q614" i="20"/>
  <c r="R614" i="20" s="1"/>
  <c r="Q615" i="20"/>
  <c r="R615" i="20" s="1"/>
  <c r="Q616" i="20"/>
  <c r="Q617" i="20"/>
  <c r="R617" i="20" s="1"/>
  <c r="Q618" i="20"/>
  <c r="R618" i="20" s="1"/>
  <c r="Q619" i="20"/>
  <c r="R619" i="20" s="1"/>
  <c r="Q620" i="20"/>
  <c r="R620" i="20" s="1"/>
  <c r="Q621" i="20"/>
  <c r="R621" i="20" s="1"/>
  <c r="Q622" i="20"/>
  <c r="R622" i="20" s="1"/>
  <c r="Q623" i="20"/>
  <c r="Q624" i="20"/>
  <c r="Q625" i="20"/>
  <c r="R625" i="20" s="1"/>
  <c r="Q626" i="20"/>
  <c r="R626" i="20" s="1"/>
  <c r="Q627" i="20"/>
  <c r="R627" i="20" s="1"/>
  <c r="Q628" i="20"/>
  <c r="R628" i="20" s="1"/>
  <c r="Q629" i="20"/>
  <c r="R629" i="20" s="1"/>
  <c r="Q630" i="20"/>
  <c r="R630" i="20" s="1"/>
  <c r="Q631" i="20"/>
  <c r="Q632" i="20"/>
  <c r="Q633" i="20"/>
  <c r="R633" i="20" s="1"/>
  <c r="Q634" i="20"/>
  <c r="R634" i="20" s="1"/>
  <c r="Q635" i="20"/>
  <c r="R635" i="20" s="1"/>
  <c r="Q636" i="20"/>
  <c r="R636" i="20" s="1"/>
  <c r="Q637" i="20"/>
  <c r="R637" i="20" s="1"/>
  <c r="Q638" i="20"/>
  <c r="R638" i="20" s="1"/>
  <c r="Q639" i="20"/>
  <c r="Q640" i="20"/>
  <c r="Q641" i="20"/>
  <c r="R641" i="20" s="1"/>
  <c r="Q642" i="20"/>
  <c r="R642" i="20" s="1"/>
  <c r="Q643" i="20"/>
  <c r="R643" i="20" s="1"/>
  <c r="Q644" i="20"/>
  <c r="R644" i="20" s="1"/>
  <c r="Q645" i="20"/>
  <c r="R645" i="20" s="1"/>
  <c r="Q646" i="20"/>
  <c r="R646" i="20" s="1"/>
  <c r="Q647" i="20"/>
  <c r="R647" i="20" s="1"/>
  <c r="Q648" i="20"/>
  <c r="Q649" i="20"/>
  <c r="Q650" i="20"/>
  <c r="R650" i="20" s="1"/>
  <c r="Q651" i="20"/>
  <c r="R651" i="20" s="1"/>
  <c r="Q652" i="20"/>
  <c r="R652" i="20" s="1"/>
  <c r="Q653" i="20"/>
  <c r="R653" i="20" s="1"/>
  <c r="Q654" i="20"/>
  <c r="R654" i="20" s="1"/>
  <c r="Q655" i="20"/>
  <c r="R655" i="20" s="1"/>
  <c r="Q656" i="20"/>
  <c r="Q657" i="20"/>
  <c r="R657" i="20" s="1"/>
  <c r="Q658" i="20"/>
  <c r="R658" i="20" s="1"/>
  <c r="Q659" i="20"/>
  <c r="R659" i="20" s="1"/>
  <c r="Q660" i="20"/>
  <c r="R660" i="20" s="1"/>
  <c r="Q661" i="20"/>
  <c r="R661" i="20" s="1"/>
  <c r="Q662" i="20"/>
  <c r="R662" i="20" s="1"/>
  <c r="Q663" i="20"/>
  <c r="Q664" i="20"/>
  <c r="Q665" i="20"/>
  <c r="R665" i="20" s="1"/>
  <c r="Q666" i="20"/>
  <c r="R666" i="20" s="1"/>
  <c r="Q667" i="20"/>
  <c r="R667" i="20" s="1"/>
  <c r="Q668" i="20"/>
  <c r="R668" i="20" s="1"/>
  <c r="Q669" i="20"/>
  <c r="R669" i="20" s="1"/>
  <c r="Q670" i="20"/>
  <c r="R670" i="20" s="1"/>
  <c r="Q671" i="20"/>
  <c r="Q672" i="20"/>
  <c r="Q673" i="20"/>
  <c r="R673" i="20" s="1"/>
  <c r="Q674" i="20"/>
  <c r="R674" i="20" s="1"/>
  <c r="Q675" i="20"/>
  <c r="R675" i="20" s="1"/>
  <c r="Q676" i="20"/>
  <c r="R676" i="20" s="1"/>
  <c r="Q677" i="20"/>
  <c r="R677" i="20" s="1"/>
  <c r="Q678" i="20"/>
  <c r="R678" i="20" s="1"/>
  <c r="Q679" i="20"/>
  <c r="R679" i="20" s="1"/>
  <c r="Q680" i="20"/>
  <c r="Q681" i="20"/>
  <c r="R681" i="20" s="1"/>
  <c r="Q682" i="20"/>
  <c r="R682" i="20" s="1"/>
  <c r="Q683" i="20"/>
  <c r="R683" i="20" s="1"/>
  <c r="Q684" i="20"/>
  <c r="R684" i="20" s="1"/>
  <c r="Q685" i="20"/>
  <c r="R685" i="20" s="1"/>
  <c r="Q686" i="20"/>
  <c r="R686" i="20" s="1"/>
  <c r="Q687" i="20"/>
  <c r="Q688" i="20"/>
  <c r="Q689" i="20"/>
  <c r="R689" i="20" s="1"/>
  <c r="Q690" i="20"/>
  <c r="R690" i="20" s="1"/>
  <c r="Q691" i="20"/>
  <c r="R691" i="20" s="1"/>
  <c r="Q692" i="20"/>
  <c r="R692" i="20" s="1"/>
  <c r="Q693" i="20"/>
  <c r="R693" i="20" s="1"/>
  <c r="Q694" i="20"/>
  <c r="R694" i="20" s="1"/>
  <c r="Q695" i="20"/>
  <c r="Q696" i="20"/>
  <c r="Q697" i="20"/>
  <c r="R697" i="20" s="1"/>
  <c r="Q698" i="20"/>
  <c r="R698" i="20" s="1"/>
  <c r="Q699" i="20"/>
  <c r="R699" i="20" s="1"/>
  <c r="Q700" i="20"/>
  <c r="R700" i="20" s="1"/>
  <c r="Q701" i="20"/>
  <c r="R701" i="20" s="1"/>
  <c r="Q702" i="20"/>
  <c r="R702" i="20" s="1"/>
  <c r="Q703" i="20"/>
  <c r="Q704" i="20"/>
  <c r="Q705" i="20"/>
  <c r="R705" i="20" s="1"/>
  <c r="Q706" i="20"/>
  <c r="R706" i="20" s="1"/>
  <c r="Q707" i="20"/>
  <c r="R707" i="20" s="1"/>
  <c r="Q708" i="20"/>
  <c r="R708" i="20" s="1"/>
  <c r="Q709" i="20"/>
  <c r="R709" i="20" s="1"/>
  <c r="Q710" i="20"/>
  <c r="R710" i="20" s="1"/>
  <c r="Q711" i="20"/>
  <c r="R711" i="20" s="1"/>
  <c r="Q712" i="20"/>
  <c r="Q713" i="20"/>
  <c r="Q714" i="20"/>
  <c r="R714" i="20" s="1"/>
  <c r="Q715" i="20"/>
  <c r="R715" i="20" s="1"/>
  <c r="Q716" i="20"/>
  <c r="R716" i="20" s="1"/>
  <c r="Q717" i="20"/>
  <c r="R717" i="20" s="1"/>
  <c r="Q718" i="20"/>
  <c r="R718" i="20" s="1"/>
  <c r="Q719" i="20"/>
  <c r="R719" i="20" s="1"/>
  <c r="Q720" i="20"/>
  <c r="Q721" i="20"/>
  <c r="R721" i="20" s="1"/>
  <c r="Q722" i="20"/>
  <c r="R722" i="20" s="1"/>
  <c r="Q723" i="20"/>
  <c r="R723" i="20" s="1"/>
  <c r="Q724" i="20"/>
  <c r="R724" i="20" s="1"/>
  <c r="Q725" i="20"/>
  <c r="R725" i="20" s="1"/>
  <c r="Q726" i="20"/>
  <c r="R726" i="20" s="1"/>
  <c r="Q727" i="20"/>
  <c r="Q728" i="20"/>
  <c r="Q729" i="20"/>
  <c r="R729" i="20" s="1"/>
  <c r="Q730" i="20"/>
  <c r="R730" i="20" s="1"/>
  <c r="Q731" i="20"/>
  <c r="R731" i="20" s="1"/>
  <c r="Q732" i="20"/>
  <c r="R732" i="20" s="1"/>
  <c r="Q733" i="20"/>
  <c r="R733" i="20" s="1"/>
  <c r="Q734" i="20"/>
  <c r="R734" i="20" s="1"/>
  <c r="Q735" i="20"/>
  <c r="Q736" i="20"/>
  <c r="Q737" i="20"/>
  <c r="R737" i="20" s="1"/>
  <c r="Q738" i="20"/>
  <c r="R738" i="20" s="1"/>
  <c r="Q739" i="20"/>
  <c r="R739" i="20" s="1"/>
  <c r="Q740" i="20"/>
  <c r="R740" i="20" s="1"/>
  <c r="Q741" i="20"/>
  <c r="R741" i="20" s="1"/>
  <c r="Q742" i="20"/>
  <c r="R742" i="20" s="1"/>
  <c r="Q743" i="20"/>
  <c r="R743" i="20" s="1"/>
  <c r="Q744" i="20"/>
  <c r="Q745" i="20"/>
  <c r="R745" i="20" s="1"/>
  <c r="Q746" i="20"/>
  <c r="R746" i="20" s="1"/>
  <c r="Q747" i="20"/>
  <c r="R747" i="20" s="1"/>
  <c r="Q748" i="20"/>
  <c r="R748" i="20" s="1"/>
  <c r="Q749" i="20"/>
  <c r="R749" i="20" s="1"/>
  <c r="Q750" i="20"/>
  <c r="R750" i="20" s="1"/>
  <c r="Q751" i="20"/>
  <c r="Q752" i="20"/>
  <c r="Q753" i="20"/>
  <c r="R753" i="20" s="1"/>
  <c r="Q754" i="20"/>
  <c r="R754" i="20" s="1"/>
  <c r="Q755" i="20"/>
  <c r="R755" i="20" s="1"/>
  <c r="Q756" i="20"/>
  <c r="R756" i="20" s="1"/>
  <c r="Q757" i="20"/>
  <c r="R757" i="20" s="1"/>
  <c r="Q758" i="20"/>
  <c r="R758" i="20" s="1"/>
  <c r="Q759" i="20"/>
  <c r="Q760" i="20"/>
  <c r="Q761" i="20"/>
  <c r="R761" i="20" s="1"/>
  <c r="Q762" i="20"/>
  <c r="R762" i="20" s="1"/>
  <c r="Q763" i="20"/>
  <c r="R763" i="20" s="1"/>
  <c r="Q764" i="20"/>
  <c r="R764" i="20" s="1"/>
  <c r="Q765" i="20"/>
  <c r="R765" i="20" s="1"/>
  <c r="Q766" i="20"/>
  <c r="R766" i="20" s="1"/>
  <c r="Q767" i="20"/>
  <c r="Q768" i="20"/>
  <c r="Q769" i="20"/>
  <c r="R769" i="20" s="1"/>
  <c r="Q770" i="20"/>
  <c r="R770" i="20" s="1"/>
  <c r="Q771" i="20"/>
  <c r="R771" i="20" s="1"/>
  <c r="Q772" i="20"/>
  <c r="R772" i="20" s="1"/>
  <c r="Q773" i="20"/>
  <c r="R773" i="20" s="1"/>
  <c r="Q774" i="20"/>
  <c r="R774" i="20" s="1"/>
  <c r="Q775" i="20"/>
  <c r="R775" i="20" s="1"/>
  <c r="Q776" i="20"/>
  <c r="Q777" i="20"/>
  <c r="Q778" i="20"/>
  <c r="R778" i="20" s="1"/>
  <c r="Q779" i="20"/>
  <c r="R779" i="20" s="1"/>
  <c r="Q780" i="20"/>
  <c r="R780" i="20" s="1"/>
  <c r="Q781" i="20"/>
  <c r="R781" i="20" s="1"/>
  <c r="Q782" i="20"/>
  <c r="R782" i="20" s="1"/>
  <c r="Q783" i="20"/>
  <c r="R783" i="20" s="1"/>
  <c r="Q784" i="20"/>
  <c r="Q785" i="20"/>
  <c r="R785" i="20" s="1"/>
  <c r="Q786" i="20"/>
  <c r="R786" i="20" s="1"/>
  <c r="Q787" i="20"/>
  <c r="R787" i="20" s="1"/>
  <c r="Q788" i="20"/>
  <c r="R788" i="20" s="1"/>
  <c r="Q789" i="20"/>
  <c r="R789" i="20" s="1"/>
  <c r="Q790" i="20"/>
  <c r="R790" i="20" s="1"/>
  <c r="Q791" i="20"/>
  <c r="Q792" i="20"/>
  <c r="Q793" i="20"/>
  <c r="R793" i="20" s="1"/>
  <c r="Q794" i="20"/>
  <c r="R794" i="20" s="1"/>
  <c r="Q795" i="20"/>
  <c r="R795" i="20" s="1"/>
  <c r="Q796" i="20"/>
  <c r="R796" i="20" s="1"/>
  <c r="Q797" i="20"/>
  <c r="R797" i="20" s="1"/>
  <c r="Q798" i="20"/>
  <c r="R798" i="20" s="1"/>
  <c r="Q799" i="20"/>
  <c r="Q800" i="20"/>
  <c r="Q801" i="20"/>
  <c r="R801" i="20" s="1"/>
  <c r="Q802" i="20"/>
  <c r="R802" i="20" s="1"/>
  <c r="Q803" i="20"/>
  <c r="R803" i="20" s="1"/>
  <c r="Q804" i="20"/>
  <c r="R804" i="20" s="1"/>
  <c r="Q805" i="20"/>
  <c r="R805" i="20" s="1"/>
  <c r="Q806" i="20"/>
  <c r="R806" i="20" s="1"/>
  <c r="Q807" i="20"/>
  <c r="R807" i="20" s="1"/>
  <c r="Q808" i="20"/>
  <c r="Q809" i="20"/>
  <c r="R809" i="20" s="1"/>
  <c r="Q810" i="20"/>
  <c r="R810" i="20" s="1"/>
  <c r="Q811" i="20"/>
  <c r="R811" i="20" s="1"/>
  <c r="Q812" i="20"/>
  <c r="R812" i="20" s="1"/>
  <c r="Q813" i="20"/>
  <c r="R813" i="20" s="1"/>
  <c r="Q814" i="20"/>
  <c r="R814" i="20" s="1"/>
  <c r="Q815" i="20"/>
  <c r="Q816" i="20"/>
  <c r="Q817" i="20"/>
  <c r="R817" i="20" s="1"/>
  <c r="Q818" i="20"/>
  <c r="R818" i="20" s="1"/>
  <c r="Q819" i="20"/>
  <c r="R819" i="20" s="1"/>
  <c r="Q820" i="20"/>
  <c r="R820" i="20" s="1"/>
  <c r="Q821" i="20"/>
  <c r="R821" i="20" s="1"/>
  <c r="Q822" i="20"/>
  <c r="R822" i="20" s="1"/>
  <c r="Q823" i="20"/>
  <c r="Q824" i="20"/>
  <c r="Q825" i="20"/>
  <c r="R825" i="20" s="1"/>
  <c r="Q826" i="20"/>
  <c r="R826" i="20" s="1"/>
  <c r="Q827" i="20"/>
  <c r="R827" i="20" s="1"/>
  <c r="Q828" i="20"/>
  <c r="R828" i="20" s="1"/>
  <c r="Q829" i="20"/>
  <c r="R829" i="20" s="1"/>
  <c r="Q830" i="20"/>
  <c r="R830" i="20" s="1"/>
  <c r="Q831" i="20"/>
  <c r="Q832" i="20"/>
  <c r="Q833" i="20"/>
  <c r="R833" i="20" s="1"/>
  <c r="Q834" i="20"/>
  <c r="R834" i="20" s="1"/>
  <c r="Q835" i="20"/>
  <c r="R835" i="20" s="1"/>
  <c r="Q836" i="20"/>
  <c r="R836" i="20" s="1"/>
  <c r="Q837" i="20"/>
  <c r="R837" i="20" s="1"/>
  <c r="Q838" i="20"/>
  <c r="R838" i="20" s="1"/>
  <c r="Q839" i="20"/>
  <c r="R839" i="20" s="1"/>
  <c r="Q840" i="20"/>
  <c r="Q841" i="20"/>
  <c r="R841" i="20" s="1"/>
  <c r="Q842" i="20"/>
  <c r="R842" i="20" s="1"/>
  <c r="Q843" i="20"/>
  <c r="R843" i="20" s="1"/>
  <c r="Q844" i="20"/>
  <c r="R844" i="20" s="1"/>
  <c r="Q845" i="20"/>
  <c r="R845" i="20" s="1"/>
  <c r="Q846" i="20"/>
  <c r="R846" i="20" s="1"/>
  <c r="Q847" i="20"/>
  <c r="R847" i="20" s="1"/>
  <c r="Q848" i="20"/>
  <c r="Q849" i="20"/>
  <c r="R849" i="20" s="1"/>
  <c r="Q850" i="20"/>
  <c r="R850" i="20" s="1"/>
  <c r="Q851" i="20"/>
  <c r="R851" i="20" s="1"/>
  <c r="Q852" i="20"/>
  <c r="R852" i="20" s="1"/>
  <c r="Q853" i="20"/>
  <c r="R853" i="20" s="1"/>
  <c r="Q854" i="20"/>
  <c r="R854" i="20" s="1"/>
  <c r="Q855" i="20"/>
  <c r="Q856" i="20"/>
  <c r="Q857" i="20"/>
  <c r="R857" i="20" s="1"/>
  <c r="Q858" i="20"/>
  <c r="R858" i="20" s="1"/>
  <c r="Q859" i="20"/>
  <c r="R859" i="20" s="1"/>
  <c r="Q860" i="20"/>
  <c r="R860" i="20" s="1"/>
  <c r="Q861" i="20"/>
  <c r="R861" i="20" s="1"/>
  <c r="Q862" i="20"/>
  <c r="R862" i="20" s="1"/>
  <c r="Q863" i="20"/>
  <c r="Q864" i="20"/>
  <c r="R864" i="20" s="1"/>
  <c r="Q865" i="20"/>
  <c r="R865" i="20" s="1"/>
  <c r="Q866" i="20"/>
  <c r="R866" i="20" s="1"/>
  <c r="Q867" i="20"/>
  <c r="R867" i="20" s="1"/>
  <c r="Q868" i="20"/>
  <c r="R868" i="20" s="1"/>
  <c r="Q869" i="20"/>
  <c r="R869" i="20" s="1"/>
  <c r="Q870" i="20"/>
  <c r="R870" i="20" s="1"/>
  <c r="Q871" i="20"/>
  <c r="R871" i="20" s="1"/>
  <c r="Q872" i="20"/>
  <c r="Q873" i="20"/>
  <c r="R873" i="20" s="1"/>
  <c r="Q874" i="20"/>
  <c r="R874" i="20" s="1"/>
  <c r="Q875" i="20"/>
  <c r="R875" i="20" s="1"/>
  <c r="Q876" i="20"/>
  <c r="R876" i="20" s="1"/>
  <c r="Q877" i="20"/>
  <c r="R877" i="20" s="1"/>
  <c r="Q878" i="20"/>
  <c r="R878" i="20" s="1"/>
  <c r="Q879" i="20"/>
  <c r="Q880" i="20"/>
  <c r="Q881" i="20"/>
  <c r="R881" i="20" s="1"/>
  <c r="Q882" i="20"/>
  <c r="R882" i="20" s="1"/>
  <c r="Q883" i="20"/>
  <c r="R883" i="20" s="1"/>
  <c r="Q884" i="20"/>
  <c r="R884" i="20" s="1"/>
  <c r="Q885" i="20"/>
  <c r="R885" i="20" s="1"/>
  <c r="Q886" i="20"/>
  <c r="R886" i="20" s="1"/>
  <c r="Q887" i="20"/>
  <c r="Q888" i="20"/>
  <c r="Q889" i="20"/>
  <c r="R889" i="20" s="1"/>
  <c r="Q890" i="20"/>
  <c r="R890" i="20" s="1"/>
  <c r="Q891" i="20"/>
  <c r="R891" i="20" s="1"/>
  <c r="Q892" i="20"/>
  <c r="R892" i="20" s="1"/>
  <c r="Q893" i="20"/>
  <c r="R893" i="20" s="1"/>
  <c r="Q894" i="20"/>
  <c r="R894" i="20" s="1"/>
  <c r="Q895" i="20"/>
  <c r="R895" i="20" s="1"/>
  <c r="Q896" i="20"/>
  <c r="Q897" i="20"/>
  <c r="R897" i="20" s="1"/>
  <c r="Q898" i="20"/>
  <c r="R898" i="20" s="1"/>
  <c r="Q899" i="20"/>
  <c r="R899" i="20" s="1"/>
  <c r="Q900" i="20"/>
  <c r="R900" i="20" s="1"/>
  <c r="Q901" i="20"/>
  <c r="R901" i="20" s="1"/>
  <c r="Q902" i="20"/>
  <c r="R902" i="20" s="1"/>
  <c r="Q903" i="20"/>
  <c r="R903" i="20" s="1"/>
  <c r="Q904" i="20"/>
  <c r="R904" i="20" s="1"/>
  <c r="Q905" i="20"/>
  <c r="R905" i="20" s="1"/>
  <c r="Q906" i="20"/>
  <c r="R906" i="20" s="1"/>
  <c r="Q907" i="20"/>
  <c r="R907" i="20" s="1"/>
  <c r="Q908" i="20"/>
  <c r="R908" i="20" s="1"/>
  <c r="Q909" i="20"/>
  <c r="R909" i="20" s="1"/>
  <c r="Q910" i="20"/>
  <c r="R910" i="20" s="1"/>
  <c r="Q911" i="20"/>
  <c r="R911" i="20" s="1"/>
  <c r="Q912" i="20"/>
  <c r="Q913" i="20"/>
  <c r="R913" i="20" s="1"/>
  <c r="Q914" i="20"/>
  <c r="R914" i="20" s="1"/>
  <c r="Q915" i="20"/>
  <c r="R915" i="20" s="1"/>
  <c r="Q916" i="20"/>
  <c r="R916" i="20" s="1"/>
  <c r="Q917" i="20"/>
  <c r="R917" i="20" s="1"/>
  <c r="Q918" i="20"/>
  <c r="R918" i="20" s="1"/>
  <c r="Q919" i="20"/>
  <c r="R919" i="20" s="1"/>
  <c r="Q920" i="20"/>
  <c r="R920" i="20" s="1"/>
  <c r="Q921" i="20"/>
  <c r="R921" i="20" s="1"/>
  <c r="Q922" i="20"/>
  <c r="R922" i="20" s="1"/>
  <c r="Q923" i="20"/>
  <c r="R923" i="20" s="1"/>
  <c r="Q924" i="20"/>
  <c r="R924" i="20" s="1"/>
  <c r="Q925" i="20"/>
  <c r="R925" i="20" s="1"/>
  <c r="Q926" i="20"/>
  <c r="R926" i="20" s="1"/>
  <c r="Q927" i="20"/>
  <c r="Q928" i="20"/>
  <c r="Q929" i="20"/>
  <c r="Q930" i="20"/>
  <c r="R930" i="20" s="1"/>
  <c r="Q931" i="20"/>
  <c r="R931" i="20" s="1"/>
  <c r="Q932" i="20"/>
  <c r="R932" i="20" s="1"/>
  <c r="Q933" i="20"/>
  <c r="R933" i="20" s="1"/>
  <c r="Q934" i="20"/>
  <c r="R934" i="20" s="1"/>
  <c r="Q935" i="20"/>
  <c r="R935" i="20" s="1"/>
  <c r="Q936" i="20"/>
  <c r="R936" i="20" s="1"/>
  <c r="Q937" i="20"/>
  <c r="R937" i="20" s="1"/>
  <c r="Q938" i="20"/>
  <c r="R938" i="20" s="1"/>
  <c r="Q939" i="20"/>
  <c r="R939" i="20" s="1"/>
  <c r="Q940" i="20"/>
  <c r="R940" i="20" s="1"/>
  <c r="Q941" i="20"/>
  <c r="R941" i="20" s="1"/>
  <c r="Q942" i="20"/>
  <c r="R942" i="20" s="1"/>
  <c r="Q943" i="20"/>
  <c r="R943" i="20" s="1"/>
  <c r="Q944" i="20"/>
  <c r="R944" i="20" s="1"/>
  <c r="Q945" i="20"/>
  <c r="R945" i="20" s="1"/>
  <c r="Q946" i="20"/>
  <c r="R946" i="20" s="1"/>
  <c r="Q947" i="20"/>
  <c r="R947" i="20" s="1"/>
  <c r="Q948" i="20"/>
  <c r="R948" i="20" s="1"/>
  <c r="Q949" i="20"/>
  <c r="R949" i="20" s="1"/>
  <c r="Q950" i="20"/>
  <c r="R950" i="20" s="1"/>
  <c r="Q951" i="20"/>
  <c r="R951" i="20" s="1"/>
  <c r="Q952" i="20"/>
  <c r="R952" i="20" s="1"/>
  <c r="Q953" i="20"/>
  <c r="R953" i="20" s="1"/>
  <c r="Q954" i="20"/>
  <c r="R954" i="20" s="1"/>
  <c r="Q955" i="20"/>
  <c r="R955" i="20" s="1"/>
  <c r="Q956" i="20"/>
  <c r="Q957" i="20"/>
  <c r="R957" i="20" s="1"/>
  <c r="Q958" i="20"/>
  <c r="R958" i="20" s="1"/>
  <c r="Q959" i="20"/>
  <c r="R959" i="20" s="1"/>
  <c r="Q960" i="20"/>
  <c r="R960" i="20" s="1"/>
  <c r="Q961" i="20"/>
  <c r="R961" i="20" s="1"/>
  <c r="Q962" i="20"/>
  <c r="R962" i="20" s="1"/>
  <c r="Q963" i="20"/>
  <c r="R963" i="20" s="1"/>
  <c r="Q964" i="20"/>
  <c r="R964" i="20" s="1"/>
  <c r="Q965" i="20"/>
  <c r="R965" i="20" s="1"/>
  <c r="Q966" i="20"/>
  <c r="R966" i="20" s="1"/>
  <c r="Q967" i="20"/>
  <c r="R967" i="20" s="1"/>
  <c r="Q968" i="20"/>
  <c r="R968" i="20" s="1"/>
  <c r="Q969" i="20"/>
  <c r="R969" i="20" s="1"/>
  <c r="Q970" i="20"/>
  <c r="R970" i="20" s="1"/>
  <c r="Q971" i="20"/>
  <c r="R971" i="20" s="1"/>
  <c r="Q972" i="20"/>
  <c r="R972" i="20" s="1"/>
  <c r="Q973" i="20"/>
  <c r="R973" i="20" s="1"/>
  <c r="Q974" i="20"/>
  <c r="R974" i="20" s="1"/>
  <c r="Q975" i="20"/>
  <c r="R975" i="20" s="1"/>
  <c r="Q976" i="20"/>
  <c r="R976" i="20" s="1"/>
  <c r="Q977" i="20"/>
  <c r="R977" i="20" s="1"/>
  <c r="Q978" i="20"/>
  <c r="R978" i="20" s="1"/>
  <c r="Q979" i="20"/>
  <c r="R979" i="20" s="1"/>
  <c r="Q980" i="20"/>
  <c r="R980" i="20" s="1"/>
  <c r="Q981" i="20"/>
  <c r="R981" i="20" s="1"/>
  <c r="Q982" i="20"/>
  <c r="R982" i="20" s="1"/>
  <c r="Q983" i="20"/>
  <c r="R983" i="20" s="1"/>
  <c r="Q984" i="20"/>
  <c r="R984" i="20" s="1"/>
  <c r="Q985" i="20"/>
  <c r="R985" i="20" s="1"/>
  <c r="Q986" i="20"/>
  <c r="R986" i="20" s="1"/>
  <c r="Q987" i="20"/>
  <c r="R987" i="20" s="1"/>
  <c r="Q988" i="20"/>
  <c r="R988" i="20" s="1"/>
  <c r="Q989" i="20"/>
  <c r="R989" i="20" s="1"/>
  <c r="Q990" i="20"/>
  <c r="R990" i="20" s="1"/>
  <c r="Q991" i="20"/>
  <c r="R991" i="20" s="1"/>
  <c r="Q992" i="20"/>
  <c r="R992" i="20" s="1"/>
  <c r="Q993" i="20"/>
  <c r="R993" i="20" s="1"/>
  <c r="Q994" i="20"/>
  <c r="R994" i="20" s="1"/>
  <c r="Q995" i="20"/>
  <c r="R995" i="20" s="1"/>
  <c r="Q996" i="20"/>
  <c r="R996" i="20" s="1"/>
  <c r="Q997" i="20"/>
  <c r="R997" i="20" s="1"/>
  <c r="Q998" i="20"/>
  <c r="R998" i="20" s="1"/>
  <c r="Q999" i="20"/>
  <c r="Q1000" i="20"/>
  <c r="Q1001" i="20"/>
  <c r="R1001" i="20" s="1"/>
  <c r="Q1002" i="20"/>
  <c r="R1002" i="20" s="1"/>
  <c r="Q1003" i="20"/>
  <c r="R1003" i="20" s="1"/>
  <c r="Q1004" i="20"/>
  <c r="R1004" i="20" s="1"/>
  <c r="Q1005" i="20"/>
  <c r="R1005" i="20" s="1"/>
  <c r="Q1006" i="20"/>
  <c r="R1006" i="20" s="1"/>
  <c r="Q1007" i="20"/>
  <c r="Q1008" i="20"/>
  <c r="R1008" i="20" s="1"/>
  <c r="Q1009" i="20"/>
  <c r="R1009" i="20" s="1"/>
  <c r="Q1010" i="20"/>
  <c r="R1010" i="20" s="1"/>
  <c r="Q1011" i="20"/>
  <c r="R1011" i="20" s="1"/>
  <c r="Q1012" i="20"/>
  <c r="R1012" i="20" s="1"/>
  <c r="Q1013" i="20"/>
  <c r="R1013" i="20" s="1"/>
  <c r="Q1014" i="20"/>
  <c r="R1014" i="20" s="1"/>
  <c r="Q1015" i="20"/>
  <c r="R1015" i="20" s="1"/>
  <c r="Q1016" i="20"/>
  <c r="Q1017" i="20"/>
  <c r="R1017" i="20" s="1"/>
  <c r="Q1018" i="20"/>
  <c r="R1018" i="20" s="1"/>
  <c r="Q1019" i="20"/>
  <c r="R1019" i="20" s="1"/>
  <c r="Q1020" i="20"/>
  <c r="R1020" i="20" s="1"/>
  <c r="Q1021" i="20"/>
  <c r="R1021" i="20" s="1"/>
  <c r="Q1022" i="20"/>
  <c r="R1022" i="20" s="1"/>
  <c r="Q1023" i="20"/>
  <c r="Q1024" i="20"/>
  <c r="R1024" i="20" s="1"/>
  <c r="Q1025" i="20"/>
  <c r="R1025" i="20" s="1"/>
  <c r="R2" i="20"/>
  <c r="R1023" i="20"/>
  <c r="R1016" i="20"/>
  <c r="R1007" i="20"/>
  <c r="R1000" i="20"/>
  <c r="R999" i="20"/>
  <c r="R956" i="20"/>
  <c r="R929" i="20"/>
  <c r="R928" i="20"/>
  <c r="R927" i="20"/>
  <c r="R912" i="20"/>
  <c r="R896" i="20"/>
  <c r="R888" i="20"/>
  <c r="R887" i="20"/>
  <c r="R880" i="20"/>
  <c r="R879" i="20"/>
  <c r="R872" i="20"/>
  <c r="R863" i="20"/>
  <c r="R856" i="20"/>
  <c r="R855" i="20"/>
  <c r="R848" i="20"/>
  <c r="R840" i="20"/>
  <c r="R832" i="20"/>
  <c r="R831" i="20"/>
  <c r="R824" i="20"/>
  <c r="R823" i="20"/>
  <c r="R816" i="20"/>
  <c r="R815" i="20"/>
  <c r="R808" i="20"/>
  <c r="R800" i="20"/>
  <c r="R799" i="20"/>
  <c r="R792" i="20"/>
  <c r="R791" i="20"/>
  <c r="R784" i="20"/>
  <c r="R777" i="20"/>
  <c r="R776" i="20"/>
  <c r="R768" i="20"/>
  <c r="R767" i="20"/>
  <c r="R760" i="20"/>
  <c r="R759" i="20"/>
  <c r="R752" i="20"/>
  <c r="R751" i="20"/>
  <c r="R744" i="20"/>
  <c r="R736" i="20"/>
  <c r="R735" i="20"/>
  <c r="R728" i="20"/>
  <c r="R727" i="20"/>
  <c r="R720" i="20"/>
  <c r="R713" i="20"/>
  <c r="R712" i="20"/>
  <c r="R704" i="20"/>
  <c r="R703" i="20"/>
  <c r="R696" i="20"/>
  <c r="R695" i="20"/>
  <c r="R688" i="20"/>
  <c r="R687" i="20"/>
  <c r="R680" i="20"/>
  <c r="R672" i="20"/>
  <c r="R671" i="20"/>
  <c r="R664" i="20"/>
  <c r="R663" i="20"/>
  <c r="R656" i="20"/>
  <c r="R649" i="20"/>
  <c r="R648" i="20"/>
  <c r="R640" i="20"/>
  <c r="R639" i="20"/>
  <c r="R632" i="20"/>
  <c r="R631" i="20"/>
  <c r="R624" i="20"/>
  <c r="R623" i="20"/>
  <c r="R616" i="20"/>
  <c r="R608" i="20"/>
  <c r="R607" i="20"/>
  <c r="R600" i="20"/>
  <c r="R599" i="20"/>
  <c r="R592" i="20"/>
  <c r="R585" i="20"/>
  <c r="R584" i="20"/>
  <c r="R576" i="20"/>
  <c r="R575" i="20"/>
  <c r="R568" i="20"/>
  <c r="R567" i="20"/>
  <c r="R560" i="20"/>
  <c r="R559" i="20"/>
  <c r="R552" i="20"/>
  <c r="R544" i="20"/>
  <c r="R543" i="20"/>
  <c r="R536" i="20"/>
  <c r="R535" i="20"/>
  <c r="R528" i="20"/>
  <c r="R527" i="20"/>
  <c r="R521" i="20"/>
  <c r="R520" i="20"/>
  <c r="R519" i="20"/>
  <c r="R512" i="20"/>
  <c r="R511" i="20"/>
  <c r="R504" i="20"/>
  <c r="R503" i="20"/>
  <c r="R496" i="20"/>
  <c r="R495" i="20"/>
  <c r="R488" i="20"/>
  <c r="R487" i="20"/>
  <c r="R480" i="20"/>
  <c r="R479" i="20"/>
  <c r="R472" i="20"/>
  <c r="R471" i="20"/>
  <c r="R464" i="20"/>
  <c r="R463" i="20"/>
  <c r="R457" i="20"/>
  <c r="R456" i="20"/>
  <c r="R455" i="20"/>
  <c r="R448" i="20"/>
  <c r="R447" i="20"/>
  <c r="R440" i="20"/>
  <c r="R439" i="20"/>
  <c r="R432" i="20"/>
  <c r="R431" i="20"/>
  <c r="R424" i="20"/>
  <c r="R423" i="20"/>
  <c r="R416" i="20"/>
  <c r="R415" i="20"/>
  <c r="R408" i="20"/>
  <c r="R407" i="20"/>
  <c r="R400" i="20"/>
  <c r="R399" i="20"/>
  <c r="R393" i="20"/>
  <c r="R392" i="20"/>
  <c r="R391" i="20"/>
  <c r="R384" i="20"/>
  <c r="R383" i="20"/>
  <c r="R376" i="20"/>
  <c r="R375" i="20"/>
  <c r="R368" i="20"/>
  <c r="R367" i="20"/>
  <c r="R360" i="20"/>
  <c r="R359" i="20"/>
  <c r="R352" i="20"/>
  <c r="R351" i="20"/>
  <c r="R344" i="20"/>
  <c r="R343" i="20"/>
  <c r="R336" i="20"/>
  <c r="R335" i="20"/>
  <c r="R329" i="20"/>
  <c r="R328" i="20"/>
  <c r="R327" i="20"/>
  <c r="R320" i="20"/>
  <c r="R319" i="20"/>
  <c r="R312" i="20"/>
  <c r="R311" i="20"/>
  <c r="R304" i="20"/>
  <c r="R303" i="20"/>
  <c r="R296" i="20"/>
  <c r="R295" i="20"/>
  <c r="R288" i="20"/>
  <c r="R287" i="20"/>
  <c r="R280" i="20"/>
  <c r="R279" i="20"/>
  <c r="R272" i="20"/>
  <c r="R271" i="20"/>
  <c r="R265" i="20"/>
  <c r="R264" i="20"/>
  <c r="R263" i="20"/>
  <c r="R256" i="20"/>
  <c r="R255" i="20"/>
  <c r="R248" i="20"/>
  <c r="R247" i="20"/>
  <c r="R240" i="20"/>
  <c r="R239" i="20"/>
  <c r="R237" i="20"/>
  <c r="R232" i="20"/>
  <c r="R231" i="20"/>
  <c r="R225" i="20"/>
  <c r="R224" i="20"/>
  <c r="R223" i="20"/>
  <c r="R216" i="20"/>
  <c r="R215" i="20"/>
  <c r="R208" i="20"/>
  <c r="R207" i="20"/>
  <c r="R200" i="20"/>
  <c r="R199" i="20"/>
  <c r="R192" i="20"/>
  <c r="R191" i="20"/>
  <c r="R190" i="20"/>
  <c r="R185" i="20"/>
  <c r="R184" i="20"/>
  <c r="R183" i="20"/>
  <c r="R176" i="20"/>
  <c r="R175" i="20"/>
  <c r="R168" i="20"/>
  <c r="R167" i="20"/>
  <c r="R160" i="20"/>
  <c r="R159" i="20"/>
  <c r="R152" i="20"/>
  <c r="R151" i="20"/>
  <c r="R144" i="20"/>
  <c r="R143" i="20"/>
  <c r="R136" i="20"/>
  <c r="R135" i="20"/>
  <c r="R128" i="20"/>
  <c r="R127" i="20"/>
  <c r="R121" i="20"/>
  <c r="R120" i="20"/>
  <c r="R119" i="20"/>
  <c r="R117" i="20"/>
  <c r="R112" i="20"/>
  <c r="R111" i="20"/>
  <c r="R104" i="20"/>
  <c r="R103" i="20"/>
  <c r="R96" i="20"/>
  <c r="R95" i="20"/>
  <c r="R88" i="20"/>
  <c r="R87" i="20"/>
  <c r="R81" i="20"/>
  <c r="R80" i="20"/>
  <c r="R79" i="20"/>
  <c r="R72" i="20"/>
  <c r="R71" i="20"/>
  <c r="R64" i="20"/>
  <c r="R63" i="20"/>
  <c r="R56" i="20"/>
  <c r="R55" i="20"/>
  <c r="R48" i="20"/>
  <c r="R47" i="20"/>
  <c r="R40" i="20"/>
  <c r="R39" i="20"/>
  <c r="R32" i="20"/>
  <c r="R31" i="20"/>
  <c r="R24" i="20"/>
  <c r="R23" i="20"/>
  <c r="R17" i="20"/>
  <c r="R16" i="20"/>
  <c r="R15" i="20"/>
  <c r="R8" i="20"/>
  <c r="R7" i="20"/>
  <c r="M1027" i="19"/>
  <c r="L1027" i="19"/>
  <c r="K1027" i="19"/>
  <c r="J1027" i="19"/>
  <c r="Z1027" i="19" s="1"/>
  <c r="H1027" i="19"/>
  <c r="Y1027" i="19" s="1"/>
  <c r="M1026" i="19"/>
  <c r="Z1026" i="19" s="1"/>
  <c r="AA1026" i="19" s="1"/>
  <c r="L1026" i="19"/>
  <c r="K1026" i="19"/>
  <c r="J1026" i="19"/>
  <c r="H1026" i="19"/>
  <c r="Y1026" i="19" s="1"/>
  <c r="M1025" i="19"/>
  <c r="L1025" i="19"/>
  <c r="K1025" i="19"/>
  <c r="J1025" i="19"/>
  <c r="H1025" i="19"/>
  <c r="Y1025" i="19" s="1"/>
  <c r="M1024" i="19"/>
  <c r="L1024" i="19"/>
  <c r="K1024" i="19"/>
  <c r="J1024" i="19"/>
  <c r="Z1024" i="19" s="1"/>
  <c r="H1024" i="19"/>
  <c r="Y1024" i="19" s="1"/>
  <c r="M1023" i="19"/>
  <c r="L1023" i="19"/>
  <c r="K1023" i="19"/>
  <c r="J1023" i="19"/>
  <c r="H1023" i="19"/>
  <c r="Y1023" i="19" s="1"/>
  <c r="M1022" i="19"/>
  <c r="L1022" i="19"/>
  <c r="K1022" i="19"/>
  <c r="J1022" i="19"/>
  <c r="Z1022" i="19" s="1"/>
  <c r="H1022" i="19"/>
  <c r="Y1022" i="19" s="1"/>
  <c r="M1021" i="19"/>
  <c r="L1021" i="19"/>
  <c r="K1021" i="19"/>
  <c r="J1021" i="19"/>
  <c r="H1021" i="19"/>
  <c r="Y1021" i="19" s="1"/>
  <c r="M1020" i="19"/>
  <c r="L1020" i="19"/>
  <c r="K1020" i="19"/>
  <c r="J1020" i="19"/>
  <c r="H1020" i="19"/>
  <c r="Y1020" i="19" s="1"/>
  <c r="M1019" i="19"/>
  <c r="L1019" i="19"/>
  <c r="K1019" i="19"/>
  <c r="J1019" i="19"/>
  <c r="H1019" i="19"/>
  <c r="Y1019" i="19" s="1"/>
  <c r="M1018" i="19"/>
  <c r="L1018" i="19"/>
  <c r="K1018" i="19"/>
  <c r="J1018" i="19"/>
  <c r="Z1018" i="19" s="1"/>
  <c r="H1018" i="19"/>
  <c r="Y1018" i="19" s="1"/>
  <c r="M1017" i="19"/>
  <c r="L1017" i="19"/>
  <c r="K1017" i="19"/>
  <c r="J1017" i="19"/>
  <c r="H1017" i="19"/>
  <c r="Y1017" i="19" s="1"/>
  <c r="M1016" i="19"/>
  <c r="L1016" i="19"/>
  <c r="K1016" i="19"/>
  <c r="J1016" i="19"/>
  <c r="H1016" i="19"/>
  <c r="Y1016" i="19" s="1"/>
  <c r="M1015" i="19"/>
  <c r="L1015" i="19"/>
  <c r="K1015" i="19"/>
  <c r="J1015" i="19"/>
  <c r="H1015" i="19"/>
  <c r="Y1015" i="19" s="1"/>
  <c r="M1014" i="19"/>
  <c r="L1014" i="19"/>
  <c r="K1014" i="19"/>
  <c r="J1014" i="19"/>
  <c r="Z1014" i="19" s="1"/>
  <c r="H1014" i="19"/>
  <c r="Y1014" i="19" s="1"/>
  <c r="M1013" i="19"/>
  <c r="L1013" i="19"/>
  <c r="K1013" i="19"/>
  <c r="J1013" i="19"/>
  <c r="Z1013" i="19" s="1"/>
  <c r="H1013" i="19"/>
  <c r="Y1013" i="19" s="1"/>
  <c r="M1012" i="19"/>
  <c r="L1012" i="19"/>
  <c r="K1012" i="19"/>
  <c r="J1012" i="19"/>
  <c r="H1012" i="19"/>
  <c r="Y1012" i="19" s="1"/>
  <c r="M1011" i="19"/>
  <c r="L1011" i="19"/>
  <c r="K1011" i="19"/>
  <c r="J1011" i="19"/>
  <c r="Z1011" i="19" s="1"/>
  <c r="H1011" i="19"/>
  <c r="Y1011" i="19" s="1"/>
  <c r="M1010" i="19"/>
  <c r="L1010" i="19"/>
  <c r="K1010" i="19"/>
  <c r="J1010" i="19"/>
  <c r="Z1010" i="19" s="1"/>
  <c r="H1010" i="19"/>
  <c r="Y1010" i="19" s="1"/>
  <c r="M1009" i="19"/>
  <c r="L1009" i="19"/>
  <c r="K1009" i="19"/>
  <c r="J1009" i="19"/>
  <c r="H1009" i="19"/>
  <c r="Y1009" i="19" s="1"/>
  <c r="M1008" i="19"/>
  <c r="L1008" i="19"/>
  <c r="K1008" i="19"/>
  <c r="Z1008" i="19" s="1"/>
  <c r="J1008" i="19"/>
  <c r="H1008" i="19"/>
  <c r="Y1008" i="19" s="1"/>
  <c r="M1007" i="19"/>
  <c r="L1007" i="19"/>
  <c r="K1007" i="19"/>
  <c r="J1007" i="19"/>
  <c r="H1007" i="19"/>
  <c r="Y1007" i="19" s="1"/>
  <c r="M1006" i="19"/>
  <c r="L1006" i="19"/>
  <c r="K1006" i="19"/>
  <c r="J1006" i="19"/>
  <c r="H1006" i="19"/>
  <c r="Y1006" i="19" s="1"/>
  <c r="M1005" i="19"/>
  <c r="L1005" i="19"/>
  <c r="K1005" i="19"/>
  <c r="J1005" i="19"/>
  <c r="H1005" i="19"/>
  <c r="Y1005" i="19" s="1"/>
  <c r="Z1004" i="19"/>
  <c r="M1004" i="19"/>
  <c r="L1004" i="19"/>
  <c r="K1004" i="19"/>
  <c r="J1004" i="19"/>
  <c r="H1004" i="19"/>
  <c r="Y1004" i="19" s="1"/>
  <c r="M1003" i="19"/>
  <c r="L1003" i="19"/>
  <c r="K1003" i="19"/>
  <c r="J1003" i="19"/>
  <c r="H1003" i="19"/>
  <c r="Y1003" i="19" s="1"/>
  <c r="M1002" i="19"/>
  <c r="L1002" i="19"/>
  <c r="K1002" i="19"/>
  <c r="J1002" i="19"/>
  <c r="Z1002" i="19" s="1"/>
  <c r="AA1002" i="19" s="1"/>
  <c r="H1002" i="19"/>
  <c r="Y1002" i="19" s="1"/>
  <c r="Z1001" i="19"/>
  <c r="M1001" i="19"/>
  <c r="L1001" i="19"/>
  <c r="K1001" i="19"/>
  <c r="J1001" i="19"/>
  <c r="H1001" i="19"/>
  <c r="Y1001" i="19" s="1"/>
  <c r="M1000" i="19"/>
  <c r="L1000" i="19"/>
  <c r="K1000" i="19"/>
  <c r="J1000" i="19"/>
  <c r="H1000" i="19"/>
  <c r="Y1000" i="19" s="1"/>
  <c r="M999" i="19"/>
  <c r="L999" i="19"/>
  <c r="K999" i="19"/>
  <c r="J999" i="19"/>
  <c r="Z999" i="19" s="1"/>
  <c r="H999" i="19"/>
  <c r="Y999" i="19" s="1"/>
  <c r="M998" i="19"/>
  <c r="L998" i="19"/>
  <c r="K998" i="19"/>
  <c r="J998" i="19"/>
  <c r="H998" i="19"/>
  <c r="Y998" i="19" s="1"/>
  <c r="M997" i="19"/>
  <c r="L997" i="19"/>
  <c r="K997" i="19"/>
  <c r="Z997" i="19" s="1"/>
  <c r="J997" i="19"/>
  <c r="H997" i="19"/>
  <c r="Y997" i="19" s="1"/>
  <c r="M996" i="19"/>
  <c r="L996" i="19"/>
  <c r="K996" i="19"/>
  <c r="J996" i="19"/>
  <c r="Z996" i="19" s="1"/>
  <c r="H996" i="19"/>
  <c r="Y996" i="19" s="1"/>
  <c r="M995" i="19"/>
  <c r="L995" i="19"/>
  <c r="K995" i="19"/>
  <c r="J995" i="19"/>
  <c r="H995" i="19"/>
  <c r="Y995" i="19" s="1"/>
  <c r="M994" i="19"/>
  <c r="L994" i="19"/>
  <c r="K994" i="19"/>
  <c r="J994" i="19"/>
  <c r="Z994" i="19" s="1"/>
  <c r="H994" i="19"/>
  <c r="Y994" i="19" s="1"/>
  <c r="M993" i="19"/>
  <c r="L993" i="19"/>
  <c r="K993" i="19"/>
  <c r="J993" i="19"/>
  <c r="Z993" i="19" s="1"/>
  <c r="H993" i="19"/>
  <c r="Y993" i="19" s="1"/>
  <c r="M992" i="19"/>
  <c r="L992" i="19"/>
  <c r="K992" i="19"/>
  <c r="J992" i="19"/>
  <c r="H992" i="19"/>
  <c r="Y992" i="19" s="1"/>
  <c r="M991" i="19"/>
  <c r="L991" i="19"/>
  <c r="K991" i="19"/>
  <c r="J991" i="19"/>
  <c r="Z991" i="19" s="1"/>
  <c r="H991" i="19"/>
  <c r="Y991" i="19" s="1"/>
  <c r="M990" i="19"/>
  <c r="L990" i="19"/>
  <c r="K990" i="19"/>
  <c r="J990" i="19"/>
  <c r="Z990" i="19" s="1"/>
  <c r="H990" i="19"/>
  <c r="Y990" i="19" s="1"/>
  <c r="M989" i="19"/>
  <c r="Z989" i="19" s="1"/>
  <c r="L989" i="19"/>
  <c r="K989" i="19"/>
  <c r="J989" i="19"/>
  <c r="H989" i="19"/>
  <c r="Y989" i="19" s="1"/>
  <c r="M988" i="19"/>
  <c r="L988" i="19"/>
  <c r="K988" i="19"/>
  <c r="J988" i="19"/>
  <c r="H988" i="19"/>
  <c r="Y988" i="19" s="1"/>
  <c r="M987" i="19"/>
  <c r="L987" i="19"/>
  <c r="K987" i="19"/>
  <c r="J987" i="19"/>
  <c r="Z987" i="19" s="1"/>
  <c r="H987" i="19"/>
  <c r="Y987" i="19" s="1"/>
  <c r="M986" i="19"/>
  <c r="L986" i="19"/>
  <c r="K986" i="19"/>
  <c r="J986" i="19"/>
  <c r="H986" i="19"/>
  <c r="Y986" i="19" s="1"/>
  <c r="M985" i="19"/>
  <c r="L985" i="19"/>
  <c r="K985" i="19"/>
  <c r="J985" i="19"/>
  <c r="Z985" i="19" s="1"/>
  <c r="H985" i="19"/>
  <c r="Y985" i="19" s="1"/>
  <c r="M984" i="19"/>
  <c r="L984" i="19"/>
  <c r="K984" i="19"/>
  <c r="J984" i="19"/>
  <c r="Z984" i="19" s="1"/>
  <c r="H984" i="19"/>
  <c r="Y984" i="19" s="1"/>
  <c r="M983" i="19"/>
  <c r="L983" i="19"/>
  <c r="K983" i="19"/>
  <c r="J983" i="19"/>
  <c r="H983" i="19"/>
  <c r="Y983" i="19" s="1"/>
  <c r="M982" i="19"/>
  <c r="L982" i="19"/>
  <c r="K982" i="19"/>
  <c r="J982" i="19"/>
  <c r="H982" i="19"/>
  <c r="Y982" i="19" s="1"/>
  <c r="M981" i="19"/>
  <c r="L981" i="19"/>
  <c r="K981" i="19"/>
  <c r="J981" i="19"/>
  <c r="Z981" i="19" s="1"/>
  <c r="H981" i="19"/>
  <c r="Y981" i="19" s="1"/>
  <c r="M980" i="19"/>
  <c r="L980" i="19"/>
  <c r="K980" i="19"/>
  <c r="J980" i="19"/>
  <c r="H980" i="19"/>
  <c r="Y980" i="19" s="1"/>
  <c r="M979" i="19"/>
  <c r="L979" i="19"/>
  <c r="K979" i="19"/>
  <c r="J979" i="19"/>
  <c r="H979" i="19"/>
  <c r="Y979" i="19" s="1"/>
  <c r="M978" i="19"/>
  <c r="L978" i="19"/>
  <c r="K978" i="19"/>
  <c r="J978" i="19"/>
  <c r="H978" i="19"/>
  <c r="Y978" i="19" s="1"/>
  <c r="M977" i="19"/>
  <c r="L977" i="19"/>
  <c r="Z977" i="19" s="1"/>
  <c r="K977" i="19"/>
  <c r="J977" i="19"/>
  <c r="H977" i="19"/>
  <c r="Y977" i="19" s="1"/>
  <c r="M976" i="19"/>
  <c r="L976" i="19"/>
  <c r="K976" i="19"/>
  <c r="J976" i="19"/>
  <c r="H976" i="19"/>
  <c r="Y976" i="19" s="1"/>
  <c r="M975" i="19"/>
  <c r="L975" i="19"/>
  <c r="K975" i="19"/>
  <c r="J975" i="19"/>
  <c r="H975" i="19"/>
  <c r="Y975" i="19" s="1"/>
  <c r="M974" i="19"/>
  <c r="L974" i="19"/>
  <c r="K974" i="19"/>
  <c r="J974" i="19"/>
  <c r="H974" i="19"/>
  <c r="Y974" i="19" s="1"/>
  <c r="M973" i="19"/>
  <c r="L973" i="19"/>
  <c r="K973" i="19"/>
  <c r="J973" i="19"/>
  <c r="Z973" i="19" s="1"/>
  <c r="H973" i="19"/>
  <c r="Y973" i="19" s="1"/>
  <c r="M972" i="19"/>
  <c r="L972" i="19"/>
  <c r="K972" i="19"/>
  <c r="J972" i="19"/>
  <c r="H972" i="19"/>
  <c r="Y972" i="19" s="1"/>
  <c r="M971" i="19"/>
  <c r="L971" i="19"/>
  <c r="K971" i="19"/>
  <c r="J971" i="19"/>
  <c r="H971" i="19"/>
  <c r="Y971" i="19" s="1"/>
  <c r="M970" i="19"/>
  <c r="L970" i="19"/>
  <c r="K970" i="19"/>
  <c r="J970" i="19"/>
  <c r="Z970" i="19" s="1"/>
  <c r="AA970" i="19" s="1"/>
  <c r="H970" i="19"/>
  <c r="Y970" i="19" s="1"/>
  <c r="Z969" i="19"/>
  <c r="M969" i="19"/>
  <c r="L969" i="19"/>
  <c r="K969" i="19"/>
  <c r="J969" i="19"/>
  <c r="H969" i="19"/>
  <c r="Y969" i="19" s="1"/>
  <c r="M968" i="19"/>
  <c r="L968" i="19"/>
  <c r="K968" i="19"/>
  <c r="J968" i="19"/>
  <c r="H968" i="19"/>
  <c r="Y968" i="19" s="1"/>
  <c r="M967" i="19"/>
  <c r="L967" i="19"/>
  <c r="K967" i="19"/>
  <c r="J967" i="19"/>
  <c r="Z967" i="19" s="1"/>
  <c r="H967" i="19"/>
  <c r="Y967" i="19" s="1"/>
  <c r="M966" i="19"/>
  <c r="L966" i="19"/>
  <c r="K966" i="19"/>
  <c r="J966" i="19"/>
  <c r="H966" i="19"/>
  <c r="Y966" i="19" s="1"/>
  <c r="M965" i="19"/>
  <c r="L965" i="19"/>
  <c r="K965" i="19"/>
  <c r="Z965" i="19" s="1"/>
  <c r="J965" i="19"/>
  <c r="H965" i="19"/>
  <c r="Y965" i="19" s="1"/>
  <c r="M964" i="19"/>
  <c r="L964" i="19"/>
  <c r="K964" i="19"/>
  <c r="J964" i="19"/>
  <c r="Z964" i="19" s="1"/>
  <c r="H964" i="19"/>
  <c r="Y964" i="19" s="1"/>
  <c r="M963" i="19"/>
  <c r="L963" i="19"/>
  <c r="K963" i="19"/>
  <c r="J963" i="19"/>
  <c r="H963" i="19"/>
  <c r="Y963" i="19" s="1"/>
  <c r="M962" i="19"/>
  <c r="L962" i="19"/>
  <c r="K962" i="19"/>
  <c r="J962" i="19"/>
  <c r="Z962" i="19" s="1"/>
  <c r="H962" i="19"/>
  <c r="Y962" i="19" s="1"/>
  <c r="M961" i="19"/>
  <c r="L961" i="19"/>
  <c r="K961" i="19"/>
  <c r="J961" i="19"/>
  <c r="Z961" i="19" s="1"/>
  <c r="H961" i="19"/>
  <c r="Y961" i="19" s="1"/>
  <c r="M960" i="19"/>
  <c r="L960" i="19"/>
  <c r="K960" i="19"/>
  <c r="J960" i="19"/>
  <c r="H960" i="19"/>
  <c r="Y960" i="19" s="1"/>
  <c r="M959" i="19"/>
  <c r="L959" i="19"/>
  <c r="K959" i="19"/>
  <c r="J959" i="19"/>
  <c r="Z959" i="19" s="1"/>
  <c r="H959" i="19"/>
  <c r="Y959" i="19" s="1"/>
  <c r="M958" i="19"/>
  <c r="L958" i="19"/>
  <c r="K958" i="19"/>
  <c r="J958" i="19"/>
  <c r="Z958" i="19" s="1"/>
  <c r="H958" i="19"/>
  <c r="Y958" i="19" s="1"/>
  <c r="M957" i="19"/>
  <c r="Z957" i="19" s="1"/>
  <c r="L957" i="19"/>
  <c r="K957" i="19"/>
  <c r="J957" i="19"/>
  <c r="H957" i="19"/>
  <c r="Y957" i="19" s="1"/>
  <c r="M956" i="19"/>
  <c r="L956" i="19"/>
  <c r="K956" i="19"/>
  <c r="J956" i="19"/>
  <c r="H956" i="19"/>
  <c r="Y956" i="19" s="1"/>
  <c r="M955" i="19"/>
  <c r="L955" i="19"/>
  <c r="K955" i="19"/>
  <c r="J955" i="19"/>
  <c r="Z955" i="19" s="1"/>
  <c r="H955" i="19"/>
  <c r="Y955" i="19" s="1"/>
  <c r="M954" i="19"/>
  <c r="L954" i="19"/>
  <c r="K954" i="19"/>
  <c r="J954" i="19"/>
  <c r="H954" i="19"/>
  <c r="Y954" i="19" s="1"/>
  <c r="M953" i="19"/>
  <c r="L953" i="19"/>
  <c r="K953" i="19"/>
  <c r="J953" i="19"/>
  <c r="Z953" i="19" s="1"/>
  <c r="H953" i="19"/>
  <c r="Y953" i="19" s="1"/>
  <c r="M952" i="19"/>
  <c r="L952" i="19"/>
  <c r="K952" i="19"/>
  <c r="J952" i="19"/>
  <c r="Z952" i="19" s="1"/>
  <c r="H952" i="19"/>
  <c r="Y952" i="19" s="1"/>
  <c r="M951" i="19"/>
  <c r="L951" i="19"/>
  <c r="K951" i="19"/>
  <c r="J951" i="19"/>
  <c r="H951" i="19"/>
  <c r="Y951" i="19" s="1"/>
  <c r="M950" i="19"/>
  <c r="L950" i="19"/>
  <c r="K950" i="19"/>
  <c r="J950" i="19"/>
  <c r="H950" i="19"/>
  <c r="Y950" i="19" s="1"/>
  <c r="M949" i="19"/>
  <c r="L949" i="19"/>
  <c r="K949" i="19"/>
  <c r="J949" i="19"/>
  <c r="H949" i="19"/>
  <c r="Y949" i="19" s="1"/>
  <c r="M948" i="19"/>
  <c r="Z948" i="19" s="1"/>
  <c r="L948" i="19"/>
  <c r="K948" i="19"/>
  <c r="J948" i="19"/>
  <c r="H948" i="19"/>
  <c r="Y948" i="19" s="1"/>
  <c r="Y947" i="19"/>
  <c r="M947" i="19"/>
  <c r="L947" i="19"/>
  <c r="K947" i="19"/>
  <c r="J947" i="19"/>
  <c r="H947" i="19"/>
  <c r="M946" i="19"/>
  <c r="L946" i="19"/>
  <c r="K946" i="19"/>
  <c r="J946" i="19"/>
  <c r="H946" i="19"/>
  <c r="Y946" i="19" s="1"/>
  <c r="Y945" i="19"/>
  <c r="M945" i="19"/>
  <c r="L945" i="19"/>
  <c r="K945" i="19"/>
  <c r="J945" i="19"/>
  <c r="Z945" i="19" s="1"/>
  <c r="H945" i="19"/>
  <c r="M944" i="19"/>
  <c r="L944" i="19"/>
  <c r="K944" i="19"/>
  <c r="J944" i="19"/>
  <c r="H944" i="19"/>
  <c r="Y944" i="19" s="1"/>
  <c r="M943" i="19"/>
  <c r="L943" i="19"/>
  <c r="K943" i="19"/>
  <c r="J943" i="19"/>
  <c r="Z943" i="19" s="1"/>
  <c r="H943" i="19"/>
  <c r="Y943" i="19" s="1"/>
  <c r="Z942" i="19"/>
  <c r="M942" i="19"/>
  <c r="L942" i="19"/>
  <c r="K942" i="19"/>
  <c r="J942" i="19"/>
  <c r="H942" i="19"/>
  <c r="Y942" i="19" s="1"/>
  <c r="M941" i="19"/>
  <c r="L941" i="19"/>
  <c r="K941" i="19"/>
  <c r="J941" i="19"/>
  <c r="H941" i="19"/>
  <c r="Y941" i="19" s="1"/>
  <c r="M940" i="19"/>
  <c r="L940" i="19"/>
  <c r="K940" i="19"/>
  <c r="J940" i="19"/>
  <c r="H940" i="19"/>
  <c r="Y940" i="19" s="1"/>
  <c r="M939" i="19"/>
  <c r="L939" i="19"/>
  <c r="K939" i="19"/>
  <c r="J939" i="19"/>
  <c r="H939" i="19"/>
  <c r="Y939" i="19" s="1"/>
  <c r="Y938" i="19"/>
  <c r="M938" i="19"/>
  <c r="L938" i="19"/>
  <c r="Z938" i="19" s="1"/>
  <c r="AA938" i="19" s="1"/>
  <c r="K938" i="19"/>
  <c r="J938" i="19"/>
  <c r="H938" i="19"/>
  <c r="Y937" i="19"/>
  <c r="M937" i="19"/>
  <c r="L937" i="19"/>
  <c r="K937" i="19"/>
  <c r="Z937" i="19" s="1"/>
  <c r="J937" i="19"/>
  <c r="H937" i="19"/>
  <c r="M936" i="19"/>
  <c r="L936" i="19"/>
  <c r="K936" i="19"/>
  <c r="J936" i="19"/>
  <c r="H936" i="19"/>
  <c r="Y936" i="19" s="1"/>
  <c r="M935" i="19"/>
  <c r="L935" i="19"/>
  <c r="K935" i="19"/>
  <c r="J935" i="19"/>
  <c r="H935" i="19"/>
  <c r="Y935" i="19" s="1"/>
  <c r="M934" i="19"/>
  <c r="L934" i="19"/>
  <c r="K934" i="19"/>
  <c r="J934" i="19"/>
  <c r="H934" i="19"/>
  <c r="Y934" i="19" s="1"/>
  <c r="M933" i="19"/>
  <c r="L933" i="19"/>
  <c r="K933" i="19"/>
  <c r="J933" i="19"/>
  <c r="Z933" i="19" s="1"/>
  <c r="H933" i="19"/>
  <c r="Y933" i="19" s="1"/>
  <c r="M932" i="19"/>
  <c r="L932" i="19"/>
  <c r="K932" i="19"/>
  <c r="J932" i="19"/>
  <c r="H932" i="19"/>
  <c r="Y932" i="19" s="1"/>
  <c r="Y931" i="19"/>
  <c r="M931" i="19"/>
  <c r="L931" i="19"/>
  <c r="K931" i="19"/>
  <c r="J931" i="19"/>
  <c r="H931" i="19"/>
  <c r="M930" i="19"/>
  <c r="L930" i="19"/>
  <c r="K930" i="19"/>
  <c r="J930" i="19"/>
  <c r="Z930" i="19" s="1"/>
  <c r="H930" i="19"/>
  <c r="Y930" i="19" s="1"/>
  <c r="M929" i="19"/>
  <c r="L929" i="19"/>
  <c r="K929" i="19"/>
  <c r="J929" i="19"/>
  <c r="H929" i="19"/>
  <c r="Y929" i="19" s="1"/>
  <c r="M928" i="19"/>
  <c r="L928" i="19"/>
  <c r="K928" i="19"/>
  <c r="J928" i="19"/>
  <c r="Z928" i="19" s="1"/>
  <c r="H928" i="19"/>
  <c r="Y928" i="19" s="1"/>
  <c r="M927" i="19"/>
  <c r="L927" i="19"/>
  <c r="K927" i="19"/>
  <c r="J927" i="19"/>
  <c r="H927" i="19"/>
  <c r="Y927" i="19" s="1"/>
  <c r="M926" i="19"/>
  <c r="L926" i="19"/>
  <c r="K926" i="19"/>
  <c r="J926" i="19"/>
  <c r="H926" i="19"/>
  <c r="Y926" i="19" s="1"/>
  <c r="M925" i="19"/>
  <c r="L925" i="19"/>
  <c r="K925" i="19"/>
  <c r="J925" i="19"/>
  <c r="H925" i="19"/>
  <c r="Y925" i="19" s="1"/>
  <c r="M924" i="19"/>
  <c r="L924" i="19"/>
  <c r="K924" i="19"/>
  <c r="J924" i="19"/>
  <c r="H924" i="19"/>
  <c r="Y924" i="19" s="1"/>
  <c r="M923" i="19"/>
  <c r="L923" i="19"/>
  <c r="Z923" i="19" s="1"/>
  <c r="K923" i="19"/>
  <c r="J923" i="19"/>
  <c r="H923" i="19"/>
  <c r="Y923" i="19" s="1"/>
  <c r="M922" i="19"/>
  <c r="L922" i="19"/>
  <c r="K922" i="19"/>
  <c r="J922" i="19"/>
  <c r="Z922" i="19" s="1"/>
  <c r="H922" i="19"/>
  <c r="Y922" i="19" s="1"/>
  <c r="M921" i="19"/>
  <c r="L921" i="19"/>
  <c r="K921" i="19"/>
  <c r="J921" i="19"/>
  <c r="H921" i="19"/>
  <c r="Y921" i="19" s="1"/>
  <c r="M920" i="19"/>
  <c r="L920" i="19"/>
  <c r="K920" i="19"/>
  <c r="J920" i="19"/>
  <c r="H920" i="19"/>
  <c r="Y920" i="19" s="1"/>
  <c r="M919" i="19"/>
  <c r="L919" i="19"/>
  <c r="K919" i="19"/>
  <c r="J919" i="19"/>
  <c r="H919" i="19"/>
  <c r="Y919" i="19" s="1"/>
  <c r="M918" i="19"/>
  <c r="L918" i="19"/>
  <c r="K918" i="19"/>
  <c r="J918" i="19"/>
  <c r="Z918" i="19" s="1"/>
  <c r="H918" i="19"/>
  <c r="Y918" i="19" s="1"/>
  <c r="M917" i="19"/>
  <c r="L917" i="19"/>
  <c r="K917" i="19"/>
  <c r="J917" i="19"/>
  <c r="H917" i="19"/>
  <c r="Y917" i="19" s="1"/>
  <c r="M916" i="19"/>
  <c r="L916" i="19"/>
  <c r="K916" i="19"/>
  <c r="J916" i="19"/>
  <c r="H916" i="19"/>
  <c r="Y916" i="19" s="1"/>
  <c r="M915" i="19"/>
  <c r="L915" i="19"/>
  <c r="K915" i="19"/>
  <c r="J915" i="19"/>
  <c r="H915" i="19"/>
  <c r="Y915" i="19" s="1"/>
  <c r="M914" i="19"/>
  <c r="L914" i="19"/>
  <c r="K914" i="19"/>
  <c r="Z914" i="19" s="1"/>
  <c r="J914" i="19"/>
  <c r="H914" i="19"/>
  <c r="Y914" i="19" s="1"/>
  <c r="M913" i="19"/>
  <c r="L913" i="19"/>
  <c r="K913" i="19"/>
  <c r="J913" i="19"/>
  <c r="H913" i="19"/>
  <c r="Y913" i="19" s="1"/>
  <c r="M912" i="19"/>
  <c r="Z912" i="19" s="1"/>
  <c r="L912" i="19"/>
  <c r="K912" i="19"/>
  <c r="J912" i="19"/>
  <c r="H912" i="19"/>
  <c r="Y912" i="19" s="1"/>
  <c r="M911" i="19"/>
  <c r="L911" i="19"/>
  <c r="Z911" i="19" s="1"/>
  <c r="K911" i="19"/>
  <c r="J911" i="19"/>
  <c r="H911" i="19"/>
  <c r="Y911" i="19" s="1"/>
  <c r="M910" i="19"/>
  <c r="L910" i="19"/>
  <c r="K910" i="19"/>
  <c r="J910" i="19"/>
  <c r="H910" i="19"/>
  <c r="Y910" i="19" s="1"/>
  <c r="M909" i="19"/>
  <c r="L909" i="19"/>
  <c r="K909" i="19"/>
  <c r="J909" i="19"/>
  <c r="H909" i="19"/>
  <c r="Y909" i="19" s="1"/>
  <c r="M908" i="19"/>
  <c r="L908" i="19"/>
  <c r="Z908" i="19" s="1"/>
  <c r="K908" i="19"/>
  <c r="J908" i="19"/>
  <c r="H908" i="19"/>
  <c r="Y908" i="19" s="1"/>
  <c r="M907" i="19"/>
  <c r="L907" i="19"/>
  <c r="K907" i="19"/>
  <c r="J907" i="19"/>
  <c r="H907" i="19"/>
  <c r="Y907" i="19" s="1"/>
  <c r="M906" i="19"/>
  <c r="L906" i="19"/>
  <c r="K906" i="19"/>
  <c r="J906" i="19"/>
  <c r="Z906" i="19" s="1"/>
  <c r="H906" i="19"/>
  <c r="Y906" i="19" s="1"/>
  <c r="M905" i="19"/>
  <c r="L905" i="19"/>
  <c r="K905" i="19"/>
  <c r="J905" i="19"/>
  <c r="H905" i="19"/>
  <c r="Y905" i="19" s="1"/>
  <c r="M904" i="19"/>
  <c r="L904" i="19"/>
  <c r="K904" i="19"/>
  <c r="J904" i="19"/>
  <c r="H904" i="19"/>
  <c r="Y904" i="19" s="1"/>
  <c r="M903" i="19"/>
  <c r="L903" i="19"/>
  <c r="K903" i="19"/>
  <c r="J903" i="19"/>
  <c r="Z903" i="19" s="1"/>
  <c r="H903" i="19"/>
  <c r="Y903" i="19" s="1"/>
  <c r="M902" i="19"/>
  <c r="L902" i="19"/>
  <c r="K902" i="19"/>
  <c r="J902" i="19"/>
  <c r="H902" i="19"/>
  <c r="Y902" i="19" s="1"/>
  <c r="M901" i="19"/>
  <c r="L901" i="19"/>
  <c r="K901" i="19"/>
  <c r="J901" i="19"/>
  <c r="Z901" i="19" s="1"/>
  <c r="H901" i="19"/>
  <c r="Y901" i="19" s="1"/>
  <c r="M900" i="19"/>
  <c r="L900" i="19"/>
  <c r="K900" i="19"/>
  <c r="J900" i="19"/>
  <c r="Z900" i="19" s="1"/>
  <c r="H900" i="19"/>
  <c r="Y900" i="19" s="1"/>
  <c r="M899" i="19"/>
  <c r="L899" i="19"/>
  <c r="K899" i="19"/>
  <c r="J899" i="19"/>
  <c r="H899" i="19"/>
  <c r="Y899" i="19" s="1"/>
  <c r="M898" i="19"/>
  <c r="L898" i="19"/>
  <c r="K898" i="19"/>
  <c r="Z898" i="19" s="1"/>
  <c r="J898" i="19"/>
  <c r="H898" i="19"/>
  <c r="Y898" i="19" s="1"/>
  <c r="M897" i="19"/>
  <c r="L897" i="19"/>
  <c r="K897" i="19"/>
  <c r="J897" i="19"/>
  <c r="Z897" i="19" s="1"/>
  <c r="H897" i="19"/>
  <c r="Y897" i="19" s="1"/>
  <c r="M896" i="19"/>
  <c r="L896" i="19"/>
  <c r="Z896" i="19" s="1"/>
  <c r="K896" i="19"/>
  <c r="J896" i="19"/>
  <c r="H896" i="19"/>
  <c r="Y896" i="19" s="1"/>
  <c r="M895" i="19"/>
  <c r="L895" i="19"/>
  <c r="K895" i="19"/>
  <c r="J895" i="19"/>
  <c r="H895" i="19"/>
  <c r="Y895" i="19" s="1"/>
  <c r="M894" i="19"/>
  <c r="L894" i="19"/>
  <c r="K894" i="19"/>
  <c r="J894" i="19"/>
  <c r="H894" i="19"/>
  <c r="Y894" i="19" s="1"/>
  <c r="M893" i="19"/>
  <c r="L893" i="19"/>
  <c r="K893" i="19"/>
  <c r="J893" i="19"/>
  <c r="H893" i="19"/>
  <c r="Y893" i="19" s="1"/>
  <c r="Y892" i="19"/>
  <c r="M892" i="19"/>
  <c r="L892" i="19"/>
  <c r="K892" i="19"/>
  <c r="J892" i="19"/>
  <c r="Z892" i="19" s="1"/>
  <c r="H892" i="19"/>
  <c r="M891" i="19"/>
  <c r="L891" i="19"/>
  <c r="K891" i="19"/>
  <c r="J891" i="19"/>
  <c r="Z891" i="19" s="1"/>
  <c r="H891" i="19"/>
  <c r="Y891" i="19" s="1"/>
  <c r="M890" i="19"/>
  <c r="L890" i="19"/>
  <c r="K890" i="19"/>
  <c r="J890" i="19"/>
  <c r="Z890" i="19" s="1"/>
  <c r="H890" i="19"/>
  <c r="Y890" i="19" s="1"/>
  <c r="M889" i="19"/>
  <c r="L889" i="19"/>
  <c r="K889" i="19"/>
  <c r="J889" i="19"/>
  <c r="H889" i="19"/>
  <c r="Y889" i="19" s="1"/>
  <c r="M888" i="19"/>
  <c r="L888" i="19"/>
  <c r="K888" i="19"/>
  <c r="J888" i="19"/>
  <c r="H888" i="19"/>
  <c r="Y888" i="19" s="1"/>
  <c r="M887" i="19"/>
  <c r="L887" i="19"/>
  <c r="K887" i="19"/>
  <c r="J887" i="19"/>
  <c r="H887" i="19"/>
  <c r="Y887" i="19" s="1"/>
  <c r="M886" i="19"/>
  <c r="L886" i="19"/>
  <c r="Z886" i="19" s="1"/>
  <c r="K886" i="19"/>
  <c r="J886" i="19"/>
  <c r="H886" i="19"/>
  <c r="Y886" i="19" s="1"/>
  <c r="M885" i="19"/>
  <c r="L885" i="19"/>
  <c r="K885" i="19"/>
  <c r="J885" i="19"/>
  <c r="H885" i="19"/>
  <c r="Y885" i="19" s="1"/>
  <c r="M884" i="19"/>
  <c r="L884" i="19"/>
  <c r="K884" i="19"/>
  <c r="J884" i="19"/>
  <c r="H884" i="19"/>
  <c r="Y884" i="19" s="1"/>
  <c r="M883" i="19"/>
  <c r="L883" i="19"/>
  <c r="K883" i="19"/>
  <c r="J883" i="19"/>
  <c r="H883" i="19"/>
  <c r="Y883" i="19" s="1"/>
  <c r="M882" i="19"/>
  <c r="L882" i="19"/>
  <c r="K882" i="19"/>
  <c r="J882" i="19"/>
  <c r="H882" i="19"/>
  <c r="Y882" i="19" s="1"/>
  <c r="M881" i="19"/>
  <c r="L881" i="19"/>
  <c r="K881" i="19"/>
  <c r="J881" i="19"/>
  <c r="H881" i="19"/>
  <c r="Y881" i="19" s="1"/>
  <c r="M880" i="19"/>
  <c r="L880" i="19"/>
  <c r="Z880" i="19" s="1"/>
  <c r="K880" i="19"/>
  <c r="J880" i="19"/>
  <c r="H880" i="19"/>
  <c r="Y880" i="19" s="1"/>
  <c r="M879" i="19"/>
  <c r="L879" i="19"/>
  <c r="K879" i="19"/>
  <c r="J879" i="19"/>
  <c r="H879" i="19"/>
  <c r="Y879" i="19" s="1"/>
  <c r="M878" i="19"/>
  <c r="L878" i="19"/>
  <c r="K878" i="19"/>
  <c r="J878" i="19"/>
  <c r="Z878" i="19" s="1"/>
  <c r="H878" i="19"/>
  <c r="Y878" i="19" s="1"/>
  <c r="M877" i="19"/>
  <c r="L877" i="19"/>
  <c r="K877" i="19"/>
  <c r="J877" i="19"/>
  <c r="H877" i="19"/>
  <c r="Y877" i="19" s="1"/>
  <c r="M876" i="19"/>
  <c r="L876" i="19"/>
  <c r="K876" i="19"/>
  <c r="Z876" i="19" s="1"/>
  <c r="J876" i="19"/>
  <c r="H876" i="19"/>
  <c r="Y876" i="19" s="1"/>
  <c r="M875" i="19"/>
  <c r="L875" i="19"/>
  <c r="K875" i="19"/>
  <c r="J875" i="19"/>
  <c r="Z875" i="19" s="1"/>
  <c r="H875" i="19"/>
  <c r="Y875" i="19" s="1"/>
  <c r="Z874" i="19"/>
  <c r="M874" i="19"/>
  <c r="L874" i="19"/>
  <c r="K874" i="19"/>
  <c r="J874" i="19"/>
  <c r="H874" i="19"/>
  <c r="Y874" i="19" s="1"/>
  <c r="M873" i="19"/>
  <c r="L873" i="19"/>
  <c r="K873" i="19"/>
  <c r="J873" i="19"/>
  <c r="H873" i="19"/>
  <c r="Y873" i="19" s="1"/>
  <c r="M872" i="19"/>
  <c r="L872" i="19"/>
  <c r="K872" i="19"/>
  <c r="Z872" i="19" s="1"/>
  <c r="J872" i="19"/>
  <c r="H872" i="19"/>
  <c r="Y872" i="19" s="1"/>
  <c r="M871" i="19"/>
  <c r="L871" i="19"/>
  <c r="K871" i="19"/>
  <c r="J871" i="19"/>
  <c r="H871" i="19"/>
  <c r="Y871" i="19" s="1"/>
  <c r="M870" i="19"/>
  <c r="L870" i="19"/>
  <c r="K870" i="19"/>
  <c r="J870" i="19"/>
  <c r="H870" i="19"/>
  <c r="Y870" i="19" s="1"/>
  <c r="M869" i="19"/>
  <c r="L869" i="19"/>
  <c r="K869" i="19"/>
  <c r="Z869" i="19" s="1"/>
  <c r="J869" i="19"/>
  <c r="H869" i="19"/>
  <c r="Y869" i="19" s="1"/>
  <c r="M868" i="19"/>
  <c r="L868" i="19"/>
  <c r="K868" i="19"/>
  <c r="J868" i="19"/>
  <c r="H868" i="19"/>
  <c r="Y868" i="19" s="1"/>
  <c r="Y867" i="19"/>
  <c r="M867" i="19"/>
  <c r="L867" i="19"/>
  <c r="K867" i="19"/>
  <c r="J867" i="19"/>
  <c r="H867" i="19"/>
  <c r="M866" i="19"/>
  <c r="L866" i="19"/>
  <c r="K866" i="19"/>
  <c r="J866" i="19"/>
  <c r="H866" i="19"/>
  <c r="Y866" i="19" s="1"/>
  <c r="M865" i="19"/>
  <c r="L865" i="19"/>
  <c r="K865" i="19"/>
  <c r="J865" i="19"/>
  <c r="H865" i="19"/>
  <c r="Y865" i="19" s="1"/>
  <c r="M864" i="19"/>
  <c r="L864" i="19"/>
  <c r="K864" i="19"/>
  <c r="J864" i="19"/>
  <c r="H864" i="19"/>
  <c r="Y864" i="19" s="1"/>
  <c r="M863" i="19"/>
  <c r="L863" i="19"/>
  <c r="K863" i="19"/>
  <c r="J863" i="19"/>
  <c r="H863" i="19"/>
  <c r="Y863" i="19" s="1"/>
  <c r="M862" i="19"/>
  <c r="L862" i="19"/>
  <c r="K862" i="19"/>
  <c r="J862" i="19"/>
  <c r="Z862" i="19" s="1"/>
  <c r="H862" i="19"/>
  <c r="Y862" i="19" s="1"/>
  <c r="M861" i="19"/>
  <c r="L861" i="19"/>
  <c r="K861" i="19"/>
  <c r="J861" i="19"/>
  <c r="H861" i="19"/>
  <c r="Y861" i="19" s="1"/>
  <c r="M860" i="19"/>
  <c r="L860" i="19"/>
  <c r="K860" i="19"/>
  <c r="J860" i="19"/>
  <c r="Z860" i="19" s="1"/>
  <c r="H860" i="19"/>
  <c r="Y860" i="19" s="1"/>
  <c r="M859" i="19"/>
  <c r="L859" i="19"/>
  <c r="K859" i="19"/>
  <c r="J859" i="19"/>
  <c r="H859" i="19"/>
  <c r="Y859" i="19" s="1"/>
  <c r="Y858" i="19"/>
  <c r="M858" i="19"/>
  <c r="L858" i="19"/>
  <c r="K858" i="19"/>
  <c r="J858" i="19"/>
  <c r="Z858" i="19" s="1"/>
  <c r="H858" i="19"/>
  <c r="M857" i="19"/>
  <c r="Z857" i="19" s="1"/>
  <c r="L857" i="19"/>
  <c r="K857" i="19"/>
  <c r="J857" i="19"/>
  <c r="H857" i="19"/>
  <c r="Y857" i="19" s="1"/>
  <c r="Y856" i="19"/>
  <c r="M856" i="19"/>
  <c r="L856" i="19"/>
  <c r="K856" i="19"/>
  <c r="J856" i="19"/>
  <c r="H856" i="19"/>
  <c r="M855" i="19"/>
  <c r="L855" i="19"/>
  <c r="K855" i="19"/>
  <c r="Z855" i="19" s="1"/>
  <c r="J855" i="19"/>
  <c r="H855" i="19"/>
  <c r="Y855" i="19" s="1"/>
  <c r="M854" i="19"/>
  <c r="L854" i="19"/>
  <c r="K854" i="19"/>
  <c r="J854" i="19"/>
  <c r="H854" i="19"/>
  <c r="Y854" i="19" s="1"/>
  <c r="M853" i="19"/>
  <c r="L853" i="19"/>
  <c r="K853" i="19"/>
  <c r="J853" i="19"/>
  <c r="H853" i="19"/>
  <c r="Y853" i="19" s="1"/>
  <c r="M852" i="19"/>
  <c r="L852" i="19"/>
  <c r="K852" i="19"/>
  <c r="Z852" i="19" s="1"/>
  <c r="J852" i="19"/>
  <c r="H852" i="19"/>
  <c r="Y852" i="19" s="1"/>
  <c r="M851" i="19"/>
  <c r="L851" i="19"/>
  <c r="K851" i="19"/>
  <c r="J851" i="19"/>
  <c r="Z851" i="19" s="1"/>
  <c r="H851" i="19"/>
  <c r="Y851" i="19" s="1"/>
  <c r="Z850" i="19"/>
  <c r="M850" i="19"/>
  <c r="L850" i="19"/>
  <c r="K850" i="19"/>
  <c r="J850" i="19"/>
  <c r="H850" i="19"/>
  <c r="Y850" i="19" s="1"/>
  <c r="M849" i="19"/>
  <c r="L849" i="19"/>
  <c r="K849" i="19"/>
  <c r="J849" i="19"/>
  <c r="H849" i="19"/>
  <c r="Y849" i="19" s="1"/>
  <c r="M848" i="19"/>
  <c r="L848" i="19"/>
  <c r="K848" i="19"/>
  <c r="J848" i="19"/>
  <c r="H848" i="19"/>
  <c r="Y848" i="19" s="1"/>
  <c r="M847" i="19"/>
  <c r="L847" i="19"/>
  <c r="K847" i="19"/>
  <c r="J847" i="19"/>
  <c r="H847" i="19"/>
  <c r="Y847" i="19" s="1"/>
  <c r="M846" i="19"/>
  <c r="L846" i="19"/>
  <c r="K846" i="19"/>
  <c r="J846" i="19"/>
  <c r="H846" i="19"/>
  <c r="Y846" i="19" s="1"/>
  <c r="M845" i="19"/>
  <c r="L845" i="19"/>
  <c r="K845" i="19"/>
  <c r="J845" i="19"/>
  <c r="H845" i="19"/>
  <c r="Y845" i="19" s="1"/>
  <c r="M844" i="19"/>
  <c r="L844" i="19"/>
  <c r="K844" i="19"/>
  <c r="J844" i="19"/>
  <c r="Z844" i="19" s="1"/>
  <c r="H844" i="19"/>
  <c r="Y844" i="19" s="1"/>
  <c r="M843" i="19"/>
  <c r="L843" i="19"/>
  <c r="K843" i="19"/>
  <c r="J843" i="19"/>
  <c r="H843" i="19"/>
  <c r="Y843" i="19" s="1"/>
  <c r="M842" i="19"/>
  <c r="L842" i="19"/>
  <c r="K842" i="19"/>
  <c r="J842" i="19"/>
  <c r="H842" i="19"/>
  <c r="Y842" i="19" s="1"/>
  <c r="M841" i="19"/>
  <c r="L841" i="19"/>
  <c r="K841" i="19"/>
  <c r="J841" i="19"/>
  <c r="H841" i="19"/>
  <c r="Y841" i="19" s="1"/>
  <c r="M840" i="19"/>
  <c r="L840" i="19"/>
  <c r="K840" i="19"/>
  <c r="J840" i="19"/>
  <c r="H840" i="19"/>
  <c r="Y840" i="19" s="1"/>
  <c r="M839" i="19"/>
  <c r="L839" i="19"/>
  <c r="K839" i="19"/>
  <c r="Z839" i="19" s="1"/>
  <c r="J839" i="19"/>
  <c r="H839" i="19"/>
  <c r="Y839" i="19" s="1"/>
  <c r="M838" i="19"/>
  <c r="L838" i="19"/>
  <c r="K838" i="19"/>
  <c r="J838" i="19"/>
  <c r="Z838" i="19" s="1"/>
  <c r="H838" i="19"/>
  <c r="Y838" i="19" s="1"/>
  <c r="M837" i="19"/>
  <c r="L837" i="19"/>
  <c r="K837" i="19"/>
  <c r="J837" i="19"/>
  <c r="Z837" i="19" s="1"/>
  <c r="H837" i="19"/>
  <c r="Y837" i="19" s="1"/>
  <c r="M836" i="19"/>
  <c r="L836" i="19"/>
  <c r="K836" i="19"/>
  <c r="J836" i="19"/>
  <c r="H836" i="19"/>
  <c r="Y836" i="19" s="1"/>
  <c r="M835" i="19"/>
  <c r="L835" i="19"/>
  <c r="K835" i="19"/>
  <c r="J835" i="19"/>
  <c r="H835" i="19"/>
  <c r="Y835" i="19" s="1"/>
  <c r="M834" i="19"/>
  <c r="L834" i="19"/>
  <c r="K834" i="19"/>
  <c r="J834" i="19"/>
  <c r="H834" i="19"/>
  <c r="Y834" i="19" s="1"/>
  <c r="M833" i="19"/>
  <c r="L833" i="19"/>
  <c r="K833" i="19"/>
  <c r="J833" i="19"/>
  <c r="Z833" i="19" s="1"/>
  <c r="H833" i="19"/>
  <c r="Y833" i="19" s="1"/>
  <c r="M832" i="19"/>
  <c r="L832" i="19"/>
  <c r="K832" i="19"/>
  <c r="J832" i="19"/>
  <c r="Z832" i="19" s="1"/>
  <c r="H832" i="19"/>
  <c r="Y832" i="19" s="1"/>
  <c r="M831" i="19"/>
  <c r="L831" i="19"/>
  <c r="K831" i="19"/>
  <c r="J831" i="19"/>
  <c r="H831" i="19"/>
  <c r="Y831" i="19" s="1"/>
  <c r="M830" i="19"/>
  <c r="L830" i="19"/>
  <c r="K830" i="19"/>
  <c r="J830" i="19"/>
  <c r="Z830" i="19" s="1"/>
  <c r="H830" i="19"/>
  <c r="Y830" i="19" s="1"/>
  <c r="M829" i="19"/>
  <c r="L829" i="19"/>
  <c r="K829" i="19"/>
  <c r="J829" i="19"/>
  <c r="Z829" i="19" s="1"/>
  <c r="H829" i="19"/>
  <c r="Y829" i="19" s="1"/>
  <c r="M828" i="19"/>
  <c r="L828" i="19"/>
  <c r="K828" i="19"/>
  <c r="J828" i="19"/>
  <c r="H828" i="19"/>
  <c r="Y828" i="19" s="1"/>
  <c r="M827" i="19"/>
  <c r="L827" i="19"/>
  <c r="K827" i="19"/>
  <c r="J827" i="19"/>
  <c r="H827" i="19"/>
  <c r="Y827" i="19" s="1"/>
  <c r="M826" i="19"/>
  <c r="L826" i="19"/>
  <c r="K826" i="19"/>
  <c r="J826" i="19"/>
  <c r="H826" i="19"/>
  <c r="Y826" i="19" s="1"/>
  <c r="M825" i="19"/>
  <c r="L825" i="19"/>
  <c r="K825" i="19"/>
  <c r="J825" i="19"/>
  <c r="H825" i="19"/>
  <c r="Y825" i="19" s="1"/>
  <c r="M824" i="19"/>
  <c r="L824" i="19"/>
  <c r="K824" i="19"/>
  <c r="J824" i="19"/>
  <c r="H824" i="19"/>
  <c r="Y824" i="19" s="1"/>
  <c r="M823" i="19"/>
  <c r="L823" i="19"/>
  <c r="K823" i="19"/>
  <c r="J823" i="19"/>
  <c r="Z823" i="19" s="1"/>
  <c r="H823" i="19"/>
  <c r="Y823" i="19" s="1"/>
  <c r="M822" i="19"/>
  <c r="L822" i="19"/>
  <c r="K822" i="19"/>
  <c r="J822" i="19"/>
  <c r="H822" i="19"/>
  <c r="Y822" i="19" s="1"/>
  <c r="M821" i="19"/>
  <c r="L821" i="19"/>
  <c r="K821" i="19"/>
  <c r="J821" i="19"/>
  <c r="Z821" i="19" s="1"/>
  <c r="H821" i="19"/>
  <c r="Y821" i="19" s="1"/>
  <c r="M820" i="19"/>
  <c r="L820" i="19"/>
  <c r="K820" i="19"/>
  <c r="J820" i="19"/>
  <c r="H820" i="19"/>
  <c r="Y820" i="19" s="1"/>
  <c r="M819" i="19"/>
  <c r="L819" i="19"/>
  <c r="K819" i="19"/>
  <c r="J819" i="19"/>
  <c r="H819" i="19"/>
  <c r="Y819" i="19" s="1"/>
  <c r="M818" i="19"/>
  <c r="L818" i="19"/>
  <c r="K818" i="19"/>
  <c r="J818" i="19"/>
  <c r="H818" i="19"/>
  <c r="Y818" i="19" s="1"/>
  <c r="M817" i="19"/>
  <c r="L817" i="19"/>
  <c r="K817" i="19"/>
  <c r="J817" i="19"/>
  <c r="Z817" i="19" s="1"/>
  <c r="H817" i="19"/>
  <c r="Y817" i="19" s="1"/>
  <c r="M816" i="19"/>
  <c r="L816" i="19"/>
  <c r="K816" i="19"/>
  <c r="J816" i="19"/>
  <c r="H816" i="19"/>
  <c r="Y816" i="19" s="1"/>
  <c r="M815" i="19"/>
  <c r="L815" i="19"/>
  <c r="K815" i="19"/>
  <c r="J815" i="19"/>
  <c r="H815" i="19"/>
  <c r="Y815" i="19" s="1"/>
  <c r="M814" i="19"/>
  <c r="L814" i="19"/>
  <c r="K814" i="19"/>
  <c r="J814" i="19"/>
  <c r="H814" i="19"/>
  <c r="Y814" i="19" s="1"/>
  <c r="M813" i="19"/>
  <c r="L813" i="19"/>
  <c r="K813" i="19"/>
  <c r="J813" i="19"/>
  <c r="H813" i="19"/>
  <c r="Y813" i="19" s="1"/>
  <c r="M812" i="19"/>
  <c r="L812" i="19"/>
  <c r="K812" i="19"/>
  <c r="J812" i="19"/>
  <c r="H812" i="19"/>
  <c r="Y812" i="19" s="1"/>
  <c r="M811" i="19"/>
  <c r="L811" i="19"/>
  <c r="K811" i="19"/>
  <c r="J811" i="19"/>
  <c r="H811" i="19"/>
  <c r="Y811" i="19" s="1"/>
  <c r="M810" i="19"/>
  <c r="L810" i="19"/>
  <c r="K810" i="19"/>
  <c r="J810" i="19"/>
  <c r="Z810" i="19" s="1"/>
  <c r="AA810" i="19" s="1"/>
  <c r="H810" i="19"/>
  <c r="Y810" i="19" s="1"/>
  <c r="M809" i="19"/>
  <c r="L809" i="19"/>
  <c r="K809" i="19"/>
  <c r="J809" i="19"/>
  <c r="Z809" i="19" s="1"/>
  <c r="H809" i="19"/>
  <c r="Y809" i="19" s="1"/>
  <c r="M808" i="19"/>
  <c r="L808" i="19"/>
  <c r="K808" i="19"/>
  <c r="J808" i="19"/>
  <c r="H808" i="19"/>
  <c r="Y808" i="19" s="1"/>
  <c r="M807" i="19"/>
  <c r="L807" i="19"/>
  <c r="K807" i="19"/>
  <c r="J807" i="19"/>
  <c r="Z807" i="19" s="1"/>
  <c r="AA807" i="19" s="1"/>
  <c r="H807" i="19"/>
  <c r="Y807" i="19" s="1"/>
  <c r="M806" i="19"/>
  <c r="L806" i="19"/>
  <c r="K806" i="19"/>
  <c r="J806" i="19"/>
  <c r="H806" i="19"/>
  <c r="Y806" i="19" s="1"/>
  <c r="M805" i="19"/>
  <c r="L805" i="19"/>
  <c r="K805" i="19"/>
  <c r="J805" i="19"/>
  <c r="H805" i="19"/>
  <c r="Y805" i="19" s="1"/>
  <c r="M804" i="19"/>
  <c r="L804" i="19"/>
  <c r="K804" i="19"/>
  <c r="J804" i="19"/>
  <c r="H804" i="19"/>
  <c r="Y804" i="19" s="1"/>
  <c r="M803" i="19"/>
  <c r="L803" i="19"/>
  <c r="K803" i="19"/>
  <c r="J803" i="19"/>
  <c r="H803" i="19"/>
  <c r="Y803" i="19" s="1"/>
  <c r="M802" i="19"/>
  <c r="L802" i="19"/>
  <c r="K802" i="19"/>
  <c r="J802" i="19"/>
  <c r="H802" i="19"/>
  <c r="Y802" i="19" s="1"/>
  <c r="M801" i="19"/>
  <c r="L801" i="19"/>
  <c r="K801" i="19"/>
  <c r="Z801" i="19" s="1"/>
  <c r="J801" i="19"/>
  <c r="H801" i="19"/>
  <c r="Y801" i="19" s="1"/>
  <c r="M800" i="19"/>
  <c r="L800" i="19"/>
  <c r="K800" i="19"/>
  <c r="J800" i="19"/>
  <c r="H800" i="19"/>
  <c r="Y800" i="19" s="1"/>
  <c r="M799" i="19"/>
  <c r="L799" i="19"/>
  <c r="K799" i="19"/>
  <c r="J799" i="19"/>
  <c r="H799" i="19"/>
  <c r="Y799" i="19" s="1"/>
  <c r="M798" i="19"/>
  <c r="L798" i="19"/>
  <c r="K798" i="19"/>
  <c r="J798" i="19"/>
  <c r="H798" i="19"/>
  <c r="Y798" i="19" s="1"/>
  <c r="M797" i="19"/>
  <c r="L797" i="19"/>
  <c r="K797" i="19"/>
  <c r="J797" i="19"/>
  <c r="H797" i="19"/>
  <c r="Y797" i="19" s="1"/>
  <c r="M796" i="19"/>
  <c r="L796" i="19"/>
  <c r="K796" i="19"/>
  <c r="J796" i="19"/>
  <c r="H796" i="19"/>
  <c r="Y796" i="19" s="1"/>
  <c r="M795" i="19"/>
  <c r="L795" i="19"/>
  <c r="K795" i="19"/>
  <c r="J795" i="19"/>
  <c r="H795" i="19"/>
  <c r="Y795" i="19" s="1"/>
  <c r="M794" i="19"/>
  <c r="L794" i="19"/>
  <c r="K794" i="19"/>
  <c r="J794" i="19"/>
  <c r="H794" i="19"/>
  <c r="Y794" i="19" s="1"/>
  <c r="M793" i="19"/>
  <c r="L793" i="19"/>
  <c r="K793" i="19"/>
  <c r="J793" i="19"/>
  <c r="H793" i="19"/>
  <c r="Y793" i="19" s="1"/>
  <c r="M792" i="19"/>
  <c r="L792" i="19"/>
  <c r="K792" i="19"/>
  <c r="J792" i="19"/>
  <c r="H792" i="19"/>
  <c r="Y792" i="19" s="1"/>
  <c r="M791" i="19"/>
  <c r="L791" i="19"/>
  <c r="K791" i="19"/>
  <c r="J791" i="19"/>
  <c r="H791" i="19"/>
  <c r="Y791" i="19" s="1"/>
  <c r="M790" i="19"/>
  <c r="L790" i="19"/>
  <c r="K790" i="19"/>
  <c r="J790" i="19"/>
  <c r="H790" i="19"/>
  <c r="Y790" i="19" s="1"/>
  <c r="M789" i="19"/>
  <c r="L789" i="19"/>
  <c r="K789" i="19"/>
  <c r="J789" i="19"/>
  <c r="H789" i="19"/>
  <c r="Y789" i="19" s="1"/>
  <c r="M788" i="19"/>
  <c r="L788" i="19"/>
  <c r="K788" i="19"/>
  <c r="J788" i="19"/>
  <c r="H788" i="19"/>
  <c r="Y788" i="19" s="1"/>
  <c r="M787" i="19"/>
  <c r="L787" i="19"/>
  <c r="K787" i="19"/>
  <c r="J787" i="19"/>
  <c r="H787" i="19"/>
  <c r="Y787" i="19" s="1"/>
  <c r="M786" i="19"/>
  <c r="L786" i="19"/>
  <c r="K786" i="19"/>
  <c r="J786" i="19"/>
  <c r="H786" i="19"/>
  <c r="Y786" i="19" s="1"/>
  <c r="M785" i="19"/>
  <c r="L785" i="19"/>
  <c r="K785" i="19"/>
  <c r="J785" i="19"/>
  <c r="H785" i="19"/>
  <c r="Y785" i="19" s="1"/>
  <c r="M784" i="19"/>
  <c r="L784" i="19"/>
  <c r="K784" i="19"/>
  <c r="J784" i="19"/>
  <c r="H784" i="19"/>
  <c r="Y784" i="19" s="1"/>
  <c r="M783" i="19"/>
  <c r="L783" i="19"/>
  <c r="K783" i="19"/>
  <c r="J783" i="19"/>
  <c r="H783" i="19"/>
  <c r="Y783" i="19" s="1"/>
  <c r="M782" i="19"/>
  <c r="L782" i="19"/>
  <c r="K782" i="19"/>
  <c r="J782" i="19"/>
  <c r="H782" i="19"/>
  <c r="Y782" i="19" s="1"/>
  <c r="M781" i="19"/>
  <c r="L781" i="19"/>
  <c r="K781" i="19"/>
  <c r="J781" i="19"/>
  <c r="H781" i="19"/>
  <c r="Y781" i="19" s="1"/>
  <c r="M780" i="19"/>
  <c r="L780" i="19"/>
  <c r="K780" i="19"/>
  <c r="J780" i="19"/>
  <c r="H780" i="19"/>
  <c r="Y780" i="19" s="1"/>
  <c r="M779" i="19"/>
  <c r="L779" i="19"/>
  <c r="K779" i="19"/>
  <c r="J779" i="19"/>
  <c r="H779" i="19"/>
  <c r="Y779" i="19" s="1"/>
  <c r="M778" i="19"/>
  <c r="L778" i="19"/>
  <c r="K778" i="19"/>
  <c r="J778" i="19"/>
  <c r="H778" i="19"/>
  <c r="Y778" i="19" s="1"/>
  <c r="M777" i="19"/>
  <c r="L777" i="19"/>
  <c r="K777" i="19"/>
  <c r="J777" i="19"/>
  <c r="H777" i="19"/>
  <c r="Y777" i="19" s="1"/>
  <c r="M776" i="19"/>
  <c r="L776" i="19"/>
  <c r="K776" i="19"/>
  <c r="J776" i="19"/>
  <c r="H776" i="19"/>
  <c r="Y776" i="19" s="1"/>
  <c r="M775" i="19"/>
  <c r="L775" i="19"/>
  <c r="K775" i="19"/>
  <c r="J775" i="19"/>
  <c r="H775" i="19"/>
  <c r="Y775" i="19" s="1"/>
  <c r="M774" i="19"/>
  <c r="L774" i="19"/>
  <c r="K774" i="19"/>
  <c r="J774" i="19"/>
  <c r="H774" i="19"/>
  <c r="Y774" i="19" s="1"/>
  <c r="M773" i="19"/>
  <c r="L773" i="19"/>
  <c r="K773" i="19"/>
  <c r="J773" i="19"/>
  <c r="H773" i="19"/>
  <c r="Y773" i="19" s="1"/>
  <c r="M772" i="19"/>
  <c r="L772" i="19"/>
  <c r="K772" i="19"/>
  <c r="J772" i="19"/>
  <c r="H772" i="19"/>
  <c r="Y772" i="19" s="1"/>
  <c r="M771" i="19"/>
  <c r="L771" i="19"/>
  <c r="K771" i="19"/>
  <c r="J771" i="19"/>
  <c r="H771" i="19"/>
  <c r="Y771" i="19" s="1"/>
  <c r="M770" i="19"/>
  <c r="L770" i="19"/>
  <c r="K770" i="19"/>
  <c r="J770" i="19"/>
  <c r="H770" i="19"/>
  <c r="Y770" i="19" s="1"/>
  <c r="M769" i="19"/>
  <c r="L769" i="19"/>
  <c r="K769" i="19"/>
  <c r="J769" i="19"/>
  <c r="H769" i="19"/>
  <c r="Y769" i="19" s="1"/>
  <c r="M768" i="19"/>
  <c r="L768" i="19"/>
  <c r="K768" i="19"/>
  <c r="J768" i="19"/>
  <c r="H768" i="19"/>
  <c r="Y768" i="19" s="1"/>
  <c r="M767" i="19"/>
  <c r="L767" i="19"/>
  <c r="K767" i="19"/>
  <c r="J767" i="19"/>
  <c r="H767" i="19"/>
  <c r="Y767" i="19" s="1"/>
  <c r="M766" i="19"/>
  <c r="L766" i="19"/>
  <c r="K766" i="19"/>
  <c r="J766" i="19"/>
  <c r="H766" i="19"/>
  <c r="Y766" i="19" s="1"/>
  <c r="M765" i="19"/>
  <c r="Z765" i="19" s="1"/>
  <c r="L765" i="19"/>
  <c r="K765" i="19"/>
  <c r="J765" i="19"/>
  <c r="H765" i="19"/>
  <c r="Y765" i="19" s="1"/>
  <c r="M764" i="19"/>
  <c r="L764" i="19"/>
  <c r="K764" i="19"/>
  <c r="J764" i="19"/>
  <c r="H764" i="19"/>
  <c r="Y764" i="19" s="1"/>
  <c r="M763" i="19"/>
  <c r="L763" i="19"/>
  <c r="K763" i="19"/>
  <c r="J763" i="19"/>
  <c r="H763" i="19"/>
  <c r="Y763" i="19" s="1"/>
  <c r="M762" i="19"/>
  <c r="L762" i="19"/>
  <c r="K762" i="19"/>
  <c r="J762" i="19"/>
  <c r="H762" i="19"/>
  <c r="Y762" i="19" s="1"/>
  <c r="M761" i="19"/>
  <c r="L761" i="19"/>
  <c r="K761" i="19"/>
  <c r="J761" i="19"/>
  <c r="H761" i="19"/>
  <c r="Y761" i="19" s="1"/>
  <c r="M760" i="19"/>
  <c r="L760" i="19"/>
  <c r="K760" i="19"/>
  <c r="J760" i="19"/>
  <c r="H760" i="19"/>
  <c r="Y760" i="19" s="1"/>
  <c r="M759" i="19"/>
  <c r="L759" i="19"/>
  <c r="K759" i="19"/>
  <c r="J759" i="19"/>
  <c r="H759" i="19"/>
  <c r="Y759" i="19" s="1"/>
  <c r="M758" i="19"/>
  <c r="L758" i="19"/>
  <c r="K758" i="19"/>
  <c r="J758" i="19"/>
  <c r="H758" i="19"/>
  <c r="Y758" i="19" s="1"/>
  <c r="Z757" i="19"/>
  <c r="M757" i="19"/>
  <c r="L757" i="19"/>
  <c r="K757" i="19"/>
  <c r="J757" i="19"/>
  <c r="H757" i="19"/>
  <c r="Y757" i="19" s="1"/>
  <c r="M756" i="19"/>
  <c r="L756" i="19"/>
  <c r="K756" i="19"/>
  <c r="J756" i="19"/>
  <c r="H756" i="19"/>
  <c r="Y756" i="19" s="1"/>
  <c r="M755" i="19"/>
  <c r="L755" i="19"/>
  <c r="K755" i="19"/>
  <c r="J755" i="19"/>
  <c r="H755" i="19"/>
  <c r="Y755" i="19" s="1"/>
  <c r="M754" i="19"/>
  <c r="L754" i="19"/>
  <c r="K754" i="19"/>
  <c r="J754" i="19"/>
  <c r="H754" i="19"/>
  <c r="Y754" i="19" s="1"/>
  <c r="M753" i="19"/>
  <c r="L753" i="19"/>
  <c r="K753" i="19"/>
  <c r="J753" i="19"/>
  <c r="H753" i="19"/>
  <c r="Y753" i="19" s="1"/>
  <c r="M752" i="19"/>
  <c r="L752" i="19"/>
  <c r="K752" i="19"/>
  <c r="J752" i="19"/>
  <c r="Z752" i="19" s="1"/>
  <c r="H752" i="19"/>
  <c r="Y752" i="19" s="1"/>
  <c r="M751" i="19"/>
  <c r="L751" i="19"/>
  <c r="K751" i="19"/>
  <c r="J751" i="19"/>
  <c r="H751" i="19"/>
  <c r="Y751" i="19" s="1"/>
  <c r="M750" i="19"/>
  <c r="L750" i="19"/>
  <c r="K750" i="19"/>
  <c r="J750" i="19"/>
  <c r="H750" i="19"/>
  <c r="Y750" i="19" s="1"/>
  <c r="M749" i="19"/>
  <c r="L749" i="19"/>
  <c r="K749" i="19"/>
  <c r="J749" i="19"/>
  <c r="Z749" i="19" s="1"/>
  <c r="H749" i="19"/>
  <c r="Y749" i="19" s="1"/>
  <c r="M748" i="19"/>
  <c r="L748" i="19"/>
  <c r="K748" i="19"/>
  <c r="J748" i="19"/>
  <c r="H748" i="19"/>
  <c r="Y748" i="19" s="1"/>
  <c r="M747" i="19"/>
  <c r="L747" i="19"/>
  <c r="K747" i="19"/>
  <c r="J747" i="19"/>
  <c r="H747" i="19"/>
  <c r="Y747" i="19" s="1"/>
  <c r="M746" i="19"/>
  <c r="L746" i="19"/>
  <c r="K746" i="19"/>
  <c r="J746" i="19"/>
  <c r="H746" i="19"/>
  <c r="Y746" i="19" s="1"/>
  <c r="M745" i="19"/>
  <c r="L745" i="19"/>
  <c r="K745" i="19"/>
  <c r="J745" i="19"/>
  <c r="H745" i="19"/>
  <c r="Y745" i="19" s="1"/>
  <c r="M744" i="19"/>
  <c r="L744" i="19"/>
  <c r="K744" i="19"/>
  <c r="J744" i="19"/>
  <c r="H744" i="19"/>
  <c r="Y744" i="19" s="1"/>
  <c r="M743" i="19"/>
  <c r="L743" i="19"/>
  <c r="K743" i="19"/>
  <c r="J743" i="19"/>
  <c r="H743" i="19"/>
  <c r="Y743" i="19" s="1"/>
  <c r="M742" i="19"/>
  <c r="L742" i="19"/>
  <c r="K742" i="19"/>
  <c r="J742" i="19"/>
  <c r="H742" i="19"/>
  <c r="Y742" i="19" s="1"/>
  <c r="M741" i="19"/>
  <c r="L741" i="19"/>
  <c r="K741" i="19"/>
  <c r="J741" i="19"/>
  <c r="Z741" i="19" s="1"/>
  <c r="H741" i="19"/>
  <c r="Y741" i="19" s="1"/>
  <c r="M740" i="19"/>
  <c r="L740" i="19"/>
  <c r="K740" i="19"/>
  <c r="J740" i="19"/>
  <c r="H740" i="19"/>
  <c r="Y740" i="19" s="1"/>
  <c r="M739" i="19"/>
  <c r="L739" i="19"/>
  <c r="K739" i="19"/>
  <c r="J739" i="19"/>
  <c r="H739" i="19"/>
  <c r="Y739" i="19" s="1"/>
  <c r="M738" i="19"/>
  <c r="L738" i="19"/>
  <c r="K738" i="19"/>
  <c r="J738" i="19"/>
  <c r="H738" i="19"/>
  <c r="Y738" i="19" s="1"/>
  <c r="M737" i="19"/>
  <c r="L737" i="19"/>
  <c r="K737" i="19"/>
  <c r="J737" i="19"/>
  <c r="H737" i="19"/>
  <c r="Y737" i="19" s="1"/>
  <c r="M736" i="19"/>
  <c r="L736" i="19"/>
  <c r="K736" i="19"/>
  <c r="J736" i="19"/>
  <c r="H736" i="19"/>
  <c r="Y736" i="19" s="1"/>
  <c r="M735" i="19"/>
  <c r="L735" i="19"/>
  <c r="K735" i="19"/>
  <c r="J735" i="19"/>
  <c r="H735" i="19"/>
  <c r="Y735" i="19" s="1"/>
  <c r="M734" i="19"/>
  <c r="L734" i="19"/>
  <c r="K734" i="19"/>
  <c r="J734" i="19"/>
  <c r="H734" i="19"/>
  <c r="Y734" i="19" s="1"/>
  <c r="M733" i="19"/>
  <c r="L733" i="19"/>
  <c r="K733" i="19"/>
  <c r="J733" i="19"/>
  <c r="H733" i="19"/>
  <c r="Y733" i="19" s="1"/>
  <c r="M732" i="19"/>
  <c r="L732" i="19"/>
  <c r="K732" i="19"/>
  <c r="J732" i="19"/>
  <c r="H732" i="19"/>
  <c r="Y732" i="19" s="1"/>
  <c r="M731" i="19"/>
  <c r="L731" i="19"/>
  <c r="K731" i="19"/>
  <c r="J731" i="19"/>
  <c r="H731" i="19"/>
  <c r="Y731" i="19" s="1"/>
  <c r="M730" i="19"/>
  <c r="L730" i="19"/>
  <c r="K730" i="19"/>
  <c r="J730" i="19"/>
  <c r="H730" i="19"/>
  <c r="Y730" i="19" s="1"/>
  <c r="M729" i="19"/>
  <c r="L729" i="19"/>
  <c r="K729" i="19"/>
  <c r="J729" i="19"/>
  <c r="H729" i="19"/>
  <c r="Y729" i="19" s="1"/>
  <c r="M728" i="19"/>
  <c r="L728" i="19"/>
  <c r="K728" i="19"/>
  <c r="J728" i="19"/>
  <c r="H728" i="19"/>
  <c r="Y728" i="19" s="1"/>
  <c r="M727" i="19"/>
  <c r="L727" i="19"/>
  <c r="K727" i="19"/>
  <c r="J727" i="19"/>
  <c r="H727" i="19"/>
  <c r="Y727" i="19" s="1"/>
  <c r="M726" i="19"/>
  <c r="L726" i="19"/>
  <c r="K726" i="19"/>
  <c r="J726" i="19"/>
  <c r="H726" i="19"/>
  <c r="Y726" i="19" s="1"/>
  <c r="M725" i="19"/>
  <c r="L725" i="19"/>
  <c r="K725" i="19"/>
  <c r="J725" i="19"/>
  <c r="Z725" i="19" s="1"/>
  <c r="H725" i="19"/>
  <c r="Y725" i="19" s="1"/>
  <c r="M724" i="19"/>
  <c r="L724" i="19"/>
  <c r="K724" i="19"/>
  <c r="J724" i="19"/>
  <c r="H724" i="19"/>
  <c r="Y724" i="19" s="1"/>
  <c r="Y723" i="19"/>
  <c r="M723" i="19"/>
  <c r="L723" i="19"/>
  <c r="K723" i="19"/>
  <c r="J723" i="19"/>
  <c r="H723" i="19"/>
  <c r="M722" i="19"/>
  <c r="L722" i="19"/>
  <c r="K722" i="19"/>
  <c r="J722" i="19"/>
  <c r="H722" i="19"/>
  <c r="Y722" i="19" s="1"/>
  <c r="M721" i="19"/>
  <c r="L721" i="19"/>
  <c r="K721" i="19"/>
  <c r="J721" i="19"/>
  <c r="H721" i="19"/>
  <c r="Y721" i="19" s="1"/>
  <c r="Y720" i="19"/>
  <c r="M720" i="19"/>
  <c r="L720" i="19"/>
  <c r="K720" i="19"/>
  <c r="J720" i="19"/>
  <c r="H720" i="19"/>
  <c r="M719" i="19"/>
  <c r="L719" i="19"/>
  <c r="K719" i="19"/>
  <c r="J719" i="19"/>
  <c r="H719" i="19"/>
  <c r="Y719" i="19" s="1"/>
  <c r="M718" i="19"/>
  <c r="L718" i="19"/>
  <c r="K718" i="19"/>
  <c r="J718" i="19"/>
  <c r="H718" i="19"/>
  <c r="Y718" i="19" s="1"/>
  <c r="M717" i="19"/>
  <c r="L717" i="19"/>
  <c r="K717" i="19"/>
  <c r="J717" i="19"/>
  <c r="H717" i="19"/>
  <c r="Y717" i="19" s="1"/>
  <c r="M716" i="19"/>
  <c r="L716" i="19"/>
  <c r="K716" i="19"/>
  <c r="J716" i="19"/>
  <c r="H716" i="19"/>
  <c r="Y716" i="19" s="1"/>
  <c r="M715" i="19"/>
  <c r="L715" i="19"/>
  <c r="K715" i="19"/>
  <c r="J715" i="19"/>
  <c r="H715" i="19"/>
  <c r="Y715" i="19" s="1"/>
  <c r="M714" i="19"/>
  <c r="L714" i="19"/>
  <c r="K714" i="19"/>
  <c r="J714" i="19"/>
  <c r="H714" i="19"/>
  <c r="Y714" i="19" s="1"/>
  <c r="M713" i="19"/>
  <c r="L713" i="19"/>
  <c r="K713" i="19"/>
  <c r="J713" i="19"/>
  <c r="H713" i="19"/>
  <c r="Y713" i="19" s="1"/>
  <c r="M712" i="19"/>
  <c r="L712" i="19"/>
  <c r="K712" i="19"/>
  <c r="J712" i="19"/>
  <c r="H712" i="19"/>
  <c r="Y712" i="19" s="1"/>
  <c r="M711" i="19"/>
  <c r="L711" i="19"/>
  <c r="K711" i="19"/>
  <c r="J711" i="19"/>
  <c r="H711" i="19"/>
  <c r="Y711" i="19" s="1"/>
  <c r="M710" i="19"/>
  <c r="L710" i="19"/>
  <c r="K710" i="19"/>
  <c r="J710" i="19"/>
  <c r="H710" i="19"/>
  <c r="Y710" i="19" s="1"/>
  <c r="M709" i="19"/>
  <c r="L709" i="19"/>
  <c r="K709" i="19"/>
  <c r="J709" i="19"/>
  <c r="H709" i="19"/>
  <c r="Y709" i="19" s="1"/>
  <c r="M708" i="19"/>
  <c r="L708" i="19"/>
  <c r="K708" i="19"/>
  <c r="J708" i="19"/>
  <c r="H708" i="19"/>
  <c r="Y708" i="19" s="1"/>
  <c r="M707" i="19"/>
  <c r="L707" i="19"/>
  <c r="K707" i="19"/>
  <c r="J707" i="19"/>
  <c r="H707" i="19"/>
  <c r="Y707" i="19" s="1"/>
  <c r="M706" i="19"/>
  <c r="L706" i="19"/>
  <c r="K706" i="19"/>
  <c r="J706" i="19"/>
  <c r="H706" i="19"/>
  <c r="Y706" i="19" s="1"/>
  <c r="M705" i="19"/>
  <c r="L705" i="19"/>
  <c r="K705" i="19"/>
  <c r="J705" i="19"/>
  <c r="Z705" i="19" s="1"/>
  <c r="H705" i="19"/>
  <c r="Y705" i="19" s="1"/>
  <c r="M704" i="19"/>
  <c r="L704" i="19"/>
  <c r="K704" i="19"/>
  <c r="J704" i="19"/>
  <c r="H704" i="19"/>
  <c r="Y704" i="19" s="1"/>
  <c r="M703" i="19"/>
  <c r="L703" i="19"/>
  <c r="K703" i="19"/>
  <c r="J703" i="19"/>
  <c r="H703" i="19"/>
  <c r="Y703" i="19" s="1"/>
  <c r="M702" i="19"/>
  <c r="L702" i="19"/>
  <c r="K702" i="19"/>
  <c r="J702" i="19"/>
  <c r="H702" i="19"/>
  <c r="Y702" i="19" s="1"/>
  <c r="M701" i="19"/>
  <c r="L701" i="19"/>
  <c r="K701" i="19"/>
  <c r="J701" i="19"/>
  <c r="H701" i="19"/>
  <c r="Y701" i="19" s="1"/>
  <c r="M700" i="19"/>
  <c r="L700" i="19"/>
  <c r="K700" i="19"/>
  <c r="J700" i="19"/>
  <c r="H700" i="19"/>
  <c r="Y700" i="19" s="1"/>
  <c r="M699" i="19"/>
  <c r="L699" i="19"/>
  <c r="K699" i="19"/>
  <c r="J699" i="19"/>
  <c r="H699" i="19"/>
  <c r="Y699" i="19" s="1"/>
  <c r="M698" i="19"/>
  <c r="L698" i="19"/>
  <c r="K698" i="19"/>
  <c r="J698" i="19"/>
  <c r="H698" i="19"/>
  <c r="Y698" i="19" s="1"/>
  <c r="M697" i="19"/>
  <c r="L697" i="19"/>
  <c r="K697" i="19"/>
  <c r="J697" i="19"/>
  <c r="Z697" i="19" s="1"/>
  <c r="H697" i="19"/>
  <c r="Y697" i="19" s="1"/>
  <c r="M696" i="19"/>
  <c r="L696" i="19"/>
  <c r="K696" i="19"/>
  <c r="J696" i="19"/>
  <c r="H696" i="19"/>
  <c r="Y696" i="19" s="1"/>
  <c r="M695" i="19"/>
  <c r="L695" i="19"/>
  <c r="K695" i="19"/>
  <c r="J695" i="19"/>
  <c r="H695" i="19"/>
  <c r="Y695" i="19" s="1"/>
  <c r="M694" i="19"/>
  <c r="L694" i="19"/>
  <c r="K694" i="19"/>
  <c r="J694" i="19"/>
  <c r="H694" i="19"/>
  <c r="Y694" i="19" s="1"/>
  <c r="M693" i="19"/>
  <c r="L693" i="19"/>
  <c r="K693" i="19"/>
  <c r="J693" i="19"/>
  <c r="H693" i="19"/>
  <c r="Y693" i="19" s="1"/>
  <c r="M692" i="19"/>
  <c r="L692" i="19"/>
  <c r="K692" i="19"/>
  <c r="J692" i="19"/>
  <c r="H692" i="19"/>
  <c r="Y692" i="19" s="1"/>
  <c r="M691" i="19"/>
  <c r="L691" i="19"/>
  <c r="K691" i="19"/>
  <c r="J691" i="19"/>
  <c r="H691" i="19"/>
  <c r="Y691" i="19" s="1"/>
  <c r="Y690" i="19"/>
  <c r="M690" i="19"/>
  <c r="L690" i="19"/>
  <c r="K690" i="19"/>
  <c r="J690" i="19"/>
  <c r="H690" i="19"/>
  <c r="M689" i="19"/>
  <c r="L689" i="19"/>
  <c r="K689" i="19"/>
  <c r="J689" i="19"/>
  <c r="H689" i="19"/>
  <c r="Y689" i="19" s="1"/>
  <c r="M688" i="19"/>
  <c r="L688" i="19"/>
  <c r="K688" i="19"/>
  <c r="J688" i="19"/>
  <c r="H688" i="19"/>
  <c r="Y688" i="19" s="1"/>
  <c r="M687" i="19"/>
  <c r="L687" i="19"/>
  <c r="K687" i="19"/>
  <c r="J687" i="19"/>
  <c r="H687" i="19"/>
  <c r="Y687" i="19" s="1"/>
  <c r="M686" i="19"/>
  <c r="L686" i="19"/>
  <c r="K686" i="19"/>
  <c r="J686" i="19"/>
  <c r="H686" i="19"/>
  <c r="Y686" i="19" s="1"/>
  <c r="M685" i="19"/>
  <c r="L685" i="19"/>
  <c r="K685" i="19"/>
  <c r="J685" i="19"/>
  <c r="H685" i="19"/>
  <c r="Y685" i="19" s="1"/>
  <c r="M684" i="19"/>
  <c r="L684" i="19"/>
  <c r="K684" i="19"/>
  <c r="J684" i="19"/>
  <c r="H684" i="19"/>
  <c r="Y684" i="19" s="1"/>
  <c r="M683" i="19"/>
  <c r="L683" i="19"/>
  <c r="K683" i="19"/>
  <c r="J683" i="19"/>
  <c r="H683" i="19"/>
  <c r="Y683" i="19" s="1"/>
  <c r="M682" i="19"/>
  <c r="L682" i="19"/>
  <c r="K682" i="19"/>
  <c r="J682" i="19"/>
  <c r="H682" i="19"/>
  <c r="Y682" i="19" s="1"/>
  <c r="M681" i="19"/>
  <c r="L681" i="19"/>
  <c r="K681" i="19"/>
  <c r="J681" i="19"/>
  <c r="H681" i="19"/>
  <c r="Y681" i="19" s="1"/>
  <c r="M680" i="19"/>
  <c r="L680" i="19"/>
  <c r="K680" i="19"/>
  <c r="J680" i="19"/>
  <c r="H680" i="19"/>
  <c r="Y680" i="19" s="1"/>
  <c r="M679" i="19"/>
  <c r="L679" i="19"/>
  <c r="K679" i="19"/>
  <c r="J679" i="19"/>
  <c r="H679" i="19"/>
  <c r="Y679" i="19" s="1"/>
  <c r="M678" i="19"/>
  <c r="L678" i="19"/>
  <c r="K678" i="19"/>
  <c r="J678" i="19"/>
  <c r="H678" i="19"/>
  <c r="Y678" i="19" s="1"/>
  <c r="M677" i="19"/>
  <c r="L677" i="19"/>
  <c r="K677" i="19"/>
  <c r="J677" i="19"/>
  <c r="H677" i="19"/>
  <c r="Y677" i="19" s="1"/>
  <c r="M676" i="19"/>
  <c r="L676" i="19"/>
  <c r="K676" i="19"/>
  <c r="J676" i="19"/>
  <c r="H676" i="19"/>
  <c r="Y676" i="19" s="1"/>
  <c r="M675" i="19"/>
  <c r="L675" i="19"/>
  <c r="K675" i="19"/>
  <c r="J675" i="19"/>
  <c r="H675" i="19"/>
  <c r="Y675" i="19" s="1"/>
  <c r="M674" i="19"/>
  <c r="L674" i="19"/>
  <c r="K674" i="19"/>
  <c r="J674" i="19"/>
  <c r="H674" i="19"/>
  <c r="Y674" i="19" s="1"/>
  <c r="M673" i="19"/>
  <c r="L673" i="19"/>
  <c r="K673" i="19"/>
  <c r="Z673" i="19" s="1"/>
  <c r="J673" i="19"/>
  <c r="H673" i="19"/>
  <c r="Y673" i="19" s="1"/>
  <c r="M672" i="19"/>
  <c r="L672" i="19"/>
  <c r="K672" i="19"/>
  <c r="J672" i="19"/>
  <c r="H672" i="19"/>
  <c r="Y672" i="19" s="1"/>
  <c r="M671" i="19"/>
  <c r="L671" i="19"/>
  <c r="K671" i="19"/>
  <c r="Z671" i="19" s="1"/>
  <c r="J671" i="19"/>
  <c r="H671" i="19"/>
  <c r="Y671" i="19" s="1"/>
  <c r="M670" i="19"/>
  <c r="L670" i="19"/>
  <c r="K670" i="19"/>
  <c r="J670" i="19"/>
  <c r="H670" i="19"/>
  <c r="Y670" i="19" s="1"/>
  <c r="M669" i="19"/>
  <c r="L669" i="19"/>
  <c r="K669" i="19"/>
  <c r="J669" i="19"/>
  <c r="H669" i="19"/>
  <c r="Y669" i="19" s="1"/>
  <c r="M668" i="19"/>
  <c r="L668" i="19"/>
  <c r="K668" i="19"/>
  <c r="J668" i="19"/>
  <c r="H668" i="19"/>
  <c r="Y668" i="19" s="1"/>
  <c r="M667" i="19"/>
  <c r="L667" i="19"/>
  <c r="K667" i="19"/>
  <c r="J667" i="19"/>
  <c r="H667" i="19"/>
  <c r="Y667" i="19" s="1"/>
  <c r="M666" i="19"/>
  <c r="L666" i="19"/>
  <c r="K666" i="19"/>
  <c r="J666" i="19"/>
  <c r="H666" i="19"/>
  <c r="Y666" i="19" s="1"/>
  <c r="M665" i="19"/>
  <c r="L665" i="19"/>
  <c r="K665" i="19"/>
  <c r="J665" i="19"/>
  <c r="H665" i="19"/>
  <c r="Y665" i="19" s="1"/>
  <c r="M664" i="19"/>
  <c r="L664" i="19"/>
  <c r="K664" i="19"/>
  <c r="J664" i="19"/>
  <c r="H664" i="19"/>
  <c r="Y664" i="19" s="1"/>
  <c r="M663" i="19"/>
  <c r="L663" i="19"/>
  <c r="K663" i="19"/>
  <c r="Z663" i="19" s="1"/>
  <c r="J663" i="19"/>
  <c r="H663" i="19"/>
  <c r="Y663" i="19" s="1"/>
  <c r="M662" i="19"/>
  <c r="L662" i="19"/>
  <c r="K662" i="19"/>
  <c r="J662" i="19"/>
  <c r="H662" i="19"/>
  <c r="Y662" i="19" s="1"/>
  <c r="M661" i="19"/>
  <c r="L661" i="19"/>
  <c r="K661" i="19"/>
  <c r="J661" i="19"/>
  <c r="H661" i="19"/>
  <c r="Y661" i="19" s="1"/>
  <c r="Y660" i="19"/>
  <c r="M660" i="19"/>
  <c r="L660" i="19"/>
  <c r="K660" i="19"/>
  <c r="Z660" i="19" s="1"/>
  <c r="J660" i="19"/>
  <c r="H660" i="19"/>
  <c r="M659" i="19"/>
  <c r="L659" i="19"/>
  <c r="K659" i="19"/>
  <c r="J659" i="19"/>
  <c r="H659" i="19"/>
  <c r="Y659" i="19" s="1"/>
  <c r="M658" i="19"/>
  <c r="L658" i="19"/>
  <c r="K658" i="19"/>
  <c r="J658" i="19"/>
  <c r="H658" i="19"/>
  <c r="Y658" i="19" s="1"/>
  <c r="M657" i="19"/>
  <c r="L657" i="19"/>
  <c r="K657" i="19"/>
  <c r="J657" i="19"/>
  <c r="H657" i="19"/>
  <c r="Y657" i="19" s="1"/>
  <c r="M656" i="19"/>
  <c r="L656" i="19"/>
  <c r="K656" i="19"/>
  <c r="J656" i="19"/>
  <c r="H656" i="19"/>
  <c r="Y656" i="19" s="1"/>
  <c r="M655" i="19"/>
  <c r="L655" i="19"/>
  <c r="K655" i="19"/>
  <c r="J655" i="19"/>
  <c r="H655" i="19"/>
  <c r="Y655" i="19" s="1"/>
  <c r="M654" i="19"/>
  <c r="L654" i="19"/>
  <c r="K654" i="19"/>
  <c r="J654" i="19"/>
  <c r="H654" i="19"/>
  <c r="Y654" i="19" s="1"/>
  <c r="M653" i="19"/>
  <c r="L653" i="19"/>
  <c r="K653" i="19"/>
  <c r="J653" i="19"/>
  <c r="H653" i="19"/>
  <c r="Y653" i="19" s="1"/>
  <c r="Y652" i="19"/>
  <c r="M652" i="19"/>
  <c r="L652" i="19"/>
  <c r="K652" i="19"/>
  <c r="J652" i="19"/>
  <c r="H652" i="19"/>
  <c r="Y651" i="19"/>
  <c r="M651" i="19"/>
  <c r="L651" i="19"/>
  <c r="K651" i="19"/>
  <c r="J651" i="19"/>
  <c r="H651" i="19"/>
  <c r="M650" i="19"/>
  <c r="L650" i="19"/>
  <c r="K650" i="19"/>
  <c r="J650" i="19"/>
  <c r="H650" i="19"/>
  <c r="Y650" i="19" s="1"/>
  <c r="M649" i="19"/>
  <c r="L649" i="19"/>
  <c r="K649" i="19"/>
  <c r="J649" i="19"/>
  <c r="H649" i="19"/>
  <c r="Y649" i="19" s="1"/>
  <c r="M648" i="19"/>
  <c r="L648" i="19"/>
  <c r="K648" i="19"/>
  <c r="J648" i="19"/>
  <c r="H648" i="19"/>
  <c r="Y648" i="19" s="1"/>
  <c r="M647" i="19"/>
  <c r="L647" i="19"/>
  <c r="K647" i="19"/>
  <c r="J647" i="19"/>
  <c r="H647" i="19"/>
  <c r="Y647" i="19" s="1"/>
  <c r="M646" i="19"/>
  <c r="L646" i="19"/>
  <c r="K646" i="19"/>
  <c r="J646" i="19"/>
  <c r="H646" i="19"/>
  <c r="Y646" i="19" s="1"/>
  <c r="M645" i="19"/>
  <c r="L645" i="19"/>
  <c r="K645" i="19"/>
  <c r="J645" i="19"/>
  <c r="H645" i="19"/>
  <c r="Y645" i="19" s="1"/>
  <c r="M644" i="19"/>
  <c r="L644" i="19"/>
  <c r="K644" i="19"/>
  <c r="J644" i="19"/>
  <c r="H644" i="19"/>
  <c r="Y644" i="19" s="1"/>
  <c r="M643" i="19"/>
  <c r="L643" i="19"/>
  <c r="K643" i="19"/>
  <c r="J643" i="19"/>
  <c r="H643" i="19"/>
  <c r="Y643" i="19" s="1"/>
  <c r="Y642" i="19"/>
  <c r="M642" i="19"/>
  <c r="L642" i="19"/>
  <c r="K642" i="19"/>
  <c r="J642" i="19"/>
  <c r="H642" i="19"/>
  <c r="M641" i="19"/>
  <c r="L641" i="19"/>
  <c r="K641" i="19"/>
  <c r="J641" i="19"/>
  <c r="H641" i="19"/>
  <c r="Y641" i="19" s="1"/>
  <c r="M640" i="19"/>
  <c r="L640" i="19"/>
  <c r="K640" i="19"/>
  <c r="J640" i="19"/>
  <c r="H640" i="19"/>
  <c r="Y640" i="19" s="1"/>
  <c r="Y639" i="19"/>
  <c r="M639" i="19"/>
  <c r="L639" i="19"/>
  <c r="K639" i="19"/>
  <c r="J639" i="19"/>
  <c r="H639" i="19"/>
  <c r="M638" i="19"/>
  <c r="L638" i="19"/>
  <c r="K638" i="19"/>
  <c r="J638" i="19"/>
  <c r="H638" i="19"/>
  <c r="Y638" i="19" s="1"/>
  <c r="M637" i="19"/>
  <c r="L637" i="19"/>
  <c r="K637" i="19"/>
  <c r="J637" i="19"/>
  <c r="H637" i="19"/>
  <c r="Y637" i="19" s="1"/>
  <c r="M636" i="19"/>
  <c r="L636" i="19"/>
  <c r="K636" i="19"/>
  <c r="Z636" i="19" s="1"/>
  <c r="J636" i="19"/>
  <c r="H636" i="19"/>
  <c r="Y636" i="19" s="1"/>
  <c r="M635" i="19"/>
  <c r="L635" i="19"/>
  <c r="K635" i="19"/>
  <c r="J635" i="19"/>
  <c r="H635" i="19"/>
  <c r="Y635" i="19" s="1"/>
  <c r="M634" i="19"/>
  <c r="L634" i="19"/>
  <c r="K634" i="19"/>
  <c r="J634" i="19"/>
  <c r="H634" i="19"/>
  <c r="Y634" i="19" s="1"/>
  <c r="M633" i="19"/>
  <c r="L633" i="19"/>
  <c r="K633" i="19"/>
  <c r="J633" i="19"/>
  <c r="H633" i="19"/>
  <c r="Y633" i="19" s="1"/>
  <c r="M632" i="19"/>
  <c r="L632" i="19"/>
  <c r="K632" i="19"/>
  <c r="J632" i="19"/>
  <c r="H632" i="19"/>
  <c r="Y632" i="19" s="1"/>
  <c r="M631" i="19"/>
  <c r="L631" i="19"/>
  <c r="K631" i="19"/>
  <c r="J631" i="19"/>
  <c r="H631" i="19"/>
  <c r="Y631" i="19" s="1"/>
  <c r="M630" i="19"/>
  <c r="L630" i="19"/>
  <c r="K630" i="19"/>
  <c r="J630" i="19"/>
  <c r="H630" i="19"/>
  <c r="Y630" i="19" s="1"/>
  <c r="M629" i="19"/>
  <c r="L629" i="19"/>
  <c r="K629" i="19"/>
  <c r="J629" i="19"/>
  <c r="H629" i="19"/>
  <c r="Y629" i="19" s="1"/>
  <c r="M628" i="19"/>
  <c r="L628" i="19"/>
  <c r="K628" i="19"/>
  <c r="J628" i="19"/>
  <c r="H628" i="19"/>
  <c r="Y628" i="19" s="1"/>
  <c r="M627" i="19"/>
  <c r="L627" i="19"/>
  <c r="K627" i="19"/>
  <c r="J627" i="19"/>
  <c r="H627" i="19"/>
  <c r="Y627" i="19" s="1"/>
  <c r="M626" i="19"/>
  <c r="L626" i="19"/>
  <c r="K626" i="19"/>
  <c r="J626" i="19"/>
  <c r="H626" i="19"/>
  <c r="Y626" i="19" s="1"/>
  <c r="M625" i="19"/>
  <c r="L625" i="19"/>
  <c r="K625" i="19"/>
  <c r="J625" i="19"/>
  <c r="H625" i="19"/>
  <c r="Y625" i="19" s="1"/>
  <c r="M624" i="19"/>
  <c r="L624" i="19"/>
  <c r="K624" i="19"/>
  <c r="J624" i="19"/>
  <c r="H624" i="19"/>
  <c r="Y624" i="19" s="1"/>
  <c r="M623" i="19"/>
  <c r="L623" i="19"/>
  <c r="K623" i="19"/>
  <c r="J623" i="19"/>
  <c r="H623" i="19"/>
  <c r="Y623" i="19" s="1"/>
  <c r="M622" i="19"/>
  <c r="L622" i="19"/>
  <c r="K622" i="19"/>
  <c r="J622" i="19"/>
  <c r="H622" i="19"/>
  <c r="Y622" i="19" s="1"/>
  <c r="M621" i="19"/>
  <c r="L621" i="19"/>
  <c r="K621" i="19"/>
  <c r="J621" i="19"/>
  <c r="H621" i="19"/>
  <c r="Y621" i="19" s="1"/>
  <c r="M620" i="19"/>
  <c r="L620" i="19"/>
  <c r="K620" i="19"/>
  <c r="J620" i="19"/>
  <c r="H620" i="19"/>
  <c r="Y620" i="19" s="1"/>
  <c r="M619" i="19"/>
  <c r="L619" i="19"/>
  <c r="K619" i="19"/>
  <c r="J619" i="19"/>
  <c r="H619" i="19"/>
  <c r="Y619" i="19" s="1"/>
  <c r="M618" i="19"/>
  <c r="L618" i="19"/>
  <c r="K618" i="19"/>
  <c r="J618" i="19"/>
  <c r="H618" i="19"/>
  <c r="Y618" i="19" s="1"/>
  <c r="Y617" i="19"/>
  <c r="M617" i="19"/>
  <c r="L617" i="19"/>
  <c r="K617" i="19"/>
  <c r="J617" i="19"/>
  <c r="H617" i="19"/>
  <c r="M616" i="19"/>
  <c r="L616" i="19"/>
  <c r="K616" i="19"/>
  <c r="J616" i="19"/>
  <c r="H616" i="19"/>
  <c r="Y616" i="19" s="1"/>
  <c r="M615" i="19"/>
  <c r="L615" i="19"/>
  <c r="K615" i="19"/>
  <c r="J615" i="19"/>
  <c r="H615" i="19"/>
  <c r="Y615" i="19" s="1"/>
  <c r="M614" i="19"/>
  <c r="L614" i="19"/>
  <c r="K614" i="19"/>
  <c r="J614" i="19"/>
  <c r="H614" i="19"/>
  <c r="Y614" i="19" s="1"/>
  <c r="M613" i="19"/>
  <c r="L613" i="19"/>
  <c r="K613" i="19"/>
  <c r="J613" i="19"/>
  <c r="H613" i="19"/>
  <c r="Y613" i="19" s="1"/>
  <c r="M612" i="19"/>
  <c r="L612" i="19"/>
  <c r="K612" i="19"/>
  <c r="J612" i="19"/>
  <c r="H612" i="19"/>
  <c r="Y612" i="19" s="1"/>
  <c r="M611" i="19"/>
  <c r="L611" i="19"/>
  <c r="K611" i="19"/>
  <c r="J611" i="19"/>
  <c r="H611" i="19"/>
  <c r="Y611" i="19" s="1"/>
  <c r="M610" i="19"/>
  <c r="L610" i="19"/>
  <c r="K610" i="19"/>
  <c r="J610" i="19"/>
  <c r="H610" i="19"/>
  <c r="Y610" i="19" s="1"/>
  <c r="M609" i="19"/>
  <c r="L609" i="19"/>
  <c r="K609" i="19"/>
  <c r="J609" i="19"/>
  <c r="Z609" i="19" s="1"/>
  <c r="AA609" i="19" s="1"/>
  <c r="H609" i="19"/>
  <c r="Y609" i="19" s="1"/>
  <c r="M608" i="19"/>
  <c r="L608" i="19"/>
  <c r="K608" i="19"/>
  <c r="J608" i="19"/>
  <c r="H608" i="19"/>
  <c r="Y608" i="19" s="1"/>
  <c r="M607" i="19"/>
  <c r="L607" i="19"/>
  <c r="K607" i="19"/>
  <c r="J607" i="19"/>
  <c r="H607" i="19"/>
  <c r="Y607" i="19" s="1"/>
  <c r="M606" i="19"/>
  <c r="L606" i="19"/>
  <c r="K606" i="19"/>
  <c r="J606" i="19"/>
  <c r="Z606" i="19" s="1"/>
  <c r="H606" i="19"/>
  <c r="Y606" i="19" s="1"/>
  <c r="M605" i="19"/>
  <c r="Z605" i="19" s="1"/>
  <c r="L605" i="19"/>
  <c r="K605" i="19"/>
  <c r="J605" i="19"/>
  <c r="H605" i="19"/>
  <c r="Y605" i="19" s="1"/>
  <c r="M604" i="19"/>
  <c r="L604" i="19"/>
  <c r="K604" i="19"/>
  <c r="J604" i="19"/>
  <c r="Z604" i="19" s="1"/>
  <c r="H604" i="19"/>
  <c r="Y604" i="19" s="1"/>
  <c r="M603" i="19"/>
  <c r="L603" i="19"/>
  <c r="K603" i="19"/>
  <c r="J603" i="19"/>
  <c r="Z603" i="19" s="1"/>
  <c r="H603" i="19"/>
  <c r="Y603" i="19" s="1"/>
  <c r="Y602" i="19"/>
  <c r="M602" i="19"/>
  <c r="L602" i="19"/>
  <c r="K602" i="19"/>
  <c r="J602" i="19"/>
  <c r="Z602" i="19" s="1"/>
  <c r="H602" i="19"/>
  <c r="Y601" i="19"/>
  <c r="M601" i="19"/>
  <c r="L601" i="19"/>
  <c r="K601" i="19"/>
  <c r="J601" i="19"/>
  <c r="H601" i="19"/>
  <c r="Y600" i="19"/>
  <c r="M600" i="19"/>
  <c r="L600" i="19"/>
  <c r="K600" i="19"/>
  <c r="J600" i="19"/>
  <c r="H600" i="19"/>
  <c r="M599" i="19"/>
  <c r="L599" i="19"/>
  <c r="K599" i="19"/>
  <c r="J599" i="19"/>
  <c r="H599" i="19"/>
  <c r="Y599" i="19" s="1"/>
  <c r="M598" i="19"/>
  <c r="L598" i="19"/>
  <c r="K598" i="19"/>
  <c r="J598" i="19"/>
  <c r="H598" i="19"/>
  <c r="Y598" i="19" s="1"/>
  <c r="M597" i="19"/>
  <c r="L597" i="19"/>
  <c r="K597" i="19"/>
  <c r="J597" i="19"/>
  <c r="H597" i="19"/>
  <c r="Y597" i="19" s="1"/>
  <c r="M596" i="19"/>
  <c r="L596" i="19"/>
  <c r="K596" i="19"/>
  <c r="J596" i="19"/>
  <c r="H596" i="19"/>
  <c r="Y596" i="19" s="1"/>
  <c r="M595" i="19"/>
  <c r="L595" i="19"/>
  <c r="K595" i="19"/>
  <c r="J595" i="19"/>
  <c r="H595" i="19"/>
  <c r="Y595" i="19" s="1"/>
  <c r="M594" i="19"/>
  <c r="L594" i="19"/>
  <c r="K594" i="19"/>
  <c r="J594" i="19"/>
  <c r="H594" i="19"/>
  <c r="Y594" i="19" s="1"/>
  <c r="M593" i="19"/>
  <c r="L593" i="19"/>
  <c r="K593" i="19"/>
  <c r="J593" i="19"/>
  <c r="H593" i="19"/>
  <c r="Y593" i="19" s="1"/>
  <c r="M592" i="19"/>
  <c r="L592" i="19"/>
  <c r="K592" i="19"/>
  <c r="J592" i="19"/>
  <c r="H592" i="19"/>
  <c r="Y592" i="19" s="1"/>
  <c r="M591" i="19"/>
  <c r="L591" i="19"/>
  <c r="K591" i="19"/>
  <c r="J591" i="19"/>
  <c r="Z591" i="19" s="1"/>
  <c r="H591" i="19"/>
  <c r="Y591" i="19" s="1"/>
  <c r="Z590" i="19"/>
  <c r="M590" i="19"/>
  <c r="L590" i="19"/>
  <c r="K590" i="19"/>
  <c r="J590" i="19"/>
  <c r="H590" i="19"/>
  <c r="Y590" i="19" s="1"/>
  <c r="Y589" i="19"/>
  <c r="M589" i="19"/>
  <c r="L589" i="19"/>
  <c r="K589" i="19"/>
  <c r="J589" i="19"/>
  <c r="H589" i="19"/>
  <c r="M588" i="19"/>
  <c r="L588" i="19"/>
  <c r="K588" i="19"/>
  <c r="J588" i="19"/>
  <c r="H588" i="19"/>
  <c r="Y588" i="19" s="1"/>
  <c r="M587" i="19"/>
  <c r="L587" i="19"/>
  <c r="K587" i="19"/>
  <c r="J587" i="19"/>
  <c r="Z587" i="19" s="1"/>
  <c r="H587" i="19"/>
  <c r="Y587" i="19" s="1"/>
  <c r="M586" i="19"/>
  <c r="L586" i="19"/>
  <c r="Z586" i="19" s="1"/>
  <c r="AA586" i="19" s="1"/>
  <c r="K586" i="19"/>
  <c r="J586" i="19"/>
  <c r="H586" i="19"/>
  <c r="Y586" i="19" s="1"/>
  <c r="Y585" i="19"/>
  <c r="M585" i="19"/>
  <c r="L585" i="19"/>
  <c r="K585" i="19"/>
  <c r="Z585" i="19" s="1"/>
  <c r="J585" i="19"/>
  <c r="H585" i="19"/>
  <c r="Y584" i="19"/>
  <c r="M584" i="19"/>
  <c r="L584" i="19"/>
  <c r="K584" i="19"/>
  <c r="J584" i="19"/>
  <c r="Z584" i="19" s="1"/>
  <c r="H584" i="19"/>
  <c r="M583" i="19"/>
  <c r="L583" i="19"/>
  <c r="K583" i="19"/>
  <c r="J583" i="19"/>
  <c r="H583" i="19"/>
  <c r="Y583" i="19" s="1"/>
  <c r="M582" i="19"/>
  <c r="L582" i="19"/>
  <c r="K582" i="19"/>
  <c r="J582" i="19"/>
  <c r="H582" i="19"/>
  <c r="Y582" i="19" s="1"/>
  <c r="M581" i="19"/>
  <c r="L581" i="19"/>
  <c r="K581" i="19"/>
  <c r="Z581" i="19" s="1"/>
  <c r="J581" i="19"/>
  <c r="H581" i="19"/>
  <c r="Y581" i="19" s="1"/>
  <c r="M580" i="19"/>
  <c r="L580" i="19"/>
  <c r="K580" i="19"/>
  <c r="Z580" i="19" s="1"/>
  <c r="J580" i="19"/>
  <c r="H580" i="19"/>
  <c r="Y580" i="19" s="1"/>
  <c r="M579" i="19"/>
  <c r="L579" i="19"/>
  <c r="K579" i="19"/>
  <c r="J579" i="19"/>
  <c r="H579" i="19"/>
  <c r="Y579" i="19" s="1"/>
  <c r="M578" i="19"/>
  <c r="L578" i="19"/>
  <c r="K578" i="19"/>
  <c r="Z578" i="19" s="1"/>
  <c r="AA578" i="19" s="1"/>
  <c r="J578" i="19"/>
  <c r="H578" i="19"/>
  <c r="Y578" i="19" s="1"/>
  <c r="M577" i="19"/>
  <c r="L577" i="19"/>
  <c r="K577" i="19"/>
  <c r="J577" i="19"/>
  <c r="H577" i="19"/>
  <c r="Y577" i="19" s="1"/>
  <c r="M576" i="19"/>
  <c r="L576" i="19"/>
  <c r="K576" i="19"/>
  <c r="J576" i="19"/>
  <c r="Z576" i="19" s="1"/>
  <c r="H576" i="19"/>
  <c r="Y576" i="19" s="1"/>
  <c r="M575" i="19"/>
  <c r="L575" i="19"/>
  <c r="K575" i="19"/>
  <c r="J575" i="19"/>
  <c r="H575" i="19"/>
  <c r="Y575" i="19" s="1"/>
  <c r="M574" i="19"/>
  <c r="L574" i="19"/>
  <c r="K574" i="19"/>
  <c r="Z574" i="19" s="1"/>
  <c r="J574" i="19"/>
  <c r="H574" i="19"/>
  <c r="Y574" i="19" s="1"/>
  <c r="M573" i="19"/>
  <c r="L573" i="19"/>
  <c r="K573" i="19"/>
  <c r="J573" i="19"/>
  <c r="Z573" i="19" s="1"/>
  <c r="H573" i="19"/>
  <c r="Y573" i="19" s="1"/>
  <c r="M572" i="19"/>
  <c r="L572" i="19"/>
  <c r="K572" i="19"/>
  <c r="J572" i="19"/>
  <c r="H572" i="19"/>
  <c r="Y572" i="19" s="1"/>
  <c r="M571" i="19"/>
  <c r="L571" i="19"/>
  <c r="K571" i="19"/>
  <c r="J571" i="19"/>
  <c r="H571" i="19"/>
  <c r="Y571" i="19" s="1"/>
  <c r="M570" i="19"/>
  <c r="L570" i="19"/>
  <c r="K570" i="19"/>
  <c r="J570" i="19"/>
  <c r="H570" i="19"/>
  <c r="Y570" i="19" s="1"/>
  <c r="M569" i="19"/>
  <c r="L569" i="19"/>
  <c r="K569" i="19"/>
  <c r="J569" i="19"/>
  <c r="H569" i="19"/>
  <c r="Y569" i="19" s="1"/>
  <c r="Y568" i="19"/>
  <c r="M568" i="19"/>
  <c r="L568" i="19"/>
  <c r="K568" i="19"/>
  <c r="J568" i="19"/>
  <c r="Z568" i="19" s="1"/>
  <c r="H568" i="19"/>
  <c r="M567" i="19"/>
  <c r="L567" i="19"/>
  <c r="K567" i="19"/>
  <c r="J567" i="19"/>
  <c r="Z567" i="19" s="1"/>
  <c r="H567" i="19"/>
  <c r="Y567" i="19" s="1"/>
  <c r="M566" i="19"/>
  <c r="L566" i="19"/>
  <c r="K566" i="19"/>
  <c r="J566" i="19"/>
  <c r="Z566" i="19" s="1"/>
  <c r="H566" i="19"/>
  <c r="Y566" i="19" s="1"/>
  <c r="M565" i="19"/>
  <c r="L565" i="19"/>
  <c r="K565" i="19"/>
  <c r="J565" i="19"/>
  <c r="H565" i="19"/>
  <c r="Y565" i="19" s="1"/>
  <c r="M564" i="19"/>
  <c r="L564" i="19"/>
  <c r="K564" i="19"/>
  <c r="J564" i="19"/>
  <c r="H564" i="19"/>
  <c r="Y564" i="19" s="1"/>
  <c r="M563" i="19"/>
  <c r="L563" i="19"/>
  <c r="K563" i="19"/>
  <c r="J563" i="19"/>
  <c r="Z563" i="19" s="1"/>
  <c r="H563" i="19"/>
  <c r="Y563" i="19" s="1"/>
  <c r="Y562" i="19"/>
  <c r="M562" i="19"/>
  <c r="L562" i="19"/>
  <c r="K562" i="19"/>
  <c r="J562" i="19"/>
  <c r="H562" i="19"/>
  <c r="M561" i="19"/>
  <c r="L561" i="19"/>
  <c r="K561" i="19"/>
  <c r="J561" i="19"/>
  <c r="H561" i="19"/>
  <c r="Y561" i="19" s="1"/>
  <c r="Y560" i="19"/>
  <c r="M560" i="19"/>
  <c r="L560" i="19"/>
  <c r="K560" i="19"/>
  <c r="J560" i="19"/>
  <c r="H560" i="19"/>
  <c r="M559" i="19"/>
  <c r="L559" i="19"/>
  <c r="Z559" i="19" s="1"/>
  <c r="K559" i="19"/>
  <c r="J559" i="19"/>
  <c r="H559" i="19"/>
  <c r="Y559" i="19" s="1"/>
  <c r="M558" i="19"/>
  <c r="L558" i="19"/>
  <c r="K558" i="19"/>
  <c r="J558" i="19"/>
  <c r="H558" i="19"/>
  <c r="Y558" i="19" s="1"/>
  <c r="M557" i="19"/>
  <c r="L557" i="19"/>
  <c r="K557" i="19"/>
  <c r="J557" i="19"/>
  <c r="H557" i="19"/>
  <c r="Y557" i="19" s="1"/>
  <c r="M556" i="19"/>
  <c r="L556" i="19"/>
  <c r="K556" i="19"/>
  <c r="J556" i="19"/>
  <c r="H556" i="19"/>
  <c r="Y556" i="19" s="1"/>
  <c r="M555" i="19"/>
  <c r="L555" i="19"/>
  <c r="K555" i="19"/>
  <c r="Z555" i="19" s="1"/>
  <c r="J555" i="19"/>
  <c r="H555" i="19"/>
  <c r="Y555" i="19" s="1"/>
  <c r="M554" i="19"/>
  <c r="L554" i="19"/>
  <c r="K554" i="19"/>
  <c r="J554" i="19"/>
  <c r="H554" i="19"/>
  <c r="Y554" i="19" s="1"/>
  <c r="Y553" i="19"/>
  <c r="M553" i="19"/>
  <c r="L553" i="19"/>
  <c r="Z553" i="19" s="1"/>
  <c r="K553" i="19"/>
  <c r="J553" i="19"/>
  <c r="H553" i="19"/>
  <c r="Y552" i="19"/>
  <c r="M552" i="19"/>
  <c r="L552" i="19"/>
  <c r="K552" i="19"/>
  <c r="J552" i="19"/>
  <c r="H552" i="19"/>
  <c r="M551" i="19"/>
  <c r="L551" i="19"/>
  <c r="K551" i="19"/>
  <c r="J551" i="19"/>
  <c r="Z551" i="19" s="1"/>
  <c r="H551" i="19"/>
  <c r="Y551" i="19" s="1"/>
  <c r="M550" i="19"/>
  <c r="L550" i="19"/>
  <c r="K550" i="19"/>
  <c r="J550" i="19"/>
  <c r="H550" i="19"/>
  <c r="Y550" i="19" s="1"/>
  <c r="M549" i="19"/>
  <c r="L549" i="19"/>
  <c r="K549" i="19"/>
  <c r="J549" i="19"/>
  <c r="H549" i="19"/>
  <c r="Y549" i="19" s="1"/>
  <c r="M548" i="19"/>
  <c r="L548" i="19"/>
  <c r="K548" i="19"/>
  <c r="J548" i="19"/>
  <c r="H548" i="19"/>
  <c r="Y548" i="19" s="1"/>
  <c r="M547" i="19"/>
  <c r="L547" i="19"/>
  <c r="K547" i="19"/>
  <c r="J547" i="19"/>
  <c r="H547" i="19"/>
  <c r="Y547" i="19" s="1"/>
  <c r="M546" i="19"/>
  <c r="L546" i="19"/>
  <c r="K546" i="19"/>
  <c r="J546" i="19"/>
  <c r="Z546" i="19" s="1"/>
  <c r="H546" i="19"/>
  <c r="Y546" i="19" s="1"/>
  <c r="M545" i="19"/>
  <c r="L545" i="19"/>
  <c r="K545" i="19"/>
  <c r="J545" i="19"/>
  <c r="H545" i="19"/>
  <c r="Y545" i="19" s="1"/>
  <c r="M544" i="19"/>
  <c r="L544" i="19"/>
  <c r="K544" i="19"/>
  <c r="Z544" i="19" s="1"/>
  <c r="J544" i="19"/>
  <c r="H544" i="19"/>
  <c r="Y544" i="19" s="1"/>
  <c r="M543" i="19"/>
  <c r="L543" i="19"/>
  <c r="K543" i="19"/>
  <c r="J543" i="19"/>
  <c r="H543" i="19"/>
  <c r="Y543" i="19" s="1"/>
  <c r="M542" i="19"/>
  <c r="L542" i="19"/>
  <c r="K542" i="19"/>
  <c r="J542" i="19"/>
  <c r="H542" i="19"/>
  <c r="Y542" i="19" s="1"/>
  <c r="M541" i="19"/>
  <c r="L541" i="19"/>
  <c r="K541" i="19"/>
  <c r="J541" i="19"/>
  <c r="H541" i="19"/>
  <c r="Y541" i="19" s="1"/>
  <c r="M540" i="19"/>
  <c r="L540" i="19"/>
  <c r="K540" i="19"/>
  <c r="J540" i="19"/>
  <c r="Z540" i="19" s="1"/>
  <c r="H540" i="19"/>
  <c r="Y540" i="19" s="1"/>
  <c r="M539" i="19"/>
  <c r="L539" i="19"/>
  <c r="K539" i="19"/>
  <c r="J539" i="19"/>
  <c r="Z539" i="19" s="1"/>
  <c r="H539" i="19"/>
  <c r="Y539" i="19" s="1"/>
  <c r="Z538" i="19"/>
  <c r="AA538" i="19" s="1"/>
  <c r="M538" i="19"/>
  <c r="L538" i="19"/>
  <c r="K538" i="19"/>
  <c r="J538" i="19"/>
  <c r="H538" i="19"/>
  <c r="Y538" i="19" s="1"/>
  <c r="Y537" i="19"/>
  <c r="M537" i="19"/>
  <c r="L537" i="19"/>
  <c r="K537" i="19"/>
  <c r="J537" i="19"/>
  <c r="H537" i="19"/>
  <c r="Y536" i="19"/>
  <c r="M536" i="19"/>
  <c r="L536" i="19"/>
  <c r="K536" i="19"/>
  <c r="J536" i="19"/>
  <c r="H536" i="19"/>
  <c r="M535" i="19"/>
  <c r="L535" i="19"/>
  <c r="K535" i="19"/>
  <c r="J535" i="19"/>
  <c r="Z535" i="19" s="1"/>
  <c r="H535" i="19"/>
  <c r="Y535" i="19" s="1"/>
  <c r="Y534" i="19"/>
  <c r="M534" i="19"/>
  <c r="L534" i="19"/>
  <c r="K534" i="19"/>
  <c r="J534" i="19"/>
  <c r="H534" i="19"/>
  <c r="M533" i="19"/>
  <c r="L533" i="19"/>
  <c r="K533" i="19"/>
  <c r="J533" i="19"/>
  <c r="H533" i="19"/>
  <c r="Y533" i="19" s="1"/>
  <c r="M532" i="19"/>
  <c r="L532" i="19"/>
  <c r="K532" i="19"/>
  <c r="J532" i="19"/>
  <c r="Z532" i="19" s="1"/>
  <c r="H532" i="19"/>
  <c r="Y532" i="19" s="1"/>
  <c r="Z531" i="19"/>
  <c r="M531" i="19"/>
  <c r="L531" i="19"/>
  <c r="K531" i="19"/>
  <c r="J531" i="19"/>
  <c r="H531" i="19"/>
  <c r="Y531" i="19" s="1"/>
  <c r="M530" i="19"/>
  <c r="L530" i="19"/>
  <c r="K530" i="19"/>
  <c r="J530" i="19"/>
  <c r="H530" i="19"/>
  <c r="Y530" i="19" s="1"/>
  <c r="M529" i="19"/>
  <c r="L529" i="19"/>
  <c r="K529" i="19"/>
  <c r="Z529" i="19" s="1"/>
  <c r="J529" i="19"/>
  <c r="H529" i="19"/>
  <c r="Y529" i="19" s="1"/>
  <c r="M528" i="19"/>
  <c r="L528" i="19"/>
  <c r="K528" i="19"/>
  <c r="J528" i="19"/>
  <c r="Z528" i="19" s="1"/>
  <c r="H528" i="19"/>
  <c r="Y528" i="19" s="1"/>
  <c r="M527" i="19"/>
  <c r="L527" i="19"/>
  <c r="K527" i="19"/>
  <c r="J527" i="19"/>
  <c r="H527" i="19"/>
  <c r="Y527" i="19" s="1"/>
  <c r="M526" i="19"/>
  <c r="L526" i="19"/>
  <c r="K526" i="19"/>
  <c r="J526" i="19"/>
  <c r="Z526" i="19" s="1"/>
  <c r="H526" i="19"/>
  <c r="Y526" i="19" s="1"/>
  <c r="Z525" i="19"/>
  <c r="M525" i="19"/>
  <c r="L525" i="19"/>
  <c r="K525" i="19"/>
  <c r="J525" i="19"/>
  <c r="H525" i="19"/>
  <c r="Y525" i="19" s="1"/>
  <c r="M524" i="19"/>
  <c r="L524" i="19"/>
  <c r="K524" i="19"/>
  <c r="J524" i="19"/>
  <c r="H524" i="19"/>
  <c r="Y524" i="19" s="1"/>
  <c r="M523" i="19"/>
  <c r="L523" i="19"/>
  <c r="K523" i="19"/>
  <c r="J523" i="19"/>
  <c r="H523" i="19"/>
  <c r="Y523" i="19" s="1"/>
  <c r="M522" i="19"/>
  <c r="L522" i="19"/>
  <c r="K522" i="19"/>
  <c r="J522" i="19"/>
  <c r="H522" i="19"/>
  <c r="Y522" i="19" s="1"/>
  <c r="M521" i="19"/>
  <c r="L521" i="19"/>
  <c r="K521" i="19"/>
  <c r="J521" i="19"/>
  <c r="H521" i="19"/>
  <c r="Y521" i="19" s="1"/>
  <c r="M520" i="19"/>
  <c r="L520" i="19"/>
  <c r="K520" i="19"/>
  <c r="J520" i="19"/>
  <c r="Z520" i="19" s="1"/>
  <c r="H520" i="19"/>
  <c r="Y520" i="19" s="1"/>
  <c r="M519" i="19"/>
  <c r="Z519" i="19" s="1"/>
  <c r="L519" i="19"/>
  <c r="K519" i="19"/>
  <c r="J519" i="19"/>
  <c r="H519" i="19"/>
  <c r="Y519" i="19" s="1"/>
  <c r="Y518" i="19"/>
  <c r="M518" i="19"/>
  <c r="L518" i="19"/>
  <c r="Z518" i="19" s="1"/>
  <c r="K518" i="19"/>
  <c r="J518" i="19"/>
  <c r="H518" i="19"/>
  <c r="Y517" i="19"/>
  <c r="M517" i="19"/>
  <c r="L517" i="19"/>
  <c r="K517" i="19"/>
  <c r="J517" i="19"/>
  <c r="H517" i="19"/>
  <c r="M516" i="19"/>
  <c r="L516" i="19"/>
  <c r="K516" i="19"/>
  <c r="J516" i="19"/>
  <c r="Z516" i="19" s="1"/>
  <c r="H516" i="19"/>
  <c r="Y516" i="19" s="1"/>
  <c r="M515" i="19"/>
  <c r="L515" i="19"/>
  <c r="K515" i="19"/>
  <c r="J515" i="19"/>
  <c r="H515" i="19"/>
  <c r="Y515" i="19" s="1"/>
  <c r="Y514" i="19"/>
  <c r="M514" i="19"/>
  <c r="L514" i="19"/>
  <c r="K514" i="19"/>
  <c r="Z514" i="19" s="1"/>
  <c r="AA514" i="19" s="1"/>
  <c r="J514" i="19"/>
  <c r="H514" i="19"/>
  <c r="M513" i="19"/>
  <c r="L513" i="19"/>
  <c r="K513" i="19"/>
  <c r="J513" i="19"/>
  <c r="H513" i="19"/>
  <c r="Y513" i="19" s="1"/>
  <c r="M512" i="19"/>
  <c r="L512" i="19"/>
  <c r="K512" i="19"/>
  <c r="J512" i="19"/>
  <c r="H512" i="19"/>
  <c r="Y512" i="19" s="1"/>
  <c r="M511" i="19"/>
  <c r="L511" i="19"/>
  <c r="K511" i="19"/>
  <c r="J511" i="19"/>
  <c r="H511" i="19"/>
  <c r="Y511" i="19" s="1"/>
  <c r="M510" i="19"/>
  <c r="L510" i="19"/>
  <c r="K510" i="19"/>
  <c r="J510" i="19"/>
  <c r="Z510" i="19" s="1"/>
  <c r="H510" i="19"/>
  <c r="Y510" i="19" s="1"/>
  <c r="M509" i="19"/>
  <c r="L509" i="19"/>
  <c r="K509" i="19"/>
  <c r="J509" i="19"/>
  <c r="Z509" i="19" s="1"/>
  <c r="H509" i="19"/>
  <c r="Y509" i="19" s="1"/>
  <c r="M508" i="19"/>
  <c r="L508" i="19"/>
  <c r="K508" i="19"/>
  <c r="J508" i="19"/>
  <c r="H508" i="19"/>
  <c r="Y508" i="19" s="1"/>
  <c r="M507" i="19"/>
  <c r="L507" i="19"/>
  <c r="K507" i="19"/>
  <c r="Z507" i="19" s="1"/>
  <c r="J507" i="19"/>
  <c r="H507" i="19"/>
  <c r="Y507" i="19" s="1"/>
  <c r="M506" i="19"/>
  <c r="L506" i="19"/>
  <c r="K506" i="19"/>
  <c r="J506" i="19"/>
  <c r="H506" i="19"/>
  <c r="Y506" i="19" s="1"/>
  <c r="M505" i="19"/>
  <c r="L505" i="19"/>
  <c r="K505" i="19"/>
  <c r="J505" i="19"/>
  <c r="H505" i="19"/>
  <c r="Y505" i="19" s="1"/>
  <c r="M504" i="19"/>
  <c r="L504" i="19"/>
  <c r="K504" i="19"/>
  <c r="J504" i="19"/>
  <c r="H504" i="19"/>
  <c r="Y504" i="19" s="1"/>
  <c r="M503" i="19"/>
  <c r="L503" i="19"/>
  <c r="K503" i="19"/>
  <c r="J503" i="19"/>
  <c r="Z503" i="19" s="1"/>
  <c r="AA503" i="19" s="1"/>
  <c r="H503" i="19"/>
  <c r="Y503" i="19" s="1"/>
  <c r="M502" i="19"/>
  <c r="L502" i="19"/>
  <c r="K502" i="19"/>
  <c r="J502" i="19"/>
  <c r="Z502" i="19" s="1"/>
  <c r="H502" i="19"/>
  <c r="Y502" i="19" s="1"/>
  <c r="Y501" i="19"/>
  <c r="M501" i="19"/>
  <c r="L501" i="19"/>
  <c r="K501" i="19"/>
  <c r="J501" i="19"/>
  <c r="H501" i="19"/>
  <c r="M500" i="19"/>
  <c r="L500" i="19"/>
  <c r="K500" i="19"/>
  <c r="J500" i="19"/>
  <c r="Z500" i="19" s="1"/>
  <c r="H500" i="19"/>
  <c r="Y500" i="19" s="1"/>
  <c r="M499" i="19"/>
  <c r="L499" i="19"/>
  <c r="K499" i="19"/>
  <c r="J499" i="19"/>
  <c r="H499" i="19"/>
  <c r="Y499" i="19" s="1"/>
  <c r="M498" i="19"/>
  <c r="L498" i="19"/>
  <c r="K498" i="19"/>
  <c r="J498" i="19"/>
  <c r="Z498" i="19" s="1"/>
  <c r="AA498" i="19" s="1"/>
  <c r="H498" i="19"/>
  <c r="Y498" i="19" s="1"/>
  <c r="M497" i="19"/>
  <c r="L497" i="19"/>
  <c r="K497" i="19"/>
  <c r="J497" i="19"/>
  <c r="H497" i="19"/>
  <c r="Y497" i="19" s="1"/>
  <c r="M496" i="19"/>
  <c r="L496" i="19"/>
  <c r="K496" i="19"/>
  <c r="J496" i="19"/>
  <c r="H496" i="19"/>
  <c r="Y496" i="19" s="1"/>
  <c r="Y495" i="19"/>
  <c r="M495" i="19"/>
  <c r="L495" i="19"/>
  <c r="K495" i="19"/>
  <c r="Z495" i="19" s="1"/>
  <c r="AA495" i="19" s="1"/>
  <c r="J495" i="19"/>
  <c r="H495" i="19"/>
  <c r="M494" i="19"/>
  <c r="L494" i="19"/>
  <c r="K494" i="19"/>
  <c r="J494" i="19"/>
  <c r="H494" i="19"/>
  <c r="Y494" i="19" s="1"/>
  <c r="M493" i="19"/>
  <c r="L493" i="19"/>
  <c r="K493" i="19"/>
  <c r="J493" i="19"/>
  <c r="Z493" i="19" s="1"/>
  <c r="H493" i="19"/>
  <c r="Y493" i="19" s="1"/>
  <c r="M492" i="19"/>
  <c r="L492" i="19"/>
  <c r="K492" i="19"/>
  <c r="J492" i="19"/>
  <c r="H492" i="19"/>
  <c r="Y492" i="19" s="1"/>
  <c r="M491" i="19"/>
  <c r="L491" i="19"/>
  <c r="K491" i="19"/>
  <c r="J491" i="19"/>
  <c r="H491" i="19"/>
  <c r="Y491" i="19" s="1"/>
  <c r="M490" i="19"/>
  <c r="L490" i="19"/>
  <c r="K490" i="19"/>
  <c r="J490" i="19"/>
  <c r="H490" i="19"/>
  <c r="Y490" i="19" s="1"/>
  <c r="M489" i="19"/>
  <c r="L489" i="19"/>
  <c r="K489" i="19"/>
  <c r="J489" i="19"/>
  <c r="H489" i="19"/>
  <c r="Y489" i="19" s="1"/>
  <c r="M488" i="19"/>
  <c r="L488" i="19"/>
  <c r="K488" i="19"/>
  <c r="J488" i="19"/>
  <c r="H488" i="19"/>
  <c r="Y488" i="19" s="1"/>
  <c r="M487" i="19"/>
  <c r="L487" i="19"/>
  <c r="K487" i="19"/>
  <c r="J487" i="19"/>
  <c r="H487" i="19"/>
  <c r="Y487" i="19" s="1"/>
  <c r="Y486" i="19"/>
  <c r="M486" i="19"/>
  <c r="L486" i="19"/>
  <c r="K486" i="19"/>
  <c r="J486" i="19"/>
  <c r="H486" i="19"/>
  <c r="M485" i="19"/>
  <c r="L485" i="19"/>
  <c r="K485" i="19"/>
  <c r="J485" i="19"/>
  <c r="H485" i="19"/>
  <c r="Y485" i="19" s="1"/>
  <c r="M484" i="19"/>
  <c r="L484" i="19"/>
  <c r="K484" i="19"/>
  <c r="J484" i="19"/>
  <c r="H484" i="19"/>
  <c r="Y484" i="19" s="1"/>
  <c r="M483" i="19"/>
  <c r="L483" i="19"/>
  <c r="K483" i="19"/>
  <c r="J483" i="19"/>
  <c r="H483" i="19"/>
  <c r="Y483" i="19" s="1"/>
  <c r="M482" i="19"/>
  <c r="L482" i="19"/>
  <c r="K482" i="19"/>
  <c r="J482" i="19"/>
  <c r="H482" i="19"/>
  <c r="Y482" i="19" s="1"/>
  <c r="M481" i="19"/>
  <c r="L481" i="19"/>
  <c r="K481" i="19"/>
  <c r="J481" i="19"/>
  <c r="H481" i="19"/>
  <c r="Y481" i="19" s="1"/>
  <c r="M480" i="19"/>
  <c r="L480" i="19"/>
  <c r="K480" i="19"/>
  <c r="J480" i="19"/>
  <c r="H480" i="19"/>
  <c r="Y480" i="19" s="1"/>
  <c r="M479" i="19"/>
  <c r="L479" i="19"/>
  <c r="K479" i="19"/>
  <c r="J479" i="19"/>
  <c r="H479" i="19"/>
  <c r="Y479" i="19" s="1"/>
  <c r="M478" i="19"/>
  <c r="L478" i="19"/>
  <c r="K478" i="19"/>
  <c r="J478" i="19"/>
  <c r="H478" i="19"/>
  <c r="Y478" i="19" s="1"/>
  <c r="M477" i="19"/>
  <c r="L477" i="19"/>
  <c r="K477" i="19"/>
  <c r="J477" i="19"/>
  <c r="H477" i="19"/>
  <c r="Y477" i="19" s="1"/>
  <c r="M476" i="19"/>
  <c r="L476" i="19"/>
  <c r="K476" i="19"/>
  <c r="J476" i="19"/>
  <c r="Z476" i="19" s="1"/>
  <c r="H476" i="19"/>
  <c r="Y476" i="19" s="1"/>
  <c r="M475" i="19"/>
  <c r="L475" i="19"/>
  <c r="K475" i="19"/>
  <c r="J475" i="19"/>
  <c r="H475" i="19"/>
  <c r="Y475" i="19" s="1"/>
  <c r="M474" i="19"/>
  <c r="L474" i="19"/>
  <c r="K474" i="19"/>
  <c r="J474" i="19"/>
  <c r="H474" i="19"/>
  <c r="Y474" i="19" s="1"/>
  <c r="Z473" i="19"/>
  <c r="M473" i="19"/>
  <c r="L473" i="19"/>
  <c r="K473" i="19"/>
  <c r="J473" i="19"/>
  <c r="H473" i="19"/>
  <c r="Y473" i="19" s="1"/>
  <c r="M472" i="19"/>
  <c r="L472" i="19"/>
  <c r="K472" i="19"/>
  <c r="J472" i="19"/>
  <c r="H472" i="19"/>
  <c r="Y472" i="19" s="1"/>
  <c r="M471" i="19"/>
  <c r="L471" i="19"/>
  <c r="K471" i="19"/>
  <c r="J471" i="19"/>
  <c r="H471" i="19"/>
  <c r="Y471" i="19" s="1"/>
  <c r="M470" i="19"/>
  <c r="L470" i="19"/>
  <c r="K470" i="19"/>
  <c r="J470" i="19"/>
  <c r="H470" i="19"/>
  <c r="Y470" i="19" s="1"/>
  <c r="M469" i="19"/>
  <c r="L469" i="19"/>
  <c r="K469" i="19"/>
  <c r="J469" i="19"/>
  <c r="H469" i="19"/>
  <c r="Y469" i="19" s="1"/>
  <c r="M468" i="19"/>
  <c r="L468" i="19"/>
  <c r="K468" i="19"/>
  <c r="J468" i="19"/>
  <c r="Z468" i="19" s="1"/>
  <c r="H468" i="19"/>
  <c r="Y468" i="19" s="1"/>
  <c r="M467" i="19"/>
  <c r="L467" i="19"/>
  <c r="K467" i="19"/>
  <c r="J467" i="19"/>
  <c r="H467" i="19"/>
  <c r="Y467" i="19" s="1"/>
  <c r="M466" i="19"/>
  <c r="L466" i="19"/>
  <c r="K466" i="19"/>
  <c r="J466" i="19"/>
  <c r="H466" i="19"/>
  <c r="Y466" i="19" s="1"/>
  <c r="M465" i="19"/>
  <c r="L465" i="19"/>
  <c r="K465" i="19"/>
  <c r="J465" i="19"/>
  <c r="H465" i="19"/>
  <c r="Y465" i="19" s="1"/>
  <c r="M464" i="19"/>
  <c r="L464" i="19"/>
  <c r="K464" i="19"/>
  <c r="J464" i="19"/>
  <c r="H464" i="19"/>
  <c r="Y464" i="19" s="1"/>
  <c r="M463" i="19"/>
  <c r="L463" i="19"/>
  <c r="K463" i="19"/>
  <c r="J463" i="19"/>
  <c r="H463" i="19"/>
  <c r="Y463" i="19" s="1"/>
  <c r="M462" i="19"/>
  <c r="L462" i="19"/>
  <c r="K462" i="19"/>
  <c r="J462" i="19"/>
  <c r="H462" i="19"/>
  <c r="Y462" i="19" s="1"/>
  <c r="M461" i="19"/>
  <c r="L461" i="19"/>
  <c r="K461" i="19"/>
  <c r="J461" i="19"/>
  <c r="H461" i="19"/>
  <c r="Y461" i="19" s="1"/>
  <c r="M460" i="19"/>
  <c r="L460" i="19"/>
  <c r="K460" i="19"/>
  <c r="J460" i="19"/>
  <c r="H460" i="19"/>
  <c r="Y460" i="19" s="1"/>
  <c r="M459" i="19"/>
  <c r="L459" i="19"/>
  <c r="K459" i="19"/>
  <c r="J459" i="19"/>
  <c r="H459" i="19"/>
  <c r="Y459" i="19" s="1"/>
  <c r="M458" i="19"/>
  <c r="L458" i="19"/>
  <c r="K458" i="19"/>
  <c r="J458" i="19"/>
  <c r="H458" i="19"/>
  <c r="Y458" i="19" s="1"/>
  <c r="M457" i="19"/>
  <c r="L457" i="19"/>
  <c r="K457" i="19"/>
  <c r="J457" i="19"/>
  <c r="Z457" i="19" s="1"/>
  <c r="H457" i="19"/>
  <c r="Y457" i="19" s="1"/>
  <c r="M456" i="19"/>
  <c r="L456" i="19"/>
  <c r="K456" i="19"/>
  <c r="J456" i="19"/>
  <c r="H456" i="19"/>
  <c r="Y456" i="19" s="1"/>
  <c r="M455" i="19"/>
  <c r="L455" i="19"/>
  <c r="K455" i="19"/>
  <c r="J455" i="19"/>
  <c r="H455" i="19"/>
  <c r="Y455" i="19" s="1"/>
  <c r="M454" i="19"/>
  <c r="L454" i="19"/>
  <c r="K454" i="19"/>
  <c r="J454" i="19"/>
  <c r="H454" i="19"/>
  <c r="Y454" i="19" s="1"/>
  <c r="M453" i="19"/>
  <c r="L453" i="19"/>
  <c r="K453" i="19"/>
  <c r="J453" i="19"/>
  <c r="H453" i="19"/>
  <c r="Y453" i="19" s="1"/>
  <c r="M452" i="19"/>
  <c r="L452" i="19"/>
  <c r="K452" i="19"/>
  <c r="J452" i="19"/>
  <c r="Z452" i="19" s="1"/>
  <c r="H452" i="19"/>
  <c r="Y452" i="19" s="1"/>
  <c r="M451" i="19"/>
  <c r="L451" i="19"/>
  <c r="K451" i="19"/>
  <c r="J451" i="19"/>
  <c r="H451" i="19"/>
  <c r="Y451" i="19" s="1"/>
  <c r="M450" i="19"/>
  <c r="L450" i="19"/>
  <c r="K450" i="19"/>
  <c r="J450" i="19"/>
  <c r="H450" i="19"/>
  <c r="Y450" i="19" s="1"/>
  <c r="M449" i="19"/>
  <c r="L449" i="19"/>
  <c r="K449" i="19"/>
  <c r="J449" i="19"/>
  <c r="Z449" i="19" s="1"/>
  <c r="H449" i="19"/>
  <c r="Y449" i="19" s="1"/>
  <c r="M448" i="19"/>
  <c r="L448" i="19"/>
  <c r="Z448" i="19" s="1"/>
  <c r="AA448" i="19" s="1"/>
  <c r="K448" i="19"/>
  <c r="J448" i="19"/>
  <c r="H448" i="19"/>
  <c r="Y448" i="19" s="1"/>
  <c r="M447" i="19"/>
  <c r="L447" i="19"/>
  <c r="K447" i="19"/>
  <c r="J447" i="19"/>
  <c r="H447" i="19"/>
  <c r="Y447" i="19" s="1"/>
  <c r="M446" i="19"/>
  <c r="L446" i="19"/>
  <c r="K446" i="19"/>
  <c r="J446" i="19"/>
  <c r="H446" i="19"/>
  <c r="Y446" i="19" s="1"/>
  <c r="M445" i="19"/>
  <c r="L445" i="19"/>
  <c r="K445" i="19"/>
  <c r="Z445" i="19" s="1"/>
  <c r="AA445" i="19" s="1"/>
  <c r="J445" i="19"/>
  <c r="H445" i="19"/>
  <c r="Y445" i="19" s="1"/>
  <c r="M444" i="19"/>
  <c r="L444" i="19"/>
  <c r="K444" i="19"/>
  <c r="J444" i="19"/>
  <c r="H444" i="19"/>
  <c r="Y444" i="19" s="1"/>
  <c r="M443" i="19"/>
  <c r="L443" i="19"/>
  <c r="K443" i="19"/>
  <c r="J443" i="19"/>
  <c r="H443" i="19"/>
  <c r="Y443" i="19" s="1"/>
  <c r="M442" i="19"/>
  <c r="L442" i="19"/>
  <c r="K442" i="19"/>
  <c r="J442" i="19"/>
  <c r="H442" i="19"/>
  <c r="Y442" i="19" s="1"/>
  <c r="M441" i="19"/>
  <c r="L441" i="19"/>
  <c r="K441" i="19"/>
  <c r="J441" i="19"/>
  <c r="H441" i="19"/>
  <c r="Y441" i="19" s="1"/>
  <c r="M440" i="19"/>
  <c r="L440" i="19"/>
  <c r="K440" i="19"/>
  <c r="J440" i="19"/>
  <c r="H440" i="19"/>
  <c r="Y440" i="19" s="1"/>
  <c r="M439" i="19"/>
  <c r="L439" i="19"/>
  <c r="K439" i="19"/>
  <c r="J439" i="19"/>
  <c r="H439" i="19"/>
  <c r="Y439" i="19" s="1"/>
  <c r="M438" i="19"/>
  <c r="L438" i="19"/>
  <c r="K438" i="19"/>
  <c r="J438" i="19"/>
  <c r="H438" i="19"/>
  <c r="Y438" i="19" s="1"/>
  <c r="M437" i="19"/>
  <c r="L437" i="19"/>
  <c r="K437" i="19"/>
  <c r="J437" i="19"/>
  <c r="H437" i="19"/>
  <c r="Y437" i="19" s="1"/>
  <c r="M436" i="19"/>
  <c r="L436" i="19"/>
  <c r="K436" i="19"/>
  <c r="Z436" i="19" s="1"/>
  <c r="J436" i="19"/>
  <c r="H436" i="19"/>
  <c r="Y436" i="19" s="1"/>
  <c r="M435" i="19"/>
  <c r="L435" i="19"/>
  <c r="K435" i="19"/>
  <c r="J435" i="19"/>
  <c r="H435" i="19"/>
  <c r="Y435" i="19" s="1"/>
  <c r="M434" i="19"/>
  <c r="L434" i="19"/>
  <c r="K434" i="19"/>
  <c r="J434" i="19"/>
  <c r="H434" i="19"/>
  <c r="Y434" i="19" s="1"/>
  <c r="M433" i="19"/>
  <c r="L433" i="19"/>
  <c r="K433" i="19"/>
  <c r="Z433" i="19" s="1"/>
  <c r="J433" i="19"/>
  <c r="H433" i="19"/>
  <c r="Y433" i="19" s="1"/>
  <c r="M432" i="19"/>
  <c r="L432" i="19"/>
  <c r="K432" i="19"/>
  <c r="J432" i="19"/>
  <c r="H432" i="19"/>
  <c r="Y432" i="19" s="1"/>
  <c r="M431" i="19"/>
  <c r="L431" i="19"/>
  <c r="K431" i="19"/>
  <c r="J431" i="19"/>
  <c r="H431" i="19"/>
  <c r="Y431" i="19" s="1"/>
  <c r="M430" i="19"/>
  <c r="L430" i="19"/>
  <c r="K430" i="19"/>
  <c r="J430" i="19"/>
  <c r="H430" i="19"/>
  <c r="Y430" i="19" s="1"/>
  <c r="M429" i="19"/>
  <c r="L429" i="19"/>
  <c r="K429" i="19"/>
  <c r="J429" i="19"/>
  <c r="H429" i="19"/>
  <c r="Y429" i="19" s="1"/>
  <c r="M428" i="19"/>
  <c r="L428" i="19"/>
  <c r="K428" i="19"/>
  <c r="J428" i="19"/>
  <c r="H428" i="19"/>
  <c r="Y428" i="19" s="1"/>
  <c r="M427" i="19"/>
  <c r="L427" i="19"/>
  <c r="K427" i="19"/>
  <c r="J427" i="19"/>
  <c r="Z427" i="19" s="1"/>
  <c r="H427" i="19"/>
  <c r="Y427" i="19" s="1"/>
  <c r="M426" i="19"/>
  <c r="L426" i="19"/>
  <c r="K426" i="19"/>
  <c r="J426" i="19"/>
  <c r="H426" i="19"/>
  <c r="Y426" i="19" s="1"/>
  <c r="M425" i="19"/>
  <c r="L425" i="19"/>
  <c r="K425" i="19"/>
  <c r="J425" i="19"/>
  <c r="Z425" i="19" s="1"/>
  <c r="AA425" i="19" s="1"/>
  <c r="H425" i="19"/>
  <c r="Y425" i="19" s="1"/>
  <c r="M424" i="19"/>
  <c r="L424" i="19"/>
  <c r="K424" i="19"/>
  <c r="J424" i="19"/>
  <c r="Z424" i="19" s="1"/>
  <c r="H424" i="19"/>
  <c r="Y424" i="19" s="1"/>
  <c r="M423" i="19"/>
  <c r="L423" i="19"/>
  <c r="K423" i="19"/>
  <c r="J423" i="19"/>
  <c r="H423" i="19"/>
  <c r="Y423" i="19" s="1"/>
  <c r="M422" i="19"/>
  <c r="L422" i="19"/>
  <c r="K422" i="19"/>
  <c r="J422" i="19"/>
  <c r="H422" i="19"/>
  <c r="Y422" i="19" s="1"/>
  <c r="M421" i="19"/>
  <c r="L421" i="19"/>
  <c r="K421" i="19"/>
  <c r="J421" i="19"/>
  <c r="H421" i="19"/>
  <c r="Y421" i="19" s="1"/>
  <c r="M420" i="19"/>
  <c r="L420" i="19"/>
  <c r="K420" i="19"/>
  <c r="J420" i="19"/>
  <c r="H420" i="19"/>
  <c r="Y420" i="19" s="1"/>
  <c r="M419" i="19"/>
  <c r="L419" i="19"/>
  <c r="K419" i="19"/>
  <c r="J419" i="19"/>
  <c r="Z419" i="19" s="1"/>
  <c r="H419" i="19"/>
  <c r="Y419" i="19" s="1"/>
  <c r="M418" i="19"/>
  <c r="L418" i="19"/>
  <c r="K418" i="19"/>
  <c r="J418" i="19"/>
  <c r="H418" i="19"/>
  <c r="Y418" i="19" s="1"/>
  <c r="M417" i="19"/>
  <c r="L417" i="19"/>
  <c r="K417" i="19"/>
  <c r="J417" i="19"/>
  <c r="H417" i="19"/>
  <c r="Y417" i="19" s="1"/>
  <c r="M416" i="19"/>
  <c r="L416" i="19"/>
  <c r="K416" i="19"/>
  <c r="J416" i="19"/>
  <c r="Z416" i="19" s="1"/>
  <c r="H416" i="19"/>
  <c r="Y416" i="19" s="1"/>
  <c r="M415" i="19"/>
  <c r="L415" i="19"/>
  <c r="K415" i="19"/>
  <c r="J415" i="19"/>
  <c r="H415" i="19"/>
  <c r="Y415" i="19" s="1"/>
  <c r="M414" i="19"/>
  <c r="L414" i="19"/>
  <c r="K414" i="19"/>
  <c r="J414" i="19"/>
  <c r="H414" i="19"/>
  <c r="Y414" i="19" s="1"/>
  <c r="M413" i="19"/>
  <c r="L413" i="19"/>
  <c r="K413" i="19"/>
  <c r="J413" i="19"/>
  <c r="H413" i="19"/>
  <c r="Y413" i="19" s="1"/>
  <c r="M412" i="19"/>
  <c r="L412" i="19"/>
  <c r="K412" i="19"/>
  <c r="J412" i="19"/>
  <c r="H412" i="19"/>
  <c r="Y412" i="19" s="1"/>
  <c r="M411" i="19"/>
  <c r="L411" i="19"/>
  <c r="K411" i="19"/>
  <c r="J411" i="19"/>
  <c r="Z411" i="19" s="1"/>
  <c r="H411" i="19"/>
  <c r="Y411" i="19" s="1"/>
  <c r="M410" i="19"/>
  <c r="L410" i="19"/>
  <c r="K410" i="19"/>
  <c r="J410" i="19"/>
  <c r="H410" i="19"/>
  <c r="Y410" i="19" s="1"/>
  <c r="M409" i="19"/>
  <c r="L409" i="19"/>
  <c r="K409" i="19"/>
  <c r="Z409" i="19" s="1"/>
  <c r="J409" i="19"/>
  <c r="H409" i="19"/>
  <c r="Y409" i="19" s="1"/>
  <c r="M408" i="19"/>
  <c r="L408" i="19"/>
  <c r="K408" i="19"/>
  <c r="J408" i="19"/>
  <c r="H408" i="19"/>
  <c r="Y408" i="19" s="1"/>
  <c r="M407" i="19"/>
  <c r="L407" i="19"/>
  <c r="K407" i="19"/>
  <c r="J407" i="19"/>
  <c r="H407" i="19"/>
  <c r="Y407" i="19" s="1"/>
  <c r="M406" i="19"/>
  <c r="L406" i="19"/>
  <c r="K406" i="19"/>
  <c r="J406" i="19"/>
  <c r="H406" i="19"/>
  <c r="Y406" i="19" s="1"/>
  <c r="M405" i="19"/>
  <c r="L405" i="19"/>
  <c r="K405" i="19"/>
  <c r="J405" i="19"/>
  <c r="H405" i="19"/>
  <c r="Y405" i="19" s="1"/>
  <c r="M404" i="19"/>
  <c r="L404" i="19"/>
  <c r="K404" i="19"/>
  <c r="J404" i="19"/>
  <c r="H404" i="19"/>
  <c r="Y404" i="19" s="1"/>
  <c r="M403" i="19"/>
  <c r="L403" i="19"/>
  <c r="K403" i="19"/>
  <c r="Z403" i="19" s="1"/>
  <c r="J403" i="19"/>
  <c r="H403" i="19"/>
  <c r="Y403" i="19" s="1"/>
  <c r="M402" i="19"/>
  <c r="L402" i="19"/>
  <c r="K402" i="19"/>
  <c r="J402" i="19"/>
  <c r="H402" i="19"/>
  <c r="Y402" i="19" s="1"/>
  <c r="M401" i="19"/>
  <c r="L401" i="19"/>
  <c r="Z401" i="19" s="1"/>
  <c r="K401" i="19"/>
  <c r="J401" i="19"/>
  <c r="H401" i="19"/>
  <c r="Y401" i="19" s="1"/>
  <c r="M400" i="19"/>
  <c r="L400" i="19"/>
  <c r="K400" i="19"/>
  <c r="J400" i="19"/>
  <c r="H400" i="19"/>
  <c r="Y400" i="19" s="1"/>
  <c r="M399" i="19"/>
  <c r="L399" i="19"/>
  <c r="K399" i="19"/>
  <c r="J399" i="19"/>
  <c r="Z399" i="19" s="1"/>
  <c r="H399" i="19"/>
  <c r="Y399" i="19" s="1"/>
  <c r="M398" i="19"/>
  <c r="L398" i="19"/>
  <c r="K398" i="19"/>
  <c r="J398" i="19"/>
  <c r="H398" i="19"/>
  <c r="Y398" i="19" s="1"/>
  <c r="M397" i="19"/>
  <c r="L397" i="19"/>
  <c r="K397" i="19"/>
  <c r="J397" i="19"/>
  <c r="H397" i="19"/>
  <c r="Y397" i="19" s="1"/>
  <c r="M396" i="19"/>
  <c r="L396" i="19"/>
  <c r="K396" i="19"/>
  <c r="J396" i="19"/>
  <c r="H396" i="19"/>
  <c r="Y396" i="19" s="1"/>
  <c r="M395" i="19"/>
  <c r="L395" i="19"/>
  <c r="K395" i="19"/>
  <c r="Z395" i="19" s="1"/>
  <c r="J395" i="19"/>
  <c r="H395" i="19"/>
  <c r="Y395" i="19" s="1"/>
  <c r="M394" i="19"/>
  <c r="L394" i="19"/>
  <c r="K394" i="19"/>
  <c r="J394" i="19"/>
  <c r="H394" i="19"/>
  <c r="Y394" i="19" s="1"/>
  <c r="M393" i="19"/>
  <c r="L393" i="19"/>
  <c r="K393" i="19"/>
  <c r="J393" i="19"/>
  <c r="H393" i="19"/>
  <c r="Y393" i="19" s="1"/>
  <c r="M392" i="19"/>
  <c r="L392" i="19"/>
  <c r="K392" i="19"/>
  <c r="J392" i="19"/>
  <c r="H392" i="19"/>
  <c r="Y392" i="19" s="1"/>
  <c r="M391" i="19"/>
  <c r="L391" i="19"/>
  <c r="K391" i="19"/>
  <c r="J391" i="19"/>
  <c r="H391" i="19"/>
  <c r="Y391" i="19" s="1"/>
  <c r="M390" i="19"/>
  <c r="L390" i="19"/>
  <c r="K390" i="19"/>
  <c r="J390" i="19"/>
  <c r="H390" i="19"/>
  <c r="Y390" i="19" s="1"/>
  <c r="M389" i="19"/>
  <c r="L389" i="19"/>
  <c r="K389" i="19"/>
  <c r="J389" i="19"/>
  <c r="H389" i="19"/>
  <c r="Y389" i="19" s="1"/>
  <c r="M388" i="19"/>
  <c r="L388" i="19"/>
  <c r="K388" i="19"/>
  <c r="J388" i="19"/>
  <c r="H388" i="19"/>
  <c r="Y388" i="19" s="1"/>
  <c r="M387" i="19"/>
  <c r="L387" i="19"/>
  <c r="K387" i="19"/>
  <c r="J387" i="19"/>
  <c r="H387" i="19"/>
  <c r="Y387" i="19" s="1"/>
  <c r="M386" i="19"/>
  <c r="L386" i="19"/>
  <c r="K386" i="19"/>
  <c r="J386" i="19"/>
  <c r="H386" i="19"/>
  <c r="Y386" i="19" s="1"/>
  <c r="M385" i="19"/>
  <c r="L385" i="19"/>
  <c r="K385" i="19"/>
  <c r="J385" i="19"/>
  <c r="H385" i="19"/>
  <c r="Y385" i="19" s="1"/>
  <c r="M384" i="19"/>
  <c r="L384" i="19"/>
  <c r="K384" i="19"/>
  <c r="J384" i="19"/>
  <c r="H384" i="19"/>
  <c r="Y384" i="19" s="1"/>
  <c r="M383" i="19"/>
  <c r="L383" i="19"/>
  <c r="K383" i="19"/>
  <c r="J383" i="19"/>
  <c r="H383" i="19"/>
  <c r="Y383" i="19" s="1"/>
  <c r="M382" i="19"/>
  <c r="L382" i="19"/>
  <c r="K382" i="19"/>
  <c r="J382" i="19"/>
  <c r="H382" i="19"/>
  <c r="Y382" i="19" s="1"/>
  <c r="M381" i="19"/>
  <c r="L381" i="19"/>
  <c r="K381" i="19"/>
  <c r="J381" i="19"/>
  <c r="H381" i="19"/>
  <c r="Y381" i="19" s="1"/>
  <c r="M380" i="19"/>
  <c r="L380" i="19"/>
  <c r="K380" i="19"/>
  <c r="J380" i="19"/>
  <c r="H380" i="19"/>
  <c r="Y380" i="19" s="1"/>
  <c r="M379" i="19"/>
  <c r="L379" i="19"/>
  <c r="K379" i="19"/>
  <c r="J379" i="19"/>
  <c r="H379" i="19"/>
  <c r="Y379" i="19" s="1"/>
  <c r="M378" i="19"/>
  <c r="L378" i="19"/>
  <c r="K378" i="19"/>
  <c r="J378" i="19"/>
  <c r="H378" i="19"/>
  <c r="Y378" i="19" s="1"/>
  <c r="M377" i="19"/>
  <c r="L377" i="19"/>
  <c r="K377" i="19"/>
  <c r="J377" i="19"/>
  <c r="H377" i="19"/>
  <c r="Y377" i="19" s="1"/>
  <c r="M376" i="19"/>
  <c r="L376" i="19"/>
  <c r="K376" i="19"/>
  <c r="J376" i="19"/>
  <c r="Z376" i="19" s="1"/>
  <c r="H376" i="19"/>
  <c r="Y376" i="19" s="1"/>
  <c r="M375" i="19"/>
  <c r="L375" i="19"/>
  <c r="K375" i="19"/>
  <c r="J375" i="19"/>
  <c r="Z375" i="19" s="1"/>
  <c r="H375" i="19"/>
  <c r="Y375" i="19" s="1"/>
  <c r="M374" i="19"/>
  <c r="L374" i="19"/>
  <c r="K374" i="19"/>
  <c r="J374" i="19"/>
  <c r="H374" i="19"/>
  <c r="Y374" i="19" s="1"/>
  <c r="M373" i="19"/>
  <c r="L373" i="19"/>
  <c r="K373" i="19"/>
  <c r="J373" i="19"/>
  <c r="H373" i="19"/>
  <c r="Y373" i="19" s="1"/>
  <c r="M372" i="19"/>
  <c r="L372" i="19"/>
  <c r="K372" i="19"/>
  <c r="J372" i="19"/>
  <c r="H372" i="19"/>
  <c r="Y372" i="19" s="1"/>
  <c r="M371" i="19"/>
  <c r="L371" i="19"/>
  <c r="K371" i="19"/>
  <c r="J371" i="19"/>
  <c r="H371" i="19"/>
  <c r="Y371" i="19" s="1"/>
  <c r="M370" i="19"/>
  <c r="L370" i="19"/>
  <c r="K370" i="19"/>
  <c r="J370" i="19"/>
  <c r="H370" i="19"/>
  <c r="Y370" i="19" s="1"/>
  <c r="Z369" i="19"/>
  <c r="M369" i="19"/>
  <c r="L369" i="19"/>
  <c r="K369" i="19"/>
  <c r="J369" i="19"/>
  <c r="H369" i="19"/>
  <c r="Y369" i="19" s="1"/>
  <c r="M368" i="19"/>
  <c r="L368" i="19"/>
  <c r="K368" i="19"/>
  <c r="J368" i="19"/>
  <c r="H368" i="19"/>
  <c r="Y368" i="19" s="1"/>
  <c r="M367" i="19"/>
  <c r="L367" i="19"/>
  <c r="K367" i="19"/>
  <c r="J367" i="19"/>
  <c r="H367" i="19"/>
  <c r="Y367" i="19" s="1"/>
  <c r="M366" i="19"/>
  <c r="L366" i="19"/>
  <c r="K366" i="19"/>
  <c r="J366" i="19"/>
  <c r="H366" i="19"/>
  <c r="Y366" i="19" s="1"/>
  <c r="M365" i="19"/>
  <c r="L365" i="19"/>
  <c r="K365" i="19"/>
  <c r="J365" i="19"/>
  <c r="H365" i="19"/>
  <c r="Y365" i="19" s="1"/>
  <c r="M364" i="19"/>
  <c r="L364" i="19"/>
  <c r="K364" i="19"/>
  <c r="J364" i="19"/>
  <c r="Z364" i="19" s="1"/>
  <c r="H364" i="19"/>
  <c r="Y364" i="19" s="1"/>
  <c r="M363" i="19"/>
  <c r="L363" i="19"/>
  <c r="K363" i="19"/>
  <c r="J363" i="19"/>
  <c r="H363" i="19"/>
  <c r="Y363" i="19" s="1"/>
  <c r="M362" i="19"/>
  <c r="L362" i="19"/>
  <c r="K362" i="19"/>
  <c r="J362" i="19"/>
  <c r="H362" i="19"/>
  <c r="Y362" i="19" s="1"/>
  <c r="M361" i="19"/>
  <c r="L361" i="19"/>
  <c r="K361" i="19"/>
  <c r="J361" i="19"/>
  <c r="Z361" i="19" s="1"/>
  <c r="H361" i="19"/>
  <c r="Y361" i="19" s="1"/>
  <c r="M360" i="19"/>
  <c r="L360" i="19"/>
  <c r="K360" i="19"/>
  <c r="J360" i="19"/>
  <c r="H360" i="19"/>
  <c r="Y360" i="19" s="1"/>
  <c r="M359" i="19"/>
  <c r="L359" i="19"/>
  <c r="K359" i="19"/>
  <c r="J359" i="19"/>
  <c r="H359" i="19"/>
  <c r="Y359" i="19" s="1"/>
  <c r="M358" i="19"/>
  <c r="L358" i="19"/>
  <c r="K358" i="19"/>
  <c r="J358" i="19"/>
  <c r="H358" i="19"/>
  <c r="Y358" i="19" s="1"/>
  <c r="M357" i="19"/>
  <c r="L357" i="19"/>
  <c r="K357" i="19"/>
  <c r="J357" i="19"/>
  <c r="H357" i="19"/>
  <c r="Y357" i="19" s="1"/>
  <c r="M356" i="19"/>
  <c r="L356" i="19"/>
  <c r="K356" i="19"/>
  <c r="J356" i="19"/>
  <c r="H356" i="19"/>
  <c r="Y356" i="19" s="1"/>
  <c r="M355" i="19"/>
  <c r="L355" i="19"/>
  <c r="K355" i="19"/>
  <c r="J355" i="19"/>
  <c r="H355" i="19"/>
  <c r="Y355" i="19" s="1"/>
  <c r="M354" i="19"/>
  <c r="L354" i="19"/>
  <c r="K354" i="19"/>
  <c r="J354" i="19"/>
  <c r="H354" i="19"/>
  <c r="Y354" i="19" s="1"/>
  <c r="M353" i="19"/>
  <c r="L353" i="19"/>
  <c r="K353" i="19"/>
  <c r="J353" i="19"/>
  <c r="H353" i="19"/>
  <c r="Y353" i="19" s="1"/>
  <c r="M352" i="19"/>
  <c r="L352" i="19"/>
  <c r="K352" i="19"/>
  <c r="J352" i="19"/>
  <c r="H352" i="19"/>
  <c r="Y352" i="19" s="1"/>
  <c r="M351" i="19"/>
  <c r="L351" i="19"/>
  <c r="K351" i="19"/>
  <c r="J351" i="19"/>
  <c r="Z351" i="19" s="1"/>
  <c r="H351" i="19"/>
  <c r="Y351" i="19" s="1"/>
  <c r="M350" i="19"/>
  <c r="L350" i="19"/>
  <c r="K350" i="19"/>
  <c r="J350" i="19"/>
  <c r="H350" i="19"/>
  <c r="Y350" i="19" s="1"/>
  <c r="M349" i="19"/>
  <c r="L349" i="19"/>
  <c r="K349" i="19"/>
  <c r="J349" i="19"/>
  <c r="H349" i="19"/>
  <c r="Y349" i="19" s="1"/>
  <c r="M348" i="19"/>
  <c r="L348" i="19"/>
  <c r="K348" i="19"/>
  <c r="J348" i="19"/>
  <c r="H348" i="19"/>
  <c r="Y348" i="19" s="1"/>
  <c r="M347" i="19"/>
  <c r="L347" i="19"/>
  <c r="K347" i="19"/>
  <c r="J347" i="19"/>
  <c r="H347" i="19"/>
  <c r="Y347" i="19" s="1"/>
  <c r="M346" i="19"/>
  <c r="L346" i="19"/>
  <c r="K346" i="19"/>
  <c r="Z346" i="19" s="1"/>
  <c r="J346" i="19"/>
  <c r="H346" i="19"/>
  <c r="Y346" i="19" s="1"/>
  <c r="M345" i="19"/>
  <c r="L345" i="19"/>
  <c r="K345" i="19"/>
  <c r="J345" i="19"/>
  <c r="Z345" i="19" s="1"/>
  <c r="H345" i="19"/>
  <c r="Y345" i="19" s="1"/>
  <c r="M344" i="19"/>
  <c r="L344" i="19"/>
  <c r="K344" i="19"/>
  <c r="J344" i="19"/>
  <c r="H344" i="19"/>
  <c r="Y344" i="19" s="1"/>
  <c r="M343" i="19"/>
  <c r="L343" i="19"/>
  <c r="K343" i="19"/>
  <c r="J343" i="19"/>
  <c r="H343" i="19"/>
  <c r="Y343" i="19" s="1"/>
  <c r="M342" i="19"/>
  <c r="L342" i="19"/>
  <c r="K342" i="19"/>
  <c r="J342" i="19"/>
  <c r="H342" i="19"/>
  <c r="Y342" i="19" s="1"/>
  <c r="M341" i="19"/>
  <c r="L341" i="19"/>
  <c r="K341" i="19"/>
  <c r="J341" i="19"/>
  <c r="H341" i="19"/>
  <c r="Y341" i="19" s="1"/>
  <c r="M340" i="19"/>
  <c r="L340" i="19"/>
  <c r="K340" i="19"/>
  <c r="J340" i="19"/>
  <c r="Z340" i="19" s="1"/>
  <c r="H340" i="19"/>
  <c r="Y340" i="19" s="1"/>
  <c r="M339" i="19"/>
  <c r="L339" i="19"/>
  <c r="K339" i="19"/>
  <c r="J339" i="19"/>
  <c r="H339" i="19"/>
  <c r="Y339" i="19" s="1"/>
  <c r="M338" i="19"/>
  <c r="L338" i="19"/>
  <c r="K338" i="19"/>
  <c r="J338" i="19"/>
  <c r="H338" i="19"/>
  <c r="Y338" i="19" s="1"/>
  <c r="M337" i="19"/>
  <c r="L337" i="19"/>
  <c r="K337" i="19"/>
  <c r="J337" i="19"/>
  <c r="H337" i="19"/>
  <c r="Y337" i="19" s="1"/>
  <c r="M336" i="19"/>
  <c r="L336" i="19"/>
  <c r="K336" i="19"/>
  <c r="J336" i="19"/>
  <c r="H336" i="19"/>
  <c r="Y336" i="19" s="1"/>
  <c r="M335" i="19"/>
  <c r="L335" i="19"/>
  <c r="K335" i="19"/>
  <c r="J335" i="19"/>
  <c r="H335" i="19"/>
  <c r="Y335" i="19" s="1"/>
  <c r="M334" i="19"/>
  <c r="L334" i="19"/>
  <c r="K334" i="19"/>
  <c r="J334" i="19"/>
  <c r="H334" i="19"/>
  <c r="Y334" i="19" s="1"/>
  <c r="M333" i="19"/>
  <c r="L333" i="19"/>
  <c r="K333" i="19"/>
  <c r="J333" i="19"/>
  <c r="H333" i="19"/>
  <c r="Y333" i="19" s="1"/>
  <c r="M332" i="19"/>
  <c r="L332" i="19"/>
  <c r="K332" i="19"/>
  <c r="J332" i="19"/>
  <c r="H332" i="19"/>
  <c r="Y332" i="19" s="1"/>
  <c r="M331" i="19"/>
  <c r="L331" i="19"/>
  <c r="K331" i="19"/>
  <c r="J331" i="19"/>
  <c r="H331" i="19"/>
  <c r="Y331" i="19" s="1"/>
  <c r="M330" i="19"/>
  <c r="L330" i="19"/>
  <c r="K330" i="19"/>
  <c r="J330" i="19"/>
  <c r="H330" i="19"/>
  <c r="Y330" i="19" s="1"/>
  <c r="M329" i="19"/>
  <c r="L329" i="19"/>
  <c r="K329" i="19"/>
  <c r="J329" i="19"/>
  <c r="H329" i="19"/>
  <c r="Y329" i="19" s="1"/>
  <c r="M328" i="19"/>
  <c r="L328" i="19"/>
  <c r="K328" i="19"/>
  <c r="J328" i="19"/>
  <c r="H328" i="19"/>
  <c r="Y328" i="19" s="1"/>
  <c r="M327" i="19"/>
  <c r="L327" i="19"/>
  <c r="K327" i="19"/>
  <c r="J327" i="19"/>
  <c r="H327" i="19"/>
  <c r="Y327" i="19" s="1"/>
  <c r="M326" i="19"/>
  <c r="L326" i="19"/>
  <c r="K326" i="19"/>
  <c r="J326" i="19"/>
  <c r="H326" i="19"/>
  <c r="Y326" i="19" s="1"/>
  <c r="M325" i="19"/>
  <c r="L325" i="19"/>
  <c r="K325" i="19"/>
  <c r="J325" i="19"/>
  <c r="H325" i="19"/>
  <c r="Y325" i="19" s="1"/>
  <c r="M324" i="19"/>
  <c r="L324" i="19"/>
  <c r="K324" i="19"/>
  <c r="J324" i="19"/>
  <c r="Z324" i="19" s="1"/>
  <c r="H324" i="19"/>
  <c r="Y324" i="19" s="1"/>
  <c r="M323" i="19"/>
  <c r="L323" i="19"/>
  <c r="K323" i="19"/>
  <c r="J323" i="19"/>
  <c r="H323" i="19"/>
  <c r="Y323" i="19" s="1"/>
  <c r="M322" i="19"/>
  <c r="L322" i="19"/>
  <c r="K322" i="19"/>
  <c r="J322" i="19"/>
  <c r="H322" i="19"/>
  <c r="Y322" i="19" s="1"/>
  <c r="M321" i="19"/>
  <c r="L321" i="19"/>
  <c r="K321" i="19"/>
  <c r="J321" i="19"/>
  <c r="H321" i="19"/>
  <c r="Y321" i="19" s="1"/>
  <c r="M320" i="19"/>
  <c r="L320" i="19"/>
  <c r="K320" i="19"/>
  <c r="J320" i="19"/>
  <c r="H320" i="19"/>
  <c r="Y320" i="19" s="1"/>
  <c r="Y319" i="19"/>
  <c r="M319" i="19"/>
  <c r="L319" i="19"/>
  <c r="K319" i="19"/>
  <c r="J319" i="19"/>
  <c r="Z319" i="19" s="1"/>
  <c r="H319" i="19"/>
  <c r="M318" i="19"/>
  <c r="L318" i="19"/>
  <c r="K318" i="19"/>
  <c r="J318" i="19"/>
  <c r="H318" i="19"/>
  <c r="Y318" i="19" s="1"/>
  <c r="M317" i="19"/>
  <c r="L317" i="19"/>
  <c r="K317" i="19"/>
  <c r="J317" i="19"/>
  <c r="H317" i="19"/>
  <c r="Y317" i="19" s="1"/>
  <c r="M316" i="19"/>
  <c r="L316" i="19"/>
  <c r="K316" i="19"/>
  <c r="J316" i="19"/>
  <c r="H316" i="19"/>
  <c r="Y316" i="19" s="1"/>
  <c r="M315" i="19"/>
  <c r="L315" i="19"/>
  <c r="K315" i="19"/>
  <c r="J315" i="19"/>
  <c r="H315" i="19"/>
  <c r="Y315" i="19" s="1"/>
  <c r="M314" i="19"/>
  <c r="L314" i="19"/>
  <c r="K314" i="19"/>
  <c r="J314" i="19"/>
  <c r="H314" i="19"/>
  <c r="Y314" i="19" s="1"/>
  <c r="M313" i="19"/>
  <c r="L313" i="19"/>
  <c r="K313" i="19"/>
  <c r="J313" i="19"/>
  <c r="H313" i="19"/>
  <c r="Y313" i="19" s="1"/>
  <c r="M312" i="19"/>
  <c r="L312" i="19"/>
  <c r="K312" i="19"/>
  <c r="J312" i="19"/>
  <c r="H312" i="19"/>
  <c r="Y312" i="19" s="1"/>
  <c r="M311" i="19"/>
  <c r="L311" i="19"/>
  <c r="K311" i="19"/>
  <c r="J311" i="19"/>
  <c r="H311" i="19"/>
  <c r="Y311" i="19" s="1"/>
  <c r="M310" i="19"/>
  <c r="L310" i="19"/>
  <c r="K310" i="19"/>
  <c r="J310" i="19"/>
  <c r="H310" i="19"/>
  <c r="Y310" i="19" s="1"/>
  <c r="M309" i="19"/>
  <c r="L309" i="19"/>
  <c r="K309" i="19"/>
  <c r="J309" i="19"/>
  <c r="Z309" i="19" s="1"/>
  <c r="H309" i="19"/>
  <c r="Y309" i="19" s="1"/>
  <c r="Y308" i="19"/>
  <c r="M308" i="19"/>
  <c r="L308" i="19"/>
  <c r="K308" i="19"/>
  <c r="J308" i="19"/>
  <c r="H308" i="19"/>
  <c r="M307" i="19"/>
  <c r="L307" i="19"/>
  <c r="K307" i="19"/>
  <c r="J307" i="19"/>
  <c r="H307" i="19"/>
  <c r="Y307" i="19" s="1"/>
  <c r="M306" i="19"/>
  <c r="L306" i="19"/>
  <c r="K306" i="19"/>
  <c r="J306" i="19"/>
  <c r="H306" i="19"/>
  <c r="Y306" i="19" s="1"/>
  <c r="M305" i="19"/>
  <c r="L305" i="19"/>
  <c r="K305" i="19"/>
  <c r="J305" i="19"/>
  <c r="H305" i="19"/>
  <c r="Y305" i="19" s="1"/>
  <c r="Y304" i="19"/>
  <c r="M304" i="19"/>
  <c r="L304" i="19"/>
  <c r="K304" i="19"/>
  <c r="J304" i="19"/>
  <c r="H304" i="19"/>
  <c r="M303" i="19"/>
  <c r="L303" i="19"/>
  <c r="K303" i="19"/>
  <c r="J303" i="19"/>
  <c r="Z303" i="19" s="1"/>
  <c r="H303" i="19"/>
  <c r="Y303" i="19" s="1"/>
  <c r="M302" i="19"/>
  <c r="L302" i="19"/>
  <c r="K302" i="19"/>
  <c r="J302" i="19"/>
  <c r="H302" i="19"/>
  <c r="Y302" i="19" s="1"/>
  <c r="Y301" i="19"/>
  <c r="M301" i="19"/>
  <c r="L301" i="19"/>
  <c r="K301" i="19"/>
  <c r="J301" i="19"/>
  <c r="H301" i="19"/>
  <c r="M300" i="19"/>
  <c r="L300" i="19"/>
  <c r="K300" i="19"/>
  <c r="J300" i="19"/>
  <c r="H300" i="19"/>
  <c r="Y300" i="19" s="1"/>
  <c r="M299" i="19"/>
  <c r="L299" i="19"/>
  <c r="K299" i="19"/>
  <c r="J299" i="19"/>
  <c r="H299" i="19"/>
  <c r="Y299" i="19" s="1"/>
  <c r="M298" i="19"/>
  <c r="L298" i="19"/>
  <c r="K298" i="19"/>
  <c r="J298" i="19"/>
  <c r="H298" i="19"/>
  <c r="Y298" i="19" s="1"/>
  <c r="M297" i="19"/>
  <c r="L297" i="19"/>
  <c r="K297" i="19"/>
  <c r="J297" i="19"/>
  <c r="H297" i="19"/>
  <c r="Y297" i="19" s="1"/>
  <c r="M296" i="19"/>
  <c r="L296" i="19"/>
  <c r="K296" i="19"/>
  <c r="J296" i="19"/>
  <c r="H296" i="19"/>
  <c r="Y296" i="19" s="1"/>
  <c r="M295" i="19"/>
  <c r="L295" i="19"/>
  <c r="K295" i="19"/>
  <c r="Z295" i="19" s="1"/>
  <c r="J295" i="19"/>
  <c r="H295" i="19"/>
  <c r="Y295" i="19" s="1"/>
  <c r="M294" i="19"/>
  <c r="L294" i="19"/>
  <c r="K294" i="19"/>
  <c r="J294" i="19"/>
  <c r="H294" i="19"/>
  <c r="Y294" i="19" s="1"/>
  <c r="M293" i="19"/>
  <c r="L293" i="19"/>
  <c r="K293" i="19"/>
  <c r="J293" i="19"/>
  <c r="H293" i="19"/>
  <c r="Y293" i="19" s="1"/>
  <c r="M292" i="19"/>
  <c r="L292" i="19"/>
  <c r="K292" i="19"/>
  <c r="J292" i="19"/>
  <c r="H292" i="19"/>
  <c r="Y292" i="19" s="1"/>
  <c r="M291" i="19"/>
  <c r="L291" i="19"/>
  <c r="K291" i="19"/>
  <c r="J291" i="19"/>
  <c r="H291" i="19"/>
  <c r="Y291" i="19" s="1"/>
  <c r="M290" i="19"/>
  <c r="L290" i="19"/>
  <c r="K290" i="19"/>
  <c r="J290" i="19"/>
  <c r="H290" i="19"/>
  <c r="Y290" i="19" s="1"/>
  <c r="M289" i="19"/>
  <c r="L289" i="19"/>
  <c r="K289" i="19"/>
  <c r="J289" i="19"/>
  <c r="H289" i="19"/>
  <c r="Y289" i="19" s="1"/>
  <c r="M288" i="19"/>
  <c r="L288" i="19"/>
  <c r="K288" i="19"/>
  <c r="J288" i="19"/>
  <c r="H288" i="19"/>
  <c r="Y288" i="19" s="1"/>
  <c r="M287" i="19"/>
  <c r="L287" i="19"/>
  <c r="K287" i="19"/>
  <c r="J287" i="19"/>
  <c r="H287" i="19"/>
  <c r="Y287" i="19" s="1"/>
  <c r="M286" i="19"/>
  <c r="L286" i="19"/>
  <c r="K286" i="19"/>
  <c r="J286" i="19"/>
  <c r="H286" i="19"/>
  <c r="Y286" i="19" s="1"/>
  <c r="M285" i="19"/>
  <c r="L285" i="19"/>
  <c r="K285" i="19"/>
  <c r="J285" i="19"/>
  <c r="H285" i="19"/>
  <c r="Y285" i="19" s="1"/>
  <c r="M284" i="19"/>
  <c r="L284" i="19"/>
  <c r="K284" i="19"/>
  <c r="J284" i="19"/>
  <c r="H284" i="19"/>
  <c r="Y284" i="19" s="1"/>
  <c r="M283" i="19"/>
  <c r="L283" i="19"/>
  <c r="K283" i="19"/>
  <c r="J283" i="19"/>
  <c r="H283" i="19"/>
  <c r="Y283" i="19" s="1"/>
  <c r="M282" i="19"/>
  <c r="L282" i="19"/>
  <c r="K282" i="19"/>
  <c r="J282" i="19"/>
  <c r="H282" i="19"/>
  <c r="Y282" i="19" s="1"/>
  <c r="M281" i="19"/>
  <c r="L281" i="19"/>
  <c r="K281" i="19"/>
  <c r="J281" i="19"/>
  <c r="H281" i="19"/>
  <c r="Y281" i="19" s="1"/>
  <c r="M280" i="19"/>
  <c r="L280" i="19"/>
  <c r="K280" i="19"/>
  <c r="J280" i="19"/>
  <c r="H280" i="19"/>
  <c r="Y280" i="19" s="1"/>
  <c r="M279" i="19"/>
  <c r="L279" i="19"/>
  <c r="K279" i="19"/>
  <c r="J279" i="19"/>
  <c r="H279" i="19"/>
  <c r="Y279" i="19" s="1"/>
  <c r="M278" i="19"/>
  <c r="L278" i="19"/>
  <c r="K278" i="19"/>
  <c r="J278" i="19"/>
  <c r="H278" i="19"/>
  <c r="Y278" i="19" s="1"/>
  <c r="M277" i="19"/>
  <c r="L277" i="19"/>
  <c r="K277" i="19"/>
  <c r="J277" i="19"/>
  <c r="Z277" i="19" s="1"/>
  <c r="H277" i="19"/>
  <c r="Y277" i="19" s="1"/>
  <c r="M276" i="19"/>
  <c r="L276" i="19"/>
  <c r="K276" i="19"/>
  <c r="J276" i="19"/>
  <c r="H276" i="19"/>
  <c r="Y276" i="19" s="1"/>
  <c r="M275" i="19"/>
  <c r="L275" i="19"/>
  <c r="K275" i="19"/>
  <c r="J275" i="19"/>
  <c r="H275" i="19"/>
  <c r="Y275" i="19" s="1"/>
  <c r="M274" i="19"/>
  <c r="L274" i="19"/>
  <c r="K274" i="19"/>
  <c r="J274" i="19"/>
  <c r="H274" i="19"/>
  <c r="Y274" i="19" s="1"/>
  <c r="M273" i="19"/>
  <c r="L273" i="19"/>
  <c r="K273" i="19"/>
  <c r="J273" i="19"/>
  <c r="H273" i="19"/>
  <c r="Y273" i="19" s="1"/>
  <c r="Y272" i="19"/>
  <c r="M272" i="19"/>
  <c r="L272" i="19"/>
  <c r="K272" i="19"/>
  <c r="J272" i="19"/>
  <c r="H272" i="19"/>
  <c r="M271" i="19"/>
  <c r="L271" i="19"/>
  <c r="K271" i="19"/>
  <c r="J271" i="19"/>
  <c r="Z271" i="19" s="1"/>
  <c r="H271" i="19"/>
  <c r="Y271" i="19" s="1"/>
  <c r="M270" i="19"/>
  <c r="L270" i="19"/>
  <c r="K270" i="19"/>
  <c r="J270" i="19"/>
  <c r="H270" i="19"/>
  <c r="Y270" i="19" s="1"/>
  <c r="Y269" i="19"/>
  <c r="M269" i="19"/>
  <c r="L269" i="19"/>
  <c r="K269" i="19"/>
  <c r="J269" i="19"/>
  <c r="H269" i="19"/>
  <c r="M268" i="19"/>
  <c r="L268" i="19"/>
  <c r="K268" i="19"/>
  <c r="J268" i="19"/>
  <c r="H268" i="19"/>
  <c r="Y268" i="19" s="1"/>
  <c r="Z267" i="19"/>
  <c r="M267" i="19"/>
  <c r="L267" i="19"/>
  <c r="K267" i="19"/>
  <c r="J267" i="19"/>
  <c r="H267" i="19"/>
  <c r="Y267" i="19" s="1"/>
  <c r="M266" i="19"/>
  <c r="L266" i="19"/>
  <c r="K266" i="19"/>
  <c r="J266" i="19"/>
  <c r="H266" i="19"/>
  <c r="Y266" i="19" s="1"/>
  <c r="M265" i="19"/>
  <c r="L265" i="19"/>
  <c r="K265" i="19"/>
  <c r="J265" i="19"/>
  <c r="H265" i="19"/>
  <c r="Y265" i="19" s="1"/>
  <c r="M264" i="19"/>
  <c r="L264" i="19"/>
  <c r="K264" i="19"/>
  <c r="J264" i="19"/>
  <c r="H264" i="19"/>
  <c r="Y264" i="19" s="1"/>
  <c r="M263" i="19"/>
  <c r="L263" i="19"/>
  <c r="K263" i="19"/>
  <c r="J263" i="19"/>
  <c r="H263" i="19"/>
  <c r="Y263" i="19" s="1"/>
  <c r="M262" i="19"/>
  <c r="L262" i="19"/>
  <c r="K262" i="19"/>
  <c r="J262" i="19"/>
  <c r="Z262" i="19" s="1"/>
  <c r="H262" i="19"/>
  <c r="Y262" i="19" s="1"/>
  <c r="M261" i="19"/>
  <c r="L261" i="19"/>
  <c r="K261" i="19"/>
  <c r="J261" i="19"/>
  <c r="H261" i="19"/>
  <c r="Y261" i="19" s="1"/>
  <c r="M260" i="19"/>
  <c r="L260" i="19"/>
  <c r="K260" i="19"/>
  <c r="J260" i="19"/>
  <c r="H260" i="19"/>
  <c r="Y260" i="19" s="1"/>
  <c r="M259" i="19"/>
  <c r="L259" i="19"/>
  <c r="K259" i="19"/>
  <c r="J259" i="19"/>
  <c r="H259" i="19"/>
  <c r="Y259" i="19" s="1"/>
  <c r="M258" i="19"/>
  <c r="L258" i="19"/>
  <c r="K258" i="19"/>
  <c r="J258" i="19"/>
  <c r="H258" i="19"/>
  <c r="Y258" i="19" s="1"/>
  <c r="M257" i="19"/>
  <c r="L257" i="19"/>
  <c r="K257" i="19"/>
  <c r="J257" i="19"/>
  <c r="H257" i="19"/>
  <c r="Y257" i="19" s="1"/>
  <c r="M256" i="19"/>
  <c r="L256" i="19"/>
  <c r="K256" i="19"/>
  <c r="J256" i="19"/>
  <c r="H256" i="19"/>
  <c r="Y256" i="19" s="1"/>
  <c r="Y255" i="19"/>
  <c r="M255" i="19"/>
  <c r="L255" i="19"/>
  <c r="K255" i="19"/>
  <c r="J255" i="19"/>
  <c r="H255" i="19"/>
  <c r="M254" i="19"/>
  <c r="L254" i="19"/>
  <c r="K254" i="19"/>
  <c r="J254" i="19"/>
  <c r="H254" i="19"/>
  <c r="Y254" i="19" s="1"/>
  <c r="M253" i="19"/>
  <c r="L253" i="19"/>
  <c r="K253" i="19"/>
  <c r="J253" i="19"/>
  <c r="Z253" i="19" s="1"/>
  <c r="H253" i="19"/>
  <c r="Y253" i="19" s="1"/>
  <c r="M252" i="19"/>
  <c r="L252" i="19"/>
  <c r="K252" i="19"/>
  <c r="J252" i="19"/>
  <c r="H252" i="19"/>
  <c r="Y252" i="19" s="1"/>
  <c r="M251" i="19"/>
  <c r="L251" i="19"/>
  <c r="K251" i="19"/>
  <c r="J251" i="19"/>
  <c r="H251" i="19"/>
  <c r="Y251" i="19" s="1"/>
  <c r="M250" i="19"/>
  <c r="L250" i="19"/>
  <c r="K250" i="19"/>
  <c r="J250" i="19"/>
  <c r="H250" i="19"/>
  <c r="Y250" i="19" s="1"/>
  <c r="M249" i="19"/>
  <c r="L249" i="19"/>
  <c r="K249" i="19"/>
  <c r="J249" i="19"/>
  <c r="H249" i="19"/>
  <c r="Y249" i="19" s="1"/>
  <c r="M248" i="19"/>
  <c r="L248" i="19"/>
  <c r="K248" i="19"/>
  <c r="J248" i="19"/>
  <c r="H248" i="19"/>
  <c r="Y248" i="19" s="1"/>
  <c r="M247" i="19"/>
  <c r="L247" i="19"/>
  <c r="K247" i="19"/>
  <c r="J247" i="19"/>
  <c r="H247" i="19"/>
  <c r="Y247" i="19" s="1"/>
  <c r="M246" i="19"/>
  <c r="L246" i="19"/>
  <c r="K246" i="19"/>
  <c r="J246" i="19"/>
  <c r="H246" i="19"/>
  <c r="Y246" i="19" s="1"/>
  <c r="M245" i="19"/>
  <c r="L245" i="19"/>
  <c r="K245" i="19"/>
  <c r="J245" i="19"/>
  <c r="Z245" i="19" s="1"/>
  <c r="H245" i="19"/>
  <c r="Y245" i="19" s="1"/>
  <c r="M244" i="19"/>
  <c r="L244" i="19"/>
  <c r="K244" i="19"/>
  <c r="J244" i="19"/>
  <c r="H244" i="19"/>
  <c r="Y244" i="19" s="1"/>
  <c r="M243" i="19"/>
  <c r="L243" i="19"/>
  <c r="K243" i="19"/>
  <c r="J243" i="19"/>
  <c r="H243" i="19"/>
  <c r="Y243" i="19" s="1"/>
  <c r="M242" i="19"/>
  <c r="L242" i="19"/>
  <c r="K242" i="19"/>
  <c r="J242" i="19"/>
  <c r="H242" i="19"/>
  <c r="Y242" i="19" s="1"/>
  <c r="M241" i="19"/>
  <c r="L241" i="19"/>
  <c r="K241" i="19"/>
  <c r="J241" i="19"/>
  <c r="H241" i="19"/>
  <c r="Y241" i="19" s="1"/>
  <c r="Y240" i="19"/>
  <c r="M240" i="19"/>
  <c r="L240" i="19"/>
  <c r="K240" i="19"/>
  <c r="J240" i="19"/>
  <c r="H240" i="19"/>
  <c r="M239" i="19"/>
  <c r="L239" i="19"/>
  <c r="K239" i="19"/>
  <c r="J239" i="19"/>
  <c r="H239" i="19"/>
  <c r="Y239" i="19" s="1"/>
  <c r="M238" i="19"/>
  <c r="L238" i="19"/>
  <c r="K238" i="19"/>
  <c r="J238" i="19"/>
  <c r="H238" i="19"/>
  <c r="Y238" i="19" s="1"/>
  <c r="M237" i="19"/>
  <c r="L237" i="19"/>
  <c r="K237" i="19"/>
  <c r="J237" i="19"/>
  <c r="H237" i="19"/>
  <c r="Y237" i="19" s="1"/>
  <c r="M236" i="19"/>
  <c r="L236" i="19"/>
  <c r="K236" i="19"/>
  <c r="J236" i="19"/>
  <c r="H236" i="19"/>
  <c r="Y236" i="19" s="1"/>
  <c r="M235" i="19"/>
  <c r="L235" i="19"/>
  <c r="K235" i="19"/>
  <c r="J235" i="19"/>
  <c r="H235" i="19"/>
  <c r="Y235" i="19" s="1"/>
  <c r="M234" i="19"/>
  <c r="L234" i="19"/>
  <c r="K234" i="19"/>
  <c r="J234" i="19"/>
  <c r="H234" i="19"/>
  <c r="Y234" i="19" s="1"/>
  <c r="Y233" i="19"/>
  <c r="M233" i="19"/>
  <c r="L233" i="19"/>
  <c r="K233" i="19"/>
  <c r="J233" i="19"/>
  <c r="H233" i="19"/>
  <c r="M232" i="19"/>
  <c r="L232" i="19"/>
  <c r="K232" i="19"/>
  <c r="J232" i="19"/>
  <c r="H232" i="19"/>
  <c r="Y232" i="19" s="1"/>
  <c r="M231" i="19"/>
  <c r="L231" i="19"/>
  <c r="K231" i="19"/>
  <c r="Z231" i="19" s="1"/>
  <c r="J231" i="19"/>
  <c r="H231" i="19"/>
  <c r="Y231" i="19" s="1"/>
  <c r="M230" i="19"/>
  <c r="L230" i="19"/>
  <c r="K230" i="19"/>
  <c r="J230" i="19"/>
  <c r="H230" i="19"/>
  <c r="Y230" i="19" s="1"/>
  <c r="M229" i="19"/>
  <c r="L229" i="19"/>
  <c r="K229" i="19"/>
  <c r="J229" i="19"/>
  <c r="H229" i="19"/>
  <c r="Y229" i="19" s="1"/>
  <c r="M228" i="19"/>
  <c r="L228" i="19"/>
  <c r="K228" i="19"/>
  <c r="J228" i="19"/>
  <c r="H228" i="19"/>
  <c r="Y228" i="19" s="1"/>
  <c r="M227" i="19"/>
  <c r="L227" i="19"/>
  <c r="K227" i="19"/>
  <c r="J227" i="19"/>
  <c r="H227" i="19"/>
  <c r="Y227" i="19" s="1"/>
  <c r="M226" i="19"/>
  <c r="L226" i="19"/>
  <c r="K226" i="19"/>
  <c r="J226" i="19"/>
  <c r="H226" i="19"/>
  <c r="Y226" i="19" s="1"/>
  <c r="M225" i="19"/>
  <c r="L225" i="19"/>
  <c r="K225" i="19"/>
  <c r="J225" i="19"/>
  <c r="Z225" i="19" s="1"/>
  <c r="H225" i="19"/>
  <c r="Y225" i="19" s="1"/>
  <c r="Y224" i="19"/>
  <c r="M224" i="19"/>
  <c r="L224" i="19"/>
  <c r="K224" i="19"/>
  <c r="J224" i="19"/>
  <c r="H224" i="19"/>
  <c r="M223" i="19"/>
  <c r="L223" i="19"/>
  <c r="K223" i="19"/>
  <c r="J223" i="19"/>
  <c r="H223" i="19"/>
  <c r="Y223" i="19" s="1"/>
  <c r="M222" i="19"/>
  <c r="L222" i="19"/>
  <c r="K222" i="19"/>
  <c r="J222" i="19"/>
  <c r="H222" i="19"/>
  <c r="Y222" i="19" s="1"/>
  <c r="M221" i="19"/>
  <c r="L221" i="19"/>
  <c r="K221" i="19"/>
  <c r="J221" i="19"/>
  <c r="H221" i="19"/>
  <c r="Y221" i="19" s="1"/>
  <c r="M220" i="19"/>
  <c r="L220" i="19"/>
  <c r="K220" i="19"/>
  <c r="J220" i="19"/>
  <c r="H220" i="19"/>
  <c r="Y220" i="19" s="1"/>
  <c r="M219" i="19"/>
  <c r="L219" i="19"/>
  <c r="K219" i="19"/>
  <c r="J219" i="19"/>
  <c r="Z219" i="19" s="1"/>
  <c r="H219" i="19"/>
  <c r="Y219" i="19" s="1"/>
  <c r="M218" i="19"/>
  <c r="L218" i="19"/>
  <c r="K218" i="19"/>
  <c r="J218" i="19"/>
  <c r="H218" i="19"/>
  <c r="Y218" i="19" s="1"/>
  <c r="M217" i="19"/>
  <c r="L217" i="19"/>
  <c r="K217" i="19"/>
  <c r="J217" i="19"/>
  <c r="H217" i="19"/>
  <c r="Y217" i="19" s="1"/>
  <c r="M216" i="19"/>
  <c r="L216" i="19"/>
  <c r="K216" i="19"/>
  <c r="J216" i="19"/>
  <c r="H216" i="19"/>
  <c r="Y216" i="19" s="1"/>
  <c r="M215" i="19"/>
  <c r="L215" i="19"/>
  <c r="K215" i="19"/>
  <c r="J215" i="19"/>
  <c r="H215" i="19"/>
  <c r="Y215" i="19" s="1"/>
  <c r="M214" i="19"/>
  <c r="L214" i="19"/>
  <c r="K214" i="19"/>
  <c r="J214" i="19"/>
  <c r="H214" i="19"/>
  <c r="Y214" i="19" s="1"/>
  <c r="M213" i="19"/>
  <c r="L213" i="19"/>
  <c r="K213" i="19"/>
  <c r="J213" i="19"/>
  <c r="H213" i="19"/>
  <c r="Y213" i="19" s="1"/>
  <c r="M212" i="19"/>
  <c r="L212" i="19"/>
  <c r="K212" i="19"/>
  <c r="J212" i="19"/>
  <c r="H212" i="19"/>
  <c r="Y212" i="19" s="1"/>
  <c r="M211" i="19"/>
  <c r="L211" i="19"/>
  <c r="K211" i="19"/>
  <c r="J211" i="19"/>
  <c r="H211" i="19"/>
  <c r="Y211" i="19" s="1"/>
  <c r="M210" i="19"/>
  <c r="L210" i="19"/>
  <c r="K210" i="19"/>
  <c r="J210" i="19"/>
  <c r="H210" i="19"/>
  <c r="Y210" i="19" s="1"/>
  <c r="M209" i="19"/>
  <c r="L209" i="19"/>
  <c r="K209" i="19"/>
  <c r="J209" i="19"/>
  <c r="H209" i="19"/>
  <c r="Y209" i="19" s="1"/>
  <c r="M208" i="19"/>
  <c r="L208" i="19"/>
  <c r="K208" i="19"/>
  <c r="J208" i="19"/>
  <c r="H208" i="19"/>
  <c r="Y208" i="19" s="1"/>
  <c r="M207" i="19"/>
  <c r="L207" i="19"/>
  <c r="K207" i="19"/>
  <c r="J207" i="19"/>
  <c r="H207" i="19"/>
  <c r="Y207" i="19" s="1"/>
  <c r="M206" i="19"/>
  <c r="L206" i="19"/>
  <c r="K206" i="19"/>
  <c r="J206" i="19"/>
  <c r="H206" i="19"/>
  <c r="Y206" i="19" s="1"/>
  <c r="Y205" i="19"/>
  <c r="M205" i="19"/>
  <c r="L205" i="19"/>
  <c r="K205" i="19"/>
  <c r="J205" i="19"/>
  <c r="H205" i="19"/>
  <c r="M204" i="19"/>
  <c r="L204" i="19"/>
  <c r="K204" i="19"/>
  <c r="J204" i="19"/>
  <c r="H204" i="19"/>
  <c r="Y204" i="19" s="1"/>
  <c r="M203" i="19"/>
  <c r="L203" i="19"/>
  <c r="K203" i="19"/>
  <c r="J203" i="19"/>
  <c r="H203" i="19"/>
  <c r="Y203" i="19" s="1"/>
  <c r="M202" i="19"/>
  <c r="L202" i="19"/>
  <c r="K202" i="19"/>
  <c r="J202" i="19"/>
  <c r="H202" i="19"/>
  <c r="Y202" i="19" s="1"/>
  <c r="M201" i="19"/>
  <c r="L201" i="19"/>
  <c r="K201" i="19"/>
  <c r="J201" i="19"/>
  <c r="H201" i="19"/>
  <c r="Y201" i="19" s="1"/>
  <c r="M200" i="19"/>
  <c r="L200" i="19"/>
  <c r="K200" i="19"/>
  <c r="J200" i="19"/>
  <c r="H200" i="19"/>
  <c r="Y200" i="19" s="1"/>
  <c r="M199" i="19"/>
  <c r="L199" i="19"/>
  <c r="K199" i="19"/>
  <c r="J199" i="19"/>
  <c r="Z199" i="19" s="1"/>
  <c r="H199" i="19"/>
  <c r="Y199" i="19" s="1"/>
  <c r="M198" i="19"/>
  <c r="L198" i="19"/>
  <c r="K198" i="19"/>
  <c r="J198" i="19"/>
  <c r="H198" i="19"/>
  <c r="Y198" i="19" s="1"/>
  <c r="Y197" i="19"/>
  <c r="M197" i="19"/>
  <c r="L197" i="19"/>
  <c r="K197" i="19"/>
  <c r="J197" i="19"/>
  <c r="H197" i="19"/>
  <c r="M196" i="19"/>
  <c r="L196" i="19"/>
  <c r="K196" i="19"/>
  <c r="J196" i="19"/>
  <c r="H196" i="19"/>
  <c r="Y196" i="19" s="1"/>
  <c r="M195" i="19"/>
  <c r="L195" i="19"/>
  <c r="K195" i="19"/>
  <c r="J195" i="19"/>
  <c r="H195" i="19"/>
  <c r="Y195" i="19" s="1"/>
  <c r="M194" i="19"/>
  <c r="L194" i="19"/>
  <c r="K194" i="19"/>
  <c r="J194" i="19"/>
  <c r="H194" i="19"/>
  <c r="Y194" i="19" s="1"/>
  <c r="M193" i="19"/>
  <c r="L193" i="19"/>
  <c r="K193" i="19"/>
  <c r="J193" i="19"/>
  <c r="H193" i="19"/>
  <c r="Y193" i="19" s="1"/>
  <c r="M192" i="19"/>
  <c r="L192" i="19"/>
  <c r="K192" i="19"/>
  <c r="J192" i="19"/>
  <c r="H192" i="19"/>
  <c r="Y192" i="19" s="1"/>
  <c r="M191" i="19"/>
  <c r="L191" i="19"/>
  <c r="K191" i="19"/>
  <c r="J191" i="19"/>
  <c r="H191" i="19"/>
  <c r="Y191" i="19" s="1"/>
  <c r="M190" i="19"/>
  <c r="L190" i="19"/>
  <c r="K190" i="19"/>
  <c r="J190" i="19"/>
  <c r="H190" i="19"/>
  <c r="Y190" i="19" s="1"/>
  <c r="M189" i="19"/>
  <c r="L189" i="19"/>
  <c r="K189" i="19"/>
  <c r="J189" i="19"/>
  <c r="H189" i="19"/>
  <c r="Y189" i="19" s="1"/>
  <c r="M188" i="19"/>
  <c r="L188" i="19"/>
  <c r="K188" i="19"/>
  <c r="J188" i="19"/>
  <c r="H188" i="19"/>
  <c r="Y188" i="19" s="1"/>
  <c r="M187" i="19"/>
  <c r="L187" i="19"/>
  <c r="K187" i="19"/>
  <c r="J187" i="19"/>
  <c r="H187" i="19"/>
  <c r="Y187" i="19" s="1"/>
  <c r="M186" i="19"/>
  <c r="L186" i="19"/>
  <c r="K186" i="19"/>
  <c r="J186" i="19"/>
  <c r="H186" i="19"/>
  <c r="Y186" i="19" s="1"/>
  <c r="Y185" i="19"/>
  <c r="M185" i="19"/>
  <c r="L185" i="19"/>
  <c r="K185" i="19"/>
  <c r="J185" i="19"/>
  <c r="H185" i="19"/>
  <c r="M184" i="19"/>
  <c r="L184" i="19"/>
  <c r="K184" i="19"/>
  <c r="J184" i="19"/>
  <c r="H184" i="19"/>
  <c r="Y184" i="19" s="1"/>
  <c r="M183" i="19"/>
  <c r="L183" i="19"/>
  <c r="K183" i="19"/>
  <c r="J183" i="19"/>
  <c r="H183" i="19"/>
  <c r="Y183" i="19" s="1"/>
  <c r="M182" i="19"/>
  <c r="L182" i="19"/>
  <c r="K182" i="19"/>
  <c r="J182" i="19"/>
  <c r="H182" i="19"/>
  <c r="Y182" i="19" s="1"/>
  <c r="M181" i="19"/>
  <c r="L181" i="19"/>
  <c r="K181" i="19"/>
  <c r="J181" i="19"/>
  <c r="H181" i="19"/>
  <c r="Y181" i="19" s="1"/>
  <c r="M180" i="19"/>
  <c r="L180" i="19"/>
  <c r="K180" i="19"/>
  <c r="J180" i="19"/>
  <c r="H180" i="19"/>
  <c r="Y180" i="19" s="1"/>
  <c r="M179" i="19"/>
  <c r="L179" i="19"/>
  <c r="K179" i="19"/>
  <c r="J179" i="19"/>
  <c r="H179" i="19"/>
  <c r="Y179" i="19" s="1"/>
  <c r="M178" i="19"/>
  <c r="L178" i="19"/>
  <c r="K178" i="19"/>
  <c r="J178" i="19"/>
  <c r="H178" i="19"/>
  <c r="Y178" i="19" s="1"/>
  <c r="M177" i="19"/>
  <c r="L177" i="19"/>
  <c r="K177" i="19"/>
  <c r="J177" i="19"/>
  <c r="H177" i="19"/>
  <c r="Y177" i="19" s="1"/>
  <c r="Y176" i="19"/>
  <c r="M176" i="19"/>
  <c r="L176" i="19"/>
  <c r="K176" i="19"/>
  <c r="J176" i="19"/>
  <c r="H176" i="19"/>
  <c r="M175" i="19"/>
  <c r="L175" i="19"/>
  <c r="K175" i="19"/>
  <c r="J175" i="19"/>
  <c r="H175" i="19"/>
  <c r="Y175" i="19" s="1"/>
  <c r="M174" i="19"/>
  <c r="L174" i="19"/>
  <c r="K174" i="19"/>
  <c r="J174" i="19"/>
  <c r="H174" i="19"/>
  <c r="Y174" i="19" s="1"/>
  <c r="M173" i="19"/>
  <c r="L173" i="19"/>
  <c r="K173" i="19"/>
  <c r="J173" i="19"/>
  <c r="H173" i="19"/>
  <c r="Y173" i="19" s="1"/>
  <c r="M172" i="19"/>
  <c r="L172" i="19"/>
  <c r="K172" i="19"/>
  <c r="J172" i="19"/>
  <c r="H172" i="19"/>
  <c r="Y172" i="19" s="1"/>
  <c r="M171" i="19"/>
  <c r="L171" i="19"/>
  <c r="K171" i="19"/>
  <c r="J171" i="19"/>
  <c r="H171" i="19"/>
  <c r="Y171" i="19" s="1"/>
  <c r="Y170" i="19"/>
  <c r="M170" i="19"/>
  <c r="L170" i="19"/>
  <c r="K170" i="19"/>
  <c r="J170" i="19"/>
  <c r="H170" i="19"/>
  <c r="M169" i="19"/>
  <c r="L169" i="19"/>
  <c r="K169" i="19"/>
  <c r="J169" i="19"/>
  <c r="H169" i="19"/>
  <c r="Y169" i="19" s="1"/>
  <c r="M168" i="19"/>
  <c r="L168" i="19"/>
  <c r="K168" i="19"/>
  <c r="J168" i="19"/>
  <c r="H168" i="19"/>
  <c r="Y168" i="19" s="1"/>
  <c r="M167" i="19"/>
  <c r="L167" i="19"/>
  <c r="K167" i="19"/>
  <c r="J167" i="19"/>
  <c r="H167" i="19"/>
  <c r="Y167" i="19" s="1"/>
  <c r="M166" i="19"/>
  <c r="L166" i="19"/>
  <c r="K166" i="19"/>
  <c r="J166" i="19"/>
  <c r="H166" i="19"/>
  <c r="Y166" i="19" s="1"/>
  <c r="M165" i="19"/>
  <c r="L165" i="19"/>
  <c r="K165" i="19"/>
  <c r="J165" i="19"/>
  <c r="H165" i="19"/>
  <c r="Y165" i="19" s="1"/>
  <c r="M164" i="19"/>
  <c r="L164" i="19"/>
  <c r="K164" i="19"/>
  <c r="J164" i="19"/>
  <c r="H164" i="19"/>
  <c r="Y164" i="19" s="1"/>
  <c r="M163" i="19"/>
  <c r="L163" i="19"/>
  <c r="K163" i="19"/>
  <c r="J163" i="19"/>
  <c r="H163" i="19"/>
  <c r="Y163" i="19" s="1"/>
  <c r="M162" i="19"/>
  <c r="L162" i="19"/>
  <c r="K162" i="19"/>
  <c r="J162" i="19"/>
  <c r="H162" i="19"/>
  <c r="Y162" i="19" s="1"/>
  <c r="M161" i="19"/>
  <c r="L161" i="19"/>
  <c r="K161" i="19"/>
  <c r="J161" i="19"/>
  <c r="H161" i="19"/>
  <c r="Y161" i="19" s="1"/>
  <c r="M160" i="19"/>
  <c r="L160" i="19"/>
  <c r="K160" i="19"/>
  <c r="J160" i="19"/>
  <c r="H160" i="19"/>
  <c r="Y160" i="19" s="1"/>
  <c r="M159" i="19"/>
  <c r="L159" i="19"/>
  <c r="K159" i="19"/>
  <c r="J159" i="19"/>
  <c r="H159" i="19"/>
  <c r="Y159" i="19" s="1"/>
  <c r="M158" i="19"/>
  <c r="L158" i="19"/>
  <c r="K158" i="19"/>
  <c r="J158" i="19"/>
  <c r="Z158" i="19" s="1"/>
  <c r="H158" i="19"/>
  <c r="Y158" i="19" s="1"/>
  <c r="M157" i="19"/>
  <c r="L157" i="19"/>
  <c r="K157" i="19"/>
  <c r="J157" i="19"/>
  <c r="H157" i="19"/>
  <c r="Y157" i="19" s="1"/>
  <c r="M156" i="19"/>
  <c r="L156" i="19"/>
  <c r="K156" i="19"/>
  <c r="J156" i="19"/>
  <c r="H156" i="19"/>
  <c r="Y156" i="19" s="1"/>
  <c r="M155" i="19"/>
  <c r="L155" i="19"/>
  <c r="K155" i="19"/>
  <c r="J155" i="19"/>
  <c r="Z155" i="19" s="1"/>
  <c r="H155" i="19"/>
  <c r="Y155" i="19" s="1"/>
  <c r="M154" i="19"/>
  <c r="L154" i="19"/>
  <c r="K154" i="19"/>
  <c r="J154" i="19"/>
  <c r="H154" i="19"/>
  <c r="Y154" i="19" s="1"/>
  <c r="M153" i="19"/>
  <c r="L153" i="19"/>
  <c r="K153" i="19"/>
  <c r="J153" i="19"/>
  <c r="H153" i="19"/>
  <c r="Y153" i="19" s="1"/>
  <c r="M152" i="19"/>
  <c r="L152" i="19"/>
  <c r="K152" i="19"/>
  <c r="J152" i="19"/>
  <c r="H152" i="19"/>
  <c r="Y152" i="19" s="1"/>
  <c r="Y151" i="19"/>
  <c r="M151" i="19"/>
  <c r="L151" i="19"/>
  <c r="K151" i="19"/>
  <c r="J151" i="19"/>
  <c r="H151" i="19"/>
  <c r="M150" i="19"/>
  <c r="L150" i="19"/>
  <c r="K150" i="19"/>
  <c r="J150" i="19"/>
  <c r="H150" i="19"/>
  <c r="Y150" i="19" s="1"/>
  <c r="M149" i="19"/>
  <c r="L149" i="19"/>
  <c r="K149" i="19"/>
  <c r="J149" i="19"/>
  <c r="Z149" i="19" s="1"/>
  <c r="H149" i="19"/>
  <c r="Y149" i="19" s="1"/>
  <c r="M148" i="19"/>
  <c r="L148" i="19"/>
  <c r="K148" i="19"/>
  <c r="J148" i="19"/>
  <c r="H148" i="19"/>
  <c r="Y148" i="19" s="1"/>
  <c r="M147" i="19"/>
  <c r="L147" i="19"/>
  <c r="K147" i="19"/>
  <c r="J147" i="19"/>
  <c r="H147" i="19"/>
  <c r="Y147" i="19" s="1"/>
  <c r="M146" i="19"/>
  <c r="L146" i="19"/>
  <c r="K146" i="19"/>
  <c r="J146" i="19"/>
  <c r="H146" i="19"/>
  <c r="Y146" i="19" s="1"/>
  <c r="M145" i="19"/>
  <c r="L145" i="19"/>
  <c r="K145" i="19"/>
  <c r="J145" i="19"/>
  <c r="H145" i="19"/>
  <c r="Y145" i="19" s="1"/>
  <c r="M144" i="19"/>
  <c r="L144" i="19"/>
  <c r="K144" i="19"/>
  <c r="J144" i="19"/>
  <c r="H144" i="19"/>
  <c r="Y144" i="19" s="1"/>
  <c r="M143" i="19"/>
  <c r="L143" i="19"/>
  <c r="K143" i="19"/>
  <c r="J143" i="19"/>
  <c r="H143" i="19"/>
  <c r="Y143" i="19" s="1"/>
  <c r="M142" i="19"/>
  <c r="L142" i="19"/>
  <c r="K142" i="19"/>
  <c r="J142" i="19"/>
  <c r="H142" i="19"/>
  <c r="Y142" i="19" s="1"/>
  <c r="M141" i="19"/>
  <c r="L141" i="19"/>
  <c r="K141" i="19"/>
  <c r="J141" i="19"/>
  <c r="Z141" i="19" s="1"/>
  <c r="H141" i="19"/>
  <c r="Y141" i="19" s="1"/>
  <c r="M140" i="19"/>
  <c r="L140" i="19"/>
  <c r="K140" i="19"/>
  <c r="J140" i="19"/>
  <c r="H140" i="19"/>
  <c r="Y140" i="19" s="1"/>
  <c r="M139" i="19"/>
  <c r="L139" i="19"/>
  <c r="K139" i="19"/>
  <c r="J139" i="19"/>
  <c r="H139" i="19"/>
  <c r="Y139" i="19" s="1"/>
  <c r="M138" i="19"/>
  <c r="L138" i="19"/>
  <c r="K138" i="19"/>
  <c r="J138" i="19"/>
  <c r="H138" i="19"/>
  <c r="Y138" i="19" s="1"/>
  <c r="M137" i="19"/>
  <c r="L137" i="19"/>
  <c r="K137" i="19"/>
  <c r="J137" i="19"/>
  <c r="H137" i="19"/>
  <c r="Y137" i="19" s="1"/>
  <c r="M136" i="19"/>
  <c r="L136" i="19"/>
  <c r="K136" i="19"/>
  <c r="J136" i="19"/>
  <c r="H136" i="19"/>
  <c r="Y136" i="19" s="1"/>
  <c r="M135" i="19"/>
  <c r="L135" i="19"/>
  <c r="K135" i="19"/>
  <c r="J135" i="19"/>
  <c r="H135" i="19"/>
  <c r="Y135" i="19" s="1"/>
  <c r="M134" i="19"/>
  <c r="L134" i="19"/>
  <c r="K134" i="19"/>
  <c r="J134" i="19"/>
  <c r="H134" i="19"/>
  <c r="Y134" i="19" s="1"/>
  <c r="M133" i="19"/>
  <c r="L133" i="19"/>
  <c r="K133" i="19"/>
  <c r="J133" i="19"/>
  <c r="Z133" i="19" s="1"/>
  <c r="H133" i="19"/>
  <c r="Y133" i="19" s="1"/>
  <c r="M132" i="19"/>
  <c r="L132" i="19"/>
  <c r="K132" i="19"/>
  <c r="J132" i="19"/>
  <c r="H132" i="19"/>
  <c r="Y132" i="19" s="1"/>
  <c r="M131" i="19"/>
  <c r="L131" i="19"/>
  <c r="K131" i="19"/>
  <c r="J131" i="19"/>
  <c r="H131" i="19"/>
  <c r="Y131" i="19" s="1"/>
  <c r="M130" i="19"/>
  <c r="L130" i="19"/>
  <c r="K130" i="19"/>
  <c r="J130" i="19"/>
  <c r="H130" i="19"/>
  <c r="Y130" i="19" s="1"/>
  <c r="M129" i="19"/>
  <c r="L129" i="19"/>
  <c r="K129" i="19"/>
  <c r="J129" i="19"/>
  <c r="H129" i="19"/>
  <c r="Y129" i="19" s="1"/>
  <c r="M128" i="19"/>
  <c r="L128" i="19"/>
  <c r="K128" i="19"/>
  <c r="J128" i="19"/>
  <c r="H128" i="19"/>
  <c r="Y128" i="19" s="1"/>
  <c r="M127" i="19"/>
  <c r="L127" i="19"/>
  <c r="K127" i="19"/>
  <c r="J127" i="19"/>
  <c r="H127" i="19"/>
  <c r="Y127" i="19" s="1"/>
  <c r="M126" i="19"/>
  <c r="L126" i="19"/>
  <c r="K126" i="19"/>
  <c r="J126" i="19"/>
  <c r="H126" i="19"/>
  <c r="Y126" i="19" s="1"/>
  <c r="M125" i="19"/>
  <c r="L125" i="19"/>
  <c r="K125" i="19"/>
  <c r="J125" i="19"/>
  <c r="Z125" i="19" s="1"/>
  <c r="H125" i="19"/>
  <c r="Y125" i="19" s="1"/>
  <c r="M124" i="19"/>
  <c r="L124" i="19"/>
  <c r="K124" i="19"/>
  <c r="J124" i="19"/>
  <c r="H124" i="19"/>
  <c r="Y124" i="19" s="1"/>
  <c r="M123" i="19"/>
  <c r="L123" i="19"/>
  <c r="K123" i="19"/>
  <c r="J123" i="19"/>
  <c r="H123" i="19"/>
  <c r="Y123" i="19" s="1"/>
  <c r="M122" i="19"/>
  <c r="L122" i="19"/>
  <c r="K122" i="19"/>
  <c r="J122" i="19"/>
  <c r="H122" i="19"/>
  <c r="Y122" i="19" s="1"/>
  <c r="M121" i="19"/>
  <c r="L121" i="19"/>
  <c r="K121" i="19"/>
  <c r="J121" i="19"/>
  <c r="H121" i="19"/>
  <c r="Y121" i="19" s="1"/>
  <c r="M120" i="19"/>
  <c r="L120" i="19"/>
  <c r="K120" i="19"/>
  <c r="J120" i="19"/>
  <c r="H120" i="19"/>
  <c r="Y120" i="19" s="1"/>
  <c r="M119" i="19"/>
  <c r="L119" i="19"/>
  <c r="K119" i="19"/>
  <c r="J119" i="19"/>
  <c r="H119" i="19"/>
  <c r="Y119" i="19" s="1"/>
  <c r="M118" i="19"/>
  <c r="L118" i="19"/>
  <c r="K118" i="19"/>
  <c r="J118" i="19"/>
  <c r="H118" i="19"/>
  <c r="Y118" i="19" s="1"/>
  <c r="M117" i="19"/>
  <c r="L117" i="19"/>
  <c r="K117" i="19"/>
  <c r="J117" i="19"/>
  <c r="Z117" i="19" s="1"/>
  <c r="H117" i="19"/>
  <c r="Y117" i="19" s="1"/>
  <c r="M116" i="19"/>
  <c r="L116" i="19"/>
  <c r="K116" i="19"/>
  <c r="J116" i="19"/>
  <c r="H116" i="19"/>
  <c r="Y116" i="19" s="1"/>
  <c r="M115" i="19"/>
  <c r="L115" i="19"/>
  <c r="K115" i="19"/>
  <c r="J115" i="19"/>
  <c r="H115" i="19"/>
  <c r="Y115" i="19" s="1"/>
  <c r="M114" i="19"/>
  <c r="L114" i="19"/>
  <c r="K114" i="19"/>
  <c r="J114" i="19"/>
  <c r="H114" i="19"/>
  <c r="Y114" i="19" s="1"/>
  <c r="M113" i="19"/>
  <c r="L113" i="19"/>
  <c r="K113" i="19"/>
  <c r="J113" i="19"/>
  <c r="H113" i="19"/>
  <c r="Y113" i="19" s="1"/>
  <c r="M112" i="19"/>
  <c r="L112" i="19"/>
  <c r="K112" i="19"/>
  <c r="J112" i="19"/>
  <c r="H112" i="19"/>
  <c r="Y112" i="19" s="1"/>
  <c r="M111" i="19"/>
  <c r="L111" i="19"/>
  <c r="K111" i="19"/>
  <c r="J111" i="19"/>
  <c r="H111" i="19"/>
  <c r="Y111" i="19" s="1"/>
  <c r="M110" i="19"/>
  <c r="L110" i="19"/>
  <c r="K110" i="19"/>
  <c r="J110" i="19"/>
  <c r="H110" i="19"/>
  <c r="Y110" i="19" s="1"/>
  <c r="M109" i="19"/>
  <c r="L109" i="19"/>
  <c r="K109" i="19"/>
  <c r="J109" i="19"/>
  <c r="Z109" i="19" s="1"/>
  <c r="H109" i="19"/>
  <c r="Y109" i="19" s="1"/>
  <c r="M108" i="19"/>
  <c r="L108" i="19"/>
  <c r="K108" i="19"/>
  <c r="J108" i="19"/>
  <c r="H108" i="19"/>
  <c r="Y108" i="19" s="1"/>
  <c r="M107" i="19"/>
  <c r="L107" i="19"/>
  <c r="K107" i="19"/>
  <c r="J107" i="19"/>
  <c r="H107" i="19"/>
  <c r="Y107" i="19" s="1"/>
  <c r="M106" i="19"/>
  <c r="L106" i="19"/>
  <c r="K106" i="19"/>
  <c r="J106" i="19"/>
  <c r="H106" i="19"/>
  <c r="Y106" i="19" s="1"/>
  <c r="M105" i="19"/>
  <c r="L105" i="19"/>
  <c r="K105" i="19"/>
  <c r="J105" i="19"/>
  <c r="H105" i="19"/>
  <c r="Y105" i="19" s="1"/>
  <c r="M104" i="19"/>
  <c r="L104" i="19"/>
  <c r="K104" i="19"/>
  <c r="J104" i="19"/>
  <c r="H104" i="19"/>
  <c r="Y104" i="19" s="1"/>
  <c r="M103" i="19"/>
  <c r="L103" i="19"/>
  <c r="K103" i="19"/>
  <c r="J103" i="19"/>
  <c r="H103" i="19"/>
  <c r="Y103" i="19" s="1"/>
  <c r="Y102" i="19"/>
  <c r="M102" i="19"/>
  <c r="L102" i="19"/>
  <c r="K102" i="19"/>
  <c r="J102" i="19"/>
  <c r="H102" i="19"/>
  <c r="M101" i="19"/>
  <c r="L101" i="19"/>
  <c r="K101" i="19"/>
  <c r="J101" i="19"/>
  <c r="H101" i="19"/>
  <c r="Y101" i="19" s="1"/>
  <c r="M100" i="19"/>
  <c r="L100" i="19"/>
  <c r="K100" i="19"/>
  <c r="J100" i="19"/>
  <c r="H100" i="19"/>
  <c r="Y100" i="19" s="1"/>
  <c r="Y99" i="19"/>
  <c r="M99" i="19"/>
  <c r="L99" i="19"/>
  <c r="K99" i="19"/>
  <c r="J99" i="19"/>
  <c r="H99" i="19"/>
  <c r="M98" i="19"/>
  <c r="L98" i="19"/>
  <c r="K98" i="19"/>
  <c r="J98" i="19"/>
  <c r="H98" i="19"/>
  <c r="Y98" i="19" s="1"/>
  <c r="M97" i="19"/>
  <c r="L97" i="19"/>
  <c r="K97" i="19"/>
  <c r="J97" i="19"/>
  <c r="H97" i="19"/>
  <c r="Y97" i="19" s="1"/>
  <c r="Y96" i="19"/>
  <c r="M96" i="19"/>
  <c r="L96" i="19"/>
  <c r="K96" i="19"/>
  <c r="J96" i="19"/>
  <c r="H96" i="19"/>
  <c r="M95" i="19"/>
  <c r="L95" i="19"/>
  <c r="K95" i="19"/>
  <c r="J95" i="19"/>
  <c r="H95" i="19"/>
  <c r="Y95" i="19" s="1"/>
  <c r="M94" i="19"/>
  <c r="L94" i="19"/>
  <c r="K94" i="19"/>
  <c r="J94" i="19"/>
  <c r="H94" i="19"/>
  <c r="Y94" i="19" s="1"/>
  <c r="M93" i="19"/>
  <c r="L93" i="19"/>
  <c r="K93" i="19"/>
  <c r="J93" i="19"/>
  <c r="H93" i="19"/>
  <c r="Y93" i="19" s="1"/>
  <c r="M92" i="19"/>
  <c r="L92" i="19"/>
  <c r="K92" i="19"/>
  <c r="J92" i="19"/>
  <c r="H92" i="19"/>
  <c r="Y92" i="19" s="1"/>
  <c r="M91" i="19"/>
  <c r="L91" i="19"/>
  <c r="K91" i="19"/>
  <c r="J91" i="19"/>
  <c r="H91" i="19"/>
  <c r="Y91" i="19" s="1"/>
  <c r="M90" i="19"/>
  <c r="L90" i="19"/>
  <c r="K90" i="19"/>
  <c r="J90" i="19"/>
  <c r="H90" i="19"/>
  <c r="Y90" i="19" s="1"/>
  <c r="M89" i="19"/>
  <c r="L89" i="19"/>
  <c r="K89" i="19"/>
  <c r="J89" i="19"/>
  <c r="H89" i="19"/>
  <c r="Y89" i="19" s="1"/>
  <c r="M88" i="19"/>
  <c r="L88" i="19"/>
  <c r="K88" i="19"/>
  <c r="J88" i="19"/>
  <c r="H88" i="19"/>
  <c r="Y88" i="19" s="1"/>
  <c r="M87" i="19"/>
  <c r="L87" i="19"/>
  <c r="K87" i="19"/>
  <c r="J87" i="19"/>
  <c r="H87" i="19"/>
  <c r="Y87" i="19" s="1"/>
  <c r="M86" i="19"/>
  <c r="L86" i="19"/>
  <c r="K86" i="19"/>
  <c r="J86" i="19"/>
  <c r="H86" i="19"/>
  <c r="Y86" i="19" s="1"/>
  <c r="M85" i="19"/>
  <c r="L85" i="19"/>
  <c r="K85" i="19"/>
  <c r="J85" i="19"/>
  <c r="H85" i="19"/>
  <c r="Y85" i="19" s="1"/>
  <c r="M84" i="19"/>
  <c r="L84" i="19"/>
  <c r="K84" i="19"/>
  <c r="J84" i="19"/>
  <c r="H84" i="19"/>
  <c r="Y84" i="19" s="1"/>
  <c r="M83" i="19"/>
  <c r="L83" i="19"/>
  <c r="K83" i="19"/>
  <c r="J83" i="19"/>
  <c r="H83" i="19"/>
  <c r="Y83" i="19" s="1"/>
  <c r="M82" i="19"/>
  <c r="L82" i="19"/>
  <c r="K82" i="19"/>
  <c r="J82" i="19"/>
  <c r="H82" i="19"/>
  <c r="Y82" i="19" s="1"/>
  <c r="M81" i="19"/>
  <c r="L81" i="19"/>
  <c r="K81" i="19"/>
  <c r="J81" i="19"/>
  <c r="H81" i="19"/>
  <c r="Y81" i="19" s="1"/>
  <c r="M80" i="19"/>
  <c r="L80" i="19"/>
  <c r="K80" i="19"/>
  <c r="J80" i="19"/>
  <c r="H80" i="19"/>
  <c r="Y80" i="19" s="1"/>
  <c r="Y79" i="19"/>
  <c r="M79" i="19"/>
  <c r="L79" i="19"/>
  <c r="K79" i="19"/>
  <c r="J79" i="19"/>
  <c r="H79" i="19"/>
  <c r="M78" i="19"/>
  <c r="L78" i="19"/>
  <c r="K78" i="19"/>
  <c r="J78" i="19"/>
  <c r="H78" i="19"/>
  <c r="Y78" i="19" s="1"/>
  <c r="M77" i="19"/>
  <c r="L77" i="19"/>
  <c r="K77" i="19"/>
  <c r="J77" i="19"/>
  <c r="H77" i="19"/>
  <c r="Y77" i="19" s="1"/>
  <c r="M76" i="19"/>
  <c r="L76" i="19"/>
  <c r="K76" i="19"/>
  <c r="J76" i="19"/>
  <c r="H76" i="19"/>
  <c r="Y76" i="19" s="1"/>
  <c r="M75" i="19"/>
  <c r="L75" i="19"/>
  <c r="K75" i="19"/>
  <c r="J75" i="19"/>
  <c r="H75" i="19"/>
  <c r="Y75" i="19" s="1"/>
  <c r="M74" i="19"/>
  <c r="L74" i="19"/>
  <c r="K74" i="19"/>
  <c r="J74" i="19"/>
  <c r="H74" i="19"/>
  <c r="Y74" i="19" s="1"/>
  <c r="M73" i="19"/>
  <c r="L73" i="19"/>
  <c r="K73" i="19"/>
  <c r="J73" i="19"/>
  <c r="H73" i="19"/>
  <c r="Y73" i="19" s="1"/>
  <c r="M72" i="19"/>
  <c r="L72" i="19"/>
  <c r="K72" i="19"/>
  <c r="J72" i="19"/>
  <c r="H72" i="19"/>
  <c r="Y72" i="19" s="1"/>
  <c r="M71" i="19"/>
  <c r="L71" i="19"/>
  <c r="K71" i="19"/>
  <c r="J71" i="19"/>
  <c r="H71" i="19"/>
  <c r="Y71" i="19" s="1"/>
  <c r="M70" i="19"/>
  <c r="L70" i="19"/>
  <c r="K70" i="19"/>
  <c r="J70" i="19"/>
  <c r="H70" i="19"/>
  <c r="Y70" i="19" s="1"/>
  <c r="M69" i="19"/>
  <c r="L69" i="19"/>
  <c r="K69" i="19"/>
  <c r="J69" i="19"/>
  <c r="H69" i="19"/>
  <c r="Y69" i="19" s="1"/>
  <c r="M68" i="19"/>
  <c r="L68" i="19"/>
  <c r="K68" i="19"/>
  <c r="J68" i="19"/>
  <c r="H68" i="19"/>
  <c r="Y68" i="19" s="1"/>
  <c r="M67" i="19"/>
  <c r="L67" i="19"/>
  <c r="K67" i="19"/>
  <c r="J67" i="19"/>
  <c r="Z67" i="19" s="1"/>
  <c r="H67" i="19"/>
  <c r="Y67" i="19" s="1"/>
  <c r="M66" i="19"/>
  <c r="L66" i="19"/>
  <c r="K66" i="19"/>
  <c r="J66" i="19"/>
  <c r="H66" i="19"/>
  <c r="Y66" i="19" s="1"/>
  <c r="M65" i="19"/>
  <c r="L65" i="19"/>
  <c r="K65" i="19"/>
  <c r="J65" i="19"/>
  <c r="H65" i="19"/>
  <c r="Y65" i="19" s="1"/>
  <c r="M64" i="19"/>
  <c r="L64" i="19"/>
  <c r="K64" i="19"/>
  <c r="J64" i="19"/>
  <c r="H64" i="19"/>
  <c r="Y64" i="19" s="1"/>
  <c r="Y63" i="19"/>
  <c r="M63" i="19"/>
  <c r="L63" i="19"/>
  <c r="K63" i="19"/>
  <c r="J63" i="19"/>
  <c r="H63" i="19"/>
  <c r="M62" i="19"/>
  <c r="L62" i="19"/>
  <c r="K62" i="19"/>
  <c r="J62" i="19"/>
  <c r="H62" i="19"/>
  <c r="Y62" i="19" s="1"/>
  <c r="M61" i="19"/>
  <c r="L61" i="19"/>
  <c r="K61" i="19"/>
  <c r="J61" i="19"/>
  <c r="H61" i="19"/>
  <c r="Y61" i="19" s="1"/>
  <c r="Y60" i="19"/>
  <c r="M60" i="19"/>
  <c r="L60" i="19"/>
  <c r="K60" i="19"/>
  <c r="J60" i="19"/>
  <c r="H60" i="19"/>
  <c r="M59" i="19"/>
  <c r="L59" i="19"/>
  <c r="K59" i="19"/>
  <c r="J59" i="19"/>
  <c r="H59" i="19"/>
  <c r="Y59" i="19" s="1"/>
  <c r="Y58" i="19"/>
  <c r="M58" i="19"/>
  <c r="L58" i="19"/>
  <c r="K58" i="19"/>
  <c r="J58" i="19"/>
  <c r="H58" i="19"/>
  <c r="M57" i="19"/>
  <c r="L57" i="19"/>
  <c r="K57" i="19"/>
  <c r="J57" i="19"/>
  <c r="H57" i="19"/>
  <c r="Y57" i="19" s="1"/>
  <c r="M56" i="19"/>
  <c r="L56" i="19"/>
  <c r="K56" i="19"/>
  <c r="J56" i="19"/>
  <c r="H56" i="19"/>
  <c r="Y56" i="19" s="1"/>
  <c r="Y55" i="19"/>
  <c r="M55" i="19"/>
  <c r="L55" i="19"/>
  <c r="K55" i="19"/>
  <c r="J55" i="19"/>
  <c r="H55" i="19"/>
  <c r="M54" i="19"/>
  <c r="L54" i="19"/>
  <c r="K54" i="19"/>
  <c r="J54" i="19"/>
  <c r="H54" i="19"/>
  <c r="Y54" i="19" s="1"/>
  <c r="M53" i="19"/>
  <c r="L53" i="19"/>
  <c r="K53" i="19"/>
  <c r="J53" i="19"/>
  <c r="H53" i="19"/>
  <c r="Y53" i="19" s="1"/>
  <c r="M52" i="19"/>
  <c r="L52" i="19"/>
  <c r="K52" i="19"/>
  <c r="J52" i="19"/>
  <c r="H52" i="19"/>
  <c r="Y52" i="19" s="1"/>
  <c r="M51" i="19"/>
  <c r="L51" i="19"/>
  <c r="K51" i="19"/>
  <c r="J51" i="19"/>
  <c r="H51" i="19"/>
  <c r="Y51" i="19" s="1"/>
  <c r="M50" i="19"/>
  <c r="L50" i="19"/>
  <c r="K50" i="19"/>
  <c r="J50" i="19"/>
  <c r="H50" i="19"/>
  <c r="Y50" i="19" s="1"/>
  <c r="M49" i="19"/>
  <c r="L49" i="19"/>
  <c r="K49" i="19"/>
  <c r="J49" i="19"/>
  <c r="H49" i="19"/>
  <c r="Y49" i="19" s="1"/>
  <c r="M48" i="19"/>
  <c r="L48" i="19"/>
  <c r="K48" i="19"/>
  <c r="J48" i="19"/>
  <c r="H48" i="19"/>
  <c r="Y48" i="19" s="1"/>
  <c r="M47" i="19"/>
  <c r="L47" i="19"/>
  <c r="K47" i="19"/>
  <c r="J47" i="19"/>
  <c r="H47" i="19"/>
  <c r="Y47" i="19" s="1"/>
  <c r="Y46" i="19"/>
  <c r="M46" i="19"/>
  <c r="L46" i="19"/>
  <c r="K46" i="19"/>
  <c r="J46" i="19"/>
  <c r="H46" i="19"/>
  <c r="M45" i="19"/>
  <c r="L45" i="19"/>
  <c r="K45" i="19"/>
  <c r="J45" i="19"/>
  <c r="H45" i="19"/>
  <c r="Y45" i="19" s="1"/>
  <c r="M44" i="19"/>
  <c r="L44" i="19"/>
  <c r="K44" i="19"/>
  <c r="J44" i="19"/>
  <c r="H44" i="19"/>
  <c r="Y44" i="19" s="1"/>
  <c r="M43" i="19"/>
  <c r="L43" i="19"/>
  <c r="K43" i="19"/>
  <c r="J43" i="19"/>
  <c r="H43" i="19"/>
  <c r="Y43" i="19" s="1"/>
  <c r="M42" i="19"/>
  <c r="L42" i="19"/>
  <c r="K42" i="19"/>
  <c r="J42" i="19"/>
  <c r="H42" i="19"/>
  <c r="Y42" i="19" s="1"/>
  <c r="M41" i="19"/>
  <c r="L41" i="19"/>
  <c r="K41" i="19"/>
  <c r="J41" i="19"/>
  <c r="H41" i="19"/>
  <c r="Y41" i="19" s="1"/>
  <c r="M40" i="19"/>
  <c r="L40" i="19"/>
  <c r="K40" i="19"/>
  <c r="J40" i="19"/>
  <c r="H40" i="19"/>
  <c r="Y40" i="19" s="1"/>
  <c r="Y39" i="19"/>
  <c r="M39" i="19"/>
  <c r="L39" i="19"/>
  <c r="K39" i="19"/>
  <c r="J39" i="19"/>
  <c r="H39" i="19"/>
  <c r="M38" i="19"/>
  <c r="L38" i="19"/>
  <c r="K38" i="19"/>
  <c r="J38" i="19"/>
  <c r="H38" i="19"/>
  <c r="Y38" i="19" s="1"/>
  <c r="Y37" i="19"/>
  <c r="M37" i="19"/>
  <c r="L37" i="19"/>
  <c r="K37" i="19"/>
  <c r="J37" i="19"/>
  <c r="H37" i="19"/>
  <c r="M36" i="19"/>
  <c r="L36" i="19"/>
  <c r="K36" i="19"/>
  <c r="J36" i="19"/>
  <c r="H36" i="19"/>
  <c r="Y36" i="19" s="1"/>
  <c r="M35" i="19"/>
  <c r="L35" i="19"/>
  <c r="K35" i="19"/>
  <c r="J35" i="19"/>
  <c r="H35" i="19"/>
  <c r="Y35" i="19" s="1"/>
  <c r="M34" i="19"/>
  <c r="L34" i="19"/>
  <c r="K34" i="19"/>
  <c r="J34" i="19"/>
  <c r="H34" i="19"/>
  <c r="Y34" i="19" s="1"/>
  <c r="Y33" i="19"/>
  <c r="M33" i="19"/>
  <c r="L33" i="19"/>
  <c r="K33" i="19"/>
  <c r="J33" i="19"/>
  <c r="H33" i="19"/>
  <c r="M32" i="19"/>
  <c r="L32" i="19"/>
  <c r="K32" i="19"/>
  <c r="J32" i="19"/>
  <c r="H32" i="19"/>
  <c r="Y32" i="19" s="1"/>
  <c r="M31" i="19"/>
  <c r="L31" i="19"/>
  <c r="K31" i="19"/>
  <c r="J31" i="19"/>
  <c r="H31" i="19"/>
  <c r="Y31" i="19" s="1"/>
  <c r="M30" i="19"/>
  <c r="L30" i="19"/>
  <c r="K30" i="19"/>
  <c r="J30" i="19"/>
  <c r="H30" i="19"/>
  <c r="Y30" i="19" s="1"/>
  <c r="M29" i="19"/>
  <c r="L29" i="19"/>
  <c r="K29" i="19"/>
  <c r="J29" i="19"/>
  <c r="Z29" i="19" s="1"/>
  <c r="H29" i="19"/>
  <c r="Y29" i="19" s="1"/>
  <c r="M28" i="19"/>
  <c r="L28" i="19"/>
  <c r="K28" i="19"/>
  <c r="J28" i="19"/>
  <c r="H28" i="19"/>
  <c r="Y28" i="19" s="1"/>
  <c r="M27" i="19"/>
  <c r="L27" i="19"/>
  <c r="K27" i="19"/>
  <c r="J27" i="19"/>
  <c r="H27" i="19"/>
  <c r="Y27" i="19" s="1"/>
  <c r="M26" i="19"/>
  <c r="L26" i="19"/>
  <c r="K26" i="19"/>
  <c r="J26" i="19"/>
  <c r="Z26" i="19" s="1"/>
  <c r="H26" i="19"/>
  <c r="Y26" i="19" s="1"/>
  <c r="Y25" i="19"/>
  <c r="M25" i="19"/>
  <c r="L25" i="19"/>
  <c r="K25" i="19"/>
  <c r="J25" i="19"/>
  <c r="H25" i="19"/>
  <c r="M24" i="19"/>
  <c r="L24" i="19"/>
  <c r="K24" i="19"/>
  <c r="J24" i="19"/>
  <c r="H24" i="19"/>
  <c r="Y24" i="19" s="1"/>
  <c r="M23" i="19"/>
  <c r="L23" i="19"/>
  <c r="K23" i="19"/>
  <c r="J23" i="19"/>
  <c r="H23" i="19"/>
  <c r="Y23" i="19" s="1"/>
  <c r="M22" i="19"/>
  <c r="L22" i="19"/>
  <c r="K22" i="19"/>
  <c r="J22" i="19"/>
  <c r="H22" i="19"/>
  <c r="Y22" i="19" s="1"/>
  <c r="Y21" i="19"/>
  <c r="M21" i="19"/>
  <c r="L21" i="19"/>
  <c r="K21" i="19"/>
  <c r="J21" i="19"/>
  <c r="H21" i="19"/>
  <c r="M20" i="19"/>
  <c r="L20" i="19"/>
  <c r="K20" i="19"/>
  <c r="J20" i="19"/>
  <c r="H20" i="19"/>
  <c r="Y20" i="19" s="1"/>
  <c r="M19" i="19"/>
  <c r="L19" i="19"/>
  <c r="K19" i="19"/>
  <c r="J19" i="19"/>
  <c r="H19" i="19"/>
  <c r="Y19" i="19" s="1"/>
  <c r="M18" i="19"/>
  <c r="L18" i="19"/>
  <c r="K18" i="19"/>
  <c r="J18" i="19"/>
  <c r="H18" i="19"/>
  <c r="Y18" i="19" s="1"/>
  <c r="M17" i="19"/>
  <c r="L17" i="19"/>
  <c r="K17" i="19"/>
  <c r="J17" i="19"/>
  <c r="H17" i="19"/>
  <c r="Y17" i="19" s="1"/>
  <c r="M16" i="19"/>
  <c r="L16" i="19"/>
  <c r="K16" i="19"/>
  <c r="J16" i="19"/>
  <c r="H16" i="19"/>
  <c r="Y16" i="19" s="1"/>
  <c r="M15" i="19"/>
  <c r="L15" i="19"/>
  <c r="K15" i="19"/>
  <c r="J15" i="19"/>
  <c r="H15" i="19"/>
  <c r="Y15" i="19" s="1"/>
  <c r="M14" i="19"/>
  <c r="L14" i="19"/>
  <c r="K14" i="19"/>
  <c r="J14" i="19"/>
  <c r="H14" i="19"/>
  <c r="Y14" i="19" s="1"/>
  <c r="M13" i="19"/>
  <c r="L13" i="19"/>
  <c r="K13" i="19"/>
  <c r="J13" i="19"/>
  <c r="H13" i="19"/>
  <c r="Y13" i="19" s="1"/>
  <c r="M12" i="19"/>
  <c r="L12" i="19"/>
  <c r="K12" i="19"/>
  <c r="J12" i="19"/>
  <c r="Z12" i="19" s="1"/>
  <c r="H12" i="19"/>
  <c r="Y12" i="19" s="1"/>
  <c r="M11" i="19"/>
  <c r="L11" i="19"/>
  <c r="K11" i="19"/>
  <c r="J11" i="19"/>
  <c r="H11" i="19"/>
  <c r="Y11" i="19" s="1"/>
  <c r="M10" i="19"/>
  <c r="L10" i="19"/>
  <c r="K10" i="19"/>
  <c r="J10" i="19"/>
  <c r="Z10" i="19" s="1"/>
  <c r="H10" i="19"/>
  <c r="Y10" i="19" s="1"/>
  <c r="M9" i="19"/>
  <c r="L9" i="19"/>
  <c r="K9" i="19"/>
  <c r="J9" i="19"/>
  <c r="H9" i="19"/>
  <c r="Y9" i="19" s="1"/>
  <c r="M8" i="19"/>
  <c r="L8" i="19"/>
  <c r="K8" i="19"/>
  <c r="J8" i="19"/>
  <c r="H8" i="19"/>
  <c r="Y8" i="19" s="1"/>
  <c r="M7" i="19"/>
  <c r="L7" i="19"/>
  <c r="K7" i="19"/>
  <c r="J7" i="19"/>
  <c r="H7" i="19"/>
  <c r="Y7" i="19" s="1"/>
  <c r="M6" i="19"/>
  <c r="L6" i="19"/>
  <c r="K6" i="19"/>
  <c r="J6" i="19"/>
  <c r="H6" i="19"/>
  <c r="Y6" i="19" s="1"/>
  <c r="M5" i="19"/>
  <c r="L5" i="19"/>
  <c r="K5" i="19"/>
  <c r="J5" i="19"/>
  <c r="H5" i="19"/>
  <c r="Y5" i="19" s="1"/>
  <c r="Y4" i="19"/>
  <c r="M4" i="19"/>
  <c r="L4" i="19"/>
  <c r="K4" i="19"/>
  <c r="J4" i="19"/>
  <c r="H4" i="19"/>
  <c r="M1027" i="18"/>
  <c r="L1027" i="18"/>
  <c r="K1027" i="18"/>
  <c r="J1027" i="18"/>
  <c r="H1027" i="18"/>
  <c r="Y1027" i="18" s="1"/>
  <c r="M1026" i="18"/>
  <c r="L1026" i="18"/>
  <c r="K1026" i="18"/>
  <c r="J1026" i="18"/>
  <c r="H1026" i="18"/>
  <c r="M1025" i="18"/>
  <c r="L1025" i="18"/>
  <c r="K1025" i="18"/>
  <c r="J1025" i="18"/>
  <c r="H1025" i="18"/>
  <c r="M1024" i="18"/>
  <c r="L1024" i="18"/>
  <c r="K1024" i="18"/>
  <c r="J1024" i="18"/>
  <c r="H1024" i="18"/>
  <c r="M1023" i="18"/>
  <c r="L1023" i="18"/>
  <c r="K1023" i="18"/>
  <c r="J1023" i="18"/>
  <c r="H1023" i="18"/>
  <c r="Y1023" i="18" s="1"/>
  <c r="M1022" i="18"/>
  <c r="L1022" i="18"/>
  <c r="K1022" i="18"/>
  <c r="J1022" i="18"/>
  <c r="H1022" i="18"/>
  <c r="Y1022" i="18" s="1"/>
  <c r="M1021" i="18"/>
  <c r="L1021" i="18"/>
  <c r="K1021" i="18"/>
  <c r="J1021" i="18"/>
  <c r="H1021" i="18"/>
  <c r="M1020" i="18"/>
  <c r="L1020" i="18"/>
  <c r="K1020" i="18"/>
  <c r="J1020" i="18"/>
  <c r="H1020" i="18"/>
  <c r="M1019" i="18"/>
  <c r="L1019" i="18"/>
  <c r="K1019" i="18"/>
  <c r="J1019" i="18"/>
  <c r="H1019" i="18"/>
  <c r="M1018" i="18"/>
  <c r="L1018" i="18"/>
  <c r="K1018" i="18"/>
  <c r="J1018" i="18"/>
  <c r="H1018" i="18"/>
  <c r="M1017" i="18"/>
  <c r="L1017" i="18"/>
  <c r="K1017" i="18"/>
  <c r="J1017" i="18"/>
  <c r="H1017" i="18"/>
  <c r="M1016" i="18"/>
  <c r="L1016" i="18"/>
  <c r="K1016" i="18"/>
  <c r="J1016" i="18"/>
  <c r="H1016" i="18"/>
  <c r="M1015" i="18"/>
  <c r="L1015" i="18"/>
  <c r="K1015" i="18"/>
  <c r="J1015" i="18"/>
  <c r="H1015" i="18"/>
  <c r="Y1015" i="18" s="1"/>
  <c r="M1014" i="18"/>
  <c r="L1014" i="18"/>
  <c r="K1014" i="18"/>
  <c r="J1014" i="18"/>
  <c r="H1014" i="18"/>
  <c r="M1013" i="18"/>
  <c r="L1013" i="18"/>
  <c r="K1013" i="18"/>
  <c r="J1013" i="18"/>
  <c r="H1013" i="18"/>
  <c r="M1012" i="18"/>
  <c r="L1012" i="18"/>
  <c r="K1012" i="18"/>
  <c r="J1012" i="18"/>
  <c r="H1012" i="18"/>
  <c r="M1011" i="18"/>
  <c r="L1011" i="18"/>
  <c r="K1011" i="18"/>
  <c r="J1011" i="18"/>
  <c r="H1011" i="18"/>
  <c r="M1010" i="18"/>
  <c r="L1010" i="18"/>
  <c r="K1010" i="18"/>
  <c r="J1010" i="18"/>
  <c r="H1010" i="18"/>
  <c r="M1009" i="18"/>
  <c r="L1009" i="18"/>
  <c r="K1009" i="18"/>
  <c r="J1009" i="18"/>
  <c r="H1009" i="18"/>
  <c r="M1008" i="18"/>
  <c r="L1008" i="18"/>
  <c r="K1008" i="18"/>
  <c r="J1008" i="18"/>
  <c r="H1008" i="18"/>
  <c r="M1007" i="18"/>
  <c r="L1007" i="18"/>
  <c r="K1007" i="18"/>
  <c r="J1007" i="18"/>
  <c r="H1007" i="18"/>
  <c r="Y1007" i="18" s="1"/>
  <c r="M1006" i="18"/>
  <c r="L1006" i="18"/>
  <c r="K1006" i="18"/>
  <c r="J1006" i="18"/>
  <c r="H1006" i="18"/>
  <c r="Y1006" i="18" s="1"/>
  <c r="M1005" i="18"/>
  <c r="L1005" i="18"/>
  <c r="K1005" i="18"/>
  <c r="J1005" i="18"/>
  <c r="H1005" i="18"/>
  <c r="M1004" i="18"/>
  <c r="L1004" i="18"/>
  <c r="K1004" i="18"/>
  <c r="J1004" i="18"/>
  <c r="H1004" i="18"/>
  <c r="M1003" i="18"/>
  <c r="L1003" i="18"/>
  <c r="K1003" i="18"/>
  <c r="J1003" i="18"/>
  <c r="H1003" i="18"/>
  <c r="M1002" i="18"/>
  <c r="L1002" i="18"/>
  <c r="K1002" i="18"/>
  <c r="J1002" i="18"/>
  <c r="H1002" i="18"/>
  <c r="M1001" i="18"/>
  <c r="L1001" i="18"/>
  <c r="K1001" i="18"/>
  <c r="J1001" i="18"/>
  <c r="H1001" i="18"/>
  <c r="M1000" i="18"/>
  <c r="L1000" i="18"/>
  <c r="K1000" i="18"/>
  <c r="J1000" i="18"/>
  <c r="H1000" i="18"/>
  <c r="M999" i="18"/>
  <c r="L999" i="18"/>
  <c r="K999" i="18"/>
  <c r="J999" i="18"/>
  <c r="H999" i="18"/>
  <c r="Y999" i="18" s="1"/>
  <c r="M998" i="18"/>
  <c r="L998" i="18"/>
  <c r="K998" i="18"/>
  <c r="J998" i="18"/>
  <c r="H998" i="18"/>
  <c r="M997" i="18"/>
  <c r="L997" i="18"/>
  <c r="K997" i="18"/>
  <c r="J997" i="18"/>
  <c r="H997" i="18"/>
  <c r="M996" i="18"/>
  <c r="L996" i="18"/>
  <c r="K996" i="18"/>
  <c r="J996" i="18"/>
  <c r="H996" i="18"/>
  <c r="M995" i="18"/>
  <c r="L995" i="18"/>
  <c r="K995" i="18"/>
  <c r="J995" i="18"/>
  <c r="H995" i="18"/>
  <c r="M994" i="18"/>
  <c r="L994" i="18"/>
  <c r="K994" i="18"/>
  <c r="J994" i="18"/>
  <c r="H994" i="18"/>
  <c r="M993" i="18"/>
  <c r="L993" i="18"/>
  <c r="K993" i="18"/>
  <c r="J993" i="18"/>
  <c r="H993" i="18"/>
  <c r="M992" i="18"/>
  <c r="L992" i="18"/>
  <c r="K992" i="18"/>
  <c r="J992" i="18"/>
  <c r="H992" i="18"/>
  <c r="M991" i="18"/>
  <c r="L991" i="18"/>
  <c r="K991" i="18"/>
  <c r="J991" i="18"/>
  <c r="H991" i="18"/>
  <c r="Y991" i="18" s="1"/>
  <c r="M990" i="18"/>
  <c r="L990" i="18"/>
  <c r="K990" i="18"/>
  <c r="J990" i="18"/>
  <c r="H990" i="18"/>
  <c r="M989" i="18"/>
  <c r="L989" i="18"/>
  <c r="K989" i="18"/>
  <c r="J989" i="18"/>
  <c r="H989" i="18"/>
  <c r="M988" i="18"/>
  <c r="L988" i="18"/>
  <c r="K988" i="18"/>
  <c r="J988" i="18"/>
  <c r="H988" i="18"/>
  <c r="M987" i="18"/>
  <c r="L987" i="18"/>
  <c r="K987" i="18"/>
  <c r="J987" i="18"/>
  <c r="H987" i="18"/>
  <c r="M986" i="18"/>
  <c r="L986" i="18"/>
  <c r="K986" i="18"/>
  <c r="J986" i="18"/>
  <c r="H986" i="18"/>
  <c r="M985" i="18"/>
  <c r="L985" i="18"/>
  <c r="K985" i="18"/>
  <c r="J985" i="18"/>
  <c r="H985" i="18"/>
  <c r="M984" i="18"/>
  <c r="L984" i="18"/>
  <c r="K984" i="18"/>
  <c r="J984" i="18"/>
  <c r="H984" i="18"/>
  <c r="M983" i="18"/>
  <c r="L983" i="18"/>
  <c r="K983" i="18"/>
  <c r="J983" i="18"/>
  <c r="H983" i="18"/>
  <c r="Y983" i="18" s="1"/>
  <c r="M982" i="18"/>
  <c r="L982" i="18"/>
  <c r="K982" i="18"/>
  <c r="J982" i="18"/>
  <c r="H982" i="18"/>
  <c r="M981" i="18"/>
  <c r="L981" i="18"/>
  <c r="K981" i="18"/>
  <c r="J981" i="18"/>
  <c r="H981" i="18"/>
  <c r="M980" i="18"/>
  <c r="L980" i="18"/>
  <c r="K980" i="18"/>
  <c r="J980" i="18"/>
  <c r="H980" i="18"/>
  <c r="M979" i="18"/>
  <c r="L979" i="18"/>
  <c r="K979" i="18"/>
  <c r="J979" i="18"/>
  <c r="H979" i="18"/>
  <c r="M978" i="18"/>
  <c r="L978" i="18"/>
  <c r="K978" i="18"/>
  <c r="J978" i="18"/>
  <c r="H978" i="18"/>
  <c r="M977" i="18"/>
  <c r="L977" i="18"/>
  <c r="K977" i="18"/>
  <c r="J977" i="18"/>
  <c r="H977" i="18"/>
  <c r="M976" i="18"/>
  <c r="L976" i="18"/>
  <c r="K976" i="18"/>
  <c r="J976" i="18"/>
  <c r="H976" i="18"/>
  <c r="M975" i="18"/>
  <c r="L975" i="18"/>
  <c r="K975" i="18"/>
  <c r="J975" i="18"/>
  <c r="H975" i="18"/>
  <c r="Y975" i="18" s="1"/>
  <c r="M974" i="18"/>
  <c r="L974" i="18"/>
  <c r="K974" i="18"/>
  <c r="J974" i="18"/>
  <c r="H974" i="18"/>
  <c r="M973" i="18"/>
  <c r="L973" i="18"/>
  <c r="K973" i="18"/>
  <c r="J973" i="18"/>
  <c r="H973" i="18"/>
  <c r="M972" i="18"/>
  <c r="L972" i="18"/>
  <c r="K972" i="18"/>
  <c r="J972" i="18"/>
  <c r="H972" i="18"/>
  <c r="M971" i="18"/>
  <c r="L971" i="18"/>
  <c r="K971" i="18"/>
  <c r="J971" i="18"/>
  <c r="H971" i="18"/>
  <c r="M970" i="18"/>
  <c r="L970" i="18"/>
  <c r="K970" i="18"/>
  <c r="J970" i="18"/>
  <c r="H970" i="18"/>
  <c r="M969" i="18"/>
  <c r="L969" i="18"/>
  <c r="K969" i="18"/>
  <c r="J969" i="18"/>
  <c r="H969" i="18"/>
  <c r="M968" i="18"/>
  <c r="L968" i="18"/>
  <c r="K968" i="18"/>
  <c r="J968" i="18"/>
  <c r="H968" i="18"/>
  <c r="M967" i="18"/>
  <c r="L967" i="18"/>
  <c r="K967" i="18"/>
  <c r="J967" i="18"/>
  <c r="H967" i="18"/>
  <c r="M966" i="18"/>
  <c r="L966" i="18"/>
  <c r="K966" i="18"/>
  <c r="J966" i="18"/>
  <c r="H966" i="18"/>
  <c r="M965" i="18"/>
  <c r="L965" i="18"/>
  <c r="K965" i="18"/>
  <c r="J965" i="18"/>
  <c r="H965" i="18"/>
  <c r="M964" i="18"/>
  <c r="L964" i="18"/>
  <c r="K964" i="18"/>
  <c r="J964" i="18"/>
  <c r="H964" i="18"/>
  <c r="M963" i="18"/>
  <c r="L963" i="18"/>
  <c r="K963" i="18"/>
  <c r="J963" i="18"/>
  <c r="H963" i="18"/>
  <c r="M962" i="18"/>
  <c r="L962" i="18"/>
  <c r="K962" i="18"/>
  <c r="J962" i="18"/>
  <c r="H962" i="18"/>
  <c r="M961" i="18"/>
  <c r="L961" i="18"/>
  <c r="K961" i="18"/>
  <c r="J961" i="18"/>
  <c r="H961" i="18"/>
  <c r="M960" i="18"/>
  <c r="L960" i="18"/>
  <c r="K960" i="18"/>
  <c r="J960" i="18"/>
  <c r="H960" i="18"/>
  <c r="M959" i="18"/>
  <c r="L959" i="18"/>
  <c r="K959" i="18"/>
  <c r="J959" i="18"/>
  <c r="H959" i="18"/>
  <c r="Y959" i="18" s="1"/>
  <c r="M958" i="18"/>
  <c r="L958" i="18"/>
  <c r="K958" i="18"/>
  <c r="J958" i="18"/>
  <c r="H958" i="18"/>
  <c r="M957" i="18"/>
  <c r="L957" i="18"/>
  <c r="K957" i="18"/>
  <c r="J957" i="18"/>
  <c r="H957" i="18"/>
  <c r="M956" i="18"/>
  <c r="L956" i="18"/>
  <c r="K956" i="18"/>
  <c r="J956" i="18"/>
  <c r="H956" i="18"/>
  <c r="M955" i="18"/>
  <c r="L955" i="18"/>
  <c r="K955" i="18"/>
  <c r="J955" i="18"/>
  <c r="H955" i="18"/>
  <c r="M954" i="18"/>
  <c r="L954" i="18"/>
  <c r="K954" i="18"/>
  <c r="J954" i="18"/>
  <c r="H954" i="18"/>
  <c r="M953" i="18"/>
  <c r="L953" i="18"/>
  <c r="K953" i="18"/>
  <c r="J953" i="18"/>
  <c r="H953" i="18"/>
  <c r="M952" i="18"/>
  <c r="L952" i="18"/>
  <c r="K952" i="18"/>
  <c r="J952" i="18"/>
  <c r="H952" i="18"/>
  <c r="M951" i="18"/>
  <c r="L951" i="18"/>
  <c r="K951" i="18"/>
  <c r="J951" i="18"/>
  <c r="H951" i="18"/>
  <c r="Y951" i="18" s="1"/>
  <c r="M950" i="18"/>
  <c r="L950" i="18"/>
  <c r="K950" i="18"/>
  <c r="J950" i="18"/>
  <c r="H950" i="18"/>
  <c r="M949" i="18"/>
  <c r="L949" i="18"/>
  <c r="K949" i="18"/>
  <c r="J949" i="18"/>
  <c r="H949" i="18"/>
  <c r="M948" i="18"/>
  <c r="L948" i="18"/>
  <c r="K948" i="18"/>
  <c r="J948" i="18"/>
  <c r="H948" i="18"/>
  <c r="M947" i="18"/>
  <c r="L947" i="18"/>
  <c r="K947" i="18"/>
  <c r="J947" i="18"/>
  <c r="H947" i="18"/>
  <c r="M946" i="18"/>
  <c r="L946" i="18"/>
  <c r="K946" i="18"/>
  <c r="J946" i="18"/>
  <c r="H946" i="18"/>
  <c r="M945" i="18"/>
  <c r="L945" i="18"/>
  <c r="K945" i="18"/>
  <c r="J945" i="18"/>
  <c r="H945" i="18"/>
  <c r="M944" i="18"/>
  <c r="L944" i="18"/>
  <c r="K944" i="18"/>
  <c r="J944" i="18"/>
  <c r="H944" i="18"/>
  <c r="M943" i="18"/>
  <c r="L943" i="18"/>
  <c r="K943" i="18"/>
  <c r="J943" i="18"/>
  <c r="H943" i="18"/>
  <c r="Y943" i="18" s="1"/>
  <c r="M942" i="18"/>
  <c r="L942" i="18"/>
  <c r="K942" i="18"/>
  <c r="J942" i="18"/>
  <c r="H942" i="18"/>
  <c r="M941" i="18"/>
  <c r="L941" i="18"/>
  <c r="K941" i="18"/>
  <c r="J941" i="18"/>
  <c r="H941" i="18"/>
  <c r="M940" i="18"/>
  <c r="L940" i="18"/>
  <c r="K940" i="18"/>
  <c r="J940" i="18"/>
  <c r="H940" i="18"/>
  <c r="M939" i="18"/>
  <c r="L939" i="18"/>
  <c r="K939" i="18"/>
  <c r="J939" i="18"/>
  <c r="H939" i="18"/>
  <c r="M938" i="18"/>
  <c r="L938" i="18"/>
  <c r="K938" i="18"/>
  <c r="J938" i="18"/>
  <c r="H938" i="18"/>
  <c r="M937" i="18"/>
  <c r="L937" i="18"/>
  <c r="K937" i="18"/>
  <c r="J937" i="18"/>
  <c r="H937" i="18"/>
  <c r="M936" i="18"/>
  <c r="L936" i="18"/>
  <c r="K936" i="18"/>
  <c r="J936" i="18"/>
  <c r="H936" i="18"/>
  <c r="M935" i="18"/>
  <c r="L935" i="18"/>
  <c r="K935" i="18"/>
  <c r="J935" i="18"/>
  <c r="H935" i="18"/>
  <c r="M934" i="18"/>
  <c r="L934" i="18"/>
  <c r="K934" i="18"/>
  <c r="J934" i="18"/>
  <c r="H934" i="18"/>
  <c r="M933" i="18"/>
  <c r="L933" i="18"/>
  <c r="K933" i="18"/>
  <c r="J933" i="18"/>
  <c r="H933" i="18"/>
  <c r="M932" i="18"/>
  <c r="L932" i="18"/>
  <c r="K932" i="18"/>
  <c r="J932" i="18"/>
  <c r="H932" i="18"/>
  <c r="M931" i="18"/>
  <c r="L931" i="18"/>
  <c r="K931" i="18"/>
  <c r="J931" i="18"/>
  <c r="H931" i="18"/>
  <c r="M930" i="18"/>
  <c r="L930" i="18"/>
  <c r="K930" i="18"/>
  <c r="J930" i="18"/>
  <c r="H930" i="18"/>
  <c r="M929" i="18"/>
  <c r="L929" i="18"/>
  <c r="K929" i="18"/>
  <c r="J929" i="18"/>
  <c r="H929" i="18"/>
  <c r="M928" i="18"/>
  <c r="L928" i="18"/>
  <c r="K928" i="18"/>
  <c r="J928" i="18"/>
  <c r="H928" i="18"/>
  <c r="M927" i="18"/>
  <c r="L927" i="18"/>
  <c r="K927" i="18"/>
  <c r="J927" i="18"/>
  <c r="H927" i="18"/>
  <c r="Y927" i="18" s="1"/>
  <c r="M926" i="18"/>
  <c r="L926" i="18"/>
  <c r="K926" i="18"/>
  <c r="J926" i="18"/>
  <c r="H926" i="18"/>
  <c r="M925" i="18"/>
  <c r="L925" i="18"/>
  <c r="K925" i="18"/>
  <c r="J925" i="18"/>
  <c r="H925" i="18"/>
  <c r="M924" i="18"/>
  <c r="L924" i="18"/>
  <c r="K924" i="18"/>
  <c r="J924" i="18"/>
  <c r="H924" i="18"/>
  <c r="M923" i="18"/>
  <c r="L923" i="18"/>
  <c r="K923" i="18"/>
  <c r="J923" i="18"/>
  <c r="H923" i="18"/>
  <c r="M922" i="18"/>
  <c r="L922" i="18"/>
  <c r="K922" i="18"/>
  <c r="J922" i="18"/>
  <c r="H922" i="18"/>
  <c r="M921" i="18"/>
  <c r="L921" i="18"/>
  <c r="K921" i="18"/>
  <c r="J921" i="18"/>
  <c r="H921" i="18"/>
  <c r="M920" i="18"/>
  <c r="L920" i="18"/>
  <c r="K920" i="18"/>
  <c r="J920" i="18"/>
  <c r="H920" i="18"/>
  <c r="M919" i="18"/>
  <c r="L919" i="18"/>
  <c r="K919" i="18"/>
  <c r="J919" i="18"/>
  <c r="H919" i="18"/>
  <c r="Y919" i="18" s="1"/>
  <c r="M918" i="18"/>
  <c r="L918" i="18"/>
  <c r="K918" i="18"/>
  <c r="J918" i="18"/>
  <c r="H918" i="18"/>
  <c r="M917" i="18"/>
  <c r="L917" i="18"/>
  <c r="K917" i="18"/>
  <c r="J917" i="18"/>
  <c r="H917" i="18"/>
  <c r="M916" i="18"/>
  <c r="L916" i="18"/>
  <c r="K916" i="18"/>
  <c r="J916" i="18"/>
  <c r="H916" i="18"/>
  <c r="M915" i="18"/>
  <c r="L915" i="18"/>
  <c r="K915" i="18"/>
  <c r="J915" i="18"/>
  <c r="H915" i="18"/>
  <c r="M914" i="18"/>
  <c r="L914" i="18"/>
  <c r="K914" i="18"/>
  <c r="J914" i="18"/>
  <c r="H914" i="18"/>
  <c r="M913" i="18"/>
  <c r="L913" i="18"/>
  <c r="K913" i="18"/>
  <c r="J913" i="18"/>
  <c r="H913" i="18"/>
  <c r="M912" i="18"/>
  <c r="L912" i="18"/>
  <c r="K912" i="18"/>
  <c r="J912" i="18"/>
  <c r="H912" i="18"/>
  <c r="M911" i="18"/>
  <c r="L911" i="18"/>
  <c r="K911" i="18"/>
  <c r="J911" i="18"/>
  <c r="H911" i="18"/>
  <c r="M910" i="18"/>
  <c r="L910" i="18"/>
  <c r="K910" i="18"/>
  <c r="J910" i="18"/>
  <c r="H910" i="18"/>
  <c r="M909" i="18"/>
  <c r="L909" i="18"/>
  <c r="K909" i="18"/>
  <c r="J909" i="18"/>
  <c r="H909" i="18"/>
  <c r="M908" i="18"/>
  <c r="L908" i="18"/>
  <c r="K908" i="18"/>
  <c r="J908" i="18"/>
  <c r="H908" i="18"/>
  <c r="M907" i="18"/>
  <c r="L907" i="18"/>
  <c r="K907" i="18"/>
  <c r="J907" i="18"/>
  <c r="H907" i="18"/>
  <c r="M906" i="18"/>
  <c r="L906" i="18"/>
  <c r="K906" i="18"/>
  <c r="J906" i="18"/>
  <c r="H906" i="18"/>
  <c r="M905" i="18"/>
  <c r="L905" i="18"/>
  <c r="K905" i="18"/>
  <c r="J905" i="18"/>
  <c r="H905" i="18"/>
  <c r="M904" i="18"/>
  <c r="L904" i="18"/>
  <c r="K904" i="18"/>
  <c r="J904" i="18"/>
  <c r="H904" i="18"/>
  <c r="M903" i="18"/>
  <c r="L903" i="18"/>
  <c r="K903" i="18"/>
  <c r="J903" i="18"/>
  <c r="H903" i="18"/>
  <c r="M902" i="18"/>
  <c r="L902" i="18"/>
  <c r="K902" i="18"/>
  <c r="J902" i="18"/>
  <c r="H902" i="18"/>
  <c r="M901" i="18"/>
  <c r="L901" i="18"/>
  <c r="K901" i="18"/>
  <c r="J901" i="18"/>
  <c r="H901" i="18"/>
  <c r="M900" i="18"/>
  <c r="L900" i="18"/>
  <c r="K900" i="18"/>
  <c r="J900" i="18"/>
  <c r="H900" i="18"/>
  <c r="M899" i="18"/>
  <c r="L899" i="18"/>
  <c r="K899" i="18"/>
  <c r="J899" i="18"/>
  <c r="H899" i="18"/>
  <c r="M898" i="18"/>
  <c r="L898" i="18"/>
  <c r="K898" i="18"/>
  <c r="J898" i="18"/>
  <c r="H898" i="18"/>
  <c r="M897" i="18"/>
  <c r="L897" i="18"/>
  <c r="K897" i="18"/>
  <c r="J897" i="18"/>
  <c r="H897" i="18"/>
  <c r="M896" i="18"/>
  <c r="L896" i="18"/>
  <c r="K896" i="18"/>
  <c r="J896" i="18"/>
  <c r="H896" i="18"/>
  <c r="M895" i="18"/>
  <c r="L895" i="18"/>
  <c r="K895" i="18"/>
  <c r="J895" i="18"/>
  <c r="H895" i="18"/>
  <c r="M894" i="18"/>
  <c r="L894" i="18"/>
  <c r="K894" i="18"/>
  <c r="J894" i="18"/>
  <c r="H894" i="18"/>
  <c r="M893" i="18"/>
  <c r="L893" i="18"/>
  <c r="K893" i="18"/>
  <c r="J893" i="18"/>
  <c r="H893" i="18"/>
  <c r="M892" i="18"/>
  <c r="L892" i="18"/>
  <c r="K892" i="18"/>
  <c r="J892" i="18"/>
  <c r="H892" i="18"/>
  <c r="M891" i="18"/>
  <c r="L891" i="18"/>
  <c r="K891" i="18"/>
  <c r="J891" i="18"/>
  <c r="H891" i="18"/>
  <c r="M890" i="18"/>
  <c r="L890" i="18"/>
  <c r="K890" i="18"/>
  <c r="J890" i="18"/>
  <c r="H890" i="18"/>
  <c r="M889" i="18"/>
  <c r="L889" i="18"/>
  <c r="K889" i="18"/>
  <c r="J889" i="18"/>
  <c r="H889" i="18"/>
  <c r="M888" i="18"/>
  <c r="L888" i="18"/>
  <c r="K888" i="18"/>
  <c r="J888" i="18"/>
  <c r="H888" i="18"/>
  <c r="M887" i="18"/>
  <c r="L887" i="18"/>
  <c r="K887" i="18"/>
  <c r="J887" i="18"/>
  <c r="H887" i="18"/>
  <c r="M886" i="18"/>
  <c r="L886" i="18"/>
  <c r="K886" i="18"/>
  <c r="J886" i="18"/>
  <c r="H886" i="18"/>
  <c r="M885" i="18"/>
  <c r="L885" i="18"/>
  <c r="K885" i="18"/>
  <c r="J885" i="18"/>
  <c r="H885" i="18"/>
  <c r="M884" i="18"/>
  <c r="L884" i="18"/>
  <c r="K884" i="18"/>
  <c r="J884" i="18"/>
  <c r="H884" i="18"/>
  <c r="M883" i="18"/>
  <c r="L883" i="18"/>
  <c r="K883" i="18"/>
  <c r="J883" i="18"/>
  <c r="H883" i="18"/>
  <c r="Y883" i="18" s="1"/>
  <c r="M882" i="18"/>
  <c r="L882" i="18"/>
  <c r="K882" i="18"/>
  <c r="J882" i="18"/>
  <c r="H882" i="18"/>
  <c r="M881" i="18"/>
  <c r="L881" i="18"/>
  <c r="K881" i="18"/>
  <c r="J881" i="18"/>
  <c r="H881" i="18"/>
  <c r="M880" i="18"/>
  <c r="L880" i="18"/>
  <c r="K880" i="18"/>
  <c r="J880" i="18"/>
  <c r="H880" i="18"/>
  <c r="M879" i="18"/>
  <c r="L879" i="18"/>
  <c r="K879" i="18"/>
  <c r="J879" i="18"/>
  <c r="H879" i="18"/>
  <c r="M878" i="18"/>
  <c r="L878" i="18"/>
  <c r="K878" i="18"/>
  <c r="J878" i="18"/>
  <c r="H878" i="18"/>
  <c r="M877" i="18"/>
  <c r="L877" i="18"/>
  <c r="K877" i="18"/>
  <c r="J877" i="18"/>
  <c r="H877" i="18"/>
  <c r="M876" i="18"/>
  <c r="L876" i="18"/>
  <c r="K876" i="18"/>
  <c r="J876" i="18"/>
  <c r="H876" i="18"/>
  <c r="M875" i="18"/>
  <c r="L875" i="18"/>
  <c r="K875" i="18"/>
  <c r="J875" i="18"/>
  <c r="H875" i="18"/>
  <c r="Y875" i="18" s="1"/>
  <c r="M874" i="18"/>
  <c r="L874" i="18"/>
  <c r="K874" i="18"/>
  <c r="J874" i="18"/>
  <c r="H874" i="18"/>
  <c r="M873" i="18"/>
  <c r="L873" i="18"/>
  <c r="K873" i="18"/>
  <c r="J873" i="18"/>
  <c r="H873" i="18"/>
  <c r="M872" i="18"/>
  <c r="L872" i="18"/>
  <c r="K872" i="18"/>
  <c r="J872" i="18"/>
  <c r="H872" i="18"/>
  <c r="M871" i="18"/>
  <c r="L871" i="18"/>
  <c r="K871" i="18"/>
  <c r="J871" i="18"/>
  <c r="H871" i="18"/>
  <c r="M870" i="18"/>
  <c r="L870" i="18"/>
  <c r="K870" i="18"/>
  <c r="J870" i="18"/>
  <c r="H870" i="18"/>
  <c r="M869" i="18"/>
  <c r="L869" i="18"/>
  <c r="K869" i="18"/>
  <c r="J869" i="18"/>
  <c r="H869" i="18"/>
  <c r="M868" i="18"/>
  <c r="L868" i="18"/>
  <c r="K868" i="18"/>
  <c r="J868" i="18"/>
  <c r="H868" i="18"/>
  <c r="M867" i="18"/>
  <c r="L867" i="18"/>
  <c r="K867" i="18"/>
  <c r="J867" i="18"/>
  <c r="H867" i="18"/>
  <c r="M866" i="18"/>
  <c r="L866" i="18"/>
  <c r="K866" i="18"/>
  <c r="J866" i="18"/>
  <c r="H866" i="18"/>
  <c r="M865" i="18"/>
  <c r="L865" i="18"/>
  <c r="K865" i="18"/>
  <c r="J865" i="18"/>
  <c r="H865" i="18"/>
  <c r="M864" i="18"/>
  <c r="L864" i="18"/>
  <c r="K864" i="18"/>
  <c r="J864" i="18"/>
  <c r="H864" i="18"/>
  <c r="M863" i="18"/>
  <c r="L863" i="18"/>
  <c r="K863" i="18"/>
  <c r="J863" i="18"/>
  <c r="H863" i="18"/>
  <c r="M862" i="18"/>
  <c r="L862" i="18"/>
  <c r="K862" i="18"/>
  <c r="J862" i="18"/>
  <c r="H862" i="18"/>
  <c r="M861" i="18"/>
  <c r="L861" i="18"/>
  <c r="K861" i="18"/>
  <c r="J861" i="18"/>
  <c r="H861" i="18"/>
  <c r="M860" i="18"/>
  <c r="L860" i="18"/>
  <c r="K860" i="18"/>
  <c r="J860" i="18"/>
  <c r="H860" i="18"/>
  <c r="M859" i="18"/>
  <c r="L859" i="18"/>
  <c r="K859" i="18"/>
  <c r="J859" i="18"/>
  <c r="H859" i="18"/>
  <c r="Y859" i="18" s="1"/>
  <c r="M858" i="18"/>
  <c r="L858" i="18"/>
  <c r="K858" i="18"/>
  <c r="J858" i="18"/>
  <c r="H858" i="18"/>
  <c r="M857" i="18"/>
  <c r="L857" i="18"/>
  <c r="K857" i="18"/>
  <c r="J857" i="18"/>
  <c r="H857" i="18"/>
  <c r="M856" i="18"/>
  <c r="L856" i="18"/>
  <c r="K856" i="18"/>
  <c r="J856" i="18"/>
  <c r="H856" i="18"/>
  <c r="M855" i="18"/>
  <c r="L855" i="18"/>
  <c r="K855" i="18"/>
  <c r="J855" i="18"/>
  <c r="H855" i="18"/>
  <c r="M854" i="18"/>
  <c r="L854" i="18"/>
  <c r="K854" i="18"/>
  <c r="J854" i="18"/>
  <c r="H854" i="18"/>
  <c r="M853" i="18"/>
  <c r="L853" i="18"/>
  <c r="K853" i="18"/>
  <c r="J853" i="18"/>
  <c r="H853" i="18"/>
  <c r="M852" i="18"/>
  <c r="L852" i="18"/>
  <c r="K852" i="18"/>
  <c r="J852" i="18"/>
  <c r="H852" i="18"/>
  <c r="M851" i="18"/>
  <c r="L851" i="18"/>
  <c r="K851" i="18"/>
  <c r="J851" i="18"/>
  <c r="H851" i="18"/>
  <c r="Y851" i="18" s="1"/>
  <c r="M850" i="18"/>
  <c r="L850" i="18"/>
  <c r="K850" i="18"/>
  <c r="J850" i="18"/>
  <c r="H850" i="18"/>
  <c r="M849" i="18"/>
  <c r="L849" i="18"/>
  <c r="K849" i="18"/>
  <c r="J849" i="18"/>
  <c r="H849" i="18"/>
  <c r="M848" i="18"/>
  <c r="L848" i="18"/>
  <c r="K848" i="18"/>
  <c r="J848" i="18"/>
  <c r="H848" i="18"/>
  <c r="M847" i="18"/>
  <c r="L847" i="18"/>
  <c r="K847" i="18"/>
  <c r="J847" i="18"/>
  <c r="H847" i="18"/>
  <c r="M846" i="18"/>
  <c r="L846" i="18"/>
  <c r="K846" i="18"/>
  <c r="J846" i="18"/>
  <c r="H846" i="18"/>
  <c r="M845" i="18"/>
  <c r="L845" i="18"/>
  <c r="K845" i="18"/>
  <c r="J845" i="18"/>
  <c r="H845" i="18"/>
  <c r="M844" i="18"/>
  <c r="L844" i="18"/>
  <c r="K844" i="18"/>
  <c r="J844" i="18"/>
  <c r="H844" i="18"/>
  <c r="M843" i="18"/>
  <c r="L843" i="18"/>
  <c r="K843" i="18"/>
  <c r="J843" i="18"/>
  <c r="H843" i="18"/>
  <c r="Y843" i="18" s="1"/>
  <c r="M842" i="18"/>
  <c r="L842" i="18"/>
  <c r="K842" i="18"/>
  <c r="J842" i="18"/>
  <c r="H842" i="18"/>
  <c r="M841" i="18"/>
  <c r="L841" i="18"/>
  <c r="K841" i="18"/>
  <c r="J841" i="18"/>
  <c r="H841" i="18"/>
  <c r="M840" i="18"/>
  <c r="L840" i="18"/>
  <c r="K840" i="18"/>
  <c r="J840" i="18"/>
  <c r="H840" i="18"/>
  <c r="M839" i="18"/>
  <c r="L839" i="18"/>
  <c r="K839" i="18"/>
  <c r="J839" i="18"/>
  <c r="H839" i="18"/>
  <c r="M838" i="18"/>
  <c r="L838" i="18"/>
  <c r="K838" i="18"/>
  <c r="J838" i="18"/>
  <c r="H838" i="18"/>
  <c r="M837" i="18"/>
  <c r="L837" i="18"/>
  <c r="K837" i="18"/>
  <c r="J837" i="18"/>
  <c r="H837" i="18"/>
  <c r="M836" i="18"/>
  <c r="L836" i="18"/>
  <c r="K836" i="18"/>
  <c r="J836" i="18"/>
  <c r="H836" i="18"/>
  <c r="M835" i="18"/>
  <c r="L835" i="18"/>
  <c r="K835" i="18"/>
  <c r="J835" i="18"/>
  <c r="H835" i="18"/>
  <c r="M834" i="18"/>
  <c r="L834" i="18"/>
  <c r="K834" i="18"/>
  <c r="J834" i="18"/>
  <c r="H834" i="18"/>
  <c r="M833" i="18"/>
  <c r="L833" i="18"/>
  <c r="K833" i="18"/>
  <c r="J833" i="18"/>
  <c r="H833" i="18"/>
  <c r="M832" i="18"/>
  <c r="L832" i="18"/>
  <c r="K832" i="18"/>
  <c r="J832" i="18"/>
  <c r="H832" i="18"/>
  <c r="M831" i="18"/>
  <c r="L831" i="18"/>
  <c r="K831" i="18"/>
  <c r="J831" i="18"/>
  <c r="H831" i="18"/>
  <c r="M830" i="18"/>
  <c r="L830" i="18"/>
  <c r="K830" i="18"/>
  <c r="J830" i="18"/>
  <c r="H830" i="18"/>
  <c r="M829" i="18"/>
  <c r="L829" i="18"/>
  <c r="K829" i="18"/>
  <c r="J829" i="18"/>
  <c r="H829" i="18"/>
  <c r="M828" i="18"/>
  <c r="L828" i="18"/>
  <c r="K828" i="18"/>
  <c r="J828" i="18"/>
  <c r="H828" i="18"/>
  <c r="M827" i="18"/>
  <c r="L827" i="18"/>
  <c r="K827" i="18"/>
  <c r="J827" i="18"/>
  <c r="H827" i="18"/>
  <c r="Y827" i="18" s="1"/>
  <c r="M826" i="18"/>
  <c r="L826" i="18"/>
  <c r="K826" i="18"/>
  <c r="J826" i="18"/>
  <c r="H826" i="18"/>
  <c r="M825" i="18"/>
  <c r="L825" i="18"/>
  <c r="K825" i="18"/>
  <c r="J825" i="18"/>
  <c r="H825" i="18"/>
  <c r="M824" i="18"/>
  <c r="L824" i="18"/>
  <c r="K824" i="18"/>
  <c r="J824" i="18"/>
  <c r="H824" i="18"/>
  <c r="M823" i="18"/>
  <c r="L823" i="18"/>
  <c r="K823" i="18"/>
  <c r="J823" i="18"/>
  <c r="H823" i="18"/>
  <c r="M822" i="18"/>
  <c r="L822" i="18"/>
  <c r="K822" i="18"/>
  <c r="J822" i="18"/>
  <c r="H822" i="18"/>
  <c r="M821" i="18"/>
  <c r="L821" i="18"/>
  <c r="K821" i="18"/>
  <c r="J821" i="18"/>
  <c r="H821" i="18"/>
  <c r="M820" i="18"/>
  <c r="L820" i="18"/>
  <c r="K820" i="18"/>
  <c r="J820" i="18"/>
  <c r="H820" i="18"/>
  <c r="M819" i="18"/>
  <c r="L819" i="18"/>
  <c r="K819" i="18"/>
  <c r="J819" i="18"/>
  <c r="H819" i="18"/>
  <c r="Y819" i="18" s="1"/>
  <c r="M818" i="18"/>
  <c r="L818" i="18"/>
  <c r="K818" i="18"/>
  <c r="J818" i="18"/>
  <c r="H818" i="18"/>
  <c r="M817" i="18"/>
  <c r="L817" i="18"/>
  <c r="K817" i="18"/>
  <c r="J817" i="18"/>
  <c r="H817" i="18"/>
  <c r="M816" i="18"/>
  <c r="L816" i="18"/>
  <c r="K816" i="18"/>
  <c r="J816" i="18"/>
  <c r="H816" i="18"/>
  <c r="M815" i="18"/>
  <c r="L815" i="18"/>
  <c r="K815" i="18"/>
  <c r="J815" i="18"/>
  <c r="H815" i="18"/>
  <c r="M814" i="18"/>
  <c r="L814" i="18"/>
  <c r="K814" i="18"/>
  <c r="J814" i="18"/>
  <c r="H814" i="18"/>
  <c r="M813" i="18"/>
  <c r="L813" i="18"/>
  <c r="K813" i="18"/>
  <c r="J813" i="18"/>
  <c r="H813" i="18"/>
  <c r="M812" i="18"/>
  <c r="L812" i="18"/>
  <c r="K812" i="18"/>
  <c r="J812" i="18"/>
  <c r="H812" i="18"/>
  <c r="M811" i="18"/>
  <c r="L811" i="18"/>
  <c r="K811" i="18"/>
  <c r="J811" i="18"/>
  <c r="H811" i="18"/>
  <c r="Y811" i="18" s="1"/>
  <c r="M810" i="18"/>
  <c r="L810" i="18"/>
  <c r="K810" i="18"/>
  <c r="J810" i="18"/>
  <c r="H810" i="18"/>
  <c r="M809" i="18"/>
  <c r="L809" i="18"/>
  <c r="K809" i="18"/>
  <c r="J809" i="18"/>
  <c r="H809" i="18"/>
  <c r="M808" i="18"/>
  <c r="L808" i="18"/>
  <c r="K808" i="18"/>
  <c r="J808" i="18"/>
  <c r="H808" i="18"/>
  <c r="M807" i="18"/>
  <c r="L807" i="18"/>
  <c r="K807" i="18"/>
  <c r="J807" i="18"/>
  <c r="H807" i="18"/>
  <c r="M806" i="18"/>
  <c r="L806" i="18"/>
  <c r="K806" i="18"/>
  <c r="J806" i="18"/>
  <c r="H806" i="18"/>
  <c r="M805" i="18"/>
  <c r="L805" i="18"/>
  <c r="K805" i="18"/>
  <c r="J805" i="18"/>
  <c r="H805" i="18"/>
  <c r="M804" i="18"/>
  <c r="L804" i="18"/>
  <c r="K804" i="18"/>
  <c r="J804" i="18"/>
  <c r="H804" i="18"/>
  <c r="M803" i="18"/>
  <c r="L803" i="18"/>
  <c r="K803" i="18"/>
  <c r="J803" i="18"/>
  <c r="H803" i="18"/>
  <c r="M802" i="18"/>
  <c r="L802" i="18"/>
  <c r="K802" i="18"/>
  <c r="J802" i="18"/>
  <c r="H802" i="18"/>
  <c r="M801" i="18"/>
  <c r="L801" i="18"/>
  <c r="K801" i="18"/>
  <c r="J801" i="18"/>
  <c r="H801" i="18"/>
  <c r="M800" i="18"/>
  <c r="L800" i="18"/>
  <c r="K800" i="18"/>
  <c r="J800" i="18"/>
  <c r="H800" i="18"/>
  <c r="M799" i="18"/>
  <c r="L799" i="18"/>
  <c r="K799" i="18"/>
  <c r="J799" i="18"/>
  <c r="H799" i="18"/>
  <c r="M798" i="18"/>
  <c r="L798" i="18"/>
  <c r="K798" i="18"/>
  <c r="J798" i="18"/>
  <c r="H798" i="18"/>
  <c r="M797" i="18"/>
  <c r="L797" i="18"/>
  <c r="K797" i="18"/>
  <c r="J797" i="18"/>
  <c r="H797" i="18"/>
  <c r="M796" i="18"/>
  <c r="L796" i="18"/>
  <c r="K796" i="18"/>
  <c r="J796" i="18"/>
  <c r="H796" i="18"/>
  <c r="M795" i="18"/>
  <c r="L795" i="18"/>
  <c r="K795" i="18"/>
  <c r="J795" i="18"/>
  <c r="H795" i="18"/>
  <c r="Y795" i="18" s="1"/>
  <c r="M794" i="18"/>
  <c r="L794" i="18"/>
  <c r="K794" i="18"/>
  <c r="J794" i="18"/>
  <c r="H794" i="18"/>
  <c r="M793" i="18"/>
  <c r="L793" i="18"/>
  <c r="K793" i="18"/>
  <c r="J793" i="18"/>
  <c r="H793" i="18"/>
  <c r="M792" i="18"/>
  <c r="L792" i="18"/>
  <c r="K792" i="18"/>
  <c r="J792" i="18"/>
  <c r="H792" i="18"/>
  <c r="M791" i="18"/>
  <c r="L791" i="18"/>
  <c r="K791" i="18"/>
  <c r="J791" i="18"/>
  <c r="H791" i="18"/>
  <c r="M790" i="18"/>
  <c r="L790" i="18"/>
  <c r="K790" i="18"/>
  <c r="J790" i="18"/>
  <c r="H790" i="18"/>
  <c r="M789" i="18"/>
  <c r="L789" i="18"/>
  <c r="K789" i="18"/>
  <c r="J789" i="18"/>
  <c r="H789" i="18"/>
  <c r="M788" i="18"/>
  <c r="L788" i="18"/>
  <c r="K788" i="18"/>
  <c r="J788" i="18"/>
  <c r="H788" i="18"/>
  <c r="M787" i="18"/>
  <c r="L787" i="18"/>
  <c r="K787" i="18"/>
  <c r="J787" i="18"/>
  <c r="H787" i="18"/>
  <c r="Y787" i="18" s="1"/>
  <c r="M786" i="18"/>
  <c r="L786" i="18"/>
  <c r="K786" i="18"/>
  <c r="J786" i="18"/>
  <c r="H786" i="18"/>
  <c r="M785" i="18"/>
  <c r="L785" i="18"/>
  <c r="K785" i="18"/>
  <c r="J785" i="18"/>
  <c r="H785" i="18"/>
  <c r="M784" i="18"/>
  <c r="L784" i="18"/>
  <c r="K784" i="18"/>
  <c r="J784" i="18"/>
  <c r="H784" i="18"/>
  <c r="M783" i="18"/>
  <c r="L783" i="18"/>
  <c r="K783" i="18"/>
  <c r="J783" i="18"/>
  <c r="H783" i="18"/>
  <c r="M782" i="18"/>
  <c r="L782" i="18"/>
  <c r="K782" i="18"/>
  <c r="J782" i="18"/>
  <c r="H782" i="18"/>
  <c r="M781" i="18"/>
  <c r="L781" i="18"/>
  <c r="K781" i="18"/>
  <c r="J781" i="18"/>
  <c r="H781" i="18"/>
  <c r="M780" i="18"/>
  <c r="L780" i="18"/>
  <c r="K780" i="18"/>
  <c r="J780" i="18"/>
  <c r="H780" i="18"/>
  <c r="M779" i="18"/>
  <c r="L779" i="18"/>
  <c r="K779" i="18"/>
  <c r="J779" i="18"/>
  <c r="H779" i="18"/>
  <c r="Y779" i="18" s="1"/>
  <c r="M778" i="18"/>
  <c r="L778" i="18"/>
  <c r="K778" i="18"/>
  <c r="J778" i="18"/>
  <c r="H778" i="18"/>
  <c r="M777" i="18"/>
  <c r="L777" i="18"/>
  <c r="K777" i="18"/>
  <c r="J777" i="18"/>
  <c r="H777" i="18"/>
  <c r="M776" i="18"/>
  <c r="L776" i="18"/>
  <c r="K776" i="18"/>
  <c r="J776" i="18"/>
  <c r="H776" i="18"/>
  <c r="M775" i="18"/>
  <c r="L775" i="18"/>
  <c r="K775" i="18"/>
  <c r="J775" i="18"/>
  <c r="H775" i="18"/>
  <c r="M774" i="18"/>
  <c r="L774" i="18"/>
  <c r="K774" i="18"/>
  <c r="J774" i="18"/>
  <c r="H774" i="18"/>
  <c r="M773" i="18"/>
  <c r="L773" i="18"/>
  <c r="K773" i="18"/>
  <c r="J773" i="18"/>
  <c r="H773" i="18"/>
  <c r="M772" i="18"/>
  <c r="L772" i="18"/>
  <c r="K772" i="18"/>
  <c r="J772" i="18"/>
  <c r="H772" i="18"/>
  <c r="M771" i="18"/>
  <c r="L771" i="18"/>
  <c r="K771" i="18"/>
  <c r="J771" i="18"/>
  <c r="H771" i="18"/>
  <c r="M770" i="18"/>
  <c r="L770" i="18"/>
  <c r="K770" i="18"/>
  <c r="J770" i="18"/>
  <c r="H770" i="18"/>
  <c r="M769" i="18"/>
  <c r="L769" i="18"/>
  <c r="K769" i="18"/>
  <c r="J769" i="18"/>
  <c r="H769" i="18"/>
  <c r="M768" i="18"/>
  <c r="L768" i="18"/>
  <c r="K768" i="18"/>
  <c r="J768" i="18"/>
  <c r="H768" i="18"/>
  <c r="M767" i="18"/>
  <c r="L767" i="18"/>
  <c r="K767" i="18"/>
  <c r="J767" i="18"/>
  <c r="H767" i="18"/>
  <c r="M766" i="18"/>
  <c r="L766" i="18"/>
  <c r="K766" i="18"/>
  <c r="J766" i="18"/>
  <c r="H766" i="18"/>
  <c r="M765" i="18"/>
  <c r="L765" i="18"/>
  <c r="K765" i="18"/>
  <c r="J765" i="18"/>
  <c r="H765" i="18"/>
  <c r="M764" i="18"/>
  <c r="L764" i="18"/>
  <c r="K764" i="18"/>
  <c r="J764" i="18"/>
  <c r="H764" i="18"/>
  <c r="M763" i="18"/>
  <c r="L763" i="18"/>
  <c r="K763" i="18"/>
  <c r="J763" i="18"/>
  <c r="H763" i="18"/>
  <c r="M762" i="18"/>
  <c r="L762" i="18"/>
  <c r="K762" i="18"/>
  <c r="J762" i="18"/>
  <c r="H762" i="18"/>
  <c r="M761" i="18"/>
  <c r="L761" i="18"/>
  <c r="K761" i="18"/>
  <c r="J761" i="18"/>
  <c r="H761" i="18"/>
  <c r="M760" i="18"/>
  <c r="L760" i="18"/>
  <c r="K760" i="18"/>
  <c r="J760" i="18"/>
  <c r="H760" i="18"/>
  <c r="M759" i="18"/>
  <c r="L759" i="18"/>
  <c r="K759" i="18"/>
  <c r="J759" i="18"/>
  <c r="H759" i="18"/>
  <c r="M758" i="18"/>
  <c r="L758" i="18"/>
  <c r="K758" i="18"/>
  <c r="J758" i="18"/>
  <c r="H758" i="18"/>
  <c r="M757" i="18"/>
  <c r="L757" i="18"/>
  <c r="K757" i="18"/>
  <c r="J757" i="18"/>
  <c r="H757" i="18"/>
  <c r="M756" i="18"/>
  <c r="L756" i="18"/>
  <c r="K756" i="18"/>
  <c r="J756" i="18"/>
  <c r="H756" i="18"/>
  <c r="M755" i="18"/>
  <c r="L755" i="18"/>
  <c r="K755" i="18"/>
  <c r="J755" i="18"/>
  <c r="H755" i="18"/>
  <c r="M754" i="18"/>
  <c r="L754" i="18"/>
  <c r="K754" i="18"/>
  <c r="J754" i="18"/>
  <c r="H754" i="18"/>
  <c r="M753" i="18"/>
  <c r="L753" i="18"/>
  <c r="K753" i="18"/>
  <c r="J753" i="18"/>
  <c r="H753" i="18"/>
  <c r="M752" i="18"/>
  <c r="L752" i="18"/>
  <c r="K752" i="18"/>
  <c r="J752" i="18"/>
  <c r="H752" i="18"/>
  <c r="M751" i="18"/>
  <c r="L751" i="18"/>
  <c r="K751" i="18"/>
  <c r="J751" i="18"/>
  <c r="H751" i="18"/>
  <c r="M750" i="18"/>
  <c r="L750" i="18"/>
  <c r="K750" i="18"/>
  <c r="J750" i="18"/>
  <c r="H750" i="18"/>
  <c r="M749" i="18"/>
  <c r="L749" i="18"/>
  <c r="K749" i="18"/>
  <c r="J749" i="18"/>
  <c r="H749" i="18"/>
  <c r="M748" i="18"/>
  <c r="L748" i="18"/>
  <c r="K748" i="18"/>
  <c r="J748" i="18"/>
  <c r="H748" i="18"/>
  <c r="M747" i="18"/>
  <c r="L747" i="18"/>
  <c r="K747" i="18"/>
  <c r="J747" i="18"/>
  <c r="H747" i="18"/>
  <c r="M746" i="18"/>
  <c r="L746" i="18"/>
  <c r="K746" i="18"/>
  <c r="J746" i="18"/>
  <c r="H746" i="18"/>
  <c r="M745" i="18"/>
  <c r="L745" i="18"/>
  <c r="K745" i="18"/>
  <c r="J745" i="18"/>
  <c r="H745" i="18"/>
  <c r="M744" i="18"/>
  <c r="L744" i="18"/>
  <c r="K744" i="18"/>
  <c r="J744" i="18"/>
  <c r="H744" i="18"/>
  <c r="M743" i="18"/>
  <c r="L743" i="18"/>
  <c r="K743" i="18"/>
  <c r="J743" i="18"/>
  <c r="H743" i="18"/>
  <c r="M742" i="18"/>
  <c r="L742" i="18"/>
  <c r="K742" i="18"/>
  <c r="J742" i="18"/>
  <c r="H742" i="18"/>
  <c r="M741" i="18"/>
  <c r="L741" i="18"/>
  <c r="K741" i="18"/>
  <c r="J741" i="18"/>
  <c r="H741" i="18"/>
  <c r="M740" i="18"/>
  <c r="L740" i="18"/>
  <c r="K740" i="18"/>
  <c r="J740" i="18"/>
  <c r="H740" i="18"/>
  <c r="M739" i="18"/>
  <c r="L739" i="18"/>
  <c r="K739" i="18"/>
  <c r="J739" i="18"/>
  <c r="H739" i="18"/>
  <c r="M738" i="18"/>
  <c r="L738" i="18"/>
  <c r="K738" i="18"/>
  <c r="J738" i="18"/>
  <c r="H738" i="18"/>
  <c r="M737" i="18"/>
  <c r="L737" i="18"/>
  <c r="K737" i="18"/>
  <c r="J737" i="18"/>
  <c r="H737" i="18"/>
  <c r="M736" i="18"/>
  <c r="L736" i="18"/>
  <c r="K736" i="18"/>
  <c r="J736" i="18"/>
  <c r="H736" i="18"/>
  <c r="M735" i="18"/>
  <c r="L735" i="18"/>
  <c r="K735" i="18"/>
  <c r="J735" i="18"/>
  <c r="H735" i="18"/>
  <c r="M734" i="18"/>
  <c r="L734" i="18"/>
  <c r="K734" i="18"/>
  <c r="J734" i="18"/>
  <c r="H734" i="18"/>
  <c r="M733" i="18"/>
  <c r="L733" i="18"/>
  <c r="K733" i="18"/>
  <c r="J733" i="18"/>
  <c r="H733" i="18"/>
  <c r="M732" i="18"/>
  <c r="L732" i="18"/>
  <c r="K732" i="18"/>
  <c r="J732" i="18"/>
  <c r="H732" i="18"/>
  <c r="M731" i="18"/>
  <c r="L731" i="18"/>
  <c r="K731" i="18"/>
  <c r="J731" i="18"/>
  <c r="H731" i="18"/>
  <c r="M730" i="18"/>
  <c r="L730" i="18"/>
  <c r="K730" i="18"/>
  <c r="J730" i="18"/>
  <c r="H730" i="18"/>
  <c r="M729" i="18"/>
  <c r="L729" i="18"/>
  <c r="K729" i="18"/>
  <c r="J729" i="18"/>
  <c r="H729" i="18"/>
  <c r="M728" i="18"/>
  <c r="L728" i="18"/>
  <c r="K728" i="18"/>
  <c r="J728" i="18"/>
  <c r="H728" i="18"/>
  <c r="M727" i="18"/>
  <c r="L727" i="18"/>
  <c r="K727" i="18"/>
  <c r="J727" i="18"/>
  <c r="H727" i="18"/>
  <c r="M726" i="18"/>
  <c r="L726" i="18"/>
  <c r="K726" i="18"/>
  <c r="J726" i="18"/>
  <c r="H726" i="18"/>
  <c r="M725" i="18"/>
  <c r="L725" i="18"/>
  <c r="K725" i="18"/>
  <c r="J725" i="18"/>
  <c r="H725" i="18"/>
  <c r="M724" i="18"/>
  <c r="L724" i="18"/>
  <c r="K724" i="18"/>
  <c r="J724" i="18"/>
  <c r="H724" i="18"/>
  <c r="M723" i="18"/>
  <c r="L723" i="18"/>
  <c r="K723" i="18"/>
  <c r="J723" i="18"/>
  <c r="H723" i="18"/>
  <c r="M722" i="18"/>
  <c r="L722" i="18"/>
  <c r="K722" i="18"/>
  <c r="J722" i="18"/>
  <c r="H722" i="18"/>
  <c r="M721" i="18"/>
  <c r="L721" i="18"/>
  <c r="K721" i="18"/>
  <c r="J721" i="18"/>
  <c r="H721" i="18"/>
  <c r="M720" i="18"/>
  <c r="L720" i="18"/>
  <c r="K720" i="18"/>
  <c r="J720" i="18"/>
  <c r="H720" i="18"/>
  <c r="M719" i="18"/>
  <c r="L719" i="18"/>
  <c r="K719" i="18"/>
  <c r="J719" i="18"/>
  <c r="H719" i="18"/>
  <c r="M718" i="18"/>
  <c r="L718" i="18"/>
  <c r="K718" i="18"/>
  <c r="J718" i="18"/>
  <c r="H718" i="18"/>
  <c r="M717" i="18"/>
  <c r="L717" i="18"/>
  <c r="K717" i="18"/>
  <c r="J717" i="18"/>
  <c r="H717" i="18"/>
  <c r="M716" i="18"/>
  <c r="L716" i="18"/>
  <c r="K716" i="18"/>
  <c r="J716" i="18"/>
  <c r="H716" i="18"/>
  <c r="M715" i="18"/>
  <c r="L715" i="18"/>
  <c r="K715" i="18"/>
  <c r="J715" i="18"/>
  <c r="H715" i="18"/>
  <c r="M714" i="18"/>
  <c r="L714" i="18"/>
  <c r="K714" i="18"/>
  <c r="J714" i="18"/>
  <c r="H714" i="18"/>
  <c r="M713" i="18"/>
  <c r="L713" i="18"/>
  <c r="K713" i="18"/>
  <c r="J713" i="18"/>
  <c r="H713" i="18"/>
  <c r="M712" i="18"/>
  <c r="L712" i="18"/>
  <c r="K712" i="18"/>
  <c r="J712" i="18"/>
  <c r="H712" i="18"/>
  <c r="M711" i="18"/>
  <c r="L711" i="18"/>
  <c r="K711" i="18"/>
  <c r="J711" i="18"/>
  <c r="H711" i="18"/>
  <c r="M710" i="18"/>
  <c r="L710" i="18"/>
  <c r="K710" i="18"/>
  <c r="J710" i="18"/>
  <c r="H710" i="18"/>
  <c r="M709" i="18"/>
  <c r="L709" i="18"/>
  <c r="K709" i="18"/>
  <c r="J709" i="18"/>
  <c r="H709" i="18"/>
  <c r="M708" i="18"/>
  <c r="L708" i="18"/>
  <c r="K708" i="18"/>
  <c r="J708" i="18"/>
  <c r="H708" i="18"/>
  <c r="M707" i="18"/>
  <c r="L707" i="18"/>
  <c r="K707" i="18"/>
  <c r="J707" i="18"/>
  <c r="H707" i="18"/>
  <c r="M706" i="18"/>
  <c r="L706" i="18"/>
  <c r="K706" i="18"/>
  <c r="J706" i="18"/>
  <c r="H706" i="18"/>
  <c r="M705" i="18"/>
  <c r="L705" i="18"/>
  <c r="K705" i="18"/>
  <c r="J705" i="18"/>
  <c r="H705" i="18"/>
  <c r="M704" i="18"/>
  <c r="L704" i="18"/>
  <c r="K704" i="18"/>
  <c r="J704" i="18"/>
  <c r="H704" i="18"/>
  <c r="M703" i="18"/>
  <c r="L703" i="18"/>
  <c r="K703" i="18"/>
  <c r="J703" i="18"/>
  <c r="H703" i="18"/>
  <c r="M702" i="18"/>
  <c r="L702" i="18"/>
  <c r="K702" i="18"/>
  <c r="J702" i="18"/>
  <c r="H702" i="18"/>
  <c r="M701" i="18"/>
  <c r="L701" i="18"/>
  <c r="K701" i="18"/>
  <c r="J701" i="18"/>
  <c r="H701" i="18"/>
  <c r="M700" i="18"/>
  <c r="L700" i="18"/>
  <c r="K700" i="18"/>
  <c r="J700" i="18"/>
  <c r="H700" i="18"/>
  <c r="M699" i="18"/>
  <c r="L699" i="18"/>
  <c r="K699" i="18"/>
  <c r="J699" i="18"/>
  <c r="H699" i="18"/>
  <c r="M698" i="18"/>
  <c r="L698" i="18"/>
  <c r="K698" i="18"/>
  <c r="J698" i="18"/>
  <c r="H698" i="18"/>
  <c r="M697" i="18"/>
  <c r="L697" i="18"/>
  <c r="K697" i="18"/>
  <c r="J697" i="18"/>
  <c r="H697" i="18"/>
  <c r="M696" i="18"/>
  <c r="L696" i="18"/>
  <c r="K696" i="18"/>
  <c r="J696" i="18"/>
  <c r="H696" i="18"/>
  <c r="M695" i="18"/>
  <c r="L695" i="18"/>
  <c r="K695" i="18"/>
  <c r="J695" i="18"/>
  <c r="H695" i="18"/>
  <c r="M694" i="18"/>
  <c r="L694" i="18"/>
  <c r="K694" i="18"/>
  <c r="J694" i="18"/>
  <c r="H694" i="18"/>
  <c r="M693" i="18"/>
  <c r="L693" i="18"/>
  <c r="K693" i="18"/>
  <c r="J693" i="18"/>
  <c r="H693" i="18"/>
  <c r="Y693" i="18" s="1"/>
  <c r="M692" i="18"/>
  <c r="L692" i="18"/>
  <c r="K692" i="18"/>
  <c r="J692" i="18"/>
  <c r="H692" i="18"/>
  <c r="M691" i="18"/>
  <c r="L691" i="18"/>
  <c r="K691" i="18"/>
  <c r="J691" i="18"/>
  <c r="H691" i="18"/>
  <c r="Y691" i="18" s="1"/>
  <c r="M690" i="18"/>
  <c r="L690" i="18"/>
  <c r="K690" i="18"/>
  <c r="J690" i="18"/>
  <c r="H690" i="18"/>
  <c r="M689" i="18"/>
  <c r="L689" i="18"/>
  <c r="K689" i="18"/>
  <c r="J689" i="18"/>
  <c r="H689" i="18"/>
  <c r="Y689" i="18" s="1"/>
  <c r="M688" i="18"/>
  <c r="L688" i="18"/>
  <c r="K688" i="18"/>
  <c r="J688" i="18"/>
  <c r="H688" i="18"/>
  <c r="Y688" i="18" s="1"/>
  <c r="M687" i="18"/>
  <c r="L687" i="18"/>
  <c r="K687" i="18"/>
  <c r="J687" i="18"/>
  <c r="H687" i="18"/>
  <c r="M686" i="18"/>
  <c r="L686" i="18"/>
  <c r="K686" i="18"/>
  <c r="J686" i="18"/>
  <c r="H686" i="18"/>
  <c r="M685" i="18"/>
  <c r="L685" i="18"/>
  <c r="K685" i="18"/>
  <c r="J685" i="18"/>
  <c r="H685" i="18"/>
  <c r="M684" i="18"/>
  <c r="L684" i="18"/>
  <c r="K684" i="18"/>
  <c r="J684" i="18"/>
  <c r="H684" i="18"/>
  <c r="Y684" i="18" s="1"/>
  <c r="M683" i="18"/>
  <c r="L683" i="18"/>
  <c r="K683" i="18"/>
  <c r="J683" i="18"/>
  <c r="H683" i="18"/>
  <c r="M682" i="18"/>
  <c r="L682" i="18"/>
  <c r="K682" i="18"/>
  <c r="J682" i="18"/>
  <c r="H682" i="18"/>
  <c r="M681" i="18"/>
  <c r="L681" i="18"/>
  <c r="K681" i="18"/>
  <c r="J681" i="18"/>
  <c r="H681" i="18"/>
  <c r="M680" i="18"/>
  <c r="L680" i="18"/>
  <c r="K680" i="18"/>
  <c r="J680" i="18"/>
  <c r="H680" i="18"/>
  <c r="M679" i="18"/>
  <c r="L679" i="18"/>
  <c r="K679" i="18"/>
  <c r="J679" i="18"/>
  <c r="H679" i="18"/>
  <c r="Y679" i="18" s="1"/>
  <c r="M678" i="18"/>
  <c r="L678" i="18"/>
  <c r="K678" i="18"/>
  <c r="J678" i="18"/>
  <c r="H678" i="18"/>
  <c r="M677" i="18"/>
  <c r="L677" i="18"/>
  <c r="K677" i="18"/>
  <c r="J677" i="18"/>
  <c r="H677" i="18"/>
  <c r="M676" i="18"/>
  <c r="L676" i="18"/>
  <c r="K676" i="18"/>
  <c r="J676" i="18"/>
  <c r="H676" i="18"/>
  <c r="M675" i="18"/>
  <c r="L675" i="18"/>
  <c r="K675" i="18"/>
  <c r="J675" i="18"/>
  <c r="H675" i="18"/>
  <c r="Y675" i="18" s="1"/>
  <c r="M674" i="18"/>
  <c r="L674" i="18"/>
  <c r="K674" i="18"/>
  <c r="J674" i="18"/>
  <c r="H674" i="18"/>
  <c r="Y674" i="18" s="1"/>
  <c r="M673" i="18"/>
  <c r="L673" i="18"/>
  <c r="K673" i="18"/>
  <c r="J673" i="18"/>
  <c r="H673" i="18"/>
  <c r="M672" i="18"/>
  <c r="L672" i="18"/>
  <c r="K672" i="18"/>
  <c r="J672" i="18"/>
  <c r="H672" i="18"/>
  <c r="M671" i="18"/>
  <c r="L671" i="18"/>
  <c r="K671" i="18"/>
  <c r="J671" i="18"/>
  <c r="H671" i="18"/>
  <c r="M670" i="18"/>
  <c r="L670" i="18"/>
  <c r="K670" i="18"/>
  <c r="J670" i="18"/>
  <c r="H670" i="18"/>
  <c r="Y670" i="18" s="1"/>
  <c r="M669" i="18"/>
  <c r="L669" i="18"/>
  <c r="K669" i="18"/>
  <c r="J669" i="18"/>
  <c r="H669" i="18"/>
  <c r="M668" i="18"/>
  <c r="L668" i="18"/>
  <c r="K668" i="18"/>
  <c r="J668" i="18"/>
  <c r="H668" i="18"/>
  <c r="M667" i="18"/>
  <c r="L667" i="18"/>
  <c r="K667" i="18"/>
  <c r="J667" i="18"/>
  <c r="H667" i="18"/>
  <c r="M666" i="18"/>
  <c r="L666" i="18"/>
  <c r="K666" i="18"/>
  <c r="J666" i="18"/>
  <c r="H666" i="18"/>
  <c r="M665" i="18"/>
  <c r="L665" i="18"/>
  <c r="K665" i="18"/>
  <c r="J665" i="18"/>
  <c r="H665" i="18"/>
  <c r="Y665" i="18" s="1"/>
  <c r="M664" i="18"/>
  <c r="L664" i="18"/>
  <c r="K664" i="18"/>
  <c r="J664" i="18"/>
  <c r="H664" i="18"/>
  <c r="M663" i="18"/>
  <c r="L663" i="18"/>
  <c r="K663" i="18"/>
  <c r="J663" i="18"/>
  <c r="H663" i="18"/>
  <c r="M662" i="18"/>
  <c r="L662" i="18"/>
  <c r="K662" i="18"/>
  <c r="J662" i="18"/>
  <c r="H662" i="18"/>
  <c r="M661" i="18"/>
  <c r="L661" i="18"/>
  <c r="K661" i="18"/>
  <c r="J661" i="18"/>
  <c r="H661" i="18"/>
  <c r="Y661" i="18" s="1"/>
  <c r="M660" i="18"/>
  <c r="L660" i="18"/>
  <c r="K660" i="18"/>
  <c r="J660" i="18"/>
  <c r="H660" i="18"/>
  <c r="M659" i="18"/>
  <c r="L659" i="18"/>
  <c r="K659" i="18"/>
  <c r="J659" i="18"/>
  <c r="H659" i="18"/>
  <c r="Y659" i="18" s="1"/>
  <c r="M658" i="18"/>
  <c r="L658" i="18"/>
  <c r="K658" i="18"/>
  <c r="J658" i="18"/>
  <c r="H658" i="18"/>
  <c r="M657" i="18"/>
  <c r="L657" i="18"/>
  <c r="K657" i="18"/>
  <c r="J657" i="18"/>
  <c r="H657" i="18"/>
  <c r="M656" i="18"/>
  <c r="L656" i="18"/>
  <c r="K656" i="18"/>
  <c r="J656" i="18"/>
  <c r="H656" i="18"/>
  <c r="Y656" i="18" s="1"/>
  <c r="M655" i="18"/>
  <c r="L655" i="18"/>
  <c r="K655" i="18"/>
  <c r="J655" i="18"/>
  <c r="H655" i="18"/>
  <c r="M654" i="18"/>
  <c r="L654" i="18"/>
  <c r="K654" i="18"/>
  <c r="J654" i="18"/>
  <c r="H654" i="18"/>
  <c r="M653" i="18"/>
  <c r="L653" i="18"/>
  <c r="K653" i="18"/>
  <c r="J653" i="18"/>
  <c r="H653" i="18"/>
  <c r="M652" i="18"/>
  <c r="L652" i="18"/>
  <c r="K652" i="18"/>
  <c r="J652" i="18"/>
  <c r="H652" i="18"/>
  <c r="Y652" i="18" s="1"/>
  <c r="M651" i="18"/>
  <c r="L651" i="18"/>
  <c r="K651" i="18"/>
  <c r="J651" i="18"/>
  <c r="H651" i="18"/>
  <c r="M650" i="18"/>
  <c r="L650" i="18"/>
  <c r="K650" i="18"/>
  <c r="J650" i="18"/>
  <c r="H650" i="18"/>
  <c r="M649" i="18"/>
  <c r="L649" i="18"/>
  <c r="K649" i="18"/>
  <c r="J649" i="18"/>
  <c r="H649" i="18"/>
  <c r="M648" i="18"/>
  <c r="L648" i="18"/>
  <c r="K648" i="18"/>
  <c r="J648" i="18"/>
  <c r="H648" i="18"/>
  <c r="M647" i="18"/>
  <c r="L647" i="18"/>
  <c r="K647" i="18"/>
  <c r="J647" i="18"/>
  <c r="H647" i="18"/>
  <c r="Y647" i="18" s="1"/>
  <c r="M646" i="18"/>
  <c r="L646" i="18"/>
  <c r="K646" i="18"/>
  <c r="J646" i="18"/>
  <c r="H646" i="18"/>
  <c r="M645" i="18"/>
  <c r="L645" i="18"/>
  <c r="K645" i="18"/>
  <c r="J645" i="18"/>
  <c r="H645" i="18"/>
  <c r="M644" i="18"/>
  <c r="L644" i="18"/>
  <c r="K644" i="18"/>
  <c r="J644" i="18"/>
  <c r="H644" i="18"/>
  <c r="M643" i="18"/>
  <c r="L643" i="18"/>
  <c r="K643" i="18"/>
  <c r="J643" i="18"/>
  <c r="H643" i="18"/>
  <c r="Y643" i="18" s="1"/>
  <c r="M642" i="18"/>
  <c r="L642" i="18"/>
  <c r="K642" i="18"/>
  <c r="J642" i="18"/>
  <c r="H642" i="18"/>
  <c r="M641" i="18"/>
  <c r="L641" i="18"/>
  <c r="K641" i="18"/>
  <c r="J641" i="18"/>
  <c r="H641" i="18"/>
  <c r="M640" i="18"/>
  <c r="L640" i="18"/>
  <c r="K640" i="18"/>
  <c r="J640" i="18"/>
  <c r="H640" i="18"/>
  <c r="M639" i="18"/>
  <c r="L639" i="18"/>
  <c r="K639" i="18"/>
  <c r="J639" i="18"/>
  <c r="H639" i="18"/>
  <c r="M638" i="18"/>
  <c r="L638" i="18"/>
  <c r="K638" i="18"/>
  <c r="J638" i="18"/>
  <c r="H638" i="18"/>
  <c r="Y638" i="18" s="1"/>
  <c r="M637" i="18"/>
  <c r="L637" i="18"/>
  <c r="K637" i="18"/>
  <c r="J637" i="18"/>
  <c r="H637" i="18"/>
  <c r="M636" i="18"/>
  <c r="L636" i="18"/>
  <c r="K636" i="18"/>
  <c r="J636" i="18"/>
  <c r="H636" i="18"/>
  <c r="M635" i="18"/>
  <c r="L635" i="18"/>
  <c r="K635" i="18"/>
  <c r="J635" i="18"/>
  <c r="H635" i="18"/>
  <c r="M634" i="18"/>
  <c r="L634" i="18"/>
  <c r="K634" i="18"/>
  <c r="J634" i="18"/>
  <c r="H634" i="18"/>
  <c r="M633" i="18"/>
  <c r="L633" i="18"/>
  <c r="K633" i="18"/>
  <c r="J633" i="18"/>
  <c r="H633" i="18"/>
  <c r="Y633" i="18" s="1"/>
  <c r="M632" i="18"/>
  <c r="L632" i="18"/>
  <c r="K632" i="18"/>
  <c r="J632" i="18"/>
  <c r="H632" i="18"/>
  <c r="M631" i="18"/>
  <c r="L631" i="18"/>
  <c r="K631" i="18"/>
  <c r="J631" i="18"/>
  <c r="H631" i="18"/>
  <c r="Y631" i="18" s="1"/>
  <c r="M630" i="18"/>
  <c r="L630" i="18"/>
  <c r="K630" i="18"/>
  <c r="J630" i="18"/>
  <c r="H630" i="18"/>
  <c r="M629" i="18"/>
  <c r="L629" i="18"/>
  <c r="K629" i="18"/>
  <c r="J629" i="18"/>
  <c r="H629" i="18"/>
  <c r="Y629" i="18" s="1"/>
  <c r="M628" i="18"/>
  <c r="L628" i="18"/>
  <c r="K628" i="18"/>
  <c r="J628" i="18"/>
  <c r="H628" i="18"/>
  <c r="M627" i="18"/>
  <c r="L627" i="18"/>
  <c r="K627" i="18"/>
  <c r="J627" i="18"/>
  <c r="H627" i="18"/>
  <c r="M626" i="18"/>
  <c r="L626" i="18"/>
  <c r="K626" i="18"/>
  <c r="J626" i="18"/>
  <c r="H626" i="18"/>
  <c r="M625" i="18"/>
  <c r="L625" i="18"/>
  <c r="K625" i="18"/>
  <c r="J625" i="18"/>
  <c r="H625" i="18"/>
  <c r="M624" i="18"/>
  <c r="L624" i="18"/>
  <c r="K624" i="18"/>
  <c r="J624" i="18"/>
  <c r="H624" i="18"/>
  <c r="Y624" i="18" s="1"/>
  <c r="M623" i="18"/>
  <c r="L623" i="18"/>
  <c r="K623" i="18"/>
  <c r="J623" i="18"/>
  <c r="H623" i="18"/>
  <c r="M622" i="18"/>
  <c r="L622" i="18"/>
  <c r="K622" i="18"/>
  <c r="J622" i="18"/>
  <c r="H622" i="18"/>
  <c r="Y622" i="18" s="1"/>
  <c r="M621" i="18"/>
  <c r="L621" i="18"/>
  <c r="K621" i="18"/>
  <c r="J621" i="18"/>
  <c r="H621" i="18"/>
  <c r="M620" i="18"/>
  <c r="L620" i="18"/>
  <c r="K620" i="18"/>
  <c r="J620" i="18"/>
  <c r="H620" i="18"/>
  <c r="M619" i="18"/>
  <c r="L619" i="18"/>
  <c r="K619" i="18"/>
  <c r="J619" i="18"/>
  <c r="H619" i="18"/>
  <c r="Y619" i="18" s="1"/>
  <c r="M618" i="18"/>
  <c r="L618" i="18"/>
  <c r="K618" i="18"/>
  <c r="J618" i="18"/>
  <c r="H618" i="18"/>
  <c r="M617" i="18"/>
  <c r="L617" i="18"/>
  <c r="K617" i="18"/>
  <c r="J617" i="18"/>
  <c r="H617" i="18"/>
  <c r="M616" i="18"/>
  <c r="L616" i="18"/>
  <c r="K616" i="18"/>
  <c r="J616" i="18"/>
  <c r="H616" i="18"/>
  <c r="M615" i="18"/>
  <c r="L615" i="18"/>
  <c r="K615" i="18"/>
  <c r="J615" i="18"/>
  <c r="H615" i="18"/>
  <c r="M614" i="18"/>
  <c r="L614" i="18"/>
  <c r="K614" i="18"/>
  <c r="J614" i="18"/>
  <c r="H614" i="18"/>
  <c r="Y614" i="18" s="1"/>
  <c r="M613" i="18"/>
  <c r="L613" i="18"/>
  <c r="K613" i="18"/>
  <c r="J613" i="18"/>
  <c r="H613" i="18"/>
  <c r="M612" i="18"/>
  <c r="L612" i="18"/>
  <c r="K612" i="18"/>
  <c r="J612" i="18"/>
  <c r="H612" i="18"/>
  <c r="M611" i="18"/>
  <c r="L611" i="18"/>
  <c r="K611" i="18"/>
  <c r="J611" i="18"/>
  <c r="H611" i="18"/>
  <c r="M610" i="18"/>
  <c r="L610" i="18"/>
  <c r="K610" i="18"/>
  <c r="J610" i="18"/>
  <c r="H610" i="18"/>
  <c r="M609" i="18"/>
  <c r="L609" i="18"/>
  <c r="K609" i="18"/>
  <c r="J609" i="18"/>
  <c r="H609" i="18"/>
  <c r="Y609" i="18" s="1"/>
  <c r="M608" i="18"/>
  <c r="L608" i="18"/>
  <c r="K608" i="18"/>
  <c r="J608" i="18"/>
  <c r="H608" i="18"/>
  <c r="M607" i="18"/>
  <c r="L607" i="18"/>
  <c r="K607" i="18"/>
  <c r="J607" i="18"/>
  <c r="H607" i="18"/>
  <c r="M606" i="18"/>
  <c r="L606" i="18"/>
  <c r="K606" i="18"/>
  <c r="J606" i="18"/>
  <c r="H606" i="18"/>
  <c r="Y606" i="18" s="1"/>
  <c r="M605" i="18"/>
  <c r="L605" i="18"/>
  <c r="K605" i="18"/>
  <c r="J605" i="18"/>
  <c r="H605" i="18"/>
  <c r="M604" i="18"/>
  <c r="L604" i="18"/>
  <c r="K604" i="18"/>
  <c r="J604" i="18"/>
  <c r="H604" i="18"/>
  <c r="M603" i="18"/>
  <c r="L603" i="18"/>
  <c r="K603" i="18"/>
  <c r="J603" i="18"/>
  <c r="H603" i="18"/>
  <c r="Y603" i="18" s="1"/>
  <c r="M602" i="18"/>
  <c r="L602" i="18"/>
  <c r="K602" i="18"/>
  <c r="J602" i="18"/>
  <c r="H602" i="18"/>
  <c r="M601" i="18"/>
  <c r="L601" i="18"/>
  <c r="K601" i="18"/>
  <c r="J601" i="18"/>
  <c r="H601" i="18"/>
  <c r="M600" i="18"/>
  <c r="L600" i="18"/>
  <c r="K600" i="18"/>
  <c r="J600" i="18"/>
  <c r="H600" i="18"/>
  <c r="M599" i="18"/>
  <c r="L599" i="18"/>
  <c r="K599" i="18"/>
  <c r="J599" i="18"/>
  <c r="H599" i="18"/>
  <c r="M598" i="18"/>
  <c r="L598" i="18"/>
  <c r="K598" i="18"/>
  <c r="J598" i="18"/>
  <c r="H598" i="18"/>
  <c r="Y598" i="18" s="1"/>
  <c r="M597" i="18"/>
  <c r="L597" i="18"/>
  <c r="K597" i="18"/>
  <c r="J597" i="18"/>
  <c r="H597" i="18"/>
  <c r="M596" i="18"/>
  <c r="L596" i="18"/>
  <c r="K596" i="18"/>
  <c r="J596" i="18"/>
  <c r="H596" i="18"/>
  <c r="M595" i="18"/>
  <c r="L595" i="18"/>
  <c r="K595" i="18"/>
  <c r="J595" i="18"/>
  <c r="H595" i="18"/>
  <c r="Y595" i="18" s="1"/>
  <c r="M594" i="18"/>
  <c r="L594" i="18"/>
  <c r="K594" i="18"/>
  <c r="J594" i="18"/>
  <c r="H594" i="18"/>
  <c r="M593" i="18"/>
  <c r="L593" i="18"/>
  <c r="K593" i="18"/>
  <c r="J593" i="18"/>
  <c r="H593" i="18"/>
  <c r="M592" i="18"/>
  <c r="L592" i="18"/>
  <c r="K592" i="18"/>
  <c r="J592" i="18"/>
  <c r="H592" i="18"/>
  <c r="Y592" i="18" s="1"/>
  <c r="M591" i="18"/>
  <c r="L591" i="18"/>
  <c r="K591" i="18"/>
  <c r="J591" i="18"/>
  <c r="H591" i="18"/>
  <c r="M590" i="18"/>
  <c r="L590" i="18"/>
  <c r="K590" i="18"/>
  <c r="J590" i="18"/>
  <c r="H590" i="18"/>
  <c r="M589" i="18"/>
  <c r="L589" i="18"/>
  <c r="K589" i="18"/>
  <c r="J589" i="18"/>
  <c r="H589" i="18"/>
  <c r="M588" i="18"/>
  <c r="L588" i="18"/>
  <c r="K588" i="18"/>
  <c r="J588" i="18"/>
  <c r="H588" i="18"/>
  <c r="Y588" i="18" s="1"/>
  <c r="M587" i="18"/>
  <c r="L587" i="18"/>
  <c r="K587" i="18"/>
  <c r="J587" i="18"/>
  <c r="H587" i="18"/>
  <c r="M586" i="18"/>
  <c r="L586" i="18"/>
  <c r="K586" i="18"/>
  <c r="J586" i="18"/>
  <c r="H586" i="18"/>
  <c r="M585" i="18"/>
  <c r="L585" i="18"/>
  <c r="K585" i="18"/>
  <c r="J585" i="18"/>
  <c r="H585" i="18"/>
  <c r="M584" i="18"/>
  <c r="L584" i="18"/>
  <c r="K584" i="18"/>
  <c r="J584" i="18"/>
  <c r="H584" i="18"/>
  <c r="M583" i="18"/>
  <c r="L583" i="18"/>
  <c r="K583" i="18"/>
  <c r="J583" i="18"/>
  <c r="H583" i="18"/>
  <c r="Y583" i="18" s="1"/>
  <c r="M582" i="18"/>
  <c r="L582" i="18"/>
  <c r="K582" i="18"/>
  <c r="J582" i="18"/>
  <c r="H582" i="18"/>
  <c r="M581" i="18"/>
  <c r="L581" i="18"/>
  <c r="K581" i="18"/>
  <c r="J581" i="18"/>
  <c r="H581" i="18"/>
  <c r="Y581" i="18" s="1"/>
  <c r="M580" i="18"/>
  <c r="L580" i="18"/>
  <c r="K580" i="18"/>
  <c r="J580" i="18"/>
  <c r="H580" i="18"/>
  <c r="M579" i="18"/>
  <c r="L579" i="18"/>
  <c r="K579" i="18"/>
  <c r="J579" i="18"/>
  <c r="H579" i="18"/>
  <c r="M578" i="18"/>
  <c r="L578" i="18"/>
  <c r="K578" i="18"/>
  <c r="J578" i="18"/>
  <c r="H578" i="18"/>
  <c r="M577" i="18"/>
  <c r="L577" i="18"/>
  <c r="K577" i="18"/>
  <c r="J577" i="18"/>
  <c r="H577" i="18"/>
  <c r="Y577" i="18" s="1"/>
  <c r="M576" i="18"/>
  <c r="L576" i="18"/>
  <c r="K576" i="18"/>
  <c r="J576" i="18"/>
  <c r="H576" i="18"/>
  <c r="Y576" i="18" s="1"/>
  <c r="M575" i="18"/>
  <c r="L575" i="18"/>
  <c r="K575" i="18"/>
  <c r="J575" i="18"/>
  <c r="H575" i="18"/>
  <c r="M574" i="18"/>
  <c r="L574" i="18"/>
  <c r="K574" i="18"/>
  <c r="J574" i="18"/>
  <c r="H574" i="18"/>
  <c r="M573" i="18"/>
  <c r="L573" i="18"/>
  <c r="K573" i="18"/>
  <c r="J573" i="18"/>
  <c r="H573" i="18"/>
  <c r="M572" i="18"/>
  <c r="L572" i="18"/>
  <c r="K572" i="18"/>
  <c r="J572" i="18"/>
  <c r="H572" i="18"/>
  <c r="M571" i="18"/>
  <c r="L571" i="18"/>
  <c r="K571" i="18"/>
  <c r="J571" i="18"/>
  <c r="H571" i="18"/>
  <c r="M570" i="18"/>
  <c r="L570" i="18"/>
  <c r="K570" i="18"/>
  <c r="J570" i="18"/>
  <c r="H570" i="18"/>
  <c r="M569" i="18"/>
  <c r="L569" i="18"/>
  <c r="K569" i="18"/>
  <c r="J569" i="18"/>
  <c r="H569" i="18"/>
  <c r="M568" i="18"/>
  <c r="L568" i="18"/>
  <c r="K568" i="18"/>
  <c r="J568" i="18"/>
  <c r="H568" i="18"/>
  <c r="M567" i="18"/>
  <c r="L567" i="18"/>
  <c r="K567" i="18"/>
  <c r="J567" i="18"/>
  <c r="H567" i="18"/>
  <c r="M566" i="18"/>
  <c r="L566" i="18"/>
  <c r="K566" i="18"/>
  <c r="J566" i="18"/>
  <c r="H566" i="18"/>
  <c r="Y566" i="18" s="1"/>
  <c r="M565" i="18"/>
  <c r="L565" i="18"/>
  <c r="K565" i="18"/>
  <c r="J565" i="18"/>
  <c r="H565" i="18"/>
  <c r="Y565" i="18" s="1"/>
  <c r="M564" i="18"/>
  <c r="L564" i="18"/>
  <c r="K564" i="18"/>
  <c r="J564" i="18"/>
  <c r="H564" i="18"/>
  <c r="M563" i="18"/>
  <c r="L563" i="18"/>
  <c r="K563" i="18"/>
  <c r="J563" i="18"/>
  <c r="H563" i="18"/>
  <c r="M562" i="18"/>
  <c r="L562" i="18"/>
  <c r="K562" i="18"/>
  <c r="J562" i="18"/>
  <c r="H562" i="18"/>
  <c r="M561" i="18"/>
  <c r="L561" i="18"/>
  <c r="K561" i="18"/>
  <c r="J561" i="18"/>
  <c r="H561" i="18"/>
  <c r="Y561" i="18" s="1"/>
  <c r="M560" i="18"/>
  <c r="L560" i="18"/>
  <c r="K560" i="18"/>
  <c r="J560" i="18"/>
  <c r="H560" i="18"/>
  <c r="M559" i="18"/>
  <c r="L559" i="18"/>
  <c r="K559" i="18"/>
  <c r="J559" i="18"/>
  <c r="H559" i="18"/>
  <c r="Y559" i="18" s="1"/>
  <c r="M558" i="18"/>
  <c r="L558" i="18"/>
  <c r="K558" i="18"/>
  <c r="J558" i="18"/>
  <c r="H558" i="18"/>
  <c r="Y558" i="18" s="1"/>
  <c r="M557" i="18"/>
  <c r="L557" i="18"/>
  <c r="K557" i="18"/>
  <c r="J557" i="18"/>
  <c r="H557" i="18"/>
  <c r="Y557" i="18" s="1"/>
  <c r="M556" i="18"/>
  <c r="L556" i="18"/>
  <c r="K556" i="18"/>
  <c r="J556" i="18"/>
  <c r="H556" i="18"/>
  <c r="M555" i="18"/>
  <c r="L555" i="18"/>
  <c r="K555" i="18"/>
  <c r="J555" i="18"/>
  <c r="H555" i="18"/>
  <c r="M554" i="18"/>
  <c r="L554" i="18"/>
  <c r="K554" i="18"/>
  <c r="J554" i="18"/>
  <c r="H554" i="18"/>
  <c r="Y554" i="18" s="1"/>
  <c r="M553" i="18"/>
  <c r="L553" i="18"/>
  <c r="K553" i="18"/>
  <c r="J553" i="18"/>
  <c r="H553" i="18"/>
  <c r="M552" i="18"/>
  <c r="L552" i="18"/>
  <c r="K552" i="18"/>
  <c r="J552" i="18"/>
  <c r="H552" i="18"/>
  <c r="M551" i="18"/>
  <c r="L551" i="18"/>
  <c r="K551" i="18"/>
  <c r="J551" i="18"/>
  <c r="H551" i="18"/>
  <c r="Y551" i="18" s="1"/>
  <c r="M550" i="18"/>
  <c r="L550" i="18"/>
  <c r="K550" i="18"/>
  <c r="J550" i="18"/>
  <c r="H550" i="18"/>
  <c r="M549" i="18"/>
  <c r="L549" i="18"/>
  <c r="K549" i="18"/>
  <c r="J549" i="18"/>
  <c r="H549" i="18"/>
  <c r="M548" i="18"/>
  <c r="L548" i="18"/>
  <c r="K548" i="18"/>
  <c r="J548" i="18"/>
  <c r="H548" i="18"/>
  <c r="M547" i="18"/>
  <c r="L547" i="18"/>
  <c r="K547" i="18"/>
  <c r="J547" i="18"/>
  <c r="H547" i="18"/>
  <c r="Y547" i="18" s="1"/>
  <c r="M546" i="18"/>
  <c r="L546" i="18"/>
  <c r="K546" i="18"/>
  <c r="J546" i="18"/>
  <c r="H546" i="18"/>
  <c r="M545" i="18"/>
  <c r="L545" i="18"/>
  <c r="K545" i="18"/>
  <c r="J545" i="18"/>
  <c r="H545" i="18"/>
  <c r="M544" i="18"/>
  <c r="L544" i="18"/>
  <c r="K544" i="18"/>
  <c r="J544" i="18"/>
  <c r="H544" i="18"/>
  <c r="M543" i="18"/>
  <c r="L543" i="18"/>
  <c r="K543" i="18"/>
  <c r="J543" i="18"/>
  <c r="H543" i="18"/>
  <c r="M542" i="18"/>
  <c r="L542" i="18"/>
  <c r="K542" i="18"/>
  <c r="J542" i="18"/>
  <c r="H542" i="18"/>
  <c r="M541" i="18"/>
  <c r="L541" i="18"/>
  <c r="K541" i="18"/>
  <c r="J541" i="18"/>
  <c r="H541" i="18"/>
  <c r="M540" i="18"/>
  <c r="L540" i="18"/>
  <c r="K540" i="18"/>
  <c r="J540" i="18"/>
  <c r="H540" i="18"/>
  <c r="M539" i="18"/>
  <c r="L539" i="18"/>
  <c r="K539" i="18"/>
  <c r="J539" i="18"/>
  <c r="H539" i="18"/>
  <c r="M538" i="18"/>
  <c r="L538" i="18"/>
  <c r="K538" i="18"/>
  <c r="J538" i="18"/>
  <c r="H538" i="18"/>
  <c r="M537" i="18"/>
  <c r="L537" i="18"/>
  <c r="K537" i="18"/>
  <c r="J537" i="18"/>
  <c r="H537" i="18"/>
  <c r="M536" i="18"/>
  <c r="L536" i="18"/>
  <c r="K536" i="18"/>
  <c r="J536" i="18"/>
  <c r="H536" i="18"/>
  <c r="M535" i="18"/>
  <c r="L535" i="18"/>
  <c r="K535" i="18"/>
  <c r="J535" i="18"/>
  <c r="H535" i="18"/>
  <c r="M534" i="18"/>
  <c r="L534" i="18"/>
  <c r="K534" i="18"/>
  <c r="J534" i="18"/>
  <c r="H534" i="18"/>
  <c r="M533" i="18"/>
  <c r="L533" i="18"/>
  <c r="K533" i="18"/>
  <c r="J533" i="18"/>
  <c r="H533" i="18"/>
  <c r="M532" i="18"/>
  <c r="L532" i="18"/>
  <c r="K532" i="18"/>
  <c r="J532" i="18"/>
  <c r="H532" i="18"/>
  <c r="M531" i="18"/>
  <c r="L531" i="18"/>
  <c r="K531" i="18"/>
  <c r="J531" i="18"/>
  <c r="H531" i="18"/>
  <c r="M530" i="18"/>
  <c r="L530" i="18"/>
  <c r="K530" i="18"/>
  <c r="J530" i="18"/>
  <c r="H530" i="18"/>
  <c r="M529" i="18"/>
  <c r="L529" i="18"/>
  <c r="K529" i="18"/>
  <c r="J529" i="18"/>
  <c r="H529" i="18"/>
  <c r="M528" i="18"/>
  <c r="L528" i="18"/>
  <c r="K528" i="18"/>
  <c r="J528" i="18"/>
  <c r="H528" i="18"/>
  <c r="M527" i="18"/>
  <c r="L527" i="18"/>
  <c r="K527" i="18"/>
  <c r="J527" i="18"/>
  <c r="H527" i="18"/>
  <c r="M526" i="18"/>
  <c r="L526" i="18"/>
  <c r="K526" i="18"/>
  <c r="J526" i="18"/>
  <c r="H526" i="18"/>
  <c r="M525" i="18"/>
  <c r="L525" i="18"/>
  <c r="K525" i="18"/>
  <c r="J525" i="18"/>
  <c r="H525" i="18"/>
  <c r="M524" i="18"/>
  <c r="L524" i="18"/>
  <c r="K524" i="18"/>
  <c r="J524" i="18"/>
  <c r="H524" i="18"/>
  <c r="M523" i="18"/>
  <c r="L523" i="18"/>
  <c r="K523" i="18"/>
  <c r="J523" i="18"/>
  <c r="H523" i="18"/>
  <c r="M522" i="18"/>
  <c r="L522" i="18"/>
  <c r="K522" i="18"/>
  <c r="J522" i="18"/>
  <c r="H522" i="18"/>
  <c r="M521" i="18"/>
  <c r="L521" i="18"/>
  <c r="K521" i="18"/>
  <c r="J521" i="18"/>
  <c r="H521" i="18"/>
  <c r="M520" i="18"/>
  <c r="L520" i="18"/>
  <c r="K520" i="18"/>
  <c r="J520" i="18"/>
  <c r="H520" i="18"/>
  <c r="M519" i="18"/>
  <c r="L519" i="18"/>
  <c r="K519" i="18"/>
  <c r="J519" i="18"/>
  <c r="H519" i="18"/>
  <c r="M518" i="18"/>
  <c r="L518" i="18"/>
  <c r="K518" i="18"/>
  <c r="J518" i="18"/>
  <c r="H518" i="18"/>
  <c r="M517" i="18"/>
  <c r="L517" i="18"/>
  <c r="K517" i="18"/>
  <c r="J517" i="18"/>
  <c r="H517" i="18"/>
  <c r="M516" i="18"/>
  <c r="L516" i="18"/>
  <c r="K516" i="18"/>
  <c r="J516" i="18"/>
  <c r="H516" i="18"/>
  <c r="M515" i="18"/>
  <c r="L515" i="18"/>
  <c r="K515" i="18"/>
  <c r="J515" i="18"/>
  <c r="H515" i="18"/>
  <c r="M514" i="18"/>
  <c r="L514" i="18"/>
  <c r="K514" i="18"/>
  <c r="J514" i="18"/>
  <c r="H514" i="18"/>
  <c r="M513" i="18"/>
  <c r="L513" i="18"/>
  <c r="K513" i="18"/>
  <c r="J513" i="18"/>
  <c r="H513" i="18"/>
  <c r="M512" i="18"/>
  <c r="L512" i="18"/>
  <c r="K512" i="18"/>
  <c r="J512" i="18"/>
  <c r="H512" i="18"/>
  <c r="M511" i="18"/>
  <c r="L511" i="18"/>
  <c r="K511" i="18"/>
  <c r="J511" i="18"/>
  <c r="H511" i="18"/>
  <c r="M510" i="18"/>
  <c r="L510" i="18"/>
  <c r="K510" i="18"/>
  <c r="J510" i="18"/>
  <c r="H510" i="18"/>
  <c r="M509" i="18"/>
  <c r="L509" i="18"/>
  <c r="K509" i="18"/>
  <c r="J509" i="18"/>
  <c r="H509" i="18"/>
  <c r="M508" i="18"/>
  <c r="L508" i="18"/>
  <c r="K508" i="18"/>
  <c r="J508" i="18"/>
  <c r="H508" i="18"/>
  <c r="M507" i="18"/>
  <c r="L507" i="18"/>
  <c r="K507" i="18"/>
  <c r="J507" i="18"/>
  <c r="H507" i="18"/>
  <c r="M506" i="18"/>
  <c r="L506" i="18"/>
  <c r="K506" i="18"/>
  <c r="J506" i="18"/>
  <c r="H506" i="18"/>
  <c r="M505" i="18"/>
  <c r="L505" i="18"/>
  <c r="K505" i="18"/>
  <c r="J505" i="18"/>
  <c r="H505" i="18"/>
  <c r="M504" i="18"/>
  <c r="L504" i="18"/>
  <c r="K504" i="18"/>
  <c r="J504" i="18"/>
  <c r="H504" i="18"/>
  <c r="M503" i="18"/>
  <c r="L503" i="18"/>
  <c r="K503" i="18"/>
  <c r="J503" i="18"/>
  <c r="H503" i="18"/>
  <c r="M502" i="18"/>
  <c r="L502" i="18"/>
  <c r="K502" i="18"/>
  <c r="J502" i="18"/>
  <c r="H502" i="18"/>
  <c r="M501" i="18"/>
  <c r="L501" i="18"/>
  <c r="K501" i="18"/>
  <c r="J501" i="18"/>
  <c r="H501" i="18"/>
  <c r="M500" i="18"/>
  <c r="L500" i="18"/>
  <c r="K500" i="18"/>
  <c r="J500" i="18"/>
  <c r="H500" i="18"/>
  <c r="M499" i="18"/>
  <c r="L499" i="18"/>
  <c r="K499" i="18"/>
  <c r="J499" i="18"/>
  <c r="H499" i="18"/>
  <c r="M498" i="18"/>
  <c r="L498" i="18"/>
  <c r="K498" i="18"/>
  <c r="J498" i="18"/>
  <c r="H498" i="18"/>
  <c r="M497" i="18"/>
  <c r="L497" i="18"/>
  <c r="K497" i="18"/>
  <c r="J497" i="18"/>
  <c r="H497" i="18"/>
  <c r="M496" i="18"/>
  <c r="L496" i="18"/>
  <c r="K496" i="18"/>
  <c r="J496" i="18"/>
  <c r="H496" i="18"/>
  <c r="M495" i="18"/>
  <c r="L495" i="18"/>
  <c r="K495" i="18"/>
  <c r="J495" i="18"/>
  <c r="H495" i="18"/>
  <c r="M494" i="18"/>
  <c r="L494" i="18"/>
  <c r="K494" i="18"/>
  <c r="J494" i="18"/>
  <c r="H494" i="18"/>
  <c r="M493" i="18"/>
  <c r="L493" i="18"/>
  <c r="K493" i="18"/>
  <c r="J493" i="18"/>
  <c r="H493" i="18"/>
  <c r="M492" i="18"/>
  <c r="L492" i="18"/>
  <c r="K492" i="18"/>
  <c r="J492" i="18"/>
  <c r="H492" i="18"/>
  <c r="M491" i="18"/>
  <c r="L491" i="18"/>
  <c r="K491" i="18"/>
  <c r="J491" i="18"/>
  <c r="H491" i="18"/>
  <c r="M490" i="18"/>
  <c r="L490" i="18"/>
  <c r="K490" i="18"/>
  <c r="J490" i="18"/>
  <c r="H490" i="18"/>
  <c r="M489" i="18"/>
  <c r="L489" i="18"/>
  <c r="K489" i="18"/>
  <c r="J489" i="18"/>
  <c r="H489" i="18"/>
  <c r="M488" i="18"/>
  <c r="L488" i="18"/>
  <c r="K488" i="18"/>
  <c r="J488" i="18"/>
  <c r="H488" i="18"/>
  <c r="M487" i="18"/>
  <c r="L487" i="18"/>
  <c r="K487" i="18"/>
  <c r="J487" i="18"/>
  <c r="H487" i="18"/>
  <c r="M486" i="18"/>
  <c r="L486" i="18"/>
  <c r="K486" i="18"/>
  <c r="J486" i="18"/>
  <c r="H486" i="18"/>
  <c r="M485" i="18"/>
  <c r="L485" i="18"/>
  <c r="K485" i="18"/>
  <c r="J485" i="18"/>
  <c r="H485" i="18"/>
  <c r="M484" i="18"/>
  <c r="L484" i="18"/>
  <c r="K484" i="18"/>
  <c r="J484" i="18"/>
  <c r="H484" i="18"/>
  <c r="M483" i="18"/>
  <c r="L483" i="18"/>
  <c r="K483" i="18"/>
  <c r="J483" i="18"/>
  <c r="H483" i="18"/>
  <c r="M482" i="18"/>
  <c r="L482" i="18"/>
  <c r="K482" i="18"/>
  <c r="J482" i="18"/>
  <c r="H482" i="18"/>
  <c r="M481" i="18"/>
  <c r="L481" i="18"/>
  <c r="K481" i="18"/>
  <c r="J481" i="18"/>
  <c r="H481" i="18"/>
  <c r="M480" i="18"/>
  <c r="L480" i="18"/>
  <c r="K480" i="18"/>
  <c r="J480" i="18"/>
  <c r="H480" i="18"/>
  <c r="M479" i="18"/>
  <c r="L479" i="18"/>
  <c r="K479" i="18"/>
  <c r="J479" i="18"/>
  <c r="H479" i="18"/>
  <c r="M478" i="18"/>
  <c r="L478" i="18"/>
  <c r="K478" i="18"/>
  <c r="J478" i="18"/>
  <c r="H478" i="18"/>
  <c r="M477" i="18"/>
  <c r="L477" i="18"/>
  <c r="K477" i="18"/>
  <c r="J477" i="18"/>
  <c r="H477" i="18"/>
  <c r="M476" i="18"/>
  <c r="L476" i="18"/>
  <c r="K476" i="18"/>
  <c r="J476" i="18"/>
  <c r="H476" i="18"/>
  <c r="M475" i="18"/>
  <c r="L475" i="18"/>
  <c r="K475" i="18"/>
  <c r="J475" i="18"/>
  <c r="H475" i="18"/>
  <c r="M474" i="18"/>
  <c r="L474" i="18"/>
  <c r="K474" i="18"/>
  <c r="J474" i="18"/>
  <c r="H474" i="18"/>
  <c r="M473" i="18"/>
  <c r="L473" i="18"/>
  <c r="K473" i="18"/>
  <c r="J473" i="18"/>
  <c r="H473" i="18"/>
  <c r="M472" i="18"/>
  <c r="L472" i="18"/>
  <c r="K472" i="18"/>
  <c r="J472" i="18"/>
  <c r="H472" i="18"/>
  <c r="M471" i="18"/>
  <c r="L471" i="18"/>
  <c r="K471" i="18"/>
  <c r="J471" i="18"/>
  <c r="H471" i="18"/>
  <c r="M470" i="18"/>
  <c r="L470" i="18"/>
  <c r="K470" i="18"/>
  <c r="J470" i="18"/>
  <c r="H470" i="18"/>
  <c r="M469" i="18"/>
  <c r="L469" i="18"/>
  <c r="K469" i="18"/>
  <c r="J469" i="18"/>
  <c r="H469" i="18"/>
  <c r="M468" i="18"/>
  <c r="L468" i="18"/>
  <c r="K468" i="18"/>
  <c r="J468" i="18"/>
  <c r="H468" i="18"/>
  <c r="M467" i="18"/>
  <c r="L467" i="18"/>
  <c r="K467" i="18"/>
  <c r="J467" i="18"/>
  <c r="H467" i="18"/>
  <c r="M466" i="18"/>
  <c r="L466" i="18"/>
  <c r="K466" i="18"/>
  <c r="J466" i="18"/>
  <c r="H466" i="18"/>
  <c r="M465" i="18"/>
  <c r="L465" i="18"/>
  <c r="K465" i="18"/>
  <c r="J465" i="18"/>
  <c r="H465" i="18"/>
  <c r="M464" i="18"/>
  <c r="L464" i="18"/>
  <c r="K464" i="18"/>
  <c r="J464" i="18"/>
  <c r="H464" i="18"/>
  <c r="M463" i="18"/>
  <c r="L463" i="18"/>
  <c r="K463" i="18"/>
  <c r="J463" i="18"/>
  <c r="H463" i="18"/>
  <c r="M462" i="18"/>
  <c r="L462" i="18"/>
  <c r="K462" i="18"/>
  <c r="J462" i="18"/>
  <c r="H462" i="18"/>
  <c r="M461" i="18"/>
  <c r="L461" i="18"/>
  <c r="K461" i="18"/>
  <c r="J461" i="18"/>
  <c r="H461" i="18"/>
  <c r="M460" i="18"/>
  <c r="L460" i="18"/>
  <c r="K460" i="18"/>
  <c r="J460" i="18"/>
  <c r="H460" i="18"/>
  <c r="M459" i="18"/>
  <c r="L459" i="18"/>
  <c r="K459" i="18"/>
  <c r="J459" i="18"/>
  <c r="H459" i="18"/>
  <c r="M458" i="18"/>
  <c r="L458" i="18"/>
  <c r="K458" i="18"/>
  <c r="J458" i="18"/>
  <c r="H458" i="18"/>
  <c r="M457" i="18"/>
  <c r="L457" i="18"/>
  <c r="K457" i="18"/>
  <c r="J457" i="18"/>
  <c r="H457" i="18"/>
  <c r="M456" i="18"/>
  <c r="L456" i="18"/>
  <c r="K456" i="18"/>
  <c r="J456" i="18"/>
  <c r="H456" i="18"/>
  <c r="M455" i="18"/>
  <c r="L455" i="18"/>
  <c r="K455" i="18"/>
  <c r="J455" i="18"/>
  <c r="H455" i="18"/>
  <c r="M454" i="18"/>
  <c r="L454" i="18"/>
  <c r="K454" i="18"/>
  <c r="J454" i="18"/>
  <c r="H454" i="18"/>
  <c r="M453" i="18"/>
  <c r="L453" i="18"/>
  <c r="K453" i="18"/>
  <c r="J453" i="18"/>
  <c r="H453" i="18"/>
  <c r="M452" i="18"/>
  <c r="L452" i="18"/>
  <c r="K452" i="18"/>
  <c r="J452" i="18"/>
  <c r="H452" i="18"/>
  <c r="M451" i="18"/>
  <c r="L451" i="18"/>
  <c r="K451" i="18"/>
  <c r="J451" i="18"/>
  <c r="H451" i="18"/>
  <c r="M450" i="18"/>
  <c r="L450" i="18"/>
  <c r="K450" i="18"/>
  <c r="J450" i="18"/>
  <c r="H450" i="18"/>
  <c r="M449" i="18"/>
  <c r="L449" i="18"/>
  <c r="K449" i="18"/>
  <c r="J449" i="18"/>
  <c r="H449" i="18"/>
  <c r="M448" i="18"/>
  <c r="L448" i="18"/>
  <c r="K448" i="18"/>
  <c r="J448" i="18"/>
  <c r="H448" i="18"/>
  <c r="M447" i="18"/>
  <c r="L447" i="18"/>
  <c r="K447" i="18"/>
  <c r="J447" i="18"/>
  <c r="H447" i="18"/>
  <c r="M446" i="18"/>
  <c r="L446" i="18"/>
  <c r="K446" i="18"/>
  <c r="J446" i="18"/>
  <c r="H446" i="18"/>
  <c r="M445" i="18"/>
  <c r="L445" i="18"/>
  <c r="K445" i="18"/>
  <c r="J445" i="18"/>
  <c r="H445" i="18"/>
  <c r="M444" i="18"/>
  <c r="L444" i="18"/>
  <c r="K444" i="18"/>
  <c r="J444" i="18"/>
  <c r="H444" i="18"/>
  <c r="M443" i="18"/>
  <c r="L443" i="18"/>
  <c r="K443" i="18"/>
  <c r="J443" i="18"/>
  <c r="H443" i="18"/>
  <c r="M442" i="18"/>
  <c r="L442" i="18"/>
  <c r="K442" i="18"/>
  <c r="J442" i="18"/>
  <c r="H442" i="18"/>
  <c r="M441" i="18"/>
  <c r="L441" i="18"/>
  <c r="K441" i="18"/>
  <c r="J441" i="18"/>
  <c r="H441" i="18"/>
  <c r="M440" i="18"/>
  <c r="L440" i="18"/>
  <c r="K440" i="18"/>
  <c r="J440" i="18"/>
  <c r="H440" i="18"/>
  <c r="M439" i="18"/>
  <c r="L439" i="18"/>
  <c r="K439" i="18"/>
  <c r="J439" i="18"/>
  <c r="H439" i="18"/>
  <c r="M438" i="18"/>
  <c r="L438" i="18"/>
  <c r="K438" i="18"/>
  <c r="J438" i="18"/>
  <c r="H438" i="18"/>
  <c r="M437" i="18"/>
  <c r="L437" i="18"/>
  <c r="K437" i="18"/>
  <c r="J437" i="18"/>
  <c r="H437" i="18"/>
  <c r="M436" i="18"/>
  <c r="L436" i="18"/>
  <c r="K436" i="18"/>
  <c r="J436" i="18"/>
  <c r="H436" i="18"/>
  <c r="M435" i="18"/>
  <c r="L435" i="18"/>
  <c r="K435" i="18"/>
  <c r="J435" i="18"/>
  <c r="H435" i="18"/>
  <c r="M434" i="18"/>
  <c r="L434" i="18"/>
  <c r="K434" i="18"/>
  <c r="J434" i="18"/>
  <c r="H434" i="18"/>
  <c r="M433" i="18"/>
  <c r="L433" i="18"/>
  <c r="K433" i="18"/>
  <c r="J433" i="18"/>
  <c r="H433" i="18"/>
  <c r="M432" i="18"/>
  <c r="L432" i="18"/>
  <c r="K432" i="18"/>
  <c r="J432" i="18"/>
  <c r="H432" i="18"/>
  <c r="M431" i="18"/>
  <c r="L431" i="18"/>
  <c r="K431" i="18"/>
  <c r="J431" i="18"/>
  <c r="H431" i="18"/>
  <c r="M430" i="18"/>
  <c r="L430" i="18"/>
  <c r="K430" i="18"/>
  <c r="J430" i="18"/>
  <c r="H430" i="18"/>
  <c r="M429" i="18"/>
  <c r="L429" i="18"/>
  <c r="K429" i="18"/>
  <c r="J429" i="18"/>
  <c r="H429" i="18"/>
  <c r="M428" i="18"/>
  <c r="L428" i="18"/>
  <c r="K428" i="18"/>
  <c r="J428" i="18"/>
  <c r="H428" i="18"/>
  <c r="M427" i="18"/>
  <c r="L427" i="18"/>
  <c r="K427" i="18"/>
  <c r="J427" i="18"/>
  <c r="H427" i="18"/>
  <c r="M426" i="18"/>
  <c r="L426" i="18"/>
  <c r="K426" i="18"/>
  <c r="J426" i="18"/>
  <c r="H426" i="18"/>
  <c r="M425" i="18"/>
  <c r="L425" i="18"/>
  <c r="K425" i="18"/>
  <c r="J425" i="18"/>
  <c r="H425" i="18"/>
  <c r="M424" i="18"/>
  <c r="L424" i="18"/>
  <c r="K424" i="18"/>
  <c r="J424" i="18"/>
  <c r="H424" i="18"/>
  <c r="M423" i="18"/>
  <c r="L423" i="18"/>
  <c r="K423" i="18"/>
  <c r="J423" i="18"/>
  <c r="H423" i="18"/>
  <c r="M422" i="18"/>
  <c r="L422" i="18"/>
  <c r="K422" i="18"/>
  <c r="J422" i="18"/>
  <c r="H422" i="18"/>
  <c r="M421" i="18"/>
  <c r="L421" i="18"/>
  <c r="K421" i="18"/>
  <c r="J421" i="18"/>
  <c r="H421" i="18"/>
  <c r="M420" i="18"/>
  <c r="L420" i="18"/>
  <c r="K420" i="18"/>
  <c r="J420" i="18"/>
  <c r="H420" i="18"/>
  <c r="M419" i="18"/>
  <c r="L419" i="18"/>
  <c r="K419" i="18"/>
  <c r="J419" i="18"/>
  <c r="H419" i="18"/>
  <c r="M418" i="18"/>
  <c r="L418" i="18"/>
  <c r="K418" i="18"/>
  <c r="J418" i="18"/>
  <c r="H418" i="18"/>
  <c r="M417" i="18"/>
  <c r="L417" i="18"/>
  <c r="K417" i="18"/>
  <c r="J417" i="18"/>
  <c r="H417" i="18"/>
  <c r="M416" i="18"/>
  <c r="L416" i="18"/>
  <c r="K416" i="18"/>
  <c r="J416" i="18"/>
  <c r="H416" i="18"/>
  <c r="M415" i="18"/>
  <c r="L415" i="18"/>
  <c r="K415" i="18"/>
  <c r="J415" i="18"/>
  <c r="H415" i="18"/>
  <c r="M414" i="18"/>
  <c r="L414" i="18"/>
  <c r="K414" i="18"/>
  <c r="J414" i="18"/>
  <c r="H414" i="18"/>
  <c r="M413" i="18"/>
  <c r="L413" i="18"/>
  <c r="K413" i="18"/>
  <c r="J413" i="18"/>
  <c r="H413" i="18"/>
  <c r="M412" i="18"/>
  <c r="L412" i="18"/>
  <c r="K412" i="18"/>
  <c r="J412" i="18"/>
  <c r="H412" i="18"/>
  <c r="M411" i="18"/>
  <c r="L411" i="18"/>
  <c r="K411" i="18"/>
  <c r="J411" i="18"/>
  <c r="H411" i="18"/>
  <c r="M410" i="18"/>
  <c r="L410" i="18"/>
  <c r="K410" i="18"/>
  <c r="J410" i="18"/>
  <c r="H410" i="18"/>
  <c r="M409" i="18"/>
  <c r="L409" i="18"/>
  <c r="K409" i="18"/>
  <c r="J409" i="18"/>
  <c r="H409" i="18"/>
  <c r="M408" i="18"/>
  <c r="L408" i="18"/>
  <c r="K408" i="18"/>
  <c r="J408" i="18"/>
  <c r="H408" i="18"/>
  <c r="M407" i="18"/>
  <c r="L407" i="18"/>
  <c r="K407" i="18"/>
  <c r="J407" i="18"/>
  <c r="H407" i="18"/>
  <c r="M406" i="18"/>
  <c r="L406" i="18"/>
  <c r="K406" i="18"/>
  <c r="J406" i="18"/>
  <c r="H406" i="18"/>
  <c r="M405" i="18"/>
  <c r="L405" i="18"/>
  <c r="K405" i="18"/>
  <c r="J405" i="18"/>
  <c r="H405" i="18"/>
  <c r="M404" i="18"/>
  <c r="L404" i="18"/>
  <c r="K404" i="18"/>
  <c r="J404" i="18"/>
  <c r="H404" i="18"/>
  <c r="M403" i="18"/>
  <c r="L403" i="18"/>
  <c r="K403" i="18"/>
  <c r="J403" i="18"/>
  <c r="H403" i="18"/>
  <c r="M402" i="18"/>
  <c r="L402" i="18"/>
  <c r="K402" i="18"/>
  <c r="J402" i="18"/>
  <c r="H402" i="18"/>
  <c r="M401" i="18"/>
  <c r="L401" i="18"/>
  <c r="K401" i="18"/>
  <c r="J401" i="18"/>
  <c r="H401" i="18"/>
  <c r="M400" i="18"/>
  <c r="L400" i="18"/>
  <c r="K400" i="18"/>
  <c r="J400" i="18"/>
  <c r="H400" i="18"/>
  <c r="M399" i="18"/>
  <c r="L399" i="18"/>
  <c r="K399" i="18"/>
  <c r="J399" i="18"/>
  <c r="H399" i="18"/>
  <c r="M398" i="18"/>
  <c r="L398" i="18"/>
  <c r="K398" i="18"/>
  <c r="J398" i="18"/>
  <c r="H398" i="18"/>
  <c r="M397" i="18"/>
  <c r="L397" i="18"/>
  <c r="K397" i="18"/>
  <c r="J397" i="18"/>
  <c r="H397" i="18"/>
  <c r="M396" i="18"/>
  <c r="L396" i="18"/>
  <c r="K396" i="18"/>
  <c r="J396" i="18"/>
  <c r="H396" i="18"/>
  <c r="M395" i="18"/>
  <c r="L395" i="18"/>
  <c r="K395" i="18"/>
  <c r="J395" i="18"/>
  <c r="H395" i="18"/>
  <c r="M394" i="18"/>
  <c r="L394" i="18"/>
  <c r="K394" i="18"/>
  <c r="J394" i="18"/>
  <c r="H394" i="18"/>
  <c r="M393" i="18"/>
  <c r="L393" i="18"/>
  <c r="K393" i="18"/>
  <c r="J393" i="18"/>
  <c r="H393" i="18"/>
  <c r="M392" i="18"/>
  <c r="L392" i="18"/>
  <c r="K392" i="18"/>
  <c r="J392" i="18"/>
  <c r="H392" i="18"/>
  <c r="M391" i="18"/>
  <c r="L391" i="18"/>
  <c r="K391" i="18"/>
  <c r="J391" i="18"/>
  <c r="H391" i="18"/>
  <c r="M390" i="18"/>
  <c r="L390" i="18"/>
  <c r="K390" i="18"/>
  <c r="J390" i="18"/>
  <c r="H390" i="18"/>
  <c r="M389" i="18"/>
  <c r="L389" i="18"/>
  <c r="K389" i="18"/>
  <c r="J389" i="18"/>
  <c r="H389" i="18"/>
  <c r="M388" i="18"/>
  <c r="L388" i="18"/>
  <c r="K388" i="18"/>
  <c r="J388" i="18"/>
  <c r="H388" i="18"/>
  <c r="M387" i="18"/>
  <c r="L387" i="18"/>
  <c r="K387" i="18"/>
  <c r="J387" i="18"/>
  <c r="H387" i="18"/>
  <c r="M386" i="18"/>
  <c r="L386" i="18"/>
  <c r="K386" i="18"/>
  <c r="J386" i="18"/>
  <c r="H386" i="18"/>
  <c r="M385" i="18"/>
  <c r="L385" i="18"/>
  <c r="K385" i="18"/>
  <c r="J385" i="18"/>
  <c r="H385" i="18"/>
  <c r="M384" i="18"/>
  <c r="L384" i="18"/>
  <c r="K384" i="18"/>
  <c r="J384" i="18"/>
  <c r="H384" i="18"/>
  <c r="M383" i="18"/>
  <c r="L383" i="18"/>
  <c r="K383" i="18"/>
  <c r="J383" i="18"/>
  <c r="H383" i="18"/>
  <c r="M382" i="18"/>
  <c r="L382" i="18"/>
  <c r="K382" i="18"/>
  <c r="J382" i="18"/>
  <c r="H382" i="18"/>
  <c r="M381" i="18"/>
  <c r="L381" i="18"/>
  <c r="K381" i="18"/>
  <c r="J381" i="18"/>
  <c r="H381" i="18"/>
  <c r="M380" i="18"/>
  <c r="L380" i="18"/>
  <c r="K380" i="18"/>
  <c r="J380" i="18"/>
  <c r="H380" i="18"/>
  <c r="M379" i="18"/>
  <c r="L379" i="18"/>
  <c r="K379" i="18"/>
  <c r="J379" i="18"/>
  <c r="H379" i="18"/>
  <c r="M378" i="18"/>
  <c r="L378" i="18"/>
  <c r="K378" i="18"/>
  <c r="J378" i="18"/>
  <c r="H378" i="18"/>
  <c r="M377" i="18"/>
  <c r="L377" i="18"/>
  <c r="K377" i="18"/>
  <c r="J377" i="18"/>
  <c r="H377" i="18"/>
  <c r="M376" i="18"/>
  <c r="L376" i="18"/>
  <c r="K376" i="18"/>
  <c r="J376" i="18"/>
  <c r="H376" i="18"/>
  <c r="M375" i="18"/>
  <c r="L375" i="18"/>
  <c r="K375" i="18"/>
  <c r="J375" i="18"/>
  <c r="H375" i="18"/>
  <c r="M374" i="18"/>
  <c r="L374" i="18"/>
  <c r="K374" i="18"/>
  <c r="J374" i="18"/>
  <c r="H374" i="18"/>
  <c r="M373" i="18"/>
  <c r="L373" i="18"/>
  <c r="K373" i="18"/>
  <c r="J373" i="18"/>
  <c r="H373" i="18"/>
  <c r="M372" i="18"/>
  <c r="L372" i="18"/>
  <c r="K372" i="18"/>
  <c r="J372" i="18"/>
  <c r="H372" i="18"/>
  <c r="M371" i="18"/>
  <c r="L371" i="18"/>
  <c r="K371" i="18"/>
  <c r="J371" i="18"/>
  <c r="H371" i="18"/>
  <c r="M370" i="18"/>
  <c r="L370" i="18"/>
  <c r="K370" i="18"/>
  <c r="J370" i="18"/>
  <c r="H370" i="18"/>
  <c r="M369" i="18"/>
  <c r="L369" i="18"/>
  <c r="K369" i="18"/>
  <c r="J369" i="18"/>
  <c r="H369" i="18"/>
  <c r="M368" i="18"/>
  <c r="L368" i="18"/>
  <c r="K368" i="18"/>
  <c r="J368" i="18"/>
  <c r="H368" i="18"/>
  <c r="M367" i="18"/>
  <c r="L367" i="18"/>
  <c r="K367" i="18"/>
  <c r="J367" i="18"/>
  <c r="H367" i="18"/>
  <c r="M366" i="18"/>
  <c r="L366" i="18"/>
  <c r="K366" i="18"/>
  <c r="J366" i="18"/>
  <c r="H366" i="18"/>
  <c r="M365" i="18"/>
  <c r="L365" i="18"/>
  <c r="K365" i="18"/>
  <c r="J365" i="18"/>
  <c r="H365" i="18"/>
  <c r="M364" i="18"/>
  <c r="L364" i="18"/>
  <c r="K364" i="18"/>
  <c r="J364" i="18"/>
  <c r="H364" i="18"/>
  <c r="M363" i="18"/>
  <c r="L363" i="18"/>
  <c r="K363" i="18"/>
  <c r="J363" i="18"/>
  <c r="H363" i="18"/>
  <c r="M362" i="18"/>
  <c r="L362" i="18"/>
  <c r="K362" i="18"/>
  <c r="J362" i="18"/>
  <c r="H362" i="18"/>
  <c r="M361" i="18"/>
  <c r="L361" i="18"/>
  <c r="K361" i="18"/>
  <c r="J361" i="18"/>
  <c r="H361" i="18"/>
  <c r="M360" i="18"/>
  <c r="L360" i="18"/>
  <c r="K360" i="18"/>
  <c r="J360" i="18"/>
  <c r="H360" i="18"/>
  <c r="M359" i="18"/>
  <c r="L359" i="18"/>
  <c r="K359" i="18"/>
  <c r="J359" i="18"/>
  <c r="H359" i="18"/>
  <c r="M358" i="18"/>
  <c r="L358" i="18"/>
  <c r="K358" i="18"/>
  <c r="J358" i="18"/>
  <c r="H358" i="18"/>
  <c r="M357" i="18"/>
  <c r="L357" i="18"/>
  <c r="K357" i="18"/>
  <c r="J357" i="18"/>
  <c r="H357" i="18"/>
  <c r="M356" i="18"/>
  <c r="L356" i="18"/>
  <c r="K356" i="18"/>
  <c r="J356" i="18"/>
  <c r="H356" i="18"/>
  <c r="M355" i="18"/>
  <c r="L355" i="18"/>
  <c r="K355" i="18"/>
  <c r="J355" i="18"/>
  <c r="H355" i="18"/>
  <c r="M354" i="18"/>
  <c r="L354" i="18"/>
  <c r="K354" i="18"/>
  <c r="J354" i="18"/>
  <c r="H354" i="18"/>
  <c r="M353" i="18"/>
  <c r="L353" i="18"/>
  <c r="K353" i="18"/>
  <c r="J353" i="18"/>
  <c r="H353" i="18"/>
  <c r="M352" i="18"/>
  <c r="L352" i="18"/>
  <c r="K352" i="18"/>
  <c r="J352" i="18"/>
  <c r="H352" i="18"/>
  <c r="M351" i="18"/>
  <c r="L351" i="18"/>
  <c r="K351" i="18"/>
  <c r="J351" i="18"/>
  <c r="H351" i="18"/>
  <c r="M350" i="18"/>
  <c r="L350" i="18"/>
  <c r="K350" i="18"/>
  <c r="J350" i="18"/>
  <c r="H350" i="18"/>
  <c r="M349" i="18"/>
  <c r="L349" i="18"/>
  <c r="K349" i="18"/>
  <c r="J349" i="18"/>
  <c r="H349" i="18"/>
  <c r="M348" i="18"/>
  <c r="L348" i="18"/>
  <c r="K348" i="18"/>
  <c r="J348" i="18"/>
  <c r="H348" i="18"/>
  <c r="M347" i="18"/>
  <c r="L347" i="18"/>
  <c r="K347" i="18"/>
  <c r="J347" i="18"/>
  <c r="H347" i="18"/>
  <c r="M346" i="18"/>
  <c r="L346" i="18"/>
  <c r="K346" i="18"/>
  <c r="J346" i="18"/>
  <c r="H346" i="18"/>
  <c r="M345" i="18"/>
  <c r="L345" i="18"/>
  <c r="K345" i="18"/>
  <c r="J345" i="18"/>
  <c r="H345" i="18"/>
  <c r="M344" i="18"/>
  <c r="L344" i="18"/>
  <c r="K344" i="18"/>
  <c r="J344" i="18"/>
  <c r="H344" i="18"/>
  <c r="M343" i="18"/>
  <c r="L343" i="18"/>
  <c r="K343" i="18"/>
  <c r="J343" i="18"/>
  <c r="H343" i="18"/>
  <c r="M342" i="18"/>
  <c r="L342" i="18"/>
  <c r="K342" i="18"/>
  <c r="J342" i="18"/>
  <c r="H342" i="18"/>
  <c r="M341" i="18"/>
  <c r="L341" i="18"/>
  <c r="K341" i="18"/>
  <c r="J341" i="18"/>
  <c r="H341" i="18"/>
  <c r="M340" i="18"/>
  <c r="L340" i="18"/>
  <c r="K340" i="18"/>
  <c r="J340" i="18"/>
  <c r="H340" i="18"/>
  <c r="M339" i="18"/>
  <c r="L339" i="18"/>
  <c r="K339" i="18"/>
  <c r="J339" i="18"/>
  <c r="H339" i="18"/>
  <c r="M338" i="18"/>
  <c r="L338" i="18"/>
  <c r="K338" i="18"/>
  <c r="J338" i="18"/>
  <c r="H338" i="18"/>
  <c r="M337" i="18"/>
  <c r="L337" i="18"/>
  <c r="K337" i="18"/>
  <c r="J337" i="18"/>
  <c r="H337" i="18"/>
  <c r="M336" i="18"/>
  <c r="L336" i="18"/>
  <c r="K336" i="18"/>
  <c r="J336" i="18"/>
  <c r="H336" i="18"/>
  <c r="M335" i="18"/>
  <c r="L335" i="18"/>
  <c r="K335" i="18"/>
  <c r="J335" i="18"/>
  <c r="H335" i="18"/>
  <c r="M334" i="18"/>
  <c r="L334" i="18"/>
  <c r="K334" i="18"/>
  <c r="J334" i="18"/>
  <c r="H334" i="18"/>
  <c r="M333" i="18"/>
  <c r="L333" i="18"/>
  <c r="K333" i="18"/>
  <c r="J333" i="18"/>
  <c r="H333" i="18"/>
  <c r="M332" i="18"/>
  <c r="L332" i="18"/>
  <c r="K332" i="18"/>
  <c r="J332" i="18"/>
  <c r="H332" i="18"/>
  <c r="M331" i="18"/>
  <c r="L331" i="18"/>
  <c r="K331" i="18"/>
  <c r="J331" i="18"/>
  <c r="H331" i="18"/>
  <c r="M330" i="18"/>
  <c r="L330" i="18"/>
  <c r="K330" i="18"/>
  <c r="J330" i="18"/>
  <c r="H330" i="18"/>
  <c r="M329" i="18"/>
  <c r="L329" i="18"/>
  <c r="K329" i="18"/>
  <c r="J329" i="18"/>
  <c r="H329" i="18"/>
  <c r="M328" i="18"/>
  <c r="L328" i="18"/>
  <c r="K328" i="18"/>
  <c r="J328" i="18"/>
  <c r="H328" i="18"/>
  <c r="M327" i="18"/>
  <c r="L327" i="18"/>
  <c r="K327" i="18"/>
  <c r="J327" i="18"/>
  <c r="H327" i="18"/>
  <c r="M326" i="18"/>
  <c r="L326" i="18"/>
  <c r="K326" i="18"/>
  <c r="J326" i="18"/>
  <c r="H326" i="18"/>
  <c r="M325" i="18"/>
  <c r="L325" i="18"/>
  <c r="K325" i="18"/>
  <c r="J325" i="18"/>
  <c r="H325" i="18"/>
  <c r="M324" i="18"/>
  <c r="L324" i="18"/>
  <c r="K324" i="18"/>
  <c r="J324" i="18"/>
  <c r="H324" i="18"/>
  <c r="M323" i="18"/>
  <c r="L323" i="18"/>
  <c r="K323" i="18"/>
  <c r="J323" i="18"/>
  <c r="H323" i="18"/>
  <c r="M322" i="18"/>
  <c r="L322" i="18"/>
  <c r="K322" i="18"/>
  <c r="J322" i="18"/>
  <c r="H322" i="18"/>
  <c r="M321" i="18"/>
  <c r="L321" i="18"/>
  <c r="K321" i="18"/>
  <c r="J321" i="18"/>
  <c r="H321" i="18"/>
  <c r="M320" i="18"/>
  <c r="L320" i="18"/>
  <c r="K320" i="18"/>
  <c r="J320" i="18"/>
  <c r="H320" i="18"/>
  <c r="M319" i="18"/>
  <c r="L319" i="18"/>
  <c r="K319" i="18"/>
  <c r="J319" i="18"/>
  <c r="H319" i="18"/>
  <c r="M318" i="18"/>
  <c r="L318" i="18"/>
  <c r="K318" i="18"/>
  <c r="J318" i="18"/>
  <c r="H318" i="18"/>
  <c r="Y318" i="18" s="1"/>
  <c r="M317" i="18"/>
  <c r="L317" i="18"/>
  <c r="K317" i="18"/>
  <c r="J317" i="18"/>
  <c r="H317" i="18"/>
  <c r="Y317" i="18" s="1"/>
  <c r="M316" i="18"/>
  <c r="L316" i="18"/>
  <c r="K316" i="18"/>
  <c r="J316" i="18"/>
  <c r="H316" i="18"/>
  <c r="M315" i="18"/>
  <c r="L315" i="18"/>
  <c r="K315" i="18"/>
  <c r="J315" i="18"/>
  <c r="H315" i="18"/>
  <c r="M314" i="18"/>
  <c r="L314" i="18"/>
  <c r="K314" i="18"/>
  <c r="J314" i="18"/>
  <c r="H314" i="18"/>
  <c r="Y314" i="18" s="1"/>
  <c r="M313" i="18"/>
  <c r="L313" i="18"/>
  <c r="K313" i="18"/>
  <c r="J313" i="18"/>
  <c r="H313" i="18"/>
  <c r="M312" i="18"/>
  <c r="L312" i="18"/>
  <c r="K312" i="18"/>
  <c r="J312" i="18"/>
  <c r="H312" i="18"/>
  <c r="Y312" i="18" s="1"/>
  <c r="M311" i="18"/>
  <c r="L311" i="18"/>
  <c r="K311" i="18"/>
  <c r="J311" i="18"/>
  <c r="H311" i="18"/>
  <c r="M310" i="18"/>
  <c r="L310" i="18"/>
  <c r="K310" i="18"/>
  <c r="J310" i="18"/>
  <c r="H310" i="18"/>
  <c r="M309" i="18"/>
  <c r="L309" i="18"/>
  <c r="K309" i="18"/>
  <c r="J309" i="18"/>
  <c r="H309" i="18"/>
  <c r="M308" i="18"/>
  <c r="L308" i="18"/>
  <c r="K308" i="18"/>
  <c r="J308" i="18"/>
  <c r="H308" i="18"/>
  <c r="Y308" i="18" s="1"/>
  <c r="M307" i="18"/>
  <c r="L307" i="18"/>
  <c r="K307" i="18"/>
  <c r="J307" i="18"/>
  <c r="H307" i="18"/>
  <c r="M306" i="18"/>
  <c r="L306" i="18"/>
  <c r="K306" i="18"/>
  <c r="J306" i="18"/>
  <c r="H306" i="18"/>
  <c r="M305" i="18"/>
  <c r="L305" i="18"/>
  <c r="K305" i="18"/>
  <c r="J305" i="18"/>
  <c r="H305" i="18"/>
  <c r="M304" i="18"/>
  <c r="L304" i="18"/>
  <c r="K304" i="18"/>
  <c r="J304" i="18"/>
  <c r="H304" i="18"/>
  <c r="M303" i="18"/>
  <c r="L303" i="18"/>
  <c r="K303" i="18"/>
  <c r="J303" i="18"/>
  <c r="H303" i="18"/>
  <c r="M302" i="18"/>
  <c r="L302" i="18"/>
  <c r="K302" i="18"/>
  <c r="J302" i="18"/>
  <c r="H302" i="18"/>
  <c r="M301" i="18"/>
  <c r="L301" i="18"/>
  <c r="K301" i="18"/>
  <c r="J301" i="18"/>
  <c r="H301" i="18"/>
  <c r="M300" i="18"/>
  <c r="L300" i="18"/>
  <c r="K300" i="18"/>
  <c r="J300" i="18"/>
  <c r="H300" i="18"/>
  <c r="M299" i="18"/>
  <c r="L299" i="18"/>
  <c r="K299" i="18"/>
  <c r="J299" i="18"/>
  <c r="H299" i="18"/>
  <c r="Y299" i="18" s="1"/>
  <c r="M298" i="18"/>
  <c r="L298" i="18"/>
  <c r="K298" i="18"/>
  <c r="J298" i="18"/>
  <c r="H298" i="18"/>
  <c r="M297" i="18"/>
  <c r="L297" i="18"/>
  <c r="K297" i="18"/>
  <c r="J297" i="18"/>
  <c r="H297" i="18"/>
  <c r="Y297" i="18" s="1"/>
  <c r="M296" i="18"/>
  <c r="L296" i="18"/>
  <c r="K296" i="18"/>
  <c r="J296" i="18"/>
  <c r="H296" i="18"/>
  <c r="M295" i="18"/>
  <c r="L295" i="18"/>
  <c r="K295" i="18"/>
  <c r="J295" i="18"/>
  <c r="H295" i="18"/>
  <c r="M294" i="18"/>
  <c r="L294" i="18"/>
  <c r="K294" i="18"/>
  <c r="J294" i="18"/>
  <c r="H294" i="18"/>
  <c r="M293" i="18"/>
  <c r="L293" i="18"/>
  <c r="K293" i="18"/>
  <c r="J293" i="18"/>
  <c r="H293" i="18"/>
  <c r="Y293" i="18" s="1"/>
  <c r="M292" i="18"/>
  <c r="L292" i="18"/>
  <c r="K292" i="18"/>
  <c r="J292" i="18"/>
  <c r="H292" i="18"/>
  <c r="M291" i="18"/>
  <c r="L291" i="18"/>
  <c r="K291" i="18"/>
  <c r="J291" i="18"/>
  <c r="H291" i="18"/>
  <c r="M290" i="18"/>
  <c r="L290" i="18"/>
  <c r="K290" i="18"/>
  <c r="J290" i="18"/>
  <c r="H290" i="18"/>
  <c r="Y290" i="18" s="1"/>
  <c r="M289" i="18"/>
  <c r="L289" i="18"/>
  <c r="K289" i="18"/>
  <c r="J289" i="18"/>
  <c r="H289" i="18"/>
  <c r="M288" i="18"/>
  <c r="L288" i="18"/>
  <c r="K288" i="18"/>
  <c r="J288" i="18"/>
  <c r="H288" i="18"/>
  <c r="M287" i="18"/>
  <c r="L287" i="18"/>
  <c r="K287" i="18"/>
  <c r="J287" i="18"/>
  <c r="H287" i="18"/>
  <c r="M286" i="18"/>
  <c r="L286" i="18"/>
  <c r="K286" i="18"/>
  <c r="J286" i="18"/>
  <c r="H286" i="18"/>
  <c r="M285" i="18"/>
  <c r="L285" i="18"/>
  <c r="K285" i="18"/>
  <c r="J285" i="18"/>
  <c r="H285" i="18"/>
  <c r="M284" i="18"/>
  <c r="L284" i="18"/>
  <c r="K284" i="18"/>
  <c r="J284" i="18"/>
  <c r="H284" i="18"/>
  <c r="Y284" i="18" s="1"/>
  <c r="M283" i="18"/>
  <c r="L283" i="18"/>
  <c r="K283" i="18"/>
  <c r="J283" i="18"/>
  <c r="H283" i="18"/>
  <c r="M282" i="18"/>
  <c r="L282" i="18"/>
  <c r="K282" i="18"/>
  <c r="J282" i="18"/>
  <c r="H282" i="18"/>
  <c r="Y282" i="18" s="1"/>
  <c r="M281" i="18"/>
  <c r="L281" i="18"/>
  <c r="K281" i="18"/>
  <c r="J281" i="18"/>
  <c r="H281" i="18"/>
  <c r="M280" i="18"/>
  <c r="L280" i="18"/>
  <c r="K280" i="18"/>
  <c r="J280" i="18"/>
  <c r="H280" i="18"/>
  <c r="Y280" i="18" s="1"/>
  <c r="M279" i="18"/>
  <c r="L279" i="18"/>
  <c r="K279" i="18"/>
  <c r="J279" i="18"/>
  <c r="H279" i="18"/>
  <c r="M278" i="18"/>
  <c r="L278" i="18"/>
  <c r="K278" i="18"/>
  <c r="J278" i="18"/>
  <c r="H278" i="18"/>
  <c r="Y278" i="18" s="1"/>
  <c r="M277" i="18"/>
  <c r="L277" i="18"/>
  <c r="K277" i="18"/>
  <c r="J277" i="18"/>
  <c r="H277" i="18"/>
  <c r="M276" i="18"/>
  <c r="L276" i="18"/>
  <c r="K276" i="18"/>
  <c r="J276" i="18"/>
  <c r="H276" i="18"/>
  <c r="M275" i="18"/>
  <c r="L275" i="18"/>
  <c r="K275" i="18"/>
  <c r="J275" i="18"/>
  <c r="H275" i="18"/>
  <c r="M274" i="18"/>
  <c r="L274" i="18"/>
  <c r="K274" i="18"/>
  <c r="J274" i="18"/>
  <c r="H274" i="18"/>
  <c r="M273" i="18"/>
  <c r="L273" i="18"/>
  <c r="K273" i="18"/>
  <c r="J273" i="18"/>
  <c r="H273" i="18"/>
  <c r="M272" i="18"/>
  <c r="L272" i="18"/>
  <c r="K272" i="18"/>
  <c r="J272" i="18"/>
  <c r="H272" i="18"/>
  <c r="M271" i="18"/>
  <c r="L271" i="18"/>
  <c r="K271" i="18"/>
  <c r="J271" i="18"/>
  <c r="H271" i="18"/>
  <c r="M270" i="18"/>
  <c r="L270" i="18"/>
  <c r="K270" i="18"/>
  <c r="J270" i="18"/>
  <c r="H270" i="18"/>
  <c r="M269" i="18"/>
  <c r="L269" i="18"/>
  <c r="K269" i="18"/>
  <c r="J269" i="18"/>
  <c r="H269" i="18"/>
  <c r="Y269" i="18" s="1"/>
  <c r="M268" i="18"/>
  <c r="L268" i="18"/>
  <c r="K268" i="18"/>
  <c r="J268" i="18"/>
  <c r="H268" i="18"/>
  <c r="M267" i="18"/>
  <c r="L267" i="18"/>
  <c r="K267" i="18"/>
  <c r="J267" i="18"/>
  <c r="H267" i="18"/>
  <c r="M266" i="18"/>
  <c r="L266" i="18"/>
  <c r="K266" i="18"/>
  <c r="J266" i="18"/>
  <c r="H266" i="18"/>
  <c r="Y266" i="18" s="1"/>
  <c r="M265" i="18"/>
  <c r="L265" i="18"/>
  <c r="K265" i="18"/>
  <c r="J265" i="18"/>
  <c r="H265" i="18"/>
  <c r="Y265" i="18" s="1"/>
  <c r="M264" i="18"/>
  <c r="L264" i="18"/>
  <c r="K264" i="18"/>
  <c r="J264" i="18"/>
  <c r="H264" i="18"/>
  <c r="M263" i="18"/>
  <c r="L263" i="18"/>
  <c r="K263" i="18"/>
  <c r="J263" i="18"/>
  <c r="H263" i="18"/>
  <c r="M262" i="18"/>
  <c r="L262" i="18"/>
  <c r="K262" i="18"/>
  <c r="J262" i="18"/>
  <c r="H262" i="18"/>
  <c r="Y262" i="18" s="1"/>
  <c r="M261" i="18"/>
  <c r="L261" i="18"/>
  <c r="K261" i="18"/>
  <c r="J261" i="18"/>
  <c r="H261" i="18"/>
  <c r="Y261" i="18" s="1"/>
  <c r="M260" i="18"/>
  <c r="L260" i="18"/>
  <c r="K260" i="18"/>
  <c r="J260" i="18"/>
  <c r="H260" i="18"/>
  <c r="M259" i="18"/>
  <c r="L259" i="18"/>
  <c r="K259" i="18"/>
  <c r="J259" i="18"/>
  <c r="H259" i="18"/>
  <c r="M258" i="18"/>
  <c r="L258" i="18"/>
  <c r="K258" i="18"/>
  <c r="J258" i="18"/>
  <c r="H258" i="18"/>
  <c r="Y258" i="18" s="1"/>
  <c r="M257" i="18"/>
  <c r="L257" i="18"/>
  <c r="K257" i="18"/>
  <c r="J257" i="18"/>
  <c r="H257" i="18"/>
  <c r="Y257" i="18" s="1"/>
  <c r="M256" i="18"/>
  <c r="L256" i="18"/>
  <c r="K256" i="18"/>
  <c r="J256" i="18"/>
  <c r="H256" i="18"/>
  <c r="M255" i="18"/>
  <c r="L255" i="18"/>
  <c r="K255" i="18"/>
  <c r="J255" i="18"/>
  <c r="H255" i="18"/>
  <c r="M254" i="18"/>
  <c r="L254" i="18"/>
  <c r="K254" i="18"/>
  <c r="J254" i="18"/>
  <c r="H254" i="18"/>
  <c r="Y254" i="18" s="1"/>
  <c r="M253" i="18"/>
  <c r="L253" i="18"/>
  <c r="K253" i="18"/>
  <c r="J253" i="18"/>
  <c r="H253" i="18"/>
  <c r="M252" i="18"/>
  <c r="L252" i="18"/>
  <c r="K252" i="18"/>
  <c r="J252" i="18"/>
  <c r="H252" i="18"/>
  <c r="M251" i="18"/>
  <c r="L251" i="18"/>
  <c r="K251" i="18"/>
  <c r="J251" i="18"/>
  <c r="H251" i="18"/>
  <c r="M250" i="18"/>
  <c r="L250" i="18"/>
  <c r="K250" i="18"/>
  <c r="J250" i="18"/>
  <c r="H250" i="18"/>
  <c r="M249" i="18"/>
  <c r="L249" i="18"/>
  <c r="K249" i="18"/>
  <c r="J249" i="18"/>
  <c r="H249" i="18"/>
  <c r="Y249" i="18" s="1"/>
  <c r="M248" i="18"/>
  <c r="L248" i="18"/>
  <c r="K248" i="18"/>
  <c r="J248" i="18"/>
  <c r="H248" i="18"/>
  <c r="M247" i="18"/>
  <c r="L247" i="18"/>
  <c r="K247" i="18"/>
  <c r="J247" i="18"/>
  <c r="H247" i="18"/>
  <c r="M246" i="18"/>
  <c r="L246" i="18"/>
  <c r="K246" i="18"/>
  <c r="J246" i="18"/>
  <c r="H246" i="18"/>
  <c r="M245" i="18"/>
  <c r="L245" i="18"/>
  <c r="K245" i="18"/>
  <c r="J245" i="18"/>
  <c r="H245" i="18"/>
  <c r="Y245" i="18" s="1"/>
  <c r="M244" i="18"/>
  <c r="L244" i="18"/>
  <c r="K244" i="18"/>
  <c r="J244" i="18"/>
  <c r="H244" i="18"/>
  <c r="M243" i="18"/>
  <c r="L243" i="18"/>
  <c r="K243" i="18"/>
  <c r="J243" i="18"/>
  <c r="H243" i="18"/>
  <c r="M242" i="18"/>
  <c r="L242" i="18"/>
  <c r="K242" i="18"/>
  <c r="J242" i="18"/>
  <c r="H242" i="18"/>
  <c r="M241" i="18"/>
  <c r="L241" i="18"/>
  <c r="K241" i="18"/>
  <c r="J241" i="18"/>
  <c r="H241" i="18"/>
  <c r="Y241" i="18" s="1"/>
  <c r="M240" i="18"/>
  <c r="L240" i="18"/>
  <c r="K240" i="18"/>
  <c r="J240" i="18"/>
  <c r="H240" i="18"/>
  <c r="Y240" i="18" s="1"/>
  <c r="M239" i="18"/>
  <c r="L239" i="18"/>
  <c r="K239" i="18"/>
  <c r="J239" i="18"/>
  <c r="H239" i="18"/>
  <c r="M238" i="18"/>
  <c r="L238" i="18"/>
  <c r="K238" i="18"/>
  <c r="J238" i="18"/>
  <c r="H238" i="18"/>
  <c r="M237" i="18"/>
  <c r="L237" i="18"/>
  <c r="K237" i="18"/>
  <c r="J237" i="18"/>
  <c r="H237" i="18"/>
  <c r="Y237" i="18" s="1"/>
  <c r="M236" i="18"/>
  <c r="L236" i="18"/>
  <c r="K236" i="18"/>
  <c r="J236" i="18"/>
  <c r="H236" i="18"/>
  <c r="Y236" i="18" s="1"/>
  <c r="M235" i="18"/>
  <c r="L235" i="18"/>
  <c r="K235" i="18"/>
  <c r="J235" i="18"/>
  <c r="H235" i="18"/>
  <c r="M234" i="18"/>
  <c r="L234" i="18"/>
  <c r="K234" i="18"/>
  <c r="J234" i="18"/>
  <c r="H234" i="18"/>
  <c r="M233" i="18"/>
  <c r="L233" i="18"/>
  <c r="K233" i="18"/>
  <c r="J233" i="18"/>
  <c r="H233" i="18"/>
  <c r="M232" i="18"/>
  <c r="L232" i="18"/>
  <c r="K232" i="18"/>
  <c r="J232" i="18"/>
  <c r="H232" i="18"/>
  <c r="M231" i="18"/>
  <c r="L231" i="18"/>
  <c r="K231" i="18"/>
  <c r="J231" i="18"/>
  <c r="H231" i="18"/>
  <c r="M230" i="18"/>
  <c r="L230" i="18"/>
  <c r="K230" i="18"/>
  <c r="J230" i="18"/>
  <c r="H230" i="18"/>
  <c r="M229" i="18"/>
  <c r="L229" i="18"/>
  <c r="K229" i="18"/>
  <c r="J229" i="18"/>
  <c r="H229" i="18"/>
  <c r="M228" i="18"/>
  <c r="L228" i="18"/>
  <c r="K228" i="18"/>
  <c r="J228" i="18"/>
  <c r="H228" i="18"/>
  <c r="Y228" i="18" s="1"/>
  <c r="M227" i="18"/>
  <c r="L227" i="18"/>
  <c r="K227" i="18"/>
  <c r="J227" i="18"/>
  <c r="H227" i="18"/>
  <c r="Y227" i="18" s="1"/>
  <c r="M226" i="18"/>
  <c r="L226" i="18"/>
  <c r="K226" i="18"/>
  <c r="J226" i="18"/>
  <c r="H226" i="18"/>
  <c r="M225" i="18"/>
  <c r="L225" i="18"/>
  <c r="K225" i="18"/>
  <c r="J225" i="18"/>
  <c r="H225" i="18"/>
  <c r="M224" i="18"/>
  <c r="L224" i="18"/>
  <c r="K224" i="18"/>
  <c r="J224" i="18"/>
  <c r="H224" i="18"/>
  <c r="Y224" i="18" s="1"/>
  <c r="M223" i="18"/>
  <c r="L223" i="18"/>
  <c r="K223" i="18"/>
  <c r="J223" i="18"/>
  <c r="H223" i="18"/>
  <c r="M222" i="18"/>
  <c r="L222" i="18"/>
  <c r="K222" i="18"/>
  <c r="J222" i="18"/>
  <c r="H222" i="18"/>
  <c r="Y222" i="18" s="1"/>
  <c r="M221" i="18"/>
  <c r="L221" i="18"/>
  <c r="K221" i="18"/>
  <c r="J221" i="18"/>
  <c r="H221" i="18"/>
  <c r="M220" i="18"/>
  <c r="L220" i="18"/>
  <c r="K220" i="18"/>
  <c r="J220" i="18"/>
  <c r="H220" i="18"/>
  <c r="Y220" i="18" s="1"/>
  <c r="M219" i="18"/>
  <c r="L219" i="18"/>
  <c r="K219" i="18"/>
  <c r="J219" i="18"/>
  <c r="H219" i="18"/>
  <c r="M218" i="18"/>
  <c r="L218" i="18"/>
  <c r="K218" i="18"/>
  <c r="J218" i="18"/>
  <c r="H218" i="18"/>
  <c r="M217" i="18"/>
  <c r="L217" i="18"/>
  <c r="K217" i="18"/>
  <c r="J217" i="18"/>
  <c r="H217" i="18"/>
  <c r="M216" i="18"/>
  <c r="L216" i="18"/>
  <c r="K216" i="18"/>
  <c r="J216" i="18"/>
  <c r="H216" i="18"/>
  <c r="M215" i="18"/>
  <c r="L215" i="18"/>
  <c r="K215" i="18"/>
  <c r="J215" i="18"/>
  <c r="H215" i="18"/>
  <c r="Y215" i="18" s="1"/>
  <c r="M214" i="18"/>
  <c r="L214" i="18"/>
  <c r="K214" i="18"/>
  <c r="J214" i="18"/>
  <c r="H214" i="18"/>
  <c r="Y214" i="18" s="1"/>
  <c r="M213" i="18"/>
  <c r="L213" i="18"/>
  <c r="K213" i="18"/>
  <c r="J213" i="18"/>
  <c r="H213" i="18"/>
  <c r="M212" i="18"/>
  <c r="L212" i="18"/>
  <c r="K212" i="18"/>
  <c r="J212" i="18"/>
  <c r="H212" i="18"/>
  <c r="M211" i="18"/>
  <c r="L211" i="18"/>
  <c r="K211" i="18"/>
  <c r="J211" i="18"/>
  <c r="H211" i="18"/>
  <c r="Y211" i="18" s="1"/>
  <c r="M210" i="18"/>
  <c r="L210" i="18"/>
  <c r="K210" i="18"/>
  <c r="J210" i="18"/>
  <c r="H210" i="18"/>
  <c r="Y210" i="18" s="1"/>
  <c r="M209" i="18"/>
  <c r="L209" i="18"/>
  <c r="K209" i="18"/>
  <c r="J209" i="18"/>
  <c r="H209" i="18"/>
  <c r="M208" i="18"/>
  <c r="L208" i="18"/>
  <c r="K208" i="18"/>
  <c r="J208" i="18"/>
  <c r="H208" i="18"/>
  <c r="M207" i="18"/>
  <c r="L207" i="18"/>
  <c r="K207" i="18"/>
  <c r="J207" i="18"/>
  <c r="H207" i="18"/>
  <c r="Y207" i="18" s="1"/>
  <c r="M206" i="18"/>
  <c r="L206" i="18"/>
  <c r="K206" i="18"/>
  <c r="J206" i="18"/>
  <c r="H206" i="18"/>
  <c r="M205" i="18"/>
  <c r="L205" i="18"/>
  <c r="K205" i="18"/>
  <c r="J205" i="18"/>
  <c r="H205" i="18"/>
  <c r="Y205" i="18" s="1"/>
  <c r="M204" i="18"/>
  <c r="L204" i="18"/>
  <c r="K204" i="18"/>
  <c r="J204" i="18"/>
  <c r="H204" i="18"/>
  <c r="M203" i="18"/>
  <c r="L203" i="18"/>
  <c r="K203" i="18"/>
  <c r="J203" i="18"/>
  <c r="H203" i="18"/>
  <c r="M202" i="18"/>
  <c r="L202" i="18"/>
  <c r="K202" i="18"/>
  <c r="J202" i="18"/>
  <c r="H202" i="18"/>
  <c r="Y202" i="18" s="1"/>
  <c r="M201" i="18"/>
  <c r="L201" i="18"/>
  <c r="K201" i="18"/>
  <c r="J201" i="18"/>
  <c r="H201" i="18"/>
  <c r="M200" i="18"/>
  <c r="L200" i="18"/>
  <c r="K200" i="18"/>
  <c r="J200" i="18"/>
  <c r="H200" i="18"/>
  <c r="M199" i="18"/>
  <c r="L199" i="18"/>
  <c r="K199" i="18"/>
  <c r="J199" i="18"/>
  <c r="H199" i="18"/>
  <c r="M198" i="18"/>
  <c r="L198" i="18"/>
  <c r="K198" i="18"/>
  <c r="J198" i="18"/>
  <c r="H198" i="18"/>
  <c r="Y198" i="18" s="1"/>
  <c r="M197" i="18"/>
  <c r="L197" i="18"/>
  <c r="K197" i="18"/>
  <c r="J197" i="18"/>
  <c r="H197" i="18"/>
  <c r="Y197" i="18" s="1"/>
  <c r="M196" i="18"/>
  <c r="L196" i="18"/>
  <c r="K196" i="18"/>
  <c r="J196" i="18"/>
  <c r="H196" i="18"/>
  <c r="M195" i="18"/>
  <c r="L195" i="18"/>
  <c r="K195" i="18"/>
  <c r="J195" i="18"/>
  <c r="H195" i="18"/>
  <c r="M194" i="18"/>
  <c r="L194" i="18"/>
  <c r="K194" i="18"/>
  <c r="J194" i="18"/>
  <c r="H194" i="18"/>
  <c r="Y194" i="18" s="1"/>
  <c r="M193" i="18"/>
  <c r="L193" i="18"/>
  <c r="K193" i="18"/>
  <c r="J193" i="18"/>
  <c r="H193" i="18"/>
  <c r="M192" i="18"/>
  <c r="L192" i="18"/>
  <c r="K192" i="18"/>
  <c r="J192" i="18"/>
  <c r="H192" i="18"/>
  <c r="M191" i="18"/>
  <c r="L191" i="18"/>
  <c r="K191" i="18"/>
  <c r="J191" i="18"/>
  <c r="H191" i="18"/>
  <c r="M190" i="18"/>
  <c r="L190" i="18"/>
  <c r="K190" i="18"/>
  <c r="J190" i="18"/>
  <c r="H190" i="18"/>
  <c r="M189" i="18"/>
  <c r="L189" i="18"/>
  <c r="K189" i="18"/>
  <c r="J189" i="18"/>
  <c r="H189" i="18"/>
  <c r="Y189" i="18" s="1"/>
  <c r="M188" i="18"/>
  <c r="L188" i="18"/>
  <c r="K188" i="18"/>
  <c r="J188" i="18"/>
  <c r="H188" i="18"/>
  <c r="Y188" i="18" s="1"/>
  <c r="M187" i="18"/>
  <c r="L187" i="18"/>
  <c r="K187" i="18"/>
  <c r="J187" i="18"/>
  <c r="H187" i="18"/>
  <c r="M186" i="18"/>
  <c r="L186" i="18"/>
  <c r="K186" i="18"/>
  <c r="J186" i="18"/>
  <c r="H186" i="18"/>
  <c r="M185" i="18"/>
  <c r="L185" i="18"/>
  <c r="K185" i="18"/>
  <c r="J185" i="18"/>
  <c r="H185" i="18"/>
  <c r="Y185" i="18" s="1"/>
  <c r="M184" i="18"/>
  <c r="L184" i="18"/>
  <c r="K184" i="18"/>
  <c r="J184" i="18"/>
  <c r="H184" i="18"/>
  <c r="M183" i="18"/>
  <c r="L183" i="18"/>
  <c r="K183" i="18"/>
  <c r="J183" i="18"/>
  <c r="H183" i="18"/>
  <c r="M182" i="18"/>
  <c r="L182" i="18"/>
  <c r="K182" i="18"/>
  <c r="J182" i="18"/>
  <c r="H182" i="18"/>
  <c r="M181" i="18"/>
  <c r="L181" i="18"/>
  <c r="K181" i="18"/>
  <c r="J181" i="18"/>
  <c r="H181" i="18"/>
  <c r="M180" i="18"/>
  <c r="L180" i="18"/>
  <c r="K180" i="18"/>
  <c r="J180" i="18"/>
  <c r="H180" i="18"/>
  <c r="M179" i="18"/>
  <c r="L179" i="18"/>
  <c r="K179" i="18"/>
  <c r="J179" i="18"/>
  <c r="H179" i="18"/>
  <c r="M178" i="18"/>
  <c r="L178" i="18"/>
  <c r="K178" i="18"/>
  <c r="J178" i="18"/>
  <c r="H178" i="18"/>
  <c r="M177" i="18"/>
  <c r="L177" i="18"/>
  <c r="K177" i="18"/>
  <c r="J177" i="18"/>
  <c r="H177" i="18"/>
  <c r="Y177" i="18" s="1"/>
  <c r="M176" i="18"/>
  <c r="L176" i="18"/>
  <c r="K176" i="18"/>
  <c r="J176" i="18"/>
  <c r="H176" i="18"/>
  <c r="M175" i="18"/>
  <c r="L175" i="18"/>
  <c r="K175" i="18"/>
  <c r="J175" i="18"/>
  <c r="H175" i="18"/>
  <c r="M174" i="18"/>
  <c r="L174" i="18"/>
  <c r="K174" i="18"/>
  <c r="J174" i="18"/>
  <c r="H174" i="18"/>
  <c r="M173" i="18"/>
  <c r="L173" i="18"/>
  <c r="K173" i="18"/>
  <c r="J173" i="18"/>
  <c r="H173" i="18"/>
  <c r="Y173" i="18" s="1"/>
  <c r="M172" i="18"/>
  <c r="L172" i="18"/>
  <c r="K172" i="18"/>
  <c r="J172" i="18"/>
  <c r="H172" i="18"/>
  <c r="Y172" i="18" s="1"/>
  <c r="M171" i="18"/>
  <c r="L171" i="18"/>
  <c r="K171" i="18"/>
  <c r="J171" i="18"/>
  <c r="H171" i="18"/>
  <c r="M170" i="18"/>
  <c r="L170" i="18"/>
  <c r="K170" i="18"/>
  <c r="J170" i="18"/>
  <c r="H170" i="18"/>
  <c r="M169" i="18"/>
  <c r="L169" i="18"/>
  <c r="K169" i="18"/>
  <c r="J169" i="18"/>
  <c r="H169" i="18"/>
  <c r="Y169" i="18" s="1"/>
  <c r="M168" i="18"/>
  <c r="L168" i="18"/>
  <c r="K168" i="18"/>
  <c r="J168" i="18"/>
  <c r="H168" i="18"/>
  <c r="Y168" i="18" s="1"/>
  <c r="M167" i="18"/>
  <c r="L167" i="18"/>
  <c r="K167" i="18"/>
  <c r="J167" i="18"/>
  <c r="H167" i="18"/>
  <c r="M166" i="18"/>
  <c r="L166" i="18"/>
  <c r="K166" i="18"/>
  <c r="J166" i="18"/>
  <c r="H166" i="18"/>
  <c r="M165" i="18"/>
  <c r="L165" i="18"/>
  <c r="K165" i="18"/>
  <c r="J165" i="18"/>
  <c r="H165" i="18"/>
  <c r="Y165" i="18" s="1"/>
  <c r="M164" i="18"/>
  <c r="L164" i="18"/>
  <c r="K164" i="18"/>
  <c r="J164" i="18"/>
  <c r="H164" i="18"/>
  <c r="Y164" i="18" s="1"/>
  <c r="M163" i="18"/>
  <c r="L163" i="18"/>
  <c r="K163" i="18"/>
  <c r="J163" i="18"/>
  <c r="H163" i="18"/>
  <c r="M162" i="18"/>
  <c r="L162" i="18"/>
  <c r="K162" i="18"/>
  <c r="J162" i="18"/>
  <c r="H162" i="18"/>
  <c r="M161" i="18"/>
  <c r="L161" i="18"/>
  <c r="K161" i="18"/>
  <c r="J161" i="18"/>
  <c r="H161" i="18"/>
  <c r="Y161" i="18" s="1"/>
  <c r="M160" i="18"/>
  <c r="L160" i="18"/>
  <c r="K160" i="18"/>
  <c r="J160" i="18"/>
  <c r="H160" i="18"/>
  <c r="M159" i="18"/>
  <c r="L159" i="18"/>
  <c r="K159" i="18"/>
  <c r="J159" i="18"/>
  <c r="H159" i="18"/>
  <c r="M158" i="18"/>
  <c r="L158" i="18"/>
  <c r="K158" i="18"/>
  <c r="J158" i="18"/>
  <c r="H158" i="18"/>
  <c r="M157" i="18"/>
  <c r="L157" i="18"/>
  <c r="K157" i="18"/>
  <c r="J157" i="18"/>
  <c r="H157" i="18"/>
  <c r="Y157" i="18" s="1"/>
  <c r="M156" i="18"/>
  <c r="L156" i="18"/>
  <c r="K156" i="18"/>
  <c r="J156" i="18"/>
  <c r="H156" i="18"/>
  <c r="Y156" i="18" s="1"/>
  <c r="M155" i="18"/>
  <c r="L155" i="18"/>
  <c r="K155" i="18"/>
  <c r="J155" i="18"/>
  <c r="H155" i="18"/>
  <c r="M154" i="18"/>
  <c r="L154" i="18"/>
  <c r="K154" i="18"/>
  <c r="J154" i="18"/>
  <c r="H154" i="18"/>
  <c r="M153" i="18"/>
  <c r="L153" i="18"/>
  <c r="K153" i="18"/>
  <c r="J153" i="18"/>
  <c r="H153" i="18"/>
  <c r="Y153" i="18" s="1"/>
  <c r="M152" i="18"/>
  <c r="L152" i="18"/>
  <c r="K152" i="18"/>
  <c r="J152" i="18"/>
  <c r="H152" i="18"/>
  <c r="M151" i="18"/>
  <c r="L151" i="18"/>
  <c r="K151" i="18"/>
  <c r="J151" i="18"/>
  <c r="H151" i="18"/>
  <c r="M150" i="18"/>
  <c r="L150" i="18"/>
  <c r="K150" i="18"/>
  <c r="J150" i="18"/>
  <c r="H150" i="18"/>
  <c r="M149" i="18"/>
  <c r="L149" i="18"/>
  <c r="K149" i="18"/>
  <c r="J149" i="18"/>
  <c r="H149" i="18"/>
  <c r="Y149" i="18" s="1"/>
  <c r="M148" i="18"/>
  <c r="L148" i="18"/>
  <c r="K148" i="18"/>
  <c r="J148" i="18"/>
  <c r="H148" i="18"/>
  <c r="Y148" i="18" s="1"/>
  <c r="M147" i="18"/>
  <c r="L147" i="18"/>
  <c r="K147" i="18"/>
  <c r="J147" i="18"/>
  <c r="H147" i="18"/>
  <c r="M146" i="18"/>
  <c r="L146" i="18"/>
  <c r="K146" i="18"/>
  <c r="J146" i="18"/>
  <c r="H146" i="18"/>
  <c r="M145" i="18"/>
  <c r="L145" i="18"/>
  <c r="K145" i="18"/>
  <c r="J145" i="18"/>
  <c r="H145" i="18"/>
  <c r="Y145" i="18" s="1"/>
  <c r="M144" i="18"/>
  <c r="L144" i="18"/>
  <c r="K144" i="18"/>
  <c r="J144" i="18"/>
  <c r="H144" i="18"/>
  <c r="M143" i="18"/>
  <c r="L143" i="18"/>
  <c r="K143" i="18"/>
  <c r="J143" i="18"/>
  <c r="H143" i="18"/>
  <c r="M142" i="18"/>
  <c r="L142" i="18"/>
  <c r="K142" i="18"/>
  <c r="J142" i="18"/>
  <c r="H142" i="18"/>
  <c r="M141" i="18"/>
  <c r="L141" i="18"/>
  <c r="K141" i="18"/>
  <c r="J141" i="18"/>
  <c r="H141" i="18"/>
  <c r="Y141" i="18" s="1"/>
  <c r="M140" i="18"/>
  <c r="L140" i="18"/>
  <c r="K140" i="18"/>
  <c r="J140" i="18"/>
  <c r="H140" i="18"/>
  <c r="Y140" i="18" s="1"/>
  <c r="M139" i="18"/>
  <c r="L139" i="18"/>
  <c r="K139" i="18"/>
  <c r="J139" i="18"/>
  <c r="H139" i="18"/>
  <c r="M138" i="18"/>
  <c r="L138" i="18"/>
  <c r="K138" i="18"/>
  <c r="J138" i="18"/>
  <c r="H138" i="18"/>
  <c r="M137" i="18"/>
  <c r="L137" i="18"/>
  <c r="K137" i="18"/>
  <c r="J137" i="18"/>
  <c r="H137" i="18"/>
  <c r="Y137" i="18" s="1"/>
  <c r="M136" i="18"/>
  <c r="L136" i="18"/>
  <c r="K136" i="18"/>
  <c r="J136" i="18"/>
  <c r="H136" i="18"/>
  <c r="Y136" i="18" s="1"/>
  <c r="M135" i="18"/>
  <c r="L135" i="18"/>
  <c r="K135" i="18"/>
  <c r="J135" i="18"/>
  <c r="H135" i="18"/>
  <c r="M134" i="18"/>
  <c r="L134" i="18"/>
  <c r="K134" i="18"/>
  <c r="J134" i="18"/>
  <c r="H134" i="18"/>
  <c r="M133" i="18"/>
  <c r="L133" i="18"/>
  <c r="K133" i="18"/>
  <c r="J133" i="18"/>
  <c r="H133" i="18"/>
  <c r="Y133" i="18" s="1"/>
  <c r="M132" i="18"/>
  <c r="L132" i="18"/>
  <c r="K132" i="18"/>
  <c r="J132" i="18"/>
  <c r="H132" i="18"/>
  <c r="Y132" i="18" s="1"/>
  <c r="M131" i="18"/>
  <c r="L131" i="18"/>
  <c r="K131" i="18"/>
  <c r="J131" i="18"/>
  <c r="H131" i="18"/>
  <c r="M130" i="18"/>
  <c r="L130" i="18"/>
  <c r="K130" i="18"/>
  <c r="J130" i="18"/>
  <c r="H130" i="18"/>
  <c r="M129" i="18"/>
  <c r="L129" i="18"/>
  <c r="K129" i="18"/>
  <c r="J129" i="18"/>
  <c r="H129" i="18"/>
  <c r="Y129" i="18" s="1"/>
  <c r="M128" i="18"/>
  <c r="L128" i="18"/>
  <c r="K128" i="18"/>
  <c r="J128" i="18"/>
  <c r="H128" i="18"/>
  <c r="Y128" i="18" s="1"/>
  <c r="M127" i="18"/>
  <c r="L127" i="18"/>
  <c r="K127" i="18"/>
  <c r="J127" i="18"/>
  <c r="H127" i="18"/>
  <c r="M126" i="18"/>
  <c r="L126" i="18"/>
  <c r="K126" i="18"/>
  <c r="J126" i="18"/>
  <c r="H126" i="18"/>
  <c r="M125" i="18"/>
  <c r="L125" i="18"/>
  <c r="K125" i="18"/>
  <c r="J125" i="18"/>
  <c r="H125" i="18"/>
  <c r="Y125" i="18" s="1"/>
  <c r="M124" i="18"/>
  <c r="L124" i="18"/>
  <c r="K124" i="18"/>
  <c r="J124" i="18"/>
  <c r="H124" i="18"/>
  <c r="Y124" i="18" s="1"/>
  <c r="M123" i="18"/>
  <c r="L123" i="18"/>
  <c r="K123" i="18"/>
  <c r="J123" i="18"/>
  <c r="H123" i="18"/>
  <c r="M122" i="18"/>
  <c r="L122" i="18"/>
  <c r="K122" i="18"/>
  <c r="J122" i="18"/>
  <c r="H122" i="18"/>
  <c r="M121" i="18"/>
  <c r="L121" i="18"/>
  <c r="K121" i="18"/>
  <c r="J121" i="18"/>
  <c r="H121" i="18"/>
  <c r="Y121" i="18" s="1"/>
  <c r="M120" i="18"/>
  <c r="L120" i="18"/>
  <c r="K120" i="18"/>
  <c r="J120" i="18"/>
  <c r="H120" i="18"/>
  <c r="Y120" i="18" s="1"/>
  <c r="M119" i="18"/>
  <c r="L119" i="18"/>
  <c r="K119" i="18"/>
  <c r="J119" i="18"/>
  <c r="H119" i="18"/>
  <c r="M118" i="18"/>
  <c r="L118" i="18"/>
  <c r="K118" i="18"/>
  <c r="J118" i="18"/>
  <c r="H118" i="18"/>
  <c r="M117" i="18"/>
  <c r="L117" i="18"/>
  <c r="K117" i="18"/>
  <c r="J117" i="18"/>
  <c r="H117" i="18"/>
  <c r="Y117" i="18" s="1"/>
  <c r="M116" i="18"/>
  <c r="L116" i="18"/>
  <c r="K116" i="18"/>
  <c r="J116" i="18"/>
  <c r="H116" i="18"/>
  <c r="Y116" i="18" s="1"/>
  <c r="M115" i="18"/>
  <c r="L115" i="18"/>
  <c r="K115" i="18"/>
  <c r="J115" i="18"/>
  <c r="H115" i="18"/>
  <c r="M114" i="18"/>
  <c r="L114" i="18"/>
  <c r="K114" i="18"/>
  <c r="J114" i="18"/>
  <c r="H114" i="18"/>
  <c r="M113" i="18"/>
  <c r="L113" i="18"/>
  <c r="K113" i="18"/>
  <c r="J113" i="18"/>
  <c r="H113" i="18"/>
  <c r="Y113" i="18" s="1"/>
  <c r="M112" i="18"/>
  <c r="L112" i="18"/>
  <c r="K112" i="18"/>
  <c r="J112" i="18"/>
  <c r="H112" i="18"/>
  <c r="Y112" i="18" s="1"/>
  <c r="M111" i="18"/>
  <c r="L111" i="18"/>
  <c r="K111" i="18"/>
  <c r="J111" i="18"/>
  <c r="H111" i="18"/>
  <c r="M110" i="18"/>
  <c r="L110" i="18"/>
  <c r="K110" i="18"/>
  <c r="J110" i="18"/>
  <c r="H110" i="18"/>
  <c r="M109" i="18"/>
  <c r="L109" i="18"/>
  <c r="K109" i="18"/>
  <c r="J109" i="18"/>
  <c r="H109" i="18"/>
  <c r="Y109" i="18" s="1"/>
  <c r="M108" i="18"/>
  <c r="L108" i="18"/>
  <c r="K108" i="18"/>
  <c r="J108" i="18"/>
  <c r="H108" i="18"/>
  <c r="Y108" i="18" s="1"/>
  <c r="M107" i="18"/>
  <c r="L107" i="18"/>
  <c r="K107" i="18"/>
  <c r="J107" i="18"/>
  <c r="H107" i="18"/>
  <c r="M106" i="18"/>
  <c r="L106" i="18"/>
  <c r="K106" i="18"/>
  <c r="J106" i="18"/>
  <c r="H106" i="18"/>
  <c r="M105" i="18"/>
  <c r="L105" i="18"/>
  <c r="K105" i="18"/>
  <c r="J105" i="18"/>
  <c r="H105" i="18"/>
  <c r="Y105" i="18" s="1"/>
  <c r="M104" i="18"/>
  <c r="L104" i="18"/>
  <c r="K104" i="18"/>
  <c r="J104" i="18"/>
  <c r="H104" i="18"/>
  <c r="M103" i="18"/>
  <c r="L103" i="18"/>
  <c r="K103" i="18"/>
  <c r="J103" i="18"/>
  <c r="H103" i="18"/>
  <c r="M102" i="18"/>
  <c r="L102" i="18"/>
  <c r="K102" i="18"/>
  <c r="J102" i="18"/>
  <c r="H102" i="18"/>
  <c r="M101" i="18"/>
  <c r="L101" i="18"/>
  <c r="K101" i="18"/>
  <c r="J101" i="18"/>
  <c r="H101" i="18"/>
  <c r="Y101" i="18" s="1"/>
  <c r="M100" i="18"/>
  <c r="L100" i="18"/>
  <c r="K100" i="18"/>
  <c r="J100" i="18"/>
  <c r="H100" i="18"/>
  <c r="M99" i="18"/>
  <c r="L99" i="18"/>
  <c r="K99" i="18"/>
  <c r="J99" i="18"/>
  <c r="H99" i="18"/>
  <c r="M98" i="18"/>
  <c r="L98" i="18"/>
  <c r="K98" i="18"/>
  <c r="J98" i="18"/>
  <c r="H98" i="18"/>
  <c r="M97" i="18"/>
  <c r="L97" i="18"/>
  <c r="K97" i="18"/>
  <c r="J97" i="18"/>
  <c r="H97" i="18"/>
  <c r="Y97" i="18" s="1"/>
  <c r="M96" i="18"/>
  <c r="L96" i="18"/>
  <c r="K96" i="18"/>
  <c r="J96" i="18"/>
  <c r="H96" i="18"/>
  <c r="M95" i="18"/>
  <c r="L95" i="18"/>
  <c r="K95" i="18"/>
  <c r="J95" i="18"/>
  <c r="H95" i="18"/>
  <c r="M94" i="18"/>
  <c r="L94" i="18"/>
  <c r="K94" i="18"/>
  <c r="J94" i="18"/>
  <c r="H94" i="18"/>
  <c r="M93" i="18"/>
  <c r="L93" i="18"/>
  <c r="K93" i="18"/>
  <c r="J93" i="18"/>
  <c r="H93" i="18"/>
  <c r="Y93" i="18" s="1"/>
  <c r="M92" i="18"/>
  <c r="L92" i="18"/>
  <c r="K92" i="18"/>
  <c r="J92" i="18"/>
  <c r="H92" i="18"/>
  <c r="M91" i="18"/>
  <c r="L91" i="18"/>
  <c r="K91" i="18"/>
  <c r="J91" i="18"/>
  <c r="H91" i="18"/>
  <c r="M90" i="18"/>
  <c r="L90" i="18"/>
  <c r="K90" i="18"/>
  <c r="J90" i="18"/>
  <c r="H90" i="18"/>
  <c r="M89" i="18"/>
  <c r="L89" i="18"/>
  <c r="K89" i="18"/>
  <c r="J89" i="18"/>
  <c r="H89" i="18"/>
  <c r="Y89" i="18" s="1"/>
  <c r="M88" i="18"/>
  <c r="L88" i="18"/>
  <c r="K88" i="18"/>
  <c r="J88" i="18"/>
  <c r="H88" i="18"/>
  <c r="M87" i="18"/>
  <c r="L87" i="18"/>
  <c r="K87" i="18"/>
  <c r="J87" i="18"/>
  <c r="H87" i="18"/>
  <c r="M86" i="18"/>
  <c r="L86" i="18"/>
  <c r="K86" i="18"/>
  <c r="J86" i="18"/>
  <c r="H86" i="18"/>
  <c r="M85" i="18"/>
  <c r="L85" i="18"/>
  <c r="K85" i="18"/>
  <c r="J85" i="18"/>
  <c r="H85" i="18"/>
  <c r="Y85" i="18" s="1"/>
  <c r="M84" i="18"/>
  <c r="L84" i="18"/>
  <c r="K84" i="18"/>
  <c r="J84" i="18"/>
  <c r="H84" i="18"/>
  <c r="M83" i="18"/>
  <c r="L83" i="18"/>
  <c r="K83" i="18"/>
  <c r="J83" i="18"/>
  <c r="H83" i="18"/>
  <c r="M82" i="18"/>
  <c r="L82" i="18"/>
  <c r="K82" i="18"/>
  <c r="J82" i="18"/>
  <c r="H82" i="18"/>
  <c r="M81" i="18"/>
  <c r="L81" i="18"/>
  <c r="K81" i="18"/>
  <c r="J81" i="18"/>
  <c r="H81" i="18"/>
  <c r="Y81" i="18" s="1"/>
  <c r="M80" i="18"/>
  <c r="L80" i="18"/>
  <c r="K80" i="18"/>
  <c r="J80" i="18"/>
  <c r="H80" i="18"/>
  <c r="M79" i="18"/>
  <c r="L79" i="18"/>
  <c r="K79" i="18"/>
  <c r="J79" i="18"/>
  <c r="H79" i="18"/>
  <c r="M78" i="18"/>
  <c r="L78" i="18"/>
  <c r="K78" i="18"/>
  <c r="J78" i="18"/>
  <c r="H78" i="18"/>
  <c r="M77" i="18"/>
  <c r="L77" i="18"/>
  <c r="K77" i="18"/>
  <c r="J77" i="18"/>
  <c r="H77" i="18"/>
  <c r="Y77" i="18" s="1"/>
  <c r="M76" i="18"/>
  <c r="L76" i="18"/>
  <c r="K76" i="18"/>
  <c r="J76" i="18"/>
  <c r="H76" i="18"/>
  <c r="M75" i="18"/>
  <c r="L75" i="18"/>
  <c r="K75" i="18"/>
  <c r="J75" i="18"/>
  <c r="H75" i="18"/>
  <c r="M74" i="18"/>
  <c r="L74" i="18"/>
  <c r="K74" i="18"/>
  <c r="J74" i="18"/>
  <c r="H74" i="18"/>
  <c r="M73" i="18"/>
  <c r="L73" i="18"/>
  <c r="K73" i="18"/>
  <c r="J73" i="18"/>
  <c r="H73" i="18"/>
  <c r="Y73" i="18" s="1"/>
  <c r="M72" i="18"/>
  <c r="L72" i="18"/>
  <c r="K72" i="18"/>
  <c r="J72" i="18"/>
  <c r="H72" i="18"/>
  <c r="M71" i="18"/>
  <c r="L71" i="18"/>
  <c r="K71" i="18"/>
  <c r="J71" i="18"/>
  <c r="H71" i="18"/>
  <c r="M70" i="18"/>
  <c r="L70" i="18"/>
  <c r="K70" i="18"/>
  <c r="J70" i="18"/>
  <c r="H70" i="18"/>
  <c r="M69" i="18"/>
  <c r="L69" i="18"/>
  <c r="K69" i="18"/>
  <c r="J69" i="18"/>
  <c r="H69" i="18"/>
  <c r="Y69" i="18" s="1"/>
  <c r="M68" i="18"/>
  <c r="L68" i="18"/>
  <c r="K68" i="18"/>
  <c r="J68" i="18"/>
  <c r="H68" i="18"/>
  <c r="Y68" i="18" s="1"/>
  <c r="M67" i="18"/>
  <c r="L67" i="18"/>
  <c r="K67" i="18"/>
  <c r="J67" i="18"/>
  <c r="H67" i="18"/>
  <c r="M66" i="18"/>
  <c r="L66" i="18"/>
  <c r="K66" i="18"/>
  <c r="J66" i="18"/>
  <c r="H66" i="18"/>
  <c r="M65" i="18"/>
  <c r="L65" i="18"/>
  <c r="K65" i="18"/>
  <c r="J65" i="18"/>
  <c r="H65" i="18"/>
  <c r="M64" i="18"/>
  <c r="L64" i="18"/>
  <c r="K64" i="18"/>
  <c r="J64" i="18"/>
  <c r="H64" i="18"/>
  <c r="Y64" i="18" s="1"/>
  <c r="M63" i="18"/>
  <c r="L63" i="18"/>
  <c r="K63" i="18"/>
  <c r="J63" i="18"/>
  <c r="H63" i="18"/>
  <c r="Y63" i="18" s="1"/>
  <c r="M62" i="18"/>
  <c r="L62" i="18"/>
  <c r="K62" i="18"/>
  <c r="J62" i="18"/>
  <c r="H62" i="18"/>
  <c r="M61" i="18"/>
  <c r="L61" i="18"/>
  <c r="K61" i="18"/>
  <c r="J61" i="18"/>
  <c r="H61" i="18"/>
  <c r="M60" i="18"/>
  <c r="L60" i="18"/>
  <c r="K60" i="18"/>
  <c r="J60" i="18"/>
  <c r="H60" i="18"/>
  <c r="M59" i="18"/>
  <c r="L59" i="18"/>
  <c r="K59" i="18"/>
  <c r="J59" i="18"/>
  <c r="H59" i="18"/>
  <c r="Y59" i="18" s="1"/>
  <c r="M58" i="18"/>
  <c r="L58" i="18"/>
  <c r="K58" i="18"/>
  <c r="J58" i="18"/>
  <c r="H58" i="18"/>
  <c r="Y58" i="18" s="1"/>
  <c r="M57" i="18"/>
  <c r="L57" i="18"/>
  <c r="K57" i="18"/>
  <c r="J57" i="18"/>
  <c r="H57" i="18"/>
  <c r="M56" i="18"/>
  <c r="L56" i="18"/>
  <c r="K56" i="18"/>
  <c r="J56" i="18"/>
  <c r="H56" i="18"/>
  <c r="M55" i="18"/>
  <c r="L55" i="18"/>
  <c r="K55" i="18"/>
  <c r="J55" i="18"/>
  <c r="H55" i="18"/>
  <c r="M54" i="18"/>
  <c r="L54" i="18"/>
  <c r="K54" i="18"/>
  <c r="J54" i="18"/>
  <c r="H54" i="18"/>
  <c r="Y54" i="18" s="1"/>
  <c r="M53" i="18"/>
  <c r="L53" i="18"/>
  <c r="K53" i="18"/>
  <c r="J53" i="18"/>
  <c r="H53" i="18"/>
  <c r="Y53" i="18" s="1"/>
  <c r="M52" i="18"/>
  <c r="L52" i="18"/>
  <c r="K52" i="18"/>
  <c r="J52" i="18"/>
  <c r="H52" i="18"/>
  <c r="M51" i="18"/>
  <c r="L51" i="18"/>
  <c r="K51" i="18"/>
  <c r="J51" i="18"/>
  <c r="H51" i="18"/>
  <c r="M50" i="18"/>
  <c r="L50" i="18"/>
  <c r="K50" i="18"/>
  <c r="J50" i="18"/>
  <c r="H50" i="18"/>
  <c r="M49" i="18"/>
  <c r="L49" i="18"/>
  <c r="K49" i="18"/>
  <c r="J49" i="18"/>
  <c r="H49" i="18"/>
  <c r="Y49" i="18" s="1"/>
  <c r="M48" i="18"/>
  <c r="L48" i="18"/>
  <c r="K48" i="18"/>
  <c r="J48" i="18"/>
  <c r="H48" i="18"/>
  <c r="Y48" i="18" s="1"/>
  <c r="M47" i="18"/>
  <c r="L47" i="18"/>
  <c r="K47" i="18"/>
  <c r="J47" i="18"/>
  <c r="H47" i="18"/>
  <c r="M46" i="18"/>
  <c r="L46" i="18"/>
  <c r="K46" i="18"/>
  <c r="J46" i="18"/>
  <c r="H46" i="18"/>
  <c r="M45" i="18"/>
  <c r="L45" i="18"/>
  <c r="K45" i="18"/>
  <c r="J45" i="18"/>
  <c r="H45" i="18"/>
  <c r="M44" i="18"/>
  <c r="L44" i="18"/>
  <c r="K44" i="18"/>
  <c r="J44" i="18"/>
  <c r="H44" i="18"/>
  <c r="Y44" i="18" s="1"/>
  <c r="M43" i="18"/>
  <c r="L43" i="18"/>
  <c r="K43" i="18"/>
  <c r="J43" i="18"/>
  <c r="H43" i="18"/>
  <c r="Y43" i="18" s="1"/>
  <c r="M42" i="18"/>
  <c r="L42" i="18"/>
  <c r="K42" i="18"/>
  <c r="J42" i="18"/>
  <c r="H42" i="18"/>
  <c r="M41" i="18"/>
  <c r="L41" i="18"/>
  <c r="K41" i="18"/>
  <c r="J41" i="18"/>
  <c r="H41" i="18"/>
  <c r="M40" i="18"/>
  <c r="L40" i="18"/>
  <c r="K40" i="18"/>
  <c r="J40" i="18"/>
  <c r="H40" i="18"/>
  <c r="M39" i="18"/>
  <c r="L39" i="18"/>
  <c r="K39" i="18"/>
  <c r="J39" i="18"/>
  <c r="H39" i="18"/>
  <c r="Y39" i="18" s="1"/>
  <c r="M38" i="18"/>
  <c r="L38" i="18"/>
  <c r="K38" i="18"/>
  <c r="J38" i="18"/>
  <c r="H38" i="18"/>
  <c r="Y38" i="18" s="1"/>
  <c r="M37" i="18"/>
  <c r="L37" i="18"/>
  <c r="K37" i="18"/>
  <c r="J37" i="18"/>
  <c r="H37" i="18"/>
  <c r="M36" i="18"/>
  <c r="L36" i="18"/>
  <c r="K36" i="18"/>
  <c r="J36" i="18"/>
  <c r="H36" i="18"/>
  <c r="M35" i="18"/>
  <c r="L35" i="18"/>
  <c r="K35" i="18"/>
  <c r="J35" i="18"/>
  <c r="H35" i="18"/>
  <c r="M34" i="18"/>
  <c r="L34" i="18"/>
  <c r="K34" i="18"/>
  <c r="J34" i="18"/>
  <c r="H34" i="18"/>
  <c r="Y34" i="18" s="1"/>
  <c r="M33" i="18"/>
  <c r="L33" i="18"/>
  <c r="K33" i="18"/>
  <c r="J33" i="18"/>
  <c r="H33" i="18"/>
  <c r="Y33" i="18" s="1"/>
  <c r="M32" i="18"/>
  <c r="L32" i="18"/>
  <c r="K32" i="18"/>
  <c r="J32" i="18"/>
  <c r="H32" i="18"/>
  <c r="M31" i="18"/>
  <c r="L31" i="18"/>
  <c r="K31" i="18"/>
  <c r="J31" i="18"/>
  <c r="H31" i="18"/>
  <c r="M30" i="18"/>
  <c r="L30" i="18"/>
  <c r="K30" i="18"/>
  <c r="J30" i="18"/>
  <c r="H30" i="18"/>
  <c r="Y30" i="18" s="1"/>
  <c r="M29" i="18"/>
  <c r="L29" i="18"/>
  <c r="K29" i="18"/>
  <c r="J29" i="18"/>
  <c r="H29" i="18"/>
  <c r="Y29" i="18" s="1"/>
  <c r="M28" i="18"/>
  <c r="L28" i="18"/>
  <c r="K28" i="18"/>
  <c r="J28" i="18"/>
  <c r="H28" i="18"/>
  <c r="M27" i="18"/>
  <c r="L27" i="18"/>
  <c r="K27" i="18"/>
  <c r="J27" i="18"/>
  <c r="H27" i="18"/>
  <c r="M26" i="18"/>
  <c r="L26" i="18"/>
  <c r="K26" i="18"/>
  <c r="J26" i="18"/>
  <c r="H26" i="18"/>
  <c r="M25" i="18"/>
  <c r="L25" i="18"/>
  <c r="K25" i="18"/>
  <c r="J25" i="18"/>
  <c r="H25" i="18"/>
  <c r="M24" i="18"/>
  <c r="L24" i="18"/>
  <c r="K24" i="18"/>
  <c r="J24" i="18"/>
  <c r="H24" i="18"/>
  <c r="Y24" i="18" s="1"/>
  <c r="M23" i="18"/>
  <c r="L23" i="18"/>
  <c r="K23" i="18"/>
  <c r="J23" i="18"/>
  <c r="H23" i="18"/>
  <c r="M22" i="18"/>
  <c r="L22" i="18"/>
  <c r="K22" i="18"/>
  <c r="J22" i="18"/>
  <c r="H22" i="18"/>
  <c r="M21" i="18"/>
  <c r="L21" i="18"/>
  <c r="K21" i="18"/>
  <c r="J21" i="18"/>
  <c r="H21" i="18"/>
  <c r="M20" i="18"/>
  <c r="L20" i="18"/>
  <c r="K20" i="18"/>
  <c r="J20" i="18"/>
  <c r="H20" i="18"/>
  <c r="Y20" i="18" s="1"/>
  <c r="M19" i="18"/>
  <c r="L19" i="18"/>
  <c r="K19" i="18"/>
  <c r="J19" i="18"/>
  <c r="H19" i="18"/>
  <c r="Y19" i="18" s="1"/>
  <c r="M18" i="18"/>
  <c r="L18" i="18"/>
  <c r="K18" i="18"/>
  <c r="J18" i="18"/>
  <c r="H18" i="18"/>
  <c r="Y18" i="18" s="1"/>
  <c r="M17" i="18"/>
  <c r="L17" i="18"/>
  <c r="K17" i="18"/>
  <c r="J17" i="18"/>
  <c r="H17" i="18"/>
  <c r="M16" i="18"/>
  <c r="L16" i="18"/>
  <c r="K16" i="18"/>
  <c r="J16" i="18"/>
  <c r="H16" i="18"/>
  <c r="M15" i="18"/>
  <c r="L15" i="18"/>
  <c r="K15" i="18"/>
  <c r="J15" i="18"/>
  <c r="H15" i="18"/>
  <c r="Y15" i="18" s="1"/>
  <c r="M14" i="18"/>
  <c r="L14" i="18"/>
  <c r="K14" i="18"/>
  <c r="J14" i="18"/>
  <c r="H14" i="18"/>
  <c r="Y14" i="18" s="1"/>
  <c r="M13" i="18"/>
  <c r="L13" i="18"/>
  <c r="K13" i="18"/>
  <c r="J13" i="18"/>
  <c r="H13" i="18"/>
  <c r="M12" i="18"/>
  <c r="L12" i="18"/>
  <c r="K12" i="18"/>
  <c r="J12" i="18"/>
  <c r="H12" i="18"/>
  <c r="M11" i="18"/>
  <c r="L11" i="18"/>
  <c r="K11" i="18"/>
  <c r="J11" i="18"/>
  <c r="H11" i="18"/>
  <c r="M10" i="18"/>
  <c r="L10" i="18"/>
  <c r="K10" i="18"/>
  <c r="J10" i="18"/>
  <c r="H10" i="18"/>
  <c r="M9" i="18"/>
  <c r="L9" i="18"/>
  <c r="K9" i="18"/>
  <c r="J9" i="18"/>
  <c r="H9" i="18"/>
  <c r="Y9" i="18" s="1"/>
  <c r="M8" i="18"/>
  <c r="L8" i="18"/>
  <c r="K8" i="18"/>
  <c r="J8" i="18"/>
  <c r="H8" i="18"/>
  <c r="M7" i="18"/>
  <c r="L7" i="18"/>
  <c r="K7" i="18"/>
  <c r="J7" i="18"/>
  <c r="H7" i="18"/>
  <c r="M6" i="18"/>
  <c r="L6" i="18"/>
  <c r="K6" i="18"/>
  <c r="J6" i="18"/>
  <c r="H6" i="18"/>
  <c r="M5" i="18"/>
  <c r="L5" i="18"/>
  <c r="K5" i="18"/>
  <c r="J5" i="18"/>
  <c r="H5" i="18"/>
  <c r="M4" i="18"/>
  <c r="L4" i="18"/>
  <c r="K4" i="18"/>
  <c r="J4" i="18"/>
  <c r="H4" i="18"/>
  <c r="AA891" i="19" l="1"/>
  <c r="Z4" i="19"/>
  <c r="AA4" i="19" s="1"/>
  <c r="Z7" i="19"/>
  <c r="AA7" i="19" s="1"/>
  <c r="Z15" i="19"/>
  <c r="AA15" i="19" s="1"/>
  <c r="Z164" i="19"/>
  <c r="AA164" i="19" s="1"/>
  <c r="Z197" i="19"/>
  <c r="Z243" i="19"/>
  <c r="Z263" i="19"/>
  <c r="AA263" i="19" s="1"/>
  <c r="Z301" i="19"/>
  <c r="Z310" i="19"/>
  <c r="Z347" i="19"/>
  <c r="Z355" i="19"/>
  <c r="AA355" i="19" s="1"/>
  <c r="Z414" i="19"/>
  <c r="AA414" i="19" s="1"/>
  <c r="Z453" i="19"/>
  <c r="AA453" i="19" s="1"/>
  <c r="Z469" i="19"/>
  <c r="AA469" i="19" s="1"/>
  <c r="Z485" i="19"/>
  <c r="AA485" i="19" s="1"/>
  <c r="Z501" i="19"/>
  <c r="Z508" i="19"/>
  <c r="Z530" i="19"/>
  <c r="AA530" i="19" s="1"/>
  <c r="Z549" i="19"/>
  <c r="Z571" i="19"/>
  <c r="Z601" i="19"/>
  <c r="Z607" i="19"/>
  <c r="Z639" i="19"/>
  <c r="AA639" i="19" s="1"/>
  <c r="Z642" i="19"/>
  <c r="Z668" i="19"/>
  <c r="Z828" i="19"/>
  <c r="Z842" i="19"/>
  <c r="AA842" i="19" s="1"/>
  <c r="Z845" i="19"/>
  <c r="AA845" i="19" s="1"/>
  <c r="Z848" i="19"/>
  <c r="Z849" i="19"/>
  <c r="Z904" i="19"/>
  <c r="AA904" i="19" s="1"/>
  <c r="Z913" i="19"/>
  <c r="Z916" i="19"/>
  <c r="Z919" i="19"/>
  <c r="Z941" i="19"/>
  <c r="Z1009" i="19"/>
  <c r="AA1009" i="19" s="1"/>
  <c r="Z1019" i="19"/>
  <c r="AA876" i="19"/>
  <c r="Z895" i="19"/>
  <c r="AA895" i="19" s="1"/>
  <c r="AA1008" i="19"/>
  <c r="Z1017" i="19"/>
  <c r="Z483" i="19"/>
  <c r="Z202" i="19"/>
  <c r="AA202" i="19" s="1"/>
  <c r="Z251" i="19"/>
  <c r="AA251" i="19" s="1"/>
  <c r="Z291" i="19"/>
  <c r="AA364" i="19"/>
  <c r="Z370" i="19"/>
  <c r="AA370" i="19" s="1"/>
  <c r="AA416" i="19"/>
  <c r="AA449" i="19"/>
  <c r="AA468" i="19"/>
  <c r="Z480" i="19"/>
  <c r="Z543" i="19"/>
  <c r="AA543" i="19" s="1"/>
  <c r="Z558" i="19"/>
  <c r="Z561" i="19"/>
  <c r="AA561" i="19" s="1"/>
  <c r="Z662" i="19"/>
  <c r="AA662" i="19" s="1"/>
  <c r="Z670" i="19"/>
  <c r="AA752" i="19"/>
  <c r="Z758" i="19"/>
  <c r="Z764" i="19"/>
  <c r="AA764" i="19" s="1"/>
  <c r="Z863" i="19"/>
  <c r="AA878" i="19"/>
  <c r="Z907" i="19"/>
  <c r="AA952" i="19"/>
  <c r="AA955" i="19"/>
  <c r="AA984" i="19"/>
  <c r="AA987" i="19"/>
  <c r="AA1010" i="19"/>
  <c r="Z1016" i="19"/>
  <c r="AA1016" i="19" s="1"/>
  <c r="AA1024" i="19"/>
  <c r="Z213" i="19"/>
  <c r="AA213" i="19" s="1"/>
  <c r="Z259" i="19"/>
  <c r="Z332" i="19"/>
  <c r="AA332" i="19" s="1"/>
  <c r="AA361" i="19"/>
  <c r="AA399" i="19"/>
  <c r="Z441" i="19"/>
  <c r="AA441" i="19" s="1"/>
  <c r="Z490" i="19"/>
  <c r="Z513" i="19"/>
  <c r="Z542" i="19"/>
  <c r="Z641" i="19"/>
  <c r="Z644" i="19"/>
  <c r="Z650" i="19"/>
  <c r="Z656" i="19"/>
  <c r="Z667" i="19"/>
  <c r="Z675" i="19"/>
  <c r="AA675" i="19" s="1"/>
  <c r="Z678" i="19"/>
  <c r="Z815" i="19"/>
  <c r="AA815" i="19" s="1"/>
  <c r="Z827" i="19"/>
  <c r="AA827" i="19" s="1"/>
  <c r="Z859" i="19"/>
  <c r="Z867" i="19"/>
  <c r="Z881" i="19"/>
  <c r="Z887" i="19"/>
  <c r="Z909" i="19"/>
  <c r="Z924" i="19"/>
  <c r="Z946" i="19"/>
  <c r="Z949" i="19"/>
  <c r="AA949" i="19" s="1"/>
  <c r="AA1018" i="19"/>
  <c r="Z1021" i="19"/>
  <c r="Z31" i="19"/>
  <c r="Z61" i="19"/>
  <c r="AA61" i="19" s="1"/>
  <c r="Z64" i="19"/>
  <c r="AA64" i="19" s="1"/>
  <c r="Z83" i="19"/>
  <c r="Z215" i="19"/>
  <c r="Z287" i="19"/>
  <c r="AA287" i="19" s="1"/>
  <c r="Z293" i="19"/>
  <c r="Z317" i="19"/>
  <c r="Z321" i="19"/>
  <c r="Z350" i="19"/>
  <c r="Z353" i="19"/>
  <c r="AA353" i="19" s="1"/>
  <c r="Z385" i="19"/>
  <c r="Z393" i="19"/>
  <c r="Z407" i="19"/>
  <c r="AA407" i="19" s="1"/>
  <c r="Z435" i="19"/>
  <c r="Z443" i="19"/>
  <c r="Z512" i="19"/>
  <c r="Z522" i="19"/>
  <c r="AA522" i="19" s="1"/>
  <c r="Z545" i="19"/>
  <c r="AA545" i="19" s="1"/>
  <c r="Z548" i="19"/>
  <c r="Z582" i="19"/>
  <c r="Z593" i="19"/>
  <c r="AA593" i="19" s="1"/>
  <c r="Z596" i="19"/>
  <c r="Z608" i="19"/>
  <c r="Z664" i="19"/>
  <c r="Z721" i="19"/>
  <c r="Z812" i="19"/>
  <c r="Z861" i="19"/>
  <c r="Z864" i="19"/>
  <c r="Z870" i="19"/>
  <c r="AA870" i="19" s="1"/>
  <c r="Z873" i="19"/>
  <c r="Z921" i="19"/>
  <c r="Z929" i="19"/>
  <c r="Z932" i="19"/>
  <c r="AA932" i="19" s="1"/>
  <c r="Z935" i="19"/>
  <c r="AA935" i="19" s="1"/>
  <c r="Z966" i="19"/>
  <c r="Z998" i="19"/>
  <c r="Z1005" i="19"/>
  <c r="AA1005" i="19" s="1"/>
  <c r="Z28" i="19"/>
  <c r="Z195" i="19"/>
  <c r="Z209" i="19"/>
  <c r="Z261" i="19"/>
  <c r="AA261" i="19" s="1"/>
  <c r="Z279" i="19"/>
  <c r="AA279" i="19" s="1"/>
  <c r="Z299" i="19"/>
  <c r="AA299" i="19" s="1"/>
  <c r="Z377" i="19"/>
  <c r="AA377" i="19" s="1"/>
  <c r="Z440" i="19"/>
  <c r="AA440" i="19" s="1"/>
  <c r="Z451" i="19"/>
  <c r="Z454" i="19"/>
  <c r="Z459" i="19"/>
  <c r="Z481" i="19"/>
  <c r="AA481" i="19" s="1"/>
  <c r="Z487" i="19"/>
  <c r="AA487" i="19" s="1"/>
  <c r="Z497" i="19"/>
  <c r="Z505" i="19"/>
  <c r="Z515" i="19"/>
  <c r="AA515" i="19" s="1"/>
  <c r="Z575" i="19"/>
  <c r="AA575" i="19" s="1"/>
  <c r="Z598" i="19"/>
  <c r="Z658" i="19"/>
  <c r="Z685" i="19"/>
  <c r="AA685" i="19" s="1"/>
  <c r="Z691" i="19"/>
  <c r="Z794" i="19"/>
  <c r="AA794" i="19" s="1"/>
  <c r="Z805" i="19"/>
  <c r="AA805" i="19" s="1"/>
  <c r="Z831" i="19"/>
  <c r="AA831" i="19" s="1"/>
  <c r="Z877" i="19"/>
  <c r="Z920" i="19"/>
  <c r="Z927" i="19"/>
  <c r="Z939" i="19"/>
  <c r="AA939" i="19" s="1"/>
  <c r="Z1023" i="19"/>
  <c r="AA346" i="19"/>
  <c r="AA529" i="19"/>
  <c r="Z13" i="19"/>
  <c r="Z45" i="19"/>
  <c r="Z203" i="19"/>
  <c r="Z226" i="19"/>
  <c r="Z229" i="19"/>
  <c r="AA229" i="19" s="1"/>
  <c r="Z235" i="19"/>
  <c r="Z247" i="19"/>
  <c r="Z255" i="19"/>
  <c r="Z311" i="19"/>
  <c r="AA311" i="19" s="1"/>
  <c r="Z328" i="19"/>
  <c r="Z379" i="19"/>
  <c r="Z387" i="19"/>
  <c r="Z431" i="19"/>
  <c r="AA431" i="19" s="1"/>
  <c r="Z478" i="19"/>
  <c r="AA478" i="19" s="1"/>
  <c r="Z496" i="19"/>
  <c r="Z533" i="19"/>
  <c r="Z554" i="19"/>
  <c r="AA554" i="19" s="1"/>
  <c r="Z569" i="19"/>
  <c r="AA569" i="19" s="1"/>
  <c r="Z595" i="19"/>
  <c r="Z611" i="19"/>
  <c r="Z622" i="19"/>
  <c r="Z631" i="19"/>
  <c r="AA631" i="19" s="1"/>
  <c r="Z640" i="19"/>
  <c r="Z643" i="19"/>
  <c r="Z649" i="19"/>
  <c r="AA649" i="19" s="1"/>
  <c r="Z655" i="19"/>
  <c r="Z677" i="19"/>
  <c r="Z789" i="19"/>
  <c r="AA789" i="19" s="1"/>
  <c r="Z813" i="19"/>
  <c r="AA813" i="19" s="1"/>
  <c r="Z822" i="19"/>
  <c r="AA822" i="19" s="1"/>
  <c r="Z846" i="19"/>
  <c r="Z856" i="19"/>
  <c r="Z866" i="19"/>
  <c r="AA866" i="19" s="1"/>
  <c r="Z889" i="19"/>
  <c r="Z893" i="19"/>
  <c r="Z926" i="19"/>
  <c r="Z947" i="19"/>
  <c r="Z968" i="19"/>
  <c r="AA968" i="19" s="1"/>
  <c r="Z971" i="19"/>
  <c r="AA971" i="19" s="1"/>
  <c r="Z974" i="19"/>
  <c r="Z1000" i="19"/>
  <c r="AA1000" i="19" s="1"/>
  <c r="Z1003" i="19"/>
  <c r="AA1003" i="19" s="1"/>
  <c r="Z1006" i="19"/>
  <c r="AA231" i="19"/>
  <c r="Z1025" i="19"/>
  <c r="Z16" i="19"/>
  <c r="AA16" i="19" s="1"/>
  <c r="Z19" i="19"/>
  <c r="AA19" i="19" s="1"/>
  <c r="Z32" i="19"/>
  <c r="Z35" i="19"/>
  <c r="AA35" i="19" s="1"/>
  <c r="Z48" i="19"/>
  <c r="AA48" i="19" s="1"/>
  <c r="Z75" i="19"/>
  <c r="Z156" i="19"/>
  <c r="Z180" i="19"/>
  <c r="AA180" i="19" s="1"/>
  <c r="Z216" i="19"/>
  <c r="Z223" i="19"/>
  <c r="Z242" i="19"/>
  <c r="Z249" i="19"/>
  <c r="AA249" i="19" s="1"/>
  <c r="Z250" i="19"/>
  <c r="AA250" i="19" s="1"/>
  <c r="Z265" i="19"/>
  <c r="Z268" i="19"/>
  <c r="Z275" i="19"/>
  <c r="AA275" i="19" s="1"/>
  <c r="Z278" i="19"/>
  <c r="AA278" i="19" s="1"/>
  <c r="Z307" i="19"/>
  <c r="Z313" i="19"/>
  <c r="AA313" i="19" s="1"/>
  <c r="Z323" i="19"/>
  <c r="AA323" i="19" s="1"/>
  <c r="Z326" i="19"/>
  <c r="AA326" i="19" s="1"/>
  <c r="Z329" i="19"/>
  <c r="Z337" i="19"/>
  <c r="Z348" i="19"/>
  <c r="Z354" i="19"/>
  <c r="AA354" i="19" s="1"/>
  <c r="Z359" i="19"/>
  <c r="Z363" i="19"/>
  <c r="AA363" i="19" s="1"/>
  <c r="Z384" i="19"/>
  <c r="AA384" i="19" s="1"/>
  <c r="Z390" i="19"/>
  <c r="AA390" i="19" s="1"/>
  <c r="Z396" i="19"/>
  <c r="Z402" i="19"/>
  <c r="Z422" i="19"/>
  <c r="AA422" i="19" s="1"/>
  <c r="Z428" i="19"/>
  <c r="AA428" i="19" s="1"/>
  <c r="Z434" i="19"/>
  <c r="AA434" i="19" s="1"/>
  <c r="Z460" i="19"/>
  <c r="Z486" i="19"/>
  <c r="AA486" i="19" s="1"/>
  <c r="Z511" i="19"/>
  <c r="AA511" i="19" s="1"/>
  <c r="Z552" i="19"/>
  <c r="Z592" i="19"/>
  <c r="AA907" i="19"/>
  <c r="Z9" i="19"/>
  <c r="AA9" i="19" s="1"/>
  <c r="Z22" i="19"/>
  <c r="Z25" i="19"/>
  <c r="Z38" i="19"/>
  <c r="Z41" i="19"/>
  <c r="AA41" i="19" s="1"/>
  <c r="Z51" i="19"/>
  <c r="Z54" i="19"/>
  <c r="Z57" i="19"/>
  <c r="AA57" i="19" s="1"/>
  <c r="Z98" i="19"/>
  <c r="AA98" i="19" s="1"/>
  <c r="Z171" i="19"/>
  <c r="Z205" i="19"/>
  <c r="AA205" i="19" s="1"/>
  <c r="Z232" i="19"/>
  <c r="Z239" i="19"/>
  <c r="AA239" i="19" s="1"/>
  <c r="Z258" i="19"/>
  <c r="Z286" i="19"/>
  <c r="Z296" i="19"/>
  <c r="Z316" i="19"/>
  <c r="Z320" i="19"/>
  <c r="Z334" i="19"/>
  <c r="Z342" i="19"/>
  <c r="AA342" i="19" s="1"/>
  <c r="Z356" i="19"/>
  <c r="AA356" i="19" s="1"/>
  <c r="Z362" i="19"/>
  <c r="AA362" i="19" s="1"/>
  <c r="Z367" i="19"/>
  <c r="Z371" i="19"/>
  <c r="AA371" i="19" s="1"/>
  <c r="Z463" i="19"/>
  <c r="AA463" i="19" s="1"/>
  <c r="Z504" i="19"/>
  <c r="Z588" i="19"/>
  <c r="Z18" i="19"/>
  <c r="AA18" i="19" s="1"/>
  <c r="Z21" i="19"/>
  <c r="AA21" i="19" s="1"/>
  <c r="Z34" i="19"/>
  <c r="Z37" i="19"/>
  <c r="Z53" i="19"/>
  <c r="AA53" i="19" s="1"/>
  <c r="Z74" i="19"/>
  <c r="AA74" i="19" s="1"/>
  <c r="Z91" i="19"/>
  <c r="AA91" i="19" s="1"/>
  <c r="Z179" i="19"/>
  <c r="Z201" i="19"/>
  <c r="AA201" i="19" s="1"/>
  <c r="Z211" i="19"/>
  <c r="AA211" i="19" s="1"/>
  <c r="Z241" i="19"/>
  <c r="Z270" i="19"/>
  <c r="Z283" i="19"/>
  <c r="Z302" i="19"/>
  <c r="Z312" i="19"/>
  <c r="Z383" i="19"/>
  <c r="AA383" i="19" s="1"/>
  <c r="Z456" i="19"/>
  <c r="AA456" i="19" s="1"/>
  <c r="Z494" i="19"/>
  <c r="AA494" i="19" s="1"/>
  <c r="Z499" i="19"/>
  <c r="Z506" i="19"/>
  <c r="AA506" i="19" s="1"/>
  <c r="Z541" i="19"/>
  <c r="AA541" i="19" s="1"/>
  <c r="Z557" i="19"/>
  <c r="AA557" i="19" s="1"/>
  <c r="Z583" i="19"/>
  <c r="AA602" i="19"/>
  <c r="Z753" i="19"/>
  <c r="AA753" i="19" s="1"/>
  <c r="Z775" i="19"/>
  <c r="AA775" i="19" s="1"/>
  <c r="Z8" i="19"/>
  <c r="Z11" i="19"/>
  <c r="AA11" i="19" s="1"/>
  <c r="Z24" i="19"/>
  <c r="AA24" i="19" s="1"/>
  <c r="Z27" i="19"/>
  <c r="AA27" i="19" s="1"/>
  <c r="Z40" i="19"/>
  <c r="Z43" i="19"/>
  <c r="AA43" i="19" s="1"/>
  <c r="Z56" i="19"/>
  <c r="AA56" i="19" s="1"/>
  <c r="Z59" i="19"/>
  <c r="AA59" i="19" s="1"/>
  <c r="Z62" i="19"/>
  <c r="Z65" i="19"/>
  <c r="Z163" i="19"/>
  <c r="Z188" i="19"/>
  <c r="AA188" i="19" s="1"/>
  <c r="Z194" i="19"/>
  <c r="Z257" i="19"/>
  <c r="Z273" i="19"/>
  <c r="AA273" i="19" s="1"/>
  <c r="Z285" i="19"/>
  <c r="AA285" i="19" s="1"/>
  <c r="Z298" i="19"/>
  <c r="Z308" i="19"/>
  <c r="AA308" i="19" s="1"/>
  <c r="Z315" i="19"/>
  <c r="AA315" i="19" s="1"/>
  <c r="Z325" i="19"/>
  <c r="AA325" i="19" s="1"/>
  <c r="Z333" i="19"/>
  <c r="Z339" i="19"/>
  <c r="Z366" i="19"/>
  <c r="AA366" i="19" s="1"/>
  <c r="Z380" i="19"/>
  <c r="AA380" i="19" s="1"/>
  <c r="Z386" i="19"/>
  <c r="Z400" i="19"/>
  <c r="AA400" i="19" s="1"/>
  <c r="Z406" i="19"/>
  <c r="Z415" i="19"/>
  <c r="AA415" i="19" s="1"/>
  <c r="Z418" i="19"/>
  <c r="AA418" i="19" s="1"/>
  <c r="Z432" i="19"/>
  <c r="AA432" i="19" s="1"/>
  <c r="Z444" i="19"/>
  <c r="AA444" i="19" s="1"/>
  <c r="Z450" i="19"/>
  <c r="AA450" i="19" s="1"/>
  <c r="Z517" i="19"/>
  <c r="Z521" i="19"/>
  <c r="AA521" i="19" s="1"/>
  <c r="AA535" i="19"/>
  <c r="Z579" i="19"/>
  <c r="AA579" i="19" s="1"/>
  <c r="AA607" i="19"/>
  <c r="Z761" i="19"/>
  <c r="AA761" i="19" s="1"/>
  <c r="Z1012" i="19"/>
  <c r="AA1012" i="19" s="1"/>
  <c r="AA31" i="19"/>
  <c r="Z14" i="19"/>
  <c r="Z17" i="19"/>
  <c r="AA17" i="19" s="1"/>
  <c r="Z30" i="19"/>
  <c r="AA30" i="19" s="1"/>
  <c r="Z33" i="19"/>
  <c r="Z46" i="19"/>
  <c r="Z82" i="19"/>
  <c r="AA82" i="19" s="1"/>
  <c r="Z207" i="19"/>
  <c r="AA207" i="19" s="1"/>
  <c r="Z210" i="19"/>
  <c r="Z218" i="19"/>
  <c r="AA218" i="19" s="1"/>
  <c r="Z221" i="19"/>
  <c r="Z227" i="19"/>
  <c r="AA227" i="19" s="1"/>
  <c r="Z237" i="19"/>
  <c r="Z269" i="19"/>
  <c r="Z288" i="19"/>
  <c r="AA288" i="19" s="1"/>
  <c r="Z360" i="19"/>
  <c r="AA360" i="19" s="1"/>
  <c r="Z374" i="19"/>
  <c r="Z391" i="19"/>
  <c r="Z412" i="19"/>
  <c r="AA412" i="19" s="1"/>
  <c r="Z423" i="19"/>
  <c r="Z438" i="19"/>
  <c r="Z447" i="19"/>
  <c r="AA447" i="19" s="1"/>
  <c r="Z467" i="19"/>
  <c r="AA467" i="19" s="1"/>
  <c r="Z472" i="19"/>
  <c r="AA472" i="19" s="1"/>
  <c r="Z475" i="19"/>
  <c r="Z484" i="19"/>
  <c r="AA484" i="19" s="1"/>
  <c r="Z524" i="19"/>
  <c r="AA524" i="19" s="1"/>
  <c r="Z527" i="19"/>
  <c r="AA527" i="19" s="1"/>
  <c r="Z537" i="19"/>
  <c r="Z599" i="19"/>
  <c r="Z20" i="19"/>
  <c r="Z23" i="19"/>
  <c r="AA23" i="19" s="1"/>
  <c r="Z36" i="19"/>
  <c r="Z39" i="19"/>
  <c r="AA39" i="19" s="1"/>
  <c r="Z49" i="19"/>
  <c r="AA49" i="19" s="1"/>
  <c r="Z90" i="19"/>
  <c r="Z99" i="19"/>
  <c r="Z105" i="19"/>
  <c r="Z113" i="19"/>
  <c r="Z121" i="19"/>
  <c r="Z129" i="19"/>
  <c r="Z137" i="19"/>
  <c r="Z145" i="19"/>
  <c r="AA145" i="19" s="1"/>
  <c r="Z172" i="19"/>
  <c r="AA172" i="19" s="1"/>
  <c r="Z187" i="19"/>
  <c r="AA187" i="19" s="1"/>
  <c r="Z200" i="19"/>
  <c r="Z217" i="19"/>
  <c r="AA217" i="19" s="1"/>
  <c r="Z233" i="19"/>
  <c r="Z234" i="19"/>
  <c r="Z335" i="19"/>
  <c r="Z338" i="19"/>
  <c r="Z343" i="19"/>
  <c r="AA343" i="19" s="1"/>
  <c r="AA347" i="19"/>
  <c r="Z382" i="19"/>
  <c r="Z388" i="19"/>
  <c r="AA388" i="19" s="1"/>
  <c r="Z394" i="19"/>
  <c r="AA394" i="19" s="1"/>
  <c r="Z408" i="19"/>
  <c r="Z417" i="19"/>
  <c r="AA417" i="19" s="1"/>
  <c r="Z420" i="19"/>
  <c r="AA420" i="19" s="1"/>
  <c r="Z426" i="19"/>
  <c r="AA426" i="19" s="1"/>
  <c r="Z461" i="19"/>
  <c r="Z464" i="19"/>
  <c r="Z523" i="19"/>
  <c r="Z556" i="19"/>
  <c r="Z572" i="19"/>
  <c r="Z853" i="19"/>
  <c r="AA853" i="19" s="1"/>
  <c r="Z894" i="19"/>
  <c r="AA894" i="19" s="1"/>
  <c r="Z917" i="19"/>
  <c r="AA917" i="19" s="1"/>
  <c r="Z936" i="19"/>
  <c r="Z940" i="19"/>
  <c r="AA940" i="19" s="1"/>
  <c r="Z956" i="19"/>
  <c r="AA962" i="19"/>
  <c r="Z988" i="19"/>
  <c r="AA994" i="19"/>
  <c r="AA1019" i="19"/>
  <c r="Z479" i="19"/>
  <c r="Z489" i="19"/>
  <c r="AA489" i="19" s="1"/>
  <c r="Z536" i="19"/>
  <c r="AA536" i="19" s="1"/>
  <c r="Z560" i="19"/>
  <c r="Z564" i="19"/>
  <c r="Z625" i="19"/>
  <c r="Z628" i="19"/>
  <c r="AA628" i="19" s="1"/>
  <c r="Z635" i="19"/>
  <c r="AA635" i="19" s="1"/>
  <c r="Z647" i="19"/>
  <c r="Z748" i="19"/>
  <c r="AA748" i="19" s="1"/>
  <c r="Z785" i="19"/>
  <c r="AA785" i="19" s="1"/>
  <c r="Z811" i="19"/>
  <c r="AA811" i="19" s="1"/>
  <c r="Z834" i="19"/>
  <c r="AA834" i="19" s="1"/>
  <c r="Z841" i="19"/>
  <c r="AA841" i="19" s="1"/>
  <c r="Z883" i="19"/>
  <c r="AA883" i="19" s="1"/>
  <c r="Z910" i="19"/>
  <c r="Z950" i="19"/>
  <c r="Z976" i="19"/>
  <c r="AA976" i="19" s="1"/>
  <c r="Z979" i="19"/>
  <c r="AA979" i="19" s="1"/>
  <c r="Z982" i="19"/>
  <c r="Z1015" i="19"/>
  <c r="Z616" i="19"/>
  <c r="AA616" i="19" s="1"/>
  <c r="Z619" i="19"/>
  <c r="AA619" i="19" s="1"/>
  <c r="Z686" i="19"/>
  <c r="AA1011" i="19"/>
  <c r="Z248" i="19"/>
  <c r="Z264" i="19"/>
  <c r="AA264" i="19" s="1"/>
  <c r="Z290" i="19"/>
  <c r="Z294" i="19"/>
  <c r="Z297" i="19"/>
  <c r="AA297" i="19" s="1"/>
  <c r="Z304" i="19"/>
  <c r="AA304" i="19" s="1"/>
  <c r="Z318" i="19"/>
  <c r="Z331" i="19"/>
  <c r="AA331" i="19" s="1"/>
  <c r="Z336" i="19"/>
  <c r="AA336" i="19" s="1"/>
  <c r="Z358" i="19"/>
  <c r="AA358" i="19" s="1"/>
  <c r="Z372" i="19"/>
  <c r="AA372" i="19" s="1"/>
  <c r="Z378" i="19"/>
  <c r="AA378" i="19" s="1"/>
  <c r="Z392" i="19"/>
  <c r="Z398" i="19"/>
  <c r="AA398" i="19" s="1"/>
  <c r="Z404" i="19"/>
  <c r="AA404" i="19" s="1"/>
  <c r="Z410" i="19"/>
  <c r="AA410" i="19" s="1"/>
  <c r="Z446" i="19"/>
  <c r="Z462" i="19"/>
  <c r="AA462" i="19" s="1"/>
  <c r="Z465" i="19"/>
  <c r="AA465" i="19" s="1"/>
  <c r="Z488" i="19"/>
  <c r="Z492" i="19"/>
  <c r="AA492" i="19" s="1"/>
  <c r="Z570" i="19"/>
  <c r="AA570" i="19" s="1"/>
  <c r="Z577" i="19"/>
  <c r="AA577" i="19" s="1"/>
  <c r="Z594" i="19"/>
  <c r="AA594" i="19" s="1"/>
  <c r="Z613" i="19"/>
  <c r="Z624" i="19"/>
  <c r="AA624" i="19" s="1"/>
  <c r="Z627" i="19"/>
  <c r="Z666" i="19"/>
  <c r="Z669" i="19"/>
  <c r="Z672" i="19"/>
  <c r="AA672" i="19" s="1"/>
  <c r="Z680" i="19"/>
  <c r="AA680" i="19" s="1"/>
  <c r="Z826" i="19"/>
  <c r="AA826" i="19" s="1"/>
  <c r="Z836" i="19"/>
  <c r="Z840" i="19"/>
  <c r="AA840" i="19" s="1"/>
  <c r="Z843" i="19"/>
  <c r="Z879" i="19"/>
  <c r="Z882" i="19"/>
  <c r="AA882" i="19" s="1"/>
  <c r="Z885" i="19"/>
  <c r="AA885" i="19" s="1"/>
  <c r="Z888" i="19"/>
  <c r="AA933" i="19"/>
  <c r="Z972" i="19"/>
  <c r="AA972" i="19" s="1"/>
  <c r="Z975" i="19"/>
  <c r="Z978" i="19"/>
  <c r="AA978" i="19" s="1"/>
  <c r="Z430" i="19"/>
  <c r="Z439" i="19"/>
  <c r="AA439" i="19" s="1"/>
  <c r="Z471" i="19"/>
  <c r="AA471" i="19" s="1"/>
  <c r="Z474" i="19"/>
  <c r="Z534" i="19"/>
  <c r="Z547" i="19"/>
  <c r="AA547" i="19" s="1"/>
  <c r="Z550" i="19"/>
  <c r="Z562" i="19"/>
  <c r="AA562" i="19" s="1"/>
  <c r="Z589" i="19"/>
  <c r="Z597" i="19"/>
  <c r="AA597" i="19" s="1"/>
  <c r="Z621" i="19"/>
  <c r="AA621" i="19" s="1"/>
  <c r="AA642" i="19"/>
  <c r="AA660" i="19"/>
  <c r="Z847" i="19"/>
  <c r="AA847" i="19" s="1"/>
  <c r="Z854" i="19"/>
  <c r="Z865" i="19"/>
  <c r="Z868" i="19"/>
  <c r="Z899" i="19"/>
  <c r="AA899" i="19" s="1"/>
  <c r="Z902" i="19"/>
  <c r="AA902" i="19" s="1"/>
  <c r="Z905" i="19"/>
  <c r="Z925" i="19"/>
  <c r="Z931" i="19"/>
  <c r="AA931" i="19" s="1"/>
  <c r="Z960" i="19"/>
  <c r="AA960" i="19" s="1"/>
  <c r="Z963" i="19"/>
  <c r="AA963" i="19" s="1"/>
  <c r="Z992" i="19"/>
  <c r="AA992" i="19" s="1"/>
  <c r="Z995" i="19"/>
  <c r="AA995" i="19" s="1"/>
  <c r="Z1007" i="19"/>
  <c r="AA1007" i="19" s="1"/>
  <c r="Z1020" i="19"/>
  <c r="Z442" i="19"/>
  <c r="AA442" i="19" s="1"/>
  <c r="Z455" i="19"/>
  <c r="AA455" i="19" s="1"/>
  <c r="Z458" i="19"/>
  <c r="AA458" i="19" s="1"/>
  <c r="Z477" i="19"/>
  <c r="Z491" i="19"/>
  <c r="AA491" i="19" s="1"/>
  <c r="Z565" i="19"/>
  <c r="Z600" i="19"/>
  <c r="AA600" i="19" s="1"/>
  <c r="Z657" i="19"/>
  <c r="Z786" i="19"/>
  <c r="AA786" i="19" s="1"/>
  <c r="Z795" i="19"/>
  <c r="AA795" i="19" s="1"/>
  <c r="Z797" i="19"/>
  <c r="Z808" i="19"/>
  <c r="Z814" i="19"/>
  <c r="AA814" i="19" s="1"/>
  <c r="Z835" i="19"/>
  <c r="AA835" i="19" s="1"/>
  <c r="Z871" i="19"/>
  <c r="AA871" i="19" s="1"/>
  <c r="Z884" i="19"/>
  <c r="AA884" i="19" s="1"/>
  <c r="Z915" i="19"/>
  <c r="AA923" i="19"/>
  <c r="Z934" i="19"/>
  <c r="Z944" i="19"/>
  <c r="Z951" i="19"/>
  <c r="AA951" i="19" s="1"/>
  <c r="Z954" i="19"/>
  <c r="AA954" i="19" s="1"/>
  <c r="Z980" i="19"/>
  <c r="AA980" i="19" s="1"/>
  <c r="Z983" i="19"/>
  <c r="Z986" i="19"/>
  <c r="AA986" i="19" s="1"/>
  <c r="Z610" i="19"/>
  <c r="AA610" i="19" s="1"/>
  <c r="Z634" i="19"/>
  <c r="Z637" i="19"/>
  <c r="Z653" i="19"/>
  <c r="AA653" i="19" s="1"/>
  <c r="Z659" i="19"/>
  <c r="AA659" i="19" s="1"/>
  <c r="Z665" i="19"/>
  <c r="AA665" i="19" s="1"/>
  <c r="Z674" i="19"/>
  <c r="Z688" i="19"/>
  <c r="Z713" i="19"/>
  <c r="AA713" i="19" s="1"/>
  <c r="Z733" i="19"/>
  <c r="Z747" i="19"/>
  <c r="Z750" i="19"/>
  <c r="AA750" i="19" s="1"/>
  <c r="Z756" i="19"/>
  <c r="AA756" i="19" s="1"/>
  <c r="Z769" i="19"/>
  <c r="Z777" i="19"/>
  <c r="AA777" i="19" s="1"/>
  <c r="Z791" i="19"/>
  <c r="Z799" i="19"/>
  <c r="AA799" i="19" s="1"/>
  <c r="Z802" i="19"/>
  <c r="Z803" i="19"/>
  <c r="Z820" i="19"/>
  <c r="Z612" i="19"/>
  <c r="AA612" i="19" s="1"/>
  <c r="Z615" i="19"/>
  <c r="Z618" i="19"/>
  <c r="Z630" i="19"/>
  <c r="Z633" i="19"/>
  <c r="AA633" i="19" s="1"/>
  <c r="Z646" i="19"/>
  <c r="Z652" i="19"/>
  <c r="Z693" i="19"/>
  <c r="Z760" i="19"/>
  <c r="AA760" i="19" s="1"/>
  <c r="Z766" i="19"/>
  <c r="AA766" i="19" s="1"/>
  <c r="Z772" i="19"/>
  <c r="AA772" i="19" s="1"/>
  <c r="Z774" i="19"/>
  <c r="Z780" i="19"/>
  <c r="AA780" i="19" s="1"/>
  <c r="Z782" i="19"/>
  <c r="AA782" i="19" s="1"/>
  <c r="Z793" i="19"/>
  <c r="AA793" i="19" s="1"/>
  <c r="AA1017" i="19"/>
  <c r="AA667" i="19"/>
  <c r="Z682" i="19"/>
  <c r="AA682" i="19" s="1"/>
  <c r="Z684" i="19"/>
  <c r="Z701" i="19"/>
  <c r="Z709" i="19"/>
  <c r="AA709" i="19" s="1"/>
  <c r="Z755" i="19"/>
  <c r="Z768" i="19"/>
  <c r="Z784" i="19"/>
  <c r="Z788" i="19"/>
  <c r="AA788" i="19" s="1"/>
  <c r="Z819" i="19"/>
  <c r="AA819" i="19" s="1"/>
  <c r="Z825" i="19"/>
  <c r="AA825" i="19" s="1"/>
  <c r="Z617" i="19"/>
  <c r="Z620" i="19"/>
  <c r="AA620" i="19" s="1"/>
  <c r="Z623" i="19"/>
  <c r="Z626" i="19"/>
  <c r="Z629" i="19"/>
  <c r="Z632" i="19"/>
  <c r="AA632" i="19" s="1"/>
  <c r="Z645" i="19"/>
  <c r="AA645" i="19" s="1"/>
  <c r="Z648" i="19"/>
  <c r="Z651" i="19"/>
  <c r="AA651" i="19" s="1"/>
  <c r="Z661" i="19"/>
  <c r="AA661" i="19" s="1"/>
  <c r="Z676" i="19"/>
  <c r="AA676" i="19" s="1"/>
  <c r="Z679" i="19"/>
  <c r="Z690" i="19"/>
  <c r="Z717" i="19"/>
  <c r="AA717" i="19" s="1"/>
  <c r="Z729" i="19"/>
  <c r="AA729" i="19" s="1"/>
  <c r="Z763" i="19"/>
  <c r="AA763" i="19" s="1"/>
  <c r="Z773" i="19"/>
  <c r="AA773" i="19" s="1"/>
  <c r="Z779" i="19"/>
  <c r="AA779" i="19" s="1"/>
  <c r="Z781" i="19"/>
  <c r="AA781" i="19" s="1"/>
  <c r="Z790" i="19"/>
  <c r="Z796" i="19"/>
  <c r="Z798" i="19"/>
  <c r="AA798" i="19" s="1"/>
  <c r="Z818" i="19"/>
  <c r="AA818" i="19" s="1"/>
  <c r="Z824" i="19"/>
  <c r="AA824" i="19" s="1"/>
  <c r="Z614" i="19"/>
  <c r="Z638" i="19"/>
  <c r="AA638" i="19" s="1"/>
  <c r="Z654" i="19"/>
  <c r="Z687" i="19"/>
  <c r="Z692" i="19"/>
  <c r="AA692" i="19" s="1"/>
  <c r="Z737" i="19"/>
  <c r="Z745" i="19"/>
  <c r="AA745" i="19" s="1"/>
  <c r="Z771" i="19"/>
  <c r="Z778" i="19"/>
  <c r="AA778" i="19" s="1"/>
  <c r="Z787" i="19"/>
  <c r="AA787" i="19" s="1"/>
  <c r="Z804" i="19"/>
  <c r="AA804" i="19" s="1"/>
  <c r="Z806" i="19"/>
  <c r="AA806" i="19" s="1"/>
  <c r="Z190" i="18"/>
  <c r="Z222" i="18"/>
  <c r="AA222" i="18" s="1"/>
  <c r="Z230" i="18"/>
  <c r="Z294" i="18"/>
  <c r="Z358" i="18"/>
  <c r="Z406" i="18"/>
  <c r="Z414" i="18"/>
  <c r="Z422" i="18"/>
  <c r="Z438" i="18"/>
  <c r="Z478" i="18"/>
  <c r="Z494" i="18"/>
  <c r="Z534" i="18"/>
  <c r="Z582" i="18"/>
  <c r="Z622" i="18"/>
  <c r="Z702" i="18"/>
  <c r="Z710" i="18"/>
  <c r="AA710" i="18" s="1"/>
  <c r="Z10" i="18"/>
  <c r="Z26" i="18"/>
  <c r="Z42" i="18"/>
  <c r="Z58" i="18"/>
  <c r="AA58" i="18" s="1"/>
  <c r="Z194" i="18"/>
  <c r="AA194" i="18" s="1"/>
  <c r="Z242" i="18"/>
  <c r="Z266" i="18"/>
  <c r="AA266" i="18" s="1"/>
  <c r="Z282" i="18"/>
  <c r="AA282" i="18" s="1"/>
  <c r="Z314" i="18"/>
  <c r="Z346" i="18"/>
  <c r="Z370" i="18"/>
  <c r="Z458" i="18"/>
  <c r="Z538" i="18"/>
  <c r="Z586" i="18"/>
  <c r="Z594" i="18"/>
  <c r="Z626" i="18"/>
  <c r="AA626" i="18" s="1"/>
  <c r="AA314" i="18"/>
  <c r="W5" i="21"/>
  <c r="W2" i="21"/>
  <c r="W4" i="21"/>
  <c r="W3" i="21"/>
  <c r="U4" i="20"/>
  <c r="U2" i="20"/>
  <c r="U3" i="20"/>
  <c r="U5" i="20"/>
  <c r="AA652" i="19"/>
  <c r="AA974" i="19"/>
  <c r="AA990" i="19"/>
  <c r="AA636" i="19"/>
  <c r="AA338" i="19"/>
  <c r="AA337" i="19"/>
  <c r="AA179" i="19"/>
  <c r="AA837" i="19"/>
  <c r="AA844" i="19"/>
  <c r="AA857" i="19"/>
  <c r="AA790" i="19"/>
  <c r="AA953" i="19"/>
  <c r="AA985" i="19"/>
  <c r="AA959" i="19"/>
  <c r="AA975" i="19"/>
  <c r="AA849" i="19"/>
  <c r="AA855" i="19"/>
  <c r="AA958" i="19"/>
  <c r="AA989" i="19"/>
  <c r="AA1020" i="19"/>
  <c r="AA393" i="19"/>
  <c r="AA674" i="19"/>
  <c r="AA850" i="19"/>
  <c r="AA861" i="19"/>
  <c r="AA957" i="19"/>
  <c r="AA988" i="19"/>
  <c r="AA1023" i="19"/>
  <c r="AA1027" i="19"/>
  <c r="AA345" i="19"/>
  <c r="AA433" i="19"/>
  <c r="AA862" i="19"/>
  <c r="AA956" i="19"/>
  <c r="AA969" i="19"/>
  <c r="AA991" i="19"/>
  <c r="AA1022" i="19"/>
  <c r="AA163" i="19"/>
  <c r="AA171" i="19"/>
  <c r="AA386" i="19"/>
  <c r="AA668" i="19"/>
  <c r="AA973" i="19"/>
  <c r="AA1004" i="19"/>
  <c r="AA385" i="19"/>
  <c r="AA658" i="19"/>
  <c r="AA774" i="19"/>
  <c r="AA45" i="19"/>
  <c r="AA334" i="19"/>
  <c r="AA401" i="19"/>
  <c r="AA644" i="19"/>
  <c r="AA654" i="19"/>
  <c r="AA848" i="19"/>
  <c r="AA854" i="19"/>
  <c r="AA948" i="19"/>
  <c r="AA964" i="19"/>
  <c r="AA983" i="19"/>
  <c r="AA993" i="19"/>
  <c r="AA998" i="19"/>
  <c r="AA1013" i="19"/>
  <c r="AA409" i="19"/>
  <c r="AA461" i="19"/>
  <c r="AA634" i="19"/>
  <c r="AA677" i="19"/>
  <c r="AA758" i="19"/>
  <c r="AA836" i="19"/>
  <c r="AA860" i="19"/>
  <c r="AA967" i="19"/>
  <c r="AA977" i="19"/>
  <c r="AA982" i="19"/>
  <c r="AA997" i="19"/>
  <c r="AA641" i="19"/>
  <c r="AA839" i="19"/>
  <c r="AA852" i="19"/>
  <c r="AA859" i="19"/>
  <c r="AA1001" i="19"/>
  <c r="AA1006" i="19"/>
  <c r="AA1021" i="19"/>
  <c r="AA838" i="19"/>
  <c r="AA851" i="19"/>
  <c r="AA858" i="19"/>
  <c r="AA961" i="19"/>
  <c r="AA966" i="19"/>
  <c r="AA981" i="19"/>
  <c r="AA996" i="19"/>
  <c r="AA1015" i="19"/>
  <c r="AA1025" i="19"/>
  <c r="AA155" i="19"/>
  <c r="AA51" i="19"/>
  <c r="AA369" i="19"/>
  <c r="AA402" i="19"/>
  <c r="AA643" i="19"/>
  <c r="AA669" i="19"/>
  <c r="AA843" i="19"/>
  <c r="AA846" i="19"/>
  <c r="AA856" i="19"/>
  <c r="AA950" i="19"/>
  <c r="AA965" i="19"/>
  <c r="AA999" i="19"/>
  <c r="AA1014" i="19"/>
  <c r="AA203" i="19"/>
  <c r="AA67" i="19"/>
  <c r="AA269" i="19"/>
  <c r="AA585" i="19"/>
  <c r="AA54" i="19"/>
  <c r="AA158" i="19"/>
  <c r="AA199" i="19"/>
  <c r="AA232" i="19"/>
  <c r="AA258" i="19"/>
  <c r="AA293" i="19"/>
  <c r="AA318" i="19"/>
  <c r="AA328" i="19"/>
  <c r="AA505" i="19"/>
  <c r="AA922" i="19"/>
  <c r="AA226" i="19"/>
  <c r="AA553" i="19"/>
  <c r="AA10" i="19"/>
  <c r="AA14" i="19"/>
  <c r="AA22" i="19"/>
  <c r="AA26" i="19"/>
  <c r="AA34" i="19"/>
  <c r="AA38" i="19"/>
  <c r="AA62" i="19"/>
  <c r="AA117" i="19"/>
  <c r="AA133" i="19"/>
  <c r="AA149" i="19"/>
  <c r="AA195" i="19"/>
  <c r="AA197" i="19"/>
  <c r="AA215" i="19"/>
  <c r="AA248" i="19"/>
  <c r="AA291" i="19"/>
  <c r="AA298" i="19"/>
  <c r="AA312" i="19"/>
  <c r="AA316" i="19"/>
  <c r="AA537" i="19"/>
  <c r="AA601" i="19"/>
  <c r="AA686" i="19"/>
  <c r="AA247" i="19"/>
  <c r="AA253" i="19"/>
  <c r="AA333" i="19"/>
  <c r="AA906" i="19"/>
  <c r="AA83" i="19"/>
  <c r="AA90" i="19"/>
  <c r="AA156" i="19"/>
  <c r="AA194" i="19"/>
  <c r="AA219" i="19"/>
  <c r="AA221" i="19"/>
  <c r="AA243" i="19"/>
  <c r="AA245" i="19"/>
  <c r="AA265" i="19"/>
  <c r="AA270" i="19"/>
  <c r="AA277" i="19"/>
  <c r="AA302" i="19"/>
  <c r="AA307" i="19"/>
  <c r="AA309" i="19"/>
  <c r="AA321" i="19"/>
  <c r="AA497" i="19"/>
  <c r="AA513" i="19"/>
  <c r="AA223" i="19"/>
  <c r="AA301" i="19"/>
  <c r="AA901" i="19"/>
  <c r="AA13" i="19"/>
  <c r="AA25" i="19"/>
  <c r="AA29" i="19"/>
  <c r="AA33" i="19"/>
  <c r="AA37" i="19"/>
  <c r="AA46" i="19"/>
  <c r="AA216" i="19"/>
  <c r="AA242" i="19"/>
  <c r="AA267" i="19"/>
  <c r="AA283" i="19"/>
  <c r="AA295" i="19"/>
  <c r="AA647" i="19"/>
  <c r="AA657" i="19"/>
  <c r="AA673" i="19"/>
  <c r="AA200" i="19"/>
  <c r="AA65" i="19"/>
  <c r="AA99" i="19"/>
  <c r="AA233" i="19"/>
  <c r="AA234" i="19"/>
  <c r="AA310" i="19"/>
  <c r="AA546" i="19"/>
  <c r="AA294" i="19"/>
  <c r="AA8" i="19"/>
  <c r="AA12" i="19"/>
  <c r="AA20" i="19"/>
  <c r="AA28" i="19"/>
  <c r="AA32" i="19"/>
  <c r="AA36" i="19"/>
  <c r="AA40" i="19"/>
  <c r="AA75" i="19"/>
  <c r="AA113" i="19"/>
  <c r="AA129" i="19"/>
  <c r="AA210" i="19"/>
  <c r="AA235" i="19"/>
  <c r="AA237" i="19"/>
  <c r="AA255" i="19"/>
  <c r="AA259" i="19"/>
  <c r="AA268" i="19"/>
  <c r="AA271" i="19"/>
  <c r="AA296" i="19"/>
  <c r="AA303" i="19"/>
  <c r="AA324" i="19"/>
  <c r="AA351" i="19"/>
  <c r="AA663" i="19"/>
  <c r="AA319" i="19"/>
  <c r="AA348" i="19"/>
  <c r="AA375" i="19"/>
  <c r="AA391" i="19"/>
  <c r="AA423" i="19"/>
  <c r="AA452" i="19"/>
  <c r="AA474" i="19"/>
  <c r="AA488" i="19"/>
  <c r="AA490" i="19"/>
  <c r="AA496" i="19"/>
  <c r="AA504" i="19"/>
  <c r="AA512" i="19"/>
  <c r="AA520" i="19"/>
  <c r="AA528" i="19"/>
  <c r="AA544" i="19"/>
  <c r="AA552" i="19"/>
  <c r="AA560" i="19"/>
  <c r="AA568" i="19"/>
  <c r="AA576" i="19"/>
  <c r="AA584" i="19"/>
  <c r="AA592" i="19"/>
  <c r="AA608" i="19"/>
  <c r="AA611" i="19"/>
  <c r="AA615" i="19"/>
  <c r="AA623" i="19"/>
  <c r="AA627" i="19"/>
  <c r="AA637" i="19"/>
  <c r="AA678" i="19"/>
  <c r="AA684" i="19"/>
  <c r="AA688" i="19"/>
  <c r="AA755" i="19"/>
  <c r="AA768" i="19"/>
  <c r="AA797" i="19"/>
  <c r="AA801" i="19"/>
  <c r="AA808" i="19"/>
  <c r="AA830" i="19"/>
  <c r="AA877" i="19"/>
  <c r="AA900" i="19"/>
  <c r="AA454" i="19"/>
  <c r="AA477" i="19"/>
  <c r="AA519" i="19"/>
  <c r="AA551" i="19"/>
  <c r="AA559" i="19"/>
  <c r="AA567" i="19"/>
  <c r="AA583" i="19"/>
  <c r="AA591" i="19"/>
  <c r="AA599" i="19"/>
  <c r="AA646" i="19"/>
  <c r="AA650" i="19"/>
  <c r="AA656" i="19"/>
  <c r="AA666" i="19"/>
  <c r="AA809" i="19"/>
  <c r="AA821" i="19"/>
  <c r="AA916" i="19"/>
  <c r="AA320" i="19"/>
  <c r="AA335" i="19"/>
  <c r="AA339" i="19"/>
  <c r="AA359" i="19"/>
  <c r="AA502" i="19"/>
  <c r="AA510" i="19"/>
  <c r="AA518" i="19"/>
  <c r="AA526" i="19"/>
  <c r="AA534" i="19"/>
  <c r="AA542" i="19"/>
  <c r="AA550" i="19"/>
  <c r="AA558" i="19"/>
  <c r="AA566" i="19"/>
  <c r="AA574" i="19"/>
  <c r="AA582" i="19"/>
  <c r="AA590" i="19"/>
  <c r="AA598" i="19"/>
  <c r="AA606" i="19"/>
  <c r="AA614" i="19"/>
  <c r="AA618" i="19"/>
  <c r="AA622" i="19"/>
  <c r="AA626" i="19"/>
  <c r="AA630" i="19"/>
  <c r="AA640" i="19"/>
  <c r="AA671" i="19"/>
  <c r="AA749" i="19"/>
  <c r="AA771" i="19"/>
  <c r="AA791" i="19"/>
  <c r="AA802" i="19"/>
  <c r="AA803" i="19"/>
  <c r="AA829" i="19"/>
  <c r="AA875" i="19"/>
  <c r="AA893" i="19"/>
  <c r="AA898" i="19"/>
  <c r="AA915" i="19"/>
  <c r="AA947" i="19"/>
  <c r="AA317" i="19"/>
  <c r="AA329" i="19"/>
  <c r="AA464" i="19"/>
  <c r="AA480" i="19"/>
  <c r="AA483" i="19"/>
  <c r="AA493" i="19"/>
  <c r="AA501" i="19"/>
  <c r="AA509" i="19"/>
  <c r="AA517" i="19"/>
  <c r="AA525" i="19"/>
  <c r="AA533" i="19"/>
  <c r="AA549" i="19"/>
  <c r="AA565" i="19"/>
  <c r="AA573" i="19"/>
  <c r="AA581" i="19"/>
  <c r="AA589" i="19"/>
  <c r="AA605" i="19"/>
  <c r="AA655" i="19"/>
  <c r="AA757" i="19"/>
  <c r="AA869" i="19"/>
  <c r="AA874" i="19"/>
  <c r="AA886" i="19"/>
  <c r="AA892" i="19"/>
  <c r="AA909" i="19"/>
  <c r="AA914" i="19"/>
  <c r="AA925" i="19"/>
  <c r="AA930" i="19"/>
  <c r="AA941" i="19"/>
  <c r="AA946" i="19"/>
  <c r="AA457" i="19"/>
  <c r="AA479" i="19"/>
  <c r="AA500" i="19"/>
  <c r="AA508" i="19"/>
  <c r="AA516" i="19"/>
  <c r="AA532" i="19"/>
  <c r="AA540" i="19"/>
  <c r="AA548" i="19"/>
  <c r="AA556" i="19"/>
  <c r="AA564" i="19"/>
  <c r="AA572" i="19"/>
  <c r="AA580" i="19"/>
  <c r="AA588" i="19"/>
  <c r="AA596" i="19"/>
  <c r="AA604" i="19"/>
  <c r="AA613" i="19"/>
  <c r="AA617" i="19"/>
  <c r="AA625" i="19"/>
  <c r="AA629" i="19"/>
  <c r="AA670" i="19"/>
  <c r="AA765" i="19"/>
  <c r="AA817" i="19"/>
  <c r="AA823" i="19"/>
  <c r="AA828" i="19"/>
  <c r="AA833" i="19"/>
  <c r="AA868" i="19"/>
  <c r="AA340" i="19"/>
  <c r="AA367" i="19"/>
  <c r="AA376" i="19"/>
  <c r="AA392" i="19"/>
  <c r="AA396" i="19"/>
  <c r="AA408" i="19"/>
  <c r="AA424" i="19"/>
  <c r="AA436" i="19"/>
  <c r="AA473" i="19"/>
  <c r="AA499" i="19"/>
  <c r="AA507" i="19"/>
  <c r="AA523" i="19"/>
  <c r="AA531" i="19"/>
  <c r="AA539" i="19"/>
  <c r="AA555" i="19"/>
  <c r="AA563" i="19"/>
  <c r="AA571" i="19"/>
  <c r="AA587" i="19"/>
  <c r="AA595" i="19"/>
  <c r="AA603" i="19"/>
  <c r="AA648" i="19"/>
  <c r="AA664" i="19"/>
  <c r="AA687" i="19"/>
  <c r="AA690" i="19"/>
  <c r="AA747" i="19"/>
  <c r="AA769" i="19"/>
  <c r="AA832" i="19"/>
  <c r="AA867" i="19"/>
  <c r="AA890" i="19"/>
  <c r="AA908" i="19"/>
  <c r="AA924" i="19"/>
  <c r="AA865" i="19"/>
  <c r="AA873" i="19"/>
  <c r="AA881" i="19"/>
  <c r="AA889" i="19"/>
  <c r="AA897" i="19"/>
  <c r="AA905" i="19"/>
  <c r="AA913" i="19"/>
  <c r="AA921" i="19"/>
  <c r="AA929" i="19"/>
  <c r="AA937" i="19"/>
  <c r="AA945" i="19"/>
  <c r="AA864" i="19"/>
  <c r="AA872" i="19"/>
  <c r="AA880" i="19"/>
  <c r="AA888" i="19"/>
  <c r="AA896" i="19"/>
  <c r="AA912" i="19"/>
  <c r="AA920" i="19"/>
  <c r="AA928" i="19"/>
  <c r="AA936" i="19"/>
  <c r="AA944" i="19"/>
  <c r="AA863" i="19"/>
  <c r="AA879" i="19"/>
  <c r="AA887" i="19"/>
  <c r="AA903" i="19"/>
  <c r="AA911" i="19"/>
  <c r="AA919" i="19"/>
  <c r="AA927" i="19"/>
  <c r="AA943" i="19"/>
  <c r="AA910" i="19"/>
  <c r="AA918" i="19"/>
  <c r="AA926" i="19"/>
  <c r="AA934" i="19"/>
  <c r="AA942" i="19"/>
  <c r="Z5" i="19"/>
  <c r="AA5" i="19" s="1"/>
  <c r="Z69" i="19"/>
  <c r="AA69" i="19" s="1"/>
  <c r="Z77" i="19"/>
  <c r="AA77" i="19" s="1"/>
  <c r="Z85" i="19"/>
  <c r="AA85" i="19" s="1"/>
  <c r="Z93" i="19"/>
  <c r="AA93" i="19" s="1"/>
  <c r="Z101" i="19"/>
  <c r="AA101" i="19" s="1"/>
  <c r="AA125" i="19"/>
  <c r="Z47" i="19"/>
  <c r="AA47" i="19" s="1"/>
  <c r="Z55" i="19"/>
  <c r="AA55" i="19" s="1"/>
  <c r="Z63" i="19"/>
  <c r="AA63" i="19" s="1"/>
  <c r="AA121" i="19"/>
  <c r="Z44" i="19"/>
  <c r="AA44" i="19" s="1"/>
  <c r="Z52" i="19"/>
  <c r="AA52" i="19" s="1"/>
  <c r="Z60" i="19"/>
  <c r="AA60" i="19" s="1"/>
  <c r="AA109" i="19"/>
  <c r="AA141" i="19"/>
  <c r="Z166" i="19"/>
  <c r="AA166" i="19" s="1"/>
  <c r="Z42" i="19"/>
  <c r="AA42" i="19" s="1"/>
  <c r="Z50" i="19"/>
  <c r="AA50" i="19" s="1"/>
  <c r="Z58" i="19"/>
  <c r="AA58" i="19" s="1"/>
  <c r="Z66" i="19"/>
  <c r="AA66" i="19" s="1"/>
  <c r="Z6" i="19"/>
  <c r="AA6" i="19" s="1"/>
  <c r="AA105" i="19"/>
  <c r="AA137" i="19"/>
  <c r="Z174" i="19"/>
  <c r="AA174" i="19" s="1"/>
  <c r="Z68" i="19"/>
  <c r="AA68" i="19" s="1"/>
  <c r="Z76" i="19"/>
  <c r="AA76" i="19" s="1"/>
  <c r="Z84" i="19"/>
  <c r="AA84" i="19" s="1"/>
  <c r="Z92" i="19"/>
  <c r="AA92" i="19" s="1"/>
  <c r="Z100" i="19"/>
  <c r="AA100" i="19" s="1"/>
  <c r="Z106" i="19"/>
  <c r="AA106" i="19" s="1"/>
  <c r="Z110" i="19"/>
  <c r="AA110" i="19" s="1"/>
  <c r="Z114" i="19"/>
  <c r="AA114" i="19" s="1"/>
  <c r="Z118" i="19"/>
  <c r="AA118" i="19" s="1"/>
  <c r="Z122" i="19"/>
  <c r="AA122" i="19" s="1"/>
  <c r="Z126" i="19"/>
  <c r="AA126" i="19" s="1"/>
  <c r="Z130" i="19"/>
  <c r="AA130" i="19" s="1"/>
  <c r="Z134" i="19"/>
  <c r="AA134" i="19" s="1"/>
  <c r="Z138" i="19"/>
  <c r="AA138" i="19" s="1"/>
  <c r="Z142" i="19"/>
  <c r="AA142" i="19" s="1"/>
  <c r="Z146" i="19"/>
  <c r="AA146" i="19" s="1"/>
  <c r="Z150" i="19"/>
  <c r="AA150" i="19" s="1"/>
  <c r="Z157" i="19"/>
  <c r="AA157" i="19" s="1"/>
  <c r="Z165" i="19"/>
  <c r="AA165" i="19" s="1"/>
  <c r="Z173" i="19"/>
  <c r="AA173" i="19" s="1"/>
  <c r="Z181" i="19"/>
  <c r="AA181" i="19" s="1"/>
  <c r="Z189" i="19"/>
  <c r="AA189" i="19" s="1"/>
  <c r="Z206" i="19"/>
  <c r="AA206" i="19" s="1"/>
  <c r="Z222" i="19"/>
  <c r="AA222" i="19" s="1"/>
  <c r="Z238" i="19"/>
  <c r="AA238" i="19" s="1"/>
  <c r="Z254" i="19"/>
  <c r="AA254" i="19" s="1"/>
  <c r="Z274" i="19"/>
  <c r="AA274" i="19" s="1"/>
  <c r="Z284" i="19"/>
  <c r="AA284" i="19" s="1"/>
  <c r="Z289" i="19"/>
  <c r="AA289" i="19" s="1"/>
  <c r="Z73" i="19"/>
  <c r="AA73" i="19" s="1"/>
  <c r="Z81" i="19"/>
  <c r="AA81" i="19" s="1"/>
  <c r="Z89" i="19"/>
  <c r="AA89" i="19" s="1"/>
  <c r="Z97" i="19"/>
  <c r="AA97" i="19" s="1"/>
  <c r="Z154" i="19"/>
  <c r="AA154" i="19" s="1"/>
  <c r="Z162" i="19"/>
  <c r="AA162" i="19" s="1"/>
  <c r="Z170" i="19"/>
  <c r="AA170" i="19" s="1"/>
  <c r="Z178" i="19"/>
  <c r="AA178" i="19" s="1"/>
  <c r="Z186" i="19"/>
  <c r="AA186" i="19" s="1"/>
  <c r="Z193" i="19"/>
  <c r="AA193" i="19" s="1"/>
  <c r="Z204" i="19"/>
  <c r="AA204" i="19" s="1"/>
  <c r="AA209" i="19"/>
  <c r="Z220" i="19"/>
  <c r="AA220" i="19" s="1"/>
  <c r="AA225" i="19"/>
  <c r="Z236" i="19"/>
  <c r="AA236" i="19" s="1"/>
  <c r="AA241" i="19"/>
  <c r="Z252" i="19"/>
  <c r="AA252" i="19" s="1"/>
  <c r="AA257" i="19"/>
  <c r="Z282" i="19"/>
  <c r="AA282" i="19" s="1"/>
  <c r="Z292" i="19"/>
  <c r="AA292" i="19" s="1"/>
  <c r="Z306" i="19"/>
  <c r="AA306" i="19" s="1"/>
  <c r="Z344" i="19"/>
  <c r="AA344" i="19" s="1"/>
  <c r="Z72" i="19"/>
  <c r="AA72" i="19" s="1"/>
  <c r="Z80" i="19"/>
  <c r="AA80" i="19" s="1"/>
  <c r="Z88" i="19"/>
  <c r="AA88" i="19" s="1"/>
  <c r="Z96" i="19"/>
  <c r="AA96" i="19" s="1"/>
  <c r="Z104" i="19"/>
  <c r="AA104" i="19" s="1"/>
  <c r="Z108" i="19"/>
  <c r="AA108" i="19" s="1"/>
  <c r="Z112" i="19"/>
  <c r="AA112" i="19" s="1"/>
  <c r="Z116" i="19"/>
  <c r="AA116" i="19" s="1"/>
  <c r="Z120" i="19"/>
  <c r="AA120" i="19" s="1"/>
  <c r="Z124" i="19"/>
  <c r="AA124" i="19" s="1"/>
  <c r="Z128" i="19"/>
  <c r="AA128" i="19" s="1"/>
  <c r="Z132" i="19"/>
  <c r="AA132" i="19" s="1"/>
  <c r="Z136" i="19"/>
  <c r="AA136" i="19" s="1"/>
  <c r="Z140" i="19"/>
  <c r="AA140" i="19" s="1"/>
  <c r="Z144" i="19"/>
  <c r="AA144" i="19" s="1"/>
  <c r="Z148" i="19"/>
  <c r="AA148" i="19" s="1"/>
  <c r="Z153" i="19"/>
  <c r="AA153" i="19" s="1"/>
  <c r="Z161" i="19"/>
  <c r="AA161" i="19" s="1"/>
  <c r="Z169" i="19"/>
  <c r="AA169" i="19" s="1"/>
  <c r="Z177" i="19"/>
  <c r="AA177" i="19" s="1"/>
  <c r="Z185" i="19"/>
  <c r="AA185" i="19" s="1"/>
  <c r="Z198" i="19"/>
  <c r="AA198" i="19" s="1"/>
  <c r="Z214" i="19"/>
  <c r="AA214" i="19" s="1"/>
  <c r="Z230" i="19"/>
  <c r="AA230" i="19" s="1"/>
  <c r="Z246" i="19"/>
  <c r="AA246" i="19" s="1"/>
  <c r="AA262" i="19"/>
  <c r="Z272" i="19"/>
  <c r="AA272" i="19" s="1"/>
  <c r="Z368" i="19"/>
  <c r="AA368" i="19" s="1"/>
  <c r="Z71" i="19"/>
  <c r="AA71" i="19" s="1"/>
  <c r="Z79" i="19"/>
  <c r="AA79" i="19" s="1"/>
  <c r="Z87" i="19"/>
  <c r="AA87" i="19" s="1"/>
  <c r="Z95" i="19"/>
  <c r="AA95" i="19" s="1"/>
  <c r="Z103" i="19"/>
  <c r="AA103" i="19" s="1"/>
  <c r="Z152" i="19"/>
  <c r="AA152" i="19" s="1"/>
  <c r="Z160" i="19"/>
  <c r="AA160" i="19" s="1"/>
  <c r="Z168" i="19"/>
  <c r="AA168" i="19" s="1"/>
  <c r="Z176" i="19"/>
  <c r="AA176" i="19" s="1"/>
  <c r="Z184" i="19"/>
  <c r="AA184" i="19" s="1"/>
  <c r="Z192" i="19"/>
  <c r="AA192" i="19" s="1"/>
  <c r="Z208" i="19"/>
  <c r="AA208" i="19" s="1"/>
  <c r="Z224" i="19"/>
  <c r="AA224" i="19" s="1"/>
  <c r="Z240" i="19"/>
  <c r="AA240" i="19" s="1"/>
  <c r="Z256" i="19"/>
  <c r="AA256" i="19" s="1"/>
  <c r="Z266" i="19"/>
  <c r="AA266" i="19" s="1"/>
  <c r="Z276" i="19"/>
  <c r="AA276" i="19" s="1"/>
  <c r="Z281" i="19"/>
  <c r="AA281" i="19" s="1"/>
  <c r="AA286" i="19"/>
  <c r="Z300" i="19"/>
  <c r="AA300" i="19" s="1"/>
  <c r="Z305" i="19"/>
  <c r="AA305" i="19" s="1"/>
  <c r="Z314" i="19"/>
  <c r="AA314" i="19" s="1"/>
  <c r="Z70" i="19"/>
  <c r="AA70" i="19" s="1"/>
  <c r="Z78" i="19"/>
  <c r="AA78" i="19" s="1"/>
  <c r="Z86" i="19"/>
  <c r="AA86" i="19" s="1"/>
  <c r="Z94" i="19"/>
  <c r="AA94" i="19" s="1"/>
  <c r="Z102" i="19"/>
  <c r="AA102" i="19" s="1"/>
  <c r="Z107" i="19"/>
  <c r="AA107" i="19" s="1"/>
  <c r="Z111" i="19"/>
  <c r="AA111" i="19" s="1"/>
  <c r="Z115" i="19"/>
  <c r="AA115" i="19" s="1"/>
  <c r="Z119" i="19"/>
  <c r="AA119" i="19" s="1"/>
  <c r="Z123" i="19"/>
  <c r="AA123" i="19" s="1"/>
  <c r="Z127" i="19"/>
  <c r="AA127" i="19" s="1"/>
  <c r="Z131" i="19"/>
  <c r="AA131" i="19" s="1"/>
  <c r="Z135" i="19"/>
  <c r="AA135" i="19" s="1"/>
  <c r="Z139" i="19"/>
  <c r="AA139" i="19" s="1"/>
  <c r="Z143" i="19"/>
  <c r="AA143" i="19" s="1"/>
  <c r="Z147" i="19"/>
  <c r="AA147" i="19" s="1"/>
  <c r="Z151" i="19"/>
  <c r="AA151" i="19" s="1"/>
  <c r="Z159" i="19"/>
  <c r="AA159" i="19" s="1"/>
  <c r="Z167" i="19"/>
  <c r="AA167" i="19" s="1"/>
  <c r="Z175" i="19"/>
  <c r="AA175" i="19" s="1"/>
  <c r="Z183" i="19"/>
  <c r="AA183" i="19" s="1"/>
  <c r="Z191" i="19"/>
  <c r="AA191" i="19" s="1"/>
  <c r="AA290" i="19"/>
  <c r="Z352" i="19"/>
  <c r="AA352" i="19" s="1"/>
  <c r="Z182" i="19"/>
  <c r="AA182" i="19" s="1"/>
  <c r="Z190" i="19"/>
  <c r="AA190" i="19" s="1"/>
  <c r="Z196" i="19"/>
  <c r="AA196" i="19" s="1"/>
  <c r="Z212" i="19"/>
  <c r="AA212" i="19" s="1"/>
  <c r="Z228" i="19"/>
  <c r="AA228" i="19" s="1"/>
  <c r="Z244" i="19"/>
  <c r="AA244" i="19" s="1"/>
  <c r="Z260" i="19"/>
  <c r="AA260" i="19" s="1"/>
  <c r="Z280" i="19"/>
  <c r="AA280" i="19" s="1"/>
  <c r="Z330" i="19"/>
  <c r="AA330" i="19" s="1"/>
  <c r="AA460" i="19"/>
  <c r="Z466" i="19"/>
  <c r="AA466" i="19" s="1"/>
  <c r="Z470" i="19"/>
  <c r="AA470" i="19" s="1"/>
  <c r="AA475" i="19"/>
  <c r="AA350" i="19"/>
  <c r="AA374" i="19"/>
  <c r="AA382" i="19"/>
  <c r="AA406" i="19"/>
  <c r="AA430" i="19"/>
  <c r="AA438" i="19"/>
  <c r="AA459" i="19"/>
  <c r="AA379" i="19"/>
  <c r="AA387" i="19"/>
  <c r="AA395" i="19"/>
  <c r="AA403" i="19"/>
  <c r="AA411" i="19"/>
  <c r="AA419" i="19"/>
  <c r="AA427" i="19"/>
  <c r="AA435" i="19"/>
  <c r="AA443" i="19"/>
  <c r="AA446" i="19"/>
  <c r="AA451" i="19"/>
  <c r="Z341" i="19"/>
  <c r="AA341" i="19" s="1"/>
  <c r="Z349" i="19"/>
  <c r="AA349" i="19" s="1"/>
  <c r="Z357" i="19"/>
  <c r="AA357" i="19" s="1"/>
  <c r="Z365" i="19"/>
  <c r="AA365" i="19" s="1"/>
  <c r="Z373" i="19"/>
  <c r="AA373" i="19" s="1"/>
  <c r="Z381" i="19"/>
  <c r="AA381" i="19" s="1"/>
  <c r="Z389" i="19"/>
  <c r="AA389" i="19" s="1"/>
  <c r="Z397" i="19"/>
  <c r="AA397" i="19" s="1"/>
  <c r="Z405" i="19"/>
  <c r="AA405" i="19" s="1"/>
  <c r="Z413" i="19"/>
  <c r="AA413" i="19" s="1"/>
  <c r="Z421" i="19"/>
  <c r="AA421" i="19" s="1"/>
  <c r="Z429" i="19"/>
  <c r="AA429" i="19" s="1"/>
  <c r="Z437" i="19"/>
  <c r="AA437" i="19" s="1"/>
  <c r="Z327" i="19"/>
  <c r="AA327" i="19" s="1"/>
  <c r="Z322" i="19"/>
  <c r="AA322" i="19" s="1"/>
  <c r="AA476" i="19"/>
  <c r="Z482" i="19"/>
  <c r="AA482" i="19" s="1"/>
  <c r="AA679" i="19"/>
  <c r="Z681" i="19"/>
  <c r="AA681" i="19" s="1"/>
  <c r="AA691" i="19"/>
  <c r="Z683" i="19"/>
  <c r="AA683" i="19" s="1"/>
  <c r="Z689" i="19"/>
  <c r="AA689" i="19" s="1"/>
  <c r="Z694" i="19"/>
  <c r="AA694" i="19" s="1"/>
  <c r="Z698" i="19"/>
  <c r="AA698" i="19" s="1"/>
  <c r="Z702" i="19"/>
  <c r="AA702" i="19" s="1"/>
  <c r="Z706" i="19"/>
  <c r="AA706" i="19" s="1"/>
  <c r="Z710" i="19"/>
  <c r="AA710" i="19" s="1"/>
  <c r="Z714" i="19"/>
  <c r="AA714" i="19" s="1"/>
  <c r="Z718" i="19"/>
  <c r="AA718" i="19" s="1"/>
  <c r="Z722" i="19"/>
  <c r="AA722" i="19" s="1"/>
  <c r="Z726" i="19"/>
  <c r="AA726" i="19" s="1"/>
  <c r="Z730" i="19"/>
  <c r="AA730" i="19" s="1"/>
  <c r="Z734" i="19"/>
  <c r="AA734" i="19" s="1"/>
  <c r="Z738" i="19"/>
  <c r="AA738" i="19" s="1"/>
  <c r="Z742" i="19"/>
  <c r="AA742" i="19" s="1"/>
  <c r="Z746" i="19"/>
  <c r="AA746" i="19" s="1"/>
  <c r="Z751" i="19"/>
  <c r="AA751" i="19" s="1"/>
  <c r="Z754" i="19"/>
  <c r="AA754" i="19" s="1"/>
  <c r="Z759" i="19"/>
  <c r="AA759" i="19" s="1"/>
  <c r="Z762" i="19"/>
  <c r="AA762" i="19" s="1"/>
  <c r="Z767" i="19"/>
  <c r="AA767" i="19" s="1"/>
  <c r="Z770" i="19"/>
  <c r="AA770" i="19" s="1"/>
  <c r="AA784" i="19"/>
  <c r="AA812" i="19"/>
  <c r="AA693" i="19"/>
  <c r="AA697" i="19"/>
  <c r="AA701" i="19"/>
  <c r="AA705" i="19"/>
  <c r="AA721" i="19"/>
  <c r="AA725" i="19"/>
  <c r="AA733" i="19"/>
  <c r="AA737" i="19"/>
  <c r="AA741" i="19"/>
  <c r="Z783" i="19"/>
  <c r="AA783" i="19" s="1"/>
  <c r="Z696" i="19"/>
  <c r="AA696" i="19" s="1"/>
  <c r="Z700" i="19"/>
  <c r="AA700" i="19" s="1"/>
  <c r="Z704" i="19"/>
  <c r="AA704" i="19" s="1"/>
  <c r="Z708" i="19"/>
  <c r="AA708" i="19" s="1"/>
  <c r="Z712" i="19"/>
  <c r="AA712" i="19" s="1"/>
  <c r="Z716" i="19"/>
  <c r="AA716" i="19" s="1"/>
  <c r="Z720" i="19"/>
  <c r="AA720" i="19" s="1"/>
  <c r="Z724" i="19"/>
  <c r="AA724" i="19" s="1"/>
  <c r="Z728" i="19"/>
  <c r="AA728" i="19" s="1"/>
  <c r="Z732" i="19"/>
  <c r="AA732" i="19" s="1"/>
  <c r="Z736" i="19"/>
  <c r="AA736" i="19" s="1"/>
  <c r="Z740" i="19"/>
  <c r="AA740" i="19" s="1"/>
  <c r="Z744" i="19"/>
  <c r="AA744" i="19" s="1"/>
  <c r="Z776" i="19"/>
  <c r="AA776" i="19" s="1"/>
  <c r="Z792" i="19"/>
  <c r="AA792" i="19" s="1"/>
  <c r="Z816" i="19"/>
  <c r="AA816" i="19" s="1"/>
  <c r="AA820" i="19"/>
  <c r="AA796" i="19"/>
  <c r="Z695" i="19"/>
  <c r="AA695" i="19" s="1"/>
  <c r="Z699" i="19"/>
  <c r="AA699" i="19" s="1"/>
  <c r="Z703" i="19"/>
  <c r="AA703" i="19" s="1"/>
  <c r="Z707" i="19"/>
  <c r="AA707" i="19" s="1"/>
  <c r="Z711" i="19"/>
  <c r="AA711" i="19" s="1"/>
  <c r="Z715" i="19"/>
  <c r="AA715" i="19" s="1"/>
  <c r="Z719" i="19"/>
  <c r="AA719" i="19" s="1"/>
  <c r="Z723" i="19"/>
  <c r="AA723" i="19" s="1"/>
  <c r="Z727" i="19"/>
  <c r="AA727" i="19" s="1"/>
  <c r="Z731" i="19"/>
  <c r="AA731" i="19" s="1"/>
  <c r="Z735" i="19"/>
  <c r="AA735" i="19" s="1"/>
  <c r="Z739" i="19"/>
  <c r="AA739" i="19" s="1"/>
  <c r="Z743" i="19"/>
  <c r="AA743" i="19" s="1"/>
  <c r="Z800" i="19"/>
  <c r="AA800" i="19" s="1"/>
  <c r="Z19" i="18"/>
  <c r="AA19" i="18" s="1"/>
  <c r="Z323" i="18"/>
  <c r="Z355" i="18"/>
  <c r="Z491" i="18"/>
  <c r="Z547" i="18"/>
  <c r="AA547" i="18" s="1"/>
  <c r="Z699" i="18"/>
  <c r="Z915" i="18"/>
  <c r="Z947" i="18"/>
  <c r="Z955" i="18"/>
  <c r="Z963" i="18"/>
  <c r="Z971" i="18"/>
  <c r="Z979" i="18"/>
  <c r="Z987" i="18"/>
  <c r="Z995" i="18"/>
  <c r="Z1003" i="18"/>
  <c r="Z1011" i="18"/>
  <c r="Z1019" i="18"/>
  <c r="Z352" i="18"/>
  <c r="Z464" i="18"/>
  <c r="Z552" i="18"/>
  <c r="Z624" i="18"/>
  <c r="AA624" i="18" s="1"/>
  <c r="Z944" i="18"/>
  <c r="Z952" i="18"/>
  <c r="Z960" i="18"/>
  <c r="Z968" i="18"/>
  <c r="Z976" i="18"/>
  <c r="Z984" i="18"/>
  <c r="Z992" i="18"/>
  <c r="Z1000" i="18"/>
  <c r="Z1008" i="18"/>
  <c r="Z1016" i="18"/>
  <c r="Z1024" i="18"/>
  <c r="Z37" i="18"/>
  <c r="Z53" i="18"/>
  <c r="AA53" i="18" s="1"/>
  <c r="Z333" i="18"/>
  <c r="Z405" i="18"/>
  <c r="Z413" i="18"/>
  <c r="Z421" i="18"/>
  <c r="Z429" i="18"/>
  <c r="Z445" i="18"/>
  <c r="Z461" i="18"/>
  <c r="Z541" i="18"/>
  <c r="Z557" i="18"/>
  <c r="AA557" i="18" s="1"/>
  <c r="Z573" i="18"/>
  <c r="Z605" i="18"/>
  <c r="Z653" i="18"/>
  <c r="Z669" i="18"/>
  <c r="Z685" i="18"/>
  <c r="Z693" i="18"/>
  <c r="Z885" i="18"/>
  <c r="Z893" i="18"/>
  <c r="Z901" i="18"/>
  <c r="Z909" i="18"/>
  <c r="Z917" i="18"/>
  <c r="Z949" i="18"/>
  <c r="Z957" i="18"/>
  <c r="Z965" i="18"/>
  <c r="Z973" i="18"/>
  <c r="Z981" i="18"/>
  <c r="Z989" i="18"/>
  <c r="Z997" i="18"/>
  <c r="Z1005" i="18"/>
  <c r="Z1013" i="18"/>
  <c r="Z1021" i="18"/>
  <c r="Z7" i="18"/>
  <c r="Z399" i="18"/>
  <c r="Z455" i="18"/>
  <c r="Z519" i="18"/>
  <c r="Z559" i="18"/>
  <c r="AA559" i="18" s="1"/>
  <c r="Z575" i="18"/>
  <c r="Z623" i="18"/>
  <c r="Z647" i="18"/>
  <c r="AA647" i="18" s="1"/>
  <c r="Z663" i="18"/>
  <c r="Z703" i="18"/>
  <c r="Z719" i="18"/>
  <c r="Z727" i="18"/>
  <c r="Z735" i="18"/>
  <c r="Z743" i="18"/>
  <c r="Z751" i="18"/>
  <c r="Z759" i="18"/>
  <c r="Z767" i="18"/>
  <c r="Z775" i="18"/>
  <c r="Z783" i="18"/>
  <c r="Z791" i="18"/>
  <c r="Z799" i="18"/>
  <c r="Z807" i="18"/>
  <c r="Z815" i="18"/>
  <c r="Z823" i="18"/>
  <c r="Z831" i="18"/>
  <c r="Z839" i="18"/>
  <c r="Z847" i="18"/>
  <c r="Z855" i="18"/>
  <c r="Z863" i="18"/>
  <c r="Z871" i="18"/>
  <c r="Z879" i="18"/>
  <c r="Z887" i="18"/>
  <c r="AA887" i="18" s="1"/>
  <c r="Z364" i="18"/>
  <c r="Z380" i="18"/>
  <c r="Z396" i="18"/>
  <c r="Z484" i="18"/>
  <c r="Z732" i="18"/>
  <c r="Z740" i="18"/>
  <c r="Z748" i="18"/>
  <c r="Z756" i="18"/>
  <c r="AA756" i="18" s="1"/>
  <c r="Z764" i="18"/>
  <c r="Z772" i="18"/>
  <c r="Z780" i="18"/>
  <c r="Z788" i="18"/>
  <c r="Z796" i="18"/>
  <c r="Z804" i="18"/>
  <c r="Z812" i="18"/>
  <c r="Z820" i="18"/>
  <c r="Z828" i="18"/>
  <c r="Z836" i="18"/>
  <c r="Z844" i="18"/>
  <c r="Z852" i="18"/>
  <c r="Z860" i="18"/>
  <c r="Z17" i="18"/>
  <c r="Z33" i="18"/>
  <c r="AA33" i="18" s="1"/>
  <c r="Z441" i="18"/>
  <c r="Z481" i="18"/>
  <c r="Z537" i="18"/>
  <c r="Z641" i="18"/>
  <c r="Z673" i="18"/>
  <c r="Z681" i="18"/>
  <c r="Z1025" i="18"/>
  <c r="Z77" i="18"/>
  <c r="AA77" i="18" s="1"/>
  <c r="Z80" i="18"/>
  <c r="Y100" i="18"/>
  <c r="Y122" i="18"/>
  <c r="Z135" i="18"/>
  <c r="Y175" i="18"/>
  <c r="Y235" i="18"/>
  <c r="Z263" i="18"/>
  <c r="Z13" i="18"/>
  <c r="Y27" i="18"/>
  <c r="Y31" i="18"/>
  <c r="Z46" i="18"/>
  <c r="Z67" i="18"/>
  <c r="Y91" i="18"/>
  <c r="Y94" i="18"/>
  <c r="Z97" i="18"/>
  <c r="AA97" i="18" s="1"/>
  <c r="Z100" i="18"/>
  <c r="Z103" i="18"/>
  <c r="Z106" i="18"/>
  <c r="Z109" i="18"/>
  <c r="AA109" i="18" s="1"/>
  <c r="Z112" i="18"/>
  <c r="AA112" i="18" s="1"/>
  <c r="Y115" i="18"/>
  <c r="Z122" i="18"/>
  <c r="Z125" i="18"/>
  <c r="AA125" i="18" s="1"/>
  <c r="Y131" i="18"/>
  <c r="Z144" i="18"/>
  <c r="Z147" i="18"/>
  <c r="Y150" i="18"/>
  <c r="Y159" i="18"/>
  <c r="Z178" i="18"/>
  <c r="Y6" i="18"/>
  <c r="Z9" i="18"/>
  <c r="AA9" i="18" s="1"/>
  <c r="Y16" i="18"/>
  <c r="Z27" i="18"/>
  <c r="AA27" i="18" s="1"/>
  <c r="Z31" i="18"/>
  <c r="Z34" i="18"/>
  <c r="AA34" i="18" s="1"/>
  <c r="Z38" i="18"/>
  <c r="AA38" i="18" s="1"/>
  <c r="Y41" i="18"/>
  <c r="Y45" i="18"/>
  <c r="Y52" i="18"/>
  <c r="Z56" i="18"/>
  <c r="Z60" i="18"/>
  <c r="Z63" i="18"/>
  <c r="AA63" i="18" s="1"/>
  <c r="Y66" i="18"/>
  <c r="Y76" i="18"/>
  <c r="Y79" i="18"/>
  <c r="Y82" i="18"/>
  <c r="Z85" i="18"/>
  <c r="AA85" i="18" s="1"/>
  <c r="Z88" i="18"/>
  <c r="Z91" i="18"/>
  <c r="Z94" i="18"/>
  <c r="AA94" i="18" s="1"/>
  <c r="Z115" i="18"/>
  <c r="Y118" i="18"/>
  <c r="Z131" i="18"/>
  <c r="Y134" i="18"/>
  <c r="Z150" i="18"/>
  <c r="Z159" i="18"/>
  <c r="Z162" i="18"/>
  <c r="Z165" i="18"/>
  <c r="AA165" i="18" s="1"/>
  <c r="Z168" i="18"/>
  <c r="AA168" i="18" s="1"/>
  <c r="Y171" i="18"/>
  <c r="Y180" i="18"/>
  <c r="Z183" i="18"/>
  <c r="Z186" i="18"/>
  <c r="Z189" i="18"/>
  <c r="AA189" i="18" s="1"/>
  <c r="Z207" i="18"/>
  <c r="AA207" i="18" s="1"/>
  <c r="Z210" i="18"/>
  <c r="AA210" i="18" s="1"/>
  <c r="Z217" i="18"/>
  <c r="Z223" i="18"/>
  <c r="Z226" i="18"/>
  <c r="Y229" i="18"/>
  <c r="Z232" i="18"/>
  <c r="Z238" i="18"/>
  <c r="Z241" i="18"/>
  <c r="AA241" i="18" s="1"/>
  <c r="Z244" i="18"/>
  <c r="Z247" i="18"/>
  <c r="Z250" i="18"/>
  <c r="Z259" i="18"/>
  <c r="Z262" i="18"/>
  <c r="AA262" i="18" s="1"/>
  <c r="Y268" i="18"/>
  <c r="Y271" i="18"/>
  <c r="Z274" i="18"/>
  <c r="Z283" i="18"/>
  <c r="Z286" i="18"/>
  <c r="Y303" i="18"/>
  <c r="Z306" i="18"/>
  <c r="Y326" i="18"/>
  <c r="Y329" i="18"/>
  <c r="Z332" i="18"/>
  <c r="Z335" i="18"/>
  <c r="Y338" i="18"/>
  <c r="Z341" i="18"/>
  <c r="Z344" i="18"/>
  <c r="Z347" i="18"/>
  <c r="Z353" i="18"/>
  <c r="Z362" i="18"/>
  <c r="Z365" i="18"/>
  <c r="Z371" i="18"/>
  <c r="Y376" i="18"/>
  <c r="Y379" i="18"/>
  <c r="Y385" i="18"/>
  <c r="Y388" i="18"/>
  <c r="Z391" i="18"/>
  <c r="Z394" i="18"/>
  <c r="Z397" i="18"/>
  <c r="Y402" i="18"/>
  <c r="Y405" i="18"/>
  <c r="Z408" i="18"/>
  <c r="Y413" i="18"/>
  <c r="Z416" i="18"/>
  <c r="Y421" i="18"/>
  <c r="Z424" i="18"/>
  <c r="Y429" i="18"/>
  <c r="AA429" i="18" s="1"/>
  <c r="Z432" i="18"/>
  <c r="Y440" i="18"/>
  <c r="Z443" i="18"/>
  <c r="Z509" i="18"/>
  <c r="Z523" i="18"/>
  <c r="Z529" i="18"/>
  <c r="Z532" i="18"/>
  <c r="Z540" i="18"/>
  <c r="Z546" i="18"/>
  <c r="Z549" i="18"/>
  <c r="Y564" i="18"/>
  <c r="Z576" i="18"/>
  <c r="AA576" i="18" s="1"/>
  <c r="Z583" i="18"/>
  <c r="AA583" i="18" s="1"/>
  <c r="Z598" i="18"/>
  <c r="AA598" i="18" s="1"/>
  <c r="Z616" i="18"/>
  <c r="Z619" i="18"/>
  <c r="AA619" i="18" s="1"/>
  <c r="Z631" i="18"/>
  <c r="AA631" i="18" s="1"/>
  <c r="Z690" i="18"/>
  <c r="Y13" i="18"/>
  <c r="Y35" i="18"/>
  <c r="Z6" i="18"/>
  <c r="Y12" i="18"/>
  <c r="Z16" i="18"/>
  <c r="Z20" i="18"/>
  <c r="AA20" i="18" s="1"/>
  <c r="Y23" i="18"/>
  <c r="Y26" i="18"/>
  <c r="AA26" i="18" s="1"/>
  <c r="Y37" i="18"/>
  <c r="AA37" i="18" s="1"/>
  <c r="Z41" i="18"/>
  <c r="AA41" i="18" s="1"/>
  <c r="Z45" i="18"/>
  <c r="Z48" i="18"/>
  <c r="AA48" i="18" s="1"/>
  <c r="Z52" i="18"/>
  <c r="AA52" i="18" s="1"/>
  <c r="Z59" i="18"/>
  <c r="AA59" i="18" s="1"/>
  <c r="Z66" i="18"/>
  <c r="Y70" i="18"/>
  <c r="Z73" i="18"/>
  <c r="AA73" i="18" s="1"/>
  <c r="Z76" i="18"/>
  <c r="AA76" i="18" s="1"/>
  <c r="Z79" i="18"/>
  <c r="AA79" i="18" s="1"/>
  <c r="Z82" i="18"/>
  <c r="AA82" i="18" s="1"/>
  <c r="Y96" i="18"/>
  <c r="Y99" i="18"/>
  <c r="Y102" i="18"/>
  <c r="Z105" i="18"/>
  <c r="AA105" i="18" s="1"/>
  <c r="Z108" i="18"/>
  <c r="AA108" i="18" s="1"/>
  <c r="Y111" i="18"/>
  <c r="Z118" i="18"/>
  <c r="Z121" i="18"/>
  <c r="AA121" i="18" s="1"/>
  <c r="Z124" i="18"/>
  <c r="AA124" i="18" s="1"/>
  <c r="Y127" i="18"/>
  <c r="Z134" i="18"/>
  <c r="Z137" i="18"/>
  <c r="AA137" i="18" s="1"/>
  <c r="Z140" i="18"/>
  <c r="AA140" i="18" s="1"/>
  <c r="Y143" i="18"/>
  <c r="Y146" i="18"/>
  <c r="Y152" i="18"/>
  <c r="Y155" i="18"/>
  <c r="Z171" i="18"/>
  <c r="Y174" i="18"/>
  <c r="Z177" i="18"/>
  <c r="AA177" i="18" s="1"/>
  <c r="Z180" i="18"/>
  <c r="AA180" i="18" s="1"/>
  <c r="Y213" i="18"/>
  <c r="Y219" i="18"/>
  <c r="Z229" i="18"/>
  <c r="AA229" i="18" s="1"/>
  <c r="Y234" i="18"/>
  <c r="Y252" i="18"/>
  <c r="Z268" i="18"/>
  <c r="Z271" i="18"/>
  <c r="Y276" i="18"/>
  <c r="Y279" i="18"/>
  <c r="Y288" i="18"/>
  <c r="Y291" i="18"/>
  <c r="Y294" i="18"/>
  <c r="Z297" i="18"/>
  <c r="AA297" i="18" s="1"/>
  <c r="Y300" i="18"/>
  <c r="Y311" i="18"/>
  <c r="Y323" i="18"/>
  <c r="Z326" i="18"/>
  <c r="AA326" i="18" s="1"/>
  <c r="Z329" i="18"/>
  <c r="Z338" i="18"/>
  <c r="Y349" i="18"/>
  <c r="Y352" i="18"/>
  <c r="Y355" i="18"/>
  <c r="Y358" i="18"/>
  <c r="Y364" i="18"/>
  <c r="Y367" i="18"/>
  <c r="Y370" i="18"/>
  <c r="Y373" i="18"/>
  <c r="Z376" i="18"/>
  <c r="Z379" i="18"/>
  <c r="Y382" i="18"/>
  <c r="Z385" i="18"/>
  <c r="Z388" i="18"/>
  <c r="Y396" i="18"/>
  <c r="AA396" i="18" s="1"/>
  <c r="Y399" i="18"/>
  <c r="Z402" i="18"/>
  <c r="Y410" i="18"/>
  <c r="Y418" i="18"/>
  <c r="Y426" i="18"/>
  <c r="Y488" i="18"/>
  <c r="Y500" i="18"/>
  <c r="Y503" i="18"/>
  <c r="Z506" i="18"/>
  <c r="Y511" i="18"/>
  <c r="Z514" i="18"/>
  <c r="Z517" i="18"/>
  <c r="Z520" i="18"/>
  <c r="Y525" i="18"/>
  <c r="Y567" i="18"/>
  <c r="Y570" i="18"/>
  <c r="Y582" i="18"/>
  <c r="Y591" i="18"/>
  <c r="Y594" i="18"/>
  <c r="Y612" i="18"/>
  <c r="Y650" i="18"/>
  <c r="Y653" i="18"/>
  <c r="Z656" i="18"/>
  <c r="AA656" i="18" s="1"/>
  <c r="Y667" i="18"/>
  <c r="Z670" i="18"/>
  <c r="AA670" i="18" s="1"/>
  <c r="Z723" i="18"/>
  <c r="Z39" i="18"/>
  <c r="AA39" i="18" s="1"/>
  <c r="Y62" i="18"/>
  <c r="Z70" i="18"/>
  <c r="AA70" i="18" s="1"/>
  <c r="Y90" i="18"/>
  <c r="Z99" i="18"/>
  <c r="Z111" i="18"/>
  <c r="Y130" i="18"/>
  <c r="Z146" i="18"/>
  <c r="AA146" i="18" s="1"/>
  <c r="Z152" i="18"/>
  <c r="Z161" i="18"/>
  <c r="AA161" i="18" s="1"/>
  <c r="Z164" i="18"/>
  <c r="AA164" i="18" s="1"/>
  <c r="Y167" i="18"/>
  <c r="Z174" i="18"/>
  <c r="Y191" i="18"/>
  <c r="Z197" i="18"/>
  <c r="AA197" i="18" s="1"/>
  <c r="Y200" i="18"/>
  <c r="Y203" i="18"/>
  <c r="Y206" i="18"/>
  <c r="Y209" i="18"/>
  <c r="Y216" i="18"/>
  <c r="Z219" i="18"/>
  <c r="Y225" i="18"/>
  <c r="Y231" i="18"/>
  <c r="Y264" i="18"/>
  <c r="Y273" i="18"/>
  <c r="Z276" i="18"/>
  <c r="Z279" i="18"/>
  <c r="Y285" i="18"/>
  <c r="Z288" i="18"/>
  <c r="Z291" i="18"/>
  <c r="Z308" i="18"/>
  <c r="AA308" i="18" s="1"/>
  <c r="Z311" i="18"/>
  <c r="Z317" i="18"/>
  <c r="AA317" i="18" s="1"/>
  <c r="Y320" i="18"/>
  <c r="AA323" i="18"/>
  <c r="Y331" i="18"/>
  <c r="Y334" i="18"/>
  <c r="Y340" i="18"/>
  <c r="Y343" i="18"/>
  <c r="Y346" i="18"/>
  <c r="AA346" i="18" s="1"/>
  <c r="Z349" i="18"/>
  <c r="Y361" i="18"/>
  <c r="Z367" i="18"/>
  <c r="AA370" i="18"/>
  <c r="Z373" i="18"/>
  <c r="Z382" i="18"/>
  <c r="Y390" i="18"/>
  <c r="Y393" i="18"/>
  <c r="Z448" i="18"/>
  <c r="Y459" i="18"/>
  <c r="Y462" i="18"/>
  <c r="Y468" i="18"/>
  <c r="Z471" i="18"/>
  <c r="Y476" i="18"/>
  <c r="Y482" i="18"/>
  <c r="Y485" i="18"/>
  <c r="Z511" i="18"/>
  <c r="Y519" i="18"/>
  <c r="AA519" i="18" s="1"/>
  <c r="Y522" i="18"/>
  <c r="Z542" i="18"/>
  <c r="Y545" i="18"/>
  <c r="Z567" i="18"/>
  <c r="Y575" i="18"/>
  <c r="Z579" i="18"/>
  <c r="Z606" i="18"/>
  <c r="AA606" i="18" s="1"/>
  <c r="Z612" i="18"/>
  <c r="Y627" i="18"/>
  <c r="Y641" i="18"/>
  <c r="Z678" i="18"/>
  <c r="Z706" i="18"/>
  <c r="Y717" i="18"/>
  <c r="Z720" i="18"/>
  <c r="Z12" i="18"/>
  <c r="AA12" i="18" s="1"/>
  <c r="Z23" i="18"/>
  <c r="Y55" i="18"/>
  <c r="Y84" i="18"/>
  <c r="Z93" i="18"/>
  <c r="AA93" i="18" s="1"/>
  <c r="Z102" i="18"/>
  <c r="Y114" i="18"/>
  <c r="Z127" i="18"/>
  <c r="Z143" i="18"/>
  <c r="Y158" i="18"/>
  <c r="Y5" i="18"/>
  <c r="Z18" i="18"/>
  <c r="AA18" i="18" s="1"/>
  <c r="Z29" i="18"/>
  <c r="AA29" i="18" s="1"/>
  <c r="Z44" i="18"/>
  <c r="AA44" i="18" s="1"/>
  <c r="Y47" i="18"/>
  <c r="Z55" i="18"/>
  <c r="Y65" i="18"/>
  <c r="Z69" i="18"/>
  <c r="AA69" i="18" s="1"/>
  <c r="Y72" i="18"/>
  <c r="Y75" i="18"/>
  <c r="Y78" i="18"/>
  <c r="Z81" i="18"/>
  <c r="AA81" i="18" s="1"/>
  <c r="Z84" i="18"/>
  <c r="Z87" i="18"/>
  <c r="Z114" i="18"/>
  <c r="Z117" i="18"/>
  <c r="AA117" i="18" s="1"/>
  <c r="Z120" i="18"/>
  <c r="AA120" i="18" s="1"/>
  <c r="Y123" i="18"/>
  <c r="Z130" i="18"/>
  <c r="Z133" i="18"/>
  <c r="AA133" i="18" s="1"/>
  <c r="Z136" i="18"/>
  <c r="AA136" i="18" s="1"/>
  <c r="Z158" i="18"/>
  <c r="Z167" i="18"/>
  <c r="Y170" i="18"/>
  <c r="Z182" i="18"/>
  <c r="Z191" i="18"/>
  <c r="AA191" i="18" s="1"/>
  <c r="Z200" i="18"/>
  <c r="Z203" i="18"/>
  <c r="Z206" i="18"/>
  <c r="Z209" i="18"/>
  <c r="Z216" i="18"/>
  <c r="Z264" i="18"/>
  <c r="Y267" i="18"/>
  <c r="Y270" i="18"/>
  <c r="Z273" i="18"/>
  <c r="Y302" i="18"/>
  <c r="Z305" i="18"/>
  <c r="Z320" i="18"/>
  <c r="Y325" i="18"/>
  <c r="Y328" i="18"/>
  <c r="Z331" i="18"/>
  <c r="Z334" i="18"/>
  <c r="AA334" i="18" s="1"/>
  <c r="Y337" i="18"/>
  <c r="Z340" i="18"/>
  <c r="Z343" i="18"/>
  <c r="Y351" i="18"/>
  <c r="Y357" i="18"/>
  <c r="Z361" i="18"/>
  <c r="Z431" i="18"/>
  <c r="Y436" i="18"/>
  <c r="Y439" i="18"/>
  <c r="Z442" i="18"/>
  <c r="Y450" i="18"/>
  <c r="Y453" i="18"/>
  <c r="Y456" i="18"/>
  <c r="Z459" i="18"/>
  <c r="AA459" i="18" s="1"/>
  <c r="Z462" i="18"/>
  <c r="Y490" i="18"/>
  <c r="Y493" i="18"/>
  <c r="Z497" i="18"/>
  <c r="Y505" i="18"/>
  <c r="Z508" i="18"/>
  <c r="Y513" i="18"/>
  <c r="Y516" i="18"/>
  <c r="Y527" i="18"/>
  <c r="Y536" i="18"/>
  <c r="Z539" i="18"/>
  <c r="Y563" i="18"/>
  <c r="Y572" i="18"/>
  <c r="Y602" i="18"/>
  <c r="Z609" i="18"/>
  <c r="AA609" i="18" s="1"/>
  <c r="Z630" i="18"/>
  <c r="Z661" i="18"/>
  <c r="AA661" i="18" s="1"/>
  <c r="Z664" i="18"/>
  <c r="Z675" i="18"/>
  <c r="AA675" i="18" s="1"/>
  <c r="Y700" i="18"/>
  <c r="Y4" i="18"/>
  <c r="Y8" i="18"/>
  <c r="Z30" i="18"/>
  <c r="AA30" i="18" s="1"/>
  <c r="Y51" i="18"/>
  <c r="Y87" i="18"/>
  <c r="Z96" i="18"/>
  <c r="AA96" i="18" s="1"/>
  <c r="Z149" i="18"/>
  <c r="AA149" i="18" s="1"/>
  <c r="Z155" i="18"/>
  <c r="Z213" i="18"/>
  <c r="Z8" i="18"/>
  <c r="Y11" i="18"/>
  <c r="Z15" i="18"/>
  <c r="AA15" i="18" s="1"/>
  <c r="Y40" i="18"/>
  <c r="Z51" i="18"/>
  <c r="Z62" i="18"/>
  <c r="Z90" i="18"/>
  <c r="Y104" i="18"/>
  <c r="Y107" i="18"/>
  <c r="Y139" i="18"/>
  <c r="Z5" i="18"/>
  <c r="Z11" i="18"/>
  <c r="Y22" i="18"/>
  <c r="Y25" i="18"/>
  <c r="Y32" i="18"/>
  <c r="Y36" i="18"/>
  <c r="Z40" i="18"/>
  <c r="Z43" i="18"/>
  <c r="AA43" i="18" s="1"/>
  <c r="Z47" i="18"/>
  <c r="Y50" i="18"/>
  <c r="Y57" i="18"/>
  <c r="Y61" i="18"/>
  <c r="Z65" i="18"/>
  <c r="Z72" i="18"/>
  <c r="Z75" i="18"/>
  <c r="Z78" i="18"/>
  <c r="AA78" i="18" s="1"/>
  <c r="Y92" i="18"/>
  <c r="Y95" i="18"/>
  <c r="Y98" i="18"/>
  <c r="Z101" i="18"/>
  <c r="AA101" i="18" s="1"/>
  <c r="Z104" i="18"/>
  <c r="Z107" i="18"/>
  <c r="Y110" i="18"/>
  <c r="Z123" i="18"/>
  <c r="Y126" i="18"/>
  <c r="Z139" i="18"/>
  <c r="Y142" i="18"/>
  <c r="Z145" i="18"/>
  <c r="AA145" i="18" s="1"/>
  <c r="Z148" i="18"/>
  <c r="AA148" i="18" s="1"/>
  <c r="Y151" i="18"/>
  <c r="Y154" i="18"/>
  <c r="Y160" i="18"/>
  <c r="Y163" i="18"/>
  <c r="Z170" i="18"/>
  <c r="Z173" i="18"/>
  <c r="AA173" i="18" s="1"/>
  <c r="Z176" i="18"/>
  <c r="Z179" i="18"/>
  <c r="Y184" i="18"/>
  <c r="Y187" i="18"/>
  <c r="Y193" i="18"/>
  <c r="Y196" i="18"/>
  <c r="Y212" i="18"/>
  <c r="Y218" i="18"/>
  <c r="Y233" i="18"/>
  <c r="Z236" i="18"/>
  <c r="AA236" i="18" s="1"/>
  <c r="Y239" i="18"/>
  <c r="Y248" i="18"/>
  <c r="Y251" i="18"/>
  <c r="Z254" i="18"/>
  <c r="AA254" i="18" s="1"/>
  <c r="Z257" i="18"/>
  <c r="AA257" i="18" s="1"/>
  <c r="Y260" i="18"/>
  <c r="Z267" i="18"/>
  <c r="Z270" i="18"/>
  <c r="Y275" i="18"/>
  <c r="Z296" i="18"/>
  <c r="Z299" i="18"/>
  <c r="AA299" i="18" s="1"/>
  <c r="Z302" i="18"/>
  <c r="Y307" i="18"/>
  <c r="Y310" i="18"/>
  <c r="Y313" i="18"/>
  <c r="Y316" i="18"/>
  <c r="Y322" i="18"/>
  <c r="Z325" i="18"/>
  <c r="Z328" i="18"/>
  <c r="Y333" i="18"/>
  <c r="Z337" i="18"/>
  <c r="Y348" i="18"/>
  <c r="Z401" i="18"/>
  <c r="Y409" i="18"/>
  <c r="Z412" i="18"/>
  <c r="Y417" i="18"/>
  <c r="Z420" i="18"/>
  <c r="Y425" i="18"/>
  <c r="Z428" i="18"/>
  <c r="Y433" i="18"/>
  <c r="Z436" i="18"/>
  <c r="Z439" i="18"/>
  <c r="Y444" i="18"/>
  <c r="Y447" i="18"/>
  <c r="Z450" i="18"/>
  <c r="Z453" i="18"/>
  <c r="Z456" i="18"/>
  <c r="Z465" i="18"/>
  <c r="Y470" i="18"/>
  <c r="Z473" i="18"/>
  <c r="Z479" i="18"/>
  <c r="Y487" i="18"/>
  <c r="Z490" i="18"/>
  <c r="Z493" i="18"/>
  <c r="Y496" i="18"/>
  <c r="Y499" i="18"/>
  <c r="Y502" i="18"/>
  <c r="Z505" i="18"/>
  <c r="Y510" i="18"/>
  <c r="Z513" i="18"/>
  <c r="AA513" i="18" s="1"/>
  <c r="Z516" i="18"/>
  <c r="Y524" i="18"/>
  <c r="Y533" i="18"/>
  <c r="Z536" i="18"/>
  <c r="AA536" i="18" s="1"/>
  <c r="Y541" i="18"/>
  <c r="Y550" i="18"/>
  <c r="Y553" i="18"/>
  <c r="Y556" i="18"/>
  <c r="Z560" i="18"/>
  <c r="Z563" i="18"/>
  <c r="Z566" i="18"/>
  <c r="AA566" i="18" s="1"/>
  <c r="Y584" i="18"/>
  <c r="Y587" i="18"/>
  <c r="Y590" i="18"/>
  <c r="Y599" i="18"/>
  <c r="Y605" i="18"/>
  <c r="Y620" i="18"/>
  <c r="Y623" i="18"/>
  <c r="AA623" i="18" s="1"/>
  <c r="Z672" i="18"/>
  <c r="Y697" i="18"/>
  <c r="Y21" i="18"/>
  <c r="Y7" i="18"/>
  <c r="AA7" i="18" s="1"/>
  <c r="Y10" i="18"/>
  <c r="AA10" i="18" s="1"/>
  <c r="Z14" i="18"/>
  <c r="AA14" i="18" s="1"/>
  <c r="Y17" i="18"/>
  <c r="AA17" i="18" s="1"/>
  <c r="Z22" i="18"/>
  <c r="Z25" i="18"/>
  <c r="Y28" i="18"/>
  <c r="Z32" i="18"/>
  <c r="Z36" i="18"/>
  <c r="Y42" i="18"/>
  <c r="AA42" i="18" s="1"/>
  <c r="Z50" i="18"/>
  <c r="Z54" i="18"/>
  <c r="AA54" i="18" s="1"/>
  <c r="Z57" i="18"/>
  <c r="Z61" i="18"/>
  <c r="Z68" i="18"/>
  <c r="AA68" i="18" s="1"/>
  <c r="Y80" i="18"/>
  <c r="Y83" i="18"/>
  <c r="Y86" i="18"/>
  <c r="Z89" i="18"/>
  <c r="AA89" i="18" s="1"/>
  <c r="Z92" i="18"/>
  <c r="Z95" i="18"/>
  <c r="Z98" i="18"/>
  <c r="Z110" i="18"/>
  <c r="Z113" i="18"/>
  <c r="AA113" i="18" s="1"/>
  <c r="Z116" i="18"/>
  <c r="AA116" i="18" s="1"/>
  <c r="Y119" i="18"/>
  <c r="Z126" i="18"/>
  <c r="Z129" i="18"/>
  <c r="AA129" i="18" s="1"/>
  <c r="Z132" i="18"/>
  <c r="AA132" i="18" s="1"/>
  <c r="Y135" i="18"/>
  <c r="Z142" i="18"/>
  <c r="Z151" i="18"/>
  <c r="Z154" i="18"/>
  <c r="Z157" i="18"/>
  <c r="AA157" i="18" s="1"/>
  <c r="Z160" i="18"/>
  <c r="Z163" i="18"/>
  <c r="Y166" i="18"/>
  <c r="Y181" i="18"/>
  <c r="Z184" i="18"/>
  <c r="Z187" i="18"/>
  <c r="Y190" i="18"/>
  <c r="AA190" i="18" s="1"/>
  <c r="Z193" i="18"/>
  <c r="Z196" i="18"/>
  <c r="Y199" i="18"/>
  <c r="Z202" i="18"/>
  <c r="AA202" i="18" s="1"/>
  <c r="Z205" i="18"/>
  <c r="AA205" i="18" s="1"/>
  <c r="Y208" i="18"/>
  <c r="Z224" i="18"/>
  <c r="AA224" i="18" s="1"/>
  <c r="Z227" i="18"/>
  <c r="AA227" i="18" s="1"/>
  <c r="Y230" i="18"/>
  <c r="AA230" i="18" s="1"/>
  <c r="Z233" i="18"/>
  <c r="Z239" i="18"/>
  <c r="Y242" i="18"/>
  <c r="AA242" i="18" s="1"/>
  <c r="Z245" i="18"/>
  <c r="AA245" i="18" s="1"/>
  <c r="Z248" i="18"/>
  <c r="Z251" i="18"/>
  <c r="Z260" i="18"/>
  <c r="Y263" i="18"/>
  <c r="Y272" i="18"/>
  <c r="Z284" i="18"/>
  <c r="AA284" i="18" s="1"/>
  <c r="Z287" i="18"/>
  <c r="Y304" i="18"/>
  <c r="Z307" i="18"/>
  <c r="Z310" i="18"/>
  <c r="Z313" i="18"/>
  <c r="Z316" i="18"/>
  <c r="AA316" i="18" s="1"/>
  <c r="Y319" i="18"/>
  <c r="Z322" i="18"/>
  <c r="Y327" i="18"/>
  <c r="Y330" i="18"/>
  <c r="Y336" i="18"/>
  <c r="Y339" i="18"/>
  <c r="Y342" i="18"/>
  <c r="Z366" i="18"/>
  <c r="Z372" i="18"/>
  <c r="Y380" i="18"/>
  <c r="AA380" i="18" s="1"/>
  <c r="Y389" i="18"/>
  <c r="Z392" i="18"/>
  <c r="Z395" i="18"/>
  <c r="Z398" i="18"/>
  <c r="Y403" i="18"/>
  <c r="Y406" i="18"/>
  <c r="AA406" i="18" s="1"/>
  <c r="Z409" i="18"/>
  <c r="Y414" i="18"/>
  <c r="Z417" i="18"/>
  <c r="Y422" i="18"/>
  <c r="Z425" i="18"/>
  <c r="Y430" i="18"/>
  <c r="Z433" i="18"/>
  <c r="Y441" i="18"/>
  <c r="Z444" i="18"/>
  <c r="Z447" i="18"/>
  <c r="Y455" i="18"/>
  <c r="Y458" i="18"/>
  <c r="Y461" i="18"/>
  <c r="AA461" i="18" s="1"/>
  <c r="Y464" i="18"/>
  <c r="Y467" i="18"/>
  <c r="Z470" i="18"/>
  <c r="Y475" i="18"/>
  <c r="Y478" i="18"/>
  <c r="AA478" i="18" s="1"/>
  <c r="Y481" i="18"/>
  <c r="Y484" i="18"/>
  <c r="Z487" i="18"/>
  <c r="Z496" i="18"/>
  <c r="Z499" i="18"/>
  <c r="Z502" i="18"/>
  <c r="AA502" i="18" s="1"/>
  <c r="Y507" i="18"/>
  <c r="Z510" i="18"/>
  <c r="Y521" i="18"/>
  <c r="Z530" i="18"/>
  <c r="Z533" i="18"/>
  <c r="Y538" i="18"/>
  <c r="Z556" i="18"/>
  <c r="Y574" i="18"/>
  <c r="Z590" i="18"/>
  <c r="Y626" i="18"/>
  <c r="Y657" i="18"/>
  <c r="Z666" i="18"/>
  <c r="Z691" i="18"/>
  <c r="AA691" i="18" s="1"/>
  <c r="Z705" i="18"/>
  <c r="Y710" i="18"/>
  <c r="Y716" i="18"/>
  <c r="Z28" i="18"/>
  <c r="Y46" i="18"/>
  <c r="Z83" i="18"/>
  <c r="Y106" i="18"/>
  <c r="Y138" i="18"/>
  <c r="Y147" i="18"/>
  <c r="Z166" i="18"/>
  <c r="Z199" i="18"/>
  <c r="Y253" i="18"/>
  <c r="Y256" i="18"/>
  <c r="Y277" i="18"/>
  <c r="Y289" i="18"/>
  <c r="Y292" i="18"/>
  <c r="Y295" i="18"/>
  <c r="Y298" i="18"/>
  <c r="Y301" i="18"/>
  <c r="Z304" i="18"/>
  <c r="Z319" i="18"/>
  <c r="Y324" i="18"/>
  <c r="Y350" i="18"/>
  <c r="Y356" i="18"/>
  <c r="Y359" i="18"/>
  <c r="Y368" i="18"/>
  <c r="Y374" i="18"/>
  <c r="Y377" i="18"/>
  <c r="Y383" i="18"/>
  <c r="Y386" i="18"/>
  <c r="Z389" i="18"/>
  <c r="AA389" i="18" s="1"/>
  <c r="Y400" i="18"/>
  <c r="Z403" i="18"/>
  <c r="Y411" i="18"/>
  <c r="Y419" i="18"/>
  <c r="Y427" i="18"/>
  <c r="Z430" i="18"/>
  <c r="AA430" i="18" s="1"/>
  <c r="Y435" i="18"/>
  <c r="Y438" i="18"/>
  <c r="AA438" i="18" s="1"/>
  <c r="Y446" i="18"/>
  <c r="Y449" i="18"/>
  <c r="Y452" i="18"/>
  <c r="Z467" i="18"/>
  <c r="Y472" i="18"/>
  <c r="Z475" i="18"/>
  <c r="AA481" i="18"/>
  <c r="Y489" i="18"/>
  <c r="Y492" i="18"/>
  <c r="Y495" i="18"/>
  <c r="Y501" i="18"/>
  <c r="Y504" i="18"/>
  <c r="Z507" i="18"/>
  <c r="Y526" i="18"/>
  <c r="Y535" i="18"/>
  <c r="Y562" i="18"/>
  <c r="Y568" i="18"/>
  <c r="Y571" i="18"/>
  <c r="Y601" i="18"/>
  <c r="Y613" i="18"/>
  <c r="Y651" i="18"/>
  <c r="Y654" i="18"/>
  <c r="Z660" i="18"/>
  <c r="Y699" i="18"/>
  <c r="AA699" i="18" s="1"/>
  <c r="Z64" i="18"/>
  <c r="AA64" i="18" s="1"/>
  <c r="Y67" i="18"/>
  <c r="Y71" i="18"/>
  <c r="Y74" i="18"/>
  <c r="Z86" i="18"/>
  <c r="Y103" i="18"/>
  <c r="Z119" i="18"/>
  <c r="Y144" i="18"/>
  <c r="Z169" i="18"/>
  <c r="AA169" i="18" s="1"/>
  <c r="Z172" i="18"/>
  <c r="AA172" i="18" s="1"/>
  <c r="Y178" i="18"/>
  <c r="Z181" i="18"/>
  <c r="Z4" i="18"/>
  <c r="Z21" i="18"/>
  <c r="Z24" i="18"/>
  <c r="AA24" i="18" s="1"/>
  <c r="Z35" i="18"/>
  <c r="Z49" i="18"/>
  <c r="AA49" i="18" s="1"/>
  <c r="Y56" i="18"/>
  <c r="Y60" i="18"/>
  <c r="Z71" i="18"/>
  <c r="Z74" i="18"/>
  <c r="Y88" i="18"/>
  <c r="Z128" i="18"/>
  <c r="AA128" i="18" s="1"/>
  <c r="Z138" i="18"/>
  <c r="AA138" i="18" s="1"/>
  <c r="Z141" i="18"/>
  <c r="AA141" i="18" s="1"/>
  <c r="Z153" i="18"/>
  <c r="AA153" i="18" s="1"/>
  <c r="Z156" i="18"/>
  <c r="AA156" i="18" s="1"/>
  <c r="Y162" i="18"/>
  <c r="Z175" i="18"/>
  <c r="AA175" i="18" s="1"/>
  <c r="Y183" i="18"/>
  <c r="Y186" i="18"/>
  <c r="Y192" i="18"/>
  <c r="Z214" i="18"/>
  <c r="AA214" i="18" s="1"/>
  <c r="Y217" i="18"/>
  <c r="Z220" i="18"/>
  <c r="AA220" i="18" s="1"/>
  <c r="Y223" i="18"/>
  <c r="Y226" i="18"/>
  <c r="Y232" i="18"/>
  <c r="Z235" i="18"/>
  <c r="AA235" i="18" s="1"/>
  <c r="Y238" i="18"/>
  <c r="Y244" i="18"/>
  <c r="Y247" i="18"/>
  <c r="Y250" i="18"/>
  <c r="Z253" i="18"/>
  <c r="Z256" i="18"/>
  <c r="Y259" i="18"/>
  <c r="Y274" i="18"/>
  <c r="Z277" i="18"/>
  <c r="Z280" i="18"/>
  <c r="AA280" i="18" s="1"/>
  <c r="Y283" i="18"/>
  <c r="Y286" i="18"/>
  <c r="Z289" i="18"/>
  <c r="Z292" i="18"/>
  <c r="Z295" i="18"/>
  <c r="Z298" i="18"/>
  <c r="Z301" i="18"/>
  <c r="Y306" i="18"/>
  <c r="Y309" i="18"/>
  <c r="Y344" i="18"/>
  <c r="Y347" i="18"/>
  <c r="Z350" i="18"/>
  <c r="Y353" i="18"/>
  <c r="Z356" i="18"/>
  <c r="Z359" i="18"/>
  <c r="AA359" i="18" s="1"/>
  <c r="Y362" i="18"/>
  <c r="Y365" i="18"/>
  <c r="Z368" i="18"/>
  <c r="Y371" i="18"/>
  <c r="Z374" i="18"/>
  <c r="Z377" i="18"/>
  <c r="Z383" i="18"/>
  <c r="Z386" i="18"/>
  <c r="AA386" i="18" s="1"/>
  <c r="Y391" i="18"/>
  <c r="Y394" i="18"/>
  <c r="Y397" i="18"/>
  <c r="Z400" i="18"/>
  <c r="Y408" i="18"/>
  <c r="Z411" i="18"/>
  <c r="Y416" i="18"/>
  <c r="Z419" i="18"/>
  <c r="Y424" i="18"/>
  <c r="Z427" i="18"/>
  <c r="Y432" i="18"/>
  <c r="Z435" i="18"/>
  <c r="Y443" i="18"/>
  <c r="Z446" i="18"/>
  <c r="Z449" i="18"/>
  <c r="Z452" i="18"/>
  <c r="Y469" i="18"/>
  <c r="Z472" i="18"/>
  <c r="Y483" i="18"/>
  <c r="Y486" i="18"/>
  <c r="Z512" i="18"/>
  <c r="Y523" i="18"/>
  <c r="Z526" i="18"/>
  <c r="Y529" i="18"/>
  <c r="Y532" i="18"/>
  <c r="Z535" i="18"/>
  <c r="Z543" i="18"/>
  <c r="Y546" i="18"/>
  <c r="Y549" i="18"/>
  <c r="Y552" i="18"/>
  <c r="AA552" i="18" s="1"/>
  <c r="Y555" i="18"/>
  <c r="Z571" i="18"/>
  <c r="Z580" i="18"/>
  <c r="Y586" i="18"/>
  <c r="AA586" i="18" s="1"/>
  <c r="Z595" i="18"/>
  <c r="AA595" i="18" s="1"/>
  <c r="Z601" i="18"/>
  <c r="Y610" i="18"/>
  <c r="Z634" i="18"/>
  <c r="Y642" i="18"/>
  <c r="Y676" i="18"/>
  <c r="Z679" i="18"/>
  <c r="AA679" i="18" s="1"/>
  <c r="Z682" i="18"/>
  <c r="Y696" i="18"/>
  <c r="Z192" i="18"/>
  <c r="Y195" i="18"/>
  <c r="Y201" i="18"/>
  <c r="Y204" i="18"/>
  <c r="Z208" i="18"/>
  <c r="Z212" i="18"/>
  <c r="Z215" i="18"/>
  <c r="AA215" i="18" s="1"/>
  <c r="Z218" i="18"/>
  <c r="Y221" i="18"/>
  <c r="Z225" i="18"/>
  <c r="AA225" i="18" s="1"/>
  <c r="Z228" i="18"/>
  <c r="AA228" i="18" s="1"/>
  <c r="Z231" i="18"/>
  <c r="Z234" i="18"/>
  <c r="Z237" i="18"/>
  <c r="AA237" i="18" s="1"/>
  <c r="Z240" i="18"/>
  <c r="AA240" i="18" s="1"/>
  <c r="Y243" i="18"/>
  <c r="Y246" i="18"/>
  <c r="Z249" i="18"/>
  <c r="AA249" i="18" s="1"/>
  <c r="Z252" i="18"/>
  <c r="Y255" i="18"/>
  <c r="Z265" i="18"/>
  <c r="AA265" i="18" s="1"/>
  <c r="Z269" i="18"/>
  <c r="AA269" i="18" s="1"/>
  <c r="Z272" i="18"/>
  <c r="Z275" i="18"/>
  <c r="Z278" i="18"/>
  <c r="AA278" i="18" s="1"/>
  <c r="Y281" i="18"/>
  <c r="Z285" i="18"/>
  <c r="Z300" i="18"/>
  <c r="Z303" i="18"/>
  <c r="Z309" i="18"/>
  <c r="Z312" i="18"/>
  <c r="AA312" i="18" s="1"/>
  <c r="Y315" i="18"/>
  <c r="Y321" i="18"/>
  <c r="Z324" i="18"/>
  <c r="Z327" i="18"/>
  <c r="Z330" i="18"/>
  <c r="Z336" i="18"/>
  <c r="Z339" i="18"/>
  <c r="Z342" i="18"/>
  <c r="Y345" i="18"/>
  <c r="Z348" i="18"/>
  <c r="Z351" i="18"/>
  <c r="Y354" i="18"/>
  <c r="Z357" i="18"/>
  <c r="Y360" i="18"/>
  <c r="Y363" i="18"/>
  <c r="Y369" i="18"/>
  <c r="Y375" i="18"/>
  <c r="Y381" i="18"/>
  <c r="Y384" i="18"/>
  <c r="Y387" i="18"/>
  <c r="Z390" i="18"/>
  <c r="Z393" i="18"/>
  <c r="AA393" i="18" s="1"/>
  <c r="Y404" i="18"/>
  <c r="Y407" i="18"/>
  <c r="Z410" i="18"/>
  <c r="Y415" i="18"/>
  <c r="Z418" i="18"/>
  <c r="Y423" i="18"/>
  <c r="Z426" i="18"/>
  <c r="Y434" i="18"/>
  <c r="Y437" i="18"/>
  <c r="Z440" i="18"/>
  <c r="Y451" i="18"/>
  <c r="Y454" i="18"/>
  <c r="Y457" i="18"/>
  <c r="Y460" i="18"/>
  <c r="Y463" i="18"/>
  <c r="Y466" i="18"/>
  <c r="Z469" i="18"/>
  <c r="AA469" i="18" s="1"/>
  <c r="Y477" i="18"/>
  <c r="Y480" i="18"/>
  <c r="Z483" i="18"/>
  <c r="Z486" i="18"/>
  <c r="Z489" i="18"/>
  <c r="Z492" i="18"/>
  <c r="Z495" i="18"/>
  <c r="Y498" i="18"/>
  <c r="Z501" i="18"/>
  <c r="Z504" i="18"/>
  <c r="Y515" i="18"/>
  <c r="Y518" i="18"/>
  <c r="Z522" i="18"/>
  <c r="Z525" i="18"/>
  <c r="Y528" i="18"/>
  <c r="Y531" i="18"/>
  <c r="Y544" i="18"/>
  <c r="Z548" i="18"/>
  <c r="Z551" i="18"/>
  <c r="AA551" i="18" s="1"/>
  <c r="Z558" i="18"/>
  <c r="AA558" i="18" s="1"/>
  <c r="Z565" i="18"/>
  <c r="AA565" i="18" s="1"/>
  <c r="Y569" i="18"/>
  <c r="Z577" i="18"/>
  <c r="AA577" i="18" s="1"/>
  <c r="Z581" i="18"/>
  <c r="AA581" i="18" s="1"/>
  <c r="Z585" i="18"/>
  <c r="Z589" i="18"/>
  <c r="Y596" i="18"/>
  <c r="Z600" i="18"/>
  <c r="Z603" i="18"/>
  <c r="AA603" i="18" s="1"/>
  <c r="Y607" i="18"/>
  <c r="Z611" i="18"/>
  <c r="Z614" i="18"/>
  <c r="AA614" i="18" s="1"/>
  <c r="Y617" i="18"/>
  <c r="Z625" i="18"/>
  <c r="Y628" i="18"/>
  <c r="Y640" i="18"/>
  <c r="Y646" i="18"/>
  <c r="Y649" i="18"/>
  <c r="Z652" i="18"/>
  <c r="AA652" i="18" s="1"/>
  <c r="Z655" i="18"/>
  <c r="Z662" i="18"/>
  <c r="Z668" i="18"/>
  <c r="Z671" i="18"/>
  <c r="Z677" i="18"/>
  <c r="Z680" i="18"/>
  <c r="Y692" i="18"/>
  <c r="Y698" i="18"/>
  <c r="Z701" i="18"/>
  <c r="Y709" i="18"/>
  <c r="Y712" i="18"/>
  <c r="Y715" i="18"/>
  <c r="Z718" i="18"/>
  <c r="Z721" i="18"/>
  <c r="Y726" i="18"/>
  <c r="Z729" i="18"/>
  <c r="Y734" i="18"/>
  <c r="Z737" i="18"/>
  <c r="Y742" i="18"/>
  <c r="Z745" i="18"/>
  <c r="Y750" i="18"/>
  <c r="Z753" i="18"/>
  <c r="Y758" i="18"/>
  <c r="Z761" i="18"/>
  <c r="Y766" i="18"/>
  <c r="Z769" i="18"/>
  <c r="Y774" i="18"/>
  <c r="Z777" i="18"/>
  <c r="Y782" i="18"/>
  <c r="Z785" i="18"/>
  <c r="Y790" i="18"/>
  <c r="Z793" i="18"/>
  <c r="Y798" i="18"/>
  <c r="Z801" i="18"/>
  <c r="Y806" i="18"/>
  <c r="Z809" i="18"/>
  <c r="Y814" i="18"/>
  <c r="Z817" i="18"/>
  <c r="Y822" i="18"/>
  <c r="Z825" i="18"/>
  <c r="Y830" i="18"/>
  <c r="Z833" i="18"/>
  <c r="Y838" i="18"/>
  <c r="Z841" i="18"/>
  <c r="Y846" i="18"/>
  <c r="Z849" i="18"/>
  <c r="Y854" i="18"/>
  <c r="Z857" i="18"/>
  <c r="Y862" i="18"/>
  <c r="Z865" i="18"/>
  <c r="Y870" i="18"/>
  <c r="Z873" i="18"/>
  <c r="Y878" i="18"/>
  <c r="Z881" i="18"/>
  <c r="Z884" i="18"/>
  <c r="Y892" i="18"/>
  <c r="Z895" i="18"/>
  <c r="Y900" i="18"/>
  <c r="Z903" i="18"/>
  <c r="Y908" i="18"/>
  <c r="Z911" i="18"/>
  <c r="Z922" i="18"/>
  <c r="Z930" i="18"/>
  <c r="Z938" i="18"/>
  <c r="Z946" i="18"/>
  <c r="Z954" i="18"/>
  <c r="Z962" i="18"/>
  <c r="Z970" i="18"/>
  <c r="Z978" i="18"/>
  <c r="Z986" i="18"/>
  <c r="Z994" i="18"/>
  <c r="Z1002" i="18"/>
  <c r="Z1010" i="18"/>
  <c r="Z1018" i="18"/>
  <c r="Y1014" i="18"/>
  <c r="Y998" i="18"/>
  <c r="Y967" i="18"/>
  <c r="Y935" i="18"/>
  <c r="Y903" i="18"/>
  <c r="Y871" i="18"/>
  <c r="Y839" i="18"/>
  <c r="Y807" i="18"/>
  <c r="AA807" i="18" s="1"/>
  <c r="Y775" i="18"/>
  <c r="AA775" i="18" s="1"/>
  <c r="Y738" i="18"/>
  <c r="Y695" i="18"/>
  <c r="Y176" i="18"/>
  <c r="Y179" i="18"/>
  <c r="Y182" i="18"/>
  <c r="Z185" i="18"/>
  <c r="AA185" i="18" s="1"/>
  <c r="Z188" i="18"/>
  <c r="AA188" i="18" s="1"/>
  <c r="Z195" i="18"/>
  <c r="Z198" i="18"/>
  <c r="AA198" i="18" s="1"/>
  <c r="Z201" i="18"/>
  <c r="AA201" i="18" s="1"/>
  <c r="Z204" i="18"/>
  <c r="Z211" i="18"/>
  <c r="AA211" i="18" s="1"/>
  <c r="Z221" i="18"/>
  <c r="AA221" i="18" s="1"/>
  <c r="Z243" i="18"/>
  <c r="Z246" i="18"/>
  <c r="Z255" i="18"/>
  <c r="Z258" i="18"/>
  <c r="AA258" i="18" s="1"/>
  <c r="Z261" i="18"/>
  <c r="AA261" i="18" s="1"/>
  <c r="Z281" i="18"/>
  <c r="Y287" i="18"/>
  <c r="Z290" i="18"/>
  <c r="AA290" i="18" s="1"/>
  <c r="Z293" i="18"/>
  <c r="AA293" i="18" s="1"/>
  <c r="Y296" i="18"/>
  <c r="Y305" i="18"/>
  <c r="Z315" i="18"/>
  <c r="Z318" i="18"/>
  <c r="AA318" i="18" s="1"/>
  <c r="Z321" i="18"/>
  <c r="Y332" i="18"/>
  <c r="Y335" i="18"/>
  <c r="Y341" i="18"/>
  <c r="Z345" i="18"/>
  <c r="Z354" i="18"/>
  <c r="Z360" i="18"/>
  <c r="Z363" i="18"/>
  <c r="Y366" i="18"/>
  <c r="Z369" i="18"/>
  <c r="Y372" i="18"/>
  <c r="Z375" i="18"/>
  <c r="Z378" i="18"/>
  <c r="Z381" i="18"/>
  <c r="Z384" i="18"/>
  <c r="Z387" i="18"/>
  <c r="AA387" i="18" s="1"/>
  <c r="Y392" i="18"/>
  <c r="Y395" i="18"/>
  <c r="Y398" i="18"/>
  <c r="Y401" i="18"/>
  <c r="Z404" i="18"/>
  <c r="Z407" i="18"/>
  <c r="Y412" i="18"/>
  <c r="Z415" i="18"/>
  <c r="Z423" i="18"/>
  <c r="AA423" i="18" s="1"/>
  <c r="Y428" i="18"/>
  <c r="Y431" i="18"/>
  <c r="Z434" i="18"/>
  <c r="Z437" i="18"/>
  <c r="Y445" i="18"/>
  <c r="Y448" i="18"/>
  <c r="Z451" i="18"/>
  <c r="Z454" i="18"/>
  <c r="Z457" i="18"/>
  <c r="Z460" i="18"/>
  <c r="AA460" i="18" s="1"/>
  <c r="Z463" i="18"/>
  <c r="Z466" i="18"/>
  <c r="Y471" i="18"/>
  <c r="Z474" i="18"/>
  <c r="Z477" i="18"/>
  <c r="Z480" i="18"/>
  <c r="Y491" i="18"/>
  <c r="AA491" i="18" s="1"/>
  <c r="Y494" i="18"/>
  <c r="AA494" i="18" s="1"/>
  <c r="Z498" i="18"/>
  <c r="AA498" i="18" s="1"/>
  <c r="Y509" i="18"/>
  <c r="Y512" i="18"/>
  <c r="Z515" i="18"/>
  <c r="AA515" i="18" s="1"/>
  <c r="Z518" i="18"/>
  <c r="AA518" i="18" s="1"/>
  <c r="Z528" i="18"/>
  <c r="Z531" i="18"/>
  <c r="Y534" i="18"/>
  <c r="Y537" i="18"/>
  <c r="AA537" i="18" s="1"/>
  <c r="Y540" i="18"/>
  <c r="Z544" i="18"/>
  <c r="Z554" i="18"/>
  <c r="AA554" i="18" s="1"/>
  <c r="Z561" i="18"/>
  <c r="AA561" i="18" s="1"/>
  <c r="Z569" i="18"/>
  <c r="Z588" i="18"/>
  <c r="AA588" i="18" s="1"/>
  <c r="Z592" i="18"/>
  <c r="AA592" i="18" s="1"/>
  <c r="Z596" i="18"/>
  <c r="Z607" i="18"/>
  <c r="Z617" i="18"/>
  <c r="Z621" i="18"/>
  <c r="Z628" i="18"/>
  <c r="Y634" i="18"/>
  <c r="Z637" i="18"/>
  <c r="Z640" i="18"/>
  <c r="Z643" i="18"/>
  <c r="AA643" i="18" s="1"/>
  <c r="Z646" i="18"/>
  <c r="AA646" i="18" s="1"/>
  <c r="Z649" i="18"/>
  <c r="Z658" i="18"/>
  <c r="Y664" i="18"/>
  <c r="Y673" i="18"/>
  <c r="AA673" i="18" s="1"/>
  <c r="Y682" i="18"/>
  <c r="Z688" i="18"/>
  <c r="AA688" i="18" s="1"/>
  <c r="Z692" i="18"/>
  <c r="Z695" i="18"/>
  <c r="Z698" i="18"/>
  <c r="Y703" i="18"/>
  <c r="Z709" i="18"/>
  <c r="Z712" i="18"/>
  <c r="Z715" i="18"/>
  <c r="Y720" i="18"/>
  <c r="Y723" i="18"/>
  <c r="Z726" i="18"/>
  <c r="Y731" i="18"/>
  <c r="Z734" i="18"/>
  <c r="Y739" i="18"/>
  <c r="Z742" i="18"/>
  <c r="Y747" i="18"/>
  <c r="Z750" i="18"/>
  <c r="Y755" i="18"/>
  <c r="Z758" i="18"/>
  <c r="Z766" i="18"/>
  <c r="Z774" i="18"/>
  <c r="Z782" i="18"/>
  <c r="AA782" i="18" s="1"/>
  <c r="Z790" i="18"/>
  <c r="Z798" i="18"/>
  <c r="Z806" i="18"/>
  <c r="Z814" i="18"/>
  <c r="Z822" i="18"/>
  <c r="Z830" i="18"/>
  <c r="Z838" i="18"/>
  <c r="Z846" i="18"/>
  <c r="AA846" i="18" s="1"/>
  <c r="Z854" i="18"/>
  <c r="Z862" i="18"/>
  <c r="Z870" i="18"/>
  <c r="Z878" i="18"/>
  <c r="Y886" i="18"/>
  <c r="Y889" i="18"/>
  <c r="Z892" i="18"/>
  <c r="Y897" i="18"/>
  <c r="Z900" i="18"/>
  <c r="Y905" i="18"/>
  <c r="Z908" i="18"/>
  <c r="AA908" i="18" s="1"/>
  <c r="Y913" i="18"/>
  <c r="Y916" i="18"/>
  <c r="Z919" i="18"/>
  <c r="AA919" i="18" s="1"/>
  <c r="Y924" i="18"/>
  <c r="Z927" i="18"/>
  <c r="AA927" i="18" s="1"/>
  <c r="Y932" i="18"/>
  <c r="Z935" i="18"/>
  <c r="Y940" i="18"/>
  <c r="Z943" i="18"/>
  <c r="AA943" i="18" s="1"/>
  <c r="Y948" i="18"/>
  <c r="Z951" i="18"/>
  <c r="AA951" i="18" s="1"/>
  <c r="Y956" i="18"/>
  <c r="Z959" i="18"/>
  <c r="AA959" i="18" s="1"/>
  <c r="Y964" i="18"/>
  <c r="Z967" i="18"/>
  <c r="Y972" i="18"/>
  <c r="Z975" i="18"/>
  <c r="AA975" i="18" s="1"/>
  <c r="Y980" i="18"/>
  <c r="Z983" i="18"/>
  <c r="AA983" i="18" s="1"/>
  <c r="Y988" i="18"/>
  <c r="Z991" i="18"/>
  <c r="AA991" i="18" s="1"/>
  <c r="Y996" i="18"/>
  <c r="Z999" i="18"/>
  <c r="AA999" i="18" s="1"/>
  <c r="Y1004" i="18"/>
  <c r="Z1007" i="18"/>
  <c r="AA1007" i="18" s="1"/>
  <c r="Y1012" i="18"/>
  <c r="Z1015" i="18"/>
  <c r="AA1015" i="18" s="1"/>
  <c r="Y1011" i="18"/>
  <c r="Y995" i="18"/>
  <c r="Y963" i="18"/>
  <c r="Y931" i="18"/>
  <c r="Y899" i="18"/>
  <c r="Y867" i="18"/>
  <c r="Y835" i="18"/>
  <c r="Y803" i="18"/>
  <c r="Y771" i="18"/>
  <c r="Y733" i="18"/>
  <c r="Y690" i="18"/>
  <c r="Y474" i="18"/>
  <c r="Y728" i="18"/>
  <c r="Z731" i="18"/>
  <c r="Y736" i="18"/>
  <c r="Z739" i="18"/>
  <c r="Y744" i="18"/>
  <c r="Z747" i="18"/>
  <c r="Y752" i="18"/>
  <c r="Z755" i="18"/>
  <c r="Y760" i="18"/>
  <c r="Z763" i="18"/>
  <c r="Y768" i="18"/>
  <c r="Z771" i="18"/>
  <c r="Y776" i="18"/>
  <c r="Z779" i="18"/>
  <c r="AA779" i="18" s="1"/>
  <c r="Y784" i="18"/>
  <c r="Z787" i="18"/>
  <c r="AA787" i="18" s="1"/>
  <c r="Y792" i="18"/>
  <c r="Z795" i="18"/>
  <c r="AA795" i="18" s="1"/>
  <c r="Y800" i="18"/>
  <c r="Z803" i="18"/>
  <c r="Y808" i="18"/>
  <c r="Z811" i="18"/>
  <c r="AA811" i="18" s="1"/>
  <c r="Y816" i="18"/>
  <c r="Z819" i="18"/>
  <c r="AA819" i="18" s="1"/>
  <c r="Y824" i="18"/>
  <c r="Z827" i="18"/>
  <c r="AA827" i="18" s="1"/>
  <c r="Y832" i="18"/>
  <c r="Z835" i="18"/>
  <c r="Y840" i="18"/>
  <c r="Z843" i="18"/>
  <c r="AA843" i="18" s="1"/>
  <c r="Y848" i="18"/>
  <c r="Z851" i="18"/>
  <c r="AA851" i="18" s="1"/>
  <c r="Y856" i="18"/>
  <c r="Z859" i="18"/>
  <c r="AA859" i="18" s="1"/>
  <c r="Y864" i="18"/>
  <c r="Z867" i="18"/>
  <c r="Y872" i="18"/>
  <c r="Z875" i="18"/>
  <c r="AA875" i="18" s="1"/>
  <c r="Y880" i="18"/>
  <c r="Z886" i="18"/>
  <c r="Z889" i="18"/>
  <c r="Y894" i="18"/>
  <c r="Z897" i="18"/>
  <c r="Y902" i="18"/>
  <c r="Z905" i="18"/>
  <c r="Y910" i="18"/>
  <c r="Z913" i="18"/>
  <c r="Z916" i="18"/>
  <c r="Y921" i="18"/>
  <c r="Z924" i="18"/>
  <c r="Y929" i="18"/>
  <c r="Z932" i="18"/>
  <c r="Y937" i="18"/>
  <c r="Z940" i="18"/>
  <c r="Y945" i="18"/>
  <c r="Z948" i="18"/>
  <c r="Y953" i="18"/>
  <c r="Z956" i="18"/>
  <c r="Y961" i="18"/>
  <c r="Z964" i="18"/>
  <c r="Y969" i="18"/>
  <c r="Z972" i="18"/>
  <c r="Y977" i="18"/>
  <c r="Z980" i="18"/>
  <c r="Y985" i="18"/>
  <c r="Z988" i="18"/>
  <c r="Y993" i="18"/>
  <c r="Z996" i="18"/>
  <c r="Y1001" i="18"/>
  <c r="Z1004" i="18"/>
  <c r="Y1009" i="18"/>
  <c r="Z1012" i="18"/>
  <c r="Y1017" i="18"/>
  <c r="Z1020" i="18"/>
  <c r="Y1025" i="18"/>
  <c r="AA1025" i="18" s="1"/>
  <c r="Y1026" i="18"/>
  <c r="Y1010" i="18"/>
  <c r="Y895" i="18"/>
  <c r="Y863" i="18"/>
  <c r="Y831" i="18"/>
  <c r="AA831" i="18" s="1"/>
  <c r="Y799" i="18"/>
  <c r="Y767" i="18"/>
  <c r="AA767" i="18" s="1"/>
  <c r="Y727" i="18"/>
  <c r="AA727" i="18" s="1"/>
  <c r="Y685" i="18"/>
  <c r="Y543" i="18"/>
  <c r="Y378" i="18"/>
  <c r="Y465" i="18"/>
  <c r="Z468" i="18"/>
  <c r="AA468" i="18" s="1"/>
  <c r="Y473" i="18"/>
  <c r="Z476" i="18"/>
  <c r="AA476" i="18" s="1"/>
  <c r="Y479" i="18"/>
  <c r="Z482" i="18"/>
  <c r="Z485" i="18"/>
  <c r="AA485" i="18" s="1"/>
  <c r="Z488" i="18"/>
  <c r="Y497" i="18"/>
  <c r="Z500" i="18"/>
  <c r="Z503" i="18"/>
  <c r="Y508" i="18"/>
  <c r="Y514" i="18"/>
  <c r="Y517" i="18"/>
  <c r="Y520" i="18"/>
  <c r="Z521" i="18"/>
  <c r="Z524" i="18"/>
  <c r="Z527" i="18"/>
  <c r="Y530" i="18"/>
  <c r="Y539" i="18"/>
  <c r="Y542" i="18"/>
  <c r="Z550" i="18"/>
  <c r="AA550" i="18" s="1"/>
  <c r="Z553" i="18"/>
  <c r="Y560" i="18"/>
  <c r="Z564" i="18"/>
  <c r="Z568" i="18"/>
  <c r="Z572" i="18"/>
  <c r="Y579" i="18"/>
  <c r="Z584" i="18"/>
  <c r="Z587" i="18"/>
  <c r="AA587" i="18" s="1"/>
  <c r="Z591" i="18"/>
  <c r="AA591" i="18" s="1"/>
  <c r="Z599" i="18"/>
  <c r="AA599" i="18" s="1"/>
  <c r="Z602" i="18"/>
  <c r="Z610" i="18"/>
  <c r="Z613" i="18"/>
  <c r="Y616" i="18"/>
  <c r="Z620" i="18"/>
  <c r="AA620" i="18" s="1"/>
  <c r="Z627" i="18"/>
  <c r="Y636" i="18"/>
  <c r="Y639" i="18"/>
  <c r="Z642" i="18"/>
  <c r="Y645" i="18"/>
  <c r="Y648" i="18"/>
  <c r="Z651" i="18"/>
  <c r="AA651" i="18" s="1"/>
  <c r="Z654" i="18"/>
  <c r="AA654" i="18" s="1"/>
  <c r="Z657" i="18"/>
  <c r="Z667" i="18"/>
  <c r="Z676" i="18"/>
  <c r="Y687" i="18"/>
  <c r="Y694" i="18"/>
  <c r="Z697" i="18"/>
  <c r="Z700" i="18"/>
  <c r="AA700" i="18" s="1"/>
  <c r="Y708" i="18"/>
  <c r="Y714" i="18"/>
  <c r="Z717" i="18"/>
  <c r="Y725" i="18"/>
  <c r="Z728" i="18"/>
  <c r="Z736" i="18"/>
  <c r="Y741" i="18"/>
  <c r="Z744" i="18"/>
  <c r="Z752" i="18"/>
  <c r="AA752" i="18" s="1"/>
  <c r="Y757" i="18"/>
  <c r="Z760" i="18"/>
  <c r="Y765" i="18"/>
  <c r="Z768" i="18"/>
  <c r="Y773" i="18"/>
  <c r="Z776" i="18"/>
  <c r="AA776" i="18" s="1"/>
  <c r="Y781" i="18"/>
  <c r="Z784" i="18"/>
  <c r="AA784" i="18" s="1"/>
  <c r="Y789" i="18"/>
  <c r="Z792" i="18"/>
  <c r="Y797" i="18"/>
  <c r="Z800" i="18"/>
  <c r="Y805" i="18"/>
  <c r="Z808" i="18"/>
  <c r="AA808" i="18" s="1"/>
  <c r="Y813" i="18"/>
  <c r="Z816" i="18"/>
  <c r="AA816" i="18" s="1"/>
  <c r="Y821" i="18"/>
  <c r="Z824" i="18"/>
  <c r="Y829" i="18"/>
  <c r="Z832" i="18"/>
  <c r="Y837" i="18"/>
  <c r="Z840" i="18"/>
  <c r="AA840" i="18" s="1"/>
  <c r="Y845" i="18"/>
  <c r="Z848" i="18"/>
  <c r="AA848" i="18" s="1"/>
  <c r="Y853" i="18"/>
  <c r="Z856" i="18"/>
  <c r="Y861" i="18"/>
  <c r="Z864" i="18"/>
  <c r="Y869" i="18"/>
  <c r="Z872" i="18"/>
  <c r="Y877" i="18"/>
  <c r="Z880" i="18"/>
  <c r="AA880" i="18" s="1"/>
  <c r="Z883" i="18"/>
  <c r="AA883" i="18" s="1"/>
  <c r="Y888" i="18"/>
  <c r="Z894" i="18"/>
  <c r="Z902" i="18"/>
  <c r="Z910" i="18"/>
  <c r="Y918" i="18"/>
  <c r="Z921" i="18"/>
  <c r="Y926" i="18"/>
  <c r="Z929" i="18"/>
  <c r="Y934" i="18"/>
  <c r="Z937" i="18"/>
  <c r="Y942" i="18"/>
  <c r="Z945" i="18"/>
  <c r="Y950" i="18"/>
  <c r="Z953" i="18"/>
  <c r="Y958" i="18"/>
  <c r="Z961" i="18"/>
  <c r="Y966" i="18"/>
  <c r="Z969" i="18"/>
  <c r="Y974" i="18"/>
  <c r="Z977" i="18"/>
  <c r="Y982" i="18"/>
  <c r="Z985" i="18"/>
  <c r="Y990" i="18"/>
  <c r="Z993" i="18"/>
  <c r="Z1001" i="18"/>
  <c r="Z1009" i="18"/>
  <c r="AA1009" i="18" s="1"/>
  <c r="Z1017" i="18"/>
  <c r="Y987" i="18"/>
  <c r="Y955" i="18"/>
  <c r="AA955" i="18" s="1"/>
  <c r="Y923" i="18"/>
  <c r="Y891" i="18"/>
  <c r="Y763" i="18"/>
  <c r="Y722" i="18"/>
  <c r="Y637" i="18"/>
  <c r="Y593" i="18"/>
  <c r="Y630" i="18"/>
  <c r="Z633" i="18"/>
  <c r="AA633" i="18" s="1"/>
  <c r="Z636" i="18"/>
  <c r="Z639" i="18"/>
  <c r="Z645" i="18"/>
  <c r="Z648" i="18"/>
  <c r="Y660" i="18"/>
  <c r="Y666" i="18"/>
  <c r="Y672" i="18"/>
  <c r="Y678" i="18"/>
  <c r="Y681" i="18"/>
  <c r="Z684" i="18"/>
  <c r="AA684" i="18" s="1"/>
  <c r="Z687" i="18"/>
  <c r="Z694" i="18"/>
  <c r="Y702" i="18"/>
  <c r="Y705" i="18"/>
  <c r="Z708" i="18"/>
  <c r="Z711" i="18"/>
  <c r="Z714" i="18"/>
  <c r="Y719" i="18"/>
  <c r="AA719" i="18" s="1"/>
  <c r="Z725" i="18"/>
  <c r="Y730" i="18"/>
  <c r="Z733" i="18"/>
  <c r="AA733" i="18" s="1"/>
  <c r="Z741" i="18"/>
  <c r="Y746" i="18"/>
  <c r="Z749" i="18"/>
  <c r="Z757" i="18"/>
  <c r="Y762" i="18"/>
  <c r="Z765" i="18"/>
  <c r="Y770" i="18"/>
  <c r="Z773" i="18"/>
  <c r="Y778" i="18"/>
  <c r="Z781" i="18"/>
  <c r="Y786" i="18"/>
  <c r="Z789" i="18"/>
  <c r="Y794" i="18"/>
  <c r="Z797" i="18"/>
  <c r="Y802" i="18"/>
  <c r="Z805" i="18"/>
  <c r="Y810" i="18"/>
  <c r="Z813" i="18"/>
  <c r="Y818" i="18"/>
  <c r="Z821" i="18"/>
  <c r="Y826" i="18"/>
  <c r="Z829" i="18"/>
  <c r="Y834" i="18"/>
  <c r="Z837" i="18"/>
  <c r="Y842" i="18"/>
  <c r="Z845" i="18"/>
  <c r="Y850" i="18"/>
  <c r="Z853" i="18"/>
  <c r="Y858" i="18"/>
  <c r="Z861" i="18"/>
  <c r="Y866" i="18"/>
  <c r="Z869" i="18"/>
  <c r="Y874" i="18"/>
  <c r="Z877" i="18"/>
  <c r="Y882" i="18"/>
  <c r="Y885" i="18"/>
  <c r="AA885" i="18" s="1"/>
  <c r="Z888" i="18"/>
  <c r="Z891" i="18"/>
  <c r="Y896" i="18"/>
  <c r="Z899" i="18"/>
  <c r="Y904" i="18"/>
  <c r="Z907" i="18"/>
  <c r="Y912" i="18"/>
  <c r="Z918" i="18"/>
  <c r="Z926" i="18"/>
  <c r="Z934" i="18"/>
  <c r="Z942" i="18"/>
  <c r="Z950" i="18"/>
  <c r="Z958" i="18"/>
  <c r="Z966" i="18"/>
  <c r="Z974" i="18"/>
  <c r="Z982" i="18"/>
  <c r="Z990" i="18"/>
  <c r="Z998" i="18"/>
  <c r="AA998" i="18" s="1"/>
  <c r="Z1006" i="18"/>
  <c r="AA1006" i="18" s="1"/>
  <c r="Z1014" i="18"/>
  <c r="AA1014" i="18" s="1"/>
  <c r="Y887" i="18"/>
  <c r="Y855" i="18"/>
  <c r="AA855" i="18" s="1"/>
  <c r="Y823" i="18"/>
  <c r="Y791" i="18"/>
  <c r="AA791" i="18" s="1"/>
  <c r="Y759" i="18"/>
  <c r="Y442" i="18"/>
  <c r="Z722" i="18"/>
  <c r="AA722" i="18" s="1"/>
  <c r="Z730" i="18"/>
  <c r="Y735" i="18"/>
  <c r="Z738" i="18"/>
  <c r="AA738" i="18" s="1"/>
  <c r="Z746" i="18"/>
  <c r="Y751" i="18"/>
  <c r="AA751" i="18" s="1"/>
  <c r="Z754" i="18"/>
  <c r="Z762" i="18"/>
  <c r="Z770" i="18"/>
  <c r="Z778" i="18"/>
  <c r="Z786" i="18"/>
  <c r="Z794" i="18"/>
  <c r="Z802" i="18"/>
  <c r="Z810" i="18"/>
  <c r="Z818" i="18"/>
  <c r="Z826" i="18"/>
  <c r="Z834" i="18"/>
  <c r="AA834" i="18" s="1"/>
  <c r="Z842" i="18"/>
  <c r="Z850" i="18"/>
  <c r="Z858" i="18"/>
  <c r="Z866" i="18"/>
  <c r="AA866" i="18" s="1"/>
  <c r="Z874" i="18"/>
  <c r="Z882" i="18"/>
  <c r="Y893" i="18"/>
  <c r="Z896" i="18"/>
  <c r="Y901" i="18"/>
  <c r="AA901" i="18" s="1"/>
  <c r="Z904" i="18"/>
  <c r="AA904" i="18" s="1"/>
  <c r="Y909" i="18"/>
  <c r="Z912" i="18"/>
  <c r="Y920" i="18"/>
  <c r="Z923" i="18"/>
  <c r="Y928" i="18"/>
  <c r="Z931" i="18"/>
  <c r="Y936" i="18"/>
  <c r="Z939" i="18"/>
  <c r="Y944" i="18"/>
  <c r="Y952" i="18"/>
  <c r="AA952" i="18" s="1"/>
  <c r="Y960" i="18"/>
  <c r="AA963" i="18"/>
  <c r="Y968" i="18"/>
  <c r="AA968" i="18" s="1"/>
  <c r="Y976" i="18"/>
  <c r="Y984" i="18"/>
  <c r="AA984" i="18" s="1"/>
  <c r="Y992" i="18"/>
  <c r="Y1000" i="18"/>
  <c r="Y1008" i="18"/>
  <c r="AA1008" i="18" s="1"/>
  <c r="Y1016" i="18"/>
  <c r="AA1016" i="18" s="1"/>
  <c r="Y1019" i="18"/>
  <c r="AA1019" i="18" s="1"/>
  <c r="Y1003" i="18"/>
  <c r="Y979" i="18"/>
  <c r="AA979" i="18" s="1"/>
  <c r="Y947" i="18"/>
  <c r="Y915" i="18"/>
  <c r="Y754" i="18"/>
  <c r="Y711" i="18"/>
  <c r="Y669" i="18"/>
  <c r="AA669" i="18" s="1"/>
  <c r="Y580" i="18"/>
  <c r="Y578" i="18"/>
  <c r="AA582" i="18"/>
  <c r="Y597" i="18"/>
  <c r="Y604" i="18"/>
  <c r="Y608" i="18"/>
  <c r="Y618" i="18"/>
  <c r="AA622" i="18"/>
  <c r="Y632" i="18"/>
  <c r="Y635" i="18"/>
  <c r="Z638" i="18"/>
  <c r="AA638" i="18" s="1"/>
  <c r="Y644" i="18"/>
  <c r="Z650" i="18"/>
  <c r="Z659" i="18"/>
  <c r="AA659" i="18" s="1"/>
  <c r="Y683" i="18"/>
  <c r="Y686" i="18"/>
  <c r="AA693" i="18"/>
  <c r="Z696" i="18"/>
  <c r="Y704" i="18"/>
  <c r="Y707" i="18"/>
  <c r="Y713" i="18"/>
  <c r="Z716" i="18"/>
  <c r="Y724" i="18"/>
  <c r="Y732" i="18"/>
  <c r="Y740" i="18"/>
  <c r="AA740" i="18" s="1"/>
  <c r="Y748" i="18"/>
  <c r="Y756" i="18"/>
  <c r="Y764" i="18"/>
  <c r="AA764" i="18" s="1"/>
  <c r="Y772" i="18"/>
  <c r="Y780" i="18"/>
  <c r="Y788" i="18"/>
  <c r="AA788" i="18" s="1"/>
  <c r="Y796" i="18"/>
  <c r="Y804" i="18"/>
  <c r="AA804" i="18" s="1"/>
  <c r="Y812" i="18"/>
  <c r="Y820" i="18"/>
  <c r="Y828" i="18"/>
  <c r="AA828" i="18" s="1"/>
  <c r="Y836" i="18"/>
  <c r="AA836" i="18" s="1"/>
  <c r="Y844" i="18"/>
  <c r="Y852" i="18"/>
  <c r="AA852" i="18" s="1"/>
  <c r="Y860" i="18"/>
  <c r="Y868" i="18"/>
  <c r="Y876" i="18"/>
  <c r="Y890" i="18"/>
  <c r="Y898" i="18"/>
  <c r="Y906" i="18"/>
  <c r="Y914" i="18"/>
  <c r="Y917" i="18"/>
  <c r="AA917" i="18" s="1"/>
  <c r="Z920" i="18"/>
  <c r="Y925" i="18"/>
  <c r="Z928" i="18"/>
  <c r="Y933" i="18"/>
  <c r="Z936" i="18"/>
  <c r="Y941" i="18"/>
  <c r="Y949" i="18"/>
  <c r="AA949" i="18" s="1"/>
  <c r="Y957" i="18"/>
  <c r="Y965" i="18"/>
  <c r="AA965" i="18" s="1"/>
  <c r="Y973" i="18"/>
  <c r="AA973" i="18" s="1"/>
  <c r="Y981" i="18"/>
  <c r="Y989" i="18"/>
  <c r="AA989" i="18" s="1"/>
  <c r="AA992" i="18"/>
  <c r="Y997" i="18"/>
  <c r="Y1005" i="18"/>
  <c r="AA1005" i="18" s="1"/>
  <c r="Y1013" i="18"/>
  <c r="AA1013" i="18" s="1"/>
  <c r="Y1021" i="18"/>
  <c r="Y1018" i="18"/>
  <c r="Y1002" i="18"/>
  <c r="Y911" i="18"/>
  <c r="Y879" i="18"/>
  <c r="Y847" i="18"/>
  <c r="Y815" i="18"/>
  <c r="AA815" i="18" s="1"/>
  <c r="Y783" i="18"/>
  <c r="Y749" i="18"/>
  <c r="Y706" i="18"/>
  <c r="Y663" i="18"/>
  <c r="AA663" i="18" s="1"/>
  <c r="Y621" i="18"/>
  <c r="Y573" i="18"/>
  <c r="AA573" i="18" s="1"/>
  <c r="Y506" i="18"/>
  <c r="Y420" i="18"/>
  <c r="Z545" i="18"/>
  <c r="AA545" i="18" s="1"/>
  <c r="Y548" i="18"/>
  <c r="Z555" i="18"/>
  <c r="Z562" i="18"/>
  <c r="Z570" i="18"/>
  <c r="AA570" i="18" s="1"/>
  <c r="Z574" i="18"/>
  <c r="Z578" i="18"/>
  <c r="Y585" i="18"/>
  <c r="Y589" i="18"/>
  <c r="Z593" i="18"/>
  <c r="Z597" i="18"/>
  <c r="Y600" i="18"/>
  <c r="Z604" i="18"/>
  <c r="Z608" i="18"/>
  <c r="Y611" i="18"/>
  <c r="Z615" i="18"/>
  <c r="Z618" i="18"/>
  <c r="Y625" i="18"/>
  <c r="Z629" i="18"/>
  <c r="AA629" i="18" s="1"/>
  <c r="Z632" i="18"/>
  <c r="Z635" i="18"/>
  <c r="Z644" i="18"/>
  <c r="Y655" i="18"/>
  <c r="Y662" i="18"/>
  <c r="Z665" i="18"/>
  <c r="AA665" i="18" s="1"/>
  <c r="Y668" i="18"/>
  <c r="Y671" i="18"/>
  <c r="Z674" i="18"/>
  <c r="AA674" i="18" s="1"/>
  <c r="Y677" i="18"/>
  <c r="Y680" i="18"/>
  <c r="Z683" i="18"/>
  <c r="Z686" i="18"/>
  <c r="Z689" i="18"/>
  <c r="AA689" i="18" s="1"/>
  <c r="Z704" i="18"/>
  <c r="Z707" i="18"/>
  <c r="Z713" i="18"/>
  <c r="Y718" i="18"/>
  <c r="Y721" i="18"/>
  <c r="Z724" i="18"/>
  <c r="Y729" i="18"/>
  <c r="Y737" i="18"/>
  <c r="Y745" i="18"/>
  <c r="Y753" i="18"/>
  <c r="Y761" i="18"/>
  <c r="Y769" i="18"/>
  <c r="AA772" i="18"/>
  <c r="Y777" i="18"/>
  <c r="Y785" i="18"/>
  <c r="Y793" i="18"/>
  <c r="Y801" i="18"/>
  <c r="Y809" i="18"/>
  <c r="Y817" i="18"/>
  <c r="Y825" i="18"/>
  <c r="Y833" i="18"/>
  <c r="Y841" i="18"/>
  <c r="Y849" i="18"/>
  <c r="Y857" i="18"/>
  <c r="Y865" i="18"/>
  <c r="Z868" i="18"/>
  <c r="Y873" i="18"/>
  <c r="Z876" i="18"/>
  <c r="Y881" i="18"/>
  <c r="Y884" i="18"/>
  <c r="Z890" i="18"/>
  <c r="Z898" i="18"/>
  <c r="Z906" i="18"/>
  <c r="Z914" i="18"/>
  <c r="Y922" i="18"/>
  <c r="Z925" i="18"/>
  <c r="Y930" i="18"/>
  <c r="Z933" i="18"/>
  <c r="Y938" i="18"/>
  <c r="Z941" i="18"/>
  <c r="Y946" i="18"/>
  <c r="Y954" i="18"/>
  <c r="Y962" i="18"/>
  <c r="Y970" i="18"/>
  <c r="Y978" i="18"/>
  <c r="Y986" i="18"/>
  <c r="Y994" i="18"/>
  <c r="Y971" i="18"/>
  <c r="Y939" i="18"/>
  <c r="Y907" i="18"/>
  <c r="Y743" i="18"/>
  <c r="AA743" i="18" s="1"/>
  <c r="Y701" i="18"/>
  <c r="Y658" i="18"/>
  <c r="Y615" i="18"/>
  <c r="Z1026" i="18"/>
  <c r="Z1023" i="18"/>
  <c r="AA1023" i="18" s="1"/>
  <c r="Y1020" i="18"/>
  <c r="Z1022" i="18"/>
  <c r="AA1022" i="18" s="1"/>
  <c r="Z1027" i="18"/>
  <c r="AA1027" i="18" s="1"/>
  <c r="Y1024" i="18"/>
  <c r="AA933" i="18" l="1"/>
  <c r="AA650" i="18"/>
  <c r="AA915" i="18"/>
  <c r="AA524" i="18"/>
  <c r="AA327" i="18"/>
  <c r="AA252" i="18"/>
  <c r="AA447" i="18"/>
  <c r="AA414" i="18"/>
  <c r="AA163" i="18"/>
  <c r="AA92" i="18"/>
  <c r="AA490" i="18"/>
  <c r="AA511" i="18"/>
  <c r="AA594" i="18"/>
  <c r="AA702" i="18"/>
  <c r="AA521" i="18"/>
  <c r="AA363" i="18"/>
  <c r="AA418" i="18"/>
  <c r="AA324" i="18"/>
  <c r="AA75" i="18"/>
  <c r="AA426" i="18"/>
  <c r="AA879" i="18"/>
  <c r="AA527" i="18"/>
  <c r="AA300" i="18"/>
  <c r="AA166" i="18"/>
  <c r="AA812" i="18"/>
  <c r="AA748" i="18"/>
  <c r="AA1003" i="18"/>
  <c r="AA555" i="18"/>
  <c r="AA923" i="18"/>
  <c r="AA584" i="18"/>
  <c r="AA437" i="18"/>
  <c r="AA404" i="18"/>
  <c r="AA246" i="18"/>
  <c r="AA501" i="18"/>
  <c r="AA342" i="18"/>
  <c r="AA272" i="18"/>
  <c r="AA535" i="18"/>
  <c r="AA32" i="18"/>
  <c r="AA436" i="18"/>
  <c r="AA62" i="18"/>
  <c r="AA388" i="18"/>
  <c r="AA364" i="18"/>
  <c r="AA352" i="18"/>
  <c r="AA425" i="18"/>
  <c r="AA271" i="18"/>
  <c r="AA1021" i="18"/>
  <c r="AA902" i="18"/>
  <c r="AA642" i="18"/>
  <c r="AA854" i="18"/>
  <c r="AA790" i="18"/>
  <c r="AA742" i="18"/>
  <c r="AA712" i="18"/>
  <c r="AA569" i="18"/>
  <c r="AA480" i="18"/>
  <c r="AA204" i="18"/>
  <c r="AA411" i="18"/>
  <c r="AA83" i="18"/>
  <c r="AA23" i="18"/>
  <c r="AA947" i="18"/>
  <c r="AA747" i="18"/>
  <c r="AA451" i="18"/>
  <c r="AA4" i="18"/>
  <c r="AA450" i="18"/>
  <c r="AA653" i="18"/>
  <c r="AA995" i="18"/>
  <c r="AA1024" i="18"/>
  <c r="AA957" i="18"/>
  <c r="AA696" i="18"/>
  <c r="AA931" i="18"/>
  <c r="AA694" i="18"/>
  <c r="AA553" i="18"/>
  <c r="AA1011" i="18"/>
  <c r="AA402" i="18"/>
  <c r="AA294" i="18"/>
  <c r="AA445" i="18"/>
  <c r="AA255" i="18"/>
  <c r="AA644" i="18"/>
  <c r="AA608" i="18"/>
  <c r="AA574" i="18"/>
  <c r="AA716" i="18"/>
  <c r="AA759" i="18"/>
  <c r="AA822" i="18"/>
  <c r="AA758" i="18"/>
  <c r="AA726" i="18"/>
  <c r="AA695" i="18"/>
  <c r="AA607" i="18"/>
  <c r="AA345" i="18"/>
  <c r="AA427" i="18"/>
  <c r="AA102" i="18"/>
  <c r="AA382" i="18"/>
  <c r="AA641" i="18"/>
  <c r="AA844" i="18"/>
  <c r="AA780" i="18"/>
  <c r="AA464" i="18"/>
  <c r="AA685" i="18"/>
  <c r="AA960" i="18"/>
  <c r="AA714" i="18"/>
  <c r="AA731" i="18"/>
  <c r="AA878" i="18"/>
  <c r="AA814" i="18"/>
  <c r="AA463" i="18"/>
  <c r="AA375" i="18"/>
  <c r="AA243" i="18"/>
  <c r="AA151" i="18"/>
  <c r="AA174" i="18"/>
  <c r="AA839" i="18"/>
  <c r="AA649" i="18"/>
  <c r="AA1026" i="18"/>
  <c r="AA868" i="18"/>
  <c r="AA562" i="18"/>
  <c r="AA820" i="18"/>
  <c r="AA823" i="18"/>
  <c r="AA613" i="18"/>
  <c r="AA572" i="18"/>
  <c r="AA870" i="18"/>
  <c r="AA806" i="18"/>
  <c r="AA487" i="18"/>
  <c r="AA248" i="18"/>
  <c r="AA150" i="18"/>
  <c r="AA847" i="18"/>
  <c r="AA976" i="18"/>
  <c r="AA667" i="18"/>
  <c r="AA838" i="18"/>
  <c r="AA774" i="18"/>
  <c r="AA734" i="18"/>
  <c r="AA703" i="18"/>
  <c r="AA384" i="18"/>
  <c r="AA315" i="18"/>
  <c r="AA348" i="18"/>
  <c r="AA253" i="18"/>
  <c r="AA458" i="18"/>
  <c r="AA422" i="18"/>
  <c r="AA98" i="18"/>
  <c r="AA61" i="18"/>
  <c r="AA25" i="18"/>
  <c r="AA273" i="18"/>
  <c r="AA200" i="18"/>
  <c r="AA421" i="18"/>
  <c r="AA863" i="18"/>
  <c r="AA735" i="18"/>
  <c r="AA909" i="18"/>
  <c r="AA987" i="18"/>
  <c r="AA890" i="18"/>
  <c r="AA893" i="18"/>
  <c r="AA627" i="18"/>
  <c r="AA766" i="18"/>
  <c r="AA195" i="18"/>
  <c r="AA410" i="18"/>
  <c r="AA218" i="18"/>
  <c r="AA455" i="18"/>
  <c r="AA493" i="18"/>
  <c r="AA333" i="18"/>
  <c r="AA302" i="18"/>
  <c r="AA981" i="18"/>
  <c r="AA640" i="18"/>
  <c r="AA871" i="18"/>
  <c r="AA336" i="18"/>
  <c r="AA303" i="18"/>
  <c r="AA234" i="18"/>
  <c r="AA208" i="18"/>
  <c r="AA571" i="18"/>
  <c r="AA419" i="18"/>
  <c r="AA301" i="18"/>
  <c r="AA35" i="18"/>
  <c r="AA193" i="18"/>
  <c r="AA72" i="18"/>
  <c r="AA213" i="18"/>
  <c r="AA279" i="18"/>
  <c r="AA385" i="18"/>
  <c r="AA358" i="18"/>
  <c r="AA160" i="18"/>
  <c r="AA697" i="18"/>
  <c r="AA503" i="18"/>
  <c r="AA750" i="18"/>
  <c r="AA534" i="18"/>
  <c r="AA593" i="18"/>
  <c r="AA944" i="18"/>
  <c r="AA610" i="18"/>
  <c r="AA500" i="18"/>
  <c r="AA492" i="18"/>
  <c r="AA357" i="18"/>
  <c r="AA155" i="18"/>
  <c r="AA127" i="18"/>
  <c r="AA355" i="18"/>
  <c r="AA971" i="18"/>
  <c r="AA783" i="18"/>
  <c r="AA602" i="18"/>
  <c r="AA564" i="18"/>
  <c r="AA281" i="18"/>
  <c r="AA522" i="18"/>
  <c r="AA285" i="18"/>
  <c r="AA377" i="18"/>
  <c r="AA538" i="18"/>
  <c r="AA187" i="18"/>
  <c r="AA541" i="18"/>
  <c r="AA267" i="18"/>
  <c r="AA379" i="18"/>
  <c r="AA484" i="18"/>
  <c r="AA441" i="18"/>
  <c r="AA405" i="18"/>
  <c r="AA399" i="18"/>
  <c r="AA732" i="18"/>
  <c r="AA413" i="18"/>
  <c r="AA860" i="18"/>
  <c r="AA605" i="18"/>
  <c r="AA1000" i="18"/>
  <c r="AA681" i="18"/>
  <c r="AA997" i="18"/>
  <c r="AA799" i="18"/>
  <c r="AA796" i="18"/>
  <c r="AA575" i="18"/>
  <c r="AA914" i="18"/>
  <c r="AA920" i="18"/>
  <c r="AA826" i="18"/>
  <c r="AA762" i="18"/>
  <c r="AA891" i="18"/>
  <c r="AA687" i="18"/>
  <c r="AA858" i="18"/>
  <c r="AA966" i="18"/>
  <c r="AA845" i="18"/>
  <c r="AA813" i="18"/>
  <c r="AA708" i="18"/>
  <c r="AA977" i="18"/>
  <c r="AA945" i="18"/>
  <c r="AA910" i="18"/>
  <c r="AA736" i="18"/>
  <c r="AA568" i="18"/>
  <c r="AA1012" i="18"/>
  <c r="AA980" i="18"/>
  <c r="AA948" i="18"/>
  <c r="AA916" i="18"/>
  <c r="AA886" i="18"/>
  <c r="AA755" i="18"/>
  <c r="AA967" i="18"/>
  <c r="AA935" i="18"/>
  <c r="AA862" i="18"/>
  <c r="AA798" i="18"/>
  <c r="AA715" i="18"/>
  <c r="AA531" i="18"/>
  <c r="AA457" i="18"/>
  <c r="AA369" i="18"/>
  <c r="AA525" i="18"/>
  <c r="AA390" i="18"/>
  <c r="AA330" i="18"/>
  <c r="AA231" i="18"/>
  <c r="AA526" i="18"/>
  <c r="AA449" i="18"/>
  <c r="AA304" i="18"/>
  <c r="AA28" i="18"/>
  <c r="AA417" i="18"/>
  <c r="AA95" i="18"/>
  <c r="AA57" i="18"/>
  <c r="AA22" i="18"/>
  <c r="AA453" i="18"/>
  <c r="AA47" i="18"/>
  <c r="AA5" i="18"/>
  <c r="AA567" i="18"/>
  <c r="AA349" i="18"/>
  <c r="AA276" i="18"/>
  <c r="AA268" i="18"/>
  <c r="AA66" i="18"/>
  <c r="AA713" i="18"/>
  <c r="AA950" i="18"/>
  <c r="AA899" i="18"/>
  <c r="AA1017" i="18"/>
  <c r="AA864" i="18"/>
  <c r="AA832" i="18"/>
  <c r="AA800" i="18"/>
  <c r="AA768" i="18"/>
  <c r="AA728" i="18"/>
  <c r="AA528" i="18"/>
  <c r="AA454" i="18"/>
  <c r="AA321" i="18"/>
  <c r="AA446" i="18"/>
  <c r="AA295" i="18"/>
  <c r="AA21" i="18"/>
  <c r="AA510" i="18"/>
  <c r="AA322" i="18"/>
  <c r="AA239" i="18"/>
  <c r="AA707" i="18"/>
  <c r="AA942" i="18"/>
  <c r="AA648" i="18"/>
  <c r="AA969" i="18"/>
  <c r="AA937" i="18"/>
  <c r="AA676" i="18"/>
  <c r="AA488" i="18"/>
  <c r="AA940" i="18"/>
  <c r="AA709" i="18"/>
  <c r="AA628" i="18"/>
  <c r="AA477" i="18"/>
  <c r="AA415" i="18"/>
  <c r="AA486" i="18"/>
  <c r="AA351" i="18"/>
  <c r="AA233" i="18"/>
  <c r="AA50" i="18"/>
  <c r="AA325" i="18"/>
  <c r="AA40" i="18"/>
  <c r="AA8" i="18"/>
  <c r="AA824" i="18"/>
  <c r="AA892" i="18"/>
  <c r="AA360" i="18"/>
  <c r="AA181" i="18"/>
  <c r="AA338" i="18"/>
  <c r="AA856" i="18"/>
  <c r="AA792" i="18"/>
  <c r="AA717" i="18"/>
  <c r="AA926" i="18"/>
  <c r="AA888" i="18"/>
  <c r="AA993" i="18"/>
  <c r="AA961" i="18"/>
  <c r="AA929" i="18"/>
  <c r="AA657" i="18"/>
  <c r="AA482" i="18"/>
  <c r="AA932" i="18"/>
  <c r="AA771" i="18"/>
  <c r="AA830" i="18"/>
  <c r="AA698" i="18"/>
  <c r="AA617" i="18"/>
  <c r="AA544" i="18"/>
  <c r="AA407" i="18"/>
  <c r="AA381" i="18"/>
  <c r="AA354" i="18"/>
  <c r="AA275" i="18"/>
  <c r="AA368" i="18"/>
  <c r="AA499" i="18"/>
  <c r="AA433" i="18"/>
  <c r="AA313" i="18"/>
  <c r="AA260" i="18"/>
  <c r="AA36" i="18"/>
  <c r="AA505" i="18"/>
  <c r="AA270" i="18"/>
  <c r="AA65" i="18"/>
  <c r="AA90" i="18"/>
  <c r="AA264" i="18"/>
  <c r="AA612" i="18"/>
  <c r="AA329" i="18"/>
  <c r="AA118" i="18"/>
  <c r="AA45" i="18"/>
  <c r="AA466" i="18"/>
  <c r="AA440" i="18"/>
  <c r="AA496" i="18"/>
  <c r="AA578" i="18"/>
  <c r="AA746" i="18"/>
  <c r="AA974" i="18"/>
  <c r="AA985" i="18"/>
  <c r="AA953" i="18"/>
  <c r="AA921" i="18"/>
  <c r="AA744" i="18"/>
  <c r="AA988" i="18"/>
  <c r="AA956" i="18"/>
  <c r="AA924" i="18"/>
  <c r="AA596" i="18"/>
  <c r="AA434" i="18"/>
  <c r="AA339" i="18"/>
  <c r="AA212" i="18"/>
  <c r="AA533" i="18"/>
  <c r="AA307" i="18"/>
  <c r="AA55" i="18"/>
  <c r="AD4" i="19"/>
  <c r="AD5" i="19"/>
  <c r="AD6" i="19"/>
  <c r="AD7" i="19"/>
  <c r="AA686" i="18"/>
  <c r="AA936" i="18"/>
  <c r="AA861" i="18"/>
  <c r="AA829" i="18"/>
  <c r="AA797" i="18"/>
  <c r="AA765" i="18"/>
  <c r="AA645" i="18"/>
  <c r="AA760" i="18"/>
  <c r="AA905" i="18"/>
  <c r="AA601" i="18"/>
  <c r="AA350" i="18"/>
  <c r="AA256" i="18"/>
  <c r="AA216" i="18"/>
  <c r="AA167" i="18"/>
  <c r="AA367" i="18"/>
  <c r="AA134" i="18"/>
  <c r="AA818" i="18"/>
  <c r="AA639" i="18"/>
  <c r="AA867" i="18"/>
  <c r="AA739" i="18"/>
  <c r="AA435" i="18"/>
  <c r="AA289" i="18"/>
  <c r="AA71" i="18"/>
  <c r="AA51" i="18"/>
  <c r="AA320" i="18"/>
  <c r="AA158" i="18"/>
  <c r="AA87" i="18"/>
  <c r="AA171" i="18"/>
  <c r="AA13" i="18"/>
  <c r="AA876" i="18"/>
  <c r="AA912" i="18"/>
  <c r="AA874" i="18"/>
  <c r="AA810" i="18"/>
  <c r="AA897" i="18"/>
  <c r="AA472" i="18"/>
  <c r="AA507" i="18"/>
  <c r="AA475" i="18"/>
  <c r="AA199" i="18"/>
  <c r="AA170" i="18"/>
  <c r="AA11" i="18"/>
  <c r="AA343" i="18"/>
  <c r="AA206" i="18"/>
  <c r="AA288" i="18"/>
  <c r="AA219" i="18"/>
  <c r="AA376" i="18"/>
  <c r="AA939" i="18"/>
  <c r="AA781" i="18"/>
  <c r="AA597" i="18"/>
  <c r="AA850" i="18"/>
  <c r="AA704" i="18"/>
  <c r="AA896" i="18"/>
  <c r="AA842" i="18"/>
  <c r="AA778" i="18"/>
  <c r="AA730" i="18"/>
  <c r="AA805" i="18"/>
  <c r="AA773" i="18"/>
  <c r="AA356" i="18"/>
  <c r="AA107" i="18"/>
  <c r="AA373" i="18"/>
  <c r="AA311" i="18"/>
  <c r="AA898" i="18"/>
  <c r="AA928" i="18"/>
  <c r="AA990" i="18"/>
  <c r="AA934" i="18"/>
  <c r="AA907" i="18"/>
  <c r="AA869" i="18"/>
  <c r="AA757" i="18"/>
  <c r="AA725" i="18"/>
  <c r="AA636" i="18"/>
  <c r="AA894" i="18"/>
  <c r="AA913" i="18"/>
  <c r="AA835" i="18"/>
  <c r="AA1010" i="18"/>
  <c r="AA946" i="18"/>
  <c r="AA884" i="18"/>
  <c r="AA865" i="18"/>
  <c r="AA793" i="18"/>
  <c r="AA729" i="18"/>
  <c r="AA662" i="18"/>
  <c r="AA495" i="18"/>
  <c r="AA192" i="18"/>
  <c r="AA374" i="18"/>
  <c r="AA119" i="18"/>
  <c r="AA467" i="18"/>
  <c r="AA470" i="18"/>
  <c r="AA444" i="18"/>
  <c r="AA251" i="18"/>
  <c r="AA465" i="18"/>
  <c r="AA337" i="18"/>
  <c r="AA123" i="18"/>
  <c r="AA130" i="18"/>
  <c r="AA114" i="18"/>
  <c r="AA143" i="18"/>
  <c r="AA579" i="18"/>
  <c r="AA542" i="18"/>
  <c r="AA690" i="18"/>
  <c r="AA529" i="18"/>
  <c r="AA432" i="18"/>
  <c r="AA416" i="18"/>
  <c r="AA341" i="18"/>
  <c r="AA259" i="18"/>
  <c r="AA226" i="18"/>
  <c r="AA159" i="18"/>
  <c r="AA131" i="18"/>
  <c r="AA31" i="18"/>
  <c r="AA178" i="18"/>
  <c r="AA144" i="18"/>
  <c r="AA122" i="18"/>
  <c r="AA46" i="18"/>
  <c r="AA683" i="18"/>
  <c r="AA604" i="18"/>
  <c r="AA882" i="18"/>
  <c r="AA786" i="18"/>
  <c r="AA754" i="18"/>
  <c r="AA982" i="18"/>
  <c r="AA749" i="18"/>
  <c r="AA1001" i="18"/>
  <c r="AA872" i="18"/>
  <c r="AA964" i="18"/>
  <c r="AA889" i="18"/>
  <c r="AA637" i="18"/>
  <c r="AA474" i="18"/>
  <c r="AA1002" i="18"/>
  <c r="AA938" i="18"/>
  <c r="AA769" i="18"/>
  <c r="AA589" i="18"/>
  <c r="AA504" i="18"/>
  <c r="AA309" i="18"/>
  <c r="AA298" i="18"/>
  <c r="AA319" i="18"/>
  <c r="AA556" i="18"/>
  <c r="AA372" i="18"/>
  <c r="AA310" i="18"/>
  <c r="AA196" i="18"/>
  <c r="AA184" i="18"/>
  <c r="AA142" i="18"/>
  <c r="AA126" i="18"/>
  <c r="AA110" i="18"/>
  <c r="AA563" i="18"/>
  <c r="AA516" i="18"/>
  <c r="AA456" i="18"/>
  <c r="AA439" i="18"/>
  <c r="AA401" i="18"/>
  <c r="AA630" i="18"/>
  <c r="AA539" i="18"/>
  <c r="AA331" i="18"/>
  <c r="AA305" i="18"/>
  <c r="AA209" i="18"/>
  <c r="AA706" i="18"/>
  <c r="AA6" i="18"/>
  <c r="AA397" i="18"/>
  <c r="AA365" i="18"/>
  <c r="AA223" i="18"/>
  <c r="AA91" i="18"/>
  <c r="AA60" i="18"/>
  <c r="AA106" i="18"/>
  <c r="AA80" i="18"/>
  <c r="AA1004" i="18"/>
  <c r="AA994" i="18"/>
  <c r="AA903" i="18"/>
  <c r="AA881" i="18"/>
  <c r="AA809" i="18"/>
  <c r="AA745" i="18"/>
  <c r="AA680" i="18"/>
  <c r="AA585" i="18"/>
  <c r="AA543" i="18"/>
  <c r="AA666" i="18"/>
  <c r="AA398" i="18"/>
  <c r="AA560" i="18"/>
  <c r="AA420" i="18"/>
  <c r="AA431" i="18"/>
  <c r="AA182" i="18"/>
  <c r="AA471" i="18"/>
  <c r="AA723" i="18"/>
  <c r="AA520" i="18"/>
  <c r="AA523" i="18"/>
  <c r="AA394" i="18"/>
  <c r="AA362" i="18"/>
  <c r="AA306" i="18"/>
  <c r="AA274" i="18"/>
  <c r="AA186" i="18"/>
  <c r="AA378" i="18"/>
  <c r="AA986" i="18"/>
  <c r="AA930" i="18"/>
  <c r="AA857" i="18"/>
  <c r="AA841" i="18"/>
  <c r="AA825" i="18"/>
  <c r="AA785" i="18"/>
  <c r="AA721" i="18"/>
  <c r="AA655" i="18"/>
  <c r="AA395" i="18"/>
  <c r="AA366" i="18"/>
  <c r="AA672" i="18"/>
  <c r="AA479" i="18"/>
  <c r="AA517" i="18"/>
  <c r="AA549" i="18"/>
  <c r="AA509" i="18"/>
  <c r="AA238" i="18"/>
  <c r="AA217" i="18"/>
  <c r="AA183" i="18"/>
  <c r="AA88" i="18"/>
  <c r="AA56" i="18"/>
  <c r="AA103" i="18"/>
  <c r="AA135" i="18"/>
  <c r="AA724" i="18"/>
  <c r="AA635" i="18"/>
  <c r="AA618" i="18"/>
  <c r="AA958" i="18"/>
  <c r="AA918" i="18"/>
  <c r="AA789" i="18"/>
  <c r="AA741" i="18"/>
  <c r="AA1020" i="18"/>
  <c r="AA900" i="18"/>
  <c r="AA692" i="18"/>
  <c r="AA978" i="18"/>
  <c r="AA761" i="18"/>
  <c r="AA701" i="18"/>
  <c r="AA677" i="18"/>
  <c r="AA600" i="18"/>
  <c r="AA489" i="18"/>
  <c r="AA682" i="18"/>
  <c r="AA634" i="18"/>
  <c r="AA400" i="18"/>
  <c r="AA383" i="18"/>
  <c r="AA292" i="18"/>
  <c r="AA86" i="18"/>
  <c r="AA660" i="18"/>
  <c r="AA403" i="18"/>
  <c r="AA590" i="18"/>
  <c r="AA409" i="18"/>
  <c r="AA392" i="18"/>
  <c r="AA328" i="18"/>
  <c r="AA179" i="18"/>
  <c r="AA139" i="18"/>
  <c r="AA508" i="18"/>
  <c r="AA462" i="18"/>
  <c r="AA442" i="18"/>
  <c r="AA361" i="18"/>
  <c r="AA203" i="18"/>
  <c r="AA720" i="18"/>
  <c r="AA678" i="18"/>
  <c r="AA291" i="18"/>
  <c r="AA111" i="18"/>
  <c r="AA514" i="18"/>
  <c r="AA16" i="18"/>
  <c r="AA546" i="18"/>
  <c r="AA443" i="18"/>
  <c r="AA424" i="18"/>
  <c r="AA408" i="18"/>
  <c r="AA391" i="18"/>
  <c r="AA353" i="18"/>
  <c r="AA335" i="18"/>
  <c r="AA250" i="18"/>
  <c r="AA232" i="18"/>
  <c r="AA115" i="18"/>
  <c r="AA615" i="18"/>
  <c r="AA802" i="18"/>
  <c r="AA770" i="18"/>
  <c r="AA877" i="18"/>
  <c r="AA996" i="18"/>
  <c r="AA763" i="18"/>
  <c r="AA621" i="18"/>
  <c r="AA970" i="18"/>
  <c r="AA922" i="18"/>
  <c r="AA895" i="18"/>
  <c r="AA873" i="18"/>
  <c r="AA801" i="18"/>
  <c r="AA737" i="18"/>
  <c r="AA718" i="18"/>
  <c r="AA671" i="18"/>
  <c r="AA452" i="18"/>
  <c r="AA74" i="18"/>
  <c r="AA154" i="18"/>
  <c r="AA473" i="18"/>
  <c r="AA296" i="18"/>
  <c r="AA340" i="18"/>
  <c r="AA84" i="18"/>
  <c r="AA448" i="18"/>
  <c r="AA616" i="18"/>
  <c r="AA540" i="18"/>
  <c r="AA332" i="18"/>
  <c r="AA247" i="18"/>
  <c r="AA100" i="18"/>
  <c r="AA263" i="18"/>
  <c r="AA906" i="18"/>
  <c r="AA632" i="18"/>
  <c r="AA853" i="18"/>
  <c r="AA837" i="18"/>
  <c r="AA821" i="18"/>
  <c r="AA711" i="18"/>
  <c r="AA972" i="18"/>
  <c r="AA803" i="18"/>
  <c r="AA962" i="18"/>
  <c r="AA777" i="18"/>
  <c r="AA668" i="18"/>
  <c r="AA611" i="18"/>
  <c r="AA483" i="18"/>
  <c r="AA277" i="18"/>
  <c r="AA705" i="18"/>
  <c r="AA287" i="18"/>
  <c r="AA428" i="18"/>
  <c r="AA412" i="18"/>
  <c r="AA176" i="18"/>
  <c r="AA104" i="18"/>
  <c r="AA664" i="18"/>
  <c r="AA152" i="18"/>
  <c r="AA99" i="18"/>
  <c r="AA347" i="18"/>
  <c r="AA286" i="18"/>
  <c r="AA162" i="18"/>
  <c r="AA147" i="18"/>
  <c r="AA941" i="18"/>
  <c r="AA925" i="18"/>
  <c r="AA794" i="18"/>
  <c r="AA658" i="18"/>
  <c r="AA1018" i="18"/>
  <c r="AA954" i="18"/>
  <c r="AA911" i="18"/>
  <c r="AA849" i="18"/>
  <c r="AA833" i="18"/>
  <c r="AA817" i="18"/>
  <c r="AA753" i="18"/>
  <c r="AA625" i="18"/>
  <c r="AA548" i="18"/>
  <c r="AA580" i="18"/>
  <c r="AA512" i="18"/>
  <c r="AA530" i="18"/>
  <c r="AA497" i="18"/>
  <c r="AA506" i="18"/>
  <c r="AA532" i="18"/>
  <c r="AA371" i="18"/>
  <c r="AA344" i="18"/>
  <c r="AA283" i="18"/>
  <c r="AA244" i="18"/>
  <c r="AA67" i="18"/>
  <c r="AD8" i="18" l="1"/>
  <c r="AD4" i="18"/>
  <c r="AD5" i="18"/>
  <c r="AD7" i="18"/>
  <c r="AD6" i="18"/>
  <c r="AX12" i="5" l="1"/>
  <c r="BA12" i="5" s="1"/>
  <c r="AX13" i="5"/>
  <c r="BA13" i="5" s="1"/>
  <c r="AX14" i="5"/>
  <c r="BA14" i="5" s="1"/>
  <c r="AX15" i="5"/>
  <c r="BA15" i="5" s="1"/>
  <c r="AX16" i="5"/>
  <c r="BA16" i="5" s="1"/>
  <c r="AX17" i="5"/>
  <c r="BA17" i="5" s="1"/>
  <c r="AX18" i="5"/>
  <c r="BA18" i="5" s="1"/>
  <c r="AX19" i="5"/>
  <c r="BA19" i="5" s="1"/>
  <c r="AX20" i="5"/>
  <c r="BA20" i="5" s="1"/>
  <c r="AX21" i="5"/>
  <c r="BA21" i="5" s="1"/>
  <c r="AX22" i="5"/>
  <c r="BA22" i="5" s="1"/>
  <c r="AX23" i="5"/>
  <c r="BA23" i="5" s="1"/>
  <c r="AX24" i="5"/>
  <c r="BA24" i="5" s="1"/>
  <c r="AX25" i="5"/>
  <c r="BA25" i="5" s="1"/>
  <c r="AX26" i="5"/>
  <c r="BA26" i="5" s="1"/>
  <c r="AX27" i="5"/>
  <c r="BA27" i="5" s="1"/>
  <c r="AX28" i="5"/>
  <c r="BA28" i="5" s="1"/>
  <c r="AX29" i="5"/>
  <c r="BA29" i="5" s="1"/>
  <c r="AX30" i="5"/>
  <c r="BA30" i="5" s="1"/>
  <c r="AX31" i="5"/>
  <c r="BA31" i="5" s="1"/>
  <c r="AX32" i="5"/>
  <c r="BA32" i="5" s="1"/>
  <c r="AX33" i="5"/>
  <c r="BA33" i="5" s="1"/>
  <c r="AX34" i="5"/>
  <c r="BA34" i="5" s="1"/>
  <c r="AX35" i="5"/>
  <c r="BA35" i="5" s="1"/>
  <c r="AX36" i="5"/>
  <c r="BA36" i="5" s="1"/>
  <c r="AX37" i="5"/>
  <c r="BA37" i="5" s="1"/>
  <c r="AX38" i="5"/>
  <c r="BA38" i="5" s="1"/>
  <c r="AX39" i="5"/>
  <c r="BA39" i="5" s="1"/>
  <c r="AX40" i="5"/>
  <c r="BA40" i="5" s="1"/>
  <c r="AX41" i="5"/>
  <c r="BA41" i="5" s="1"/>
  <c r="AX42" i="5"/>
  <c r="BA42" i="5" s="1"/>
  <c r="AX43" i="5"/>
  <c r="BA43" i="5" s="1"/>
  <c r="AX44" i="5"/>
  <c r="BA44" i="5" s="1"/>
  <c r="AX45" i="5"/>
  <c r="BA45" i="5" s="1"/>
  <c r="AX46" i="5"/>
  <c r="BA46" i="5" s="1"/>
  <c r="AX47" i="5"/>
  <c r="BA47" i="5" s="1"/>
  <c r="AX48" i="5"/>
  <c r="BA48" i="5" s="1"/>
  <c r="AX49" i="5"/>
  <c r="BA49" i="5" s="1"/>
  <c r="AX50" i="5"/>
  <c r="BA50" i="5" s="1"/>
  <c r="AX51" i="5"/>
  <c r="BA51" i="5" s="1"/>
  <c r="AX52" i="5"/>
  <c r="BA52" i="5" s="1"/>
  <c r="AX53" i="5"/>
  <c r="BA53" i="5" s="1"/>
  <c r="AX54" i="5"/>
  <c r="BA54" i="5" s="1"/>
  <c r="AX55" i="5"/>
  <c r="BA55" i="5" s="1"/>
  <c r="AX56" i="5"/>
  <c r="BA56" i="5" s="1"/>
  <c r="AX57" i="5"/>
  <c r="BA57" i="5" s="1"/>
  <c r="AX58" i="5"/>
  <c r="BA58" i="5" s="1"/>
  <c r="AX59" i="5"/>
  <c r="BA59" i="5" s="1"/>
  <c r="AX60" i="5"/>
  <c r="BA60" i="5" s="1"/>
  <c r="AX61" i="5"/>
  <c r="BA61" i="5" s="1"/>
  <c r="AX62" i="5"/>
  <c r="BA62" i="5" s="1"/>
  <c r="AX63" i="5"/>
  <c r="BA63" i="5" s="1"/>
  <c r="AX64" i="5"/>
  <c r="BA64" i="5" s="1"/>
  <c r="AX65" i="5"/>
  <c r="BA65" i="5" s="1"/>
  <c r="AX66" i="5"/>
  <c r="BA66" i="5" s="1"/>
  <c r="AX67" i="5"/>
  <c r="BA67" i="5" s="1"/>
  <c r="AX68" i="5"/>
  <c r="BA68" i="5" s="1"/>
  <c r="AX69" i="5"/>
  <c r="BA69" i="5" s="1"/>
  <c r="AX70" i="5"/>
  <c r="BA70" i="5" s="1"/>
  <c r="AX71" i="5"/>
  <c r="BA71" i="5" s="1"/>
  <c r="AX72" i="5"/>
  <c r="BA72" i="5" s="1"/>
  <c r="AX73" i="5"/>
  <c r="BA73" i="5" s="1"/>
  <c r="AX74" i="5"/>
  <c r="BA74" i="5" s="1"/>
  <c r="AX75" i="5"/>
  <c r="BA75" i="5" s="1"/>
  <c r="AX76" i="5"/>
  <c r="BA76" i="5" s="1"/>
  <c r="AX77" i="5"/>
  <c r="BA77" i="5" s="1"/>
  <c r="AX78" i="5"/>
  <c r="BA78" i="5" s="1"/>
  <c r="AX79" i="5"/>
  <c r="BA79" i="5" s="1"/>
  <c r="AX80" i="5"/>
  <c r="BA80" i="5" s="1"/>
  <c r="AX81" i="5"/>
  <c r="BA81" i="5" s="1"/>
  <c r="AX82" i="5"/>
  <c r="BA82" i="5" s="1"/>
  <c r="AX83" i="5"/>
  <c r="BA83" i="5" s="1"/>
  <c r="AX84" i="5"/>
  <c r="BA84" i="5" s="1"/>
  <c r="AX85" i="5"/>
  <c r="BA85" i="5" s="1"/>
  <c r="AX86" i="5"/>
  <c r="BA86" i="5" s="1"/>
  <c r="AX87" i="5"/>
  <c r="BA87" i="5" s="1"/>
  <c r="AX88" i="5"/>
  <c r="BA88" i="5" s="1"/>
  <c r="AX89" i="5"/>
  <c r="BA89" i="5" s="1"/>
  <c r="AX90" i="5"/>
  <c r="BA90" i="5" s="1"/>
  <c r="AX91" i="5"/>
  <c r="BA91" i="5" s="1"/>
  <c r="AX92" i="5"/>
  <c r="BA92" i="5" s="1"/>
  <c r="AX93" i="5"/>
  <c r="BA93" i="5" s="1"/>
  <c r="AX94" i="5"/>
  <c r="BA94" i="5" s="1"/>
  <c r="AX95" i="5"/>
  <c r="BA95" i="5" s="1"/>
  <c r="AX96" i="5"/>
  <c r="BA96" i="5" s="1"/>
  <c r="AX97" i="5"/>
  <c r="BA97" i="5" s="1"/>
  <c r="AX98" i="5"/>
  <c r="BA98" i="5" s="1"/>
  <c r="AX99" i="5"/>
  <c r="BA99" i="5" s="1"/>
  <c r="AX100" i="5"/>
  <c r="BA100" i="5" s="1"/>
  <c r="AX101" i="5"/>
  <c r="BA101" i="5" s="1"/>
  <c r="AX102" i="5"/>
  <c r="BA102" i="5" s="1"/>
  <c r="AX103" i="5"/>
  <c r="BA103" i="5" s="1"/>
  <c r="AX104" i="5"/>
  <c r="BA104" i="5" s="1"/>
  <c r="AX105" i="5"/>
  <c r="BA105" i="5" s="1"/>
  <c r="AX106" i="5"/>
  <c r="BA106" i="5" s="1"/>
  <c r="AX107" i="5"/>
  <c r="BA107" i="5" s="1"/>
  <c r="AX108" i="5"/>
  <c r="BA108" i="5" s="1"/>
  <c r="AX109" i="5"/>
  <c r="BA109" i="5" s="1"/>
  <c r="AX110" i="5"/>
  <c r="BA110" i="5" s="1"/>
  <c r="AX111" i="5"/>
  <c r="BA111" i="5" s="1"/>
  <c r="AX112" i="5"/>
  <c r="BA112" i="5" s="1"/>
  <c r="AX113" i="5"/>
  <c r="BA113" i="5" s="1"/>
  <c r="AX114" i="5"/>
  <c r="BA114" i="5" s="1"/>
  <c r="AX115" i="5"/>
  <c r="BA115" i="5" s="1"/>
  <c r="AX116" i="5"/>
  <c r="BA116" i="5" s="1"/>
  <c r="AX117" i="5"/>
  <c r="BA117" i="5" s="1"/>
  <c r="AX118" i="5"/>
  <c r="BA118" i="5" s="1"/>
  <c r="AX119" i="5"/>
  <c r="BA119" i="5" s="1"/>
  <c r="AX120" i="5"/>
  <c r="BA120" i="5" s="1"/>
  <c r="AX121" i="5"/>
  <c r="BA121" i="5" s="1"/>
  <c r="AX122" i="5"/>
  <c r="BA122" i="5" s="1"/>
  <c r="AX123" i="5"/>
  <c r="BA123" i="5" s="1"/>
  <c r="AX124" i="5"/>
  <c r="BA124" i="5" s="1"/>
  <c r="AX125" i="5"/>
  <c r="BA125" i="5" s="1"/>
  <c r="AX126" i="5"/>
  <c r="BA126" i="5" s="1"/>
  <c r="AX127" i="5"/>
  <c r="BA127" i="5" s="1"/>
  <c r="AX128" i="5"/>
  <c r="BA128" i="5" s="1"/>
  <c r="AX129" i="5"/>
  <c r="BA129" i="5" s="1"/>
  <c r="AX130" i="5"/>
  <c r="BA130" i="5" s="1"/>
  <c r="AX131" i="5"/>
  <c r="BA131" i="5" s="1"/>
  <c r="AX132" i="5"/>
  <c r="BA132" i="5" s="1"/>
  <c r="AX133" i="5"/>
  <c r="BA133" i="5" s="1"/>
  <c r="AX134" i="5"/>
  <c r="BA134" i="5" s="1"/>
  <c r="AX135" i="5"/>
  <c r="BA135" i="5" s="1"/>
  <c r="AX136" i="5"/>
  <c r="BA136" i="5" s="1"/>
  <c r="AX137" i="5"/>
  <c r="BA137" i="5" s="1"/>
  <c r="AX138" i="5"/>
  <c r="BA138" i="5" s="1"/>
  <c r="AX139" i="5"/>
  <c r="BA139" i="5" s="1"/>
  <c r="AX140" i="5"/>
  <c r="BA140" i="5" s="1"/>
  <c r="AX141" i="5"/>
  <c r="BA141" i="5" s="1"/>
  <c r="AX142" i="5"/>
  <c r="BA142" i="5" s="1"/>
  <c r="AX143" i="5"/>
  <c r="BA143" i="5" s="1"/>
  <c r="AX144" i="5"/>
  <c r="BA144" i="5" s="1"/>
  <c r="AX145" i="5"/>
  <c r="BA145" i="5" s="1"/>
  <c r="AX146" i="5"/>
  <c r="BA146" i="5" s="1"/>
  <c r="AX147" i="5"/>
  <c r="BA147" i="5" s="1"/>
  <c r="AX148" i="5"/>
  <c r="BA148" i="5" s="1"/>
  <c r="AX149" i="5"/>
  <c r="BA149" i="5" s="1"/>
  <c r="AX150" i="5"/>
  <c r="BA150" i="5" s="1"/>
  <c r="AX151" i="5"/>
  <c r="BA151" i="5" s="1"/>
  <c r="AX152" i="5"/>
  <c r="BA152" i="5" s="1"/>
  <c r="AX153" i="5"/>
  <c r="BA153" i="5" s="1"/>
  <c r="AX154" i="5"/>
  <c r="BA154" i="5" s="1"/>
  <c r="AX155" i="5"/>
  <c r="BA155" i="5" s="1"/>
  <c r="AX156" i="5"/>
  <c r="BA156" i="5" s="1"/>
  <c r="AX157" i="5"/>
  <c r="BA157" i="5" s="1"/>
  <c r="AX158" i="5"/>
  <c r="BA158" i="5" s="1"/>
  <c r="AX159" i="5"/>
  <c r="BA159" i="5" s="1"/>
  <c r="AX160" i="5"/>
  <c r="BA160" i="5" s="1"/>
  <c r="AX161" i="5"/>
  <c r="BA161" i="5" s="1"/>
  <c r="AX162" i="5"/>
  <c r="BA162" i="5" s="1"/>
  <c r="AX163" i="5"/>
  <c r="BA163" i="5" s="1"/>
  <c r="AX164" i="5"/>
  <c r="BA164" i="5" s="1"/>
  <c r="AX165" i="5"/>
  <c r="BA165" i="5" s="1"/>
  <c r="AX166" i="5"/>
  <c r="BA166" i="5" s="1"/>
  <c r="AX167" i="5"/>
  <c r="BA167" i="5" s="1"/>
  <c r="AX168" i="5"/>
  <c r="BA168" i="5" s="1"/>
  <c r="AX169" i="5"/>
  <c r="BA169" i="5" s="1"/>
  <c r="AX170" i="5"/>
  <c r="BA170" i="5" s="1"/>
  <c r="AX171" i="5"/>
  <c r="BA171" i="5" s="1"/>
  <c r="AX172" i="5"/>
  <c r="BA172" i="5" s="1"/>
  <c r="AX173" i="5"/>
  <c r="BA173" i="5" s="1"/>
  <c r="AX174" i="5"/>
  <c r="BA174" i="5" s="1"/>
  <c r="AX175" i="5"/>
  <c r="BA175" i="5" s="1"/>
  <c r="AX176" i="5"/>
  <c r="BA176" i="5" s="1"/>
  <c r="AX177" i="5"/>
  <c r="BA177" i="5" s="1"/>
  <c r="AX178" i="5"/>
  <c r="BA178" i="5" s="1"/>
  <c r="AX179" i="5"/>
  <c r="BA179" i="5" s="1"/>
  <c r="AX180" i="5"/>
  <c r="BA180" i="5" s="1"/>
  <c r="AX181" i="5"/>
  <c r="BA181" i="5" s="1"/>
  <c r="AX182" i="5"/>
  <c r="BA182" i="5" s="1"/>
  <c r="AX183" i="5"/>
  <c r="BA183" i="5" s="1"/>
  <c r="AX184" i="5"/>
  <c r="BA184" i="5" s="1"/>
  <c r="AX185" i="5"/>
  <c r="BA185" i="5" s="1"/>
  <c r="AX186" i="5"/>
  <c r="BA186" i="5" s="1"/>
  <c r="AX187" i="5"/>
  <c r="BA187" i="5" s="1"/>
  <c r="AX188" i="5"/>
  <c r="BA188" i="5" s="1"/>
  <c r="AX189" i="5"/>
  <c r="BA189" i="5" s="1"/>
  <c r="AX190" i="5"/>
  <c r="BA190" i="5" s="1"/>
  <c r="AX191" i="5"/>
  <c r="BA191" i="5" s="1"/>
  <c r="AX192" i="5"/>
  <c r="BA192" i="5" s="1"/>
  <c r="AX193" i="5"/>
  <c r="BA193" i="5" s="1"/>
  <c r="AX194" i="5"/>
  <c r="BA194" i="5" s="1"/>
  <c r="AX195" i="5"/>
  <c r="BA195" i="5" s="1"/>
  <c r="AX196" i="5"/>
  <c r="BA196" i="5" s="1"/>
  <c r="AX197" i="5"/>
  <c r="BA197" i="5" s="1"/>
  <c r="AX198" i="5"/>
  <c r="BA198" i="5" s="1"/>
  <c r="AX199" i="5"/>
  <c r="BA199" i="5" s="1"/>
  <c r="AX200" i="5"/>
  <c r="BA200" i="5" s="1"/>
  <c r="AX201" i="5"/>
  <c r="BA201" i="5" s="1"/>
  <c r="AX202" i="5"/>
  <c r="BA202" i="5" s="1"/>
  <c r="AX203" i="5"/>
  <c r="BA203" i="5" s="1"/>
  <c r="AX204" i="5"/>
  <c r="BA204" i="5" s="1"/>
  <c r="AX205" i="5"/>
  <c r="BA205" i="5" s="1"/>
  <c r="AX206" i="5"/>
  <c r="BA206" i="5" s="1"/>
  <c r="AX207" i="5"/>
  <c r="BA207" i="5" s="1"/>
  <c r="AX208" i="5"/>
  <c r="BA208" i="5" s="1"/>
  <c r="AX209" i="5"/>
  <c r="BA209" i="5" s="1"/>
  <c r="AX210" i="5"/>
  <c r="BA210" i="5" s="1"/>
  <c r="AX211" i="5"/>
  <c r="BA211" i="5" s="1"/>
  <c r="AX212" i="5"/>
  <c r="BA212" i="5" s="1"/>
  <c r="AX213" i="5"/>
  <c r="BA213" i="5" s="1"/>
  <c r="AX214" i="5"/>
  <c r="BA214" i="5" s="1"/>
  <c r="AX215" i="5"/>
  <c r="BA215" i="5" s="1"/>
  <c r="AX216" i="5"/>
  <c r="BA216" i="5" s="1"/>
  <c r="AX217" i="5"/>
  <c r="BA217" i="5" s="1"/>
  <c r="AX218" i="5"/>
  <c r="BA218" i="5" s="1"/>
  <c r="AX219" i="5"/>
  <c r="BA219" i="5" s="1"/>
  <c r="AX220" i="5"/>
  <c r="BA220" i="5" s="1"/>
  <c r="AX221" i="5"/>
  <c r="BA221" i="5" s="1"/>
  <c r="AX222" i="5"/>
  <c r="BA222" i="5" s="1"/>
  <c r="AX223" i="5"/>
  <c r="BA223" i="5" s="1"/>
  <c r="AX224" i="5"/>
  <c r="BA224" i="5" s="1"/>
  <c r="AX225" i="5"/>
  <c r="BA225" i="5" s="1"/>
  <c r="AX226" i="5"/>
  <c r="BA226" i="5" s="1"/>
  <c r="AX227" i="5"/>
  <c r="BA227" i="5" s="1"/>
  <c r="AX228" i="5"/>
  <c r="BA228" i="5" s="1"/>
  <c r="AX229" i="5"/>
  <c r="BA229" i="5" s="1"/>
  <c r="AX230" i="5"/>
  <c r="BA230" i="5" s="1"/>
  <c r="AX231" i="5"/>
  <c r="BA231" i="5" s="1"/>
  <c r="AX232" i="5"/>
  <c r="BA232" i="5" s="1"/>
  <c r="AX233" i="5"/>
  <c r="BA233" i="5" s="1"/>
  <c r="AX234" i="5"/>
  <c r="BA234" i="5" s="1"/>
  <c r="AX235" i="5"/>
  <c r="BA235" i="5" s="1"/>
  <c r="AX236" i="5"/>
  <c r="BA236" i="5" s="1"/>
  <c r="AX237" i="5"/>
  <c r="BA237" i="5" s="1"/>
  <c r="AX238" i="5"/>
  <c r="BA238" i="5" s="1"/>
  <c r="AX239" i="5"/>
  <c r="BA239" i="5" s="1"/>
  <c r="AX240" i="5"/>
  <c r="BA240" i="5" s="1"/>
  <c r="AX241" i="5"/>
  <c r="BA241" i="5" s="1"/>
  <c r="AX242" i="5"/>
  <c r="BA242" i="5" s="1"/>
  <c r="AX243" i="5"/>
  <c r="BA243" i="5" s="1"/>
  <c r="AX244" i="5"/>
  <c r="BA244" i="5" s="1"/>
  <c r="AX245" i="5"/>
  <c r="BA245" i="5" s="1"/>
  <c r="AX246" i="5"/>
  <c r="BA246" i="5" s="1"/>
  <c r="AX247" i="5"/>
  <c r="BA247" i="5" s="1"/>
  <c r="AX248" i="5"/>
  <c r="BA248" i="5" s="1"/>
  <c r="AX249" i="5"/>
  <c r="BA249" i="5" s="1"/>
  <c r="AX250" i="5"/>
  <c r="BA250" i="5" s="1"/>
  <c r="AX251" i="5"/>
  <c r="BA251" i="5" s="1"/>
  <c r="AX252" i="5"/>
  <c r="BA252" i="5" s="1"/>
  <c r="AX253" i="5"/>
  <c r="BA253" i="5" s="1"/>
  <c r="AX254" i="5"/>
  <c r="BA254" i="5" s="1"/>
  <c r="AX255" i="5"/>
  <c r="BA255" i="5" s="1"/>
  <c r="AX256" i="5"/>
  <c r="BA256" i="5" s="1"/>
  <c r="AX257" i="5"/>
  <c r="BA257" i="5" s="1"/>
  <c r="AX258" i="5"/>
  <c r="BA258" i="5" s="1"/>
  <c r="AX259" i="5"/>
  <c r="BA259" i="5" s="1"/>
  <c r="AX260" i="5"/>
  <c r="BA260" i="5" s="1"/>
  <c r="AX261" i="5"/>
  <c r="BA261" i="5" s="1"/>
  <c r="AX262" i="5"/>
  <c r="BA262" i="5" s="1"/>
  <c r="AX263" i="5"/>
  <c r="BA263" i="5" s="1"/>
  <c r="AX264" i="5"/>
  <c r="BA264" i="5" s="1"/>
  <c r="AX265" i="5"/>
  <c r="BA265" i="5" s="1"/>
  <c r="AX266" i="5"/>
  <c r="BA266" i="5" s="1"/>
  <c r="AX267" i="5"/>
  <c r="BA267" i="5" s="1"/>
  <c r="AX268" i="5"/>
  <c r="BA268" i="5" s="1"/>
  <c r="AX269" i="5"/>
  <c r="BA269" i="5" s="1"/>
  <c r="AX270" i="5"/>
  <c r="BA270" i="5" s="1"/>
  <c r="AX271" i="5"/>
  <c r="BA271" i="5" s="1"/>
  <c r="AX272" i="5"/>
  <c r="BA272" i="5" s="1"/>
  <c r="AX273" i="5"/>
  <c r="BA273" i="5" s="1"/>
  <c r="AX274" i="5"/>
  <c r="BA274" i="5" s="1"/>
  <c r="AX275" i="5"/>
  <c r="BA275" i="5" s="1"/>
  <c r="AX276" i="5"/>
  <c r="BA276" i="5" s="1"/>
  <c r="AX277" i="5"/>
  <c r="BA277" i="5" s="1"/>
  <c r="AX278" i="5"/>
  <c r="BA278" i="5" s="1"/>
  <c r="AX279" i="5"/>
  <c r="BA279" i="5" s="1"/>
  <c r="AX280" i="5"/>
  <c r="BA280" i="5" s="1"/>
  <c r="AX281" i="5"/>
  <c r="BA281" i="5" s="1"/>
  <c r="AX282" i="5"/>
  <c r="BA282" i="5" s="1"/>
  <c r="AX283" i="5"/>
  <c r="BA283" i="5" s="1"/>
  <c r="AX284" i="5"/>
  <c r="BA284" i="5" s="1"/>
  <c r="AX285" i="5"/>
  <c r="BA285" i="5" s="1"/>
  <c r="AX286" i="5"/>
  <c r="BA286" i="5" s="1"/>
  <c r="AX287" i="5"/>
  <c r="BA287" i="5" s="1"/>
  <c r="AX288" i="5"/>
  <c r="BA288" i="5" s="1"/>
  <c r="AX289" i="5"/>
  <c r="BA289" i="5" s="1"/>
  <c r="AX290" i="5"/>
  <c r="BA290" i="5" s="1"/>
  <c r="AX291" i="5"/>
  <c r="BA291" i="5" s="1"/>
  <c r="AX292" i="5"/>
  <c r="BA292" i="5" s="1"/>
  <c r="AX293" i="5"/>
  <c r="BA293" i="5" s="1"/>
  <c r="AX294" i="5"/>
  <c r="BA294" i="5" s="1"/>
  <c r="AX295" i="5"/>
  <c r="BA295" i="5" s="1"/>
  <c r="AX296" i="5"/>
  <c r="BA296" i="5" s="1"/>
  <c r="AX297" i="5"/>
  <c r="BA297" i="5" s="1"/>
  <c r="AX298" i="5"/>
  <c r="BA298" i="5" s="1"/>
  <c r="AX299" i="5"/>
  <c r="BA299" i="5" s="1"/>
  <c r="AX300" i="5"/>
  <c r="BA300" i="5" s="1"/>
  <c r="AX301" i="5"/>
  <c r="BA301" i="5" s="1"/>
  <c r="AX302" i="5"/>
  <c r="BA302" i="5" s="1"/>
  <c r="AX303" i="5"/>
  <c r="BA303" i="5" s="1"/>
  <c r="AX304" i="5"/>
  <c r="BA304" i="5" s="1"/>
  <c r="AX305" i="5"/>
  <c r="BA305" i="5" s="1"/>
  <c r="AX306" i="5"/>
  <c r="BA306" i="5" s="1"/>
  <c r="AX307" i="5"/>
  <c r="BA307" i="5" s="1"/>
  <c r="AX308" i="5"/>
  <c r="BA308" i="5" s="1"/>
  <c r="AX309" i="5"/>
  <c r="BA309" i="5" s="1"/>
  <c r="AX310" i="5"/>
  <c r="BA310" i="5" s="1"/>
  <c r="AX311" i="5"/>
  <c r="BA311" i="5" s="1"/>
  <c r="AX312" i="5"/>
  <c r="BA312" i="5" s="1"/>
  <c r="AX313" i="5"/>
  <c r="BA313" i="5" s="1"/>
  <c r="AX314" i="5"/>
  <c r="BA314" i="5" s="1"/>
  <c r="AX315" i="5"/>
  <c r="BA315" i="5" s="1"/>
  <c r="AX316" i="5"/>
  <c r="BA316" i="5" s="1"/>
  <c r="AX317" i="5"/>
  <c r="BA317" i="5" s="1"/>
  <c r="AX318" i="5"/>
  <c r="BA318" i="5" s="1"/>
  <c r="AX319" i="5"/>
  <c r="BA319" i="5" s="1"/>
  <c r="AX320" i="5"/>
  <c r="BA320" i="5" s="1"/>
  <c r="AX321" i="5"/>
  <c r="BA321" i="5" s="1"/>
  <c r="AX322" i="5"/>
  <c r="BA322" i="5" s="1"/>
  <c r="AX323" i="5"/>
  <c r="BA323" i="5" s="1"/>
  <c r="AX324" i="5"/>
  <c r="BA324" i="5" s="1"/>
  <c r="AX325" i="5"/>
  <c r="BA325" i="5" s="1"/>
  <c r="AX326" i="5"/>
  <c r="BA326" i="5" s="1"/>
  <c r="AX327" i="5"/>
  <c r="BA327" i="5" s="1"/>
  <c r="AX328" i="5"/>
  <c r="BA328" i="5" s="1"/>
  <c r="AX329" i="5"/>
  <c r="BA329" i="5" s="1"/>
  <c r="AX330" i="5"/>
  <c r="BA330" i="5" s="1"/>
  <c r="AX331" i="5"/>
  <c r="BA331" i="5" s="1"/>
  <c r="AX332" i="5"/>
  <c r="BA332" i="5" s="1"/>
  <c r="AX333" i="5"/>
  <c r="BA333" i="5" s="1"/>
  <c r="AX334" i="5"/>
  <c r="BA334" i="5" s="1"/>
  <c r="AX335" i="5"/>
  <c r="BA335" i="5" s="1"/>
  <c r="AX336" i="5"/>
  <c r="BA336" i="5" s="1"/>
  <c r="AX337" i="5"/>
  <c r="BA337" i="5" s="1"/>
  <c r="AX338" i="5"/>
  <c r="BA338" i="5" s="1"/>
  <c r="AX339" i="5"/>
  <c r="BA339" i="5" s="1"/>
  <c r="AX340" i="5"/>
  <c r="BA340" i="5" s="1"/>
  <c r="AX341" i="5"/>
  <c r="BA341" i="5" s="1"/>
  <c r="AX342" i="5"/>
  <c r="BA342" i="5" s="1"/>
  <c r="AX343" i="5"/>
  <c r="BA343" i="5" s="1"/>
  <c r="AX344" i="5"/>
  <c r="BA344" i="5" s="1"/>
  <c r="AX345" i="5"/>
  <c r="BA345" i="5" s="1"/>
  <c r="AX346" i="5"/>
  <c r="BA346" i="5" s="1"/>
  <c r="AX347" i="5"/>
  <c r="BA347" i="5" s="1"/>
  <c r="AX348" i="5"/>
  <c r="BA348" i="5" s="1"/>
  <c r="AX349" i="5"/>
  <c r="BA349" i="5" s="1"/>
  <c r="AX350" i="5"/>
  <c r="BA350" i="5" s="1"/>
  <c r="AX351" i="5"/>
  <c r="BA351" i="5" s="1"/>
  <c r="AX352" i="5"/>
  <c r="BA352" i="5" s="1"/>
  <c r="AX353" i="5"/>
  <c r="BA353" i="5" s="1"/>
  <c r="AX354" i="5"/>
  <c r="BA354" i="5" s="1"/>
  <c r="AX355" i="5"/>
  <c r="BA355" i="5" s="1"/>
  <c r="AX356" i="5"/>
  <c r="BA356" i="5" s="1"/>
  <c r="AX357" i="5"/>
  <c r="BA357" i="5" s="1"/>
  <c r="AX358" i="5"/>
  <c r="BA358" i="5" s="1"/>
  <c r="AX359" i="5"/>
  <c r="BA359" i="5" s="1"/>
  <c r="AX360" i="5"/>
  <c r="BA360" i="5" s="1"/>
  <c r="AX361" i="5"/>
  <c r="BA361" i="5" s="1"/>
  <c r="AX362" i="5"/>
  <c r="BA362" i="5" s="1"/>
  <c r="AX363" i="5"/>
  <c r="BA363" i="5" s="1"/>
  <c r="AX364" i="5"/>
  <c r="BA364" i="5" s="1"/>
  <c r="AX365" i="5"/>
  <c r="BA365" i="5" s="1"/>
  <c r="AX366" i="5"/>
  <c r="BA366" i="5" s="1"/>
  <c r="AX367" i="5"/>
  <c r="BA367" i="5" s="1"/>
  <c r="AX368" i="5"/>
  <c r="BA368" i="5" s="1"/>
  <c r="AX369" i="5"/>
  <c r="BA369" i="5" s="1"/>
  <c r="AX370" i="5"/>
  <c r="BA370" i="5" s="1"/>
  <c r="AX371" i="5"/>
  <c r="BA371" i="5" s="1"/>
  <c r="AX372" i="5"/>
  <c r="BA372" i="5" s="1"/>
  <c r="AX373" i="5"/>
  <c r="BA373" i="5" s="1"/>
  <c r="AX374" i="5"/>
  <c r="BA374" i="5" s="1"/>
  <c r="AX375" i="5"/>
  <c r="BA375" i="5" s="1"/>
  <c r="AX376" i="5"/>
  <c r="BA376" i="5" s="1"/>
  <c r="AX377" i="5"/>
  <c r="BA377" i="5" s="1"/>
  <c r="AX378" i="5"/>
  <c r="BA378" i="5" s="1"/>
  <c r="AX379" i="5"/>
  <c r="BA379" i="5" s="1"/>
  <c r="AX380" i="5"/>
  <c r="BA380" i="5" s="1"/>
  <c r="AX381" i="5"/>
  <c r="BA381" i="5" s="1"/>
  <c r="AX382" i="5"/>
  <c r="BA382" i="5" s="1"/>
  <c r="AX383" i="5"/>
  <c r="BA383" i="5" s="1"/>
  <c r="AX384" i="5"/>
  <c r="BA384" i="5" s="1"/>
  <c r="AX385" i="5"/>
  <c r="BA385" i="5" s="1"/>
  <c r="AX386" i="5"/>
  <c r="BA386" i="5" s="1"/>
  <c r="AX387" i="5"/>
  <c r="BA387" i="5" s="1"/>
  <c r="AX388" i="5"/>
  <c r="BA388" i="5" s="1"/>
  <c r="AX389" i="5"/>
  <c r="BA389" i="5" s="1"/>
  <c r="AX390" i="5"/>
  <c r="BA390" i="5" s="1"/>
  <c r="AX391" i="5"/>
  <c r="BA391" i="5" s="1"/>
  <c r="AX392" i="5"/>
  <c r="BA392" i="5" s="1"/>
  <c r="AX393" i="5"/>
  <c r="BA393" i="5" s="1"/>
  <c r="AX394" i="5"/>
  <c r="BA394" i="5" s="1"/>
  <c r="AX395" i="5"/>
  <c r="BA395" i="5" s="1"/>
  <c r="AX396" i="5"/>
  <c r="BA396" i="5" s="1"/>
  <c r="AX397" i="5"/>
  <c r="BA397" i="5" s="1"/>
  <c r="AX398" i="5"/>
  <c r="BA398" i="5" s="1"/>
  <c r="AX399" i="5"/>
  <c r="BA399" i="5" s="1"/>
  <c r="AX400" i="5"/>
  <c r="BA400" i="5" s="1"/>
  <c r="AX401" i="5"/>
  <c r="BA401" i="5" s="1"/>
  <c r="AX402" i="5"/>
  <c r="BA402" i="5" s="1"/>
  <c r="AX403" i="5"/>
  <c r="BA403" i="5" s="1"/>
  <c r="AX404" i="5"/>
  <c r="BA404" i="5" s="1"/>
  <c r="AX405" i="5"/>
  <c r="BA405" i="5" s="1"/>
  <c r="AX406" i="5"/>
  <c r="BA406" i="5" s="1"/>
  <c r="AX407" i="5"/>
  <c r="BA407" i="5" s="1"/>
  <c r="AX408" i="5"/>
  <c r="BA408" i="5" s="1"/>
  <c r="AX409" i="5"/>
  <c r="BA409" i="5" s="1"/>
  <c r="AX410" i="5"/>
  <c r="BA410" i="5" s="1"/>
  <c r="AX411" i="5"/>
  <c r="BA411" i="5" s="1"/>
  <c r="AX412" i="5"/>
  <c r="BA412" i="5" s="1"/>
  <c r="AX413" i="5"/>
  <c r="BA413" i="5" s="1"/>
  <c r="AX414" i="5"/>
  <c r="BA414" i="5" s="1"/>
  <c r="AX415" i="5"/>
  <c r="BA415" i="5" s="1"/>
  <c r="AX416" i="5"/>
  <c r="BA416" i="5" s="1"/>
  <c r="AX417" i="5"/>
  <c r="BA417" i="5" s="1"/>
  <c r="AX418" i="5"/>
  <c r="BA418" i="5" s="1"/>
  <c r="AX419" i="5"/>
  <c r="BA419" i="5" s="1"/>
  <c r="AX420" i="5"/>
  <c r="BA420" i="5" s="1"/>
  <c r="AX421" i="5"/>
  <c r="BA421" i="5" s="1"/>
  <c r="AX422" i="5"/>
  <c r="BA422" i="5" s="1"/>
  <c r="AX423" i="5"/>
  <c r="BA423" i="5" s="1"/>
  <c r="AX424" i="5"/>
  <c r="BA424" i="5" s="1"/>
  <c r="AX425" i="5"/>
  <c r="BA425" i="5" s="1"/>
  <c r="AX426" i="5"/>
  <c r="BA426" i="5" s="1"/>
  <c r="AX427" i="5"/>
  <c r="BA427" i="5" s="1"/>
  <c r="AX428" i="5"/>
  <c r="BA428" i="5" s="1"/>
  <c r="AX429" i="5"/>
  <c r="BA429" i="5" s="1"/>
  <c r="AX430" i="5"/>
  <c r="BA430" i="5" s="1"/>
  <c r="AX431" i="5"/>
  <c r="BA431" i="5" s="1"/>
  <c r="AX432" i="5"/>
  <c r="BA432" i="5" s="1"/>
  <c r="AX433" i="5"/>
  <c r="BA433" i="5" s="1"/>
  <c r="AX434" i="5"/>
  <c r="BA434" i="5" s="1"/>
  <c r="AX435" i="5"/>
  <c r="BA435" i="5" s="1"/>
  <c r="AX436" i="5"/>
  <c r="BA436" i="5" s="1"/>
  <c r="AX437" i="5"/>
  <c r="BA437" i="5" s="1"/>
  <c r="AX438" i="5"/>
  <c r="BA438" i="5" s="1"/>
  <c r="AX439" i="5"/>
  <c r="BA439" i="5" s="1"/>
  <c r="AX440" i="5"/>
  <c r="BA440" i="5" s="1"/>
  <c r="AX441" i="5"/>
  <c r="BA441" i="5" s="1"/>
  <c r="AX442" i="5"/>
  <c r="BA442" i="5" s="1"/>
  <c r="AX443" i="5"/>
  <c r="BA443" i="5" s="1"/>
  <c r="AX444" i="5"/>
  <c r="BA444" i="5" s="1"/>
  <c r="AX445" i="5"/>
  <c r="BA445" i="5" s="1"/>
  <c r="AX446" i="5"/>
  <c r="BA446" i="5" s="1"/>
  <c r="AX447" i="5"/>
  <c r="BA447" i="5" s="1"/>
  <c r="AX448" i="5"/>
  <c r="BA448" i="5" s="1"/>
  <c r="AX449" i="5"/>
  <c r="BA449" i="5" s="1"/>
  <c r="AX450" i="5"/>
  <c r="BA450" i="5" s="1"/>
  <c r="AX451" i="5"/>
  <c r="BA451" i="5" s="1"/>
  <c r="AX452" i="5"/>
  <c r="BA452" i="5" s="1"/>
  <c r="AX453" i="5"/>
  <c r="BA453" i="5" s="1"/>
  <c r="AX454" i="5"/>
  <c r="BA454" i="5" s="1"/>
  <c r="AX455" i="5"/>
  <c r="BA455" i="5" s="1"/>
  <c r="AX456" i="5"/>
  <c r="BA456" i="5" s="1"/>
  <c r="AX457" i="5"/>
  <c r="BA457" i="5" s="1"/>
  <c r="AX458" i="5"/>
  <c r="BA458" i="5" s="1"/>
  <c r="AX459" i="5"/>
  <c r="BA459" i="5" s="1"/>
  <c r="AX460" i="5"/>
  <c r="BA460" i="5" s="1"/>
  <c r="AX461" i="5"/>
  <c r="BA461" i="5" s="1"/>
  <c r="AX462" i="5"/>
  <c r="BA462" i="5" s="1"/>
  <c r="AX463" i="5"/>
  <c r="BA463" i="5" s="1"/>
  <c r="AX464" i="5"/>
  <c r="BA464" i="5" s="1"/>
  <c r="AX465" i="5"/>
  <c r="BA465" i="5" s="1"/>
  <c r="AX466" i="5"/>
  <c r="BA466" i="5" s="1"/>
  <c r="AX467" i="5"/>
  <c r="BA467" i="5" s="1"/>
  <c r="AX468" i="5"/>
  <c r="BA468" i="5" s="1"/>
  <c r="AX469" i="5"/>
  <c r="BA469" i="5" s="1"/>
  <c r="AX470" i="5"/>
  <c r="BA470" i="5" s="1"/>
  <c r="AX471" i="5"/>
  <c r="BA471" i="5" s="1"/>
  <c r="AX472" i="5"/>
  <c r="BA472" i="5" s="1"/>
  <c r="AX473" i="5"/>
  <c r="BA473" i="5" s="1"/>
  <c r="AX474" i="5"/>
  <c r="BA474" i="5" s="1"/>
  <c r="AX475" i="5"/>
  <c r="BA475" i="5" s="1"/>
  <c r="AX476" i="5"/>
  <c r="BA476" i="5" s="1"/>
  <c r="AX477" i="5"/>
  <c r="BA477" i="5" s="1"/>
  <c r="AX478" i="5"/>
  <c r="BA478" i="5" s="1"/>
  <c r="AX479" i="5"/>
  <c r="BA479" i="5" s="1"/>
  <c r="AX480" i="5"/>
  <c r="BA480" i="5" s="1"/>
  <c r="AX481" i="5"/>
  <c r="BA481" i="5" s="1"/>
  <c r="AX482" i="5"/>
  <c r="BA482" i="5" s="1"/>
  <c r="AX483" i="5"/>
  <c r="BA483" i="5" s="1"/>
  <c r="AX484" i="5"/>
  <c r="BA484" i="5" s="1"/>
  <c r="AX485" i="5"/>
  <c r="BA485" i="5" s="1"/>
  <c r="AX486" i="5"/>
  <c r="BA486" i="5" s="1"/>
  <c r="AX487" i="5"/>
  <c r="BA487" i="5" s="1"/>
  <c r="AX488" i="5"/>
  <c r="BA488" i="5" s="1"/>
  <c r="AX489" i="5"/>
  <c r="BA489" i="5" s="1"/>
  <c r="AX490" i="5"/>
  <c r="BA490" i="5" s="1"/>
  <c r="AX491" i="5"/>
  <c r="BA491" i="5" s="1"/>
  <c r="AX492" i="5"/>
  <c r="BA492" i="5" s="1"/>
  <c r="AX493" i="5"/>
  <c r="BA493" i="5" s="1"/>
  <c r="AX494" i="5"/>
  <c r="BA494" i="5" s="1"/>
  <c r="AX495" i="5"/>
  <c r="BA495" i="5" s="1"/>
  <c r="AX496" i="5"/>
  <c r="BA496" i="5" s="1"/>
  <c r="AX497" i="5"/>
  <c r="BA497" i="5" s="1"/>
  <c r="AX498" i="5"/>
  <c r="BA498" i="5" s="1"/>
  <c r="AX499" i="5"/>
  <c r="BA499" i="5" s="1"/>
  <c r="AX500" i="5"/>
  <c r="BA500" i="5" s="1"/>
  <c r="AX501" i="5"/>
  <c r="BA501" i="5" s="1"/>
  <c r="AX502" i="5"/>
  <c r="BA502" i="5" s="1"/>
  <c r="AX503" i="5"/>
  <c r="BA503" i="5" s="1"/>
  <c r="AX504" i="5"/>
  <c r="BA504" i="5" s="1"/>
  <c r="AX505" i="5"/>
  <c r="BA505" i="5" s="1"/>
  <c r="AX506" i="5"/>
  <c r="BA506" i="5" s="1"/>
  <c r="AX507" i="5"/>
  <c r="BA507" i="5" s="1"/>
  <c r="AX508" i="5"/>
  <c r="BA508" i="5" s="1"/>
  <c r="AX509" i="5"/>
  <c r="BA509" i="5" s="1"/>
  <c r="AX510" i="5"/>
  <c r="BA510" i="5" s="1"/>
  <c r="AX511" i="5"/>
  <c r="BA511" i="5" s="1"/>
  <c r="AX512" i="5"/>
  <c r="BA512" i="5" s="1"/>
  <c r="AX513" i="5"/>
  <c r="BA513" i="5" s="1"/>
  <c r="AX514" i="5"/>
  <c r="BA514" i="5" s="1"/>
  <c r="AX515" i="5"/>
  <c r="BA515" i="5" s="1"/>
  <c r="AX516" i="5"/>
  <c r="BA516" i="5" s="1"/>
  <c r="AX517" i="5"/>
  <c r="BA517" i="5" s="1"/>
  <c r="AX518" i="5"/>
  <c r="BA518" i="5" s="1"/>
  <c r="AX519" i="5"/>
  <c r="BA519" i="5" s="1"/>
  <c r="AX520" i="5"/>
  <c r="BA520" i="5" s="1"/>
  <c r="AX521" i="5"/>
  <c r="BA521" i="5" s="1"/>
  <c r="AX522" i="5"/>
  <c r="BA522" i="5" s="1"/>
  <c r="AX523" i="5"/>
  <c r="BA523" i="5" s="1"/>
  <c r="AX524" i="5"/>
  <c r="BA524" i="5" s="1"/>
  <c r="AX525" i="5"/>
  <c r="BA525" i="5" s="1"/>
  <c r="AX526" i="5"/>
  <c r="BA526" i="5" s="1"/>
  <c r="AX527" i="5"/>
  <c r="BA527" i="5" s="1"/>
  <c r="AX528" i="5"/>
  <c r="BA528" i="5" s="1"/>
  <c r="AX529" i="5"/>
  <c r="BA529" i="5" s="1"/>
  <c r="AX530" i="5"/>
  <c r="BA530" i="5" s="1"/>
  <c r="AX531" i="5"/>
  <c r="BA531" i="5" s="1"/>
  <c r="AX532" i="5"/>
  <c r="BA532" i="5" s="1"/>
  <c r="AX533" i="5"/>
  <c r="BA533" i="5" s="1"/>
  <c r="AX534" i="5"/>
  <c r="BA534" i="5" s="1"/>
  <c r="AX535" i="5"/>
  <c r="BA535" i="5" s="1"/>
  <c r="AX536" i="5"/>
  <c r="BA536" i="5" s="1"/>
  <c r="AX537" i="5"/>
  <c r="BA537" i="5" s="1"/>
  <c r="AX538" i="5"/>
  <c r="BA538" i="5" s="1"/>
  <c r="AX539" i="5"/>
  <c r="BA539" i="5" s="1"/>
  <c r="AX540" i="5"/>
  <c r="BA540" i="5" s="1"/>
  <c r="AX541" i="5"/>
  <c r="BA541" i="5" s="1"/>
  <c r="AX542" i="5"/>
  <c r="BA542" i="5" s="1"/>
  <c r="AX543" i="5"/>
  <c r="BA543" i="5" s="1"/>
  <c r="AX544" i="5"/>
  <c r="BA544" i="5" s="1"/>
  <c r="AX545" i="5"/>
  <c r="BA545" i="5" s="1"/>
  <c r="AX546" i="5"/>
  <c r="BA546" i="5" s="1"/>
  <c r="AX547" i="5"/>
  <c r="BA547" i="5" s="1"/>
  <c r="AX548" i="5"/>
  <c r="BA548" i="5" s="1"/>
  <c r="AX549" i="5"/>
  <c r="BA549" i="5" s="1"/>
  <c r="AX550" i="5"/>
  <c r="BA550" i="5" s="1"/>
  <c r="AX551" i="5"/>
  <c r="BA551" i="5" s="1"/>
  <c r="AX552" i="5"/>
  <c r="BA552" i="5" s="1"/>
  <c r="AX553" i="5"/>
  <c r="BA553" i="5" s="1"/>
  <c r="AX554" i="5"/>
  <c r="BA554" i="5" s="1"/>
  <c r="AX555" i="5"/>
  <c r="BA555" i="5" s="1"/>
  <c r="AX556" i="5"/>
  <c r="BA556" i="5" s="1"/>
  <c r="AX557" i="5"/>
  <c r="BA557" i="5" s="1"/>
  <c r="AX558" i="5"/>
  <c r="BA558" i="5" s="1"/>
  <c r="AX559" i="5"/>
  <c r="BA559" i="5" s="1"/>
  <c r="AX560" i="5"/>
  <c r="BA560" i="5" s="1"/>
  <c r="AX561" i="5"/>
  <c r="BA561" i="5" s="1"/>
  <c r="AX562" i="5"/>
  <c r="BA562" i="5" s="1"/>
  <c r="AX563" i="5"/>
  <c r="BA563" i="5" s="1"/>
  <c r="AX564" i="5"/>
  <c r="BA564" i="5" s="1"/>
  <c r="AX565" i="5"/>
  <c r="BA565" i="5" s="1"/>
  <c r="AX566" i="5"/>
  <c r="BA566" i="5" s="1"/>
  <c r="AX567" i="5"/>
  <c r="BA567" i="5" s="1"/>
  <c r="AX568" i="5"/>
  <c r="BA568" i="5" s="1"/>
  <c r="AX569" i="5"/>
  <c r="BA569" i="5" s="1"/>
  <c r="AX570" i="5"/>
  <c r="BA570" i="5" s="1"/>
  <c r="AX571" i="5"/>
  <c r="BA571" i="5" s="1"/>
  <c r="AX572" i="5"/>
  <c r="BA572" i="5" s="1"/>
  <c r="AX573" i="5"/>
  <c r="BA573" i="5" s="1"/>
  <c r="AX574" i="5"/>
  <c r="BA574" i="5" s="1"/>
  <c r="AX575" i="5"/>
  <c r="BA575" i="5" s="1"/>
  <c r="AX576" i="5"/>
  <c r="BA576" i="5" s="1"/>
  <c r="AX577" i="5"/>
  <c r="BA577" i="5" s="1"/>
  <c r="AX578" i="5"/>
  <c r="BA578" i="5" s="1"/>
  <c r="AX579" i="5"/>
  <c r="BA579" i="5" s="1"/>
  <c r="AX580" i="5"/>
  <c r="BA580" i="5" s="1"/>
  <c r="AX581" i="5"/>
  <c r="BA581" i="5" s="1"/>
  <c r="AX582" i="5"/>
  <c r="BA582" i="5" s="1"/>
  <c r="AX583" i="5"/>
  <c r="BA583" i="5" s="1"/>
  <c r="AX584" i="5"/>
  <c r="BA584" i="5" s="1"/>
  <c r="AX585" i="5"/>
  <c r="BA585" i="5" s="1"/>
  <c r="AX586" i="5"/>
  <c r="BA586" i="5" s="1"/>
  <c r="AX587" i="5"/>
  <c r="BA587" i="5" s="1"/>
  <c r="AX588" i="5"/>
  <c r="BA588" i="5" s="1"/>
  <c r="AX589" i="5"/>
  <c r="BA589" i="5" s="1"/>
  <c r="AX590" i="5"/>
  <c r="BA590" i="5" s="1"/>
  <c r="AX591" i="5"/>
  <c r="BA591" i="5" s="1"/>
  <c r="AX592" i="5"/>
  <c r="BA592" i="5" s="1"/>
  <c r="AX593" i="5"/>
  <c r="BA593" i="5" s="1"/>
  <c r="AX594" i="5"/>
  <c r="BA594" i="5" s="1"/>
  <c r="AX595" i="5"/>
  <c r="BA595" i="5" s="1"/>
  <c r="AX596" i="5"/>
  <c r="BA596" i="5" s="1"/>
  <c r="AX597" i="5"/>
  <c r="BA597" i="5" s="1"/>
  <c r="AX598" i="5"/>
  <c r="BA598" i="5" s="1"/>
  <c r="AX599" i="5"/>
  <c r="BA599" i="5" s="1"/>
  <c r="AX600" i="5"/>
  <c r="BA600" i="5" s="1"/>
  <c r="AX601" i="5"/>
  <c r="BA601" i="5" s="1"/>
  <c r="AX602" i="5"/>
  <c r="BA602" i="5" s="1"/>
  <c r="AX603" i="5"/>
  <c r="BA603" i="5" s="1"/>
  <c r="AX604" i="5"/>
  <c r="BA604" i="5" s="1"/>
  <c r="AX605" i="5"/>
  <c r="BA605" i="5" s="1"/>
  <c r="AX606" i="5"/>
  <c r="BA606" i="5" s="1"/>
  <c r="AX607" i="5"/>
  <c r="BA607" i="5" s="1"/>
  <c r="AX608" i="5"/>
  <c r="BA608" i="5" s="1"/>
  <c r="AX609" i="5"/>
  <c r="BA609" i="5" s="1"/>
  <c r="AX610" i="5"/>
  <c r="BA610" i="5" s="1"/>
  <c r="AX611" i="5"/>
  <c r="BA611" i="5" s="1"/>
  <c r="AX612" i="5"/>
  <c r="BA612" i="5" s="1"/>
  <c r="AX613" i="5"/>
  <c r="BA613" i="5" s="1"/>
  <c r="AX614" i="5"/>
  <c r="BA614" i="5" s="1"/>
  <c r="AX615" i="5"/>
  <c r="BA615" i="5" s="1"/>
  <c r="AX616" i="5"/>
  <c r="BA616" i="5" s="1"/>
  <c r="AX617" i="5"/>
  <c r="BA617" i="5" s="1"/>
  <c r="AX618" i="5"/>
  <c r="BA618" i="5" s="1"/>
  <c r="AX619" i="5"/>
  <c r="BA619" i="5" s="1"/>
  <c r="AX620" i="5"/>
  <c r="BA620" i="5" s="1"/>
  <c r="AX621" i="5"/>
  <c r="BA621" i="5" s="1"/>
  <c r="AX622" i="5"/>
  <c r="BA622" i="5" s="1"/>
  <c r="AX623" i="5"/>
  <c r="BA623" i="5" s="1"/>
  <c r="AX624" i="5"/>
  <c r="BA624" i="5" s="1"/>
  <c r="AX625" i="5"/>
  <c r="BA625" i="5" s="1"/>
  <c r="AX626" i="5"/>
  <c r="BA626" i="5" s="1"/>
  <c r="AX627" i="5"/>
  <c r="BA627" i="5" s="1"/>
  <c r="AX628" i="5"/>
  <c r="BA628" i="5" s="1"/>
  <c r="AX629" i="5"/>
  <c r="BA629" i="5" s="1"/>
  <c r="AX630" i="5"/>
  <c r="BA630" i="5" s="1"/>
  <c r="AX631" i="5"/>
  <c r="BA631" i="5" s="1"/>
  <c r="AX632" i="5"/>
  <c r="BA632" i="5" s="1"/>
  <c r="AX633" i="5"/>
  <c r="BA633" i="5" s="1"/>
  <c r="AX634" i="5"/>
  <c r="BA634" i="5" s="1"/>
  <c r="AX635" i="5"/>
  <c r="BA635" i="5" s="1"/>
  <c r="AX636" i="5"/>
  <c r="BA636" i="5" s="1"/>
  <c r="AX637" i="5"/>
  <c r="BA637" i="5" s="1"/>
  <c r="AX638" i="5"/>
  <c r="BA638" i="5" s="1"/>
  <c r="AX639" i="5"/>
  <c r="BA639" i="5" s="1"/>
  <c r="AX640" i="5"/>
  <c r="BA640" i="5" s="1"/>
  <c r="AX641" i="5"/>
  <c r="BA641" i="5" s="1"/>
  <c r="AX642" i="5"/>
  <c r="BA642" i="5" s="1"/>
  <c r="AX643" i="5"/>
  <c r="BA643" i="5" s="1"/>
  <c r="AX644" i="5"/>
  <c r="BA644" i="5" s="1"/>
  <c r="AX645" i="5"/>
  <c r="BA645" i="5" s="1"/>
  <c r="AX646" i="5"/>
  <c r="BA646" i="5" s="1"/>
  <c r="AX647" i="5"/>
  <c r="BA647" i="5" s="1"/>
  <c r="AX648" i="5"/>
  <c r="BA648" i="5" s="1"/>
  <c r="AX649" i="5"/>
  <c r="BA649" i="5" s="1"/>
  <c r="AX650" i="5"/>
  <c r="BA650" i="5" s="1"/>
  <c r="AX651" i="5"/>
  <c r="BA651" i="5" s="1"/>
  <c r="AX652" i="5"/>
  <c r="BA652" i="5" s="1"/>
  <c r="AX653" i="5"/>
  <c r="BA653" i="5" s="1"/>
  <c r="AX654" i="5"/>
  <c r="BA654" i="5" s="1"/>
  <c r="AX655" i="5"/>
  <c r="BA655" i="5" s="1"/>
  <c r="AX656" i="5"/>
  <c r="BA656" i="5" s="1"/>
  <c r="AX657" i="5"/>
  <c r="BA657" i="5" s="1"/>
  <c r="AX658" i="5"/>
  <c r="BA658" i="5" s="1"/>
  <c r="AX659" i="5"/>
  <c r="BA659" i="5" s="1"/>
  <c r="AX660" i="5"/>
  <c r="BA660" i="5" s="1"/>
  <c r="AX661" i="5"/>
  <c r="BA661" i="5" s="1"/>
  <c r="AX662" i="5"/>
  <c r="BA662" i="5" s="1"/>
  <c r="AX663" i="5"/>
  <c r="BA663" i="5" s="1"/>
  <c r="AX664" i="5"/>
  <c r="BA664" i="5" s="1"/>
  <c r="AX665" i="5"/>
  <c r="BA665" i="5" s="1"/>
  <c r="AX666" i="5"/>
  <c r="BA666" i="5" s="1"/>
  <c r="AX667" i="5"/>
  <c r="BA667" i="5" s="1"/>
  <c r="AX668" i="5"/>
  <c r="BA668" i="5" s="1"/>
  <c r="AX669" i="5"/>
  <c r="BA669" i="5" s="1"/>
  <c r="AX670" i="5"/>
  <c r="BA670" i="5" s="1"/>
  <c r="AX671" i="5"/>
  <c r="BA671" i="5" s="1"/>
  <c r="AX672" i="5"/>
  <c r="BA672" i="5" s="1"/>
  <c r="AX673" i="5"/>
  <c r="BA673" i="5" s="1"/>
  <c r="AX674" i="5"/>
  <c r="BA674" i="5" s="1"/>
  <c r="AX675" i="5"/>
  <c r="BA675" i="5" s="1"/>
  <c r="AX676" i="5"/>
  <c r="BA676" i="5" s="1"/>
  <c r="AX677" i="5"/>
  <c r="BA677" i="5" s="1"/>
  <c r="AX678" i="5"/>
  <c r="BA678" i="5" s="1"/>
  <c r="AX679" i="5"/>
  <c r="BA679" i="5" s="1"/>
  <c r="AX680" i="5"/>
  <c r="BA680" i="5" s="1"/>
  <c r="AX681" i="5"/>
  <c r="BA681" i="5" s="1"/>
  <c r="AX682" i="5"/>
  <c r="BA682" i="5" s="1"/>
  <c r="AX683" i="5"/>
  <c r="BA683" i="5" s="1"/>
  <c r="AX684" i="5"/>
  <c r="BA684" i="5" s="1"/>
  <c r="AX685" i="5"/>
  <c r="BA685" i="5" s="1"/>
  <c r="AX686" i="5"/>
  <c r="BA686" i="5" s="1"/>
  <c r="AX687" i="5"/>
  <c r="BA687" i="5" s="1"/>
  <c r="AX688" i="5"/>
  <c r="BA688" i="5" s="1"/>
  <c r="AX689" i="5"/>
  <c r="BA689" i="5" s="1"/>
  <c r="AX690" i="5"/>
  <c r="BA690" i="5" s="1"/>
  <c r="AX691" i="5"/>
  <c r="BA691" i="5" s="1"/>
  <c r="AX692" i="5"/>
  <c r="BA692" i="5" s="1"/>
  <c r="AX693" i="5"/>
  <c r="BA693" i="5" s="1"/>
  <c r="AX694" i="5"/>
  <c r="BA694" i="5" s="1"/>
  <c r="AX695" i="5"/>
  <c r="BA695" i="5" s="1"/>
  <c r="AX696" i="5"/>
  <c r="BA696" i="5" s="1"/>
  <c r="AX697" i="5"/>
  <c r="BA697" i="5" s="1"/>
  <c r="AX698" i="5"/>
  <c r="BA698" i="5" s="1"/>
  <c r="AX699" i="5"/>
  <c r="BA699" i="5" s="1"/>
  <c r="AX700" i="5"/>
  <c r="BA700" i="5" s="1"/>
  <c r="AX701" i="5"/>
  <c r="BA701" i="5" s="1"/>
  <c r="AX702" i="5"/>
  <c r="BA702" i="5" s="1"/>
  <c r="AX703" i="5"/>
  <c r="BA703" i="5" s="1"/>
  <c r="AX704" i="5"/>
  <c r="BA704" i="5" s="1"/>
  <c r="AX705" i="5"/>
  <c r="BA705" i="5" s="1"/>
  <c r="AX706" i="5"/>
  <c r="BA706" i="5" s="1"/>
  <c r="AX707" i="5"/>
  <c r="BA707" i="5" s="1"/>
  <c r="AX708" i="5"/>
  <c r="BA708" i="5" s="1"/>
  <c r="AX709" i="5"/>
  <c r="BA709" i="5" s="1"/>
  <c r="AX710" i="5"/>
  <c r="BA710" i="5" s="1"/>
  <c r="AX711" i="5"/>
  <c r="BA711" i="5" s="1"/>
  <c r="AX712" i="5"/>
  <c r="BA712" i="5" s="1"/>
  <c r="AX713" i="5"/>
  <c r="BA713" i="5" s="1"/>
  <c r="AX714" i="5"/>
  <c r="BA714" i="5" s="1"/>
  <c r="AX715" i="5"/>
  <c r="BA715" i="5" s="1"/>
  <c r="AX716" i="5"/>
  <c r="BA716" i="5" s="1"/>
  <c r="AX717" i="5"/>
  <c r="BA717" i="5" s="1"/>
  <c r="AX718" i="5"/>
  <c r="BA718" i="5" s="1"/>
  <c r="AX719" i="5"/>
  <c r="BA719" i="5" s="1"/>
  <c r="AX720" i="5"/>
  <c r="BA720" i="5" s="1"/>
  <c r="AX721" i="5"/>
  <c r="BA721" i="5" s="1"/>
  <c r="AX722" i="5"/>
  <c r="BA722" i="5" s="1"/>
  <c r="AX723" i="5"/>
  <c r="BA723" i="5" s="1"/>
  <c r="AX724" i="5"/>
  <c r="BA724" i="5" s="1"/>
  <c r="AX725" i="5"/>
  <c r="BA725" i="5" s="1"/>
  <c r="AX726" i="5"/>
  <c r="BA726" i="5" s="1"/>
  <c r="AX727" i="5"/>
  <c r="BA727" i="5" s="1"/>
  <c r="AX728" i="5"/>
  <c r="BA728" i="5" s="1"/>
  <c r="AX729" i="5"/>
  <c r="BA729" i="5" s="1"/>
  <c r="AX730" i="5"/>
  <c r="BA730" i="5" s="1"/>
  <c r="AX731" i="5"/>
  <c r="BA731" i="5" s="1"/>
  <c r="AX732" i="5"/>
  <c r="BA732" i="5" s="1"/>
  <c r="AX733" i="5"/>
  <c r="BA733" i="5" s="1"/>
  <c r="AX734" i="5"/>
  <c r="BA734" i="5" s="1"/>
  <c r="AX735" i="5"/>
  <c r="BA735" i="5" s="1"/>
  <c r="AX736" i="5"/>
  <c r="BA736" i="5" s="1"/>
  <c r="AX737" i="5"/>
  <c r="BA737" i="5" s="1"/>
  <c r="AX738" i="5"/>
  <c r="BA738" i="5" s="1"/>
  <c r="AX739" i="5"/>
  <c r="BA739" i="5" s="1"/>
  <c r="AX740" i="5"/>
  <c r="BA740" i="5" s="1"/>
  <c r="AX741" i="5"/>
  <c r="BA741" i="5" s="1"/>
  <c r="AX742" i="5"/>
  <c r="BA742" i="5" s="1"/>
  <c r="AX743" i="5"/>
  <c r="BA743" i="5" s="1"/>
  <c r="AX744" i="5"/>
  <c r="BA744" i="5" s="1"/>
  <c r="AX745" i="5"/>
  <c r="BA745" i="5" s="1"/>
  <c r="AX746" i="5"/>
  <c r="BA746" i="5" s="1"/>
  <c r="AX747" i="5"/>
  <c r="BA747" i="5" s="1"/>
  <c r="AX748" i="5"/>
  <c r="BA748" i="5" s="1"/>
  <c r="AX749" i="5"/>
  <c r="BA749" i="5" s="1"/>
  <c r="AX750" i="5"/>
  <c r="BA750" i="5" s="1"/>
  <c r="AX751" i="5"/>
  <c r="BA751" i="5" s="1"/>
  <c r="AX752" i="5"/>
  <c r="BA752" i="5" s="1"/>
  <c r="AX753" i="5"/>
  <c r="BA753" i="5" s="1"/>
  <c r="AX754" i="5"/>
  <c r="BA754" i="5" s="1"/>
  <c r="AX755" i="5"/>
  <c r="BA755" i="5" s="1"/>
  <c r="AX756" i="5"/>
  <c r="BA756" i="5" s="1"/>
  <c r="AX757" i="5"/>
  <c r="BA757" i="5" s="1"/>
  <c r="AX758" i="5"/>
  <c r="BA758" i="5" s="1"/>
  <c r="AX759" i="5"/>
  <c r="BA759" i="5" s="1"/>
  <c r="AX760" i="5"/>
  <c r="BA760" i="5" s="1"/>
  <c r="AX761" i="5"/>
  <c r="BA761" i="5" s="1"/>
  <c r="AX762" i="5"/>
  <c r="BA762" i="5" s="1"/>
  <c r="AX763" i="5"/>
  <c r="BA763" i="5" s="1"/>
  <c r="AX764" i="5"/>
  <c r="BA764" i="5" s="1"/>
  <c r="AX765" i="5"/>
  <c r="BA765" i="5" s="1"/>
  <c r="AX766" i="5"/>
  <c r="BA766" i="5" s="1"/>
  <c r="AX767" i="5"/>
  <c r="BA767" i="5" s="1"/>
  <c r="AX768" i="5"/>
  <c r="BA768" i="5" s="1"/>
  <c r="AX769" i="5"/>
  <c r="BA769" i="5" s="1"/>
  <c r="AX770" i="5"/>
  <c r="BA770" i="5" s="1"/>
  <c r="AX771" i="5"/>
  <c r="BA771" i="5" s="1"/>
  <c r="AX772" i="5"/>
  <c r="BA772" i="5" s="1"/>
  <c r="AX773" i="5"/>
  <c r="BA773" i="5" s="1"/>
  <c r="AX774" i="5"/>
  <c r="BA774" i="5" s="1"/>
  <c r="AX775" i="5"/>
  <c r="BA775" i="5" s="1"/>
  <c r="AX776" i="5"/>
  <c r="BA776" i="5" s="1"/>
  <c r="AX777" i="5"/>
  <c r="BA777" i="5" s="1"/>
  <c r="AX778" i="5"/>
  <c r="BA778" i="5" s="1"/>
  <c r="AX779" i="5"/>
  <c r="BA779" i="5" s="1"/>
  <c r="AX780" i="5"/>
  <c r="BA780" i="5" s="1"/>
  <c r="AX781" i="5"/>
  <c r="BA781" i="5" s="1"/>
  <c r="AX782" i="5"/>
  <c r="BA782" i="5" s="1"/>
  <c r="AX783" i="5"/>
  <c r="BA783" i="5" s="1"/>
  <c r="AX784" i="5"/>
  <c r="BA784" i="5" s="1"/>
  <c r="AX785" i="5"/>
  <c r="BA785" i="5" s="1"/>
  <c r="AX786" i="5"/>
  <c r="BA786" i="5" s="1"/>
  <c r="AX787" i="5"/>
  <c r="BA787" i="5" s="1"/>
  <c r="AX788" i="5"/>
  <c r="BA788" i="5" s="1"/>
  <c r="AX789" i="5"/>
  <c r="BA789" i="5" s="1"/>
  <c r="AX790" i="5"/>
  <c r="BA790" i="5" s="1"/>
  <c r="AX791" i="5"/>
  <c r="BA791" i="5" s="1"/>
  <c r="AX792" i="5"/>
  <c r="BA792" i="5" s="1"/>
  <c r="AX793" i="5"/>
  <c r="BA793" i="5" s="1"/>
  <c r="AX794" i="5"/>
  <c r="BA794" i="5" s="1"/>
  <c r="AX795" i="5"/>
  <c r="BA795" i="5" s="1"/>
  <c r="AX796" i="5"/>
  <c r="BA796" i="5" s="1"/>
  <c r="AX797" i="5"/>
  <c r="BA797" i="5" s="1"/>
  <c r="AX798" i="5"/>
  <c r="BA798" i="5" s="1"/>
  <c r="AX799" i="5"/>
  <c r="BA799" i="5" s="1"/>
  <c r="AX800" i="5"/>
  <c r="BA800" i="5" s="1"/>
  <c r="AX801" i="5"/>
  <c r="BA801" i="5" s="1"/>
  <c r="AX802" i="5"/>
  <c r="BA802" i="5" s="1"/>
  <c r="AX803" i="5"/>
  <c r="BA803" i="5" s="1"/>
  <c r="AX804" i="5"/>
  <c r="BA804" i="5" s="1"/>
  <c r="AX805" i="5"/>
  <c r="BA805" i="5" s="1"/>
  <c r="AX806" i="5"/>
  <c r="BA806" i="5" s="1"/>
  <c r="AX807" i="5"/>
  <c r="BA807" i="5" s="1"/>
  <c r="AX808" i="5"/>
  <c r="BA808" i="5" s="1"/>
  <c r="AX809" i="5"/>
  <c r="BA809" i="5" s="1"/>
  <c r="AX810" i="5"/>
  <c r="BA810" i="5" s="1"/>
  <c r="AX811" i="5"/>
  <c r="BA811" i="5" s="1"/>
  <c r="AX812" i="5"/>
  <c r="BA812" i="5" s="1"/>
  <c r="AX813" i="5"/>
  <c r="BA813" i="5" s="1"/>
  <c r="AX814" i="5"/>
  <c r="BA814" i="5" s="1"/>
  <c r="AX815" i="5"/>
  <c r="BA815" i="5" s="1"/>
  <c r="AX816" i="5"/>
  <c r="BA816" i="5" s="1"/>
  <c r="AX817" i="5"/>
  <c r="BA817" i="5" s="1"/>
  <c r="AX818" i="5"/>
  <c r="BA818" i="5" s="1"/>
  <c r="AX819" i="5"/>
  <c r="BA819" i="5" s="1"/>
  <c r="AX820" i="5"/>
  <c r="BA820" i="5" s="1"/>
  <c r="AX821" i="5"/>
  <c r="BA821" i="5" s="1"/>
  <c r="AX822" i="5"/>
  <c r="BA822" i="5" s="1"/>
  <c r="AX823" i="5"/>
  <c r="BA823" i="5" s="1"/>
  <c r="AX824" i="5"/>
  <c r="BA824" i="5" s="1"/>
  <c r="AX825" i="5"/>
  <c r="BA825" i="5" s="1"/>
  <c r="AX826" i="5"/>
  <c r="BA826" i="5" s="1"/>
  <c r="AX827" i="5"/>
  <c r="BA827" i="5" s="1"/>
  <c r="AX828" i="5"/>
  <c r="BA828" i="5" s="1"/>
  <c r="AX829" i="5"/>
  <c r="BA829" i="5" s="1"/>
  <c r="AX830" i="5"/>
  <c r="BA830" i="5" s="1"/>
  <c r="AX831" i="5"/>
  <c r="BA831" i="5" s="1"/>
  <c r="AX832" i="5"/>
  <c r="BA832" i="5" s="1"/>
  <c r="AX833" i="5"/>
  <c r="BA833" i="5" s="1"/>
  <c r="AX834" i="5"/>
  <c r="BA834" i="5" s="1"/>
  <c r="AX835" i="5"/>
  <c r="BA835" i="5" s="1"/>
  <c r="AX836" i="5"/>
  <c r="BA836" i="5" s="1"/>
  <c r="AX837" i="5"/>
  <c r="BA837" i="5" s="1"/>
  <c r="AX838" i="5"/>
  <c r="BA838" i="5" s="1"/>
  <c r="AX839" i="5"/>
  <c r="BA839" i="5" s="1"/>
  <c r="AX840" i="5"/>
  <c r="BA840" i="5" s="1"/>
  <c r="AX841" i="5"/>
  <c r="BA841" i="5" s="1"/>
  <c r="AX842" i="5"/>
  <c r="BA842" i="5" s="1"/>
  <c r="AX843" i="5"/>
  <c r="BA843" i="5" s="1"/>
  <c r="AX844" i="5"/>
  <c r="BA844" i="5" s="1"/>
  <c r="AX845" i="5"/>
  <c r="BA845" i="5" s="1"/>
  <c r="AX846" i="5"/>
  <c r="BA846" i="5" s="1"/>
  <c r="AX847" i="5"/>
  <c r="BA847" i="5" s="1"/>
  <c r="AX848" i="5"/>
  <c r="BA848" i="5" s="1"/>
  <c r="AX849" i="5"/>
  <c r="BA849" i="5" s="1"/>
  <c r="AX850" i="5"/>
  <c r="BA850" i="5" s="1"/>
  <c r="AX851" i="5"/>
  <c r="BA851" i="5" s="1"/>
  <c r="AX852" i="5"/>
  <c r="BA852" i="5" s="1"/>
  <c r="AX853" i="5"/>
  <c r="BA853" i="5" s="1"/>
  <c r="AX854" i="5"/>
  <c r="BA854" i="5" s="1"/>
  <c r="AX855" i="5"/>
  <c r="BA855" i="5" s="1"/>
  <c r="AX856" i="5"/>
  <c r="BA856" i="5" s="1"/>
  <c r="AX857" i="5"/>
  <c r="BA857" i="5" s="1"/>
  <c r="AX858" i="5"/>
  <c r="BA858" i="5" s="1"/>
  <c r="AX859" i="5"/>
  <c r="BA859" i="5" s="1"/>
  <c r="AX860" i="5"/>
  <c r="BA860" i="5" s="1"/>
  <c r="AX861" i="5"/>
  <c r="BA861" i="5" s="1"/>
  <c r="AX862" i="5"/>
  <c r="BA862" i="5" s="1"/>
  <c r="AX863" i="5"/>
  <c r="BA863" i="5" s="1"/>
  <c r="AX864" i="5"/>
  <c r="BA864" i="5" s="1"/>
  <c r="AX865" i="5"/>
  <c r="BA865" i="5" s="1"/>
  <c r="AX866" i="5"/>
  <c r="BA866" i="5" s="1"/>
  <c r="AX867" i="5"/>
  <c r="BA867" i="5" s="1"/>
  <c r="AX868" i="5"/>
  <c r="BA868" i="5" s="1"/>
  <c r="AX869" i="5"/>
  <c r="BA869" i="5" s="1"/>
  <c r="AX870" i="5"/>
  <c r="BA870" i="5" s="1"/>
  <c r="AX871" i="5"/>
  <c r="BA871" i="5" s="1"/>
  <c r="AX872" i="5"/>
  <c r="BA872" i="5" s="1"/>
  <c r="AX873" i="5"/>
  <c r="BA873" i="5" s="1"/>
  <c r="AX874" i="5"/>
  <c r="BA874" i="5" s="1"/>
  <c r="AX875" i="5"/>
  <c r="BA875" i="5" s="1"/>
  <c r="AX876" i="5"/>
  <c r="BA876" i="5" s="1"/>
  <c r="AX877" i="5"/>
  <c r="BA877" i="5" s="1"/>
  <c r="AX878" i="5"/>
  <c r="BA878" i="5" s="1"/>
  <c r="AX879" i="5"/>
  <c r="BA879" i="5" s="1"/>
  <c r="AX880" i="5"/>
  <c r="BA880" i="5" s="1"/>
  <c r="AX881" i="5"/>
  <c r="BA881" i="5" s="1"/>
  <c r="AX882" i="5"/>
  <c r="BA882" i="5" s="1"/>
  <c r="AX883" i="5"/>
  <c r="BA883" i="5" s="1"/>
  <c r="AX884" i="5"/>
  <c r="BA884" i="5" s="1"/>
  <c r="AX885" i="5"/>
  <c r="BA885" i="5" s="1"/>
  <c r="AX886" i="5"/>
  <c r="BA886" i="5" s="1"/>
  <c r="AX887" i="5"/>
  <c r="BA887" i="5" s="1"/>
  <c r="AX888" i="5"/>
  <c r="BA888" i="5" s="1"/>
  <c r="AX889" i="5"/>
  <c r="BA889" i="5" s="1"/>
  <c r="AX890" i="5"/>
  <c r="BA890" i="5" s="1"/>
  <c r="AX891" i="5"/>
  <c r="BA891" i="5" s="1"/>
  <c r="AX892" i="5"/>
  <c r="BA892" i="5" s="1"/>
  <c r="AX893" i="5"/>
  <c r="BA893" i="5" s="1"/>
  <c r="AX894" i="5"/>
  <c r="BA894" i="5" s="1"/>
  <c r="AX895" i="5"/>
  <c r="BA895" i="5" s="1"/>
  <c r="AX896" i="5"/>
  <c r="BA896" i="5" s="1"/>
  <c r="AX897" i="5"/>
  <c r="BA897" i="5" s="1"/>
  <c r="AX898" i="5"/>
  <c r="BA898" i="5" s="1"/>
  <c r="AX899" i="5"/>
  <c r="BA899" i="5" s="1"/>
  <c r="AX900" i="5"/>
  <c r="BA900" i="5" s="1"/>
  <c r="AX901" i="5"/>
  <c r="BA901" i="5" s="1"/>
  <c r="AX902" i="5"/>
  <c r="BA902" i="5" s="1"/>
  <c r="AX903" i="5"/>
  <c r="BA903" i="5" s="1"/>
  <c r="AX904" i="5"/>
  <c r="BA904" i="5" s="1"/>
  <c r="AX905" i="5"/>
  <c r="BA905" i="5" s="1"/>
  <c r="AX906" i="5"/>
  <c r="BA906" i="5" s="1"/>
  <c r="AX907" i="5"/>
  <c r="BA907" i="5" s="1"/>
  <c r="AX908" i="5"/>
  <c r="BA908" i="5" s="1"/>
  <c r="AX909" i="5"/>
  <c r="BA909" i="5" s="1"/>
  <c r="AX910" i="5"/>
  <c r="BA910" i="5" s="1"/>
  <c r="AX911" i="5"/>
  <c r="BA911" i="5" s="1"/>
  <c r="AX912" i="5"/>
  <c r="BA912" i="5" s="1"/>
  <c r="AX913" i="5"/>
  <c r="BA913" i="5" s="1"/>
  <c r="AX914" i="5"/>
  <c r="BA914" i="5" s="1"/>
  <c r="AX915" i="5"/>
  <c r="BA915" i="5" s="1"/>
  <c r="AX916" i="5"/>
  <c r="BA916" i="5" s="1"/>
  <c r="AX917" i="5"/>
  <c r="BA917" i="5" s="1"/>
  <c r="AX918" i="5"/>
  <c r="BA918" i="5" s="1"/>
  <c r="AX919" i="5"/>
  <c r="BA919" i="5" s="1"/>
  <c r="AX920" i="5"/>
  <c r="BA920" i="5" s="1"/>
  <c r="AX921" i="5"/>
  <c r="BA921" i="5" s="1"/>
  <c r="AX922" i="5"/>
  <c r="BA922" i="5" s="1"/>
  <c r="AX923" i="5"/>
  <c r="BA923" i="5" s="1"/>
  <c r="AX924" i="5"/>
  <c r="BA924" i="5" s="1"/>
  <c r="AX925" i="5"/>
  <c r="BA925" i="5" s="1"/>
  <c r="AX926" i="5"/>
  <c r="BA926" i="5" s="1"/>
  <c r="AX927" i="5"/>
  <c r="BA927" i="5" s="1"/>
  <c r="AX928" i="5"/>
  <c r="BA928" i="5" s="1"/>
  <c r="AX929" i="5"/>
  <c r="BA929" i="5" s="1"/>
  <c r="AX930" i="5"/>
  <c r="BA930" i="5" s="1"/>
  <c r="AX931" i="5"/>
  <c r="BA931" i="5" s="1"/>
  <c r="AX932" i="5"/>
  <c r="BA932" i="5" s="1"/>
  <c r="AX933" i="5"/>
  <c r="BA933" i="5" s="1"/>
  <c r="AX934" i="5"/>
  <c r="BA934" i="5" s="1"/>
  <c r="AX935" i="5"/>
  <c r="BA935" i="5" s="1"/>
  <c r="AX936" i="5"/>
  <c r="BA936" i="5" s="1"/>
  <c r="AX937" i="5"/>
  <c r="BA937" i="5" s="1"/>
  <c r="AX938" i="5"/>
  <c r="BA938" i="5" s="1"/>
  <c r="AX939" i="5"/>
  <c r="BA939" i="5" s="1"/>
  <c r="AX940" i="5"/>
  <c r="BA940" i="5" s="1"/>
  <c r="AX941" i="5"/>
  <c r="BA941" i="5" s="1"/>
  <c r="AX942" i="5"/>
  <c r="BA942" i="5" s="1"/>
  <c r="AX943" i="5"/>
  <c r="BA943" i="5" s="1"/>
  <c r="AX944" i="5"/>
  <c r="BA944" i="5" s="1"/>
  <c r="AX945" i="5"/>
  <c r="BA945" i="5" s="1"/>
  <c r="AX946" i="5"/>
  <c r="BA946" i="5" s="1"/>
  <c r="AX947" i="5"/>
  <c r="BA947" i="5" s="1"/>
  <c r="AX948" i="5"/>
  <c r="BA948" i="5" s="1"/>
  <c r="AX949" i="5"/>
  <c r="BA949" i="5" s="1"/>
  <c r="AX950" i="5"/>
  <c r="BA950" i="5" s="1"/>
  <c r="AX951" i="5"/>
  <c r="BA951" i="5" s="1"/>
  <c r="AX952" i="5"/>
  <c r="BA952" i="5" s="1"/>
  <c r="AX953" i="5"/>
  <c r="BA953" i="5" s="1"/>
  <c r="AX954" i="5"/>
  <c r="BA954" i="5" s="1"/>
  <c r="AX955" i="5"/>
  <c r="BA955" i="5" s="1"/>
  <c r="AX956" i="5"/>
  <c r="BA956" i="5" s="1"/>
  <c r="AX957" i="5"/>
  <c r="BA957" i="5" s="1"/>
  <c r="AX958" i="5"/>
  <c r="BA958" i="5" s="1"/>
  <c r="AX959" i="5"/>
  <c r="BA959" i="5" s="1"/>
  <c r="AX960" i="5"/>
  <c r="BA960" i="5" s="1"/>
  <c r="AX961" i="5"/>
  <c r="BA961" i="5" s="1"/>
  <c r="AX962" i="5"/>
  <c r="BA962" i="5" s="1"/>
  <c r="AX963" i="5"/>
  <c r="BA963" i="5" s="1"/>
  <c r="AX964" i="5"/>
  <c r="BA964" i="5" s="1"/>
  <c r="AX965" i="5"/>
  <c r="BA965" i="5" s="1"/>
  <c r="AX966" i="5"/>
  <c r="BA966" i="5" s="1"/>
  <c r="AX967" i="5"/>
  <c r="BA967" i="5" s="1"/>
  <c r="AX968" i="5"/>
  <c r="BA968" i="5" s="1"/>
  <c r="AX969" i="5"/>
  <c r="BA969" i="5" s="1"/>
  <c r="AX970" i="5"/>
  <c r="BA970" i="5" s="1"/>
  <c r="AX971" i="5"/>
  <c r="BA971" i="5" s="1"/>
  <c r="AX972" i="5"/>
  <c r="BA972" i="5" s="1"/>
  <c r="AX973" i="5"/>
  <c r="BA973" i="5" s="1"/>
  <c r="AX974" i="5"/>
  <c r="BA974" i="5" s="1"/>
  <c r="AX975" i="5"/>
  <c r="BA975" i="5" s="1"/>
  <c r="AX976" i="5"/>
  <c r="BA976" i="5" s="1"/>
  <c r="AX977" i="5"/>
  <c r="BA977" i="5" s="1"/>
  <c r="AX978" i="5"/>
  <c r="BA978" i="5" s="1"/>
  <c r="AX979" i="5"/>
  <c r="BA979" i="5" s="1"/>
  <c r="AX980" i="5"/>
  <c r="BA980" i="5" s="1"/>
  <c r="AX981" i="5"/>
  <c r="BA981" i="5" s="1"/>
  <c r="AX982" i="5"/>
  <c r="BA982" i="5" s="1"/>
  <c r="AX983" i="5"/>
  <c r="BA983" i="5" s="1"/>
  <c r="AX984" i="5"/>
  <c r="BA984" i="5" s="1"/>
  <c r="AX985" i="5"/>
  <c r="BA985" i="5" s="1"/>
  <c r="AX986" i="5"/>
  <c r="BA986" i="5" s="1"/>
  <c r="AX987" i="5"/>
  <c r="BA987" i="5" s="1"/>
  <c r="AX988" i="5"/>
  <c r="BA988" i="5" s="1"/>
  <c r="AX989" i="5"/>
  <c r="BA989" i="5" s="1"/>
  <c r="AX990" i="5"/>
  <c r="BA990" i="5" s="1"/>
  <c r="AX991" i="5"/>
  <c r="BA991" i="5" s="1"/>
  <c r="AX992" i="5"/>
  <c r="BA992" i="5" s="1"/>
  <c r="AX993" i="5"/>
  <c r="BA993" i="5" s="1"/>
  <c r="AX994" i="5"/>
  <c r="BA994" i="5" s="1"/>
  <c r="AX995" i="5"/>
  <c r="BA995" i="5" s="1"/>
  <c r="AX996" i="5"/>
  <c r="BA996" i="5" s="1"/>
  <c r="AX997" i="5"/>
  <c r="BA997" i="5" s="1"/>
  <c r="AX998" i="5"/>
  <c r="BA998" i="5" s="1"/>
  <c r="AX999" i="5"/>
  <c r="BA999" i="5" s="1"/>
  <c r="AX1000" i="5"/>
  <c r="BA1000" i="5" s="1"/>
  <c r="AX1001" i="5"/>
  <c r="BA1001" i="5" s="1"/>
  <c r="AX1002" i="5"/>
  <c r="BA1002" i="5" s="1"/>
  <c r="AX1003" i="5"/>
  <c r="BA1003" i="5" s="1"/>
  <c r="AX1004" i="5"/>
  <c r="BA1004" i="5" s="1"/>
  <c r="AX1005" i="5"/>
  <c r="BA1005" i="5" s="1"/>
  <c r="AX1006" i="5"/>
  <c r="BA1006" i="5" s="1"/>
  <c r="AX1007" i="5"/>
  <c r="BA1007" i="5" s="1"/>
  <c r="AX1008" i="5"/>
  <c r="BA1008" i="5" s="1"/>
  <c r="AX1009" i="5"/>
  <c r="BA1009" i="5" s="1"/>
  <c r="AX1010" i="5"/>
  <c r="BA1010" i="5" s="1"/>
  <c r="AX1011" i="5"/>
  <c r="BA1011" i="5" s="1"/>
  <c r="AX1012" i="5"/>
  <c r="BA1012" i="5" s="1"/>
  <c r="AX1013" i="5"/>
  <c r="BA1013" i="5" s="1"/>
  <c r="AX1014" i="5"/>
  <c r="BA1014" i="5" s="1"/>
  <c r="AX1015" i="5"/>
  <c r="BA1015" i="5" s="1"/>
  <c r="AX1016" i="5"/>
  <c r="BA1016" i="5" s="1"/>
  <c r="AX1017" i="5"/>
  <c r="BA1017" i="5" s="1"/>
  <c r="AX1018" i="5"/>
  <c r="BA1018" i="5" s="1"/>
  <c r="AX1019" i="5"/>
  <c r="BA1019" i="5" s="1"/>
  <c r="AX1020" i="5"/>
  <c r="BA1020" i="5" s="1"/>
  <c r="AX1021" i="5"/>
  <c r="BA1021" i="5" s="1"/>
  <c r="AX1022" i="5"/>
  <c r="BA1022" i="5" s="1"/>
  <c r="AX1023" i="5"/>
  <c r="BA1023" i="5" s="1"/>
  <c r="AX1024" i="5"/>
  <c r="BA1024" i="5" s="1"/>
  <c r="AX1025" i="5"/>
  <c r="BA1025" i="5" s="1"/>
  <c r="AX1026" i="5"/>
  <c r="BA1026" i="5" s="1"/>
  <c r="AX1027" i="5"/>
  <c r="BA1027" i="5" s="1"/>
  <c r="AX1028" i="5"/>
  <c r="BA1028" i="5" s="1"/>
  <c r="AX1029" i="5"/>
  <c r="BA1029" i="5" s="1"/>
  <c r="AX1030" i="5"/>
  <c r="BA1030" i="5" s="1"/>
  <c r="AX1031" i="5"/>
  <c r="BA1031" i="5" s="1"/>
  <c r="AX1032" i="5"/>
  <c r="BA1032" i="5" s="1"/>
  <c r="AX1033" i="5"/>
  <c r="BA1033" i="5" s="1"/>
  <c r="AX1034" i="5"/>
  <c r="BA1034" i="5" s="1"/>
  <c r="BA1035" i="5"/>
  <c r="BA1038" i="5"/>
  <c r="AX11" i="5"/>
  <c r="BA11" i="5" s="1"/>
  <c r="Z1034" i="5"/>
  <c r="X1034" i="5"/>
  <c r="W1034" i="5"/>
  <c r="Z1033" i="5"/>
  <c r="W1033" i="5"/>
  <c r="X1033" i="5" s="1"/>
  <c r="Z1032" i="5"/>
  <c r="X1032" i="5"/>
  <c r="W1032" i="5"/>
  <c r="Z1031" i="5"/>
  <c r="W1031" i="5"/>
  <c r="X1031" i="5" s="1"/>
  <c r="Z1030" i="5"/>
  <c r="W1030" i="5"/>
  <c r="X1030" i="5" s="1"/>
  <c r="Z1029" i="5"/>
  <c r="W1029" i="5"/>
  <c r="X1029" i="5" s="1"/>
  <c r="Z1028" i="5"/>
  <c r="X1028" i="5"/>
  <c r="W1028" i="5"/>
  <c r="Z1027" i="5"/>
  <c r="W1027" i="5"/>
  <c r="X1027" i="5" s="1"/>
  <c r="Z1026" i="5"/>
  <c r="X1026" i="5"/>
  <c r="W1026" i="5"/>
  <c r="Z1025" i="5"/>
  <c r="W1025" i="5"/>
  <c r="X1025" i="5" s="1"/>
  <c r="Z1024" i="5"/>
  <c r="X1024" i="5"/>
  <c r="W1024" i="5"/>
  <c r="Z1023" i="5"/>
  <c r="W1023" i="5"/>
  <c r="X1023" i="5" s="1"/>
  <c r="Z1022" i="5"/>
  <c r="W1022" i="5"/>
  <c r="X1022" i="5" s="1"/>
  <c r="Z1021" i="5"/>
  <c r="W1021" i="5"/>
  <c r="X1021" i="5" s="1"/>
  <c r="Z1020" i="5"/>
  <c r="X1020" i="5"/>
  <c r="W1020" i="5"/>
  <c r="Z1019" i="5"/>
  <c r="W1019" i="5"/>
  <c r="X1019" i="5" s="1"/>
  <c r="Z1018" i="5"/>
  <c r="X1018" i="5"/>
  <c r="W1018" i="5"/>
  <c r="Z1017" i="5"/>
  <c r="W1017" i="5"/>
  <c r="X1017" i="5" s="1"/>
  <c r="Z1016" i="5"/>
  <c r="X1016" i="5"/>
  <c r="W1016" i="5"/>
  <c r="Z1015" i="5"/>
  <c r="W1015" i="5"/>
  <c r="X1015" i="5" s="1"/>
  <c r="Z1014" i="5"/>
  <c r="W1014" i="5"/>
  <c r="X1014" i="5" s="1"/>
  <c r="Z1013" i="5"/>
  <c r="W1013" i="5"/>
  <c r="X1013" i="5" s="1"/>
  <c r="Z1012" i="5"/>
  <c r="X1012" i="5"/>
  <c r="W1012" i="5"/>
  <c r="Z1011" i="5"/>
  <c r="W1011" i="5"/>
  <c r="X1011" i="5" s="1"/>
  <c r="Z1010" i="5"/>
  <c r="X1010" i="5"/>
  <c r="W1010" i="5"/>
  <c r="Z1009" i="5"/>
  <c r="W1009" i="5"/>
  <c r="X1009" i="5" s="1"/>
  <c r="Z1008" i="5"/>
  <c r="X1008" i="5"/>
  <c r="W1008" i="5"/>
  <c r="Z1007" i="5"/>
  <c r="W1007" i="5"/>
  <c r="X1007" i="5" s="1"/>
  <c r="Z1006" i="5"/>
  <c r="W1006" i="5"/>
  <c r="X1006" i="5" s="1"/>
  <c r="Z1005" i="5"/>
  <c r="W1005" i="5"/>
  <c r="X1005" i="5" s="1"/>
  <c r="Z1004" i="5"/>
  <c r="X1004" i="5"/>
  <c r="W1004" i="5"/>
  <c r="Z1003" i="5"/>
  <c r="W1003" i="5"/>
  <c r="X1003" i="5" s="1"/>
  <c r="Z1002" i="5"/>
  <c r="X1002" i="5"/>
  <c r="W1002" i="5"/>
  <c r="Z1001" i="5"/>
  <c r="W1001" i="5"/>
  <c r="X1001" i="5" s="1"/>
  <c r="Z1000" i="5"/>
  <c r="X1000" i="5"/>
  <c r="W1000" i="5"/>
  <c r="Z999" i="5"/>
  <c r="W999" i="5"/>
  <c r="X999" i="5" s="1"/>
  <c r="Z998" i="5"/>
  <c r="W998" i="5"/>
  <c r="X998" i="5" s="1"/>
  <c r="Z997" i="5"/>
  <c r="W997" i="5"/>
  <c r="X997" i="5" s="1"/>
  <c r="Z996" i="5"/>
  <c r="X996" i="5"/>
  <c r="W996" i="5"/>
  <c r="Z995" i="5"/>
  <c r="W995" i="5"/>
  <c r="X995" i="5" s="1"/>
  <c r="Z994" i="5"/>
  <c r="X994" i="5"/>
  <c r="W994" i="5"/>
  <c r="Z993" i="5"/>
  <c r="W993" i="5"/>
  <c r="X993" i="5" s="1"/>
  <c r="Z992" i="5"/>
  <c r="X992" i="5"/>
  <c r="W992" i="5"/>
  <c r="Z991" i="5"/>
  <c r="W991" i="5"/>
  <c r="X991" i="5" s="1"/>
  <c r="Z990" i="5"/>
  <c r="W990" i="5"/>
  <c r="X990" i="5" s="1"/>
  <c r="Z989" i="5"/>
  <c r="W989" i="5"/>
  <c r="X989" i="5" s="1"/>
  <c r="Z988" i="5"/>
  <c r="X988" i="5"/>
  <c r="W988" i="5"/>
  <c r="Z987" i="5"/>
  <c r="W987" i="5"/>
  <c r="X987" i="5" s="1"/>
  <c r="Z986" i="5"/>
  <c r="X986" i="5"/>
  <c r="W986" i="5"/>
  <c r="Z985" i="5"/>
  <c r="W985" i="5"/>
  <c r="X985" i="5" s="1"/>
  <c r="Z984" i="5"/>
  <c r="X984" i="5"/>
  <c r="W984" i="5"/>
  <c r="Z983" i="5"/>
  <c r="W983" i="5"/>
  <c r="X983" i="5" s="1"/>
  <c r="Z982" i="5"/>
  <c r="W982" i="5"/>
  <c r="X982" i="5" s="1"/>
  <c r="Z981" i="5"/>
  <c r="W981" i="5"/>
  <c r="X981" i="5" s="1"/>
  <c r="Z980" i="5"/>
  <c r="X980" i="5"/>
  <c r="W980" i="5"/>
  <c r="Z979" i="5"/>
  <c r="W979" i="5"/>
  <c r="X979" i="5" s="1"/>
  <c r="Z978" i="5"/>
  <c r="X978" i="5"/>
  <c r="W978" i="5"/>
  <c r="Z977" i="5"/>
  <c r="W977" i="5"/>
  <c r="X977" i="5" s="1"/>
  <c r="Z976" i="5"/>
  <c r="X976" i="5"/>
  <c r="W976" i="5"/>
  <c r="Z975" i="5"/>
  <c r="W975" i="5"/>
  <c r="X975" i="5" s="1"/>
  <c r="Z974" i="5"/>
  <c r="W974" i="5"/>
  <c r="X974" i="5" s="1"/>
  <c r="Z973" i="5"/>
  <c r="W973" i="5"/>
  <c r="X973" i="5" s="1"/>
  <c r="Z972" i="5"/>
  <c r="X972" i="5"/>
  <c r="W972" i="5"/>
  <c r="Z971" i="5"/>
  <c r="W971" i="5"/>
  <c r="X971" i="5" s="1"/>
  <c r="Z970" i="5"/>
  <c r="X970" i="5"/>
  <c r="W970" i="5"/>
  <c r="Z969" i="5"/>
  <c r="W969" i="5"/>
  <c r="X969" i="5" s="1"/>
  <c r="Z968" i="5"/>
  <c r="X968" i="5"/>
  <c r="W968" i="5"/>
  <c r="Z967" i="5"/>
  <c r="W967" i="5"/>
  <c r="X967" i="5" s="1"/>
  <c r="Z966" i="5"/>
  <c r="W966" i="5"/>
  <c r="X966" i="5" s="1"/>
  <c r="Z965" i="5"/>
  <c r="W965" i="5"/>
  <c r="X965" i="5" s="1"/>
  <c r="Z964" i="5"/>
  <c r="X964" i="5"/>
  <c r="W964" i="5"/>
  <c r="Z963" i="5"/>
  <c r="W963" i="5"/>
  <c r="X963" i="5" s="1"/>
  <c r="Z962" i="5"/>
  <c r="X962" i="5"/>
  <c r="W962" i="5"/>
  <c r="Z961" i="5"/>
  <c r="W961" i="5"/>
  <c r="X961" i="5" s="1"/>
  <c r="Z960" i="5"/>
  <c r="X960" i="5"/>
  <c r="W960" i="5"/>
  <c r="Z959" i="5"/>
  <c r="W959" i="5"/>
  <c r="X959" i="5" s="1"/>
  <c r="Z958" i="5"/>
  <c r="W958" i="5"/>
  <c r="X958" i="5" s="1"/>
  <c r="Z957" i="5"/>
  <c r="W957" i="5"/>
  <c r="X957" i="5" s="1"/>
  <c r="Z956" i="5"/>
  <c r="X956" i="5"/>
  <c r="W956" i="5"/>
  <c r="Z955" i="5"/>
  <c r="W955" i="5"/>
  <c r="X955" i="5" s="1"/>
  <c r="Z954" i="5"/>
  <c r="X954" i="5"/>
  <c r="W954" i="5"/>
  <c r="Z953" i="5"/>
  <c r="W953" i="5"/>
  <c r="X953" i="5" s="1"/>
  <c r="Z952" i="5"/>
  <c r="X952" i="5"/>
  <c r="W952" i="5"/>
  <c r="Z951" i="5"/>
  <c r="W951" i="5"/>
  <c r="X951" i="5" s="1"/>
  <c r="Z950" i="5"/>
  <c r="W950" i="5"/>
  <c r="X950" i="5" s="1"/>
  <c r="Z949" i="5"/>
  <c r="W949" i="5"/>
  <c r="X949" i="5" s="1"/>
  <c r="Z948" i="5"/>
  <c r="X948" i="5"/>
  <c r="W948" i="5"/>
  <c r="Z947" i="5"/>
  <c r="W947" i="5"/>
  <c r="X947" i="5" s="1"/>
  <c r="Z946" i="5"/>
  <c r="X946" i="5"/>
  <c r="W946" i="5"/>
  <c r="Z945" i="5"/>
  <c r="W945" i="5"/>
  <c r="X945" i="5" s="1"/>
  <c r="Z944" i="5"/>
  <c r="X944" i="5"/>
  <c r="W944" i="5"/>
  <c r="Z943" i="5"/>
  <c r="W943" i="5"/>
  <c r="X943" i="5" s="1"/>
  <c r="Z942" i="5"/>
  <c r="W942" i="5"/>
  <c r="X942" i="5" s="1"/>
  <c r="Z941" i="5"/>
  <c r="W941" i="5"/>
  <c r="X941" i="5" s="1"/>
  <c r="Z940" i="5"/>
  <c r="X940" i="5"/>
  <c r="W940" i="5"/>
  <c r="Z939" i="5"/>
  <c r="W939" i="5"/>
  <c r="X939" i="5" s="1"/>
  <c r="Z938" i="5"/>
  <c r="X938" i="5"/>
  <c r="W938" i="5"/>
  <c r="Z937" i="5"/>
  <c r="W937" i="5"/>
  <c r="X937" i="5" s="1"/>
  <c r="Z936" i="5"/>
  <c r="X936" i="5"/>
  <c r="W936" i="5"/>
  <c r="Z935" i="5"/>
  <c r="W935" i="5"/>
  <c r="X935" i="5" s="1"/>
  <c r="Z934" i="5"/>
  <c r="W934" i="5"/>
  <c r="X934" i="5" s="1"/>
  <c r="Z933" i="5"/>
  <c r="W933" i="5"/>
  <c r="X933" i="5" s="1"/>
  <c r="Z932" i="5"/>
  <c r="X932" i="5"/>
  <c r="W932" i="5"/>
  <c r="Z931" i="5"/>
  <c r="W931" i="5"/>
  <c r="X931" i="5" s="1"/>
  <c r="Z930" i="5"/>
  <c r="X930" i="5"/>
  <c r="W930" i="5"/>
  <c r="Z929" i="5"/>
  <c r="W929" i="5"/>
  <c r="X929" i="5" s="1"/>
  <c r="Z928" i="5"/>
  <c r="X928" i="5"/>
  <c r="W928" i="5"/>
  <c r="Z927" i="5"/>
  <c r="W927" i="5"/>
  <c r="X927" i="5" s="1"/>
  <c r="Z926" i="5"/>
  <c r="W926" i="5"/>
  <c r="X926" i="5" s="1"/>
  <c r="Z925" i="5"/>
  <c r="W925" i="5"/>
  <c r="X925" i="5" s="1"/>
  <c r="Z924" i="5"/>
  <c r="X924" i="5"/>
  <c r="W924" i="5"/>
  <c r="Z923" i="5"/>
  <c r="W923" i="5"/>
  <c r="X923" i="5" s="1"/>
  <c r="Z922" i="5"/>
  <c r="X922" i="5"/>
  <c r="W922" i="5"/>
  <c r="Z921" i="5"/>
  <c r="W921" i="5"/>
  <c r="X921" i="5" s="1"/>
  <c r="Z920" i="5"/>
  <c r="X920" i="5"/>
  <c r="W920" i="5"/>
  <c r="Z919" i="5"/>
  <c r="W919" i="5"/>
  <c r="X919" i="5" s="1"/>
  <c r="Z918" i="5"/>
  <c r="W918" i="5"/>
  <c r="X918" i="5" s="1"/>
  <c r="Z917" i="5"/>
  <c r="W917" i="5"/>
  <c r="X917" i="5" s="1"/>
  <c r="Z916" i="5"/>
  <c r="X916" i="5"/>
  <c r="W916" i="5"/>
  <c r="Z915" i="5"/>
  <c r="W915" i="5"/>
  <c r="X915" i="5" s="1"/>
  <c r="Z914" i="5"/>
  <c r="X914" i="5"/>
  <c r="W914" i="5"/>
  <c r="Z913" i="5"/>
  <c r="W913" i="5"/>
  <c r="X913" i="5" s="1"/>
  <c r="Z912" i="5"/>
  <c r="X912" i="5"/>
  <c r="W912" i="5"/>
  <c r="Z911" i="5"/>
  <c r="W911" i="5"/>
  <c r="X911" i="5" s="1"/>
  <c r="Z910" i="5"/>
  <c r="W910" i="5"/>
  <c r="X910" i="5" s="1"/>
  <c r="Z909" i="5"/>
  <c r="W909" i="5"/>
  <c r="X909" i="5" s="1"/>
  <c r="Z908" i="5"/>
  <c r="X908" i="5"/>
  <c r="W908" i="5"/>
  <c r="Z907" i="5"/>
  <c r="W907" i="5"/>
  <c r="X907" i="5" s="1"/>
  <c r="Z906" i="5"/>
  <c r="X906" i="5"/>
  <c r="W906" i="5"/>
  <c r="Z905" i="5"/>
  <c r="W905" i="5"/>
  <c r="X905" i="5" s="1"/>
  <c r="Z904" i="5"/>
  <c r="X904" i="5"/>
  <c r="W904" i="5"/>
  <c r="Z903" i="5"/>
  <c r="W903" i="5"/>
  <c r="X903" i="5" s="1"/>
  <c r="Z902" i="5"/>
  <c r="W902" i="5"/>
  <c r="X902" i="5" s="1"/>
  <c r="Z901" i="5"/>
  <c r="W901" i="5"/>
  <c r="X901" i="5" s="1"/>
  <c r="Z900" i="5"/>
  <c r="X900" i="5"/>
  <c r="W900" i="5"/>
  <c r="Z899" i="5"/>
  <c r="W899" i="5"/>
  <c r="X899" i="5" s="1"/>
  <c r="Z898" i="5"/>
  <c r="X898" i="5"/>
  <c r="W898" i="5"/>
  <c r="Z897" i="5"/>
  <c r="W897" i="5"/>
  <c r="X897" i="5" s="1"/>
  <c r="Z896" i="5"/>
  <c r="X896" i="5"/>
  <c r="W896" i="5"/>
  <c r="Z895" i="5"/>
  <c r="W895" i="5"/>
  <c r="X895" i="5" s="1"/>
  <c r="Z894" i="5"/>
  <c r="W894" i="5"/>
  <c r="X894" i="5" s="1"/>
  <c r="Z893" i="5"/>
  <c r="W893" i="5"/>
  <c r="X893" i="5" s="1"/>
  <c r="Z892" i="5"/>
  <c r="X892" i="5"/>
  <c r="W892" i="5"/>
  <c r="Z891" i="5"/>
  <c r="W891" i="5"/>
  <c r="X891" i="5" s="1"/>
  <c r="Z890" i="5"/>
  <c r="X890" i="5"/>
  <c r="W890" i="5"/>
  <c r="Z889" i="5"/>
  <c r="X889" i="5"/>
  <c r="W889" i="5"/>
  <c r="Z888" i="5"/>
  <c r="X888" i="5"/>
  <c r="W888" i="5"/>
  <c r="Z887" i="5"/>
  <c r="W887" i="5"/>
  <c r="X887" i="5" s="1"/>
  <c r="Z886" i="5"/>
  <c r="W886" i="5"/>
  <c r="X886" i="5" s="1"/>
  <c r="Z885" i="5"/>
  <c r="W885" i="5"/>
  <c r="X885" i="5" s="1"/>
  <c r="Z884" i="5"/>
  <c r="X884" i="5"/>
  <c r="W884" i="5"/>
  <c r="Z883" i="5"/>
  <c r="W883" i="5"/>
  <c r="X883" i="5" s="1"/>
  <c r="Z882" i="5"/>
  <c r="X882" i="5"/>
  <c r="W882" i="5"/>
  <c r="Z881" i="5"/>
  <c r="W881" i="5"/>
  <c r="X881" i="5" s="1"/>
  <c r="Z880" i="5"/>
  <c r="X880" i="5"/>
  <c r="W880" i="5"/>
  <c r="Z879" i="5"/>
  <c r="W879" i="5"/>
  <c r="X879" i="5" s="1"/>
  <c r="Z878" i="5"/>
  <c r="W878" i="5"/>
  <c r="X878" i="5" s="1"/>
  <c r="Z877" i="5"/>
  <c r="W877" i="5"/>
  <c r="X877" i="5" s="1"/>
  <c r="Z876" i="5"/>
  <c r="X876" i="5"/>
  <c r="W876" i="5"/>
  <c r="Z875" i="5"/>
  <c r="W875" i="5"/>
  <c r="X875" i="5" s="1"/>
  <c r="Z874" i="5"/>
  <c r="X874" i="5"/>
  <c r="W874" i="5"/>
  <c r="Z873" i="5"/>
  <c r="W873" i="5"/>
  <c r="X873" i="5" s="1"/>
  <c r="Z872" i="5"/>
  <c r="X872" i="5"/>
  <c r="W872" i="5"/>
  <c r="Z871" i="5"/>
  <c r="W871" i="5"/>
  <c r="X871" i="5" s="1"/>
  <c r="Z870" i="5"/>
  <c r="W870" i="5"/>
  <c r="X870" i="5" s="1"/>
  <c r="Z869" i="5"/>
  <c r="W869" i="5"/>
  <c r="X869" i="5" s="1"/>
  <c r="Z868" i="5"/>
  <c r="X868" i="5"/>
  <c r="W868" i="5"/>
  <c r="Z867" i="5"/>
  <c r="W867" i="5"/>
  <c r="X867" i="5" s="1"/>
  <c r="Z866" i="5"/>
  <c r="X866" i="5"/>
  <c r="W866" i="5"/>
  <c r="Z865" i="5"/>
  <c r="W865" i="5"/>
  <c r="X865" i="5" s="1"/>
  <c r="Z864" i="5"/>
  <c r="X864" i="5"/>
  <c r="W864" i="5"/>
  <c r="Z863" i="5"/>
  <c r="W863" i="5"/>
  <c r="X863" i="5" s="1"/>
  <c r="Z862" i="5"/>
  <c r="W862" i="5"/>
  <c r="X862" i="5" s="1"/>
  <c r="Z861" i="5"/>
  <c r="W861" i="5"/>
  <c r="X861" i="5" s="1"/>
  <c r="Z860" i="5"/>
  <c r="X860" i="5"/>
  <c r="W860" i="5"/>
  <c r="Z859" i="5"/>
  <c r="W859" i="5"/>
  <c r="X859" i="5" s="1"/>
  <c r="Z858" i="5"/>
  <c r="X858" i="5"/>
  <c r="W858" i="5"/>
  <c r="Z857" i="5"/>
  <c r="W857" i="5"/>
  <c r="X857" i="5" s="1"/>
  <c r="Z856" i="5"/>
  <c r="X856" i="5"/>
  <c r="W856" i="5"/>
  <c r="Z855" i="5"/>
  <c r="W855" i="5"/>
  <c r="X855" i="5" s="1"/>
  <c r="Z854" i="5"/>
  <c r="W854" i="5"/>
  <c r="X854" i="5" s="1"/>
  <c r="Z853" i="5"/>
  <c r="W853" i="5"/>
  <c r="X853" i="5" s="1"/>
  <c r="Z852" i="5"/>
  <c r="X852" i="5"/>
  <c r="W852" i="5"/>
  <c r="Z851" i="5"/>
  <c r="W851" i="5"/>
  <c r="X851" i="5" s="1"/>
  <c r="Z850" i="5"/>
  <c r="X850" i="5"/>
  <c r="W850" i="5"/>
  <c r="Z849" i="5"/>
  <c r="W849" i="5"/>
  <c r="X849" i="5" s="1"/>
  <c r="Z848" i="5"/>
  <c r="X848" i="5"/>
  <c r="W848" i="5"/>
  <c r="Z847" i="5"/>
  <c r="W847" i="5"/>
  <c r="X847" i="5" s="1"/>
  <c r="Z846" i="5"/>
  <c r="W846" i="5"/>
  <c r="X846" i="5" s="1"/>
  <c r="Z845" i="5"/>
  <c r="W845" i="5"/>
  <c r="X845" i="5" s="1"/>
  <c r="Z844" i="5"/>
  <c r="X844" i="5"/>
  <c r="W844" i="5"/>
  <c r="Z843" i="5"/>
  <c r="W843" i="5"/>
  <c r="X843" i="5" s="1"/>
  <c r="Z842" i="5"/>
  <c r="X842" i="5"/>
  <c r="W842" i="5"/>
  <c r="Z841" i="5"/>
  <c r="W841" i="5"/>
  <c r="X841" i="5" s="1"/>
  <c r="Z840" i="5"/>
  <c r="X840" i="5"/>
  <c r="W840" i="5"/>
  <c r="Z839" i="5"/>
  <c r="W839" i="5"/>
  <c r="X839" i="5" s="1"/>
  <c r="Z838" i="5"/>
  <c r="W838" i="5"/>
  <c r="X838" i="5" s="1"/>
  <c r="Z837" i="5"/>
  <c r="W837" i="5"/>
  <c r="X837" i="5" s="1"/>
  <c r="Z836" i="5"/>
  <c r="X836" i="5"/>
  <c r="W836" i="5"/>
  <c r="Z835" i="5"/>
  <c r="W835" i="5"/>
  <c r="X835" i="5" s="1"/>
  <c r="Z834" i="5"/>
  <c r="X834" i="5"/>
  <c r="W834" i="5"/>
  <c r="Z833" i="5"/>
  <c r="W833" i="5"/>
  <c r="X833" i="5" s="1"/>
  <c r="Z832" i="5"/>
  <c r="X832" i="5"/>
  <c r="W832" i="5"/>
  <c r="Z831" i="5"/>
  <c r="W831" i="5"/>
  <c r="X831" i="5" s="1"/>
  <c r="Z830" i="5"/>
  <c r="W830" i="5"/>
  <c r="X830" i="5" s="1"/>
  <c r="Z829" i="5"/>
  <c r="W829" i="5"/>
  <c r="X829" i="5" s="1"/>
  <c r="Z828" i="5"/>
  <c r="X828" i="5"/>
  <c r="W828" i="5"/>
  <c r="Z827" i="5"/>
  <c r="W827" i="5"/>
  <c r="X827" i="5" s="1"/>
  <c r="Z826" i="5"/>
  <c r="X826" i="5"/>
  <c r="W826" i="5"/>
  <c r="Z825" i="5"/>
  <c r="W825" i="5"/>
  <c r="X825" i="5" s="1"/>
  <c r="Z824" i="5"/>
  <c r="X824" i="5"/>
  <c r="W824" i="5"/>
  <c r="Z823" i="5"/>
  <c r="W823" i="5"/>
  <c r="X823" i="5" s="1"/>
  <c r="Z822" i="5"/>
  <c r="W822" i="5"/>
  <c r="X822" i="5" s="1"/>
  <c r="Z821" i="5"/>
  <c r="W821" i="5"/>
  <c r="X821" i="5" s="1"/>
  <c r="Z820" i="5"/>
  <c r="X820" i="5"/>
  <c r="W820" i="5"/>
  <c r="Z819" i="5"/>
  <c r="W819" i="5"/>
  <c r="X819" i="5" s="1"/>
  <c r="Z818" i="5"/>
  <c r="X818" i="5"/>
  <c r="W818" i="5"/>
  <c r="Z817" i="5"/>
  <c r="W817" i="5"/>
  <c r="X817" i="5" s="1"/>
  <c r="Z816" i="5"/>
  <c r="X816" i="5"/>
  <c r="W816" i="5"/>
  <c r="Z815" i="5"/>
  <c r="W815" i="5"/>
  <c r="X815" i="5" s="1"/>
  <c r="Z814" i="5"/>
  <c r="W814" i="5"/>
  <c r="X814" i="5" s="1"/>
  <c r="Z813" i="5"/>
  <c r="W813" i="5"/>
  <c r="X813" i="5" s="1"/>
  <c r="Z812" i="5"/>
  <c r="X812" i="5"/>
  <c r="W812" i="5"/>
  <c r="Z811" i="5"/>
  <c r="W811" i="5"/>
  <c r="X811" i="5" s="1"/>
  <c r="Z810" i="5"/>
  <c r="X810" i="5"/>
  <c r="W810" i="5"/>
  <c r="Z809" i="5"/>
  <c r="W809" i="5"/>
  <c r="X809" i="5" s="1"/>
  <c r="Z808" i="5"/>
  <c r="X808" i="5"/>
  <c r="W808" i="5"/>
  <c r="Z807" i="5"/>
  <c r="W807" i="5"/>
  <c r="X807" i="5" s="1"/>
  <c r="Z806" i="5"/>
  <c r="W806" i="5"/>
  <c r="X806" i="5" s="1"/>
  <c r="Z805" i="5"/>
  <c r="W805" i="5"/>
  <c r="X805" i="5" s="1"/>
  <c r="Z804" i="5"/>
  <c r="X804" i="5"/>
  <c r="W804" i="5"/>
  <c r="Z803" i="5"/>
  <c r="W803" i="5"/>
  <c r="X803" i="5" s="1"/>
  <c r="Z802" i="5"/>
  <c r="X802" i="5"/>
  <c r="W802" i="5"/>
  <c r="Z801" i="5"/>
  <c r="W801" i="5"/>
  <c r="X801" i="5" s="1"/>
  <c r="Z800" i="5"/>
  <c r="X800" i="5"/>
  <c r="W800" i="5"/>
  <c r="Z799" i="5"/>
  <c r="W799" i="5"/>
  <c r="X799" i="5" s="1"/>
  <c r="Z798" i="5"/>
  <c r="W798" i="5"/>
  <c r="X798" i="5" s="1"/>
  <c r="Z797" i="5"/>
  <c r="W797" i="5"/>
  <c r="X797" i="5" s="1"/>
  <c r="Z796" i="5"/>
  <c r="X796" i="5"/>
  <c r="W796" i="5"/>
  <c r="Z795" i="5"/>
  <c r="W795" i="5"/>
  <c r="X795" i="5" s="1"/>
  <c r="Z794" i="5"/>
  <c r="X794" i="5"/>
  <c r="W794" i="5"/>
  <c r="Z793" i="5"/>
  <c r="W793" i="5"/>
  <c r="X793" i="5" s="1"/>
  <c r="Z792" i="5"/>
  <c r="X792" i="5"/>
  <c r="W792" i="5"/>
  <c r="Z791" i="5"/>
  <c r="W791" i="5"/>
  <c r="X791" i="5" s="1"/>
  <c r="Z790" i="5"/>
  <c r="W790" i="5"/>
  <c r="X790" i="5" s="1"/>
  <c r="Z789" i="5"/>
  <c r="W789" i="5"/>
  <c r="X789" i="5" s="1"/>
  <c r="Z788" i="5"/>
  <c r="X788" i="5"/>
  <c r="W788" i="5"/>
  <c r="Z787" i="5"/>
  <c r="W787" i="5"/>
  <c r="X787" i="5" s="1"/>
  <c r="Z786" i="5"/>
  <c r="X786" i="5"/>
  <c r="W786" i="5"/>
  <c r="Z785" i="5"/>
  <c r="W785" i="5"/>
  <c r="X785" i="5" s="1"/>
  <c r="Z784" i="5"/>
  <c r="X784" i="5"/>
  <c r="W784" i="5"/>
  <c r="Z783" i="5"/>
  <c r="W783" i="5"/>
  <c r="X783" i="5" s="1"/>
  <c r="Z782" i="5"/>
  <c r="W782" i="5"/>
  <c r="X782" i="5" s="1"/>
  <c r="Z781" i="5"/>
  <c r="W781" i="5"/>
  <c r="X781" i="5" s="1"/>
  <c r="Z780" i="5"/>
  <c r="X780" i="5"/>
  <c r="W780" i="5"/>
  <c r="Z779" i="5"/>
  <c r="W779" i="5"/>
  <c r="X779" i="5" s="1"/>
  <c r="Z778" i="5"/>
  <c r="X778" i="5"/>
  <c r="W778" i="5"/>
  <c r="Z777" i="5"/>
  <c r="W777" i="5"/>
  <c r="X777" i="5" s="1"/>
  <c r="Z776" i="5"/>
  <c r="X776" i="5"/>
  <c r="W776" i="5"/>
  <c r="Z775" i="5"/>
  <c r="W775" i="5"/>
  <c r="X775" i="5" s="1"/>
  <c r="Z774" i="5"/>
  <c r="W774" i="5"/>
  <c r="X774" i="5" s="1"/>
  <c r="Z773" i="5"/>
  <c r="W773" i="5"/>
  <c r="X773" i="5" s="1"/>
  <c r="Z772" i="5"/>
  <c r="X772" i="5"/>
  <c r="W772" i="5"/>
  <c r="Z771" i="5"/>
  <c r="W771" i="5"/>
  <c r="X771" i="5" s="1"/>
  <c r="Z770" i="5"/>
  <c r="X770" i="5"/>
  <c r="W770" i="5"/>
  <c r="Z769" i="5"/>
  <c r="W769" i="5"/>
  <c r="X769" i="5" s="1"/>
  <c r="Z768" i="5"/>
  <c r="X768" i="5"/>
  <c r="W768" i="5"/>
  <c r="Z767" i="5"/>
  <c r="W767" i="5"/>
  <c r="X767" i="5" s="1"/>
  <c r="Z766" i="5"/>
  <c r="W766" i="5"/>
  <c r="X766" i="5" s="1"/>
  <c r="Z765" i="5"/>
  <c r="W765" i="5"/>
  <c r="X765" i="5" s="1"/>
  <c r="Z764" i="5"/>
  <c r="X764" i="5"/>
  <c r="W764" i="5"/>
  <c r="Z763" i="5"/>
  <c r="W763" i="5"/>
  <c r="X763" i="5" s="1"/>
  <c r="Z762" i="5"/>
  <c r="X762" i="5"/>
  <c r="W762" i="5"/>
  <c r="Z761" i="5"/>
  <c r="W761" i="5"/>
  <c r="X761" i="5" s="1"/>
  <c r="Z760" i="5"/>
  <c r="X760" i="5"/>
  <c r="W760" i="5"/>
  <c r="Z759" i="5"/>
  <c r="W759" i="5"/>
  <c r="X759" i="5" s="1"/>
  <c r="Z758" i="5"/>
  <c r="W758" i="5"/>
  <c r="X758" i="5" s="1"/>
  <c r="Z757" i="5"/>
  <c r="W757" i="5"/>
  <c r="X757" i="5" s="1"/>
  <c r="Z756" i="5"/>
  <c r="X756" i="5"/>
  <c r="W756" i="5"/>
  <c r="Z755" i="5"/>
  <c r="W755" i="5"/>
  <c r="X755" i="5" s="1"/>
  <c r="Z754" i="5"/>
  <c r="X754" i="5"/>
  <c r="W754" i="5"/>
  <c r="Z753" i="5"/>
  <c r="W753" i="5"/>
  <c r="X753" i="5" s="1"/>
  <c r="Z752" i="5"/>
  <c r="X752" i="5"/>
  <c r="W752" i="5"/>
  <c r="Z751" i="5"/>
  <c r="W751" i="5"/>
  <c r="X751" i="5" s="1"/>
  <c r="Z750" i="5"/>
  <c r="W750" i="5"/>
  <c r="X750" i="5" s="1"/>
  <c r="Z749" i="5"/>
  <c r="W749" i="5"/>
  <c r="X749" i="5" s="1"/>
  <c r="Z748" i="5"/>
  <c r="X748" i="5"/>
  <c r="W748" i="5"/>
  <c r="Z747" i="5"/>
  <c r="W747" i="5"/>
  <c r="X747" i="5" s="1"/>
  <c r="Z746" i="5"/>
  <c r="X746" i="5"/>
  <c r="W746" i="5"/>
  <c r="Z745" i="5"/>
  <c r="W745" i="5"/>
  <c r="X745" i="5" s="1"/>
  <c r="Z744" i="5"/>
  <c r="X744" i="5"/>
  <c r="W744" i="5"/>
  <c r="Z743" i="5"/>
  <c r="W743" i="5"/>
  <c r="X743" i="5" s="1"/>
  <c r="Z742" i="5"/>
  <c r="W742" i="5"/>
  <c r="X742" i="5" s="1"/>
  <c r="Z741" i="5"/>
  <c r="W741" i="5"/>
  <c r="X741" i="5" s="1"/>
  <c r="Z740" i="5"/>
  <c r="X740" i="5"/>
  <c r="W740" i="5"/>
  <c r="Z739" i="5"/>
  <c r="W739" i="5"/>
  <c r="X739" i="5" s="1"/>
  <c r="Z738" i="5"/>
  <c r="X738" i="5"/>
  <c r="W738" i="5"/>
  <c r="Z737" i="5"/>
  <c r="W737" i="5"/>
  <c r="X737" i="5" s="1"/>
  <c r="Z736" i="5"/>
  <c r="X736" i="5"/>
  <c r="W736" i="5"/>
  <c r="Z735" i="5"/>
  <c r="W735" i="5"/>
  <c r="X735" i="5" s="1"/>
  <c r="Z734" i="5"/>
  <c r="W734" i="5"/>
  <c r="X734" i="5" s="1"/>
  <c r="Z733" i="5"/>
  <c r="W733" i="5"/>
  <c r="X733" i="5" s="1"/>
  <c r="Z732" i="5"/>
  <c r="X732" i="5"/>
  <c r="W732" i="5"/>
  <c r="Z731" i="5"/>
  <c r="W731" i="5"/>
  <c r="X731" i="5" s="1"/>
  <c r="Z730" i="5"/>
  <c r="X730" i="5"/>
  <c r="W730" i="5"/>
  <c r="Z729" i="5"/>
  <c r="W729" i="5"/>
  <c r="X729" i="5" s="1"/>
  <c r="Z728" i="5"/>
  <c r="X728" i="5"/>
  <c r="W728" i="5"/>
  <c r="Z727" i="5"/>
  <c r="W727" i="5"/>
  <c r="X727" i="5" s="1"/>
  <c r="Z726" i="5"/>
  <c r="W726" i="5"/>
  <c r="X726" i="5" s="1"/>
  <c r="Z725" i="5"/>
  <c r="W725" i="5"/>
  <c r="X725" i="5" s="1"/>
  <c r="Z724" i="5"/>
  <c r="X724" i="5"/>
  <c r="W724" i="5"/>
  <c r="Z723" i="5"/>
  <c r="W723" i="5"/>
  <c r="X723" i="5" s="1"/>
  <c r="Z722" i="5"/>
  <c r="X722" i="5"/>
  <c r="W722" i="5"/>
  <c r="Z721" i="5"/>
  <c r="W721" i="5"/>
  <c r="X721" i="5" s="1"/>
  <c r="Z720" i="5"/>
  <c r="X720" i="5"/>
  <c r="W720" i="5"/>
  <c r="Z719" i="5"/>
  <c r="W719" i="5"/>
  <c r="X719" i="5" s="1"/>
  <c r="Z718" i="5"/>
  <c r="W718" i="5"/>
  <c r="X718" i="5" s="1"/>
  <c r="Z717" i="5"/>
  <c r="W717" i="5"/>
  <c r="X717" i="5" s="1"/>
  <c r="Z716" i="5"/>
  <c r="X716" i="5"/>
  <c r="W716" i="5"/>
  <c r="Z715" i="5"/>
  <c r="W715" i="5"/>
  <c r="X715" i="5" s="1"/>
  <c r="Z714" i="5"/>
  <c r="X714" i="5"/>
  <c r="W714" i="5"/>
  <c r="Z713" i="5"/>
  <c r="W713" i="5"/>
  <c r="X713" i="5" s="1"/>
  <c r="Z712" i="5"/>
  <c r="X712" i="5"/>
  <c r="W712" i="5"/>
  <c r="Z711" i="5"/>
  <c r="W711" i="5"/>
  <c r="X711" i="5" s="1"/>
  <c r="Z710" i="5"/>
  <c r="W710" i="5"/>
  <c r="X710" i="5" s="1"/>
  <c r="Z709" i="5"/>
  <c r="W709" i="5"/>
  <c r="X709" i="5" s="1"/>
  <c r="Z708" i="5"/>
  <c r="X708" i="5"/>
  <c r="W708" i="5"/>
  <c r="Z707" i="5"/>
  <c r="W707" i="5"/>
  <c r="X707" i="5" s="1"/>
  <c r="Z706" i="5"/>
  <c r="X706" i="5"/>
  <c r="W706" i="5"/>
  <c r="Z705" i="5"/>
  <c r="W705" i="5"/>
  <c r="X705" i="5" s="1"/>
  <c r="Z704" i="5"/>
  <c r="X704" i="5"/>
  <c r="W704" i="5"/>
  <c r="Z703" i="5"/>
  <c r="W703" i="5"/>
  <c r="X703" i="5" s="1"/>
  <c r="Z702" i="5"/>
  <c r="W702" i="5"/>
  <c r="X702" i="5" s="1"/>
  <c r="Z701" i="5"/>
  <c r="W701" i="5"/>
  <c r="X701" i="5" s="1"/>
  <c r="Z700" i="5"/>
  <c r="X700" i="5"/>
  <c r="W700" i="5"/>
  <c r="Z699" i="5"/>
  <c r="W699" i="5"/>
  <c r="X699" i="5" s="1"/>
  <c r="Z698" i="5"/>
  <c r="X698" i="5"/>
  <c r="W698" i="5"/>
  <c r="Z697" i="5"/>
  <c r="W697" i="5"/>
  <c r="X697" i="5" s="1"/>
  <c r="Z696" i="5"/>
  <c r="X696" i="5"/>
  <c r="W696" i="5"/>
  <c r="Z695" i="5"/>
  <c r="W695" i="5"/>
  <c r="X695" i="5" s="1"/>
  <c r="Z694" i="5"/>
  <c r="W694" i="5"/>
  <c r="X694" i="5" s="1"/>
  <c r="Z693" i="5"/>
  <c r="W693" i="5"/>
  <c r="X693" i="5" s="1"/>
  <c r="Z692" i="5"/>
  <c r="X692" i="5"/>
  <c r="W692" i="5"/>
  <c r="Z691" i="5"/>
  <c r="W691" i="5"/>
  <c r="X691" i="5" s="1"/>
  <c r="Z690" i="5"/>
  <c r="X690" i="5"/>
  <c r="W690" i="5"/>
  <c r="Z689" i="5"/>
  <c r="W689" i="5"/>
  <c r="X689" i="5" s="1"/>
  <c r="Z688" i="5"/>
  <c r="X688" i="5"/>
  <c r="W688" i="5"/>
  <c r="Z687" i="5"/>
  <c r="W687" i="5"/>
  <c r="X687" i="5" s="1"/>
  <c r="Z686" i="5"/>
  <c r="W686" i="5"/>
  <c r="X686" i="5" s="1"/>
  <c r="Z685" i="5"/>
  <c r="W685" i="5"/>
  <c r="X685" i="5" s="1"/>
  <c r="Z684" i="5"/>
  <c r="X684" i="5"/>
  <c r="W684" i="5"/>
  <c r="Z683" i="5"/>
  <c r="W683" i="5"/>
  <c r="X683" i="5" s="1"/>
  <c r="Z682" i="5"/>
  <c r="X682" i="5"/>
  <c r="W682" i="5"/>
  <c r="Z681" i="5"/>
  <c r="W681" i="5"/>
  <c r="X681" i="5" s="1"/>
  <c r="Z680" i="5"/>
  <c r="X680" i="5"/>
  <c r="W680" i="5"/>
  <c r="Z679" i="5"/>
  <c r="W679" i="5"/>
  <c r="X679" i="5" s="1"/>
  <c r="Z678" i="5"/>
  <c r="W678" i="5"/>
  <c r="X678" i="5" s="1"/>
  <c r="Z677" i="5"/>
  <c r="W677" i="5"/>
  <c r="X677" i="5" s="1"/>
  <c r="Z676" i="5"/>
  <c r="X676" i="5"/>
  <c r="W676" i="5"/>
  <c r="Z675" i="5"/>
  <c r="W675" i="5"/>
  <c r="X675" i="5" s="1"/>
  <c r="Z674" i="5"/>
  <c r="X674" i="5"/>
  <c r="W674" i="5"/>
  <c r="Z673" i="5"/>
  <c r="W673" i="5"/>
  <c r="X673" i="5" s="1"/>
  <c r="Z672" i="5"/>
  <c r="X672" i="5"/>
  <c r="W672" i="5"/>
  <c r="Z671" i="5"/>
  <c r="W671" i="5"/>
  <c r="X671" i="5" s="1"/>
  <c r="Z670" i="5"/>
  <c r="W670" i="5"/>
  <c r="X670" i="5" s="1"/>
  <c r="Z669" i="5"/>
  <c r="W669" i="5"/>
  <c r="X669" i="5" s="1"/>
  <c r="Z668" i="5"/>
  <c r="X668" i="5"/>
  <c r="W668" i="5"/>
  <c r="Z667" i="5"/>
  <c r="W667" i="5"/>
  <c r="X667" i="5" s="1"/>
  <c r="Z666" i="5"/>
  <c r="X666" i="5"/>
  <c r="W666" i="5"/>
  <c r="Z665" i="5"/>
  <c r="W665" i="5"/>
  <c r="X665" i="5" s="1"/>
  <c r="Z664" i="5"/>
  <c r="X664" i="5"/>
  <c r="W664" i="5"/>
  <c r="Z663" i="5"/>
  <c r="W663" i="5"/>
  <c r="X663" i="5" s="1"/>
  <c r="Z662" i="5"/>
  <c r="W662" i="5"/>
  <c r="X662" i="5" s="1"/>
  <c r="Z661" i="5"/>
  <c r="W661" i="5"/>
  <c r="X661" i="5" s="1"/>
  <c r="Z660" i="5"/>
  <c r="X660" i="5"/>
  <c r="W660" i="5"/>
  <c r="Z659" i="5"/>
  <c r="W659" i="5"/>
  <c r="X659" i="5" s="1"/>
  <c r="Z658" i="5"/>
  <c r="W658" i="5"/>
  <c r="X658" i="5" s="1"/>
  <c r="Z657" i="5"/>
  <c r="X657" i="5"/>
  <c r="W657" i="5"/>
  <c r="Z656" i="5"/>
  <c r="W656" i="5"/>
  <c r="X656" i="5" s="1"/>
  <c r="Z655" i="5"/>
  <c r="X655" i="5"/>
  <c r="W655" i="5"/>
  <c r="Z654" i="5"/>
  <c r="W654" i="5"/>
  <c r="X654" i="5" s="1"/>
  <c r="Z653" i="5"/>
  <c r="X653" i="5"/>
  <c r="W653" i="5"/>
  <c r="Z652" i="5"/>
  <c r="W652" i="5"/>
  <c r="X652" i="5" s="1"/>
  <c r="Z651" i="5"/>
  <c r="W651" i="5"/>
  <c r="X651" i="5" s="1"/>
  <c r="Z650" i="5"/>
  <c r="W650" i="5"/>
  <c r="X650" i="5" s="1"/>
  <c r="Z649" i="5"/>
  <c r="X649" i="5"/>
  <c r="W649" i="5"/>
  <c r="Z648" i="5"/>
  <c r="W648" i="5"/>
  <c r="X648" i="5" s="1"/>
  <c r="Z647" i="5"/>
  <c r="X647" i="5"/>
  <c r="W647" i="5"/>
  <c r="Z646" i="5"/>
  <c r="W646" i="5"/>
  <c r="X646" i="5" s="1"/>
  <c r="Z645" i="5"/>
  <c r="X645" i="5"/>
  <c r="W645" i="5"/>
  <c r="Z644" i="5"/>
  <c r="W644" i="5"/>
  <c r="X644" i="5" s="1"/>
  <c r="Z643" i="5"/>
  <c r="W643" i="5"/>
  <c r="X643" i="5" s="1"/>
  <c r="Z642" i="5"/>
  <c r="W642" i="5"/>
  <c r="X642" i="5" s="1"/>
  <c r="Z641" i="5"/>
  <c r="X641" i="5"/>
  <c r="W641" i="5"/>
  <c r="Z640" i="5"/>
  <c r="W640" i="5"/>
  <c r="X640" i="5" s="1"/>
  <c r="Z639" i="5"/>
  <c r="W639" i="5"/>
  <c r="X639" i="5" s="1"/>
  <c r="Z638" i="5"/>
  <c r="W638" i="5"/>
  <c r="X638" i="5" s="1"/>
  <c r="Z637" i="5"/>
  <c r="X637" i="5"/>
  <c r="W637" i="5"/>
  <c r="Z636" i="5"/>
  <c r="W636" i="5"/>
  <c r="X636" i="5" s="1"/>
  <c r="Z635" i="5"/>
  <c r="W635" i="5"/>
  <c r="X635" i="5" s="1"/>
  <c r="Z634" i="5"/>
  <c r="W634" i="5"/>
  <c r="X634" i="5" s="1"/>
  <c r="Z633" i="5"/>
  <c r="W633" i="5"/>
  <c r="X633" i="5" s="1"/>
  <c r="Z632" i="5"/>
  <c r="W632" i="5"/>
  <c r="X632" i="5" s="1"/>
  <c r="Z631" i="5"/>
  <c r="W631" i="5"/>
  <c r="X631" i="5" s="1"/>
  <c r="Z630" i="5"/>
  <c r="W630" i="5"/>
  <c r="X630" i="5" s="1"/>
  <c r="Z629" i="5"/>
  <c r="X629" i="5"/>
  <c r="W629" i="5"/>
  <c r="Z628" i="5"/>
  <c r="W628" i="5"/>
  <c r="X628" i="5" s="1"/>
  <c r="Z627" i="5"/>
  <c r="W627" i="5"/>
  <c r="X627" i="5" s="1"/>
  <c r="Z626" i="5"/>
  <c r="W626" i="5"/>
  <c r="X626" i="5" s="1"/>
  <c r="Z625" i="5"/>
  <c r="X625" i="5"/>
  <c r="W625" i="5"/>
  <c r="Z624" i="5"/>
  <c r="W624" i="5"/>
  <c r="X624" i="5" s="1"/>
  <c r="Z623" i="5"/>
  <c r="W623" i="5"/>
  <c r="X623" i="5" s="1"/>
  <c r="Z622" i="5"/>
  <c r="W622" i="5"/>
  <c r="X622" i="5" s="1"/>
  <c r="Z621" i="5"/>
  <c r="X621" i="5"/>
  <c r="W621" i="5"/>
  <c r="Z620" i="5"/>
  <c r="W620" i="5"/>
  <c r="X620" i="5" s="1"/>
  <c r="Z619" i="5"/>
  <c r="W619" i="5"/>
  <c r="X619" i="5" s="1"/>
  <c r="Z618" i="5"/>
  <c r="W618" i="5"/>
  <c r="X618" i="5" s="1"/>
  <c r="Z617" i="5"/>
  <c r="W617" i="5"/>
  <c r="X617" i="5" s="1"/>
  <c r="Z616" i="5"/>
  <c r="W616" i="5"/>
  <c r="X616" i="5" s="1"/>
  <c r="Z615" i="5"/>
  <c r="W615" i="5"/>
  <c r="X615" i="5" s="1"/>
  <c r="Z614" i="5"/>
  <c r="W614" i="5"/>
  <c r="X614" i="5" s="1"/>
  <c r="Z613" i="5"/>
  <c r="X613" i="5"/>
  <c r="W613" i="5"/>
  <c r="Z612" i="5"/>
  <c r="W612" i="5"/>
  <c r="X612" i="5" s="1"/>
  <c r="Z611" i="5"/>
  <c r="W611" i="5"/>
  <c r="X611" i="5" s="1"/>
  <c r="Z610" i="5"/>
  <c r="W610" i="5"/>
  <c r="X610" i="5" s="1"/>
  <c r="Z609" i="5"/>
  <c r="X609" i="5"/>
  <c r="W609" i="5"/>
  <c r="Z608" i="5"/>
  <c r="W608" i="5"/>
  <c r="X608" i="5" s="1"/>
  <c r="Z607" i="5"/>
  <c r="W607" i="5"/>
  <c r="X607" i="5" s="1"/>
  <c r="Z606" i="5"/>
  <c r="W606" i="5"/>
  <c r="X606" i="5" s="1"/>
  <c r="Z605" i="5"/>
  <c r="X605" i="5"/>
  <c r="W605" i="5"/>
  <c r="Z604" i="5"/>
  <c r="W604" i="5"/>
  <c r="X604" i="5" s="1"/>
  <c r="Z603" i="5"/>
  <c r="W603" i="5"/>
  <c r="X603" i="5" s="1"/>
  <c r="Z602" i="5"/>
  <c r="W602" i="5"/>
  <c r="X602" i="5" s="1"/>
  <c r="Z601" i="5"/>
  <c r="W601" i="5"/>
  <c r="X601" i="5" s="1"/>
  <c r="Z600" i="5"/>
  <c r="W600" i="5"/>
  <c r="X600" i="5" s="1"/>
  <c r="Z599" i="5"/>
  <c r="W599" i="5"/>
  <c r="X599" i="5" s="1"/>
  <c r="Z598" i="5"/>
  <c r="W598" i="5"/>
  <c r="X598" i="5" s="1"/>
  <c r="Z597" i="5"/>
  <c r="X597" i="5"/>
  <c r="W597" i="5"/>
  <c r="Z596" i="5"/>
  <c r="W596" i="5"/>
  <c r="X596" i="5" s="1"/>
  <c r="Z595" i="5"/>
  <c r="W595" i="5"/>
  <c r="X595" i="5" s="1"/>
  <c r="Z594" i="5"/>
  <c r="W594" i="5"/>
  <c r="X594" i="5" s="1"/>
  <c r="Z593" i="5"/>
  <c r="X593" i="5"/>
  <c r="W593" i="5"/>
  <c r="Z592" i="5"/>
  <c r="W592" i="5"/>
  <c r="X592" i="5" s="1"/>
  <c r="Z591" i="5"/>
  <c r="W591" i="5"/>
  <c r="X591" i="5" s="1"/>
  <c r="Z590" i="5"/>
  <c r="W590" i="5"/>
  <c r="X590" i="5" s="1"/>
  <c r="Z589" i="5"/>
  <c r="X589" i="5"/>
  <c r="W589" i="5"/>
  <c r="Z588" i="5"/>
  <c r="W588" i="5"/>
  <c r="X588" i="5" s="1"/>
  <c r="Z587" i="5"/>
  <c r="W587" i="5"/>
  <c r="X587" i="5" s="1"/>
  <c r="Z586" i="5"/>
  <c r="W586" i="5"/>
  <c r="X586" i="5" s="1"/>
  <c r="Z585" i="5"/>
  <c r="W585" i="5"/>
  <c r="X585" i="5" s="1"/>
  <c r="Z584" i="5"/>
  <c r="W584" i="5"/>
  <c r="X584" i="5" s="1"/>
  <c r="Z583" i="5"/>
  <c r="W583" i="5"/>
  <c r="X583" i="5" s="1"/>
  <c r="Z582" i="5"/>
  <c r="W582" i="5"/>
  <c r="X582" i="5" s="1"/>
  <c r="Z581" i="5"/>
  <c r="X581" i="5"/>
  <c r="W581" i="5"/>
  <c r="Z580" i="5"/>
  <c r="W580" i="5"/>
  <c r="X580" i="5" s="1"/>
  <c r="Z579" i="5"/>
  <c r="W579" i="5"/>
  <c r="X579" i="5" s="1"/>
  <c r="Z578" i="5"/>
  <c r="W578" i="5"/>
  <c r="X578" i="5" s="1"/>
  <c r="Z577" i="5"/>
  <c r="X577" i="5"/>
  <c r="W577" i="5"/>
  <c r="Z576" i="5"/>
  <c r="W576" i="5"/>
  <c r="X576" i="5" s="1"/>
  <c r="Z575" i="5"/>
  <c r="W575" i="5"/>
  <c r="X575" i="5" s="1"/>
  <c r="Z574" i="5"/>
  <c r="W574" i="5"/>
  <c r="X574" i="5" s="1"/>
  <c r="Z573" i="5"/>
  <c r="X573" i="5"/>
  <c r="W573" i="5"/>
  <c r="Z572" i="5"/>
  <c r="W572" i="5"/>
  <c r="X572" i="5" s="1"/>
  <c r="Z571" i="5"/>
  <c r="W571" i="5"/>
  <c r="X571" i="5" s="1"/>
  <c r="Z570" i="5"/>
  <c r="W570" i="5"/>
  <c r="X570" i="5" s="1"/>
  <c r="Z569" i="5"/>
  <c r="W569" i="5"/>
  <c r="X569" i="5" s="1"/>
  <c r="Z568" i="5"/>
  <c r="W568" i="5"/>
  <c r="X568" i="5" s="1"/>
  <c r="Z567" i="5"/>
  <c r="W567" i="5"/>
  <c r="X567" i="5" s="1"/>
  <c r="Z566" i="5"/>
  <c r="W566" i="5"/>
  <c r="X566" i="5" s="1"/>
  <c r="Z565" i="5"/>
  <c r="X565" i="5"/>
  <c r="W565" i="5"/>
  <c r="Z564" i="5"/>
  <c r="W564" i="5"/>
  <c r="X564" i="5" s="1"/>
  <c r="Z563" i="5"/>
  <c r="W563" i="5"/>
  <c r="X563" i="5" s="1"/>
  <c r="Z562" i="5"/>
  <c r="W562" i="5"/>
  <c r="X562" i="5" s="1"/>
  <c r="Z561" i="5"/>
  <c r="X561" i="5"/>
  <c r="W561" i="5"/>
  <c r="Z560" i="5"/>
  <c r="W560" i="5"/>
  <c r="X560" i="5" s="1"/>
  <c r="Z559" i="5"/>
  <c r="W559" i="5"/>
  <c r="X559" i="5" s="1"/>
  <c r="Z558" i="5"/>
  <c r="W558" i="5"/>
  <c r="X558" i="5" s="1"/>
  <c r="Z557" i="5"/>
  <c r="X557" i="5"/>
  <c r="W557" i="5"/>
  <c r="Z556" i="5"/>
  <c r="W556" i="5"/>
  <c r="X556" i="5" s="1"/>
  <c r="Z555" i="5"/>
  <c r="W555" i="5"/>
  <c r="X555" i="5" s="1"/>
  <c r="Z554" i="5"/>
  <c r="W554" i="5"/>
  <c r="X554" i="5" s="1"/>
  <c r="Z553" i="5"/>
  <c r="W553" i="5"/>
  <c r="X553" i="5" s="1"/>
  <c r="Z552" i="5"/>
  <c r="W552" i="5"/>
  <c r="X552" i="5" s="1"/>
  <c r="Z551" i="5"/>
  <c r="W551" i="5"/>
  <c r="X551" i="5" s="1"/>
  <c r="Z550" i="5"/>
  <c r="W550" i="5"/>
  <c r="X550" i="5" s="1"/>
  <c r="Z549" i="5"/>
  <c r="X549" i="5"/>
  <c r="W549" i="5"/>
  <c r="Z548" i="5"/>
  <c r="W548" i="5"/>
  <c r="X548" i="5" s="1"/>
  <c r="Z547" i="5"/>
  <c r="W547" i="5"/>
  <c r="X547" i="5" s="1"/>
  <c r="Z546" i="5"/>
  <c r="W546" i="5"/>
  <c r="X546" i="5" s="1"/>
  <c r="Z545" i="5"/>
  <c r="X545" i="5"/>
  <c r="W545" i="5"/>
  <c r="Z544" i="5"/>
  <c r="W544" i="5"/>
  <c r="X544" i="5" s="1"/>
  <c r="Z543" i="5"/>
  <c r="W543" i="5"/>
  <c r="X543" i="5" s="1"/>
  <c r="Z542" i="5"/>
  <c r="W542" i="5"/>
  <c r="X542" i="5" s="1"/>
  <c r="Z541" i="5"/>
  <c r="X541" i="5"/>
  <c r="W541" i="5"/>
  <c r="Z540" i="5"/>
  <c r="W540" i="5"/>
  <c r="X540" i="5" s="1"/>
  <c r="Z539" i="5"/>
  <c r="W539" i="5"/>
  <c r="X539" i="5" s="1"/>
  <c r="Z538" i="5"/>
  <c r="W538" i="5"/>
  <c r="X538" i="5" s="1"/>
  <c r="Z537" i="5"/>
  <c r="W537" i="5"/>
  <c r="X537" i="5" s="1"/>
  <c r="Z536" i="5"/>
  <c r="W536" i="5"/>
  <c r="X536" i="5" s="1"/>
  <c r="Z535" i="5"/>
  <c r="W535" i="5"/>
  <c r="X535" i="5" s="1"/>
  <c r="Z534" i="5"/>
  <c r="W534" i="5"/>
  <c r="X534" i="5" s="1"/>
  <c r="Z533" i="5"/>
  <c r="X533" i="5"/>
  <c r="W533" i="5"/>
  <c r="Z532" i="5"/>
  <c r="W532" i="5"/>
  <c r="X532" i="5" s="1"/>
  <c r="Z531" i="5"/>
  <c r="W531" i="5"/>
  <c r="X531" i="5" s="1"/>
  <c r="Z530" i="5"/>
  <c r="W530" i="5"/>
  <c r="X530" i="5" s="1"/>
  <c r="Z529" i="5"/>
  <c r="X529" i="5"/>
  <c r="W529" i="5"/>
  <c r="Z528" i="5"/>
  <c r="W528" i="5"/>
  <c r="X528" i="5" s="1"/>
  <c r="Z527" i="5"/>
  <c r="W527" i="5"/>
  <c r="X527" i="5" s="1"/>
  <c r="Z526" i="5"/>
  <c r="W526" i="5"/>
  <c r="X526" i="5" s="1"/>
  <c r="Z525" i="5"/>
  <c r="X525" i="5"/>
  <c r="W525" i="5"/>
  <c r="Z524" i="5"/>
  <c r="W524" i="5"/>
  <c r="X524" i="5" s="1"/>
  <c r="Z523" i="5"/>
  <c r="W523" i="5"/>
  <c r="X523" i="5" s="1"/>
  <c r="Z522" i="5"/>
  <c r="W522" i="5"/>
  <c r="X522" i="5" s="1"/>
  <c r="Z521" i="5"/>
  <c r="W521" i="5"/>
  <c r="X521" i="5" s="1"/>
  <c r="Z520" i="5"/>
  <c r="W520" i="5"/>
  <c r="X520" i="5" s="1"/>
  <c r="Z519" i="5"/>
  <c r="W519" i="5"/>
  <c r="X519" i="5" s="1"/>
  <c r="Z518" i="5"/>
  <c r="W518" i="5"/>
  <c r="X518" i="5" s="1"/>
  <c r="Z517" i="5"/>
  <c r="X517" i="5"/>
  <c r="W517" i="5"/>
  <c r="Z516" i="5"/>
  <c r="W516" i="5"/>
  <c r="X516" i="5" s="1"/>
  <c r="Z515" i="5"/>
  <c r="W515" i="5"/>
  <c r="X515" i="5" s="1"/>
  <c r="Z514" i="5"/>
  <c r="W514" i="5"/>
  <c r="X514" i="5" s="1"/>
  <c r="Z513" i="5"/>
  <c r="X513" i="5"/>
  <c r="W513" i="5"/>
  <c r="Z512" i="5"/>
  <c r="W512" i="5"/>
  <c r="X512" i="5" s="1"/>
  <c r="Z511" i="5"/>
  <c r="W511" i="5"/>
  <c r="X511" i="5" s="1"/>
  <c r="Z510" i="5"/>
  <c r="W510" i="5"/>
  <c r="X510" i="5" s="1"/>
  <c r="Z509" i="5"/>
  <c r="X509" i="5"/>
  <c r="W509" i="5"/>
  <c r="Z508" i="5"/>
  <c r="W508" i="5"/>
  <c r="X508" i="5" s="1"/>
  <c r="Z507" i="5"/>
  <c r="W507" i="5"/>
  <c r="X507" i="5" s="1"/>
  <c r="Z506" i="5"/>
  <c r="W506" i="5"/>
  <c r="X506" i="5" s="1"/>
  <c r="Z505" i="5"/>
  <c r="W505" i="5"/>
  <c r="X505" i="5" s="1"/>
  <c r="Z504" i="5"/>
  <c r="W504" i="5"/>
  <c r="X504" i="5" s="1"/>
  <c r="Z503" i="5"/>
  <c r="W503" i="5"/>
  <c r="X503" i="5" s="1"/>
  <c r="Z502" i="5"/>
  <c r="W502" i="5"/>
  <c r="X502" i="5" s="1"/>
  <c r="Z501" i="5"/>
  <c r="X501" i="5"/>
  <c r="W501" i="5"/>
  <c r="Z500" i="5"/>
  <c r="W500" i="5"/>
  <c r="X500" i="5" s="1"/>
  <c r="Z499" i="5"/>
  <c r="W499" i="5"/>
  <c r="X499" i="5" s="1"/>
  <c r="Z498" i="5"/>
  <c r="W498" i="5"/>
  <c r="X498" i="5" s="1"/>
  <c r="Z497" i="5"/>
  <c r="X497" i="5"/>
  <c r="W497" i="5"/>
  <c r="Z496" i="5"/>
  <c r="W496" i="5"/>
  <c r="X496" i="5" s="1"/>
  <c r="Z495" i="5"/>
  <c r="W495" i="5"/>
  <c r="X495" i="5" s="1"/>
  <c r="Z494" i="5"/>
  <c r="W494" i="5"/>
  <c r="X494" i="5" s="1"/>
  <c r="Z493" i="5"/>
  <c r="X493" i="5"/>
  <c r="W493" i="5"/>
  <c r="Z492" i="5"/>
  <c r="W492" i="5"/>
  <c r="X492" i="5" s="1"/>
  <c r="Z491" i="5"/>
  <c r="W491" i="5"/>
  <c r="X491" i="5" s="1"/>
  <c r="Z490" i="5"/>
  <c r="W490" i="5"/>
  <c r="X490" i="5" s="1"/>
  <c r="Z489" i="5"/>
  <c r="W489" i="5"/>
  <c r="X489" i="5" s="1"/>
  <c r="Z488" i="5"/>
  <c r="W488" i="5"/>
  <c r="X488" i="5" s="1"/>
  <c r="Z487" i="5"/>
  <c r="W487" i="5"/>
  <c r="X487" i="5" s="1"/>
  <c r="Z486" i="5"/>
  <c r="W486" i="5"/>
  <c r="X486" i="5" s="1"/>
  <c r="Z485" i="5"/>
  <c r="X485" i="5"/>
  <c r="W485" i="5"/>
  <c r="Z484" i="5"/>
  <c r="W484" i="5"/>
  <c r="X484" i="5" s="1"/>
  <c r="Z483" i="5"/>
  <c r="W483" i="5"/>
  <c r="X483" i="5" s="1"/>
  <c r="Z482" i="5"/>
  <c r="W482" i="5"/>
  <c r="X482" i="5" s="1"/>
  <c r="Z481" i="5"/>
  <c r="X481" i="5"/>
  <c r="W481" i="5"/>
  <c r="Z480" i="5"/>
  <c r="W480" i="5"/>
  <c r="X480" i="5" s="1"/>
  <c r="Z479" i="5"/>
  <c r="W479" i="5"/>
  <c r="X479" i="5" s="1"/>
  <c r="Z478" i="5"/>
  <c r="W478" i="5"/>
  <c r="X478" i="5" s="1"/>
  <c r="Z477" i="5"/>
  <c r="W477" i="5"/>
  <c r="X477" i="5" s="1"/>
  <c r="Z476" i="5"/>
  <c r="W476" i="5"/>
  <c r="X476" i="5" s="1"/>
  <c r="Z475" i="5"/>
  <c r="X475" i="5"/>
  <c r="W475" i="5"/>
  <c r="Z474" i="5"/>
  <c r="W474" i="5"/>
  <c r="X474" i="5" s="1"/>
  <c r="Z473" i="5"/>
  <c r="W473" i="5"/>
  <c r="X473" i="5" s="1"/>
  <c r="Z472" i="5"/>
  <c r="W472" i="5"/>
  <c r="X472" i="5" s="1"/>
  <c r="Z471" i="5"/>
  <c r="X471" i="5"/>
  <c r="W471" i="5"/>
  <c r="Z470" i="5"/>
  <c r="W470" i="5"/>
  <c r="X470" i="5" s="1"/>
  <c r="Z469" i="5"/>
  <c r="W469" i="5"/>
  <c r="X469" i="5" s="1"/>
  <c r="Z468" i="5"/>
  <c r="W468" i="5"/>
  <c r="X468" i="5" s="1"/>
  <c r="Z467" i="5"/>
  <c r="X467" i="5"/>
  <c r="W467" i="5"/>
  <c r="Z466" i="5"/>
  <c r="W466" i="5"/>
  <c r="X466" i="5" s="1"/>
  <c r="Z465" i="5"/>
  <c r="W465" i="5"/>
  <c r="X465" i="5" s="1"/>
  <c r="Z464" i="5"/>
  <c r="W464" i="5"/>
  <c r="X464" i="5" s="1"/>
  <c r="Z463" i="5"/>
  <c r="W463" i="5"/>
  <c r="X463" i="5" s="1"/>
  <c r="Z462" i="5"/>
  <c r="W462" i="5"/>
  <c r="X462" i="5" s="1"/>
  <c r="Z461" i="5"/>
  <c r="W461" i="5"/>
  <c r="X461" i="5" s="1"/>
  <c r="Z460" i="5"/>
  <c r="W460" i="5"/>
  <c r="X460" i="5" s="1"/>
  <c r="Z459" i="5"/>
  <c r="X459" i="5"/>
  <c r="W459" i="5"/>
  <c r="Z458" i="5"/>
  <c r="W458" i="5"/>
  <c r="X458" i="5" s="1"/>
  <c r="Z457" i="5"/>
  <c r="W457" i="5"/>
  <c r="X457" i="5" s="1"/>
  <c r="Z456" i="5"/>
  <c r="W456" i="5"/>
  <c r="X456" i="5" s="1"/>
  <c r="Z455" i="5"/>
  <c r="W455" i="5"/>
  <c r="X455" i="5" s="1"/>
  <c r="Z454" i="5"/>
  <c r="W454" i="5"/>
  <c r="X454" i="5" s="1"/>
  <c r="Z453" i="5"/>
  <c r="W453" i="5"/>
  <c r="X453" i="5" s="1"/>
  <c r="Z452" i="5"/>
  <c r="W452" i="5"/>
  <c r="X452" i="5" s="1"/>
  <c r="Z451" i="5"/>
  <c r="W451" i="5"/>
  <c r="X451" i="5" s="1"/>
  <c r="Z450" i="5"/>
  <c r="W450" i="5"/>
  <c r="X450" i="5" s="1"/>
  <c r="Z449" i="5"/>
  <c r="W449" i="5"/>
  <c r="X449" i="5" s="1"/>
  <c r="Z448" i="5"/>
  <c r="W448" i="5"/>
  <c r="X448" i="5" s="1"/>
  <c r="Z447" i="5"/>
  <c r="W447" i="5"/>
  <c r="X447" i="5" s="1"/>
  <c r="Z446" i="5"/>
  <c r="W446" i="5"/>
  <c r="X446" i="5" s="1"/>
  <c r="Z445" i="5"/>
  <c r="W445" i="5"/>
  <c r="X445" i="5" s="1"/>
  <c r="Z444" i="5"/>
  <c r="W444" i="5"/>
  <c r="X444" i="5" s="1"/>
  <c r="Z443" i="5"/>
  <c r="W443" i="5"/>
  <c r="X443" i="5" s="1"/>
  <c r="Z442" i="5"/>
  <c r="W442" i="5"/>
  <c r="X442" i="5" s="1"/>
  <c r="Z441" i="5"/>
  <c r="W441" i="5"/>
  <c r="X441" i="5" s="1"/>
  <c r="Z440" i="5"/>
  <c r="W440" i="5"/>
  <c r="X440" i="5" s="1"/>
  <c r="Z439" i="5"/>
  <c r="W439" i="5"/>
  <c r="X439" i="5" s="1"/>
  <c r="Z438" i="5"/>
  <c r="W438" i="5"/>
  <c r="X438" i="5" s="1"/>
  <c r="Z437" i="5"/>
  <c r="W437" i="5"/>
  <c r="X437" i="5" s="1"/>
  <c r="Z436" i="5"/>
  <c r="W436" i="5"/>
  <c r="X436" i="5" s="1"/>
  <c r="Z435" i="5"/>
  <c r="W435" i="5"/>
  <c r="X435" i="5" s="1"/>
  <c r="Z434" i="5"/>
  <c r="W434" i="5"/>
  <c r="X434" i="5" s="1"/>
  <c r="Z433" i="5"/>
  <c r="W433" i="5"/>
  <c r="X433" i="5" s="1"/>
  <c r="Z432" i="5"/>
  <c r="W432" i="5"/>
  <c r="X432" i="5" s="1"/>
  <c r="Z431" i="5"/>
  <c r="W431" i="5"/>
  <c r="X431" i="5" s="1"/>
  <c r="Z430" i="5"/>
  <c r="W430" i="5"/>
  <c r="X430" i="5" s="1"/>
  <c r="Z429" i="5"/>
  <c r="W429" i="5"/>
  <c r="X429" i="5" s="1"/>
  <c r="Z428" i="5"/>
  <c r="W428" i="5"/>
  <c r="X428" i="5" s="1"/>
  <c r="Z427" i="5"/>
  <c r="W427" i="5"/>
  <c r="X427" i="5" s="1"/>
  <c r="Z426" i="5"/>
  <c r="W426" i="5"/>
  <c r="X426" i="5" s="1"/>
  <c r="Z425" i="5"/>
  <c r="W425" i="5"/>
  <c r="X425" i="5" s="1"/>
  <c r="Z424" i="5"/>
  <c r="W424" i="5"/>
  <c r="X424" i="5" s="1"/>
  <c r="Z423" i="5"/>
  <c r="W423" i="5"/>
  <c r="X423" i="5" s="1"/>
  <c r="Z422" i="5"/>
  <c r="W422" i="5"/>
  <c r="X422" i="5" s="1"/>
  <c r="Z421" i="5"/>
  <c r="W421" i="5"/>
  <c r="X421" i="5" s="1"/>
  <c r="Z420" i="5"/>
  <c r="W420" i="5"/>
  <c r="X420" i="5" s="1"/>
  <c r="Z419" i="5"/>
  <c r="W419" i="5"/>
  <c r="X419" i="5" s="1"/>
  <c r="Z418" i="5"/>
  <c r="W418" i="5"/>
  <c r="X418" i="5" s="1"/>
  <c r="Z417" i="5"/>
  <c r="W417" i="5"/>
  <c r="X417" i="5" s="1"/>
  <c r="Z416" i="5"/>
  <c r="W416" i="5"/>
  <c r="X416" i="5" s="1"/>
  <c r="Z415" i="5"/>
  <c r="W415" i="5"/>
  <c r="X415" i="5" s="1"/>
  <c r="Z414" i="5"/>
  <c r="W414" i="5"/>
  <c r="X414" i="5" s="1"/>
  <c r="Z413" i="5"/>
  <c r="W413" i="5"/>
  <c r="X413" i="5" s="1"/>
  <c r="Z412" i="5"/>
  <c r="W412" i="5"/>
  <c r="X412" i="5" s="1"/>
  <c r="Z411" i="5"/>
  <c r="W411" i="5"/>
  <c r="X411" i="5" s="1"/>
  <c r="Z410" i="5"/>
  <c r="W410" i="5"/>
  <c r="X410" i="5" s="1"/>
  <c r="Z409" i="5"/>
  <c r="W409" i="5"/>
  <c r="X409" i="5" s="1"/>
  <c r="Z408" i="5"/>
  <c r="W408" i="5"/>
  <c r="X408" i="5" s="1"/>
  <c r="Z407" i="5"/>
  <c r="W407" i="5"/>
  <c r="X407" i="5" s="1"/>
  <c r="Z406" i="5"/>
  <c r="W406" i="5"/>
  <c r="X406" i="5" s="1"/>
  <c r="Z405" i="5"/>
  <c r="W405" i="5"/>
  <c r="X405" i="5" s="1"/>
  <c r="Z404" i="5"/>
  <c r="W404" i="5"/>
  <c r="X404" i="5" s="1"/>
  <c r="Z403" i="5"/>
  <c r="W403" i="5"/>
  <c r="X403" i="5" s="1"/>
  <c r="Z402" i="5"/>
  <c r="W402" i="5"/>
  <c r="X402" i="5" s="1"/>
  <c r="Z401" i="5"/>
  <c r="W401" i="5"/>
  <c r="X401" i="5" s="1"/>
  <c r="Z400" i="5"/>
  <c r="W400" i="5"/>
  <c r="X400" i="5" s="1"/>
  <c r="Z399" i="5"/>
  <c r="W399" i="5"/>
  <c r="X399" i="5" s="1"/>
  <c r="Z398" i="5"/>
  <c r="W398" i="5"/>
  <c r="X398" i="5" s="1"/>
  <c r="Z397" i="5"/>
  <c r="W397" i="5"/>
  <c r="X397" i="5" s="1"/>
  <c r="Z396" i="5"/>
  <c r="W396" i="5"/>
  <c r="X396" i="5" s="1"/>
  <c r="Z395" i="5"/>
  <c r="W395" i="5"/>
  <c r="X395" i="5" s="1"/>
  <c r="Z394" i="5"/>
  <c r="W394" i="5"/>
  <c r="X394" i="5" s="1"/>
  <c r="Z393" i="5"/>
  <c r="W393" i="5"/>
  <c r="X393" i="5" s="1"/>
  <c r="Z392" i="5"/>
  <c r="W392" i="5"/>
  <c r="X392" i="5" s="1"/>
  <c r="Z391" i="5"/>
  <c r="W391" i="5"/>
  <c r="X391" i="5" s="1"/>
  <c r="Z390" i="5"/>
  <c r="W390" i="5"/>
  <c r="X390" i="5" s="1"/>
  <c r="Z389" i="5"/>
  <c r="W389" i="5"/>
  <c r="X389" i="5" s="1"/>
  <c r="Z388" i="5"/>
  <c r="W388" i="5"/>
  <c r="X388" i="5" s="1"/>
  <c r="Z387" i="5"/>
  <c r="W387" i="5"/>
  <c r="X387" i="5" s="1"/>
  <c r="Z386" i="5"/>
  <c r="W386" i="5"/>
  <c r="X386" i="5" s="1"/>
  <c r="Z385" i="5"/>
  <c r="W385" i="5"/>
  <c r="X385" i="5" s="1"/>
  <c r="Z384" i="5"/>
  <c r="W384" i="5"/>
  <c r="X384" i="5" s="1"/>
  <c r="Z383" i="5"/>
  <c r="W383" i="5"/>
  <c r="X383" i="5" s="1"/>
  <c r="Z382" i="5"/>
  <c r="W382" i="5"/>
  <c r="X382" i="5" s="1"/>
  <c r="Z381" i="5"/>
  <c r="W381" i="5"/>
  <c r="X381" i="5" s="1"/>
  <c r="Z380" i="5"/>
  <c r="W380" i="5"/>
  <c r="X380" i="5" s="1"/>
  <c r="Z379" i="5"/>
  <c r="W379" i="5"/>
  <c r="X379" i="5" s="1"/>
  <c r="Z378" i="5"/>
  <c r="W378" i="5"/>
  <c r="X378" i="5" s="1"/>
  <c r="Z377" i="5"/>
  <c r="W377" i="5"/>
  <c r="X377" i="5" s="1"/>
  <c r="Z376" i="5"/>
  <c r="W376" i="5"/>
  <c r="X376" i="5" s="1"/>
  <c r="Z375" i="5"/>
  <c r="W375" i="5"/>
  <c r="X375" i="5" s="1"/>
  <c r="Z374" i="5"/>
  <c r="W374" i="5"/>
  <c r="X374" i="5" s="1"/>
  <c r="Z373" i="5"/>
  <c r="W373" i="5"/>
  <c r="X373" i="5" s="1"/>
  <c r="Z372" i="5"/>
  <c r="W372" i="5"/>
  <c r="X372" i="5" s="1"/>
  <c r="Z371" i="5"/>
  <c r="W371" i="5"/>
  <c r="X371" i="5" s="1"/>
  <c r="Z370" i="5"/>
  <c r="W370" i="5"/>
  <c r="X370" i="5" s="1"/>
  <c r="Z369" i="5"/>
  <c r="W369" i="5"/>
  <c r="X369" i="5" s="1"/>
  <c r="Z368" i="5"/>
  <c r="W368" i="5"/>
  <c r="X368" i="5" s="1"/>
  <c r="Z367" i="5"/>
  <c r="W367" i="5"/>
  <c r="X367" i="5" s="1"/>
  <c r="Z366" i="5"/>
  <c r="W366" i="5"/>
  <c r="X366" i="5" s="1"/>
  <c r="Z365" i="5"/>
  <c r="W365" i="5"/>
  <c r="X365" i="5" s="1"/>
  <c r="Z364" i="5"/>
  <c r="W364" i="5"/>
  <c r="X364" i="5" s="1"/>
  <c r="Z363" i="5"/>
  <c r="W363" i="5"/>
  <c r="X363" i="5" s="1"/>
  <c r="Z362" i="5"/>
  <c r="W362" i="5"/>
  <c r="X362" i="5" s="1"/>
  <c r="Z361" i="5"/>
  <c r="W361" i="5"/>
  <c r="X361" i="5" s="1"/>
  <c r="Z360" i="5"/>
  <c r="W360" i="5"/>
  <c r="X360" i="5" s="1"/>
  <c r="Z359" i="5"/>
  <c r="W359" i="5"/>
  <c r="X359" i="5" s="1"/>
  <c r="Z358" i="5"/>
  <c r="W358" i="5"/>
  <c r="X358" i="5" s="1"/>
  <c r="Z357" i="5"/>
  <c r="W357" i="5"/>
  <c r="X357" i="5" s="1"/>
  <c r="Z356" i="5"/>
  <c r="W356" i="5"/>
  <c r="X356" i="5" s="1"/>
  <c r="Z355" i="5"/>
  <c r="W355" i="5"/>
  <c r="X355" i="5" s="1"/>
  <c r="Z354" i="5"/>
  <c r="W354" i="5"/>
  <c r="X354" i="5" s="1"/>
  <c r="Z353" i="5"/>
  <c r="W353" i="5"/>
  <c r="X353" i="5" s="1"/>
  <c r="Z352" i="5"/>
  <c r="W352" i="5"/>
  <c r="X352" i="5" s="1"/>
  <c r="Z351" i="5"/>
  <c r="W351" i="5"/>
  <c r="X351" i="5" s="1"/>
  <c r="Z350" i="5"/>
  <c r="W350" i="5"/>
  <c r="X350" i="5" s="1"/>
  <c r="Z349" i="5"/>
  <c r="W349" i="5"/>
  <c r="X349" i="5" s="1"/>
  <c r="Z348" i="5"/>
  <c r="W348" i="5"/>
  <c r="X348" i="5" s="1"/>
  <c r="Z347" i="5"/>
  <c r="W347" i="5"/>
  <c r="X347" i="5" s="1"/>
  <c r="Z346" i="5"/>
  <c r="W346" i="5"/>
  <c r="X346" i="5" s="1"/>
  <c r="Z345" i="5"/>
  <c r="W345" i="5"/>
  <c r="X345" i="5" s="1"/>
  <c r="Z344" i="5"/>
  <c r="W344" i="5"/>
  <c r="X344" i="5" s="1"/>
  <c r="Z343" i="5"/>
  <c r="W343" i="5"/>
  <c r="X343" i="5" s="1"/>
  <c r="Z342" i="5"/>
  <c r="W342" i="5"/>
  <c r="X342" i="5" s="1"/>
  <c r="Z341" i="5"/>
  <c r="W341" i="5"/>
  <c r="X341" i="5" s="1"/>
  <c r="Z340" i="5"/>
  <c r="W340" i="5"/>
  <c r="X340" i="5" s="1"/>
  <c r="Z339" i="5"/>
  <c r="W339" i="5"/>
  <c r="X339" i="5" s="1"/>
  <c r="Z338" i="5"/>
  <c r="W338" i="5"/>
  <c r="X338" i="5" s="1"/>
  <c r="Z337" i="5"/>
  <c r="W337" i="5"/>
  <c r="X337" i="5" s="1"/>
  <c r="Z336" i="5"/>
  <c r="W336" i="5"/>
  <c r="X336" i="5" s="1"/>
  <c r="Z335" i="5"/>
  <c r="W335" i="5"/>
  <c r="X335" i="5" s="1"/>
  <c r="Z334" i="5"/>
  <c r="W334" i="5"/>
  <c r="X334" i="5" s="1"/>
  <c r="Z333" i="5"/>
  <c r="W333" i="5"/>
  <c r="X333" i="5" s="1"/>
  <c r="Z332" i="5"/>
  <c r="W332" i="5"/>
  <c r="X332" i="5" s="1"/>
  <c r="Z331" i="5"/>
  <c r="W331" i="5"/>
  <c r="X331" i="5" s="1"/>
  <c r="Z330" i="5"/>
  <c r="W330" i="5"/>
  <c r="X330" i="5" s="1"/>
  <c r="Z329" i="5"/>
  <c r="X329" i="5"/>
  <c r="W329" i="5"/>
  <c r="Z328" i="5"/>
  <c r="W328" i="5"/>
  <c r="X328" i="5" s="1"/>
  <c r="Z327" i="5"/>
  <c r="W327" i="5"/>
  <c r="X327" i="5" s="1"/>
  <c r="Z326" i="5"/>
  <c r="W326" i="5"/>
  <c r="X326" i="5" s="1"/>
  <c r="Z325" i="5"/>
  <c r="W325" i="5"/>
  <c r="X325" i="5" s="1"/>
  <c r="Z324" i="5"/>
  <c r="W324" i="5"/>
  <c r="X324" i="5" s="1"/>
  <c r="Z323" i="5"/>
  <c r="W323" i="5"/>
  <c r="X323" i="5" s="1"/>
  <c r="Z322" i="5"/>
  <c r="W322" i="5"/>
  <c r="X322" i="5" s="1"/>
  <c r="Z321" i="5"/>
  <c r="X321" i="5"/>
  <c r="W321" i="5"/>
  <c r="Z320" i="5"/>
  <c r="W320" i="5"/>
  <c r="X320" i="5" s="1"/>
  <c r="Z319" i="5"/>
  <c r="W319" i="5"/>
  <c r="X319" i="5" s="1"/>
  <c r="Z318" i="5"/>
  <c r="W318" i="5"/>
  <c r="X318" i="5" s="1"/>
  <c r="Z317" i="5"/>
  <c r="W317" i="5"/>
  <c r="X317" i="5" s="1"/>
  <c r="Z316" i="5"/>
  <c r="W316" i="5"/>
  <c r="X316" i="5" s="1"/>
  <c r="Z315" i="5"/>
  <c r="W315" i="5"/>
  <c r="X315" i="5" s="1"/>
  <c r="Z314" i="5"/>
  <c r="W314" i="5"/>
  <c r="X314" i="5" s="1"/>
  <c r="Z313" i="5"/>
  <c r="X313" i="5"/>
  <c r="W313" i="5"/>
  <c r="Z312" i="5"/>
  <c r="W312" i="5"/>
  <c r="X312" i="5" s="1"/>
  <c r="Z311" i="5"/>
  <c r="W311" i="5"/>
  <c r="X311" i="5" s="1"/>
  <c r="Z310" i="5"/>
  <c r="W310" i="5"/>
  <c r="X310" i="5" s="1"/>
  <c r="Z309" i="5"/>
  <c r="W309" i="5"/>
  <c r="X309" i="5" s="1"/>
  <c r="Z308" i="5"/>
  <c r="W308" i="5"/>
  <c r="X308" i="5" s="1"/>
  <c r="Z307" i="5"/>
  <c r="W307" i="5"/>
  <c r="X307" i="5" s="1"/>
  <c r="Z306" i="5"/>
  <c r="W306" i="5"/>
  <c r="X306" i="5" s="1"/>
  <c r="Z305" i="5"/>
  <c r="W305" i="5"/>
  <c r="X305" i="5" s="1"/>
  <c r="Z304" i="5"/>
  <c r="W304" i="5"/>
  <c r="X304" i="5" s="1"/>
  <c r="Z303" i="5"/>
  <c r="W303" i="5"/>
  <c r="X303" i="5" s="1"/>
  <c r="Z302" i="5"/>
  <c r="W302" i="5"/>
  <c r="X302" i="5" s="1"/>
  <c r="Z301" i="5"/>
  <c r="W301" i="5"/>
  <c r="X301" i="5" s="1"/>
  <c r="Z300" i="5"/>
  <c r="W300" i="5"/>
  <c r="X300" i="5" s="1"/>
  <c r="Z299" i="5"/>
  <c r="W299" i="5"/>
  <c r="X299" i="5" s="1"/>
  <c r="Z298" i="5"/>
  <c r="W298" i="5"/>
  <c r="X298" i="5" s="1"/>
  <c r="Z297" i="5"/>
  <c r="W297" i="5"/>
  <c r="X297" i="5" s="1"/>
  <c r="Z296" i="5"/>
  <c r="W296" i="5"/>
  <c r="X296" i="5" s="1"/>
  <c r="Z295" i="5"/>
  <c r="W295" i="5"/>
  <c r="X295" i="5" s="1"/>
  <c r="Z294" i="5"/>
  <c r="W294" i="5"/>
  <c r="X294" i="5" s="1"/>
  <c r="Z293" i="5"/>
  <c r="W293" i="5"/>
  <c r="X293" i="5" s="1"/>
  <c r="Z292" i="5"/>
  <c r="W292" i="5"/>
  <c r="X292" i="5" s="1"/>
  <c r="Z291" i="5"/>
  <c r="W291" i="5"/>
  <c r="X291" i="5" s="1"/>
  <c r="Z290" i="5"/>
  <c r="W290" i="5"/>
  <c r="X290" i="5" s="1"/>
  <c r="Z289" i="5"/>
  <c r="W289" i="5"/>
  <c r="X289" i="5" s="1"/>
  <c r="Z288" i="5"/>
  <c r="W288" i="5"/>
  <c r="X288" i="5" s="1"/>
  <c r="Z287" i="5"/>
  <c r="W287" i="5"/>
  <c r="X287" i="5" s="1"/>
  <c r="Z286" i="5"/>
  <c r="W286" i="5"/>
  <c r="X286" i="5" s="1"/>
  <c r="Z285" i="5"/>
  <c r="W285" i="5"/>
  <c r="X285" i="5" s="1"/>
  <c r="Z284" i="5"/>
  <c r="W284" i="5"/>
  <c r="X284" i="5" s="1"/>
  <c r="Z283" i="5"/>
  <c r="W283" i="5"/>
  <c r="X283" i="5" s="1"/>
  <c r="Z282" i="5"/>
  <c r="W282" i="5"/>
  <c r="X282" i="5" s="1"/>
  <c r="Z281" i="5"/>
  <c r="W281" i="5"/>
  <c r="X281" i="5" s="1"/>
  <c r="Z280" i="5"/>
  <c r="W280" i="5"/>
  <c r="X280" i="5" s="1"/>
  <c r="Z279" i="5"/>
  <c r="W279" i="5"/>
  <c r="X279" i="5" s="1"/>
  <c r="Z278" i="5"/>
  <c r="W278" i="5"/>
  <c r="X278" i="5" s="1"/>
  <c r="Z277" i="5"/>
  <c r="W277" i="5"/>
  <c r="X277" i="5" s="1"/>
  <c r="Z276" i="5"/>
  <c r="W276" i="5"/>
  <c r="X276" i="5" s="1"/>
  <c r="Z275" i="5"/>
  <c r="W275" i="5"/>
  <c r="X275" i="5" s="1"/>
  <c r="Z274" i="5"/>
  <c r="W274" i="5"/>
  <c r="X274" i="5" s="1"/>
  <c r="Z273" i="5"/>
  <c r="W273" i="5"/>
  <c r="X273" i="5" s="1"/>
  <c r="Z272" i="5"/>
  <c r="W272" i="5"/>
  <c r="X272" i="5" s="1"/>
  <c r="Z271" i="5"/>
  <c r="W271" i="5"/>
  <c r="X271" i="5" s="1"/>
  <c r="Z270" i="5"/>
  <c r="W270" i="5"/>
  <c r="X270" i="5" s="1"/>
  <c r="Z269" i="5"/>
  <c r="W269" i="5"/>
  <c r="X269" i="5" s="1"/>
  <c r="Z268" i="5"/>
  <c r="W268" i="5"/>
  <c r="X268" i="5" s="1"/>
  <c r="Z267" i="5"/>
  <c r="W267" i="5"/>
  <c r="X267" i="5" s="1"/>
  <c r="Z266" i="5"/>
  <c r="W266" i="5"/>
  <c r="X266" i="5" s="1"/>
  <c r="Z265" i="5"/>
  <c r="W265" i="5"/>
  <c r="X265" i="5" s="1"/>
  <c r="Z264" i="5"/>
  <c r="W264" i="5"/>
  <c r="X264" i="5" s="1"/>
  <c r="Z263" i="5"/>
  <c r="W263" i="5"/>
  <c r="X263" i="5" s="1"/>
  <c r="Z262" i="5"/>
  <c r="W262" i="5"/>
  <c r="X262" i="5" s="1"/>
  <c r="Z261" i="5"/>
  <c r="W261" i="5"/>
  <c r="X261" i="5" s="1"/>
  <c r="Z260" i="5"/>
  <c r="W260" i="5"/>
  <c r="X260" i="5" s="1"/>
  <c r="Z259" i="5"/>
  <c r="W259" i="5"/>
  <c r="X259" i="5" s="1"/>
  <c r="Z258" i="5"/>
  <c r="W258" i="5"/>
  <c r="X258" i="5" s="1"/>
  <c r="Z257" i="5"/>
  <c r="W257" i="5"/>
  <c r="X257" i="5" s="1"/>
  <c r="Z256" i="5"/>
  <c r="W256" i="5"/>
  <c r="X256" i="5" s="1"/>
  <c r="Z255" i="5"/>
  <c r="W255" i="5"/>
  <c r="X255" i="5" s="1"/>
  <c r="Z254" i="5"/>
  <c r="W254" i="5"/>
  <c r="X254" i="5" s="1"/>
  <c r="Z253" i="5"/>
  <c r="W253" i="5"/>
  <c r="X253" i="5" s="1"/>
  <c r="Z252" i="5"/>
  <c r="W252" i="5"/>
  <c r="X252" i="5" s="1"/>
  <c r="Z251" i="5"/>
  <c r="W251" i="5"/>
  <c r="X251" i="5" s="1"/>
  <c r="Z250" i="5"/>
  <c r="W250" i="5"/>
  <c r="X250" i="5" s="1"/>
  <c r="Z249" i="5"/>
  <c r="W249" i="5"/>
  <c r="X249" i="5" s="1"/>
  <c r="Z248" i="5"/>
  <c r="W248" i="5"/>
  <c r="X248" i="5" s="1"/>
  <c r="Z247" i="5"/>
  <c r="W247" i="5"/>
  <c r="X247" i="5" s="1"/>
  <c r="Z246" i="5"/>
  <c r="W246" i="5"/>
  <c r="X246" i="5" s="1"/>
  <c r="Z245" i="5"/>
  <c r="W245" i="5"/>
  <c r="X245" i="5" s="1"/>
  <c r="Z244" i="5"/>
  <c r="W244" i="5"/>
  <c r="X244" i="5" s="1"/>
  <c r="Z243" i="5"/>
  <c r="W243" i="5"/>
  <c r="X243" i="5" s="1"/>
  <c r="Z242" i="5"/>
  <c r="W242" i="5"/>
  <c r="X242" i="5" s="1"/>
  <c r="Z241" i="5"/>
  <c r="W241" i="5"/>
  <c r="X241" i="5" s="1"/>
  <c r="Z240" i="5"/>
  <c r="W240" i="5"/>
  <c r="X240" i="5" s="1"/>
  <c r="Z239" i="5"/>
  <c r="W239" i="5"/>
  <c r="X239" i="5" s="1"/>
  <c r="Z238" i="5"/>
  <c r="W238" i="5"/>
  <c r="X238" i="5" s="1"/>
  <c r="Z237" i="5"/>
  <c r="W237" i="5"/>
  <c r="X237" i="5" s="1"/>
  <c r="Z236" i="5"/>
  <c r="W236" i="5"/>
  <c r="X236" i="5" s="1"/>
  <c r="Z235" i="5"/>
  <c r="W235" i="5"/>
  <c r="X235" i="5" s="1"/>
  <c r="Z234" i="5"/>
  <c r="W234" i="5"/>
  <c r="X234" i="5" s="1"/>
  <c r="Z233" i="5"/>
  <c r="W233" i="5"/>
  <c r="X233" i="5" s="1"/>
  <c r="Z232" i="5"/>
  <c r="W232" i="5"/>
  <c r="X232" i="5" s="1"/>
  <c r="Z231" i="5"/>
  <c r="W231" i="5"/>
  <c r="X231" i="5" s="1"/>
  <c r="Z230" i="5"/>
  <c r="W230" i="5"/>
  <c r="X230" i="5" s="1"/>
  <c r="Z229" i="5"/>
  <c r="W229" i="5"/>
  <c r="X229" i="5" s="1"/>
  <c r="Z228" i="5"/>
  <c r="W228" i="5"/>
  <c r="X228" i="5" s="1"/>
  <c r="Z227" i="5"/>
  <c r="W227" i="5"/>
  <c r="X227" i="5" s="1"/>
  <c r="Z226" i="5"/>
  <c r="W226" i="5"/>
  <c r="X226" i="5" s="1"/>
  <c r="Z225" i="5"/>
  <c r="W225" i="5"/>
  <c r="X225" i="5" s="1"/>
  <c r="Z224" i="5"/>
  <c r="W224" i="5"/>
  <c r="X224" i="5" s="1"/>
  <c r="Z223" i="5"/>
  <c r="W223" i="5"/>
  <c r="X223" i="5" s="1"/>
  <c r="Z222" i="5"/>
  <c r="W222" i="5"/>
  <c r="X222" i="5" s="1"/>
  <c r="Z221" i="5"/>
  <c r="W221" i="5"/>
  <c r="X221" i="5" s="1"/>
  <c r="Z220" i="5"/>
  <c r="W220" i="5"/>
  <c r="X220" i="5" s="1"/>
  <c r="Z219" i="5"/>
  <c r="W219" i="5"/>
  <c r="X219" i="5" s="1"/>
  <c r="Z218" i="5"/>
  <c r="W218" i="5"/>
  <c r="X218" i="5" s="1"/>
  <c r="Z217" i="5"/>
  <c r="W217" i="5"/>
  <c r="X217" i="5" s="1"/>
  <c r="Z216" i="5"/>
  <c r="W216" i="5"/>
  <c r="X216" i="5" s="1"/>
  <c r="Z215" i="5"/>
  <c r="W215" i="5"/>
  <c r="X215" i="5" s="1"/>
  <c r="Z214" i="5"/>
  <c r="W214" i="5"/>
  <c r="X214" i="5" s="1"/>
  <c r="Z213" i="5"/>
  <c r="W213" i="5"/>
  <c r="X213" i="5" s="1"/>
  <c r="Z212" i="5"/>
  <c r="W212" i="5"/>
  <c r="X212" i="5" s="1"/>
  <c r="Z211" i="5"/>
  <c r="W211" i="5"/>
  <c r="X211" i="5" s="1"/>
  <c r="Z210" i="5"/>
  <c r="W210" i="5"/>
  <c r="X210" i="5" s="1"/>
  <c r="Z209" i="5"/>
  <c r="W209" i="5"/>
  <c r="X209" i="5" s="1"/>
  <c r="Z208" i="5"/>
  <c r="W208" i="5"/>
  <c r="X208" i="5" s="1"/>
  <c r="Z207" i="5"/>
  <c r="W207" i="5"/>
  <c r="X207" i="5" s="1"/>
  <c r="Z206" i="5"/>
  <c r="W206" i="5"/>
  <c r="X206" i="5" s="1"/>
  <c r="Z205" i="5"/>
  <c r="W205" i="5"/>
  <c r="X205" i="5" s="1"/>
  <c r="Z204" i="5"/>
  <c r="W204" i="5"/>
  <c r="X204" i="5" s="1"/>
  <c r="Z203" i="5"/>
  <c r="W203" i="5"/>
  <c r="X203" i="5" s="1"/>
  <c r="Z202" i="5"/>
  <c r="W202" i="5"/>
  <c r="X202" i="5" s="1"/>
  <c r="Z201" i="5"/>
  <c r="W201" i="5"/>
  <c r="X201" i="5" s="1"/>
  <c r="Z200" i="5"/>
  <c r="W200" i="5"/>
  <c r="X200" i="5" s="1"/>
  <c r="Z199" i="5"/>
  <c r="W199" i="5"/>
  <c r="X199" i="5" s="1"/>
  <c r="Z198" i="5"/>
  <c r="W198" i="5"/>
  <c r="X198" i="5" s="1"/>
  <c r="Z197" i="5"/>
  <c r="W197" i="5"/>
  <c r="X197" i="5" s="1"/>
  <c r="Z196" i="5"/>
  <c r="W196" i="5"/>
  <c r="X196" i="5" s="1"/>
  <c r="Z195" i="5"/>
  <c r="W195" i="5"/>
  <c r="X195" i="5" s="1"/>
  <c r="Z194" i="5"/>
  <c r="W194" i="5"/>
  <c r="X194" i="5" s="1"/>
  <c r="Z193" i="5"/>
  <c r="W193" i="5"/>
  <c r="X193" i="5" s="1"/>
  <c r="Z192" i="5"/>
  <c r="W192" i="5"/>
  <c r="X192" i="5" s="1"/>
  <c r="Z191" i="5"/>
  <c r="W191" i="5"/>
  <c r="X191" i="5" s="1"/>
  <c r="Z190" i="5"/>
  <c r="W190" i="5"/>
  <c r="X190" i="5" s="1"/>
  <c r="Z189" i="5"/>
  <c r="W189" i="5"/>
  <c r="X189" i="5" s="1"/>
  <c r="Z188" i="5"/>
  <c r="W188" i="5"/>
  <c r="X188" i="5" s="1"/>
  <c r="Z187" i="5"/>
  <c r="W187" i="5"/>
  <c r="X187" i="5" s="1"/>
  <c r="Z186" i="5"/>
  <c r="W186" i="5"/>
  <c r="X186" i="5" s="1"/>
  <c r="Z185" i="5"/>
  <c r="W185" i="5"/>
  <c r="X185" i="5" s="1"/>
  <c r="Z184" i="5"/>
  <c r="W184" i="5"/>
  <c r="X184" i="5" s="1"/>
  <c r="Z183" i="5"/>
  <c r="W183" i="5"/>
  <c r="X183" i="5" s="1"/>
  <c r="Z182" i="5"/>
  <c r="W182" i="5"/>
  <c r="X182" i="5" s="1"/>
  <c r="Z181" i="5"/>
  <c r="W181" i="5"/>
  <c r="X181" i="5" s="1"/>
  <c r="Z180" i="5"/>
  <c r="W180" i="5"/>
  <c r="X180" i="5" s="1"/>
  <c r="Z179" i="5"/>
  <c r="W179" i="5"/>
  <c r="X179" i="5" s="1"/>
  <c r="Z178" i="5"/>
  <c r="W178" i="5"/>
  <c r="X178" i="5" s="1"/>
  <c r="Z177" i="5"/>
  <c r="W177" i="5"/>
  <c r="X177" i="5" s="1"/>
  <c r="Z176" i="5"/>
  <c r="W176" i="5"/>
  <c r="X176" i="5" s="1"/>
  <c r="Z175" i="5"/>
  <c r="W175" i="5"/>
  <c r="X175" i="5" s="1"/>
  <c r="Z174" i="5"/>
  <c r="W174" i="5"/>
  <c r="X174" i="5" s="1"/>
  <c r="Z173" i="5"/>
  <c r="W173" i="5"/>
  <c r="X173" i="5" s="1"/>
  <c r="Z172" i="5"/>
  <c r="W172" i="5"/>
  <c r="X172" i="5" s="1"/>
  <c r="Z171" i="5"/>
  <c r="W171" i="5"/>
  <c r="X171" i="5" s="1"/>
  <c r="Z170" i="5"/>
  <c r="W170" i="5"/>
  <c r="X170" i="5" s="1"/>
  <c r="Z169" i="5"/>
  <c r="W169" i="5"/>
  <c r="X169" i="5" s="1"/>
  <c r="Z168" i="5"/>
  <c r="W168" i="5"/>
  <c r="X168" i="5" s="1"/>
  <c r="Z167" i="5"/>
  <c r="W167" i="5"/>
  <c r="X167" i="5" s="1"/>
  <c r="Z166" i="5"/>
  <c r="W166" i="5"/>
  <c r="X166" i="5" s="1"/>
  <c r="Z165" i="5"/>
  <c r="W165" i="5"/>
  <c r="X165" i="5" s="1"/>
  <c r="Z164" i="5"/>
  <c r="W164" i="5"/>
  <c r="X164" i="5" s="1"/>
  <c r="Z163" i="5"/>
  <c r="W163" i="5"/>
  <c r="X163" i="5" s="1"/>
  <c r="Z162" i="5"/>
  <c r="W162" i="5"/>
  <c r="X162" i="5" s="1"/>
  <c r="Z161" i="5"/>
  <c r="W161" i="5"/>
  <c r="X161" i="5" s="1"/>
  <c r="Z160" i="5"/>
  <c r="W160" i="5"/>
  <c r="X160" i="5" s="1"/>
  <c r="Z159" i="5"/>
  <c r="W159" i="5"/>
  <c r="X159" i="5" s="1"/>
  <c r="Z158" i="5"/>
  <c r="W158" i="5"/>
  <c r="X158" i="5" s="1"/>
  <c r="Z157" i="5"/>
  <c r="W157" i="5"/>
  <c r="X157" i="5" s="1"/>
  <c r="Z156" i="5"/>
  <c r="W156" i="5"/>
  <c r="X156" i="5" s="1"/>
  <c r="Z155" i="5"/>
  <c r="W155" i="5"/>
  <c r="X155" i="5" s="1"/>
  <c r="Z154" i="5"/>
  <c r="W154" i="5"/>
  <c r="X154" i="5" s="1"/>
  <c r="Z153" i="5"/>
  <c r="W153" i="5"/>
  <c r="X153" i="5" s="1"/>
  <c r="Z152" i="5"/>
  <c r="W152" i="5"/>
  <c r="X152" i="5" s="1"/>
  <c r="Z151" i="5"/>
  <c r="W151" i="5"/>
  <c r="X151" i="5" s="1"/>
  <c r="Z150" i="5"/>
  <c r="W150" i="5"/>
  <c r="X150" i="5" s="1"/>
  <c r="Z149" i="5"/>
  <c r="W149" i="5"/>
  <c r="X149" i="5" s="1"/>
  <c r="Z148" i="5"/>
  <c r="W148" i="5"/>
  <c r="X148" i="5" s="1"/>
  <c r="Z147" i="5"/>
  <c r="W147" i="5"/>
  <c r="X147" i="5" s="1"/>
  <c r="Z146" i="5"/>
  <c r="W146" i="5"/>
  <c r="X146" i="5" s="1"/>
  <c r="Z145" i="5"/>
  <c r="W145" i="5"/>
  <c r="X145" i="5" s="1"/>
  <c r="Z144" i="5"/>
  <c r="W144" i="5"/>
  <c r="X144" i="5" s="1"/>
  <c r="Z143" i="5"/>
  <c r="W143" i="5"/>
  <c r="X143" i="5" s="1"/>
  <c r="Z142" i="5"/>
  <c r="W142" i="5"/>
  <c r="X142" i="5" s="1"/>
  <c r="Z141" i="5"/>
  <c r="W141" i="5"/>
  <c r="X141" i="5" s="1"/>
  <c r="Z140" i="5"/>
  <c r="X140" i="5"/>
  <c r="W140" i="5"/>
  <c r="Z139" i="5"/>
  <c r="W139" i="5"/>
  <c r="X139" i="5" s="1"/>
  <c r="Z138" i="5"/>
  <c r="W138" i="5"/>
  <c r="X138" i="5" s="1"/>
  <c r="Z137" i="5"/>
  <c r="W137" i="5"/>
  <c r="X137" i="5" s="1"/>
  <c r="Z136" i="5"/>
  <c r="W136" i="5"/>
  <c r="X136" i="5" s="1"/>
  <c r="Z135" i="5"/>
  <c r="W135" i="5"/>
  <c r="X135" i="5" s="1"/>
  <c r="Z134" i="5"/>
  <c r="W134" i="5"/>
  <c r="X134" i="5" s="1"/>
  <c r="Z133" i="5"/>
  <c r="W133" i="5"/>
  <c r="X133" i="5" s="1"/>
  <c r="Z132" i="5"/>
  <c r="X132" i="5"/>
  <c r="W132" i="5"/>
  <c r="Z131" i="5"/>
  <c r="W131" i="5"/>
  <c r="X131" i="5" s="1"/>
  <c r="Z130" i="5"/>
  <c r="W130" i="5"/>
  <c r="X130" i="5" s="1"/>
  <c r="Z129" i="5"/>
  <c r="W129" i="5"/>
  <c r="X129" i="5" s="1"/>
  <c r="Z128" i="5"/>
  <c r="W128" i="5"/>
  <c r="X128" i="5" s="1"/>
  <c r="Z127" i="5"/>
  <c r="W127" i="5"/>
  <c r="X127" i="5" s="1"/>
  <c r="Z126" i="5"/>
  <c r="W126" i="5"/>
  <c r="X126" i="5" s="1"/>
  <c r="Z125" i="5"/>
  <c r="W125" i="5"/>
  <c r="X125" i="5" s="1"/>
  <c r="Z124" i="5"/>
  <c r="X124" i="5"/>
  <c r="W124" i="5"/>
  <c r="Z123" i="5"/>
  <c r="W123" i="5"/>
  <c r="X123" i="5" s="1"/>
  <c r="Z122" i="5"/>
  <c r="W122" i="5"/>
  <c r="X122" i="5" s="1"/>
  <c r="Z121" i="5"/>
  <c r="W121" i="5"/>
  <c r="X121" i="5" s="1"/>
  <c r="Z120" i="5"/>
  <c r="W120" i="5"/>
  <c r="X120" i="5" s="1"/>
  <c r="Z119" i="5"/>
  <c r="W119" i="5"/>
  <c r="X119" i="5" s="1"/>
  <c r="Z118" i="5"/>
  <c r="W118" i="5"/>
  <c r="X118" i="5" s="1"/>
  <c r="Z117" i="5"/>
  <c r="W117" i="5"/>
  <c r="X117" i="5" s="1"/>
  <c r="Z116" i="5"/>
  <c r="X116" i="5"/>
  <c r="W116" i="5"/>
  <c r="Z115" i="5"/>
  <c r="W115" i="5"/>
  <c r="X115" i="5" s="1"/>
  <c r="Z114" i="5"/>
  <c r="W114" i="5"/>
  <c r="X114" i="5" s="1"/>
  <c r="Z113" i="5"/>
  <c r="W113" i="5"/>
  <c r="X113" i="5" s="1"/>
  <c r="Z112" i="5"/>
  <c r="W112" i="5"/>
  <c r="X112" i="5" s="1"/>
  <c r="Z111" i="5"/>
  <c r="W111" i="5"/>
  <c r="X111" i="5" s="1"/>
  <c r="Z110" i="5"/>
  <c r="W110" i="5"/>
  <c r="X110" i="5" s="1"/>
  <c r="Z109" i="5"/>
  <c r="W109" i="5"/>
  <c r="X109" i="5" s="1"/>
  <c r="Z108" i="5"/>
  <c r="X108" i="5"/>
  <c r="W108" i="5"/>
  <c r="Z107" i="5"/>
  <c r="W107" i="5"/>
  <c r="X107" i="5" s="1"/>
  <c r="Z106" i="5"/>
  <c r="W106" i="5"/>
  <c r="X106" i="5" s="1"/>
  <c r="Z105" i="5"/>
  <c r="W105" i="5"/>
  <c r="X105" i="5" s="1"/>
  <c r="Z104" i="5"/>
  <c r="W104" i="5"/>
  <c r="X104" i="5" s="1"/>
  <c r="Z103" i="5"/>
  <c r="W103" i="5"/>
  <c r="X103" i="5" s="1"/>
  <c r="Z102" i="5"/>
  <c r="W102" i="5"/>
  <c r="X102" i="5" s="1"/>
  <c r="Z101" i="5"/>
  <c r="W101" i="5"/>
  <c r="X101" i="5" s="1"/>
  <c r="Z100" i="5"/>
  <c r="X100" i="5"/>
  <c r="W100" i="5"/>
  <c r="Z99" i="5"/>
  <c r="W99" i="5"/>
  <c r="X99" i="5" s="1"/>
  <c r="Z98" i="5"/>
  <c r="W98" i="5"/>
  <c r="X98" i="5" s="1"/>
  <c r="Z97" i="5"/>
  <c r="W97" i="5"/>
  <c r="X97" i="5" s="1"/>
  <c r="Z96" i="5"/>
  <c r="W96" i="5"/>
  <c r="X96" i="5" s="1"/>
  <c r="Z95" i="5"/>
  <c r="W95" i="5"/>
  <c r="X95" i="5" s="1"/>
  <c r="Z94" i="5"/>
  <c r="W94" i="5"/>
  <c r="X94" i="5" s="1"/>
  <c r="Z93" i="5"/>
  <c r="W93" i="5"/>
  <c r="X93" i="5" s="1"/>
  <c r="Z92" i="5"/>
  <c r="X92" i="5"/>
  <c r="W92" i="5"/>
  <c r="Z91" i="5"/>
  <c r="W91" i="5"/>
  <c r="X91" i="5" s="1"/>
  <c r="Z90" i="5"/>
  <c r="W90" i="5"/>
  <c r="X90" i="5" s="1"/>
  <c r="Z89" i="5"/>
  <c r="W89" i="5"/>
  <c r="X89" i="5" s="1"/>
  <c r="Z88" i="5"/>
  <c r="W88" i="5"/>
  <c r="X88" i="5" s="1"/>
  <c r="Z87" i="5"/>
  <c r="W87" i="5"/>
  <c r="X87" i="5" s="1"/>
  <c r="Z86" i="5"/>
  <c r="W86" i="5"/>
  <c r="X86" i="5" s="1"/>
  <c r="Z85" i="5"/>
  <c r="W85" i="5"/>
  <c r="X85" i="5" s="1"/>
  <c r="Z84" i="5"/>
  <c r="X84" i="5"/>
  <c r="W84" i="5"/>
  <c r="Z83" i="5"/>
  <c r="W83" i="5"/>
  <c r="X83" i="5" s="1"/>
  <c r="Z82" i="5"/>
  <c r="W82" i="5"/>
  <c r="X82" i="5" s="1"/>
  <c r="Z81" i="5"/>
  <c r="W81" i="5"/>
  <c r="X81" i="5" s="1"/>
  <c r="Z80" i="5"/>
  <c r="W80" i="5"/>
  <c r="X80" i="5" s="1"/>
  <c r="Z79" i="5"/>
  <c r="W79" i="5"/>
  <c r="X79" i="5" s="1"/>
  <c r="Z78" i="5"/>
  <c r="W78" i="5"/>
  <c r="X78" i="5" s="1"/>
  <c r="Z77" i="5"/>
  <c r="W77" i="5"/>
  <c r="X77" i="5" s="1"/>
  <c r="Z76" i="5"/>
  <c r="X76" i="5"/>
  <c r="W76" i="5"/>
  <c r="Z75" i="5"/>
  <c r="W75" i="5"/>
  <c r="X75" i="5" s="1"/>
  <c r="Z74" i="5"/>
  <c r="W74" i="5"/>
  <c r="X74" i="5" s="1"/>
  <c r="Z73" i="5"/>
  <c r="W73" i="5"/>
  <c r="X73" i="5" s="1"/>
  <c r="Z72" i="5"/>
  <c r="W72" i="5"/>
  <c r="X72" i="5" s="1"/>
  <c r="Z71" i="5"/>
  <c r="W71" i="5"/>
  <c r="X71" i="5" s="1"/>
  <c r="Z70" i="5"/>
  <c r="W70" i="5"/>
  <c r="X70" i="5" s="1"/>
  <c r="Z69" i="5"/>
  <c r="W69" i="5"/>
  <c r="X69" i="5" s="1"/>
  <c r="Z68" i="5"/>
  <c r="X68" i="5"/>
  <c r="W68" i="5"/>
  <c r="Z67" i="5"/>
  <c r="W67" i="5"/>
  <c r="X67" i="5" s="1"/>
  <c r="Z66" i="5"/>
  <c r="W66" i="5"/>
  <c r="X66" i="5" s="1"/>
  <c r="Z65" i="5"/>
  <c r="W65" i="5"/>
  <c r="X65" i="5" s="1"/>
  <c r="Z64" i="5"/>
  <c r="W64" i="5"/>
  <c r="X64" i="5" s="1"/>
  <c r="Z63" i="5"/>
  <c r="W63" i="5"/>
  <c r="X63" i="5" s="1"/>
  <c r="Z62" i="5"/>
  <c r="W62" i="5"/>
  <c r="X62" i="5" s="1"/>
  <c r="Z61" i="5"/>
  <c r="W61" i="5"/>
  <c r="X61" i="5" s="1"/>
  <c r="Z60" i="5"/>
  <c r="X60" i="5"/>
  <c r="W60" i="5"/>
  <c r="Z59" i="5"/>
  <c r="W59" i="5"/>
  <c r="X59" i="5" s="1"/>
  <c r="Z58" i="5"/>
  <c r="W58" i="5"/>
  <c r="X58" i="5" s="1"/>
  <c r="Z57" i="5"/>
  <c r="W57" i="5"/>
  <c r="X57" i="5" s="1"/>
  <c r="Z56" i="5"/>
  <c r="W56" i="5"/>
  <c r="X56" i="5" s="1"/>
  <c r="Z55" i="5"/>
  <c r="W55" i="5"/>
  <c r="X55" i="5" s="1"/>
  <c r="Z54" i="5"/>
  <c r="W54" i="5"/>
  <c r="X54" i="5" s="1"/>
  <c r="Z53" i="5"/>
  <c r="W53" i="5"/>
  <c r="X53" i="5" s="1"/>
  <c r="Z52" i="5"/>
  <c r="X52" i="5"/>
  <c r="W52" i="5"/>
  <c r="Z51" i="5"/>
  <c r="W51" i="5"/>
  <c r="X51" i="5" s="1"/>
  <c r="Z50" i="5"/>
  <c r="W50" i="5"/>
  <c r="X50" i="5" s="1"/>
  <c r="Z49" i="5"/>
  <c r="W49" i="5"/>
  <c r="X49" i="5" s="1"/>
  <c r="Z48" i="5"/>
  <c r="X48" i="5"/>
  <c r="W48" i="5"/>
  <c r="Z47" i="5"/>
  <c r="W47" i="5"/>
  <c r="X47" i="5" s="1"/>
  <c r="Z46" i="5"/>
  <c r="W46" i="5"/>
  <c r="X46" i="5" s="1"/>
  <c r="Z45" i="5"/>
  <c r="W45" i="5"/>
  <c r="X45" i="5" s="1"/>
  <c r="Z44" i="5"/>
  <c r="W44" i="5"/>
  <c r="X44" i="5" s="1"/>
  <c r="Z43" i="5"/>
  <c r="W43" i="5"/>
  <c r="X43" i="5" s="1"/>
  <c r="Z42" i="5"/>
  <c r="W42" i="5"/>
  <c r="X42" i="5" s="1"/>
  <c r="Z41" i="5"/>
  <c r="W41" i="5"/>
  <c r="X41" i="5" s="1"/>
  <c r="Z40" i="5"/>
  <c r="X40" i="5"/>
  <c r="W40" i="5"/>
  <c r="Z39" i="5"/>
  <c r="W39" i="5"/>
  <c r="X39" i="5" s="1"/>
  <c r="Z38" i="5"/>
  <c r="W38" i="5"/>
  <c r="X38" i="5" s="1"/>
  <c r="Z37" i="5"/>
  <c r="W37" i="5"/>
  <c r="X37" i="5" s="1"/>
  <c r="Z36" i="5"/>
  <c r="W36" i="5"/>
  <c r="X36" i="5" s="1"/>
  <c r="Z35" i="5"/>
  <c r="W35" i="5"/>
  <c r="X35" i="5" s="1"/>
  <c r="Z34" i="5"/>
  <c r="X34" i="5"/>
  <c r="W34" i="5"/>
  <c r="Z33" i="5"/>
  <c r="W33" i="5"/>
  <c r="X33" i="5" s="1"/>
  <c r="Z32" i="5"/>
  <c r="W32" i="5"/>
  <c r="X32" i="5" s="1"/>
  <c r="Z31" i="5"/>
  <c r="W31" i="5"/>
  <c r="X31" i="5" s="1"/>
  <c r="Z30" i="5"/>
  <c r="W30" i="5"/>
  <c r="X30" i="5" s="1"/>
  <c r="Z29" i="5"/>
  <c r="W29" i="5"/>
  <c r="X29" i="5" s="1"/>
  <c r="Z28" i="5"/>
  <c r="X28" i="5"/>
  <c r="W28" i="5"/>
  <c r="Z27" i="5"/>
  <c r="W27" i="5"/>
  <c r="X27" i="5" s="1"/>
  <c r="Z26" i="5"/>
  <c r="W26" i="5"/>
  <c r="X26" i="5" s="1"/>
  <c r="Z25" i="5"/>
  <c r="W25" i="5"/>
  <c r="X25" i="5" s="1"/>
  <c r="Z24" i="5"/>
  <c r="W24" i="5"/>
  <c r="X24" i="5" s="1"/>
  <c r="Z23" i="5"/>
  <c r="W23" i="5"/>
  <c r="X23" i="5" s="1"/>
  <c r="Z22" i="5"/>
  <c r="W22" i="5"/>
  <c r="X22" i="5" s="1"/>
  <c r="Z21" i="5"/>
  <c r="W21" i="5"/>
  <c r="X21" i="5" s="1"/>
  <c r="Z20" i="5"/>
  <c r="X20" i="5"/>
  <c r="W20" i="5"/>
  <c r="Z19" i="5"/>
  <c r="W19" i="5"/>
  <c r="X19" i="5" s="1"/>
  <c r="Z18" i="5"/>
  <c r="W18" i="5"/>
  <c r="X18" i="5" s="1"/>
  <c r="Z17" i="5"/>
  <c r="W17" i="5"/>
  <c r="X17" i="5" s="1"/>
  <c r="Z16" i="5"/>
  <c r="X16" i="5"/>
  <c r="W16" i="5"/>
  <c r="Z15" i="5"/>
  <c r="W15" i="5"/>
  <c r="X15" i="5" s="1"/>
  <c r="Z14" i="5"/>
  <c r="W14" i="5"/>
  <c r="X14" i="5" s="1"/>
  <c r="Z13" i="5"/>
  <c r="W13" i="5"/>
  <c r="X13" i="5" s="1"/>
  <c r="Z12" i="5"/>
  <c r="W12" i="5"/>
  <c r="X12" i="5" s="1"/>
  <c r="Z11" i="5"/>
  <c r="W11" i="5"/>
  <c r="X11" i="5" s="1"/>
  <c r="BB809" i="5" l="1"/>
  <c r="BB810" i="5"/>
  <c r="BB811" i="5"/>
  <c r="BB812" i="5"/>
  <c r="BB813" i="5"/>
  <c r="BB814" i="5"/>
  <c r="BB815" i="5"/>
  <c r="BB816" i="5"/>
  <c r="BB817" i="5"/>
  <c r="BB818" i="5"/>
  <c r="BB819" i="5"/>
  <c r="BB820" i="5"/>
  <c r="BE1034" i="5" l="1"/>
  <c r="BK1034" i="5" s="1"/>
  <c r="BC1034" i="5"/>
  <c r="BI1034" i="5" s="1"/>
  <c r="BB1034" i="5"/>
  <c r="BH1034" i="5" s="1"/>
  <c r="BG1034" i="5"/>
  <c r="BD1034" i="5"/>
  <c r="BJ1034" i="5" s="1"/>
  <c r="BE1033" i="5"/>
  <c r="BK1033" i="5" s="1"/>
  <c r="BC1033" i="5"/>
  <c r="BI1033" i="5" s="1"/>
  <c r="BB1033" i="5"/>
  <c r="BH1033" i="5" s="1"/>
  <c r="BG1033" i="5"/>
  <c r="BD1033" i="5"/>
  <c r="BJ1033" i="5" s="1"/>
  <c r="BE1032" i="5"/>
  <c r="BK1032" i="5" s="1"/>
  <c r="BC1032" i="5"/>
  <c r="BI1032" i="5" s="1"/>
  <c r="BB1032" i="5"/>
  <c r="BH1032" i="5" s="1"/>
  <c r="BG1032" i="5"/>
  <c r="BD1032" i="5"/>
  <c r="BJ1032" i="5" s="1"/>
  <c r="BE1031" i="5"/>
  <c r="BK1031" i="5" s="1"/>
  <c r="BC1031" i="5"/>
  <c r="BI1031" i="5" s="1"/>
  <c r="BB1031" i="5"/>
  <c r="BH1031" i="5" s="1"/>
  <c r="BG1031" i="5"/>
  <c r="BD1031" i="5"/>
  <c r="BJ1031" i="5" s="1"/>
  <c r="BE1030" i="5"/>
  <c r="BK1030" i="5" s="1"/>
  <c r="BC1030" i="5"/>
  <c r="BI1030" i="5" s="1"/>
  <c r="BB1030" i="5"/>
  <c r="BH1030" i="5" s="1"/>
  <c r="BG1030" i="5"/>
  <c r="BD1030" i="5"/>
  <c r="BJ1030" i="5" s="1"/>
  <c r="BE1029" i="5"/>
  <c r="BK1029" i="5" s="1"/>
  <c r="BC1029" i="5"/>
  <c r="BI1029" i="5" s="1"/>
  <c r="BB1029" i="5"/>
  <c r="BH1029" i="5" s="1"/>
  <c r="BG1029" i="5"/>
  <c r="BD1029" i="5"/>
  <c r="BJ1029" i="5" s="1"/>
  <c r="BE1028" i="5"/>
  <c r="BK1028" i="5" s="1"/>
  <c r="BC1028" i="5"/>
  <c r="BI1028" i="5" s="1"/>
  <c r="BB1028" i="5"/>
  <c r="BH1028" i="5" s="1"/>
  <c r="BG1028" i="5"/>
  <c r="BD1028" i="5"/>
  <c r="BJ1028" i="5" s="1"/>
  <c r="BE1027" i="5"/>
  <c r="BK1027" i="5" s="1"/>
  <c r="BC1027" i="5"/>
  <c r="BI1027" i="5" s="1"/>
  <c r="BB1027" i="5"/>
  <c r="BH1027" i="5" s="1"/>
  <c r="BG1027" i="5"/>
  <c r="BD1027" i="5"/>
  <c r="BJ1027" i="5" s="1"/>
  <c r="BE1026" i="5"/>
  <c r="BK1026" i="5" s="1"/>
  <c r="BC1026" i="5"/>
  <c r="BI1026" i="5" s="1"/>
  <c r="BB1026" i="5"/>
  <c r="BH1026" i="5" s="1"/>
  <c r="BG1026" i="5"/>
  <c r="BD1026" i="5"/>
  <c r="BJ1026" i="5" s="1"/>
  <c r="BE1025" i="5"/>
  <c r="BK1025" i="5" s="1"/>
  <c r="BC1025" i="5"/>
  <c r="BI1025" i="5" s="1"/>
  <c r="BB1025" i="5"/>
  <c r="BH1025" i="5" s="1"/>
  <c r="BG1025" i="5"/>
  <c r="BD1025" i="5"/>
  <c r="BJ1025" i="5" s="1"/>
  <c r="BE1024" i="5"/>
  <c r="BK1024" i="5" s="1"/>
  <c r="BC1024" i="5"/>
  <c r="BI1024" i="5" s="1"/>
  <c r="BB1024" i="5"/>
  <c r="BH1024" i="5" s="1"/>
  <c r="BG1024" i="5"/>
  <c r="BD1024" i="5"/>
  <c r="BJ1024" i="5" s="1"/>
  <c r="BE1023" i="5"/>
  <c r="BK1023" i="5" s="1"/>
  <c r="BC1023" i="5"/>
  <c r="BI1023" i="5" s="1"/>
  <c r="BB1023" i="5"/>
  <c r="BH1023" i="5" s="1"/>
  <c r="BG1023" i="5"/>
  <c r="BD1023" i="5"/>
  <c r="BJ1023" i="5" s="1"/>
  <c r="BE1022" i="5"/>
  <c r="BK1022" i="5" s="1"/>
  <c r="BC1022" i="5"/>
  <c r="BI1022" i="5" s="1"/>
  <c r="BB1022" i="5"/>
  <c r="BH1022" i="5" s="1"/>
  <c r="BG1022" i="5"/>
  <c r="BD1022" i="5"/>
  <c r="BJ1022" i="5" s="1"/>
  <c r="BE1021" i="5"/>
  <c r="BK1021" i="5" s="1"/>
  <c r="BC1021" i="5"/>
  <c r="BI1021" i="5" s="1"/>
  <c r="BB1021" i="5"/>
  <c r="BH1021" i="5" s="1"/>
  <c r="BG1021" i="5"/>
  <c r="BD1021" i="5"/>
  <c r="BJ1021" i="5" s="1"/>
  <c r="BE1020" i="5"/>
  <c r="BK1020" i="5" s="1"/>
  <c r="BC1020" i="5"/>
  <c r="BI1020" i="5" s="1"/>
  <c r="BB1020" i="5"/>
  <c r="BH1020" i="5" s="1"/>
  <c r="BD1020" i="5"/>
  <c r="BJ1020" i="5" s="1"/>
  <c r="BE1019" i="5"/>
  <c r="BK1019" i="5" s="1"/>
  <c r="BC1019" i="5"/>
  <c r="BI1019" i="5" s="1"/>
  <c r="BB1019" i="5"/>
  <c r="BH1019" i="5" s="1"/>
  <c r="BG1019" i="5"/>
  <c r="BD1019" i="5"/>
  <c r="BJ1019" i="5" s="1"/>
  <c r="BE1018" i="5"/>
  <c r="BK1018" i="5" s="1"/>
  <c r="BC1018" i="5"/>
  <c r="BI1018" i="5" s="1"/>
  <c r="BB1018" i="5"/>
  <c r="BH1018" i="5" s="1"/>
  <c r="BG1018" i="5"/>
  <c r="BD1018" i="5"/>
  <c r="BJ1018" i="5" s="1"/>
  <c r="BE1017" i="5"/>
  <c r="BK1017" i="5" s="1"/>
  <c r="BC1017" i="5"/>
  <c r="BI1017" i="5" s="1"/>
  <c r="BB1017" i="5"/>
  <c r="BH1017" i="5" s="1"/>
  <c r="BG1017" i="5"/>
  <c r="BD1017" i="5"/>
  <c r="BJ1017" i="5" s="1"/>
  <c r="BE1016" i="5"/>
  <c r="BK1016" i="5" s="1"/>
  <c r="BC1016" i="5"/>
  <c r="BI1016" i="5" s="1"/>
  <c r="BB1016" i="5"/>
  <c r="BH1016" i="5" s="1"/>
  <c r="BF1016" i="5"/>
  <c r="BL1016" i="5" s="1"/>
  <c r="BD1016" i="5"/>
  <c r="BJ1016" i="5" s="1"/>
  <c r="BE1015" i="5"/>
  <c r="BK1015" i="5" s="1"/>
  <c r="BC1015" i="5"/>
  <c r="BI1015" i="5" s="1"/>
  <c r="BB1015" i="5"/>
  <c r="BH1015" i="5" s="1"/>
  <c r="BG1015" i="5"/>
  <c r="BD1015" i="5"/>
  <c r="BJ1015" i="5" s="1"/>
  <c r="BE1014" i="5"/>
  <c r="BK1014" i="5" s="1"/>
  <c r="BC1014" i="5"/>
  <c r="BI1014" i="5" s="1"/>
  <c r="BB1014" i="5"/>
  <c r="BH1014" i="5" s="1"/>
  <c r="BD1014" i="5"/>
  <c r="BJ1014" i="5" s="1"/>
  <c r="BE1013" i="5"/>
  <c r="BK1013" i="5" s="1"/>
  <c r="BC1013" i="5"/>
  <c r="BI1013" i="5" s="1"/>
  <c r="BB1013" i="5"/>
  <c r="BH1013" i="5" s="1"/>
  <c r="BD1013" i="5"/>
  <c r="BJ1013" i="5" s="1"/>
  <c r="BE1012" i="5"/>
  <c r="BK1012" i="5" s="1"/>
  <c r="BC1012" i="5"/>
  <c r="BI1012" i="5" s="1"/>
  <c r="BB1012" i="5"/>
  <c r="BH1012" i="5" s="1"/>
  <c r="BG1012" i="5"/>
  <c r="BD1012" i="5"/>
  <c r="BJ1012" i="5" s="1"/>
  <c r="BE1011" i="5"/>
  <c r="BK1011" i="5" s="1"/>
  <c r="BC1011" i="5"/>
  <c r="BI1011" i="5" s="1"/>
  <c r="BB1011" i="5"/>
  <c r="BH1011" i="5" s="1"/>
  <c r="BG1011" i="5"/>
  <c r="BD1011" i="5"/>
  <c r="BJ1011" i="5" s="1"/>
  <c r="BE1010" i="5"/>
  <c r="BK1010" i="5" s="1"/>
  <c r="BC1010" i="5"/>
  <c r="BI1010" i="5" s="1"/>
  <c r="BB1010" i="5"/>
  <c r="BH1010" i="5" s="1"/>
  <c r="BG1010" i="5"/>
  <c r="BD1010" i="5"/>
  <c r="BJ1010" i="5" s="1"/>
  <c r="BE1009" i="5"/>
  <c r="BK1009" i="5" s="1"/>
  <c r="BC1009" i="5"/>
  <c r="BI1009" i="5" s="1"/>
  <c r="BB1009" i="5"/>
  <c r="BH1009" i="5" s="1"/>
  <c r="BG1009" i="5"/>
  <c r="BD1009" i="5"/>
  <c r="BJ1009" i="5" s="1"/>
  <c r="BE1008" i="5"/>
  <c r="BK1008" i="5" s="1"/>
  <c r="BC1008" i="5"/>
  <c r="BI1008" i="5" s="1"/>
  <c r="BB1008" i="5"/>
  <c r="BH1008" i="5" s="1"/>
  <c r="BG1008" i="5"/>
  <c r="BD1008" i="5"/>
  <c r="BJ1008" i="5" s="1"/>
  <c r="BE1007" i="5"/>
  <c r="BK1007" i="5" s="1"/>
  <c r="BC1007" i="5"/>
  <c r="BI1007" i="5" s="1"/>
  <c r="BB1007" i="5"/>
  <c r="BH1007" i="5" s="1"/>
  <c r="BG1007" i="5"/>
  <c r="BD1007" i="5"/>
  <c r="BJ1007" i="5" s="1"/>
  <c r="BE1006" i="5"/>
  <c r="BK1006" i="5" s="1"/>
  <c r="BC1006" i="5"/>
  <c r="BI1006" i="5" s="1"/>
  <c r="BB1006" i="5"/>
  <c r="BH1006" i="5" s="1"/>
  <c r="BG1006" i="5"/>
  <c r="BD1006" i="5"/>
  <c r="BJ1006" i="5" s="1"/>
  <c r="BE1005" i="5"/>
  <c r="BK1005" i="5" s="1"/>
  <c r="BC1005" i="5"/>
  <c r="BI1005" i="5" s="1"/>
  <c r="BB1005" i="5"/>
  <c r="BH1005" i="5" s="1"/>
  <c r="BG1005" i="5"/>
  <c r="BD1005" i="5"/>
  <c r="BJ1005" i="5" s="1"/>
  <c r="BE1004" i="5"/>
  <c r="BK1004" i="5" s="1"/>
  <c r="BC1004" i="5"/>
  <c r="BI1004" i="5" s="1"/>
  <c r="BB1004" i="5"/>
  <c r="BH1004" i="5" s="1"/>
  <c r="BG1004" i="5"/>
  <c r="BD1004" i="5"/>
  <c r="BJ1004" i="5" s="1"/>
  <c r="BE1003" i="5"/>
  <c r="BK1003" i="5" s="1"/>
  <c r="BC1003" i="5"/>
  <c r="BI1003" i="5" s="1"/>
  <c r="BB1003" i="5"/>
  <c r="BH1003" i="5" s="1"/>
  <c r="BG1003" i="5"/>
  <c r="BD1003" i="5"/>
  <c r="BJ1003" i="5" s="1"/>
  <c r="BE1002" i="5"/>
  <c r="BK1002" i="5" s="1"/>
  <c r="BC1002" i="5"/>
  <c r="BI1002" i="5" s="1"/>
  <c r="BB1002" i="5"/>
  <c r="BH1002" i="5" s="1"/>
  <c r="BD1002" i="5"/>
  <c r="BJ1002" i="5" s="1"/>
  <c r="BE1001" i="5"/>
  <c r="BK1001" i="5" s="1"/>
  <c r="BC1001" i="5"/>
  <c r="BI1001" i="5" s="1"/>
  <c r="BB1001" i="5"/>
  <c r="BH1001" i="5" s="1"/>
  <c r="BG1001" i="5"/>
  <c r="BD1001" i="5"/>
  <c r="BJ1001" i="5" s="1"/>
  <c r="BE1000" i="5"/>
  <c r="BK1000" i="5" s="1"/>
  <c r="BC1000" i="5"/>
  <c r="BI1000" i="5" s="1"/>
  <c r="BB1000" i="5"/>
  <c r="BH1000" i="5" s="1"/>
  <c r="BG1000" i="5"/>
  <c r="BD1000" i="5"/>
  <c r="BJ1000" i="5" s="1"/>
  <c r="BE999" i="5"/>
  <c r="BK999" i="5" s="1"/>
  <c r="BC999" i="5"/>
  <c r="BI999" i="5" s="1"/>
  <c r="BB999" i="5"/>
  <c r="BH999" i="5" s="1"/>
  <c r="BG999" i="5"/>
  <c r="BD999" i="5"/>
  <c r="BJ999" i="5" s="1"/>
  <c r="BE998" i="5"/>
  <c r="BK998" i="5" s="1"/>
  <c r="BC998" i="5"/>
  <c r="BI998" i="5" s="1"/>
  <c r="BB998" i="5"/>
  <c r="BH998" i="5" s="1"/>
  <c r="BG998" i="5"/>
  <c r="BD998" i="5"/>
  <c r="BJ998" i="5" s="1"/>
  <c r="BE997" i="5"/>
  <c r="BK997" i="5" s="1"/>
  <c r="BC997" i="5"/>
  <c r="BI997" i="5" s="1"/>
  <c r="BB997" i="5"/>
  <c r="BH997" i="5" s="1"/>
  <c r="BG997" i="5"/>
  <c r="BD997" i="5"/>
  <c r="BJ997" i="5" s="1"/>
  <c r="BE996" i="5"/>
  <c r="BK996" i="5" s="1"/>
  <c r="BC996" i="5"/>
  <c r="BI996" i="5" s="1"/>
  <c r="BB996" i="5"/>
  <c r="BH996" i="5" s="1"/>
  <c r="BG996" i="5"/>
  <c r="BD996" i="5"/>
  <c r="BJ996" i="5" s="1"/>
  <c r="BE995" i="5"/>
  <c r="BK995" i="5" s="1"/>
  <c r="BC995" i="5"/>
  <c r="BI995" i="5" s="1"/>
  <c r="BB995" i="5"/>
  <c r="BH995" i="5" s="1"/>
  <c r="BG995" i="5"/>
  <c r="BD995" i="5"/>
  <c r="BJ995" i="5" s="1"/>
  <c r="BE994" i="5"/>
  <c r="BK994" i="5" s="1"/>
  <c r="BC994" i="5"/>
  <c r="BI994" i="5" s="1"/>
  <c r="BB994" i="5"/>
  <c r="BH994" i="5" s="1"/>
  <c r="BG994" i="5"/>
  <c r="BD994" i="5"/>
  <c r="BJ994" i="5" s="1"/>
  <c r="BE993" i="5"/>
  <c r="BK993" i="5" s="1"/>
  <c r="BC993" i="5"/>
  <c r="BI993" i="5" s="1"/>
  <c r="BB993" i="5"/>
  <c r="BH993" i="5" s="1"/>
  <c r="BG993" i="5"/>
  <c r="BD993" i="5"/>
  <c r="BJ993" i="5" s="1"/>
  <c r="BE992" i="5"/>
  <c r="BK992" i="5" s="1"/>
  <c r="BC992" i="5"/>
  <c r="BI992" i="5" s="1"/>
  <c r="BB992" i="5"/>
  <c r="BH992" i="5" s="1"/>
  <c r="BG992" i="5"/>
  <c r="BD992" i="5"/>
  <c r="BJ992" i="5" s="1"/>
  <c r="BE991" i="5"/>
  <c r="BK991" i="5" s="1"/>
  <c r="BC991" i="5"/>
  <c r="BI991" i="5" s="1"/>
  <c r="BB991" i="5"/>
  <c r="BH991" i="5" s="1"/>
  <c r="BD991" i="5"/>
  <c r="BJ991" i="5" s="1"/>
  <c r="BE990" i="5"/>
  <c r="BK990" i="5" s="1"/>
  <c r="BC990" i="5"/>
  <c r="BI990" i="5" s="1"/>
  <c r="BB990" i="5"/>
  <c r="BH990" i="5" s="1"/>
  <c r="BG990" i="5"/>
  <c r="BD990" i="5"/>
  <c r="BJ990" i="5" s="1"/>
  <c r="BE989" i="5"/>
  <c r="BK989" i="5" s="1"/>
  <c r="BC989" i="5"/>
  <c r="BI989" i="5" s="1"/>
  <c r="BB989" i="5"/>
  <c r="BH989" i="5" s="1"/>
  <c r="BD989" i="5"/>
  <c r="BJ989" i="5" s="1"/>
  <c r="BE988" i="5"/>
  <c r="BK988" i="5" s="1"/>
  <c r="BC988" i="5"/>
  <c r="BI988" i="5" s="1"/>
  <c r="BB988" i="5"/>
  <c r="BH988" i="5" s="1"/>
  <c r="BD988" i="5"/>
  <c r="BJ988" i="5" s="1"/>
  <c r="BE987" i="5"/>
  <c r="BK987" i="5" s="1"/>
  <c r="BC987" i="5"/>
  <c r="BI987" i="5" s="1"/>
  <c r="BB987" i="5"/>
  <c r="BH987" i="5" s="1"/>
  <c r="BD987" i="5"/>
  <c r="BJ987" i="5" s="1"/>
  <c r="BE986" i="5"/>
  <c r="BK986" i="5" s="1"/>
  <c r="BC986" i="5"/>
  <c r="BI986" i="5" s="1"/>
  <c r="BB986" i="5"/>
  <c r="BH986" i="5" s="1"/>
  <c r="BG986" i="5"/>
  <c r="BD986" i="5"/>
  <c r="BJ986" i="5" s="1"/>
  <c r="BE985" i="5"/>
  <c r="BK985" i="5" s="1"/>
  <c r="BC985" i="5"/>
  <c r="BI985" i="5" s="1"/>
  <c r="BB985" i="5"/>
  <c r="BH985" i="5" s="1"/>
  <c r="BG985" i="5"/>
  <c r="BD985" i="5"/>
  <c r="BJ985" i="5" s="1"/>
  <c r="BE984" i="5"/>
  <c r="BK984" i="5" s="1"/>
  <c r="BC984" i="5"/>
  <c r="BI984" i="5" s="1"/>
  <c r="BB984" i="5"/>
  <c r="BH984" i="5" s="1"/>
  <c r="BG984" i="5"/>
  <c r="BD984" i="5"/>
  <c r="BJ984" i="5" s="1"/>
  <c r="BE983" i="5"/>
  <c r="BK983" i="5" s="1"/>
  <c r="BC983" i="5"/>
  <c r="BI983" i="5" s="1"/>
  <c r="BB983" i="5"/>
  <c r="BH983" i="5" s="1"/>
  <c r="BG983" i="5"/>
  <c r="BD983" i="5"/>
  <c r="BJ983" i="5" s="1"/>
  <c r="BE982" i="5"/>
  <c r="BK982" i="5" s="1"/>
  <c r="BC982" i="5"/>
  <c r="BI982" i="5" s="1"/>
  <c r="BB982" i="5"/>
  <c r="BH982" i="5" s="1"/>
  <c r="BG982" i="5"/>
  <c r="BD982" i="5"/>
  <c r="BJ982" i="5" s="1"/>
  <c r="BE981" i="5"/>
  <c r="BK981" i="5" s="1"/>
  <c r="BC981" i="5"/>
  <c r="BI981" i="5" s="1"/>
  <c r="BB981" i="5"/>
  <c r="BH981" i="5" s="1"/>
  <c r="BG981" i="5"/>
  <c r="BD981" i="5"/>
  <c r="BJ981" i="5" s="1"/>
  <c r="BE980" i="5"/>
  <c r="BK980" i="5" s="1"/>
  <c r="BC980" i="5"/>
  <c r="BI980" i="5" s="1"/>
  <c r="BB980" i="5"/>
  <c r="BH980" i="5" s="1"/>
  <c r="BG980" i="5"/>
  <c r="BD980" i="5"/>
  <c r="BJ980" i="5" s="1"/>
  <c r="BE979" i="5"/>
  <c r="BK979" i="5" s="1"/>
  <c r="BC979" i="5"/>
  <c r="BI979" i="5" s="1"/>
  <c r="BB979" i="5"/>
  <c r="BH979" i="5" s="1"/>
  <c r="BG979" i="5"/>
  <c r="BD979" i="5"/>
  <c r="BJ979" i="5" s="1"/>
  <c r="BE978" i="5"/>
  <c r="BK978" i="5" s="1"/>
  <c r="BC978" i="5"/>
  <c r="BI978" i="5" s="1"/>
  <c r="BB978" i="5"/>
  <c r="BH978" i="5" s="1"/>
  <c r="BG978" i="5"/>
  <c r="BD978" i="5"/>
  <c r="BJ978" i="5" s="1"/>
  <c r="BE977" i="5"/>
  <c r="BK977" i="5" s="1"/>
  <c r="BC977" i="5"/>
  <c r="BI977" i="5" s="1"/>
  <c r="BB977" i="5"/>
  <c r="BH977" i="5" s="1"/>
  <c r="BG977" i="5"/>
  <c r="BD977" i="5"/>
  <c r="BJ977" i="5" s="1"/>
  <c r="BE976" i="5"/>
  <c r="BK976" i="5" s="1"/>
  <c r="BC976" i="5"/>
  <c r="BI976" i="5" s="1"/>
  <c r="BB976" i="5"/>
  <c r="BH976" i="5" s="1"/>
  <c r="BG976" i="5"/>
  <c r="BD976" i="5"/>
  <c r="BJ976" i="5" s="1"/>
  <c r="BE975" i="5"/>
  <c r="BK975" i="5" s="1"/>
  <c r="BC975" i="5"/>
  <c r="BI975" i="5" s="1"/>
  <c r="BB975" i="5"/>
  <c r="BH975" i="5" s="1"/>
  <c r="BG975" i="5"/>
  <c r="BD975" i="5"/>
  <c r="BJ975" i="5" s="1"/>
  <c r="BE974" i="5"/>
  <c r="BK974" i="5" s="1"/>
  <c r="BC974" i="5"/>
  <c r="BI974" i="5" s="1"/>
  <c r="BB974" i="5"/>
  <c r="BH974" i="5" s="1"/>
  <c r="BG974" i="5"/>
  <c r="BD974" i="5"/>
  <c r="BJ974" i="5" s="1"/>
  <c r="BE973" i="5"/>
  <c r="BK973" i="5" s="1"/>
  <c r="BC973" i="5"/>
  <c r="BI973" i="5" s="1"/>
  <c r="BB973" i="5"/>
  <c r="BH973" i="5" s="1"/>
  <c r="BD973" i="5"/>
  <c r="BJ973" i="5" s="1"/>
  <c r="BE972" i="5"/>
  <c r="BK972" i="5" s="1"/>
  <c r="BC972" i="5"/>
  <c r="BI972" i="5" s="1"/>
  <c r="BB972" i="5"/>
  <c r="BH972" i="5" s="1"/>
  <c r="BG972" i="5"/>
  <c r="BD972" i="5"/>
  <c r="BJ972" i="5" s="1"/>
  <c r="BE971" i="5"/>
  <c r="BK971" i="5" s="1"/>
  <c r="BC971" i="5"/>
  <c r="BI971" i="5" s="1"/>
  <c r="BB971" i="5"/>
  <c r="BH971" i="5" s="1"/>
  <c r="BG971" i="5"/>
  <c r="BD971" i="5"/>
  <c r="BJ971" i="5" s="1"/>
  <c r="BE970" i="5"/>
  <c r="BK970" i="5" s="1"/>
  <c r="BC970" i="5"/>
  <c r="BI970" i="5" s="1"/>
  <c r="BB970" i="5"/>
  <c r="BH970" i="5" s="1"/>
  <c r="BG970" i="5"/>
  <c r="BD970" i="5"/>
  <c r="BJ970" i="5" s="1"/>
  <c r="BE969" i="5"/>
  <c r="BK969" i="5" s="1"/>
  <c r="BC969" i="5"/>
  <c r="BI969" i="5" s="1"/>
  <c r="BB969" i="5"/>
  <c r="BH969" i="5" s="1"/>
  <c r="BG969" i="5"/>
  <c r="BD969" i="5"/>
  <c r="BJ969" i="5" s="1"/>
  <c r="BE968" i="5"/>
  <c r="BK968" i="5" s="1"/>
  <c r="BC968" i="5"/>
  <c r="BI968" i="5" s="1"/>
  <c r="BB968" i="5"/>
  <c r="BH968" i="5" s="1"/>
  <c r="BG968" i="5"/>
  <c r="BD968" i="5"/>
  <c r="BJ968" i="5" s="1"/>
  <c r="BE967" i="5"/>
  <c r="BK967" i="5" s="1"/>
  <c r="BC967" i="5"/>
  <c r="BI967" i="5" s="1"/>
  <c r="BB967" i="5"/>
  <c r="BH967" i="5" s="1"/>
  <c r="BG967" i="5"/>
  <c r="BD967" i="5"/>
  <c r="BJ967" i="5" s="1"/>
  <c r="BE966" i="5"/>
  <c r="BK966" i="5" s="1"/>
  <c r="BC966" i="5"/>
  <c r="BI966" i="5" s="1"/>
  <c r="BB966" i="5"/>
  <c r="BH966" i="5" s="1"/>
  <c r="BG966" i="5"/>
  <c r="BD966" i="5"/>
  <c r="BJ966" i="5" s="1"/>
  <c r="BE965" i="5"/>
  <c r="BK965" i="5" s="1"/>
  <c r="BC965" i="5"/>
  <c r="BI965" i="5" s="1"/>
  <c r="BB965" i="5"/>
  <c r="BH965" i="5" s="1"/>
  <c r="BG965" i="5"/>
  <c r="BD965" i="5"/>
  <c r="BJ965" i="5" s="1"/>
  <c r="BE964" i="5"/>
  <c r="BK964" i="5" s="1"/>
  <c r="BC964" i="5"/>
  <c r="BI964" i="5" s="1"/>
  <c r="BB964" i="5"/>
  <c r="BH964" i="5" s="1"/>
  <c r="BG964" i="5"/>
  <c r="BD964" i="5"/>
  <c r="BJ964" i="5" s="1"/>
  <c r="BE963" i="5"/>
  <c r="BK963" i="5" s="1"/>
  <c r="BC963" i="5"/>
  <c r="BI963" i="5" s="1"/>
  <c r="BB963" i="5"/>
  <c r="BH963" i="5" s="1"/>
  <c r="BG963" i="5"/>
  <c r="BD963" i="5"/>
  <c r="BJ963" i="5" s="1"/>
  <c r="BE962" i="5"/>
  <c r="BK962" i="5" s="1"/>
  <c r="BC962" i="5"/>
  <c r="BI962" i="5" s="1"/>
  <c r="BB962" i="5"/>
  <c r="BH962" i="5" s="1"/>
  <c r="BG962" i="5"/>
  <c r="BD962" i="5"/>
  <c r="BJ962" i="5" s="1"/>
  <c r="BE961" i="5"/>
  <c r="BK961" i="5" s="1"/>
  <c r="BC961" i="5"/>
  <c r="BI961" i="5" s="1"/>
  <c r="BB961" i="5"/>
  <c r="BH961" i="5" s="1"/>
  <c r="BD961" i="5"/>
  <c r="BJ961" i="5" s="1"/>
  <c r="BE960" i="5"/>
  <c r="BK960" i="5" s="1"/>
  <c r="BC960" i="5"/>
  <c r="BI960" i="5" s="1"/>
  <c r="BB960" i="5"/>
  <c r="BH960" i="5" s="1"/>
  <c r="BG960" i="5"/>
  <c r="BD960" i="5"/>
  <c r="BJ960" i="5" s="1"/>
  <c r="BE959" i="5"/>
  <c r="BK959" i="5" s="1"/>
  <c r="BC959" i="5"/>
  <c r="BI959" i="5" s="1"/>
  <c r="BB959" i="5"/>
  <c r="BH959" i="5" s="1"/>
  <c r="BG959" i="5"/>
  <c r="BD959" i="5"/>
  <c r="BJ959" i="5" s="1"/>
  <c r="BE958" i="5"/>
  <c r="BK958" i="5" s="1"/>
  <c r="BC958" i="5"/>
  <c r="BI958" i="5" s="1"/>
  <c r="BB958" i="5"/>
  <c r="BH958" i="5" s="1"/>
  <c r="BG958" i="5"/>
  <c r="BD958" i="5"/>
  <c r="BJ958" i="5" s="1"/>
  <c r="BE957" i="5"/>
  <c r="BK957" i="5" s="1"/>
  <c r="BC957" i="5"/>
  <c r="BI957" i="5" s="1"/>
  <c r="BB957" i="5"/>
  <c r="BH957" i="5" s="1"/>
  <c r="BG957" i="5"/>
  <c r="BD957" i="5"/>
  <c r="BJ957" i="5" s="1"/>
  <c r="BE956" i="5"/>
  <c r="BK956" i="5" s="1"/>
  <c r="BC956" i="5"/>
  <c r="BI956" i="5" s="1"/>
  <c r="BB956" i="5"/>
  <c r="BH956" i="5" s="1"/>
  <c r="BG956" i="5"/>
  <c r="BD956" i="5"/>
  <c r="BJ956" i="5" s="1"/>
  <c r="BE955" i="5"/>
  <c r="BK955" i="5" s="1"/>
  <c r="BC955" i="5"/>
  <c r="BI955" i="5" s="1"/>
  <c r="BB955" i="5"/>
  <c r="BH955" i="5" s="1"/>
  <c r="BG955" i="5"/>
  <c r="BD955" i="5"/>
  <c r="BJ955" i="5" s="1"/>
  <c r="BE954" i="5"/>
  <c r="BK954" i="5" s="1"/>
  <c r="BC954" i="5"/>
  <c r="BI954" i="5" s="1"/>
  <c r="BB954" i="5"/>
  <c r="BH954" i="5" s="1"/>
  <c r="BG954" i="5"/>
  <c r="BD954" i="5"/>
  <c r="BJ954" i="5" s="1"/>
  <c r="BE953" i="5"/>
  <c r="BK953" i="5" s="1"/>
  <c r="BC953" i="5"/>
  <c r="BI953" i="5" s="1"/>
  <c r="BB953" i="5"/>
  <c r="BH953" i="5" s="1"/>
  <c r="BG953" i="5"/>
  <c r="BD953" i="5"/>
  <c r="BJ953" i="5" s="1"/>
  <c r="BE952" i="5"/>
  <c r="BK952" i="5" s="1"/>
  <c r="BC952" i="5"/>
  <c r="BI952" i="5" s="1"/>
  <c r="BB952" i="5"/>
  <c r="BH952" i="5" s="1"/>
  <c r="BD952" i="5"/>
  <c r="BJ952" i="5" s="1"/>
  <c r="BE951" i="5"/>
  <c r="BK951" i="5" s="1"/>
  <c r="BC951" i="5"/>
  <c r="BI951" i="5" s="1"/>
  <c r="BB951" i="5"/>
  <c r="BH951" i="5" s="1"/>
  <c r="BG951" i="5"/>
  <c r="BD951" i="5"/>
  <c r="BJ951" i="5" s="1"/>
  <c r="BE950" i="5"/>
  <c r="BK950" i="5" s="1"/>
  <c r="BC950" i="5"/>
  <c r="BI950" i="5" s="1"/>
  <c r="BB950" i="5"/>
  <c r="BH950" i="5" s="1"/>
  <c r="BD950" i="5"/>
  <c r="BJ950" i="5" s="1"/>
  <c r="BE949" i="5"/>
  <c r="BK949" i="5" s="1"/>
  <c r="BC949" i="5"/>
  <c r="BI949" i="5" s="1"/>
  <c r="BB949" i="5"/>
  <c r="BH949" i="5" s="1"/>
  <c r="BD949" i="5"/>
  <c r="BJ949" i="5" s="1"/>
  <c r="BE948" i="5"/>
  <c r="BK948" i="5" s="1"/>
  <c r="BC948" i="5"/>
  <c r="BI948" i="5" s="1"/>
  <c r="BB948" i="5"/>
  <c r="BH948" i="5" s="1"/>
  <c r="BF948" i="5"/>
  <c r="BL948" i="5" s="1"/>
  <c r="BD948" i="5"/>
  <c r="BJ948" i="5" s="1"/>
  <c r="BE947" i="5"/>
  <c r="BK947" i="5" s="1"/>
  <c r="BC947" i="5"/>
  <c r="BI947" i="5" s="1"/>
  <c r="BB947" i="5"/>
  <c r="BH947" i="5" s="1"/>
  <c r="BF947" i="5"/>
  <c r="BL947" i="5" s="1"/>
  <c r="BD947" i="5"/>
  <c r="BJ947" i="5" s="1"/>
  <c r="BE946" i="5"/>
  <c r="BK946" i="5" s="1"/>
  <c r="BC946" i="5"/>
  <c r="BI946" i="5" s="1"/>
  <c r="BB946" i="5"/>
  <c r="BH946" i="5" s="1"/>
  <c r="BF946" i="5"/>
  <c r="BL946" i="5" s="1"/>
  <c r="BD946" i="5"/>
  <c r="BJ946" i="5" s="1"/>
  <c r="BE945" i="5"/>
  <c r="BK945" i="5" s="1"/>
  <c r="BC945" i="5"/>
  <c r="BI945" i="5" s="1"/>
  <c r="BB945" i="5"/>
  <c r="BH945" i="5" s="1"/>
  <c r="BD945" i="5"/>
  <c r="BJ945" i="5" s="1"/>
  <c r="BE944" i="5"/>
  <c r="BK944" i="5" s="1"/>
  <c r="BC944" i="5"/>
  <c r="BI944" i="5" s="1"/>
  <c r="BB944" i="5"/>
  <c r="BH944" i="5" s="1"/>
  <c r="BF944" i="5"/>
  <c r="BL944" i="5" s="1"/>
  <c r="BD944" i="5"/>
  <c r="BJ944" i="5" s="1"/>
  <c r="BE943" i="5"/>
  <c r="BK943" i="5" s="1"/>
  <c r="BC943" i="5"/>
  <c r="BI943" i="5" s="1"/>
  <c r="BB943" i="5"/>
  <c r="BH943" i="5" s="1"/>
  <c r="BF943" i="5"/>
  <c r="BL943" i="5" s="1"/>
  <c r="BD943" i="5"/>
  <c r="BJ943" i="5" s="1"/>
  <c r="BE942" i="5"/>
  <c r="BK942" i="5" s="1"/>
  <c r="BC942" i="5"/>
  <c r="BI942" i="5" s="1"/>
  <c r="BB942" i="5"/>
  <c r="BH942" i="5" s="1"/>
  <c r="BF942" i="5"/>
  <c r="BL942" i="5" s="1"/>
  <c r="BD942" i="5"/>
  <c r="BJ942" i="5" s="1"/>
  <c r="BE941" i="5"/>
  <c r="BK941" i="5" s="1"/>
  <c r="BC941" i="5"/>
  <c r="BI941" i="5" s="1"/>
  <c r="BB941" i="5"/>
  <c r="BH941" i="5" s="1"/>
  <c r="BD941" i="5"/>
  <c r="BJ941" i="5" s="1"/>
  <c r="BE940" i="5"/>
  <c r="BK940" i="5" s="1"/>
  <c r="BC940" i="5"/>
  <c r="BI940" i="5" s="1"/>
  <c r="BB940" i="5"/>
  <c r="BH940" i="5" s="1"/>
  <c r="BF940" i="5"/>
  <c r="BL940" i="5" s="1"/>
  <c r="BD940" i="5"/>
  <c r="BJ940" i="5" s="1"/>
  <c r="BE939" i="5"/>
  <c r="BK939" i="5" s="1"/>
  <c r="BC939" i="5"/>
  <c r="BI939" i="5" s="1"/>
  <c r="BB939" i="5"/>
  <c r="BH939" i="5" s="1"/>
  <c r="BF939" i="5"/>
  <c r="BL939" i="5" s="1"/>
  <c r="BD939" i="5"/>
  <c r="BJ939" i="5" s="1"/>
  <c r="BE938" i="5"/>
  <c r="BK938" i="5" s="1"/>
  <c r="BC938" i="5"/>
  <c r="BI938" i="5" s="1"/>
  <c r="BB938" i="5"/>
  <c r="BH938" i="5" s="1"/>
  <c r="BF938" i="5"/>
  <c r="BL938" i="5" s="1"/>
  <c r="BD938" i="5"/>
  <c r="BJ938" i="5" s="1"/>
  <c r="BE937" i="5"/>
  <c r="BK937" i="5" s="1"/>
  <c r="BC937" i="5"/>
  <c r="BI937" i="5" s="1"/>
  <c r="BB937" i="5"/>
  <c r="BH937" i="5" s="1"/>
  <c r="BD937" i="5"/>
  <c r="BJ937" i="5" s="1"/>
  <c r="BE936" i="5"/>
  <c r="BK936" i="5" s="1"/>
  <c r="BC936" i="5"/>
  <c r="BI936" i="5" s="1"/>
  <c r="BB936" i="5"/>
  <c r="BH936" i="5" s="1"/>
  <c r="BD936" i="5"/>
  <c r="BJ936" i="5" s="1"/>
  <c r="BE935" i="5"/>
  <c r="BK935" i="5" s="1"/>
  <c r="BC935" i="5"/>
  <c r="BI935" i="5" s="1"/>
  <c r="BB935" i="5"/>
  <c r="BH935" i="5" s="1"/>
  <c r="BD935" i="5"/>
  <c r="BJ935" i="5" s="1"/>
  <c r="BE934" i="5"/>
  <c r="BK934" i="5" s="1"/>
  <c r="BC934" i="5"/>
  <c r="BI934" i="5" s="1"/>
  <c r="BB934" i="5"/>
  <c r="BH934" i="5" s="1"/>
  <c r="BF934" i="5"/>
  <c r="BL934" i="5" s="1"/>
  <c r="BD934" i="5"/>
  <c r="BJ934" i="5" s="1"/>
  <c r="BE933" i="5"/>
  <c r="BK933" i="5" s="1"/>
  <c r="BC933" i="5"/>
  <c r="BI933" i="5" s="1"/>
  <c r="BB933" i="5"/>
  <c r="BH933" i="5" s="1"/>
  <c r="BD933" i="5"/>
  <c r="BJ933" i="5" s="1"/>
  <c r="BE932" i="5"/>
  <c r="BK932" i="5" s="1"/>
  <c r="BC932" i="5"/>
  <c r="BI932" i="5" s="1"/>
  <c r="BB932" i="5"/>
  <c r="BH932" i="5" s="1"/>
  <c r="BF932" i="5"/>
  <c r="BL932" i="5" s="1"/>
  <c r="BD932" i="5"/>
  <c r="BJ932" i="5" s="1"/>
  <c r="BE931" i="5"/>
  <c r="BK931" i="5" s="1"/>
  <c r="BC931" i="5"/>
  <c r="BI931" i="5" s="1"/>
  <c r="BB931" i="5"/>
  <c r="BH931" i="5" s="1"/>
  <c r="BF931" i="5"/>
  <c r="BL931" i="5" s="1"/>
  <c r="BD931" i="5"/>
  <c r="BJ931" i="5" s="1"/>
  <c r="BE930" i="5"/>
  <c r="BK930" i="5" s="1"/>
  <c r="BC930" i="5"/>
  <c r="BI930" i="5" s="1"/>
  <c r="BB930" i="5"/>
  <c r="BH930" i="5" s="1"/>
  <c r="BF930" i="5"/>
  <c r="BL930" i="5" s="1"/>
  <c r="BD930" i="5"/>
  <c r="BJ930" i="5" s="1"/>
  <c r="BE929" i="5"/>
  <c r="BK929" i="5" s="1"/>
  <c r="BC929" i="5"/>
  <c r="BI929" i="5" s="1"/>
  <c r="BB929" i="5"/>
  <c r="BH929" i="5" s="1"/>
  <c r="BD929" i="5"/>
  <c r="BJ929" i="5" s="1"/>
  <c r="BE928" i="5"/>
  <c r="BK928" i="5" s="1"/>
  <c r="BC928" i="5"/>
  <c r="BI928" i="5" s="1"/>
  <c r="BB928" i="5"/>
  <c r="BH928" i="5" s="1"/>
  <c r="BD928" i="5"/>
  <c r="BJ928" i="5" s="1"/>
  <c r="BE927" i="5"/>
  <c r="BK927" i="5" s="1"/>
  <c r="BC927" i="5"/>
  <c r="BI927" i="5" s="1"/>
  <c r="BB927" i="5"/>
  <c r="BH927" i="5" s="1"/>
  <c r="BF927" i="5"/>
  <c r="BL927" i="5" s="1"/>
  <c r="BD927" i="5"/>
  <c r="BJ927" i="5" s="1"/>
  <c r="BE926" i="5"/>
  <c r="BK926" i="5" s="1"/>
  <c r="BC926" i="5"/>
  <c r="BI926" i="5" s="1"/>
  <c r="BB926" i="5"/>
  <c r="BH926" i="5" s="1"/>
  <c r="BF926" i="5"/>
  <c r="BL926" i="5" s="1"/>
  <c r="BD926" i="5"/>
  <c r="BJ926" i="5" s="1"/>
  <c r="BE925" i="5"/>
  <c r="BK925" i="5" s="1"/>
  <c r="BC925" i="5"/>
  <c r="BI925" i="5" s="1"/>
  <c r="BB925" i="5"/>
  <c r="BH925" i="5" s="1"/>
  <c r="BD925" i="5"/>
  <c r="BJ925" i="5" s="1"/>
  <c r="BE924" i="5"/>
  <c r="BK924" i="5" s="1"/>
  <c r="BC924" i="5"/>
  <c r="BI924" i="5" s="1"/>
  <c r="BB924" i="5"/>
  <c r="BH924" i="5" s="1"/>
  <c r="BF924" i="5"/>
  <c r="BL924" i="5" s="1"/>
  <c r="BD924" i="5"/>
  <c r="BJ924" i="5" s="1"/>
  <c r="BE923" i="5"/>
  <c r="BK923" i="5" s="1"/>
  <c r="BC923" i="5"/>
  <c r="BI923" i="5" s="1"/>
  <c r="BB923" i="5"/>
  <c r="BH923" i="5" s="1"/>
  <c r="BF923" i="5"/>
  <c r="BL923" i="5" s="1"/>
  <c r="BD923" i="5"/>
  <c r="BJ923" i="5" s="1"/>
  <c r="BE922" i="5"/>
  <c r="BK922" i="5" s="1"/>
  <c r="BC922" i="5"/>
  <c r="BI922" i="5" s="1"/>
  <c r="BB922" i="5"/>
  <c r="BH922" i="5" s="1"/>
  <c r="BF922" i="5"/>
  <c r="BL922" i="5" s="1"/>
  <c r="BD922" i="5"/>
  <c r="BJ922" i="5" s="1"/>
  <c r="BE921" i="5"/>
  <c r="BK921" i="5" s="1"/>
  <c r="BC921" i="5"/>
  <c r="BI921" i="5" s="1"/>
  <c r="BB921" i="5"/>
  <c r="BH921" i="5" s="1"/>
  <c r="BD921" i="5"/>
  <c r="BJ921" i="5" s="1"/>
  <c r="BE920" i="5"/>
  <c r="BK920" i="5" s="1"/>
  <c r="BC920" i="5"/>
  <c r="BI920" i="5" s="1"/>
  <c r="BB920" i="5"/>
  <c r="BH920" i="5" s="1"/>
  <c r="BF920" i="5"/>
  <c r="BL920" i="5" s="1"/>
  <c r="BD920" i="5"/>
  <c r="BJ920" i="5" s="1"/>
  <c r="BE919" i="5"/>
  <c r="BK919" i="5" s="1"/>
  <c r="BC919" i="5"/>
  <c r="BI919" i="5" s="1"/>
  <c r="BB919" i="5"/>
  <c r="BH919" i="5" s="1"/>
  <c r="BF919" i="5"/>
  <c r="BL919" i="5" s="1"/>
  <c r="BD919" i="5"/>
  <c r="BJ919" i="5" s="1"/>
  <c r="BE918" i="5"/>
  <c r="BK918" i="5" s="1"/>
  <c r="BC918" i="5"/>
  <c r="BI918" i="5" s="1"/>
  <c r="BB918" i="5"/>
  <c r="BH918" i="5" s="1"/>
  <c r="BF918" i="5"/>
  <c r="BL918" i="5" s="1"/>
  <c r="BD918" i="5"/>
  <c r="BJ918" i="5" s="1"/>
  <c r="BE917" i="5"/>
  <c r="BK917" i="5" s="1"/>
  <c r="BC917" i="5"/>
  <c r="BI917" i="5" s="1"/>
  <c r="BB917" i="5"/>
  <c r="BH917" i="5" s="1"/>
  <c r="BF917" i="5"/>
  <c r="BL917" i="5" s="1"/>
  <c r="BD917" i="5"/>
  <c r="BJ917" i="5" s="1"/>
  <c r="BE916" i="5"/>
  <c r="BK916" i="5" s="1"/>
  <c r="BC916" i="5"/>
  <c r="BI916" i="5" s="1"/>
  <c r="BB916" i="5"/>
  <c r="BH916" i="5" s="1"/>
  <c r="BG916" i="5"/>
  <c r="BD916" i="5"/>
  <c r="BJ916" i="5" s="1"/>
  <c r="BE915" i="5"/>
  <c r="BK915" i="5" s="1"/>
  <c r="BC915" i="5"/>
  <c r="BI915" i="5" s="1"/>
  <c r="BB915" i="5"/>
  <c r="BH915" i="5" s="1"/>
  <c r="BG915" i="5"/>
  <c r="BD915" i="5"/>
  <c r="BJ915" i="5" s="1"/>
  <c r="BE914" i="5"/>
  <c r="BK914" i="5" s="1"/>
  <c r="BC914" i="5"/>
  <c r="BI914" i="5" s="1"/>
  <c r="BB914" i="5"/>
  <c r="BH914" i="5" s="1"/>
  <c r="BF914" i="5"/>
  <c r="BL914" i="5" s="1"/>
  <c r="BD914" i="5"/>
  <c r="BJ914" i="5" s="1"/>
  <c r="BE913" i="5"/>
  <c r="BK913" i="5" s="1"/>
  <c r="BC913" i="5"/>
  <c r="BI913" i="5" s="1"/>
  <c r="BB913" i="5"/>
  <c r="BH913" i="5" s="1"/>
  <c r="BG913" i="5"/>
  <c r="BD913" i="5"/>
  <c r="BJ913" i="5" s="1"/>
  <c r="BE912" i="5"/>
  <c r="BK912" i="5" s="1"/>
  <c r="BC912" i="5"/>
  <c r="BI912" i="5" s="1"/>
  <c r="BB912" i="5"/>
  <c r="BH912" i="5" s="1"/>
  <c r="BG912" i="5"/>
  <c r="BD912" i="5"/>
  <c r="BJ912" i="5" s="1"/>
  <c r="BE911" i="5"/>
  <c r="BK911" i="5" s="1"/>
  <c r="BC911" i="5"/>
  <c r="BI911" i="5" s="1"/>
  <c r="BB911" i="5"/>
  <c r="BH911" i="5" s="1"/>
  <c r="BG911" i="5"/>
  <c r="BD911" i="5"/>
  <c r="BJ911" i="5" s="1"/>
  <c r="BE910" i="5"/>
  <c r="BK910" i="5" s="1"/>
  <c r="BC910" i="5"/>
  <c r="BI910" i="5" s="1"/>
  <c r="BB910" i="5"/>
  <c r="BH910" i="5" s="1"/>
  <c r="BG910" i="5"/>
  <c r="BD910" i="5"/>
  <c r="BJ910" i="5" s="1"/>
  <c r="BE909" i="5"/>
  <c r="BK909" i="5" s="1"/>
  <c r="BC909" i="5"/>
  <c r="BI909" i="5" s="1"/>
  <c r="BB909" i="5"/>
  <c r="BH909" i="5" s="1"/>
  <c r="BG909" i="5"/>
  <c r="BD909" i="5"/>
  <c r="BJ909" i="5" s="1"/>
  <c r="BE908" i="5"/>
  <c r="BK908" i="5" s="1"/>
  <c r="BC908" i="5"/>
  <c r="BI908" i="5" s="1"/>
  <c r="BB908" i="5"/>
  <c r="BH908" i="5" s="1"/>
  <c r="BG908" i="5"/>
  <c r="BD908" i="5"/>
  <c r="BJ908" i="5" s="1"/>
  <c r="BE907" i="5"/>
  <c r="BK907" i="5" s="1"/>
  <c r="BC907" i="5"/>
  <c r="BI907" i="5" s="1"/>
  <c r="BB907" i="5"/>
  <c r="BH907" i="5" s="1"/>
  <c r="BF907" i="5"/>
  <c r="BL907" i="5" s="1"/>
  <c r="BD907" i="5"/>
  <c r="BJ907" i="5" s="1"/>
  <c r="BE906" i="5"/>
  <c r="BK906" i="5" s="1"/>
  <c r="BC906" i="5"/>
  <c r="BI906" i="5" s="1"/>
  <c r="BB906" i="5"/>
  <c r="BH906" i="5" s="1"/>
  <c r="BF906" i="5"/>
  <c r="BL906" i="5" s="1"/>
  <c r="BD906" i="5"/>
  <c r="BJ906" i="5" s="1"/>
  <c r="BE905" i="5"/>
  <c r="BK905" i="5" s="1"/>
  <c r="BC905" i="5"/>
  <c r="BI905" i="5" s="1"/>
  <c r="BB905" i="5"/>
  <c r="BH905" i="5" s="1"/>
  <c r="BD905" i="5"/>
  <c r="BJ905" i="5" s="1"/>
  <c r="BE904" i="5"/>
  <c r="BK904" i="5" s="1"/>
  <c r="BC904" i="5"/>
  <c r="BI904" i="5" s="1"/>
  <c r="BB904" i="5"/>
  <c r="BH904" i="5" s="1"/>
  <c r="BD904" i="5"/>
  <c r="BJ904" i="5" s="1"/>
  <c r="BE903" i="5"/>
  <c r="BK903" i="5" s="1"/>
  <c r="BC903" i="5"/>
  <c r="BI903" i="5" s="1"/>
  <c r="BB903" i="5"/>
  <c r="BH903" i="5" s="1"/>
  <c r="BD903" i="5"/>
  <c r="BJ903" i="5" s="1"/>
  <c r="BE902" i="5"/>
  <c r="BK902" i="5" s="1"/>
  <c r="BC902" i="5"/>
  <c r="BI902" i="5" s="1"/>
  <c r="BB902" i="5"/>
  <c r="BH902" i="5" s="1"/>
  <c r="BG902" i="5"/>
  <c r="BD902" i="5"/>
  <c r="BJ902" i="5" s="1"/>
  <c r="BE901" i="5"/>
  <c r="BK901" i="5" s="1"/>
  <c r="BC901" i="5"/>
  <c r="BI901" i="5" s="1"/>
  <c r="BB901" i="5"/>
  <c r="BH901" i="5" s="1"/>
  <c r="BG901" i="5"/>
  <c r="BD901" i="5"/>
  <c r="BJ901" i="5" s="1"/>
  <c r="BE900" i="5"/>
  <c r="BK900" i="5" s="1"/>
  <c r="BC900" i="5"/>
  <c r="BI900" i="5" s="1"/>
  <c r="BB900" i="5"/>
  <c r="BH900" i="5" s="1"/>
  <c r="BG900" i="5"/>
  <c r="BD900" i="5"/>
  <c r="BJ900" i="5" s="1"/>
  <c r="BE899" i="5"/>
  <c r="BK899" i="5" s="1"/>
  <c r="BC899" i="5"/>
  <c r="BI899" i="5" s="1"/>
  <c r="BB899" i="5"/>
  <c r="BH899" i="5" s="1"/>
  <c r="BF899" i="5"/>
  <c r="BL899" i="5" s="1"/>
  <c r="BD899" i="5"/>
  <c r="BJ899" i="5" s="1"/>
  <c r="BE898" i="5"/>
  <c r="BK898" i="5" s="1"/>
  <c r="BC898" i="5"/>
  <c r="BI898" i="5" s="1"/>
  <c r="BB898" i="5"/>
  <c r="BH898" i="5" s="1"/>
  <c r="BG898" i="5"/>
  <c r="BD898" i="5"/>
  <c r="BJ898" i="5" s="1"/>
  <c r="BE897" i="5"/>
  <c r="BK897" i="5" s="1"/>
  <c r="BC897" i="5"/>
  <c r="BI897" i="5" s="1"/>
  <c r="BB897" i="5"/>
  <c r="BH897" i="5" s="1"/>
  <c r="BG897" i="5"/>
  <c r="BD897" i="5"/>
  <c r="BJ897" i="5" s="1"/>
  <c r="BE896" i="5"/>
  <c r="BK896" i="5" s="1"/>
  <c r="BC896" i="5"/>
  <c r="BI896" i="5" s="1"/>
  <c r="BB896" i="5"/>
  <c r="BH896" i="5" s="1"/>
  <c r="BF896" i="5"/>
  <c r="BL896" i="5" s="1"/>
  <c r="BD896" i="5"/>
  <c r="BJ896" i="5" s="1"/>
  <c r="BE895" i="5"/>
  <c r="BK895" i="5" s="1"/>
  <c r="BC895" i="5"/>
  <c r="BI895" i="5" s="1"/>
  <c r="BB895" i="5"/>
  <c r="BH895" i="5" s="1"/>
  <c r="BG895" i="5"/>
  <c r="BD895" i="5"/>
  <c r="BJ895" i="5" s="1"/>
  <c r="BE894" i="5"/>
  <c r="BK894" i="5" s="1"/>
  <c r="BC894" i="5"/>
  <c r="BI894" i="5" s="1"/>
  <c r="BB894" i="5"/>
  <c r="BH894" i="5" s="1"/>
  <c r="BF894" i="5"/>
  <c r="BL894" i="5" s="1"/>
  <c r="BD894" i="5"/>
  <c r="BJ894" i="5" s="1"/>
  <c r="BE893" i="5"/>
  <c r="BK893" i="5" s="1"/>
  <c r="BC893" i="5"/>
  <c r="BI893" i="5" s="1"/>
  <c r="BB893" i="5"/>
  <c r="BH893" i="5" s="1"/>
  <c r="BD893" i="5"/>
  <c r="BJ893" i="5" s="1"/>
  <c r="BE892" i="5"/>
  <c r="BK892" i="5" s="1"/>
  <c r="BC892" i="5"/>
  <c r="BI892" i="5" s="1"/>
  <c r="BB892" i="5"/>
  <c r="BH892" i="5" s="1"/>
  <c r="BD892" i="5"/>
  <c r="BJ892" i="5" s="1"/>
  <c r="BE891" i="5"/>
  <c r="BK891" i="5" s="1"/>
  <c r="BC891" i="5"/>
  <c r="BI891" i="5" s="1"/>
  <c r="BB891" i="5"/>
  <c r="BH891" i="5" s="1"/>
  <c r="BD891" i="5"/>
  <c r="BJ891" i="5" s="1"/>
  <c r="BE890" i="5"/>
  <c r="BK890" i="5" s="1"/>
  <c r="BC890" i="5"/>
  <c r="BI890" i="5" s="1"/>
  <c r="BB890" i="5"/>
  <c r="BH890" i="5" s="1"/>
  <c r="BD890" i="5"/>
  <c r="BJ890" i="5" s="1"/>
  <c r="BE889" i="5"/>
  <c r="BK889" i="5" s="1"/>
  <c r="BC889" i="5"/>
  <c r="BI889" i="5" s="1"/>
  <c r="BB889" i="5"/>
  <c r="BH889" i="5" s="1"/>
  <c r="BG889" i="5"/>
  <c r="BD889" i="5"/>
  <c r="BJ889" i="5" s="1"/>
  <c r="BE888" i="5"/>
  <c r="BK888" i="5" s="1"/>
  <c r="BC888" i="5"/>
  <c r="BI888" i="5" s="1"/>
  <c r="BB888" i="5"/>
  <c r="BH888" i="5" s="1"/>
  <c r="BG888" i="5"/>
  <c r="BD888" i="5"/>
  <c r="BJ888" i="5" s="1"/>
  <c r="BE887" i="5"/>
  <c r="BK887" i="5" s="1"/>
  <c r="BC887" i="5"/>
  <c r="BI887" i="5" s="1"/>
  <c r="BB887" i="5"/>
  <c r="BH887" i="5" s="1"/>
  <c r="BF887" i="5"/>
  <c r="BL887" i="5" s="1"/>
  <c r="BD887" i="5"/>
  <c r="BJ887" i="5" s="1"/>
  <c r="BE886" i="5"/>
  <c r="BK886" i="5" s="1"/>
  <c r="BC886" i="5"/>
  <c r="BI886" i="5" s="1"/>
  <c r="BB886" i="5"/>
  <c r="BH886" i="5" s="1"/>
  <c r="BD886" i="5"/>
  <c r="BJ886" i="5" s="1"/>
  <c r="BE885" i="5"/>
  <c r="BK885" i="5" s="1"/>
  <c r="BC885" i="5"/>
  <c r="BI885" i="5" s="1"/>
  <c r="BB885" i="5"/>
  <c r="BH885" i="5" s="1"/>
  <c r="BF885" i="5"/>
  <c r="BL885" i="5" s="1"/>
  <c r="BD885" i="5"/>
  <c r="BJ885" i="5" s="1"/>
  <c r="BE884" i="5"/>
  <c r="BK884" i="5" s="1"/>
  <c r="BC884" i="5"/>
  <c r="BI884" i="5" s="1"/>
  <c r="BB884" i="5"/>
  <c r="BH884" i="5" s="1"/>
  <c r="BF884" i="5"/>
  <c r="BL884" i="5" s="1"/>
  <c r="BD884" i="5"/>
  <c r="BJ884" i="5" s="1"/>
  <c r="BE883" i="5"/>
  <c r="BK883" i="5" s="1"/>
  <c r="BC883" i="5"/>
  <c r="BI883" i="5" s="1"/>
  <c r="BB883" i="5"/>
  <c r="BH883" i="5" s="1"/>
  <c r="BF883" i="5"/>
  <c r="BL883" i="5" s="1"/>
  <c r="BD883" i="5"/>
  <c r="BJ883" i="5" s="1"/>
  <c r="BE882" i="5"/>
  <c r="BK882" i="5" s="1"/>
  <c r="BC882" i="5"/>
  <c r="BI882" i="5" s="1"/>
  <c r="BB882" i="5"/>
  <c r="BH882" i="5" s="1"/>
  <c r="BF882" i="5"/>
  <c r="BL882" i="5" s="1"/>
  <c r="BD882" i="5"/>
  <c r="BJ882" i="5" s="1"/>
  <c r="BE881" i="5"/>
  <c r="BK881" i="5" s="1"/>
  <c r="BC881" i="5"/>
  <c r="BI881" i="5" s="1"/>
  <c r="BB881" i="5"/>
  <c r="BH881" i="5" s="1"/>
  <c r="BF881" i="5"/>
  <c r="BL881" i="5" s="1"/>
  <c r="BD881" i="5"/>
  <c r="BJ881" i="5" s="1"/>
  <c r="BE880" i="5"/>
  <c r="BK880" i="5" s="1"/>
  <c r="BC880" i="5"/>
  <c r="BI880" i="5" s="1"/>
  <c r="BB880" i="5"/>
  <c r="BH880" i="5" s="1"/>
  <c r="BF880" i="5"/>
  <c r="BL880" i="5" s="1"/>
  <c r="BD880" i="5"/>
  <c r="BJ880" i="5" s="1"/>
  <c r="BE879" i="5"/>
  <c r="BK879" i="5" s="1"/>
  <c r="BC879" i="5"/>
  <c r="BI879" i="5" s="1"/>
  <c r="BB879" i="5"/>
  <c r="BH879" i="5" s="1"/>
  <c r="BD879" i="5"/>
  <c r="BJ879" i="5" s="1"/>
  <c r="BE878" i="5"/>
  <c r="BK878" i="5" s="1"/>
  <c r="BC878" i="5"/>
  <c r="BI878" i="5" s="1"/>
  <c r="BB878" i="5"/>
  <c r="BH878" i="5" s="1"/>
  <c r="BD878" i="5"/>
  <c r="BJ878" i="5" s="1"/>
  <c r="BE877" i="5"/>
  <c r="BK877" i="5" s="1"/>
  <c r="BC877" i="5"/>
  <c r="BI877" i="5" s="1"/>
  <c r="BB877" i="5"/>
  <c r="BH877" i="5" s="1"/>
  <c r="BD877" i="5"/>
  <c r="BJ877" i="5" s="1"/>
  <c r="BE876" i="5"/>
  <c r="BK876" i="5" s="1"/>
  <c r="BC876" i="5"/>
  <c r="BI876" i="5" s="1"/>
  <c r="BB876" i="5"/>
  <c r="BH876" i="5" s="1"/>
  <c r="BD876" i="5"/>
  <c r="BJ876" i="5" s="1"/>
  <c r="BE875" i="5"/>
  <c r="BK875" i="5" s="1"/>
  <c r="BC875" i="5"/>
  <c r="BI875" i="5" s="1"/>
  <c r="BB875" i="5"/>
  <c r="BH875" i="5" s="1"/>
  <c r="BD875" i="5"/>
  <c r="BJ875" i="5" s="1"/>
  <c r="BE874" i="5"/>
  <c r="BK874" i="5" s="1"/>
  <c r="BC874" i="5"/>
  <c r="BI874" i="5" s="1"/>
  <c r="BB874" i="5"/>
  <c r="BH874" i="5" s="1"/>
  <c r="BD874" i="5"/>
  <c r="BJ874" i="5" s="1"/>
  <c r="BE873" i="5"/>
  <c r="BK873" i="5" s="1"/>
  <c r="BC873" i="5"/>
  <c r="BI873" i="5" s="1"/>
  <c r="BB873" i="5"/>
  <c r="BH873" i="5" s="1"/>
  <c r="BD873" i="5"/>
  <c r="BJ873" i="5" s="1"/>
  <c r="BE872" i="5"/>
  <c r="BK872" i="5" s="1"/>
  <c r="BC872" i="5"/>
  <c r="BI872" i="5" s="1"/>
  <c r="BB872" i="5"/>
  <c r="BH872" i="5" s="1"/>
  <c r="BD872" i="5"/>
  <c r="BJ872" i="5" s="1"/>
  <c r="BE871" i="5"/>
  <c r="BK871" i="5" s="1"/>
  <c r="BC871" i="5"/>
  <c r="BI871" i="5" s="1"/>
  <c r="BB871" i="5"/>
  <c r="BH871" i="5" s="1"/>
  <c r="BF871" i="5"/>
  <c r="BL871" i="5" s="1"/>
  <c r="BD871" i="5"/>
  <c r="BJ871" i="5" s="1"/>
  <c r="BE870" i="5"/>
  <c r="BK870" i="5" s="1"/>
  <c r="BC870" i="5"/>
  <c r="BI870" i="5" s="1"/>
  <c r="BB870" i="5"/>
  <c r="BH870" i="5" s="1"/>
  <c r="BF870" i="5"/>
  <c r="BL870" i="5" s="1"/>
  <c r="BD870" i="5"/>
  <c r="BJ870" i="5" s="1"/>
  <c r="BE869" i="5"/>
  <c r="BK869" i="5" s="1"/>
  <c r="BC869" i="5"/>
  <c r="BI869" i="5" s="1"/>
  <c r="BB869" i="5"/>
  <c r="BH869" i="5" s="1"/>
  <c r="BD869" i="5"/>
  <c r="BJ869" i="5" s="1"/>
  <c r="BE868" i="5"/>
  <c r="BK868" i="5" s="1"/>
  <c r="BC868" i="5"/>
  <c r="BI868" i="5" s="1"/>
  <c r="BB868" i="5"/>
  <c r="BH868" i="5" s="1"/>
  <c r="BF868" i="5"/>
  <c r="BL868" i="5" s="1"/>
  <c r="BD868" i="5"/>
  <c r="BJ868" i="5" s="1"/>
  <c r="BE867" i="5"/>
  <c r="BK867" i="5" s="1"/>
  <c r="BC867" i="5"/>
  <c r="BI867" i="5" s="1"/>
  <c r="BB867" i="5"/>
  <c r="BH867" i="5" s="1"/>
  <c r="BF867" i="5"/>
  <c r="BL867" i="5" s="1"/>
  <c r="BD867" i="5"/>
  <c r="BJ867" i="5" s="1"/>
  <c r="BE866" i="5"/>
  <c r="BK866" i="5" s="1"/>
  <c r="BC866" i="5"/>
  <c r="BI866" i="5" s="1"/>
  <c r="BB866" i="5"/>
  <c r="BH866" i="5" s="1"/>
  <c r="BF866" i="5"/>
  <c r="BL866" i="5" s="1"/>
  <c r="BD866" i="5"/>
  <c r="BJ866" i="5" s="1"/>
  <c r="BE865" i="5"/>
  <c r="BK865" i="5" s="1"/>
  <c r="BC865" i="5"/>
  <c r="BI865" i="5" s="1"/>
  <c r="BB865" i="5"/>
  <c r="BH865" i="5" s="1"/>
  <c r="BF865" i="5"/>
  <c r="BL865" i="5" s="1"/>
  <c r="BD865" i="5"/>
  <c r="BJ865" i="5" s="1"/>
  <c r="BE864" i="5"/>
  <c r="BK864" i="5" s="1"/>
  <c r="BC864" i="5"/>
  <c r="BI864" i="5" s="1"/>
  <c r="BB864" i="5"/>
  <c r="BH864" i="5" s="1"/>
  <c r="BF864" i="5"/>
  <c r="BL864" i="5" s="1"/>
  <c r="BD864" i="5"/>
  <c r="BJ864" i="5" s="1"/>
  <c r="BE863" i="5"/>
  <c r="BK863" i="5" s="1"/>
  <c r="BC863" i="5"/>
  <c r="BI863" i="5" s="1"/>
  <c r="BB863" i="5"/>
  <c r="BH863" i="5" s="1"/>
  <c r="BF863" i="5"/>
  <c r="BL863" i="5" s="1"/>
  <c r="BD863" i="5"/>
  <c r="BJ863" i="5" s="1"/>
  <c r="BE862" i="5"/>
  <c r="BK862" i="5" s="1"/>
  <c r="BC862" i="5"/>
  <c r="BI862" i="5" s="1"/>
  <c r="BB862" i="5"/>
  <c r="BH862" i="5" s="1"/>
  <c r="BF862" i="5"/>
  <c r="BL862" i="5" s="1"/>
  <c r="BD862" i="5"/>
  <c r="BJ862" i="5" s="1"/>
  <c r="BE861" i="5"/>
  <c r="BK861" i="5" s="1"/>
  <c r="BC861" i="5"/>
  <c r="BI861" i="5" s="1"/>
  <c r="BB861" i="5"/>
  <c r="BH861" i="5" s="1"/>
  <c r="BF861" i="5"/>
  <c r="BL861" i="5" s="1"/>
  <c r="BD861" i="5"/>
  <c r="BJ861" i="5" s="1"/>
  <c r="BE860" i="5"/>
  <c r="BK860" i="5" s="1"/>
  <c r="BC860" i="5"/>
  <c r="BI860" i="5" s="1"/>
  <c r="BB860" i="5"/>
  <c r="BH860" i="5" s="1"/>
  <c r="BF860" i="5"/>
  <c r="BL860" i="5" s="1"/>
  <c r="BD860" i="5"/>
  <c r="BJ860" i="5" s="1"/>
  <c r="BE859" i="5"/>
  <c r="BK859" i="5" s="1"/>
  <c r="BC859" i="5"/>
  <c r="BI859" i="5" s="1"/>
  <c r="BB859" i="5"/>
  <c r="BH859" i="5" s="1"/>
  <c r="BD859" i="5"/>
  <c r="BJ859" i="5" s="1"/>
  <c r="BE858" i="5"/>
  <c r="BK858" i="5" s="1"/>
  <c r="BC858" i="5"/>
  <c r="BI858" i="5" s="1"/>
  <c r="BB858" i="5"/>
  <c r="BH858" i="5" s="1"/>
  <c r="BD858" i="5"/>
  <c r="BJ858" i="5" s="1"/>
  <c r="BE857" i="5"/>
  <c r="BK857" i="5" s="1"/>
  <c r="BC857" i="5"/>
  <c r="BI857" i="5" s="1"/>
  <c r="BB857" i="5"/>
  <c r="BH857" i="5" s="1"/>
  <c r="BD857" i="5"/>
  <c r="BJ857" i="5" s="1"/>
  <c r="BE856" i="5"/>
  <c r="BK856" i="5" s="1"/>
  <c r="BC856" i="5"/>
  <c r="BI856" i="5" s="1"/>
  <c r="BB856" i="5"/>
  <c r="BH856" i="5" s="1"/>
  <c r="BD856" i="5"/>
  <c r="BJ856" i="5" s="1"/>
  <c r="BE855" i="5"/>
  <c r="BK855" i="5" s="1"/>
  <c r="BC855" i="5"/>
  <c r="BI855" i="5" s="1"/>
  <c r="BB855" i="5"/>
  <c r="BH855" i="5" s="1"/>
  <c r="BD855" i="5"/>
  <c r="BJ855" i="5" s="1"/>
  <c r="BE854" i="5"/>
  <c r="BK854" i="5" s="1"/>
  <c r="BC854" i="5"/>
  <c r="BI854" i="5" s="1"/>
  <c r="BB854" i="5"/>
  <c r="BH854" i="5" s="1"/>
  <c r="BD854" i="5"/>
  <c r="BJ854" i="5" s="1"/>
  <c r="BE853" i="5"/>
  <c r="BK853" i="5" s="1"/>
  <c r="BC853" i="5"/>
  <c r="BI853" i="5" s="1"/>
  <c r="BB853" i="5"/>
  <c r="BH853" i="5" s="1"/>
  <c r="BD853" i="5"/>
  <c r="BJ853" i="5" s="1"/>
  <c r="BE852" i="5"/>
  <c r="BK852" i="5" s="1"/>
  <c r="BC852" i="5"/>
  <c r="BI852" i="5" s="1"/>
  <c r="BB852" i="5"/>
  <c r="BH852" i="5" s="1"/>
  <c r="BD852" i="5"/>
  <c r="BJ852" i="5" s="1"/>
  <c r="BE851" i="5"/>
  <c r="BK851" i="5" s="1"/>
  <c r="BC851" i="5"/>
  <c r="BI851" i="5" s="1"/>
  <c r="BB851" i="5"/>
  <c r="BH851" i="5" s="1"/>
  <c r="BD851" i="5"/>
  <c r="BJ851" i="5" s="1"/>
  <c r="BE850" i="5"/>
  <c r="BK850" i="5" s="1"/>
  <c r="BC850" i="5"/>
  <c r="BI850" i="5" s="1"/>
  <c r="BB850" i="5"/>
  <c r="BH850" i="5" s="1"/>
  <c r="BD850" i="5"/>
  <c r="BJ850" i="5" s="1"/>
  <c r="BE849" i="5"/>
  <c r="BK849" i="5" s="1"/>
  <c r="BC849" i="5"/>
  <c r="BI849" i="5" s="1"/>
  <c r="BB849" i="5"/>
  <c r="BH849" i="5" s="1"/>
  <c r="BD849" i="5"/>
  <c r="BJ849" i="5" s="1"/>
  <c r="BE848" i="5"/>
  <c r="BK848" i="5" s="1"/>
  <c r="BC848" i="5"/>
  <c r="BI848" i="5" s="1"/>
  <c r="BB848" i="5"/>
  <c r="BH848" i="5" s="1"/>
  <c r="BD848" i="5"/>
  <c r="BJ848" i="5" s="1"/>
  <c r="BE847" i="5"/>
  <c r="BK847" i="5" s="1"/>
  <c r="BC847" i="5"/>
  <c r="BI847" i="5" s="1"/>
  <c r="BB847" i="5"/>
  <c r="BH847" i="5" s="1"/>
  <c r="BD847" i="5"/>
  <c r="BJ847" i="5" s="1"/>
  <c r="BE846" i="5"/>
  <c r="BK846" i="5" s="1"/>
  <c r="BC846" i="5"/>
  <c r="BI846" i="5" s="1"/>
  <c r="BB846" i="5"/>
  <c r="BH846" i="5" s="1"/>
  <c r="BD846" i="5"/>
  <c r="BJ846" i="5" s="1"/>
  <c r="BE845" i="5"/>
  <c r="BK845" i="5" s="1"/>
  <c r="BC845" i="5"/>
  <c r="BI845" i="5" s="1"/>
  <c r="BB845" i="5"/>
  <c r="BH845" i="5" s="1"/>
  <c r="BD845" i="5"/>
  <c r="BJ845" i="5" s="1"/>
  <c r="BE844" i="5"/>
  <c r="BK844" i="5" s="1"/>
  <c r="BC844" i="5"/>
  <c r="BI844" i="5" s="1"/>
  <c r="BB844" i="5"/>
  <c r="BH844" i="5" s="1"/>
  <c r="BD844" i="5"/>
  <c r="BJ844" i="5" s="1"/>
  <c r="BE843" i="5"/>
  <c r="BK843" i="5" s="1"/>
  <c r="BC843" i="5"/>
  <c r="BI843" i="5" s="1"/>
  <c r="BB843" i="5"/>
  <c r="BH843" i="5" s="1"/>
  <c r="BD843" i="5"/>
  <c r="BJ843" i="5" s="1"/>
  <c r="BE842" i="5"/>
  <c r="BK842" i="5" s="1"/>
  <c r="BC842" i="5"/>
  <c r="BI842" i="5" s="1"/>
  <c r="BB842" i="5"/>
  <c r="BH842" i="5" s="1"/>
  <c r="BD842" i="5"/>
  <c r="BJ842" i="5" s="1"/>
  <c r="BE841" i="5"/>
  <c r="BK841" i="5" s="1"/>
  <c r="BC841" i="5"/>
  <c r="BI841" i="5" s="1"/>
  <c r="BB841" i="5"/>
  <c r="BH841" i="5" s="1"/>
  <c r="BD841" i="5"/>
  <c r="BJ841" i="5" s="1"/>
  <c r="BE840" i="5"/>
  <c r="BK840" i="5" s="1"/>
  <c r="BC840" i="5"/>
  <c r="BI840" i="5" s="1"/>
  <c r="BB840" i="5"/>
  <c r="BH840" i="5" s="1"/>
  <c r="BD840" i="5"/>
  <c r="BJ840" i="5" s="1"/>
  <c r="BE839" i="5"/>
  <c r="BK839" i="5" s="1"/>
  <c r="BC839" i="5"/>
  <c r="BI839" i="5" s="1"/>
  <c r="BB839" i="5"/>
  <c r="BH839" i="5" s="1"/>
  <c r="BD839" i="5"/>
  <c r="BJ839" i="5" s="1"/>
  <c r="BE838" i="5"/>
  <c r="BK838" i="5" s="1"/>
  <c r="BC838" i="5"/>
  <c r="BI838" i="5" s="1"/>
  <c r="BB838" i="5"/>
  <c r="BH838" i="5" s="1"/>
  <c r="BD838" i="5"/>
  <c r="BJ838" i="5" s="1"/>
  <c r="BE837" i="5"/>
  <c r="BK837" i="5" s="1"/>
  <c r="BC837" i="5"/>
  <c r="BI837" i="5" s="1"/>
  <c r="BB837" i="5"/>
  <c r="BH837" i="5" s="1"/>
  <c r="BD837" i="5"/>
  <c r="BJ837" i="5" s="1"/>
  <c r="BE836" i="5"/>
  <c r="BK836" i="5" s="1"/>
  <c r="BC836" i="5"/>
  <c r="BI836" i="5" s="1"/>
  <c r="BB836" i="5"/>
  <c r="BH836" i="5" s="1"/>
  <c r="BD836" i="5"/>
  <c r="BJ836" i="5" s="1"/>
  <c r="BE835" i="5"/>
  <c r="BK835" i="5" s="1"/>
  <c r="BC835" i="5"/>
  <c r="BI835" i="5" s="1"/>
  <c r="BB835" i="5"/>
  <c r="BH835" i="5" s="1"/>
  <c r="BD835" i="5"/>
  <c r="BJ835" i="5" s="1"/>
  <c r="BE834" i="5"/>
  <c r="BK834" i="5" s="1"/>
  <c r="BC834" i="5"/>
  <c r="BI834" i="5" s="1"/>
  <c r="BB834" i="5"/>
  <c r="BH834" i="5" s="1"/>
  <c r="BD834" i="5"/>
  <c r="BJ834" i="5" s="1"/>
  <c r="BE833" i="5"/>
  <c r="BK833" i="5" s="1"/>
  <c r="BC833" i="5"/>
  <c r="BI833" i="5" s="1"/>
  <c r="BB833" i="5"/>
  <c r="BH833" i="5" s="1"/>
  <c r="BD833" i="5"/>
  <c r="BJ833" i="5" s="1"/>
  <c r="BE832" i="5"/>
  <c r="BK832" i="5" s="1"/>
  <c r="BC832" i="5"/>
  <c r="BI832" i="5" s="1"/>
  <c r="BB832" i="5"/>
  <c r="BH832" i="5" s="1"/>
  <c r="BD832" i="5"/>
  <c r="BJ832" i="5" s="1"/>
  <c r="BE831" i="5"/>
  <c r="BK831" i="5" s="1"/>
  <c r="BC831" i="5"/>
  <c r="BI831" i="5" s="1"/>
  <c r="BB831" i="5"/>
  <c r="BH831" i="5" s="1"/>
  <c r="BD831" i="5"/>
  <c r="BJ831" i="5" s="1"/>
  <c r="BE830" i="5"/>
  <c r="BK830" i="5" s="1"/>
  <c r="BC830" i="5"/>
  <c r="BI830" i="5" s="1"/>
  <c r="BB830" i="5"/>
  <c r="BH830" i="5" s="1"/>
  <c r="BD830" i="5"/>
  <c r="BJ830" i="5" s="1"/>
  <c r="BE829" i="5"/>
  <c r="BK829" i="5" s="1"/>
  <c r="BC829" i="5"/>
  <c r="BI829" i="5" s="1"/>
  <c r="BB829" i="5"/>
  <c r="BH829" i="5" s="1"/>
  <c r="BD829" i="5"/>
  <c r="BJ829" i="5" s="1"/>
  <c r="BE828" i="5"/>
  <c r="BK828" i="5" s="1"/>
  <c r="BC828" i="5"/>
  <c r="BI828" i="5" s="1"/>
  <c r="BB828" i="5"/>
  <c r="BH828" i="5" s="1"/>
  <c r="BD828" i="5"/>
  <c r="BJ828" i="5" s="1"/>
  <c r="BE827" i="5"/>
  <c r="BK827" i="5" s="1"/>
  <c r="BC827" i="5"/>
  <c r="BI827" i="5" s="1"/>
  <c r="BB827" i="5"/>
  <c r="BH827" i="5" s="1"/>
  <c r="BD827" i="5"/>
  <c r="BJ827" i="5" s="1"/>
  <c r="BE826" i="5"/>
  <c r="BK826" i="5" s="1"/>
  <c r="BC826" i="5"/>
  <c r="BI826" i="5" s="1"/>
  <c r="BB826" i="5"/>
  <c r="BH826" i="5" s="1"/>
  <c r="BD826" i="5"/>
  <c r="BJ826" i="5" s="1"/>
  <c r="BE825" i="5"/>
  <c r="BK825" i="5" s="1"/>
  <c r="BC825" i="5"/>
  <c r="BI825" i="5" s="1"/>
  <c r="BB825" i="5"/>
  <c r="BH825" i="5" s="1"/>
  <c r="BD825" i="5"/>
  <c r="BJ825" i="5" s="1"/>
  <c r="BE824" i="5"/>
  <c r="BK824" i="5" s="1"/>
  <c r="BC824" i="5"/>
  <c r="BI824" i="5" s="1"/>
  <c r="BB824" i="5"/>
  <c r="BH824" i="5" s="1"/>
  <c r="BD824" i="5"/>
  <c r="BJ824" i="5" s="1"/>
  <c r="BE823" i="5"/>
  <c r="BK823" i="5" s="1"/>
  <c r="BC823" i="5"/>
  <c r="BI823" i="5" s="1"/>
  <c r="BB823" i="5"/>
  <c r="BH823" i="5" s="1"/>
  <c r="BD823" i="5"/>
  <c r="BJ823" i="5" s="1"/>
  <c r="BE822" i="5"/>
  <c r="BK822" i="5" s="1"/>
  <c r="BC822" i="5"/>
  <c r="BI822" i="5" s="1"/>
  <c r="BB822" i="5"/>
  <c r="BH822" i="5" s="1"/>
  <c r="BD822" i="5"/>
  <c r="BJ822" i="5" s="1"/>
  <c r="BE821" i="5"/>
  <c r="BK821" i="5" s="1"/>
  <c r="BC821" i="5"/>
  <c r="BI821" i="5" s="1"/>
  <c r="BB821" i="5"/>
  <c r="BH821" i="5" s="1"/>
  <c r="BD821" i="5"/>
  <c r="BJ821" i="5" s="1"/>
  <c r="BE820" i="5"/>
  <c r="BK820" i="5" s="1"/>
  <c r="BC820" i="5"/>
  <c r="BI820" i="5" s="1"/>
  <c r="BH820" i="5"/>
  <c r="BD820" i="5"/>
  <c r="BJ820" i="5" s="1"/>
  <c r="BE819" i="5"/>
  <c r="BK819" i="5" s="1"/>
  <c r="BC819" i="5"/>
  <c r="BI819" i="5" s="1"/>
  <c r="BH819" i="5"/>
  <c r="BD819" i="5"/>
  <c r="BJ819" i="5" s="1"/>
  <c r="BE818" i="5"/>
  <c r="BK818" i="5" s="1"/>
  <c r="BC818" i="5"/>
  <c r="BI818" i="5" s="1"/>
  <c r="BH818" i="5"/>
  <c r="BD818" i="5"/>
  <c r="BJ818" i="5" s="1"/>
  <c r="BE817" i="5"/>
  <c r="BK817" i="5" s="1"/>
  <c r="BC817" i="5"/>
  <c r="BI817" i="5" s="1"/>
  <c r="BH817" i="5"/>
  <c r="BD817" i="5"/>
  <c r="BJ817" i="5" s="1"/>
  <c r="BE816" i="5"/>
  <c r="BK816" i="5" s="1"/>
  <c r="BC816" i="5"/>
  <c r="BI816" i="5" s="1"/>
  <c r="BH816" i="5"/>
  <c r="BD816" i="5"/>
  <c r="BJ816" i="5" s="1"/>
  <c r="BE815" i="5"/>
  <c r="BK815" i="5" s="1"/>
  <c r="BC815" i="5"/>
  <c r="BI815" i="5" s="1"/>
  <c r="BH815" i="5"/>
  <c r="BD815" i="5"/>
  <c r="BJ815" i="5" s="1"/>
  <c r="BE814" i="5"/>
  <c r="BK814" i="5" s="1"/>
  <c r="BC814" i="5"/>
  <c r="BI814" i="5" s="1"/>
  <c r="BH814" i="5"/>
  <c r="BD814" i="5"/>
  <c r="BJ814" i="5" s="1"/>
  <c r="BE813" i="5"/>
  <c r="BK813" i="5" s="1"/>
  <c r="BC813" i="5"/>
  <c r="BI813" i="5" s="1"/>
  <c r="BH813" i="5"/>
  <c r="BD813" i="5"/>
  <c r="BJ813" i="5" s="1"/>
  <c r="BE812" i="5"/>
  <c r="BK812" i="5" s="1"/>
  <c r="BC812" i="5"/>
  <c r="BI812" i="5" s="1"/>
  <c r="BH812" i="5"/>
  <c r="BD812" i="5"/>
  <c r="BJ812" i="5" s="1"/>
  <c r="BE811" i="5"/>
  <c r="BK811" i="5" s="1"/>
  <c r="BC811" i="5"/>
  <c r="BI811" i="5" s="1"/>
  <c r="BH811" i="5"/>
  <c r="BD811" i="5"/>
  <c r="BJ811" i="5" s="1"/>
  <c r="BE810" i="5"/>
  <c r="BK810" i="5" s="1"/>
  <c r="BC810" i="5"/>
  <c r="BI810" i="5" s="1"/>
  <c r="BH810" i="5"/>
  <c r="BD810" i="5"/>
  <c r="BJ810" i="5" s="1"/>
  <c r="BE809" i="5"/>
  <c r="BK809" i="5" s="1"/>
  <c r="BC809" i="5"/>
  <c r="BI809" i="5" s="1"/>
  <c r="BH809" i="5"/>
  <c r="BD809" i="5"/>
  <c r="BJ809" i="5" s="1"/>
  <c r="BE808" i="5"/>
  <c r="BK808" i="5" s="1"/>
  <c r="BC808" i="5"/>
  <c r="BI808" i="5" s="1"/>
  <c r="BB808" i="5"/>
  <c r="BH808" i="5" s="1"/>
  <c r="BD808" i="5"/>
  <c r="BJ808" i="5" s="1"/>
  <c r="BE807" i="5"/>
  <c r="BK807" i="5" s="1"/>
  <c r="BC807" i="5"/>
  <c r="BI807" i="5" s="1"/>
  <c r="BB807" i="5"/>
  <c r="BH807" i="5" s="1"/>
  <c r="BD807" i="5"/>
  <c r="BJ807" i="5" s="1"/>
  <c r="BE806" i="5"/>
  <c r="BK806" i="5" s="1"/>
  <c r="BC806" i="5"/>
  <c r="BI806" i="5" s="1"/>
  <c r="BB806" i="5"/>
  <c r="BH806" i="5" s="1"/>
  <c r="BD806" i="5"/>
  <c r="BJ806" i="5" s="1"/>
  <c r="BE805" i="5"/>
  <c r="BK805" i="5" s="1"/>
  <c r="BC805" i="5"/>
  <c r="BI805" i="5" s="1"/>
  <c r="BB805" i="5"/>
  <c r="BH805" i="5" s="1"/>
  <c r="BD805" i="5"/>
  <c r="BJ805" i="5" s="1"/>
  <c r="BE804" i="5"/>
  <c r="BK804" i="5" s="1"/>
  <c r="BC804" i="5"/>
  <c r="BI804" i="5" s="1"/>
  <c r="BB804" i="5"/>
  <c r="BH804" i="5" s="1"/>
  <c r="BD804" i="5"/>
  <c r="BJ804" i="5" s="1"/>
  <c r="BE803" i="5"/>
  <c r="BK803" i="5" s="1"/>
  <c r="BC803" i="5"/>
  <c r="BI803" i="5" s="1"/>
  <c r="BB803" i="5"/>
  <c r="BH803" i="5" s="1"/>
  <c r="BD803" i="5"/>
  <c r="BJ803" i="5" s="1"/>
  <c r="BE802" i="5"/>
  <c r="BK802" i="5" s="1"/>
  <c r="BC802" i="5"/>
  <c r="BI802" i="5" s="1"/>
  <c r="BB802" i="5"/>
  <c r="BH802" i="5" s="1"/>
  <c r="BD802" i="5"/>
  <c r="BJ802" i="5" s="1"/>
  <c r="BE801" i="5"/>
  <c r="BK801" i="5" s="1"/>
  <c r="BC801" i="5"/>
  <c r="BI801" i="5" s="1"/>
  <c r="BB801" i="5"/>
  <c r="BH801" i="5" s="1"/>
  <c r="BD801" i="5"/>
  <c r="BJ801" i="5" s="1"/>
  <c r="BE800" i="5"/>
  <c r="BK800" i="5" s="1"/>
  <c r="BC800" i="5"/>
  <c r="BI800" i="5" s="1"/>
  <c r="BB800" i="5"/>
  <c r="BH800" i="5" s="1"/>
  <c r="BD800" i="5"/>
  <c r="BJ800" i="5" s="1"/>
  <c r="BE799" i="5"/>
  <c r="BK799" i="5" s="1"/>
  <c r="BC799" i="5"/>
  <c r="BI799" i="5" s="1"/>
  <c r="BB799" i="5"/>
  <c r="BH799" i="5" s="1"/>
  <c r="BD799" i="5"/>
  <c r="BJ799" i="5" s="1"/>
  <c r="BE798" i="5"/>
  <c r="BK798" i="5" s="1"/>
  <c r="BC798" i="5"/>
  <c r="BI798" i="5" s="1"/>
  <c r="BB798" i="5"/>
  <c r="BH798" i="5" s="1"/>
  <c r="BD798" i="5"/>
  <c r="BJ798" i="5" s="1"/>
  <c r="BE797" i="5"/>
  <c r="BK797" i="5" s="1"/>
  <c r="BC797" i="5"/>
  <c r="BI797" i="5" s="1"/>
  <c r="BB797" i="5"/>
  <c r="BH797" i="5" s="1"/>
  <c r="BD797" i="5"/>
  <c r="BJ797" i="5" s="1"/>
  <c r="BE796" i="5"/>
  <c r="BK796" i="5" s="1"/>
  <c r="BC796" i="5"/>
  <c r="BI796" i="5" s="1"/>
  <c r="BB796" i="5"/>
  <c r="BH796" i="5" s="1"/>
  <c r="BD796" i="5"/>
  <c r="BJ796" i="5" s="1"/>
  <c r="BE795" i="5"/>
  <c r="BK795" i="5" s="1"/>
  <c r="BC795" i="5"/>
  <c r="BI795" i="5" s="1"/>
  <c r="BB795" i="5"/>
  <c r="BH795" i="5" s="1"/>
  <c r="BD795" i="5"/>
  <c r="BJ795" i="5" s="1"/>
  <c r="BE794" i="5"/>
  <c r="BK794" i="5" s="1"/>
  <c r="BC794" i="5"/>
  <c r="BI794" i="5" s="1"/>
  <c r="BB794" i="5"/>
  <c r="BH794" i="5" s="1"/>
  <c r="BD794" i="5"/>
  <c r="BJ794" i="5" s="1"/>
  <c r="BE793" i="5"/>
  <c r="BK793" i="5" s="1"/>
  <c r="BC793" i="5"/>
  <c r="BI793" i="5" s="1"/>
  <c r="BB793" i="5"/>
  <c r="BH793" i="5" s="1"/>
  <c r="BD793" i="5"/>
  <c r="BJ793" i="5" s="1"/>
  <c r="BE792" i="5"/>
  <c r="BK792" i="5" s="1"/>
  <c r="BC792" i="5"/>
  <c r="BI792" i="5" s="1"/>
  <c r="BB792" i="5"/>
  <c r="BH792" i="5" s="1"/>
  <c r="BD792" i="5"/>
  <c r="BJ792" i="5" s="1"/>
  <c r="BE791" i="5"/>
  <c r="BK791" i="5" s="1"/>
  <c r="BC791" i="5"/>
  <c r="BI791" i="5" s="1"/>
  <c r="BB791" i="5"/>
  <c r="BH791" i="5" s="1"/>
  <c r="BD791" i="5"/>
  <c r="BJ791" i="5" s="1"/>
  <c r="BE790" i="5"/>
  <c r="BK790" i="5" s="1"/>
  <c r="BC790" i="5"/>
  <c r="BI790" i="5" s="1"/>
  <c r="BB790" i="5"/>
  <c r="BH790" i="5" s="1"/>
  <c r="BD790" i="5"/>
  <c r="BJ790" i="5" s="1"/>
  <c r="BE789" i="5"/>
  <c r="BK789" i="5" s="1"/>
  <c r="BC789" i="5"/>
  <c r="BI789" i="5" s="1"/>
  <c r="BB789" i="5"/>
  <c r="BH789" i="5" s="1"/>
  <c r="BD789" i="5"/>
  <c r="BJ789" i="5" s="1"/>
  <c r="BE788" i="5"/>
  <c r="BK788" i="5" s="1"/>
  <c r="BC788" i="5"/>
  <c r="BI788" i="5" s="1"/>
  <c r="BB788" i="5"/>
  <c r="BH788" i="5" s="1"/>
  <c r="BD788" i="5"/>
  <c r="BJ788" i="5" s="1"/>
  <c r="BE787" i="5"/>
  <c r="BK787" i="5" s="1"/>
  <c r="BC787" i="5"/>
  <c r="BI787" i="5" s="1"/>
  <c r="BB787" i="5"/>
  <c r="BH787" i="5" s="1"/>
  <c r="BD787" i="5"/>
  <c r="BJ787" i="5" s="1"/>
  <c r="BE786" i="5"/>
  <c r="BK786" i="5" s="1"/>
  <c r="BC786" i="5"/>
  <c r="BI786" i="5" s="1"/>
  <c r="BB786" i="5"/>
  <c r="BH786" i="5" s="1"/>
  <c r="BD786" i="5"/>
  <c r="BJ786" i="5" s="1"/>
  <c r="BE785" i="5"/>
  <c r="BK785" i="5" s="1"/>
  <c r="BC785" i="5"/>
  <c r="BI785" i="5" s="1"/>
  <c r="BB785" i="5"/>
  <c r="BH785" i="5" s="1"/>
  <c r="BD785" i="5"/>
  <c r="BJ785" i="5" s="1"/>
  <c r="BE784" i="5"/>
  <c r="BK784" i="5" s="1"/>
  <c r="BC784" i="5"/>
  <c r="BI784" i="5" s="1"/>
  <c r="BB784" i="5"/>
  <c r="BH784" i="5" s="1"/>
  <c r="BD784" i="5"/>
  <c r="BJ784" i="5" s="1"/>
  <c r="BE783" i="5"/>
  <c r="BK783" i="5" s="1"/>
  <c r="BC783" i="5"/>
  <c r="BI783" i="5" s="1"/>
  <c r="BB783" i="5"/>
  <c r="BH783" i="5" s="1"/>
  <c r="BD783" i="5"/>
  <c r="BJ783" i="5" s="1"/>
  <c r="BE782" i="5"/>
  <c r="BK782" i="5" s="1"/>
  <c r="BC782" i="5"/>
  <c r="BI782" i="5" s="1"/>
  <c r="BB782" i="5"/>
  <c r="BH782" i="5" s="1"/>
  <c r="BD782" i="5"/>
  <c r="BJ782" i="5" s="1"/>
  <c r="BE781" i="5"/>
  <c r="BK781" i="5" s="1"/>
  <c r="BC781" i="5"/>
  <c r="BI781" i="5" s="1"/>
  <c r="BB781" i="5"/>
  <c r="BH781" i="5" s="1"/>
  <c r="BD781" i="5"/>
  <c r="BJ781" i="5" s="1"/>
  <c r="BE780" i="5"/>
  <c r="BK780" i="5" s="1"/>
  <c r="BC780" i="5"/>
  <c r="BI780" i="5" s="1"/>
  <c r="BB780" i="5"/>
  <c r="BH780" i="5" s="1"/>
  <c r="BD780" i="5"/>
  <c r="BJ780" i="5" s="1"/>
  <c r="BE779" i="5"/>
  <c r="BK779" i="5" s="1"/>
  <c r="BC779" i="5"/>
  <c r="BI779" i="5" s="1"/>
  <c r="BB779" i="5"/>
  <c r="BH779" i="5" s="1"/>
  <c r="BG779" i="5"/>
  <c r="BD779" i="5"/>
  <c r="BJ779" i="5" s="1"/>
  <c r="BE778" i="5"/>
  <c r="BK778" i="5" s="1"/>
  <c r="BC778" i="5"/>
  <c r="BI778" i="5" s="1"/>
  <c r="BB778" i="5"/>
  <c r="BH778" i="5" s="1"/>
  <c r="BG778" i="5"/>
  <c r="BD778" i="5"/>
  <c r="BJ778" i="5" s="1"/>
  <c r="BE777" i="5"/>
  <c r="BK777" i="5" s="1"/>
  <c r="BC777" i="5"/>
  <c r="BI777" i="5" s="1"/>
  <c r="BB777" i="5"/>
  <c r="BH777" i="5" s="1"/>
  <c r="BG777" i="5"/>
  <c r="BD777" i="5"/>
  <c r="BJ777" i="5" s="1"/>
  <c r="BE776" i="5"/>
  <c r="BK776" i="5" s="1"/>
  <c r="BC776" i="5"/>
  <c r="BI776" i="5" s="1"/>
  <c r="BB776" i="5"/>
  <c r="BH776" i="5" s="1"/>
  <c r="BG776" i="5"/>
  <c r="BD776" i="5"/>
  <c r="BJ776" i="5" s="1"/>
  <c r="BE775" i="5"/>
  <c r="BK775" i="5" s="1"/>
  <c r="BC775" i="5"/>
  <c r="BI775" i="5" s="1"/>
  <c r="BB775" i="5"/>
  <c r="BH775" i="5" s="1"/>
  <c r="BG775" i="5"/>
  <c r="BD775" i="5"/>
  <c r="BJ775" i="5" s="1"/>
  <c r="BE774" i="5"/>
  <c r="BK774" i="5" s="1"/>
  <c r="BC774" i="5"/>
  <c r="BI774" i="5" s="1"/>
  <c r="BB774" i="5"/>
  <c r="BH774" i="5" s="1"/>
  <c r="BG774" i="5"/>
  <c r="BD774" i="5"/>
  <c r="BJ774" i="5" s="1"/>
  <c r="BE773" i="5"/>
  <c r="BK773" i="5" s="1"/>
  <c r="BC773" i="5"/>
  <c r="BI773" i="5" s="1"/>
  <c r="BB773" i="5"/>
  <c r="BH773" i="5" s="1"/>
  <c r="BG773" i="5"/>
  <c r="BD773" i="5"/>
  <c r="BJ773" i="5" s="1"/>
  <c r="BE772" i="5"/>
  <c r="BK772" i="5" s="1"/>
  <c r="BC772" i="5"/>
  <c r="BI772" i="5" s="1"/>
  <c r="BB772" i="5"/>
  <c r="BH772" i="5" s="1"/>
  <c r="BG772" i="5"/>
  <c r="BD772" i="5"/>
  <c r="BJ772" i="5" s="1"/>
  <c r="BE771" i="5"/>
  <c r="BK771" i="5" s="1"/>
  <c r="BC771" i="5"/>
  <c r="BI771" i="5" s="1"/>
  <c r="BB771" i="5"/>
  <c r="BH771" i="5" s="1"/>
  <c r="BD771" i="5"/>
  <c r="BJ771" i="5" s="1"/>
  <c r="BE770" i="5"/>
  <c r="BK770" i="5" s="1"/>
  <c r="BC770" i="5"/>
  <c r="BI770" i="5" s="1"/>
  <c r="BB770" i="5"/>
  <c r="BH770" i="5" s="1"/>
  <c r="BD770" i="5"/>
  <c r="BJ770" i="5" s="1"/>
  <c r="BE769" i="5"/>
  <c r="BK769" i="5" s="1"/>
  <c r="BC769" i="5"/>
  <c r="BI769" i="5" s="1"/>
  <c r="BB769" i="5"/>
  <c r="BH769" i="5" s="1"/>
  <c r="BD769" i="5"/>
  <c r="BJ769" i="5" s="1"/>
  <c r="BE768" i="5"/>
  <c r="BK768" i="5" s="1"/>
  <c r="BC768" i="5"/>
  <c r="BI768" i="5" s="1"/>
  <c r="BB768" i="5"/>
  <c r="BH768" i="5" s="1"/>
  <c r="BD768" i="5"/>
  <c r="BJ768" i="5" s="1"/>
  <c r="BE767" i="5"/>
  <c r="BK767" i="5" s="1"/>
  <c r="BC767" i="5"/>
  <c r="BI767" i="5" s="1"/>
  <c r="BB767" i="5"/>
  <c r="BH767" i="5" s="1"/>
  <c r="BD767" i="5"/>
  <c r="BJ767" i="5" s="1"/>
  <c r="BE766" i="5"/>
  <c r="BK766" i="5" s="1"/>
  <c r="BC766" i="5"/>
  <c r="BI766" i="5" s="1"/>
  <c r="BB766" i="5"/>
  <c r="BH766" i="5" s="1"/>
  <c r="BD766" i="5"/>
  <c r="BJ766" i="5" s="1"/>
  <c r="BE765" i="5"/>
  <c r="BK765" i="5" s="1"/>
  <c r="BC765" i="5"/>
  <c r="BI765" i="5" s="1"/>
  <c r="BB765" i="5"/>
  <c r="BH765" i="5" s="1"/>
  <c r="BD765" i="5"/>
  <c r="BJ765" i="5" s="1"/>
  <c r="BE764" i="5"/>
  <c r="BK764" i="5" s="1"/>
  <c r="BC764" i="5"/>
  <c r="BI764" i="5" s="1"/>
  <c r="BB764" i="5"/>
  <c r="BH764" i="5" s="1"/>
  <c r="BD764" i="5"/>
  <c r="BJ764" i="5" s="1"/>
  <c r="BE763" i="5"/>
  <c r="BK763" i="5" s="1"/>
  <c r="BC763" i="5"/>
  <c r="BI763" i="5" s="1"/>
  <c r="BB763" i="5"/>
  <c r="BH763" i="5" s="1"/>
  <c r="BD763" i="5"/>
  <c r="BJ763" i="5" s="1"/>
  <c r="BE762" i="5"/>
  <c r="BK762" i="5" s="1"/>
  <c r="BC762" i="5"/>
  <c r="BI762" i="5" s="1"/>
  <c r="BB762" i="5"/>
  <c r="BH762" i="5" s="1"/>
  <c r="BD762" i="5"/>
  <c r="BJ762" i="5" s="1"/>
  <c r="BE761" i="5"/>
  <c r="BK761" i="5" s="1"/>
  <c r="BC761" i="5"/>
  <c r="BI761" i="5" s="1"/>
  <c r="BB761" i="5"/>
  <c r="BH761" i="5" s="1"/>
  <c r="BD761" i="5"/>
  <c r="BJ761" i="5" s="1"/>
  <c r="BE760" i="5"/>
  <c r="BK760" i="5" s="1"/>
  <c r="BC760" i="5"/>
  <c r="BI760" i="5" s="1"/>
  <c r="BB760" i="5"/>
  <c r="BH760" i="5" s="1"/>
  <c r="BD760" i="5"/>
  <c r="BJ760" i="5" s="1"/>
  <c r="BE759" i="5"/>
  <c r="BK759" i="5" s="1"/>
  <c r="BC759" i="5"/>
  <c r="BI759" i="5" s="1"/>
  <c r="BB759" i="5"/>
  <c r="BH759" i="5" s="1"/>
  <c r="BD759" i="5"/>
  <c r="BJ759" i="5" s="1"/>
  <c r="BE758" i="5"/>
  <c r="BK758" i="5" s="1"/>
  <c r="BC758" i="5"/>
  <c r="BI758" i="5" s="1"/>
  <c r="BB758" i="5"/>
  <c r="BH758" i="5" s="1"/>
  <c r="BD758" i="5"/>
  <c r="BJ758" i="5" s="1"/>
  <c r="BE757" i="5"/>
  <c r="BK757" i="5" s="1"/>
  <c r="BC757" i="5"/>
  <c r="BI757" i="5" s="1"/>
  <c r="BB757" i="5"/>
  <c r="BH757" i="5" s="1"/>
  <c r="BD757" i="5"/>
  <c r="BJ757" i="5" s="1"/>
  <c r="BE756" i="5"/>
  <c r="BK756" i="5" s="1"/>
  <c r="BC756" i="5"/>
  <c r="BI756" i="5" s="1"/>
  <c r="BB756" i="5"/>
  <c r="BH756" i="5" s="1"/>
  <c r="BD756" i="5"/>
  <c r="BJ756" i="5" s="1"/>
  <c r="BE755" i="5"/>
  <c r="BK755" i="5" s="1"/>
  <c r="BC755" i="5"/>
  <c r="BI755" i="5" s="1"/>
  <c r="BB755" i="5"/>
  <c r="BH755" i="5" s="1"/>
  <c r="BD755" i="5"/>
  <c r="BJ755" i="5" s="1"/>
  <c r="BE754" i="5"/>
  <c r="BK754" i="5" s="1"/>
  <c r="BC754" i="5"/>
  <c r="BI754" i="5" s="1"/>
  <c r="BB754" i="5"/>
  <c r="BH754" i="5" s="1"/>
  <c r="BD754" i="5"/>
  <c r="BJ754" i="5" s="1"/>
  <c r="BE753" i="5"/>
  <c r="BK753" i="5" s="1"/>
  <c r="BC753" i="5"/>
  <c r="BI753" i="5" s="1"/>
  <c r="BB753" i="5"/>
  <c r="BH753" i="5" s="1"/>
  <c r="BD753" i="5"/>
  <c r="BJ753" i="5" s="1"/>
  <c r="BE752" i="5"/>
  <c r="BK752" i="5" s="1"/>
  <c r="BC752" i="5"/>
  <c r="BI752" i="5" s="1"/>
  <c r="BB752" i="5"/>
  <c r="BH752" i="5" s="1"/>
  <c r="BD752" i="5"/>
  <c r="BJ752" i="5" s="1"/>
  <c r="BE751" i="5"/>
  <c r="BK751" i="5" s="1"/>
  <c r="BC751" i="5"/>
  <c r="BI751" i="5" s="1"/>
  <c r="BB751" i="5"/>
  <c r="BH751" i="5" s="1"/>
  <c r="BD751" i="5"/>
  <c r="BJ751" i="5" s="1"/>
  <c r="BE750" i="5"/>
  <c r="BK750" i="5" s="1"/>
  <c r="BC750" i="5"/>
  <c r="BI750" i="5" s="1"/>
  <c r="BB750" i="5"/>
  <c r="BH750" i="5" s="1"/>
  <c r="BD750" i="5"/>
  <c r="BJ750" i="5" s="1"/>
  <c r="BE749" i="5"/>
  <c r="BK749" i="5" s="1"/>
  <c r="BC749" i="5"/>
  <c r="BI749" i="5" s="1"/>
  <c r="BB749" i="5"/>
  <c r="BH749" i="5" s="1"/>
  <c r="BD749" i="5"/>
  <c r="BJ749" i="5" s="1"/>
  <c r="BE748" i="5"/>
  <c r="BK748" i="5" s="1"/>
  <c r="BC748" i="5"/>
  <c r="BI748" i="5" s="1"/>
  <c r="BB748" i="5"/>
  <c r="BH748" i="5" s="1"/>
  <c r="BD748" i="5"/>
  <c r="BJ748" i="5" s="1"/>
  <c r="BE747" i="5"/>
  <c r="BK747" i="5" s="1"/>
  <c r="BC747" i="5"/>
  <c r="BI747" i="5" s="1"/>
  <c r="BB747" i="5"/>
  <c r="BH747" i="5" s="1"/>
  <c r="BD747" i="5"/>
  <c r="BJ747" i="5" s="1"/>
  <c r="BE746" i="5"/>
  <c r="BK746" i="5" s="1"/>
  <c r="BC746" i="5"/>
  <c r="BI746" i="5" s="1"/>
  <c r="BB746" i="5"/>
  <c r="BH746" i="5" s="1"/>
  <c r="BD746" i="5"/>
  <c r="BJ746" i="5" s="1"/>
  <c r="BE745" i="5"/>
  <c r="BK745" i="5" s="1"/>
  <c r="BC745" i="5"/>
  <c r="BI745" i="5" s="1"/>
  <c r="BB745" i="5"/>
  <c r="BH745" i="5" s="1"/>
  <c r="BF745" i="5"/>
  <c r="BL745" i="5" s="1"/>
  <c r="BD745" i="5"/>
  <c r="BJ745" i="5" s="1"/>
  <c r="BE744" i="5"/>
  <c r="BK744" i="5" s="1"/>
  <c r="BC744" i="5"/>
  <c r="BI744" i="5" s="1"/>
  <c r="BB744" i="5"/>
  <c r="BH744" i="5" s="1"/>
  <c r="BG744" i="5"/>
  <c r="BD744" i="5"/>
  <c r="BJ744" i="5" s="1"/>
  <c r="BE743" i="5"/>
  <c r="BK743" i="5" s="1"/>
  <c r="BC743" i="5"/>
  <c r="BI743" i="5" s="1"/>
  <c r="BB743" i="5"/>
  <c r="BH743" i="5" s="1"/>
  <c r="BG743" i="5"/>
  <c r="BD743" i="5"/>
  <c r="BJ743" i="5" s="1"/>
  <c r="BE742" i="5"/>
  <c r="BK742" i="5" s="1"/>
  <c r="BC742" i="5"/>
  <c r="BI742" i="5" s="1"/>
  <c r="BB742" i="5"/>
  <c r="BH742" i="5" s="1"/>
  <c r="BF742" i="5"/>
  <c r="BL742" i="5" s="1"/>
  <c r="BD742" i="5"/>
  <c r="BJ742" i="5" s="1"/>
  <c r="BE741" i="5"/>
  <c r="BK741" i="5" s="1"/>
  <c r="BC741" i="5"/>
  <c r="BI741" i="5" s="1"/>
  <c r="BB741" i="5"/>
  <c r="BH741" i="5" s="1"/>
  <c r="BG741" i="5"/>
  <c r="BD741" i="5"/>
  <c r="BJ741" i="5" s="1"/>
  <c r="BE740" i="5"/>
  <c r="BK740" i="5" s="1"/>
  <c r="BC740" i="5"/>
  <c r="BI740" i="5" s="1"/>
  <c r="BB740" i="5"/>
  <c r="BH740" i="5" s="1"/>
  <c r="BF740" i="5"/>
  <c r="BL740" i="5" s="1"/>
  <c r="BD740" i="5"/>
  <c r="BJ740" i="5" s="1"/>
  <c r="BE739" i="5"/>
  <c r="BK739" i="5" s="1"/>
  <c r="BC739" i="5"/>
  <c r="BI739" i="5" s="1"/>
  <c r="BB739" i="5"/>
  <c r="BH739" i="5" s="1"/>
  <c r="BF739" i="5"/>
  <c r="BL739" i="5" s="1"/>
  <c r="BD739" i="5"/>
  <c r="BJ739" i="5" s="1"/>
  <c r="BE738" i="5"/>
  <c r="BK738" i="5" s="1"/>
  <c r="BC738" i="5"/>
  <c r="BI738" i="5" s="1"/>
  <c r="BB738" i="5"/>
  <c r="BH738" i="5" s="1"/>
  <c r="BF738" i="5"/>
  <c r="BL738" i="5" s="1"/>
  <c r="BD738" i="5"/>
  <c r="BJ738" i="5" s="1"/>
  <c r="BE737" i="5"/>
  <c r="BK737" i="5" s="1"/>
  <c r="BC737" i="5"/>
  <c r="BI737" i="5" s="1"/>
  <c r="BB737" i="5"/>
  <c r="BH737" i="5" s="1"/>
  <c r="BF737" i="5"/>
  <c r="BL737" i="5" s="1"/>
  <c r="BD737" i="5"/>
  <c r="BJ737" i="5" s="1"/>
  <c r="BE736" i="5"/>
  <c r="BK736" i="5" s="1"/>
  <c r="BC736" i="5"/>
  <c r="BI736" i="5" s="1"/>
  <c r="BB736" i="5"/>
  <c r="BH736" i="5" s="1"/>
  <c r="BF736" i="5"/>
  <c r="BL736" i="5" s="1"/>
  <c r="BD736" i="5"/>
  <c r="BJ736" i="5" s="1"/>
  <c r="BE735" i="5"/>
  <c r="BK735" i="5" s="1"/>
  <c r="BC735" i="5"/>
  <c r="BI735" i="5" s="1"/>
  <c r="BB735" i="5"/>
  <c r="BH735" i="5" s="1"/>
  <c r="BG735" i="5"/>
  <c r="BD735" i="5"/>
  <c r="BJ735" i="5" s="1"/>
  <c r="BE734" i="5"/>
  <c r="BK734" i="5" s="1"/>
  <c r="BC734" i="5"/>
  <c r="BI734" i="5" s="1"/>
  <c r="BB734" i="5"/>
  <c r="BH734" i="5" s="1"/>
  <c r="BG734" i="5"/>
  <c r="BD734" i="5"/>
  <c r="BJ734" i="5" s="1"/>
  <c r="BE733" i="5"/>
  <c r="BK733" i="5" s="1"/>
  <c r="BC733" i="5"/>
  <c r="BI733" i="5" s="1"/>
  <c r="BB733" i="5"/>
  <c r="BH733" i="5" s="1"/>
  <c r="BD733" i="5"/>
  <c r="BJ733" i="5" s="1"/>
  <c r="BE732" i="5"/>
  <c r="BK732" i="5" s="1"/>
  <c r="BC732" i="5"/>
  <c r="BI732" i="5" s="1"/>
  <c r="BB732" i="5"/>
  <c r="BH732" i="5" s="1"/>
  <c r="BD732" i="5"/>
  <c r="BJ732" i="5" s="1"/>
  <c r="BE731" i="5"/>
  <c r="BK731" i="5" s="1"/>
  <c r="BC731" i="5"/>
  <c r="BI731" i="5" s="1"/>
  <c r="BB731" i="5"/>
  <c r="BH731" i="5" s="1"/>
  <c r="BD731" i="5"/>
  <c r="BJ731" i="5" s="1"/>
  <c r="BE730" i="5"/>
  <c r="BK730" i="5" s="1"/>
  <c r="BC730" i="5"/>
  <c r="BI730" i="5" s="1"/>
  <c r="BB730" i="5"/>
  <c r="BH730" i="5" s="1"/>
  <c r="BD730" i="5"/>
  <c r="BJ730" i="5" s="1"/>
  <c r="BE729" i="5"/>
  <c r="BK729" i="5" s="1"/>
  <c r="BC729" i="5"/>
  <c r="BI729" i="5" s="1"/>
  <c r="BB729" i="5"/>
  <c r="BH729" i="5" s="1"/>
  <c r="BG729" i="5"/>
  <c r="BD729" i="5"/>
  <c r="BJ729" i="5" s="1"/>
  <c r="BE728" i="5"/>
  <c r="BK728" i="5" s="1"/>
  <c r="BC728" i="5"/>
  <c r="BI728" i="5" s="1"/>
  <c r="BB728" i="5"/>
  <c r="BH728" i="5" s="1"/>
  <c r="BF728" i="5"/>
  <c r="BL728" i="5" s="1"/>
  <c r="BD728" i="5"/>
  <c r="BJ728" i="5" s="1"/>
  <c r="BE727" i="5"/>
  <c r="BK727" i="5" s="1"/>
  <c r="BC727" i="5"/>
  <c r="BI727" i="5" s="1"/>
  <c r="BB727" i="5"/>
  <c r="BH727" i="5" s="1"/>
  <c r="BG727" i="5"/>
  <c r="BD727" i="5"/>
  <c r="BJ727" i="5" s="1"/>
  <c r="BE726" i="5"/>
  <c r="BK726" i="5" s="1"/>
  <c r="BC726" i="5"/>
  <c r="BI726" i="5" s="1"/>
  <c r="BB726" i="5"/>
  <c r="BH726" i="5" s="1"/>
  <c r="BG726" i="5"/>
  <c r="BD726" i="5"/>
  <c r="BJ726" i="5" s="1"/>
  <c r="BE725" i="5"/>
  <c r="BK725" i="5" s="1"/>
  <c r="BC725" i="5"/>
  <c r="BI725" i="5" s="1"/>
  <c r="BB725" i="5"/>
  <c r="BH725" i="5" s="1"/>
  <c r="BF725" i="5"/>
  <c r="BL725" i="5" s="1"/>
  <c r="BD725" i="5"/>
  <c r="BJ725" i="5" s="1"/>
  <c r="BE724" i="5"/>
  <c r="BK724" i="5" s="1"/>
  <c r="BC724" i="5"/>
  <c r="BI724" i="5" s="1"/>
  <c r="BB724" i="5"/>
  <c r="BH724" i="5" s="1"/>
  <c r="BF724" i="5"/>
  <c r="BL724" i="5" s="1"/>
  <c r="BD724" i="5"/>
  <c r="BJ724" i="5" s="1"/>
  <c r="BE723" i="5"/>
  <c r="BK723" i="5" s="1"/>
  <c r="BC723" i="5"/>
  <c r="BI723" i="5" s="1"/>
  <c r="BB723" i="5"/>
  <c r="BH723" i="5" s="1"/>
  <c r="BG723" i="5"/>
  <c r="BD723" i="5"/>
  <c r="BJ723" i="5" s="1"/>
  <c r="BE722" i="5"/>
  <c r="BK722" i="5" s="1"/>
  <c r="BC722" i="5"/>
  <c r="BI722" i="5" s="1"/>
  <c r="BB722" i="5"/>
  <c r="BH722" i="5" s="1"/>
  <c r="BG722" i="5"/>
  <c r="BD722" i="5"/>
  <c r="BJ722" i="5" s="1"/>
  <c r="BE721" i="5"/>
  <c r="BK721" i="5" s="1"/>
  <c r="BC721" i="5"/>
  <c r="BI721" i="5" s="1"/>
  <c r="BB721" i="5"/>
  <c r="BH721" i="5" s="1"/>
  <c r="BF721" i="5"/>
  <c r="BL721" i="5" s="1"/>
  <c r="BD721" i="5"/>
  <c r="BJ721" i="5" s="1"/>
  <c r="BE720" i="5"/>
  <c r="BK720" i="5" s="1"/>
  <c r="BC720" i="5"/>
  <c r="BI720" i="5" s="1"/>
  <c r="BB720" i="5"/>
  <c r="BH720" i="5" s="1"/>
  <c r="BF720" i="5"/>
  <c r="BL720" i="5" s="1"/>
  <c r="BD720" i="5"/>
  <c r="BJ720" i="5" s="1"/>
  <c r="BE719" i="5"/>
  <c r="BK719" i="5" s="1"/>
  <c r="BC719" i="5"/>
  <c r="BI719" i="5" s="1"/>
  <c r="BB719" i="5"/>
  <c r="BH719" i="5" s="1"/>
  <c r="BG719" i="5"/>
  <c r="BD719" i="5"/>
  <c r="BJ719" i="5" s="1"/>
  <c r="BE718" i="5"/>
  <c r="BK718" i="5" s="1"/>
  <c r="BC718" i="5"/>
  <c r="BI718" i="5" s="1"/>
  <c r="BB718" i="5"/>
  <c r="BH718" i="5" s="1"/>
  <c r="BG718" i="5"/>
  <c r="BD718" i="5"/>
  <c r="BJ718" i="5" s="1"/>
  <c r="BE717" i="5"/>
  <c r="BK717" i="5" s="1"/>
  <c r="BC717" i="5"/>
  <c r="BI717" i="5" s="1"/>
  <c r="BB717" i="5"/>
  <c r="BH717" i="5" s="1"/>
  <c r="BG717" i="5"/>
  <c r="BD717" i="5"/>
  <c r="BJ717" i="5" s="1"/>
  <c r="BE716" i="5"/>
  <c r="BK716" i="5" s="1"/>
  <c r="BC716" i="5"/>
  <c r="BI716" i="5" s="1"/>
  <c r="BB716" i="5"/>
  <c r="BH716" i="5" s="1"/>
  <c r="BG716" i="5"/>
  <c r="BD716" i="5"/>
  <c r="BJ716" i="5" s="1"/>
  <c r="BE715" i="5"/>
  <c r="BK715" i="5" s="1"/>
  <c r="BC715" i="5"/>
  <c r="BI715" i="5" s="1"/>
  <c r="BB715" i="5"/>
  <c r="BH715" i="5" s="1"/>
  <c r="BG715" i="5"/>
  <c r="BD715" i="5"/>
  <c r="BJ715" i="5" s="1"/>
  <c r="BE714" i="5"/>
  <c r="BK714" i="5" s="1"/>
  <c r="BC714" i="5"/>
  <c r="BI714" i="5" s="1"/>
  <c r="BB714" i="5"/>
  <c r="BH714" i="5" s="1"/>
  <c r="BD714" i="5"/>
  <c r="BJ714" i="5" s="1"/>
  <c r="BE713" i="5"/>
  <c r="BK713" i="5" s="1"/>
  <c r="BC713" i="5"/>
  <c r="BI713" i="5" s="1"/>
  <c r="BB713" i="5"/>
  <c r="BH713" i="5" s="1"/>
  <c r="BG713" i="5"/>
  <c r="BD713" i="5"/>
  <c r="BJ713" i="5" s="1"/>
  <c r="BE712" i="5"/>
  <c r="BK712" i="5" s="1"/>
  <c r="BC712" i="5"/>
  <c r="BI712" i="5" s="1"/>
  <c r="BB712" i="5"/>
  <c r="BH712" i="5" s="1"/>
  <c r="BG712" i="5"/>
  <c r="BD712" i="5"/>
  <c r="BJ712" i="5" s="1"/>
  <c r="BE711" i="5"/>
  <c r="BK711" i="5" s="1"/>
  <c r="BC711" i="5"/>
  <c r="BI711" i="5" s="1"/>
  <c r="BB711" i="5"/>
  <c r="BH711" i="5" s="1"/>
  <c r="BG711" i="5"/>
  <c r="BD711" i="5"/>
  <c r="BJ711" i="5" s="1"/>
  <c r="BE710" i="5"/>
  <c r="BK710" i="5" s="1"/>
  <c r="BC710" i="5"/>
  <c r="BI710" i="5" s="1"/>
  <c r="BB710" i="5"/>
  <c r="BH710" i="5" s="1"/>
  <c r="BG710" i="5"/>
  <c r="BD710" i="5"/>
  <c r="BJ710" i="5" s="1"/>
  <c r="BE709" i="5"/>
  <c r="BK709" i="5" s="1"/>
  <c r="BC709" i="5"/>
  <c r="BI709" i="5" s="1"/>
  <c r="BB709" i="5"/>
  <c r="BH709" i="5" s="1"/>
  <c r="BG709" i="5"/>
  <c r="BD709" i="5"/>
  <c r="BJ709" i="5" s="1"/>
  <c r="BE708" i="5"/>
  <c r="BK708" i="5" s="1"/>
  <c r="BC708" i="5"/>
  <c r="BI708" i="5" s="1"/>
  <c r="BB708" i="5"/>
  <c r="BH708" i="5" s="1"/>
  <c r="BG708" i="5"/>
  <c r="BD708" i="5"/>
  <c r="BJ708" i="5" s="1"/>
  <c r="BE707" i="5"/>
  <c r="BK707" i="5" s="1"/>
  <c r="BC707" i="5"/>
  <c r="BI707" i="5" s="1"/>
  <c r="BB707" i="5"/>
  <c r="BH707" i="5" s="1"/>
  <c r="BF707" i="5"/>
  <c r="BL707" i="5" s="1"/>
  <c r="BD707" i="5"/>
  <c r="BJ707" i="5" s="1"/>
  <c r="BE706" i="5"/>
  <c r="BK706" i="5" s="1"/>
  <c r="BC706" i="5"/>
  <c r="BI706" i="5" s="1"/>
  <c r="BB706" i="5"/>
  <c r="BH706" i="5" s="1"/>
  <c r="BG706" i="5"/>
  <c r="BD706" i="5"/>
  <c r="BJ706" i="5" s="1"/>
  <c r="BE705" i="5"/>
  <c r="BK705" i="5" s="1"/>
  <c r="BC705" i="5"/>
  <c r="BI705" i="5" s="1"/>
  <c r="BB705" i="5"/>
  <c r="BH705" i="5" s="1"/>
  <c r="BG705" i="5"/>
  <c r="BD705" i="5"/>
  <c r="BJ705" i="5" s="1"/>
  <c r="BE704" i="5"/>
  <c r="BK704" i="5" s="1"/>
  <c r="BC704" i="5"/>
  <c r="BI704" i="5" s="1"/>
  <c r="BB704" i="5"/>
  <c r="BH704" i="5" s="1"/>
  <c r="BG704" i="5"/>
  <c r="BD704" i="5"/>
  <c r="BJ704" i="5" s="1"/>
  <c r="BE703" i="5"/>
  <c r="BK703" i="5" s="1"/>
  <c r="BC703" i="5"/>
  <c r="BI703" i="5" s="1"/>
  <c r="BB703" i="5"/>
  <c r="BH703" i="5" s="1"/>
  <c r="BG703" i="5"/>
  <c r="BD703" i="5"/>
  <c r="BJ703" i="5" s="1"/>
  <c r="BE702" i="5"/>
  <c r="BK702" i="5" s="1"/>
  <c r="BC702" i="5"/>
  <c r="BI702" i="5" s="1"/>
  <c r="BB702" i="5"/>
  <c r="BH702" i="5" s="1"/>
  <c r="BF702" i="5"/>
  <c r="BL702" i="5" s="1"/>
  <c r="BD702" i="5"/>
  <c r="BJ702" i="5" s="1"/>
  <c r="BE701" i="5"/>
  <c r="BK701" i="5" s="1"/>
  <c r="BC701" i="5"/>
  <c r="BI701" i="5" s="1"/>
  <c r="BB701" i="5"/>
  <c r="BH701" i="5" s="1"/>
  <c r="BD701" i="5"/>
  <c r="BJ701" i="5" s="1"/>
  <c r="BE700" i="5"/>
  <c r="BK700" i="5" s="1"/>
  <c r="BC700" i="5"/>
  <c r="BI700" i="5" s="1"/>
  <c r="BB700" i="5"/>
  <c r="BH700" i="5" s="1"/>
  <c r="BG700" i="5"/>
  <c r="BD700" i="5"/>
  <c r="BJ700" i="5" s="1"/>
  <c r="BE699" i="5"/>
  <c r="BK699" i="5" s="1"/>
  <c r="BC699" i="5"/>
  <c r="BI699" i="5" s="1"/>
  <c r="BB699" i="5"/>
  <c r="BH699" i="5" s="1"/>
  <c r="BG699" i="5"/>
  <c r="BD699" i="5"/>
  <c r="BJ699" i="5" s="1"/>
  <c r="BE698" i="5"/>
  <c r="BK698" i="5" s="1"/>
  <c r="BC698" i="5"/>
  <c r="BI698" i="5" s="1"/>
  <c r="BB698" i="5"/>
  <c r="BH698" i="5" s="1"/>
  <c r="BG698" i="5"/>
  <c r="BD698" i="5"/>
  <c r="BJ698" i="5" s="1"/>
  <c r="BE697" i="5"/>
  <c r="BK697" i="5" s="1"/>
  <c r="BC697" i="5"/>
  <c r="BI697" i="5" s="1"/>
  <c r="BB697" i="5"/>
  <c r="BH697" i="5" s="1"/>
  <c r="BG697" i="5"/>
  <c r="BD697" i="5"/>
  <c r="BJ697" i="5" s="1"/>
  <c r="BE696" i="5"/>
  <c r="BK696" i="5" s="1"/>
  <c r="BC696" i="5"/>
  <c r="BI696" i="5" s="1"/>
  <c r="BB696" i="5"/>
  <c r="BH696" i="5" s="1"/>
  <c r="BG696" i="5"/>
  <c r="BD696" i="5"/>
  <c r="BJ696" i="5" s="1"/>
  <c r="BE695" i="5"/>
  <c r="BK695" i="5" s="1"/>
  <c r="BC695" i="5"/>
  <c r="BI695" i="5" s="1"/>
  <c r="BB695" i="5"/>
  <c r="BH695" i="5" s="1"/>
  <c r="BG695" i="5"/>
  <c r="BD695" i="5"/>
  <c r="BJ695" i="5" s="1"/>
  <c r="BE694" i="5"/>
  <c r="BK694" i="5" s="1"/>
  <c r="BC694" i="5"/>
  <c r="BI694" i="5" s="1"/>
  <c r="BB694" i="5"/>
  <c r="BH694" i="5" s="1"/>
  <c r="BG694" i="5"/>
  <c r="BD694" i="5"/>
  <c r="BJ694" i="5" s="1"/>
  <c r="BE693" i="5"/>
  <c r="BK693" i="5" s="1"/>
  <c r="BC693" i="5"/>
  <c r="BI693" i="5" s="1"/>
  <c r="BB693" i="5"/>
  <c r="BH693" i="5" s="1"/>
  <c r="BG693" i="5"/>
  <c r="BD693" i="5"/>
  <c r="BJ693" i="5" s="1"/>
  <c r="BE692" i="5"/>
  <c r="BK692" i="5" s="1"/>
  <c r="BC692" i="5"/>
  <c r="BI692" i="5" s="1"/>
  <c r="BB692" i="5"/>
  <c r="BH692" i="5" s="1"/>
  <c r="BG692" i="5"/>
  <c r="BD692" i="5"/>
  <c r="BJ692" i="5" s="1"/>
  <c r="BE691" i="5"/>
  <c r="BK691" i="5" s="1"/>
  <c r="BC691" i="5"/>
  <c r="BI691" i="5" s="1"/>
  <c r="BB691" i="5"/>
  <c r="BH691" i="5" s="1"/>
  <c r="BG691" i="5"/>
  <c r="BD691" i="5"/>
  <c r="BJ691" i="5" s="1"/>
  <c r="BE690" i="5"/>
  <c r="BK690" i="5" s="1"/>
  <c r="BC690" i="5"/>
  <c r="BI690" i="5" s="1"/>
  <c r="BB690" i="5"/>
  <c r="BH690" i="5" s="1"/>
  <c r="BG690" i="5"/>
  <c r="BD690" i="5"/>
  <c r="BJ690" i="5" s="1"/>
  <c r="BE689" i="5"/>
  <c r="BK689" i="5" s="1"/>
  <c r="BC689" i="5"/>
  <c r="BI689" i="5" s="1"/>
  <c r="BB689" i="5"/>
  <c r="BH689" i="5" s="1"/>
  <c r="BF689" i="5"/>
  <c r="BL689" i="5" s="1"/>
  <c r="BD689" i="5"/>
  <c r="BJ689" i="5" s="1"/>
  <c r="BE688" i="5"/>
  <c r="BK688" i="5" s="1"/>
  <c r="BC688" i="5"/>
  <c r="BI688" i="5" s="1"/>
  <c r="BB688" i="5"/>
  <c r="BH688" i="5" s="1"/>
  <c r="BG688" i="5"/>
  <c r="BD688" i="5"/>
  <c r="BJ688" i="5" s="1"/>
  <c r="BE687" i="5"/>
  <c r="BK687" i="5" s="1"/>
  <c r="BC687" i="5"/>
  <c r="BI687" i="5" s="1"/>
  <c r="BB687" i="5"/>
  <c r="BH687" i="5" s="1"/>
  <c r="BG687" i="5"/>
  <c r="BD687" i="5"/>
  <c r="BJ687" i="5" s="1"/>
  <c r="BE686" i="5"/>
  <c r="BK686" i="5" s="1"/>
  <c r="BC686" i="5"/>
  <c r="BI686" i="5" s="1"/>
  <c r="BB686" i="5"/>
  <c r="BH686" i="5" s="1"/>
  <c r="BD686" i="5"/>
  <c r="BJ686" i="5" s="1"/>
  <c r="BE685" i="5"/>
  <c r="BK685" i="5" s="1"/>
  <c r="BC685" i="5"/>
  <c r="BI685" i="5" s="1"/>
  <c r="BB685" i="5"/>
  <c r="BH685" i="5" s="1"/>
  <c r="BD685" i="5"/>
  <c r="BJ685" i="5" s="1"/>
  <c r="BE684" i="5"/>
  <c r="BK684" i="5" s="1"/>
  <c r="BC684" i="5"/>
  <c r="BI684" i="5" s="1"/>
  <c r="BB684" i="5"/>
  <c r="BH684" i="5" s="1"/>
  <c r="BD684" i="5"/>
  <c r="BJ684" i="5" s="1"/>
  <c r="BE683" i="5"/>
  <c r="BK683" i="5" s="1"/>
  <c r="BC683" i="5"/>
  <c r="BI683" i="5" s="1"/>
  <c r="BB683" i="5"/>
  <c r="BH683" i="5" s="1"/>
  <c r="BD683" i="5"/>
  <c r="BJ683" i="5" s="1"/>
  <c r="BE682" i="5"/>
  <c r="BK682" i="5" s="1"/>
  <c r="BC682" i="5"/>
  <c r="BI682" i="5" s="1"/>
  <c r="BB682" i="5"/>
  <c r="BH682" i="5" s="1"/>
  <c r="BD682" i="5"/>
  <c r="BJ682" i="5" s="1"/>
  <c r="BE681" i="5"/>
  <c r="BK681" i="5" s="1"/>
  <c r="BC681" i="5"/>
  <c r="BI681" i="5" s="1"/>
  <c r="BB681" i="5"/>
  <c r="BH681" i="5" s="1"/>
  <c r="BG681" i="5"/>
  <c r="BD681" i="5"/>
  <c r="BJ681" i="5" s="1"/>
  <c r="BE680" i="5"/>
  <c r="BK680" i="5" s="1"/>
  <c r="BC680" i="5"/>
  <c r="BI680" i="5" s="1"/>
  <c r="BB680" i="5"/>
  <c r="BH680" i="5" s="1"/>
  <c r="BG680" i="5"/>
  <c r="BD680" i="5"/>
  <c r="BJ680" i="5" s="1"/>
  <c r="BE679" i="5"/>
  <c r="BK679" i="5" s="1"/>
  <c r="BC679" i="5"/>
  <c r="BI679" i="5" s="1"/>
  <c r="BB679" i="5"/>
  <c r="BH679" i="5" s="1"/>
  <c r="BG679" i="5"/>
  <c r="BD679" i="5"/>
  <c r="BJ679" i="5" s="1"/>
  <c r="BE678" i="5"/>
  <c r="BK678" i="5" s="1"/>
  <c r="BC678" i="5"/>
  <c r="BI678" i="5" s="1"/>
  <c r="BB678" i="5"/>
  <c r="BH678" i="5" s="1"/>
  <c r="BG678" i="5"/>
  <c r="BD678" i="5"/>
  <c r="BJ678" i="5" s="1"/>
  <c r="BE677" i="5"/>
  <c r="BK677" i="5" s="1"/>
  <c r="BC677" i="5"/>
  <c r="BI677" i="5" s="1"/>
  <c r="BB677" i="5"/>
  <c r="BH677" i="5" s="1"/>
  <c r="BF677" i="5"/>
  <c r="BL677" i="5" s="1"/>
  <c r="BD677" i="5"/>
  <c r="BJ677" i="5" s="1"/>
  <c r="BE676" i="5"/>
  <c r="BK676" i="5" s="1"/>
  <c r="BC676" i="5"/>
  <c r="BI676" i="5" s="1"/>
  <c r="BB676" i="5"/>
  <c r="BH676" i="5" s="1"/>
  <c r="BG676" i="5"/>
  <c r="BD676" i="5"/>
  <c r="BJ676" i="5" s="1"/>
  <c r="BE675" i="5"/>
  <c r="BK675" i="5" s="1"/>
  <c r="BC675" i="5"/>
  <c r="BI675" i="5" s="1"/>
  <c r="BB675" i="5"/>
  <c r="BH675" i="5" s="1"/>
  <c r="BG675" i="5"/>
  <c r="BD675" i="5"/>
  <c r="BJ675" i="5" s="1"/>
  <c r="BE674" i="5"/>
  <c r="BK674" i="5" s="1"/>
  <c r="BC674" i="5"/>
  <c r="BI674" i="5" s="1"/>
  <c r="BB674" i="5"/>
  <c r="BH674" i="5" s="1"/>
  <c r="BG674" i="5"/>
  <c r="BD674" i="5"/>
  <c r="BJ674" i="5" s="1"/>
  <c r="BE673" i="5"/>
  <c r="BK673" i="5" s="1"/>
  <c r="BC673" i="5"/>
  <c r="BI673" i="5" s="1"/>
  <c r="BB673" i="5"/>
  <c r="BH673" i="5" s="1"/>
  <c r="BG673" i="5"/>
  <c r="BD673" i="5"/>
  <c r="BJ673" i="5" s="1"/>
  <c r="BE672" i="5"/>
  <c r="BK672" i="5" s="1"/>
  <c r="BC672" i="5"/>
  <c r="BI672" i="5" s="1"/>
  <c r="BB672" i="5"/>
  <c r="BH672" i="5" s="1"/>
  <c r="BD672" i="5"/>
  <c r="BJ672" i="5" s="1"/>
  <c r="BE671" i="5"/>
  <c r="BK671" i="5" s="1"/>
  <c r="BC671" i="5"/>
  <c r="BI671" i="5" s="1"/>
  <c r="BB671" i="5"/>
  <c r="BH671" i="5" s="1"/>
  <c r="BD671" i="5"/>
  <c r="BJ671" i="5" s="1"/>
  <c r="BE670" i="5"/>
  <c r="BK670" i="5" s="1"/>
  <c r="BC670" i="5"/>
  <c r="BI670" i="5" s="1"/>
  <c r="BB670" i="5"/>
  <c r="BH670" i="5" s="1"/>
  <c r="BD670" i="5"/>
  <c r="BJ670" i="5" s="1"/>
  <c r="BE669" i="5"/>
  <c r="BK669" i="5" s="1"/>
  <c r="BC669" i="5"/>
  <c r="BI669" i="5" s="1"/>
  <c r="BB669" i="5"/>
  <c r="BH669" i="5" s="1"/>
  <c r="BD669" i="5"/>
  <c r="BJ669" i="5" s="1"/>
  <c r="BE668" i="5"/>
  <c r="BK668" i="5" s="1"/>
  <c r="BC668" i="5"/>
  <c r="BI668" i="5" s="1"/>
  <c r="BB668" i="5"/>
  <c r="BH668" i="5" s="1"/>
  <c r="BD668" i="5"/>
  <c r="BJ668" i="5" s="1"/>
  <c r="BE667" i="5"/>
  <c r="BK667" i="5" s="1"/>
  <c r="BC667" i="5"/>
  <c r="BI667" i="5" s="1"/>
  <c r="BB667" i="5"/>
  <c r="BH667" i="5" s="1"/>
  <c r="BG667" i="5"/>
  <c r="BD667" i="5"/>
  <c r="BJ667" i="5" s="1"/>
  <c r="BE666" i="5"/>
  <c r="BK666" i="5" s="1"/>
  <c r="BC666" i="5"/>
  <c r="BI666" i="5" s="1"/>
  <c r="BB666" i="5"/>
  <c r="BH666" i="5" s="1"/>
  <c r="BF666" i="5"/>
  <c r="BL666" i="5" s="1"/>
  <c r="BD666" i="5"/>
  <c r="BJ666" i="5" s="1"/>
  <c r="BE665" i="5"/>
  <c r="BK665" i="5" s="1"/>
  <c r="BC665" i="5"/>
  <c r="BI665" i="5" s="1"/>
  <c r="BB665" i="5"/>
  <c r="BH665" i="5" s="1"/>
  <c r="BG665" i="5"/>
  <c r="BD665" i="5"/>
  <c r="BJ665" i="5" s="1"/>
  <c r="BE664" i="5"/>
  <c r="BK664" i="5" s="1"/>
  <c r="BC664" i="5"/>
  <c r="BI664" i="5" s="1"/>
  <c r="BB664" i="5"/>
  <c r="BH664" i="5" s="1"/>
  <c r="BG664" i="5"/>
  <c r="BD664" i="5"/>
  <c r="BJ664" i="5" s="1"/>
  <c r="BE663" i="5"/>
  <c r="BK663" i="5" s="1"/>
  <c r="BC663" i="5"/>
  <c r="BI663" i="5" s="1"/>
  <c r="BB663" i="5"/>
  <c r="BH663" i="5" s="1"/>
  <c r="BF663" i="5"/>
  <c r="BL663" i="5" s="1"/>
  <c r="BD663" i="5"/>
  <c r="BJ663" i="5" s="1"/>
  <c r="BE662" i="5"/>
  <c r="BK662" i="5" s="1"/>
  <c r="BC662" i="5"/>
  <c r="BI662" i="5" s="1"/>
  <c r="BB662" i="5"/>
  <c r="BH662" i="5" s="1"/>
  <c r="BF662" i="5"/>
  <c r="BL662" i="5" s="1"/>
  <c r="BD662" i="5"/>
  <c r="BJ662" i="5" s="1"/>
  <c r="BE661" i="5"/>
  <c r="BK661" i="5" s="1"/>
  <c r="BC661" i="5"/>
  <c r="BI661" i="5" s="1"/>
  <c r="BB661" i="5"/>
  <c r="BH661" i="5" s="1"/>
  <c r="BF661" i="5"/>
  <c r="BL661" i="5" s="1"/>
  <c r="BD661" i="5"/>
  <c r="BJ661" i="5" s="1"/>
  <c r="BE660" i="5"/>
  <c r="BK660" i="5" s="1"/>
  <c r="BC660" i="5"/>
  <c r="BI660" i="5" s="1"/>
  <c r="BB660" i="5"/>
  <c r="BH660" i="5" s="1"/>
  <c r="BG660" i="5"/>
  <c r="BD660" i="5"/>
  <c r="BJ660" i="5" s="1"/>
  <c r="BE659" i="5"/>
  <c r="BK659" i="5" s="1"/>
  <c r="BC659" i="5"/>
  <c r="BI659" i="5" s="1"/>
  <c r="BB659" i="5"/>
  <c r="BH659" i="5" s="1"/>
  <c r="BF659" i="5"/>
  <c r="BL659" i="5" s="1"/>
  <c r="BD659" i="5"/>
  <c r="BJ659" i="5" s="1"/>
  <c r="BE658" i="5"/>
  <c r="BK658" i="5" s="1"/>
  <c r="BC658" i="5"/>
  <c r="BI658" i="5" s="1"/>
  <c r="BB658" i="5"/>
  <c r="BH658" i="5" s="1"/>
  <c r="BG658" i="5"/>
  <c r="BD658" i="5"/>
  <c r="BJ658" i="5" s="1"/>
  <c r="BE657" i="5"/>
  <c r="BK657" i="5" s="1"/>
  <c r="BC657" i="5"/>
  <c r="BI657" i="5" s="1"/>
  <c r="BB657" i="5"/>
  <c r="BH657" i="5" s="1"/>
  <c r="BD657" i="5"/>
  <c r="BJ657" i="5" s="1"/>
  <c r="BE656" i="5"/>
  <c r="BK656" i="5" s="1"/>
  <c r="BC656" i="5"/>
  <c r="BI656" i="5" s="1"/>
  <c r="BB656" i="5"/>
  <c r="BH656" i="5" s="1"/>
  <c r="BD656" i="5"/>
  <c r="BJ656" i="5" s="1"/>
  <c r="BE655" i="5"/>
  <c r="BK655" i="5" s="1"/>
  <c r="BC655" i="5"/>
  <c r="BI655" i="5" s="1"/>
  <c r="BB655" i="5"/>
  <c r="BH655" i="5" s="1"/>
  <c r="BD655" i="5"/>
  <c r="BJ655" i="5" s="1"/>
  <c r="BE654" i="5"/>
  <c r="BK654" i="5" s="1"/>
  <c r="BC654" i="5"/>
  <c r="BI654" i="5" s="1"/>
  <c r="BB654" i="5"/>
  <c r="BH654" i="5" s="1"/>
  <c r="BD654" i="5"/>
  <c r="BJ654" i="5" s="1"/>
  <c r="BE653" i="5"/>
  <c r="BK653" i="5" s="1"/>
  <c r="BC653" i="5"/>
  <c r="BI653" i="5" s="1"/>
  <c r="BB653" i="5"/>
  <c r="BH653" i="5" s="1"/>
  <c r="BG653" i="5"/>
  <c r="BD653" i="5"/>
  <c r="BJ653" i="5" s="1"/>
  <c r="BE652" i="5"/>
  <c r="BK652" i="5" s="1"/>
  <c r="BC652" i="5"/>
  <c r="BI652" i="5" s="1"/>
  <c r="BB652" i="5"/>
  <c r="BH652" i="5" s="1"/>
  <c r="BF652" i="5"/>
  <c r="BL652" i="5" s="1"/>
  <c r="BD652" i="5"/>
  <c r="BJ652" i="5" s="1"/>
  <c r="BE651" i="5"/>
  <c r="BK651" i="5" s="1"/>
  <c r="BC651" i="5"/>
  <c r="BI651" i="5" s="1"/>
  <c r="BB651" i="5"/>
  <c r="BH651" i="5" s="1"/>
  <c r="BG651" i="5"/>
  <c r="BD651" i="5"/>
  <c r="BJ651" i="5" s="1"/>
  <c r="BE650" i="5"/>
  <c r="BK650" i="5" s="1"/>
  <c r="BC650" i="5"/>
  <c r="BI650" i="5" s="1"/>
  <c r="BB650" i="5"/>
  <c r="BH650" i="5" s="1"/>
  <c r="BG650" i="5"/>
  <c r="BD650" i="5"/>
  <c r="BJ650" i="5" s="1"/>
  <c r="BE649" i="5"/>
  <c r="BK649" i="5" s="1"/>
  <c r="BC649" i="5"/>
  <c r="BI649" i="5" s="1"/>
  <c r="BB649" i="5"/>
  <c r="BH649" i="5" s="1"/>
  <c r="BG649" i="5"/>
  <c r="BD649" i="5"/>
  <c r="BJ649" i="5" s="1"/>
  <c r="BE648" i="5"/>
  <c r="BK648" i="5" s="1"/>
  <c r="BC648" i="5"/>
  <c r="BI648" i="5" s="1"/>
  <c r="BB648" i="5"/>
  <c r="BH648" i="5" s="1"/>
  <c r="BG648" i="5"/>
  <c r="BD648" i="5"/>
  <c r="BJ648" i="5" s="1"/>
  <c r="BE647" i="5"/>
  <c r="BK647" i="5" s="1"/>
  <c r="BC647" i="5"/>
  <c r="BI647" i="5" s="1"/>
  <c r="BB647" i="5"/>
  <c r="BH647" i="5" s="1"/>
  <c r="BG647" i="5"/>
  <c r="BD647" i="5"/>
  <c r="BJ647" i="5" s="1"/>
  <c r="BE646" i="5"/>
  <c r="BK646" i="5" s="1"/>
  <c r="BC646" i="5"/>
  <c r="BI646" i="5" s="1"/>
  <c r="BB646" i="5"/>
  <c r="BH646" i="5" s="1"/>
  <c r="BG646" i="5"/>
  <c r="BD646" i="5"/>
  <c r="BJ646" i="5" s="1"/>
  <c r="BE645" i="5"/>
  <c r="BK645" i="5" s="1"/>
  <c r="BC645" i="5"/>
  <c r="BI645" i="5" s="1"/>
  <c r="BB645" i="5"/>
  <c r="BH645" i="5" s="1"/>
  <c r="BG645" i="5"/>
  <c r="BD645" i="5"/>
  <c r="BJ645" i="5" s="1"/>
  <c r="BE644" i="5"/>
  <c r="BK644" i="5" s="1"/>
  <c r="BC644" i="5"/>
  <c r="BI644" i="5" s="1"/>
  <c r="BB644" i="5"/>
  <c r="BH644" i="5" s="1"/>
  <c r="BF644" i="5"/>
  <c r="BL644" i="5" s="1"/>
  <c r="BD644" i="5"/>
  <c r="BJ644" i="5" s="1"/>
  <c r="BE643" i="5"/>
  <c r="BK643" i="5" s="1"/>
  <c r="BC643" i="5"/>
  <c r="BI643" i="5" s="1"/>
  <c r="BB643" i="5"/>
  <c r="BH643" i="5" s="1"/>
  <c r="BG643" i="5"/>
  <c r="BD643" i="5"/>
  <c r="BJ643" i="5" s="1"/>
  <c r="BE642" i="5"/>
  <c r="BK642" i="5" s="1"/>
  <c r="BC642" i="5"/>
  <c r="BI642" i="5" s="1"/>
  <c r="BB642" i="5"/>
  <c r="BH642" i="5" s="1"/>
  <c r="BF642" i="5"/>
  <c r="BL642" i="5" s="1"/>
  <c r="BD642" i="5"/>
  <c r="BJ642" i="5" s="1"/>
  <c r="BE641" i="5"/>
  <c r="BK641" i="5" s="1"/>
  <c r="BC641" i="5"/>
  <c r="BI641" i="5" s="1"/>
  <c r="BB641" i="5"/>
  <c r="BH641" i="5" s="1"/>
  <c r="BD641" i="5"/>
  <c r="BJ641" i="5" s="1"/>
  <c r="BE640" i="5"/>
  <c r="BK640" i="5" s="1"/>
  <c r="BC640" i="5"/>
  <c r="BI640" i="5" s="1"/>
  <c r="BB640" i="5"/>
  <c r="BH640" i="5" s="1"/>
  <c r="BD640" i="5"/>
  <c r="BJ640" i="5" s="1"/>
  <c r="BE639" i="5"/>
  <c r="BK639" i="5" s="1"/>
  <c r="BC639" i="5"/>
  <c r="BI639" i="5" s="1"/>
  <c r="BB639" i="5"/>
  <c r="BH639" i="5" s="1"/>
  <c r="BF639" i="5"/>
  <c r="BL639" i="5" s="1"/>
  <c r="BD639" i="5"/>
  <c r="BJ639" i="5" s="1"/>
  <c r="BE638" i="5"/>
  <c r="BK638" i="5" s="1"/>
  <c r="BC638" i="5"/>
  <c r="BI638" i="5" s="1"/>
  <c r="BB638" i="5"/>
  <c r="BH638" i="5" s="1"/>
  <c r="BF638" i="5"/>
  <c r="BL638" i="5" s="1"/>
  <c r="BD638" i="5"/>
  <c r="BJ638" i="5" s="1"/>
  <c r="BE637" i="5"/>
  <c r="BK637" i="5" s="1"/>
  <c r="BC637" i="5"/>
  <c r="BI637" i="5" s="1"/>
  <c r="BB637" i="5"/>
  <c r="BH637" i="5" s="1"/>
  <c r="BG637" i="5"/>
  <c r="BD637" i="5"/>
  <c r="BJ637" i="5" s="1"/>
  <c r="BE636" i="5"/>
  <c r="BK636" i="5" s="1"/>
  <c r="BC636" i="5"/>
  <c r="BI636" i="5" s="1"/>
  <c r="BB636" i="5"/>
  <c r="BH636" i="5" s="1"/>
  <c r="BG636" i="5"/>
  <c r="BD636" i="5"/>
  <c r="BJ636" i="5" s="1"/>
  <c r="BE635" i="5"/>
  <c r="BK635" i="5" s="1"/>
  <c r="BC635" i="5"/>
  <c r="BI635" i="5" s="1"/>
  <c r="BB635" i="5"/>
  <c r="BH635" i="5" s="1"/>
  <c r="BG635" i="5"/>
  <c r="BD635" i="5"/>
  <c r="BJ635" i="5" s="1"/>
  <c r="BE634" i="5"/>
  <c r="BK634" i="5" s="1"/>
  <c r="BC634" i="5"/>
  <c r="BI634" i="5" s="1"/>
  <c r="BB634" i="5"/>
  <c r="BH634" i="5" s="1"/>
  <c r="BG634" i="5"/>
  <c r="BD634" i="5"/>
  <c r="BJ634" i="5" s="1"/>
  <c r="BE633" i="5"/>
  <c r="BK633" i="5" s="1"/>
  <c r="BC633" i="5"/>
  <c r="BI633" i="5" s="1"/>
  <c r="BB633" i="5"/>
  <c r="BH633" i="5" s="1"/>
  <c r="BF633" i="5"/>
  <c r="BL633" i="5" s="1"/>
  <c r="BD633" i="5"/>
  <c r="BJ633" i="5" s="1"/>
  <c r="BE632" i="5"/>
  <c r="BK632" i="5" s="1"/>
  <c r="BC632" i="5"/>
  <c r="BI632" i="5" s="1"/>
  <c r="BB632" i="5"/>
  <c r="BH632" i="5" s="1"/>
  <c r="BF632" i="5"/>
  <c r="BL632" i="5" s="1"/>
  <c r="BD632" i="5"/>
  <c r="BJ632" i="5" s="1"/>
  <c r="BE631" i="5"/>
  <c r="BK631" i="5" s="1"/>
  <c r="BC631" i="5"/>
  <c r="BI631" i="5" s="1"/>
  <c r="BB631" i="5"/>
  <c r="BH631" i="5" s="1"/>
  <c r="BF631" i="5"/>
  <c r="BL631" i="5" s="1"/>
  <c r="BD631" i="5"/>
  <c r="BJ631" i="5" s="1"/>
  <c r="BE630" i="5"/>
  <c r="BK630" i="5" s="1"/>
  <c r="BC630" i="5"/>
  <c r="BI630" i="5" s="1"/>
  <c r="BB630" i="5"/>
  <c r="BH630" i="5" s="1"/>
  <c r="BF630" i="5"/>
  <c r="BL630" i="5" s="1"/>
  <c r="BD630" i="5"/>
  <c r="BJ630" i="5" s="1"/>
  <c r="BE629" i="5"/>
  <c r="BK629" i="5" s="1"/>
  <c r="BC629" i="5"/>
  <c r="BI629" i="5" s="1"/>
  <c r="BB629" i="5"/>
  <c r="BH629" i="5" s="1"/>
  <c r="BG629" i="5"/>
  <c r="BD629" i="5"/>
  <c r="BJ629" i="5" s="1"/>
  <c r="BE628" i="5"/>
  <c r="BK628" i="5" s="1"/>
  <c r="BC628" i="5"/>
  <c r="BI628" i="5" s="1"/>
  <c r="BB628" i="5"/>
  <c r="BH628" i="5" s="1"/>
  <c r="BD628" i="5"/>
  <c r="BJ628" i="5" s="1"/>
  <c r="BE627" i="5"/>
  <c r="BK627" i="5" s="1"/>
  <c r="BC627" i="5"/>
  <c r="BI627" i="5" s="1"/>
  <c r="BB627" i="5"/>
  <c r="BH627" i="5" s="1"/>
  <c r="BD627" i="5"/>
  <c r="BJ627" i="5" s="1"/>
  <c r="BE626" i="5"/>
  <c r="BK626" i="5" s="1"/>
  <c r="BC626" i="5"/>
  <c r="BI626" i="5" s="1"/>
  <c r="BB626" i="5"/>
  <c r="BH626" i="5" s="1"/>
  <c r="BD626" i="5"/>
  <c r="BJ626" i="5" s="1"/>
  <c r="BE625" i="5"/>
  <c r="BK625" i="5" s="1"/>
  <c r="BC625" i="5"/>
  <c r="BI625" i="5" s="1"/>
  <c r="BB625" i="5"/>
  <c r="BH625" i="5" s="1"/>
  <c r="BG625" i="5"/>
  <c r="BD625" i="5"/>
  <c r="BJ625" i="5" s="1"/>
  <c r="BE624" i="5"/>
  <c r="BK624" i="5" s="1"/>
  <c r="BC624" i="5"/>
  <c r="BI624" i="5" s="1"/>
  <c r="BB624" i="5"/>
  <c r="BH624" i="5" s="1"/>
  <c r="BF624" i="5"/>
  <c r="BL624" i="5" s="1"/>
  <c r="BD624" i="5"/>
  <c r="BJ624" i="5" s="1"/>
  <c r="BE623" i="5"/>
  <c r="BK623" i="5" s="1"/>
  <c r="BC623" i="5"/>
  <c r="BI623" i="5" s="1"/>
  <c r="BB623" i="5"/>
  <c r="BH623" i="5" s="1"/>
  <c r="BF623" i="5"/>
  <c r="BL623" i="5" s="1"/>
  <c r="BD623" i="5"/>
  <c r="BJ623" i="5" s="1"/>
  <c r="BE622" i="5"/>
  <c r="BK622" i="5" s="1"/>
  <c r="BC622" i="5"/>
  <c r="BI622" i="5" s="1"/>
  <c r="BB622" i="5"/>
  <c r="BH622" i="5" s="1"/>
  <c r="BG622" i="5"/>
  <c r="BD622" i="5"/>
  <c r="BJ622" i="5" s="1"/>
  <c r="BE621" i="5"/>
  <c r="BK621" i="5" s="1"/>
  <c r="BC621" i="5"/>
  <c r="BI621" i="5" s="1"/>
  <c r="BB621" i="5"/>
  <c r="BH621" i="5" s="1"/>
  <c r="BG621" i="5"/>
  <c r="BD621" i="5"/>
  <c r="BJ621" i="5" s="1"/>
  <c r="BE620" i="5"/>
  <c r="BK620" i="5" s="1"/>
  <c r="BC620" i="5"/>
  <c r="BI620" i="5" s="1"/>
  <c r="BB620" i="5"/>
  <c r="BH620" i="5" s="1"/>
  <c r="BG620" i="5"/>
  <c r="BD620" i="5"/>
  <c r="BJ620" i="5" s="1"/>
  <c r="BE619" i="5"/>
  <c r="BK619" i="5" s="1"/>
  <c r="BC619" i="5"/>
  <c r="BI619" i="5" s="1"/>
  <c r="BB619" i="5"/>
  <c r="BH619" i="5" s="1"/>
  <c r="BG619" i="5"/>
  <c r="BD619" i="5"/>
  <c r="BJ619" i="5" s="1"/>
  <c r="BE618" i="5"/>
  <c r="BK618" i="5" s="1"/>
  <c r="BC618" i="5"/>
  <c r="BI618" i="5" s="1"/>
  <c r="BB618" i="5"/>
  <c r="BH618" i="5" s="1"/>
  <c r="BG618" i="5"/>
  <c r="BD618" i="5"/>
  <c r="BJ618" i="5" s="1"/>
  <c r="BE617" i="5"/>
  <c r="BK617" i="5" s="1"/>
  <c r="BC617" i="5"/>
  <c r="BI617" i="5" s="1"/>
  <c r="BB617" i="5"/>
  <c r="BH617" i="5" s="1"/>
  <c r="BF617" i="5"/>
  <c r="BL617" i="5" s="1"/>
  <c r="BD617" i="5"/>
  <c r="BJ617" i="5" s="1"/>
  <c r="BE616" i="5"/>
  <c r="BK616" i="5" s="1"/>
  <c r="BC616" i="5"/>
  <c r="BI616" i="5" s="1"/>
  <c r="BB616" i="5"/>
  <c r="BH616" i="5" s="1"/>
  <c r="BG616" i="5"/>
  <c r="BD616" i="5"/>
  <c r="BJ616" i="5" s="1"/>
  <c r="BE615" i="5"/>
  <c r="BK615" i="5" s="1"/>
  <c r="BC615" i="5"/>
  <c r="BI615" i="5" s="1"/>
  <c r="BB615" i="5"/>
  <c r="BH615" i="5" s="1"/>
  <c r="BG615" i="5"/>
  <c r="BD615" i="5"/>
  <c r="BJ615" i="5" s="1"/>
  <c r="BE614" i="5"/>
  <c r="BK614" i="5" s="1"/>
  <c r="BC614" i="5"/>
  <c r="BI614" i="5" s="1"/>
  <c r="BB614" i="5"/>
  <c r="BH614" i="5" s="1"/>
  <c r="BG614" i="5"/>
  <c r="BD614" i="5"/>
  <c r="BJ614" i="5" s="1"/>
  <c r="BE613" i="5"/>
  <c r="BK613" i="5" s="1"/>
  <c r="BC613" i="5"/>
  <c r="BI613" i="5" s="1"/>
  <c r="BB613" i="5"/>
  <c r="BH613" i="5" s="1"/>
  <c r="BG613" i="5"/>
  <c r="BD613" i="5"/>
  <c r="BJ613" i="5" s="1"/>
  <c r="BE612" i="5"/>
  <c r="BK612" i="5" s="1"/>
  <c r="BC612" i="5"/>
  <c r="BI612" i="5" s="1"/>
  <c r="BB612" i="5"/>
  <c r="BH612" i="5" s="1"/>
  <c r="BD612" i="5"/>
  <c r="BJ612" i="5" s="1"/>
  <c r="BE611" i="5"/>
  <c r="BK611" i="5" s="1"/>
  <c r="BC611" i="5"/>
  <c r="BI611" i="5" s="1"/>
  <c r="BB611" i="5"/>
  <c r="BH611" i="5" s="1"/>
  <c r="BF611" i="5"/>
  <c r="BL611" i="5" s="1"/>
  <c r="BD611" i="5"/>
  <c r="BJ611" i="5" s="1"/>
  <c r="BE610" i="5"/>
  <c r="BK610" i="5" s="1"/>
  <c r="BC610" i="5"/>
  <c r="BI610" i="5" s="1"/>
  <c r="BB610" i="5"/>
  <c r="BH610" i="5" s="1"/>
  <c r="BG610" i="5"/>
  <c r="BD610" i="5"/>
  <c r="BJ610" i="5" s="1"/>
  <c r="BE609" i="5"/>
  <c r="BK609" i="5" s="1"/>
  <c r="BC609" i="5"/>
  <c r="BI609" i="5" s="1"/>
  <c r="BB609" i="5"/>
  <c r="BH609" i="5" s="1"/>
  <c r="BG609" i="5"/>
  <c r="BD609" i="5"/>
  <c r="BJ609" i="5" s="1"/>
  <c r="BE608" i="5"/>
  <c r="BK608" i="5" s="1"/>
  <c r="BC608" i="5"/>
  <c r="BI608" i="5" s="1"/>
  <c r="BB608" i="5"/>
  <c r="BH608" i="5" s="1"/>
  <c r="BG608" i="5"/>
  <c r="BD608" i="5"/>
  <c r="BJ608" i="5" s="1"/>
  <c r="BE607" i="5"/>
  <c r="BK607" i="5" s="1"/>
  <c r="BC607" i="5"/>
  <c r="BI607" i="5" s="1"/>
  <c r="BB607" i="5"/>
  <c r="BH607" i="5" s="1"/>
  <c r="BG607" i="5"/>
  <c r="BD607" i="5"/>
  <c r="BJ607" i="5" s="1"/>
  <c r="BE606" i="5"/>
  <c r="BK606" i="5" s="1"/>
  <c r="BC606" i="5"/>
  <c r="BI606" i="5" s="1"/>
  <c r="BB606" i="5"/>
  <c r="BH606" i="5" s="1"/>
  <c r="BG606" i="5"/>
  <c r="BD606" i="5"/>
  <c r="BJ606" i="5" s="1"/>
  <c r="BE605" i="5"/>
  <c r="BK605" i="5" s="1"/>
  <c r="BC605" i="5"/>
  <c r="BI605" i="5" s="1"/>
  <c r="BB605" i="5"/>
  <c r="BH605" i="5" s="1"/>
  <c r="BG605" i="5"/>
  <c r="BD605" i="5"/>
  <c r="BJ605" i="5" s="1"/>
  <c r="BE604" i="5"/>
  <c r="BK604" i="5" s="1"/>
  <c r="BC604" i="5"/>
  <c r="BI604" i="5" s="1"/>
  <c r="BB604" i="5"/>
  <c r="BH604" i="5" s="1"/>
  <c r="BG604" i="5"/>
  <c r="BD604" i="5"/>
  <c r="BJ604" i="5" s="1"/>
  <c r="BE603" i="5"/>
  <c r="BK603" i="5" s="1"/>
  <c r="BC603" i="5"/>
  <c r="BI603" i="5" s="1"/>
  <c r="BB603" i="5"/>
  <c r="BH603" i="5" s="1"/>
  <c r="BF603" i="5"/>
  <c r="BL603" i="5" s="1"/>
  <c r="BD603" i="5"/>
  <c r="BJ603" i="5" s="1"/>
  <c r="BE602" i="5"/>
  <c r="BK602" i="5" s="1"/>
  <c r="BC602" i="5"/>
  <c r="BI602" i="5" s="1"/>
  <c r="BB602" i="5"/>
  <c r="BH602" i="5" s="1"/>
  <c r="BG602" i="5"/>
  <c r="BD602" i="5"/>
  <c r="BJ602" i="5" s="1"/>
  <c r="BE601" i="5"/>
  <c r="BK601" i="5" s="1"/>
  <c r="BC601" i="5"/>
  <c r="BI601" i="5" s="1"/>
  <c r="BB601" i="5"/>
  <c r="BH601" i="5" s="1"/>
  <c r="BF601" i="5"/>
  <c r="BL601" i="5" s="1"/>
  <c r="BD601" i="5"/>
  <c r="BJ601" i="5" s="1"/>
  <c r="BE600" i="5"/>
  <c r="BK600" i="5" s="1"/>
  <c r="BC600" i="5"/>
  <c r="BI600" i="5" s="1"/>
  <c r="BB600" i="5"/>
  <c r="BH600" i="5" s="1"/>
  <c r="BF600" i="5"/>
  <c r="BL600" i="5" s="1"/>
  <c r="BD600" i="5"/>
  <c r="BJ600" i="5" s="1"/>
  <c r="BE599" i="5"/>
  <c r="BK599" i="5" s="1"/>
  <c r="BC599" i="5"/>
  <c r="BI599" i="5" s="1"/>
  <c r="BB599" i="5"/>
  <c r="BH599" i="5" s="1"/>
  <c r="BD599" i="5"/>
  <c r="BJ599" i="5" s="1"/>
  <c r="BE598" i="5"/>
  <c r="BK598" i="5" s="1"/>
  <c r="BC598" i="5"/>
  <c r="BI598" i="5" s="1"/>
  <c r="BB598" i="5"/>
  <c r="BH598" i="5" s="1"/>
  <c r="BD598" i="5"/>
  <c r="BJ598" i="5" s="1"/>
  <c r="BE597" i="5"/>
  <c r="BK597" i="5" s="1"/>
  <c r="BC597" i="5"/>
  <c r="BI597" i="5" s="1"/>
  <c r="BB597" i="5"/>
  <c r="BH597" i="5" s="1"/>
  <c r="BF597" i="5"/>
  <c r="BL597" i="5" s="1"/>
  <c r="BD597" i="5"/>
  <c r="BJ597" i="5" s="1"/>
  <c r="BE596" i="5"/>
  <c r="BK596" i="5" s="1"/>
  <c r="BC596" i="5"/>
  <c r="BI596" i="5" s="1"/>
  <c r="BB596" i="5"/>
  <c r="BH596" i="5" s="1"/>
  <c r="BG596" i="5"/>
  <c r="BD596" i="5"/>
  <c r="BJ596" i="5" s="1"/>
  <c r="BE595" i="5"/>
  <c r="BK595" i="5" s="1"/>
  <c r="BC595" i="5"/>
  <c r="BI595" i="5" s="1"/>
  <c r="BB595" i="5"/>
  <c r="BH595" i="5" s="1"/>
  <c r="BG595" i="5"/>
  <c r="BD595" i="5"/>
  <c r="BJ595" i="5" s="1"/>
  <c r="BE594" i="5"/>
  <c r="BK594" i="5" s="1"/>
  <c r="BC594" i="5"/>
  <c r="BI594" i="5" s="1"/>
  <c r="BB594" i="5"/>
  <c r="BH594" i="5" s="1"/>
  <c r="BG594" i="5"/>
  <c r="BD594" i="5"/>
  <c r="BJ594" i="5" s="1"/>
  <c r="BE593" i="5"/>
  <c r="BK593" i="5" s="1"/>
  <c r="BC593" i="5"/>
  <c r="BI593" i="5" s="1"/>
  <c r="BB593" i="5"/>
  <c r="BH593" i="5" s="1"/>
  <c r="BG593" i="5"/>
  <c r="BD593" i="5"/>
  <c r="BJ593" i="5" s="1"/>
  <c r="BE592" i="5"/>
  <c r="BK592" i="5" s="1"/>
  <c r="BC592" i="5"/>
  <c r="BI592" i="5" s="1"/>
  <c r="BB592" i="5"/>
  <c r="BH592" i="5" s="1"/>
  <c r="BG592" i="5"/>
  <c r="BD592" i="5"/>
  <c r="BJ592" i="5" s="1"/>
  <c r="BE591" i="5"/>
  <c r="BK591" i="5" s="1"/>
  <c r="BC591" i="5"/>
  <c r="BI591" i="5" s="1"/>
  <c r="BB591" i="5"/>
  <c r="BH591" i="5" s="1"/>
  <c r="BG591" i="5"/>
  <c r="BD591" i="5"/>
  <c r="BJ591" i="5" s="1"/>
  <c r="BE590" i="5"/>
  <c r="BK590" i="5" s="1"/>
  <c r="BC590" i="5"/>
  <c r="BI590" i="5" s="1"/>
  <c r="BB590" i="5"/>
  <c r="BH590" i="5" s="1"/>
  <c r="BG590" i="5"/>
  <c r="BD590" i="5"/>
  <c r="BJ590" i="5" s="1"/>
  <c r="BE589" i="5"/>
  <c r="BK589" i="5" s="1"/>
  <c r="BC589" i="5"/>
  <c r="BI589" i="5" s="1"/>
  <c r="BB589" i="5"/>
  <c r="BH589" i="5" s="1"/>
  <c r="BG589" i="5"/>
  <c r="BD589" i="5"/>
  <c r="BJ589" i="5" s="1"/>
  <c r="BE588" i="5"/>
  <c r="BK588" i="5" s="1"/>
  <c r="BC588" i="5"/>
  <c r="BI588" i="5" s="1"/>
  <c r="BB588" i="5"/>
  <c r="BH588" i="5" s="1"/>
  <c r="BG588" i="5"/>
  <c r="BD588" i="5"/>
  <c r="BJ588" i="5" s="1"/>
  <c r="BE587" i="5"/>
  <c r="BK587" i="5" s="1"/>
  <c r="BC587" i="5"/>
  <c r="BI587" i="5" s="1"/>
  <c r="BB587" i="5"/>
  <c r="BH587" i="5" s="1"/>
  <c r="BG587" i="5"/>
  <c r="BD587" i="5"/>
  <c r="BJ587" i="5" s="1"/>
  <c r="BE586" i="5"/>
  <c r="BK586" i="5" s="1"/>
  <c r="BC586" i="5"/>
  <c r="BI586" i="5" s="1"/>
  <c r="BB586" i="5"/>
  <c r="BH586" i="5" s="1"/>
  <c r="BG586" i="5"/>
  <c r="BD586" i="5"/>
  <c r="BJ586" i="5" s="1"/>
  <c r="BE585" i="5"/>
  <c r="BK585" i="5" s="1"/>
  <c r="BC585" i="5"/>
  <c r="BI585" i="5" s="1"/>
  <c r="BB585" i="5"/>
  <c r="BH585" i="5" s="1"/>
  <c r="BG585" i="5"/>
  <c r="BD585" i="5"/>
  <c r="BJ585" i="5" s="1"/>
  <c r="BE584" i="5"/>
  <c r="BK584" i="5" s="1"/>
  <c r="BC584" i="5"/>
  <c r="BI584" i="5" s="1"/>
  <c r="BB584" i="5"/>
  <c r="BH584" i="5" s="1"/>
  <c r="BD584" i="5"/>
  <c r="BJ584" i="5" s="1"/>
  <c r="BE583" i="5"/>
  <c r="BK583" i="5" s="1"/>
  <c r="BC583" i="5"/>
  <c r="BI583" i="5" s="1"/>
  <c r="BB583" i="5"/>
  <c r="BH583" i="5" s="1"/>
  <c r="BD583" i="5"/>
  <c r="BJ583" i="5" s="1"/>
  <c r="BE582" i="5"/>
  <c r="BK582" i="5" s="1"/>
  <c r="BC582" i="5"/>
  <c r="BI582" i="5" s="1"/>
  <c r="BB582" i="5"/>
  <c r="BH582" i="5" s="1"/>
  <c r="BD582" i="5"/>
  <c r="BJ582" i="5" s="1"/>
  <c r="BE581" i="5"/>
  <c r="BK581" i="5" s="1"/>
  <c r="BC581" i="5"/>
  <c r="BI581" i="5" s="1"/>
  <c r="BB581" i="5"/>
  <c r="BH581" i="5" s="1"/>
  <c r="BD581" i="5"/>
  <c r="BJ581" i="5" s="1"/>
  <c r="BE580" i="5"/>
  <c r="BK580" i="5" s="1"/>
  <c r="BC580" i="5"/>
  <c r="BI580" i="5" s="1"/>
  <c r="BB580" i="5"/>
  <c r="BH580" i="5" s="1"/>
  <c r="BD580" i="5"/>
  <c r="BJ580" i="5" s="1"/>
  <c r="BE579" i="5"/>
  <c r="BK579" i="5" s="1"/>
  <c r="BC579" i="5"/>
  <c r="BI579" i="5" s="1"/>
  <c r="BB579" i="5"/>
  <c r="BH579" i="5" s="1"/>
  <c r="BD579" i="5"/>
  <c r="BJ579" i="5" s="1"/>
  <c r="BE578" i="5"/>
  <c r="BK578" i="5" s="1"/>
  <c r="BC578" i="5"/>
  <c r="BI578" i="5" s="1"/>
  <c r="BB578" i="5"/>
  <c r="BH578" i="5" s="1"/>
  <c r="BD578" i="5"/>
  <c r="BJ578" i="5" s="1"/>
  <c r="BE577" i="5"/>
  <c r="BK577" i="5" s="1"/>
  <c r="BC577" i="5"/>
  <c r="BI577" i="5" s="1"/>
  <c r="BB577" i="5"/>
  <c r="BH577" i="5" s="1"/>
  <c r="BD577" i="5"/>
  <c r="BJ577" i="5" s="1"/>
  <c r="BE576" i="5"/>
  <c r="BK576" i="5" s="1"/>
  <c r="BC576" i="5"/>
  <c r="BI576" i="5" s="1"/>
  <c r="BB576" i="5"/>
  <c r="BH576" i="5" s="1"/>
  <c r="BD576" i="5"/>
  <c r="BJ576" i="5" s="1"/>
  <c r="BE575" i="5"/>
  <c r="BK575" i="5" s="1"/>
  <c r="BC575" i="5"/>
  <c r="BI575" i="5" s="1"/>
  <c r="BB575" i="5"/>
  <c r="BH575" i="5" s="1"/>
  <c r="BD575" i="5"/>
  <c r="BJ575" i="5" s="1"/>
  <c r="BE574" i="5"/>
  <c r="BK574" i="5" s="1"/>
  <c r="BC574" i="5"/>
  <c r="BI574" i="5" s="1"/>
  <c r="BB574" i="5"/>
  <c r="BH574" i="5" s="1"/>
  <c r="BD574" i="5"/>
  <c r="BJ574" i="5" s="1"/>
  <c r="BE573" i="5"/>
  <c r="BK573" i="5" s="1"/>
  <c r="BC573" i="5"/>
  <c r="BI573" i="5" s="1"/>
  <c r="BB573" i="5"/>
  <c r="BH573" i="5" s="1"/>
  <c r="BD573" i="5"/>
  <c r="BJ573" i="5" s="1"/>
  <c r="BE572" i="5"/>
  <c r="BK572" i="5" s="1"/>
  <c r="BC572" i="5"/>
  <c r="BI572" i="5" s="1"/>
  <c r="BB572" i="5"/>
  <c r="BH572" i="5" s="1"/>
  <c r="BD572" i="5"/>
  <c r="BJ572" i="5" s="1"/>
  <c r="BE571" i="5"/>
  <c r="BK571" i="5" s="1"/>
  <c r="BC571" i="5"/>
  <c r="BI571" i="5" s="1"/>
  <c r="BB571" i="5"/>
  <c r="BH571" i="5" s="1"/>
  <c r="BD571" i="5"/>
  <c r="BJ571" i="5" s="1"/>
  <c r="BE570" i="5"/>
  <c r="BK570" i="5" s="1"/>
  <c r="BC570" i="5"/>
  <c r="BI570" i="5" s="1"/>
  <c r="BB570" i="5"/>
  <c r="BH570" i="5" s="1"/>
  <c r="BD570" i="5"/>
  <c r="BJ570" i="5" s="1"/>
  <c r="BE569" i="5"/>
  <c r="BK569" i="5" s="1"/>
  <c r="BC569" i="5"/>
  <c r="BI569" i="5" s="1"/>
  <c r="BB569" i="5"/>
  <c r="BH569" i="5" s="1"/>
  <c r="BD569" i="5"/>
  <c r="BJ569" i="5" s="1"/>
  <c r="BE568" i="5"/>
  <c r="BK568" i="5" s="1"/>
  <c r="BC568" i="5"/>
  <c r="BI568" i="5" s="1"/>
  <c r="BB568" i="5"/>
  <c r="BH568" i="5" s="1"/>
  <c r="BD568" i="5"/>
  <c r="BJ568" i="5" s="1"/>
  <c r="BE567" i="5"/>
  <c r="BK567" i="5" s="1"/>
  <c r="BC567" i="5"/>
  <c r="BI567" i="5" s="1"/>
  <c r="BB567" i="5"/>
  <c r="BH567" i="5" s="1"/>
  <c r="BD567" i="5"/>
  <c r="BJ567" i="5" s="1"/>
  <c r="BE566" i="5"/>
  <c r="BK566" i="5" s="1"/>
  <c r="BC566" i="5"/>
  <c r="BI566" i="5" s="1"/>
  <c r="BB566" i="5"/>
  <c r="BH566" i="5" s="1"/>
  <c r="BD566" i="5"/>
  <c r="BJ566" i="5" s="1"/>
  <c r="BE565" i="5"/>
  <c r="BK565" i="5" s="1"/>
  <c r="BC565" i="5"/>
  <c r="BI565" i="5" s="1"/>
  <c r="BB565" i="5"/>
  <c r="BH565" i="5" s="1"/>
  <c r="BD565" i="5"/>
  <c r="BJ565" i="5" s="1"/>
  <c r="BE564" i="5"/>
  <c r="BK564" i="5" s="1"/>
  <c r="BC564" i="5"/>
  <c r="BI564" i="5" s="1"/>
  <c r="BB564" i="5"/>
  <c r="BH564" i="5" s="1"/>
  <c r="BD564" i="5"/>
  <c r="BJ564" i="5" s="1"/>
  <c r="BE563" i="5"/>
  <c r="BK563" i="5" s="1"/>
  <c r="BC563" i="5"/>
  <c r="BI563" i="5" s="1"/>
  <c r="BB563" i="5"/>
  <c r="BH563" i="5" s="1"/>
  <c r="BD563" i="5"/>
  <c r="BJ563" i="5" s="1"/>
  <c r="BE562" i="5"/>
  <c r="BK562" i="5" s="1"/>
  <c r="BC562" i="5"/>
  <c r="BI562" i="5" s="1"/>
  <c r="BB562" i="5"/>
  <c r="BH562" i="5" s="1"/>
  <c r="BD562" i="5"/>
  <c r="BJ562" i="5" s="1"/>
  <c r="BE561" i="5"/>
  <c r="BK561" i="5" s="1"/>
  <c r="BC561" i="5"/>
  <c r="BI561" i="5" s="1"/>
  <c r="BB561" i="5"/>
  <c r="BH561" i="5" s="1"/>
  <c r="BD561" i="5"/>
  <c r="BJ561" i="5" s="1"/>
  <c r="BE560" i="5"/>
  <c r="BK560" i="5" s="1"/>
  <c r="BC560" i="5"/>
  <c r="BI560" i="5" s="1"/>
  <c r="BB560" i="5"/>
  <c r="BH560" i="5" s="1"/>
  <c r="BD560" i="5"/>
  <c r="BJ560" i="5" s="1"/>
  <c r="BE559" i="5"/>
  <c r="BK559" i="5" s="1"/>
  <c r="BC559" i="5"/>
  <c r="BI559" i="5" s="1"/>
  <c r="BB559" i="5"/>
  <c r="BH559" i="5" s="1"/>
  <c r="BD559" i="5"/>
  <c r="BJ559" i="5" s="1"/>
  <c r="BE558" i="5"/>
  <c r="BK558" i="5" s="1"/>
  <c r="BC558" i="5"/>
  <c r="BI558" i="5" s="1"/>
  <c r="BB558" i="5"/>
  <c r="BH558" i="5" s="1"/>
  <c r="BD558" i="5"/>
  <c r="BJ558" i="5" s="1"/>
  <c r="BE557" i="5"/>
  <c r="BK557" i="5" s="1"/>
  <c r="BC557" i="5"/>
  <c r="BI557" i="5" s="1"/>
  <c r="BB557" i="5"/>
  <c r="BH557" i="5" s="1"/>
  <c r="BD557" i="5"/>
  <c r="BJ557" i="5" s="1"/>
  <c r="BE556" i="5"/>
  <c r="BK556" i="5" s="1"/>
  <c r="BC556" i="5"/>
  <c r="BI556" i="5" s="1"/>
  <c r="BB556" i="5"/>
  <c r="BH556" i="5" s="1"/>
  <c r="BD556" i="5"/>
  <c r="BJ556" i="5" s="1"/>
  <c r="BE555" i="5"/>
  <c r="BK555" i="5" s="1"/>
  <c r="BC555" i="5"/>
  <c r="BI555" i="5" s="1"/>
  <c r="BB555" i="5"/>
  <c r="BH555" i="5" s="1"/>
  <c r="BD555" i="5"/>
  <c r="BJ555" i="5" s="1"/>
  <c r="BE554" i="5"/>
  <c r="BK554" i="5" s="1"/>
  <c r="BC554" i="5"/>
  <c r="BI554" i="5" s="1"/>
  <c r="BB554" i="5"/>
  <c r="BH554" i="5" s="1"/>
  <c r="BD554" i="5"/>
  <c r="BJ554" i="5" s="1"/>
  <c r="BE553" i="5"/>
  <c r="BK553" i="5" s="1"/>
  <c r="BC553" i="5"/>
  <c r="BI553" i="5" s="1"/>
  <c r="BB553" i="5"/>
  <c r="BH553" i="5" s="1"/>
  <c r="BD553" i="5"/>
  <c r="BJ553" i="5" s="1"/>
  <c r="BE552" i="5"/>
  <c r="BK552" i="5" s="1"/>
  <c r="BC552" i="5"/>
  <c r="BI552" i="5" s="1"/>
  <c r="BB552" i="5"/>
  <c r="BH552" i="5" s="1"/>
  <c r="BD552" i="5"/>
  <c r="BJ552" i="5" s="1"/>
  <c r="BE551" i="5"/>
  <c r="BK551" i="5" s="1"/>
  <c r="BC551" i="5"/>
  <c r="BI551" i="5" s="1"/>
  <c r="BB551" i="5"/>
  <c r="BH551" i="5" s="1"/>
  <c r="BD551" i="5"/>
  <c r="BJ551" i="5" s="1"/>
  <c r="BE550" i="5"/>
  <c r="BK550" i="5" s="1"/>
  <c r="BC550" i="5"/>
  <c r="BI550" i="5" s="1"/>
  <c r="BB550" i="5"/>
  <c r="BH550" i="5" s="1"/>
  <c r="BD550" i="5"/>
  <c r="BJ550" i="5" s="1"/>
  <c r="BE549" i="5"/>
  <c r="BK549" i="5" s="1"/>
  <c r="BC549" i="5"/>
  <c r="BI549" i="5" s="1"/>
  <c r="BB549" i="5"/>
  <c r="BH549" i="5" s="1"/>
  <c r="BD549" i="5"/>
  <c r="BJ549" i="5" s="1"/>
  <c r="BE548" i="5"/>
  <c r="BK548" i="5" s="1"/>
  <c r="BC548" i="5"/>
  <c r="BI548" i="5" s="1"/>
  <c r="BB548" i="5"/>
  <c r="BH548" i="5" s="1"/>
  <c r="BD548" i="5"/>
  <c r="BJ548" i="5" s="1"/>
  <c r="BE547" i="5"/>
  <c r="BK547" i="5" s="1"/>
  <c r="BC547" i="5"/>
  <c r="BI547" i="5" s="1"/>
  <c r="BB547" i="5"/>
  <c r="BH547" i="5" s="1"/>
  <c r="BD547" i="5"/>
  <c r="BJ547" i="5" s="1"/>
  <c r="BE546" i="5"/>
  <c r="BK546" i="5" s="1"/>
  <c r="BC546" i="5"/>
  <c r="BI546" i="5" s="1"/>
  <c r="BB546" i="5"/>
  <c r="BH546" i="5" s="1"/>
  <c r="BD546" i="5"/>
  <c r="BJ546" i="5" s="1"/>
  <c r="BE545" i="5"/>
  <c r="BK545" i="5" s="1"/>
  <c r="BC545" i="5"/>
  <c r="BI545" i="5" s="1"/>
  <c r="BB545" i="5"/>
  <c r="BH545" i="5" s="1"/>
  <c r="BD545" i="5"/>
  <c r="BJ545" i="5" s="1"/>
  <c r="BE544" i="5"/>
  <c r="BK544" i="5" s="1"/>
  <c r="BC544" i="5"/>
  <c r="BI544" i="5" s="1"/>
  <c r="BB544" i="5"/>
  <c r="BH544" i="5" s="1"/>
  <c r="BD544" i="5"/>
  <c r="BJ544" i="5" s="1"/>
  <c r="BE543" i="5"/>
  <c r="BK543" i="5" s="1"/>
  <c r="BC543" i="5"/>
  <c r="BI543" i="5" s="1"/>
  <c r="BB543" i="5"/>
  <c r="BH543" i="5" s="1"/>
  <c r="BD543" i="5"/>
  <c r="BJ543" i="5" s="1"/>
  <c r="BE542" i="5"/>
  <c r="BK542" i="5" s="1"/>
  <c r="BC542" i="5"/>
  <c r="BI542" i="5" s="1"/>
  <c r="BB542" i="5"/>
  <c r="BH542" i="5" s="1"/>
  <c r="BD542" i="5"/>
  <c r="BJ542" i="5" s="1"/>
  <c r="BE541" i="5"/>
  <c r="BK541" i="5" s="1"/>
  <c r="BC541" i="5"/>
  <c r="BI541" i="5" s="1"/>
  <c r="BB541" i="5"/>
  <c r="BH541" i="5" s="1"/>
  <c r="BD541" i="5"/>
  <c r="BJ541" i="5" s="1"/>
  <c r="BE540" i="5"/>
  <c r="BK540" i="5" s="1"/>
  <c r="BC540" i="5"/>
  <c r="BI540" i="5" s="1"/>
  <c r="BB540" i="5"/>
  <c r="BH540" i="5" s="1"/>
  <c r="BD540" i="5"/>
  <c r="BJ540" i="5" s="1"/>
  <c r="BE539" i="5"/>
  <c r="BK539" i="5" s="1"/>
  <c r="BC539" i="5"/>
  <c r="BI539" i="5" s="1"/>
  <c r="BB539" i="5"/>
  <c r="BH539" i="5" s="1"/>
  <c r="BD539" i="5"/>
  <c r="BJ539" i="5" s="1"/>
  <c r="BE538" i="5"/>
  <c r="BK538" i="5" s="1"/>
  <c r="BC538" i="5"/>
  <c r="BI538" i="5" s="1"/>
  <c r="BB538" i="5"/>
  <c r="BH538" i="5" s="1"/>
  <c r="BD538" i="5"/>
  <c r="BJ538" i="5" s="1"/>
  <c r="BE537" i="5"/>
  <c r="BK537" i="5" s="1"/>
  <c r="BC537" i="5"/>
  <c r="BI537" i="5" s="1"/>
  <c r="BB537" i="5"/>
  <c r="BH537" i="5" s="1"/>
  <c r="BD537" i="5"/>
  <c r="BJ537" i="5" s="1"/>
  <c r="BE536" i="5"/>
  <c r="BK536" i="5" s="1"/>
  <c r="BC536" i="5"/>
  <c r="BI536" i="5" s="1"/>
  <c r="BB536" i="5"/>
  <c r="BH536" i="5" s="1"/>
  <c r="BG536" i="5"/>
  <c r="BD536" i="5"/>
  <c r="BJ536" i="5" s="1"/>
  <c r="BE535" i="5"/>
  <c r="BK535" i="5" s="1"/>
  <c r="BC535" i="5"/>
  <c r="BI535" i="5" s="1"/>
  <c r="BB535" i="5"/>
  <c r="BH535" i="5" s="1"/>
  <c r="BG535" i="5"/>
  <c r="BD535" i="5"/>
  <c r="BJ535" i="5" s="1"/>
  <c r="BE534" i="5"/>
  <c r="BK534" i="5" s="1"/>
  <c r="BC534" i="5"/>
  <c r="BI534" i="5" s="1"/>
  <c r="BB534" i="5"/>
  <c r="BH534" i="5" s="1"/>
  <c r="BG534" i="5"/>
  <c r="BD534" i="5"/>
  <c r="BJ534" i="5" s="1"/>
  <c r="BE533" i="5"/>
  <c r="BK533" i="5" s="1"/>
  <c r="BC533" i="5"/>
  <c r="BI533" i="5" s="1"/>
  <c r="BB533" i="5"/>
  <c r="BH533" i="5" s="1"/>
  <c r="BG533" i="5"/>
  <c r="BD533" i="5"/>
  <c r="BJ533" i="5" s="1"/>
  <c r="BE532" i="5"/>
  <c r="BK532" i="5" s="1"/>
  <c r="BC532" i="5"/>
  <c r="BI532" i="5" s="1"/>
  <c r="BB532" i="5"/>
  <c r="BH532" i="5" s="1"/>
  <c r="BG532" i="5"/>
  <c r="BD532" i="5"/>
  <c r="BJ532" i="5" s="1"/>
  <c r="BE531" i="5"/>
  <c r="BK531" i="5" s="1"/>
  <c r="BC531" i="5"/>
  <c r="BI531" i="5" s="1"/>
  <c r="BB531" i="5"/>
  <c r="BH531" i="5" s="1"/>
  <c r="BD531" i="5"/>
  <c r="BJ531" i="5" s="1"/>
  <c r="BE530" i="5"/>
  <c r="BK530" i="5" s="1"/>
  <c r="BC530" i="5"/>
  <c r="BI530" i="5" s="1"/>
  <c r="BB530" i="5"/>
  <c r="BH530" i="5" s="1"/>
  <c r="BG530" i="5"/>
  <c r="BD530" i="5"/>
  <c r="BJ530" i="5" s="1"/>
  <c r="BE529" i="5"/>
  <c r="BK529" i="5" s="1"/>
  <c r="BC529" i="5"/>
  <c r="BI529" i="5" s="1"/>
  <c r="BB529" i="5"/>
  <c r="BH529" i="5" s="1"/>
  <c r="BG529" i="5"/>
  <c r="BD529" i="5"/>
  <c r="BJ529" i="5" s="1"/>
  <c r="BE528" i="5"/>
  <c r="BK528" i="5" s="1"/>
  <c r="BC528" i="5"/>
  <c r="BI528" i="5" s="1"/>
  <c r="BB528" i="5"/>
  <c r="BH528" i="5" s="1"/>
  <c r="BG528" i="5"/>
  <c r="BD528" i="5"/>
  <c r="BJ528" i="5" s="1"/>
  <c r="BE527" i="5"/>
  <c r="BK527" i="5" s="1"/>
  <c r="BC527" i="5"/>
  <c r="BI527" i="5" s="1"/>
  <c r="BB527" i="5"/>
  <c r="BH527" i="5" s="1"/>
  <c r="BG527" i="5"/>
  <c r="BD527" i="5"/>
  <c r="BJ527" i="5" s="1"/>
  <c r="BE526" i="5"/>
  <c r="BK526" i="5" s="1"/>
  <c r="BC526" i="5"/>
  <c r="BI526" i="5" s="1"/>
  <c r="BB526" i="5"/>
  <c r="BH526" i="5" s="1"/>
  <c r="BG526" i="5"/>
  <c r="BD526" i="5"/>
  <c r="BJ526" i="5" s="1"/>
  <c r="BE525" i="5"/>
  <c r="BK525" i="5" s="1"/>
  <c r="BC525" i="5"/>
  <c r="BI525" i="5" s="1"/>
  <c r="BB525" i="5"/>
  <c r="BH525" i="5" s="1"/>
  <c r="BG525" i="5"/>
  <c r="BD525" i="5"/>
  <c r="BJ525" i="5" s="1"/>
  <c r="BE524" i="5"/>
  <c r="BK524" i="5" s="1"/>
  <c r="BC524" i="5"/>
  <c r="BI524" i="5" s="1"/>
  <c r="BB524" i="5"/>
  <c r="BH524" i="5" s="1"/>
  <c r="BG524" i="5"/>
  <c r="BD524" i="5"/>
  <c r="BJ524" i="5" s="1"/>
  <c r="BE523" i="5"/>
  <c r="BK523" i="5" s="1"/>
  <c r="BC523" i="5"/>
  <c r="BI523" i="5" s="1"/>
  <c r="BB523" i="5"/>
  <c r="BH523" i="5" s="1"/>
  <c r="BG523" i="5"/>
  <c r="BD523" i="5"/>
  <c r="BJ523" i="5" s="1"/>
  <c r="BE522" i="5"/>
  <c r="BK522" i="5" s="1"/>
  <c r="BC522" i="5"/>
  <c r="BI522" i="5" s="1"/>
  <c r="BB522" i="5"/>
  <c r="BH522" i="5" s="1"/>
  <c r="BG522" i="5"/>
  <c r="BD522" i="5"/>
  <c r="BJ522" i="5" s="1"/>
  <c r="BE521" i="5"/>
  <c r="BK521" i="5" s="1"/>
  <c r="BC521" i="5"/>
  <c r="BI521" i="5" s="1"/>
  <c r="BB521" i="5"/>
  <c r="BH521" i="5" s="1"/>
  <c r="BG521" i="5"/>
  <c r="BD521" i="5"/>
  <c r="BJ521" i="5" s="1"/>
  <c r="BE520" i="5"/>
  <c r="BK520" i="5" s="1"/>
  <c r="BC520" i="5"/>
  <c r="BI520" i="5" s="1"/>
  <c r="BB520" i="5"/>
  <c r="BH520" i="5" s="1"/>
  <c r="BG520" i="5"/>
  <c r="BD520" i="5"/>
  <c r="BJ520" i="5" s="1"/>
  <c r="BE519" i="5"/>
  <c r="BK519" i="5" s="1"/>
  <c r="BC519" i="5"/>
  <c r="BI519" i="5" s="1"/>
  <c r="BB519" i="5"/>
  <c r="BH519" i="5" s="1"/>
  <c r="BD519" i="5"/>
  <c r="BJ519" i="5" s="1"/>
  <c r="BE518" i="5"/>
  <c r="BK518" i="5" s="1"/>
  <c r="BC518" i="5"/>
  <c r="BI518" i="5" s="1"/>
  <c r="BB518" i="5"/>
  <c r="BH518" i="5" s="1"/>
  <c r="BD518" i="5"/>
  <c r="BJ518" i="5" s="1"/>
  <c r="BE517" i="5"/>
  <c r="BK517" i="5" s="1"/>
  <c r="BC517" i="5"/>
  <c r="BI517" i="5" s="1"/>
  <c r="BB517" i="5"/>
  <c r="BH517" i="5" s="1"/>
  <c r="BG517" i="5"/>
  <c r="BD517" i="5"/>
  <c r="BJ517" i="5" s="1"/>
  <c r="BE516" i="5"/>
  <c r="BK516" i="5" s="1"/>
  <c r="BC516" i="5"/>
  <c r="BI516" i="5" s="1"/>
  <c r="BB516" i="5"/>
  <c r="BH516" i="5" s="1"/>
  <c r="BG516" i="5"/>
  <c r="BD516" i="5"/>
  <c r="BJ516" i="5" s="1"/>
  <c r="BE515" i="5"/>
  <c r="BK515" i="5" s="1"/>
  <c r="BC515" i="5"/>
  <c r="BI515" i="5" s="1"/>
  <c r="BB515" i="5"/>
  <c r="BH515" i="5" s="1"/>
  <c r="BG515" i="5"/>
  <c r="BD515" i="5"/>
  <c r="BJ515" i="5" s="1"/>
  <c r="BE514" i="5"/>
  <c r="BK514" i="5" s="1"/>
  <c r="BC514" i="5"/>
  <c r="BI514" i="5" s="1"/>
  <c r="BB514" i="5"/>
  <c r="BH514" i="5" s="1"/>
  <c r="BG514" i="5"/>
  <c r="BD514" i="5"/>
  <c r="BJ514" i="5" s="1"/>
  <c r="BE513" i="5"/>
  <c r="BK513" i="5" s="1"/>
  <c r="BC513" i="5"/>
  <c r="BI513" i="5" s="1"/>
  <c r="BB513" i="5"/>
  <c r="BH513" i="5" s="1"/>
  <c r="BG513" i="5"/>
  <c r="BD513" i="5"/>
  <c r="BJ513" i="5" s="1"/>
  <c r="BE512" i="5"/>
  <c r="BK512" i="5" s="1"/>
  <c r="BC512" i="5"/>
  <c r="BI512" i="5" s="1"/>
  <c r="BB512" i="5"/>
  <c r="BH512" i="5" s="1"/>
  <c r="BG512" i="5"/>
  <c r="BD512" i="5"/>
  <c r="BJ512" i="5" s="1"/>
  <c r="BE511" i="5"/>
  <c r="BK511" i="5" s="1"/>
  <c r="BC511" i="5"/>
  <c r="BI511" i="5" s="1"/>
  <c r="BB511" i="5"/>
  <c r="BH511" i="5" s="1"/>
  <c r="BD511" i="5"/>
  <c r="BJ511" i="5" s="1"/>
  <c r="BE510" i="5"/>
  <c r="BK510" i="5" s="1"/>
  <c r="BC510" i="5"/>
  <c r="BI510" i="5" s="1"/>
  <c r="BB510" i="5"/>
  <c r="BH510" i="5" s="1"/>
  <c r="BG510" i="5"/>
  <c r="BD510" i="5"/>
  <c r="BJ510" i="5" s="1"/>
  <c r="BE509" i="5"/>
  <c r="BK509" i="5" s="1"/>
  <c r="BC509" i="5"/>
  <c r="BI509" i="5" s="1"/>
  <c r="BB509" i="5"/>
  <c r="BH509" i="5" s="1"/>
  <c r="BG509" i="5"/>
  <c r="BD509" i="5"/>
  <c r="BJ509" i="5" s="1"/>
  <c r="BE508" i="5"/>
  <c r="BK508" i="5" s="1"/>
  <c r="BC508" i="5"/>
  <c r="BI508" i="5" s="1"/>
  <c r="BB508" i="5"/>
  <c r="BH508" i="5" s="1"/>
  <c r="BG508" i="5"/>
  <c r="BD508" i="5"/>
  <c r="BJ508" i="5" s="1"/>
  <c r="BE507" i="5"/>
  <c r="BK507" i="5" s="1"/>
  <c r="BC507" i="5"/>
  <c r="BI507" i="5" s="1"/>
  <c r="BB507" i="5"/>
  <c r="BH507" i="5" s="1"/>
  <c r="BD507" i="5"/>
  <c r="BJ507" i="5" s="1"/>
  <c r="BE506" i="5"/>
  <c r="BK506" i="5" s="1"/>
  <c r="BC506" i="5"/>
  <c r="BI506" i="5" s="1"/>
  <c r="BB506" i="5"/>
  <c r="BH506" i="5" s="1"/>
  <c r="BD506" i="5"/>
  <c r="BJ506" i="5" s="1"/>
  <c r="BE505" i="5"/>
  <c r="BK505" i="5" s="1"/>
  <c r="BC505" i="5"/>
  <c r="BI505" i="5" s="1"/>
  <c r="BB505" i="5"/>
  <c r="BH505" i="5" s="1"/>
  <c r="BG505" i="5"/>
  <c r="BD505" i="5"/>
  <c r="BJ505" i="5" s="1"/>
  <c r="BE504" i="5"/>
  <c r="BK504" i="5" s="1"/>
  <c r="BC504" i="5"/>
  <c r="BI504" i="5" s="1"/>
  <c r="BB504" i="5"/>
  <c r="BH504" i="5" s="1"/>
  <c r="BG504" i="5"/>
  <c r="BD504" i="5"/>
  <c r="BJ504" i="5" s="1"/>
  <c r="BE503" i="5"/>
  <c r="BK503" i="5" s="1"/>
  <c r="BC503" i="5"/>
  <c r="BI503" i="5" s="1"/>
  <c r="BB503" i="5"/>
  <c r="BH503" i="5" s="1"/>
  <c r="BG503" i="5"/>
  <c r="BD503" i="5"/>
  <c r="BJ503" i="5" s="1"/>
  <c r="BE502" i="5"/>
  <c r="BK502" i="5" s="1"/>
  <c r="BC502" i="5"/>
  <c r="BI502" i="5" s="1"/>
  <c r="BB502" i="5"/>
  <c r="BH502" i="5" s="1"/>
  <c r="BG502" i="5"/>
  <c r="BD502" i="5"/>
  <c r="BJ502" i="5" s="1"/>
  <c r="BE501" i="5"/>
  <c r="BK501" i="5" s="1"/>
  <c r="BC501" i="5"/>
  <c r="BI501" i="5" s="1"/>
  <c r="BB501" i="5"/>
  <c r="BH501" i="5" s="1"/>
  <c r="BG501" i="5"/>
  <c r="BD501" i="5"/>
  <c r="BJ501" i="5" s="1"/>
  <c r="BE500" i="5"/>
  <c r="BK500" i="5" s="1"/>
  <c r="BC500" i="5"/>
  <c r="BI500" i="5" s="1"/>
  <c r="BB500" i="5"/>
  <c r="BH500" i="5" s="1"/>
  <c r="BG500" i="5"/>
  <c r="BD500" i="5"/>
  <c r="BJ500" i="5" s="1"/>
  <c r="BE499" i="5"/>
  <c r="BK499" i="5" s="1"/>
  <c r="BC499" i="5"/>
  <c r="BI499" i="5" s="1"/>
  <c r="BB499" i="5"/>
  <c r="BH499" i="5" s="1"/>
  <c r="BD499" i="5"/>
  <c r="BJ499" i="5" s="1"/>
  <c r="BE498" i="5"/>
  <c r="BK498" i="5" s="1"/>
  <c r="BC498" i="5"/>
  <c r="BI498" i="5" s="1"/>
  <c r="BB498" i="5"/>
  <c r="BH498" i="5" s="1"/>
  <c r="BG498" i="5"/>
  <c r="BD498" i="5"/>
  <c r="BJ498" i="5" s="1"/>
  <c r="BE497" i="5"/>
  <c r="BK497" i="5" s="1"/>
  <c r="BC497" i="5"/>
  <c r="BI497" i="5" s="1"/>
  <c r="BB497" i="5"/>
  <c r="BH497" i="5" s="1"/>
  <c r="BG497" i="5"/>
  <c r="BD497" i="5"/>
  <c r="BJ497" i="5" s="1"/>
  <c r="BE496" i="5"/>
  <c r="BK496" i="5" s="1"/>
  <c r="BC496" i="5"/>
  <c r="BI496" i="5" s="1"/>
  <c r="BB496" i="5"/>
  <c r="BH496" i="5" s="1"/>
  <c r="BG496" i="5"/>
  <c r="BD496" i="5"/>
  <c r="BJ496" i="5" s="1"/>
  <c r="BE495" i="5"/>
  <c r="BK495" i="5" s="1"/>
  <c r="BC495" i="5"/>
  <c r="BI495" i="5" s="1"/>
  <c r="BB495" i="5"/>
  <c r="BH495" i="5" s="1"/>
  <c r="BG495" i="5"/>
  <c r="BD495" i="5"/>
  <c r="BJ495" i="5" s="1"/>
  <c r="BE494" i="5"/>
  <c r="BK494" i="5" s="1"/>
  <c r="BC494" i="5"/>
  <c r="BI494" i="5" s="1"/>
  <c r="BB494" i="5"/>
  <c r="BH494" i="5" s="1"/>
  <c r="BG494" i="5"/>
  <c r="BD494" i="5"/>
  <c r="BJ494" i="5" s="1"/>
  <c r="BE493" i="5"/>
  <c r="BK493" i="5" s="1"/>
  <c r="BC493" i="5"/>
  <c r="BI493" i="5" s="1"/>
  <c r="BB493" i="5"/>
  <c r="BH493" i="5" s="1"/>
  <c r="BG493" i="5"/>
  <c r="BD493" i="5"/>
  <c r="BJ493" i="5" s="1"/>
  <c r="BE492" i="5"/>
  <c r="BK492" i="5" s="1"/>
  <c r="BC492" i="5"/>
  <c r="BI492" i="5" s="1"/>
  <c r="BB492" i="5"/>
  <c r="BH492" i="5" s="1"/>
  <c r="BD492" i="5"/>
  <c r="BJ492" i="5" s="1"/>
  <c r="BE491" i="5"/>
  <c r="BK491" i="5" s="1"/>
  <c r="BC491" i="5"/>
  <c r="BI491" i="5" s="1"/>
  <c r="BB491" i="5"/>
  <c r="BH491" i="5" s="1"/>
  <c r="BG491" i="5"/>
  <c r="BD491" i="5"/>
  <c r="BJ491" i="5" s="1"/>
  <c r="BE490" i="5"/>
  <c r="BK490" i="5" s="1"/>
  <c r="BC490" i="5"/>
  <c r="BI490" i="5" s="1"/>
  <c r="BB490" i="5"/>
  <c r="BH490" i="5" s="1"/>
  <c r="BG490" i="5"/>
  <c r="BD490" i="5"/>
  <c r="BJ490" i="5" s="1"/>
  <c r="BE489" i="5"/>
  <c r="BK489" i="5" s="1"/>
  <c r="BC489" i="5"/>
  <c r="BI489" i="5" s="1"/>
  <c r="BB489" i="5"/>
  <c r="BH489" i="5" s="1"/>
  <c r="BG489" i="5"/>
  <c r="BD489" i="5"/>
  <c r="BJ489" i="5" s="1"/>
  <c r="BE488" i="5"/>
  <c r="BK488" i="5" s="1"/>
  <c r="BC488" i="5"/>
  <c r="BI488" i="5" s="1"/>
  <c r="BB488" i="5"/>
  <c r="BH488" i="5" s="1"/>
  <c r="BG488" i="5"/>
  <c r="BD488" i="5"/>
  <c r="BJ488" i="5" s="1"/>
  <c r="BE487" i="5"/>
  <c r="BK487" i="5" s="1"/>
  <c r="BC487" i="5"/>
  <c r="BI487" i="5" s="1"/>
  <c r="BB487" i="5"/>
  <c r="BH487" i="5" s="1"/>
  <c r="BG487" i="5"/>
  <c r="BD487" i="5"/>
  <c r="BJ487" i="5" s="1"/>
  <c r="BE486" i="5"/>
  <c r="BK486" i="5" s="1"/>
  <c r="BC486" i="5"/>
  <c r="BI486" i="5" s="1"/>
  <c r="BB486" i="5"/>
  <c r="BH486" i="5" s="1"/>
  <c r="BG486" i="5"/>
  <c r="BD486" i="5"/>
  <c r="BJ486" i="5" s="1"/>
  <c r="BE485" i="5"/>
  <c r="BK485" i="5" s="1"/>
  <c r="BC485" i="5"/>
  <c r="BI485" i="5" s="1"/>
  <c r="BB485" i="5"/>
  <c r="BH485" i="5" s="1"/>
  <c r="BG485" i="5"/>
  <c r="BD485" i="5"/>
  <c r="BJ485" i="5" s="1"/>
  <c r="BE484" i="5"/>
  <c r="BK484" i="5" s="1"/>
  <c r="BC484" i="5"/>
  <c r="BI484" i="5" s="1"/>
  <c r="BB484" i="5"/>
  <c r="BH484" i="5" s="1"/>
  <c r="BD484" i="5"/>
  <c r="BJ484" i="5" s="1"/>
  <c r="BE483" i="5"/>
  <c r="BK483" i="5" s="1"/>
  <c r="BC483" i="5"/>
  <c r="BI483" i="5" s="1"/>
  <c r="BB483" i="5"/>
  <c r="BH483" i="5" s="1"/>
  <c r="BG483" i="5"/>
  <c r="BD483" i="5"/>
  <c r="BJ483" i="5" s="1"/>
  <c r="BE482" i="5"/>
  <c r="BK482" i="5" s="1"/>
  <c r="BC482" i="5"/>
  <c r="BI482" i="5" s="1"/>
  <c r="BB482" i="5"/>
  <c r="BH482" i="5" s="1"/>
  <c r="BG482" i="5"/>
  <c r="BD482" i="5"/>
  <c r="BJ482" i="5" s="1"/>
  <c r="BE481" i="5"/>
  <c r="BK481" i="5" s="1"/>
  <c r="BC481" i="5"/>
  <c r="BI481" i="5" s="1"/>
  <c r="BB481" i="5"/>
  <c r="BH481" i="5" s="1"/>
  <c r="BG481" i="5"/>
  <c r="BD481" i="5"/>
  <c r="BJ481" i="5" s="1"/>
  <c r="BE480" i="5"/>
  <c r="BK480" i="5" s="1"/>
  <c r="BC480" i="5"/>
  <c r="BI480" i="5" s="1"/>
  <c r="BB480" i="5"/>
  <c r="BH480" i="5" s="1"/>
  <c r="BG480" i="5"/>
  <c r="BD480" i="5"/>
  <c r="BJ480" i="5" s="1"/>
  <c r="BE479" i="5"/>
  <c r="BK479" i="5" s="1"/>
  <c r="BC479" i="5"/>
  <c r="BI479" i="5" s="1"/>
  <c r="BB479" i="5"/>
  <c r="BH479" i="5" s="1"/>
  <c r="BD479" i="5"/>
  <c r="BJ479" i="5" s="1"/>
  <c r="BE478" i="5"/>
  <c r="BK478" i="5" s="1"/>
  <c r="BC478" i="5"/>
  <c r="BI478" i="5" s="1"/>
  <c r="BB478" i="5"/>
  <c r="BH478" i="5" s="1"/>
  <c r="BG478" i="5"/>
  <c r="BD478" i="5"/>
  <c r="BJ478" i="5" s="1"/>
  <c r="BE477" i="5"/>
  <c r="BK477" i="5" s="1"/>
  <c r="BC477" i="5"/>
  <c r="BI477" i="5" s="1"/>
  <c r="BB477" i="5"/>
  <c r="BH477" i="5" s="1"/>
  <c r="BG477" i="5"/>
  <c r="BD477" i="5"/>
  <c r="BJ477" i="5" s="1"/>
  <c r="BE476" i="5"/>
  <c r="BK476" i="5" s="1"/>
  <c r="BC476" i="5"/>
  <c r="BI476" i="5" s="1"/>
  <c r="BB476" i="5"/>
  <c r="BH476" i="5" s="1"/>
  <c r="BG476" i="5"/>
  <c r="BD476" i="5"/>
  <c r="BJ476" i="5" s="1"/>
  <c r="BE475" i="5"/>
  <c r="BK475" i="5" s="1"/>
  <c r="BC475" i="5"/>
  <c r="BI475" i="5" s="1"/>
  <c r="BB475" i="5"/>
  <c r="BH475" i="5" s="1"/>
  <c r="BD475" i="5"/>
  <c r="BJ475" i="5" s="1"/>
  <c r="BE474" i="5"/>
  <c r="BK474" i="5" s="1"/>
  <c r="BC474" i="5"/>
  <c r="BI474" i="5" s="1"/>
  <c r="BB474" i="5"/>
  <c r="BH474" i="5" s="1"/>
  <c r="BD474" i="5"/>
  <c r="BJ474" i="5" s="1"/>
  <c r="BE473" i="5"/>
  <c r="BK473" i="5" s="1"/>
  <c r="BC473" i="5"/>
  <c r="BI473" i="5" s="1"/>
  <c r="BB473" i="5"/>
  <c r="BH473" i="5" s="1"/>
  <c r="BG473" i="5"/>
  <c r="BD473" i="5"/>
  <c r="BJ473" i="5" s="1"/>
  <c r="BE472" i="5"/>
  <c r="BK472" i="5" s="1"/>
  <c r="BC472" i="5"/>
  <c r="BI472" i="5" s="1"/>
  <c r="BB472" i="5"/>
  <c r="BH472" i="5" s="1"/>
  <c r="BG472" i="5"/>
  <c r="BD472" i="5"/>
  <c r="BJ472" i="5" s="1"/>
  <c r="BE471" i="5"/>
  <c r="BK471" i="5" s="1"/>
  <c r="BC471" i="5"/>
  <c r="BI471" i="5" s="1"/>
  <c r="BB471" i="5"/>
  <c r="BH471" i="5" s="1"/>
  <c r="BG471" i="5"/>
  <c r="BD471" i="5"/>
  <c r="BJ471" i="5" s="1"/>
  <c r="BE470" i="5"/>
  <c r="BK470" i="5" s="1"/>
  <c r="BC470" i="5"/>
  <c r="BI470" i="5" s="1"/>
  <c r="BB470" i="5"/>
  <c r="BH470" i="5" s="1"/>
  <c r="BG470" i="5"/>
  <c r="BD470" i="5"/>
  <c r="BJ470" i="5" s="1"/>
  <c r="BE469" i="5"/>
  <c r="BK469" i="5" s="1"/>
  <c r="BC469" i="5"/>
  <c r="BI469" i="5" s="1"/>
  <c r="BB469" i="5"/>
  <c r="BH469" i="5" s="1"/>
  <c r="BD469" i="5"/>
  <c r="BJ469" i="5" s="1"/>
  <c r="BE468" i="5"/>
  <c r="BK468" i="5" s="1"/>
  <c r="BC468" i="5"/>
  <c r="BI468" i="5" s="1"/>
  <c r="BB468" i="5"/>
  <c r="BH468" i="5" s="1"/>
  <c r="BG468" i="5"/>
  <c r="BD468" i="5"/>
  <c r="BJ468" i="5" s="1"/>
  <c r="BE467" i="5"/>
  <c r="BK467" i="5" s="1"/>
  <c r="BC467" i="5"/>
  <c r="BI467" i="5" s="1"/>
  <c r="BB467" i="5"/>
  <c r="BH467" i="5" s="1"/>
  <c r="BG467" i="5"/>
  <c r="BD467" i="5"/>
  <c r="BJ467" i="5" s="1"/>
  <c r="BE466" i="5"/>
  <c r="BK466" i="5" s="1"/>
  <c r="BC466" i="5"/>
  <c r="BI466" i="5" s="1"/>
  <c r="BB466" i="5"/>
  <c r="BH466" i="5" s="1"/>
  <c r="BG466" i="5"/>
  <c r="BD466" i="5"/>
  <c r="BJ466" i="5" s="1"/>
  <c r="BE465" i="5"/>
  <c r="BK465" i="5" s="1"/>
  <c r="BC465" i="5"/>
  <c r="BI465" i="5" s="1"/>
  <c r="BB465" i="5"/>
  <c r="BH465" i="5" s="1"/>
  <c r="BG465" i="5"/>
  <c r="BD465" i="5"/>
  <c r="BJ465" i="5" s="1"/>
  <c r="BE464" i="5"/>
  <c r="BK464" i="5" s="1"/>
  <c r="BC464" i="5"/>
  <c r="BI464" i="5" s="1"/>
  <c r="BB464" i="5"/>
  <c r="BH464" i="5" s="1"/>
  <c r="BG464" i="5"/>
  <c r="BD464" i="5"/>
  <c r="BJ464" i="5" s="1"/>
  <c r="BE463" i="5"/>
  <c r="BK463" i="5" s="1"/>
  <c r="BC463" i="5"/>
  <c r="BI463" i="5" s="1"/>
  <c r="BB463" i="5"/>
  <c r="BH463" i="5" s="1"/>
  <c r="BD463" i="5"/>
  <c r="BJ463" i="5" s="1"/>
  <c r="BE462" i="5"/>
  <c r="BK462" i="5" s="1"/>
  <c r="BC462" i="5"/>
  <c r="BI462" i="5" s="1"/>
  <c r="BB462" i="5"/>
  <c r="BH462" i="5" s="1"/>
  <c r="BD462" i="5"/>
  <c r="BJ462" i="5" s="1"/>
  <c r="BE461" i="5"/>
  <c r="BK461" i="5" s="1"/>
  <c r="BC461" i="5"/>
  <c r="BI461" i="5" s="1"/>
  <c r="BB461" i="5"/>
  <c r="BH461" i="5" s="1"/>
  <c r="BG461" i="5"/>
  <c r="BD461" i="5"/>
  <c r="BJ461" i="5" s="1"/>
  <c r="BE460" i="5"/>
  <c r="BK460" i="5" s="1"/>
  <c r="BC460" i="5"/>
  <c r="BI460" i="5" s="1"/>
  <c r="BB460" i="5"/>
  <c r="BH460" i="5" s="1"/>
  <c r="BG460" i="5"/>
  <c r="BD460" i="5"/>
  <c r="BJ460" i="5" s="1"/>
  <c r="BE459" i="5"/>
  <c r="BK459" i="5" s="1"/>
  <c r="BC459" i="5"/>
  <c r="BI459" i="5" s="1"/>
  <c r="BB459" i="5"/>
  <c r="BH459" i="5" s="1"/>
  <c r="BG459" i="5"/>
  <c r="BD459" i="5"/>
  <c r="BJ459" i="5" s="1"/>
  <c r="BE458" i="5"/>
  <c r="BK458" i="5" s="1"/>
  <c r="BC458" i="5"/>
  <c r="BI458" i="5" s="1"/>
  <c r="BB458" i="5"/>
  <c r="BH458" i="5" s="1"/>
  <c r="BG458" i="5"/>
  <c r="BD458" i="5"/>
  <c r="BJ458" i="5" s="1"/>
  <c r="BE457" i="5"/>
  <c r="BK457" i="5" s="1"/>
  <c r="BC457" i="5"/>
  <c r="BI457" i="5" s="1"/>
  <c r="BB457" i="5"/>
  <c r="BH457" i="5" s="1"/>
  <c r="BG457" i="5"/>
  <c r="BD457" i="5"/>
  <c r="BJ457" i="5" s="1"/>
  <c r="BE456" i="5"/>
  <c r="BK456" i="5" s="1"/>
  <c r="BC456" i="5"/>
  <c r="BI456" i="5" s="1"/>
  <c r="BB456" i="5"/>
  <c r="BH456" i="5" s="1"/>
  <c r="BG456" i="5"/>
  <c r="BD456" i="5"/>
  <c r="BJ456" i="5" s="1"/>
  <c r="BE455" i="5"/>
  <c r="BK455" i="5" s="1"/>
  <c r="BC455" i="5"/>
  <c r="BI455" i="5" s="1"/>
  <c r="BB455" i="5"/>
  <c r="BH455" i="5" s="1"/>
  <c r="BG455" i="5"/>
  <c r="BD455" i="5"/>
  <c r="BJ455" i="5" s="1"/>
  <c r="BE454" i="5"/>
  <c r="BK454" i="5" s="1"/>
  <c r="BC454" i="5"/>
  <c r="BI454" i="5" s="1"/>
  <c r="BB454" i="5"/>
  <c r="BH454" i="5" s="1"/>
  <c r="BG454" i="5"/>
  <c r="BD454" i="5"/>
  <c r="BJ454" i="5" s="1"/>
  <c r="BE453" i="5"/>
  <c r="BK453" i="5" s="1"/>
  <c r="BC453" i="5"/>
  <c r="BI453" i="5" s="1"/>
  <c r="BB453" i="5"/>
  <c r="BH453" i="5" s="1"/>
  <c r="BG453" i="5"/>
  <c r="BD453" i="5"/>
  <c r="BJ453" i="5" s="1"/>
  <c r="BE452" i="5"/>
  <c r="BK452" i="5" s="1"/>
  <c r="BC452" i="5"/>
  <c r="BI452" i="5" s="1"/>
  <c r="BB452" i="5"/>
  <c r="BH452" i="5" s="1"/>
  <c r="BG452" i="5"/>
  <c r="BD452" i="5"/>
  <c r="BJ452" i="5" s="1"/>
  <c r="BE451" i="5"/>
  <c r="BK451" i="5" s="1"/>
  <c r="BC451" i="5"/>
  <c r="BI451" i="5" s="1"/>
  <c r="BB451" i="5"/>
  <c r="BH451" i="5" s="1"/>
  <c r="BG451" i="5"/>
  <c r="BD451" i="5"/>
  <c r="BJ451" i="5" s="1"/>
  <c r="BE450" i="5"/>
  <c r="BK450" i="5" s="1"/>
  <c r="BC450" i="5"/>
  <c r="BI450" i="5" s="1"/>
  <c r="BB450" i="5"/>
  <c r="BH450" i="5" s="1"/>
  <c r="BD450" i="5"/>
  <c r="BJ450" i="5" s="1"/>
  <c r="BE449" i="5"/>
  <c r="BK449" i="5" s="1"/>
  <c r="BC449" i="5"/>
  <c r="BI449" i="5" s="1"/>
  <c r="BB449" i="5"/>
  <c r="BH449" i="5" s="1"/>
  <c r="BG449" i="5"/>
  <c r="BD449" i="5"/>
  <c r="BJ449" i="5" s="1"/>
  <c r="BE448" i="5"/>
  <c r="BK448" i="5" s="1"/>
  <c r="BC448" i="5"/>
  <c r="BI448" i="5" s="1"/>
  <c r="BB448" i="5"/>
  <c r="BH448" i="5" s="1"/>
  <c r="BG448" i="5"/>
  <c r="BD448" i="5"/>
  <c r="BJ448" i="5" s="1"/>
  <c r="BE447" i="5"/>
  <c r="BK447" i="5" s="1"/>
  <c r="BC447" i="5"/>
  <c r="BI447" i="5" s="1"/>
  <c r="BB447" i="5"/>
  <c r="BH447" i="5" s="1"/>
  <c r="BG447" i="5"/>
  <c r="BD447" i="5"/>
  <c r="BJ447" i="5" s="1"/>
  <c r="BE446" i="5"/>
  <c r="BK446" i="5" s="1"/>
  <c r="BC446" i="5"/>
  <c r="BI446" i="5" s="1"/>
  <c r="BB446" i="5"/>
  <c r="BH446" i="5" s="1"/>
  <c r="BG446" i="5"/>
  <c r="BD446" i="5"/>
  <c r="BJ446" i="5" s="1"/>
  <c r="BE445" i="5"/>
  <c r="BK445" i="5" s="1"/>
  <c r="BC445" i="5"/>
  <c r="BI445" i="5" s="1"/>
  <c r="BB445" i="5"/>
  <c r="BH445" i="5" s="1"/>
  <c r="BG445" i="5"/>
  <c r="BD445" i="5"/>
  <c r="BJ445" i="5" s="1"/>
  <c r="BE444" i="5"/>
  <c r="BK444" i="5" s="1"/>
  <c r="BC444" i="5"/>
  <c r="BI444" i="5" s="1"/>
  <c r="BB444" i="5"/>
  <c r="BH444" i="5" s="1"/>
  <c r="BG444" i="5"/>
  <c r="BD444" i="5"/>
  <c r="BJ444" i="5" s="1"/>
  <c r="BE443" i="5"/>
  <c r="BK443" i="5" s="1"/>
  <c r="BC443" i="5"/>
  <c r="BI443" i="5" s="1"/>
  <c r="BB443" i="5"/>
  <c r="BH443" i="5" s="1"/>
  <c r="BG443" i="5"/>
  <c r="BD443" i="5"/>
  <c r="BJ443" i="5" s="1"/>
  <c r="BE442" i="5"/>
  <c r="BK442" i="5" s="1"/>
  <c r="BC442" i="5"/>
  <c r="BI442" i="5" s="1"/>
  <c r="BB442" i="5"/>
  <c r="BH442" i="5" s="1"/>
  <c r="BD442" i="5"/>
  <c r="BJ442" i="5" s="1"/>
  <c r="BE441" i="5"/>
  <c r="BK441" i="5" s="1"/>
  <c r="BC441" i="5"/>
  <c r="BI441" i="5" s="1"/>
  <c r="BB441" i="5"/>
  <c r="BH441" i="5" s="1"/>
  <c r="BG441" i="5"/>
  <c r="BD441" i="5"/>
  <c r="BJ441" i="5" s="1"/>
  <c r="BE440" i="5"/>
  <c r="BK440" i="5" s="1"/>
  <c r="BC440" i="5"/>
  <c r="BI440" i="5" s="1"/>
  <c r="BB440" i="5"/>
  <c r="BH440" i="5" s="1"/>
  <c r="BG440" i="5"/>
  <c r="BD440" i="5"/>
  <c r="BJ440" i="5" s="1"/>
  <c r="BE439" i="5"/>
  <c r="BK439" i="5" s="1"/>
  <c r="BC439" i="5"/>
  <c r="BI439" i="5" s="1"/>
  <c r="BB439" i="5"/>
  <c r="BH439" i="5" s="1"/>
  <c r="BG439" i="5"/>
  <c r="BD439" i="5"/>
  <c r="BJ439" i="5" s="1"/>
  <c r="BE438" i="5"/>
  <c r="BK438" i="5" s="1"/>
  <c r="BC438" i="5"/>
  <c r="BI438" i="5" s="1"/>
  <c r="BB438" i="5"/>
  <c r="BH438" i="5" s="1"/>
  <c r="BG438" i="5"/>
  <c r="BD438" i="5"/>
  <c r="BJ438" i="5" s="1"/>
  <c r="BE437" i="5"/>
  <c r="BK437" i="5" s="1"/>
  <c r="BC437" i="5"/>
  <c r="BI437" i="5" s="1"/>
  <c r="BB437" i="5"/>
  <c r="BH437" i="5" s="1"/>
  <c r="BG437" i="5"/>
  <c r="BD437" i="5"/>
  <c r="BJ437" i="5" s="1"/>
  <c r="BE436" i="5"/>
  <c r="BK436" i="5" s="1"/>
  <c r="BC436" i="5"/>
  <c r="BI436" i="5" s="1"/>
  <c r="BB436" i="5"/>
  <c r="BH436" i="5" s="1"/>
  <c r="BG436" i="5"/>
  <c r="BD436" i="5"/>
  <c r="BJ436" i="5" s="1"/>
  <c r="BE435" i="5"/>
  <c r="BK435" i="5" s="1"/>
  <c r="BC435" i="5"/>
  <c r="BI435" i="5" s="1"/>
  <c r="BB435" i="5"/>
  <c r="BH435" i="5" s="1"/>
  <c r="BG435" i="5"/>
  <c r="BD435" i="5"/>
  <c r="BJ435" i="5" s="1"/>
  <c r="BE434" i="5"/>
  <c r="BK434" i="5" s="1"/>
  <c r="BC434" i="5"/>
  <c r="BI434" i="5" s="1"/>
  <c r="BB434" i="5"/>
  <c r="BH434" i="5" s="1"/>
  <c r="BD434" i="5"/>
  <c r="BJ434" i="5" s="1"/>
  <c r="BE433" i="5"/>
  <c r="BK433" i="5" s="1"/>
  <c r="BC433" i="5"/>
  <c r="BI433" i="5" s="1"/>
  <c r="BB433" i="5"/>
  <c r="BH433" i="5" s="1"/>
  <c r="BG433" i="5"/>
  <c r="BD433" i="5"/>
  <c r="BJ433" i="5" s="1"/>
  <c r="BE432" i="5"/>
  <c r="BK432" i="5" s="1"/>
  <c r="BC432" i="5"/>
  <c r="BI432" i="5" s="1"/>
  <c r="BB432" i="5"/>
  <c r="BH432" i="5" s="1"/>
  <c r="BG432" i="5"/>
  <c r="BD432" i="5"/>
  <c r="BJ432" i="5" s="1"/>
  <c r="BE431" i="5"/>
  <c r="BK431" i="5" s="1"/>
  <c r="BC431" i="5"/>
  <c r="BI431" i="5" s="1"/>
  <c r="BB431" i="5"/>
  <c r="BH431" i="5" s="1"/>
  <c r="BG431" i="5"/>
  <c r="BD431" i="5"/>
  <c r="BJ431" i="5" s="1"/>
  <c r="BE430" i="5"/>
  <c r="BK430" i="5" s="1"/>
  <c r="BC430" i="5"/>
  <c r="BI430" i="5" s="1"/>
  <c r="BB430" i="5"/>
  <c r="BH430" i="5" s="1"/>
  <c r="BG430" i="5"/>
  <c r="BD430" i="5"/>
  <c r="BJ430" i="5" s="1"/>
  <c r="BE429" i="5"/>
  <c r="BK429" i="5" s="1"/>
  <c r="BC429" i="5"/>
  <c r="BI429" i="5" s="1"/>
  <c r="BB429" i="5"/>
  <c r="BH429" i="5" s="1"/>
  <c r="BG429" i="5"/>
  <c r="BD429" i="5"/>
  <c r="BJ429" i="5" s="1"/>
  <c r="BE428" i="5"/>
  <c r="BK428" i="5" s="1"/>
  <c r="BC428" i="5"/>
  <c r="BI428" i="5" s="1"/>
  <c r="BB428" i="5"/>
  <c r="BH428" i="5" s="1"/>
  <c r="BG428" i="5"/>
  <c r="BD428" i="5"/>
  <c r="BJ428" i="5" s="1"/>
  <c r="BE427" i="5"/>
  <c r="BK427" i="5" s="1"/>
  <c r="BC427" i="5"/>
  <c r="BI427" i="5" s="1"/>
  <c r="BB427" i="5"/>
  <c r="BH427" i="5" s="1"/>
  <c r="BG427" i="5"/>
  <c r="BD427" i="5"/>
  <c r="BJ427" i="5" s="1"/>
  <c r="BE426" i="5"/>
  <c r="BK426" i="5" s="1"/>
  <c r="BC426" i="5"/>
  <c r="BI426" i="5" s="1"/>
  <c r="BB426" i="5"/>
  <c r="BH426" i="5" s="1"/>
  <c r="BG426" i="5"/>
  <c r="BD426" i="5"/>
  <c r="BJ426" i="5" s="1"/>
  <c r="BE425" i="5"/>
  <c r="BK425" i="5" s="1"/>
  <c r="BC425" i="5"/>
  <c r="BI425" i="5" s="1"/>
  <c r="BB425" i="5"/>
  <c r="BH425" i="5" s="1"/>
  <c r="BG425" i="5"/>
  <c r="BD425" i="5"/>
  <c r="BJ425" i="5" s="1"/>
  <c r="BE424" i="5"/>
  <c r="BK424" i="5" s="1"/>
  <c r="BC424" i="5"/>
  <c r="BI424" i="5" s="1"/>
  <c r="BB424" i="5"/>
  <c r="BH424" i="5" s="1"/>
  <c r="BG424" i="5"/>
  <c r="BD424" i="5"/>
  <c r="BJ424" i="5" s="1"/>
  <c r="BE423" i="5"/>
  <c r="BK423" i="5" s="1"/>
  <c r="BC423" i="5"/>
  <c r="BI423" i="5" s="1"/>
  <c r="BB423" i="5"/>
  <c r="BH423" i="5" s="1"/>
  <c r="BG423" i="5"/>
  <c r="BD423" i="5"/>
  <c r="BJ423" i="5" s="1"/>
  <c r="BE422" i="5"/>
  <c r="BK422" i="5" s="1"/>
  <c r="BC422" i="5"/>
  <c r="BI422" i="5" s="1"/>
  <c r="BB422" i="5"/>
  <c r="BH422" i="5" s="1"/>
  <c r="BG422" i="5"/>
  <c r="BD422" i="5"/>
  <c r="BJ422" i="5" s="1"/>
  <c r="BE421" i="5"/>
  <c r="BK421" i="5" s="1"/>
  <c r="BC421" i="5"/>
  <c r="BI421" i="5" s="1"/>
  <c r="BB421" i="5"/>
  <c r="BH421" i="5" s="1"/>
  <c r="BF421" i="5"/>
  <c r="BL421" i="5" s="1"/>
  <c r="BD421" i="5"/>
  <c r="BJ421" i="5" s="1"/>
  <c r="BE420" i="5"/>
  <c r="BK420" i="5" s="1"/>
  <c r="BC420" i="5"/>
  <c r="BI420" i="5" s="1"/>
  <c r="BB420" i="5"/>
  <c r="BH420" i="5" s="1"/>
  <c r="BF420" i="5"/>
  <c r="BL420" i="5" s="1"/>
  <c r="BD420" i="5"/>
  <c r="BJ420" i="5" s="1"/>
  <c r="BE419" i="5"/>
  <c r="BK419" i="5" s="1"/>
  <c r="BC419" i="5"/>
  <c r="BI419" i="5" s="1"/>
  <c r="BB419" i="5"/>
  <c r="BH419" i="5" s="1"/>
  <c r="BF419" i="5"/>
  <c r="BL419" i="5" s="1"/>
  <c r="BD419" i="5"/>
  <c r="BJ419" i="5" s="1"/>
  <c r="BE418" i="5"/>
  <c r="BK418" i="5" s="1"/>
  <c r="BC418" i="5"/>
  <c r="BI418" i="5" s="1"/>
  <c r="BB418" i="5"/>
  <c r="BH418" i="5" s="1"/>
  <c r="BG418" i="5"/>
  <c r="BD418" i="5"/>
  <c r="BJ418" i="5" s="1"/>
  <c r="BE417" i="5"/>
  <c r="BK417" i="5" s="1"/>
  <c r="BC417" i="5"/>
  <c r="BI417" i="5" s="1"/>
  <c r="BB417" i="5"/>
  <c r="BH417" i="5" s="1"/>
  <c r="BF417" i="5"/>
  <c r="BL417" i="5" s="1"/>
  <c r="BD417" i="5"/>
  <c r="BJ417" i="5" s="1"/>
  <c r="BE416" i="5"/>
  <c r="BK416" i="5" s="1"/>
  <c r="BC416" i="5"/>
  <c r="BI416" i="5" s="1"/>
  <c r="BB416" i="5"/>
  <c r="BH416" i="5" s="1"/>
  <c r="BF416" i="5"/>
  <c r="BL416" i="5" s="1"/>
  <c r="BD416" i="5"/>
  <c r="BJ416" i="5" s="1"/>
  <c r="BE415" i="5"/>
  <c r="BK415" i="5" s="1"/>
  <c r="BC415" i="5"/>
  <c r="BI415" i="5" s="1"/>
  <c r="BB415" i="5"/>
  <c r="BH415" i="5" s="1"/>
  <c r="BG415" i="5"/>
  <c r="BD415" i="5"/>
  <c r="BJ415" i="5" s="1"/>
  <c r="BE414" i="5"/>
  <c r="BK414" i="5" s="1"/>
  <c r="BC414" i="5"/>
  <c r="BI414" i="5" s="1"/>
  <c r="BB414" i="5"/>
  <c r="BH414" i="5" s="1"/>
  <c r="BG414" i="5"/>
  <c r="BD414" i="5"/>
  <c r="BJ414" i="5" s="1"/>
  <c r="BE413" i="5"/>
  <c r="BK413" i="5" s="1"/>
  <c r="BC413" i="5"/>
  <c r="BI413" i="5" s="1"/>
  <c r="BB413" i="5"/>
  <c r="BH413" i="5" s="1"/>
  <c r="BG413" i="5"/>
  <c r="BD413" i="5"/>
  <c r="BJ413" i="5" s="1"/>
  <c r="BE412" i="5"/>
  <c r="BK412" i="5" s="1"/>
  <c r="BC412" i="5"/>
  <c r="BI412" i="5" s="1"/>
  <c r="BB412" i="5"/>
  <c r="BH412" i="5" s="1"/>
  <c r="BG412" i="5"/>
  <c r="BD412" i="5"/>
  <c r="BJ412" i="5" s="1"/>
  <c r="BE411" i="5"/>
  <c r="BK411" i="5" s="1"/>
  <c r="BC411" i="5"/>
  <c r="BI411" i="5" s="1"/>
  <c r="BB411" i="5"/>
  <c r="BH411" i="5" s="1"/>
  <c r="BG411" i="5"/>
  <c r="BD411" i="5"/>
  <c r="BJ411" i="5" s="1"/>
  <c r="BE410" i="5"/>
  <c r="BK410" i="5" s="1"/>
  <c r="BC410" i="5"/>
  <c r="BI410" i="5" s="1"/>
  <c r="BB410" i="5"/>
  <c r="BH410" i="5" s="1"/>
  <c r="BG410" i="5"/>
  <c r="BD410" i="5"/>
  <c r="BJ410" i="5" s="1"/>
  <c r="BE409" i="5"/>
  <c r="BK409" i="5" s="1"/>
  <c r="BC409" i="5"/>
  <c r="BI409" i="5" s="1"/>
  <c r="BB409" i="5"/>
  <c r="BH409" i="5" s="1"/>
  <c r="BG409" i="5"/>
  <c r="BD409" i="5"/>
  <c r="BJ409" i="5" s="1"/>
  <c r="BE408" i="5"/>
  <c r="BK408" i="5" s="1"/>
  <c r="BC408" i="5"/>
  <c r="BI408" i="5" s="1"/>
  <c r="BB408" i="5"/>
  <c r="BH408" i="5" s="1"/>
  <c r="BF408" i="5"/>
  <c r="BL408" i="5" s="1"/>
  <c r="BD408" i="5"/>
  <c r="BJ408" i="5" s="1"/>
  <c r="BE407" i="5"/>
  <c r="BK407" i="5" s="1"/>
  <c r="BC407" i="5"/>
  <c r="BI407" i="5" s="1"/>
  <c r="BB407" i="5"/>
  <c r="BH407" i="5" s="1"/>
  <c r="BG407" i="5"/>
  <c r="BD407" i="5"/>
  <c r="BJ407" i="5" s="1"/>
  <c r="BE406" i="5"/>
  <c r="BK406" i="5" s="1"/>
  <c r="BC406" i="5"/>
  <c r="BI406" i="5" s="1"/>
  <c r="BB406" i="5"/>
  <c r="BH406" i="5" s="1"/>
  <c r="BF406" i="5"/>
  <c r="BL406" i="5" s="1"/>
  <c r="BD406" i="5"/>
  <c r="BJ406" i="5" s="1"/>
  <c r="BE405" i="5"/>
  <c r="BK405" i="5" s="1"/>
  <c r="BC405" i="5"/>
  <c r="BI405" i="5" s="1"/>
  <c r="BB405" i="5"/>
  <c r="BH405" i="5" s="1"/>
  <c r="BG405" i="5"/>
  <c r="BD405" i="5"/>
  <c r="BJ405" i="5" s="1"/>
  <c r="BE404" i="5"/>
  <c r="BK404" i="5" s="1"/>
  <c r="BC404" i="5"/>
  <c r="BI404" i="5" s="1"/>
  <c r="BB404" i="5"/>
  <c r="BH404" i="5" s="1"/>
  <c r="BG404" i="5"/>
  <c r="BD404" i="5"/>
  <c r="BJ404" i="5" s="1"/>
  <c r="BE403" i="5"/>
  <c r="BK403" i="5" s="1"/>
  <c r="BC403" i="5"/>
  <c r="BI403" i="5" s="1"/>
  <c r="BB403" i="5"/>
  <c r="BH403" i="5" s="1"/>
  <c r="BG403" i="5"/>
  <c r="BD403" i="5"/>
  <c r="BJ403" i="5" s="1"/>
  <c r="BE402" i="5"/>
  <c r="BK402" i="5" s="1"/>
  <c r="BC402" i="5"/>
  <c r="BI402" i="5" s="1"/>
  <c r="BB402" i="5"/>
  <c r="BH402" i="5" s="1"/>
  <c r="BG402" i="5"/>
  <c r="BD402" i="5"/>
  <c r="BJ402" i="5" s="1"/>
  <c r="BE401" i="5"/>
  <c r="BK401" i="5" s="1"/>
  <c r="BC401" i="5"/>
  <c r="BI401" i="5" s="1"/>
  <c r="BB401" i="5"/>
  <c r="BH401" i="5" s="1"/>
  <c r="BG401" i="5"/>
  <c r="BD401" i="5"/>
  <c r="BJ401" i="5" s="1"/>
  <c r="BE400" i="5"/>
  <c r="BK400" i="5" s="1"/>
  <c r="BC400" i="5"/>
  <c r="BI400" i="5" s="1"/>
  <c r="BB400" i="5"/>
  <c r="BH400" i="5" s="1"/>
  <c r="BG400" i="5"/>
  <c r="BD400" i="5"/>
  <c r="BJ400" i="5" s="1"/>
  <c r="BE399" i="5"/>
  <c r="BK399" i="5" s="1"/>
  <c r="BC399" i="5"/>
  <c r="BI399" i="5" s="1"/>
  <c r="BB399" i="5"/>
  <c r="BH399" i="5" s="1"/>
  <c r="BG399" i="5"/>
  <c r="BD399" i="5"/>
  <c r="BJ399" i="5" s="1"/>
  <c r="BE398" i="5"/>
  <c r="BK398" i="5" s="1"/>
  <c r="BC398" i="5"/>
  <c r="BI398" i="5" s="1"/>
  <c r="BB398" i="5"/>
  <c r="BH398" i="5" s="1"/>
  <c r="BG398" i="5"/>
  <c r="BD398" i="5"/>
  <c r="BJ398" i="5" s="1"/>
  <c r="BE397" i="5"/>
  <c r="BK397" i="5" s="1"/>
  <c r="BC397" i="5"/>
  <c r="BI397" i="5" s="1"/>
  <c r="BB397" i="5"/>
  <c r="BH397" i="5" s="1"/>
  <c r="BG397" i="5"/>
  <c r="BD397" i="5"/>
  <c r="BJ397" i="5" s="1"/>
  <c r="BE396" i="5"/>
  <c r="BK396" i="5" s="1"/>
  <c r="BC396" i="5"/>
  <c r="BI396" i="5" s="1"/>
  <c r="BB396" i="5"/>
  <c r="BH396" i="5" s="1"/>
  <c r="BF396" i="5"/>
  <c r="BL396" i="5" s="1"/>
  <c r="BD396" i="5"/>
  <c r="BJ396" i="5" s="1"/>
  <c r="BE395" i="5"/>
  <c r="BK395" i="5" s="1"/>
  <c r="BC395" i="5"/>
  <c r="BI395" i="5" s="1"/>
  <c r="BB395" i="5"/>
  <c r="BH395" i="5" s="1"/>
  <c r="BF395" i="5"/>
  <c r="BL395" i="5" s="1"/>
  <c r="BD395" i="5"/>
  <c r="BJ395" i="5" s="1"/>
  <c r="BE394" i="5"/>
  <c r="BK394" i="5" s="1"/>
  <c r="BC394" i="5"/>
  <c r="BI394" i="5" s="1"/>
  <c r="BB394" i="5"/>
  <c r="BH394" i="5" s="1"/>
  <c r="BG394" i="5"/>
  <c r="BD394" i="5"/>
  <c r="BJ394" i="5" s="1"/>
  <c r="BE393" i="5"/>
  <c r="BK393" i="5" s="1"/>
  <c r="BC393" i="5"/>
  <c r="BI393" i="5" s="1"/>
  <c r="BB393" i="5"/>
  <c r="BH393" i="5" s="1"/>
  <c r="BG393" i="5"/>
  <c r="BD393" i="5"/>
  <c r="BJ393" i="5" s="1"/>
  <c r="BE392" i="5"/>
  <c r="BK392" i="5" s="1"/>
  <c r="BC392" i="5"/>
  <c r="BI392" i="5" s="1"/>
  <c r="BB392" i="5"/>
  <c r="BH392" i="5" s="1"/>
  <c r="BG392" i="5"/>
  <c r="BD392" i="5"/>
  <c r="BJ392" i="5" s="1"/>
  <c r="BE391" i="5"/>
  <c r="BK391" i="5" s="1"/>
  <c r="BC391" i="5"/>
  <c r="BI391" i="5" s="1"/>
  <c r="BB391" i="5"/>
  <c r="BH391" i="5" s="1"/>
  <c r="BG391" i="5"/>
  <c r="BD391" i="5"/>
  <c r="BJ391" i="5" s="1"/>
  <c r="BE390" i="5"/>
  <c r="BK390" i="5" s="1"/>
  <c r="BC390" i="5"/>
  <c r="BI390" i="5" s="1"/>
  <c r="BB390" i="5"/>
  <c r="BH390" i="5" s="1"/>
  <c r="BG390" i="5"/>
  <c r="BD390" i="5"/>
  <c r="BJ390" i="5" s="1"/>
  <c r="BE389" i="5"/>
  <c r="BK389" i="5" s="1"/>
  <c r="BC389" i="5"/>
  <c r="BI389" i="5" s="1"/>
  <c r="BB389" i="5"/>
  <c r="BH389" i="5" s="1"/>
  <c r="BG389" i="5"/>
  <c r="BD389" i="5"/>
  <c r="BJ389" i="5" s="1"/>
  <c r="BE388" i="5"/>
  <c r="BK388" i="5" s="1"/>
  <c r="BC388" i="5"/>
  <c r="BI388" i="5" s="1"/>
  <c r="BB388" i="5"/>
  <c r="BH388" i="5" s="1"/>
  <c r="BG388" i="5"/>
  <c r="BD388" i="5"/>
  <c r="BJ388" i="5" s="1"/>
  <c r="BE387" i="5"/>
  <c r="BK387" i="5" s="1"/>
  <c r="BC387" i="5"/>
  <c r="BI387" i="5" s="1"/>
  <c r="BB387" i="5"/>
  <c r="BH387" i="5" s="1"/>
  <c r="BG387" i="5"/>
  <c r="BD387" i="5"/>
  <c r="BJ387" i="5" s="1"/>
  <c r="BE386" i="5"/>
  <c r="BK386" i="5" s="1"/>
  <c r="BC386" i="5"/>
  <c r="BI386" i="5" s="1"/>
  <c r="BB386" i="5"/>
  <c r="BH386" i="5" s="1"/>
  <c r="BG386" i="5"/>
  <c r="BD386" i="5"/>
  <c r="BJ386" i="5" s="1"/>
  <c r="BE385" i="5"/>
  <c r="BK385" i="5" s="1"/>
  <c r="BC385" i="5"/>
  <c r="BI385" i="5" s="1"/>
  <c r="BB385" i="5"/>
  <c r="BH385" i="5" s="1"/>
  <c r="BG385" i="5"/>
  <c r="BD385" i="5"/>
  <c r="BJ385" i="5" s="1"/>
  <c r="BE384" i="5"/>
  <c r="BK384" i="5" s="1"/>
  <c r="BC384" i="5"/>
  <c r="BI384" i="5" s="1"/>
  <c r="BB384" i="5"/>
  <c r="BH384" i="5" s="1"/>
  <c r="BG384" i="5"/>
  <c r="BD384" i="5"/>
  <c r="BJ384" i="5" s="1"/>
  <c r="BE383" i="5"/>
  <c r="BK383" i="5" s="1"/>
  <c r="BC383" i="5"/>
  <c r="BI383" i="5" s="1"/>
  <c r="BB383" i="5"/>
  <c r="BH383" i="5" s="1"/>
  <c r="BG383" i="5"/>
  <c r="BD383" i="5"/>
  <c r="BJ383" i="5" s="1"/>
  <c r="BE382" i="5"/>
  <c r="BK382" i="5" s="1"/>
  <c r="BC382" i="5"/>
  <c r="BI382" i="5" s="1"/>
  <c r="BB382" i="5"/>
  <c r="BH382" i="5" s="1"/>
  <c r="BG382" i="5"/>
  <c r="BD382" i="5"/>
  <c r="BJ382" i="5" s="1"/>
  <c r="BE381" i="5"/>
  <c r="BK381" i="5" s="1"/>
  <c r="BC381" i="5"/>
  <c r="BI381" i="5" s="1"/>
  <c r="BB381" i="5"/>
  <c r="BH381" i="5" s="1"/>
  <c r="BG381" i="5"/>
  <c r="BD381" i="5"/>
  <c r="BJ381" i="5" s="1"/>
  <c r="BE380" i="5"/>
  <c r="BK380" i="5" s="1"/>
  <c r="BC380" i="5"/>
  <c r="BI380" i="5" s="1"/>
  <c r="BB380" i="5"/>
  <c r="BH380" i="5" s="1"/>
  <c r="BG380" i="5"/>
  <c r="BD380" i="5"/>
  <c r="BJ380" i="5" s="1"/>
  <c r="BE379" i="5"/>
  <c r="BK379" i="5" s="1"/>
  <c r="BC379" i="5"/>
  <c r="BI379" i="5" s="1"/>
  <c r="BB379" i="5"/>
  <c r="BH379" i="5" s="1"/>
  <c r="BF379" i="5"/>
  <c r="BL379" i="5" s="1"/>
  <c r="BD379" i="5"/>
  <c r="BJ379" i="5" s="1"/>
  <c r="BE378" i="5"/>
  <c r="BK378" i="5" s="1"/>
  <c r="BC378" i="5"/>
  <c r="BI378" i="5" s="1"/>
  <c r="BB378" i="5"/>
  <c r="BH378" i="5" s="1"/>
  <c r="BG378" i="5"/>
  <c r="BD378" i="5"/>
  <c r="BJ378" i="5" s="1"/>
  <c r="BE377" i="5"/>
  <c r="BK377" i="5" s="1"/>
  <c r="BC377" i="5"/>
  <c r="BI377" i="5" s="1"/>
  <c r="BB377" i="5"/>
  <c r="BH377" i="5" s="1"/>
  <c r="BG377" i="5"/>
  <c r="BD377" i="5"/>
  <c r="BJ377" i="5" s="1"/>
  <c r="BE376" i="5"/>
  <c r="BK376" i="5" s="1"/>
  <c r="BC376" i="5"/>
  <c r="BI376" i="5" s="1"/>
  <c r="BB376" i="5"/>
  <c r="BH376" i="5" s="1"/>
  <c r="BF376" i="5"/>
  <c r="BL376" i="5" s="1"/>
  <c r="BD376" i="5"/>
  <c r="BJ376" i="5" s="1"/>
  <c r="BE375" i="5"/>
  <c r="BK375" i="5" s="1"/>
  <c r="BC375" i="5"/>
  <c r="BI375" i="5" s="1"/>
  <c r="BB375" i="5"/>
  <c r="BH375" i="5" s="1"/>
  <c r="BF375" i="5"/>
  <c r="BL375" i="5" s="1"/>
  <c r="BD375" i="5"/>
  <c r="BJ375" i="5" s="1"/>
  <c r="BE374" i="5"/>
  <c r="BK374" i="5" s="1"/>
  <c r="BC374" i="5"/>
  <c r="BI374" i="5" s="1"/>
  <c r="BB374" i="5"/>
  <c r="BH374" i="5" s="1"/>
  <c r="BF374" i="5"/>
  <c r="BL374" i="5" s="1"/>
  <c r="BD374" i="5"/>
  <c r="BJ374" i="5" s="1"/>
  <c r="BE373" i="5"/>
  <c r="BK373" i="5" s="1"/>
  <c r="BC373" i="5"/>
  <c r="BI373" i="5" s="1"/>
  <c r="BB373" i="5"/>
  <c r="BH373" i="5" s="1"/>
  <c r="BF373" i="5"/>
  <c r="BL373" i="5" s="1"/>
  <c r="BD373" i="5"/>
  <c r="BJ373" i="5" s="1"/>
  <c r="BE372" i="5"/>
  <c r="BK372" i="5" s="1"/>
  <c r="BC372" i="5"/>
  <c r="BI372" i="5" s="1"/>
  <c r="BB372" i="5"/>
  <c r="BH372" i="5" s="1"/>
  <c r="BF372" i="5"/>
  <c r="BL372" i="5" s="1"/>
  <c r="BD372" i="5"/>
  <c r="BJ372" i="5" s="1"/>
  <c r="BE371" i="5"/>
  <c r="BK371" i="5" s="1"/>
  <c r="BC371" i="5"/>
  <c r="BI371" i="5" s="1"/>
  <c r="BB371" i="5"/>
  <c r="BH371" i="5" s="1"/>
  <c r="BF371" i="5"/>
  <c r="BL371" i="5" s="1"/>
  <c r="BD371" i="5"/>
  <c r="BJ371" i="5" s="1"/>
  <c r="BE370" i="5"/>
  <c r="BK370" i="5" s="1"/>
  <c r="BC370" i="5"/>
  <c r="BI370" i="5" s="1"/>
  <c r="BB370" i="5"/>
  <c r="BH370" i="5" s="1"/>
  <c r="BF370" i="5"/>
  <c r="BL370" i="5" s="1"/>
  <c r="BD370" i="5"/>
  <c r="BJ370" i="5" s="1"/>
  <c r="BE369" i="5"/>
  <c r="BK369" i="5" s="1"/>
  <c r="BC369" i="5"/>
  <c r="BI369" i="5" s="1"/>
  <c r="BB369" i="5"/>
  <c r="BH369" i="5" s="1"/>
  <c r="BG369" i="5"/>
  <c r="BD369" i="5"/>
  <c r="BJ369" i="5" s="1"/>
  <c r="BE368" i="5"/>
  <c r="BK368" i="5" s="1"/>
  <c r="BC368" i="5"/>
  <c r="BI368" i="5" s="1"/>
  <c r="BB368" i="5"/>
  <c r="BH368" i="5" s="1"/>
  <c r="BG368" i="5"/>
  <c r="BD368" i="5"/>
  <c r="BJ368" i="5" s="1"/>
  <c r="BE367" i="5"/>
  <c r="BK367" i="5" s="1"/>
  <c r="BC367" i="5"/>
  <c r="BI367" i="5" s="1"/>
  <c r="BB367" i="5"/>
  <c r="BH367" i="5" s="1"/>
  <c r="BG367" i="5"/>
  <c r="BD367" i="5"/>
  <c r="BJ367" i="5" s="1"/>
  <c r="BE366" i="5"/>
  <c r="BK366" i="5" s="1"/>
  <c r="BC366" i="5"/>
  <c r="BI366" i="5" s="1"/>
  <c r="BB366" i="5"/>
  <c r="BH366" i="5" s="1"/>
  <c r="BG366" i="5"/>
  <c r="BD366" i="5"/>
  <c r="BJ366" i="5" s="1"/>
  <c r="BE365" i="5"/>
  <c r="BK365" i="5" s="1"/>
  <c r="BC365" i="5"/>
  <c r="BI365" i="5" s="1"/>
  <c r="BB365" i="5"/>
  <c r="BH365" i="5" s="1"/>
  <c r="BG365" i="5"/>
  <c r="BD365" i="5"/>
  <c r="BJ365" i="5" s="1"/>
  <c r="BE364" i="5"/>
  <c r="BK364" i="5" s="1"/>
  <c r="BC364" i="5"/>
  <c r="BI364" i="5" s="1"/>
  <c r="BB364" i="5"/>
  <c r="BH364" i="5" s="1"/>
  <c r="BG364" i="5"/>
  <c r="BD364" i="5"/>
  <c r="BJ364" i="5" s="1"/>
  <c r="BE363" i="5"/>
  <c r="BK363" i="5" s="1"/>
  <c r="BC363" i="5"/>
  <c r="BI363" i="5" s="1"/>
  <c r="BB363" i="5"/>
  <c r="BH363" i="5" s="1"/>
  <c r="BG363" i="5"/>
  <c r="BD363" i="5"/>
  <c r="BJ363" i="5" s="1"/>
  <c r="BE362" i="5"/>
  <c r="BK362" i="5" s="1"/>
  <c r="BC362" i="5"/>
  <c r="BI362" i="5" s="1"/>
  <c r="BB362" i="5"/>
  <c r="BH362" i="5" s="1"/>
  <c r="BG362" i="5"/>
  <c r="BD362" i="5"/>
  <c r="BJ362" i="5" s="1"/>
  <c r="BE361" i="5"/>
  <c r="BK361" i="5" s="1"/>
  <c r="BC361" i="5"/>
  <c r="BI361" i="5" s="1"/>
  <c r="BB361" i="5"/>
  <c r="BH361" i="5" s="1"/>
  <c r="BG361" i="5"/>
  <c r="BD361" i="5"/>
  <c r="BJ361" i="5" s="1"/>
  <c r="BE360" i="5"/>
  <c r="BK360" i="5" s="1"/>
  <c r="BC360" i="5"/>
  <c r="BI360" i="5" s="1"/>
  <c r="BB360" i="5"/>
  <c r="BH360" i="5" s="1"/>
  <c r="BG360" i="5"/>
  <c r="BD360" i="5"/>
  <c r="BJ360" i="5" s="1"/>
  <c r="BE359" i="5"/>
  <c r="BK359" i="5" s="1"/>
  <c r="BC359" i="5"/>
  <c r="BI359" i="5" s="1"/>
  <c r="BB359" i="5"/>
  <c r="BH359" i="5" s="1"/>
  <c r="BG359" i="5"/>
  <c r="BD359" i="5"/>
  <c r="BJ359" i="5" s="1"/>
  <c r="BE358" i="5"/>
  <c r="BK358" i="5" s="1"/>
  <c r="BC358" i="5"/>
  <c r="BI358" i="5" s="1"/>
  <c r="BB358" i="5"/>
  <c r="BH358" i="5" s="1"/>
  <c r="BG358" i="5"/>
  <c r="BD358" i="5"/>
  <c r="BJ358" i="5" s="1"/>
  <c r="BE357" i="5"/>
  <c r="BK357" i="5" s="1"/>
  <c r="BC357" i="5"/>
  <c r="BI357" i="5" s="1"/>
  <c r="BB357" i="5"/>
  <c r="BH357" i="5" s="1"/>
  <c r="BG357" i="5"/>
  <c r="BD357" i="5"/>
  <c r="BJ357" i="5" s="1"/>
  <c r="BE356" i="5"/>
  <c r="BK356" i="5" s="1"/>
  <c r="BC356" i="5"/>
  <c r="BI356" i="5" s="1"/>
  <c r="BB356" i="5"/>
  <c r="BH356" i="5" s="1"/>
  <c r="BG356" i="5"/>
  <c r="BD356" i="5"/>
  <c r="BJ356" i="5" s="1"/>
  <c r="BE355" i="5"/>
  <c r="BK355" i="5" s="1"/>
  <c r="BC355" i="5"/>
  <c r="BI355" i="5" s="1"/>
  <c r="BB355" i="5"/>
  <c r="BH355" i="5" s="1"/>
  <c r="BG355" i="5"/>
  <c r="BD355" i="5"/>
  <c r="BJ355" i="5" s="1"/>
  <c r="BE354" i="5"/>
  <c r="BK354" i="5" s="1"/>
  <c r="BC354" i="5"/>
  <c r="BI354" i="5" s="1"/>
  <c r="BB354" i="5"/>
  <c r="BH354" i="5" s="1"/>
  <c r="BG354" i="5"/>
  <c r="BD354" i="5"/>
  <c r="BJ354" i="5" s="1"/>
  <c r="BE353" i="5"/>
  <c r="BK353" i="5" s="1"/>
  <c r="BC353" i="5"/>
  <c r="BI353" i="5" s="1"/>
  <c r="BB353" i="5"/>
  <c r="BH353" i="5" s="1"/>
  <c r="BF353" i="5"/>
  <c r="BL353" i="5" s="1"/>
  <c r="BD353" i="5"/>
  <c r="BJ353" i="5" s="1"/>
  <c r="BE352" i="5"/>
  <c r="BK352" i="5" s="1"/>
  <c r="BC352" i="5"/>
  <c r="BI352" i="5" s="1"/>
  <c r="BB352" i="5"/>
  <c r="BH352" i="5" s="1"/>
  <c r="BF352" i="5"/>
  <c r="BL352" i="5" s="1"/>
  <c r="BD352" i="5"/>
  <c r="BJ352" i="5" s="1"/>
  <c r="BE351" i="5"/>
  <c r="BK351" i="5" s="1"/>
  <c r="BC351" i="5"/>
  <c r="BI351" i="5" s="1"/>
  <c r="BB351" i="5"/>
  <c r="BH351" i="5" s="1"/>
  <c r="BF351" i="5"/>
  <c r="BL351" i="5" s="1"/>
  <c r="BD351" i="5"/>
  <c r="BJ351" i="5" s="1"/>
  <c r="BE350" i="5"/>
  <c r="BK350" i="5" s="1"/>
  <c r="BC350" i="5"/>
  <c r="BI350" i="5" s="1"/>
  <c r="BB350" i="5"/>
  <c r="BH350" i="5" s="1"/>
  <c r="BF350" i="5"/>
  <c r="BL350" i="5" s="1"/>
  <c r="BD350" i="5"/>
  <c r="BJ350" i="5" s="1"/>
  <c r="BE349" i="5"/>
  <c r="BK349" i="5" s="1"/>
  <c r="BC349" i="5"/>
  <c r="BI349" i="5" s="1"/>
  <c r="BB349" i="5"/>
  <c r="BH349" i="5" s="1"/>
  <c r="BF349" i="5"/>
  <c r="BL349" i="5" s="1"/>
  <c r="BD349" i="5"/>
  <c r="BJ349" i="5" s="1"/>
  <c r="BE348" i="5"/>
  <c r="BK348" i="5" s="1"/>
  <c r="BC348" i="5"/>
  <c r="BI348" i="5" s="1"/>
  <c r="BB348" i="5"/>
  <c r="BH348" i="5" s="1"/>
  <c r="BF348" i="5"/>
  <c r="BL348" i="5" s="1"/>
  <c r="BD348" i="5"/>
  <c r="BJ348" i="5" s="1"/>
  <c r="BE347" i="5"/>
  <c r="BK347" i="5" s="1"/>
  <c r="BC347" i="5"/>
  <c r="BI347" i="5" s="1"/>
  <c r="BB347" i="5"/>
  <c r="BH347" i="5" s="1"/>
  <c r="BF347" i="5"/>
  <c r="BL347" i="5" s="1"/>
  <c r="BD347" i="5"/>
  <c r="BJ347" i="5" s="1"/>
  <c r="BE346" i="5"/>
  <c r="BK346" i="5" s="1"/>
  <c r="BC346" i="5"/>
  <c r="BI346" i="5" s="1"/>
  <c r="BB346" i="5"/>
  <c r="BH346" i="5" s="1"/>
  <c r="BF346" i="5"/>
  <c r="BL346" i="5" s="1"/>
  <c r="BD346" i="5"/>
  <c r="BJ346" i="5" s="1"/>
  <c r="BE345" i="5"/>
  <c r="BK345" i="5" s="1"/>
  <c r="BC345" i="5"/>
  <c r="BI345" i="5" s="1"/>
  <c r="BB345" i="5"/>
  <c r="BH345" i="5" s="1"/>
  <c r="BF345" i="5"/>
  <c r="BL345" i="5" s="1"/>
  <c r="BD345" i="5"/>
  <c r="BJ345" i="5" s="1"/>
  <c r="BE344" i="5"/>
  <c r="BK344" i="5" s="1"/>
  <c r="BC344" i="5"/>
  <c r="BI344" i="5" s="1"/>
  <c r="BB344" i="5"/>
  <c r="BH344" i="5" s="1"/>
  <c r="BF344" i="5"/>
  <c r="BL344" i="5" s="1"/>
  <c r="BD344" i="5"/>
  <c r="BJ344" i="5" s="1"/>
  <c r="BE343" i="5"/>
  <c r="BK343" i="5" s="1"/>
  <c r="BC343" i="5"/>
  <c r="BI343" i="5" s="1"/>
  <c r="BB343" i="5"/>
  <c r="BH343" i="5" s="1"/>
  <c r="BF343" i="5"/>
  <c r="BL343" i="5" s="1"/>
  <c r="BD343" i="5"/>
  <c r="BJ343" i="5" s="1"/>
  <c r="BE342" i="5"/>
  <c r="BK342" i="5" s="1"/>
  <c r="BC342" i="5"/>
  <c r="BI342" i="5" s="1"/>
  <c r="BB342" i="5"/>
  <c r="BH342" i="5" s="1"/>
  <c r="BF342" i="5"/>
  <c r="BL342" i="5" s="1"/>
  <c r="BD342" i="5"/>
  <c r="BJ342" i="5" s="1"/>
  <c r="BE341" i="5"/>
  <c r="BK341" i="5" s="1"/>
  <c r="BC341" i="5"/>
  <c r="BI341" i="5" s="1"/>
  <c r="BB341" i="5"/>
  <c r="BH341" i="5" s="1"/>
  <c r="BF341" i="5"/>
  <c r="BL341" i="5" s="1"/>
  <c r="BD341" i="5"/>
  <c r="BJ341" i="5" s="1"/>
  <c r="BE340" i="5"/>
  <c r="BK340" i="5" s="1"/>
  <c r="BC340" i="5"/>
  <c r="BI340" i="5" s="1"/>
  <c r="BB340" i="5"/>
  <c r="BH340" i="5" s="1"/>
  <c r="BF340" i="5"/>
  <c r="BL340" i="5" s="1"/>
  <c r="BD340" i="5"/>
  <c r="BJ340" i="5" s="1"/>
  <c r="BE339" i="5"/>
  <c r="BK339" i="5" s="1"/>
  <c r="BC339" i="5"/>
  <c r="BI339" i="5" s="1"/>
  <c r="BB339" i="5"/>
  <c r="BH339" i="5" s="1"/>
  <c r="BF339" i="5"/>
  <c r="BL339" i="5" s="1"/>
  <c r="BD339" i="5"/>
  <c r="BJ339" i="5" s="1"/>
  <c r="BE338" i="5"/>
  <c r="BK338" i="5" s="1"/>
  <c r="BC338" i="5"/>
  <c r="BI338" i="5" s="1"/>
  <c r="BB338" i="5"/>
  <c r="BH338" i="5" s="1"/>
  <c r="BF338" i="5"/>
  <c r="BL338" i="5" s="1"/>
  <c r="BD338" i="5"/>
  <c r="BJ338" i="5" s="1"/>
  <c r="BE337" i="5"/>
  <c r="BK337" i="5" s="1"/>
  <c r="BC337" i="5"/>
  <c r="BI337" i="5" s="1"/>
  <c r="BB337" i="5"/>
  <c r="BH337" i="5" s="1"/>
  <c r="BF337" i="5"/>
  <c r="BL337" i="5" s="1"/>
  <c r="BD337" i="5"/>
  <c r="BJ337" i="5" s="1"/>
  <c r="BE336" i="5"/>
  <c r="BK336" i="5" s="1"/>
  <c r="BC336" i="5"/>
  <c r="BI336" i="5" s="1"/>
  <c r="BB336" i="5"/>
  <c r="BH336" i="5" s="1"/>
  <c r="BF336" i="5"/>
  <c r="BL336" i="5" s="1"/>
  <c r="BD336" i="5"/>
  <c r="BJ336" i="5" s="1"/>
  <c r="BE335" i="5"/>
  <c r="BK335" i="5" s="1"/>
  <c r="BC335" i="5"/>
  <c r="BI335" i="5" s="1"/>
  <c r="BB335" i="5"/>
  <c r="BH335" i="5" s="1"/>
  <c r="BF335" i="5"/>
  <c r="BL335" i="5" s="1"/>
  <c r="BD335" i="5"/>
  <c r="BJ335" i="5" s="1"/>
  <c r="BE334" i="5"/>
  <c r="BK334" i="5" s="1"/>
  <c r="BC334" i="5"/>
  <c r="BI334" i="5" s="1"/>
  <c r="BB334" i="5"/>
  <c r="BH334" i="5" s="1"/>
  <c r="BF334" i="5"/>
  <c r="BL334" i="5" s="1"/>
  <c r="BD334" i="5"/>
  <c r="BJ334" i="5" s="1"/>
  <c r="BE333" i="5"/>
  <c r="BK333" i="5" s="1"/>
  <c r="BC333" i="5"/>
  <c r="BI333" i="5" s="1"/>
  <c r="BB333" i="5"/>
  <c r="BH333" i="5" s="1"/>
  <c r="BF333" i="5"/>
  <c r="BL333" i="5" s="1"/>
  <c r="BD333" i="5"/>
  <c r="BJ333" i="5" s="1"/>
  <c r="BE332" i="5"/>
  <c r="BK332" i="5" s="1"/>
  <c r="BC332" i="5"/>
  <c r="BI332" i="5" s="1"/>
  <c r="BB332" i="5"/>
  <c r="BH332" i="5" s="1"/>
  <c r="BF332" i="5"/>
  <c r="BL332" i="5" s="1"/>
  <c r="BD332" i="5"/>
  <c r="BJ332" i="5" s="1"/>
  <c r="BE331" i="5"/>
  <c r="BK331" i="5" s="1"/>
  <c r="BC331" i="5"/>
  <c r="BI331" i="5" s="1"/>
  <c r="BB331" i="5"/>
  <c r="BH331" i="5" s="1"/>
  <c r="BF331" i="5"/>
  <c r="BL331" i="5" s="1"/>
  <c r="BD331" i="5"/>
  <c r="BJ331" i="5" s="1"/>
  <c r="BE330" i="5"/>
  <c r="BK330" i="5" s="1"/>
  <c r="BC330" i="5"/>
  <c r="BI330" i="5" s="1"/>
  <c r="BB330" i="5"/>
  <c r="BH330" i="5" s="1"/>
  <c r="BF330" i="5"/>
  <c r="BL330" i="5" s="1"/>
  <c r="BD330" i="5"/>
  <c r="BJ330" i="5" s="1"/>
  <c r="BE329" i="5"/>
  <c r="BK329" i="5" s="1"/>
  <c r="BC329" i="5"/>
  <c r="BI329" i="5" s="1"/>
  <c r="BB329" i="5"/>
  <c r="BH329" i="5" s="1"/>
  <c r="BF329" i="5"/>
  <c r="BL329" i="5" s="1"/>
  <c r="BD329" i="5"/>
  <c r="BJ329" i="5" s="1"/>
  <c r="BE328" i="5"/>
  <c r="BK328" i="5" s="1"/>
  <c r="BC328" i="5"/>
  <c r="BI328" i="5" s="1"/>
  <c r="BB328" i="5"/>
  <c r="BH328" i="5" s="1"/>
  <c r="BF328" i="5"/>
  <c r="BL328" i="5" s="1"/>
  <c r="BD328" i="5"/>
  <c r="BJ328" i="5" s="1"/>
  <c r="BE327" i="5"/>
  <c r="BK327" i="5" s="1"/>
  <c r="BC327" i="5"/>
  <c r="BI327" i="5" s="1"/>
  <c r="BB327" i="5"/>
  <c r="BH327" i="5" s="1"/>
  <c r="BF327" i="5"/>
  <c r="BL327" i="5" s="1"/>
  <c r="BD327" i="5"/>
  <c r="BJ327" i="5" s="1"/>
  <c r="BE326" i="5"/>
  <c r="BK326" i="5" s="1"/>
  <c r="BC326" i="5"/>
  <c r="BI326" i="5" s="1"/>
  <c r="BB326" i="5"/>
  <c r="BH326" i="5" s="1"/>
  <c r="BF326" i="5"/>
  <c r="BL326" i="5" s="1"/>
  <c r="BD326" i="5"/>
  <c r="BJ326" i="5" s="1"/>
  <c r="BE325" i="5"/>
  <c r="BK325" i="5" s="1"/>
  <c r="BC325" i="5"/>
  <c r="BI325" i="5" s="1"/>
  <c r="BB325" i="5"/>
  <c r="BH325" i="5" s="1"/>
  <c r="BF325" i="5"/>
  <c r="BL325" i="5" s="1"/>
  <c r="BD325" i="5"/>
  <c r="BJ325" i="5" s="1"/>
  <c r="BE324" i="5"/>
  <c r="BK324" i="5" s="1"/>
  <c r="BC324" i="5"/>
  <c r="BI324" i="5" s="1"/>
  <c r="BB324" i="5"/>
  <c r="BH324" i="5" s="1"/>
  <c r="BF324" i="5"/>
  <c r="BL324" i="5" s="1"/>
  <c r="BD324" i="5"/>
  <c r="BJ324" i="5" s="1"/>
  <c r="BE323" i="5"/>
  <c r="BK323" i="5" s="1"/>
  <c r="BC323" i="5"/>
  <c r="BI323" i="5" s="1"/>
  <c r="BB323" i="5"/>
  <c r="BH323" i="5" s="1"/>
  <c r="BF323" i="5"/>
  <c r="BL323" i="5" s="1"/>
  <c r="BD323" i="5"/>
  <c r="BJ323" i="5" s="1"/>
  <c r="BE322" i="5"/>
  <c r="BK322" i="5" s="1"/>
  <c r="BC322" i="5"/>
  <c r="BI322" i="5" s="1"/>
  <c r="BB322" i="5"/>
  <c r="BH322" i="5" s="1"/>
  <c r="BF322" i="5"/>
  <c r="BL322" i="5" s="1"/>
  <c r="BD322" i="5"/>
  <c r="BJ322" i="5" s="1"/>
  <c r="BE321" i="5"/>
  <c r="BK321" i="5" s="1"/>
  <c r="BC321" i="5"/>
  <c r="BI321" i="5" s="1"/>
  <c r="BB321" i="5"/>
  <c r="BH321" i="5" s="1"/>
  <c r="BF321" i="5"/>
  <c r="BL321" i="5" s="1"/>
  <c r="BD321" i="5"/>
  <c r="BJ321" i="5" s="1"/>
  <c r="BE320" i="5"/>
  <c r="BK320" i="5" s="1"/>
  <c r="BC320" i="5"/>
  <c r="BI320" i="5" s="1"/>
  <c r="BB320" i="5"/>
  <c r="BH320" i="5" s="1"/>
  <c r="BF320" i="5"/>
  <c r="BL320" i="5" s="1"/>
  <c r="BD320" i="5"/>
  <c r="BJ320" i="5" s="1"/>
  <c r="BE319" i="5"/>
  <c r="BK319" i="5" s="1"/>
  <c r="BC319" i="5"/>
  <c r="BI319" i="5" s="1"/>
  <c r="BB319" i="5"/>
  <c r="BH319" i="5" s="1"/>
  <c r="BF319" i="5"/>
  <c r="BL319" i="5" s="1"/>
  <c r="BD319" i="5"/>
  <c r="BJ319" i="5" s="1"/>
  <c r="BE318" i="5"/>
  <c r="BK318" i="5" s="1"/>
  <c r="BC318" i="5"/>
  <c r="BI318" i="5" s="1"/>
  <c r="BB318" i="5"/>
  <c r="BH318" i="5" s="1"/>
  <c r="BF318" i="5"/>
  <c r="BL318" i="5" s="1"/>
  <c r="BD318" i="5"/>
  <c r="BJ318" i="5" s="1"/>
  <c r="BE317" i="5"/>
  <c r="BK317" i="5" s="1"/>
  <c r="BC317" i="5"/>
  <c r="BI317" i="5" s="1"/>
  <c r="BB317" i="5"/>
  <c r="BH317" i="5" s="1"/>
  <c r="BF317" i="5"/>
  <c r="BL317" i="5" s="1"/>
  <c r="BD317" i="5"/>
  <c r="BJ317" i="5" s="1"/>
  <c r="BE316" i="5"/>
  <c r="BK316" i="5" s="1"/>
  <c r="BC316" i="5"/>
  <c r="BI316" i="5" s="1"/>
  <c r="BB316" i="5"/>
  <c r="BH316" i="5" s="1"/>
  <c r="BF316" i="5"/>
  <c r="BL316" i="5" s="1"/>
  <c r="BD316" i="5"/>
  <c r="BJ316" i="5" s="1"/>
  <c r="BE315" i="5"/>
  <c r="BK315" i="5" s="1"/>
  <c r="BC315" i="5"/>
  <c r="BI315" i="5" s="1"/>
  <c r="BB315" i="5"/>
  <c r="BH315" i="5" s="1"/>
  <c r="BF315" i="5"/>
  <c r="BL315" i="5" s="1"/>
  <c r="BD315" i="5"/>
  <c r="BJ315" i="5" s="1"/>
  <c r="BE314" i="5"/>
  <c r="BK314" i="5" s="1"/>
  <c r="BC314" i="5"/>
  <c r="BI314" i="5" s="1"/>
  <c r="BB314" i="5"/>
  <c r="BH314" i="5" s="1"/>
  <c r="BF314" i="5"/>
  <c r="BL314" i="5" s="1"/>
  <c r="BD314" i="5"/>
  <c r="BJ314" i="5" s="1"/>
  <c r="BE313" i="5"/>
  <c r="BK313" i="5" s="1"/>
  <c r="BC313" i="5"/>
  <c r="BI313" i="5" s="1"/>
  <c r="BB313" i="5"/>
  <c r="BH313" i="5" s="1"/>
  <c r="BF313" i="5"/>
  <c r="BL313" i="5" s="1"/>
  <c r="BD313" i="5"/>
  <c r="BJ313" i="5" s="1"/>
  <c r="BE312" i="5"/>
  <c r="BK312" i="5" s="1"/>
  <c r="BC312" i="5"/>
  <c r="BI312" i="5" s="1"/>
  <c r="BB312" i="5"/>
  <c r="BH312" i="5" s="1"/>
  <c r="BF312" i="5"/>
  <c r="BL312" i="5" s="1"/>
  <c r="BD312" i="5"/>
  <c r="BJ312" i="5" s="1"/>
  <c r="BE311" i="5"/>
  <c r="BK311" i="5" s="1"/>
  <c r="BC311" i="5"/>
  <c r="BI311" i="5" s="1"/>
  <c r="BB311" i="5"/>
  <c r="BH311" i="5" s="1"/>
  <c r="BF311" i="5"/>
  <c r="BL311" i="5" s="1"/>
  <c r="BD311" i="5"/>
  <c r="BJ311" i="5" s="1"/>
  <c r="BE310" i="5"/>
  <c r="BK310" i="5" s="1"/>
  <c r="BC310" i="5"/>
  <c r="BI310" i="5" s="1"/>
  <c r="BB310" i="5"/>
  <c r="BH310" i="5" s="1"/>
  <c r="BF310" i="5"/>
  <c r="BL310" i="5" s="1"/>
  <c r="BD310" i="5"/>
  <c r="BJ310" i="5" s="1"/>
  <c r="BE309" i="5"/>
  <c r="BK309" i="5" s="1"/>
  <c r="BC309" i="5"/>
  <c r="BI309" i="5" s="1"/>
  <c r="BB309" i="5"/>
  <c r="BH309" i="5" s="1"/>
  <c r="BF309" i="5"/>
  <c r="BL309" i="5" s="1"/>
  <c r="BD309" i="5"/>
  <c r="BJ309" i="5" s="1"/>
  <c r="BE308" i="5"/>
  <c r="BK308" i="5" s="1"/>
  <c r="BC308" i="5"/>
  <c r="BI308" i="5" s="1"/>
  <c r="BB308" i="5"/>
  <c r="BH308" i="5" s="1"/>
  <c r="BF308" i="5"/>
  <c r="BL308" i="5" s="1"/>
  <c r="BD308" i="5"/>
  <c r="BJ308" i="5" s="1"/>
  <c r="BE307" i="5"/>
  <c r="BK307" i="5" s="1"/>
  <c r="BC307" i="5"/>
  <c r="BI307" i="5" s="1"/>
  <c r="BB307" i="5"/>
  <c r="BH307" i="5" s="1"/>
  <c r="BF307" i="5"/>
  <c r="BL307" i="5" s="1"/>
  <c r="BD307" i="5"/>
  <c r="BJ307" i="5" s="1"/>
  <c r="BE306" i="5"/>
  <c r="BK306" i="5" s="1"/>
  <c r="BC306" i="5"/>
  <c r="BI306" i="5" s="1"/>
  <c r="BB306" i="5"/>
  <c r="BH306" i="5" s="1"/>
  <c r="BF306" i="5"/>
  <c r="BL306" i="5" s="1"/>
  <c r="BD306" i="5"/>
  <c r="BJ306" i="5" s="1"/>
  <c r="BE305" i="5"/>
  <c r="BK305" i="5" s="1"/>
  <c r="BC305" i="5"/>
  <c r="BI305" i="5" s="1"/>
  <c r="BB305" i="5"/>
  <c r="BH305" i="5" s="1"/>
  <c r="BF305" i="5"/>
  <c r="BL305" i="5" s="1"/>
  <c r="BD305" i="5"/>
  <c r="BJ305" i="5" s="1"/>
  <c r="BE304" i="5"/>
  <c r="BK304" i="5" s="1"/>
  <c r="BC304" i="5"/>
  <c r="BI304" i="5" s="1"/>
  <c r="BB304" i="5"/>
  <c r="BH304" i="5" s="1"/>
  <c r="BF304" i="5"/>
  <c r="BL304" i="5" s="1"/>
  <c r="BD304" i="5"/>
  <c r="BJ304" i="5" s="1"/>
  <c r="BE303" i="5"/>
  <c r="BK303" i="5" s="1"/>
  <c r="BC303" i="5"/>
  <c r="BI303" i="5" s="1"/>
  <c r="BB303" i="5"/>
  <c r="BH303" i="5" s="1"/>
  <c r="BF303" i="5"/>
  <c r="BL303" i="5" s="1"/>
  <c r="BD303" i="5"/>
  <c r="BJ303" i="5" s="1"/>
  <c r="BE302" i="5"/>
  <c r="BK302" i="5" s="1"/>
  <c r="BC302" i="5"/>
  <c r="BI302" i="5" s="1"/>
  <c r="BB302" i="5"/>
  <c r="BH302" i="5" s="1"/>
  <c r="BF302" i="5"/>
  <c r="BL302" i="5" s="1"/>
  <c r="BD302" i="5"/>
  <c r="BJ302" i="5" s="1"/>
  <c r="BE301" i="5"/>
  <c r="BK301" i="5" s="1"/>
  <c r="BC301" i="5"/>
  <c r="BI301" i="5" s="1"/>
  <c r="BB301" i="5"/>
  <c r="BH301" i="5" s="1"/>
  <c r="BF301" i="5"/>
  <c r="BL301" i="5" s="1"/>
  <c r="BD301" i="5"/>
  <c r="BJ301" i="5" s="1"/>
  <c r="BE300" i="5"/>
  <c r="BK300" i="5" s="1"/>
  <c r="BC300" i="5"/>
  <c r="BI300" i="5" s="1"/>
  <c r="BB300" i="5"/>
  <c r="BH300" i="5" s="1"/>
  <c r="BF300" i="5"/>
  <c r="BL300" i="5" s="1"/>
  <c r="BD300" i="5"/>
  <c r="BJ300" i="5" s="1"/>
  <c r="BE299" i="5"/>
  <c r="BK299" i="5" s="1"/>
  <c r="BC299" i="5"/>
  <c r="BI299" i="5" s="1"/>
  <c r="BB299" i="5"/>
  <c r="BH299" i="5" s="1"/>
  <c r="BF299" i="5"/>
  <c r="BL299" i="5" s="1"/>
  <c r="BD299" i="5"/>
  <c r="BJ299" i="5" s="1"/>
  <c r="BE298" i="5"/>
  <c r="BK298" i="5" s="1"/>
  <c r="BC298" i="5"/>
  <c r="BI298" i="5" s="1"/>
  <c r="BB298" i="5"/>
  <c r="BH298" i="5" s="1"/>
  <c r="BF298" i="5"/>
  <c r="BL298" i="5" s="1"/>
  <c r="BD298" i="5"/>
  <c r="BJ298" i="5" s="1"/>
  <c r="BE297" i="5"/>
  <c r="BK297" i="5" s="1"/>
  <c r="BC297" i="5"/>
  <c r="BI297" i="5" s="1"/>
  <c r="BB297" i="5"/>
  <c r="BH297" i="5" s="1"/>
  <c r="BF297" i="5"/>
  <c r="BL297" i="5" s="1"/>
  <c r="BD297" i="5"/>
  <c r="BJ297" i="5" s="1"/>
  <c r="BE296" i="5"/>
  <c r="BK296" i="5" s="1"/>
  <c r="BC296" i="5"/>
  <c r="BI296" i="5" s="1"/>
  <c r="BB296" i="5"/>
  <c r="BH296" i="5" s="1"/>
  <c r="BF296" i="5"/>
  <c r="BL296" i="5" s="1"/>
  <c r="BD296" i="5"/>
  <c r="BJ296" i="5" s="1"/>
  <c r="BE295" i="5"/>
  <c r="BK295" i="5" s="1"/>
  <c r="BC295" i="5"/>
  <c r="BI295" i="5" s="1"/>
  <c r="BB295" i="5"/>
  <c r="BH295" i="5" s="1"/>
  <c r="BF295" i="5"/>
  <c r="BL295" i="5" s="1"/>
  <c r="BD295" i="5"/>
  <c r="BJ295" i="5" s="1"/>
  <c r="BE294" i="5"/>
  <c r="BK294" i="5" s="1"/>
  <c r="BC294" i="5"/>
  <c r="BI294" i="5" s="1"/>
  <c r="BB294" i="5"/>
  <c r="BH294" i="5" s="1"/>
  <c r="BF294" i="5"/>
  <c r="BL294" i="5" s="1"/>
  <c r="BD294" i="5"/>
  <c r="BJ294" i="5" s="1"/>
  <c r="BE293" i="5"/>
  <c r="BK293" i="5" s="1"/>
  <c r="BC293" i="5"/>
  <c r="BI293" i="5" s="1"/>
  <c r="BB293" i="5"/>
  <c r="BH293" i="5" s="1"/>
  <c r="BF293" i="5"/>
  <c r="BL293" i="5" s="1"/>
  <c r="BD293" i="5"/>
  <c r="BJ293" i="5" s="1"/>
  <c r="BE292" i="5"/>
  <c r="BK292" i="5" s="1"/>
  <c r="BC292" i="5"/>
  <c r="BI292" i="5" s="1"/>
  <c r="BB292" i="5"/>
  <c r="BH292" i="5" s="1"/>
  <c r="BF292" i="5"/>
  <c r="BL292" i="5" s="1"/>
  <c r="BD292" i="5"/>
  <c r="BJ292" i="5" s="1"/>
  <c r="BE291" i="5"/>
  <c r="BK291" i="5" s="1"/>
  <c r="BC291" i="5"/>
  <c r="BI291" i="5" s="1"/>
  <c r="BB291" i="5"/>
  <c r="BH291" i="5" s="1"/>
  <c r="BF291" i="5"/>
  <c r="BL291" i="5" s="1"/>
  <c r="BD291" i="5"/>
  <c r="BJ291" i="5" s="1"/>
  <c r="BE290" i="5"/>
  <c r="BK290" i="5" s="1"/>
  <c r="BC290" i="5"/>
  <c r="BI290" i="5" s="1"/>
  <c r="BB290" i="5"/>
  <c r="BH290" i="5" s="1"/>
  <c r="BF290" i="5"/>
  <c r="BL290" i="5" s="1"/>
  <c r="BD290" i="5"/>
  <c r="BJ290" i="5" s="1"/>
  <c r="BE289" i="5"/>
  <c r="BK289" i="5" s="1"/>
  <c r="BC289" i="5"/>
  <c r="BI289" i="5" s="1"/>
  <c r="BB289" i="5"/>
  <c r="BH289" i="5" s="1"/>
  <c r="BF289" i="5"/>
  <c r="BL289" i="5" s="1"/>
  <c r="BD289" i="5"/>
  <c r="BJ289" i="5" s="1"/>
  <c r="BE288" i="5"/>
  <c r="BK288" i="5" s="1"/>
  <c r="BC288" i="5"/>
  <c r="BI288" i="5" s="1"/>
  <c r="BB288" i="5"/>
  <c r="BH288" i="5" s="1"/>
  <c r="BF288" i="5"/>
  <c r="BL288" i="5" s="1"/>
  <c r="BD288" i="5"/>
  <c r="BJ288" i="5" s="1"/>
  <c r="BE287" i="5"/>
  <c r="BK287" i="5" s="1"/>
  <c r="BC287" i="5"/>
  <c r="BI287" i="5" s="1"/>
  <c r="BB287" i="5"/>
  <c r="BH287" i="5" s="1"/>
  <c r="BF287" i="5"/>
  <c r="BL287" i="5" s="1"/>
  <c r="BD287" i="5"/>
  <c r="BJ287" i="5" s="1"/>
  <c r="BE286" i="5"/>
  <c r="BK286" i="5" s="1"/>
  <c r="BC286" i="5"/>
  <c r="BI286" i="5" s="1"/>
  <c r="BB286" i="5"/>
  <c r="BH286" i="5" s="1"/>
  <c r="BF286" i="5"/>
  <c r="BL286" i="5" s="1"/>
  <c r="BD286" i="5"/>
  <c r="BJ286" i="5" s="1"/>
  <c r="BE285" i="5"/>
  <c r="BK285" i="5" s="1"/>
  <c r="BC285" i="5"/>
  <c r="BI285" i="5" s="1"/>
  <c r="BB285" i="5"/>
  <c r="BH285" i="5" s="1"/>
  <c r="BF285" i="5"/>
  <c r="BL285" i="5" s="1"/>
  <c r="BD285" i="5"/>
  <c r="BJ285" i="5" s="1"/>
  <c r="BE284" i="5"/>
  <c r="BK284" i="5" s="1"/>
  <c r="BC284" i="5"/>
  <c r="BI284" i="5" s="1"/>
  <c r="BB284" i="5"/>
  <c r="BH284" i="5" s="1"/>
  <c r="BF284" i="5"/>
  <c r="BL284" i="5" s="1"/>
  <c r="BD284" i="5"/>
  <c r="BJ284" i="5" s="1"/>
  <c r="BE283" i="5"/>
  <c r="BK283" i="5" s="1"/>
  <c r="BC283" i="5"/>
  <c r="BI283" i="5" s="1"/>
  <c r="BB283" i="5"/>
  <c r="BH283" i="5" s="1"/>
  <c r="BF283" i="5"/>
  <c r="BL283" i="5" s="1"/>
  <c r="BD283" i="5"/>
  <c r="BJ283" i="5" s="1"/>
  <c r="BE282" i="5"/>
  <c r="BK282" i="5" s="1"/>
  <c r="BC282" i="5"/>
  <c r="BI282" i="5" s="1"/>
  <c r="BB282" i="5"/>
  <c r="BH282" i="5" s="1"/>
  <c r="BF282" i="5"/>
  <c r="BL282" i="5" s="1"/>
  <c r="BD282" i="5"/>
  <c r="BJ282" i="5" s="1"/>
  <c r="BE281" i="5"/>
  <c r="BK281" i="5" s="1"/>
  <c r="BC281" i="5"/>
  <c r="BI281" i="5" s="1"/>
  <c r="BB281" i="5"/>
  <c r="BH281" i="5" s="1"/>
  <c r="BF281" i="5"/>
  <c r="BL281" i="5" s="1"/>
  <c r="BD281" i="5"/>
  <c r="BJ281" i="5" s="1"/>
  <c r="BE280" i="5"/>
  <c r="BK280" i="5" s="1"/>
  <c r="BC280" i="5"/>
  <c r="BI280" i="5" s="1"/>
  <c r="BB280" i="5"/>
  <c r="BH280" i="5" s="1"/>
  <c r="BF280" i="5"/>
  <c r="BL280" i="5" s="1"/>
  <c r="BD280" i="5"/>
  <c r="BJ280" i="5" s="1"/>
  <c r="BE279" i="5"/>
  <c r="BK279" i="5" s="1"/>
  <c r="BC279" i="5"/>
  <c r="BI279" i="5" s="1"/>
  <c r="BB279" i="5"/>
  <c r="BH279" i="5" s="1"/>
  <c r="BF279" i="5"/>
  <c r="BL279" i="5" s="1"/>
  <c r="BD279" i="5"/>
  <c r="BJ279" i="5" s="1"/>
  <c r="BE278" i="5"/>
  <c r="BK278" i="5" s="1"/>
  <c r="BC278" i="5"/>
  <c r="BI278" i="5" s="1"/>
  <c r="BB278" i="5"/>
  <c r="BH278" i="5" s="1"/>
  <c r="BF278" i="5"/>
  <c r="BL278" i="5" s="1"/>
  <c r="BD278" i="5"/>
  <c r="BJ278" i="5" s="1"/>
  <c r="BE277" i="5"/>
  <c r="BK277" i="5" s="1"/>
  <c r="BC277" i="5"/>
  <c r="BI277" i="5" s="1"/>
  <c r="BB277" i="5"/>
  <c r="BH277" i="5" s="1"/>
  <c r="BF277" i="5"/>
  <c r="BL277" i="5" s="1"/>
  <c r="BD277" i="5"/>
  <c r="BJ277" i="5" s="1"/>
  <c r="BE276" i="5"/>
  <c r="BK276" i="5" s="1"/>
  <c r="BC276" i="5"/>
  <c r="BI276" i="5" s="1"/>
  <c r="BB276" i="5"/>
  <c r="BH276" i="5" s="1"/>
  <c r="BF276" i="5"/>
  <c r="BL276" i="5" s="1"/>
  <c r="BD276" i="5"/>
  <c r="BJ276" i="5" s="1"/>
  <c r="BE275" i="5"/>
  <c r="BK275" i="5" s="1"/>
  <c r="BC275" i="5"/>
  <c r="BI275" i="5" s="1"/>
  <c r="BB275" i="5"/>
  <c r="BH275" i="5" s="1"/>
  <c r="BF275" i="5"/>
  <c r="BL275" i="5" s="1"/>
  <c r="BD275" i="5"/>
  <c r="BJ275" i="5" s="1"/>
  <c r="BE274" i="5"/>
  <c r="BK274" i="5" s="1"/>
  <c r="BC274" i="5"/>
  <c r="BI274" i="5" s="1"/>
  <c r="BB274" i="5"/>
  <c r="BH274" i="5" s="1"/>
  <c r="BF274" i="5"/>
  <c r="BL274" i="5" s="1"/>
  <c r="BD274" i="5"/>
  <c r="BJ274" i="5" s="1"/>
  <c r="BE273" i="5"/>
  <c r="BK273" i="5" s="1"/>
  <c r="BC273" i="5"/>
  <c r="BI273" i="5" s="1"/>
  <c r="BB273" i="5"/>
  <c r="BH273" i="5" s="1"/>
  <c r="BF273" i="5"/>
  <c r="BL273" i="5" s="1"/>
  <c r="BD273" i="5"/>
  <c r="BJ273" i="5" s="1"/>
  <c r="BE272" i="5"/>
  <c r="BK272" i="5" s="1"/>
  <c r="BC272" i="5"/>
  <c r="BI272" i="5" s="1"/>
  <c r="BB272" i="5"/>
  <c r="BH272" i="5" s="1"/>
  <c r="BF272" i="5"/>
  <c r="BL272" i="5" s="1"/>
  <c r="BD272" i="5"/>
  <c r="BJ272" i="5" s="1"/>
  <c r="BE271" i="5"/>
  <c r="BK271" i="5" s="1"/>
  <c r="BC271" i="5"/>
  <c r="BI271" i="5" s="1"/>
  <c r="BB271" i="5"/>
  <c r="BH271" i="5" s="1"/>
  <c r="BF271" i="5"/>
  <c r="BL271" i="5" s="1"/>
  <c r="BD271" i="5"/>
  <c r="BJ271" i="5" s="1"/>
  <c r="BE270" i="5"/>
  <c r="BK270" i="5" s="1"/>
  <c r="BC270" i="5"/>
  <c r="BI270" i="5" s="1"/>
  <c r="BB270" i="5"/>
  <c r="BH270" i="5" s="1"/>
  <c r="BF270" i="5"/>
  <c r="BL270" i="5" s="1"/>
  <c r="BD270" i="5"/>
  <c r="BJ270" i="5" s="1"/>
  <c r="BE269" i="5"/>
  <c r="BK269" i="5" s="1"/>
  <c r="BC269" i="5"/>
  <c r="BI269" i="5" s="1"/>
  <c r="BB269" i="5"/>
  <c r="BH269" i="5" s="1"/>
  <c r="BF269" i="5"/>
  <c r="BL269" i="5" s="1"/>
  <c r="BD269" i="5"/>
  <c r="BJ269" i="5" s="1"/>
  <c r="BE268" i="5"/>
  <c r="BK268" i="5" s="1"/>
  <c r="BC268" i="5"/>
  <c r="BI268" i="5" s="1"/>
  <c r="BB268" i="5"/>
  <c r="BH268" i="5" s="1"/>
  <c r="BF268" i="5"/>
  <c r="BL268" i="5" s="1"/>
  <c r="BD268" i="5"/>
  <c r="BJ268" i="5" s="1"/>
  <c r="BE267" i="5"/>
  <c r="BK267" i="5" s="1"/>
  <c r="BC267" i="5"/>
  <c r="BI267" i="5" s="1"/>
  <c r="BB267" i="5"/>
  <c r="BH267" i="5" s="1"/>
  <c r="BF267" i="5"/>
  <c r="BL267" i="5" s="1"/>
  <c r="BD267" i="5"/>
  <c r="BJ267" i="5" s="1"/>
  <c r="BE266" i="5"/>
  <c r="BK266" i="5" s="1"/>
  <c r="BC266" i="5"/>
  <c r="BI266" i="5" s="1"/>
  <c r="BB266" i="5"/>
  <c r="BH266" i="5" s="1"/>
  <c r="BF266" i="5"/>
  <c r="BL266" i="5" s="1"/>
  <c r="BD266" i="5"/>
  <c r="BJ266" i="5" s="1"/>
  <c r="BE265" i="5"/>
  <c r="BK265" i="5" s="1"/>
  <c r="BC265" i="5"/>
  <c r="BI265" i="5" s="1"/>
  <c r="BB265" i="5"/>
  <c r="BH265" i="5" s="1"/>
  <c r="BF265" i="5"/>
  <c r="BL265" i="5" s="1"/>
  <c r="BD265" i="5"/>
  <c r="BJ265" i="5" s="1"/>
  <c r="BE264" i="5"/>
  <c r="BK264" i="5" s="1"/>
  <c r="BC264" i="5"/>
  <c r="BI264" i="5" s="1"/>
  <c r="BB264" i="5"/>
  <c r="BH264" i="5" s="1"/>
  <c r="BF264" i="5"/>
  <c r="BL264" i="5" s="1"/>
  <c r="BD264" i="5"/>
  <c r="BJ264" i="5" s="1"/>
  <c r="BE263" i="5"/>
  <c r="BK263" i="5" s="1"/>
  <c r="BC263" i="5"/>
  <c r="BI263" i="5" s="1"/>
  <c r="BB263" i="5"/>
  <c r="BH263" i="5" s="1"/>
  <c r="BF263" i="5"/>
  <c r="BL263" i="5" s="1"/>
  <c r="BD263" i="5"/>
  <c r="BJ263" i="5" s="1"/>
  <c r="BE262" i="5"/>
  <c r="BK262" i="5" s="1"/>
  <c r="BC262" i="5"/>
  <c r="BI262" i="5" s="1"/>
  <c r="BB262" i="5"/>
  <c r="BH262" i="5" s="1"/>
  <c r="BF262" i="5"/>
  <c r="BL262" i="5" s="1"/>
  <c r="BD262" i="5"/>
  <c r="BJ262" i="5" s="1"/>
  <c r="BE261" i="5"/>
  <c r="BK261" i="5" s="1"/>
  <c r="BC261" i="5"/>
  <c r="BI261" i="5" s="1"/>
  <c r="BB261" i="5"/>
  <c r="BH261" i="5" s="1"/>
  <c r="BF261" i="5"/>
  <c r="BL261" i="5" s="1"/>
  <c r="BD261" i="5"/>
  <c r="BJ261" i="5" s="1"/>
  <c r="BE260" i="5"/>
  <c r="BK260" i="5" s="1"/>
  <c r="BC260" i="5"/>
  <c r="BI260" i="5" s="1"/>
  <c r="BB260" i="5"/>
  <c r="BH260" i="5" s="1"/>
  <c r="BF260" i="5"/>
  <c r="BL260" i="5" s="1"/>
  <c r="BD260" i="5"/>
  <c r="BJ260" i="5" s="1"/>
  <c r="BE259" i="5"/>
  <c r="BK259" i="5" s="1"/>
  <c r="BC259" i="5"/>
  <c r="BI259" i="5" s="1"/>
  <c r="BB259" i="5"/>
  <c r="BH259" i="5" s="1"/>
  <c r="BF259" i="5"/>
  <c r="BL259" i="5" s="1"/>
  <c r="BD259" i="5"/>
  <c r="BJ259" i="5" s="1"/>
  <c r="BE258" i="5"/>
  <c r="BK258" i="5" s="1"/>
  <c r="BC258" i="5"/>
  <c r="BI258" i="5" s="1"/>
  <c r="BB258" i="5"/>
  <c r="BH258" i="5" s="1"/>
  <c r="BF258" i="5"/>
  <c r="BL258" i="5" s="1"/>
  <c r="BD258" i="5"/>
  <c r="BJ258" i="5" s="1"/>
  <c r="BE257" i="5"/>
  <c r="BK257" i="5" s="1"/>
  <c r="BC257" i="5"/>
  <c r="BI257" i="5" s="1"/>
  <c r="BB257" i="5"/>
  <c r="BH257" i="5" s="1"/>
  <c r="BF257" i="5"/>
  <c r="BL257" i="5" s="1"/>
  <c r="BD257" i="5"/>
  <c r="BJ257" i="5" s="1"/>
  <c r="BE256" i="5"/>
  <c r="BK256" i="5" s="1"/>
  <c r="BC256" i="5"/>
  <c r="BI256" i="5" s="1"/>
  <c r="BB256" i="5"/>
  <c r="BH256" i="5" s="1"/>
  <c r="BF256" i="5"/>
  <c r="BL256" i="5" s="1"/>
  <c r="BD256" i="5"/>
  <c r="BJ256" i="5" s="1"/>
  <c r="BE255" i="5"/>
  <c r="BK255" i="5" s="1"/>
  <c r="BC255" i="5"/>
  <c r="BI255" i="5" s="1"/>
  <c r="BB255" i="5"/>
  <c r="BH255" i="5" s="1"/>
  <c r="BF255" i="5"/>
  <c r="BL255" i="5" s="1"/>
  <c r="BD255" i="5"/>
  <c r="BJ255" i="5" s="1"/>
  <c r="BE254" i="5"/>
  <c r="BK254" i="5" s="1"/>
  <c r="BC254" i="5"/>
  <c r="BI254" i="5" s="1"/>
  <c r="BB254" i="5"/>
  <c r="BH254" i="5" s="1"/>
  <c r="BF254" i="5"/>
  <c r="BL254" i="5" s="1"/>
  <c r="BD254" i="5"/>
  <c r="BJ254" i="5" s="1"/>
  <c r="BE253" i="5"/>
  <c r="BK253" i="5" s="1"/>
  <c r="BC253" i="5"/>
  <c r="BI253" i="5" s="1"/>
  <c r="BB253" i="5"/>
  <c r="BH253" i="5" s="1"/>
  <c r="BF253" i="5"/>
  <c r="BL253" i="5" s="1"/>
  <c r="BD253" i="5"/>
  <c r="BJ253" i="5" s="1"/>
  <c r="BE252" i="5"/>
  <c r="BK252" i="5" s="1"/>
  <c r="BC252" i="5"/>
  <c r="BI252" i="5" s="1"/>
  <c r="BB252" i="5"/>
  <c r="BH252" i="5" s="1"/>
  <c r="BF252" i="5"/>
  <c r="BL252" i="5" s="1"/>
  <c r="BD252" i="5"/>
  <c r="BJ252" i="5" s="1"/>
  <c r="BE251" i="5"/>
  <c r="BK251" i="5" s="1"/>
  <c r="BC251" i="5"/>
  <c r="BI251" i="5" s="1"/>
  <c r="BB251" i="5"/>
  <c r="BH251" i="5" s="1"/>
  <c r="BF251" i="5"/>
  <c r="BL251" i="5" s="1"/>
  <c r="BD251" i="5"/>
  <c r="BJ251" i="5" s="1"/>
  <c r="BE250" i="5"/>
  <c r="BK250" i="5" s="1"/>
  <c r="BC250" i="5"/>
  <c r="BI250" i="5" s="1"/>
  <c r="BB250" i="5"/>
  <c r="BH250" i="5" s="1"/>
  <c r="BF250" i="5"/>
  <c r="BL250" i="5" s="1"/>
  <c r="BD250" i="5"/>
  <c r="BJ250" i="5" s="1"/>
  <c r="BE249" i="5"/>
  <c r="BK249" i="5" s="1"/>
  <c r="BC249" i="5"/>
  <c r="BI249" i="5" s="1"/>
  <c r="BB249" i="5"/>
  <c r="BH249" i="5" s="1"/>
  <c r="BF249" i="5"/>
  <c r="BL249" i="5" s="1"/>
  <c r="BD249" i="5"/>
  <c r="BJ249" i="5" s="1"/>
  <c r="BE248" i="5"/>
  <c r="BK248" i="5" s="1"/>
  <c r="BC248" i="5"/>
  <c r="BI248" i="5" s="1"/>
  <c r="BB248" i="5"/>
  <c r="BH248" i="5" s="1"/>
  <c r="BF248" i="5"/>
  <c r="BL248" i="5" s="1"/>
  <c r="BD248" i="5"/>
  <c r="BJ248" i="5" s="1"/>
  <c r="BE247" i="5"/>
  <c r="BK247" i="5" s="1"/>
  <c r="BC247" i="5"/>
  <c r="BI247" i="5" s="1"/>
  <c r="BB247" i="5"/>
  <c r="BH247" i="5" s="1"/>
  <c r="BF247" i="5"/>
  <c r="BL247" i="5" s="1"/>
  <c r="BD247" i="5"/>
  <c r="BJ247" i="5" s="1"/>
  <c r="BE246" i="5"/>
  <c r="BK246" i="5" s="1"/>
  <c r="BC246" i="5"/>
  <c r="BI246" i="5" s="1"/>
  <c r="BB246" i="5"/>
  <c r="BH246" i="5" s="1"/>
  <c r="BF246" i="5"/>
  <c r="BL246" i="5" s="1"/>
  <c r="BD246" i="5"/>
  <c r="BJ246" i="5" s="1"/>
  <c r="BE245" i="5"/>
  <c r="BK245" i="5" s="1"/>
  <c r="BC245" i="5"/>
  <c r="BI245" i="5" s="1"/>
  <c r="BB245" i="5"/>
  <c r="BH245" i="5" s="1"/>
  <c r="BF245" i="5"/>
  <c r="BL245" i="5" s="1"/>
  <c r="BD245" i="5"/>
  <c r="BJ245" i="5" s="1"/>
  <c r="BE244" i="5"/>
  <c r="BK244" i="5" s="1"/>
  <c r="BC244" i="5"/>
  <c r="BI244" i="5" s="1"/>
  <c r="BB244" i="5"/>
  <c r="BH244" i="5" s="1"/>
  <c r="BF244" i="5"/>
  <c r="BL244" i="5" s="1"/>
  <c r="BD244" i="5"/>
  <c r="BJ244" i="5" s="1"/>
  <c r="BE243" i="5"/>
  <c r="BK243" i="5" s="1"/>
  <c r="BC243" i="5"/>
  <c r="BI243" i="5" s="1"/>
  <c r="BB243" i="5"/>
  <c r="BH243" i="5" s="1"/>
  <c r="BF243" i="5"/>
  <c r="BL243" i="5" s="1"/>
  <c r="BD243" i="5"/>
  <c r="BJ243" i="5" s="1"/>
  <c r="BE242" i="5"/>
  <c r="BK242" i="5" s="1"/>
  <c r="BC242" i="5"/>
  <c r="BI242" i="5" s="1"/>
  <c r="BB242" i="5"/>
  <c r="BH242" i="5" s="1"/>
  <c r="BF242" i="5"/>
  <c r="BL242" i="5" s="1"/>
  <c r="BD242" i="5"/>
  <c r="BJ242" i="5" s="1"/>
  <c r="BE241" i="5"/>
  <c r="BK241" i="5" s="1"/>
  <c r="BC241" i="5"/>
  <c r="BI241" i="5" s="1"/>
  <c r="BB241" i="5"/>
  <c r="BH241" i="5" s="1"/>
  <c r="BF241" i="5"/>
  <c r="BL241" i="5" s="1"/>
  <c r="BD241" i="5"/>
  <c r="BJ241" i="5" s="1"/>
  <c r="BE240" i="5"/>
  <c r="BK240" i="5" s="1"/>
  <c r="BC240" i="5"/>
  <c r="BI240" i="5" s="1"/>
  <c r="BB240" i="5"/>
  <c r="BH240" i="5" s="1"/>
  <c r="BF240" i="5"/>
  <c r="BL240" i="5" s="1"/>
  <c r="BD240" i="5"/>
  <c r="BJ240" i="5" s="1"/>
  <c r="BE239" i="5"/>
  <c r="BK239" i="5" s="1"/>
  <c r="BC239" i="5"/>
  <c r="BI239" i="5" s="1"/>
  <c r="BB239" i="5"/>
  <c r="BH239" i="5" s="1"/>
  <c r="BF239" i="5"/>
  <c r="BL239" i="5" s="1"/>
  <c r="BD239" i="5"/>
  <c r="BJ239" i="5" s="1"/>
  <c r="BE238" i="5"/>
  <c r="BK238" i="5" s="1"/>
  <c r="BC238" i="5"/>
  <c r="BI238" i="5" s="1"/>
  <c r="BB238" i="5"/>
  <c r="BH238" i="5" s="1"/>
  <c r="BF238" i="5"/>
  <c r="BL238" i="5" s="1"/>
  <c r="BD238" i="5"/>
  <c r="BJ238" i="5" s="1"/>
  <c r="BE237" i="5"/>
  <c r="BK237" i="5" s="1"/>
  <c r="BC237" i="5"/>
  <c r="BI237" i="5" s="1"/>
  <c r="BB237" i="5"/>
  <c r="BH237" i="5" s="1"/>
  <c r="BF237" i="5"/>
  <c r="BL237" i="5" s="1"/>
  <c r="BD237" i="5"/>
  <c r="BJ237" i="5" s="1"/>
  <c r="BE236" i="5"/>
  <c r="BK236" i="5" s="1"/>
  <c r="BC236" i="5"/>
  <c r="BI236" i="5" s="1"/>
  <c r="BB236" i="5"/>
  <c r="BH236" i="5" s="1"/>
  <c r="BF236" i="5"/>
  <c r="BL236" i="5" s="1"/>
  <c r="BD236" i="5"/>
  <c r="BJ236" i="5" s="1"/>
  <c r="BE235" i="5"/>
  <c r="BK235" i="5" s="1"/>
  <c r="BC235" i="5"/>
  <c r="BI235" i="5" s="1"/>
  <c r="BB235" i="5"/>
  <c r="BH235" i="5" s="1"/>
  <c r="BF235" i="5"/>
  <c r="BL235" i="5" s="1"/>
  <c r="BD235" i="5"/>
  <c r="BJ235" i="5" s="1"/>
  <c r="BE234" i="5"/>
  <c r="BK234" i="5" s="1"/>
  <c r="BC234" i="5"/>
  <c r="BI234" i="5" s="1"/>
  <c r="BB234" i="5"/>
  <c r="BH234" i="5" s="1"/>
  <c r="BF234" i="5"/>
  <c r="BL234" i="5" s="1"/>
  <c r="BD234" i="5"/>
  <c r="BJ234" i="5" s="1"/>
  <c r="BE233" i="5"/>
  <c r="BK233" i="5" s="1"/>
  <c r="BC233" i="5"/>
  <c r="BI233" i="5" s="1"/>
  <c r="BB233" i="5"/>
  <c r="BH233" i="5" s="1"/>
  <c r="BF233" i="5"/>
  <c r="BL233" i="5" s="1"/>
  <c r="BD233" i="5"/>
  <c r="BJ233" i="5" s="1"/>
  <c r="BE232" i="5"/>
  <c r="BK232" i="5" s="1"/>
  <c r="BC232" i="5"/>
  <c r="BI232" i="5" s="1"/>
  <c r="BB232" i="5"/>
  <c r="BH232" i="5" s="1"/>
  <c r="BF232" i="5"/>
  <c r="BL232" i="5" s="1"/>
  <c r="BD232" i="5"/>
  <c r="BJ232" i="5" s="1"/>
  <c r="BE231" i="5"/>
  <c r="BK231" i="5" s="1"/>
  <c r="BC231" i="5"/>
  <c r="BI231" i="5" s="1"/>
  <c r="BB231" i="5"/>
  <c r="BH231" i="5" s="1"/>
  <c r="BF231" i="5"/>
  <c r="BL231" i="5" s="1"/>
  <c r="BD231" i="5"/>
  <c r="BJ231" i="5" s="1"/>
  <c r="BE230" i="5"/>
  <c r="BK230" i="5" s="1"/>
  <c r="BC230" i="5"/>
  <c r="BI230" i="5" s="1"/>
  <c r="BB230" i="5"/>
  <c r="BH230" i="5" s="1"/>
  <c r="BF230" i="5"/>
  <c r="BL230" i="5" s="1"/>
  <c r="BD230" i="5"/>
  <c r="BJ230" i="5" s="1"/>
  <c r="BE229" i="5"/>
  <c r="BK229" i="5" s="1"/>
  <c r="BC229" i="5"/>
  <c r="BI229" i="5" s="1"/>
  <c r="BB229" i="5"/>
  <c r="BH229" i="5" s="1"/>
  <c r="BF229" i="5"/>
  <c r="BL229" i="5" s="1"/>
  <c r="BD229" i="5"/>
  <c r="BJ229" i="5" s="1"/>
  <c r="BE228" i="5"/>
  <c r="BK228" i="5" s="1"/>
  <c r="BC228" i="5"/>
  <c r="BI228" i="5" s="1"/>
  <c r="BB228" i="5"/>
  <c r="BH228" i="5" s="1"/>
  <c r="BF228" i="5"/>
  <c r="BL228" i="5" s="1"/>
  <c r="BD228" i="5"/>
  <c r="BJ228" i="5" s="1"/>
  <c r="BE227" i="5"/>
  <c r="BK227" i="5" s="1"/>
  <c r="BC227" i="5"/>
  <c r="BI227" i="5" s="1"/>
  <c r="BB227" i="5"/>
  <c r="BH227" i="5" s="1"/>
  <c r="BF227" i="5"/>
  <c r="BL227" i="5" s="1"/>
  <c r="BD227" i="5"/>
  <c r="BJ227" i="5" s="1"/>
  <c r="BE226" i="5"/>
  <c r="BK226" i="5" s="1"/>
  <c r="BC226" i="5"/>
  <c r="BI226" i="5" s="1"/>
  <c r="BB226" i="5"/>
  <c r="BH226" i="5" s="1"/>
  <c r="BF226" i="5"/>
  <c r="BL226" i="5" s="1"/>
  <c r="BD226" i="5"/>
  <c r="BJ226" i="5" s="1"/>
  <c r="BE225" i="5"/>
  <c r="BK225" i="5" s="1"/>
  <c r="BC225" i="5"/>
  <c r="BI225" i="5" s="1"/>
  <c r="BB225" i="5"/>
  <c r="BH225" i="5" s="1"/>
  <c r="BF225" i="5"/>
  <c r="BL225" i="5" s="1"/>
  <c r="BD225" i="5"/>
  <c r="BJ225" i="5" s="1"/>
  <c r="BE224" i="5"/>
  <c r="BK224" i="5" s="1"/>
  <c r="BC224" i="5"/>
  <c r="BI224" i="5" s="1"/>
  <c r="BB224" i="5"/>
  <c r="BH224" i="5" s="1"/>
  <c r="BF224" i="5"/>
  <c r="BL224" i="5" s="1"/>
  <c r="BD224" i="5"/>
  <c r="BJ224" i="5" s="1"/>
  <c r="BE223" i="5"/>
  <c r="BK223" i="5" s="1"/>
  <c r="BC223" i="5"/>
  <c r="BI223" i="5" s="1"/>
  <c r="BB223" i="5"/>
  <c r="BH223" i="5" s="1"/>
  <c r="BF223" i="5"/>
  <c r="BL223" i="5" s="1"/>
  <c r="BD223" i="5"/>
  <c r="BJ223" i="5" s="1"/>
  <c r="BE222" i="5"/>
  <c r="BK222" i="5" s="1"/>
  <c r="BC222" i="5"/>
  <c r="BI222" i="5" s="1"/>
  <c r="BB222" i="5"/>
  <c r="BH222" i="5" s="1"/>
  <c r="BF222" i="5"/>
  <c r="BL222" i="5" s="1"/>
  <c r="BD222" i="5"/>
  <c r="BJ222" i="5" s="1"/>
  <c r="BE221" i="5"/>
  <c r="BK221" i="5" s="1"/>
  <c r="BC221" i="5"/>
  <c r="BI221" i="5" s="1"/>
  <c r="BB221" i="5"/>
  <c r="BH221" i="5" s="1"/>
  <c r="BF221" i="5"/>
  <c r="BL221" i="5" s="1"/>
  <c r="BD221" i="5"/>
  <c r="BJ221" i="5" s="1"/>
  <c r="BE220" i="5"/>
  <c r="BK220" i="5" s="1"/>
  <c r="BC220" i="5"/>
  <c r="BI220" i="5" s="1"/>
  <c r="BB220" i="5"/>
  <c r="BH220" i="5" s="1"/>
  <c r="BF220" i="5"/>
  <c r="BL220" i="5" s="1"/>
  <c r="BD220" i="5"/>
  <c r="BJ220" i="5" s="1"/>
  <c r="BE219" i="5"/>
  <c r="BK219" i="5" s="1"/>
  <c r="BC219" i="5"/>
  <c r="BI219" i="5" s="1"/>
  <c r="BB219" i="5"/>
  <c r="BH219" i="5" s="1"/>
  <c r="BF219" i="5"/>
  <c r="BL219" i="5" s="1"/>
  <c r="BD219" i="5"/>
  <c r="BJ219" i="5" s="1"/>
  <c r="BE218" i="5"/>
  <c r="BK218" i="5" s="1"/>
  <c r="BC218" i="5"/>
  <c r="BI218" i="5" s="1"/>
  <c r="BB218" i="5"/>
  <c r="BH218" i="5" s="1"/>
  <c r="BF218" i="5"/>
  <c r="BL218" i="5" s="1"/>
  <c r="BD218" i="5"/>
  <c r="BJ218" i="5" s="1"/>
  <c r="BE217" i="5"/>
  <c r="BK217" i="5" s="1"/>
  <c r="BC217" i="5"/>
  <c r="BI217" i="5" s="1"/>
  <c r="BB217" i="5"/>
  <c r="BH217" i="5" s="1"/>
  <c r="BF217" i="5"/>
  <c r="BL217" i="5" s="1"/>
  <c r="BD217" i="5"/>
  <c r="BJ217" i="5" s="1"/>
  <c r="BE216" i="5"/>
  <c r="BK216" i="5" s="1"/>
  <c r="BC216" i="5"/>
  <c r="BI216" i="5" s="1"/>
  <c r="BB216" i="5"/>
  <c r="BH216" i="5" s="1"/>
  <c r="BF216" i="5"/>
  <c r="BL216" i="5" s="1"/>
  <c r="BD216" i="5"/>
  <c r="BJ216" i="5" s="1"/>
  <c r="BE215" i="5"/>
  <c r="BK215" i="5" s="1"/>
  <c r="BC215" i="5"/>
  <c r="BI215" i="5" s="1"/>
  <c r="BB215" i="5"/>
  <c r="BH215" i="5" s="1"/>
  <c r="BF215" i="5"/>
  <c r="BL215" i="5" s="1"/>
  <c r="BD215" i="5"/>
  <c r="BJ215" i="5" s="1"/>
  <c r="BE214" i="5"/>
  <c r="BK214" i="5" s="1"/>
  <c r="BC214" i="5"/>
  <c r="BI214" i="5" s="1"/>
  <c r="BB214" i="5"/>
  <c r="BH214" i="5" s="1"/>
  <c r="BF214" i="5"/>
  <c r="BL214" i="5" s="1"/>
  <c r="BD214" i="5"/>
  <c r="BJ214" i="5" s="1"/>
  <c r="BE213" i="5"/>
  <c r="BK213" i="5" s="1"/>
  <c r="BC213" i="5"/>
  <c r="BI213" i="5" s="1"/>
  <c r="BB213" i="5"/>
  <c r="BH213" i="5" s="1"/>
  <c r="BF213" i="5"/>
  <c r="BL213" i="5" s="1"/>
  <c r="BD213" i="5"/>
  <c r="BJ213" i="5" s="1"/>
  <c r="BE212" i="5"/>
  <c r="BK212" i="5" s="1"/>
  <c r="BC212" i="5"/>
  <c r="BI212" i="5" s="1"/>
  <c r="BB212" i="5"/>
  <c r="BH212" i="5" s="1"/>
  <c r="BF212" i="5"/>
  <c r="BL212" i="5" s="1"/>
  <c r="BD212" i="5"/>
  <c r="BJ212" i="5" s="1"/>
  <c r="BE211" i="5"/>
  <c r="BK211" i="5" s="1"/>
  <c r="BC211" i="5"/>
  <c r="BI211" i="5" s="1"/>
  <c r="BB211" i="5"/>
  <c r="BH211" i="5" s="1"/>
  <c r="BF211" i="5"/>
  <c r="BL211" i="5" s="1"/>
  <c r="BD211" i="5"/>
  <c r="BJ211" i="5" s="1"/>
  <c r="BE210" i="5"/>
  <c r="BK210" i="5" s="1"/>
  <c r="BC210" i="5"/>
  <c r="BI210" i="5" s="1"/>
  <c r="BB210" i="5"/>
  <c r="BH210" i="5" s="1"/>
  <c r="BF210" i="5"/>
  <c r="BL210" i="5" s="1"/>
  <c r="BD210" i="5"/>
  <c r="BJ210" i="5" s="1"/>
  <c r="BE209" i="5"/>
  <c r="BK209" i="5" s="1"/>
  <c r="BC209" i="5"/>
  <c r="BI209" i="5" s="1"/>
  <c r="BB209" i="5"/>
  <c r="BH209" i="5" s="1"/>
  <c r="BF209" i="5"/>
  <c r="BL209" i="5" s="1"/>
  <c r="BD209" i="5"/>
  <c r="BJ209" i="5" s="1"/>
  <c r="BE208" i="5"/>
  <c r="BK208" i="5" s="1"/>
  <c r="BC208" i="5"/>
  <c r="BI208" i="5" s="1"/>
  <c r="BB208" i="5"/>
  <c r="BH208" i="5" s="1"/>
  <c r="BF208" i="5"/>
  <c r="BL208" i="5" s="1"/>
  <c r="BD208" i="5"/>
  <c r="BJ208" i="5" s="1"/>
  <c r="BE207" i="5"/>
  <c r="BK207" i="5" s="1"/>
  <c r="BC207" i="5"/>
  <c r="BI207" i="5" s="1"/>
  <c r="BB207" i="5"/>
  <c r="BH207" i="5" s="1"/>
  <c r="BF207" i="5"/>
  <c r="BL207" i="5" s="1"/>
  <c r="BD207" i="5"/>
  <c r="BJ207" i="5" s="1"/>
  <c r="BE206" i="5"/>
  <c r="BK206" i="5" s="1"/>
  <c r="BC206" i="5"/>
  <c r="BI206" i="5" s="1"/>
  <c r="BB206" i="5"/>
  <c r="BH206" i="5" s="1"/>
  <c r="BF206" i="5"/>
  <c r="BL206" i="5" s="1"/>
  <c r="BD206" i="5"/>
  <c r="BJ206" i="5" s="1"/>
  <c r="BE205" i="5"/>
  <c r="BK205" i="5" s="1"/>
  <c r="BC205" i="5"/>
  <c r="BI205" i="5" s="1"/>
  <c r="BB205" i="5"/>
  <c r="BH205" i="5" s="1"/>
  <c r="BF205" i="5"/>
  <c r="BL205" i="5" s="1"/>
  <c r="BD205" i="5"/>
  <c r="BJ205" i="5" s="1"/>
  <c r="BE204" i="5"/>
  <c r="BK204" i="5" s="1"/>
  <c r="BC204" i="5"/>
  <c r="BI204" i="5" s="1"/>
  <c r="BB204" i="5"/>
  <c r="BH204" i="5" s="1"/>
  <c r="BF204" i="5"/>
  <c r="BL204" i="5" s="1"/>
  <c r="BD204" i="5"/>
  <c r="BJ204" i="5" s="1"/>
  <c r="BE203" i="5"/>
  <c r="BK203" i="5" s="1"/>
  <c r="BC203" i="5"/>
  <c r="BI203" i="5" s="1"/>
  <c r="BB203" i="5"/>
  <c r="BH203" i="5" s="1"/>
  <c r="BF203" i="5"/>
  <c r="BL203" i="5" s="1"/>
  <c r="BD203" i="5"/>
  <c r="BJ203" i="5" s="1"/>
  <c r="BE202" i="5"/>
  <c r="BK202" i="5" s="1"/>
  <c r="BC202" i="5"/>
  <c r="BI202" i="5" s="1"/>
  <c r="BB202" i="5"/>
  <c r="BH202" i="5" s="1"/>
  <c r="BF202" i="5"/>
  <c r="BL202" i="5" s="1"/>
  <c r="BD202" i="5"/>
  <c r="BJ202" i="5" s="1"/>
  <c r="BE201" i="5"/>
  <c r="BK201" i="5" s="1"/>
  <c r="BC201" i="5"/>
  <c r="BI201" i="5" s="1"/>
  <c r="BB201" i="5"/>
  <c r="BH201" i="5" s="1"/>
  <c r="BF201" i="5"/>
  <c r="BL201" i="5" s="1"/>
  <c r="BD201" i="5"/>
  <c r="BJ201" i="5" s="1"/>
  <c r="BE200" i="5"/>
  <c r="BK200" i="5" s="1"/>
  <c r="BC200" i="5"/>
  <c r="BI200" i="5" s="1"/>
  <c r="BB200" i="5"/>
  <c r="BH200" i="5" s="1"/>
  <c r="BF200" i="5"/>
  <c r="BL200" i="5" s="1"/>
  <c r="BD200" i="5"/>
  <c r="BJ200" i="5" s="1"/>
  <c r="BE199" i="5"/>
  <c r="BK199" i="5" s="1"/>
  <c r="BC199" i="5"/>
  <c r="BI199" i="5" s="1"/>
  <c r="BB199" i="5"/>
  <c r="BH199" i="5" s="1"/>
  <c r="BF199" i="5"/>
  <c r="BL199" i="5" s="1"/>
  <c r="BD199" i="5"/>
  <c r="BJ199" i="5" s="1"/>
  <c r="BE198" i="5"/>
  <c r="BK198" i="5" s="1"/>
  <c r="BC198" i="5"/>
  <c r="BI198" i="5" s="1"/>
  <c r="BB198" i="5"/>
  <c r="BH198" i="5" s="1"/>
  <c r="BF198" i="5"/>
  <c r="BL198" i="5" s="1"/>
  <c r="BD198" i="5"/>
  <c r="BJ198" i="5" s="1"/>
  <c r="BE197" i="5"/>
  <c r="BK197" i="5" s="1"/>
  <c r="BC197" i="5"/>
  <c r="BI197" i="5" s="1"/>
  <c r="BB197" i="5"/>
  <c r="BH197" i="5" s="1"/>
  <c r="BF197" i="5"/>
  <c r="BL197" i="5" s="1"/>
  <c r="BD197" i="5"/>
  <c r="BJ197" i="5" s="1"/>
  <c r="BE196" i="5"/>
  <c r="BK196" i="5" s="1"/>
  <c r="BC196" i="5"/>
  <c r="BI196" i="5" s="1"/>
  <c r="BB196" i="5"/>
  <c r="BH196" i="5" s="1"/>
  <c r="BF196" i="5"/>
  <c r="BL196" i="5" s="1"/>
  <c r="BD196" i="5"/>
  <c r="BJ196" i="5" s="1"/>
  <c r="BE195" i="5"/>
  <c r="BK195" i="5" s="1"/>
  <c r="BC195" i="5"/>
  <c r="BI195" i="5" s="1"/>
  <c r="BB195" i="5"/>
  <c r="BH195" i="5" s="1"/>
  <c r="BF195" i="5"/>
  <c r="BL195" i="5" s="1"/>
  <c r="BD195" i="5"/>
  <c r="BJ195" i="5" s="1"/>
  <c r="BE194" i="5"/>
  <c r="BK194" i="5" s="1"/>
  <c r="BC194" i="5"/>
  <c r="BI194" i="5" s="1"/>
  <c r="BB194" i="5"/>
  <c r="BH194" i="5" s="1"/>
  <c r="BF194" i="5"/>
  <c r="BL194" i="5" s="1"/>
  <c r="BD194" i="5"/>
  <c r="BJ194" i="5" s="1"/>
  <c r="BE193" i="5"/>
  <c r="BK193" i="5" s="1"/>
  <c r="BC193" i="5"/>
  <c r="BI193" i="5" s="1"/>
  <c r="BB193" i="5"/>
  <c r="BH193" i="5" s="1"/>
  <c r="BF193" i="5"/>
  <c r="BL193" i="5" s="1"/>
  <c r="BD193" i="5"/>
  <c r="BJ193" i="5" s="1"/>
  <c r="BE192" i="5"/>
  <c r="BK192" i="5" s="1"/>
  <c r="BC192" i="5"/>
  <c r="BI192" i="5" s="1"/>
  <c r="BB192" i="5"/>
  <c r="BH192" i="5" s="1"/>
  <c r="BF192" i="5"/>
  <c r="BL192" i="5" s="1"/>
  <c r="BD192" i="5"/>
  <c r="BJ192" i="5" s="1"/>
  <c r="BE191" i="5"/>
  <c r="BK191" i="5" s="1"/>
  <c r="BC191" i="5"/>
  <c r="BI191" i="5" s="1"/>
  <c r="BB191" i="5"/>
  <c r="BH191" i="5" s="1"/>
  <c r="BF191" i="5"/>
  <c r="BL191" i="5" s="1"/>
  <c r="BD191" i="5"/>
  <c r="BJ191" i="5" s="1"/>
  <c r="BE190" i="5"/>
  <c r="BK190" i="5" s="1"/>
  <c r="BC190" i="5"/>
  <c r="BI190" i="5" s="1"/>
  <c r="BB190" i="5"/>
  <c r="BH190" i="5" s="1"/>
  <c r="BF190" i="5"/>
  <c r="BL190" i="5" s="1"/>
  <c r="BD190" i="5"/>
  <c r="BJ190" i="5" s="1"/>
  <c r="BE189" i="5"/>
  <c r="BK189" i="5" s="1"/>
  <c r="BC189" i="5"/>
  <c r="BI189" i="5" s="1"/>
  <c r="BB189" i="5"/>
  <c r="BH189" i="5" s="1"/>
  <c r="BF189" i="5"/>
  <c r="BL189" i="5" s="1"/>
  <c r="BD189" i="5"/>
  <c r="BJ189" i="5" s="1"/>
  <c r="BE188" i="5"/>
  <c r="BK188" i="5" s="1"/>
  <c r="BC188" i="5"/>
  <c r="BI188" i="5" s="1"/>
  <c r="BB188" i="5"/>
  <c r="BH188" i="5" s="1"/>
  <c r="BF188" i="5"/>
  <c r="BL188" i="5" s="1"/>
  <c r="BD188" i="5"/>
  <c r="BJ188" i="5" s="1"/>
  <c r="BE187" i="5"/>
  <c r="BK187" i="5" s="1"/>
  <c r="BC187" i="5"/>
  <c r="BI187" i="5" s="1"/>
  <c r="BB187" i="5"/>
  <c r="BH187" i="5" s="1"/>
  <c r="BF187" i="5"/>
  <c r="BL187" i="5" s="1"/>
  <c r="BD187" i="5"/>
  <c r="BJ187" i="5" s="1"/>
  <c r="BE186" i="5"/>
  <c r="BK186" i="5" s="1"/>
  <c r="BC186" i="5"/>
  <c r="BI186" i="5" s="1"/>
  <c r="BB186" i="5"/>
  <c r="BH186" i="5" s="1"/>
  <c r="BG186" i="5"/>
  <c r="BD186" i="5"/>
  <c r="BJ186" i="5" s="1"/>
  <c r="BE185" i="5"/>
  <c r="BK185" i="5" s="1"/>
  <c r="BC185" i="5"/>
  <c r="BI185" i="5" s="1"/>
  <c r="BB185" i="5"/>
  <c r="BH185" i="5" s="1"/>
  <c r="BG185" i="5"/>
  <c r="BD185" i="5"/>
  <c r="BJ185" i="5" s="1"/>
  <c r="BE184" i="5"/>
  <c r="BK184" i="5" s="1"/>
  <c r="BC184" i="5"/>
  <c r="BI184" i="5" s="1"/>
  <c r="BB184" i="5"/>
  <c r="BH184" i="5" s="1"/>
  <c r="BG184" i="5"/>
  <c r="BD184" i="5"/>
  <c r="BJ184" i="5" s="1"/>
  <c r="BE183" i="5"/>
  <c r="BK183" i="5" s="1"/>
  <c r="BC183" i="5"/>
  <c r="BI183" i="5" s="1"/>
  <c r="BB183" i="5"/>
  <c r="BH183" i="5" s="1"/>
  <c r="BG183" i="5"/>
  <c r="BD183" i="5"/>
  <c r="BJ183" i="5" s="1"/>
  <c r="BE182" i="5"/>
  <c r="BK182" i="5" s="1"/>
  <c r="BC182" i="5"/>
  <c r="BI182" i="5" s="1"/>
  <c r="BB182" i="5"/>
  <c r="BH182" i="5" s="1"/>
  <c r="BG182" i="5"/>
  <c r="BD182" i="5"/>
  <c r="BJ182" i="5" s="1"/>
  <c r="BE181" i="5"/>
  <c r="BK181" i="5" s="1"/>
  <c r="BC181" i="5"/>
  <c r="BI181" i="5" s="1"/>
  <c r="BB181" i="5"/>
  <c r="BH181" i="5" s="1"/>
  <c r="BG181" i="5"/>
  <c r="BD181" i="5"/>
  <c r="BJ181" i="5" s="1"/>
  <c r="BE180" i="5"/>
  <c r="BK180" i="5" s="1"/>
  <c r="BC180" i="5"/>
  <c r="BI180" i="5" s="1"/>
  <c r="BB180" i="5"/>
  <c r="BH180" i="5" s="1"/>
  <c r="BG180" i="5"/>
  <c r="BD180" i="5"/>
  <c r="BJ180" i="5" s="1"/>
  <c r="BE179" i="5"/>
  <c r="BK179" i="5" s="1"/>
  <c r="BC179" i="5"/>
  <c r="BI179" i="5" s="1"/>
  <c r="BB179" i="5"/>
  <c r="BH179" i="5" s="1"/>
  <c r="BG179" i="5"/>
  <c r="BD179" i="5"/>
  <c r="BJ179" i="5" s="1"/>
  <c r="BE178" i="5"/>
  <c r="BK178" i="5" s="1"/>
  <c r="BC178" i="5"/>
  <c r="BI178" i="5" s="1"/>
  <c r="BB178" i="5"/>
  <c r="BH178" i="5" s="1"/>
  <c r="BG178" i="5"/>
  <c r="BD178" i="5"/>
  <c r="BJ178" i="5" s="1"/>
  <c r="BE177" i="5"/>
  <c r="BK177" i="5" s="1"/>
  <c r="BC177" i="5"/>
  <c r="BI177" i="5" s="1"/>
  <c r="BB177" i="5"/>
  <c r="BH177" i="5" s="1"/>
  <c r="BG177" i="5"/>
  <c r="BD177" i="5"/>
  <c r="BJ177" i="5" s="1"/>
  <c r="BE176" i="5"/>
  <c r="BK176" i="5" s="1"/>
  <c r="BC176" i="5"/>
  <c r="BI176" i="5" s="1"/>
  <c r="BB176" i="5"/>
  <c r="BH176" i="5" s="1"/>
  <c r="BG176" i="5"/>
  <c r="BD176" i="5"/>
  <c r="BJ176" i="5" s="1"/>
  <c r="BE175" i="5"/>
  <c r="BK175" i="5" s="1"/>
  <c r="BC175" i="5"/>
  <c r="BI175" i="5" s="1"/>
  <c r="BB175" i="5"/>
  <c r="BH175" i="5" s="1"/>
  <c r="BG175" i="5"/>
  <c r="BD175" i="5"/>
  <c r="BJ175" i="5" s="1"/>
  <c r="BE174" i="5"/>
  <c r="BK174" i="5" s="1"/>
  <c r="BC174" i="5"/>
  <c r="BI174" i="5" s="1"/>
  <c r="BB174" i="5"/>
  <c r="BH174" i="5" s="1"/>
  <c r="BG174" i="5"/>
  <c r="BD174" i="5"/>
  <c r="BJ174" i="5" s="1"/>
  <c r="BE173" i="5"/>
  <c r="BK173" i="5" s="1"/>
  <c r="BC173" i="5"/>
  <c r="BI173" i="5" s="1"/>
  <c r="BB173" i="5"/>
  <c r="BH173" i="5" s="1"/>
  <c r="BG173" i="5"/>
  <c r="BD173" i="5"/>
  <c r="BJ173" i="5" s="1"/>
  <c r="BE172" i="5"/>
  <c r="BK172" i="5" s="1"/>
  <c r="BC172" i="5"/>
  <c r="BI172" i="5" s="1"/>
  <c r="BB172" i="5"/>
  <c r="BH172" i="5" s="1"/>
  <c r="BG172" i="5"/>
  <c r="BD172" i="5"/>
  <c r="BJ172" i="5" s="1"/>
  <c r="BE171" i="5"/>
  <c r="BK171" i="5" s="1"/>
  <c r="BC171" i="5"/>
  <c r="BI171" i="5" s="1"/>
  <c r="BB171" i="5"/>
  <c r="BH171" i="5" s="1"/>
  <c r="BG171" i="5"/>
  <c r="BD171" i="5"/>
  <c r="BJ171" i="5" s="1"/>
  <c r="BE170" i="5"/>
  <c r="BK170" i="5" s="1"/>
  <c r="BC170" i="5"/>
  <c r="BI170" i="5" s="1"/>
  <c r="BB170" i="5"/>
  <c r="BH170" i="5" s="1"/>
  <c r="BG170" i="5"/>
  <c r="BD170" i="5"/>
  <c r="BJ170" i="5" s="1"/>
  <c r="BE169" i="5"/>
  <c r="BK169" i="5" s="1"/>
  <c r="BC169" i="5"/>
  <c r="BI169" i="5" s="1"/>
  <c r="BB169" i="5"/>
  <c r="BH169" i="5" s="1"/>
  <c r="BG169" i="5"/>
  <c r="BD169" i="5"/>
  <c r="BJ169" i="5" s="1"/>
  <c r="BE168" i="5"/>
  <c r="BK168" i="5" s="1"/>
  <c r="BC168" i="5"/>
  <c r="BI168" i="5" s="1"/>
  <c r="BB168" i="5"/>
  <c r="BH168" i="5" s="1"/>
  <c r="BG168" i="5"/>
  <c r="BD168" i="5"/>
  <c r="BJ168" i="5" s="1"/>
  <c r="BE167" i="5"/>
  <c r="BK167" i="5" s="1"/>
  <c r="BC167" i="5"/>
  <c r="BI167" i="5" s="1"/>
  <c r="BB167" i="5"/>
  <c r="BH167" i="5" s="1"/>
  <c r="BG167" i="5"/>
  <c r="BD167" i="5"/>
  <c r="BJ167" i="5" s="1"/>
  <c r="BE166" i="5"/>
  <c r="BK166" i="5" s="1"/>
  <c r="BC166" i="5"/>
  <c r="BI166" i="5" s="1"/>
  <c r="BB166" i="5"/>
  <c r="BH166" i="5" s="1"/>
  <c r="BG166" i="5"/>
  <c r="BD166" i="5"/>
  <c r="BJ166" i="5" s="1"/>
  <c r="BE165" i="5"/>
  <c r="BK165" i="5" s="1"/>
  <c r="BC165" i="5"/>
  <c r="BI165" i="5" s="1"/>
  <c r="BB165" i="5"/>
  <c r="BH165" i="5" s="1"/>
  <c r="BG165" i="5"/>
  <c r="BD165" i="5"/>
  <c r="BJ165" i="5" s="1"/>
  <c r="BE164" i="5"/>
  <c r="BK164" i="5" s="1"/>
  <c r="BC164" i="5"/>
  <c r="BI164" i="5" s="1"/>
  <c r="BB164" i="5"/>
  <c r="BH164" i="5" s="1"/>
  <c r="BG164" i="5"/>
  <c r="BD164" i="5"/>
  <c r="BJ164" i="5" s="1"/>
  <c r="BE163" i="5"/>
  <c r="BK163" i="5" s="1"/>
  <c r="BC163" i="5"/>
  <c r="BI163" i="5" s="1"/>
  <c r="BB163" i="5"/>
  <c r="BH163" i="5" s="1"/>
  <c r="BG163" i="5"/>
  <c r="BD163" i="5"/>
  <c r="BJ163" i="5" s="1"/>
  <c r="BE162" i="5"/>
  <c r="BK162" i="5" s="1"/>
  <c r="BC162" i="5"/>
  <c r="BI162" i="5" s="1"/>
  <c r="BB162" i="5"/>
  <c r="BH162" i="5" s="1"/>
  <c r="BG162" i="5"/>
  <c r="BD162" i="5"/>
  <c r="BJ162" i="5" s="1"/>
  <c r="BE161" i="5"/>
  <c r="BK161" i="5" s="1"/>
  <c r="BC161" i="5"/>
  <c r="BI161" i="5" s="1"/>
  <c r="BB161" i="5"/>
  <c r="BH161" i="5" s="1"/>
  <c r="BG161" i="5"/>
  <c r="BD161" i="5"/>
  <c r="BJ161" i="5" s="1"/>
  <c r="BE160" i="5"/>
  <c r="BK160" i="5" s="1"/>
  <c r="BC160" i="5"/>
  <c r="BI160" i="5" s="1"/>
  <c r="BB160" i="5"/>
  <c r="BH160" i="5" s="1"/>
  <c r="BF160" i="5"/>
  <c r="BL160" i="5" s="1"/>
  <c r="BD160" i="5"/>
  <c r="BJ160" i="5" s="1"/>
  <c r="BE159" i="5"/>
  <c r="BK159" i="5" s="1"/>
  <c r="BC159" i="5"/>
  <c r="BI159" i="5" s="1"/>
  <c r="BB159" i="5"/>
  <c r="BH159" i="5" s="1"/>
  <c r="BG159" i="5"/>
  <c r="BD159" i="5"/>
  <c r="BJ159" i="5" s="1"/>
  <c r="BE158" i="5"/>
  <c r="BK158" i="5" s="1"/>
  <c r="BC158" i="5"/>
  <c r="BI158" i="5" s="1"/>
  <c r="BB158" i="5"/>
  <c r="BH158" i="5" s="1"/>
  <c r="BG158" i="5"/>
  <c r="BD158" i="5"/>
  <c r="BJ158" i="5" s="1"/>
  <c r="BE157" i="5"/>
  <c r="BK157" i="5" s="1"/>
  <c r="BC157" i="5"/>
  <c r="BI157" i="5" s="1"/>
  <c r="BB157" i="5"/>
  <c r="BH157" i="5" s="1"/>
  <c r="BG157" i="5"/>
  <c r="BD157" i="5"/>
  <c r="BJ157" i="5" s="1"/>
  <c r="BE156" i="5"/>
  <c r="BK156" i="5" s="1"/>
  <c r="BC156" i="5"/>
  <c r="BI156" i="5" s="1"/>
  <c r="BB156" i="5"/>
  <c r="BH156" i="5" s="1"/>
  <c r="BG156" i="5"/>
  <c r="BD156" i="5"/>
  <c r="BJ156" i="5" s="1"/>
  <c r="BE155" i="5"/>
  <c r="BK155" i="5" s="1"/>
  <c r="BC155" i="5"/>
  <c r="BI155" i="5" s="1"/>
  <c r="BB155" i="5"/>
  <c r="BH155" i="5" s="1"/>
  <c r="BF155" i="5"/>
  <c r="BL155" i="5" s="1"/>
  <c r="BD155" i="5"/>
  <c r="BJ155" i="5" s="1"/>
  <c r="BE154" i="5"/>
  <c r="BK154" i="5" s="1"/>
  <c r="BC154" i="5"/>
  <c r="BI154" i="5" s="1"/>
  <c r="BB154" i="5"/>
  <c r="BH154" i="5" s="1"/>
  <c r="BG154" i="5"/>
  <c r="BD154" i="5"/>
  <c r="BJ154" i="5" s="1"/>
  <c r="BE153" i="5"/>
  <c r="BK153" i="5" s="1"/>
  <c r="BC153" i="5"/>
  <c r="BI153" i="5" s="1"/>
  <c r="BB153" i="5"/>
  <c r="BH153" i="5" s="1"/>
  <c r="BG153" i="5"/>
  <c r="BD153" i="5"/>
  <c r="BJ153" i="5" s="1"/>
  <c r="BE152" i="5"/>
  <c r="BK152" i="5" s="1"/>
  <c r="BC152" i="5"/>
  <c r="BI152" i="5" s="1"/>
  <c r="BB152" i="5"/>
  <c r="BH152" i="5" s="1"/>
  <c r="BG152" i="5"/>
  <c r="BD152" i="5"/>
  <c r="BJ152" i="5" s="1"/>
  <c r="BE151" i="5"/>
  <c r="BK151" i="5" s="1"/>
  <c r="BC151" i="5"/>
  <c r="BI151" i="5" s="1"/>
  <c r="BB151" i="5"/>
  <c r="BH151" i="5" s="1"/>
  <c r="BG151" i="5"/>
  <c r="BD151" i="5"/>
  <c r="BJ151" i="5" s="1"/>
  <c r="BE150" i="5"/>
  <c r="BK150" i="5" s="1"/>
  <c r="BC150" i="5"/>
  <c r="BI150" i="5" s="1"/>
  <c r="BB150" i="5"/>
  <c r="BH150" i="5" s="1"/>
  <c r="BG150" i="5"/>
  <c r="BD150" i="5"/>
  <c r="BJ150" i="5" s="1"/>
  <c r="BE149" i="5"/>
  <c r="BK149" i="5" s="1"/>
  <c r="BC149" i="5"/>
  <c r="BI149" i="5" s="1"/>
  <c r="BB149" i="5"/>
  <c r="BH149" i="5" s="1"/>
  <c r="BG149" i="5"/>
  <c r="BD149" i="5"/>
  <c r="BJ149" i="5" s="1"/>
  <c r="BE148" i="5"/>
  <c r="BK148" i="5" s="1"/>
  <c r="BC148" i="5"/>
  <c r="BI148" i="5" s="1"/>
  <c r="BB148" i="5"/>
  <c r="BH148" i="5" s="1"/>
  <c r="BG148" i="5"/>
  <c r="BD148" i="5"/>
  <c r="BJ148" i="5" s="1"/>
  <c r="BE147" i="5"/>
  <c r="BK147" i="5" s="1"/>
  <c r="BC147" i="5"/>
  <c r="BI147" i="5" s="1"/>
  <c r="BB147" i="5"/>
  <c r="BH147" i="5" s="1"/>
  <c r="BG147" i="5"/>
  <c r="BD147" i="5"/>
  <c r="BJ147" i="5" s="1"/>
  <c r="BE146" i="5"/>
  <c r="BK146" i="5" s="1"/>
  <c r="BC146" i="5"/>
  <c r="BI146" i="5" s="1"/>
  <c r="BB146" i="5"/>
  <c r="BH146" i="5" s="1"/>
  <c r="BF146" i="5"/>
  <c r="BL146" i="5" s="1"/>
  <c r="BD146" i="5"/>
  <c r="BJ146" i="5" s="1"/>
  <c r="BE145" i="5"/>
  <c r="BK145" i="5" s="1"/>
  <c r="BC145" i="5"/>
  <c r="BI145" i="5" s="1"/>
  <c r="BB145" i="5"/>
  <c r="BH145" i="5" s="1"/>
  <c r="BF145" i="5"/>
  <c r="BL145" i="5" s="1"/>
  <c r="BD145" i="5"/>
  <c r="BJ145" i="5" s="1"/>
  <c r="BE144" i="5"/>
  <c r="BK144" i="5" s="1"/>
  <c r="BC144" i="5"/>
  <c r="BI144" i="5" s="1"/>
  <c r="BB144" i="5"/>
  <c r="BH144" i="5" s="1"/>
  <c r="BF144" i="5"/>
  <c r="BL144" i="5" s="1"/>
  <c r="BD144" i="5"/>
  <c r="BJ144" i="5" s="1"/>
  <c r="BE143" i="5"/>
  <c r="BK143" i="5" s="1"/>
  <c r="BC143" i="5"/>
  <c r="BI143" i="5" s="1"/>
  <c r="BB143" i="5"/>
  <c r="BH143" i="5" s="1"/>
  <c r="BG143" i="5"/>
  <c r="BD143" i="5"/>
  <c r="BJ143" i="5" s="1"/>
  <c r="BE142" i="5"/>
  <c r="BK142" i="5" s="1"/>
  <c r="BC142" i="5"/>
  <c r="BI142" i="5" s="1"/>
  <c r="BB142" i="5"/>
  <c r="BH142" i="5" s="1"/>
  <c r="BG142" i="5"/>
  <c r="BD142" i="5"/>
  <c r="BJ142" i="5" s="1"/>
  <c r="BE141" i="5"/>
  <c r="BK141" i="5" s="1"/>
  <c r="BC141" i="5"/>
  <c r="BI141" i="5" s="1"/>
  <c r="BB141" i="5"/>
  <c r="BH141" i="5" s="1"/>
  <c r="BG141" i="5"/>
  <c r="BD141" i="5"/>
  <c r="BJ141" i="5" s="1"/>
  <c r="BE140" i="5"/>
  <c r="BK140" i="5" s="1"/>
  <c r="BC140" i="5"/>
  <c r="BI140" i="5" s="1"/>
  <c r="BB140" i="5"/>
  <c r="BH140" i="5" s="1"/>
  <c r="BF140" i="5"/>
  <c r="BL140" i="5" s="1"/>
  <c r="BD140" i="5"/>
  <c r="BJ140" i="5" s="1"/>
  <c r="BE139" i="5"/>
  <c r="BK139" i="5" s="1"/>
  <c r="BC139" i="5"/>
  <c r="BI139" i="5" s="1"/>
  <c r="BB139" i="5"/>
  <c r="BH139" i="5" s="1"/>
  <c r="BG139" i="5"/>
  <c r="BD139" i="5"/>
  <c r="BJ139" i="5" s="1"/>
  <c r="BE138" i="5"/>
  <c r="BK138" i="5" s="1"/>
  <c r="BC138" i="5"/>
  <c r="BI138" i="5" s="1"/>
  <c r="BB138" i="5"/>
  <c r="BH138" i="5" s="1"/>
  <c r="BG138" i="5"/>
  <c r="BD138" i="5"/>
  <c r="BJ138" i="5" s="1"/>
  <c r="BE137" i="5"/>
  <c r="BK137" i="5" s="1"/>
  <c r="BC137" i="5"/>
  <c r="BI137" i="5" s="1"/>
  <c r="BB137" i="5"/>
  <c r="BH137" i="5" s="1"/>
  <c r="BG137" i="5"/>
  <c r="BD137" i="5"/>
  <c r="BJ137" i="5" s="1"/>
  <c r="BE136" i="5"/>
  <c r="BK136" i="5" s="1"/>
  <c r="BC136" i="5"/>
  <c r="BI136" i="5" s="1"/>
  <c r="BB136" i="5"/>
  <c r="BH136" i="5" s="1"/>
  <c r="BG136" i="5"/>
  <c r="BD136" i="5"/>
  <c r="BJ136" i="5" s="1"/>
  <c r="BE135" i="5"/>
  <c r="BK135" i="5" s="1"/>
  <c r="BC135" i="5"/>
  <c r="BI135" i="5" s="1"/>
  <c r="BB135" i="5"/>
  <c r="BH135" i="5" s="1"/>
  <c r="BG135" i="5"/>
  <c r="BD135" i="5"/>
  <c r="BJ135" i="5" s="1"/>
  <c r="BE134" i="5"/>
  <c r="BK134" i="5" s="1"/>
  <c r="BC134" i="5"/>
  <c r="BI134" i="5" s="1"/>
  <c r="BB134" i="5"/>
  <c r="BH134" i="5" s="1"/>
  <c r="BG134" i="5"/>
  <c r="BD134" i="5"/>
  <c r="BJ134" i="5" s="1"/>
  <c r="BE133" i="5"/>
  <c r="BK133" i="5" s="1"/>
  <c r="BC133" i="5"/>
  <c r="BI133" i="5" s="1"/>
  <c r="BB133" i="5"/>
  <c r="BH133" i="5" s="1"/>
  <c r="BG133" i="5"/>
  <c r="BD133" i="5"/>
  <c r="BJ133" i="5" s="1"/>
  <c r="BE132" i="5"/>
  <c r="BK132" i="5" s="1"/>
  <c r="BC132" i="5"/>
  <c r="BI132" i="5" s="1"/>
  <c r="BB132" i="5"/>
  <c r="BH132" i="5" s="1"/>
  <c r="BG132" i="5"/>
  <c r="BD132" i="5"/>
  <c r="BJ132" i="5" s="1"/>
  <c r="BE131" i="5"/>
  <c r="BK131" i="5" s="1"/>
  <c r="BC131" i="5"/>
  <c r="BI131" i="5" s="1"/>
  <c r="BB131" i="5"/>
  <c r="BH131" i="5" s="1"/>
  <c r="BF131" i="5"/>
  <c r="BL131" i="5" s="1"/>
  <c r="BD131" i="5"/>
  <c r="BJ131" i="5" s="1"/>
  <c r="BE130" i="5"/>
  <c r="BK130" i="5" s="1"/>
  <c r="BC130" i="5"/>
  <c r="BI130" i="5" s="1"/>
  <c r="BB130" i="5"/>
  <c r="BH130" i="5" s="1"/>
  <c r="BG130" i="5"/>
  <c r="BD130" i="5"/>
  <c r="BJ130" i="5" s="1"/>
  <c r="BE129" i="5"/>
  <c r="BK129" i="5" s="1"/>
  <c r="BC129" i="5"/>
  <c r="BI129" i="5" s="1"/>
  <c r="BB129" i="5"/>
  <c r="BH129" i="5" s="1"/>
  <c r="BG129" i="5"/>
  <c r="BD129" i="5"/>
  <c r="BJ129" i="5" s="1"/>
  <c r="BE128" i="5"/>
  <c r="BK128" i="5" s="1"/>
  <c r="BC128" i="5"/>
  <c r="BI128" i="5" s="1"/>
  <c r="BB128" i="5"/>
  <c r="BH128" i="5" s="1"/>
  <c r="BG128" i="5"/>
  <c r="BD128" i="5"/>
  <c r="BJ128" i="5" s="1"/>
  <c r="BE127" i="5"/>
  <c r="BK127" i="5" s="1"/>
  <c r="BC127" i="5"/>
  <c r="BI127" i="5" s="1"/>
  <c r="BB127" i="5"/>
  <c r="BH127" i="5" s="1"/>
  <c r="BG127" i="5"/>
  <c r="BD127" i="5"/>
  <c r="BJ127" i="5" s="1"/>
  <c r="BE126" i="5"/>
  <c r="BK126" i="5" s="1"/>
  <c r="BC126" i="5"/>
  <c r="BI126" i="5" s="1"/>
  <c r="BB126" i="5"/>
  <c r="BH126" i="5" s="1"/>
  <c r="BG126" i="5"/>
  <c r="BD126" i="5"/>
  <c r="BJ126" i="5" s="1"/>
  <c r="BE125" i="5"/>
  <c r="BK125" i="5" s="1"/>
  <c r="BC125" i="5"/>
  <c r="BI125" i="5" s="1"/>
  <c r="BB125" i="5"/>
  <c r="BH125" i="5" s="1"/>
  <c r="BG125" i="5"/>
  <c r="BD125" i="5"/>
  <c r="BJ125" i="5" s="1"/>
  <c r="BE124" i="5"/>
  <c r="BK124" i="5" s="1"/>
  <c r="BC124" i="5"/>
  <c r="BI124" i="5" s="1"/>
  <c r="BB124" i="5"/>
  <c r="BH124" i="5" s="1"/>
  <c r="BG124" i="5"/>
  <c r="BD124" i="5"/>
  <c r="BJ124" i="5" s="1"/>
  <c r="BE123" i="5"/>
  <c r="BK123" i="5" s="1"/>
  <c r="BC123" i="5"/>
  <c r="BI123" i="5" s="1"/>
  <c r="BB123" i="5"/>
  <c r="BH123" i="5" s="1"/>
  <c r="BG123" i="5"/>
  <c r="BD123" i="5"/>
  <c r="BJ123" i="5" s="1"/>
  <c r="BE122" i="5"/>
  <c r="BK122" i="5" s="1"/>
  <c r="BC122" i="5"/>
  <c r="BI122" i="5" s="1"/>
  <c r="BB122" i="5"/>
  <c r="BH122" i="5" s="1"/>
  <c r="BG122" i="5"/>
  <c r="BD122" i="5"/>
  <c r="BJ122" i="5" s="1"/>
  <c r="BE121" i="5"/>
  <c r="BK121" i="5" s="1"/>
  <c r="BC121" i="5"/>
  <c r="BI121" i="5" s="1"/>
  <c r="BB121" i="5"/>
  <c r="BH121" i="5" s="1"/>
  <c r="BG121" i="5"/>
  <c r="BD121" i="5"/>
  <c r="BJ121" i="5" s="1"/>
  <c r="BE120" i="5"/>
  <c r="BK120" i="5" s="1"/>
  <c r="BC120" i="5"/>
  <c r="BI120" i="5" s="1"/>
  <c r="BB120" i="5"/>
  <c r="BH120" i="5" s="1"/>
  <c r="BF120" i="5"/>
  <c r="BL120" i="5" s="1"/>
  <c r="BD120" i="5"/>
  <c r="BJ120" i="5" s="1"/>
  <c r="BE119" i="5"/>
  <c r="BK119" i="5" s="1"/>
  <c r="BC119" i="5"/>
  <c r="BI119" i="5" s="1"/>
  <c r="BB119" i="5"/>
  <c r="BH119" i="5" s="1"/>
  <c r="BG119" i="5"/>
  <c r="BD119" i="5"/>
  <c r="BJ119" i="5" s="1"/>
  <c r="BE118" i="5"/>
  <c r="BK118" i="5" s="1"/>
  <c r="BC118" i="5"/>
  <c r="BI118" i="5" s="1"/>
  <c r="BB118" i="5"/>
  <c r="BH118" i="5" s="1"/>
  <c r="BG118" i="5"/>
  <c r="BD118" i="5"/>
  <c r="BJ118" i="5" s="1"/>
  <c r="BE117" i="5"/>
  <c r="BK117" i="5" s="1"/>
  <c r="BC117" i="5"/>
  <c r="BI117" i="5" s="1"/>
  <c r="BB117" i="5"/>
  <c r="BH117" i="5" s="1"/>
  <c r="BF117" i="5"/>
  <c r="BL117" i="5" s="1"/>
  <c r="BD117" i="5"/>
  <c r="BJ117" i="5" s="1"/>
  <c r="BE116" i="5"/>
  <c r="BK116" i="5" s="1"/>
  <c r="BC116" i="5"/>
  <c r="BI116" i="5" s="1"/>
  <c r="BB116" i="5"/>
  <c r="BH116" i="5" s="1"/>
  <c r="BG116" i="5"/>
  <c r="BD116" i="5"/>
  <c r="BJ116" i="5" s="1"/>
  <c r="BE115" i="5"/>
  <c r="BK115" i="5" s="1"/>
  <c r="BC115" i="5"/>
  <c r="BI115" i="5" s="1"/>
  <c r="BB115" i="5"/>
  <c r="BH115" i="5" s="1"/>
  <c r="BG115" i="5"/>
  <c r="BD115" i="5"/>
  <c r="BJ115" i="5" s="1"/>
  <c r="BE114" i="5"/>
  <c r="BK114" i="5" s="1"/>
  <c r="BC114" i="5"/>
  <c r="BI114" i="5" s="1"/>
  <c r="BB114" i="5"/>
  <c r="BH114" i="5" s="1"/>
  <c r="BG114" i="5"/>
  <c r="BD114" i="5"/>
  <c r="BJ114" i="5" s="1"/>
  <c r="BE113" i="5"/>
  <c r="BK113" i="5" s="1"/>
  <c r="BC113" i="5"/>
  <c r="BI113" i="5" s="1"/>
  <c r="BB113" i="5"/>
  <c r="BH113" i="5" s="1"/>
  <c r="BG113" i="5"/>
  <c r="BD113" i="5"/>
  <c r="BJ113" i="5" s="1"/>
  <c r="BE112" i="5"/>
  <c r="BK112" i="5" s="1"/>
  <c r="BC112" i="5"/>
  <c r="BI112" i="5" s="1"/>
  <c r="BB112" i="5"/>
  <c r="BH112" i="5" s="1"/>
  <c r="BG112" i="5"/>
  <c r="BD112" i="5"/>
  <c r="BJ112" i="5" s="1"/>
  <c r="BE111" i="5"/>
  <c r="BK111" i="5" s="1"/>
  <c r="BC111" i="5"/>
  <c r="BI111" i="5" s="1"/>
  <c r="BB111" i="5"/>
  <c r="BH111" i="5" s="1"/>
  <c r="BG111" i="5"/>
  <c r="BD111" i="5"/>
  <c r="BJ111" i="5" s="1"/>
  <c r="BE110" i="5"/>
  <c r="BK110" i="5" s="1"/>
  <c r="BC110" i="5"/>
  <c r="BI110" i="5" s="1"/>
  <c r="BB110" i="5"/>
  <c r="BH110" i="5" s="1"/>
  <c r="BG110" i="5"/>
  <c r="BD110" i="5"/>
  <c r="BJ110" i="5" s="1"/>
  <c r="BE109" i="5"/>
  <c r="BK109" i="5" s="1"/>
  <c r="BC109" i="5"/>
  <c r="BI109" i="5" s="1"/>
  <c r="BB109" i="5"/>
  <c r="BH109" i="5" s="1"/>
  <c r="BG109" i="5"/>
  <c r="BD109" i="5"/>
  <c r="BJ109" i="5" s="1"/>
  <c r="BE108" i="5"/>
  <c r="BK108" i="5" s="1"/>
  <c r="BC108" i="5"/>
  <c r="BI108" i="5" s="1"/>
  <c r="BB108" i="5"/>
  <c r="BH108" i="5" s="1"/>
  <c r="BF108" i="5"/>
  <c r="BL108" i="5" s="1"/>
  <c r="BD108" i="5"/>
  <c r="BJ108" i="5" s="1"/>
  <c r="BE107" i="5"/>
  <c r="BK107" i="5" s="1"/>
  <c r="BC107" i="5"/>
  <c r="BI107" i="5" s="1"/>
  <c r="BB107" i="5"/>
  <c r="BH107" i="5" s="1"/>
  <c r="BF107" i="5"/>
  <c r="BL107" i="5" s="1"/>
  <c r="BD107" i="5"/>
  <c r="BJ107" i="5" s="1"/>
  <c r="BE106" i="5"/>
  <c r="BK106" i="5" s="1"/>
  <c r="BC106" i="5"/>
  <c r="BI106" i="5" s="1"/>
  <c r="BB106" i="5"/>
  <c r="BH106" i="5" s="1"/>
  <c r="BF106" i="5"/>
  <c r="BL106" i="5" s="1"/>
  <c r="BD106" i="5"/>
  <c r="BJ106" i="5" s="1"/>
  <c r="BE105" i="5"/>
  <c r="BK105" i="5" s="1"/>
  <c r="BC105" i="5"/>
  <c r="BI105" i="5" s="1"/>
  <c r="BB105" i="5"/>
  <c r="BH105" i="5" s="1"/>
  <c r="BF105" i="5"/>
  <c r="BL105" i="5" s="1"/>
  <c r="BD105" i="5"/>
  <c r="BJ105" i="5" s="1"/>
  <c r="BE104" i="5"/>
  <c r="BK104" i="5" s="1"/>
  <c r="BC104" i="5"/>
  <c r="BI104" i="5" s="1"/>
  <c r="BB104" i="5"/>
  <c r="BH104" i="5" s="1"/>
  <c r="BF104" i="5"/>
  <c r="BL104" i="5" s="1"/>
  <c r="BD104" i="5"/>
  <c r="BJ104" i="5" s="1"/>
  <c r="BE103" i="5"/>
  <c r="BK103" i="5" s="1"/>
  <c r="BC103" i="5"/>
  <c r="BI103" i="5" s="1"/>
  <c r="BB103" i="5"/>
  <c r="BH103" i="5" s="1"/>
  <c r="BG103" i="5"/>
  <c r="BD103" i="5"/>
  <c r="BJ103" i="5" s="1"/>
  <c r="BE102" i="5"/>
  <c r="BK102" i="5" s="1"/>
  <c r="BC102" i="5"/>
  <c r="BI102" i="5" s="1"/>
  <c r="BB102" i="5"/>
  <c r="BH102" i="5" s="1"/>
  <c r="BG102" i="5"/>
  <c r="BD102" i="5"/>
  <c r="BJ102" i="5" s="1"/>
  <c r="BE101" i="5"/>
  <c r="BK101" i="5" s="1"/>
  <c r="BC101" i="5"/>
  <c r="BI101" i="5" s="1"/>
  <c r="BB101" i="5"/>
  <c r="BH101" i="5" s="1"/>
  <c r="BG101" i="5"/>
  <c r="BD101" i="5"/>
  <c r="BJ101" i="5" s="1"/>
  <c r="BE100" i="5"/>
  <c r="BK100" i="5" s="1"/>
  <c r="BC100" i="5"/>
  <c r="BI100" i="5" s="1"/>
  <c r="BB100" i="5"/>
  <c r="BH100" i="5" s="1"/>
  <c r="BG100" i="5"/>
  <c r="BD100" i="5"/>
  <c r="BJ100" i="5" s="1"/>
  <c r="BE99" i="5"/>
  <c r="BK99" i="5" s="1"/>
  <c r="BC99" i="5"/>
  <c r="BI99" i="5" s="1"/>
  <c r="BB99" i="5"/>
  <c r="BH99" i="5" s="1"/>
  <c r="BG99" i="5"/>
  <c r="BD99" i="5"/>
  <c r="BJ99" i="5" s="1"/>
  <c r="BE98" i="5"/>
  <c r="BK98" i="5" s="1"/>
  <c r="BC98" i="5"/>
  <c r="BI98" i="5" s="1"/>
  <c r="BB98" i="5"/>
  <c r="BH98" i="5" s="1"/>
  <c r="BG98" i="5"/>
  <c r="BD98" i="5"/>
  <c r="BJ98" i="5" s="1"/>
  <c r="BE97" i="5"/>
  <c r="BK97" i="5" s="1"/>
  <c r="BC97" i="5"/>
  <c r="BI97" i="5" s="1"/>
  <c r="BB97" i="5"/>
  <c r="BH97" i="5" s="1"/>
  <c r="BG97" i="5"/>
  <c r="BD97" i="5"/>
  <c r="BJ97" i="5" s="1"/>
  <c r="BE96" i="5"/>
  <c r="BK96" i="5" s="1"/>
  <c r="BC96" i="5"/>
  <c r="BI96" i="5" s="1"/>
  <c r="BB96" i="5"/>
  <c r="BH96" i="5" s="1"/>
  <c r="BF96" i="5"/>
  <c r="BL96" i="5" s="1"/>
  <c r="BD96" i="5"/>
  <c r="BJ96" i="5" s="1"/>
  <c r="BE95" i="5"/>
  <c r="BK95" i="5" s="1"/>
  <c r="BC95" i="5"/>
  <c r="BI95" i="5" s="1"/>
  <c r="BB95" i="5"/>
  <c r="BH95" i="5" s="1"/>
  <c r="BF95" i="5"/>
  <c r="BL95" i="5" s="1"/>
  <c r="BD95" i="5"/>
  <c r="BJ95" i="5" s="1"/>
  <c r="BE94" i="5"/>
  <c r="BK94" i="5" s="1"/>
  <c r="BC94" i="5"/>
  <c r="BI94" i="5" s="1"/>
  <c r="BB94" i="5"/>
  <c r="BH94" i="5" s="1"/>
  <c r="BG94" i="5"/>
  <c r="BD94" i="5"/>
  <c r="BJ94" i="5" s="1"/>
  <c r="BE93" i="5"/>
  <c r="BK93" i="5" s="1"/>
  <c r="BC93" i="5"/>
  <c r="BI93" i="5" s="1"/>
  <c r="BB93" i="5"/>
  <c r="BH93" i="5" s="1"/>
  <c r="BG93" i="5"/>
  <c r="BD93" i="5"/>
  <c r="BJ93" i="5" s="1"/>
  <c r="BE92" i="5"/>
  <c r="BK92" i="5" s="1"/>
  <c r="BC92" i="5"/>
  <c r="BI92" i="5" s="1"/>
  <c r="BB92" i="5"/>
  <c r="BH92" i="5" s="1"/>
  <c r="BF92" i="5"/>
  <c r="BL92" i="5" s="1"/>
  <c r="BD92" i="5"/>
  <c r="BJ92" i="5" s="1"/>
  <c r="BE91" i="5"/>
  <c r="BK91" i="5" s="1"/>
  <c r="BC91" i="5"/>
  <c r="BI91" i="5" s="1"/>
  <c r="BB91" i="5"/>
  <c r="BH91" i="5" s="1"/>
  <c r="BF91" i="5"/>
  <c r="BL91" i="5" s="1"/>
  <c r="BD91" i="5"/>
  <c r="BJ91" i="5" s="1"/>
  <c r="BE90" i="5"/>
  <c r="BK90" i="5" s="1"/>
  <c r="BC90" i="5"/>
  <c r="BI90" i="5" s="1"/>
  <c r="BB90" i="5"/>
  <c r="BH90" i="5" s="1"/>
  <c r="BG90" i="5"/>
  <c r="BD90" i="5"/>
  <c r="BJ90" i="5" s="1"/>
  <c r="BE89" i="5"/>
  <c r="BK89" i="5" s="1"/>
  <c r="BC89" i="5"/>
  <c r="BI89" i="5" s="1"/>
  <c r="BB89" i="5"/>
  <c r="BH89" i="5" s="1"/>
  <c r="BG89" i="5"/>
  <c r="BD89" i="5"/>
  <c r="BJ89" i="5" s="1"/>
  <c r="BE88" i="5"/>
  <c r="BK88" i="5" s="1"/>
  <c r="BC88" i="5"/>
  <c r="BI88" i="5" s="1"/>
  <c r="BB88" i="5"/>
  <c r="BH88" i="5" s="1"/>
  <c r="BG88" i="5"/>
  <c r="BD88" i="5"/>
  <c r="BJ88" i="5" s="1"/>
  <c r="BE87" i="5"/>
  <c r="BK87" i="5" s="1"/>
  <c r="BC87" i="5"/>
  <c r="BI87" i="5" s="1"/>
  <c r="BB87" i="5"/>
  <c r="BH87" i="5" s="1"/>
  <c r="BG87" i="5"/>
  <c r="BD87" i="5"/>
  <c r="BJ87" i="5" s="1"/>
  <c r="BE86" i="5"/>
  <c r="BK86" i="5" s="1"/>
  <c r="BC86" i="5"/>
  <c r="BI86" i="5" s="1"/>
  <c r="BB86" i="5"/>
  <c r="BH86" i="5" s="1"/>
  <c r="BF86" i="5"/>
  <c r="BL86" i="5" s="1"/>
  <c r="BD86" i="5"/>
  <c r="BJ86" i="5" s="1"/>
  <c r="BE85" i="5"/>
  <c r="BK85" i="5" s="1"/>
  <c r="BC85" i="5"/>
  <c r="BI85" i="5" s="1"/>
  <c r="BB85" i="5"/>
  <c r="BH85" i="5" s="1"/>
  <c r="BG85" i="5"/>
  <c r="BD85" i="5"/>
  <c r="BJ85" i="5" s="1"/>
  <c r="BE84" i="5"/>
  <c r="BK84" i="5" s="1"/>
  <c r="BC84" i="5"/>
  <c r="BI84" i="5" s="1"/>
  <c r="BB84" i="5"/>
  <c r="BH84" i="5" s="1"/>
  <c r="BG84" i="5"/>
  <c r="BD84" i="5"/>
  <c r="BJ84" i="5" s="1"/>
  <c r="BE83" i="5"/>
  <c r="BK83" i="5" s="1"/>
  <c r="BC83" i="5"/>
  <c r="BI83" i="5" s="1"/>
  <c r="BB83" i="5"/>
  <c r="BH83" i="5" s="1"/>
  <c r="BG83" i="5"/>
  <c r="BD83" i="5"/>
  <c r="BJ83" i="5" s="1"/>
  <c r="BE82" i="5"/>
  <c r="BK82" i="5" s="1"/>
  <c r="BC82" i="5"/>
  <c r="BI82" i="5" s="1"/>
  <c r="BB82" i="5"/>
  <c r="BH82" i="5" s="1"/>
  <c r="BF82" i="5"/>
  <c r="BL82" i="5" s="1"/>
  <c r="BD82" i="5"/>
  <c r="BJ82" i="5" s="1"/>
  <c r="BE81" i="5"/>
  <c r="BK81" i="5" s="1"/>
  <c r="BC81" i="5"/>
  <c r="BI81" i="5" s="1"/>
  <c r="BB81" i="5"/>
  <c r="BH81" i="5" s="1"/>
  <c r="BG81" i="5"/>
  <c r="BD81" i="5"/>
  <c r="BJ81" i="5" s="1"/>
  <c r="BE80" i="5"/>
  <c r="BK80" i="5" s="1"/>
  <c r="BC80" i="5"/>
  <c r="BI80" i="5" s="1"/>
  <c r="BB80" i="5"/>
  <c r="BH80" i="5" s="1"/>
  <c r="BG80" i="5"/>
  <c r="BD80" i="5"/>
  <c r="BJ80" i="5" s="1"/>
  <c r="BE79" i="5"/>
  <c r="BK79" i="5" s="1"/>
  <c r="BC79" i="5"/>
  <c r="BI79" i="5" s="1"/>
  <c r="BB79" i="5"/>
  <c r="BH79" i="5" s="1"/>
  <c r="BG79" i="5"/>
  <c r="BD79" i="5"/>
  <c r="BJ79" i="5" s="1"/>
  <c r="BE78" i="5"/>
  <c r="BK78" i="5" s="1"/>
  <c r="BC78" i="5"/>
  <c r="BI78" i="5" s="1"/>
  <c r="BB78" i="5"/>
  <c r="BH78" i="5" s="1"/>
  <c r="BG78" i="5"/>
  <c r="BD78" i="5"/>
  <c r="BJ78" i="5" s="1"/>
  <c r="BE77" i="5"/>
  <c r="BK77" i="5" s="1"/>
  <c r="BC77" i="5"/>
  <c r="BI77" i="5" s="1"/>
  <c r="BB77" i="5"/>
  <c r="BH77" i="5" s="1"/>
  <c r="BG77" i="5"/>
  <c r="BD77" i="5"/>
  <c r="BJ77" i="5" s="1"/>
  <c r="BE76" i="5"/>
  <c r="BK76" i="5" s="1"/>
  <c r="BC76" i="5"/>
  <c r="BI76" i="5" s="1"/>
  <c r="BB76" i="5"/>
  <c r="BH76" i="5" s="1"/>
  <c r="BG76" i="5"/>
  <c r="BD76" i="5"/>
  <c r="BJ76" i="5" s="1"/>
  <c r="BE75" i="5"/>
  <c r="BK75" i="5" s="1"/>
  <c r="BC75" i="5"/>
  <c r="BI75" i="5" s="1"/>
  <c r="BB75" i="5"/>
  <c r="BH75" i="5" s="1"/>
  <c r="BF75" i="5"/>
  <c r="BL75" i="5" s="1"/>
  <c r="BD75" i="5"/>
  <c r="BJ75" i="5" s="1"/>
  <c r="BE74" i="5"/>
  <c r="BK74" i="5" s="1"/>
  <c r="BC74" i="5"/>
  <c r="BI74" i="5" s="1"/>
  <c r="BB74" i="5"/>
  <c r="BH74" i="5" s="1"/>
  <c r="BF74" i="5"/>
  <c r="BL74" i="5" s="1"/>
  <c r="BD74" i="5"/>
  <c r="BJ74" i="5" s="1"/>
  <c r="BE73" i="5"/>
  <c r="BK73" i="5" s="1"/>
  <c r="BC73" i="5"/>
  <c r="BI73" i="5" s="1"/>
  <c r="BB73" i="5"/>
  <c r="BH73" i="5" s="1"/>
  <c r="BG73" i="5"/>
  <c r="BD73" i="5"/>
  <c r="BJ73" i="5" s="1"/>
  <c r="BE72" i="5"/>
  <c r="BK72" i="5" s="1"/>
  <c r="BC72" i="5"/>
  <c r="BI72" i="5" s="1"/>
  <c r="BB72" i="5"/>
  <c r="BH72" i="5" s="1"/>
  <c r="BG72" i="5"/>
  <c r="BD72" i="5"/>
  <c r="BJ72" i="5" s="1"/>
  <c r="BE71" i="5"/>
  <c r="BK71" i="5" s="1"/>
  <c r="BC71" i="5"/>
  <c r="BI71" i="5" s="1"/>
  <c r="BB71" i="5"/>
  <c r="BH71" i="5" s="1"/>
  <c r="BG71" i="5"/>
  <c r="BD71" i="5"/>
  <c r="BJ71" i="5" s="1"/>
  <c r="BE70" i="5"/>
  <c r="BK70" i="5" s="1"/>
  <c r="BC70" i="5"/>
  <c r="BI70" i="5" s="1"/>
  <c r="BB70" i="5"/>
  <c r="BH70" i="5" s="1"/>
  <c r="BF70" i="5"/>
  <c r="BL70" i="5" s="1"/>
  <c r="BD70" i="5"/>
  <c r="BJ70" i="5" s="1"/>
  <c r="BE69" i="5"/>
  <c r="BK69" i="5" s="1"/>
  <c r="BC69" i="5"/>
  <c r="BI69" i="5" s="1"/>
  <c r="BB69" i="5"/>
  <c r="BH69" i="5" s="1"/>
  <c r="BF69" i="5"/>
  <c r="BL69" i="5" s="1"/>
  <c r="BD69" i="5"/>
  <c r="BJ69" i="5" s="1"/>
  <c r="BE68" i="5"/>
  <c r="BK68" i="5" s="1"/>
  <c r="BC68" i="5"/>
  <c r="BI68" i="5" s="1"/>
  <c r="BB68" i="5"/>
  <c r="BH68" i="5" s="1"/>
  <c r="BG68" i="5"/>
  <c r="BD68" i="5"/>
  <c r="BJ68" i="5" s="1"/>
  <c r="BE67" i="5"/>
  <c r="BK67" i="5" s="1"/>
  <c r="BC67" i="5"/>
  <c r="BI67" i="5" s="1"/>
  <c r="BB67" i="5"/>
  <c r="BH67" i="5" s="1"/>
  <c r="BF67" i="5"/>
  <c r="BL67" i="5" s="1"/>
  <c r="BD67" i="5"/>
  <c r="BJ67" i="5" s="1"/>
  <c r="BE66" i="5"/>
  <c r="BK66" i="5" s="1"/>
  <c r="BC66" i="5"/>
  <c r="BI66" i="5" s="1"/>
  <c r="BB66" i="5"/>
  <c r="BH66" i="5" s="1"/>
  <c r="BG66" i="5"/>
  <c r="BD66" i="5"/>
  <c r="BJ66" i="5" s="1"/>
  <c r="BE65" i="5"/>
  <c r="BK65" i="5" s="1"/>
  <c r="BC65" i="5"/>
  <c r="BI65" i="5" s="1"/>
  <c r="BB65" i="5"/>
  <c r="BH65" i="5" s="1"/>
  <c r="BF65" i="5"/>
  <c r="BL65" i="5" s="1"/>
  <c r="BD65" i="5"/>
  <c r="BJ65" i="5" s="1"/>
  <c r="BE64" i="5"/>
  <c r="BK64" i="5" s="1"/>
  <c r="BC64" i="5"/>
  <c r="BI64" i="5" s="1"/>
  <c r="BB64" i="5"/>
  <c r="BH64" i="5" s="1"/>
  <c r="BG64" i="5"/>
  <c r="BD64" i="5"/>
  <c r="BJ64" i="5" s="1"/>
  <c r="BE63" i="5"/>
  <c r="BK63" i="5" s="1"/>
  <c r="BC63" i="5"/>
  <c r="BI63" i="5" s="1"/>
  <c r="BB63" i="5"/>
  <c r="BH63" i="5" s="1"/>
  <c r="BG63" i="5"/>
  <c r="BD63" i="5"/>
  <c r="BJ63" i="5" s="1"/>
  <c r="BE62" i="5"/>
  <c r="BK62" i="5" s="1"/>
  <c r="BC62" i="5"/>
  <c r="BI62" i="5" s="1"/>
  <c r="BB62" i="5"/>
  <c r="BH62" i="5" s="1"/>
  <c r="BF62" i="5"/>
  <c r="BL62" i="5" s="1"/>
  <c r="BD62" i="5"/>
  <c r="BJ62" i="5" s="1"/>
  <c r="BE61" i="5"/>
  <c r="BK61" i="5" s="1"/>
  <c r="BC61" i="5"/>
  <c r="BI61" i="5" s="1"/>
  <c r="BB61" i="5"/>
  <c r="BH61" i="5" s="1"/>
  <c r="BF61" i="5"/>
  <c r="BL61" i="5" s="1"/>
  <c r="BD61" i="5"/>
  <c r="BJ61" i="5" s="1"/>
  <c r="BE60" i="5"/>
  <c r="BK60" i="5" s="1"/>
  <c r="BC60" i="5"/>
  <c r="BI60" i="5" s="1"/>
  <c r="BB60" i="5"/>
  <c r="BH60" i="5" s="1"/>
  <c r="BG60" i="5"/>
  <c r="BD60" i="5"/>
  <c r="BJ60" i="5" s="1"/>
  <c r="BE59" i="5"/>
  <c r="BK59" i="5" s="1"/>
  <c r="BC59" i="5"/>
  <c r="BI59" i="5" s="1"/>
  <c r="BB59" i="5"/>
  <c r="BH59" i="5" s="1"/>
  <c r="BG59" i="5"/>
  <c r="BD59" i="5"/>
  <c r="BJ59" i="5" s="1"/>
  <c r="BE58" i="5"/>
  <c r="BK58" i="5" s="1"/>
  <c r="BC58" i="5"/>
  <c r="BI58" i="5" s="1"/>
  <c r="BB58" i="5"/>
  <c r="BH58" i="5" s="1"/>
  <c r="BG58" i="5"/>
  <c r="BD58" i="5"/>
  <c r="BJ58" i="5" s="1"/>
  <c r="BE57" i="5"/>
  <c r="BK57" i="5" s="1"/>
  <c r="BC57" i="5"/>
  <c r="BI57" i="5" s="1"/>
  <c r="BB57" i="5"/>
  <c r="BH57" i="5" s="1"/>
  <c r="BG57" i="5"/>
  <c r="BD57" i="5"/>
  <c r="BJ57" i="5" s="1"/>
  <c r="BE56" i="5"/>
  <c r="BK56" i="5" s="1"/>
  <c r="BC56" i="5"/>
  <c r="BI56" i="5" s="1"/>
  <c r="BB56" i="5"/>
  <c r="BH56" i="5" s="1"/>
  <c r="BF56" i="5"/>
  <c r="BL56" i="5" s="1"/>
  <c r="BD56" i="5"/>
  <c r="BJ56" i="5" s="1"/>
  <c r="BE55" i="5"/>
  <c r="BK55" i="5" s="1"/>
  <c r="BC55" i="5"/>
  <c r="BI55" i="5" s="1"/>
  <c r="BB55" i="5"/>
  <c r="BH55" i="5" s="1"/>
  <c r="BG55" i="5"/>
  <c r="BD55" i="5"/>
  <c r="BJ55" i="5" s="1"/>
  <c r="BE54" i="5"/>
  <c r="BK54" i="5" s="1"/>
  <c r="BC54" i="5"/>
  <c r="BI54" i="5" s="1"/>
  <c r="BB54" i="5"/>
  <c r="BH54" i="5" s="1"/>
  <c r="BG54" i="5"/>
  <c r="BD54" i="5"/>
  <c r="BJ54" i="5" s="1"/>
  <c r="BE53" i="5"/>
  <c r="BK53" i="5" s="1"/>
  <c r="BC53" i="5"/>
  <c r="BI53" i="5" s="1"/>
  <c r="BB53" i="5"/>
  <c r="BH53" i="5" s="1"/>
  <c r="BF53" i="5"/>
  <c r="BL53" i="5" s="1"/>
  <c r="BD53" i="5"/>
  <c r="BJ53" i="5" s="1"/>
  <c r="BE52" i="5"/>
  <c r="BK52" i="5" s="1"/>
  <c r="BC52" i="5"/>
  <c r="BI52" i="5" s="1"/>
  <c r="BB52" i="5"/>
  <c r="BH52" i="5" s="1"/>
  <c r="BF52" i="5"/>
  <c r="BL52" i="5" s="1"/>
  <c r="BD52" i="5"/>
  <c r="BJ52" i="5" s="1"/>
  <c r="BE51" i="5"/>
  <c r="BK51" i="5" s="1"/>
  <c r="BC51" i="5"/>
  <c r="BI51" i="5" s="1"/>
  <c r="BB51" i="5"/>
  <c r="BH51" i="5" s="1"/>
  <c r="BG51" i="5"/>
  <c r="BD51" i="5"/>
  <c r="BJ51" i="5" s="1"/>
  <c r="BE50" i="5"/>
  <c r="BK50" i="5" s="1"/>
  <c r="BC50" i="5"/>
  <c r="BI50" i="5" s="1"/>
  <c r="BB50" i="5"/>
  <c r="BH50" i="5" s="1"/>
  <c r="BG50" i="5"/>
  <c r="BD50" i="5"/>
  <c r="BJ50" i="5" s="1"/>
  <c r="BE49" i="5"/>
  <c r="BK49" i="5" s="1"/>
  <c r="BC49" i="5"/>
  <c r="BI49" i="5" s="1"/>
  <c r="BB49" i="5"/>
  <c r="BH49" i="5" s="1"/>
  <c r="BG49" i="5"/>
  <c r="BD49" i="5"/>
  <c r="BJ49" i="5" s="1"/>
  <c r="BE48" i="5"/>
  <c r="BK48" i="5" s="1"/>
  <c r="BC48" i="5"/>
  <c r="BI48" i="5" s="1"/>
  <c r="BB48" i="5"/>
  <c r="BH48" i="5" s="1"/>
  <c r="BG48" i="5"/>
  <c r="BD48" i="5"/>
  <c r="BJ48" i="5" s="1"/>
  <c r="BE47" i="5"/>
  <c r="BK47" i="5" s="1"/>
  <c r="BC47" i="5"/>
  <c r="BI47" i="5" s="1"/>
  <c r="BB47" i="5"/>
  <c r="BH47" i="5" s="1"/>
  <c r="BG47" i="5"/>
  <c r="BD47" i="5"/>
  <c r="BJ47" i="5" s="1"/>
  <c r="BE46" i="5"/>
  <c r="BK46" i="5" s="1"/>
  <c r="BC46" i="5"/>
  <c r="BI46" i="5" s="1"/>
  <c r="BB46" i="5"/>
  <c r="BH46" i="5" s="1"/>
  <c r="BF46" i="5"/>
  <c r="BL46" i="5" s="1"/>
  <c r="BD46" i="5"/>
  <c r="BJ46" i="5" s="1"/>
  <c r="BE45" i="5"/>
  <c r="BK45" i="5" s="1"/>
  <c r="BC45" i="5"/>
  <c r="BI45" i="5" s="1"/>
  <c r="BB45" i="5"/>
  <c r="BH45" i="5" s="1"/>
  <c r="BG45" i="5"/>
  <c r="BD45" i="5"/>
  <c r="BJ45" i="5" s="1"/>
  <c r="BE44" i="5"/>
  <c r="BK44" i="5" s="1"/>
  <c r="BC44" i="5"/>
  <c r="BI44" i="5" s="1"/>
  <c r="BB44" i="5"/>
  <c r="BH44" i="5" s="1"/>
  <c r="BF44" i="5"/>
  <c r="BL44" i="5" s="1"/>
  <c r="BD44" i="5"/>
  <c r="BJ44" i="5" s="1"/>
  <c r="BE43" i="5"/>
  <c r="BK43" i="5" s="1"/>
  <c r="BC43" i="5"/>
  <c r="BI43" i="5" s="1"/>
  <c r="BB43" i="5"/>
  <c r="BH43" i="5" s="1"/>
  <c r="BG43" i="5"/>
  <c r="BD43" i="5"/>
  <c r="BJ43" i="5" s="1"/>
  <c r="BE42" i="5"/>
  <c r="BK42" i="5" s="1"/>
  <c r="BC42" i="5"/>
  <c r="BI42" i="5" s="1"/>
  <c r="BB42" i="5"/>
  <c r="BH42" i="5" s="1"/>
  <c r="BF42" i="5"/>
  <c r="BL42" i="5" s="1"/>
  <c r="BD42" i="5"/>
  <c r="BJ42" i="5" s="1"/>
  <c r="BE41" i="5"/>
  <c r="BK41" i="5" s="1"/>
  <c r="BC41" i="5"/>
  <c r="BI41" i="5" s="1"/>
  <c r="BB41" i="5"/>
  <c r="BH41" i="5" s="1"/>
  <c r="BF41" i="5"/>
  <c r="BL41" i="5" s="1"/>
  <c r="BD41" i="5"/>
  <c r="BJ41" i="5" s="1"/>
  <c r="BE40" i="5"/>
  <c r="BK40" i="5" s="1"/>
  <c r="BC40" i="5"/>
  <c r="BI40" i="5" s="1"/>
  <c r="BB40" i="5"/>
  <c r="BH40" i="5" s="1"/>
  <c r="BF40" i="5"/>
  <c r="BL40" i="5" s="1"/>
  <c r="BD40" i="5"/>
  <c r="BJ40" i="5" s="1"/>
  <c r="BE39" i="5"/>
  <c r="BK39" i="5" s="1"/>
  <c r="BC39" i="5"/>
  <c r="BI39" i="5" s="1"/>
  <c r="BB39" i="5"/>
  <c r="BH39" i="5" s="1"/>
  <c r="BG39" i="5"/>
  <c r="BD39" i="5"/>
  <c r="BJ39" i="5" s="1"/>
  <c r="BE38" i="5"/>
  <c r="BK38" i="5" s="1"/>
  <c r="BC38" i="5"/>
  <c r="BI38" i="5" s="1"/>
  <c r="BB38" i="5"/>
  <c r="BH38" i="5" s="1"/>
  <c r="BG38" i="5"/>
  <c r="BD38" i="5"/>
  <c r="BJ38" i="5" s="1"/>
  <c r="BE37" i="5"/>
  <c r="BK37" i="5" s="1"/>
  <c r="BC37" i="5"/>
  <c r="BI37" i="5" s="1"/>
  <c r="BB37" i="5"/>
  <c r="BH37" i="5" s="1"/>
  <c r="BG37" i="5"/>
  <c r="BD37" i="5"/>
  <c r="BJ37" i="5" s="1"/>
  <c r="BE36" i="5"/>
  <c r="BK36" i="5" s="1"/>
  <c r="BC36" i="5"/>
  <c r="BI36" i="5" s="1"/>
  <c r="BB36" i="5"/>
  <c r="BH36" i="5" s="1"/>
  <c r="BF36" i="5"/>
  <c r="BL36" i="5" s="1"/>
  <c r="BD36" i="5"/>
  <c r="BJ36" i="5" s="1"/>
  <c r="BE35" i="5"/>
  <c r="BK35" i="5" s="1"/>
  <c r="BC35" i="5"/>
  <c r="BI35" i="5" s="1"/>
  <c r="BB35" i="5"/>
  <c r="BH35" i="5" s="1"/>
  <c r="BF35" i="5"/>
  <c r="BL35" i="5" s="1"/>
  <c r="BD35" i="5"/>
  <c r="BJ35" i="5" s="1"/>
  <c r="BE34" i="5"/>
  <c r="BK34" i="5" s="1"/>
  <c r="BC34" i="5"/>
  <c r="BI34" i="5" s="1"/>
  <c r="BB34" i="5"/>
  <c r="BH34" i="5" s="1"/>
  <c r="BF34" i="5"/>
  <c r="BL34" i="5" s="1"/>
  <c r="BD34" i="5"/>
  <c r="BJ34" i="5" s="1"/>
  <c r="BE33" i="5"/>
  <c r="BK33" i="5" s="1"/>
  <c r="BC33" i="5"/>
  <c r="BI33" i="5" s="1"/>
  <c r="BB33" i="5"/>
  <c r="BH33" i="5" s="1"/>
  <c r="BG33" i="5"/>
  <c r="BD33" i="5"/>
  <c r="BJ33" i="5" s="1"/>
  <c r="BE32" i="5"/>
  <c r="BK32" i="5" s="1"/>
  <c r="BC32" i="5"/>
  <c r="BI32" i="5" s="1"/>
  <c r="BB32" i="5"/>
  <c r="BH32" i="5" s="1"/>
  <c r="BG32" i="5"/>
  <c r="BD32" i="5"/>
  <c r="BJ32" i="5" s="1"/>
  <c r="BE31" i="5"/>
  <c r="BK31" i="5" s="1"/>
  <c r="BC31" i="5"/>
  <c r="BI31" i="5" s="1"/>
  <c r="BB31" i="5"/>
  <c r="BH31" i="5" s="1"/>
  <c r="BF31" i="5"/>
  <c r="BL31" i="5" s="1"/>
  <c r="BD31" i="5"/>
  <c r="BJ31" i="5" s="1"/>
  <c r="BE30" i="5"/>
  <c r="BK30" i="5" s="1"/>
  <c r="BC30" i="5"/>
  <c r="BI30" i="5" s="1"/>
  <c r="BB30" i="5"/>
  <c r="BH30" i="5" s="1"/>
  <c r="BF30" i="5"/>
  <c r="BL30" i="5" s="1"/>
  <c r="BD30" i="5"/>
  <c r="BJ30" i="5" s="1"/>
  <c r="BE29" i="5"/>
  <c r="BK29" i="5" s="1"/>
  <c r="BC29" i="5"/>
  <c r="BI29" i="5" s="1"/>
  <c r="BB29" i="5"/>
  <c r="BH29" i="5" s="1"/>
  <c r="BG29" i="5"/>
  <c r="BD29" i="5"/>
  <c r="BJ29" i="5" s="1"/>
  <c r="BE28" i="5"/>
  <c r="BK28" i="5" s="1"/>
  <c r="BC28" i="5"/>
  <c r="BI28" i="5" s="1"/>
  <c r="BB28" i="5"/>
  <c r="BH28" i="5" s="1"/>
  <c r="BG28" i="5"/>
  <c r="BD28" i="5"/>
  <c r="BJ28" i="5" s="1"/>
  <c r="BE27" i="5"/>
  <c r="BK27" i="5" s="1"/>
  <c r="BC27" i="5"/>
  <c r="BI27" i="5" s="1"/>
  <c r="BB27" i="5"/>
  <c r="BH27" i="5" s="1"/>
  <c r="BG27" i="5"/>
  <c r="BD27" i="5"/>
  <c r="BJ27" i="5" s="1"/>
  <c r="BE26" i="5"/>
  <c r="BK26" i="5" s="1"/>
  <c r="BC26" i="5"/>
  <c r="BI26" i="5" s="1"/>
  <c r="BB26" i="5"/>
  <c r="BH26" i="5" s="1"/>
  <c r="BG26" i="5"/>
  <c r="BD26" i="5"/>
  <c r="BJ26" i="5" s="1"/>
  <c r="BE25" i="5"/>
  <c r="BK25" i="5" s="1"/>
  <c r="BC25" i="5"/>
  <c r="BI25" i="5" s="1"/>
  <c r="BB25" i="5"/>
  <c r="BH25" i="5" s="1"/>
  <c r="BF25" i="5"/>
  <c r="BL25" i="5" s="1"/>
  <c r="BD25" i="5"/>
  <c r="BJ25" i="5" s="1"/>
  <c r="BE24" i="5"/>
  <c r="BK24" i="5" s="1"/>
  <c r="BC24" i="5"/>
  <c r="BI24" i="5" s="1"/>
  <c r="BB24" i="5"/>
  <c r="BH24" i="5" s="1"/>
  <c r="BF24" i="5"/>
  <c r="BL24" i="5" s="1"/>
  <c r="BD24" i="5"/>
  <c r="BJ24" i="5" s="1"/>
  <c r="BE23" i="5"/>
  <c r="BK23" i="5" s="1"/>
  <c r="BC23" i="5"/>
  <c r="BI23" i="5" s="1"/>
  <c r="BB23" i="5"/>
  <c r="BH23" i="5" s="1"/>
  <c r="BG23" i="5"/>
  <c r="BD23" i="5"/>
  <c r="BJ23" i="5" s="1"/>
  <c r="BE22" i="5"/>
  <c r="BK22" i="5" s="1"/>
  <c r="BC22" i="5"/>
  <c r="BI22" i="5" s="1"/>
  <c r="BB22" i="5"/>
  <c r="BH22" i="5" s="1"/>
  <c r="BG22" i="5"/>
  <c r="BD22" i="5"/>
  <c r="BJ22" i="5" s="1"/>
  <c r="BE21" i="5"/>
  <c r="BK21" i="5" s="1"/>
  <c r="BC21" i="5"/>
  <c r="BI21" i="5" s="1"/>
  <c r="BB21" i="5"/>
  <c r="BH21" i="5" s="1"/>
  <c r="BF21" i="5"/>
  <c r="BL21" i="5" s="1"/>
  <c r="BD21" i="5"/>
  <c r="BJ21" i="5" s="1"/>
  <c r="BE20" i="5"/>
  <c r="BK20" i="5" s="1"/>
  <c r="BC20" i="5"/>
  <c r="BI20" i="5" s="1"/>
  <c r="BB20" i="5"/>
  <c r="BH20" i="5" s="1"/>
  <c r="BF20" i="5"/>
  <c r="BL20" i="5" s="1"/>
  <c r="BD20" i="5"/>
  <c r="BJ20" i="5" s="1"/>
  <c r="BE19" i="5"/>
  <c r="BK19" i="5" s="1"/>
  <c r="BC19" i="5"/>
  <c r="BI19" i="5" s="1"/>
  <c r="BB19" i="5"/>
  <c r="BH19" i="5" s="1"/>
  <c r="BG19" i="5"/>
  <c r="BD19" i="5"/>
  <c r="BJ19" i="5" s="1"/>
  <c r="BE18" i="5"/>
  <c r="BK18" i="5" s="1"/>
  <c r="BC18" i="5"/>
  <c r="BI18" i="5" s="1"/>
  <c r="BB18" i="5"/>
  <c r="BH18" i="5" s="1"/>
  <c r="BG18" i="5"/>
  <c r="BD18" i="5"/>
  <c r="BJ18" i="5" s="1"/>
  <c r="BE17" i="5"/>
  <c r="BK17" i="5" s="1"/>
  <c r="BC17" i="5"/>
  <c r="BI17" i="5" s="1"/>
  <c r="BB17" i="5"/>
  <c r="BH17" i="5" s="1"/>
  <c r="BG17" i="5"/>
  <c r="BD17" i="5"/>
  <c r="BJ17" i="5" s="1"/>
  <c r="BE16" i="5"/>
  <c r="BK16" i="5" s="1"/>
  <c r="BC16" i="5"/>
  <c r="BI16" i="5" s="1"/>
  <c r="BB16" i="5"/>
  <c r="BH16" i="5" s="1"/>
  <c r="BF16" i="5"/>
  <c r="BL16" i="5" s="1"/>
  <c r="BD16" i="5"/>
  <c r="BJ16" i="5" s="1"/>
  <c r="BE15" i="5"/>
  <c r="BK15" i="5" s="1"/>
  <c r="BC15" i="5"/>
  <c r="BI15" i="5" s="1"/>
  <c r="BB15" i="5"/>
  <c r="BH15" i="5" s="1"/>
  <c r="BG15" i="5"/>
  <c r="BD15" i="5"/>
  <c r="BJ15" i="5" s="1"/>
  <c r="BE14" i="5"/>
  <c r="BK14" i="5" s="1"/>
  <c r="BC14" i="5"/>
  <c r="BI14" i="5" s="1"/>
  <c r="BB14" i="5"/>
  <c r="BH14" i="5" s="1"/>
  <c r="BG14" i="5"/>
  <c r="BD14" i="5"/>
  <c r="BJ14" i="5" s="1"/>
  <c r="BE13" i="5"/>
  <c r="BK13" i="5" s="1"/>
  <c r="BC13" i="5"/>
  <c r="BI13" i="5" s="1"/>
  <c r="BB13" i="5"/>
  <c r="BH13" i="5" s="1"/>
  <c r="BG13" i="5"/>
  <c r="BD13" i="5"/>
  <c r="BJ13" i="5" s="1"/>
  <c r="BE12" i="5"/>
  <c r="BK12" i="5" s="1"/>
  <c r="BC12" i="5"/>
  <c r="BI12" i="5" s="1"/>
  <c r="BB12" i="5"/>
  <c r="BH12" i="5" s="1"/>
  <c r="BG12" i="5"/>
  <c r="BD12" i="5"/>
  <c r="BJ12" i="5" s="1"/>
  <c r="BE11" i="5"/>
  <c r="BK11" i="5" s="1"/>
  <c r="BC11" i="5"/>
  <c r="BI11" i="5" s="1"/>
  <c r="BB11" i="5"/>
  <c r="BH11" i="5" s="1"/>
  <c r="BF11" i="5"/>
  <c r="BL11" i="5" s="1"/>
  <c r="BD11" i="5"/>
  <c r="BJ11" i="5" s="1"/>
  <c r="BG36" i="5" l="1"/>
  <c r="BF22" i="5"/>
  <c r="BL22" i="5" s="1"/>
  <c r="BF54" i="5"/>
  <c r="BL54" i="5" s="1"/>
  <c r="BG258" i="5"/>
  <c r="BF691" i="5"/>
  <c r="BL691" i="5" s="1"/>
  <c r="BF363" i="5"/>
  <c r="BL363" i="5" s="1"/>
  <c r="BG46" i="5"/>
  <c r="BF173" i="5"/>
  <c r="BL173" i="5" s="1"/>
  <c r="BG309" i="5"/>
  <c r="BG333" i="5"/>
  <c r="BF405" i="5"/>
  <c r="BL405" i="5" s="1"/>
  <c r="BG633" i="5"/>
  <c r="BG860" i="5"/>
  <c r="BG35" i="5"/>
  <c r="BF111" i="5"/>
  <c r="BL111" i="5" s="1"/>
  <c r="BF156" i="5"/>
  <c r="BL156" i="5" s="1"/>
  <c r="BG372" i="5"/>
  <c r="BF606" i="5"/>
  <c r="BL606" i="5" s="1"/>
  <c r="BF645" i="5"/>
  <c r="BL645" i="5" s="1"/>
  <c r="BG92" i="5"/>
  <c r="BF110" i="5"/>
  <c r="BL110" i="5" s="1"/>
  <c r="BF128" i="5"/>
  <c r="BL128" i="5" s="1"/>
  <c r="BG896" i="5"/>
  <c r="BF109" i="5"/>
  <c r="BL109" i="5" s="1"/>
  <c r="BG348" i="5"/>
  <c r="BF712" i="5"/>
  <c r="BL712" i="5" s="1"/>
  <c r="BG343" i="5"/>
  <c r="BG370" i="5"/>
  <c r="BF498" i="5"/>
  <c r="BL498" i="5" s="1"/>
  <c r="BG144" i="5"/>
  <c r="BF397" i="5"/>
  <c r="BL397" i="5" s="1"/>
  <c r="BG16" i="5"/>
  <c r="BG34" i="5"/>
  <c r="BG82" i="5"/>
  <c r="BF118" i="5"/>
  <c r="BL118" i="5" s="1"/>
  <c r="BG396" i="5"/>
  <c r="BF456" i="5"/>
  <c r="BL456" i="5" s="1"/>
  <c r="BG597" i="5"/>
  <c r="BF634" i="5"/>
  <c r="BL634" i="5" s="1"/>
  <c r="BF693" i="5"/>
  <c r="BL693" i="5" s="1"/>
  <c r="BG736" i="5"/>
  <c r="BG56" i="5"/>
  <c r="BF26" i="5"/>
  <c r="BL26" i="5" s="1"/>
  <c r="BF43" i="5"/>
  <c r="BL43" i="5" s="1"/>
  <c r="BG44" i="5"/>
  <c r="BF55" i="5"/>
  <c r="BL55" i="5" s="1"/>
  <c r="BF121" i="5"/>
  <c r="BL121" i="5" s="1"/>
  <c r="BG145" i="5"/>
  <c r="BG259" i="5"/>
  <c r="BG342" i="5"/>
  <c r="BF385" i="5"/>
  <c r="BL385" i="5" s="1"/>
  <c r="BF729" i="5"/>
  <c r="BL729" i="5" s="1"/>
  <c r="BG31" i="5"/>
  <c r="BF978" i="5"/>
  <c r="BL978" i="5" s="1"/>
  <c r="BG24" i="5"/>
  <c r="BG53" i="5"/>
  <c r="BF64" i="5"/>
  <c r="BL64" i="5" s="1"/>
  <c r="BG108" i="5"/>
  <c r="BF134" i="5"/>
  <c r="BL134" i="5" s="1"/>
  <c r="BF143" i="5"/>
  <c r="BL143" i="5" s="1"/>
  <c r="BG204" i="5"/>
  <c r="BG245" i="5"/>
  <c r="BG644" i="5"/>
  <c r="BG861" i="5"/>
  <c r="BF23" i="5"/>
  <c r="BL23" i="5" s="1"/>
  <c r="BG107" i="5"/>
  <c r="BF358" i="5"/>
  <c r="BL358" i="5" s="1"/>
  <c r="BF364" i="5"/>
  <c r="BL364" i="5" s="1"/>
  <c r="BF398" i="5"/>
  <c r="BL398" i="5" s="1"/>
  <c r="BG417" i="5"/>
  <c r="BF422" i="5"/>
  <c r="BL422" i="5" s="1"/>
  <c r="BF585" i="5"/>
  <c r="BL585" i="5" s="1"/>
  <c r="BG630" i="5"/>
  <c r="BG62" i="5"/>
  <c r="BG91" i="5"/>
  <c r="BF93" i="5"/>
  <c r="BL93" i="5" s="1"/>
  <c r="BG120" i="5"/>
  <c r="BF122" i="5"/>
  <c r="BL122" i="5" s="1"/>
  <c r="BG192" i="5"/>
  <c r="BG203" i="5"/>
  <c r="BG294" i="5"/>
  <c r="BG308" i="5"/>
  <c r="BG371" i="5"/>
  <c r="BF384" i="5"/>
  <c r="BL384" i="5" s="1"/>
  <c r="BF399" i="5"/>
  <c r="BL399" i="5" s="1"/>
  <c r="BG406" i="5"/>
  <c r="BF407" i="5"/>
  <c r="BL407" i="5" s="1"/>
  <c r="BG632" i="5"/>
  <c r="BF692" i="5"/>
  <c r="BL692" i="5" s="1"/>
  <c r="BG737" i="5"/>
  <c r="BF99" i="5"/>
  <c r="BL99" i="5" s="1"/>
  <c r="BG105" i="5"/>
  <c r="BG282" i="5"/>
  <c r="BG376" i="5"/>
  <c r="BF394" i="5"/>
  <c r="BL394" i="5" s="1"/>
  <c r="BG395" i="5"/>
  <c r="BF523" i="5"/>
  <c r="BL523" i="5" s="1"/>
  <c r="BF605" i="5"/>
  <c r="BL605" i="5" s="1"/>
  <c r="BG611" i="5"/>
  <c r="BG617" i="5"/>
  <c r="BG638" i="5"/>
  <c r="BG639" i="5"/>
  <c r="BF658" i="5"/>
  <c r="BL658" i="5" s="1"/>
  <c r="BG659" i="5"/>
  <c r="BF660" i="5"/>
  <c r="BL660" i="5" s="1"/>
  <c r="BG662" i="5"/>
  <c r="BG728" i="5"/>
  <c r="BF977" i="5"/>
  <c r="BL977" i="5" s="1"/>
  <c r="BF13" i="5"/>
  <c r="BL13" i="5" s="1"/>
  <c r="BF32" i="5"/>
  <c r="BL32" i="5" s="1"/>
  <c r="BF87" i="5"/>
  <c r="BL87" i="5" s="1"/>
  <c r="BF98" i="5"/>
  <c r="BL98" i="5" s="1"/>
  <c r="BG131" i="5"/>
  <c r="BF132" i="5"/>
  <c r="BL132" i="5" s="1"/>
  <c r="BF138" i="5"/>
  <c r="BL138" i="5" s="1"/>
  <c r="BF139" i="5"/>
  <c r="BL139" i="5" s="1"/>
  <c r="BG140" i="5"/>
  <c r="BF141" i="5"/>
  <c r="BL141" i="5" s="1"/>
  <c r="BG189" i="5"/>
  <c r="BG243" i="5"/>
  <c r="BG261" i="5"/>
  <c r="BF361" i="5"/>
  <c r="BL361" i="5" s="1"/>
  <c r="BG661" i="5"/>
  <c r="BG702" i="5"/>
  <c r="BF703" i="5"/>
  <c r="BL703" i="5" s="1"/>
  <c r="BG894" i="5"/>
  <c r="BG906" i="5"/>
  <c r="BF958" i="5"/>
  <c r="BL958" i="5" s="1"/>
  <c r="BG11" i="5"/>
  <c r="BF12" i="5"/>
  <c r="BL12" i="5" s="1"/>
  <c r="BF66" i="5"/>
  <c r="BL66" i="5" s="1"/>
  <c r="BG67" i="5"/>
  <c r="BG96" i="5"/>
  <c r="BF97" i="5"/>
  <c r="BL97" i="5" s="1"/>
  <c r="BF148" i="5"/>
  <c r="BL148" i="5" s="1"/>
  <c r="BF182" i="5"/>
  <c r="BL182" i="5" s="1"/>
  <c r="BG242" i="5"/>
  <c r="BG331" i="5"/>
  <c r="BF380" i="5"/>
  <c r="BL380" i="5" s="1"/>
  <c r="BF387" i="5"/>
  <c r="BL387" i="5" s="1"/>
  <c r="BF459" i="5"/>
  <c r="BL459" i="5" s="1"/>
  <c r="BF587" i="5"/>
  <c r="BL587" i="5" s="1"/>
  <c r="BF588" i="5"/>
  <c r="BL588" i="5" s="1"/>
  <c r="BG601" i="5"/>
  <c r="BF696" i="5"/>
  <c r="BL696" i="5" s="1"/>
  <c r="BF1015" i="5"/>
  <c r="BL1015" i="5" s="1"/>
  <c r="BG345" i="5"/>
  <c r="BG350" i="5"/>
  <c r="BG373" i="5"/>
  <c r="BF386" i="5"/>
  <c r="BL386" i="5" s="1"/>
  <c r="BG416" i="5"/>
  <c r="BF586" i="5"/>
  <c r="BL586" i="5" s="1"/>
  <c r="BF589" i="5"/>
  <c r="BL589" i="5" s="1"/>
  <c r="BG600" i="5"/>
  <c r="BF635" i="5"/>
  <c r="BL635" i="5" s="1"/>
  <c r="BF715" i="5"/>
  <c r="BL715" i="5" s="1"/>
  <c r="BG863" i="5"/>
  <c r="BG899" i="5"/>
  <c r="BF14" i="5"/>
  <c r="BL14" i="5" s="1"/>
  <c r="BG25" i="5"/>
  <c r="BG61" i="5"/>
  <c r="BF63" i="5"/>
  <c r="BL63" i="5" s="1"/>
  <c r="BG65" i="5"/>
  <c r="BF94" i="5"/>
  <c r="BL94" i="5" s="1"/>
  <c r="BG95" i="5"/>
  <c r="BG106" i="5"/>
  <c r="BG146" i="5"/>
  <c r="BF147" i="5"/>
  <c r="BL147" i="5" s="1"/>
  <c r="BG244" i="5"/>
  <c r="BG260" i="5"/>
  <c r="BG336" i="5"/>
  <c r="BG341" i="5"/>
  <c r="BG353" i="5"/>
  <c r="BF359" i="5"/>
  <c r="BL359" i="5" s="1"/>
  <c r="BF362" i="5"/>
  <c r="BL362" i="5" s="1"/>
  <c r="BF388" i="5"/>
  <c r="BL388" i="5" s="1"/>
  <c r="BF393" i="5"/>
  <c r="BL393" i="5" s="1"/>
  <c r="BF444" i="5"/>
  <c r="BL444" i="5" s="1"/>
  <c r="BF445" i="5"/>
  <c r="BL445" i="5" s="1"/>
  <c r="BF449" i="5"/>
  <c r="BL449" i="5" s="1"/>
  <c r="BF454" i="5"/>
  <c r="BL454" i="5" s="1"/>
  <c r="BF455" i="5"/>
  <c r="BL455" i="5" s="1"/>
  <c r="BF496" i="5"/>
  <c r="BL496" i="5" s="1"/>
  <c r="BF497" i="5"/>
  <c r="BL497" i="5" s="1"/>
  <c r="BF510" i="5"/>
  <c r="BL510" i="5" s="1"/>
  <c r="BF636" i="5"/>
  <c r="BL636" i="5" s="1"/>
  <c r="BG689" i="5"/>
  <c r="BF690" i="5"/>
  <c r="BL690" i="5" s="1"/>
  <c r="BF713" i="5"/>
  <c r="BL713" i="5" s="1"/>
  <c r="BF716" i="5"/>
  <c r="BL716" i="5" s="1"/>
  <c r="BG725" i="5"/>
  <c r="BF726" i="5"/>
  <c r="BL726" i="5" s="1"/>
  <c r="BF734" i="5"/>
  <c r="BL734" i="5" s="1"/>
  <c r="BG944" i="5"/>
  <c r="BF957" i="5"/>
  <c r="BL957" i="5" s="1"/>
  <c r="BG1016" i="5"/>
  <c r="BG21" i="5"/>
  <c r="BG42" i="5"/>
  <c r="BG225" i="5"/>
  <c r="BF389" i="5"/>
  <c r="BL389" i="5" s="1"/>
  <c r="BF390" i="5"/>
  <c r="BL390" i="5" s="1"/>
  <c r="BF392" i="5"/>
  <c r="BL392" i="5" s="1"/>
  <c r="BG408" i="5"/>
  <c r="BF409" i="5"/>
  <c r="BL409" i="5" s="1"/>
  <c r="BG421" i="5"/>
  <c r="BF424" i="5"/>
  <c r="BL424" i="5" s="1"/>
  <c r="BF425" i="5"/>
  <c r="BL425" i="5" s="1"/>
  <c r="BF426" i="5"/>
  <c r="BL426" i="5" s="1"/>
  <c r="BF427" i="5"/>
  <c r="BL427" i="5" s="1"/>
  <c r="BF436" i="5"/>
  <c r="BL436" i="5" s="1"/>
  <c r="BF437" i="5"/>
  <c r="BL437" i="5" s="1"/>
  <c r="BF448" i="5"/>
  <c r="BL448" i="5" s="1"/>
  <c r="BF687" i="5"/>
  <c r="BL687" i="5" s="1"/>
  <c r="BF699" i="5"/>
  <c r="BL699" i="5" s="1"/>
  <c r="BG707" i="5"/>
  <c r="BF708" i="5"/>
  <c r="BL708" i="5" s="1"/>
  <c r="BF723" i="5"/>
  <c r="BL723" i="5" s="1"/>
  <c r="BG724" i="5"/>
  <c r="BG867" i="5"/>
  <c r="BG920" i="5"/>
  <c r="BG939" i="5"/>
  <c r="BF956" i="5"/>
  <c r="BL956" i="5" s="1"/>
  <c r="BF994" i="5"/>
  <c r="BL994" i="5" s="1"/>
  <c r="BF1004" i="5"/>
  <c r="BL1004" i="5" s="1"/>
  <c r="BG20" i="5"/>
  <c r="BG41" i="5"/>
  <c r="BF85" i="5"/>
  <c r="BL85" i="5" s="1"/>
  <c r="BG86" i="5"/>
  <c r="BG104" i="5"/>
  <c r="BG188" i="5"/>
  <c r="BG201" i="5"/>
  <c r="BG213" i="5"/>
  <c r="BG220" i="5"/>
  <c r="BG241" i="5"/>
  <c r="BF391" i="5"/>
  <c r="BL391" i="5" s="1"/>
  <c r="BF401" i="5"/>
  <c r="BL401" i="5" s="1"/>
  <c r="BF418" i="5"/>
  <c r="BL418" i="5" s="1"/>
  <c r="BG420" i="5"/>
  <c r="BF428" i="5"/>
  <c r="BL428" i="5" s="1"/>
  <c r="BF429" i="5"/>
  <c r="BL429" i="5" s="1"/>
  <c r="BF447" i="5"/>
  <c r="BL447" i="5" s="1"/>
  <c r="BF473" i="5"/>
  <c r="BL473" i="5" s="1"/>
  <c r="BF530" i="5"/>
  <c r="BL530" i="5" s="1"/>
  <c r="BF698" i="5"/>
  <c r="BL698" i="5" s="1"/>
  <c r="BF709" i="5"/>
  <c r="BL709" i="5" s="1"/>
  <c r="BG721" i="5"/>
  <c r="BF722" i="5"/>
  <c r="BL722" i="5" s="1"/>
  <c r="BG880" i="5"/>
  <c r="BG881" i="5"/>
  <c r="BG882" i="5"/>
  <c r="BG883" i="5"/>
  <c r="BF913" i="5"/>
  <c r="BL913" i="5" s="1"/>
  <c r="BG914" i="5"/>
  <c r="BG919" i="5"/>
  <c r="BF993" i="5"/>
  <c r="BL993" i="5" s="1"/>
  <c r="BF1024" i="5"/>
  <c r="BL1024" i="5" s="1"/>
  <c r="BG40" i="5"/>
  <c r="BG52" i="5"/>
  <c r="BF81" i="5"/>
  <c r="BL81" i="5" s="1"/>
  <c r="BF83" i="5"/>
  <c r="BL83" i="5" s="1"/>
  <c r="BF84" i="5"/>
  <c r="BL84" i="5" s="1"/>
  <c r="BG117" i="5"/>
  <c r="BF119" i="5"/>
  <c r="BL119" i="5" s="1"/>
  <c r="BF129" i="5"/>
  <c r="BL129" i="5" s="1"/>
  <c r="BF142" i="5"/>
  <c r="BL142" i="5" s="1"/>
  <c r="BF183" i="5"/>
  <c r="BL183" i="5" s="1"/>
  <c r="BG212" i="5"/>
  <c r="BG214" i="5"/>
  <c r="BG215" i="5"/>
  <c r="BG216" i="5"/>
  <c r="BG217" i="5"/>
  <c r="BG218" i="5"/>
  <c r="BG219" i="5"/>
  <c r="BG253" i="5"/>
  <c r="BG269" i="5"/>
  <c r="BG270" i="5"/>
  <c r="BG307" i="5"/>
  <c r="BG334" i="5"/>
  <c r="BG339" i="5"/>
  <c r="BG351" i="5"/>
  <c r="BF400" i="5"/>
  <c r="BL400" i="5" s="1"/>
  <c r="BG419" i="5"/>
  <c r="BF452" i="5"/>
  <c r="BL452" i="5" s="1"/>
  <c r="BF483" i="5"/>
  <c r="BL483" i="5" s="1"/>
  <c r="BF493" i="5"/>
  <c r="BL493" i="5" s="1"/>
  <c r="BF494" i="5"/>
  <c r="BL494" i="5" s="1"/>
  <c r="BF590" i="5"/>
  <c r="BL590" i="5" s="1"/>
  <c r="BF609" i="5"/>
  <c r="BL609" i="5" s="1"/>
  <c r="BG642" i="5"/>
  <c r="BF643" i="5"/>
  <c r="BL643" i="5" s="1"/>
  <c r="BF680" i="5"/>
  <c r="BL680" i="5" s="1"/>
  <c r="BF697" i="5"/>
  <c r="BL697" i="5" s="1"/>
  <c r="BG720" i="5"/>
  <c r="BF912" i="5"/>
  <c r="BL912" i="5" s="1"/>
  <c r="BF976" i="5"/>
  <c r="BL976" i="5" s="1"/>
  <c r="BF57" i="5"/>
  <c r="BL57" i="5" s="1"/>
  <c r="BG74" i="5"/>
  <c r="BG75" i="5"/>
  <c r="BF130" i="5"/>
  <c r="BL130" i="5" s="1"/>
  <c r="BF133" i="5"/>
  <c r="BL133" i="5" s="1"/>
  <c r="BF135" i="5"/>
  <c r="BL135" i="5" s="1"/>
  <c r="BG155" i="5"/>
  <c r="BF169" i="5"/>
  <c r="BL169" i="5" s="1"/>
  <c r="BF170" i="5"/>
  <c r="BL170" i="5" s="1"/>
  <c r="BF171" i="5"/>
  <c r="BL171" i="5" s="1"/>
  <c r="BF184" i="5"/>
  <c r="BL184" i="5" s="1"/>
  <c r="BF185" i="5"/>
  <c r="BL185" i="5" s="1"/>
  <c r="BF186" i="5"/>
  <c r="BL186" i="5" s="1"/>
  <c r="BG211" i="5"/>
  <c r="BG252" i="5"/>
  <c r="BG268" i="5"/>
  <c r="BG306" i="5"/>
  <c r="BG328" i="5"/>
  <c r="BF461" i="5"/>
  <c r="BL461" i="5" s="1"/>
  <c r="BF482" i="5"/>
  <c r="BL482" i="5" s="1"/>
  <c r="BF591" i="5"/>
  <c r="BL591" i="5" s="1"/>
  <c r="BF608" i="5"/>
  <c r="BL608" i="5" s="1"/>
  <c r="BF618" i="5"/>
  <c r="BL618" i="5" s="1"/>
  <c r="BF619" i="5"/>
  <c r="BL619" i="5" s="1"/>
  <c r="BF620" i="5"/>
  <c r="BL620" i="5" s="1"/>
  <c r="BF621" i="5"/>
  <c r="BL621" i="5" s="1"/>
  <c r="BG624" i="5"/>
  <c r="BF625" i="5"/>
  <c r="BL625" i="5" s="1"/>
  <c r="BF646" i="5"/>
  <c r="BL646" i="5" s="1"/>
  <c r="BF647" i="5"/>
  <c r="BL647" i="5" s="1"/>
  <c r="BF648" i="5"/>
  <c r="BL648" i="5" s="1"/>
  <c r="BF649" i="5"/>
  <c r="BL649" i="5" s="1"/>
  <c r="BF650" i="5"/>
  <c r="BL650" i="5" s="1"/>
  <c r="BG666" i="5"/>
  <c r="BF667" i="5"/>
  <c r="BL667" i="5" s="1"/>
  <c r="BF673" i="5"/>
  <c r="BL673" i="5" s="1"/>
  <c r="BF676" i="5"/>
  <c r="BL676" i="5" s="1"/>
  <c r="BG677" i="5"/>
  <c r="BF678" i="5"/>
  <c r="BL678" i="5" s="1"/>
  <c r="BG740" i="5"/>
  <c r="BF741" i="5"/>
  <c r="BL741" i="5" s="1"/>
  <c r="BG742" i="5"/>
  <c r="BF743" i="5"/>
  <c r="BL743" i="5" s="1"/>
  <c r="BF911" i="5"/>
  <c r="BL911" i="5" s="1"/>
  <c r="BG932" i="5"/>
  <c r="BF975" i="5"/>
  <c r="BL975" i="5" s="1"/>
  <c r="BG30" i="5"/>
  <c r="BF33" i="5"/>
  <c r="BL33" i="5" s="1"/>
  <c r="BG70" i="5"/>
  <c r="BF71" i="5"/>
  <c r="BL71" i="5" s="1"/>
  <c r="BF157" i="5"/>
  <c r="BL157" i="5" s="1"/>
  <c r="BF158" i="5"/>
  <c r="BL158" i="5" s="1"/>
  <c r="BF159" i="5"/>
  <c r="BL159" i="5" s="1"/>
  <c r="BF161" i="5"/>
  <c r="BL161" i="5" s="1"/>
  <c r="BF172" i="5"/>
  <c r="BL172" i="5" s="1"/>
  <c r="BG209" i="5"/>
  <c r="BG210" i="5"/>
  <c r="BG251" i="5"/>
  <c r="BG267" i="5"/>
  <c r="BG300" i="5"/>
  <c r="BF378" i="5"/>
  <c r="BL378" i="5" s="1"/>
  <c r="BG379" i="5"/>
  <c r="BF440" i="5"/>
  <c r="BL440" i="5" s="1"/>
  <c r="BF471" i="5"/>
  <c r="BL471" i="5" s="1"/>
  <c r="BF481" i="5"/>
  <c r="BL481" i="5" s="1"/>
  <c r="BF526" i="5"/>
  <c r="BL526" i="5" s="1"/>
  <c r="BF527" i="5"/>
  <c r="BL527" i="5" s="1"/>
  <c r="BG603" i="5"/>
  <c r="BF604" i="5"/>
  <c r="BL604" i="5" s="1"/>
  <c r="BF607" i="5"/>
  <c r="BL607" i="5" s="1"/>
  <c r="BF622" i="5"/>
  <c r="BL622" i="5" s="1"/>
  <c r="BG623" i="5"/>
  <c r="BF651" i="5"/>
  <c r="BL651" i="5" s="1"/>
  <c r="BG652" i="5"/>
  <c r="BF653" i="5"/>
  <c r="BL653" i="5" s="1"/>
  <c r="BF675" i="5"/>
  <c r="BL675" i="5" s="1"/>
  <c r="BG739" i="5"/>
  <c r="BF898" i="5"/>
  <c r="BL898" i="5" s="1"/>
  <c r="BF908" i="5"/>
  <c r="BL908" i="5" s="1"/>
  <c r="BF910" i="5"/>
  <c r="BL910" i="5" s="1"/>
  <c r="BG931" i="5"/>
  <c r="BF970" i="5"/>
  <c r="BL970" i="5" s="1"/>
  <c r="BF997" i="5"/>
  <c r="BL997" i="5" s="1"/>
  <c r="BF1022" i="5"/>
  <c r="BL1022" i="5" s="1"/>
  <c r="BG69" i="5"/>
  <c r="BF72" i="5"/>
  <c r="BL72" i="5" s="1"/>
  <c r="BG160" i="5"/>
  <c r="BG250" i="5"/>
  <c r="BG312" i="5"/>
  <c r="BG313" i="5"/>
  <c r="BG314" i="5"/>
  <c r="BG315" i="5"/>
  <c r="BG316" i="5"/>
  <c r="BG317" i="5"/>
  <c r="BG318" i="5"/>
  <c r="BG319" i="5"/>
  <c r="BG320" i="5"/>
  <c r="BG321" i="5"/>
  <c r="BG322" i="5"/>
  <c r="BG323" i="5"/>
  <c r="BG324" i="5"/>
  <c r="BG325" i="5"/>
  <c r="BG326" i="5"/>
  <c r="BG374" i="5"/>
  <c r="BG375" i="5"/>
  <c r="BF377" i="5"/>
  <c r="BL377" i="5" s="1"/>
  <c r="BF432" i="5"/>
  <c r="BL432" i="5" s="1"/>
  <c r="BF458" i="5"/>
  <c r="BL458" i="5" s="1"/>
  <c r="BF470" i="5"/>
  <c r="BL470" i="5" s="1"/>
  <c r="BF480" i="5"/>
  <c r="BL480" i="5" s="1"/>
  <c r="BG631" i="5"/>
  <c r="BG663" i="5"/>
  <c r="BF664" i="5"/>
  <c r="BL664" i="5" s="1"/>
  <c r="BF674" i="5"/>
  <c r="BL674" i="5" s="1"/>
  <c r="BG738" i="5"/>
  <c r="BG862" i="5"/>
  <c r="BF897" i="5"/>
  <c r="BL897" i="5" s="1"/>
  <c r="BG907" i="5"/>
  <c r="BF909" i="5"/>
  <c r="BL909" i="5" s="1"/>
  <c r="BF969" i="5"/>
  <c r="BL969" i="5" s="1"/>
  <c r="BF980" i="5"/>
  <c r="BL980" i="5" s="1"/>
  <c r="BF981" i="5"/>
  <c r="BL981" i="5" s="1"/>
  <c r="BF982" i="5"/>
  <c r="BL982" i="5" s="1"/>
  <c r="BF983" i="5"/>
  <c r="BL983" i="5" s="1"/>
  <c r="BF996" i="5"/>
  <c r="BL996" i="5" s="1"/>
  <c r="BG462" i="5"/>
  <c r="BF462" i="5"/>
  <c r="BL462" i="5" s="1"/>
  <c r="BF15" i="5"/>
  <c r="BL15" i="5" s="1"/>
  <c r="BF45" i="5"/>
  <c r="BL45" i="5" s="1"/>
  <c r="BF73" i="5"/>
  <c r="BL73" i="5" s="1"/>
  <c r="BG202" i="5"/>
  <c r="BG332" i="5"/>
  <c r="BG340" i="5"/>
  <c r="BG349" i="5"/>
  <c r="BF433" i="5"/>
  <c r="BL433" i="5" s="1"/>
  <c r="BF441" i="5"/>
  <c r="BL441" i="5" s="1"/>
  <c r="BF453" i="5"/>
  <c r="BL453" i="5" s="1"/>
  <c r="BG626" i="5"/>
  <c r="BF626" i="5"/>
  <c r="BL626" i="5" s="1"/>
  <c r="BG641" i="5"/>
  <c r="BF641" i="5"/>
  <c r="BL641" i="5" s="1"/>
  <c r="BG668" i="5"/>
  <c r="BF668" i="5"/>
  <c r="BL668" i="5" s="1"/>
  <c r="BG672" i="5"/>
  <c r="BF672" i="5"/>
  <c r="BL672" i="5" s="1"/>
  <c r="BG731" i="5"/>
  <c r="BF731" i="5"/>
  <c r="BL731" i="5" s="1"/>
  <c r="BF877" i="5"/>
  <c r="BL877" i="5" s="1"/>
  <c r="BG877" i="5"/>
  <c r="BG891" i="5"/>
  <c r="BF891" i="5"/>
  <c r="BL891" i="5" s="1"/>
  <c r="BG492" i="5"/>
  <c r="BF492" i="5"/>
  <c r="BL492" i="5" s="1"/>
  <c r="BG507" i="5"/>
  <c r="BF507" i="5"/>
  <c r="BL507" i="5" s="1"/>
  <c r="BG654" i="5"/>
  <c r="BF654" i="5"/>
  <c r="BL654" i="5" s="1"/>
  <c r="BG684" i="5"/>
  <c r="BF684" i="5"/>
  <c r="BL684" i="5" s="1"/>
  <c r="BF876" i="5"/>
  <c r="BL876" i="5" s="1"/>
  <c r="BG876" i="5"/>
  <c r="BF886" i="5"/>
  <c r="BL886" i="5" s="1"/>
  <c r="BG886" i="5"/>
  <c r="BG905" i="5"/>
  <c r="BF905" i="5"/>
  <c r="BL905" i="5" s="1"/>
  <c r="BG1002" i="5"/>
  <c r="BF1002" i="5"/>
  <c r="BL1002" i="5" s="1"/>
  <c r="BF17" i="5"/>
  <c r="BL17" i="5" s="1"/>
  <c r="BF27" i="5"/>
  <c r="BL27" i="5" s="1"/>
  <c r="BF47" i="5"/>
  <c r="BL47" i="5" s="1"/>
  <c r="BF48" i="5"/>
  <c r="BL48" i="5" s="1"/>
  <c r="BF58" i="5"/>
  <c r="BL58" i="5" s="1"/>
  <c r="BF76" i="5"/>
  <c r="BL76" i="5" s="1"/>
  <c r="BF100" i="5"/>
  <c r="BL100" i="5" s="1"/>
  <c r="BF112" i="5"/>
  <c r="BL112" i="5" s="1"/>
  <c r="BF113" i="5"/>
  <c r="BL113" i="5" s="1"/>
  <c r="BF123" i="5"/>
  <c r="BL123" i="5" s="1"/>
  <c r="BF149" i="5"/>
  <c r="BL149" i="5" s="1"/>
  <c r="BF162" i="5"/>
  <c r="BL162" i="5" s="1"/>
  <c r="BF163" i="5"/>
  <c r="BL163" i="5" s="1"/>
  <c r="BF164" i="5"/>
  <c r="BL164" i="5" s="1"/>
  <c r="BF165" i="5"/>
  <c r="BL165" i="5" s="1"/>
  <c r="BF166" i="5"/>
  <c r="BL166" i="5" s="1"/>
  <c r="BF174" i="5"/>
  <c r="BL174" i="5" s="1"/>
  <c r="BF175" i="5"/>
  <c r="BL175" i="5" s="1"/>
  <c r="BF176" i="5"/>
  <c r="BL176" i="5" s="1"/>
  <c r="BF177" i="5"/>
  <c r="BL177" i="5" s="1"/>
  <c r="BF178" i="5"/>
  <c r="BL178" i="5" s="1"/>
  <c r="BF179" i="5"/>
  <c r="BL179" i="5" s="1"/>
  <c r="BG200" i="5"/>
  <c r="BG208" i="5"/>
  <c r="BG224" i="5"/>
  <c r="BG226" i="5"/>
  <c r="BG227" i="5"/>
  <c r="BG228" i="5"/>
  <c r="BG229" i="5"/>
  <c r="BG230" i="5"/>
  <c r="BG231" i="5"/>
  <c r="BG232" i="5"/>
  <c r="BG233" i="5"/>
  <c r="BG240" i="5"/>
  <c r="BG249" i="5"/>
  <c r="BG257" i="5"/>
  <c r="BG266" i="5"/>
  <c r="BG286" i="5"/>
  <c r="BG292" i="5"/>
  <c r="BG330" i="5"/>
  <c r="BG338" i="5"/>
  <c r="BG347" i="5"/>
  <c r="BF365" i="5"/>
  <c r="BL365" i="5" s="1"/>
  <c r="BF366" i="5"/>
  <c r="BL366" i="5" s="1"/>
  <c r="BF367" i="5"/>
  <c r="BL367" i="5" s="1"/>
  <c r="BF402" i="5"/>
  <c r="BL402" i="5" s="1"/>
  <c r="BF410" i="5"/>
  <c r="BL410" i="5" s="1"/>
  <c r="BG499" i="5"/>
  <c r="BF499" i="5"/>
  <c r="BL499" i="5" s="1"/>
  <c r="BG506" i="5"/>
  <c r="BF506" i="5"/>
  <c r="BL506" i="5" s="1"/>
  <c r="BG640" i="5"/>
  <c r="BF640" i="5"/>
  <c r="BL640" i="5" s="1"/>
  <c r="BG671" i="5"/>
  <c r="BF671" i="5"/>
  <c r="BL671" i="5" s="1"/>
  <c r="BG730" i="5"/>
  <c r="BF730" i="5"/>
  <c r="BL730" i="5" s="1"/>
  <c r="BF869" i="5"/>
  <c r="BL869" i="5" s="1"/>
  <c r="BG869" i="5"/>
  <c r="BF875" i="5"/>
  <c r="BL875" i="5" s="1"/>
  <c r="BG875" i="5"/>
  <c r="BG890" i="5"/>
  <c r="BF890" i="5"/>
  <c r="BL890" i="5" s="1"/>
  <c r="BG991" i="5"/>
  <c r="BF991" i="5"/>
  <c r="BL991" i="5" s="1"/>
  <c r="BG655" i="5"/>
  <c r="BF655" i="5"/>
  <c r="BL655" i="5" s="1"/>
  <c r="BF18" i="5"/>
  <c r="BL18" i="5" s="1"/>
  <c r="BF19" i="5"/>
  <c r="BL19" i="5" s="1"/>
  <c r="BF28" i="5"/>
  <c r="BL28" i="5" s="1"/>
  <c r="BF37" i="5"/>
  <c r="BL37" i="5" s="1"/>
  <c r="BF49" i="5"/>
  <c r="BL49" i="5" s="1"/>
  <c r="BF50" i="5"/>
  <c r="BL50" i="5" s="1"/>
  <c r="BF59" i="5"/>
  <c r="BL59" i="5" s="1"/>
  <c r="BF60" i="5"/>
  <c r="BL60" i="5" s="1"/>
  <c r="BF77" i="5"/>
  <c r="BL77" i="5" s="1"/>
  <c r="BF78" i="5"/>
  <c r="BL78" i="5" s="1"/>
  <c r="BF79" i="5"/>
  <c r="BL79" i="5" s="1"/>
  <c r="BF88" i="5"/>
  <c r="BL88" i="5" s="1"/>
  <c r="BF89" i="5"/>
  <c r="BL89" i="5" s="1"/>
  <c r="BF101" i="5"/>
  <c r="BL101" i="5" s="1"/>
  <c r="BF114" i="5"/>
  <c r="BL114" i="5" s="1"/>
  <c r="BF115" i="5"/>
  <c r="BL115" i="5" s="1"/>
  <c r="BF124" i="5"/>
  <c r="BL124" i="5" s="1"/>
  <c r="BF125" i="5"/>
  <c r="BL125" i="5" s="1"/>
  <c r="BF126" i="5"/>
  <c r="BL126" i="5" s="1"/>
  <c r="BF136" i="5"/>
  <c r="BL136" i="5" s="1"/>
  <c r="BF137" i="5"/>
  <c r="BL137" i="5" s="1"/>
  <c r="BF150" i="5"/>
  <c r="BL150" i="5" s="1"/>
  <c r="BF151" i="5"/>
  <c r="BL151" i="5" s="1"/>
  <c r="BF152" i="5"/>
  <c r="BL152" i="5" s="1"/>
  <c r="BF153" i="5"/>
  <c r="BL153" i="5" s="1"/>
  <c r="BF167" i="5"/>
  <c r="BL167" i="5" s="1"/>
  <c r="BF180" i="5"/>
  <c r="BL180" i="5" s="1"/>
  <c r="BG195" i="5"/>
  <c r="BG196" i="5"/>
  <c r="BG197" i="5"/>
  <c r="BG198" i="5"/>
  <c r="BG199" i="5"/>
  <c r="BG207" i="5"/>
  <c r="BG223" i="5"/>
  <c r="BG234" i="5"/>
  <c r="BG235" i="5"/>
  <c r="BG236" i="5"/>
  <c r="BG237" i="5"/>
  <c r="BG238" i="5"/>
  <c r="BG239" i="5"/>
  <c r="BG248" i="5"/>
  <c r="BG256" i="5"/>
  <c r="BG264" i="5"/>
  <c r="BG265" i="5"/>
  <c r="BG298" i="5"/>
  <c r="BG304" i="5"/>
  <c r="BG329" i="5"/>
  <c r="BG337" i="5"/>
  <c r="BG346" i="5"/>
  <c r="BF354" i="5"/>
  <c r="BL354" i="5" s="1"/>
  <c r="BF355" i="5"/>
  <c r="BL355" i="5" s="1"/>
  <c r="BF356" i="5"/>
  <c r="BL356" i="5" s="1"/>
  <c r="BF357" i="5"/>
  <c r="BL357" i="5" s="1"/>
  <c r="BF368" i="5"/>
  <c r="BL368" i="5" s="1"/>
  <c r="BF369" i="5"/>
  <c r="BL369" i="5" s="1"/>
  <c r="BF381" i="5"/>
  <c r="BL381" i="5" s="1"/>
  <c r="BF382" i="5"/>
  <c r="BL382" i="5" s="1"/>
  <c r="BF383" i="5"/>
  <c r="BL383" i="5" s="1"/>
  <c r="BF403" i="5"/>
  <c r="BL403" i="5" s="1"/>
  <c r="BF411" i="5"/>
  <c r="BL411" i="5" s="1"/>
  <c r="BF412" i="5"/>
  <c r="BL412" i="5" s="1"/>
  <c r="BF413" i="5"/>
  <c r="BL413" i="5" s="1"/>
  <c r="BF414" i="5"/>
  <c r="BL414" i="5" s="1"/>
  <c r="BF423" i="5"/>
  <c r="BL423" i="5" s="1"/>
  <c r="BG511" i="5"/>
  <c r="BF511" i="5"/>
  <c r="BL511" i="5" s="1"/>
  <c r="BG657" i="5"/>
  <c r="BF657" i="5"/>
  <c r="BL657" i="5" s="1"/>
  <c r="BG683" i="5"/>
  <c r="BF683" i="5"/>
  <c r="BL683" i="5" s="1"/>
  <c r="BG701" i="5"/>
  <c r="BF701" i="5"/>
  <c r="BL701" i="5" s="1"/>
  <c r="BF874" i="5"/>
  <c r="BL874" i="5" s="1"/>
  <c r="BG874" i="5"/>
  <c r="BG904" i="5"/>
  <c r="BF904" i="5"/>
  <c r="BL904" i="5" s="1"/>
  <c r="BF936" i="5"/>
  <c r="BL936" i="5" s="1"/>
  <c r="BG936" i="5"/>
  <c r="BG1014" i="5"/>
  <c r="BF1014" i="5"/>
  <c r="BL1014" i="5" s="1"/>
  <c r="BG685" i="5"/>
  <c r="BF685" i="5"/>
  <c r="BL685" i="5" s="1"/>
  <c r="BF928" i="5"/>
  <c r="BL928" i="5" s="1"/>
  <c r="BG928" i="5"/>
  <c r="BF29" i="5"/>
  <c r="BL29" i="5" s="1"/>
  <c r="BF38" i="5"/>
  <c r="BL38" i="5" s="1"/>
  <c r="BF39" i="5"/>
  <c r="BL39" i="5" s="1"/>
  <c r="BF51" i="5"/>
  <c r="BL51" i="5" s="1"/>
  <c r="BF68" i="5"/>
  <c r="BL68" i="5" s="1"/>
  <c r="BF80" i="5"/>
  <c r="BL80" i="5" s="1"/>
  <c r="BF90" i="5"/>
  <c r="BL90" i="5" s="1"/>
  <c r="BF102" i="5"/>
  <c r="BL102" i="5" s="1"/>
  <c r="BF103" i="5"/>
  <c r="BL103" i="5" s="1"/>
  <c r="BF116" i="5"/>
  <c r="BL116" i="5" s="1"/>
  <c r="BF127" i="5"/>
  <c r="BL127" i="5" s="1"/>
  <c r="BF154" i="5"/>
  <c r="BL154" i="5" s="1"/>
  <c r="BF168" i="5"/>
  <c r="BL168" i="5" s="1"/>
  <c r="BF181" i="5"/>
  <c r="BL181" i="5" s="1"/>
  <c r="BG191" i="5"/>
  <c r="BG194" i="5"/>
  <c r="BG206" i="5"/>
  <c r="BG222" i="5"/>
  <c r="BG247" i="5"/>
  <c r="BG255" i="5"/>
  <c r="BG263" i="5"/>
  <c r="BG272" i="5"/>
  <c r="BG278" i="5"/>
  <c r="BG290" i="5"/>
  <c r="BG311" i="5"/>
  <c r="BF404" i="5"/>
  <c r="BL404" i="5" s="1"/>
  <c r="BF415" i="5"/>
  <c r="BL415" i="5" s="1"/>
  <c r="BG469" i="5"/>
  <c r="BF469" i="5"/>
  <c r="BL469" i="5" s="1"/>
  <c r="BG475" i="5"/>
  <c r="BF475" i="5"/>
  <c r="BL475" i="5" s="1"/>
  <c r="BG479" i="5"/>
  <c r="BF479" i="5"/>
  <c r="BL479" i="5" s="1"/>
  <c r="BG519" i="5"/>
  <c r="BF519" i="5"/>
  <c r="BL519" i="5" s="1"/>
  <c r="BG599" i="5"/>
  <c r="BF599" i="5"/>
  <c r="BL599" i="5" s="1"/>
  <c r="BG628" i="5"/>
  <c r="BF628" i="5"/>
  <c r="BL628" i="5" s="1"/>
  <c r="BG670" i="5"/>
  <c r="BF670" i="5"/>
  <c r="BL670" i="5" s="1"/>
  <c r="BG714" i="5"/>
  <c r="BF714" i="5"/>
  <c r="BL714" i="5" s="1"/>
  <c r="BG733" i="5"/>
  <c r="BF733" i="5"/>
  <c r="BL733" i="5" s="1"/>
  <c r="BF873" i="5"/>
  <c r="BL873" i="5" s="1"/>
  <c r="BG873" i="5"/>
  <c r="BG893" i="5"/>
  <c r="BF893" i="5"/>
  <c r="BL893" i="5" s="1"/>
  <c r="BG973" i="5"/>
  <c r="BF973" i="5"/>
  <c r="BL973" i="5" s="1"/>
  <c r="BG989" i="5"/>
  <c r="BF989" i="5"/>
  <c r="BL989" i="5" s="1"/>
  <c r="BG1013" i="5"/>
  <c r="BF1013" i="5"/>
  <c r="BL1013" i="5" s="1"/>
  <c r="BF878" i="5"/>
  <c r="BL878" i="5" s="1"/>
  <c r="BG878" i="5"/>
  <c r="BG190" i="5"/>
  <c r="BG193" i="5"/>
  <c r="BG205" i="5"/>
  <c r="BG221" i="5"/>
  <c r="BG246" i="5"/>
  <c r="BG254" i="5"/>
  <c r="BG262" i="5"/>
  <c r="BG296" i="5"/>
  <c r="BG302" i="5"/>
  <c r="BG310" i="5"/>
  <c r="BG327" i="5"/>
  <c r="BG335" i="5"/>
  <c r="BG344" i="5"/>
  <c r="BG352" i="5"/>
  <c r="BF360" i="5"/>
  <c r="BL360" i="5" s="1"/>
  <c r="BF457" i="5"/>
  <c r="BL457" i="5" s="1"/>
  <c r="BG474" i="5"/>
  <c r="BF474" i="5"/>
  <c r="BL474" i="5" s="1"/>
  <c r="BG518" i="5"/>
  <c r="BF518" i="5"/>
  <c r="BL518" i="5" s="1"/>
  <c r="BG531" i="5"/>
  <c r="BF531" i="5"/>
  <c r="BL531" i="5" s="1"/>
  <c r="BG656" i="5"/>
  <c r="BF656" i="5"/>
  <c r="BL656" i="5" s="1"/>
  <c r="BG682" i="5"/>
  <c r="BF682" i="5"/>
  <c r="BL682" i="5" s="1"/>
  <c r="BG686" i="5"/>
  <c r="BF686" i="5"/>
  <c r="BL686" i="5" s="1"/>
  <c r="BG903" i="5"/>
  <c r="BF903" i="5"/>
  <c r="BL903" i="5" s="1"/>
  <c r="BF935" i="5"/>
  <c r="BL935" i="5" s="1"/>
  <c r="BG935" i="5"/>
  <c r="BG952" i="5"/>
  <c r="BF952" i="5"/>
  <c r="BL952" i="5" s="1"/>
  <c r="BG988" i="5"/>
  <c r="BF988" i="5"/>
  <c r="BL988" i="5" s="1"/>
  <c r="BG1020" i="5"/>
  <c r="BF1020" i="5"/>
  <c r="BL1020" i="5" s="1"/>
  <c r="BG463" i="5"/>
  <c r="BF463" i="5"/>
  <c r="BL463" i="5" s="1"/>
  <c r="BG484" i="5"/>
  <c r="BF484" i="5"/>
  <c r="BL484" i="5" s="1"/>
  <c r="BG598" i="5"/>
  <c r="BF598" i="5"/>
  <c r="BL598" i="5" s="1"/>
  <c r="BG612" i="5"/>
  <c r="BF612" i="5"/>
  <c r="BL612" i="5" s="1"/>
  <c r="BG627" i="5"/>
  <c r="BF627" i="5"/>
  <c r="BL627" i="5" s="1"/>
  <c r="BG669" i="5"/>
  <c r="BF669" i="5"/>
  <c r="BL669" i="5" s="1"/>
  <c r="BG732" i="5"/>
  <c r="BF732" i="5"/>
  <c r="BL732" i="5" s="1"/>
  <c r="BF872" i="5"/>
  <c r="BL872" i="5" s="1"/>
  <c r="BG872" i="5"/>
  <c r="BF879" i="5"/>
  <c r="BL879" i="5" s="1"/>
  <c r="BG879" i="5"/>
  <c r="BG892" i="5"/>
  <c r="BF892" i="5"/>
  <c r="BL892" i="5" s="1"/>
  <c r="BG961" i="5"/>
  <c r="BF961" i="5"/>
  <c r="BL961" i="5" s="1"/>
  <c r="BG987" i="5"/>
  <c r="BF987" i="5"/>
  <c r="BL987" i="5" s="1"/>
  <c r="BG943" i="5"/>
  <c r="BF955" i="5"/>
  <c r="BL955" i="5" s="1"/>
  <c r="BF967" i="5"/>
  <c r="BL967" i="5" s="1"/>
  <c r="BF968" i="5"/>
  <c r="BL968" i="5" s="1"/>
  <c r="BF979" i="5"/>
  <c r="BL979" i="5" s="1"/>
  <c r="BF995" i="5"/>
  <c r="BL995" i="5" s="1"/>
  <c r="BF1023" i="5"/>
  <c r="BL1023" i="5" s="1"/>
  <c r="BF468" i="5"/>
  <c r="BL468" i="5" s="1"/>
  <c r="BF477" i="5"/>
  <c r="BL477" i="5" s="1"/>
  <c r="BF478" i="5"/>
  <c r="BL478" i="5" s="1"/>
  <c r="BF488" i="5"/>
  <c r="BL488" i="5" s="1"/>
  <c r="BF489" i="5"/>
  <c r="BL489" i="5" s="1"/>
  <c r="BF490" i="5"/>
  <c r="BL490" i="5" s="1"/>
  <c r="BF491" i="5"/>
  <c r="BL491" i="5" s="1"/>
  <c r="BF501" i="5"/>
  <c r="BL501" i="5" s="1"/>
  <c r="BF502" i="5"/>
  <c r="BL502" i="5" s="1"/>
  <c r="BF592" i="5"/>
  <c r="BL592" i="5" s="1"/>
  <c r="BF593" i="5"/>
  <c r="BL593" i="5" s="1"/>
  <c r="BF594" i="5"/>
  <c r="BL594" i="5" s="1"/>
  <c r="BF595" i="5"/>
  <c r="BL595" i="5" s="1"/>
  <c r="BF694" i="5"/>
  <c r="BL694" i="5" s="1"/>
  <c r="BF710" i="5"/>
  <c r="BL710" i="5" s="1"/>
  <c r="BF744" i="5"/>
  <c r="BL744" i="5" s="1"/>
  <c r="BG745" i="5"/>
  <c r="BF888" i="5"/>
  <c r="BL888" i="5" s="1"/>
  <c r="BF915" i="5"/>
  <c r="BL915" i="5" s="1"/>
  <c r="BG924" i="5"/>
  <c r="BG948" i="5"/>
  <c r="BF954" i="5"/>
  <c r="BL954" i="5" s="1"/>
  <c r="BF966" i="5"/>
  <c r="BL966" i="5" s="1"/>
  <c r="BF464" i="5"/>
  <c r="BL464" i="5" s="1"/>
  <c r="BF465" i="5"/>
  <c r="BL465" i="5" s="1"/>
  <c r="BF466" i="5"/>
  <c r="BL466" i="5" s="1"/>
  <c r="BF467" i="5"/>
  <c r="BL467" i="5" s="1"/>
  <c r="BF476" i="5"/>
  <c r="BL476" i="5" s="1"/>
  <c r="BF485" i="5"/>
  <c r="BL485" i="5" s="1"/>
  <c r="BF486" i="5"/>
  <c r="BL486" i="5" s="1"/>
  <c r="BF487" i="5"/>
  <c r="BL487" i="5" s="1"/>
  <c r="BF500" i="5"/>
  <c r="BL500" i="5" s="1"/>
  <c r="BF503" i="5"/>
  <c r="BL503" i="5" s="1"/>
  <c r="BF596" i="5"/>
  <c r="BL596" i="5" s="1"/>
  <c r="BF610" i="5"/>
  <c r="BL610" i="5" s="1"/>
  <c r="BF637" i="5"/>
  <c r="BL637" i="5" s="1"/>
  <c r="BF665" i="5"/>
  <c r="BL665" i="5" s="1"/>
  <c r="BF679" i="5"/>
  <c r="BL679" i="5" s="1"/>
  <c r="BF695" i="5"/>
  <c r="BL695" i="5" s="1"/>
  <c r="BF711" i="5"/>
  <c r="BL711" i="5" s="1"/>
  <c r="BF727" i="5"/>
  <c r="BL727" i="5" s="1"/>
  <c r="BG887" i="5"/>
  <c r="BF889" i="5"/>
  <c r="BL889" i="5" s="1"/>
  <c r="BF900" i="5"/>
  <c r="BL900" i="5" s="1"/>
  <c r="BF901" i="5"/>
  <c r="BL901" i="5" s="1"/>
  <c r="BF916" i="5"/>
  <c r="BL916" i="5" s="1"/>
  <c r="BG917" i="5"/>
  <c r="BG923" i="5"/>
  <c r="BG947" i="5"/>
  <c r="BF953" i="5"/>
  <c r="BL953" i="5" s="1"/>
  <c r="BF964" i="5"/>
  <c r="BL964" i="5" s="1"/>
  <c r="BF965" i="5"/>
  <c r="BL965" i="5" s="1"/>
  <c r="BF974" i="5"/>
  <c r="BL974" i="5" s="1"/>
  <c r="BF984" i="5"/>
  <c r="BL984" i="5" s="1"/>
  <c r="BF985" i="5"/>
  <c r="BL985" i="5" s="1"/>
  <c r="BF992" i="5"/>
  <c r="BL992" i="5" s="1"/>
  <c r="BF1003" i="5"/>
  <c r="BL1003" i="5" s="1"/>
  <c r="BF1005" i="5"/>
  <c r="BL1005" i="5" s="1"/>
  <c r="BF1021" i="5"/>
  <c r="BL1021" i="5" s="1"/>
  <c r="BF681" i="5"/>
  <c r="BL681" i="5" s="1"/>
  <c r="BF700" i="5"/>
  <c r="BL700" i="5" s="1"/>
  <c r="BG870" i="5"/>
  <c r="BG871" i="5"/>
  <c r="BF902" i="5"/>
  <c r="BL902" i="5" s="1"/>
  <c r="BF962" i="5"/>
  <c r="BL962" i="5" s="1"/>
  <c r="BF963" i="5"/>
  <c r="BL963" i="5" s="1"/>
  <c r="BF986" i="5"/>
  <c r="BL986" i="5" s="1"/>
  <c r="BF1006" i="5"/>
  <c r="BL1006" i="5" s="1"/>
  <c r="BF1007" i="5"/>
  <c r="BL1007" i="5" s="1"/>
  <c r="BF1008" i="5"/>
  <c r="BL1008" i="5" s="1"/>
  <c r="BF1009" i="5"/>
  <c r="BL1009" i="5" s="1"/>
  <c r="BF1010" i="5"/>
  <c r="BL1010" i="5" s="1"/>
  <c r="BF1011" i="5"/>
  <c r="BL1011" i="5" s="1"/>
  <c r="BF1012" i="5"/>
  <c r="BL1012" i="5" s="1"/>
  <c r="BF613" i="5"/>
  <c r="BL613" i="5" s="1"/>
  <c r="BF614" i="5"/>
  <c r="BL614" i="5" s="1"/>
  <c r="BF615" i="5"/>
  <c r="BL615" i="5" s="1"/>
  <c r="BF629" i="5"/>
  <c r="BL629" i="5" s="1"/>
  <c r="BG868" i="5"/>
  <c r="BG885" i="5"/>
  <c r="BG927" i="5"/>
  <c r="BF951" i="5"/>
  <c r="BL951" i="5" s="1"/>
  <c r="BF960" i="5"/>
  <c r="BL960" i="5" s="1"/>
  <c r="BF972" i="5"/>
  <c r="BL972" i="5" s="1"/>
  <c r="BF990" i="5"/>
  <c r="BL990" i="5" s="1"/>
  <c r="BF1000" i="5"/>
  <c r="BL1000" i="5" s="1"/>
  <c r="BF1001" i="5"/>
  <c r="BL1001" i="5" s="1"/>
  <c r="BF1019" i="5"/>
  <c r="BL1019" i="5" s="1"/>
  <c r="BF460" i="5"/>
  <c r="BL460" i="5" s="1"/>
  <c r="BF472" i="5"/>
  <c r="BL472" i="5" s="1"/>
  <c r="BF515" i="5"/>
  <c r="BL515" i="5" s="1"/>
  <c r="BF522" i="5"/>
  <c r="BL522" i="5" s="1"/>
  <c r="BF602" i="5"/>
  <c r="BL602" i="5" s="1"/>
  <c r="BF616" i="5"/>
  <c r="BL616" i="5" s="1"/>
  <c r="BF688" i="5"/>
  <c r="BL688" i="5" s="1"/>
  <c r="BF704" i="5"/>
  <c r="BL704" i="5" s="1"/>
  <c r="BF705" i="5"/>
  <c r="BL705" i="5" s="1"/>
  <c r="BF706" i="5"/>
  <c r="BL706" i="5" s="1"/>
  <c r="BF717" i="5"/>
  <c r="BL717" i="5" s="1"/>
  <c r="BF718" i="5"/>
  <c r="BL718" i="5" s="1"/>
  <c r="BF719" i="5"/>
  <c r="BL719" i="5" s="1"/>
  <c r="BF735" i="5"/>
  <c r="BL735" i="5" s="1"/>
  <c r="BG866" i="5"/>
  <c r="BG884" i="5"/>
  <c r="BF895" i="5"/>
  <c r="BL895" i="5" s="1"/>
  <c r="BG940" i="5"/>
  <c r="BF959" i="5"/>
  <c r="BL959" i="5" s="1"/>
  <c r="BF971" i="5"/>
  <c r="BL971" i="5" s="1"/>
  <c r="BF998" i="5"/>
  <c r="BL998" i="5" s="1"/>
  <c r="BF999" i="5"/>
  <c r="BL999" i="5" s="1"/>
  <c r="BF1018" i="5"/>
  <c r="BL1018" i="5" s="1"/>
  <c r="BF1027" i="5"/>
  <c r="BL1027" i="5" s="1"/>
  <c r="BF495" i="5"/>
  <c r="BL495" i="5" s="1"/>
  <c r="BF514" i="5"/>
  <c r="BL514" i="5" s="1"/>
  <c r="BF534" i="5"/>
  <c r="BL534" i="5" s="1"/>
  <c r="BF535" i="5"/>
  <c r="BL535" i="5" s="1"/>
  <c r="BG864" i="5"/>
  <c r="BG865" i="5"/>
  <c r="BF1017" i="5"/>
  <c r="BL1017" i="5" s="1"/>
  <c r="BF1025" i="5"/>
  <c r="BL1025" i="5" s="1"/>
  <c r="BF1026" i="5"/>
  <c r="BL1026" i="5" s="1"/>
  <c r="BF1028" i="5"/>
  <c r="BL1028" i="5" s="1"/>
  <c r="BF1029" i="5"/>
  <c r="BL1029" i="5" s="1"/>
  <c r="BF1030" i="5"/>
  <c r="BL1030" i="5" s="1"/>
  <c r="BF1031" i="5"/>
  <c r="BL1031" i="5" s="1"/>
  <c r="BF1032" i="5"/>
  <c r="BL1032" i="5" s="1"/>
  <c r="BF1033" i="5"/>
  <c r="BL1033" i="5" s="1"/>
  <c r="BF1034" i="5"/>
  <c r="BL1034" i="5" s="1"/>
  <c r="BG187" i="5"/>
  <c r="BG271" i="5"/>
  <c r="BG277" i="5"/>
  <c r="BG281" i="5"/>
  <c r="BG285" i="5"/>
  <c r="BG289" i="5"/>
  <c r="BG293" i="5"/>
  <c r="BG297" i="5"/>
  <c r="BG301" i="5"/>
  <c r="BG305" i="5"/>
  <c r="BG274" i="5"/>
  <c r="BG275" i="5"/>
  <c r="BG279" i="5"/>
  <c r="BG283" i="5"/>
  <c r="BG287" i="5"/>
  <c r="BG291" i="5"/>
  <c r="BG295" i="5"/>
  <c r="BG299" i="5"/>
  <c r="BG303" i="5"/>
  <c r="BG273" i="5"/>
  <c r="BG276" i="5"/>
  <c r="BG280" i="5"/>
  <c r="BG284" i="5"/>
  <c r="BG288" i="5"/>
  <c r="BG450" i="5"/>
  <c r="BF450" i="5"/>
  <c r="BL450" i="5" s="1"/>
  <c r="BG434" i="5"/>
  <c r="BF434" i="5"/>
  <c r="BL434" i="5" s="1"/>
  <c r="BG442" i="5"/>
  <c r="BF442" i="5"/>
  <c r="BL442" i="5" s="1"/>
  <c r="BG543" i="5"/>
  <c r="BF543" i="5"/>
  <c r="BL543" i="5" s="1"/>
  <c r="BG551" i="5"/>
  <c r="BF551" i="5"/>
  <c r="BL551" i="5" s="1"/>
  <c r="BG559" i="5"/>
  <c r="BF559" i="5"/>
  <c r="BL559" i="5" s="1"/>
  <c r="BG567" i="5"/>
  <c r="BF567" i="5"/>
  <c r="BL567" i="5" s="1"/>
  <c r="BG575" i="5"/>
  <c r="BF575" i="5"/>
  <c r="BL575" i="5" s="1"/>
  <c r="BG580" i="5"/>
  <c r="BF580" i="5"/>
  <c r="BL580" i="5" s="1"/>
  <c r="BG584" i="5"/>
  <c r="BF584" i="5"/>
  <c r="BL584" i="5" s="1"/>
  <c r="BF430" i="5"/>
  <c r="BL430" i="5" s="1"/>
  <c r="BF438" i="5"/>
  <c r="BL438" i="5" s="1"/>
  <c r="BF446" i="5"/>
  <c r="BL446" i="5" s="1"/>
  <c r="BF435" i="5"/>
  <c r="BL435" i="5" s="1"/>
  <c r="BF443" i="5"/>
  <c r="BL443" i="5" s="1"/>
  <c r="BF451" i="5"/>
  <c r="BL451" i="5" s="1"/>
  <c r="BF431" i="5"/>
  <c r="BL431" i="5" s="1"/>
  <c r="BF439" i="5"/>
  <c r="BL439" i="5" s="1"/>
  <c r="BG544" i="5"/>
  <c r="BF544" i="5"/>
  <c r="BL544" i="5" s="1"/>
  <c r="BG552" i="5"/>
  <c r="BF552" i="5"/>
  <c r="BL552" i="5" s="1"/>
  <c r="BG560" i="5"/>
  <c r="BF560" i="5"/>
  <c r="BL560" i="5" s="1"/>
  <c r="BG568" i="5"/>
  <c r="BF568" i="5"/>
  <c r="BL568" i="5" s="1"/>
  <c r="BG576" i="5"/>
  <c r="BF576" i="5"/>
  <c r="BL576" i="5" s="1"/>
  <c r="BG802" i="5"/>
  <c r="BF802" i="5"/>
  <c r="BL802" i="5" s="1"/>
  <c r="BG818" i="5"/>
  <c r="BF818" i="5"/>
  <c r="BL818" i="5" s="1"/>
  <c r="BG545" i="5"/>
  <c r="BF545" i="5"/>
  <c r="BL545" i="5" s="1"/>
  <c r="BG553" i="5"/>
  <c r="BF553" i="5"/>
  <c r="BL553" i="5" s="1"/>
  <c r="BG561" i="5"/>
  <c r="BF561" i="5"/>
  <c r="BL561" i="5" s="1"/>
  <c r="BG569" i="5"/>
  <c r="BF569" i="5"/>
  <c r="BL569" i="5" s="1"/>
  <c r="BG577" i="5"/>
  <c r="BF577" i="5"/>
  <c r="BL577" i="5" s="1"/>
  <c r="BG581" i="5"/>
  <c r="BF581" i="5"/>
  <c r="BL581" i="5" s="1"/>
  <c r="BG537" i="5"/>
  <c r="BF537" i="5"/>
  <c r="BL537" i="5" s="1"/>
  <c r="BG538" i="5"/>
  <c r="BF538" i="5"/>
  <c r="BL538" i="5" s="1"/>
  <c r="BG546" i="5"/>
  <c r="BF546" i="5"/>
  <c r="BL546" i="5" s="1"/>
  <c r="BG554" i="5"/>
  <c r="BF554" i="5"/>
  <c r="BL554" i="5" s="1"/>
  <c r="BG562" i="5"/>
  <c r="BF562" i="5"/>
  <c r="BL562" i="5" s="1"/>
  <c r="BG570" i="5"/>
  <c r="BF570" i="5"/>
  <c r="BL570" i="5" s="1"/>
  <c r="BG539" i="5"/>
  <c r="BF539" i="5"/>
  <c r="BL539" i="5" s="1"/>
  <c r="BG547" i="5"/>
  <c r="BF547" i="5"/>
  <c r="BL547" i="5" s="1"/>
  <c r="BG555" i="5"/>
  <c r="BF555" i="5"/>
  <c r="BL555" i="5" s="1"/>
  <c r="BG563" i="5"/>
  <c r="BF563" i="5"/>
  <c r="BL563" i="5" s="1"/>
  <c r="BG571" i="5"/>
  <c r="BF571" i="5"/>
  <c r="BL571" i="5" s="1"/>
  <c r="BG578" i="5"/>
  <c r="BF578" i="5"/>
  <c r="BL578" i="5" s="1"/>
  <c r="BG582" i="5"/>
  <c r="BF582" i="5"/>
  <c r="BL582" i="5" s="1"/>
  <c r="BF504" i="5"/>
  <c r="BL504" i="5" s="1"/>
  <c r="BF508" i="5"/>
  <c r="BL508" i="5" s="1"/>
  <c r="BF512" i="5"/>
  <c r="BL512" i="5" s="1"/>
  <c r="BF516" i="5"/>
  <c r="BL516" i="5" s="1"/>
  <c r="BF520" i="5"/>
  <c r="BL520" i="5" s="1"/>
  <c r="BF524" i="5"/>
  <c r="BL524" i="5" s="1"/>
  <c r="BF528" i="5"/>
  <c r="BL528" i="5" s="1"/>
  <c r="BF532" i="5"/>
  <c r="BL532" i="5" s="1"/>
  <c r="BF536" i="5"/>
  <c r="BL536" i="5" s="1"/>
  <c r="BG540" i="5"/>
  <c r="BF540" i="5"/>
  <c r="BL540" i="5" s="1"/>
  <c r="BG548" i="5"/>
  <c r="BF548" i="5"/>
  <c r="BL548" i="5" s="1"/>
  <c r="BG556" i="5"/>
  <c r="BF556" i="5"/>
  <c r="BL556" i="5" s="1"/>
  <c r="BG564" i="5"/>
  <c r="BF564" i="5"/>
  <c r="BL564" i="5" s="1"/>
  <c r="BG572" i="5"/>
  <c r="BF572" i="5"/>
  <c r="BL572" i="5" s="1"/>
  <c r="BG541" i="5"/>
  <c r="BF541" i="5"/>
  <c r="BL541" i="5" s="1"/>
  <c r="BG549" i="5"/>
  <c r="BF549" i="5"/>
  <c r="BL549" i="5" s="1"/>
  <c r="BG557" i="5"/>
  <c r="BF557" i="5"/>
  <c r="BL557" i="5" s="1"/>
  <c r="BG565" i="5"/>
  <c r="BF565" i="5"/>
  <c r="BL565" i="5" s="1"/>
  <c r="BG573" i="5"/>
  <c r="BF573" i="5"/>
  <c r="BL573" i="5" s="1"/>
  <c r="BG579" i="5"/>
  <c r="BF579" i="5"/>
  <c r="BL579" i="5" s="1"/>
  <c r="BG583" i="5"/>
  <c r="BF583" i="5"/>
  <c r="BL583" i="5" s="1"/>
  <c r="BF505" i="5"/>
  <c r="BL505" i="5" s="1"/>
  <c r="BF509" i="5"/>
  <c r="BL509" i="5" s="1"/>
  <c r="BF513" i="5"/>
  <c r="BL513" i="5" s="1"/>
  <c r="BF517" i="5"/>
  <c r="BL517" i="5" s="1"/>
  <c r="BF521" i="5"/>
  <c r="BL521" i="5" s="1"/>
  <c r="BF525" i="5"/>
  <c r="BL525" i="5" s="1"/>
  <c r="BF529" i="5"/>
  <c r="BL529" i="5" s="1"/>
  <c r="BF533" i="5"/>
  <c r="BL533" i="5" s="1"/>
  <c r="BG542" i="5"/>
  <c r="BF542" i="5"/>
  <c r="BL542" i="5" s="1"/>
  <c r="BG550" i="5"/>
  <c r="BF550" i="5"/>
  <c r="BL550" i="5" s="1"/>
  <c r="BG558" i="5"/>
  <c r="BF558" i="5"/>
  <c r="BL558" i="5" s="1"/>
  <c r="BG566" i="5"/>
  <c r="BF566" i="5"/>
  <c r="BL566" i="5" s="1"/>
  <c r="BG574" i="5"/>
  <c r="BF574" i="5"/>
  <c r="BL574" i="5" s="1"/>
  <c r="BG757" i="5"/>
  <c r="BF757" i="5"/>
  <c r="BL757" i="5" s="1"/>
  <c r="BG765" i="5"/>
  <c r="BF765" i="5"/>
  <c r="BL765" i="5" s="1"/>
  <c r="BG748" i="5"/>
  <c r="BF748" i="5"/>
  <c r="BL748" i="5" s="1"/>
  <c r="BG752" i="5"/>
  <c r="BF752" i="5"/>
  <c r="BL752" i="5" s="1"/>
  <c r="BG760" i="5"/>
  <c r="BF760" i="5"/>
  <c r="BL760" i="5" s="1"/>
  <c r="BG768" i="5"/>
  <c r="BF768" i="5"/>
  <c r="BL768" i="5" s="1"/>
  <c r="BG783" i="5"/>
  <c r="BF783" i="5"/>
  <c r="BL783" i="5" s="1"/>
  <c r="BG749" i="5"/>
  <c r="BF749" i="5"/>
  <c r="BL749" i="5" s="1"/>
  <c r="BG755" i="5"/>
  <c r="BF755" i="5"/>
  <c r="BL755" i="5" s="1"/>
  <c r="BG763" i="5"/>
  <c r="BF763" i="5"/>
  <c r="BL763" i="5" s="1"/>
  <c r="BG771" i="5"/>
  <c r="BF771" i="5"/>
  <c r="BL771" i="5" s="1"/>
  <c r="BG746" i="5"/>
  <c r="BF746" i="5"/>
  <c r="BL746" i="5" s="1"/>
  <c r="BG758" i="5"/>
  <c r="BF758" i="5"/>
  <c r="BL758" i="5" s="1"/>
  <c r="BG766" i="5"/>
  <c r="BF766" i="5"/>
  <c r="BL766" i="5" s="1"/>
  <c r="BG794" i="5"/>
  <c r="BF794" i="5"/>
  <c r="BL794" i="5" s="1"/>
  <c r="BG797" i="5"/>
  <c r="BF797" i="5"/>
  <c r="BL797" i="5" s="1"/>
  <c r="BG813" i="5"/>
  <c r="BF813" i="5"/>
  <c r="BL813" i="5" s="1"/>
  <c r="BG750" i="5"/>
  <c r="BF750" i="5"/>
  <c r="BL750" i="5" s="1"/>
  <c r="BG753" i="5"/>
  <c r="BF753" i="5"/>
  <c r="BL753" i="5" s="1"/>
  <c r="BG761" i="5"/>
  <c r="BF761" i="5"/>
  <c r="BL761" i="5" s="1"/>
  <c r="BG769" i="5"/>
  <c r="BF769" i="5"/>
  <c r="BL769" i="5" s="1"/>
  <c r="BG810" i="5"/>
  <c r="BF810" i="5"/>
  <c r="BL810" i="5" s="1"/>
  <c r="BG826" i="5"/>
  <c r="BF826" i="5"/>
  <c r="BL826" i="5" s="1"/>
  <c r="BG756" i="5"/>
  <c r="BF756" i="5"/>
  <c r="BL756" i="5" s="1"/>
  <c r="BG764" i="5"/>
  <c r="BF764" i="5"/>
  <c r="BL764" i="5" s="1"/>
  <c r="BG747" i="5"/>
  <c r="BF747" i="5"/>
  <c r="BL747" i="5" s="1"/>
  <c r="BG751" i="5"/>
  <c r="BF751" i="5"/>
  <c r="BL751" i="5" s="1"/>
  <c r="BG759" i="5"/>
  <c r="BF759" i="5"/>
  <c r="BL759" i="5" s="1"/>
  <c r="BG767" i="5"/>
  <c r="BF767" i="5"/>
  <c r="BL767" i="5" s="1"/>
  <c r="BG789" i="5"/>
  <c r="BF789" i="5"/>
  <c r="BL789" i="5" s="1"/>
  <c r="BG754" i="5"/>
  <c r="BF754" i="5"/>
  <c r="BL754" i="5" s="1"/>
  <c r="BG762" i="5"/>
  <c r="BF762" i="5"/>
  <c r="BL762" i="5" s="1"/>
  <c r="BG770" i="5"/>
  <c r="BF770" i="5"/>
  <c r="BL770" i="5" s="1"/>
  <c r="BG786" i="5"/>
  <c r="BF786" i="5"/>
  <c r="BL786" i="5" s="1"/>
  <c r="BG805" i="5"/>
  <c r="BF805" i="5"/>
  <c r="BL805" i="5" s="1"/>
  <c r="BG821" i="5"/>
  <c r="BF821" i="5"/>
  <c r="BL821" i="5" s="1"/>
  <c r="BF921" i="5"/>
  <c r="BL921" i="5" s="1"/>
  <c r="BG921" i="5"/>
  <c r="BF937" i="5"/>
  <c r="BL937" i="5" s="1"/>
  <c r="BG937" i="5"/>
  <c r="BG781" i="5"/>
  <c r="BF781" i="5"/>
  <c r="BL781" i="5" s="1"/>
  <c r="BG792" i="5"/>
  <c r="BF792" i="5"/>
  <c r="BL792" i="5" s="1"/>
  <c r="BG800" i="5"/>
  <c r="BF800" i="5"/>
  <c r="BL800" i="5" s="1"/>
  <c r="BG808" i="5"/>
  <c r="BF808" i="5"/>
  <c r="BL808" i="5" s="1"/>
  <c r="BG816" i="5"/>
  <c r="BF816" i="5"/>
  <c r="BL816" i="5" s="1"/>
  <c r="BG824" i="5"/>
  <c r="BF824" i="5"/>
  <c r="BL824" i="5" s="1"/>
  <c r="BG829" i="5"/>
  <c r="BF829" i="5"/>
  <c r="BL829" i="5" s="1"/>
  <c r="BG831" i="5"/>
  <c r="BF831" i="5"/>
  <c r="BL831" i="5" s="1"/>
  <c r="BG833" i="5"/>
  <c r="BF833" i="5"/>
  <c r="BL833" i="5" s="1"/>
  <c r="BG835" i="5"/>
  <c r="BF835" i="5"/>
  <c r="BL835" i="5" s="1"/>
  <c r="BG837" i="5"/>
  <c r="BF837" i="5"/>
  <c r="BL837" i="5" s="1"/>
  <c r="BG839" i="5"/>
  <c r="BF839" i="5"/>
  <c r="BL839" i="5" s="1"/>
  <c r="BG841" i="5"/>
  <c r="BF841" i="5"/>
  <c r="BL841" i="5" s="1"/>
  <c r="BG843" i="5"/>
  <c r="BF843" i="5"/>
  <c r="BL843" i="5" s="1"/>
  <c r="BG845" i="5"/>
  <c r="BF845" i="5"/>
  <c r="BL845" i="5" s="1"/>
  <c r="BG847" i="5"/>
  <c r="BF847" i="5"/>
  <c r="BL847" i="5" s="1"/>
  <c r="BG849" i="5"/>
  <c r="BF849" i="5"/>
  <c r="BL849" i="5" s="1"/>
  <c r="BG851" i="5"/>
  <c r="BF851" i="5"/>
  <c r="BL851" i="5" s="1"/>
  <c r="BG853" i="5"/>
  <c r="BF853" i="5"/>
  <c r="BL853" i="5" s="1"/>
  <c r="BG855" i="5"/>
  <c r="BF855" i="5"/>
  <c r="BL855" i="5" s="1"/>
  <c r="BG857" i="5"/>
  <c r="BF857" i="5"/>
  <c r="BL857" i="5" s="1"/>
  <c r="BG859" i="5"/>
  <c r="BF859" i="5"/>
  <c r="BL859" i="5" s="1"/>
  <c r="BG784" i="5"/>
  <c r="BF784" i="5"/>
  <c r="BL784" i="5" s="1"/>
  <c r="BG787" i="5"/>
  <c r="BF787" i="5"/>
  <c r="BL787" i="5" s="1"/>
  <c r="BG795" i="5"/>
  <c r="BF795" i="5"/>
  <c r="BL795" i="5" s="1"/>
  <c r="BG803" i="5"/>
  <c r="BF803" i="5"/>
  <c r="BL803" i="5" s="1"/>
  <c r="BG811" i="5"/>
  <c r="BF811" i="5"/>
  <c r="BL811" i="5" s="1"/>
  <c r="BG819" i="5"/>
  <c r="BF819" i="5"/>
  <c r="BL819" i="5" s="1"/>
  <c r="BG827" i="5"/>
  <c r="BF827" i="5"/>
  <c r="BL827" i="5" s="1"/>
  <c r="BF772" i="5"/>
  <c r="BL772" i="5" s="1"/>
  <c r="BF773" i="5"/>
  <c r="BL773" i="5" s="1"/>
  <c r="BF774" i="5"/>
  <c r="BL774" i="5" s="1"/>
  <c r="BF775" i="5"/>
  <c r="BL775" i="5" s="1"/>
  <c r="BF776" i="5"/>
  <c r="BL776" i="5" s="1"/>
  <c r="BF777" i="5"/>
  <c r="BL777" i="5" s="1"/>
  <c r="BF778" i="5"/>
  <c r="BL778" i="5" s="1"/>
  <c r="BF779" i="5"/>
  <c r="BL779" i="5" s="1"/>
  <c r="BG790" i="5"/>
  <c r="BF790" i="5"/>
  <c r="BL790" i="5" s="1"/>
  <c r="BG798" i="5"/>
  <c r="BF798" i="5"/>
  <c r="BL798" i="5" s="1"/>
  <c r="BG806" i="5"/>
  <c r="BF806" i="5"/>
  <c r="BL806" i="5" s="1"/>
  <c r="BG814" i="5"/>
  <c r="BF814" i="5"/>
  <c r="BL814" i="5" s="1"/>
  <c r="BG822" i="5"/>
  <c r="BF822" i="5"/>
  <c r="BL822" i="5" s="1"/>
  <c r="BG782" i="5"/>
  <c r="BF782" i="5"/>
  <c r="BL782" i="5" s="1"/>
  <c r="BG785" i="5"/>
  <c r="BF785" i="5"/>
  <c r="BL785" i="5" s="1"/>
  <c r="BG793" i="5"/>
  <c r="BF793" i="5"/>
  <c r="BL793" i="5" s="1"/>
  <c r="BG801" i="5"/>
  <c r="BF801" i="5"/>
  <c r="BL801" i="5" s="1"/>
  <c r="BG809" i="5"/>
  <c r="BF809" i="5"/>
  <c r="BL809" i="5" s="1"/>
  <c r="BG817" i="5"/>
  <c r="BF817" i="5"/>
  <c r="BL817" i="5" s="1"/>
  <c r="BG825" i="5"/>
  <c r="BF825" i="5"/>
  <c r="BL825" i="5" s="1"/>
  <c r="BG788" i="5"/>
  <c r="BF788" i="5"/>
  <c r="BL788" i="5" s="1"/>
  <c r="BG796" i="5"/>
  <c r="BF796" i="5"/>
  <c r="BL796" i="5" s="1"/>
  <c r="BG804" i="5"/>
  <c r="BF804" i="5"/>
  <c r="BL804" i="5" s="1"/>
  <c r="BG812" i="5"/>
  <c r="BF812" i="5"/>
  <c r="BL812" i="5" s="1"/>
  <c r="BG820" i="5"/>
  <c r="BF820" i="5"/>
  <c r="BL820" i="5" s="1"/>
  <c r="BG828" i="5"/>
  <c r="BF828" i="5"/>
  <c r="BL828" i="5" s="1"/>
  <c r="BG830" i="5"/>
  <c r="BF830" i="5"/>
  <c r="BL830" i="5" s="1"/>
  <c r="BG832" i="5"/>
  <c r="BF832" i="5"/>
  <c r="BL832" i="5" s="1"/>
  <c r="BG834" i="5"/>
  <c r="BF834" i="5"/>
  <c r="BL834" i="5" s="1"/>
  <c r="BG836" i="5"/>
  <c r="BF836" i="5"/>
  <c r="BL836" i="5" s="1"/>
  <c r="BG838" i="5"/>
  <c r="BF838" i="5"/>
  <c r="BL838" i="5" s="1"/>
  <c r="BG840" i="5"/>
  <c r="BF840" i="5"/>
  <c r="BL840" i="5" s="1"/>
  <c r="BG842" i="5"/>
  <c r="BF842" i="5"/>
  <c r="BL842" i="5" s="1"/>
  <c r="BG844" i="5"/>
  <c r="BF844" i="5"/>
  <c r="BL844" i="5" s="1"/>
  <c r="BG846" i="5"/>
  <c r="BF846" i="5"/>
  <c r="BL846" i="5" s="1"/>
  <c r="BG848" i="5"/>
  <c r="BF848" i="5"/>
  <c r="BL848" i="5" s="1"/>
  <c r="BG850" i="5"/>
  <c r="BF850" i="5"/>
  <c r="BL850" i="5" s="1"/>
  <c r="BG852" i="5"/>
  <c r="BF852" i="5"/>
  <c r="BL852" i="5" s="1"/>
  <c r="BG854" i="5"/>
  <c r="BF854" i="5"/>
  <c r="BL854" i="5" s="1"/>
  <c r="BG856" i="5"/>
  <c r="BF856" i="5"/>
  <c r="BL856" i="5" s="1"/>
  <c r="BG858" i="5"/>
  <c r="BF858" i="5"/>
  <c r="BL858" i="5" s="1"/>
  <c r="BF925" i="5"/>
  <c r="BL925" i="5" s="1"/>
  <c r="BG925" i="5"/>
  <c r="BG780" i="5"/>
  <c r="BF780" i="5"/>
  <c r="BL780" i="5" s="1"/>
  <c r="BG791" i="5"/>
  <c r="BF791" i="5"/>
  <c r="BL791" i="5" s="1"/>
  <c r="BG799" i="5"/>
  <c r="BF799" i="5"/>
  <c r="BL799" i="5" s="1"/>
  <c r="BG807" i="5"/>
  <c r="BF807" i="5"/>
  <c r="BL807" i="5" s="1"/>
  <c r="BG815" i="5"/>
  <c r="BF815" i="5"/>
  <c r="BL815" i="5" s="1"/>
  <c r="BG823" i="5"/>
  <c r="BF823" i="5"/>
  <c r="BL823" i="5" s="1"/>
  <c r="BF933" i="5"/>
  <c r="BL933" i="5" s="1"/>
  <c r="BG933" i="5"/>
  <c r="BF949" i="5"/>
  <c r="BL949" i="5" s="1"/>
  <c r="BG949" i="5"/>
  <c r="BF929" i="5"/>
  <c r="BL929" i="5" s="1"/>
  <c r="BG929" i="5"/>
  <c r="BF945" i="5"/>
  <c r="BL945" i="5" s="1"/>
  <c r="BG945" i="5"/>
  <c r="BF941" i="5"/>
  <c r="BL941" i="5" s="1"/>
  <c r="BG941" i="5"/>
  <c r="BG950" i="5"/>
  <c r="BF950" i="5"/>
  <c r="BL950" i="5" s="1"/>
  <c r="BG918" i="5"/>
  <c r="BG922" i="5"/>
  <c r="BG926" i="5"/>
  <c r="BG930" i="5"/>
  <c r="BG934" i="5"/>
  <c r="BG938" i="5"/>
  <c r="BG942" i="5"/>
  <c r="BG946" i="5"/>
  <c r="G77" i="16" l="1"/>
  <c r="G76" i="16"/>
  <c r="F69" i="16"/>
  <c r="B62" i="16"/>
  <c r="F62" i="16" s="1"/>
  <c r="H36" i="16"/>
  <c r="G36" i="16"/>
  <c r="G6" i="16" s="1"/>
  <c r="G8" i="16" s="1"/>
  <c r="G10" i="16" s="1"/>
  <c r="G12" i="16" s="1"/>
  <c r="G14" i="16" s="1"/>
  <c r="G16" i="16" s="1"/>
  <c r="G18" i="16" s="1"/>
  <c r="G20" i="16" s="1"/>
  <c r="F36" i="16"/>
  <c r="F6" i="16" s="1"/>
  <c r="F8" i="16" s="1"/>
  <c r="F10" i="16" s="1"/>
  <c r="F12" i="16" s="1"/>
  <c r="F14" i="16" s="1"/>
  <c r="F16" i="16" s="1"/>
  <c r="F18" i="16" s="1"/>
  <c r="F20" i="16" s="1"/>
  <c r="E36" i="16"/>
  <c r="E6" i="16" s="1"/>
  <c r="E8" i="16" s="1"/>
  <c r="E10" i="16" s="1"/>
  <c r="E12" i="16" s="1"/>
  <c r="E14" i="16" s="1"/>
  <c r="E16" i="16" s="1"/>
  <c r="E18" i="16" s="1"/>
  <c r="E20" i="16" s="1"/>
  <c r="D36" i="16"/>
  <c r="C36" i="16"/>
  <c r="C6" i="16" s="1"/>
  <c r="B36" i="16"/>
  <c r="B6" i="16" s="1"/>
  <c r="H6" i="16"/>
  <c r="H8" i="16" s="1"/>
  <c r="H10" i="16" s="1"/>
  <c r="H12" i="16" s="1"/>
  <c r="H14" i="16" s="1"/>
  <c r="H16" i="16" s="1"/>
  <c r="H18" i="16" s="1"/>
  <c r="H20" i="16" s="1"/>
  <c r="D6" i="16"/>
  <c r="D8" i="16" s="1"/>
  <c r="D10" i="16" s="1"/>
  <c r="D12" i="16" s="1"/>
  <c r="D14" i="16" s="1"/>
  <c r="D16" i="16" s="1"/>
  <c r="D18" i="16" s="1"/>
  <c r="D20" i="16" s="1"/>
  <c r="O5" i="16"/>
  <c r="O7" i="16" s="1"/>
  <c r="O9" i="16" s="1"/>
  <c r="O11" i="16" s="1"/>
  <c r="O13" i="16" s="1"/>
  <c r="O15" i="16" s="1"/>
  <c r="O17" i="16" s="1"/>
  <c r="O19" i="16" s="1"/>
  <c r="N5" i="16"/>
  <c r="N7" i="16" s="1"/>
  <c r="N9" i="16" s="1"/>
  <c r="N11" i="16" s="1"/>
  <c r="N13" i="16" s="1"/>
  <c r="N15" i="16" s="1"/>
  <c r="N17" i="16" s="1"/>
  <c r="N19" i="16" s="1"/>
  <c r="L5" i="16"/>
  <c r="K5" i="16"/>
  <c r="J5" i="16"/>
  <c r="J7" i="16" s="1"/>
  <c r="J9" i="16" s="1"/>
  <c r="J11" i="16" s="1"/>
  <c r="J13" i="16" s="1"/>
  <c r="J15" i="16" s="1"/>
  <c r="J17" i="16" s="1"/>
  <c r="J19" i="16" s="1"/>
  <c r="H65" i="13"/>
  <c r="H66" i="13"/>
  <c r="H67" i="13"/>
  <c r="H68" i="13"/>
  <c r="H69" i="13"/>
  <c r="H70" i="13"/>
  <c r="H71" i="13"/>
  <c r="H64" i="13"/>
  <c r="C8" i="16" l="1"/>
  <c r="C10" i="16" s="1"/>
  <c r="C12" i="16" s="1"/>
  <c r="C14" i="16" s="1"/>
  <c r="C16" i="16" s="1"/>
  <c r="C18" i="16" s="1"/>
  <c r="C20" i="16" s="1"/>
  <c r="B8" i="16"/>
  <c r="K7" i="16"/>
  <c r="K9" i="16" s="1"/>
  <c r="K11" i="16" s="1"/>
  <c r="K13" i="16" s="1"/>
  <c r="K15" i="16" s="1"/>
  <c r="K17" i="16" s="1"/>
  <c r="K19" i="16" s="1"/>
  <c r="L7" i="16"/>
  <c r="L9" i="16" s="1"/>
  <c r="L11" i="16" s="1"/>
  <c r="L13" i="16" s="1"/>
  <c r="L15" i="16" s="1"/>
  <c r="L17" i="16" s="1"/>
  <c r="L19" i="16" s="1"/>
  <c r="J6" i="16"/>
  <c r="H40" i="16" s="1"/>
  <c r="BC1035" i="5"/>
  <c r="BI1035" i="5" s="1"/>
  <c r="BC1036" i="5"/>
  <c r="BI1036" i="5" s="1"/>
  <c r="BC1037" i="5"/>
  <c r="BI1037" i="5" s="1"/>
  <c r="BC1038" i="5"/>
  <c r="BI1038" i="5" s="1"/>
  <c r="BC1039" i="5"/>
  <c r="BI1039" i="5" s="1"/>
  <c r="BC1040" i="5"/>
  <c r="BI1040" i="5" s="1"/>
  <c r="BC1041" i="5"/>
  <c r="BI1041" i="5" s="1"/>
  <c r="BC1042" i="5"/>
  <c r="BI1042" i="5" s="1"/>
  <c r="BC1043" i="5"/>
  <c r="BI1043" i="5" s="1"/>
  <c r="BC1044" i="5"/>
  <c r="BI1044" i="5" s="1"/>
  <c r="BC1045" i="5"/>
  <c r="BI1045" i="5" s="1"/>
  <c r="BC1046" i="5"/>
  <c r="BI1046" i="5" s="1"/>
  <c r="BC1047" i="5"/>
  <c r="BI1047" i="5" s="1"/>
  <c r="BC1048" i="5"/>
  <c r="BI1048" i="5" s="1"/>
  <c r="BC1049" i="5"/>
  <c r="BI1049" i="5" s="1"/>
  <c r="BC1050" i="5"/>
  <c r="BI1050" i="5" s="1"/>
  <c r="BC1051" i="5"/>
  <c r="BI1051" i="5" s="1"/>
  <c r="BC1052" i="5"/>
  <c r="BI1052" i="5" s="1"/>
  <c r="BC1053" i="5"/>
  <c r="BI1053" i="5" s="1"/>
  <c r="BC1054" i="5"/>
  <c r="BI1054" i="5" s="1"/>
  <c r="BC1055" i="5"/>
  <c r="BI1055" i="5" s="1"/>
  <c r="BC1056" i="5"/>
  <c r="BI1056" i="5" s="1"/>
  <c r="BC1057" i="5"/>
  <c r="BI1057" i="5" s="1"/>
  <c r="BC1058" i="5"/>
  <c r="BI1058" i="5" s="1"/>
  <c r="BC1059" i="5"/>
  <c r="BI1059" i="5" s="1"/>
  <c r="BC1060" i="5"/>
  <c r="BI1060" i="5" s="1"/>
  <c r="BC1061" i="5"/>
  <c r="BI1061" i="5" s="1"/>
  <c r="BC1062" i="5"/>
  <c r="BI1062" i="5" s="1"/>
  <c r="BC1063" i="5"/>
  <c r="BI1063" i="5" s="1"/>
  <c r="BC1064" i="5"/>
  <c r="BI1064" i="5" s="1"/>
  <c r="BC1065" i="5"/>
  <c r="BI1065" i="5" s="1"/>
  <c r="BC1066" i="5"/>
  <c r="BI1066" i="5" s="1"/>
  <c r="BC1067" i="5"/>
  <c r="BI1067" i="5" s="1"/>
  <c r="BC1068" i="5"/>
  <c r="BI1068" i="5" s="1"/>
  <c r="BC1069" i="5"/>
  <c r="BI1069" i="5" s="1"/>
  <c r="BC1070" i="5"/>
  <c r="BI1070" i="5" s="1"/>
  <c r="BC1071" i="5"/>
  <c r="BI1071" i="5" s="1"/>
  <c r="BC1072" i="5"/>
  <c r="BI1072" i="5" s="1"/>
  <c r="BC1073" i="5"/>
  <c r="BI1073" i="5" s="1"/>
  <c r="BC1074" i="5"/>
  <c r="BI1074" i="5" s="1"/>
  <c r="BC1075" i="5"/>
  <c r="BI1075" i="5" s="1"/>
  <c r="BC1076" i="5"/>
  <c r="BI1076" i="5" s="1"/>
  <c r="BC1077" i="5"/>
  <c r="BI1077" i="5" s="1"/>
  <c r="BC1078" i="5"/>
  <c r="BI1078" i="5" s="1"/>
  <c r="BC1079" i="5"/>
  <c r="BI1079" i="5" s="1"/>
  <c r="BC1080" i="5"/>
  <c r="BI1080" i="5" s="1"/>
  <c r="BC1081" i="5"/>
  <c r="BI1081" i="5" s="1"/>
  <c r="BC1082" i="5"/>
  <c r="BI1082" i="5" s="1"/>
  <c r="BC1083" i="5"/>
  <c r="BI1083" i="5" s="1"/>
  <c r="BC1084" i="5"/>
  <c r="BI1084" i="5" s="1"/>
  <c r="BC1085" i="5"/>
  <c r="BI1085" i="5" s="1"/>
  <c r="BC1086" i="5"/>
  <c r="BI1086" i="5" s="1"/>
  <c r="BC1087" i="5"/>
  <c r="BI1087" i="5" s="1"/>
  <c r="BC1088" i="5"/>
  <c r="BI1088" i="5" s="1"/>
  <c r="BC1089" i="5"/>
  <c r="BI1089" i="5" s="1"/>
  <c r="BC1090" i="5"/>
  <c r="BI1090" i="5" s="1"/>
  <c r="BC1091" i="5"/>
  <c r="BI1091" i="5" s="1"/>
  <c r="BC1092" i="5"/>
  <c r="BI1092" i="5" s="1"/>
  <c r="BC1093" i="5"/>
  <c r="BI1093" i="5" s="1"/>
  <c r="BC1094" i="5"/>
  <c r="BI1094" i="5" s="1"/>
  <c r="BC1095" i="5"/>
  <c r="BI1095" i="5" s="1"/>
  <c r="BC1096" i="5"/>
  <c r="BI1096" i="5" s="1"/>
  <c r="BC1097" i="5"/>
  <c r="BI1097" i="5" s="1"/>
  <c r="BC1098" i="5"/>
  <c r="BI1098" i="5" s="1"/>
  <c r="BC1099" i="5"/>
  <c r="BI1099" i="5" s="1"/>
  <c r="BC1100" i="5"/>
  <c r="BI1100" i="5" s="1"/>
  <c r="BC1101" i="5"/>
  <c r="BI1101" i="5" s="1"/>
  <c r="BC1102" i="5"/>
  <c r="BI1102" i="5" s="1"/>
  <c r="BC1103" i="5"/>
  <c r="BI1103" i="5" s="1"/>
  <c r="BC1104" i="5"/>
  <c r="BI1104" i="5" s="1"/>
  <c r="BC1105" i="5"/>
  <c r="BI1105" i="5" s="1"/>
  <c r="BC1106" i="5"/>
  <c r="BI1106" i="5" s="1"/>
  <c r="BC1107" i="5"/>
  <c r="BI1107" i="5" s="1"/>
  <c r="BC1108" i="5"/>
  <c r="BI1108" i="5" s="1"/>
  <c r="BC1109" i="5"/>
  <c r="BI1109" i="5" s="1"/>
  <c r="BC1110" i="5"/>
  <c r="BI1110" i="5" s="1"/>
  <c r="BC1111" i="5"/>
  <c r="BI1111" i="5" s="1"/>
  <c r="BC1112" i="5"/>
  <c r="BI1112" i="5" s="1"/>
  <c r="BC1113" i="5"/>
  <c r="BI1113" i="5" s="1"/>
  <c r="BC1114" i="5"/>
  <c r="BI1114" i="5" s="1"/>
  <c r="BC1115" i="5"/>
  <c r="BI1115" i="5" s="1"/>
  <c r="BC1116" i="5"/>
  <c r="BI1116" i="5" s="1"/>
  <c r="BC1117" i="5"/>
  <c r="BI1117" i="5" s="1"/>
  <c r="BC1118" i="5"/>
  <c r="BI1118" i="5" s="1"/>
  <c r="BC1119" i="5"/>
  <c r="BI1119" i="5" s="1"/>
  <c r="BC1120" i="5"/>
  <c r="BI1120" i="5" s="1"/>
  <c r="BC1121" i="5"/>
  <c r="BI1121" i="5" s="1"/>
  <c r="BC1122" i="5"/>
  <c r="BI1122" i="5" s="1"/>
  <c r="BC1123" i="5"/>
  <c r="BI1123" i="5" s="1"/>
  <c r="BC1124" i="5"/>
  <c r="BI1124" i="5" s="1"/>
  <c r="BC1125" i="5"/>
  <c r="BI1125" i="5" s="1"/>
  <c r="BC1126" i="5"/>
  <c r="BI1126" i="5" s="1"/>
  <c r="BC1127" i="5"/>
  <c r="BI1127" i="5" s="1"/>
  <c r="BC1128" i="5"/>
  <c r="BI1128" i="5" s="1"/>
  <c r="BC1129" i="5"/>
  <c r="BI1129" i="5" s="1"/>
  <c r="BC1130" i="5"/>
  <c r="BI1130" i="5" s="1"/>
  <c r="BC1131" i="5"/>
  <c r="BI1131" i="5" s="1"/>
  <c r="BC1132" i="5"/>
  <c r="BI1132" i="5" s="1"/>
  <c r="BC1133" i="5"/>
  <c r="BI1133" i="5" s="1"/>
  <c r="BC1134" i="5"/>
  <c r="BI1134" i="5" s="1"/>
  <c r="BC1135" i="5"/>
  <c r="BI1135" i="5" s="1"/>
  <c r="BC1136" i="5"/>
  <c r="BI1136" i="5" s="1"/>
  <c r="BC1137" i="5"/>
  <c r="BI1137" i="5" s="1"/>
  <c r="BC1138" i="5"/>
  <c r="BI1138" i="5" s="1"/>
  <c r="BC1139" i="5"/>
  <c r="BI1139" i="5" s="1"/>
  <c r="BC1140" i="5"/>
  <c r="BI1140" i="5" s="1"/>
  <c r="BC1141" i="5"/>
  <c r="BI1141" i="5" s="1"/>
  <c r="BC1142" i="5"/>
  <c r="BI1142" i="5" s="1"/>
  <c r="BC1143" i="5"/>
  <c r="BI1143" i="5" s="1"/>
  <c r="BC1144" i="5"/>
  <c r="BI1144" i="5" s="1"/>
  <c r="BC1145" i="5"/>
  <c r="BI1145" i="5" s="1"/>
  <c r="BC1146" i="5"/>
  <c r="BI1146" i="5" s="1"/>
  <c r="BC1147" i="5"/>
  <c r="BI1147" i="5" s="1"/>
  <c r="BC1148" i="5"/>
  <c r="BI1148" i="5" s="1"/>
  <c r="BC1149" i="5"/>
  <c r="BI1149" i="5" s="1"/>
  <c r="BC1150" i="5"/>
  <c r="BI1150" i="5" s="1"/>
  <c r="BC1151" i="5"/>
  <c r="BI1151" i="5" s="1"/>
  <c r="BC1152" i="5"/>
  <c r="BI1152" i="5" s="1"/>
  <c r="BC1153" i="5"/>
  <c r="BI1153" i="5" s="1"/>
  <c r="BC1154" i="5"/>
  <c r="BI1154" i="5" s="1"/>
  <c r="BC1155" i="5"/>
  <c r="BI1155" i="5" s="1"/>
  <c r="BC1156" i="5"/>
  <c r="BI1156" i="5" s="1"/>
  <c r="BC1157" i="5"/>
  <c r="BI1157" i="5" s="1"/>
  <c r="BC1158" i="5"/>
  <c r="BI1158" i="5" s="1"/>
  <c r="BC1159" i="5"/>
  <c r="BI1159" i="5" s="1"/>
  <c r="BC1160" i="5"/>
  <c r="BI1160" i="5" s="1"/>
  <c r="BC1161" i="5"/>
  <c r="BI1161" i="5" s="1"/>
  <c r="BC1162" i="5"/>
  <c r="BI1162" i="5" s="1"/>
  <c r="BC1163" i="5"/>
  <c r="BI1163" i="5" s="1"/>
  <c r="BC1164" i="5"/>
  <c r="BI1164" i="5" s="1"/>
  <c r="BC1165" i="5"/>
  <c r="BI1165" i="5" s="1"/>
  <c r="BC1166" i="5"/>
  <c r="BI1166" i="5" s="1"/>
  <c r="BC1167" i="5"/>
  <c r="BI1167" i="5" s="1"/>
  <c r="BC1168" i="5"/>
  <c r="BI1168" i="5" s="1"/>
  <c r="BC1169" i="5"/>
  <c r="BI1169" i="5" s="1"/>
  <c r="BC1170" i="5"/>
  <c r="BI1170" i="5" s="1"/>
  <c r="BC1171" i="5"/>
  <c r="BI1171" i="5" s="1"/>
  <c r="BC1172" i="5"/>
  <c r="BI1172" i="5" s="1"/>
  <c r="BC1173" i="5"/>
  <c r="BI1173" i="5" s="1"/>
  <c r="BC1174" i="5"/>
  <c r="BI1174" i="5" s="1"/>
  <c r="BC1175" i="5"/>
  <c r="BI1175" i="5" s="1"/>
  <c r="BC1176" i="5"/>
  <c r="BI1176" i="5" s="1"/>
  <c r="BC1177" i="5"/>
  <c r="BI1177" i="5" s="1"/>
  <c r="BC1178" i="5"/>
  <c r="BI1178" i="5" s="1"/>
  <c r="BC1179" i="5"/>
  <c r="BI1179" i="5" s="1"/>
  <c r="BC1180" i="5"/>
  <c r="BI1180" i="5" s="1"/>
  <c r="BC1181" i="5"/>
  <c r="BI1181" i="5" s="1"/>
  <c r="BC1182" i="5"/>
  <c r="BI1182" i="5" s="1"/>
  <c r="BC1183" i="5"/>
  <c r="BI1183" i="5" s="1"/>
  <c r="BC1184" i="5"/>
  <c r="BI1184" i="5" s="1"/>
  <c r="BC1185" i="5"/>
  <c r="BI1185" i="5" s="1"/>
  <c r="BC1186" i="5"/>
  <c r="BI1186" i="5" s="1"/>
  <c r="BC1187" i="5"/>
  <c r="BI1187" i="5" s="1"/>
  <c r="BC1188" i="5"/>
  <c r="BI1188" i="5" s="1"/>
  <c r="BC1189" i="5"/>
  <c r="BI1189" i="5" s="1"/>
  <c r="BC1190" i="5"/>
  <c r="BI1190" i="5" s="1"/>
  <c r="BC1191" i="5"/>
  <c r="BI1191" i="5" s="1"/>
  <c r="BC1192" i="5"/>
  <c r="BI1192" i="5" s="1"/>
  <c r="BC1193" i="5"/>
  <c r="BI1193" i="5" s="1"/>
  <c r="BC1194" i="5"/>
  <c r="BI1194" i="5" s="1"/>
  <c r="BC1195" i="5"/>
  <c r="BI1195" i="5" s="1"/>
  <c r="BC1196" i="5"/>
  <c r="BI1196" i="5" s="1"/>
  <c r="BC1197" i="5"/>
  <c r="BI1197" i="5" s="1"/>
  <c r="BC1198" i="5"/>
  <c r="BI1198" i="5" s="1"/>
  <c r="BC1199" i="5"/>
  <c r="BI1199" i="5" s="1"/>
  <c r="BC1200" i="5"/>
  <c r="BI1200" i="5" s="1"/>
  <c r="BC1201" i="5"/>
  <c r="BI1201" i="5" s="1"/>
  <c r="BC1202" i="5"/>
  <c r="BI1202" i="5" s="1"/>
  <c r="BC1203" i="5"/>
  <c r="BI1203" i="5" s="1"/>
  <c r="BC1204" i="5"/>
  <c r="BI1204" i="5" s="1"/>
  <c r="BC1205" i="5"/>
  <c r="BI1205" i="5" s="1"/>
  <c r="BC1206" i="5"/>
  <c r="BI1206" i="5" s="1"/>
  <c r="BC1207" i="5"/>
  <c r="BI1207" i="5" s="1"/>
  <c r="BC1208" i="5"/>
  <c r="BI1208" i="5" s="1"/>
  <c r="BC1209" i="5"/>
  <c r="BI1209" i="5" s="1"/>
  <c r="BC1210" i="5"/>
  <c r="BI1210" i="5" s="1"/>
  <c r="BC1211" i="5"/>
  <c r="BI1211" i="5" s="1"/>
  <c r="BC1212" i="5"/>
  <c r="BI1212" i="5" s="1"/>
  <c r="BC1213" i="5"/>
  <c r="BI1213" i="5" s="1"/>
  <c r="BC1214" i="5"/>
  <c r="BI1214" i="5" s="1"/>
  <c r="BC1215" i="5"/>
  <c r="BI1215" i="5" s="1"/>
  <c r="BC1216" i="5"/>
  <c r="BI1216" i="5" s="1"/>
  <c r="BC1217" i="5"/>
  <c r="BI1217" i="5" s="1"/>
  <c r="BC1218" i="5"/>
  <c r="BI1218" i="5" s="1"/>
  <c r="BC1219" i="5"/>
  <c r="BI1219" i="5" s="1"/>
  <c r="BC1220" i="5"/>
  <c r="BI1220" i="5" s="1"/>
  <c r="BC1221" i="5"/>
  <c r="BI1221" i="5" s="1"/>
  <c r="BC1222" i="5"/>
  <c r="BI1222" i="5" s="1"/>
  <c r="BC1223" i="5"/>
  <c r="BI1223" i="5" s="1"/>
  <c r="BC1224" i="5"/>
  <c r="BI1224" i="5" s="1"/>
  <c r="BC1225" i="5"/>
  <c r="BI1225" i="5" s="1"/>
  <c r="BC1226" i="5"/>
  <c r="BI1226" i="5" s="1"/>
  <c r="BC1227" i="5"/>
  <c r="BI1227" i="5" s="1"/>
  <c r="BC1228" i="5"/>
  <c r="BI1228" i="5" s="1"/>
  <c r="BC1229" i="5"/>
  <c r="BI1229" i="5" s="1"/>
  <c r="BC1230" i="5"/>
  <c r="BI1230" i="5" s="1"/>
  <c r="BC1231" i="5"/>
  <c r="BI1231" i="5" s="1"/>
  <c r="BC1232" i="5"/>
  <c r="BI1232" i="5" s="1"/>
  <c r="BC1233" i="5"/>
  <c r="BI1233" i="5" s="1"/>
  <c r="BC1234" i="5"/>
  <c r="BI1234" i="5" s="1"/>
  <c r="BC1235" i="5"/>
  <c r="BI1235" i="5" s="1"/>
  <c r="BC1236" i="5"/>
  <c r="BI1236" i="5" s="1"/>
  <c r="BC1237" i="5"/>
  <c r="BI1237" i="5" s="1"/>
  <c r="BC1238" i="5"/>
  <c r="BI1238" i="5" s="1"/>
  <c r="BC1239" i="5"/>
  <c r="BI1239" i="5" s="1"/>
  <c r="BC1240" i="5"/>
  <c r="BI1240" i="5" s="1"/>
  <c r="BC1241" i="5"/>
  <c r="BI1241" i="5" s="1"/>
  <c r="BC1242" i="5"/>
  <c r="BI1242" i="5" s="1"/>
  <c r="BC1243" i="5"/>
  <c r="BI1243" i="5" s="1"/>
  <c r="BC1244" i="5"/>
  <c r="BI1244" i="5" s="1"/>
  <c r="BC1245" i="5"/>
  <c r="BI1245" i="5" s="1"/>
  <c r="BC1246" i="5"/>
  <c r="BI1246" i="5" s="1"/>
  <c r="BC1247" i="5"/>
  <c r="BI1247" i="5" s="1"/>
  <c r="BC1248" i="5"/>
  <c r="BI1248" i="5" s="1"/>
  <c r="BC1249" i="5"/>
  <c r="BI1249" i="5" s="1"/>
  <c r="BC1250" i="5"/>
  <c r="BI1250" i="5" s="1"/>
  <c r="BC1251" i="5"/>
  <c r="BI1251" i="5" s="1"/>
  <c r="BC1252" i="5"/>
  <c r="BI1252" i="5" s="1"/>
  <c r="BC1253" i="5"/>
  <c r="BI1253" i="5" s="1"/>
  <c r="BC1254" i="5"/>
  <c r="BI1254" i="5" s="1"/>
  <c r="BC1255" i="5"/>
  <c r="BI1255" i="5" s="1"/>
  <c r="BC1256" i="5"/>
  <c r="BI1256" i="5" s="1"/>
  <c r="BC1257" i="5"/>
  <c r="BI1257" i="5" s="1"/>
  <c r="BC1258" i="5"/>
  <c r="BI1258" i="5" s="1"/>
  <c r="BC1259" i="5"/>
  <c r="BI1259" i="5" s="1"/>
  <c r="BC1260" i="5"/>
  <c r="BI1260" i="5" s="1"/>
  <c r="BC1261" i="5"/>
  <c r="BI1261" i="5" s="1"/>
  <c r="BC1262" i="5"/>
  <c r="BI1262" i="5" s="1"/>
  <c r="BC1263" i="5"/>
  <c r="BI1263" i="5" s="1"/>
  <c r="BC1264" i="5"/>
  <c r="BI1264" i="5" s="1"/>
  <c r="BC1265" i="5"/>
  <c r="BI1265" i="5" s="1"/>
  <c r="BC1266" i="5"/>
  <c r="BI1266" i="5" s="1"/>
  <c r="BC1267" i="5"/>
  <c r="BI1267" i="5" s="1"/>
  <c r="BC1268" i="5"/>
  <c r="BI1268" i="5" s="1"/>
  <c r="BC1269" i="5"/>
  <c r="BI1269" i="5" s="1"/>
  <c r="BC1270" i="5"/>
  <c r="BI1270" i="5" s="1"/>
  <c r="BC1271" i="5"/>
  <c r="BI1271" i="5" s="1"/>
  <c r="BC1272" i="5"/>
  <c r="BI1272" i="5" s="1"/>
  <c r="BC1273" i="5"/>
  <c r="BI1273" i="5" s="1"/>
  <c r="BC1274" i="5"/>
  <c r="BI1274" i="5" s="1"/>
  <c r="BC1275" i="5"/>
  <c r="BI1275" i="5" s="1"/>
  <c r="BC1276" i="5"/>
  <c r="BI1276" i="5" s="1"/>
  <c r="BC1277" i="5"/>
  <c r="BI1277" i="5" s="1"/>
  <c r="BC1278" i="5"/>
  <c r="BI1278" i="5" s="1"/>
  <c r="BC1279" i="5"/>
  <c r="BI1279" i="5" s="1"/>
  <c r="BC1280" i="5"/>
  <c r="BI1280" i="5" s="1"/>
  <c r="BC1281" i="5"/>
  <c r="BI1281" i="5" s="1"/>
  <c r="BC1282" i="5"/>
  <c r="BI1282" i="5" s="1"/>
  <c r="BC1283" i="5"/>
  <c r="BI1283" i="5" s="1"/>
  <c r="BC1284" i="5"/>
  <c r="BI1284" i="5" s="1"/>
  <c r="BC1285" i="5"/>
  <c r="BI1285" i="5" s="1"/>
  <c r="BC1286" i="5"/>
  <c r="BI1286" i="5" s="1"/>
  <c r="BC1287" i="5"/>
  <c r="BI1287" i="5" s="1"/>
  <c r="BC1288" i="5"/>
  <c r="BI1288" i="5" s="1"/>
  <c r="BC1289" i="5"/>
  <c r="BI1289" i="5" s="1"/>
  <c r="BC1290" i="5"/>
  <c r="BI1290" i="5" s="1"/>
  <c r="BC1291" i="5"/>
  <c r="BI1291" i="5" s="1"/>
  <c r="BC1292" i="5"/>
  <c r="BI1292" i="5" s="1"/>
  <c r="BC1293" i="5"/>
  <c r="BI1293" i="5" s="1"/>
  <c r="BC1294" i="5"/>
  <c r="BI1294" i="5" s="1"/>
  <c r="BC1295" i="5"/>
  <c r="BI1295" i="5" s="1"/>
  <c r="BC1296" i="5"/>
  <c r="BI1296" i="5" s="1"/>
  <c r="BC1297" i="5"/>
  <c r="BI1297" i="5" s="1"/>
  <c r="BC1298" i="5"/>
  <c r="BI1298" i="5" s="1"/>
  <c r="BC1299" i="5"/>
  <c r="BI1299" i="5" s="1"/>
  <c r="BC1300" i="5"/>
  <c r="BI1300" i="5" s="1"/>
  <c r="BC1301" i="5"/>
  <c r="BI1301" i="5" s="1"/>
  <c r="BC1302" i="5"/>
  <c r="BI1302" i="5" s="1"/>
  <c r="BC1303" i="5"/>
  <c r="BI1303" i="5" s="1"/>
  <c r="BC1304" i="5"/>
  <c r="BI1304" i="5" s="1"/>
  <c r="BC1305" i="5"/>
  <c r="BI1305" i="5" s="1"/>
  <c r="BC1306" i="5"/>
  <c r="BI1306" i="5" s="1"/>
  <c r="BC1307" i="5"/>
  <c r="BI1307" i="5" s="1"/>
  <c r="BC1308" i="5"/>
  <c r="BI1308" i="5" s="1"/>
  <c r="BC1309" i="5"/>
  <c r="BI1309" i="5" s="1"/>
  <c r="BC1310" i="5"/>
  <c r="BI1310" i="5" s="1"/>
  <c r="BC1311" i="5"/>
  <c r="BI1311" i="5" s="1"/>
  <c r="BC1312" i="5"/>
  <c r="BI1312" i="5" s="1"/>
  <c r="BC1313" i="5"/>
  <c r="BI1313" i="5" s="1"/>
  <c r="BC1314" i="5"/>
  <c r="BI1314" i="5" s="1"/>
  <c r="BC1315" i="5"/>
  <c r="BI1315" i="5" s="1"/>
  <c r="BC1316" i="5"/>
  <c r="BI1316" i="5" s="1"/>
  <c r="BC1317" i="5"/>
  <c r="BI1317" i="5" s="1"/>
  <c r="BC1318" i="5"/>
  <c r="BI1318" i="5" s="1"/>
  <c r="BC1319" i="5"/>
  <c r="BI1319" i="5" s="1"/>
  <c r="BC1320" i="5"/>
  <c r="BI1320" i="5" s="1"/>
  <c r="BC1321" i="5"/>
  <c r="BI1321" i="5" s="1"/>
  <c r="BC1322" i="5"/>
  <c r="BI1322" i="5" s="1"/>
  <c r="BC1323" i="5"/>
  <c r="BI1323" i="5" s="1"/>
  <c r="BC1324" i="5"/>
  <c r="BI1324" i="5" s="1"/>
  <c r="BC1325" i="5"/>
  <c r="BI1325" i="5" s="1"/>
  <c r="BC1326" i="5"/>
  <c r="BI1326" i="5" s="1"/>
  <c r="BC1327" i="5"/>
  <c r="BI1327" i="5" s="1"/>
  <c r="BC1328" i="5"/>
  <c r="BI1328" i="5" s="1"/>
  <c r="BC1329" i="5"/>
  <c r="BI1329" i="5" s="1"/>
  <c r="BC1330" i="5"/>
  <c r="BI1330" i="5" s="1"/>
  <c r="BC1331" i="5"/>
  <c r="BI1331" i="5" s="1"/>
  <c r="BC1332" i="5"/>
  <c r="BI1332" i="5" s="1"/>
  <c r="BC1333" i="5"/>
  <c r="BI1333" i="5" s="1"/>
  <c r="BC1334" i="5"/>
  <c r="BI1334" i="5" s="1"/>
  <c r="BC1335" i="5"/>
  <c r="BI1335" i="5" s="1"/>
  <c r="BC1336" i="5"/>
  <c r="BI1336" i="5" s="1"/>
  <c r="BC1337" i="5"/>
  <c r="BI1337" i="5" s="1"/>
  <c r="BC1338" i="5"/>
  <c r="BI1338" i="5" s="1"/>
  <c r="BC1339" i="5"/>
  <c r="BI1339" i="5" s="1"/>
  <c r="BC1340" i="5"/>
  <c r="BI1340" i="5" s="1"/>
  <c r="BC1341" i="5"/>
  <c r="BI1341" i="5" s="1"/>
  <c r="BC1342" i="5"/>
  <c r="BI1342" i="5" s="1"/>
  <c r="BC1343" i="5"/>
  <c r="BI1343" i="5" s="1"/>
  <c r="BC1344" i="5"/>
  <c r="BI1344" i="5" s="1"/>
  <c r="BC1345" i="5"/>
  <c r="BI1345" i="5" s="1"/>
  <c r="BC1346" i="5"/>
  <c r="BI1346" i="5" s="1"/>
  <c r="BC1347" i="5"/>
  <c r="BI1347" i="5" s="1"/>
  <c r="BC1348" i="5"/>
  <c r="BI1348" i="5" s="1"/>
  <c r="BC1349" i="5"/>
  <c r="BI1349" i="5" s="1"/>
  <c r="BC1350" i="5"/>
  <c r="BI1350" i="5" s="1"/>
  <c r="BC1351" i="5"/>
  <c r="BI1351" i="5" s="1"/>
  <c r="BC1352" i="5"/>
  <c r="BI1352" i="5" s="1"/>
  <c r="BC1353" i="5"/>
  <c r="BI1353" i="5" s="1"/>
  <c r="BC1354" i="5"/>
  <c r="BI1354" i="5" s="1"/>
  <c r="BC1355" i="5"/>
  <c r="BI1355" i="5" s="1"/>
  <c r="BC1356" i="5"/>
  <c r="BI1356" i="5" s="1"/>
  <c r="BC1357" i="5"/>
  <c r="BI1357" i="5" s="1"/>
  <c r="BC1358" i="5"/>
  <c r="BI1358" i="5" s="1"/>
  <c r="BC1359" i="5"/>
  <c r="BI1359" i="5" s="1"/>
  <c r="BC1360" i="5"/>
  <c r="BI1360" i="5" s="1"/>
  <c r="BC1361" i="5"/>
  <c r="BI1361" i="5" s="1"/>
  <c r="BC1362" i="5"/>
  <c r="BI1362" i="5" s="1"/>
  <c r="BC1363" i="5"/>
  <c r="BI1363" i="5" s="1"/>
  <c r="BC1364" i="5"/>
  <c r="BI1364" i="5" s="1"/>
  <c r="BC1365" i="5"/>
  <c r="BI1365" i="5" s="1"/>
  <c r="BC1366" i="5"/>
  <c r="BI1366" i="5" s="1"/>
  <c r="BC1367" i="5"/>
  <c r="BI1367" i="5" s="1"/>
  <c r="BC1368" i="5"/>
  <c r="BI1368" i="5" s="1"/>
  <c r="BC1369" i="5"/>
  <c r="BI1369" i="5" s="1"/>
  <c r="BC1370" i="5"/>
  <c r="BI1370" i="5" s="1"/>
  <c r="BC1371" i="5"/>
  <c r="BI1371" i="5" s="1"/>
  <c r="BC1372" i="5"/>
  <c r="BI1372" i="5" s="1"/>
  <c r="BC1373" i="5"/>
  <c r="BI1373" i="5" s="1"/>
  <c r="BC1374" i="5"/>
  <c r="BI1374" i="5" s="1"/>
  <c r="BC1375" i="5"/>
  <c r="BI1375" i="5" s="1"/>
  <c r="BC1376" i="5"/>
  <c r="BI1376" i="5" s="1"/>
  <c r="BC1377" i="5"/>
  <c r="BI1377" i="5" s="1"/>
  <c r="BC1378" i="5"/>
  <c r="BI1378" i="5" s="1"/>
  <c r="BC1379" i="5"/>
  <c r="BI1379" i="5" s="1"/>
  <c r="BC1380" i="5"/>
  <c r="BI1380" i="5" s="1"/>
  <c r="BC1381" i="5"/>
  <c r="BI1381" i="5" s="1"/>
  <c r="BC1382" i="5"/>
  <c r="BI1382" i="5" s="1"/>
  <c r="BC1383" i="5"/>
  <c r="BI1383" i="5" s="1"/>
  <c r="BC1384" i="5"/>
  <c r="BI1384" i="5" s="1"/>
  <c r="BC1385" i="5"/>
  <c r="BI1385" i="5" s="1"/>
  <c r="BC1386" i="5"/>
  <c r="BI1386" i="5" s="1"/>
  <c r="BC1387" i="5"/>
  <c r="BI1387" i="5" s="1"/>
  <c r="BC1388" i="5"/>
  <c r="BI1388" i="5" s="1"/>
  <c r="BC1389" i="5"/>
  <c r="BI1389" i="5" s="1"/>
  <c r="BC1390" i="5"/>
  <c r="BI1390" i="5" s="1"/>
  <c r="BC1391" i="5"/>
  <c r="BI1391" i="5" s="1"/>
  <c r="BC1392" i="5"/>
  <c r="BI1392" i="5" s="1"/>
  <c r="BC1393" i="5"/>
  <c r="BI1393" i="5" s="1"/>
  <c r="BC1394" i="5"/>
  <c r="BI1394" i="5" s="1"/>
  <c r="BC1395" i="5"/>
  <c r="BI1395" i="5" s="1"/>
  <c r="BC1396" i="5"/>
  <c r="BI1396" i="5" s="1"/>
  <c r="BC1397" i="5"/>
  <c r="BI1397" i="5" s="1"/>
  <c r="BC1398" i="5"/>
  <c r="BI1398" i="5" s="1"/>
  <c r="BC1399" i="5"/>
  <c r="BI1399" i="5" s="1"/>
  <c r="BC1400" i="5"/>
  <c r="BI1400" i="5" s="1"/>
  <c r="BC1401" i="5"/>
  <c r="BI1401" i="5" s="1"/>
  <c r="BC1402" i="5"/>
  <c r="BI1402" i="5" s="1"/>
  <c r="BC1403" i="5"/>
  <c r="BI1403" i="5" s="1"/>
  <c r="BC1404" i="5"/>
  <c r="BI1404" i="5" s="1"/>
  <c r="BC1405" i="5"/>
  <c r="BI1405" i="5" s="1"/>
  <c r="BC1406" i="5"/>
  <c r="BI1406" i="5" s="1"/>
  <c r="BC1407" i="5"/>
  <c r="BI1407" i="5" s="1"/>
  <c r="BC1408" i="5"/>
  <c r="BI1408" i="5" s="1"/>
  <c r="BC1409" i="5"/>
  <c r="BI1409" i="5" s="1"/>
  <c r="BC1410" i="5"/>
  <c r="BI1410" i="5" s="1"/>
  <c r="BC1411" i="5"/>
  <c r="BI1411" i="5" s="1"/>
  <c r="BC1412" i="5"/>
  <c r="BI1412" i="5" s="1"/>
  <c r="BC1413" i="5"/>
  <c r="BI1413" i="5" s="1"/>
  <c r="BC1414" i="5"/>
  <c r="BI1414" i="5" s="1"/>
  <c r="BC1415" i="5"/>
  <c r="BI1415" i="5" s="1"/>
  <c r="BC1416" i="5"/>
  <c r="BI1416" i="5" s="1"/>
  <c r="BC1417" i="5"/>
  <c r="BI1417" i="5" s="1"/>
  <c r="BC1418" i="5"/>
  <c r="BI1418" i="5" s="1"/>
  <c r="BC1419" i="5"/>
  <c r="BI1419" i="5" s="1"/>
  <c r="BC1420" i="5"/>
  <c r="BI1420" i="5" s="1"/>
  <c r="BC1421" i="5"/>
  <c r="BI1421" i="5" s="1"/>
  <c r="BC1422" i="5"/>
  <c r="BI1422" i="5" s="1"/>
  <c r="BC1423" i="5"/>
  <c r="BI1423" i="5" s="1"/>
  <c r="BC1424" i="5"/>
  <c r="BI1424" i="5" s="1"/>
  <c r="BC1425" i="5"/>
  <c r="BI1425" i="5" s="1"/>
  <c r="BC1426" i="5"/>
  <c r="BI1426" i="5" s="1"/>
  <c r="BC1427" i="5"/>
  <c r="BI1427" i="5" s="1"/>
  <c r="BC1428" i="5"/>
  <c r="BI1428" i="5" s="1"/>
  <c r="BC1429" i="5"/>
  <c r="BI1429" i="5" s="1"/>
  <c r="BC1430" i="5"/>
  <c r="BI1430" i="5" s="1"/>
  <c r="BC1431" i="5"/>
  <c r="BI1431" i="5" s="1"/>
  <c r="BC1432" i="5"/>
  <c r="BI1432" i="5" s="1"/>
  <c r="BC1433" i="5"/>
  <c r="BI1433" i="5" s="1"/>
  <c r="BC1434" i="5"/>
  <c r="BI1434" i="5" s="1"/>
  <c r="BC1435" i="5"/>
  <c r="BI1435" i="5" s="1"/>
  <c r="BC1436" i="5"/>
  <c r="BI1436" i="5" s="1"/>
  <c r="BC1437" i="5"/>
  <c r="BI1437" i="5" s="1"/>
  <c r="BC1438" i="5"/>
  <c r="BI1438" i="5" s="1"/>
  <c r="BC1439" i="5"/>
  <c r="BI1439" i="5" s="1"/>
  <c r="BC1440" i="5"/>
  <c r="BI1440" i="5" s="1"/>
  <c r="BC1441" i="5"/>
  <c r="BI1441" i="5" s="1"/>
  <c r="BC1442" i="5"/>
  <c r="BI1442" i="5" s="1"/>
  <c r="BC1443" i="5"/>
  <c r="BI1443" i="5" s="1"/>
  <c r="BC1444" i="5"/>
  <c r="BI1444" i="5" s="1"/>
  <c r="BC1445" i="5"/>
  <c r="BI1445" i="5" s="1"/>
  <c r="BC1446" i="5"/>
  <c r="BI1446" i="5" s="1"/>
  <c r="BC1447" i="5"/>
  <c r="BI1447" i="5" s="1"/>
  <c r="BC1448" i="5"/>
  <c r="BI1448" i="5" s="1"/>
  <c r="BC1449" i="5"/>
  <c r="BI1449" i="5" s="1"/>
  <c r="BC1450" i="5"/>
  <c r="BI1450" i="5" s="1"/>
  <c r="BC1451" i="5"/>
  <c r="BI1451" i="5" s="1"/>
  <c r="BC1452" i="5"/>
  <c r="BI1452" i="5" s="1"/>
  <c r="BC1453" i="5"/>
  <c r="BI1453" i="5" s="1"/>
  <c r="BC1454" i="5"/>
  <c r="BI1454" i="5" s="1"/>
  <c r="BC1455" i="5"/>
  <c r="BI1455" i="5" s="1"/>
  <c r="BC1456" i="5"/>
  <c r="BI1456" i="5" s="1"/>
  <c r="BC1457" i="5"/>
  <c r="BI1457" i="5" s="1"/>
  <c r="BC1458" i="5"/>
  <c r="BI1458" i="5" s="1"/>
  <c r="BC1459" i="5"/>
  <c r="BI1459" i="5" s="1"/>
  <c r="BC1460" i="5"/>
  <c r="BI1460" i="5" s="1"/>
  <c r="BC1461" i="5"/>
  <c r="BI1461" i="5" s="1"/>
  <c r="BC1462" i="5"/>
  <c r="BI1462" i="5" s="1"/>
  <c r="BC1463" i="5"/>
  <c r="BI1463" i="5" s="1"/>
  <c r="BC1464" i="5"/>
  <c r="BI1464" i="5" s="1"/>
  <c r="BC1465" i="5"/>
  <c r="BI1465" i="5" s="1"/>
  <c r="BC1466" i="5"/>
  <c r="BI1466" i="5" s="1"/>
  <c r="BC1467" i="5"/>
  <c r="BI1467" i="5" s="1"/>
  <c r="BC1468" i="5"/>
  <c r="BI1468" i="5" s="1"/>
  <c r="BC1469" i="5"/>
  <c r="BI1469" i="5" s="1"/>
  <c r="BC1470" i="5"/>
  <c r="BI1470" i="5" s="1"/>
  <c r="BC1471" i="5"/>
  <c r="BI1471" i="5" s="1"/>
  <c r="BC1472" i="5"/>
  <c r="BI1472" i="5" s="1"/>
  <c r="BC1473" i="5"/>
  <c r="BI1473" i="5" s="1"/>
  <c r="BC1474" i="5"/>
  <c r="BI1474" i="5" s="1"/>
  <c r="BC1475" i="5"/>
  <c r="BI1475" i="5" s="1"/>
  <c r="BC1476" i="5"/>
  <c r="BI1476" i="5" s="1"/>
  <c r="BC1477" i="5"/>
  <c r="BI1477" i="5" s="1"/>
  <c r="BC1478" i="5"/>
  <c r="BI1478" i="5" s="1"/>
  <c r="BC1479" i="5"/>
  <c r="BI1479" i="5" s="1"/>
  <c r="BC1480" i="5"/>
  <c r="BI1480" i="5" s="1"/>
  <c r="BC1481" i="5"/>
  <c r="BI1481" i="5" s="1"/>
  <c r="BC1482" i="5"/>
  <c r="BI1482" i="5" s="1"/>
  <c r="BC1483" i="5"/>
  <c r="BI1483" i="5" s="1"/>
  <c r="BC1484" i="5"/>
  <c r="BI1484" i="5" s="1"/>
  <c r="BC1485" i="5"/>
  <c r="BI1485" i="5" s="1"/>
  <c r="BC1486" i="5"/>
  <c r="BI1486" i="5" s="1"/>
  <c r="BC1487" i="5"/>
  <c r="BI1487" i="5" s="1"/>
  <c r="BC1488" i="5"/>
  <c r="BI1488" i="5" s="1"/>
  <c r="BC1489" i="5"/>
  <c r="BI1489" i="5" s="1"/>
  <c r="BC1490" i="5"/>
  <c r="BI1490" i="5" s="1"/>
  <c r="BC1491" i="5"/>
  <c r="BI1491" i="5" s="1"/>
  <c r="BC1492" i="5"/>
  <c r="BI1492" i="5" s="1"/>
  <c r="BC1493" i="5"/>
  <c r="BI1493" i="5" s="1"/>
  <c r="BC1494" i="5"/>
  <c r="BI1494" i="5" s="1"/>
  <c r="BC1495" i="5"/>
  <c r="BI1495" i="5" s="1"/>
  <c r="BC1496" i="5"/>
  <c r="BI1496" i="5" s="1"/>
  <c r="BC1497" i="5"/>
  <c r="BI1497" i="5" s="1"/>
  <c r="BC1498" i="5"/>
  <c r="BI1498" i="5" s="1"/>
  <c r="BC1499" i="5"/>
  <c r="BI1499" i="5" s="1"/>
  <c r="BC1500" i="5"/>
  <c r="BI1500" i="5" s="1"/>
  <c r="BC1501" i="5"/>
  <c r="BI1501" i="5" s="1"/>
  <c r="BC1502" i="5"/>
  <c r="BI1502" i="5" s="1"/>
  <c r="BC1503" i="5"/>
  <c r="BI1503" i="5" s="1"/>
  <c r="BC1504" i="5"/>
  <c r="BI1504" i="5" s="1"/>
  <c r="BC1505" i="5"/>
  <c r="BI1505" i="5" s="1"/>
  <c r="BC1506" i="5"/>
  <c r="BI1506" i="5" s="1"/>
  <c r="BC1507" i="5"/>
  <c r="BI1507" i="5" s="1"/>
  <c r="BC1508" i="5"/>
  <c r="BI1508" i="5" s="1"/>
  <c r="BC1509" i="5"/>
  <c r="BI1509" i="5" s="1"/>
  <c r="BC1510" i="5"/>
  <c r="BI1510" i="5" s="1"/>
  <c r="BC1511" i="5"/>
  <c r="BI1511" i="5" s="1"/>
  <c r="BC1512" i="5"/>
  <c r="BI1512" i="5" s="1"/>
  <c r="BC1513" i="5"/>
  <c r="BI1513" i="5" s="1"/>
  <c r="BC1514" i="5"/>
  <c r="BI1514" i="5" s="1"/>
  <c r="BC1515" i="5"/>
  <c r="BI1515" i="5" s="1"/>
  <c r="BC1516" i="5"/>
  <c r="BI1516" i="5" s="1"/>
  <c r="BC1517" i="5"/>
  <c r="BI1517" i="5" s="1"/>
  <c r="BC1518" i="5"/>
  <c r="BI1518" i="5" s="1"/>
  <c r="BC1519" i="5"/>
  <c r="BI1519" i="5" s="1"/>
  <c r="BC1520" i="5"/>
  <c r="BI1520" i="5" s="1"/>
  <c r="BC1521" i="5"/>
  <c r="BI1521" i="5" s="1"/>
  <c r="BC1522" i="5"/>
  <c r="BI1522" i="5" s="1"/>
  <c r="BC1523" i="5"/>
  <c r="BI1523" i="5" s="1"/>
  <c r="BC1524" i="5"/>
  <c r="BI1524" i="5" s="1"/>
  <c r="BC1525" i="5"/>
  <c r="BI1525" i="5" s="1"/>
  <c r="BC1526" i="5"/>
  <c r="BI1526" i="5" s="1"/>
  <c r="BC1527" i="5"/>
  <c r="BI1527" i="5" s="1"/>
  <c r="BC1528" i="5"/>
  <c r="BI1528" i="5" s="1"/>
  <c r="BC1529" i="5"/>
  <c r="BI1529" i="5" s="1"/>
  <c r="BC1530" i="5"/>
  <c r="BI1530" i="5" s="1"/>
  <c r="BC1531" i="5"/>
  <c r="BI1531" i="5" s="1"/>
  <c r="BC1532" i="5"/>
  <c r="BI1532" i="5" s="1"/>
  <c r="BC1533" i="5"/>
  <c r="BI1533" i="5" s="1"/>
  <c r="BC1534" i="5"/>
  <c r="BI1534" i="5" s="1"/>
  <c r="BC1535" i="5"/>
  <c r="BI1535" i="5" s="1"/>
  <c r="BC1536" i="5"/>
  <c r="BI1536" i="5" s="1"/>
  <c r="BC1537" i="5"/>
  <c r="BI1537" i="5" s="1"/>
  <c r="BC1538" i="5"/>
  <c r="BI1538" i="5" s="1"/>
  <c r="BC1539" i="5"/>
  <c r="BI1539" i="5" s="1"/>
  <c r="BC1540" i="5"/>
  <c r="BI1540" i="5" s="1"/>
  <c r="BC1541" i="5"/>
  <c r="BI1541" i="5" s="1"/>
  <c r="BC1542" i="5"/>
  <c r="BI1542" i="5" s="1"/>
  <c r="BC1543" i="5"/>
  <c r="BI1543" i="5" s="1"/>
  <c r="BC1544" i="5"/>
  <c r="BI1544" i="5" s="1"/>
  <c r="BC1545" i="5"/>
  <c r="BI1545" i="5" s="1"/>
  <c r="BC1546" i="5"/>
  <c r="BI1546" i="5" s="1"/>
  <c r="BC1547" i="5"/>
  <c r="BI1547" i="5" s="1"/>
  <c r="BC1548" i="5"/>
  <c r="BI1548" i="5" s="1"/>
  <c r="BC1549" i="5"/>
  <c r="BI1549" i="5" s="1"/>
  <c r="BC1550" i="5"/>
  <c r="BI1550" i="5" s="1"/>
  <c r="BC1551" i="5"/>
  <c r="BI1551" i="5" s="1"/>
  <c r="BC1552" i="5"/>
  <c r="BI1552" i="5" s="1"/>
  <c r="BC1553" i="5"/>
  <c r="BI1553" i="5" s="1"/>
  <c r="BC1554" i="5"/>
  <c r="BI1554" i="5" s="1"/>
  <c r="BC1555" i="5"/>
  <c r="BI1555" i="5" s="1"/>
  <c r="BC1556" i="5"/>
  <c r="BI1556" i="5" s="1"/>
  <c r="BC1557" i="5"/>
  <c r="BI1557" i="5" s="1"/>
  <c r="BC1558" i="5"/>
  <c r="BI1558" i="5" s="1"/>
  <c r="BC1559" i="5"/>
  <c r="BI1559" i="5" s="1"/>
  <c r="BC1560" i="5"/>
  <c r="BI1560" i="5" s="1"/>
  <c r="BC1561" i="5"/>
  <c r="BI1561" i="5" s="1"/>
  <c r="BC1562" i="5"/>
  <c r="BI1562" i="5" s="1"/>
  <c r="BC1563" i="5"/>
  <c r="BI1563" i="5" s="1"/>
  <c r="BC1564" i="5"/>
  <c r="BI1564" i="5" s="1"/>
  <c r="BC1565" i="5"/>
  <c r="BI1565" i="5" s="1"/>
  <c r="BC1566" i="5"/>
  <c r="BI1566" i="5" s="1"/>
  <c r="BC1567" i="5"/>
  <c r="BI1567" i="5" s="1"/>
  <c r="BC1568" i="5"/>
  <c r="BI1568" i="5" s="1"/>
  <c r="BC1569" i="5"/>
  <c r="BI1569" i="5" s="1"/>
  <c r="BC1570" i="5"/>
  <c r="BI1570" i="5" s="1"/>
  <c r="BC1571" i="5"/>
  <c r="BI1571" i="5" s="1"/>
  <c r="BC1572" i="5"/>
  <c r="BI1572" i="5" s="1"/>
  <c r="BC1573" i="5"/>
  <c r="BI1573" i="5" s="1"/>
  <c r="BC1574" i="5"/>
  <c r="BI1574" i="5" s="1"/>
  <c r="BC1575" i="5"/>
  <c r="BI1575" i="5" s="1"/>
  <c r="BC1576" i="5"/>
  <c r="BI1576" i="5" s="1"/>
  <c r="BC1577" i="5"/>
  <c r="BI1577" i="5" s="1"/>
  <c r="BC1578" i="5"/>
  <c r="BI1578" i="5" s="1"/>
  <c r="BC1579" i="5"/>
  <c r="BI1579" i="5" s="1"/>
  <c r="BC1580" i="5"/>
  <c r="BI1580" i="5" s="1"/>
  <c r="BC1581" i="5"/>
  <c r="BI1581" i="5" s="1"/>
  <c r="BC1582" i="5"/>
  <c r="BI1582" i="5" s="1"/>
  <c r="BC1583" i="5"/>
  <c r="BI1583" i="5" s="1"/>
  <c r="BC1584" i="5"/>
  <c r="BI1584" i="5" s="1"/>
  <c r="BC1585" i="5"/>
  <c r="BI1585" i="5" s="1"/>
  <c r="BC1586" i="5"/>
  <c r="BI1586" i="5" s="1"/>
  <c r="BC1587" i="5"/>
  <c r="BI1587" i="5" s="1"/>
  <c r="BC1588" i="5"/>
  <c r="BI1588" i="5" s="1"/>
  <c r="BC1589" i="5"/>
  <c r="BI1589" i="5" s="1"/>
  <c r="BC1590" i="5"/>
  <c r="BI1590" i="5" s="1"/>
  <c r="BC1591" i="5"/>
  <c r="BI1591" i="5" s="1"/>
  <c r="BC1592" i="5"/>
  <c r="BI1592" i="5" s="1"/>
  <c r="BC1593" i="5"/>
  <c r="BI1593" i="5" s="1"/>
  <c r="BC1594" i="5"/>
  <c r="BI1594" i="5" s="1"/>
  <c r="BC1595" i="5"/>
  <c r="BI1595" i="5" s="1"/>
  <c r="BC1596" i="5"/>
  <c r="BI1596" i="5" s="1"/>
  <c r="BC1597" i="5"/>
  <c r="BI1597" i="5" s="1"/>
  <c r="BC1598" i="5"/>
  <c r="BI1598" i="5" s="1"/>
  <c r="BC1599" i="5"/>
  <c r="BI1599" i="5" s="1"/>
  <c r="BC1600" i="5"/>
  <c r="BI1600" i="5" s="1"/>
  <c r="BC1601" i="5"/>
  <c r="BI1601" i="5" s="1"/>
  <c r="BC1602" i="5"/>
  <c r="BI1602" i="5" s="1"/>
  <c r="BC1603" i="5"/>
  <c r="BI1603" i="5" s="1"/>
  <c r="BC1604" i="5"/>
  <c r="BI1604" i="5" s="1"/>
  <c r="BC1605" i="5"/>
  <c r="BI1605" i="5" s="1"/>
  <c r="BC1606" i="5"/>
  <c r="BI1606" i="5" s="1"/>
  <c r="BC1607" i="5"/>
  <c r="BI1607" i="5" s="1"/>
  <c r="BC1608" i="5"/>
  <c r="BI1608" i="5" s="1"/>
  <c r="BC1609" i="5"/>
  <c r="BI1609" i="5" s="1"/>
  <c r="BC1610" i="5"/>
  <c r="BI1610" i="5" s="1"/>
  <c r="BC1611" i="5"/>
  <c r="BI1611" i="5" s="1"/>
  <c r="BC1612" i="5"/>
  <c r="BI1612" i="5" s="1"/>
  <c r="BC1613" i="5"/>
  <c r="BI1613" i="5" s="1"/>
  <c r="BC1614" i="5"/>
  <c r="BI1614" i="5" s="1"/>
  <c r="BC1615" i="5"/>
  <c r="BI1615" i="5" s="1"/>
  <c r="BC1616" i="5"/>
  <c r="BI1616" i="5" s="1"/>
  <c r="BC1617" i="5"/>
  <c r="BI1617" i="5" s="1"/>
  <c r="BC1618" i="5"/>
  <c r="BI1618" i="5" s="1"/>
  <c r="BC1619" i="5"/>
  <c r="BI1619" i="5" s="1"/>
  <c r="BC1620" i="5"/>
  <c r="BI1620" i="5" s="1"/>
  <c r="BC1621" i="5"/>
  <c r="BI1621" i="5" s="1"/>
  <c r="BC1622" i="5"/>
  <c r="BI1622" i="5" s="1"/>
  <c r="BC1623" i="5"/>
  <c r="BI1623" i="5" s="1"/>
  <c r="BC1624" i="5"/>
  <c r="BI1624" i="5" s="1"/>
  <c r="BC1625" i="5"/>
  <c r="BI1625" i="5" s="1"/>
  <c r="BC1626" i="5"/>
  <c r="BI1626" i="5" s="1"/>
  <c r="BC1627" i="5"/>
  <c r="BI1627" i="5" s="1"/>
  <c r="BC1628" i="5"/>
  <c r="BI1628" i="5" s="1"/>
  <c r="BC1629" i="5"/>
  <c r="BI1629" i="5" s="1"/>
  <c r="BC1630" i="5"/>
  <c r="BI1630" i="5" s="1"/>
  <c r="BC1631" i="5"/>
  <c r="BI1631" i="5" s="1"/>
  <c r="BC1632" i="5"/>
  <c r="BI1632" i="5" s="1"/>
  <c r="BC1633" i="5"/>
  <c r="BI1633" i="5" s="1"/>
  <c r="BC1634" i="5"/>
  <c r="BI1634" i="5" s="1"/>
  <c r="BC1635" i="5"/>
  <c r="BI1635" i="5" s="1"/>
  <c r="BC1636" i="5"/>
  <c r="BI1636" i="5" s="1"/>
  <c r="BC1637" i="5"/>
  <c r="BI1637" i="5" s="1"/>
  <c r="BC1638" i="5"/>
  <c r="BI1638" i="5" s="1"/>
  <c r="BC1639" i="5"/>
  <c r="BI1639" i="5" s="1"/>
  <c r="BC1640" i="5"/>
  <c r="BI1640" i="5" s="1"/>
  <c r="BC1641" i="5"/>
  <c r="BI1641" i="5" s="1"/>
  <c r="BC1642" i="5"/>
  <c r="BI1642" i="5" s="1"/>
  <c r="BC1643" i="5"/>
  <c r="BI1643" i="5" s="1"/>
  <c r="BC1644" i="5"/>
  <c r="BI1644" i="5" s="1"/>
  <c r="BC1645" i="5"/>
  <c r="BI1645" i="5" s="1"/>
  <c r="BC1646" i="5"/>
  <c r="BI1646" i="5" s="1"/>
  <c r="BC1647" i="5"/>
  <c r="BI1647" i="5" s="1"/>
  <c r="BC1648" i="5"/>
  <c r="BI1648" i="5" s="1"/>
  <c r="BC1649" i="5"/>
  <c r="BI1649" i="5" s="1"/>
  <c r="BC1650" i="5"/>
  <c r="BI1650" i="5" s="1"/>
  <c r="BC1651" i="5"/>
  <c r="BI1651" i="5" s="1"/>
  <c r="BC1652" i="5"/>
  <c r="BI1652" i="5" s="1"/>
  <c r="BC1653" i="5"/>
  <c r="BI1653" i="5" s="1"/>
  <c r="BC1654" i="5"/>
  <c r="BI1654" i="5" s="1"/>
  <c r="BC1655" i="5"/>
  <c r="BI1655" i="5" s="1"/>
  <c r="BC1656" i="5"/>
  <c r="BI1656" i="5" s="1"/>
  <c r="BC1657" i="5"/>
  <c r="BI1657" i="5" s="1"/>
  <c r="BC1658" i="5"/>
  <c r="BI1658" i="5" s="1"/>
  <c r="BC1659" i="5"/>
  <c r="BI1659" i="5" s="1"/>
  <c r="BC1660" i="5"/>
  <c r="BI1660" i="5" s="1"/>
  <c r="BC1661" i="5"/>
  <c r="BI1661" i="5" s="1"/>
  <c r="BC1662" i="5"/>
  <c r="BI1662" i="5" s="1"/>
  <c r="BC1663" i="5"/>
  <c r="BI1663" i="5" s="1"/>
  <c r="BC1664" i="5"/>
  <c r="BI1664" i="5" s="1"/>
  <c r="BC1665" i="5"/>
  <c r="BI1665" i="5" s="1"/>
  <c r="BC1666" i="5"/>
  <c r="BI1666" i="5" s="1"/>
  <c r="BC1667" i="5"/>
  <c r="BI1667" i="5" s="1"/>
  <c r="BC1668" i="5"/>
  <c r="BI1668" i="5" s="1"/>
  <c r="BC1669" i="5"/>
  <c r="BI1669" i="5" s="1"/>
  <c r="BC1670" i="5"/>
  <c r="BI1670" i="5" s="1"/>
  <c r="BC1671" i="5"/>
  <c r="BI1671" i="5" s="1"/>
  <c r="BC1672" i="5"/>
  <c r="BI1672" i="5" s="1"/>
  <c r="BC1673" i="5"/>
  <c r="BI1673" i="5" s="1"/>
  <c r="BC1674" i="5"/>
  <c r="BI1674" i="5" s="1"/>
  <c r="BC1675" i="5"/>
  <c r="BI1675" i="5" s="1"/>
  <c r="BC1676" i="5"/>
  <c r="BI1676" i="5" s="1"/>
  <c r="BC1677" i="5"/>
  <c r="BI1677" i="5" s="1"/>
  <c r="BC1678" i="5"/>
  <c r="BI1678" i="5" s="1"/>
  <c r="BC1679" i="5"/>
  <c r="BI1679" i="5" s="1"/>
  <c r="BC1680" i="5"/>
  <c r="BI1680" i="5" s="1"/>
  <c r="BC1681" i="5"/>
  <c r="BI1681" i="5" s="1"/>
  <c r="BC1682" i="5"/>
  <c r="BI1682" i="5" s="1"/>
  <c r="BC1683" i="5"/>
  <c r="BI1683" i="5" s="1"/>
  <c r="BC1684" i="5"/>
  <c r="BI1684" i="5" s="1"/>
  <c r="BC1685" i="5"/>
  <c r="BI1685" i="5" s="1"/>
  <c r="BC1686" i="5"/>
  <c r="BI1686" i="5" s="1"/>
  <c r="BC1687" i="5"/>
  <c r="BI1687" i="5" s="1"/>
  <c r="BC1688" i="5"/>
  <c r="BI1688" i="5" s="1"/>
  <c r="BC1689" i="5"/>
  <c r="BI1689" i="5" s="1"/>
  <c r="BC1690" i="5"/>
  <c r="BI1690" i="5" s="1"/>
  <c r="BC1691" i="5"/>
  <c r="BI1691" i="5" s="1"/>
  <c r="BC1692" i="5"/>
  <c r="BI1692" i="5" s="1"/>
  <c r="BC1693" i="5"/>
  <c r="BI1693" i="5" s="1"/>
  <c r="BC1694" i="5"/>
  <c r="BI1694" i="5" s="1"/>
  <c r="BC1695" i="5"/>
  <c r="BI1695" i="5" s="1"/>
  <c r="BC1696" i="5"/>
  <c r="BI1696" i="5" s="1"/>
  <c r="BC1697" i="5"/>
  <c r="BI1697" i="5" s="1"/>
  <c r="BC1698" i="5"/>
  <c r="BI1698" i="5" s="1"/>
  <c r="BC1699" i="5"/>
  <c r="BI1699" i="5" s="1"/>
  <c r="BC1700" i="5"/>
  <c r="BI1700" i="5" s="1"/>
  <c r="BC1701" i="5"/>
  <c r="BI1701" i="5" s="1"/>
  <c r="BC1702" i="5"/>
  <c r="BI1702" i="5" s="1"/>
  <c r="BC1703" i="5"/>
  <c r="BI1703" i="5" s="1"/>
  <c r="BC1704" i="5"/>
  <c r="BI1704" i="5" s="1"/>
  <c r="BC1705" i="5"/>
  <c r="BI1705" i="5" s="1"/>
  <c r="BC1706" i="5"/>
  <c r="BI1706" i="5" s="1"/>
  <c r="BC1707" i="5"/>
  <c r="BI1707" i="5" s="1"/>
  <c r="BC1708" i="5"/>
  <c r="BI1708" i="5" s="1"/>
  <c r="BC1709" i="5"/>
  <c r="BI1709" i="5" s="1"/>
  <c r="BC1710" i="5"/>
  <c r="BI1710" i="5" s="1"/>
  <c r="BC1711" i="5"/>
  <c r="BI1711" i="5" s="1"/>
  <c r="BC1712" i="5"/>
  <c r="BI1712" i="5" s="1"/>
  <c r="BC1713" i="5"/>
  <c r="BI1713" i="5" s="1"/>
  <c r="BC1714" i="5"/>
  <c r="BI1714" i="5" s="1"/>
  <c r="BC1715" i="5"/>
  <c r="BI1715" i="5" s="1"/>
  <c r="BC1716" i="5"/>
  <c r="BI1716" i="5" s="1"/>
  <c r="BC1717" i="5"/>
  <c r="BI1717" i="5" s="1"/>
  <c r="BC1718" i="5"/>
  <c r="BI1718" i="5" s="1"/>
  <c r="BC1719" i="5"/>
  <c r="BI1719" i="5" s="1"/>
  <c r="BC1720" i="5"/>
  <c r="BI1720" i="5" s="1"/>
  <c r="BC1721" i="5"/>
  <c r="BI1721" i="5" s="1"/>
  <c r="BC1722" i="5"/>
  <c r="BI1722" i="5" s="1"/>
  <c r="BC1723" i="5"/>
  <c r="BI1723" i="5" s="1"/>
  <c r="BC1724" i="5"/>
  <c r="BI1724" i="5" s="1"/>
  <c r="BC1725" i="5"/>
  <c r="BI1725" i="5" s="1"/>
  <c r="BC1726" i="5"/>
  <c r="BI1726" i="5" s="1"/>
  <c r="BC1727" i="5"/>
  <c r="BI1727" i="5" s="1"/>
  <c r="BC1728" i="5"/>
  <c r="BI1728" i="5" s="1"/>
  <c r="BC1729" i="5"/>
  <c r="BI1729" i="5" s="1"/>
  <c r="BC1730" i="5"/>
  <c r="BI1730" i="5" s="1"/>
  <c r="BC1731" i="5"/>
  <c r="BI1731" i="5" s="1"/>
  <c r="BC1732" i="5"/>
  <c r="BI1732" i="5" s="1"/>
  <c r="BC1733" i="5"/>
  <c r="BI1733" i="5" s="1"/>
  <c r="BC1734" i="5"/>
  <c r="BI1734" i="5" s="1"/>
  <c r="BC1735" i="5"/>
  <c r="BI1735" i="5" s="1"/>
  <c r="BC1736" i="5"/>
  <c r="BI1736" i="5" s="1"/>
  <c r="BC1737" i="5"/>
  <c r="BI1737" i="5" s="1"/>
  <c r="BC1738" i="5"/>
  <c r="BI1738" i="5" s="1"/>
  <c r="BC1739" i="5"/>
  <c r="BI1739" i="5" s="1"/>
  <c r="BC1740" i="5"/>
  <c r="BI1740" i="5" s="1"/>
  <c r="BC1741" i="5"/>
  <c r="BI1741" i="5" s="1"/>
  <c r="BC1742" i="5"/>
  <c r="BI1742" i="5" s="1"/>
  <c r="BC1743" i="5"/>
  <c r="BI1743" i="5" s="1"/>
  <c r="BC1744" i="5"/>
  <c r="BI1744" i="5" s="1"/>
  <c r="BC1745" i="5"/>
  <c r="BI1745" i="5" s="1"/>
  <c r="BC1746" i="5"/>
  <c r="BI1746" i="5" s="1"/>
  <c r="BC1747" i="5"/>
  <c r="BI1747" i="5" s="1"/>
  <c r="BC1748" i="5"/>
  <c r="BI1748" i="5" s="1"/>
  <c r="BC1749" i="5"/>
  <c r="BI1749" i="5" s="1"/>
  <c r="BC1750" i="5"/>
  <c r="BI1750" i="5" s="1"/>
  <c r="BC1751" i="5"/>
  <c r="BI1751" i="5" s="1"/>
  <c r="BC1752" i="5"/>
  <c r="BI1752" i="5" s="1"/>
  <c r="BC1753" i="5"/>
  <c r="BI1753" i="5" s="1"/>
  <c r="BC1754" i="5"/>
  <c r="BI1754" i="5" s="1"/>
  <c r="BC1755" i="5"/>
  <c r="BI1755" i="5" s="1"/>
  <c r="BC1756" i="5"/>
  <c r="BI1756" i="5" s="1"/>
  <c r="BC1757" i="5"/>
  <c r="BI1757" i="5" s="1"/>
  <c r="BC1758" i="5"/>
  <c r="BI1758" i="5" s="1"/>
  <c r="BC1759" i="5"/>
  <c r="BI1759" i="5" s="1"/>
  <c r="BC1760" i="5"/>
  <c r="BI1760" i="5" s="1"/>
  <c r="BC1761" i="5"/>
  <c r="BI1761" i="5" s="1"/>
  <c r="BC1762" i="5"/>
  <c r="BI1762" i="5" s="1"/>
  <c r="BC1763" i="5"/>
  <c r="BI1763" i="5" s="1"/>
  <c r="BC1764" i="5"/>
  <c r="BI1764" i="5" s="1"/>
  <c r="BC1765" i="5"/>
  <c r="BI1765" i="5" s="1"/>
  <c r="BC1766" i="5"/>
  <c r="BI1766" i="5" s="1"/>
  <c r="BC1767" i="5"/>
  <c r="BI1767" i="5" s="1"/>
  <c r="BC1768" i="5"/>
  <c r="BI1768" i="5" s="1"/>
  <c r="BC1769" i="5"/>
  <c r="BI1769" i="5" s="1"/>
  <c r="BC1770" i="5"/>
  <c r="BI1770" i="5" s="1"/>
  <c r="BC1771" i="5"/>
  <c r="BI1771" i="5" s="1"/>
  <c r="BC1772" i="5"/>
  <c r="BI1772" i="5" s="1"/>
  <c r="BC1773" i="5"/>
  <c r="BI1773" i="5" s="1"/>
  <c r="BC1774" i="5"/>
  <c r="BI1774" i="5" s="1"/>
  <c r="BC1775" i="5"/>
  <c r="BI1775" i="5" s="1"/>
  <c r="BC1776" i="5"/>
  <c r="BI1776" i="5" s="1"/>
  <c r="BC1777" i="5"/>
  <c r="BI1777" i="5" s="1"/>
  <c r="BC1778" i="5"/>
  <c r="BI1778" i="5" s="1"/>
  <c r="BC1779" i="5"/>
  <c r="BI1779" i="5" s="1"/>
  <c r="BC1780" i="5"/>
  <c r="BI1780" i="5" s="1"/>
  <c r="BC1781" i="5"/>
  <c r="BI1781" i="5" s="1"/>
  <c r="BC1782" i="5"/>
  <c r="BI1782" i="5" s="1"/>
  <c r="BC1783" i="5"/>
  <c r="BI1783" i="5" s="1"/>
  <c r="BC1784" i="5"/>
  <c r="BI1784" i="5" s="1"/>
  <c r="BC1785" i="5"/>
  <c r="BI1785" i="5" s="1"/>
  <c r="BC1786" i="5"/>
  <c r="BI1786" i="5" s="1"/>
  <c r="BC1787" i="5"/>
  <c r="BI1787" i="5" s="1"/>
  <c r="BC1788" i="5"/>
  <c r="BI1788" i="5" s="1"/>
  <c r="BC1789" i="5"/>
  <c r="BI1789" i="5" s="1"/>
  <c r="BC1790" i="5"/>
  <c r="BI1790" i="5" s="1"/>
  <c r="BC1791" i="5"/>
  <c r="BI1791" i="5" s="1"/>
  <c r="BC1792" i="5"/>
  <c r="BI1792" i="5" s="1"/>
  <c r="BC1793" i="5"/>
  <c r="BI1793" i="5" s="1"/>
  <c r="BC1794" i="5"/>
  <c r="BI1794" i="5" s="1"/>
  <c r="BC1795" i="5"/>
  <c r="BI1795" i="5" s="1"/>
  <c r="BC1796" i="5"/>
  <c r="BI1796" i="5" s="1"/>
  <c r="BC1797" i="5"/>
  <c r="BI1797" i="5" s="1"/>
  <c r="BC1798" i="5"/>
  <c r="BI1798" i="5" s="1"/>
  <c r="BC1799" i="5"/>
  <c r="BI1799" i="5" s="1"/>
  <c r="BC1800" i="5"/>
  <c r="BI1800" i="5" s="1"/>
  <c r="BC1801" i="5"/>
  <c r="BI1801" i="5" s="1"/>
  <c r="BC1802" i="5"/>
  <c r="BI1802" i="5" s="1"/>
  <c r="BC1803" i="5"/>
  <c r="BI1803" i="5" s="1"/>
  <c r="BC1804" i="5"/>
  <c r="BI1804" i="5" s="1"/>
  <c r="BC1805" i="5"/>
  <c r="BI1805" i="5" s="1"/>
  <c r="BC1806" i="5"/>
  <c r="BI1806" i="5" s="1"/>
  <c r="BC1807" i="5"/>
  <c r="BI1807" i="5" s="1"/>
  <c r="BC1808" i="5"/>
  <c r="BI1808" i="5" s="1"/>
  <c r="BC1809" i="5"/>
  <c r="BI1809" i="5" s="1"/>
  <c r="BC1810" i="5"/>
  <c r="BI1810" i="5" s="1"/>
  <c r="BC1811" i="5"/>
  <c r="BI1811" i="5" s="1"/>
  <c r="BC1812" i="5"/>
  <c r="BI1812" i="5" s="1"/>
  <c r="BC1813" i="5"/>
  <c r="BI1813" i="5" s="1"/>
  <c r="BC1814" i="5"/>
  <c r="BI1814" i="5" s="1"/>
  <c r="BC1815" i="5"/>
  <c r="BI1815" i="5" s="1"/>
  <c r="BC1816" i="5"/>
  <c r="BI1816" i="5" s="1"/>
  <c r="BC1817" i="5"/>
  <c r="BI1817" i="5" s="1"/>
  <c r="BC1818" i="5"/>
  <c r="BI1818" i="5" s="1"/>
  <c r="BC1819" i="5"/>
  <c r="BI1819" i="5" s="1"/>
  <c r="BC1820" i="5"/>
  <c r="BI1820" i="5" s="1"/>
  <c r="BC1821" i="5"/>
  <c r="BI1821" i="5" s="1"/>
  <c r="BC1822" i="5"/>
  <c r="BI1822" i="5" s="1"/>
  <c r="BC1823" i="5"/>
  <c r="BI1823" i="5" s="1"/>
  <c r="BC1824" i="5"/>
  <c r="BI1824" i="5" s="1"/>
  <c r="BC1825" i="5"/>
  <c r="BI1825" i="5" s="1"/>
  <c r="BC1826" i="5"/>
  <c r="BI1826" i="5" s="1"/>
  <c r="BC1827" i="5"/>
  <c r="BI1827" i="5" s="1"/>
  <c r="BC1828" i="5"/>
  <c r="BI1828" i="5" s="1"/>
  <c r="BC1829" i="5"/>
  <c r="BI1829" i="5" s="1"/>
  <c r="BC1830" i="5"/>
  <c r="BI1830" i="5" s="1"/>
  <c r="BC1831" i="5"/>
  <c r="BI1831" i="5" s="1"/>
  <c r="BC1832" i="5"/>
  <c r="BI1832" i="5" s="1"/>
  <c r="BC1833" i="5"/>
  <c r="BI1833" i="5" s="1"/>
  <c r="BC1834" i="5"/>
  <c r="BI1834" i="5" s="1"/>
  <c r="BC1835" i="5"/>
  <c r="BI1835" i="5" s="1"/>
  <c r="BC1836" i="5"/>
  <c r="BI1836" i="5" s="1"/>
  <c r="BC1837" i="5"/>
  <c r="BI1837" i="5" s="1"/>
  <c r="BC1838" i="5"/>
  <c r="BI1838" i="5" s="1"/>
  <c r="BC1839" i="5"/>
  <c r="BI1839" i="5" s="1"/>
  <c r="BC1840" i="5"/>
  <c r="BI1840" i="5" s="1"/>
  <c r="BC1841" i="5"/>
  <c r="BI1841" i="5" s="1"/>
  <c r="BC1842" i="5"/>
  <c r="BI1842" i="5" s="1"/>
  <c r="BC1843" i="5"/>
  <c r="BI1843" i="5" s="1"/>
  <c r="BC1844" i="5"/>
  <c r="BI1844" i="5" s="1"/>
  <c r="BC1845" i="5"/>
  <c r="BI1845" i="5" s="1"/>
  <c r="BC1846" i="5"/>
  <c r="BI1846" i="5" s="1"/>
  <c r="BC1847" i="5"/>
  <c r="BI1847" i="5" s="1"/>
  <c r="BC1848" i="5"/>
  <c r="BI1848" i="5" s="1"/>
  <c r="BC1849" i="5"/>
  <c r="BI1849" i="5" s="1"/>
  <c r="BC1850" i="5"/>
  <c r="BI1850" i="5" s="1"/>
  <c r="BC1851" i="5"/>
  <c r="BI1851" i="5" s="1"/>
  <c r="BC1852" i="5"/>
  <c r="BI1852" i="5" s="1"/>
  <c r="BC1853" i="5"/>
  <c r="BI1853" i="5" s="1"/>
  <c r="BC1854" i="5"/>
  <c r="BI1854" i="5" s="1"/>
  <c r="BC1855" i="5"/>
  <c r="BI1855" i="5" s="1"/>
  <c r="BC1856" i="5"/>
  <c r="BI1856" i="5" s="1"/>
  <c r="BC1857" i="5"/>
  <c r="BI1857" i="5" s="1"/>
  <c r="BC1858" i="5"/>
  <c r="BI1858" i="5" s="1"/>
  <c r="BC1859" i="5"/>
  <c r="BI1859" i="5" s="1"/>
  <c r="BC1860" i="5"/>
  <c r="BI1860" i="5" s="1"/>
  <c r="BC1861" i="5"/>
  <c r="BI1861" i="5" s="1"/>
  <c r="BC1862" i="5"/>
  <c r="BI1862" i="5" s="1"/>
  <c r="BC1863" i="5"/>
  <c r="BI1863" i="5" s="1"/>
  <c r="BC1864" i="5"/>
  <c r="BI1864" i="5" s="1"/>
  <c r="BC1865" i="5"/>
  <c r="BI1865" i="5" s="1"/>
  <c r="BC1866" i="5"/>
  <c r="BI1866" i="5" s="1"/>
  <c r="BC1867" i="5"/>
  <c r="BI1867" i="5" s="1"/>
  <c r="BC1868" i="5"/>
  <c r="BI1868" i="5" s="1"/>
  <c r="BC1869" i="5"/>
  <c r="BI1869" i="5" s="1"/>
  <c r="BC1870" i="5"/>
  <c r="BI1870" i="5" s="1"/>
  <c r="BC1871" i="5"/>
  <c r="BI1871" i="5" s="1"/>
  <c r="BC1872" i="5"/>
  <c r="BI1872" i="5" s="1"/>
  <c r="BC1873" i="5"/>
  <c r="BI1873" i="5" s="1"/>
  <c r="BC1874" i="5"/>
  <c r="BI1874" i="5" s="1"/>
  <c r="BC1875" i="5"/>
  <c r="BI1875" i="5" s="1"/>
  <c r="BC1876" i="5"/>
  <c r="BI1876" i="5" s="1"/>
  <c r="BC1877" i="5"/>
  <c r="BI1877" i="5" s="1"/>
  <c r="BC1878" i="5"/>
  <c r="BI1878" i="5" s="1"/>
  <c r="BC1879" i="5"/>
  <c r="BI1879" i="5" s="1"/>
  <c r="BC1880" i="5"/>
  <c r="BI1880" i="5" s="1"/>
  <c r="BC1881" i="5"/>
  <c r="BI1881" i="5" s="1"/>
  <c r="BC1882" i="5"/>
  <c r="BI1882" i="5" s="1"/>
  <c r="BC1883" i="5"/>
  <c r="BI1883" i="5" s="1"/>
  <c r="BC1884" i="5"/>
  <c r="BI1884" i="5" s="1"/>
  <c r="BC1885" i="5"/>
  <c r="BI1885" i="5" s="1"/>
  <c r="BC1886" i="5"/>
  <c r="BI1886" i="5" s="1"/>
  <c r="BC1887" i="5"/>
  <c r="BI1887" i="5" s="1"/>
  <c r="BC1888" i="5"/>
  <c r="BI1888" i="5" s="1"/>
  <c r="BC1889" i="5"/>
  <c r="BI1889" i="5" s="1"/>
  <c r="BC1890" i="5"/>
  <c r="BI1890" i="5" s="1"/>
  <c r="BC1891" i="5"/>
  <c r="BI1891" i="5" s="1"/>
  <c r="BC1892" i="5"/>
  <c r="BI1892" i="5" s="1"/>
  <c r="BC1893" i="5"/>
  <c r="BI1893" i="5" s="1"/>
  <c r="BC1894" i="5"/>
  <c r="BI1894" i="5" s="1"/>
  <c r="BC1895" i="5"/>
  <c r="BI1895" i="5" s="1"/>
  <c r="BC1896" i="5"/>
  <c r="BI1896" i="5" s="1"/>
  <c r="BC1897" i="5"/>
  <c r="BI1897" i="5" s="1"/>
  <c r="BC1898" i="5"/>
  <c r="BI1898" i="5" s="1"/>
  <c r="BC1899" i="5"/>
  <c r="BI1899" i="5" s="1"/>
  <c r="BC1900" i="5"/>
  <c r="BI1900" i="5" s="1"/>
  <c r="BC1901" i="5"/>
  <c r="BI1901" i="5" s="1"/>
  <c r="BC1902" i="5"/>
  <c r="BI1902" i="5" s="1"/>
  <c r="BC1903" i="5"/>
  <c r="BI1903" i="5" s="1"/>
  <c r="BC1904" i="5"/>
  <c r="BI1904" i="5" s="1"/>
  <c r="BC1905" i="5"/>
  <c r="BI1905" i="5" s="1"/>
  <c r="BC1906" i="5"/>
  <c r="BI1906" i="5" s="1"/>
  <c r="BC1907" i="5"/>
  <c r="BI1907" i="5" s="1"/>
  <c r="BC1908" i="5"/>
  <c r="BI1908" i="5" s="1"/>
  <c r="BC1909" i="5"/>
  <c r="BI1909" i="5" s="1"/>
  <c r="BC1910" i="5"/>
  <c r="BI1910" i="5" s="1"/>
  <c r="BC1911" i="5"/>
  <c r="BI1911" i="5" s="1"/>
  <c r="BC1912" i="5"/>
  <c r="BI1912" i="5" s="1"/>
  <c r="BC1913" i="5"/>
  <c r="BI1913" i="5" s="1"/>
  <c r="BC1914" i="5"/>
  <c r="BI1914" i="5" s="1"/>
  <c r="BC1915" i="5"/>
  <c r="BI1915" i="5" s="1"/>
  <c r="BC1916" i="5"/>
  <c r="BI1916" i="5" s="1"/>
  <c r="BC1917" i="5"/>
  <c r="BI1917" i="5" s="1"/>
  <c r="BC1918" i="5"/>
  <c r="BI1918" i="5" s="1"/>
  <c r="BC1919" i="5"/>
  <c r="BI1919" i="5" s="1"/>
  <c r="BC1920" i="5"/>
  <c r="BI1920" i="5" s="1"/>
  <c r="BC1921" i="5"/>
  <c r="BI1921" i="5" s="1"/>
  <c r="BC1922" i="5"/>
  <c r="BI1922" i="5" s="1"/>
  <c r="BC1923" i="5"/>
  <c r="BI1923" i="5" s="1"/>
  <c r="BC1924" i="5"/>
  <c r="BI1924" i="5" s="1"/>
  <c r="BC1925" i="5"/>
  <c r="BI1925" i="5" s="1"/>
  <c r="BC1926" i="5"/>
  <c r="BI1926" i="5" s="1"/>
  <c r="BC1927" i="5"/>
  <c r="BI1927" i="5" s="1"/>
  <c r="BC1928" i="5"/>
  <c r="BI1928" i="5" s="1"/>
  <c r="BC1929" i="5"/>
  <c r="BI1929" i="5" s="1"/>
  <c r="BC1930" i="5"/>
  <c r="BI1930" i="5" s="1"/>
  <c r="BC1931" i="5"/>
  <c r="BI1931" i="5" s="1"/>
  <c r="BC1932" i="5"/>
  <c r="BI1932" i="5" s="1"/>
  <c r="BC1933" i="5"/>
  <c r="BI1933" i="5" s="1"/>
  <c r="BC1934" i="5"/>
  <c r="BI1934" i="5" s="1"/>
  <c r="BC1935" i="5"/>
  <c r="BI1935" i="5" s="1"/>
  <c r="BC1936" i="5"/>
  <c r="BI1936" i="5" s="1"/>
  <c r="BC1937" i="5"/>
  <c r="BI1937" i="5" s="1"/>
  <c r="BC1938" i="5"/>
  <c r="BI1938" i="5" s="1"/>
  <c r="BC1939" i="5"/>
  <c r="BI1939" i="5" s="1"/>
  <c r="BC1940" i="5"/>
  <c r="BI1940" i="5" s="1"/>
  <c r="BC1941" i="5"/>
  <c r="BI1941" i="5" s="1"/>
  <c r="BC1942" i="5"/>
  <c r="BI1942" i="5" s="1"/>
  <c r="BC1943" i="5"/>
  <c r="BI1943" i="5" s="1"/>
  <c r="BC1944" i="5"/>
  <c r="BI1944" i="5" s="1"/>
  <c r="BC1945" i="5"/>
  <c r="BI1945" i="5" s="1"/>
  <c r="BC1946" i="5"/>
  <c r="BI1946" i="5" s="1"/>
  <c r="BC1947" i="5"/>
  <c r="BI1947" i="5" s="1"/>
  <c r="BC1948" i="5"/>
  <c r="BI1948" i="5" s="1"/>
  <c r="BC1949" i="5"/>
  <c r="BI1949" i="5" s="1"/>
  <c r="BC1950" i="5"/>
  <c r="BI1950" i="5" s="1"/>
  <c r="BC1951" i="5"/>
  <c r="BI1951" i="5" s="1"/>
  <c r="BC1952" i="5"/>
  <c r="BI1952" i="5" s="1"/>
  <c r="BC1953" i="5"/>
  <c r="BI1953" i="5" s="1"/>
  <c r="BC1954" i="5"/>
  <c r="BI1954" i="5" s="1"/>
  <c r="BC1955" i="5"/>
  <c r="BI1955" i="5" s="1"/>
  <c r="BC1956" i="5"/>
  <c r="BI1956" i="5" s="1"/>
  <c r="BC1957" i="5"/>
  <c r="BI1957" i="5" s="1"/>
  <c r="BC1958" i="5"/>
  <c r="BI1958" i="5" s="1"/>
  <c r="BC1959" i="5"/>
  <c r="BI1959" i="5" s="1"/>
  <c r="BC1960" i="5"/>
  <c r="BI1960" i="5" s="1"/>
  <c r="BC1961" i="5"/>
  <c r="BI1961" i="5" s="1"/>
  <c r="BC1962" i="5"/>
  <c r="BI1962" i="5" s="1"/>
  <c r="BC1963" i="5"/>
  <c r="BI1963" i="5" s="1"/>
  <c r="BC1964" i="5"/>
  <c r="BI1964" i="5" s="1"/>
  <c r="BC1965" i="5"/>
  <c r="BI1965" i="5" s="1"/>
  <c r="BC1966" i="5"/>
  <c r="BI1966" i="5" s="1"/>
  <c r="BC1967" i="5"/>
  <c r="BI1967" i="5" s="1"/>
  <c r="BC1968" i="5"/>
  <c r="BI1968" i="5" s="1"/>
  <c r="BC1969" i="5"/>
  <c r="BI1969" i="5" s="1"/>
  <c r="BC1970" i="5"/>
  <c r="BI1970" i="5" s="1"/>
  <c r="BC1971" i="5"/>
  <c r="BI1971" i="5" s="1"/>
  <c r="BC1972" i="5"/>
  <c r="BI1972" i="5" s="1"/>
  <c r="BC1973" i="5"/>
  <c r="BI1973" i="5" s="1"/>
  <c r="BC1974" i="5"/>
  <c r="BI1974" i="5" s="1"/>
  <c r="BC1975" i="5"/>
  <c r="BI1975" i="5" s="1"/>
  <c r="BC1976" i="5"/>
  <c r="BI1976" i="5" s="1"/>
  <c r="BC1977" i="5"/>
  <c r="BI1977" i="5" s="1"/>
  <c r="BC1978" i="5"/>
  <c r="BI1978" i="5" s="1"/>
  <c r="BC1979" i="5"/>
  <c r="BI1979" i="5" s="1"/>
  <c r="BC1980" i="5"/>
  <c r="BI1980" i="5" s="1"/>
  <c r="BC1981" i="5"/>
  <c r="BI1981" i="5" s="1"/>
  <c r="BC1982" i="5"/>
  <c r="BI1982" i="5" s="1"/>
  <c r="BC1983" i="5"/>
  <c r="BI1983" i="5" s="1"/>
  <c r="BC1984" i="5"/>
  <c r="BI1984" i="5" s="1"/>
  <c r="BC1985" i="5"/>
  <c r="BI1985" i="5" s="1"/>
  <c r="BC1986" i="5"/>
  <c r="BI1986" i="5" s="1"/>
  <c r="BC1987" i="5"/>
  <c r="BI1987" i="5" s="1"/>
  <c r="BC1988" i="5"/>
  <c r="BI1988" i="5" s="1"/>
  <c r="BC1989" i="5"/>
  <c r="BI1989" i="5" s="1"/>
  <c r="BC1990" i="5"/>
  <c r="BI1990" i="5" s="1"/>
  <c r="BC1991" i="5"/>
  <c r="BI1991" i="5" s="1"/>
  <c r="BC1992" i="5"/>
  <c r="BI1992" i="5" s="1"/>
  <c r="BC1993" i="5"/>
  <c r="BI1993" i="5" s="1"/>
  <c r="BC1994" i="5"/>
  <c r="BI1994" i="5" s="1"/>
  <c r="BC1995" i="5"/>
  <c r="BI1995" i="5" s="1"/>
  <c r="BC1996" i="5"/>
  <c r="BI1996" i="5" s="1"/>
  <c r="BC1997" i="5"/>
  <c r="BI1997" i="5" s="1"/>
  <c r="BC1998" i="5"/>
  <c r="BI1998" i="5" s="1"/>
  <c r="BC1999" i="5"/>
  <c r="BI1999" i="5" s="1"/>
  <c r="BC2000" i="5"/>
  <c r="BI2000" i="5" s="1"/>
  <c r="BC2001" i="5"/>
  <c r="BI2001" i="5" s="1"/>
  <c r="BC2002" i="5"/>
  <c r="BI2002" i="5" s="1"/>
  <c r="BC2003" i="5"/>
  <c r="BI2003" i="5" s="1"/>
  <c r="BC2004" i="5"/>
  <c r="BI2004" i="5" s="1"/>
  <c r="BC2005" i="5"/>
  <c r="BI2005" i="5" s="1"/>
  <c r="BC2006" i="5"/>
  <c r="BI2006" i="5" s="1"/>
  <c r="BC2007" i="5"/>
  <c r="BI2007" i="5" s="1"/>
  <c r="BC2008" i="5"/>
  <c r="BI2008" i="5" s="1"/>
  <c r="BC2009" i="5"/>
  <c r="BI2009" i="5" s="1"/>
  <c r="BC2010" i="5"/>
  <c r="BI2010" i="5" s="1"/>
  <c r="BC2011" i="5"/>
  <c r="BI2011" i="5" s="1"/>
  <c r="BC2012" i="5"/>
  <c r="BI2012" i="5" s="1"/>
  <c r="BC2013" i="5"/>
  <c r="BI2013" i="5" s="1"/>
  <c r="BC2014" i="5"/>
  <c r="BI2014" i="5" s="1"/>
  <c r="BC2015" i="5"/>
  <c r="BI2015" i="5" s="1"/>
  <c r="BC2016" i="5"/>
  <c r="BI2016" i="5" s="1"/>
  <c r="BC2017" i="5"/>
  <c r="BI2017" i="5" s="1"/>
  <c r="BC2018" i="5"/>
  <c r="BI2018" i="5" s="1"/>
  <c r="BC2019" i="5"/>
  <c r="BI2019" i="5" s="1"/>
  <c r="BC2020" i="5"/>
  <c r="BI2020" i="5" s="1"/>
  <c r="BC2021" i="5"/>
  <c r="BI2021" i="5" s="1"/>
  <c r="BC2022" i="5"/>
  <c r="BI2022" i="5" s="1"/>
  <c r="BC2023" i="5"/>
  <c r="BI2023" i="5" s="1"/>
  <c r="BC2024" i="5"/>
  <c r="BI2024" i="5" s="1"/>
  <c r="BC2025" i="5"/>
  <c r="BI2025" i="5" s="1"/>
  <c r="BC2026" i="5"/>
  <c r="BI2026" i="5" s="1"/>
  <c r="BC2027" i="5"/>
  <c r="BI2027" i="5" s="1"/>
  <c r="BC2028" i="5"/>
  <c r="BI2028" i="5" s="1"/>
  <c r="BC2029" i="5"/>
  <c r="BI2029" i="5" s="1"/>
  <c r="BC2030" i="5"/>
  <c r="BI2030" i="5" s="1"/>
  <c r="BC2031" i="5"/>
  <c r="BI2031" i="5" s="1"/>
  <c r="BC2032" i="5"/>
  <c r="BI2032" i="5" s="1"/>
  <c r="BC2033" i="5"/>
  <c r="BI2033" i="5" s="1"/>
  <c r="BC2034" i="5"/>
  <c r="BI2034" i="5" s="1"/>
  <c r="BC2035" i="5"/>
  <c r="BI2035" i="5" s="1"/>
  <c r="BC2036" i="5"/>
  <c r="BI2036" i="5" s="1"/>
  <c r="BC2037" i="5"/>
  <c r="BI2037" i="5" s="1"/>
  <c r="BC2038" i="5"/>
  <c r="BI2038" i="5" s="1"/>
  <c r="BC2039" i="5"/>
  <c r="BI2039" i="5" s="1"/>
  <c r="BC2040" i="5"/>
  <c r="BI2040" i="5" s="1"/>
  <c r="BC2041" i="5"/>
  <c r="BI2041" i="5" s="1"/>
  <c r="BC2042" i="5"/>
  <c r="BI2042" i="5" s="1"/>
  <c r="BC2043" i="5"/>
  <c r="BI2043" i="5" s="1"/>
  <c r="BC2044" i="5"/>
  <c r="BI2044" i="5" s="1"/>
  <c r="BC2045" i="5"/>
  <c r="BI2045" i="5" s="1"/>
  <c r="BC2046" i="5"/>
  <c r="BI2046" i="5" s="1"/>
  <c r="BC2047" i="5"/>
  <c r="BI2047" i="5" s="1"/>
  <c r="BC2048" i="5"/>
  <c r="BI2048" i="5" s="1"/>
  <c r="BC2049" i="5"/>
  <c r="BI2049" i="5" s="1"/>
  <c r="BC2050" i="5"/>
  <c r="BI2050" i="5" s="1"/>
  <c r="BC2051" i="5"/>
  <c r="BI2051" i="5" s="1"/>
  <c r="BC2052" i="5"/>
  <c r="BI2052" i="5" s="1"/>
  <c r="BC2053" i="5"/>
  <c r="BI2053" i="5" s="1"/>
  <c r="BC2054" i="5"/>
  <c r="BI2054" i="5" s="1"/>
  <c r="BC2055" i="5"/>
  <c r="BI2055" i="5" s="1"/>
  <c r="BC2056" i="5"/>
  <c r="BI2056" i="5" s="1"/>
  <c r="BC2057" i="5"/>
  <c r="BI2057" i="5" s="1"/>
  <c r="BC2058" i="5"/>
  <c r="BI2058" i="5" s="1"/>
  <c r="M6" i="16" l="1"/>
  <c r="D40" i="16" s="1"/>
  <c r="J8" i="16"/>
  <c r="H41" i="16" s="1"/>
  <c r="B10" i="16"/>
  <c r="M8" i="16"/>
  <c r="D41" i="16" s="1"/>
  <c r="B12" i="16" l="1"/>
  <c r="M10" i="16"/>
  <c r="D42" i="16" s="1"/>
  <c r="J10" i="16"/>
  <c r="H42" i="16" s="1"/>
  <c r="V36" i="13"/>
  <c r="V6" i="13" s="1"/>
  <c r="V8" i="13" s="1"/>
  <c r="V10" i="13" s="1"/>
  <c r="V12" i="13" s="1"/>
  <c r="V14" i="13" s="1"/>
  <c r="V16" i="13" s="1"/>
  <c r="V18" i="13" s="1"/>
  <c r="V20" i="13" s="1"/>
  <c r="C36" i="13"/>
  <c r="C6" i="13" s="1"/>
  <c r="C36" i="10"/>
  <c r="C6" i="10" s="1"/>
  <c r="C8" i="10" s="1"/>
  <c r="C10" i="10" s="1"/>
  <c r="C12" i="10" s="1"/>
  <c r="C14" i="10" s="1"/>
  <c r="C16" i="10" s="1"/>
  <c r="C18" i="10" s="1"/>
  <c r="C20" i="10" s="1"/>
  <c r="BB1676" i="5"/>
  <c r="BH1676" i="5" s="1"/>
  <c r="BE1676" i="5"/>
  <c r="BK1676" i="5" s="1"/>
  <c r="BB1420" i="5"/>
  <c r="BH1420" i="5" s="1"/>
  <c r="BE1420" i="5"/>
  <c r="BK1420" i="5" s="1"/>
  <c r="BB1932" i="5"/>
  <c r="BH1932" i="5" s="1"/>
  <c r="BE1932" i="5"/>
  <c r="BK1932" i="5" s="1"/>
  <c r="BB1164" i="5"/>
  <c r="BH1164" i="5" s="1"/>
  <c r="BE1164" i="5"/>
  <c r="BK1164" i="5" s="1"/>
  <c r="BB1677" i="5"/>
  <c r="BH1677" i="5" s="1"/>
  <c r="BE1677" i="5"/>
  <c r="BK1677" i="5" s="1"/>
  <c r="BB1421" i="5"/>
  <c r="BH1421" i="5" s="1"/>
  <c r="BE1421" i="5"/>
  <c r="BK1421" i="5" s="1"/>
  <c r="BB1933" i="5"/>
  <c r="BH1933" i="5" s="1"/>
  <c r="BE1933" i="5"/>
  <c r="BK1933" i="5" s="1"/>
  <c r="BB1165" i="5"/>
  <c r="BH1165" i="5" s="1"/>
  <c r="BE1165" i="5"/>
  <c r="BK1165" i="5" s="1"/>
  <c r="BB1678" i="5"/>
  <c r="BH1678" i="5" s="1"/>
  <c r="BE1678" i="5"/>
  <c r="BK1678" i="5" s="1"/>
  <c r="BB1422" i="5"/>
  <c r="BH1422" i="5" s="1"/>
  <c r="BE1422" i="5"/>
  <c r="BK1422" i="5" s="1"/>
  <c r="BB1934" i="5"/>
  <c r="BH1934" i="5" s="1"/>
  <c r="BE1934" i="5"/>
  <c r="BK1934" i="5" s="1"/>
  <c r="BB1166" i="5"/>
  <c r="BH1166" i="5" s="1"/>
  <c r="BE1166" i="5"/>
  <c r="BK1166" i="5" s="1"/>
  <c r="BB1679" i="5"/>
  <c r="BH1679" i="5" s="1"/>
  <c r="BE1679" i="5"/>
  <c r="BK1679" i="5" s="1"/>
  <c r="BB1423" i="5"/>
  <c r="BH1423" i="5" s="1"/>
  <c r="BE1423" i="5"/>
  <c r="BK1423" i="5" s="1"/>
  <c r="BB1935" i="5"/>
  <c r="BH1935" i="5" s="1"/>
  <c r="BE1935" i="5"/>
  <c r="BK1935" i="5" s="1"/>
  <c r="BB1167" i="5"/>
  <c r="BH1167" i="5" s="1"/>
  <c r="BE1167" i="5"/>
  <c r="BK1167" i="5" s="1"/>
  <c r="BB1680" i="5"/>
  <c r="BH1680" i="5" s="1"/>
  <c r="BE1680" i="5"/>
  <c r="BK1680" i="5" s="1"/>
  <c r="BB1424" i="5"/>
  <c r="BH1424" i="5" s="1"/>
  <c r="BE1424" i="5"/>
  <c r="BK1424" i="5" s="1"/>
  <c r="BB1936" i="5"/>
  <c r="BH1936" i="5" s="1"/>
  <c r="BE1936" i="5"/>
  <c r="BK1936" i="5" s="1"/>
  <c r="BB1168" i="5"/>
  <c r="BH1168" i="5" s="1"/>
  <c r="BE1168" i="5"/>
  <c r="BK1168" i="5" s="1"/>
  <c r="BB1681" i="5"/>
  <c r="BH1681" i="5" s="1"/>
  <c r="BE1681" i="5"/>
  <c r="BK1681" i="5" s="1"/>
  <c r="BB1425" i="5"/>
  <c r="BH1425" i="5" s="1"/>
  <c r="BE1425" i="5"/>
  <c r="BK1425" i="5" s="1"/>
  <c r="BB1937" i="5"/>
  <c r="BH1937" i="5" s="1"/>
  <c r="BE1937" i="5"/>
  <c r="BK1937" i="5" s="1"/>
  <c r="BB1169" i="5"/>
  <c r="BH1169" i="5" s="1"/>
  <c r="BE1169" i="5"/>
  <c r="BK1169" i="5" s="1"/>
  <c r="BB1682" i="5"/>
  <c r="BH1682" i="5" s="1"/>
  <c r="BE1682" i="5"/>
  <c r="BK1682" i="5" s="1"/>
  <c r="BB1426" i="5"/>
  <c r="BH1426" i="5" s="1"/>
  <c r="BE1426" i="5"/>
  <c r="BK1426" i="5" s="1"/>
  <c r="BB1938" i="5"/>
  <c r="BH1938" i="5" s="1"/>
  <c r="BE1938" i="5"/>
  <c r="BK1938" i="5" s="1"/>
  <c r="BB1170" i="5"/>
  <c r="BH1170" i="5" s="1"/>
  <c r="BE1170" i="5"/>
  <c r="BK1170" i="5" s="1"/>
  <c r="BB1683" i="5"/>
  <c r="BH1683" i="5" s="1"/>
  <c r="BE1683" i="5"/>
  <c r="BK1683" i="5" s="1"/>
  <c r="BB1427" i="5"/>
  <c r="BH1427" i="5" s="1"/>
  <c r="BE1427" i="5"/>
  <c r="BK1427" i="5" s="1"/>
  <c r="BB1939" i="5"/>
  <c r="BH1939" i="5" s="1"/>
  <c r="BE1939" i="5"/>
  <c r="BK1939" i="5" s="1"/>
  <c r="BB1171" i="5"/>
  <c r="BH1171" i="5" s="1"/>
  <c r="BE1171" i="5"/>
  <c r="BK1171" i="5" s="1"/>
  <c r="BB1684" i="5"/>
  <c r="BH1684" i="5" s="1"/>
  <c r="BE1684" i="5"/>
  <c r="BK1684" i="5" s="1"/>
  <c r="BB1428" i="5"/>
  <c r="BH1428" i="5" s="1"/>
  <c r="BE1428" i="5"/>
  <c r="BK1428" i="5" s="1"/>
  <c r="BB1940" i="5"/>
  <c r="BH1940" i="5" s="1"/>
  <c r="BE1940" i="5"/>
  <c r="BK1940" i="5" s="1"/>
  <c r="BB1172" i="5"/>
  <c r="BH1172" i="5" s="1"/>
  <c r="BE1172" i="5"/>
  <c r="BK1172" i="5" s="1"/>
  <c r="BB1685" i="5"/>
  <c r="BH1685" i="5" s="1"/>
  <c r="BE1685" i="5"/>
  <c r="BK1685" i="5" s="1"/>
  <c r="BB1429" i="5"/>
  <c r="BH1429" i="5" s="1"/>
  <c r="BE1429" i="5"/>
  <c r="BK1429" i="5" s="1"/>
  <c r="BB1941" i="5"/>
  <c r="BH1941" i="5" s="1"/>
  <c r="BE1941" i="5"/>
  <c r="BK1941" i="5" s="1"/>
  <c r="BB1173" i="5"/>
  <c r="BH1173" i="5" s="1"/>
  <c r="BE1173" i="5"/>
  <c r="BK1173" i="5" s="1"/>
  <c r="BB1686" i="5"/>
  <c r="BH1686" i="5" s="1"/>
  <c r="BE1686" i="5"/>
  <c r="BK1686" i="5" s="1"/>
  <c r="BB1430" i="5"/>
  <c r="BH1430" i="5" s="1"/>
  <c r="BE1430" i="5"/>
  <c r="BK1430" i="5" s="1"/>
  <c r="BB1942" i="5"/>
  <c r="BH1942" i="5" s="1"/>
  <c r="BE1942" i="5"/>
  <c r="BK1942" i="5" s="1"/>
  <c r="BB1174" i="5"/>
  <c r="BH1174" i="5" s="1"/>
  <c r="BE1174" i="5"/>
  <c r="BK1174" i="5" s="1"/>
  <c r="BB1687" i="5"/>
  <c r="BH1687" i="5" s="1"/>
  <c r="BE1687" i="5"/>
  <c r="BK1687" i="5" s="1"/>
  <c r="BB1431" i="5"/>
  <c r="BH1431" i="5" s="1"/>
  <c r="BE1431" i="5"/>
  <c r="BK1431" i="5" s="1"/>
  <c r="BB1943" i="5"/>
  <c r="BH1943" i="5" s="1"/>
  <c r="BE1943" i="5"/>
  <c r="BK1943" i="5" s="1"/>
  <c r="BB1175" i="5"/>
  <c r="BH1175" i="5" s="1"/>
  <c r="BE1175" i="5"/>
  <c r="BK1175" i="5" s="1"/>
  <c r="BB1688" i="5"/>
  <c r="BH1688" i="5" s="1"/>
  <c r="BE1688" i="5"/>
  <c r="BK1688" i="5" s="1"/>
  <c r="BB1432" i="5"/>
  <c r="BH1432" i="5" s="1"/>
  <c r="BE1432" i="5"/>
  <c r="BK1432" i="5" s="1"/>
  <c r="BB1944" i="5"/>
  <c r="BH1944" i="5" s="1"/>
  <c r="BE1944" i="5"/>
  <c r="BK1944" i="5" s="1"/>
  <c r="BB1176" i="5"/>
  <c r="BH1176" i="5" s="1"/>
  <c r="BE1176" i="5"/>
  <c r="BK1176" i="5" s="1"/>
  <c r="BB1689" i="5"/>
  <c r="BH1689" i="5" s="1"/>
  <c r="BE1689" i="5"/>
  <c r="BK1689" i="5" s="1"/>
  <c r="BB1433" i="5"/>
  <c r="BH1433" i="5" s="1"/>
  <c r="BE1433" i="5"/>
  <c r="BK1433" i="5" s="1"/>
  <c r="BB1945" i="5"/>
  <c r="BH1945" i="5" s="1"/>
  <c r="BE1945" i="5"/>
  <c r="BK1945" i="5" s="1"/>
  <c r="BB1177" i="5"/>
  <c r="BH1177" i="5" s="1"/>
  <c r="BE1177" i="5"/>
  <c r="BK1177" i="5" s="1"/>
  <c r="BB1690" i="5"/>
  <c r="BH1690" i="5" s="1"/>
  <c r="BE1690" i="5"/>
  <c r="BK1690" i="5" s="1"/>
  <c r="BB1434" i="5"/>
  <c r="BH1434" i="5" s="1"/>
  <c r="BE1434" i="5"/>
  <c r="BK1434" i="5" s="1"/>
  <c r="BB1946" i="5"/>
  <c r="BH1946" i="5" s="1"/>
  <c r="BE1946" i="5"/>
  <c r="BK1946" i="5" s="1"/>
  <c r="BB1178" i="5"/>
  <c r="BH1178" i="5" s="1"/>
  <c r="BE1178" i="5"/>
  <c r="BK1178" i="5" s="1"/>
  <c r="BB1691" i="5"/>
  <c r="BH1691" i="5" s="1"/>
  <c r="BE1691" i="5"/>
  <c r="BK1691" i="5" s="1"/>
  <c r="BB1435" i="5"/>
  <c r="BH1435" i="5" s="1"/>
  <c r="BE1435" i="5"/>
  <c r="BK1435" i="5" s="1"/>
  <c r="BB1947" i="5"/>
  <c r="BH1947" i="5" s="1"/>
  <c r="BE1947" i="5"/>
  <c r="BK1947" i="5" s="1"/>
  <c r="BB1179" i="5"/>
  <c r="BH1179" i="5" s="1"/>
  <c r="BE1179" i="5"/>
  <c r="BK1179" i="5" s="1"/>
  <c r="BB1692" i="5"/>
  <c r="BH1692" i="5" s="1"/>
  <c r="BE1692" i="5"/>
  <c r="BK1692" i="5" s="1"/>
  <c r="BB1436" i="5"/>
  <c r="BH1436" i="5" s="1"/>
  <c r="BE1436" i="5"/>
  <c r="BK1436" i="5" s="1"/>
  <c r="BB1948" i="5"/>
  <c r="BH1948" i="5" s="1"/>
  <c r="BE1948" i="5"/>
  <c r="BK1948" i="5" s="1"/>
  <c r="BB1180" i="5"/>
  <c r="BH1180" i="5" s="1"/>
  <c r="BE1180" i="5"/>
  <c r="BK1180" i="5" s="1"/>
  <c r="BB1693" i="5"/>
  <c r="BH1693" i="5" s="1"/>
  <c r="BE1693" i="5"/>
  <c r="BK1693" i="5" s="1"/>
  <c r="BB1437" i="5"/>
  <c r="BH1437" i="5" s="1"/>
  <c r="BE1437" i="5"/>
  <c r="BK1437" i="5" s="1"/>
  <c r="BB1949" i="5"/>
  <c r="BH1949" i="5" s="1"/>
  <c r="BE1949" i="5"/>
  <c r="BK1949" i="5" s="1"/>
  <c r="BB1181" i="5"/>
  <c r="BH1181" i="5" s="1"/>
  <c r="BE1181" i="5"/>
  <c r="BK1181" i="5" s="1"/>
  <c r="BB1694" i="5"/>
  <c r="BH1694" i="5" s="1"/>
  <c r="BE1694" i="5"/>
  <c r="BK1694" i="5" s="1"/>
  <c r="BB1438" i="5"/>
  <c r="BH1438" i="5" s="1"/>
  <c r="BE1438" i="5"/>
  <c r="BK1438" i="5" s="1"/>
  <c r="BB1950" i="5"/>
  <c r="BH1950" i="5" s="1"/>
  <c r="BE1950" i="5"/>
  <c r="BK1950" i="5" s="1"/>
  <c r="BB1182" i="5"/>
  <c r="BH1182" i="5" s="1"/>
  <c r="BE1182" i="5"/>
  <c r="BK1182" i="5" s="1"/>
  <c r="BB1695" i="5"/>
  <c r="BH1695" i="5" s="1"/>
  <c r="BE1695" i="5"/>
  <c r="BK1695" i="5" s="1"/>
  <c r="BB1439" i="5"/>
  <c r="BH1439" i="5" s="1"/>
  <c r="BE1439" i="5"/>
  <c r="BK1439" i="5" s="1"/>
  <c r="BB1951" i="5"/>
  <c r="BH1951" i="5" s="1"/>
  <c r="BE1951" i="5"/>
  <c r="BK1951" i="5" s="1"/>
  <c r="BB1183" i="5"/>
  <c r="BH1183" i="5" s="1"/>
  <c r="BE1183" i="5"/>
  <c r="BK1183" i="5" s="1"/>
  <c r="BB1696" i="5"/>
  <c r="BH1696" i="5" s="1"/>
  <c r="BE1696" i="5"/>
  <c r="BK1696" i="5" s="1"/>
  <c r="BB1440" i="5"/>
  <c r="BH1440" i="5" s="1"/>
  <c r="BE1440" i="5"/>
  <c r="BK1440" i="5" s="1"/>
  <c r="BB1952" i="5"/>
  <c r="BH1952" i="5" s="1"/>
  <c r="BE1952" i="5"/>
  <c r="BK1952" i="5" s="1"/>
  <c r="BB1184" i="5"/>
  <c r="BH1184" i="5" s="1"/>
  <c r="BE1184" i="5"/>
  <c r="BK1184" i="5" s="1"/>
  <c r="BB1697" i="5"/>
  <c r="BH1697" i="5" s="1"/>
  <c r="BE1697" i="5"/>
  <c r="BK1697" i="5" s="1"/>
  <c r="BB1441" i="5"/>
  <c r="BH1441" i="5" s="1"/>
  <c r="BE1441" i="5"/>
  <c r="BK1441" i="5" s="1"/>
  <c r="BB1953" i="5"/>
  <c r="BH1953" i="5" s="1"/>
  <c r="BE1953" i="5"/>
  <c r="BK1953" i="5" s="1"/>
  <c r="BB1185" i="5"/>
  <c r="BH1185" i="5" s="1"/>
  <c r="BE1185" i="5"/>
  <c r="BK1185" i="5" s="1"/>
  <c r="BB1698" i="5"/>
  <c r="BH1698" i="5" s="1"/>
  <c r="BE1698" i="5"/>
  <c r="BK1698" i="5" s="1"/>
  <c r="BB1442" i="5"/>
  <c r="BH1442" i="5" s="1"/>
  <c r="BE1442" i="5"/>
  <c r="BK1442" i="5" s="1"/>
  <c r="BB1954" i="5"/>
  <c r="BH1954" i="5" s="1"/>
  <c r="BE1954" i="5"/>
  <c r="BK1954" i="5" s="1"/>
  <c r="BB1186" i="5"/>
  <c r="BH1186" i="5" s="1"/>
  <c r="BE1186" i="5"/>
  <c r="BK1186" i="5" s="1"/>
  <c r="BB1699" i="5"/>
  <c r="BH1699" i="5" s="1"/>
  <c r="BE1699" i="5"/>
  <c r="BK1699" i="5" s="1"/>
  <c r="BB1443" i="5"/>
  <c r="BH1443" i="5" s="1"/>
  <c r="BE1443" i="5"/>
  <c r="BK1443" i="5" s="1"/>
  <c r="BB1955" i="5"/>
  <c r="BH1955" i="5" s="1"/>
  <c r="BE1955" i="5"/>
  <c r="BK1955" i="5" s="1"/>
  <c r="BB1187" i="5"/>
  <c r="BH1187" i="5" s="1"/>
  <c r="BE1187" i="5"/>
  <c r="BK1187" i="5" s="1"/>
  <c r="BB1700" i="5"/>
  <c r="BH1700" i="5" s="1"/>
  <c r="BE1700" i="5"/>
  <c r="BK1700" i="5" s="1"/>
  <c r="BB1444" i="5"/>
  <c r="BH1444" i="5" s="1"/>
  <c r="BE1444" i="5"/>
  <c r="BK1444" i="5" s="1"/>
  <c r="BB1956" i="5"/>
  <c r="BH1956" i="5" s="1"/>
  <c r="BE1956" i="5"/>
  <c r="BK1956" i="5" s="1"/>
  <c r="BB1188" i="5"/>
  <c r="BH1188" i="5" s="1"/>
  <c r="BE1188" i="5"/>
  <c r="BK1188" i="5" s="1"/>
  <c r="BB1701" i="5"/>
  <c r="BH1701" i="5" s="1"/>
  <c r="BE1701" i="5"/>
  <c r="BK1701" i="5" s="1"/>
  <c r="BB1445" i="5"/>
  <c r="BH1445" i="5" s="1"/>
  <c r="BE1445" i="5"/>
  <c r="BK1445" i="5" s="1"/>
  <c r="BB1957" i="5"/>
  <c r="BH1957" i="5" s="1"/>
  <c r="BE1957" i="5"/>
  <c r="BK1957" i="5" s="1"/>
  <c r="BB1189" i="5"/>
  <c r="BH1189" i="5" s="1"/>
  <c r="BE1189" i="5"/>
  <c r="BK1189" i="5" s="1"/>
  <c r="BB1702" i="5"/>
  <c r="BH1702" i="5" s="1"/>
  <c r="BE1702" i="5"/>
  <c r="BK1702" i="5" s="1"/>
  <c r="BB1446" i="5"/>
  <c r="BH1446" i="5" s="1"/>
  <c r="BE1446" i="5"/>
  <c r="BK1446" i="5" s="1"/>
  <c r="BB1958" i="5"/>
  <c r="BH1958" i="5" s="1"/>
  <c r="BE1958" i="5"/>
  <c r="BK1958" i="5" s="1"/>
  <c r="BB1190" i="5"/>
  <c r="BH1190" i="5" s="1"/>
  <c r="BE1190" i="5"/>
  <c r="BK1190" i="5" s="1"/>
  <c r="BB1703" i="5"/>
  <c r="BH1703" i="5" s="1"/>
  <c r="BE1703" i="5"/>
  <c r="BK1703" i="5" s="1"/>
  <c r="BB1447" i="5"/>
  <c r="BH1447" i="5" s="1"/>
  <c r="BE1447" i="5"/>
  <c r="BK1447" i="5" s="1"/>
  <c r="BB1959" i="5"/>
  <c r="BH1959" i="5" s="1"/>
  <c r="BE1959" i="5"/>
  <c r="BK1959" i="5" s="1"/>
  <c r="BB1191" i="5"/>
  <c r="BH1191" i="5" s="1"/>
  <c r="BE1191" i="5"/>
  <c r="BK1191" i="5" s="1"/>
  <c r="BB1704" i="5"/>
  <c r="BH1704" i="5" s="1"/>
  <c r="BE1704" i="5"/>
  <c r="BK1704" i="5" s="1"/>
  <c r="BB1448" i="5"/>
  <c r="BH1448" i="5" s="1"/>
  <c r="BE1448" i="5"/>
  <c r="BK1448" i="5" s="1"/>
  <c r="BB1960" i="5"/>
  <c r="BH1960" i="5" s="1"/>
  <c r="BE1960" i="5"/>
  <c r="BK1960" i="5" s="1"/>
  <c r="BB1192" i="5"/>
  <c r="BH1192" i="5" s="1"/>
  <c r="BE1192" i="5"/>
  <c r="BK1192" i="5" s="1"/>
  <c r="BB1705" i="5"/>
  <c r="BH1705" i="5" s="1"/>
  <c r="BE1705" i="5"/>
  <c r="BK1705" i="5" s="1"/>
  <c r="BB1449" i="5"/>
  <c r="BH1449" i="5" s="1"/>
  <c r="BE1449" i="5"/>
  <c r="BK1449" i="5" s="1"/>
  <c r="BB1961" i="5"/>
  <c r="BH1961" i="5" s="1"/>
  <c r="BE1961" i="5"/>
  <c r="BK1961" i="5" s="1"/>
  <c r="BB1193" i="5"/>
  <c r="BH1193" i="5" s="1"/>
  <c r="BE1193" i="5"/>
  <c r="BK1193" i="5" s="1"/>
  <c r="BB1706" i="5"/>
  <c r="BH1706" i="5" s="1"/>
  <c r="BE1706" i="5"/>
  <c r="BK1706" i="5" s="1"/>
  <c r="BB1450" i="5"/>
  <c r="BH1450" i="5" s="1"/>
  <c r="BE1450" i="5"/>
  <c r="BK1450" i="5" s="1"/>
  <c r="BB1962" i="5"/>
  <c r="BH1962" i="5" s="1"/>
  <c r="BE1962" i="5"/>
  <c r="BK1962" i="5" s="1"/>
  <c r="BB1194" i="5"/>
  <c r="BH1194" i="5" s="1"/>
  <c r="BE1194" i="5"/>
  <c r="BK1194" i="5" s="1"/>
  <c r="BB1707" i="5"/>
  <c r="BH1707" i="5" s="1"/>
  <c r="BE1707" i="5"/>
  <c r="BK1707" i="5" s="1"/>
  <c r="BB1451" i="5"/>
  <c r="BH1451" i="5" s="1"/>
  <c r="BE1451" i="5"/>
  <c r="BK1451" i="5" s="1"/>
  <c r="BB1963" i="5"/>
  <c r="BH1963" i="5" s="1"/>
  <c r="BE1963" i="5"/>
  <c r="BK1963" i="5" s="1"/>
  <c r="BB1195" i="5"/>
  <c r="BH1195" i="5" s="1"/>
  <c r="BE1195" i="5"/>
  <c r="BK1195" i="5" s="1"/>
  <c r="BB1708" i="5"/>
  <c r="BH1708" i="5" s="1"/>
  <c r="BE1708" i="5"/>
  <c r="BK1708" i="5" s="1"/>
  <c r="BB1452" i="5"/>
  <c r="BH1452" i="5" s="1"/>
  <c r="BE1452" i="5"/>
  <c r="BK1452" i="5" s="1"/>
  <c r="BB1964" i="5"/>
  <c r="BH1964" i="5" s="1"/>
  <c r="BE1964" i="5"/>
  <c r="BK1964" i="5" s="1"/>
  <c r="BB1196" i="5"/>
  <c r="BH1196" i="5" s="1"/>
  <c r="BE1196" i="5"/>
  <c r="BK1196" i="5" s="1"/>
  <c r="BB1709" i="5"/>
  <c r="BH1709" i="5" s="1"/>
  <c r="BE1709" i="5"/>
  <c r="BK1709" i="5" s="1"/>
  <c r="BB1453" i="5"/>
  <c r="BH1453" i="5" s="1"/>
  <c r="BE1453" i="5"/>
  <c r="BK1453" i="5" s="1"/>
  <c r="BB1965" i="5"/>
  <c r="BH1965" i="5" s="1"/>
  <c r="BE1965" i="5"/>
  <c r="BK1965" i="5" s="1"/>
  <c r="BB1197" i="5"/>
  <c r="BH1197" i="5" s="1"/>
  <c r="BE1197" i="5"/>
  <c r="BK1197" i="5" s="1"/>
  <c r="BB1710" i="5"/>
  <c r="BH1710" i="5" s="1"/>
  <c r="BE1710" i="5"/>
  <c r="BK1710" i="5" s="1"/>
  <c r="BB1454" i="5"/>
  <c r="BH1454" i="5" s="1"/>
  <c r="BE1454" i="5"/>
  <c r="BK1454" i="5" s="1"/>
  <c r="BB1966" i="5"/>
  <c r="BH1966" i="5" s="1"/>
  <c r="BE1966" i="5"/>
  <c r="BK1966" i="5" s="1"/>
  <c r="BB1198" i="5"/>
  <c r="BH1198" i="5" s="1"/>
  <c r="BE1198" i="5"/>
  <c r="BK1198" i="5" s="1"/>
  <c r="BB1711" i="5"/>
  <c r="BH1711" i="5" s="1"/>
  <c r="BE1711" i="5"/>
  <c r="BK1711" i="5" s="1"/>
  <c r="BB1455" i="5"/>
  <c r="BH1455" i="5" s="1"/>
  <c r="BE1455" i="5"/>
  <c r="BK1455" i="5" s="1"/>
  <c r="BB1967" i="5"/>
  <c r="BH1967" i="5" s="1"/>
  <c r="BE1967" i="5"/>
  <c r="BK1967" i="5" s="1"/>
  <c r="BB1199" i="5"/>
  <c r="BH1199" i="5" s="1"/>
  <c r="BE1199" i="5"/>
  <c r="BK1199" i="5" s="1"/>
  <c r="BB1712" i="5"/>
  <c r="BH1712" i="5" s="1"/>
  <c r="BE1712" i="5"/>
  <c r="BK1712" i="5" s="1"/>
  <c r="BB1456" i="5"/>
  <c r="BH1456" i="5" s="1"/>
  <c r="BE1456" i="5"/>
  <c r="BK1456" i="5" s="1"/>
  <c r="BB1968" i="5"/>
  <c r="BH1968" i="5" s="1"/>
  <c r="BE1968" i="5"/>
  <c r="BK1968" i="5" s="1"/>
  <c r="BB1200" i="5"/>
  <c r="BH1200" i="5" s="1"/>
  <c r="BE1200" i="5"/>
  <c r="BK1200" i="5" s="1"/>
  <c r="BB1713" i="5"/>
  <c r="BH1713" i="5" s="1"/>
  <c r="BE1713" i="5"/>
  <c r="BK1713" i="5" s="1"/>
  <c r="BB1457" i="5"/>
  <c r="BH1457" i="5" s="1"/>
  <c r="BE1457" i="5"/>
  <c r="BK1457" i="5" s="1"/>
  <c r="BB1969" i="5"/>
  <c r="BH1969" i="5" s="1"/>
  <c r="BE1969" i="5"/>
  <c r="BK1969" i="5" s="1"/>
  <c r="BB1201" i="5"/>
  <c r="BH1201" i="5" s="1"/>
  <c r="BE1201" i="5"/>
  <c r="BK1201" i="5" s="1"/>
  <c r="BB1714" i="5"/>
  <c r="BH1714" i="5" s="1"/>
  <c r="BE1714" i="5"/>
  <c r="BK1714" i="5" s="1"/>
  <c r="BB1458" i="5"/>
  <c r="BH1458" i="5" s="1"/>
  <c r="BE1458" i="5"/>
  <c r="BK1458" i="5" s="1"/>
  <c r="BB1970" i="5"/>
  <c r="BH1970" i="5" s="1"/>
  <c r="BE1970" i="5"/>
  <c r="BK1970" i="5" s="1"/>
  <c r="BB1202" i="5"/>
  <c r="BH1202" i="5" s="1"/>
  <c r="BE1202" i="5"/>
  <c r="BK1202" i="5" s="1"/>
  <c r="BB1715" i="5"/>
  <c r="BH1715" i="5" s="1"/>
  <c r="BE1715" i="5"/>
  <c r="BK1715" i="5" s="1"/>
  <c r="BB1459" i="5"/>
  <c r="BH1459" i="5" s="1"/>
  <c r="BE1459" i="5"/>
  <c r="BK1459" i="5" s="1"/>
  <c r="BB1971" i="5"/>
  <c r="BH1971" i="5" s="1"/>
  <c r="BE1971" i="5"/>
  <c r="BK1971" i="5" s="1"/>
  <c r="BB1203" i="5"/>
  <c r="BH1203" i="5" s="1"/>
  <c r="BE1203" i="5"/>
  <c r="BK1203" i="5" s="1"/>
  <c r="BB1716" i="5"/>
  <c r="BH1716" i="5" s="1"/>
  <c r="BE1716" i="5"/>
  <c r="BK1716" i="5" s="1"/>
  <c r="BB1460" i="5"/>
  <c r="BH1460" i="5" s="1"/>
  <c r="BE1460" i="5"/>
  <c r="BK1460" i="5" s="1"/>
  <c r="BB1972" i="5"/>
  <c r="BH1972" i="5" s="1"/>
  <c r="BE1972" i="5"/>
  <c r="BK1972" i="5" s="1"/>
  <c r="BB1204" i="5"/>
  <c r="BH1204" i="5" s="1"/>
  <c r="BE1204" i="5"/>
  <c r="BK1204" i="5" s="1"/>
  <c r="BB1717" i="5"/>
  <c r="BH1717" i="5" s="1"/>
  <c r="BE1717" i="5"/>
  <c r="BK1717" i="5" s="1"/>
  <c r="BB1461" i="5"/>
  <c r="BH1461" i="5" s="1"/>
  <c r="BE1461" i="5"/>
  <c r="BK1461" i="5" s="1"/>
  <c r="BB1973" i="5"/>
  <c r="BH1973" i="5" s="1"/>
  <c r="BE1973" i="5"/>
  <c r="BK1973" i="5" s="1"/>
  <c r="BB1205" i="5"/>
  <c r="BH1205" i="5" s="1"/>
  <c r="BE1205" i="5"/>
  <c r="BK1205" i="5" s="1"/>
  <c r="BB1718" i="5"/>
  <c r="BH1718" i="5" s="1"/>
  <c r="BE1718" i="5"/>
  <c r="BK1718" i="5" s="1"/>
  <c r="BB1462" i="5"/>
  <c r="BH1462" i="5" s="1"/>
  <c r="BE1462" i="5"/>
  <c r="BK1462" i="5" s="1"/>
  <c r="BB1974" i="5"/>
  <c r="BH1974" i="5" s="1"/>
  <c r="BE1974" i="5"/>
  <c r="BK1974" i="5" s="1"/>
  <c r="BB1206" i="5"/>
  <c r="BH1206" i="5" s="1"/>
  <c r="BE1206" i="5"/>
  <c r="BK1206" i="5" s="1"/>
  <c r="BB1719" i="5"/>
  <c r="BH1719" i="5" s="1"/>
  <c r="BE1719" i="5"/>
  <c r="BK1719" i="5" s="1"/>
  <c r="BB1463" i="5"/>
  <c r="BH1463" i="5" s="1"/>
  <c r="BE1463" i="5"/>
  <c r="BK1463" i="5" s="1"/>
  <c r="BB1975" i="5"/>
  <c r="BH1975" i="5" s="1"/>
  <c r="BE1975" i="5"/>
  <c r="BK1975" i="5" s="1"/>
  <c r="BB1207" i="5"/>
  <c r="BH1207" i="5" s="1"/>
  <c r="BE1207" i="5"/>
  <c r="BK1207" i="5" s="1"/>
  <c r="BB1720" i="5"/>
  <c r="BH1720" i="5" s="1"/>
  <c r="BE1720" i="5"/>
  <c r="BK1720" i="5" s="1"/>
  <c r="BB1464" i="5"/>
  <c r="BH1464" i="5" s="1"/>
  <c r="BE1464" i="5"/>
  <c r="BK1464" i="5" s="1"/>
  <c r="BB1976" i="5"/>
  <c r="BH1976" i="5" s="1"/>
  <c r="BE1976" i="5"/>
  <c r="BK1976" i="5" s="1"/>
  <c r="BB1208" i="5"/>
  <c r="BH1208" i="5" s="1"/>
  <c r="BE1208" i="5"/>
  <c r="BK1208" i="5" s="1"/>
  <c r="BB1721" i="5"/>
  <c r="BH1721" i="5" s="1"/>
  <c r="BE1721" i="5"/>
  <c r="BK1721" i="5" s="1"/>
  <c r="BB1465" i="5"/>
  <c r="BH1465" i="5" s="1"/>
  <c r="BE1465" i="5"/>
  <c r="BK1465" i="5" s="1"/>
  <c r="BB1977" i="5"/>
  <c r="BH1977" i="5" s="1"/>
  <c r="BE1977" i="5"/>
  <c r="BK1977" i="5" s="1"/>
  <c r="BB1209" i="5"/>
  <c r="BH1209" i="5" s="1"/>
  <c r="BE1209" i="5"/>
  <c r="BK1209" i="5" s="1"/>
  <c r="BB1722" i="5"/>
  <c r="BH1722" i="5" s="1"/>
  <c r="BE1722" i="5"/>
  <c r="BK1722" i="5" s="1"/>
  <c r="BB1466" i="5"/>
  <c r="BH1466" i="5" s="1"/>
  <c r="BE1466" i="5"/>
  <c r="BK1466" i="5" s="1"/>
  <c r="BB1978" i="5"/>
  <c r="BH1978" i="5" s="1"/>
  <c r="BE1978" i="5"/>
  <c r="BK1978" i="5" s="1"/>
  <c r="BB1210" i="5"/>
  <c r="BH1210" i="5" s="1"/>
  <c r="BE1210" i="5"/>
  <c r="BK1210" i="5" s="1"/>
  <c r="BB1723" i="5"/>
  <c r="BH1723" i="5" s="1"/>
  <c r="BE1723" i="5"/>
  <c r="BK1723" i="5" s="1"/>
  <c r="BB1467" i="5"/>
  <c r="BH1467" i="5" s="1"/>
  <c r="BE1467" i="5"/>
  <c r="BK1467" i="5" s="1"/>
  <c r="BB1979" i="5"/>
  <c r="BH1979" i="5" s="1"/>
  <c r="BE1979" i="5"/>
  <c r="BK1979" i="5" s="1"/>
  <c r="BB1211" i="5"/>
  <c r="BH1211" i="5" s="1"/>
  <c r="BE1211" i="5"/>
  <c r="BK1211" i="5" s="1"/>
  <c r="BB1724" i="5"/>
  <c r="BH1724" i="5" s="1"/>
  <c r="BE1724" i="5"/>
  <c r="BK1724" i="5" s="1"/>
  <c r="BB1468" i="5"/>
  <c r="BH1468" i="5" s="1"/>
  <c r="BE1468" i="5"/>
  <c r="BK1468" i="5" s="1"/>
  <c r="BB1980" i="5"/>
  <c r="BH1980" i="5" s="1"/>
  <c r="BE1980" i="5"/>
  <c r="BK1980" i="5" s="1"/>
  <c r="BB1212" i="5"/>
  <c r="BH1212" i="5" s="1"/>
  <c r="BE1212" i="5"/>
  <c r="BK1212" i="5" s="1"/>
  <c r="BB1725" i="5"/>
  <c r="BH1725" i="5" s="1"/>
  <c r="BE1725" i="5"/>
  <c r="BK1725" i="5" s="1"/>
  <c r="BB1469" i="5"/>
  <c r="BH1469" i="5" s="1"/>
  <c r="BE1469" i="5"/>
  <c r="BK1469" i="5" s="1"/>
  <c r="BB1981" i="5"/>
  <c r="BH1981" i="5" s="1"/>
  <c r="BE1981" i="5"/>
  <c r="BK1981" i="5" s="1"/>
  <c r="BB1213" i="5"/>
  <c r="BH1213" i="5" s="1"/>
  <c r="BE1213" i="5"/>
  <c r="BK1213" i="5" s="1"/>
  <c r="BB1726" i="5"/>
  <c r="BH1726" i="5" s="1"/>
  <c r="BE1726" i="5"/>
  <c r="BK1726" i="5" s="1"/>
  <c r="BB1470" i="5"/>
  <c r="BH1470" i="5" s="1"/>
  <c r="BE1470" i="5"/>
  <c r="BK1470" i="5" s="1"/>
  <c r="BB1982" i="5"/>
  <c r="BH1982" i="5" s="1"/>
  <c r="BE1982" i="5"/>
  <c r="BK1982" i="5" s="1"/>
  <c r="BB1214" i="5"/>
  <c r="BH1214" i="5" s="1"/>
  <c r="BE1214" i="5"/>
  <c r="BK1214" i="5" s="1"/>
  <c r="BB1727" i="5"/>
  <c r="BH1727" i="5" s="1"/>
  <c r="BE1727" i="5"/>
  <c r="BK1727" i="5" s="1"/>
  <c r="BB1471" i="5"/>
  <c r="BH1471" i="5" s="1"/>
  <c r="BE1471" i="5"/>
  <c r="BK1471" i="5" s="1"/>
  <c r="BB1983" i="5"/>
  <c r="BH1983" i="5" s="1"/>
  <c r="BE1983" i="5"/>
  <c r="BK1983" i="5" s="1"/>
  <c r="BB1215" i="5"/>
  <c r="BH1215" i="5" s="1"/>
  <c r="BE1215" i="5"/>
  <c r="BK1215" i="5" s="1"/>
  <c r="BB1728" i="5"/>
  <c r="BH1728" i="5" s="1"/>
  <c r="BE1728" i="5"/>
  <c r="BK1728" i="5" s="1"/>
  <c r="BB1472" i="5"/>
  <c r="BH1472" i="5" s="1"/>
  <c r="BE1472" i="5"/>
  <c r="BK1472" i="5" s="1"/>
  <c r="BB1984" i="5"/>
  <c r="BH1984" i="5" s="1"/>
  <c r="BE1984" i="5"/>
  <c r="BK1984" i="5" s="1"/>
  <c r="BB1216" i="5"/>
  <c r="BH1216" i="5" s="1"/>
  <c r="BE1216" i="5"/>
  <c r="BK1216" i="5" s="1"/>
  <c r="BB1729" i="5"/>
  <c r="BH1729" i="5" s="1"/>
  <c r="BE1729" i="5"/>
  <c r="BK1729" i="5" s="1"/>
  <c r="BB1473" i="5"/>
  <c r="BH1473" i="5" s="1"/>
  <c r="BE1473" i="5"/>
  <c r="BK1473" i="5" s="1"/>
  <c r="BB1985" i="5"/>
  <c r="BH1985" i="5" s="1"/>
  <c r="BE1985" i="5"/>
  <c r="BK1985" i="5" s="1"/>
  <c r="BB1217" i="5"/>
  <c r="BH1217" i="5" s="1"/>
  <c r="BE1217" i="5"/>
  <c r="BK1217" i="5" s="1"/>
  <c r="BB1730" i="5"/>
  <c r="BH1730" i="5" s="1"/>
  <c r="BE1730" i="5"/>
  <c r="BK1730" i="5" s="1"/>
  <c r="BB1474" i="5"/>
  <c r="BH1474" i="5" s="1"/>
  <c r="BE1474" i="5"/>
  <c r="BK1474" i="5" s="1"/>
  <c r="BB1986" i="5"/>
  <c r="BH1986" i="5" s="1"/>
  <c r="BE1986" i="5"/>
  <c r="BK1986" i="5" s="1"/>
  <c r="BB1218" i="5"/>
  <c r="BH1218" i="5" s="1"/>
  <c r="BE1218" i="5"/>
  <c r="BK1218" i="5" s="1"/>
  <c r="BB1731" i="5"/>
  <c r="BH1731" i="5" s="1"/>
  <c r="BE1731" i="5"/>
  <c r="BK1731" i="5" s="1"/>
  <c r="BB1475" i="5"/>
  <c r="BH1475" i="5" s="1"/>
  <c r="BE1475" i="5"/>
  <c r="BK1475" i="5" s="1"/>
  <c r="BB1987" i="5"/>
  <c r="BH1987" i="5" s="1"/>
  <c r="BE1987" i="5"/>
  <c r="BK1987" i="5" s="1"/>
  <c r="BB1219" i="5"/>
  <c r="BH1219" i="5" s="1"/>
  <c r="BE1219" i="5"/>
  <c r="BK1219" i="5" s="1"/>
  <c r="BB1732" i="5"/>
  <c r="BH1732" i="5" s="1"/>
  <c r="BE1732" i="5"/>
  <c r="BK1732" i="5" s="1"/>
  <c r="BB1476" i="5"/>
  <c r="BH1476" i="5" s="1"/>
  <c r="BE1476" i="5"/>
  <c r="BK1476" i="5" s="1"/>
  <c r="BB1988" i="5"/>
  <c r="BH1988" i="5" s="1"/>
  <c r="BE1988" i="5"/>
  <c r="BK1988" i="5" s="1"/>
  <c r="BB1220" i="5"/>
  <c r="BH1220" i="5" s="1"/>
  <c r="BE1220" i="5"/>
  <c r="BK1220" i="5" s="1"/>
  <c r="BB1733" i="5"/>
  <c r="BH1733" i="5" s="1"/>
  <c r="BE1733" i="5"/>
  <c r="BK1733" i="5" s="1"/>
  <c r="BB1477" i="5"/>
  <c r="BH1477" i="5" s="1"/>
  <c r="BE1477" i="5"/>
  <c r="BK1477" i="5" s="1"/>
  <c r="BB1989" i="5"/>
  <c r="BH1989" i="5" s="1"/>
  <c r="BE1989" i="5"/>
  <c r="BK1989" i="5" s="1"/>
  <c r="BB1221" i="5"/>
  <c r="BH1221" i="5" s="1"/>
  <c r="BE1221" i="5"/>
  <c r="BK1221" i="5" s="1"/>
  <c r="BB1734" i="5"/>
  <c r="BH1734" i="5" s="1"/>
  <c r="BE1734" i="5"/>
  <c r="BK1734" i="5" s="1"/>
  <c r="BB1478" i="5"/>
  <c r="BH1478" i="5" s="1"/>
  <c r="BE1478" i="5"/>
  <c r="BK1478" i="5" s="1"/>
  <c r="BB1990" i="5"/>
  <c r="BH1990" i="5" s="1"/>
  <c r="BE1990" i="5"/>
  <c r="BK1990" i="5" s="1"/>
  <c r="BB1222" i="5"/>
  <c r="BH1222" i="5" s="1"/>
  <c r="BE1222" i="5"/>
  <c r="BK1222" i="5" s="1"/>
  <c r="BB1735" i="5"/>
  <c r="BH1735" i="5" s="1"/>
  <c r="BE1735" i="5"/>
  <c r="BK1735" i="5" s="1"/>
  <c r="BB1479" i="5"/>
  <c r="BH1479" i="5" s="1"/>
  <c r="BE1479" i="5"/>
  <c r="BK1479" i="5" s="1"/>
  <c r="BB1991" i="5"/>
  <c r="BH1991" i="5" s="1"/>
  <c r="BE1991" i="5"/>
  <c r="BK1991" i="5" s="1"/>
  <c r="BB1223" i="5"/>
  <c r="BH1223" i="5" s="1"/>
  <c r="BE1223" i="5"/>
  <c r="BK1223" i="5" s="1"/>
  <c r="BB1736" i="5"/>
  <c r="BH1736" i="5" s="1"/>
  <c r="BE1736" i="5"/>
  <c r="BK1736" i="5" s="1"/>
  <c r="BB1480" i="5"/>
  <c r="BH1480" i="5" s="1"/>
  <c r="BE1480" i="5"/>
  <c r="BK1480" i="5" s="1"/>
  <c r="BB1992" i="5"/>
  <c r="BH1992" i="5" s="1"/>
  <c r="BE1992" i="5"/>
  <c r="BK1992" i="5" s="1"/>
  <c r="BB1224" i="5"/>
  <c r="BH1224" i="5" s="1"/>
  <c r="BE1224" i="5"/>
  <c r="BK1224" i="5" s="1"/>
  <c r="BB1737" i="5"/>
  <c r="BH1737" i="5" s="1"/>
  <c r="BE1737" i="5"/>
  <c r="BK1737" i="5" s="1"/>
  <c r="BB1481" i="5"/>
  <c r="BH1481" i="5" s="1"/>
  <c r="BE1481" i="5"/>
  <c r="BK1481" i="5" s="1"/>
  <c r="BB1993" i="5"/>
  <c r="BH1993" i="5" s="1"/>
  <c r="BE1993" i="5"/>
  <c r="BK1993" i="5" s="1"/>
  <c r="BB1225" i="5"/>
  <c r="BH1225" i="5" s="1"/>
  <c r="BE1225" i="5"/>
  <c r="BK1225" i="5" s="1"/>
  <c r="BB1738" i="5"/>
  <c r="BH1738" i="5" s="1"/>
  <c r="BE1738" i="5"/>
  <c r="BK1738" i="5" s="1"/>
  <c r="BB1482" i="5"/>
  <c r="BH1482" i="5" s="1"/>
  <c r="BE1482" i="5"/>
  <c r="BK1482" i="5" s="1"/>
  <c r="BB1994" i="5"/>
  <c r="BH1994" i="5" s="1"/>
  <c r="BE1994" i="5"/>
  <c r="BK1994" i="5" s="1"/>
  <c r="BB1226" i="5"/>
  <c r="BH1226" i="5" s="1"/>
  <c r="BE1226" i="5"/>
  <c r="BK1226" i="5" s="1"/>
  <c r="BB1739" i="5"/>
  <c r="BH1739" i="5" s="1"/>
  <c r="BE1739" i="5"/>
  <c r="BK1739" i="5" s="1"/>
  <c r="BB1483" i="5"/>
  <c r="BH1483" i="5" s="1"/>
  <c r="BE1483" i="5"/>
  <c r="BK1483" i="5" s="1"/>
  <c r="BB1995" i="5"/>
  <c r="BH1995" i="5" s="1"/>
  <c r="BE1995" i="5"/>
  <c r="BK1995" i="5" s="1"/>
  <c r="BB1227" i="5"/>
  <c r="BH1227" i="5" s="1"/>
  <c r="BE1227" i="5"/>
  <c r="BK1227" i="5" s="1"/>
  <c r="BB1740" i="5"/>
  <c r="BH1740" i="5" s="1"/>
  <c r="BE1740" i="5"/>
  <c r="BK1740" i="5" s="1"/>
  <c r="BB1484" i="5"/>
  <c r="BH1484" i="5" s="1"/>
  <c r="BE1484" i="5"/>
  <c r="BK1484" i="5" s="1"/>
  <c r="BB1996" i="5"/>
  <c r="BH1996" i="5" s="1"/>
  <c r="BE1996" i="5"/>
  <c r="BK1996" i="5" s="1"/>
  <c r="BB1228" i="5"/>
  <c r="BH1228" i="5" s="1"/>
  <c r="BE1228" i="5"/>
  <c r="BK1228" i="5" s="1"/>
  <c r="BB1741" i="5"/>
  <c r="BH1741" i="5" s="1"/>
  <c r="BE1741" i="5"/>
  <c r="BK1741" i="5" s="1"/>
  <c r="BB1485" i="5"/>
  <c r="BH1485" i="5" s="1"/>
  <c r="BE1485" i="5"/>
  <c r="BK1485" i="5" s="1"/>
  <c r="BB1997" i="5"/>
  <c r="BH1997" i="5" s="1"/>
  <c r="BE1997" i="5"/>
  <c r="BK1997" i="5" s="1"/>
  <c r="BB1229" i="5"/>
  <c r="BH1229" i="5" s="1"/>
  <c r="BE1229" i="5"/>
  <c r="BK1229" i="5" s="1"/>
  <c r="BB1742" i="5"/>
  <c r="BH1742" i="5" s="1"/>
  <c r="BE1742" i="5"/>
  <c r="BK1742" i="5" s="1"/>
  <c r="BB1486" i="5"/>
  <c r="BH1486" i="5" s="1"/>
  <c r="BE1486" i="5"/>
  <c r="BK1486" i="5" s="1"/>
  <c r="BB1998" i="5"/>
  <c r="BH1998" i="5" s="1"/>
  <c r="BE1998" i="5"/>
  <c r="BK1998" i="5" s="1"/>
  <c r="BB1230" i="5"/>
  <c r="BH1230" i="5" s="1"/>
  <c r="BE1230" i="5"/>
  <c r="BK1230" i="5" s="1"/>
  <c r="BB1743" i="5"/>
  <c r="BH1743" i="5" s="1"/>
  <c r="BE1743" i="5"/>
  <c r="BK1743" i="5" s="1"/>
  <c r="BB1487" i="5"/>
  <c r="BH1487" i="5" s="1"/>
  <c r="BE1487" i="5"/>
  <c r="BK1487" i="5" s="1"/>
  <c r="BB1999" i="5"/>
  <c r="BH1999" i="5" s="1"/>
  <c r="BE1999" i="5"/>
  <c r="BK1999" i="5" s="1"/>
  <c r="BB1231" i="5"/>
  <c r="BH1231" i="5" s="1"/>
  <c r="BE1231" i="5"/>
  <c r="BK1231" i="5" s="1"/>
  <c r="BB1744" i="5"/>
  <c r="BH1744" i="5" s="1"/>
  <c r="BE1744" i="5"/>
  <c r="BK1744" i="5" s="1"/>
  <c r="BB1488" i="5"/>
  <c r="BH1488" i="5" s="1"/>
  <c r="BE1488" i="5"/>
  <c r="BK1488" i="5" s="1"/>
  <c r="BB2000" i="5"/>
  <c r="BH2000" i="5" s="1"/>
  <c r="BE2000" i="5"/>
  <c r="BK2000" i="5" s="1"/>
  <c r="BB1232" i="5"/>
  <c r="BH1232" i="5" s="1"/>
  <c r="BE1232" i="5"/>
  <c r="BK1232" i="5" s="1"/>
  <c r="BB1745" i="5"/>
  <c r="BH1745" i="5" s="1"/>
  <c r="BE1745" i="5"/>
  <c r="BK1745" i="5" s="1"/>
  <c r="BB1489" i="5"/>
  <c r="BH1489" i="5" s="1"/>
  <c r="BE1489" i="5"/>
  <c r="BK1489" i="5" s="1"/>
  <c r="BB2001" i="5"/>
  <c r="BH2001" i="5" s="1"/>
  <c r="BE2001" i="5"/>
  <c r="BK2001" i="5" s="1"/>
  <c r="BB1233" i="5"/>
  <c r="BH1233" i="5" s="1"/>
  <c r="BE1233" i="5"/>
  <c r="BK1233" i="5" s="1"/>
  <c r="BB1746" i="5"/>
  <c r="BH1746" i="5" s="1"/>
  <c r="BE1746" i="5"/>
  <c r="BK1746" i="5" s="1"/>
  <c r="BB1490" i="5"/>
  <c r="BH1490" i="5" s="1"/>
  <c r="BE1490" i="5"/>
  <c r="BK1490" i="5" s="1"/>
  <c r="BB2002" i="5"/>
  <c r="BH2002" i="5" s="1"/>
  <c r="BE2002" i="5"/>
  <c r="BK2002" i="5" s="1"/>
  <c r="BB1234" i="5"/>
  <c r="BH1234" i="5" s="1"/>
  <c r="BE1234" i="5"/>
  <c r="BK1234" i="5" s="1"/>
  <c r="BB1747" i="5"/>
  <c r="BH1747" i="5" s="1"/>
  <c r="BE1747" i="5"/>
  <c r="BK1747" i="5" s="1"/>
  <c r="BB1491" i="5"/>
  <c r="BH1491" i="5" s="1"/>
  <c r="BE1491" i="5"/>
  <c r="BK1491" i="5" s="1"/>
  <c r="BB2003" i="5"/>
  <c r="BH2003" i="5" s="1"/>
  <c r="BE2003" i="5"/>
  <c r="BK2003" i="5" s="1"/>
  <c r="BB1235" i="5"/>
  <c r="BH1235" i="5" s="1"/>
  <c r="BE1235" i="5"/>
  <c r="BK1235" i="5" s="1"/>
  <c r="BB1748" i="5"/>
  <c r="BH1748" i="5" s="1"/>
  <c r="BE1748" i="5"/>
  <c r="BK1748" i="5" s="1"/>
  <c r="BB1492" i="5"/>
  <c r="BH1492" i="5" s="1"/>
  <c r="BE1492" i="5"/>
  <c r="BK1492" i="5" s="1"/>
  <c r="BB2004" i="5"/>
  <c r="BH2004" i="5" s="1"/>
  <c r="BE2004" i="5"/>
  <c r="BK2004" i="5" s="1"/>
  <c r="BB1236" i="5"/>
  <c r="BH1236" i="5" s="1"/>
  <c r="BE1236" i="5"/>
  <c r="BK1236" i="5" s="1"/>
  <c r="BB1749" i="5"/>
  <c r="BH1749" i="5" s="1"/>
  <c r="BE1749" i="5"/>
  <c r="BK1749" i="5" s="1"/>
  <c r="BB1493" i="5"/>
  <c r="BH1493" i="5" s="1"/>
  <c r="BE1493" i="5"/>
  <c r="BK1493" i="5" s="1"/>
  <c r="BB2005" i="5"/>
  <c r="BH2005" i="5" s="1"/>
  <c r="BE2005" i="5"/>
  <c r="BK2005" i="5" s="1"/>
  <c r="BB1237" i="5"/>
  <c r="BH1237" i="5" s="1"/>
  <c r="BE1237" i="5"/>
  <c r="BK1237" i="5" s="1"/>
  <c r="BB1750" i="5"/>
  <c r="BH1750" i="5" s="1"/>
  <c r="BE1750" i="5"/>
  <c r="BK1750" i="5" s="1"/>
  <c r="BB1494" i="5"/>
  <c r="BH1494" i="5" s="1"/>
  <c r="BE1494" i="5"/>
  <c r="BK1494" i="5" s="1"/>
  <c r="BB2006" i="5"/>
  <c r="BH2006" i="5" s="1"/>
  <c r="BE2006" i="5"/>
  <c r="BK2006" i="5" s="1"/>
  <c r="BB1238" i="5"/>
  <c r="BH1238" i="5" s="1"/>
  <c r="BE1238" i="5"/>
  <c r="BK1238" i="5" s="1"/>
  <c r="BB1751" i="5"/>
  <c r="BH1751" i="5" s="1"/>
  <c r="BE1751" i="5"/>
  <c r="BK1751" i="5" s="1"/>
  <c r="BB1495" i="5"/>
  <c r="BH1495" i="5" s="1"/>
  <c r="BE1495" i="5"/>
  <c r="BK1495" i="5" s="1"/>
  <c r="BB2007" i="5"/>
  <c r="BH2007" i="5" s="1"/>
  <c r="BE2007" i="5"/>
  <c r="BK2007" i="5" s="1"/>
  <c r="BB1239" i="5"/>
  <c r="BH1239" i="5" s="1"/>
  <c r="BE1239" i="5"/>
  <c r="BK1239" i="5" s="1"/>
  <c r="BB1752" i="5"/>
  <c r="BH1752" i="5" s="1"/>
  <c r="BE1752" i="5"/>
  <c r="BK1752" i="5" s="1"/>
  <c r="BB1496" i="5"/>
  <c r="BH1496" i="5" s="1"/>
  <c r="BE1496" i="5"/>
  <c r="BK1496" i="5" s="1"/>
  <c r="BB2008" i="5"/>
  <c r="BH2008" i="5" s="1"/>
  <c r="BE2008" i="5"/>
  <c r="BK2008" i="5" s="1"/>
  <c r="BB1240" i="5"/>
  <c r="BH1240" i="5" s="1"/>
  <c r="BE1240" i="5"/>
  <c r="BK1240" i="5" s="1"/>
  <c r="BB1753" i="5"/>
  <c r="BH1753" i="5" s="1"/>
  <c r="BE1753" i="5"/>
  <c r="BK1753" i="5" s="1"/>
  <c r="BB1497" i="5"/>
  <c r="BH1497" i="5" s="1"/>
  <c r="BE1497" i="5"/>
  <c r="BK1497" i="5" s="1"/>
  <c r="BB2009" i="5"/>
  <c r="BH2009" i="5" s="1"/>
  <c r="BE2009" i="5"/>
  <c r="BK2009" i="5" s="1"/>
  <c r="BB1241" i="5"/>
  <c r="BH1241" i="5" s="1"/>
  <c r="BE1241" i="5"/>
  <c r="BK1241" i="5" s="1"/>
  <c r="BB1754" i="5"/>
  <c r="BH1754" i="5" s="1"/>
  <c r="BE1754" i="5"/>
  <c r="BK1754" i="5" s="1"/>
  <c r="BB1498" i="5"/>
  <c r="BH1498" i="5" s="1"/>
  <c r="BE1498" i="5"/>
  <c r="BK1498" i="5" s="1"/>
  <c r="BB2010" i="5"/>
  <c r="BH2010" i="5" s="1"/>
  <c r="BE2010" i="5"/>
  <c r="BK2010" i="5" s="1"/>
  <c r="BB1242" i="5"/>
  <c r="BH1242" i="5" s="1"/>
  <c r="BE1242" i="5"/>
  <c r="BK1242" i="5" s="1"/>
  <c r="BB1755" i="5"/>
  <c r="BH1755" i="5" s="1"/>
  <c r="BE1755" i="5"/>
  <c r="BK1755" i="5" s="1"/>
  <c r="BB1499" i="5"/>
  <c r="BH1499" i="5" s="1"/>
  <c r="BE1499" i="5"/>
  <c r="BK1499" i="5" s="1"/>
  <c r="BB2011" i="5"/>
  <c r="BH2011" i="5" s="1"/>
  <c r="BE2011" i="5"/>
  <c r="BK2011" i="5" s="1"/>
  <c r="BB1243" i="5"/>
  <c r="BH1243" i="5" s="1"/>
  <c r="BE1243" i="5"/>
  <c r="BK1243" i="5" s="1"/>
  <c r="BB1756" i="5"/>
  <c r="BH1756" i="5" s="1"/>
  <c r="BE1756" i="5"/>
  <c r="BK1756" i="5" s="1"/>
  <c r="BB1500" i="5"/>
  <c r="BH1500" i="5" s="1"/>
  <c r="BE1500" i="5"/>
  <c r="BK1500" i="5" s="1"/>
  <c r="BB2012" i="5"/>
  <c r="BH2012" i="5" s="1"/>
  <c r="BE2012" i="5"/>
  <c r="BK2012" i="5" s="1"/>
  <c r="BB1244" i="5"/>
  <c r="BH1244" i="5" s="1"/>
  <c r="BE1244" i="5"/>
  <c r="BK1244" i="5" s="1"/>
  <c r="BB1757" i="5"/>
  <c r="BH1757" i="5" s="1"/>
  <c r="BE1757" i="5"/>
  <c r="BK1757" i="5" s="1"/>
  <c r="BB1501" i="5"/>
  <c r="BH1501" i="5" s="1"/>
  <c r="BE1501" i="5"/>
  <c r="BK1501" i="5" s="1"/>
  <c r="BB2013" i="5"/>
  <c r="BH2013" i="5" s="1"/>
  <c r="BE2013" i="5"/>
  <c r="BK2013" i="5" s="1"/>
  <c r="BB1245" i="5"/>
  <c r="BH1245" i="5" s="1"/>
  <c r="BE1245" i="5"/>
  <c r="BK1245" i="5" s="1"/>
  <c r="BB1758" i="5"/>
  <c r="BH1758" i="5" s="1"/>
  <c r="BE1758" i="5"/>
  <c r="BK1758" i="5" s="1"/>
  <c r="BB1502" i="5"/>
  <c r="BH1502" i="5" s="1"/>
  <c r="BE1502" i="5"/>
  <c r="BK1502" i="5" s="1"/>
  <c r="BB2014" i="5"/>
  <c r="BH2014" i="5" s="1"/>
  <c r="BE2014" i="5"/>
  <c r="BK2014" i="5" s="1"/>
  <c r="BB1246" i="5"/>
  <c r="BH1246" i="5" s="1"/>
  <c r="BE1246" i="5"/>
  <c r="BK1246" i="5" s="1"/>
  <c r="BB1759" i="5"/>
  <c r="BH1759" i="5" s="1"/>
  <c r="BE1759" i="5"/>
  <c r="BK1759" i="5" s="1"/>
  <c r="BB1503" i="5"/>
  <c r="BH1503" i="5" s="1"/>
  <c r="BE1503" i="5"/>
  <c r="BK1503" i="5" s="1"/>
  <c r="BB2015" i="5"/>
  <c r="BH2015" i="5" s="1"/>
  <c r="BE2015" i="5"/>
  <c r="BK2015" i="5" s="1"/>
  <c r="BB1247" i="5"/>
  <c r="BH1247" i="5" s="1"/>
  <c r="BE1247" i="5"/>
  <c r="BK1247" i="5" s="1"/>
  <c r="BB1760" i="5"/>
  <c r="BH1760" i="5" s="1"/>
  <c r="BE1760" i="5"/>
  <c r="BK1760" i="5" s="1"/>
  <c r="BB1504" i="5"/>
  <c r="BH1504" i="5" s="1"/>
  <c r="BE1504" i="5"/>
  <c r="BK1504" i="5" s="1"/>
  <c r="BB2016" i="5"/>
  <c r="BH2016" i="5" s="1"/>
  <c r="BE2016" i="5"/>
  <c r="BK2016" i="5" s="1"/>
  <c r="BB1248" i="5"/>
  <c r="BH1248" i="5" s="1"/>
  <c r="BE1248" i="5"/>
  <c r="BK1248" i="5" s="1"/>
  <c r="BB1761" i="5"/>
  <c r="BH1761" i="5" s="1"/>
  <c r="BE1761" i="5"/>
  <c r="BK1761" i="5" s="1"/>
  <c r="BB1505" i="5"/>
  <c r="BH1505" i="5" s="1"/>
  <c r="BE1505" i="5"/>
  <c r="BK1505" i="5" s="1"/>
  <c r="BB2017" i="5"/>
  <c r="BH2017" i="5" s="1"/>
  <c r="BE2017" i="5"/>
  <c r="BK2017" i="5" s="1"/>
  <c r="BB1249" i="5"/>
  <c r="BH1249" i="5" s="1"/>
  <c r="BE1249" i="5"/>
  <c r="BK1249" i="5" s="1"/>
  <c r="BB1762" i="5"/>
  <c r="BH1762" i="5" s="1"/>
  <c r="BE1762" i="5"/>
  <c r="BK1762" i="5" s="1"/>
  <c r="BB1506" i="5"/>
  <c r="BH1506" i="5" s="1"/>
  <c r="BE1506" i="5"/>
  <c r="BK1506" i="5" s="1"/>
  <c r="BB2018" i="5"/>
  <c r="BH2018" i="5" s="1"/>
  <c r="BE2018" i="5"/>
  <c r="BK2018" i="5" s="1"/>
  <c r="BB1250" i="5"/>
  <c r="BH1250" i="5" s="1"/>
  <c r="BE1250" i="5"/>
  <c r="BK1250" i="5" s="1"/>
  <c r="BB1763" i="5"/>
  <c r="BH1763" i="5" s="1"/>
  <c r="BE1763" i="5"/>
  <c r="BK1763" i="5" s="1"/>
  <c r="BB1507" i="5"/>
  <c r="BH1507" i="5" s="1"/>
  <c r="BE1507" i="5"/>
  <c r="BK1507" i="5" s="1"/>
  <c r="BB2019" i="5"/>
  <c r="BH2019" i="5" s="1"/>
  <c r="BE2019" i="5"/>
  <c r="BK2019" i="5" s="1"/>
  <c r="BB1251" i="5"/>
  <c r="BH1251" i="5" s="1"/>
  <c r="BE1251" i="5"/>
  <c r="BK1251" i="5" s="1"/>
  <c r="BB1764" i="5"/>
  <c r="BH1764" i="5" s="1"/>
  <c r="BE1764" i="5"/>
  <c r="BK1764" i="5" s="1"/>
  <c r="BB1508" i="5"/>
  <c r="BH1508" i="5" s="1"/>
  <c r="BE1508" i="5"/>
  <c r="BK1508" i="5" s="1"/>
  <c r="BB2020" i="5"/>
  <c r="BH2020" i="5" s="1"/>
  <c r="BE2020" i="5"/>
  <c r="BK2020" i="5" s="1"/>
  <c r="BB1252" i="5"/>
  <c r="BH1252" i="5" s="1"/>
  <c r="BE1252" i="5"/>
  <c r="BK1252" i="5" s="1"/>
  <c r="BB1765" i="5"/>
  <c r="BH1765" i="5" s="1"/>
  <c r="BE1765" i="5"/>
  <c r="BK1765" i="5" s="1"/>
  <c r="BB1509" i="5"/>
  <c r="BH1509" i="5" s="1"/>
  <c r="BE1509" i="5"/>
  <c r="BK1509" i="5" s="1"/>
  <c r="BB2021" i="5"/>
  <c r="BH2021" i="5" s="1"/>
  <c r="BE2021" i="5"/>
  <c r="BK2021" i="5" s="1"/>
  <c r="BB1253" i="5"/>
  <c r="BH1253" i="5" s="1"/>
  <c r="BE1253" i="5"/>
  <c r="BK1253" i="5" s="1"/>
  <c r="BB1766" i="5"/>
  <c r="BH1766" i="5" s="1"/>
  <c r="BE1766" i="5"/>
  <c r="BK1766" i="5" s="1"/>
  <c r="BB1510" i="5"/>
  <c r="BH1510" i="5" s="1"/>
  <c r="BE1510" i="5"/>
  <c r="BK1510" i="5" s="1"/>
  <c r="BB2022" i="5"/>
  <c r="BH2022" i="5" s="1"/>
  <c r="BE2022" i="5"/>
  <c r="BK2022" i="5" s="1"/>
  <c r="BB1254" i="5"/>
  <c r="BH1254" i="5" s="1"/>
  <c r="BE1254" i="5"/>
  <c r="BK1254" i="5" s="1"/>
  <c r="BB1767" i="5"/>
  <c r="BH1767" i="5" s="1"/>
  <c r="BE1767" i="5"/>
  <c r="BK1767" i="5" s="1"/>
  <c r="BB1511" i="5"/>
  <c r="BH1511" i="5" s="1"/>
  <c r="BE1511" i="5"/>
  <c r="BK1511" i="5" s="1"/>
  <c r="BB2023" i="5"/>
  <c r="BH2023" i="5" s="1"/>
  <c r="BE2023" i="5"/>
  <c r="BK2023" i="5" s="1"/>
  <c r="BB1255" i="5"/>
  <c r="BH1255" i="5" s="1"/>
  <c r="BE1255" i="5"/>
  <c r="BK1255" i="5" s="1"/>
  <c r="BB1768" i="5"/>
  <c r="BH1768" i="5" s="1"/>
  <c r="BE1768" i="5"/>
  <c r="BK1768" i="5" s="1"/>
  <c r="BB1512" i="5"/>
  <c r="BH1512" i="5" s="1"/>
  <c r="BE1512" i="5"/>
  <c r="BK1512" i="5" s="1"/>
  <c r="BB2024" i="5"/>
  <c r="BH2024" i="5" s="1"/>
  <c r="BE2024" i="5"/>
  <c r="BK2024" i="5" s="1"/>
  <c r="BB1256" i="5"/>
  <c r="BH1256" i="5" s="1"/>
  <c r="BE1256" i="5"/>
  <c r="BK1256" i="5" s="1"/>
  <c r="BB1769" i="5"/>
  <c r="BH1769" i="5" s="1"/>
  <c r="BE1769" i="5"/>
  <c r="BK1769" i="5" s="1"/>
  <c r="BB1513" i="5"/>
  <c r="BH1513" i="5" s="1"/>
  <c r="BE1513" i="5"/>
  <c r="BK1513" i="5" s="1"/>
  <c r="BB2025" i="5"/>
  <c r="BH2025" i="5" s="1"/>
  <c r="BE2025" i="5"/>
  <c r="BK2025" i="5" s="1"/>
  <c r="BB1257" i="5"/>
  <c r="BH1257" i="5" s="1"/>
  <c r="BE1257" i="5"/>
  <c r="BK1257" i="5" s="1"/>
  <c r="BB1770" i="5"/>
  <c r="BH1770" i="5" s="1"/>
  <c r="BE1770" i="5"/>
  <c r="BK1770" i="5" s="1"/>
  <c r="BB1514" i="5"/>
  <c r="BH1514" i="5" s="1"/>
  <c r="BE1514" i="5"/>
  <c r="BK1514" i="5" s="1"/>
  <c r="BB2026" i="5"/>
  <c r="BH2026" i="5" s="1"/>
  <c r="BE2026" i="5"/>
  <c r="BK2026" i="5" s="1"/>
  <c r="BB1258" i="5"/>
  <c r="BH1258" i="5" s="1"/>
  <c r="BE1258" i="5"/>
  <c r="BK1258" i="5" s="1"/>
  <c r="BB1771" i="5"/>
  <c r="BH1771" i="5" s="1"/>
  <c r="BE1771" i="5"/>
  <c r="BK1771" i="5" s="1"/>
  <c r="BB1515" i="5"/>
  <c r="BH1515" i="5" s="1"/>
  <c r="BE1515" i="5"/>
  <c r="BK1515" i="5" s="1"/>
  <c r="BB2027" i="5"/>
  <c r="BH2027" i="5" s="1"/>
  <c r="BE2027" i="5"/>
  <c r="BK2027" i="5" s="1"/>
  <c r="BB1259" i="5"/>
  <c r="BH1259" i="5" s="1"/>
  <c r="BE1259" i="5"/>
  <c r="BK1259" i="5" s="1"/>
  <c r="BB1772" i="5"/>
  <c r="BH1772" i="5" s="1"/>
  <c r="BE1772" i="5"/>
  <c r="BK1772" i="5" s="1"/>
  <c r="BB1516" i="5"/>
  <c r="BH1516" i="5" s="1"/>
  <c r="BE1516" i="5"/>
  <c r="BK1516" i="5" s="1"/>
  <c r="BB2028" i="5"/>
  <c r="BH2028" i="5" s="1"/>
  <c r="BE2028" i="5"/>
  <c r="BK2028" i="5" s="1"/>
  <c r="BB1260" i="5"/>
  <c r="BH1260" i="5" s="1"/>
  <c r="BE1260" i="5"/>
  <c r="BK1260" i="5" s="1"/>
  <c r="BB1773" i="5"/>
  <c r="BH1773" i="5" s="1"/>
  <c r="BE1773" i="5"/>
  <c r="BK1773" i="5" s="1"/>
  <c r="BB1517" i="5"/>
  <c r="BH1517" i="5" s="1"/>
  <c r="BE1517" i="5"/>
  <c r="BK1517" i="5" s="1"/>
  <c r="BB2029" i="5"/>
  <c r="BH2029" i="5" s="1"/>
  <c r="BE2029" i="5"/>
  <c r="BK2029" i="5" s="1"/>
  <c r="BB1261" i="5"/>
  <c r="BH1261" i="5" s="1"/>
  <c r="BE1261" i="5"/>
  <c r="BK1261" i="5" s="1"/>
  <c r="BB1774" i="5"/>
  <c r="BH1774" i="5" s="1"/>
  <c r="BE1774" i="5"/>
  <c r="BK1774" i="5" s="1"/>
  <c r="BB1518" i="5"/>
  <c r="BH1518" i="5" s="1"/>
  <c r="BE1518" i="5"/>
  <c r="BK1518" i="5" s="1"/>
  <c r="BB2030" i="5"/>
  <c r="BH2030" i="5" s="1"/>
  <c r="BE2030" i="5"/>
  <c r="BK2030" i="5" s="1"/>
  <c r="BB1262" i="5"/>
  <c r="BH1262" i="5" s="1"/>
  <c r="BE1262" i="5"/>
  <c r="BK1262" i="5" s="1"/>
  <c r="BB1775" i="5"/>
  <c r="BH1775" i="5" s="1"/>
  <c r="BE1775" i="5"/>
  <c r="BK1775" i="5" s="1"/>
  <c r="BB1519" i="5"/>
  <c r="BH1519" i="5" s="1"/>
  <c r="BE1519" i="5"/>
  <c r="BK1519" i="5" s="1"/>
  <c r="BB2031" i="5"/>
  <c r="BH2031" i="5" s="1"/>
  <c r="BE2031" i="5"/>
  <c r="BK2031" i="5" s="1"/>
  <c r="BB1263" i="5"/>
  <c r="BH1263" i="5" s="1"/>
  <c r="BE1263" i="5"/>
  <c r="BK1263" i="5" s="1"/>
  <c r="BB1776" i="5"/>
  <c r="BH1776" i="5" s="1"/>
  <c r="BE1776" i="5"/>
  <c r="BK1776" i="5" s="1"/>
  <c r="BB1520" i="5"/>
  <c r="BH1520" i="5" s="1"/>
  <c r="BE1520" i="5"/>
  <c r="BK1520" i="5" s="1"/>
  <c r="BB2032" i="5"/>
  <c r="BH2032" i="5" s="1"/>
  <c r="BE2032" i="5"/>
  <c r="BK2032" i="5" s="1"/>
  <c r="BB1264" i="5"/>
  <c r="BH1264" i="5" s="1"/>
  <c r="BE1264" i="5"/>
  <c r="BK1264" i="5" s="1"/>
  <c r="BB1777" i="5"/>
  <c r="BH1777" i="5" s="1"/>
  <c r="BE1777" i="5"/>
  <c r="BK1777" i="5" s="1"/>
  <c r="BB1521" i="5"/>
  <c r="BH1521" i="5" s="1"/>
  <c r="BE1521" i="5"/>
  <c r="BK1521" i="5" s="1"/>
  <c r="BB2033" i="5"/>
  <c r="BH2033" i="5" s="1"/>
  <c r="BE2033" i="5"/>
  <c r="BK2033" i="5" s="1"/>
  <c r="BB1265" i="5"/>
  <c r="BH1265" i="5" s="1"/>
  <c r="BE1265" i="5"/>
  <c r="BK1265" i="5" s="1"/>
  <c r="BB1778" i="5"/>
  <c r="BH1778" i="5" s="1"/>
  <c r="BE1778" i="5"/>
  <c r="BK1778" i="5" s="1"/>
  <c r="BB1522" i="5"/>
  <c r="BH1522" i="5" s="1"/>
  <c r="BE1522" i="5"/>
  <c r="BK1522" i="5" s="1"/>
  <c r="BB2034" i="5"/>
  <c r="BH2034" i="5" s="1"/>
  <c r="BE2034" i="5"/>
  <c r="BK2034" i="5" s="1"/>
  <c r="BB1266" i="5"/>
  <c r="BH1266" i="5" s="1"/>
  <c r="BE1266" i="5"/>
  <c r="BK1266" i="5" s="1"/>
  <c r="BB1779" i="5"/>
  <c r="BH1779" i="5" s="1"/>
  <c r="BE1779" i="5"/>
  <c r="BK1779" i="5" s="1"/>
  <c r="BB1523" i="5"/>
  <c r="BH1523" i="5" s="1"/>
  <c r="BE1523" i="5"/>
  <c r="BK1523" i="5" s="1"/>
  <c r="BB2035" i="5"/>
  <c r="BH2035" i="5" s="1"/>
  <c r="BE2035" i="5"/>
  <c r="BK2035" i="5" s="1"/>
  <c r="BB1267" i="5"/>
  <c r="BH1267" i="5" s="1"/>
  <c r="BE1267" i="5"/>
  <c r="BK1267" i="5" s="1"/>
  <c r="BB1780" i="5"/>
  <c r="BH1780" i="5" s="1"/>
  <c r="BE1780" i="5"/>
  <c r="BK1780" i="5" s="1"/>
  <c r="BB1524" i="5"/>
  <c r="BH1524" i="5" s="1"/>
  <c r="BE1524" i="5"/>
  <c r="BK1524" i="5" s="1"/>
  <c r="BB2036" i="5"/>
  <c r="BH2036" i="5" s="1"/>
  <c r="BE2036" i="5"/>
  <c r="BK2036" i="5" s="1"/>
  <c r="BB1268" i="5"/>
  <c r="BH1268" i="5" s="1"/>
  <c r="BE1268" i="5"/>
  <c r="BK1268" i="5" s="1"/>
  <c r="BB1781" i="5"/>
  <c r="BH1781" i="5" s="1"/>
  <c r="BE1781" i="5"/>
  <c r="BK1781" i="5" s="1"/>
  <c r="BB1525" i="5"/>
  <c r="BH1525" i="5" s="1"/>
  <c r="BE1525" i="5"/>
  <c r="BK1525" i="5" s="1"/>
  <c r="BB2037" i="5"/>
  <c r="BH2037" i="5" s="1"/>
  <c r="BE2037" i="5"/>
  <c r="BK2037" i="5" s="1"/>
  <c r="BB1269" i="5"/>
  <c r="BH1269" i="5" s="1"/>
  <c r="BE1269" i="5"/>
  <c r="BK1269" i="5" s="1"/>
  <c r="BB1782" i="5"/>
  <c r="BH1782" i="5" s="1"/>
  <c r="BE1782" i="5"/>
  <c r="BK1782" i="5" s="1"/>
  <c r="BB1526" i="5"/>
  <c r="BH1526" i="5" s="1"/>
  <c r="BE1526" i="5"/>
  <c r="BK1526" i="5" s="1"/>
  <c r="BB2038" i="5"/>
  <c r="BH2038" i="5" s="1"/>
  <c r="BE2038" i="5"/>
  <c r="BK2038" i="5" s="1"/>
  <c r="BB1270" i="5"/>
  <c r="BH1270" i="5" s="1"/>
  <c r="BE1270" i="5"/>
  <c r="BK1270" i="5" s="1"/>
  <c r="BB1783" i="5"/>
  <c r="BH1783" i="5" s="1"/>
  <c r="BE1783" i="5"/>
  <c r="BK1783" i="5" s="1"/>
  <c r="BB1527" i="5"/>
  <c r="BH1527" i="5" s="1"/>
  <c r="BE1527" i="5"/>
  <c r="BK1527" i="5" s="1"/>
  <c r="BB2039" i="5"/>
  <c r="BH2039" i="5" s="1"/>
  <c r="BE2039" i="5"/>
  <c r="BK2039" i="5" s="1"/>
  <c r="BB1271" i="5"/>
  <c r="BH1271" i="5" s="1"/>
  <c r="BE1271" i="5"/>
  <c r="BK1271" i="5" s="1"/>
  <c r="BB1784" i="5"/>
  <c r="BH1784" i="5" s="1"/>
  <c r="BE1784" i="5"/>
  <c r="BK1784" i="5" s="1"/>
  <c r="BB1528" i="5"/>
  <c r="BH1528" i="5" s="1"/>
  <c r="BE1528" i="5"/>
  <c r="BK1528" i="5" s="1"/>
  <c r="BB2040" i="5"/>
  <c r="BH2040" i="5" s="1"/>
  <c r="BE2040" i="5"/>
  <c r="BK2040" i="5" s="1"/>
  <c r="BB1272" i="5"/>
  <c r="BH1272" i="5" s="1"/>
  <c r="BE1272" i="5"/>
  <c r="BK1272" i="5" s="1"/>
  <c r="BB1785" i="5"/>
  <c r="BH1785" i="5" s="1"/>
  <c r="BE1785" i="5"/>
  <c r="BK1785" i="5" s="1"/>
  <c r="BB1529" i="5"/>
  <c r="BH1529" i="5" s="1"/>
  <c r="BE1529" i="5"/>
  <c r="BK1529" i="5" s="1"/>
  <c r="BB2041" i="5"/>
  <c r="BH2041" i="5" s="1"/>
  <c r="BE2041" i="5"/>
  <c r="BK2041" i="5" s="1"/>
  <c r="BB1273" i="5"/>
  <c r="BH1273" i="5" s="1"/>
  <c r="BE1273" i="5"/>
  <c r="BK1273" i="5" s="1"/>
  <c r="BB1786" i="5"/>
  <c r="BH1786" i="5" s="1"/>
  <c r="BE1786" i="5"/>
  <c r="BK1786" i="5" s="1"/>
  <c r="BB1530" i="5"/>
  <c r="BH1530" i="5" s="1"/>
  <c r="BE1530" i="5"/>
  <c r="BK1530" i="5" s="1"/>
  <c r="BB2042" i="5"/>
  <c r="BH2042" i="5" s="1"/>
  <c r="BE2042" i="5"/>
  <c r="BK2042" i="5" s="1"/>
  <c r="BB1274" i="5"/>
  <c r="BH1274" i="5" s="1"/>
  <c r="BE1274" i="5"/>
  <c r="BK1274" i="5" s="1"/>
  <c r="BB1787" i="5"/>
  <c r="BH1787" i="5" s="1"/>
  <c r="BE1787" i="5"/>
  <c r="BK1787" i="5" s="1"/>
  <c r="BB1531" i="5"/>
  <c r="BH1531" i="5" s="1"/>
  <c r="BE1531" i="5"/>
  <c r="BK1531" i="5" s="1"/>
  <c r="BB2043" i="5"/>
  <c r="BH2043" i="5" s="1"/>
  <c r="BE2043" i="5"/>
  <c r="BK2043" i="5" s="1"/>
  <c r="BB1275" i="5"/>
  <c r="BH1275" i="5" s="1"/>
  <c r="BE1275" i="5"/>
  <c r="BK1275" i="5" s="1"/>
  <c r="BB1788" i="5"/>
  <c r="BH1788" i="5" s="1"/>
  <c r="BE1788" i="5"/>
  <c r="BK1788" i="5" s="1"/>
  <c r="BB1532" i="5"/>
  <c r="BH1532" i="5" s="1"/>
  <c r="BE1532" i="5"/>
  <c r="BK1532" i="5" s="1"/>
  <c r="BB2044" i="5"/>
  <c r="BH2044" i="5" s="1"/>
  <c r="BE2044" i="5"/>
  <c r="BK2044" i="5" s="1"/>
  <c r="BB1276" i="5"/>
  <c r="BH1276" i="5" s="1"/>
  <c r="BE1276" i="5"/>
  <c r="BK1276" i="5" s="1"/>
  <c r="BB1789" i="5"/>
  <c r="BH1789" i="5" s="1"/>
  <c r="BE1789" i="5"/>
  <c r="BK1789" i="5" s="1"/>
  <c r="BB1533" i="5"/>
  <c r="BH1533" i="5" s="1"/>
  <c r="BE1533" i="5"/>
  <c r="BK1533" i="5" s="1"/>
  <c r="BB2045" i="5"/>
  <c r="BH2045" i="5" s="1"/>
  <c r="BE2045" i="5"/>
  <c r="BK2045" i="5" s="1"/>
  <c r="BB1277" i="5"/>
  <c r="BH1277" i="5" s="1"/>
  <c r="BE1277" i="5"/>
  <c r="BK1277" i="5" s="1"/>
  <c r="BB1790" i="5"/>
  <c r="BH1790" i="5" s="1"/>
  <c r="BE1790" i="5"/>
  <c r="BK1790" i="5" s="1"/>
  <c r="BB1534" i="5"/>
  <c r="BH1534" i="5" s="1"/>
  <c r="BE1534" i="5"/>
  <c r="BK1534" i="5" s="1"/>
  <c r="BB2046" i="5"/>
  <c r="BH2046" i="5" s="1"/>
  <c r="BE2046" i="5"/>
  <c r="BK2046" i="5" s="1"/>
  <c r="BB1278" i="5"/>
  <c r="BH1278" i="5" s="1"/>
  <c r="BE1278" i="5"/>
  <c r="BK1278" i="5" s="1"/>
  <c r="BB1791" i="5"/>
  <c r="BH1791" i="5" s="1"/>
  <c r="BE1791" i="5"/>
  <c r="BK1791" i="5" s="1"/>
  <c r="BB1535" i="5"/>
  <c r="BH1535" i="5" s="1"/>
  <c r="BE1535" i="5"/>
  <c r="BK1535" i="5" s="1"/>
  <c r="BB2047" i="5"/>
  <c r="BH2047" i="5" s="1"/>
  <c r="BE2047" i="5"/>
  <c r="BK2047" i="5" s="1"/>
  <c r="BB1279" i="5"/>
  <c r="BH1279" i="5" s="1"/>
  <c r="BE1279" i="5"/>
  <c r="BK1279" i="5" s="1"/>
  <c r="BB1792" i="5"/>
  <c r="BH1792" i="5" s="1"/>
  <c r="BE1792" i="5"/>
  <c r="BK1792" i="5" s="1"/>
  <c r="BB1536" i="5"/>
  <c r="BH1536" i="5" s="1"/>
  <c r="BE1536" i="5"/>
  <c r="BK1536" i="5" s="1"/>
  <c r="BB2048" i="5"/>
  <c r="BH2048" i="5" s="1"/>
  <c r="BE2048" i="5"/>
  <c r="BK2048" i="5" s="1"/>
  <c r="BB1280" i="5"/>
  <c r="BH1280" i="5" s="1"/>
  <c r="BE1280" i="5"/>
  <c r="BK1280" i="5" s="1"/>
  <c r="BB1793" i="5"/>
  <c r="BH1793" i="5" s="1"/>
  <c r="BE1793" i="5"/>
  <c r="BK1793" i="5" s="1"/>
  <c r="BB1537" i="5"/>
  <c r="BH1537" i="5" s="1"/>
  <c r="BE1537" i="5"/>
  <c r="BK1537" i="5" s="1"/>
  <c r="BB2049" i="5"/>
  <c r="BH2049" i="5" s="1"/>
  <c r="BE2049" i="5"/>
  <c r="BK2049" i="5" s="1"/>
  <c r="BB1281" i="5"/>
  <c r="BH1281" i="5" s="1"/>
  <c r="BE1281" i="5"/>
  <c r="BK1281" i="5" s="1"/>
  <c r="BB1794" i="5"/>
  <c r="BH1794" i="5" s="1"/>
  <c r="BE1794" i="5"/>
  <c r="BK1794" i="5" s="1"/>
  <c r="BB1538" i="5"/>
  <c r="BH1538" i="5" s="1"/>
  <c r="BE1538" i="5"/>
  <c r="BK1538" i="5" s="1"/>
  <c r="BB2050" i="5"/>
  <c r="BH2050" i="5" s="1"/>
  <c r="BE2050" i="5"/>
  <c r="BK2050" i="5" s="1"/>
  <c r="BB1282" i="5"/>
  <c r="BH1282" i="5" s="1"/>
  <c r="BE1282" i="5"/>
  <c r="BK1282" i="5" s="1"/>
  <c r="BB1795" i="5"/>
  <c r="BH1795" i="5" s="1"/>
  <c r="BE1795" i="5"/>
  <c r="BK1795" i="5" s="1"/>
  <c r="BB1539" i="5"/>
  <c r="BH1539" i="5" s="1"/>
  <c r="BE1539" i="5"/>
  <c r="BK1539" i="5" s="1"/>
  <c r="BB2051" i="5"/>
  <c r="BH2051" i="5" s="1"/>
  <c r="BE2051" i="5"/>
  <c r="BK2051" i="5" s="1"/>
  <c r="BB1283" i="5"/>
  <c r="BH1283" i="5" s="1"/>
  <c r="BE1283" i="5"/>
  <c r="BK1283" i="5" s="1"/>
  <c r="BB1796" i="5"/>
  <c r="BH1796" i="5" s="1"/>
  <c r="BE1796" i="5"/>
  <c r="BK1796" i="5" s="1"/>
  <c r="BB1540" i="5"/>
  <c r="BH1540" i="5" s="1"/>
  <c r="BE1540" i="5"/>
  <c r="BK1540" i="5" s="1"/>
  <c r="BB2052" i="5"/>
  <c r="BH2052" i="5" s="1"/>
  <c r="BE2052" i="5"/>
  <c r="BK2052" i="5" s="1"/>
  <c r="BB1284" i="5"/>
  <c r="BH1284" i="5" s="1"/>
  <c r="BE1284" i="5"/>
  <c r="BK1284" i="5" s="1"/>
  <c r="BB1797" i="5"/>
  <c r="BH1797" i="5" s="1"/>
  <c r="BE1797" i="5"/>
  <c r="BK1797" i="5" s="1"/>
  <c r="BB1541" i="5"/>
  <c r="BH1541" i="5" s="1"/>
  <c r="BE1541" i="5"/>
  <c r="BK1541" i="5" s="1"/>
  <c r="BB2053" i="5"/>
  <c r="BH2053" i="5" s="1"/>
  <c r="BE2053" i="5"/>
  <c r="BK2053" i="5" s="1"/>
  <c r="BB1285" i="5"/>
  <c r="BH1285" i="5" s="1"/>
  <c r="BE1285" i="5"/>
  <c r="BK1285" i="5" s="1"/>
  <c r="BB1798" i="5"/>
  <c r="BH1798" i="5" s="1"/>
  <c r="BE1798" i="5"/>
  <c r="BK1798" i="5" s="1"/>
  <c r="BB1542" i="5"/>
  <c r="BH1542" i="5" s="1"/>
  <c r="BE1542" i="5"/>
  <c r="BK1542" i="5" s="1"/>
  <c r="BB2054" i="5"/>
  <c r="BH2054" i="5" s="1"/>
  <c r="BE2054" i="5"/>
  <c r="BK2054" i="5" s="1"/>
  <c r="BB1286" i="5"/>
  <c r="BH1286" i="5" s="1"/>
  <c r="BE1286" i="5"/>
  <c r="BK1286" i="5" s="1"/>
  <c r="BB1799" i="5"/>
  <c r="BH1799" i="5" s="1"/>
  <c r="BE1799" i="5"/>
  <c r="BK1799" i="5" s="1"/>
  <c r="BB1543" i="5"/>
  <c r="BH1543" i="5" s="1"/>
  <c r="BE1543" i="5"/>
  <c r="BK1543" i="5" s="1"/>
  <c r="BB2055" i="5"/>
  <c r="BH2055" i="5" s="1"/>
  <c r="BE2055" i="5"/>
  <c r="BK2055" i="5" s="1"/>
  <c r="BB1287" i="5"/>
  <c r="BH1287" i="5" s="1"/>
  <c r="BE1287" i="5"/>
  <c r="BK1287" i="5" s="1"/>
  <c r="BB1800" i="5"/>
  <c r="BH1800" i="5" s="1"/>
  <c r="BE1800" i="5"/>
  <c r="BK1800" i="5" s="1"/>
  <c r="BB1544" i="5"/>
  <c r="BH1544" i="5" s="1"/>
  <c r="BE1544" i="5"/>
  <c r="BK1544" i="5" s="1"/>
  <c r="BB2056" i="5"/>
  <c r="BH2056" i="5" s="1"/>
  <c r="BE2056" i="5"/>
  <c r="BK2056" i="5" s="1"/>
  <c r="BB1288" i="5"/>
  <c r="BH1288" i="5" s="1"/>
  <c r="BE1288" i="5"/>
  <c r="BK1288" i="5" s="1"/>
  <c r="BB1801" i="5"/>
  <c r="BH1801" i="5" s="1"/>
  <c r="BE1801" i="5"/>
  <c r="BK1801" i="5" s="1"/>
  <c r="BB1545" i="5"/>
  <c r="BH1545" i="5" s="1"/>
  <c r="BE1545" i="5"/>
  <c r="BK1545" i="5" s="1"/>
  <c r="BB2057" i="5"/>
  <c r="BH2057" i="5" s="1"/>
  <c r="BE2057" i="5"/>
  <c r="BK2057" i="5" s="1"/>
  <c r="BB1289" i="5"/>
  <c r="BH1289" i="5" s="1"/>
  <c r="BE1289" i="5"/>
  <c r="BK1289" i="5" s="1"/>
  <c r="BB1802" i="5"/>
  <c r="BH1802" i="5" s="1"/>
  <c r="BE1802" i="5"/>
  <c r="BK1802" i="5" s="1"/>
  <c r="BB1546" i="5"/>
  <c r="BH1546" i="5" s="1"/>
  <c r="BE1546" i="5"/>
  <c r="BK1546" i="5" s="1"/>
  <c r="BB2058" i="5"/>
  <c r="BH2058" i="5" s="1"/>
  <c r="BE2058" i="5"/>
  <c r="BK2058" i="5" s="1"/>
  <c r="BB1290" i="5"/>
  <c r="BH1290" i="5" s="1"/>
  <c r="BE1290" i="5"/>
  <c r="BK1290" i="5" s="1"/>
  <c r="BB1675" i="5"/>
  <c r="BH1675" i="5" s="1"/>
  <c r="BE1675" i="5"/>
  <c r="BK1675" i="5" s="1"/>
  <c r="BB1419" i="5"/>
  <c r="BH1419" i="5" s="1"/>
  <c r="BE1419" i="5"/>
  <c r="BK1419" i="5" s="1"/>
  <c r="BB1931" i="5"/>
  <c r="BH1931" i="5" s="1"/>
  <c r="BE1931" i="5"/>
  <c r="BK1931" i="5" s="1"/>
  <c r="BB1163" i="5"/>
  <c r="BH1163" i="5" s="1"/>
  <c r="BE1163" i="5"/>
  <c r="BK1163" i="5" s="1"/>
  <c r="BA1290" i="5"/>
  <c r="BF1290" i="5" s="1"/>
  <c r="BL1290" i="5" s="1"/>
  <c r="BA2058" i="5"/>
  <c r="BF2058" i="5" s="1"/>
  <c r="BL2058" i="5" s="1"/>
  <c r="BA1546" i="5"/>
  <c r="BA1802" i="5"/>
  <c r="BD1289" i="5"/>
  <c r="BJ1289" i="5" s="1"/>
  <c r="BA2057" i="5"/>
  <c r="BF2057" i="5" s="1"/>
  <c r="BL2057" i="5" s="1"/>
  <c r="BD1545" i="5"/>
  <c r="BJ1545" i="5" s="1"/>
  <c r="BD1801" i="5"/>
  <c r="BJ1801" i="5" s="1"/>
  <c r="BD1288" i="5"/>
  <c r="BJ1288" i="5" s="1"/>
  <c r="BD2056" i="5"/>
  <c r="BJ2056" i="5" s="1"/>
  <c r="BD1544" i="5"/>
  <c r="BJ1544" i="5" s="1"/>
  <c r="BD1800" i="5"/>
  <c r="BJ1800" i="5" s="1"/>
  <c r="BA1287" i="5"/>
  <c r="BF1287" i="5" s="1"/>
  <c r="BL1287" i="5" s="1"/>
  <c r="BA2055" i="5"/>
  <c r="BA1543" i="5"/>
  <c r="BD1798" i="5"/>
  <c r="BJ1798" i="5" s="1"/>
  <c r="BD1541" i="5"/>
  <c r="BJ1541" i="5" s="1"/>
  <c r="BA1284" i="5"/>
  <c r="BF1284" i="5" s="1"/>
  <c r="BL1284" i="5" s="1"/>
  <c r="BD1540" i="5"/>
  <c r="BJ1540" i="5" s="1"/>
  <c r="BA1796" i="5"/>
  <c r="BD1283" i="5"/>
  <c r="BJ1283" i="5" s="1"/>
  <c r="BD2049" i="5"/>
  <c r="BJ2049" i="5" s="1"/>
  <c r="BA1793" i="5"/>
  <c r="BD1280" i="5"/>
  <c r="BJ1280" i="5" s="1"/>
  <c r="BD1536" i="5"/>
  <c r="BJ1536" i="5" s="1"/>
  <c r="BA1792" i="5"/>
  <c r="BD1279" i="5"/>
  <c r="BJ1279" i="5" s="1"/>
  <c r="BD1791" i="5"/>
  <c r="BJ1791" i="5" s="1"/>
  <c r="BA1534" i="5"/>
  <c r="BD2045" i="5"/>
  <c r="BJ2045" i="5" s="1"/>
  <c r="BA1275" i="5"/>
  <c r="BF1275" i="5" s="1"/>
  <c r="BL1275" i="5" s="1"/>
  <c r="BA1529" i="5"/>
  <c r="BA1272" i="5"/>
  <c r="BD1783" i="5"/>
  <c r="BJ1783" i="5" s="1"/>
  <c r="BA2037" i="5"/>
  <c r="BD1504" i="5"/>
  <c r="BJ1504" i="5" s="1"/>
  <c r="BA1760" i="5"/>
  <c r="BA1502" i="5"/>
  <c r="BA1163" i="5"/>
  <c r="BA1419" i="5"/>
  <c r="BF1419" i="5" s="1"/>
  <c r="BL1419" i="5" s="1"/>
  <c r="BA1675" i="5"/>
  <c r="BD1035" i="5"/>
  <c r="BD1548" i="5"/>
  <c r="BD1292" i="5"/>
  <c r="BD1036" i="5"/>
  <c r="BD1549" i="5"/>
  <c r="BD1293" i="5"/>
  <c r="BD1805" i="5"/>
  <c r="BD1037" i="5"/>
  <c r="BD1550" i="5"/>
  <c r="BD1294" i="5"/>
  <c r="BD1806" i="5"/>
  <c r="BD1038" i="5"/>
  <c r="BD1551" i="5"/>
  <c r="BD1295" i="5"/>
  <c r="BD1807" i="5"/>
  <c r="BD1039" i="5"/>
  <c r="BD1552" i="5"/>
  <c r="BD1296" i="5"/>
  <c r="BD1040" i="5"/>
  <c r="BD1553" i="5"/>
  <c r="BD1297" i="5"/>
  <c r="BD1809" i="5"/>
  <c r="BD1041" i="5"/>
  <c r="BD1554" i="5"/>
  <c r="BD1298" i="5"/>
  <c r="BD1810" i="5"/>
  <c r="BD1042" i="5"/>
  <c r="BD1555" i="5"/>
  <c r="BD1299" i="5"/>
  <c r="BD1811" i="5"/>
  <c r="BD1043" i="5"/>
  <c r="BD1556" i="5"/>
  <c r="BD1300" i="5"/>
  <c r="BD1812" i="5"/>
  <c r="BD1044" i="5"/>
  <c r="BD1557" i="5"/>
  <c r="BD1301" i="5"/>
  <c r="BD1813" i="5"/>
  <c r="BD1045" i="5"/>
  <c r="BD1558" i="5"/>
  <c r="BD1302" i="5"/>
  <c r="BD1814" i="5"/>
  <c r="BD1046" i="5"/>
  <c r="BD1559" i="5"/>
  <c r="BD1303" i="5"/>
  <c r="BD1047" i="5"/>
  <c r="BD1560" i="5"/>
  <c r="BD1304" i="5"/>
  <c r="BD1816" i="5"/>
  <c r="BD1048" i="5"/>
  <c r="BD1561" i="5"/>
  <c r="BD1305" i="5"/>
  <c r="BD1817" i="5"/>
  <c r="BD1049" i="5"/>
  <c r="BD1562" i="5"/>
  <c r="BD1306" i="5"/>
  <c r="BD1050" i="5"/>
  <c r="BD1563" i="5"/>
  <c r="BD1307" i="5"/>
  <c r="BD1819" i="5"/>
  <c r="BD1051" i="5"/>
  <c r="BD1564" i="5"/>
  <c r="BD1308" i="5"/>
  <c r="BD1820" i="5"/>
  <c r="BD1052" i="5"/>
  <c r="BD1565" i="5"/>
  <c r="BD1309" i="5"/>
  <c r="BD1053" i="5"/>
  <c r="BD1566" i="5"/>
  <c r="BD1310" i="5"/>
  <c r="BD1822" i="5"/>
  <c r="BD1054" i="5"/>
  <c r="BD1567" i="5"/>
  <c r="BD1311" i="5"/>
  <c r="BD1823" i="5"/>
  <c r="BD1055" i="5"/>
  <c r="BD1568" i="5"/>
  <c r="BD1312" i="5"/>
  <c r="BD1056" i="5"/>
  <c r="BD1569" i="5"/>
  <c r="BD1313" i="5"/>
  <c r="BD1825" i="5"/>
  <c r="BD1057" i="5"/>
  <c r="BD1570" i="5"/>
  <c r="BD1314" i="5"/>
  <c r="BD1826" i="5"/>
  <c r="BD1058" i="5"/>
  <c r="BD1571" i="5"/>
  <c r="BD1315" i="5"/>
  <c r="BD1827" i="5"/>
  <c r="BD1059" i="5"/>
  <c r="BD1572" i="5"/>
  <c r="BD1316" i="5"/>
  <c r="BD1828" i="5"/>
  <c r="BD1060" i="5"/>
  <c r="BD1573" i="5"/>
  <c r="BD1317" i="5"/>
  <c r="BD1829" i="5"/>
  <c r="BD1061" i="5"/>
  <c r="BD1574" i="5"/>
  <c r="BD1318" i="5"/>
  <c r="BD1830" i="5"/>
  <c r="BD1062" i="5"/>
  <c r="BD1575" i="5"/>
  <c r="BD1319" i="5"/>
  <c r="BD1063" i="5"/>
  <c r="BD1576" i="5"/>
  <c r="BD1320" i="5"/>
  <c r="BD1832" i="5"/>
  <c r="BD1064" i="5"/>
  <c r="BD1577" i="5"/>
  <c r="BD1321" i="5"/>
  <c r="BD1833" i="5"/>
  <c r="BD1065" i="5"/>
  <c r="BD1578" i="5"/>
  <c r="BD1322" i="5"/>
  <c r="BD1066" i="5"/>
  <c r="BD1579" i="5"/>
  <c r="BD1323" i="5"/>
  <c r="BD1835" i="5"/>
  <c r="BD1067" i="5"/>
  <c r="BD1580" i="5"/>
  <c r="BD1324" i="5"/>
  <c r="BD1836" i="5"/>
  <c r="BD1068" i="5"/>
  <c r="BD1581" i="5"/>
  <c r="BD1325" i="5"/>
  <c r="BD1069" i="5"/>
  <c r="BD1582" i="5"/>
  <c r="BD1326" i="5"/>
  <c r="BD1838" i="5"/>
  <c r="BD1070" i="5"/>
  <c r="BD1583" i="5"/>
  <c r="BD1327" i="5"/>
  <c r="BD1839" i="5"/>
  <c r="BD1071" i="5"/>
  <c r="BD1584" i="5"/>
  <c r="BD1328" i="5"/>
  <c r="BD1072" i="5"/>
  <c r="BD1585" i="5"/>
  <c r="BD1329" i="5"/>
  <c r="BD1841" i="5"/>
  <c r="BD1073" i="5"/>
  <c r="BD1586" i="5"/>
  <c r="BD1330" i="5"/>
  <c r="BD1842" i="5"/>
  <c r="BD1074" i="5"/>
  <c r="BD1587" i="5"/>
  <c r="BD1331" i="5"/>
  <c r="BD1843" i="5"/>
  <c r="BD1075" i="5"/>
  <c r="BD1588" i="5"/>
  <c r="BD1332" i="5"/>
  <c r="BD1844" i="5"/>
  <c r="BD1076" i="5"/>
  <c r="BD1589" i="5"/>
  <c r="BD1333" i="5"/>
  <c r="BD1845" i="5"/>
  <c r="BD1077" i="5"/>
  <c r="BD1590" i="5"/>
  <c r="BD1334" i="5"/>
  <c r="BD1846" i="5"/>
  <c r="BD1078" i="5"/>
  <c r="BD1591" i="5"/>
  <c r="BD1335" i="5"/>
  <c r="BD1079" i="5"/>
  <c r="BD1592" i="5"/>
  <c r="BD1336" i="5"/>
  <c r="BD1848" i="5"/>
  <c r="BD1080" i="5"/>
  <c r="BD1593" i="5"/>
  <c r="BD1337" i="5"/>
  <c r="BD1849" i="5"/>
  <c r="BD1081" i="5"/>
  <c r="BD1594" i="5"/>
  <c r="BD1338" i="5"/>
  <c r="BD1082" i="5"/>
  <c r="BD1595" i="5"/>
  <c r="BD1339" i="5"/>
  <c r="BD1851" i="5"/>
  <c r="BD1083" i="5"/>
  <c r="BD1596" i="5"/>
  <c r="BD1340" i="5"/>
  <c r="BD1852" i="5"/>
  <c r="BD1084" i="5"/>
  <c r="BD1597" i="5"/>
  <c r="BD1341" i="5"/>
  <c r="BD1085" i="5"/>
  <c r="BD1598" i="5"/>
  <c r="BD1342" i="5"/>
  <c r="BD1854" i="5"/>
  <c r="BD1086" i="5"/>
  <c r="BD1599" i="5"/>
  <c r="BD1343" i="5"/>
  <c r="BD1855" i="5"/>
  <c r="BD1087" i="5"/>
  <c r="BD1600" i="5"/>
  <c r="BD1344" i="5"/>
  <c r="BD1088" i="5"/>
  <c r="BD1601" i="5"/>
  <c r="BD1345" i="5"/>
  <c r="BD1857" i="5"/>
  <c r="BD1089" i="5"/>
  <c r="BD1602" i="5"/>
  <c r="BD1346" i="5"/>
  <c r="BD1858" i="5"/>
  <c r="BD1090" i="5"/>
  <c r="BD1603" i="5"/>
  <c r="BD1347" i="5"/>
  <c r="BD1859" i="5"/>
  <c r="BD1091" i="5"/>
  <c r="BD1604" i="5"/>
  <c r="BD1348" i="5"/>
  <c r="BD1860" i="5"/>
  <c r="BD1092" i="5"/>
  <c r="BD1605" i="5"/>
  <c r="BD1349" i="5"/>
  <c r="BD1861" i="5"/>
  <c r="BD1093" i="5"/>
  <c r="BD1606" i="5"/>
  <c r="BD1350" i="5"/>
  <c r="BD1862" i="5"/>
  <c r="BD1094" i="5"/>
  <c r="BD1607" i="5"/>
  <c r="BD1351" i="5"/>
  <c r="BD1095" i="5"/>
  <c r="BD1608" i="5"/>
  <c r="BD1352" i="5"/>
  <c r="BD1864" i="5"/>
  <c r="BD1096" i="5"/>
  <c r="BD1609" i="5"/>
  <c r="BD1353" i="5"/>
  <c r="BD1865" i="5"/>
  <c r="BD1097" i="5"/>
  <c r="BD1610" i="5"/>
  <c r="BD1354" i="5"/>
  <c r="BD1098" i="5"/>
  <c r="BD1611" i="5"/>
  <c r="BD1355" i="5"/>
  <c r="BD1867" i="5"/>
  <c r="BD1099" i="5"/>
  <c r="BD1612" i="5"/>
  <c r="BD1356" i="5"/>
  <c r="BD1868" i="5"/>
  <c r="BD1100" i="5"/>
  <c r="BD1613" i="5"/>
  <c r="BD1357" i="5"/>
  <c r="BD1101" i="5"/>
  <c r="BD1614" i="5"/>
  <c r="BD1358" i="5"/>
  <c r="BD1870" i="5"/>
  <c r="BD1102" i="5"/>
  <c r="BD1615" i="5"/>
  <c r="BD1359" i="5"/>
  <c r="BD1871" i="5"/>
  <c r="BD1103" i="5"/>
  <c r="BD1616" i="5"/>
  <c r="BD1360" i="5"/>
  <c r="BD1104" i="5"/>
  <c r="BD1617" i="5"/>
  <c r="BD1361" i="5"/>
  <c r="BD1873" i="5"/>
  <c r="BD1105" i="5"/>
  <c r="BD1618" i="5"/>
  <c r="BD1362" i="5"/>
  <c r="BD1874" i="5"/>
  <c r="BD1106" i="5"/>
  <c r="BD1619" i="5"/>
  <c r="BD1363" i="5"/>
  <c r="BD1875" i="5"/>
  <c r="BD1107" i="5"/>
  <c r="BD1620" i="5"/>
  <c r="BD1364" i="5"/>
  <c r="BD1876" i="5"/>
  <c r="BD1108" i="5"/>
  <c r="BD1621" i="5"/>
  <c r="BD1365" i="5"/>
  <c r="BD1877" i="5"/>
  <c r="BD1109" i="5"/>
  <c r="BD1622" i="5"/>
  <c r="BD1366" i="5"/>
  <c r="BD1878" i="5"/>
  <c r="BD1110" i="5"/>
  <c r="BD1623" i="5"/>
  <c r="BD1367" i="5"/>
  <c r="BD1111" i="5"/>
  <c r="BD1624" i="5"/>
  <c r="BD1368" i="5"/>
  <c r="BD1880" i="5"/>
  <c r="BD1112" i="5"/>
  <c r="BD1625" i="5"/>
  <c r="BD1369" i="5"/>
  <c r="BD1881" i="5"/>
  <c r="BD1113" i="5"/>
  <c r="BD1626" i="5"/>
  <c r="BD1370" i="5"/>
  <c r="BD1114" i="5"/>
  <c r="BD1627" i="5"/>
  <c r="BD1371" i="5"/>
  <c r="BD1883" i="5"/>
  <c r="BD1115" i="5"/>
  <c r="BD1628" i="5"/>
  <c r="BD1372" i="5"/>
  <c r="BD1884" i="5"/>
  <c r="BD1116" i="5"/>
  <c r="BD1629" i="5"/>
  <c r="BD1373" i="5"/>
  <c r="BD1117" i="5"/>
  <c r="BD1630" i="5"/>
  <c r="BD1374" i="5"/>
  <c r="BD1118" i="5"/>
  <c r="BD1631" i="5"/>
  <c r="BD1375" i="5"/>
  <c r="BD1887" i="5"/>
  <c r="BD1119" i="5"/>
  <c r="BA1632" i="5"/>
  <c r="BD1376" i="5"/>
  <c r="BD1888" i="5"/>
  <c r="BA1120" i="5"/>
  <c r="BD1633" i="5"/>
  <c r="BD1377" i="5"/>
  <c r="BD1889" i="5"/>
  <c r="BA1121" i="5"/>
  <c r="BA1634" i="5"/>
  <c r="BD1378" i="5"/>
  <c r="BD1890" i="5"/>
  <c r="BD1122" i="5"/>
  <c r="BA1635" i="5"/>
  <c r="BA1379" i="5"/>
  <c r="BD1891" i="5"/>
  <c r="BA1123" i="5"/>
  <c r="BD1636" i="5"/>
  <c r="BA1380" i="5"/>
  <c r="BD1892" i="5"/>
  <c r="BA1124" i="5"/>
  <c r="BA1637" i="5"/>
  <c r="BD1381" i="5"/>
  <c r="BD1893" i="5"/>
  <c r="BA1125" i="5"/>
  <c r="BA1638" i="5"/>
  <c r="BA1382" i="5"/>
  <c r="BD1894" i="5"/>
  <c r="BD1126" i="5"/>
  <c r="BA1639" i="5"/>
  <c r="BA1383" i="5"/>
  <c r="BD1895" i="5"/>
  <c r="BA1127" i="5"/>
  <c r="BD1640" i="5"/>
  <c r="BA1384" i="5"/>
  <c r="BD1896" i="5"/>
  <c r="BA1128" i="5"/>
  <c r="BA1641" i="5"/>
  <c r="BD1385" i="5"/>
  <c r="BD1897" i="5"/>
  <c r="BA1129" i="5"/>
  <c r="BA1642" i="5"/>
  <c r="BA1386" i="5"/>
  <c r="BD1898" i="5"/>
  <c r="BD1130" i="5"/>
  <c r="BA1643" i="5"/>
  <c r="BA1387" i="5"/>
  <c r="BD1899" i="5"/>
  <c r="BA1131" i="5"/>
  <c r="BD1644" i="5"/>
  <c r="BA1388" i="5"/>
  <c r="BD1900" i="5"/>
  <c r="BA1132" i="5"/>
  <c r="BA1645" i="5"/>
  <c r="BD1389" i="5"/>
  <c r="BD1901" i="5"/>
  <c r="BA1133" i="5"/>
  <c r="BA1646" i="5"/>
  <c r="BA1390" i="5"/>
  <c r="BD1902" i="5"/>
  <c r="BD1134" i="5"/>
  <c r="BA1647" i="5"/>
  <c r="BA1391" i="5"/>
  <c r="BD1903" i="5"/>
  <c r="BA1135" i="5"/>
  <c r="BD1648" i="5"/>
  <c r="BA1392" i="5"/>
  <c r="BD1904" i="5"/>
  <c r="BA1136" i="5"/>
  <c r="BA1649" i="5"/>
  <c r="BD1393" i="5"/>
  <c r="BD1905" i="5"/>
  <c r="BA1137" i="5"/>
  <c r="BA1650" i="5"/>
  <c r="BA1394" i="5"/>
  <c r="BD1906" i="5"/>
  <c r="BD1138" i="5"/>
  <c r="BA1651" i="5"/>
  <c r="BA1395" i="5"/>
  <c r="BD1907" i="5"/>
  <c r="BA1139" i="5"/>
  <c r="BD1652" i="5"/>
  <c r="BA1396" i="5"/>
  <c r="BD1908" i="5"/>
  <c r="BA1140" i="5"/>
  <c r="BA1653" i="5"/>
  <c r="BD1397" i="5"/>
  <c r="BD1909" i="5"/>
  <c r="BA1141" i="5"/>
  <c r="BA1654" i="5"/>
  <c r="BA1398" i="5"/>
  <c r="BD1910" i="5"/>
  <c r="BD1142" i="5"/>
  <c r="BA1655" i="5"/>
  <c r="BA1399" i="5"/>
  <c r="BD1911" i="5"/>
  <c r="BA1143" i="5"/>
  <c r="BD1656" i="5"/>
  <c r="BA1400" i="5"/>
  <c r="BD1912" i="5"/>
  <c r="BA1144" i="5"/>
  <c r="BA1657" i="5"/>
  <c r="BD1401" i="5"/>
  <c r="BD1913" i="5"/>
  <c r="BA1145" i="5"/>
  <c r="BA1658" i="5"/>
  <c r="BA1402" i="5"/>
  <c r="BD1914" i="5"/>
  <c r="BD1146" i="5"/>
  <c r="BA1659" i="5"/>
  <c r="BA1403" i="5"/>
  <c r="BD1915" i="5"/>
  <c r="BA1147" i="5"/>
  <c r="BD1660" i="5"/>
  <c r="BA1404" i="5"/>
  <c r="BD1916" i="5"/>
  <c r="BA1148" i="5"/>
  <c r="BA1661" i="5"/>
  <c r="BD1405" i="5"/>
  <c r="BD1917" i="5"/>
  <c r="BA1149" i="5"/>
  <c r="BA1662" i="5"/>
  <c r="BA1406" i="5"/>
  <c r="BD1918" i="5"/>
  <c r="BD1150" i="5"/>
  <c r="BA1663" i="5"/>
  <c r="BA1407" i="5"/>
  <c r="BD1919" i="5"/>
  <c r="BA1151" i="5"/>
  <c r="BD1664" i="5"/>
  <c r="BA1408" i="5"/>
  <c r="BD1920" i="5"/>
  <c r="BA1152" i="5"/>
  <c r="BA1665" i="5"/>
  <c r="BD1409" i="5"/>
  <c r="BD1921" i="5"/>
  <c r="BA1153" i="5"/>
  <c r="BA1666" i="5"/>
  <c r="BA1410" i="5"/>
  <c r="BD1922" i="5"/>
  <c r="BD1154" i="5"/>
  <c r="BA1667" i="5"/>
  <c r="BA1411" i="5"/>
  <c r="BD1923" i="5"/>
  <c r="BA1155" i="5"/>
  <c r="BD1668" i="5"/>
  <c r="BA1412" i="5"/>
  <c r="BD1924" i="5"/>
  <c r="BA1156" i="5"/>
  <c r="BA1669" i="5"/>
  <c r="BD1413" i="5"/>
  <c r="BD1925" i="5"/>
  <c r="BA1157" i="5"/>
  <c r="BA1670" i="5"/>
  <c r="BA1414" i="5"/>
  <c r="BD1926" i="5"/>
  <c r="BD1158" i="5"/>
  <c r="BA1671" i="5"/>
  <c r="BA1415" i="5"/>
  <c r="BD1927" i="5"/>
  <c r="BA1159" i="5"/>
  <c r="BD1672" i="5"/>
  <c r="BA1416" i="5"/>
  <c r="BD1928" i="5"/>
  <c r="BA1160" i="5"/>
  <c r="BA1673" i="5"/>
  <c r="BD1417" i="5"/>
  <c r="BD1929" i="5"/>
  <c r="BA1161" i="5"/>
  <c r="BA1674" i="5"/>
  <c r="BA1418" i="5"/>
  <c r="BD1930" i="5"/>
  <c r="BD1162" i="5"/>
  <c r="BD1291" i="5"/>
  <c r="BD1803" i="5"/>
  <c r="BD1547" i="5"/>
  <c r="B14" i="16" l="1"/>
  <c r="M12" i="16"/>
  <c r="D43" i="16" s="1"/>
  <c r="J12" i="16"/>
  <c r="H43" i="16" s="1"/>
  <c r="BA1540" i="5"/>
  <c r="BF1540" i="5" s="1"/>
  <c r="BL1540" i="5" s="1"/>
  <c r="BA1801" i="5"/>
  <c r="BG1801" i="5" s="1"/>
  <c r="BA1931" i="5"/>
  <c r="BG1931" i="5" s="1"/>
  <c r="BD1931" i="5"/>
  <c r="BJ1931" i="5" s="1"/>
  <c r="BD2057" i="5"/>
  <c r="BJ2057" i="5" s="1"/>
  <c r="BD1546" i="5"/>
  <c r="BJ1546" i="5" s="1"/>
  <c r="BD1792" i="5"/>
  <c r="BJ1792" i="5" s="1"/>
  <c r="BA2045" i="5"/>
  <c r="BF2045" i="5" s="1"/>
  <c r="BL2045" i="5" s="1"/>
  <c r="BA1783" i="5"/>
  <c r="BG1783" i="5" s="1"/>
  <c r="BD1802" i="5"/>
  <c r="BJ1802" i="5" s="1"/>
  <c r="BA2056" i="5"/>
  <c r="BF2056" i="5" s="1"/>
  <c r="BL2056" i="5" s="1"/>
  <c r="BD2055" i="5"/>
  <c r="BJ2055" i="5" s="1"/>
  <c r="BA1541" i="5"/>
  <c r="BG1541" i="5" s="1"/>
  <c r="BD1529" i="5"/>
  <c r="BJ1529" i="5" s="1"/>
  <c r="BA1798" i="5"/>
  <c r="BG1798" i="5" s="1"/>
  <c r="BA2049" i="5"/>
  <c r="BF2049" i="5" s="1"/>
  <c r="BL2049" i="5" s="1"/>
  <c r="BD1793" i="5"/>
  <c r="BJ1793" i="5" s="1"/>
  <c r="BD2058" i="5"/>
  <c r="BJ2058" i="5" s="1"/>
  <c r="BA1545" i="5"/>
  <c r="BF1545" i="5" s="1"/>
  <c r="BL1545" i="5" s="1"/>
  <c r="BD1534" i="5"/>
  <c r="BJ1534" i="5" s="1"/>
  <c r="BA1544" i="5"/>
  <c r="BA1800" i="5"/>
  <c r="BD1543" i="5"/>
  <c r="BJ1543" i="5" s="1"/>
  <c r="BF1163" i="5"/>
  <c r="BL1163" i="5" s="1"/>
  <c r="BG1163" i="5"/>
  <c r="BF1543" i="5"/>
  <c r="BL1543" i="5" s="1"/>
  <c r="BG1543" i="5"/>
  <c r="BF1546" i="5"/>
  <c r="BL1546" i="5" s="1"/>
  <c r="BG1546" i="5"/>
  <c r="BA1167" i="5"/>
  <c r="BD1167" i="5"/>
  <c r="BJ1167" i="5" s="1"/>
  <c r="BA1429" i="5"/>
  <c r="BD1429" i="5"/>
  <c r="BJ1429" i="5" s="1"/>
  <c r="BD1437" i="5"/>
  <c r="BJ1437" i="5" s="1"/>
  <c r="BA1437" i="5"/>
  <c r="BF1437" i="5" s="1"/>
  <c r="BL1437" i="5" s="1"/>
  <c r="BA1439" i="5"/>
  <c r="BF1439" i="5" s="1"/>
  <c r="BL1439" i="5" s="1"/>
  <c r="BD1439" i="5"/>
  <c r="BJ1439" i="5" s="1"/>
  <c r="BA1443" i="5"/>
  <c r="BG1443" i="5" s="1"/>
  <c r="BD1443" i="5"/>
  <c r="BJ1443" i="5" s="1"/>
  <c r="BA1741" i="5"/>
  <c r="BD1741" i="5"/>
  <c r="BJ1741" i="5" s="1"/>
  <c r="BF1272" i="5"/>
  <c r="BL1272" i="5" s="1"/>
  <c r="BG1272" i="5"/>
  <c r="BA1273" i="5"/>
  <c r="BF1273" i="5" s="1"/>
  <c r="BL1273" i="5" s="1"/>
  <c r="BD1273" i="5"/>
  <c r="BJ1273" i="5" s="1"/>
  <c r="BA1276" i="5"/>
  <c r="BF1276" i="5" s="1"/>
  <c r="BL1276" i="5" s="1"/>
  <c r="BD1276" i="5"/>
  <c r="BJ1276" i="5" s="1"/>
  <c r="BA1277" i="5"/>
  <c r="BF1277" i="5" s="1"/>
  <c r="BL1277" i="5" s="1"/>
  <c r="BD1277" i="5"/>
  <c r="BJ1277" i="5" s="1"/>
  <c r="BA1278" i="5"/>
  <c r="BF1278" i="5" s="1"/>
  <c r="BL1278" i="5" s="1"/>
  <c r="BD1278" i="5"/>
  <c r="BJ1278" i="5" s="1"/>
  <c r="BD1286" i="5"/>
  <c r="BJ1286" i="5" s="1"/>
  <c r="BA1286" i="5"/>
  <c r="BF1286" i="5" s="1"/>
  <c r="BL1286" i="5" s="1"/>
  <c r="BG1675" i="5"/>
  <c r="BF1675" i="5"/>
  <c r="BL1675" i="5" s="1"/>
  <c r="BD1676" i="5"/>
  <c r="BJ1676" i="5" s="1"/>
  <c r="BA1676" i="5"/>
  <c r="BA1677" i="5"/>
  <c r="BD1677" i="5"/>
  <c r="BJ1677" i="5" s="1"/>
  <c r="BD1678" i="5"/>
  <c r="BJ1678" i="5" s="1"/>
  <c r="BA1678" i="5"/>
  <c r="BA1679" i="5"/>
  <c r="BD1679" i="5"/>
  <c r="BJ1679" i="5" s="1"/>
  <c r="BA1680" i="5"/>
  <c r="BD1680" i="5"/>
  <c r="BJ1680" i="5" s="1"/>
  <c r="BA1681" i="5"/>
  <c r="BD1681" i="5"/>
  <c r="BJ1681" i="5" s="1"/>
  <c r="BA1682" i="5"/>
  <c r="BD1682" i="5"/>
  <c r="BJ1682" i="5" s="1"/>
  <c r="BD1684" i="5"/>
  <c r="BJ1684" i="5" s="1"/>
  <c r="BA1684" i="5"/>
  <c r="BA1686" i="5"/>
  <c r="BD1686" i="5"/>
  <c r="BJ1686" i="5" s="1"/>
  <c r="BA1688" i="5"/>
  <c r="BD1688" i="5"/>
  <c r="BJ1688" i="5" s="1"/>
  <c r="BD1690" i="5"/>
  <c r="BJ1690" i="5" s="1"/>
  <c r="BA1690" i="5"/>
  <c r="BA1692" i="5"/>
  <c r="BD1692" i="5"/>
  <c r="BJ1692" i="5" s="1"/>
  <c r="BA1694" i="5"/>
  <c r="BD1694" i="5"/>
  <c r="BJ1694" i="5" s="1"/>
  <c r="BD1696" i="5"/>
  <c r="BJ1696" i="5" s="1"/>
  <c r="BA1696" i="5"/>
  <c r="BG1696" i="5" s="1"/>
  <c r="BD1698" i="5"/>
  <c r="BJ1698" i="5" s="1"/>
  <c r="BA1698" i="5"/>
  <c r="BA1700" i="5"/>
  <c r="BD1700" i="5"/>
  <c r="BJ1700" i="5" s="1"/>
  <c r="BD1702" i="5"/>
  <c r="BJ1702" i="5" s="1"/>
  <c r="BA1702" i="5"/>
  <c r="BA1704" i="5"/>
  <c r="BD1704" i="5"/>
  <c r="BJ1704" i="5" s="1"/>
  <c r="BA1706" i="5"/>
  <c r="BD1706" i="5"/>
  <c r="BJ1706" i="5" s="1"/>
  <c r="BA1708" i="5"/>
  <c r="BD1708" i="5"/>
  <c r="BJ1708" i="5" s="1"/>
  <c r="BA1710" i="5"/>
  <c r="BD1710" i="5"/>
  <c r="BJ1710" i="5" s="1"/>
  <c r="BA1712" i="5"/>
  <c r="BD1712" i="5"/>
  <c r="BJ1712" i="5" s="1"/>
  <c r="BD1457" i="5"/>
  <c r="BJ1457" i="5" s="1"/>
  <c r="BA1457" i="5"/>
  <c r="BG1457" i="5" s="1"/>
  <c r="BD1201" i="5"/>
  <c r="BJ1201" i="5" s="1"/>
  <c r="BA1201" i="5"/>
  <c r="BA1458" i="5"/>
  <c r="BG1458" i="5" s="1"/>
  <c r="BD1458" i="5"/>
  <c r="BJ1458" i="5" s="1"/>
  <c r="BD1202" i="5"/>
  <c r="BJ1202" i="5" s="1"/>
  <c r="BA1202" i="5"/>
  <c r="BD1459" i="5"/>
  <c r="BJ1459" i="5" s="1"/>
  <c r="BA1459" i="5"/>
  <c r="BG1459" i="5" s="1"/>
  <c r="BA1203" i="5"/>
  <c r="BD1203" i="5"/>
  <c r="BJ1203" i="5" s="1"/>
  <c r="BD1460" i="5"/>
  <c r="BJ1460" i="5" s="1"/>
  <c r="BA1460" i="5"/>
  <c r="BG1460" i="5" s="1"/>
  <c r="BD1205" i="5"/>
  <c r="BJ1205" i="5" s="1"/>
  <c r="BA1205" i="5"/>
  <c r="BA1206" i="5"/>
  <c r="BD1206" i="5"/>
  <c r="BJ1206" i="5" s="1"/>
  <c r="BA1207" i="5"/>
  <c r="BD1207" i="5"/>
  <c r="BJ1207" i="5" s="1"/>
  <c r="BA1208" i="5"/>
  <c r="BD1208" i="5"/>
  <c r="BJ1208" i="5" s="1"/>
  <c r="BD1209" i="5"/>
  <c r="BJ1209" i="5" s="1"/>
  <c r="BA1209" i="5"/>
  <c r="BA1210" i="5"/>
  <c r="BD1210" i="5"/>
  <c r="BJ1210" i="5" s="1"/>
  <c r="BD1211" i="5"/>
  <c r="BJ1211" i="5" s="1"/>
  <c r="BA1211" i="5"/>
  <c r="BD1212" i="5"/>
  <c r="BJ1212" i="5" s="1"/>
  <c r="BA1212" i="5"/>
  <c r="BA1213" i="5"/>
  <c r="BD1213" i="5"/>
  <c r="BJ1213" i="5" s="1"/>
  <c r="BA1214" i="5"/>
  <c r="BD1214" i="5"/>
  <c r="BJ1214" i="5" s="1"/>
  <c r="BA1215" i="5"/>
  <c r="BD1215" i="5"/>
  <c r="BJ1215" i="5" s="1"/>
  <c r="BD1216" i="5"/>
  <c r="BJ1216" i="5" s="1"/>
  <c r="BA1216" i="5"/>
  <c r="BA1217" i="5"/>
  <c r="BD1217" i="5"/>
  <c r="BJ1217" i="5" s="1"/>
  <c r="BD1218" i="5"/>
  <c r="BJ1218" i="5" s="1"/>
  <c r="BA1218" i="5"/>
  <c r="BA1219" i="5"/>
  <c r="BD1219" i="5"/>
  <c r="BJ1219" i="5" s="1"/>
  <c r="BA1220" i="5"/>
  <c r="BD1220" i="5"/>
  <c r="BJ1220" i="5" s="1"/>
  <c r="BD1221" i="5"/>
  <c r="BJ1221" i="5" s="1"/>
  <c r="BA1221" i="5"/>
  <c r="BD1222" i="5"/>
  <c r="BJ1222" i="5" s="1"/>
  <c r="BA1222" i="5"/>
  <c r="BD1223" i="5"/>
  <c r="BJ1223" i="5" s="1"/>
  <c r="BA1223" i="5"/>
  <c r="BD1224" i="5"/>
  <c r="BJ1224" i="5" s="1"/>
  <c r="BA1224" i="5"/>
  <c r="BD1225" i="5"/>
  <c r="BJ1225" i="5" s="1"/>
  <c r="BA1225" i="5"/>
  <c r="BA1995" i="5"/>
  <c r="BD1995" i="5"/>
  <c r="BJ1995" i="5" s="1"/>
  <c r="BD1485" i="5"/>
  <c r="BJ1485" i="5" s="1"/>
  <c r="BA1485" i="5"/>
  <c r="BG1485" i="5" s="1"/>
  <c r="BD1742" i="5"/>
  <c r="BJ1742" i="5" s="1"/>
  <c r="BA1742" i="5"/>
  <c r="BD1230" i="5"/>
  <c r="BJ1230" i="5" s="1"/>
  <c r="BA1230" i="5"/>
  <c r="BD2000" i="5"/>
  <c r="BJ2000" i="5" s="1"/>
  <c r="BA2000" i="5"/>
  <c r="BA1233" i="5"/>
  <c r="BD1233" i="5"/>
  <c r="BJ1233" i="5" s="1"/>
  <c r="BA2002" i="5"/>
  <c r="BD2002" i="5"/>
  <c r="BJ2002" i="5" s="1"/>
  <c r="BA1235" i="5"/>
  <c r="BD1235" i="5"/>
  <c r="BJ1235" i="5" s="1"/>
  <c r="BA2004" i="5"/>
  <c r="BD2004" i="5"/>
  <c r="BJ2004" i="5" s="1"/>
  <c r="BA1237" i="5"/>
  <c r="BD1237" i="5"/>
  <c r="BJ1237" i="5" s="1"/>
  <c r="BA2006" i="5"/>
  <c r="BD2006" i="5"/>
  <c r="BJ2006" i="5" s="1"/>
  <c r="BA1239" i="5"/>
  <c r="BD1239" i="5"/>
  <c r="BJ1239" i="5" s="1"/>
  <c r="BD2008" i="5"/>
  <c r="BJ2008" i="5" s="1"/>
  <c r="BA2008" i="5"/>
  <c r="BF2008" i="5" s="1"/>
  <c r="BL2008" i="5" s="1"/>
  <c r="BA1241" i="5"/>
  <c r="BG1241" i="5" s="1"/>
  <c r="BD1241" i="5"/>
  <c r="BJ1241" i="5" s="1"/>
  <c r="BA2010" i="5"/>
  <c r="BF2010" i="5" s="1"/>
  <c r="BL2010" i="5" s="1"/>
  <c r="BD2010" i="5"/>
  <c r="BJ2010" i="5" s="1"/>
  <c r="BA1243" i="5"/>
  <c r="BG1243" i="5" s="1"/>
  <c r="BD1243" i="5"/>
  <c r="BJ1243" i="5" s="1"/>
  <c r="BA2012" i="5"/>
  <c r="BD2012" i="5"/>
  <c r="BJ2012" i="5" s="1"/>
  <c r="BA1245" i="5"/>
  <c r="BD1245" i="5"/>
  <c r="BJ1245" i="5" s="1"/>
  <c r="BA2014" i="5"/>
  <c r="BD2014" i="5"/>
  <c r="BJ2014" i="5" s="1"/>
  <c r="BA1247" i="5"/>
  <c r="BD1247" i="5"/>
  <c r="BJ1247" i="5" s="1"/>
  <c r="BA2016" i="5"/>
  <c r="BD2016" i="5"/>
  <c r="BJ2016" i="5" s="1"/>
  <c r="BD1249" i="5"/>
  <c r="BJ1249" i="5" s="1"/>
  <c r="BA1249" i="5"/>
  <c r="BA2018" i="5"/>
  <c r="BG2018" i="5" s="1"/>
  <c r="BD2018" i="5"/>
  <c r="BJ2018" i="5" s="1"/>
  <c r="BA1251" i="5"/>
  <c r="BF1251" i="5" s="1"/>
  <c r="BL1251" i="5" s="1"/>
  <c r="BD1251" i="5"/>
  <c r="BJ1251" i="5" s="1"/>
  <c r="BD2020" i="5"/>
  <c r="BJ2020" i="5" s="1"/>
  <c r="BA2020" i="5"/>
  <c r="BD1253" i="5"/>
  <c r="BJ1253" i="5" s="1"/>
  <c r="BA1253" i="5"/>
  <c r="BA2022" i="5"/>
  <c r="BD2022" i="5"/>
  <c r="BJ2022" i="5" s="1"/>
  <c r="BD1255" i="5"/>
  <c r="BJ1255" i="5" s="1"/>
  <c r="BA1255" i="5"/>
  <c r="BA2024" i="5"/>
  <c r="BD2024" i="5"/>
  <c r="BJ2024" i="5" s="1"/>
  <c r="BA1257" i="5"/>
  <c r="BD1257" i="5"/>
  <c r="BJ1257" i="5" s="1"/>
  <c r="BD2026" i="5"/>
  <c r="BJ2026" i="5" s="1"/>
  <c r="BA2026" i="5"/>
  <c r="BD1259" i="5"/>
  <c r="BJ1259" i="5" s="1"/>
  <c r="BA1259" i="5"/>
  <c r="BA2028" i="5"/>
  <c r="BD2028" i="5"/>
  <c r="BJ2028" i="5" s="1"/>
  <c r="BA1261" i="5"/>
  <c r="BD1261" i="5"/>
  <c r="BJ1261" i="5" s="1"/>
  <c r="BA2030" i="5"/>
  <c r="BD2030" i="5"/>
  <c r="BJ2030" i="5" s="1"/>
  <c r="BA1263" i="5"/>
  <c r="BD1263" i="5"/>
  <c r="BJ1263" i="5" s="1"/>
  <c r="BA2032" i="5"/>
  <c r="BF2032" i="5" s="1"/>
  <c r="BL2032" i="5" s="1"/>
  <c r="BD2032" i="5"/>
  <c r="BJ2032" i="5" s="1"/>
  <c r="BA1265" i="5"/>
  <c r="BD1265" i="5"/>
  <c r="BJ1265" i="5" s="1"/>
  <c r="BD2034" i="5"/>
  <c r="BJ2034" i="5" s="1"/>
  <c r="BA2034" i="5"/>
  <c r="BG2034" i="5" s="1"/>
  <c r="BA1782" i="5"/>
  <c r="BG1782" i="5" s="1"/>
  <c r="BD1782" i="5"/>
  <c r="BJ1782" i="5" s="1"/>
  <c r="BD1784" i="5"/>
  <c r="BJ1784" i="5" s="1"/>
  <c r="BA1784" i="5"/>
  <c r="BD1785" i="5"/>
  <c r="BJ1785" i="5" s="1"/>
  <c r="BA1785" i="5"/>
  <c r="BA1786" i="5"/>
  <c r="BD1786" i="5"/>
  <c r="BJ1786" i="5" s="1"/>
  <c r="BA1787" i="5"/>
  <c r="BD1787" i="5"/>
  <c r="BJ1787" i="5" s="1"/>
  <c r="BA1788" i="5"/>
  <c r="BD1788" i="5"/>
  <c r="BJ1788" i="5" s="1"/>
  <c r="BD1789" i="5"/>
  <c r="BJ1789" i="5" s="1"/>
  <c r="BA1789" i="5"/>
  <c r="BA1790" i="5"/>
  <c r="BD1790" i="5"/>
  <c r="BJ1790" i="5" s="1"/>
  <c r="BF1792" i="5"/>
  <c r="BL1792" i="5" s="1"/>
  <c r="BG1792" i="5"/>
  <c r="BF1793" i="5"/>
  <c r="BL1793" i="5" s="1"/>
  <c r="BG1793" i="5"/>
  <c r="BA1794" i="5"/>
  <c r="BD1794" i="5"/>
  <c r="BJ1794" i="5" s="1"/>
  <c r="BD1795" i="5"/>
  <c r="BJ1795" i="5" s="1"/>
  <c r="BA1795" i="5"/>
  <c r="BF1796" i="5"/>
  <c r="BL1796" i="5" s="1"/>
  <c r="BG1796" i="5"/>
  <c r="BA1797" i="5"/>
  <c r="BD1797" i="5"/>
  <c r="BJ1797" i="5" s="1"/>
  <c r="BA1799" i="5"/>
  <c r="BD1799" i="5"/>
  <c r="BJ1799" i="5" s="1"/>
  <c r="BF1802" i="5"/>
  <c r="BL1802" i="5" s="1"/>
  <c r="BG1802" i="5"/>
  <c r="BD1163" i="5"/>
  <c r="BJ1163" i="5" s="1"/>
  <c r="BA1536" i="5"/>
  <c r="BA1791" i="5"/>
  <c r="BD1272" i="5"/>
  <c r="BJ1272" i="5" s="1"/>
  <c r="BD1760" i="5"/>
  <c r="BJ1760" i="5" s="1"/>
  <c r="BD1453" i="5"/>
  <c r="BJ1453" i="5" s="1"/>
  <c r="BA1453" i="5"/>
  <c r="BD1204" i="5"/>
  <c r="BJ1204" i="5" s="1"/>
  <c r="BA1204" i="5"/>
  <c r="BA1269" i="5"/>
  <c r="BD1269" i="5"/>
  <c r="BJ1269" i="5" s="1"/>
  <c r="BD1270" i="5"/>
  <c r="BJ1270" i="5" s="1"/>
  <c r="BA1270" i="5"/>
  <c r="BD1271" i="5"/>
  <c r="BJ1271" i="5" s="1"/>
  <c r="BA1271" i="5"/>
  <c r="BA1281" i="5"/>
  <c r="BF1281" i="5" s="1"/>
  <c r="BL1281" i="5" s="1"/>
  <c r="BD1281" i="5"/>
  <c r="BJ1281" i="5" s="1"/>
  <c r="BA1282" i="5"/>
  <c r="BF1282" i="5" s="1"/>
  <c r="BL1282" i="5" s="1"/>
  <c r="BD1282" i="5"/>
  <c r="BJ1282" i="5" s="1"/>
  <c r="BA1285" i="5"/>
  <c r="BF1285" i="5" s="1"/>
  <c r="BL1285" i="5" s="1"/>
  <c r="BD1285" i="5"/>
  <c r="BJ1285" i="5" s="1"/>
  <c r="BD1275" i="5"/>
  <c r="BJ1275" i="5" s="1"/>
  <c r="BA1420" i="5"/>
  <c r="BD1420" i="5"/>
  <c r="BJ1420" i="5" s="1"/>
  <c r="BA1421" i="5"/>
  <c r="BD1421" i="5"/>
  <c r="BJ1421" i="5" s="1"/>
  <c r="BA1422" i="5"/>
  <c r="BD1422" i="5"/>
  <c r="BJ1422" i="5" s="1"/>
  <c r="BA1423" i="5"/>
  <c r="BD1423" i="5"/>
  <c r="BJ1423" i="5" s="1"/>
  <c r="BD1424" i="5"/>
  <c r="BJ1424" i="5" s="1"/>
  <c r="BA1424" i="5"/>
  <c r="BA1425" i="5"/>
  <c r="BD1425" i="5"/>
  <c r="BJ1425" i="5" s="1"/>
  <c r="BD1717" i="5"/>
  <c r="BJ1717" i="5" s="1"/>
  <c r="BA1717" i="5"/>
  <c r="BF1717" i="5" s="1"/>
  <c r="BL1717" i="5" s="1"/>
  <c r="BA1718" i="5"/>
  <c r="BF1718" i="5" s="1"/>
  <c r="BL1718" i="5" s="1"/>
  <c r="BD1718" i="5"/>
  <c r="BJ1718" i="5" s="1"/>
  <c r="BA1719" i="5"/>
  <c r="BF1719" i="5" s="1"/>
  <c r="BL1719" i="5" s="1"/>
  <c r="BD1719" i="5"/>
  <c r="BJ1719" i="5" s="1"/>
  <c r="BA1720" i="5"/>
  <c r="BF1720" i="5" s="1"/>
  <c r="BL1720" i="5" s="1"/>
  <c r="BD1720" i="5"/>
  <c r="BJ1720" i="5" s="1"/>
  <c r="BA1721" i="5"/>
  <c r="BG1721" i="5" s="1"/>
  <c r="BD1721" i="5"/>
  <c r="BJ1721" i="5" s="1"/>
  <c r="BA1722" i="5"/>
  <c r="BG1722" i="5" s="1"/>
  <c r="BD1722" i="5"/>
  <c r="BJ1722" i="5" s="1"/>
  <c r="BA1723" i="5"/>
  <c r="BF1723" i="5" s="1"/>
  <c r="BL1723" i="5" s="1"/>
  <c r="BD1723" i="5"/>
  <c r="BJ1723" i="5" s="1"/>
  <c r="BD1724" i="5"/>
  <c r="BJ1724" i="5" s="1"/>
  <c r="BA1724" i="5"/>
  <c r="BF1724" i="5" s="1"/>
  <c r="BL1724" i="5" s="1"/>
  <c r="BA1725" i="5"/>
  <c r="BG1725" i="5" s="1"/>
  <c r="BD1725" i="5"/>
  <c r="BJ1725" i="5" s="1"/>
  <c r="BA1726" i="5"/>
  <c r="BG1726" i="5" s="1"/>
  <c r="BD1726" i="5"/>
  <c r="BJ1726" i="5" s="1"/>
  <c r="BA1727" i="5"/>
  <c r="BG1727" i="5" s="1"/>
  <c r="BD1727" i="5"/>
  <c r="BJ1727" i="5" s="1"/>
  <c r="BA1728" i="5"/>
  <c r="BG1728" i="5" s="1"/>
  <c r="BD1728" i="5"/>
  <c r="BJ1728" i="5" s="1"/>
  <c r="BD1729" i="5"/>
  <c r="BJ1729" i="5" s="1"/>
  <c r="BA1729" i="5"/>
  <c r="BA1730" i="5"/>
  <c r="BD1730" i="5"/>
  <c r="BJ1730" i="5" s="1"/>
  <c r="BA1731" i="5"/>
  <c r="BD1731" i="5"/>
  <c r="BJ1731" i="5" s="1"/>
  <c r="BA1732" i="5"/>
  <c r="BD1732" i="5"/>
  <c r="BJ1732" i="5" s="1"/>
  <c r="BD1733" i="5"/>
  <c r="BJ1733" i="5" s="1"/>
  <c r="BA1733" i="5"/>
  <c r="BA1734" i="5"/>
  <c r="BD1734" i="5"/>
  <c r="BJ1734" i="5" s="1"/>
  <c r="BA1735" i="5"/>
  <c r="BD1735" i="5"/>
  <c r="BJ1735" i="5" s="1"/>
  <c r="BA1736" i="5"/>
  <c r="BD1736" i="5"/>
  <c r="BJ1736" i="5" s="1"/>
  <c r="BA1737" i="5"/>
  <c r="BD1737" i="5"/>
  <c r="BJ1737" i="5" s="1"/>
  <c r="BA1231" i="5"/>
  <c r="BD1231" i="5"/>
  <c r="BJ1231" i="5" s="1"/>
  <c r="BA1489" i="5"/>
  <c r="BD1489" i="5"/>
  <c r="BJ1489" i="5" s="1"/>
  <c r="BA1491" i="5"/>
  <c r="BD1491" i="5"/>
  <c r="BJ1491" i="5" s="1"/>
  <c r="BA1493" i="5"/>
  <c r="BD1493" i="5"/>
  <c r="BJ1493" i="5" s="1"/>
  <c r="BA1495" i="5"/>
  <c r="BD1495" i="5"/>
  <c r="BJ1495" i="5" s="1"/>
  <c r="BA1497" i="5"/>
  <c r="BD1497" i="5"/>
  <c r="BJ1497" i="5" s="1"/>
  <c r="BA1499" i="5"/>
  <c r="BD1499" i="5"/>
  <c r="BJ1499" i="5" s="1"/>
  <c r="BA1501" i="5"/>
  <c r="BD1501" i="5"/>
  <c r="BJ1501" i="5" s="1"/>
  <c r="BA1503" i="5"/>
  <c r="BG1503" i="5" s="1"/>
  <c r="BD1503" i="5"/>
  <c r="BJ1503" i="5" s="1"/>
  <c r="BD1505" i="5"/>
  <c r="BJ1505" i="5" s="1"/>
  <c r="BA1505" i="5"/>
  <c r="BA1507" i="5"/>
  <c r="BG1507" i="5" s="1"/>
  <c r="BD1507" i="5"/>
  <c r="BJ1507" i="5" s="1"/>
  <c r="BA1509" i="5"/>
  <c r="BD1509" i="5"/>
  <c r="BJ1509" i="5" s="1"/>
  <c r="BA1511" i="5"/>
  <c r="BD1511" i="5"/>
  <c r="BJ1511" i="5" s="1"/>
  <c r="BA1513" i="5"/>
  <c r="BD1513" i="5"/>
  <c r="BJ1513" i="5" s="1"/>
  <c r="BA1515" i="5"/>
  <c r="BD1515" i="5"/>
  <c r="BJ1515" i="5" s="1"/>
  <c r="BA1517" i="5"/>
  <c r="BD1517" i="5"/>
  <c r="BJ1517" i="5" s="1"/>
  <c r="BD1519" i="5"/>
  <c r="BJ1519" i="5" s="1"/>
  <c r="BA1519" i="5"/>
  <c r="BA1521" i="5"/>
  <c r="BD1521" i="5"/>
  <c r="BJ1521" i="5" s="1"/>
  <c r="BA1523" i="5"/>
  <c r="BD1523" i="5"/>
  <c r="BJ1523" i="5" s="1"/>
  <c r="BA1267" i="5"/>
  <c r="BD1267" i="5"/>
  <c r="BJ1267" i="5" s="1"/>
  <c r="BA1524" i="5"/>
  <c r="BD1524" i="5"/>
  <c r="BJ1524" i="5" s="1"/>
  <c r="BA1268" i="5"/>
  <c r="BD1268" i="5"/>
  <c r="BJ1268" i="5" s="1"/>
  <c r="BA1525" i="5"/>
  <c r="BD1525" i="5"/>
  <c r="BJ1525" i="5" s="1"/>
  <c r="BA1526" i="5"/>
  <c r="BD1526" i="5"/>
  <c r="BJ1526" i="5" s="1"/>
  <c r="BA1527" i="5"/>
  <c r="BD1527" i="5"/>
  <c r="BJ1527" i="5" s="1"/>
  <c r="BD1528" i="5"/>
  <c r="BJ1528" i="5" s="1"/>
  <c r="BA1528" i="5"/>
  <c r="BF1529" i="5"/>
  <c r="BL1529" i="5" s="1"/>
  <c r="BG1529" i="5"/>
  <c r="BA1530" i="5"/>
  <c r="BD1530" i="5"/>
  <c r="BJ1530" i="5" s="1"/>
  <c r="BA1531" i="5"/>
  <c r="BD1531" i="5"/>
  <c r="BJ1531" i="5" s="1"/>
  <c r="BA1532" i="5"/>
  <c r="BD1532" i="5"/>
  <c r="BJ1532" i="5" s="1"/>
  <c r="BA1533" i="5"/>
  <c r="BD1533" i="5"/>
  <c r="BJ1533" i="5" s="1"/>
  <c r="BF1534" i="5"/>
  <c r="BL1534" i="5" s="1"/>
  <c r="BG1534" i="5"/>
  <c r="BA1535" i="5"/>
  <c r="BD1535" i="5"/>
  <c r="BJ1535" i="5" s="1"/>
  <c r="BA1537" i="5"/>
  <c r="BD1537" i="5"/>
  <c r="BJ1537" i="5" s="1"/>
  <c r="BA1538" i="5"/>
  <c r="BD1538" i="5"/>
  <c r="BJ1538" i="5" s="1"/>
  <c r="BA1539" i="5"/>
  <c r="BD1539" i="5"/>
  <c r="BJ1539" i="5" s="1"/>
  <c r="BA1542" i="5"/>
  <c r="BD1542" i="5"/>
  <c r="BJ1542" i="5" s="1"/>
  <c r="BD1675" i="5"/>
  <c r="BJ1675" i="5" s="1"/>
  <c r="BA1288" i="5"/>
  <c r="BF1288" i="5" s="1"/>
  <c r="BL1288" i="5" s="1"/>
  <c r="BD1796" i="5"/>
  <c r="BJ1796" i="5" s="1"/>
  <c r="BA1280" i="5"/>
  <c r="BF1280" i="5" s="1"/>
  <c r="BL1280" i="5" s="1"/>
  <c r="BA1279" i="5"/>
  <c r="BF1279" i="5" s="1"/>
  <c r="BL1279" i="5" s="1"/>
  <c r="BD2037" i="5"/>
  <c r="BJ2037" i="5" s="1"/>
  <c r="BA1504" i="5"/>
  <c r="BF1504" i="5" s="1"/>
  <c r="BL1504" i="5" s="1"/>
  <c r="BA1169" i="5"/>
  <c r="BD1169" i="5"/>
  <c r="BJ1169" i="5" s="1"/>
  <c r="BD1445" i="5"/>
  <c r="BJ1445" i="5" s="1"/>
  <c r="BA1445" i="5"/>
  <c r="BA1449" i="5"/>
  <c r="BD1449" i="5"/>
  <c r="BJ1449" i="5" s="1"/>
  <c r="BA1455" i="5"/>
  <c r="BD1455" i="5"/>
  <c r="BJ1455" i="5" s="1"/>
  <c r="BA1994" i="5"/>
  <c r="BD1994" i="5"/>
  <c r="BJ1994" i="5" s="1"/>
  <c r="BA1170" i="5"/>
  <c r="BD1170" i="5"/>
  <c r="BJ1170" i="5" s="1"/>
  <c r="BD1939" i="5"/>
  <c r="BJ1939" i="5" s="1"/>
  <c r="BA1939" i="5"/>
  <c r="BF1939" i="5" s="1"/>
  <c r="BL1939" i="5" s="1"/>
  <c r="BA1172" i="5"/>
  <c r="BD1172" i="5"/>
  <c r="BJ1172" i="5" s="1"/>
  <c r="BA1941" i="5"/>
  <c r="BF1941" i="5" s="1"/>
  <c r="BL1941" i="5" s="1"/>
  <c r="BD1941" i="5"/>
  <c r="BJ1941" i="5" s="1"/>
  <c r="BA1174" i="5"/>
  <c r="BD1174" i="5"/>
  <c r="BJ1174" i="5" s="1"/>
  <c r="BA1943" i="5"/>
  <c r="BD1943" i="5"/>
  <c r="BJ1943" i="5" s="1"/>
  <c r="BA1176" i="5"/>
  <c r="BF1176" i="5" s="1"/>
  <c r="BL1176" i="5" s="1"/>
  <c r="BD1176" i="5"/>
  <c r="BJ1176" i="5" s="1"/>
  <c r="BA1945" i="5"/>
  <c r="BD1945" i="5"/>
  <c r="BJ1945" i="5" s="1"/>
  <c r="BA1178" i="5"/>
  <c r="BF1178" i="5" s="1"/>
  <c r="BL1178" i="5" s="1"/>
  <c r="BD1178" i="5"/>
  <c r="BJ1178" i="5" s="1"/>
  <c r="BA1947" i="5"/>
  <c r="BD1947" i="5"/>
  <c r="BJ1947" i="5" s="1"/>
  <c r="BA1180" i="5"/>
  <c r="BF1180" i="5" s="1"/>
  <c r="BL1180" i="5" s="1"/>
  <c r="BD1180" i="5"/>
  <c r="BJ1180" i="5" s="1"/>
  <c r="BA1949" i="5"/>
  <c r="BD1949" i="5"/>
  <c r="BJ1949" i="5" s="1"/>
  <c r="BA1182" i="5"/>
  <c r="BG1182" i="5" s="1"/>
  <c r="BD1182" i="5"/>
  <c r="BJ1182" i="5" s="1"/>
  <c r="BD1951" i="5"/>
  <c r="BJ1951" i="5" s="1"/>
  <c r="BA1951" i="5"/>
  <c r="BA1184" i="5"/>
  <c r="BF1184" i="5" s="1"/>
  <c r="BL1184" i="5" s="1"/>
  <c r="BD1184" i="5"/>
  <c r="BJ1184" i="5" s="1"/>
  <c r="BD1953" i="5"/>
  <c r="BJ1953" i="5" s="1"/>
  <c r="BA1953" i="5"/>
  <c r="BA1186" i="5"/>
  <c r="BF1186" i="5" s="1"/>
  <c r="BL1186" i="5" s="1"/>
  <c r="BD1186" i="5"/>
  <c r="BJ1186" i="5" s="1"/>
  <c r="BD1955" i="5"/>
  <c r="BJ1955" i="5" s="1"/>
  <c r="BA1955" i="5"/>
  <c r="BD1188" i="5"/>
  <c r="BJ1188" i="5" s="1"/>
  <c r="BA1188" i="5"/>
  <c r="BG1188" i="5" s="1"/>
  <c r="BA1957" i="5"/>
  <c r="BD1957" i="5"/>
  <c r="BJ1957" i="5" s="1"/>
  <c r="BD1190" i="5"/>
  <c r="BJ1190" i="5" s="1"/>
  <c r="BA1190" i="5"/>
  <c r="BA1959" i="5"/>
  <c r="BD1959" i="5"/>
  <c r="BJ1959" i="5" s="1"/>
  <c r="BA1192" i="5"/>
  <c r="BD1192" i="5"/>
  <c r="BJ1192" i="5" s="1"/>
  <c r="BA1961" i="5"/>
  <c r="BD1961" i="5"/>
  <c r="BJ1961" i="5" s="1"/>
  <c r="BA1194" i="5"/>
  <c r="BG1194" i="5" s="1"/>
  <c r="BD1194" i="5"/>
  <c r="BJ1194" i="5" s="1"/>
  <c r="BA1963" i="5"/>
  <c r="BD1963" i="5"/>
  <c r="BJ1963" i="5" s="1"/>
  <c r="BA1196" i="5"/>
  <c r="BD1196" i="5"/>
  <c r="BJ1196" i="5" s="1"/>
  <c r="BD1965" i="5"/>
  <c r="BJ1965" i="5" s="1"/>
  <c r="BA1965" i="5"/>
  <c r="BA1198" i="5"/>
  <c r="BF1198" i="5" s="1"/>
  <c r="BL1198" i="5" s="1"/>
  <c r="BD1198" i="5"/>
  <c r="BJ1198" i="5" s="1"/>
  <c r="BD1967" i="5"/>
  <c r="BJ1967" i="5" s="1"/>
  <c r="BA1967" i="5"/>
  <c r="BD1200" i="5"/>
  <c r="BJ1200" i="5" s="1"/>
  <c r="BA1200" i="5"/>
  <c r="BG1200" i="5" s="1"/>
  <c r="BD1461" i="5"/>
  <c r="BJ1461" i="5" s="1"/>
  <c r="BA1461" i="5"/>
  <c r="BG1461" i="5" s="1"/>
  <c r="BD1462" i="5"/>
  <c r="BJ1462" i="5" s="1"/>
  <c r="BA1462" i="5"/>
  <c r="BG1462" i="5" s="1"/>
  <c r="BA1463" i="5"/>
  <c r="BG1463" i="5" s="1"/>
  <c r="BD1463" i="5"/>
  <c r="BJ1463" i="5" s="1"/>
  <c r="BA1464" i="5"/>
  <c r="BG1464" i="5" s="1"/>
  <c r="BD1464" i="5"/>
  <c r="BJ1464" i="5" s="1"/>
  <c r="BD1465" i="5"/>
  <c r="BJ1465" i="5" s="1"/>
  <c r="BA1465" i="5"/>
  <c r="BG1465" i="5" s="1"/>
  <c r="BD1466" i="5"/>
  <c r="BJ1466" i="5" s="1"/>
  <c r="BA1466" i="5"/>
  <c r="BD1467" i="5"/>
  <c r="BJ1467" i="5" s="1"/>
  <c r="BA1467" i="5"/>
  <c r="BG1467" i="5" s="1"/>
  <c r="BD1468" i="5"/>
  <c r="BJ1468" i="5" s="1"/>
  <c r="BA1468" i="5"/>
  <c r="BG1468" i="5" s="1"/>
  <c r="BA1469" i="5"/>
  <c r="BG1469" i="5" s="1"/>
  <c r="BD1469" i="5"/>
  <c r="BJ1469" i="5" s="1"/>
  <c r="BA1470" i="5"/>
  <c r="BG1470" i="5" s="1"/>
  <c r="BD1470" i="5"/>
  <c r="BJ1470" i="5" s="1"/>
  <c r="BA1471" i="5"/>
  <c r="BG1471" i="5" s="1"/>
  <c r="BD1471" i="5"/>
  <c r="BJ1471" i="5" s="1"/>
  <c r="BD1472" i="5"/>
  <c r="BJ1472" i="5" s="1"/>
  <c r="BA1472" i="5"/>
  <c r="BA1473" i="5"/>
  <c r="BD1473" i="5"/>
  <c r="BJ1473" i="5" s="1"/>
  <c r="BA1474" i="5"/>
  <c r="BD1474" i="5"/>
  <c r="BJ1474" i="5" s="1"/>
  <c r="BA1475" i="5"/>
  <c r="BD1475" i="5"/>
  <c r="BJ1475" i="5" s="1"/>
  <c r="BA1476" i="5"/>
  <c r="BD1476" i="5"/>
  <c r="BJ1476" i="5" s="1"/>
  <c r="BD1477" i="5"/>
  <c r="BJ1477" i="5" s="1"/>
  <c r="BA1477" i="5"/>
  <c r="BA1478" i="5"/>
  <c r="BD1478" i="5"/>
  <c r="BJ1478" i="5" s="1"/>
  <c r="BA1479" i="5"/>
  <c r="BD1479" i="5"/>
  <c r="BJ1479" i="5" s="1"/>
  <c r="BD1480" i="5"/>
  <c r="BJ1480" i="5" s="1"/>
  <c r="BA1480" i="5"/>
  <c r="BD1481" i="5"/>
  <c r="BJ1481" i="5" s="1"/>
  <c r="BA1481" i="5"/>
  <c r="BA1738" i="5"/>
  <c r="BD1738" i="5"/>
  <c r="BJ1738" i="5" s="1"/>
  <c r="BA1226" i="5"/>
  <c r="BD1226" i="5"/>
  <c r="BJ1226" i="5" s="1"/>
  <c r="BD1996" i="5"/>
  <c r="BJ1996" i="5" s="1"/>
  <c r="BA1996" i="5"/>
  <c r="BD1486" i="5"/>
  <c r="BJ1486" i="5" s="1"/>
  <c r="BA1486" i="5"/>
  <c r="BD1743" i="5"/>
  <c r="BJ1743" i="5" s="1"/>
  <c r="BA1743" i="5"/>
  <c r="BD1746" i="5"/>
  <c r="BJ1746" i="5" s="1"/>
  <c r="BA1746" i="5"/>
  <c r="BD1748" i="5"/>
  <c r="BJ1748" i="5" s="1"/>
  <c r="BA1748" i="5"/>
  <c r="BA1750" i="5"/>
  <c r="BD1750" i="5"/>
  <c r="BJ1750" i="5" s="1"/>
  <c r="BA1752" i="5"/>
  <c r="BD1752" i="5"/>
  <c r="BJ1752" i="5" s="1"/>
  <c r="BA1754" i="5"/>
  <c r="BD1754" i="5"/>
  <c r="BJ1754" i="5" s="1"/>
  <c r="BD1756" i="5"/>
  <c r="BJ1756" i="5" s="1"/>
  <c r="BA1756" i="5"/>
  <c r="BG1756" i="5" s="1"/>
  <c r="BD1758" i="5"/>
  <c r="BJ1758" i="5" s="1"/>
  <c r="BA1758" i="5"/>
  <c r="BG1758" i="5" s="1"/>
  <c r="BG1760" i="5"/>
  <c r="BF1760" i="5"/>
  <c r="BL1760" i="5" s="1"/>
  <c r="BA1762" i="5"/>
  <c r="BF1762" i="5" s="1"/>
  <c r="BL1762" i="5" s="1"/>
  <c r="BD1762" i="5"/>
  <c r="BJ1762" i="5" s="1"/>
  <c r="BD1764" i="5"/>
  <c r="BJ1764" i="5" s="1"/>
  <c r="BA1764" i="5"/>
  <c r="BA1766" i="5"/>
  <c r="BD1766" i="5"/>
  <c r="BJ1766" i="5" s="1"/>
  <c r="BA1768" i="5"/>
  <c r="BD1768" i="5"/>
  <c r="BJ1768" i="5" s="1"/>
  <c r="BD1770" i="5"/>
  <c r="BJ1770" i="5" s="1"/>
  <c r="BA1770" i="5"/>
  <c r="BA1772" i="5"/>
  <c r="BD1772" i="5"/>
  <c r="BJ1772" i="5" s="1"/>
  <c r="BD1774" i="5"/>
  <c r="BJ1774" i="5" s="1"/>
  <c r="BA1774" i="5"/>
  <c r="BA1776" i="5"/>
  <c r="BD1776" i="5"/>
  <c r="BJ1776" i="5" s="1"/>
  <c r="BA1778" i="5"/>
  <c r="BD1778" i="5"/>
  <c r="BJ1778" i="5" s="1"/>
  <c r="BD1166" i="5"/>
  <c r="BJ1166" i="5" s="1"/>
  <c r="BA1166" i="5"/>
  <c r="BD1427" i="5"/>
  <c r="BJ1427" i="5" s="1"/>
  <c r="BA1427" i="5"/>
  <c r="BA1447" i="5"/>
  <c r="BD1447" i="5"/>
  <c r="BJ1447" i="5" s="1"/>
  <c r="BD1451" i="5"/>
  <c r="BJ1451" i="5" s="1"/>
  <c r="BA1451" i="5"/>
  <c r="BA1274" i="5"/>
  <c r="BF1274" i="5" s="1"/>
  <c r="BL1274" i="5" s="1"/>
  <c r="BD1274" i="5"/>
  <c r="BJ1274" i="5" s="1"/>
  <c r="BA1047" i="5"/>
  <c r="BD1426" i="5"/>
  <c r="BJ1426" i="5" s="1"/>
  <c r="BA1426" i="5"/>
  <c r="BA1428" i="5"/>
  <c r="BD1428" i="5"/>
  <c r="BJ1428" i="5" s="1"/>
  <c r="BD1430" i="5"/>
  <c r="BJ1430" i="5" s="1"/>
  <c r="BA1430" i="5"/>
  <c r="BA1432" i="5"/>
  <c r="BF1432" i="5" s="1"/>
  <c r="BL1432" i="5" s="1"/>
  <c r="BD1432" i="5"/>
  <c r="BJ1432" i="5" s="1"/>
  <c r="BA1434" i="5"/>
  <c r="BF1434" i="5" s="1"/>
  <c r="BL1434" i="5" s="1"/>
  <c r="BD1434" i="5"/>
  <c r="BJ1434" i="5" s="1"/>
  <c r="BA1436" i="5"/>
  <c r="BF1436" i="5" s="1"/>
  <c r="BL1436" i="5" s="1"/>
  <c r="BD1436" i="5"/>
  <c r="BJ1436" i="5" s="1"/>
  <c r="BD1438" i="5"/>
  <c r="BJ1438" i="5" s="1"/>
  <c r="BA1438" i="5"/>
  <c r="BG1438" i="5" s="1"/>
  <c r="BA1440" i="5"/>
  <c r="BF1440" i="5" s="1"/>
  <c r="BL1440" i="5" s="1"/>
  <c r="BD1440" i="5"/>
  <c r="BJ1440" i="5" s="1"/>
  <c r="BA1442" i="5"/>
  <c r="BG1442" i="5" s="1"/>
  <c r="BD1442" i="5"/>
  <c r="BJ1442" i="5" s="1"/>
  <c r="BA1444" i="5"/>
  <c r="BG1444" i="5" s="1"/>
  <c r="BD1444" i="5"/>
  <c r="BJ1444" i="5" s="1"/>
  <c r="BA1446" i="5"/>
  <c r="BD1446" i="5"/>
  <c r="BJ1446" i="5" s="1"/>
  <c r="BD1448" i="5"/>
  <c r="BJ1448" i="5" s="1"/>
  <c r="BA1448" i="5"/>
  <c r="BD1450" i="5"/>
  <c r="BJ1450" i="5" s="1"/>
  <c r="BA1450" i="5"/>
  <c r="BA1452" i="5"/>
  <c r="BD1452" i="5"/>
  <c r="BJ1452" i="5" s="1"/>
  <c r="BD1454" i="5"/>
  <c r="BJ1454" i="5" s="1"/>
  <c r="BA1454" i="5"/>
  <c r="BD1456" i="5"/>
  <c r="BJ1456" i="5" s="1"/>
  <c r="BA1456" i="5"/>
  <c r="BD1972" i="5"/>
  <c r="BJ1972" i="5" s="1"/>
  <c r="BA1972" i="5"/>
  <c r="BD1227" i="5"/>
  <c r="BJ1227" i="5" s="1"/>
  <c r="BA1227" i="5"/>
  <c r="BD1997" i="5"/>
  <c r="BJ1997" i="5" s="1"/>
  <c r="BA1997" i="5"/>
  <c r="BA1487" i="5"/>
  <c r="BD1487" i="5"/>
  <c r="BJ1487" i="5" s="1"/>
  <c r="BD1744" i="5"/>
  <c r="BJ1744" i="5" s="1"/>
  <c r="BA1744" i="5"/>
  <c r="BG1419" i="5"/>
  <c r="BD1290" i="5"/>
  <c r="BJ1290" i="5" s="1"/>
  <c r="BD1287" i="5"/>
  <c r="BJ1287" i="5" s="1"/>
  <c r="BF1541" i="5"/>
  <c r="BL1541" i="5" s="1"/>
  <c r="BA1283" i="5"/>
  <c r="BF1283" i="5" s="1"/>
  <c r="BL1283" i="5" s="1"/>
  <c r="BA1168" i="5"/>
  <c r="BD1168" i="5"/>
  <c r="BJ1168" i="5" s="1"/>
  <c r="BA1433" i="5"/>
  <c r="BF1433" i="5" s="1"/>
  <c r="BL1433" i="5" s="1"/>
  <c r="BD1433" i="5"/>
  <c r="BJ1433" i="5" s="1"/>
  <c r="BA1435" i="5"/>
  <c r="BF1435" i="5" s="1"/>
  <c r="BL1435" i="5" s="1"/>
  <c r="BD1435" i="5"/>
  <c r="BJ1435" i="5" s="1"/>
  <c r="BA1484" i="5"/>
  <c r="BD1484" i="5"/>
  <c r="BJ1484" i="5" s="1"/>
  <c r="BA1043" i="5"/>
  <c r="BA1932" i="5"/>
  <c r="BF1932" i="5" s="1"/>
  <c r="BL1932" i="5" s="1"/>
  <c r="BD1932" i="5"/>
  <c r="BJ1932" i="5" s="1"/>
  <c r="BA1933" i="5"/>
  <c r="BG1933" i="5" s="1"/>
  <c r="BD1933" i="5"/>
  <c r="BJ1933" i="5" s="1"/>
  <c r="BA1934" i="5"/>
  <c r="BF1934" i="5" s="1"/>
  <c r="BL1934" i="5" s="1"/>
  <c r="BD1934" i="5"/>
  <c r="BJ1934" i="5" s="1"/>
  <c r="BA1935" i="5"/>
  <c r="BF1935" i="5" s="1"/>
  <c r="BL1935" i="5" s="1"/>
  <c r="BD1935" i="5"/>
  <c r="BJ1935" i="5" s="1"/>
  <c r="BD1936" i="5"/>
  <c r="BJ1936" i="5" s="1"/>
  <c r="BA1936" i="5"/>
  <c r="BA1937" i="5"/>
  <c r="BF1937" i="5" s="1"/>
  <c r="BL1937" i="5" s="1"/>
  <c r="BD1937" i="5"/>
  <c r="BJ1937" i="5" s="1"/>
  <c r="BA1683" i="5"/>
  <c r="BD1683" i="5"/>
  <c r="BJ1683" i="5" s="1"/>
  <c r="BD1685" i="5"/>
  <c r="BJ1685" i="5" s="1"/>
  <c r="BA1685" i="5"/>
  <c r="BD1687" i="5"/>
  <c r="BJ1687" i="5" s="1"/>
  <c r="BA1687" i="5"/>
  <c r="BA1689" i="5"/>
  <c r="BD1689" i="5"/>
  <c r="BJ1689" i="5" s="1"/>
  <c r="BD1691" i="5"/>
  <c r="BJ1691" i="5" s="1"/>
  <c r="BA1691" i="5"/>
  <c r="BD1693" i="5"/>
  <c r="BJ1693" i="5" s="1"/>
  <c r="BA1693" i="5"/>
  <c r="BA1695" i="5"/>
  <c r="BG1695" i="5" s="1"/>
  <c r="BD1695" i="5"/>
  <c r="BJ1695" i="5" s="1"/>
  <c r="BA1697" i="5"/>
  <c r="BD1697" i="5"/>
  <c r="BJ1697" i="5" s="1"/>
  <c r="BD1699" i="5"/>
  <c r="BJ1699" i="5" s="1"/>
  <c r="BA1699" i="5"/>
  <c r="BA1701" i="5"/>
  <c r="BF1701" i="5" s="1"/>
  <c r="BL1701" i="5" s="1"/>
  <c r="BD1701" i="5"/>
  <c r="BJ1701" i="5" s="1"/>
  <c r="BA1703" i="5"/>
  <c r="BD1703" i="5"/>
  <c r="BJ1703" i="5" s="1"/>
  <c r="BA1705" i="5"/>
  <c r="BD1705" i="5"/>
  <c r="BJ1705" i="5" s="1"/>
  <c r="BD1707" i="5"/>
  <c r="BJ1707" i="5" s="1"/>
  <c r="BA1707" i="5"/>
  <c r="BF1707" i="5" s="1"/>
  <c r="BL1707" i="5" s="1"/>
  <c r="BD1709" i="5"/>
  <c r="BJ1709" i="5" s="1"/>
  <c r="BA1709" i="5"/>
  <c r="BF1709" i="5" s="1"/>
  <c r="BL1709" i="5" s="1"/>
  <c r="BD1711" i="5"/>
  <c r="BJ1711" i="5" s="1"/>
  <c r="BA1711" i="5"/>
  <c r="BA1713" i="5"/>
  <c r="BF1713" i="5" s="1"/>
  <c r="BL1713" i="5" s="1"/>
  <c r="BD1713" i="5"/>
  <c r="BJ1713" i="5" s="1"/>
  <c r="BD1969" i="5"/>
  <c r="BJ1969" i="5" s="1"/>
  <c r="BA1969" i="5"/>
  <c r="BD1714" i="5"/>
  <c r="BJ1714" i="5" s="1"/>
  <c r="BA1714" i="5"/>
  <c r="BF1714" i="5" s="1"/>
  <c r="BL1714" i="5" s="1"/>
  <c r="BA1970" i="5"/>
  <c r="BD1970" i="5"/>
  <c r="BJ1970" i="5" s="1"/>
  <c r="BD1715" i="5"/>
  <c r="BJ1715" i="5" s="1"/>
  <c r="BA1715" i="5"/>
  <c r="BF1715" i="5" s="1"/>
  <c r="BL1715" i="5" s="1"/>
  <c r="BD1971" i="5"/>
  <c r="BJ1971" i="5" s="1"/>
  <c r="BA1971" i="5"/>
  <c r="BA1716" i="5"/>
  <c r="BF1716" i="5" s="1"/>
  <c r="BL1716" i="5" s="1"/>
  <c r="BD1716" i="5"/>
  <c r="BJ1716" i="5" s="1"/>
  <c r="BA1482" i="5"/>
  <c r="BG1482" i="5" s="1"/>
  <c r="BD1482" i="5"/>
  <c r="BJ1482" i="5" s="1"/>
  <c r="BD1739" i="5"/>
  <c r="BJ1739" i="5" s="1"/>
  <c r="BA1739" i="5"/>
  <c r="BD1232" i="5"/>
  <c r="BJ1232" i="5" s="1"/>
  <c r="BA1232" i="5"/>
  <c r="BA2001" i="5"/>
  <c r="BD2001" i="5"/>
  <c r="BJ2001" i="5" s="1"/>
  <c r="BD1234" i="5"/>
  <c r="BJ1234" i="5" s="1"/>
  <c r="BA1234" i="5"/>
  <c r="BA2003" i="5"/>
  <c r="BD2003" i="5"/>
  <c r="BJ2003" i="5" s="1"/>
  <c r="BA1236" i="5"/>
  <c r="BD1236" i="5"/>
  <c r="BJ1236" i="5" s="1"/>
  <c r="BA2005" i="5"/>
  <c r="BD2005" i="5"/>
  <c r="BJ2005" i="5" s="1"/>
  <c r="BA1238" i="5"/>
  <c r="BD1238" i="5"/>
  <c r="BJ1238" i="5" s="1"/>
  <c r="BA2007" i="5"/>
  <c r="BD2007" i="5"/>
  <c r="BJ2007" i="5" s="1"/>
  <c r="BA1240" i="5"/>
  <c r="BG1240" i="5" s="1"/>
  <c r="BD1240" i="5"/>
  <c r="BJ1240" i="5" s="1"/>
  <c r="BD2009" i="5"/>
  <c r="BJ2009" i="5" s="1"/>
  <c r="BA2009" i="5"/>
  <c r="BF2009" i="5" s="1"/>
  <c r="BL2009" i="5" s="1"/>
  <c r="BA1242" i="5"/>
  <c r="BG1242" i="5" s="1"/>
  <c r="BD1242" i="5"/>
  <c r="BJ1242" i="5" s="1"/>
  <c r="BA2011" i="5"/>
  <c r="BG2011" i="5" s="1"/>
  <c r="BD2011" i="5"/>
  <c r="BJ2011" i="5" s="1"/>
  <c r="BA1244" i="5"/>
  <c r="BG1244" i="5" s="1"/>
  <c r="BD1244" i="5"/>
  <c r="BJ1244" i="5" s="1"/>
  <c r="BA2013" i="5"/>
  <c r="BD2013" i="5"/>
  <c r="BJ2013" i="5" s="1"/>
  <c r="BA1246" i="5"/>
  <c r="BG1246" i="5" s="1"/>
  <c r="BD1246" i="5"/>
  <c r="BJ1246" i="5" s="1"/>
  <c r="BA2015" i="5"/>
  <c r="BG2015" i="5" s="1"/>
  <c r="BD2015" i="5"/>
  <c r="BJ2015" i="5" s="1"/>
  <c r="BD1248" i="5"/>
  <c r="BJ1248" i="5" s="1"/>
  <c r="BA1248" i="5"/>
  <c r="BD2017" i="5"/>
  <c r="BJ2017" i="5" s="1"/>
  <c r="BA2017" i="5"/>
  <c r="BD1250" i="5"/>
  <c r="BJ1250" i="5" s="1"/>
  <c r="BA1250" i="5"/>
  <c r="BF1250" i="5" s="1"/>
  <c r="BL1250" i="5" s="1"/>
  <c r="BD2019" i="5"/>
  <c r="BJ2019" i="5" s="1"/>
  <c r="BA2019" i="5"/>
  <c r="BG2019" i="5" s="1"/>
  <c r="BD1252" i="5"/>
  <c r="BJ1252" i="5" s="1"/>
  <c r="BA1252" i="5"/>
  <c r="BA2021" i="5"/>
  <c r="BD2021" i="5"/>
  <c r="BJ2021" i="5" s="1"/>
  <c r="BD1254" i="5"/>
  <c r="BJ1254" i="5" s="1"/>
  <c r="BA1254" i="5"/>
  <c r="BA2023" i="5"/>
  <c r="BD2023" i="5"/>
  <c r="BJ2023" i="5" s="1"/>
  <c r="BA1256" i="5"/>
  <c r="BD1256" i="5"/>
  <c r="BJ1256" i="5" s="1"/>
  <c r="BA2025" i="5"/>
  <c r="BD2025" i="5"/>
  <c r="BJ2025" i="5" s="1"/>
  <c r="BA1258" i="5"/>
  <c r="BD1258" i="5"/>
  <c r="BJ1258" i="5" s="1"/>
  <c r="BA2027" i="5"/>
  <c r="BD2027" i="5"/>
  <c r="BJ2027" i="5" s="1"/>
  <c r="BA1260" i="5"/>
  <c r="BD1260" i="5"/>
  <c r="BJ1260" i="5" s="1"/>
  <c r="BA2029" i="5"/>
  <c r="BD2029" i="5"/>
  <c r="BJ2029" i="5" s="1"/>
  <c r="BA1262" i="5"/>
  <c r="BD1262" i="5"/>
  <c r="BJ1262" i="5" s="1"/>
  <c r="BA2031" i="5"/>
  <c r="BD2031" i="5"/>
  <c r="BJ2031" i="5" s="1"/>
  <c r="BA1264" i="5"/>
  <c r="BD1264" i="5"/>
  <c r="BJ1264" i="5" s="1"/>
  <c r="BA2033" i="5"/>
  <c r="BF2033" i="5" s="1"/>
  <c r="BL2033" i="5" s="1"/>
  <c r="BD2033" i="5"/>
  <c r="BJ2033" i="5" s="1"/>
  <c r="BA1266" i="5"/>
  <c r="BD1266" i="5"/>
  <c r="BJ1266" i="5" s="1"/>
  <c r="BF2037" i="5"/>
  <c r="BL2037" i="5" s="1"/>
  <c r="BG2037" i="5"/>
  <c r="BD2038" i="5"/>
  <c r="BJ2038" i="5" s="1"/>
  <c r="BA2038" i="5"/>
  <c r="BG2038" i="5" s="1"/>
  <c r="BA2039" i="5"/>
  <c r="BD2039" i="5"/>
  <c r="BJ2039" i="5" s="1"/>
  <c r="BA2040" i="5"/>
  <c r="BF2040" i="5" s="1"/>
  <c r="BL2040" i="5" s="1"/>
  <c r="BD2040" i="5"/>
  <c r="BJ2040" i="5" s="1"/>
  <c r="BD2041" i="5"/>
  <c r="BJ2041" i="5" s="1"/>
  <c r="BA2041" i="5"/>
  <c r="BF2041" i="5" s="1"/>
  <c r="BL2041" i="5" s="1"/>
  <c r="BD2042" i="5"/>
  <c r="BJ2042" i="5" s="1"/>
  <c r="BA2042" i="5"/>
  <c r="BF2042" i="5" s="1"/>
  <c r="BL2042" i="5" s="1"/>
  <c r="BA2043" i="5"/>
  <c r="BF2043" i="5" s="1"/>
  <c r="BL2043" i="5" s="1"/>
  <c r="BD2043" i="5"/>
  <c r="BJ2043" i="5" s="1"/>
  <c r="BA2044" i="5"/>
  <c r="BF2044" i="5" s="1"/>
  <c r="BL2044" i="5" s="1"/>
  <c r="BD2044" i="5"/>
  <c r="BJ2044" i="5" s="1"/>
  <c r="BA2046" i="5"/>
  <c r="BF2046" i="5" s="1"/>
  <c r="BL2046" i="5" s="1"/>
  <c r="BD2046" i="5"/>
  <c r="BJ2046" i="5" s="1"/>
  <c r="BA2047" i="5"/>
  <c r="BF2047" i="5" s="1"/>
  <c r="BL2047" i="5" s="1"/>
  <c r="BD2047" i="5"/>
  <c r="BJ2047" i="5" s="1"/>
  <c r="BA2048" i="5"/>
  <c r="BG2048" i="5" s="1"/>
  <c r="BD2048" i="5"/>
  <c r="BJ2048" i="5" s="1"/>
  <c r="BA2050" i="5"/>
  <c r="BF2050" i="5" s="1"/>
  <c r="BL2050" i="5" s="1"/>
  <c r="BD2050" i="5"/>
  <c r="BJ2050" i="5" s="1"/>
  <c r="BA2051" i="5"/>
  <c r="BG2051" i="5" s="1"/>
  <c r="BD2051" i="5"/>
  <c r="BJ2051" i="5" s="1"/>
  <c r="BA2052" i="5"/>
  <c r="BF2052" i="5" s="1"/>
  <c r="BL2052" i="5" s="1"/>
  <c r="BD2052" i="5"/>
  <c r="BJ2052" i="5" s="1"/>
  <c r="BA2053" i="5"/>
  <c r="BF2053" i="5" s="1"/>
  <c r="BL2053" i="5" s="1"/>
  <c r="BD2053" i="5"/>
  <c r="BJ2053" i="5" s="1"/>
  <c r="BA2054" i="5"/>
  <c r="BF2054" i="5" s="1"/>
  <c r="BL2054" i="5" s="1"/>
  <c r="BD2054" i="5"/>
  <c r="BJ2054" i="5" s="1"/>
  <c r="BF2055" i="5"/>
  <c r="BL2055" i="5" s="1"/>
  <c r="BA1289" i="5"/>
  <c r="BF1289" i="5" s="1"/>
  <c r="BL1289" i="5" s="1"/>
  <c r="BD1284" i="5"/>
  <c r="BJ1284" i="5" s="1"/>
  <c r="BD1502" i="5"/>
  <c r="BJ1502" i="5" s="1"/>
  <c r="BD1164" i="5"/>
  <c r="BJ1164" i="5" s="1"/>
  <c r="BA1164" i="5"/>
  <c r="BA1165" i="5"/>
  <c r="BD1165" i="5"/>
  <c r="BJ1165" i="5" s="1"/>
  <c r="BA1431" i="5"/>
  <c r="BD1431" i="5"/>
  <c r="BJ1431" i="5" s="1"/>
  <c r="BD1441" i="5"/>
  <c r="BJ1441" i="5" s="1"/>
  <c r="BA1441" i="5"/>
  <c r="BF1441" i="5" s="1"/>
  <c r="BL1441" i="5" s="1"/>
  <c r="BA1039" i="5"/>
  <c r="BD1973" i="5"/>
  <c r="BJ1973" i="5" s="1"/>
  <c r="BA1973" i="5"/>
  <c r="BD1974" i="5"/>
  <c r="BJ1974" i="5" s="1"/>
  <c r="BA1974" i="5"/>
  <c r="BD1975" i="5"/>
  <c r="BJ1975" i="5" s="1"/>
  <c r="BA1975" i="5"/>
  <c r="BD1976" i="5"/>
  <c r="BJ1976" i="5" s="1"/>
  <c r="BA1976" i="5"/>
  <c r="BD1977" i="5"/>
  <c r="BJ1977" i="5" s="1"/>
  <c r="BA1977" i="5"/>
  <c r="BA1978" i="5"/>
  <c r="BD1978" i="5"/>
  <c r="BJ1978" i="5" s="1"/>
  <c r="BD1979" i="5"/>
  <c r="BJ1979" i="5" s="1"/>
  <c r="BA1979" i="5"/>
  <c r="BA1980" i="5"/>
  <c r="BD1980" i="5"/>
  <c r="BJ1980" i="5" s="1"/>
  <c r="BA1981" i="5"/>
  <c r="BD1981" i="5"/>
  <c r="BJ1981" i="5" s="1"/>
  <c r="BA1982" i="5"/>
  <c r="BD1982" i="5"/>
  <c r="BJ1982" i="5" s="1"/>
  <c r="BD1983" i="5"/>
  <c r="BJ1983" i="5" s="1"/>
  <c r="BA1983" i="5"/>
  <c r="BD1984" i="5"/>
  <c r="BJ1984" i="5" s="1"/>
  <c r="BA1984" i="5"/>
  <c r="BD1985" i="5"/>
  <c r="BJ1985" i="5" s="1"/>
  <c r="BA1985" i="5"/>
  <c r="BA1986" i="5"/>
  <c r="BD1986" i="5"/>
  <c r="BJ1986" i="5" s="1"/>
  <c r="BD1987" i="5"/>
  <c r="BJ1987" i="5" s="1"/>
  <c r="BA1987" i="5"/>
  <c r="BA1988" i="5"/>
  <c r="BD1988" i="5"/>
  <c r="BJ1988" i="5" s="1"/>
  <c r="BA1989" i="5"/>
  <c r="BD1989" i="5"/>
  <c r="BJ1989" i="5" s="1"/>
  <c r="BA1990" i="5"/>
  <c r="BD1990" i="5"/>
  <c r="BJ1990" i="5" s="1"/>
  <c r="BA1991" i="5"/>
  <c r="BD1991" i="5"/>
  <c r="BJ1991" i="5" s="1"/>
  <c r="BA1992" i="5"/>
  <c r="BD1992" i="5"/>
  <c r="BJ1992" i="5" s="1"/>
  <c r="BA1993" i="5"/>
  <c r="BD1993" i="5"/>
  <c r="BJ1993" i="5" s="1"/>
  <c r="BA1483" i="5"/>
  <c r="BD1483" i="5"/>
  <c r="BJ1483" i="5" s="1"/>
  <c r="BD1740" i="5"/>
  <c r="BJ1740" i="5" s="1"/>
  <c r="BA1740" i="5"/>
  <c r="BD1228" i="5"/>
  <c r="BJ1228" i="5" s="1"/>
  <c r="BA1228" i="5"/>
  <c r="BD1998" i="5"/>
  <c r="BJ1998" i="5" s="1"/>
  <c r="BA1998" i="5"/>
  <c r="BD1488" i="5"/>
  <c r="BJ1488" i="5" s="1"/>
  <c r="BA1488" i="5"/>
  <c r="BD1490" i="5"/>
  <c r="BJ1490" i="5" s="1"/>
  <c r="BA1490" i="5"/>
  <c r="BA1492" i="5"/>
  <c r="BD1492" i="5"/>
  <c r="BJ1492" i="5" s="1"/>
  <c r="BA1494" i="5"/>
  <c r="BD1494" i="5"/>
  <c r="BJ1494" i="5" s="1"/>
  <c r="BD1496" i="5"/>
  <c r="BJ1496" i="5" s="1"/>
  <c r="BA1496" i="5"/>
  <c r="BA1498" i="5"/>
  <c r="BD1498" i="5"/>
  <c r="BJ1498" i="5" s="1"/>
  <c r="BA1500" i="5"/>
  <c r="BD1500" i="5"/>
  <c r="BJ1500" i="5" s="1"/>
  <c r="BF1502" i="5"/>
  <c r="BL1502" i="5" s="1"/>
  <c r="BG1502" i="5"/>
  <c r="BD1506" i="5"/>
  <c r="BJ1506" i="5" s="1"/>
  <c r="BA1506" i="5"/>
  <c r="BA1508" i="5"/>
  <c r="BD1508" i="5"/>
  <c r="BJ1508" i="5" s="1"/>
  <c r="BA1510" i="5"/>
  <c r="BD1510" i="5"/>
  <c r="BJ1510" i="5" s="1"/>
  <c r="BA1512" i="5"/>
  <c r="BD1512" i="5"/>
  <c r="BJ1512" i="5" s="1"/>
  <c r="BD1514" i="5"/>
  <c r="BJ1514" i="5" s="1"/>
  <c r="BA1514" i="5"/>
  <c r="BA1516" i="5"/>
  <c r="BD1516" i="5"/>
  <c r="BJ1516" i="5" s="1"/>
  <c r="BA1518" i="5"/>
  <c r="BD1518" i="5"/>
  <c r="BJ1518" i="5" s="1"/>
  <c r="BD1520" i="5"/>
  <c r="BJ1520" i="5" s="1"/>
  <c r="BA1520" i="5"/>
  <c r="BA1522" i="5"/>
  <c r="BD1522" i="5"/>
  <c r="BJ1522" i="5" s="1"/>
  <c r="BA2035" i="5"/>
  <c r="BD2035" i="5"/>
  <c r="BJ2035" i="5" s="1"/>
  <c r="BA1780" i="5"/>
  <c r="BG1780" i="5" s="1"/>
  <c r="BD1780" i="5"/>
  <c r="BJ1780" i="5" s="1"/>
  <c r="BA2036" i="5"/>
  <c r="BG2036" i="5" s="1"/>
  <c r="BD2036" i="5"/>
  <c r="BJ2036" i="5" s="1"/>
  <c r="BA1781" i="5"/>
  <c r="BF1781" i="5" s="1"/>
  <c r="BL1781" i="5" s="1"/>
  <c r="BD1781" i="5"/>
  <c r="BJ1781" i="5" s="1"/>
  <c r="BD1938" i="5"/>
  <c r="BJ1938" i="5" s="1"/>
  <c r="BA1938" i="5"/>
  <c r="BF1938" i="5" s="1"/>
  <c r="BL1938" i="5" s="1"/>
  <c r="BA1171" i="5"/>
  <c r="BD1171" i="5"/>
  <c r="BJ1171" i="5" s="1"/>
  <c r="BA1940" i="5"/>
  <c r="BF1940" i="5" s="1"/>
  <c r="BL1940" i="5" s="1"/>
  <c r="BD1940" i="5"/>
  <c r="BJ1940" i="5" s="1"/>
  <c r="BA1173" i="5"/>
  <c r="BD1173" i="5"/>
  <c r="BJ1173" i="5" s="1"/>
  <c r="BD1942" i="5"/>
  <c r="BJ1942" i="5" s="1"/>
  <c r="BA1942" i="5"/>
  <c r="BF1942" i="5" s="1"/>
  <c r="BL1942" i="5" s="1"/>
  <c r="BA1175" i="5"/>
  <c r="BD1175" i="5"/>
  <c r="BJ1175" i="5" s="1"/>
  <c r="BA1944" i="5"/>
  <c r="BD1944" i="5"/>
  <c r="BJ1944" i="5" s="1"/>
  <c r="BA1177" i="5"/>
  <c r="BF1177" i="5" s="1"/>
  <c r="BL1177" i="5" s="1"/>
  <c r="BD1177" i="5"/>
  <c r="BJ1177" i="5" s="1"/>
  <c r="BA1946" i="5"/>
  <c r="BD1946" i="5"/>
  <c r="BJ1946" i="5" s="1"/>
  <c r="BA1179" i="5"/>
  <c r="BF1179" i="5" s="1"/>
  <c r="BL1179" i="5" s="1"/>
  <c r="BD1179" i="5"/>
  <c r="BJ1179" i="5" s="1"/>
  <c r="BA1948" i="5"/>
  <c r="BD1948" i="5"/>
  <c r="BJ1948" i="5" s="1"/>
  <c r="BD1181" i="5"/>
  <c r="BJ1181" i="5" s="1"/>
  <c r="BA1181" i="5"/>
  <c r="BF1181" i="5" s="1"/>
  <c r="BL1181" i="5" s="1"/>
  <c r="BD1950" i="5"/>
  <c r="BJ1950" i="5" s="1"/>
  <c r="BA1950" i="5"/>
  <c r="BA1183" i="5"/>
  <c r="BF1183" i="5" s="1"/>
  <c r="BL1183" i="5" s="1"/>
  <c r="BD1183" i="5"/>
  <c r="BJ1183" i="5" s="1"/>
  <c r="BA1952" i="5"/>
  <c r="BF1952" i="5" s="1"/>
  <c r="BL1952" i="5" s="1"/>
  <c r="BD1952" i="5"/>
  <c r="BJ1952" i="5" s="1"/>
  <c r="BD1185" i="5"/>
  <c r="BJ1185" i="5" s="1"/>
  <c r="BA1185" i="5"/>
  <c r="BF1185" i="5" s="1"/>
  <c r="BL1185" i="5" s="1"/>
  <c r="BA1954" i="5"/>
  <c r="BD1954" i="5"/>
  <c r="BJ1954" i="5" s="1"/>
  <c r="BD1187" i="5"/>
  <c r="BJ1187" i="5" s="1"/>
  <c r="BA1187" i="5"/>
  <c r="BF1187" i="5" s="1"/>
  <c r="BL1187" i="5" s="1"/>
  <c r="BA1956" i="5"/>
  <c r="BD1956" i="5"/>
  <c r="BJ1956" i="5" s="1"/>
  <c r="BA1189" i="5"/>
  <c r="BD1189" i="5"/>
  <c r="BJ1189" i="5" s="1"/>
  <c r="BA1958" i="5"/>
  <c r="BD1958" i="5"/>
  <c r="BJ1958" i="5" s="1"/>
  <c r="BA1191" i="5"/>
  <c r="BD1191" i="5"/>
  <c r="BJ1191" i="5" s="1"/>
  <c r="BA1960" i="5"/>
  <c r="BD1960" i="5"/>
  <c r="BJ1960" i="5" s="1"/>
  <c r="BA1193" i="5"/>
  <c r="BD1193" i="5"/>
  <c r="BJ1193" i="5" s="1"/>
  <c r="BA1962" i="5"/>
  <c r="BD1962" i="5"/>
  <c r="BJ1962" i="5" s="1"/>
  <c r="BA1195" i="5"/>
  <c r="BF1195" i="5" s="1"/>
  <c r="BL1195" i="5" s="1"/>
  <c r="BD1195" i="5"/>
  <c r="BJ1195" i="5" s="1"/>
  <c r="BA1964" i="5"/>
  <c r="BD1964" i="5"/>
  <c r="BJ1964" i="5" s="1"/>
  <c r="BA1197" i="5"/>
  <c r="BD1197" i="5"/>
  <c r="BJ1197" i="5" s="1"/>
  <c r="BA1966" i="5"/>
  <c r="BD1966" i="5"/>
  <c r="BJ1966" i="5" s="1"/>
  <c r="BD1199" i="5"/>
  <c r="BJ1199" i="5" s="1"/>
  <c r="BA1199" i="5"/>
  <c r="BA1968" i="5"/>
  <c r="BD1968" i="5"/>
  <c r="BJ1968" i="5" s="1"/>
  <c r="BA1229" i="5"/>
  <c r="BD1229" i="5"/>
  <c r="BJ1229" i="5" s="1"/>
  <c r="BA1999" i="5"/>
  <c r="BD1999" i="5"/>
  <c r="BJ1999" i="5" s="1"/>
  <c r="BA1745" i="5"/>
  <c r="BD1745" i="5"/>
  <c r="BJ1745" i="5" s="1"/>
  <c r="BA1747" i="5"/>
  <c r="BD1747" i="5"/>
  <c r="BJ1747" i="5" s="1"/>
  <c r="BA1749" i="5"/>
  <c r="BD1749" i="5"/>
  <c r="BJ1749" i="5" s="1"/>
  <c r="BA1751" i="5"/>
  <c r="BD1751" i="5"/>
  <c r="BJ1751" i="5" s="1"/>
  <c r="BA1753" i="5"/>
  <c r="BD1753" i="5"/>
  <c r="BJ1753" i="5" s="1"/>
  <c r="BD1755" i="5"/>
  <c r="BJ1755" i="5" s="1"/>
  <c r="BA1755" i="5"/>
  <c r="BD1757" i="5"/>
  <c r="BJ1757" i="5" s="1"/>
  <c r="BA1757" i="5"/>
  <c r="BG1757" i="5" s="1"/>
  <c r="BA1759" i="5"/>
  <c r="BD1759" i="5"/>
  <c r="BJ1759" i="5" s="1"/>
  <c r="BA1761" i="5"/>
  <c r="BG1761" i="5" s="1"/>
  <c r="BD1761" i="5"/>
  <c r="BJ1761" i="5" s="1"/>
  <c r="BA1763" i="5"/>
  <c r="BD1763" i="5"/>
  <c r="BJ1763" i="5" s="1"/>
  <c r="BA1765" i="5"/>
  <c r="BD1765" i="5"/>
  <c r="BJ1765" i="5" s="1"/>
  <c r="BD1767" i="5"/>
  <c r="BJ1767" i="5" s="1"/>
  <c r="BA1767" i="5"/>
  <c r="BA1769" i="5"/>
  <c r="BD1769" i="5"/>
  <c r="BJ1769" i="5" s="1"/>
  <c r="BA1771" i="5"/>
  <c r="BD1771" i="5"/>
  <c r="BJ1771" i="5" s="1"/>
  <c r="BA1773" i="5"/>
  <c r="BD1773" i="5"/>
  <c r="BJ1773" i="5" s="1"/>
  <c r="BA1775" i="5"/>
  <c r="BD1775" i="5"/>
  <c r="BJ1775" i="5" s="1"/>
  <c r="BD1777" i="5"/>
  <c r="BJ1777" i="5" s="1"/>
  <c r="BA1777" i="5"/>
  <c r="BA1779" i="5"/>
  <c r="BD1779" i="5"/>
  <c r="BJ1779" i="5" s="1"/>
  <c r="BD1419" i="5"/>
  <c r="BJ1419" i="5" s="1"/>
  <c r="BG1290" i="5"/>
  <c r="BG1287" i="5"/>
  <c r="BG1284" i="5"/>
  <c r="BG1275" i="5"/>
  <c r="BG2058" i="5"/>
  <c r="BG2057" i="5"/>
  <c r="BG2055" i="5"/>
  <c r="BF1783" i="5"/>
  <c r="BL1783" i="5" s="1"/>
  <c r="BA1886" i="5"/>
  <c r="BD1886" i="5"/>
  <c r="BA1885" i="5"/>
  <c r="BD1885" i="5"/>
  <c r="BA1882" i="5"/>
  <c r="BD1882" i="5"/>
  <c r="BA1879" i="5"/>
  <c r="BD1879" i="5"/>
  <c r="BA1872" i="5"/>
  <c r="BD1872" i="5"/>
  <c r="BA1869" i="5"/>
  <c r="BD1869" i="5"/>
  <c r="BA1866" i="5"/>
  <c r="BD1866" i="5"/>
  <c r="BA1863" i="5"/>
  <c r="BD1863" i="5"/>
  <c r="BA1856" i="5"/>
  <c r="BD1856" i="5"/>
  <c r="BA1853" i="5"/>
  <c r="BD1853" i="5"/>
  <c r="BA1850" i="5"/>
  <c r="BD1850" i="5"/>
  <c r="BA1847" i="5"/>
  <c r="BD1847" i="5"/>
  <c r="BA1840" i="5"/>
  <c r="BD1840" i="5"/>
  <c r="BA1837" i="5"/>
  <c r="BD1837" i="5"/>
  <c r="BA1834" i="5"/>
  <c r="BD1834" i="5"/>
  <c r="BA1831" i="5"/>
  <c r="BD1831" i="5"/>
  <c r="BA1824" i="5"/>
  <c r="BD1824" i="5"/>
  <c r="BA1821" i="5"/>
  <c r="BD1821" i="5"/>
  <c r="BA1818" i="5"/>
  <c r="BD1818" i="5"/>
  <c r="BA1815" i="5"/>
  <c r="BD1815" i="5"/>
  <c r="BA1808" i="5"/>
  <c r="BD1808" i="5"/>
  <c r="BA1804" i="5"/>
  <c r="BD1804" i="5"/>
  <c r="BD1161" i="5"/>
  <c r="BD1160" i="5"/>
  <c r="BD1159" i="5"/>
  <c r="BD1157" i="5"/>
  <c r="BD1156" i="5"/>
  <c r="BD1155" i="5"/>
  <c r="BD1153" i="5"/>
  <c r="BD1152" i="5"/>
  <c r="BD1151" i="5"/>
  <c r="BD1149" i="5"/>
  <c r="BD1148" i="5"/>
  <c r="BD1147" i="5"/>
  <c r="BD1145" i="5"/>
  <c r="BD1144" i="5"/>
  <c r="BD1143" i="5"/>
  <c r="BD1141" i="5"/>
  <c r="BD1140" i="5"/>
  <c r="BD1139" i="5"/>
  <c r="BD1137" i="5"/>
  <c r="BD1136" i="5"/>
  <c r="BD1135" i="5"/>
  <c r="BD1133" i="5"/>
  <c r="BD1132" i="5"/>
  <c r="BD1131" i="5"/>
  <c r="BD1129" i="5"/>
  <c r="BD1128" i="5"/>
  <c r="BD1127" i="5"/>
  <c r="BD1125" i="5"/>
  <c r="BD1124" i="5"/>
  <c r="BD1123" i="5"/>
  <c r="BD1121" i="5"/>
  <c r="BD1120" i="5"/>
  <c r="BA1051" i="5"/>
  <c r="BD1418" i="5"/>
  <c r="BD1416" i="5"/>
  <c r="BD1415" i="5"/>
  <c r="BD1414" i="5"/>
  <c r="BD1412" i="5"/>
  <c r="BD1411" i="5"/>
  <c r="BD1410" i="5"/>
  <c r="BD1408" i="5"/>
  <c r="BD1407" i="5"/>
  <c r="BD1406" i="5"/>
  <c r="BD1404" i="5"/>
  <c r="BD1403" i="5"/>
  <c r="BD1402" i="5"/>
  <c r="BD1400" i="5"/>
  <c r="BD1399" i="5"/>
  <c r="BD1398" i="5"/>
  <c r="BD1396" i="5"/>
  <c r="BD1395" i="5"/>
  <c r="BD1394" i="5"/>
  <c r="BD1392" i="5"/>
  <c r="BD1391" i="5"/>
  <c r="BD1390" i="5"/>
  <c r="BD1388" i="5"/>
  <c r="BD1387" i="5"/>
  <c r="BD1386" i="5"/>
  <c r="BD1384" i="5"/>
  <c r="BD1383" i="5"/>
  <c r="BD1382" i="5"/>
  <c r="BD1380" i="5"/>
  <c r="BD1379" i="5"/>
  <c r="BD1674" i="5"/>
  <c r="BD1673" i="5"/>
  <c r="BD1671" i="5"/>
  <c r="BD1670" i="5"/>
  <c r="BD1669" i="5"/>
  <c r="BD1667" i="5"/>
  <c r="BD1666" i="5"/>
  <c r="BD1665" i="5"/>
  <c r="BD1663" i="5"/>
  <c r="BD1662" i="5"/>
  <c r="BD1661" i="5"/>
  <c r="BD1659" i="5"/>
  <c r="BD1658" i="5"/>
  <c r="BD1657" i="5"/>
  <c r="BD1655" i="5"/>
  <c r="BD1654" i="5"/>
  <c r="BD1653" i="5"/>
  <c r="BD1651" i="5"/>
  <c r="BD1650" i="5"/>
  <c r="BD1649" i="5"/>
  <c r="BD1647" i="5"/>
  <c r="BD1646" i="5"/>
  <c r="BD1645" i="5"/>
  <c r="BD1643" i="5"/>
  <c r="BD1642" i="5"/>
  <c r="BD1641" i="5"/>
  <c r="BD1639" i="5"/>
  <c r="BD1638" i="5"/>
  <c r="BD1637" i="5"/>
  <c r="BD1635" i="5"/>
  <c r="BD1634" i="5"/>
  <c r="BD1632" i="5"/>
  <c r="BA1547" i="5"/>
  <c r="BA1929" i="5"/>
  <c r="BA1927" i="5"/>
  <c r="BA1925" i="5"/>
  <c r="BA1923" i="5"/>
  <c r="BA1921" i="5"/>
  <c r="BA1919" i="5"/>
  <c r="BA1917" i="5"/>
  <c r="BA1915" i="5"/>
  <c r="BA1913" i="5"/>
  <c r="BA1911" i="5"/>
  <c r="BA1909" i="5"/>
  <c r="BA1906" i="5"/>
  <c r="BA1903" i="5"/>
  <c r="BA1930" i="5"/>
  <c r="BA1928" i="5"/>
  <c r="BA1926" i="5"/>
  <c r="BA1924" i="5"/>
  <c r="BA1922" i="5"/>
  <c r="BA1920" i="5"/>
  <c r="BA1918" i="5"/>
  <c r="BA1916" i="5"/>
  <c r="BA1914" i="5"/>
  <c r="BA1912" i="5"/>
  <c r="BA1910" i="5"/>
  <c r="BA1908" i="5"/>
  <c r="BA1907" i="5"/>
  <c r="BA1905" i="5"/>
  <c r="BA1896" i="5"/>
  <c r="BA1892" i="5"/>
  <c r="BA1413" i="5"/>
  <c r="BA1381" i="5"/>
  <c r="BA1377" i="5"/>
  <c r="BA1372" i="5"/>
  <c r="BA1367" i="5"/>
  <c r="BA1361" i="5"/>
  <c r="BA1348" i="5"/>
  <c r="BA1803" i="5"/>
  <c r="BA1672" i="5"/>
  <c r="BA1668" i="5"/>
  <c r="BA1664" i="5"/>
  <c r="BA1660" i="5"/>
  <c r="BA1656" i="5"/>
  <c r="BA1652" i="5"/>
  <c r="BA1648" i="5"/>
  <c r="BA1644" i="5"/>
  <c r="BA1640" i="5"/>
  <c r="BA1636" i="5"/>
  <c r="BA1633" i="5"/>
  <c r="BA1631" i="5"/>
  <c r="BA1630" i="5"/>
  <c r="BA1629" i="5"/>
  <c r="BA1628" i="5"/>
  <c r="BA1627" i="5"/>
  <c r="BA1626" i="5"/>
  <c r="BA1625" i="5"/>
  <c r="BA1624" i="5"/>
  <c r="BA1623" i="5"/>
  <c r="BA1622" i="5"/>
  <c r="BA1621" i="5"/>
  <c r="BA1620" i="5"/>
  <c r="BA1619" i="5"/>
  <c r="BA1618" i="5"/>
  <c r="BA1617" i="5"/>
  <c r="BA1616" i="5"/>
  <c r="BA1615" i="5"/>
  <c r="BA1614" i="5"/>
  <c r="BA1613" i="5"/>
  <c r="BA1612" i="5"/>
  <c r="BA1611" i="5"/>
  <c r="BA1610" i="5"/>
  <c r="BA1609" i="5"/>
  <c r="BA1608" i="5"/>
  <c r="BA1607" i="5"/>
  <c r="BA1606" i="5"/>
  <c r="BA1605" i="5"/>
  <c r="BA1604" i="5"/>
  <c r="BA1603" i="5"/>
  <c r="BA1602" i="5"/>
  <c r="BA1601" i="5"/>
  <c r="BA1600" i="5"/>
  <c r="BA1599" i="5"/>
  <c r="BA1598" i="5"/>
  <c r="BA1597" i="5"/>
  <c r="BA1596" i="5"/>
  <c r="BA1595" i="5"/>
  <c r="BA1594" i="5"/>
  <c r="BA1593" i="5"/>
  <c r="BA1592" i="5"/>
  <c r="BA1591" i="5"/>
  <c r="BA1590" i="5"/>
  <c r="BA1589" i="5"/>
  <c r="BA1588" i="5"/>
  <c r="BA1587" i="5"/>
  <c r="BA1586" i="5"/>
  <c r="BA1585" i="5"/>
  <c r="BA1584" i="5"/>
  <c r="BA1583" i="5"/>
  <c r="BA1582" i="5"/>
  <c r="BA1581" i="5"/>
  <c r="BA1580" i="5"/>
  <c r="BA1579" i="5"/>
  <c r="BA1578" i="5"/>
  <c r="BA1577" i="5"/>
  <c r="BA1576" i="5"/>
  <c r="BA1575" i="5"/>
  <c r="BA1574" i="5"/>
  <c r="BA1573" i="5"/>
  <c r="BA1572" i="5"/>
  <c r="BA1571" i="5"/>
  <c r="BA1570" i="5"/>
  <c r="BA1569" i="5"/>
  <c r="BA1568" i="5"/>
  <c r="BA1567" i="5"/>
  <c r="BA1566" i="5"/>
  <c r="BA1565" i="5"/>
  <c r="BA1564" i="5"/>
  <c r="BA1563" i="5"/>
  <c r="BA1562" i="5"/>
  <c r="BA1561" i="5"/>
  <c r="BA1560" i="5"/>
  <c r="BA1559" i="5"/>
  <c r="BA1558" i="5"/>
  <c r="BA1557" i="5"/>
  <c r="BA1556" i="5"/>
  <c r="BA1555" i="5"/>
  <c r="BA1554" i="5"/>
  <c r="BA1553" i="5"/>
  <c r="BA1552" i="5"/>
  <c r="BA1551" i="5"/>
  <c r="BA1550" i="5"/>
  <c r="BA1549" i="5"/>
  <c r="BA1548" i="5"/>
  <c r="BA1902" i="5"/>
  <c r="BA1887" i="5"/>
  <c r="BA1401" i="5"/>
  <c r="BA1397" i="5"/>
  <c r="BA1376" i="5"/>
  <c r="BA1373" i="5"/>
  <c r="BA1368" i="5"/>
  <c r="BA1362" i="5"/>
  <c r="BA1347" i="5"/>
  <c r="BA1291" i="5"/>
  <c r="BA1898" i="5"/>
  <c r="BA1891" i="5"/>
  <c r="BA1363" i="5"/>
  <c r="BA1901" i="5"/>
  <c r="BA1888" i="5"/>
  <c r="BA1364" i="5"/>
  <c r="BA1162" i="5"/>
  <c r="BA1158" i="5"/>
  <c r="BA1154" i="5"/>
  <c r="BA1150" i="5"/>
  <c r="BA1146" i="5"/>
  <c r="BA1142" i="5"/>
  <c r="BA1138" i="5"/>
  <c r="BA1134" i="5"/>
  <c r="BA1130" i="5"/>
  <c r="BA1126" i="5"/>
  <c r="BA1122" i="5"/>
  <c r="BA1119" i="5"/>
  <c r="BA1904" i="5"/>
  <c r="BA1897" i="5"/>
  <c r="BA1895" i="5"/>
  <c r="BA1893" i="5"/>
  <c r="BA1884" i="5"/>
  <c r="BA1883" i="5"/>
  <c r="BA1881" i="5"/>
  <c r="BA1880" i="5"/>
  <c r="BA1878" i="5"/>
  <c r="BA1877" i="5"/>
  <c r="BA1876" i="5"/>
  <c r="BA1875" i="5"/>
  <c r="BA1874" i="5"/>
  <c r="BA1873" i="5"/>
  <c r="BA1871" i="5"/>
  <c r="BA1870" i="5"/>
  <c r="BA1868" i="5"/>
  <c r="BA1867" i="5"/>
  <c r="BA1865" i="5"/>
  <c r="BA1864" i="5"/>
  <c r="BA1862" i="5"/>
  <c r="BA1861" i="5"/>
  <c r="BA1860" i="5"/>
  <c r="BA1859" i="5"/>
  <c r="BA1858" i="5"/>
  <c r="BA1857" i="5"/>
  <c r="BA1855" i="5"/>
  <c r="BA1854" i="5"/>
  <c r="BA1852" i="5"/>
  <c r="BA1851" i="5"/>
  <c r="BA1849" i="5"/>
  <c r="BA1848" i="5"/>
  <c r="BA1846" i="5"/>
  <c r="BA1845" i="5"/>
  <c r="BA1844" i="5"/>
  <c r="BA1843" i="5"/>
  <c r="BA1842" i="5"/>
  <c r="BA1841" i="5"/>
  <c r="BA1839" i="5"/>
  <c r="BA1838" i="5"/>
  <c r="BA1836" i="5"/>
  <c r="BA1835" i="5"/>
  <c r="BA1833" i="5"/>
  <c r="BA1832" i="5"/>
  <c r="BA1830" i="5"/>
  <c r="BA1829" i="5"/>
  <c r="BA1828" i="5"/>
  <c r="BA1827" i="5"/>
  <c r="BA1826" i="5"/>
  <c r="BA1825" i="5"/>
  <c r="BA1823" i="5"/>
  <c r="BA1822" i="5"/>
  <c r="BA1820" i="5"/>
  <c r="BA1819" i="5"/>
  <c r="BA1817" i="5"/>
  <c r="BA1816" i="5"/>
  <c r="BA1814" i="5"/>
  <c r="BA1813" i="5"/>
  <c r="BA1812" i="5"/>
  <c r="BA1811" i="5"/>
  <c r="BA1810" i="5"/>
  <c r="BA1809" i="5"/>
  <c r="BA1807" i="5"/>
  <c r="BA1806" i="5"/>
  <c r="BA1805" i="5"/>
  <c r="BA1894" i="5"/>
  <c r="BA1393" i="5"/>
  <c r="BA1371" i="5"/>
  <c r="BA1365" i="5"/>
  <c r="BA1359" i="5"/>
  <c r="BA1357" i="5"/>
  <c r="BA1356" i="5"/>
  <c r="BA1355" i="5"/>
  <c r="BA1354" i="5"/>
  <c r="BA1353" i="5"/>
  <c r="BA1352" i="5"/>
  <c r="BA1351" i="5"/>
  <c r="BA1346" i="5"/>
  <c r="BA1345" i="5"/>
  <c r="BA1344" i="5"/>
  <c r="BA1343" i="5"/>
  <c r="BA1342" i="5"/>
  <c r="BA1341" i="5"/>
  <c r="BA1340" i="5"/>
  <c r="BA1339" i="5"/>
  <c r="BA1338" i="5"/>
  <c r="BA1337" i="5"/>
  <c r="BA1336" i="5"/>
  <c r="BA1335" i="5"/>
  <c r="BA1334" i="5"/>
  <c r="BA1333" i="5"/>
  <c r="BA1332" i="5"/>
  <c r="BA1331" i="5"/>
  <c r="BA1330" i="5"/>
  <c r="BA1329" i="5"/>
  <c r="BA1328" i="5"/>
  <c r="BA1327" i="5"/>
  <c r="BA1326" i="5"/>
  <c r="BA1325" i="5"/>
  <c r="BA1324" i="5"/>
  <c r="BA1323" i="5"/>
  <c r="BA1322" i="5"/>
  <c r="BA1321" i="5"/>
  <c r="BA1320" i="5"/>
  <c r="BA1319" i="5"/>
  <c r="BA1318" i="5"/>
  <c r="BA1317" i="5"/>
  <c r="BA1316" i="5"/>
  <c r="BA1315" i="5"/>
  <c r="BA1314" i="5"/>
  <c r="BA1313" i="5"/>
  <c r="BA1312" i="5"/>
  <c r="BA1311" i="5"/>
  <c r="BA1310" i="5"/>
  <c r="BA1309" i="5"/>
  <c r="BA1308" i="5"/>
  <c r="BA1307" i="5"/>
  <c r="BA1306" i="5"/>
  <c r="BA1305" i="5"/>
  <c r="BA1304" i="5"/>
  <c r="BA1303" i="5"/>
  <c r="BA1302" i="5"/>
  <c r="BA1301" i="5"/>
  <c r="BA1300" i="5"/>
  <c r="BA1299" i="5"/>
  <c r="BA1298" i="5"/>
  <c r="BA1297" i="5"/>
  <c r="BA1296" i="5"/>
  <c r="BA1295" i="5"/>
  <c r="BA1294" i="5"/>
  <c r="BA1293" i="5"/>
  <c r="BA1292" i="5"/>
  <c r="BA1899" i="5"/>
  <c r="BA1890" i="5"/>
  <c r="BA1409" i="5"/>
  <c r="BA1374" i="5"/>
  <c r="BA1369" i="5"/>
  <c r="BA1360" i="5"/>
  <c r="BA1349" i="5"/>
  <c r="BA1900" i="5"/>
  <c r="BA1889" i="5"/>
  <c r="BA1417" i="5"/>
  <c r="BA1405" i="5"/>
  <c r="BA1389" i="5"/>
  <c r="BA1385" i="5"/>
  <c r="BA1378" i="5"/>
  <c r="BA1375" i="5"/>
  <c r="BA1370" i="5"/>
  <c r="BA1366" i="5"/>
  <c r="BA1358" i="5"/>
  <c r="BA1350" i="5"/>
  <c r="BA1118" i="5"/>
  <c r="BA1117" i="5"/>
  <c r="BA1116" i="5"/>
  <c r="BA1115" i="5"/>
  <c r="BA1114" i="5"/>
  <c r="BA1113" i="5"/>
  <c r="BA1112" i="5"/>
  <c r="BA1111" i="5"/>
  <c r="BA1110" i="5"/>
  <c r="BA1109" i="5"/>
  <c r="BA1108" i="5"/>
  <c r="BA1107" i="5"/>
  <c r="BA1106" i="5"/>
  <c r="BA1105" i="5"/>
  <c r="BA1104" i="5"/>
  <c r="BA1103" i="5"/>
  <c r="BA1102" i="5"/>
  <c r="BA1101" i="5"/>
  <c r="BA1100" i="5"/>
  <c r="BA1099" i="5"/>
  <c r="BA1098" i="5"/>
  <c r="BA1097" i="5"/>
  <c r="BA1096" i="5"/>
  <c r="BA1095" i="5"/>
  <c r="BA1094" i="5"/>
  <c r="BA1093" i="5"/>
  <c r="BA1092" i="5"/>
  <c r="BA1091" i="5"/>
  <c r="BA1090" i="5"/>
  <c r="BA1089" i="5"/>
  <c r="BA1088" i="5"/>
  <c r="BA1087" i="5"/>
  <c r="BA1086" i="5"/>
  <c r="BA1085" i="5"/>
  <c r="BA1084" i="5"/>
  <c r="BA1083" i="5"/>
  <c r="BA1082" i="5"/>
  <c r="BA1081" i="5"/>
  <c r="BA1080" i="5"/>
  <c r="BA1079" i="5"/>
  <c r="BA1078" i="5"/>
  <c r="BA1077" i="5"/>
  <c r="BA1076" i="5"/>
  <c r="BA1075" i="5"/>
  <c r="BA1074" i="5"/>
  <c r="BA1073" i="5"/>
  <c r="BA1072" i="5"/>
  <c r="BA1071" i="5"/>
  <c r="BA1070" i="5"/>
  <c r="BA1069" i="5"/>
  <c r="BA1068" i="5"/>
  <c r="BA1067" i="5"/>
  <c r="BA1066" i="5"/>
  <c r="BA1065" i="5"/>
  <c r="BA1064" i="5"/>
  <c r="BA1063" i="5"/>
  <c r="BA1062" i="5"/>
  <c r="BA1061" i="5"/>
  <c r="BA1060" i="5"/>
  <c r="BA1059" i="5"/>
  <c r="BA1058" i="5"/>
  <c r="BA1057" i="5"/>
  <c r="BA1056" i="5"/>
  <c r="BA1055" i="5"/>
  <c r="BA1054" i="5"/>
  <c r="BA1053" i="5"/>
  <c r="BA1052" i="5"/>
  <c r="BA1050" i="5"/>
  <c r="BA1049" i="5"/>
  <c r="BA1048" i="5"/>
  <c r="BA1046" i="5"/>
  <c r="BA1045" i="5"/>
  <c r="BA1044" i="5"/>
  <c r="BA1042" i="5"/>
  <c r="BA1041" i="5"/>
  <c r="BA1040" i="5"/>
  <c r="BA1037" i="5"/>
  <c r="BA1036" i="5"/>
  <c r="AA36" i="13"/>
  <c r="AA6" i="13" s="1"/>
  <c r="AA8" i="13" s="1"/>
  <c r="AA10" i="13" s="1"/>
  <c r="Z36" i="13"/>
  <c r="Z6" i="13" s="1"/>
  <c r="Z8" i="13" s="1"/>
  <c r="Z10" i="13" s="1"/>
  <c r="Z12" i="13" s="1"/>
  <c r="Z14" i="13" s="1"/>
  <c r="Z16" i="13" s="1"/>
  <c r="Z18" i="13" s="1"/>
  <c r="Z20" i="13" s="1"/>
  <c r="Y36" i="13"/>
  <c r="Y6" i="13" s="1"/>
  <c r="Y8" i="13" s="1"/>
  <c r="Y10" i="13" s="1"/>
  <c r="Y12" i="13" s="1"/>
  <c r="Y14" i="13" s="1"/>
  <c r="Y16" i="13" s="1"/>
  <c r="Y18" i="13" s="1"/>
  <c r="Y20" i="13" s="1"/>
  <c r="X36" i="13"/>
  <c r="X6" i="13" s="1"/>
  <c r="X8" i="13" s="1"/>
  <c r="X10" i="13" s="1"/>
  <c r="X12" i="13" s="1"/>
  <c r="X14" i="13" s="1"/>
  <c r="X16" i="13" s="1"/>
  <c r="X18" i="13" s="1"/>
  <c r="X20" i="13" s="1"/>
  <c r="W36" i="13"/>
  <c r="W6" i="13" s="1"/>
  <c r="U36" i="13"/>
  <c r="U6" i="13" s="1"/>
  <c r="AH5" i="13"/>
  <c r="AG5" i="13"/>
  <c r="AE5" i="13"/>
  <c r="AD5" i="13"/>
  <c r="AC5" i="13"/>
  <c r="H36" i="13"/>
  <c r="H6" i="13" s="1"/>
  <c r="H8" i="13" s="1"/>
  <c r="H10" i="13" s="1"/>
  <c r="H12" i="13" s="1"/>
  <c r="H14" i="13" s="1"/>
  <c r="H16" i="13" s="1"/>
  <c r="H18" i="13" s="1"/>
  <c r="H20" i="13" s="1"/>
  <c r="G36" i="13"/>
  <c r="G6" i="13" s="1"/>
  <c r="G8" i="13" s="1"/>
  <c r="G10" i="13" s="1"/>
  <c r="G12" i="13" s="1"/>
  <c r="G14" i="13" s="1"/>
  <c r="G16" i="13" s="1"/>
  <c r="G18" i="13" s="1"/>
  <c r="G20" i="13" s="1"/>
  <c r="F36" i="13"/>
  <c r="F6" i="13" s="1"/>
  <c r="E36" i="13"/>
  <c r="E6" i="13" s="1"/>
  <c r="E8" i="13" s="1"/>
  <c r="E10" i="13" s="1"/>
  <c r="D36" i="13"/>
  <c r="D6" i="13" s="1"/>
  <c r="D8" i="13" s="1"/>
  <c r="D10" i="13" s="1"/>
  <c r="D12" i="13" s="1"/>
  <c r="D14" i="13" s="1"/>
  <c r="D16" i="13" s="1"/>
  <c r="D18" i="13" s="1"/>
  <c r="D20" i="13" s="1"/>
  <c r="B36" i="13"/>
  <c r="O5" i="13"/>
  <c r="N5" i="13"/>
  <c r="L5" i="13"/>
  <c r="K5" i="13"/>
  <c r="J5" i="13"/>
  <c r="B36" i="10"/>
  <c r="B6" i="10" s="1"/>
  <c r="H36" i="10"/>
  <c r="G36" i="10"/>
  <c r="F36" i="10"/>
  <c r="E36" i="10"/>
  <c r="D36" i="10"/>
  <c r="B61" i="10"/>
  <c r="BG1288" i="5" l="1"/>
  <c r="BF2034" i="5"/>
  <c r="BL2034" i="5" s="1"/>
  <c r="BG1277" i="5"/>
  <c r="BF1801" i="5"/>
  <c r="BL1801" i="5" s="1"/>
  <c r="BG1437" i="5"/>
  <c r="BG1701" i="5"/>
  <c r="BG1716" i="5"/>
  <c r="BG1273" i="5"/>
  <c r="BG2032" i="5"/>
  <c r="BG1186" i="5"/>
  <c r="BF1194" i="5"/>
  <c r="BL1194" i="5" s="1"/>
  <c r="BG1439" i="5"/>
  <c r="BF1931" i="5"/>
  <c r="BL1931" i="5" s="1"/>
  <c r="BF1438" i="5"/>
  <c r="BL1438" i="5" s="1"/>
  <c r="BG1934" i="5"/>
  <c r="BG1937" i="5"/>
  <c r="BF1188" i="5"/>
  <c r="BL1188" i="5" s="1"/>
  <c r="BF1798" i="5"/>
  <c r="BL1798" i="5" s="1"/>
  <c r="BF1722" i="5"/>
  <c r="BL1722" i="5" s="1"/>
  <c r="BG1282" i="5"/>
  <c r="BG1718" i="5"/>
  <c r="BG1280" i="5"/>
  <c r="BF1933" i="5"/>
  <c r="BL1933" i="5" s="1"/>
  <c r="BF1726" i="5"/>
  <c r="BL1726" i="5" s="1"/>
  <c r="BG1250" i="5"/>
  <c r="BG1717" i="5"/>
  <c r="BG1181" i="5"/>
  <c r="BG1433" i="5"/>
  <c r="BF1200" i="5"/>
  <c r="BL1200" i="5" s="1"/>
  <c r="BG2049" i="5"/>
  <c r="BF1246" i="5"/>
  <c r="BL1246" i="5" s="1"/>
  <c r="BG1281" i="5"/>
  <c r="BF1782" i="5"/>
  <c r="BL1782" i="5" s="1"/>
  <c r="BG1185" i="5"/>
  <c r="BG1941" i="5"/>
  <c r="BG2056" i="5"/>
  <c r="BG1274" i="5"/>
  <c r="BG1540" i="5"/>
  <c r="BG1278" i="5"/>
  <c r="BG1178" i="5"/>
  <c r="BG1938" i="5"/>
  <c r="BG2042" i="5"/>
  <c r="BG1279" i="5"/>
  <c r="BG1545" i="5"/>
  <c r="W8" i="13"/>
  <c r="B16" i="16"/>
  <c r="M14" i="16"/>
  <c r="D44" i="16" s="1"/>
  <c r="J14" i="16"/>
  <c r="H44" i="16" s="1"/>
  <c r="U8" i="13"/>
  <c r="AC8" i="13" s="1"/>
  <c r="O51" i="13" s="1"/>
  <c r="AF6" i="13"/>
  <c r="K50" i="13" s="1"/>
  <c r="M6" i="13"/>
  <c r="D50" i="13" s="1"/>
  <c r="BG1723" i="5"/>
  <c r="BG1707" i="5"/>
  <c r="BG2010" i="5"/>
  <c r="BG2050" i="5"/>
  <c r="BG1435" i="5"/>
  <c r="BF1727" i="5"/>
  <c r="BL1727" i="5" s="1"/>
  <c r="BG1719" i="5"/>
  <c r="BG1276" i="5"/>
  <c r="BF2018" i="5"/>
  <c r="BL2018" i="5" s="1"/>
  <c r="BG2045" i="5"/>
  <c r="BF2015" i="5"/>
  <c r="BL2015" i="5" s="1"/>
  <c r="BG1285" i="5"/>
  <c r="BG1441" i="5"/>
  <c r="BG1942" i="5"/>
  <c r="BG1935" i="5"/>
  <c r="BG2046" i="5"/>
  <c r="BG1432" i="5"/>
  <c r="BF1761" i="5"/>
  <c r="BL1761" i="5" s="1"/>
  <c r="BG1184" i="5"/>
  <c r="BG1932" i="5"/>
  <c r="BG1436" i="5"/>
  <c r="BG1176" i="5"/>
  <c r="BG1177" i="5"/>
  <c r="BG1440" i="5"/>
  <c r="BG1283" i="5"/>
  <c r="BG1180" i="5"/>
  <c r="BF1444" i="5"/>
  <c r="BL1444" i="5" s="1"/>
  <c r="BG2041" i="5"/>
  <c r="BG1183" i="5"/>
  <c r="BG1939" i="5"/>
  <c r="BG1714" i="5"/>
  <c r="BF1721" i="5"/>
  <c r="BL1721" i="5" s="1"/>
  <c r="BF1728" i="5"/>
  <c r="BL1728" i="5" s="1"/>
  <c r="BF1507" i="5"/>
  <c r="BL1507" i="5" s="1"/>
  <c r="BF2019" i="5"/>
  <c r="BL2019" i="5" s="1"/>
  <c r="BF2039" i="5"/>
  <c r="BL2039" i="5" s="1"/>
  <c r="BG1715" i="5"/>
  <c r="BF1758" i="5"/>
  <c r="BL1758" i="5" s="1"/>
  <c r="BF1503" i="5"/>
  <c r="BL1503" i="5" s="1"/>
  <c r="BG2039" i="5"/>
  <c r="BF1443" i="5"/>
  <c r="BL1443" i="5" s="1"/>
  <c r="BG1720" i="5"/>
  <c r="BF1725" i="5"/>
  <c r="BL1725" i="5" s="1"/>
  <c r="BG2040" i="5"/>
  <c r="BG2043" i="5"/>
  <c r="BG2053" i="5"/>
  <c r="BG1289" i="5"/>
  <c r="BG1179" i="5"/>
  <c r="BG1187" i="5"/>
  <c r="BG2008" i="5"/>
  <c r="BG2044" i="5"/>
  <c r="BG2054" i="5"/>
  <c r="BG1709" i="5"/>
  <c r="BG2009" i="5"/>
  <c r="BF1943" i="5"/>
  <c r="BL1943" i="5" s="1"/>
  <c r="BF1936" i="5"/>
  <c r="BL1936" i="5" s="1"/>
  <c r="BG1724" i="5"/>
  <c r="J7" i="13"/>
  <c r="J9" i="13" s="1"/>
  <c r="J11" i="13" s="1"/>
  <c r="J13" i="13" s="1"/>
  <c r="J15" i="13" s="1"/>
  <c r="J17" i="13" s="1"/>
  <c r="J19" i="13" s="1"/>
  <c r="K7" i="13"/>
  <c r="K9" i="13" s="1"/>
  <c r="K11" i="13" s="1"/>
  <c r="K13" i="13" s="1"/>
  <c r="K15" i="13" s="1"/>
  <c r="K17" i="13" s="1"/>
  <c r="K19" i="13" s="1"/>
  <c r="L7" i="13"/>
  <c r="L9" i="13" s="1"/>
  <c r="L11" i="13" s="1"/>
  <c r="L13" i="13" s="1"/>
  <c r="L15" i="13" s="1"/>
  <c r="L17" i="13" s="1"/>
  <c r="L19" i="13" s="1"/>
  <c r="AC6" i="13"/>
  <c r="O50" i="13" s="1"/>
  <c r="BG1286" i="5"/>
  <c r="AG7" i="13"/>
  <c r="AG9" i="13" s="1"/>
  <c r="AG11" i="13" s="1"/>
  <c r="AG13" i="13" s="1"/>
  <c r="AG15" i="13" s="1"/>
  <c r="AG17" i="13" s="1"/>
  <c r="AG19" i="13" s="1"/>
  <c r="AG6" i="13"/>
  <c r="BG1940" i="5"/>
  <c r="BF1442" i="5"/>
  <c r="BL1442" i="5" s="1"/>
  <c r="BG1434" i="5"/>
  <c r="AE7" i="13"/>
  <c r="AE9" i="13" s="1"/>
  <c r="AE11" i="13" s="1"/>
  <c r="AE13" i="13" s="1"/>
  <c r="AE15" i="13" s="1"/>
  <c r="AE17" i="13" s="1"/>
  <c r="AE19" i="13" s="1"/>
  <c r="BG1943" i="5"/>
  <c r="BG1936" i="5"/>
  <c r="BF1800" i="5"/>
  <c r="BL1800" i="5" s="1"/>
  <c r="BG1800" i="5"/>
  <c r="AD6" i="13"/>
  <c r="BF1544" i="5"/>
  <c r="BL1544" i="5" s="1"/>
  <c r="BG1544" i="5"/>
  <c r="B6" i="13"/>
  <c r="B8" i="13" s="1"/>
  <c r="C8" i="13"/>
  <c r="BG2052" i="5"/>
  <c r="BG1777" i="5"/>
  <c r="BF1777" i="5"/>
  <c r="BL1777" i="5" s="1"/>
  <c r="BF1757" i="5"/>
  <c r="BL1757" i="5" s="1"/>
  <c r="BG1199" i="5"/>
  <c r="BF1199" i="5"/>
  <c r="BL1199" i="5" s="1"/>
  <c r="BG1520" i="5"/>
  <c r="BF1520" i="5"/>
  <c r="BL1520" i="5" s="1"/>
  <c r="BF1500" i="5"/>
  <c r="BL1500" i="5" s="1"/>
  <c r="BG1500" i="5"/>
  <c r="BF1492" i="5"/>
  <c r="BL1492" i="5" s="1"/>
  <c r="BG1492" i="5"/>
  <c r="BF1991" i="5"/>
  <c r="BL1991" i="5" s="1"/>
  <c r="BG1991" i="5"/>
  <c r="BF2051" i="5"/>
  <c r="BL2051" i="5" s="1"/>
  <c r="BG1971" i="5"/>
  <c r="BF1971" i="5"/>
  <c r="BL1971" i="5" s="1"/>
  <c r="BG1969" i="5"/>
  <c r="BF1969" i="5"/>
  <c r="BL1969" i="5" s="1"/>
  <c r="BF1711" i="5"/>
  <c r="BL1711" i="5" s="1"/>
  <c r="BG1711" i="5"/>
  <c r="BF1699" i="5"/>
  <c r="BL1699" i="5" s="1"/>
  <c r="BG1699" i="5"/>
  <c r="BF1691" i="5"/>
  <c r="BL1691" i="5" s="1"/>
  <c r="BG1691" i="5"/>
  <c r="BF1687" i="5"/>
  <c r="BL1687" i="5" s="1"/>
  <c r="BG1687" i="5"/>
  <c r="BG1484" i="5"/>
  <c r="BF1484" i="5"/>
  <c r="BL1484" i="5" s="1"/>
  <c r="BF1487" i="5"/>
  <c r="BL1487" i="5" s="1"/>
  <c r="BG1487" i="5"/>
  <c r="BG1427" i="5"/>
  <c r="BF1427" i="5"/>
  <c r="BL1427" i="5" s="1"/>
  <c r="BG1764" i="5"/>
  <c r="BF1764" i="5"/>
  <c r="BL1764" i="5" s="1"/>
  <c r="BF1738" i="5"/>
  <c r="BL1738" i="5" s="1"/>
  <c r="BG1738" i="5"/>
  <c r="BG1478" i="5"/>
  <c r="BF1478" i="5"/>
  <c r="BL1478" i="5" s="1"/>
  <c r="BF1474" i="5"/>
  <c r="BL1474" i="5" s="1"/>
  <c r="BG1474" i="5"/>
  <c r="BF1470" i="5"/>
  <c r="BL1470" i="5" s="1"/>
  <c r="BG1198" i="5"/>
  <c r="BF1182" i="5"/>
  <c r="BL1182" i="5" s="1"/>
  <c r="BF1174" i="5"/>
  <c r="BL1174" i="5" s="1"/>
  <c r="BG1174" i="5"/>
  <c r="BF1170" i="5"/>
  <c r="BL1170" i="5" s="1"/>
  <c r="BG1170" i="5"/>
  <c r="BF1994" i="5"/>
  <c r="BL1994" i="5" s="1"/>
  <c r="BG1994" i="5"/>
  <c r="BG1449" i="5"/>
  <c r="BF1449" i="5"/>
  <c r="BL1449" i="5" s="1"/>
  <c r="BF1533" i="5"/>
  <c r="BL1533" i="5" s="1"/>
  <c r="BG1533" i="5"/>
  <c r="BG1204" i="5"/>
  <c r="BF1204" i="5"/>
  <c r="BL1204" i="5" s="1"/>
  <c r="BF1791" i="5"/>
  <c r="BL1791" i="5" s="1"/>
  <c r="BG1791" i="5"/>
  <c r="BG1784" i="5"/>
  <c r="BF1784" i="5"/>
  <c r="BL1784" i="5" s="1"/>
  <c r="BF2020" i="5"/>
  <c r="BL2020" i="5" s="1"/>
  <c r="BG2020" i="5"/>
  <c r="BF2000" i="5"/>
  <c r="BL2000" i="5" s="1"/>
  <c r="BG2000" i="5"/>
  <c r="BG1742" i="5"/>
  <c r="BF1742" i="5"/>
  <c r="BL1742" i="5" s="1"/>
  <c r="BF1223" i="5"/>
  <c r="BL1223" i="5" s="1"/>
  <c r="BG1223" i="5"/>
  <c r="BF1211" i="5"/>
  <c r="BL1211" i="5" s="1"/>
  <c r="BG1211" i="5"/>
  <c r="BG1713" i="5"/>
  <c r="BG2033" i="5"/>
  <c r="BG1773" i="5"/>
  <c r="BF1773" i="5"/>
  <c r="BL1773" i="5" s="1"/>
  <c r="BG1769" i="5"/>
  <c r="BF1769" i="5"/>
  <c r="BL1769" i="5" s="1"/>
  <c r="BG1765" i="5"/>
  <c r="BF1765" i="5"/>
  <c r="BL1765" i="5" s="1"/>
  <c r="BG1753" i="5"/>
  <c r="BF1753" i="5"/>
  <c r="BL1753" i="5" s="1"/>
  <c r="BG1749" i="5"/>
  <c r="BF1749" i="5"/>
  <c r="BL1749" i="5" s="1"/>
  <c r="BF1745" i="5"/>
  <c r="BL1745" i="5" s="1"/>
  <c r="BG1745" i="5"/>
  <c r="BF1229" i="5"/>
  <c r="BL1229" i="5" s="1"/>
  <c r="BG1229" i="5"/>
  <c r="BG1195" i="5"/>
  <c r="BF1191" i="5"/>
  <c r="BL1191" i="5" s="1"/>
  <c r="BG1191" i="5"/>
  <c r="BF1175" i="5"/>
  <c r="BL1175" i="5" s="1"/>
  <c r="BG1175" i="5"/>
  <c r="BF1171" i="5"/>
  <c r="BL1171" i="5" s="1"/>
  <c r="BG1171" i="5"/>
  <c r="BF2036" i="5"/>
  <c r="BL2036" i="5" s="1"/>
  <c r="BF2035" i="5"/>
  <c r="BL2035" i="5" s="1"/>
  <c r="BG2035" i="5"/>
  <c r="BG1516" i="5"/>
  <c r="BF1516" i="5"/>
  <c r="BL1516" i="5" s="1"/>
  <c r="BF1512" i="5"/>
  <c r="BL1512" i="5" s="1"/>
  <c r="BG1512" i="5"/>
  <c r="BG1508" i="5"/>
  <c r="BF1508" i="5"/>
  <c r="BL1508" i="5" s="1"/>
  <c r="BF1228" i="5"/>
  <c r="BL1228" i="5" s="1"/>
  <c r="BG1228" i="5"/>
  <c r="BG1974" i="5"/>
  <c r="BF1974" i="5"/>
  <c r="BL1974" i="5" s="1"/>
  <c r="BF1165" i="5"/>
  <c r="BL1165" i="5" s="1"/>
  <c r="BG1165" i="5"/>
  <c r="BF2031" i="5"/>
  <c r="BL2031" i="5" s="1"/>
  <c r="BG2031" i="5"/>
  <c r="BF2027" i="5"/>
  <c r="BL2027" i="5" s="1"/>
  <c r="BG2027" i="5"/>
  <c r="BF2023" i="5"/>
  <c r="BL2023" i="5" s="1"/>
  <c r="BG2023" i="5"/>
  <c r="BF2011" i="5"/>
  <c r="BL2011" i="5" s="1"/>
  <c r="BF2007" i="5"/>
  <c r="BL2007" i="5" s="1"/>
  <c r="BG2007" i="5"/>
  <c r="BF2003" i="5"/>
  <c r="BL2003" i="5" s="1"/>
  <c r="BG2003" i="5"/>
  <c r="BF1970" i="5"/>
  <c r="BL1970" i="5" s="1"/>
  <c r="BG1970" i="5"/>
  <c r="BF1703" i="5"/>
  <c r="BL1703" i="5" s="1"/>
  <c r="BG1703" i="5"/>
  <c r="BF1695" i="5"/>
  <c r="BL1695" i="5" s="1"/>
  <c r="BF1683" i="5"/>
  <c r="BL1683" i="5" s="1"/>
  <c r="BG1683" i="5"/>
  <c r="BF1227" i="5"/>
  <c r="BL1227" i="5" s="1"/>
  <c r="BG1227" i="5"/>
  <c r="BG1456" i="5"/>
  <c r="BF1456" i="5"/>
  <c r="BL1456" i="5" s="1"/>
  <c r="BF1448" i="5"/>
  <c r="BL1448" i="5" s="1"/>
  <c r="BG1448" i="5"/>
  <c r="BF1447" i="5"/>
  <c r="BL1447" i="5" s="1"/>
  <c r="BG1447" i="5"/>
  <c r="BG1776" i="5"/>
  <c r="BF1776" i="5"/>
  <c r="BL1776" i="5" s="1"/>
  <c r="BG1772" i="5"/>
  <c r="BF1772" i="5"/>
  <c r="BL1772" i="5" s="1"/>
  <c r="BG1768" i="5"/>
  <c r="BF1768" i="5"/>
  <c r="BL1768" i="5" s="1"/>
  <c r="BF1756" i="5"/>
  <c r="BL1756" i="5" s="1"/>
  <c r="BF1748" i="5"/>
  <c r="BL1748" i="5" s="1"/>
  <c r="BG1748" i="5"/>
  <c r="BF1743" i="5"/>
  <c r="BL1743" i="5" s="1"/>
  <c r="BG1743" i="5"/>
  <c r="BG1481" i="5"/>
  <c r="BF1481" i="5"/>
  <c r="BL1481" i="5" s="1"/>
  <c r="BG1477" i="5"/>
  <c r="BF1477" i="5"/>
  <c r="BL1477" i="5" s="1"/>
  <c r="BF1465" i="5"/>
  <c r="BL1465" i="5" s="1"/>
  <c r="BF1461" i="5"/>
  <c r="BL1461" i="5" s="1"/>
  <c r="BG1965" i="5"/>
  <c r="BF1965" i="5"/>
  <c r="BL1965" i="5" s="1"/>
  <c r="BF1953" i="5"/>
  <c r="BL1953" i="5" s="1"/>
  <c r="BG1953" i="5"/>
  <c r="BF1445" i="5"/>
  <c r="BL1445" i="5" s="1"/>
  <c r="BG1445" i="5"/>
  <c r="BF1537" i="5"/>
  <c r="BL1537" i="5" s="1"/>
  <c r="BG1537" i="5"/>
  <c r="BG1525" i="5"/>
  <c r="BF1525" i="5"/>
  <c r="BL1525" i="5" s="1"/>
  <c r="BF1735" i="5"/>
  <c r="BL1735" i="5" s="1"/>
  <c r="BG1735" i="5"/>
  <c r="BF1731" i="5"/>
  <c r="BL1731" i="5" s="1"/>
  <c r="BG1731" i="5"/>
  <c r="BG1423" i="5"/>
  <c r="BF1423" i="5"/>
  <c r="BL1423" i="5" s="1"/>
  <c r="BF1536" i="5"/>
  <c r="BL1536" i="5" s="1"/>
  <c r="BG1536" i="5"/>
  <c r="BF1797" i="5"/>
  <c r="BL1797" i="5" s="1"/>
  <c r="BG1797" i="5"/>
  <c r="BF1788" i="5"/>
  <c r="BL1788" i="5" s="1"/>
  <c r="BG1788" i="5"/>
  <c r="BF2028" i="5"/>
  <c r="BL2028" i="5" s="1"/>
  <c r="BG2028" i="5"/>
  <c r="BF2024" i="5"/>
  <c r="BL2024" i="5" s="1"/>
  <c r="BG2024" i="5"/>
  <c r="BG2016" i="5"/>
  <c r="BF2016" i="5"/>
  <c r="BL2016" i="5" s="1"/>
  <c r="BG2012" i="5"/>
  <c r="BF2012" i="5"/>
  <c r="BL2012" i="5" s="1"/>
  <c r="BF2004" i="5"/>
  <c r="BL2004" i="5" s="1"/>
  <c r="BG2004" i="5"/>
  <c r="BF1995" i="5"/>
  <c r="BL1995" i="5" s="1"/>
  <c r="BG1995" i="5"/>
  <c r="BG1219" i="5"/>
  <c r="BF1219" i="5"/>
  <c r="BL1219" i="5" s="1"/>
  <c r="BF1215" i="5"/>
  <c r="BL1215" i="5" s="1"/>
  <c r="BG1215" i="5"/>
  <c r="BG1207" i="5"/>
  <c r="BF1207" i="5"/>
  <c r="BL1207" i="5" s="1"/>
  <c r="BG1681" i="5"/>
  <c r="BF1681" i="5"/>
  <c r="BL1681" i="5" s="1"/>
  <c r="BG1677" i="5"/>
  <c r="BF1677" i="5"/>
  <c r="BL1677" i="5" s="1"/>
  <c r="BF1780" i="5"/>
  <c r="BL1780" i="5" s="1"/>
  <c r="BF1950" i="5"/>
  <c r="BL1950" i="5" s="1"/>
  <c r="BG1950" i="5"/>
  <c r="BF1990" i="5"/>
  <c r="BL1990" i="5" s="1"/>
  <c r="BG1990" i="5"/>
  <c r="BF1986" i="5"/>
  <c r="BL1986" i="5" s="1"/>
  <c r="BG1986" i="5"/>
  <c r="BF1982" i="5"/>
  <c r="BL1982" i="5" s="1"/>
  <c r="BG1982" i="5"/>
  <c r="BF1978" i="5"/>
  <c r="BL1978" i="5" s="1"/>
  <c r="BG1978" i="5"/>
  <c r="BF1164" i="5"/>
  <c r="BL1164" i="5" s="1"/>
  <c r="BG1164" i="5"/>
  <c r="BF1254" i="5"/>
  <c r="BL1254" i="5" s="1"/>
  <c r="BG1254" i="5"/>
  <c r="BF1234" i="5"/>
  <c r="BL1234" i="5" s="1"/>
  <c r="BG1234" i="5"/>
  <c r="BF1452" i="5"/>
  <c r="BL1452" i="5" s="1"/>
  <c r="BG1452" i="5"/>
  <c r="BG1428" i="5"/>
  <c r="BF1428" i="5"/>
  <c r="BL1428" i="5" s="1"/>
  <c r="BF1166" i="5"/>
  <c r="BL1166" i="5" s="1"/>
  <c r="BG1166" i="5"/>
  <c r="BF1752" i="5"/>
  <c r="BL1752" i="5" s="1"/>
  <c r="BG1752" i="5"/>
  <c r="BG1473" i="5"/>
  <c r="BF1473" i="5"/>
  <c r="BL1473" i="5" s="1"/>
  <c r="BF1469" i="5"/>
  <c r="BL1469" i="5" s="1"/>
  <c r="BG1961" i="5"/>
  <c r="BF1961" i="5"/>
  <c r="BL1961" i="5" s="1"/>
  <c r="BG1957" i="5"/>
  <c r="BF1957" i="5"/>
  <c r="BL1957" i="5" s="1"/>
  <c r="BF1949" i="5"/>
  <c r="BL1949" i="5" s="1"/>
  <c r="BG1949" i="5"/>
  <c r="BF1945" i="5"/>
  <c r="BL1945" i="5" s="1"/>
  <c r="BG1945" i="5"/>
  <c r="BF1532" i="5"/>
  <c r="BL1532" i="5" s="1"/>
  <c r="BG1532" i="5"/>
  <c r="BG1528" i="5"/>
  <c r="BF1528" i="5"/>
  <c r="BL1528" i="5" s="1"/>
  <c r="BF1505" i="5"/>
  <c r="BL1505" i="5" s="1"/>
  <c r="BG1505" i="5"/>
  <c r="BG1271" i="5"/>
  <c r="BF1271" i="5"/>
  <c r="BL1271" i="5" s="1"/>
  <c r="BG1453" i="5"/>
  <c r="BF1453" i="5"/>
  <c r="BL1453" i="5" s="1"/>
  <c r="BF1259" i="5"/>
  <c r="BL1259" i="5" s="1"/>
  <c r="BG1259" i="5"/>
  <c r="BF1255" i="5"/>
  <c r="BL1255" i="5" s="1"/>
  <c r="BG1255" i="5"/>
  <c r="BF1485" i="5"/>
  <c r="BL1485" i="5" s="1"/>
  <c r="BF1222" i="5"/>
  <c r="BL1222" i="5" s="1"/>
  <c r="BG1222" i="5"/>
  <c r="BG1218" i="5"/>
  <c r="BF1218" i="5"/>
  <c r="BL1218" i="5" s="1"/>
  <c r="BF1696" i="5"/>
  <c r="BL1696" i="5" s="1"/>
  <c r="BF1684" i="5"/>
  <c r="BL1684" i="5" s="1"/>
  <c r="BG1684" i="5"/>
  <c r="BF1676" i="5"/>
  <c r="BL1676" i="5" s="1"/>
  <c r="BG1676" i="5"/>
  <c r="BG1429" i="5"/>
  <c r="BF1429" i="5"/>
  <c r="BL1429" i="5" s="1"/>
  <c r="BF1193" i="5"/>
  <c r="BL1193" i="5" s="1"/>
  <c r="BG2047" i="5"/>
  <c r="BF1966" i="5"/>
  <c r="BL1966" i="5" s="1"/>
  <c r="BG1966" i="5"/>
  <c r="BG1962" i="5"/>
  <c r="BF1962" i="5"/>
  <c r="BL1962" i="5" s="1"/>
  <c r="BG1958" i="5"/>
  <c r="BF1958" i="5"/>
  <c r="BL1958" i="5" s="1"/>
  <c r="BF1954" i="5"/>
  <c r="BL1954" i="5" s="1"/>
  <c r="BG1954" i="5"/>
  <c r="BF1946" i="5"/>
  <c r="BL1946" i="5" s="1"/>
  <c r="BG1946" i="5"/>
  <c r="BG1490" i="5"/>
  <c r="BF1490" i="5"/>
  <c r="BL1490" i="5" s="1"/>
  <c r="BF1998" i="5"/>
  <c r="BL1998" i="5" s="1"/>
  <c r="BG1998" i="5"/>
  <c r="BG1740" i="5"/>
  <c r="BF1740" i="5"/>
  <c r="BL1740" i="5" s="1"/>
  <c r="BF1985" i="5"/>
  <c r="BL1985" i="5" s="1"/>
  <c r="BG1985" i="5"/>
  <c r="BG1977" i="5"/>
  <c r="BF1977" i="5"/>
  <c r="BL1977" i="5" s="1"/>
  <c r="BG1973" i="5"/>
  <c r="BF1973" i="5"/>
  <c r="BL1973" i="5" s="1"/>
  <c r="BF1266" i="5"/>
  <c r="BL1266" i="5" s="1"/>
  <c r="BG1266" i="5"/>
  <c r="BF1262" i="5"/>
  <c r="BL1262" i="5" s="1"/>
  <c r="BG1262" i="5"/>
  <c r="BF1258" i="5"/>
  <c r="BL1258" i="5" s="1"/>
  <c r="BG1258" i="5"/>
  <c r="BF1242" i="5"/>
  <c r="BL1242" i="5" s="1"/>
  <c r="BF1238" i="5"/>
  <c r="BL1238" i="5" s="1"/>
  <c r="BG1238" i="5"/>
  <c r="BG1486" i="5"/>
  <c r="BF1486" i="5"/>
  <c r="BL1486" i="5" s="1"/>
  <c r="BF1480" i="5"/>
  <c r="BL1480" i="5" s="1"/>
  <c r="BG1480" i="5"/>
  <c r="BF1472" i="5"/>
  <c r="BL1472" i="5" s="1"/>
  <c r="BG1472" i="5"/>
  <c r="BF1468" i="5"/>
  <c r="BL1468" i="5" s="1"/>
  <c r="BF1542" i="5"/>
  <c r="BL1542" i="5" s="1"/>
  <c r="BG1542" i="5"/>
  <c r="BF1535" i="5"/>
  <c r="BL1535" i="5" s="1"/>
  <c r="BG1535" i="5"/>
  <c r="BG1521" i="5"/>
  <c r="BF1521" i="5"/>
  <c r="BL1521" i="5" s="1"/>
  <c r="BF1517" i="5"/>
  <c r="BL1517" i="5" s="1"/>
  <c r="BG1517" i="5"/>
  <c r="BF1513" i="5"/>
  <c r="BL1513" i="5" s="1"/>
  <c r="BG1513" i="5"/>
  <c r="BF1509" i="5"/>
  <c r="BL1509" i="5" s="1"/>
  <c r="BG1509" i="5"/>
  <c r="BG1501" i="5"/>
  <c r="BF1501" i="5"/>
  <c r="BL1501" i="5" s="1"/>
  <c r="BG1497" i="5"/>
  <c r="BF1497" i="5"/>
  <c r="BL1497" i="5" s="1"/>
  <c r="BG1493" i="5"/>
  <c r="BF1493" i="5"/>
  <c r="BL1493" i="5" s="1"/>
  <c r="BG1489" i="5"/>
  <c r="BF1489" i="5"/>
  <c r="BL1489" i="5" s="1"/>
  <c r="BG1734" i="5"/>
  <c r="BF1734" i="5"/>
  <c r="BL1734" i="5" s="1"/>
  <c r="BF1730" i="5"/>
  <c r="BL1730" i="5" s="1"/>
  <c r="BG1730" i="5"/>
  <c r="BF1422" i="5"/>
  <c r="BL1422" i="5" s="1"/>
  <c r="BG1422" i="5"/>
  <c r="BF1787" i="5"/>
  <c r="BL1787" i="5" s="1"/>
  <c r="BG1787" i="5"/>
  <c r="BF1263" i="5"/>
  <c r="BL1263" i="5" s="1"/>
  <c r="BG1263" i="5"/>
  <c r="BG1251" i="5"/>
  <c r="BF1247" i="5"/>
  <c r="BL1247" i="5" s="1"/>
  <c r="BG1247" i="5"/>
  <c r="BF1243" i="5"/>
  <c r="BL1243" i="5" s="1"/>
  <c r="BG1239" i="5"/>
  <c r="BF1239" i="5"/>
  <c r="BL1239" i="5" s="1"/>
  <c r="BF1235" i="5"/>
  <c r="BL1235" i="5" s="1"/>
  <c r="BG1235" i="5"/>
  <c r="BG1214" i="5"/>
  <c r="BF1214" i="5"/>
  <c r="BL1214" i="5" s="1"/>
  <c r="BG1210" i="5"/>
  <c r="BF1210" i="5"/>
  <c r="BL1210" i="5" s="1"/>
  <c r="BF1206" i="5"/>
  <c r="BL1206" i="5" s="1"/>
  <c r="BG1206" i="5"/>
  <c r="BF1712" i="5"/>
  <c r="BL1712" i="5" s="1"/>
  <c r="BG1712" i="5"/>
  <c r="BF1708" i="5"/>
  <c r="BL1708" i="5" s="1"/>
  <c r="BG1708" i="5"/>
  <c r="BF1704" i="5"/>
  <c r="BL1704" i="5" s="1"/>
  <c r="BG1704" i="5"/>
  <c r="BF1700" i="5"/>
  <c r="BL1700" i="5" s="1"/>
  <c r="BG1700" i="5"/>
  <c r="BF1692" i="5"/>
  <c r="BL1692" i="5" s="1"/>
  <c r="BG1692" i="5"/>
  <c r="BF1688" i="5"/>
  <c r="BL1688" i="5" s="1"/>
  <c r="BG1688" i="5"/>
  <c r="BF1680" i="5"/>
  <c r="BL1680" i="5" s="1"/>
  <c r="BG1680" i="5"/>
  <c r="BG1193" i="5"/>
  <c r="BG1767" i="5"/>
  <c r="BF1767" i="5"/>
  <c r="BL1767" i="5" s="1"/>
  <c r="BG1755" i="5"/>
  <c r="BF1755" i="5"/>
  <c r="BL1755" i="5" s="1"/>
  <c r="BF1514" i="5"/>
  <c r="BL1514" i="5" s="1"/>
  <c r="BG1514" i="5"/>
  <c r="BF1506" i="5"/>
  <c r="BL1506" i="5" s="1"/>
  <c r="BG1506" i="5"/>
  <c r="BF1498" i="5"/>
  <c r="BL1498" i="5" s="1"/>
  <c r="BG1498" i="5"/>
  <c r="BG1494" i="5"/>
  <c r="BF1494" i="5"/>
  <c r="BL1494" i="5" s="1"/>
  <c r="BF1993" i="5"/>
  <c r="BL1993" i="5" s="1"/>
  <c r="BG1993" i="5"/>
  <c r="BF1989" i="5"/>
  <c r="BL1989" i="5" s="1"/>
  <c r="BG1989" i="5"/>
  <c r="BG1981" i="5"/>
  <c r="BF1981" i="5"/>
  <c r="BL1981" i="5" s="1"/>
  <c r="BF2048" i="5"/>
  <c r="BL2048" i="5" s="1"/>
  <c r="BG2017" i="5"/>
  <c r="BF2017" i="5"/>
  <c r="BL2017" i="5" s="1"/>
  <c r="BF1739" i="5"/>
  <c r="BL1739" i="5" s="1"/>
  <c r="BG1739" i="5"/>
  <c r="BF1693" i="5"/>
  <c r="BL1693" i="5" s="1"/>
  <c r="BG1693" i="5"/>
  <c r="BF1685" i="5"/>
  <c r="BL1685" i="5" s="1"/>
  <c r="BG1685" i="5"/>
  <c r="BF1168" i="5"/>
  <c r="BL1168" i="5" s="1"/>
  <c r="BG1168" i="5"/>
  <c r="BG1774" i="5"/>
  <c r="BF1774" i="5"/>
  <c r="BL1774" i="5" s="1"/>
  <c r="BG1770" i="5"/>
  <c r="BF1770" i="5"/>
  <c r="BL1770" i="5" s="1"/>
  <c r="BF1476" i="5"/>
  <c r="BL1476" i="5" s="1"/>
  <c r="BG1476" i="5"/>
  <c r="BF1464" i="5"/>
  <c r="BL1464" i="5" s="1"/>
  <c r="BG1196" i="5"/>
  <c r="BF1196" i="5"/>
  <c r="BL1196" i="5" s="1"/>
  <c r="BF1192" i="5"/>
  <c r="BL1192" i="5" s="1"/>
  <c r="BG1192" i="5"/>
  <c r="BF1172" i="5"/>
  <c r="BL1172" i="5" s="1"/>
  <c r="BG1172" i="5"/>
  <c r="BF1531" i="5"/>
  <c r="BL1531" i="5" s="1"/>
  <c r="BG1531" i="5"/>
  <c r="BF1733" i="5"/>
  <c r="BL1733" i="5" s="1"/>
  <c r="BG1733" i="5"/>
  <c r="BF1729" i="5"/>
  <c r="BL1729" i="5" s="1"/>
  <c r="BG1729" i="5"/>
  <c r="BF1270" i="5"/>
  <c r="BL1270" i="5" s="1"/>
  <c r="BG1270" i="5"/>
  <c r="BF1795" i="5"/>
  <c r="BL1795" i="5" s="1"/>
  <c r="BG1795" i="5"/>
  <c r="BF2026" i="5"/>
  <c r="BL2026" i="5" s="1"/>
  <c r="BG2026" i="5"/>
  <c r="BF1225" i="5"/>
  <c r="BL1225" i="5" s="1"/>
  <c r="BG1225" i="5"/>
  <c r="BF1221" i="5"/>
  <c r="BL1221" i="5" s="1"/>
  <c r="BG1221" i="5"/>
  <c r="BF1209" i="5"/>
  <c r="BL1209" i="5" s="1"/>
  <c r="BG1209" i="5"/>
  <c r="BG1205" i="5"/>
  <c r="BF1205" i="5"/>
  <c r="BL1205" i="5" s="1"/>
  <c r="BG1202" i="5"/>
  <c r="BF1202" i="5"/>
  <c r="BL1202" i="5" s="1"/>
  <c r="BF1201" i="5"/>
  <c r="BL1201" i="5" s="1"/>
  <c r="BG1201" i="5"/>
  <c r="BF1167" i="5"/>
  <c r="BL1167" i="5" s="1"/>
  <c r="BG1167" i="5"/>
  <c r="BG1779" i="5"/>
  <c r="BF1779" i="5"/>
  <c r="BL1779" i="5" s="1"/>
  <c r="BG1775" i="5"/>
  <c r="BF1775" i="5"/>
  <c r="BL1775" i="5" s="1"/>
  <c r="BG1771" i="5"/>
  <c r="BF1771" i="5"/>
  <c r="BL1771" i="5" s="1"/>
  <c r="BG1763" i="5"/>
  <c r="BF1763" i="5"/>
  <c r="BL1763" i="5" s="1"/>
  <c r="BG1759" i="5"/>
  <c r="BF1759" i="5"/>
  <c r="BL1759" i="5" s="1"/>
  <c r="BF1751" i="5"/>
  <c r="BL1751" i="5" s="1"/>
  <c r="BG1751" i="5"/>
  <c r="BF1747" i="5"/>
  <c r="BL1747" i="5" s="1"/>
  <c r="BG1747" i="5"/>
  <c r="BF1999" i="5"/>
  <c r="BL1999" i="5" s="1"/>
  <c r="BG1999" i="5"/>
  <c r="BF1197" i="5"/>
  <c r="BL1197" i="5" s="1"/>
  <c r="BF1189" i="5"/>
  <c r="BL1189" i="5" s="1"/>
  <c r="BG1189" i="5"/>
  <c r="BF1173" i="5"/>
  <c r="BL1173" i="5" s="1"/>
  <c r="BG1173" i="5"/>
  <c r="BG1781" i="5"/>
  <c r="BF1522" i="5"/>
  <c r="BL1522" i="5" s="1"/>
  <c r="BG1522" i="5"/>
  <c r="BF1518" i="5"/>
  <c r="BL1518" i="5" s="1"/>
  <c r="BG1518" i="5"/>
  <c r="BG1510" i="5"/>
  <c r="BF1510" i="5"/>
  <c r="BL1510" i="5" s="1"/>
  <c r="BF1984" i="5"/>
  <c r="BL1984" i="5" s="1"/>
  <c r="BG1984" i="5"/>
  <c r="BF1976" i="5"/>
  <c r="BL1976" i="5" s="1"/>
  <c r="BG1976" i="5"/>
  <c r="BF2038" i="5"/>
  <c r="BL2038" i="5" s="1"/>
  <c r="BF2029" i="5"/>
  <c r="BL2029" i="5" s="1"/>
  <c r="BG2029" i="5"/>
  <c r="BF2025" i="5"/>
  <c r="BL2025" i="5" s="1"/>
  <c r="BG2025" i="5"/>
  <c r="BF2021" i="5"/>
  <c r="BL2021" i="5" s="1"/>
  <c r="BG2021" i="5"/>
  <c r="BG2013" i="5"/>
  <c r="BF2013" i="5"/>
  <c r="BL2013" i="5" s="1"/>
  <c r="BF2005" i="5"/>
  <c r="BL2005" i="5" s="1"/>
  <c r="BG2005" i="5"/>
  <c r="BF2001" i="5"/>
  <c r="BL2001" i="5" s="1"/>
  <c r="BG2001" i="5"/>
  <c r="BF1705" i="5"/>
  <c r="BL1705" i="5" s="1"/>
  <c r="BG1705" i="5"/>
  <c r="BF1697" i="5"/>
  <c r="BL1697" i="5" s="1"/>
  <c r="BG1697" i="5"/>
  <c r="BF1689" i="5"/>
  <c r="BL1689" i="5" s="1"/>
  <c r="BG1689" i="5"/>
  <c r="BG1744" i="5"/>
  <c r="BF1744" i="5"/>
  <c r="BL1744" i="5" s="1"/>
  <c r="BF1997" i="5"/>
  <c r="BL1997" i="5" s="1"/>
  <c r="BG1997" i="5"/>
  <c r="BG1454" i="5"/>
  <c r="BF1454" i="5"/>
  <c r="BL1454" i="5" s="1"/>
  <c r="BF1450" i="5"/>
  <c r="BL1450" i="5" s="1"/>
  <c r="BG1450" i="5"/>
  <c r="BG1430" i="5"/>
  <c r="BF1430" i="5"/>
  <c r="BL1430" i="5" s="1"/>
  <c r="BG1426" i="5"/>
  <c r="BF1426" i="5"/>
  <c r="BL1426" i="5" s="1"/>
  <c r="BG1778" i="5"/>
  <c r="BF1778" i="5"/>
  <c r="BL1778" i="5" s="1"/>
  <c r="BG1766" i="5"/>
  <c r="BF1766" i="5"/>
  <c r="BL1766" i="5" s="1"/>
  <c r="BG1762" i="5"/>
  <c r="BG1746" i="5"/>
  <c r="BF1746" i="5"/>
  <c r="BL1746" i="5" s="1"/>
  <c r="BF1467" i="5"/>
  <c r="BL1467" i="5" s="1"/>
  <c r="BG1967" i="5"/>
  <c r="BF1967" i="5"/>
  <c r="BL1967" i="5" s="1"/>
  <c r="BF1955" i="5"/>
  <c r="BL1955" i="5" s="1"/>
  <c r="BG1955" i="5"/>
  <c r="BF1951" i="5"/>
  <c r="BL1951" i="5" s="1"/>
  <c r="BG1951" i="5"/>
  <c r="BF1539" i="5"/>
  <c r="BL1539" i="5" s="1"/>
  <c r="BG1539" i="5"/>
  <c r="BG1527" i="5"/>
  <c r="BF1527" i="5"/>
  <c r="BL1527" i="5" s="1"/>
  <c r="BF1268" i="5"/>
  <c r="BL1268" i="5" s="1"/>
  <c r="BG1268" i="5"/>
  <c r="BF1267" i="5"/>
  <c r="BL1267" i="5" s="1"/>
  <c r="BG1267" i="5"/>
  <c r="BF1737" i="5"/>
  <c r="BL1737" i="5" s="1"/>
  <c r="BG1737" i="5"/>
  <c r="BG1425" i="5"/>
  <c r="BF1425" i="5"/>
  <c r="BL1425" i="5" s="1"/>
  <c r="BG1421" i="5"/>
  <c r="BF1421" i="5"/>
  <c r="BL1421" i="5" s="1"/>
  <c r="BF1790" i="5"/>
  <c r="BL1790" i="5" s="1"/>
  <c r="BG1790" i="5"/>
  <c r="BF1786" i="5"/>
  <c r="BL1786" i="5" s="1"/>
  <c r="BG1786" i="5"/>
  <c r="BF2030" i="5"/>
  <c r="BL2030" i="5" s="1"/>
  <c r="BG2030" i="5"/>
  <c r="BF2022" i="5"/>
  <c r="BL2022" i="5" s="1"/>
  <c r="BG2022" i="5"/>
  <c r="BG2014" i="5"/>
  <c r="BF2014" i="5"/>
  <c r="BL2014" i="5" s="1"/>
  <c r="BF2006" i="5"/>
  <c r="BL2006" i="5" s="1"/>
  <c r="BG2006" i="5"/>
  <c r="BF2002" i="5"/>
  <c r="BL2002" i="5" s="1"/>
  <c r="BG2002" i="5"/>
  <c r="BG1217" i="5"/>
  <c r="BF1217" i="5"/>
  <c r="BL1217" i="5" s="1"/>
  <c r="BF1213" i="5"/>
  <c r="BL1213" i="5" s="1"/>
  <c r="BG1213" i="5"/>
  <c r="BF1203" i="5"/>
  <c r="BL1203" i="5" s="1"/>
  <c r="BG1203" i="5"/>
  <c r="BF1679" i="5"/>
  <c r="BL1679" i="5" s="1"/>
  <c r="BG1679" i="5"/>
  <c r="BG1483" i="5"/>
  <c r="BF1483" i="5"/>
  <c r="BL1483" i="5" s="1"/>
  <c r="BF1992" i="5"/>
  <c r="BL1992" i="5" s="1"/>
  <c r="BG1992" i="5"/>
  <c r="BF1988" i="5"/>
  <c r="BL1988" i="5" s="1"/>
  <c r="BG1988" i="5"/>
  <c r="BG1980" i="5"/>
  <c r="BF1980" i="5"/>
  <c r="BL1980" i="5" s="1"/>
  <c r="BF1252" i="5"/>
  <c r="BL1252" i="5" s="1"/>
  <c r="BG1252" i="5"/>
  <c r="BF1248" i="5"/>
  <c r="BL1248" i="5" s="1"/>
  <c r="BG1248" i="5"/>
  <c r="BF1232" i="5"/>
  <c r="BL1232" i="5" s="1"/>
  <c r="BG1232" i="5"/>
  <c r="BF1446" i="5"/>
  <c r="BL1446" i="5" s="1"/>
  <c r="BG1446" i="5"/>
  <c r="BF1451" i="5"/>
  <c r="BL1451" i="5" s="1"/>
  <c r="BG1451" i="5"/>
  <c r="BG1754" i="5"/>
  <c r="BF1754" i="5"/>
  <c r="BL1754" i="5" s="1"/>
  <c r="BG1750" i="5"/>
  <c r="BF1750" i="5"/>
  <c r="BL1750" i="5" s="1"/>
  <c r="BF1226" i="5"/>
  <c r="BL1226" i="5" s="1"/>
  <c r="BG1226" i="5"/>
  <c r="BG1479" i="5"/>
  <c r="BF1479" i="5"/>
  <c r="BL1479" i="5" s="1"/>
  <c r="BG1475" i="5"/>
  <c r="BF1475" i="5"/>
  <c r="BL1475" i="5" s="1"/>
  <c r="BF1471" i="5"/>
  <c r="BL1471" i="5" s="1"/>
  <c r="BF1463" i="5"/>
  <c r="BL1463" i="5" s="1"/>
  <c r="BF1963" i="5"/>
  <c r="BL1963" i="5" s="1"/>
  <c r="BG1963" i="5"/>
  <c r="BG1959" i="5"/>
  <c r="BF1959" i="5"/>
  <c r="BL1959" i="5" s="1"/>
  <c r="BF1947" i="5"/>
  <c r="BL1947" i="5" s="1"/>
  <c r="BG1947" i="5"/>
  <c r="BG1455" i="5"/>
  <c r="BF1455" i="5"/>
  <c r="BL1455" i="5" s="1"/>
  <c r="BF1169" i="5"/>
  <c r="BL1169" i="5" s="1"/>
  <c r="BG1169" i="5"/>
  <c r="BF1530" i="5"/>
  <c r="BL1530" i="5" s="1"/>
  <c r="BG1530" i="5"/>
  <c r="BG1519" i="5"/>
  <c r="BF1519" i="5"/>
  <c r="BL1519" i="5" s="1"/>
  <c r="BG1424" i="5"/>
  <c r="BF1424" i="5"/>
  <c r="BL1424" i="5" s="1"/>
  <c r="BF1789" i="5"/>
  <c r="BL1789" i="5" s="1"/>
  <c r="BG1789" i="5"/>
  <c r="BF1785" i="5"/>
  <c r="BL1785" i="5" s="1"/>
  <c r="BG1785" i="5"/>
  <c r="BF1253" i="5"/>
  <c r="BL1253" i="5" s="1"/>
  <c r="BG1253" i="5"/>
  <c r="BF1249" i="5"/>
  <c r="BL1249" i="5" s="1"/>
  <c r="BG1249" i="5"/>
  <c r="BF1230" i="5"/>
  <c r="BL1230" i="5" s="1"/>
  <c r="BG1230" i="5"/>
  <c r="BF1224" i="5"/>
  <c r="BL1224" i="5" s="1"/>
  <c r="BG1224" i="5"/>
  <c r="BG1216" i="5"/>
  <c r="BF1216" i="5"/>
  <c r="BL1216" i="5" s="1"/>
  <c r="BF1212" i="5"/>
  <c r="BL1212" i="5" s="1"/>
  <c r="BG1212" i="5"/>
  <c r="BF1460" i="5"/>
  <c r="BL1460" i="5" s="1"/>
  <c r="BF1459" i="5"/>
  <c r="BL1459" i="5" s="1"/>
  <c r="BF1457" i="5"/>
  <c r="BL1457" i="5" s="1"/>
  <c r="BF1702" i="5"/>
  <c r="BL1702" i="5" s="1"/>
  <c r="BG1702" i="5"/>
  <c r="BF1698" i="5"/>
  <c r="BL1698" i="5" s="1"/>
  <c r="BG1698" i="5"/>
  <c r="BF1690" i="5"/>
  <c r="BL1690" i="5" s="1"/>
  <c r="BG1690" i="5"/>
  <c r="BF1678" i="5"/>
  <c r="BL1678" i="5" s="1"/>
  <c r="BG1678" i="5"/>
  <c r="BF1741" i="5"/>
  <c r="BL1741" i="5" s="1"/>
  <c r="BG1741" i="5"/>
  <c r="BG1197" i="5"/>
  <c r="BF1968" i="5"/>
  <c r="BL1968" i="5" s="1"/>
  <c r="BG1968" i="5"/>
  <c r="BG1964" i="5"/>
  <c r="BF1964" i="5"/>
  <c r="BL1964" i="5" s="1"/>
  <c r="BF1960" i="5"/>
  <c r="BL1960" i="5" s="1"/>
  <c r="BG1960" i="5"/>
  <c r="BF1956" i="5"/>
  <c r="BL1956" i="5" s="1"/>
  <c r="BG1956" i="5"/>
  <c r="BG1952" i="5"/>
  <c r="BF1948" i="5"/>
  <c r="BL1948" i="5" s="1"/>
  <c r="BG1948" i="5"/>
  <c r="BF1944" i="5"/>
  <c r="BL1944" i="5" s="1"/>
  <c r="BG1944" i="5"/>
  <c r="BF1496" i="5"/>
  <c r="BL1496" i="5" s="1"/>
  <c r="BG1496" i="5"/>
  <c r="BG1488" i="5"/>
  <c r="BF1488" i="5"/>
  <c r="BL1488" i="5" s="1"/>
  <c r="BF1987" i="5"/>
  <c r="BL1987" i="5" s="1"/>
  <c r="BG1987" i="5"/>
  <c r="BF1983" i="5"/>
  <c r="BL1983" i="5" s="1"/>
  <c r="BG1983" i="5"/>
  <c r="BF1979" i="5"/>
  <c r="BL1979" i="5" s="1"/>
  <c r="BG1979" i="5"/>
  <c r="BF1975" i="5"/>
  <c r="BL1975" i="5" s="1"/>
  <c r="BG1975" i="5"/>
  <c r="BF1431" i="5"/>
  <c r="BL1431" i="5" s="1"/>
  <c r="BG1431" i="5"/>
  <c r="BG1264" i="5"/>
  <c r="BF1264" i="5"/>
  <c r="BL1264" i="5" s="1"/>
  <c r="BF1260" i="5"/>
  <c r="BL1260" i="5" s="1"/>
  <c r="BG1260" i="5"/>
  <c r="BF1256" i="5"/>
  <c r="BL1256" i="5" s="1"/>
  <c r="BG1256" i="5"/>
  <c r="BF1244" i="5"/>
  <c r="BL1244" i="5" s="1"/>
  <c r="BF1240" i="5"/>
  <c r="BL1240" i="5" s="1"/>
  <c r="BF1236" i="5"/>
  <c r="BL1236" i="5" s="1"/>
  <c r="BG1236" i="5"/>
  <c r="BF1482" i="5"/>
  <c r="BL1482" i="5" s="1"/>
  <c r="BF1972" i="5"/>
  <c r="BL1972" i="5" s="1"/>
  <c r="BG1972" i="5"/>
  <c r="BF1996" i="5"/>
  <c r="BL1996" i="5" s="1"/>
  <c r="BG1996" i="5"/>
  <c r="BG1466" i="5"/>
  <c r="BF1466" i="5"/>
  <c r="BL1466" i="5" s="1"/>
  <c r="BF1462" i="5"/>
  <c r="BL1462" i="5" s="1"/>
  <c r="BF1190" i="5"/>
  <c r="BL1190" i="5" s="1"/>
  <c r="BG1190" i="5"/>
  <c r="BG1504" i="5"/>
  <c r="BF1538" i="5"/>
  <c r="BL1538" i="5" s="1"/>
  <c r="BG1538" i="5"/>
  <c r="BG1526" i="5"/>
  <c r="BF1526" i="5"/>
  <c r="BL1526" i="5" s="1"/>
  <c r="BG1524" i="5"/>
  <c r="BF1524" i="5"/>
  <c r="BL1524" i="5" s="1"/>
  <c r="BF1523" i="5"/>
  <c r="BL1523" i="5" s="1"/>
  <c r="BG1523" i="5"/>
  <c r="BF1515" i="5"/>
  <c r="BL1515" i="5" s="1"/>
  <c r="BG1515" i="5"/>
  <c r="BG1511" i="5"/>
  <c r="BF1511" i="5"/>
  <c r="BL1511" i="5" s="1"/>
  <c r="BG1499" i="5"/>
  <c r="BF1499" i="5"/>
  <c r="BL1499" i="5" s="1"/>
  <c r="BG1495" i="5"/>
  <c r="BF1495" i="5"/>
  <c r="BL1495" i="5" s="1"/>
  <c r="BG1491" i="5"/>
  <c r="BF1491" i="5"/>
  <c r="BL1491" i="5" s="1"/>
  <c r="BF1231" i="5"/>
  <c r="BL1231" i="5" s="1"/>
  <c r="BG1231" i="5"/>
  <c r="BF1736" i="5"/>
  <c r="BL1736" i="5" s="1"/>
  <c r="BG1736" i="5"/>
  <c r="BG1732" i="5"/>
  <c r="BF1732" i="5"/>
  <c r="BL1732" i="5" s="1"/>
  <c r="BG1420" i="5"/>
  <c r="BF1420" i="5"/>
  <c r="BL1420" i="5" s="1"/>
  <c r="BF1269" i="5"/>
  <c r="BL1269" i="5" s="1"/>
  <c r="BG1269" i="5"/>
  <c r="BF1799" i="5"/>
  <c r="BL1799" i="5" s="1"/>
  <c r="BG1799" i="5"/>
  <c r="BF1794" i="5"/>
  <c r="BL1794" i="5" s="1"/>
  <c r="BG1794" i="5"/>
  <c r="BF1265" i="5"/>
  <c r="BL1265" i="5" s="1"/>
  <c r="BG1265" i="5"/>
  <c r="BG1261" i="5"/>
  <c r="BF1261" i="5"/>
  <c r="BL1261" i="5" s="1"/>
  <c r="BG1257" i="5"/>
  <c r="BF1257" i="5"/>
  <c r="BL1257" i="5" s="1"/>
  <c r="BG1245" i="5"/>
  <c r="BF1245" i="5"/>
  <c r="BL1245" i="5" s="1"/>
  <c r="BF1241" i="5"/>
  <c r="BL1241" i="5" s="1"/>
  <c r="BF1237" i="5"/>
  <c r="BL1237" i="5" s="1"/>
  <c r="BG1237" i="5"/>
  <c r="BF1233" i="5"/>
  <c r="BL1233" i="5" s="1"/>
  <c r="BG1233" i="5"/>
  <c r="BG1220" i="5"/>
  <c r="BF1220" i="5"/>
  <c r="BL1220" i="5" s="1"/>
  <c r="BF1208" i="5"/>
  <c r="BL1208" i="5" s="1"/>
  <c r="BG1208" i="5"/>
  <c r="BF1458" i="5"/>
  <c r="BL1458" i="5" s="1"/>
  <c r="BF1710" i="5"/>
  <c r="BL1710" i="5" s="1"/>
  <c r="BG1710" i="5"/>
  <c r="BF1706" i="5"/>
  <c r="BL1706" i="5" s="1"/>
  <c r="BG1706" i="5"/>
  <c r="BF1694" i="5"/>
  <c r="BL1694" i="5" s="1"/>
  <c r="BG1694" i="5"/>
  <c r="BF1686" i="5"/>
  <c r="BL1686" i="5" s="1"/>
  <c r="BG1686" i="5"/>
  <c r="BF1682" i="5"/>
  <c r="BL1682" i="5" s="1"/>
  <c r="BG1682" i="5"/>
  <c r="AA12" i="13"/>
  <c r="AA14" i="13" s="1"/>
  <c r="AA16" i="13" s="1"/>
  <c r="AA18" i="13" s="1"/>
  <c r="AA20" i="13" s="1"/>
  <c r="E12" i="13"/>
  <c r="E14" i="13" s="1"/>
  <c r="E16" i="13" s="1"/>
  <c r="E18" i="13" s="1"/>
  <c r="E20" i="13" s="1"/>
  <c r="AH7" i="13"/>
  <c r="AH9" i="13" s="1"/>
  <c r="AH11" i="13" s="1"/>
  <c r="AH13" i="13" s="1"/>
  <c r="AH15" i="13" s="1"/>
  <c r="AH17" i="13" s="1"/>
  <c r="AH19" i="13" s="1"/>
  <c r="AC7" i="13"/>
  <c r="AC9" i="13" s="1"/>
  <c r="AC11" i="13" s="1"/>
  <c r="AC13" i="13" s="1"/>
  <c r="AC15" i="13" s="1"/>
  <c r="AC17" i="13" s="1"/>
  <c r="AC19" i="13" s="1"/>
  <c r="AD7" i="13"/>
  <c r="AD9" i="13" s="1"/>
  <c r="AD11" i="13" s="1"/>
  <c r="AD13" i="13" s="1"/>
  <c r="AD15" i="13" s="1"/>
  <c r="AD17" i="13" s="1"/>
  <c r="AD19" i="13" s="1"/>
  <c r="F8" i="13"/>
  <c r="F10" i="13" s="1"/>
  <c r="O7" i="13"/>
  <c r="O9" i="13" s="1"/>
  <c r="O11" i="13" s="1"/>
  <c r="O13" i="13" s="1"/>
  <c r="O15" i="13" s="1"/>
  <c r="O17" i="13" s="1"/>
  <c r="O19" i="13" s="1"/>
  <c r="N7" i="13"/>
  <c r="N9" i="13" s="1"/>
  <c r="N11" i="13" s="1"/>
  <c r="N13" i="13" s="1"/>
  <c r="N15" i="13" s="1"/>
  <c r="N17" i="13" s="1"/>
  <c r="N19" i="13" s="1"/>
  <c r="W10" i="13" l="1"/>
  <c r="AD8" i="13"/>
  <c r="AG8" i="13"/>
  <c r="J16" i="16"/>
  <c r="H45" i="16" s="1"/>
  <c r="B18" i="16"/>
  <c r="M16" i="16"/>
  <c r="D45" i="16" s="1"/>
  <c r="U10" i="13"/>
  <c r="AF8" i="13"/>
  <c r="K51" i="13" s="1"/>
  <c r="C10" i="13"/>
  <c r="M8" i="13"/>
  <c r="D51" i="13" s="1"/>
  <c r="N8" i="13"/>
  <c r="N6" i="13"/>
  <c r="J8" i="13"/>
  <c r="H51" i="13" s="1"/>
  <c r="K8" i="13"/>
  <c r="J6" i="13"/>
  <c r="H50" i="13" s="1"/>
  <c r="K6" i="13"/>
  <c r="F12" i="13"/>
  <c r="F14" i="13" s="1"/>
  <c r="F16" i="13" s="1"/>
  <c r="F18" i="13" s="1"/>
  <c r="F20" i="13" s="1"/>
  <c r="B10" i="13"/>
  <c r="W12" i="13" l="1"/>
  <c r="B20" i="16"/>
  <c r="M18" i="16"/>
  <c r="D46" i="16" s="1"/>
  <c r="J18" i="16"/>
  <c r="H46" i="16" s="1"/>
  <c r="M10" i="13"/>
  <c r="D52" i="13" s="1"/>
  <c r="N10" i="13"/>
  <c r="K10" i="13"/>
  <c r="J10" i="13"/>
  <c r="H52" i="13" s="1"/>
  <c r="U12" i="13"/>
  <c r="AF10" i="13"/>
  <c r="K52" i="13" s="1"/>
  <c r="AC10" i="13"/>
  <c r="O52" i="13" s="1"/>
  <c r="AG10" i="13"/>
  <c r="AD10" i="13"/>
  <c r="C12" i="13"/>
  <c r="B12" i="13"/>
  <c r="W14" i="13" l="1"/>
  <c r="W16" i="13" s="1"/>
  <c r="W18" i="13" s="1"/>
  <c r="W20" i="13" s="1"/>
  <c r="M20" i="16"/>
  <c r="D47" i="16" s="1"/>
  <c r="J20" i="16"/>
  <c r="H47" i="16" s="1"/>
  <c r="U14" i="13"/>
  <c r="AF12" i="13"/>
  <c r="K53" i="13" s="1"/>
  <c r="AD12" i="13"/>
  <c r="AG12" i="13"/>
  <c r="AC12" i="13"/>
  <c r="O53" i="13" s="1"/>
  <c r="C14" i="13"/>
  <c r="M12" i="13"/>
  <c r="D53" i="13" s="1"/>
  <c r="J12" i="13"/>
  <c r="H53" i="13" s="1"/>
  <c r="N12" i="13"/>
  <c r="K12" i="13"/>
  <c r="B14" i="13"/>
  <c r="U16" i="13" l="1"/>
  <c r="AF14" i="13"/>
  <c r="K54" i="13" s="1"/>
  <c r="AD14" i="13"/>
  <c r="AG14" i="13"/>
  <c r="AC14" i="13"/>
  <c r="O54" i="13" s="1"/>
  <c r="C16" i="13"/>
  <c r="M14" i="13"/>
  <c r="D54" i="13" s="1"/>
  <c r="N14" i="13"/>
  <c r="K14" i="13"/>
  <c r="J14" i="13"/>
  <c r="H54" i="13" s="1"/>
  <c r="B16" i="13"/>
  <c r="K5" i="10"/>
  <c r="K7" i="10" s="1"/>
  <c r="K9" i="10" s="1"/>
  <c r="K11" i="10" s="1"/>
  <c r="K13" i="10" s="1"/>
  <c r="K15" i="10" s="1"/>
  <c r="K17" i="10" s="1"/>
  <c r="K19" i="10" s="1"/>
  <c r="L5" i="10"/>
  <c r="L7" i="10" s="1"/>
  <c r="L9" i="10" s="1"/>
  <c r="L11" i="10" s="1"/>
  <c r="L13" i="10" s="1"/>
  <c r="L15" i="10" s="1"/>
  <c r="L17" i="10" s="1"/>
  <c r="L19" i="10" s="1"/>
  <c r="N5" i="10"/>
  <c r="N7" i="10" s="1"/>
  <c r="N9" i="10" s="1"/>
  <c r="N11" i="10" s="1"/>
  <c r="N13" i="10" s="1"/>
  <c r="N15" i="10" s="1"/>
  <c r="N17" i="10" s="1"/>
  <c r="N19" i="10" s="1"/>
  <c r="O5" i="10"/>
  <c r="O7" i="10" s="1"/>
  <c r="O9" i="10" s="1"/>
  <c r="O11" i="10" s="1"/>
  <c r="O13" i="10" s="1"/>
  <c r="O15" i="10" s="1"/>
  <c r="O17" i="10" s="1"/>
  <c r="O19" i="10" s="1"/>
  <c r="J5" i="10"/>
  <c r="J7" i="10" s="1"/>
  <c r="J9" i="10" s="1"/>
  <c r="J11" i="10" s="1"/>
  <c r="J13" i="10" s="1"/>
  <c r="J15" i="10" s="1"/>
  <c r="J17" i="10" s="1"/>
  <c r="J19" i="10" s="1"/>
  <c r="D6" i="10"/>
  <c r="M6" i="10" s="1"/>
  <c r="D40" i="10" s="1"/>
  <c r="F61" i="10" s="1"/>
  <c r="E6" i="10"/>
  <c r="E8" i="10" s="1"/>
  <c r="E10" i="10" s="1"/>
  <c r="E12" i="10" s="1"/>
  <c r="E14" i="10" s="1"/>
  <c r="E16" i="10" s="1"/>
  <c r="E18" i="10" s="1"/>
  <c r="E20" i="10" s="1"/>
  <c r="F6" i="10"/>
  <c r="F8" i="10" s="1"/>
  <c r="F10" i="10" s="1"/>
  <c r="F12" i="10" s="1"/>
  <c r="F14" i="10" s="1"/>
  <c r="F16" i="10" s="1"/>
  <c r="F18" i="10" s="1"/>
  <c r="F20" i="10" s="1"/>
  <c r="G6" i="10"/>
  <c r="G8" i="10" s="1"/>
  <c r="G10" i="10" s="1"/>
  <c r="G12" i="10" s="1"/>
  <c r="G14" i="10" s="1"/>
  <c r="G16" i="10" s="1"/>
  <c r="G18" i="10" s="1"/>
  <c r="G20" i="10" s="1"/>
  <c r="H6" i="10"/>
  <c r="B8" i="10"/>
  <c r="U18" i="13" l="1"/>
  <c r="AF16" i="13"/>
  <c r="K55" i="13" s="1"/>
  <c r="AD16" i="13"/>
  <c r="AC16" i="13"/>
  <c r="O55" i="13" s="1"/>
  <c r="AG16" i="13"/>
  <c r="C18" i="13"/>
  <c r="M16" i="13"/>
  <c r="D55" i="13" s="1"/>
  <c r="M8" i="10"/>
  <c r="D41" i="10" s="1"/>
  <c r="N16" i="13"/>
  <c r="K16" i="13"/>
  <c r="J16" i="13"/>
  <c r="H55" i="13" s="1"/>
  <c r="D8" i="10"/>
  <c r="D10" i="10" s="1"/>
  <c r="D12" i="10" s="1"/>
  <c r="D14" i="10" s="1"/>
  <c r="D16" i="10" s="1"/>
  <c r="D18" i="10" s="1"/>
  <c r="D20" i="10" s="1"/>
  <c r="J6" i="10"/>
  <c r="H40" i="10" s="1"/>
  <c r="B18" i="13"/>
  <c r="H8" i="10"/>
  <c r="H10" i="10" s="1"/>
  <c r="H12" i="10" s="1"/>
  <c r="H14" i="10" s="1"/>
  <c r="H16" i="10" s="1"/>
  <c r="H18" i="10" s="1"/>
  <c r="H20" i="10" s="1"/>
  <c r="B10" i="10"/>
  <c r="M10" i="10" s="1"/>
  <c r="D42" i="10" s="1"/>
  <c r="U20" i="13" l="1"/>
  <c r="AF18" i="13"/>
  <c r="K56" i="13" s="1"/>
  <c r="AC18" i="13"/>
  <c r="O56" i="13" s="1"/>
  <c r="AD18" i="13"/>
  <c r="AG18" i="13"/>
  <c r="C20" i="13"/>
  <c r="M18" i="13"/>
  <c r="D56" i="13" s="1"/>
  <c r="F68" i="10"/>
  <c r="J8" i="10"/>
  <c r="H41" i="10" s="1"/>
  <c r="K18" i="13"/>
  <c r="J18" i="13"/>
  <c r="H56" i="13" s="1"/>
  <c r="N18" i="13"/>
  <c r="J10" i="10"/>
  <c r="H42" i="10" s="1"/>
  <c r="B20" i="13"/>
  <c r="B12" i="10"/>
  <c r="M12" i="10" s="1"/>
  <c r="D43" i="10" l="1"/>
  <c r="M20" i="13"/>
  <c r="D57" i="13" s="1"/>
  <c r="AF20" i="13"/>
  <c r="K57" i="13" s="1"/>
  <c r="AC20" i="13"/>
  <c r="O57" i="13" s="1"/>
  <c r="AG20" i="13"/>
  <c r="AD20" i="13"/>
  <c r="N20" i="13"/>
  <c r="K20" i="13"/>
  <c r="J20" i="13"/>
  <c r="H57" i="13" s="1"/>
  <c r="J12" i="10"/>
  <c r="H43" i="10" s="1"/>
  <c r="B14" i="10"/>
  <c r="M14" i="10" s="1"/>
  <c r="D44" i="10" s="1"/>
  <c r="BJ1547" i="5"/>
  <c r="BJ1291" i="5"/>
  <c r="BJ1803" i="5"/>
  <c r="BJ1035" i="5"/>
  <c r="BJ1548" i="5"/>
  <c r="BJ1292" i="5"/>
  <c r="BJ1804" i="5"/>
  <c r="BJ1036" i="5"/>
  <c r="BJ1549" i="5"/>
  <c r="BJ1293" i="5"/>
  <c r="BJ1805" i="5"/>
  <c r="BJ1037" i="5"/>
  <c r="BJ1550" i="5"/>
  <c r="BJ1294" i="5"/>
  <c r="BJ1806" i="5"/>
  <c r="BJ1038" i="5"/>
  <c r="BJ1551" i="5"/>
  <c r="BJ1295" i="5"/>
  <c r="BJ1807" i="5"/>
  <c r="BJ1039" i="5"/>
  <c r="BJ1552" i="5"/>
  <c r="BJ1296" i="5"/>
  <c r="BJ1808" i="5"/>
  <c r="BJ1040" i="5"/>
  <c r="BJ1553" i="5"/>
  <c r="BJ1297" i="5"/>
  <c r="BJ1809" i="5"/>
  <c r="BJ1041" i="5"/>
  <c r="BJ1554" i="5"/>
  <c r="BJ1298" i="5"/>
  <c r="BJ1810" i="5"/>
  <c r="BJ1042" i="5"/>
  <c r="BJ1555" i="5"/>
  <c r="BJ1299" i="5"/>
  <c r="BJ1811" i="5"/>
  <c r="BJ1043" i="5"/>
  <c r="BJ1556" i="5"/>
  <c r="BJ1300" i="5"/>
  <c r="BJ1812" i="5"/>
  <c r="BJ1044" i="5"/>
  <c r="BJ1557" i="5"/>
  <c r="BJ1301" i="5"/>
  <c r="BJ1813" i="5"/>
  <c r="BJ1045" i="5"/>
  <c r="BJ1558" i="5"/>
  <c r="BJ1302" i="5"/>
  <c r="BJ1814" i="5"/>
  <c r="BJ1046" i="5"/>
  <c r="BJ1559" i="5"/>
  <c r="BJ1303" i="5"/>
  <c r="BJ1815" i="5"/>
  <c r="BJ1047" i="5"/>
  <c r="BJ1560" i="5"/>
  <c r="BJ1304" i="5"/>
  <c r="BJ1816" i="5"/>
  <c r="BJ1048" i="5"/>
  <c r="BJ1561" i="5"/>
  <c r="BJ1305" i="5"/>
  <c r="BJ1817" i="5"/>
  <c r="BJ1049" i="5"/>
  <c r="BJ1562" i="5"/>
  <c r="BJ1306" i="5"/>
  <c r="BJ1818" i="5"/>
  <c r="BJ1050" i="5"/>
  <c r="BJ1563" i="5"/>
  <c r="BJ1307" i="5"/>
  <c r="BJ1819" i="5"/>
  <c r="BJ1051" i="5"/>
  <c r="BJ1564" i="5"/>
  <c r="BJ1308" i="5"/>
  <c r="BJ1820" i="5"/>
  <c r="BJ1052" i="5"/>
  <c r="BJ1565" i="5"/>
  <c r="BJ1309" i="5"/>
  <c r="BJ1821" i="5"/>
  <c r="BJ1053" i="5"/>
  <c r="BJ1566" i="5"/>
  <c r="BJ1310" i="5"/>
  <c r="BJ1822" i="5"/>
  <c r="BJ1054" i="5"/>
  <c r="BJ1567" i="5"/>
  <c r="BJ1311" i="5"/>
  <c r="BJ1823" i="5"/>
  <c r="BJ1055" i="5"/>
  <c r="BJ1568" i="5"/>
  <c r="BJ1312" i="5"/>
  <c r="BJ1824" i="5"/>
  <c r="BJ1056" i="5"/>
  <c r="BJ1569" i="5"/>
  <c r="BJ1313" i="5"/>
  <c r="BJ1825" i="5"/>
  <c r="BJ1057" i="5"/>
  <c r="BJ1570" i="5"/>
  <c r="BJ1314" i="5"/>
  <c r="BJ1826" i="5"/>
  <c r="BJ1058" i="5"/>
  <c r="BJ1571" i="5"/>
  <c r="BJ1315" i="5"/>
  <c r="BJ1827" i="5"/>
  <c r="BJ1059" i="5"/>
  <c r="BJ1572" i="5"/>
  <c r="BJ1316" i="5"/>
  <c r="BJ1828" i="5"/>
  <c r="BJ1060" i="5"/>
  <c r="BJ1573" i="5"/>
  <c r="BJ1317" i="5"/>
  <c r="BJ1829" i="5"/>
  <c r="BJ1061" i="5"/>
  <c r="BJ1574" i="5"/>
  <c r="BJ1318" i="5"/>
  <c r="BJ1830" i="5"/>
  <c r="BJ1062" i="5"/>
  <c r="BJ1575" i="5"/>
  <c r="BJ1319" i="5"/>
  <c r="BJ1831" i="5"/>
  <c r="BJ1063" i="5"/>
  <c r="BJ1576" i="5"/>
  <c r="BJ1320" i="5"/>
  <c r="BJ1832" i="5"/>
  <c r="BJ1064" i="5"/>
  <c r="BJ1577" i="5"/>
  <c r="BJ1321" i="5"/>
  <c r="BJ1833" i="5"/>
  <c r="BJ1065" i="5"/>
  <c r="BJ1578" i="5"/>
  <c r="BJ1322" i="5"/>
  <c r="BJ1834" i="5"/>
  <c r="BJ1066" i="5"/>
  <c r="BJ1579" i="5"/>
  <c r="BJ1323" i="5"/>
  <c r="BJ1835" i="5"/>
  <c r="BJ1067" i="5"/>
  <c r="BJ1580" i="5"/>
  <c r="BJ1324" i="5"/>
  <c r="BJ1836" i="5"/>
  <c r="BJ1068" i="5"/>
  <c r="BJ1581" i="5"/>
  <c r="BJ1325" i="5"/>
  <c r="BJ1837" i="5"/>
  <c r="BJ1069" i="5"/>
  <c r="BJ1582" i="5"/>
  <c r="BJ1326" i="5"/>
  <c r="BJ1838" i="5"/>
  <c r="BJ1070" i="5"/>
  <c r="BJ1583" i="5"/>
  <c r="BJ1327" i="5"/>
  <c r="BJ1839" i="5"/>
  <c r="BJ1071" i="5"/>
  <c r="BJ1584" i="5"/>
  <c r="BJ1328" i="5"/>
  <c r="BJ1840" i="5"/>
  <c r="BJ1072" i="5"/>
  <c r="BJ1585" i="5"/>
  <c r="BJ1329" i="5"/>
  <c r="BJ1841" i="5"/>
  <c r="BJ1073" i="5"/>
  <c r="BJ1586" i="5"/>
  <c r="BJ1330" i="5"/>
  <c r="BJ1842" i="5"/>
  <c r="BJ1074" i="5"/>
  <c r="BJ1587" i="5"/>
  <c r="BJ1331" i="5"/>
  <c r="BJ1843" i="5"/>
  <c r="BJ1075" i="5"/>
  <c r="BJ1588" i="5"/>
  <c r="BJ1332" i="5"/>
  <c r="BJ1844" i="5"/>
  <c r="BJ1076" i="5"/>
  <c r="BJ1589" i="5"/>
  <c r="BJ1333" i="5"/>
  <c r="BJ1845" i="5"/>
  <c r="BJ1077" i="5"/>
  <c r="BJ1590" i="5"/>
  <c r="BJ1334" i="5"/>
  <c r="BJ1846" i="5"/>
  <c r="BJ1078" i="5"/>
  <c r="BJ1591" i="5"/>
  <c r="BJ1335" i="5"/>
  <c r="BJ1847" i="5"/>
  <c r="BJ1079" i="5"/>
  <c r="BJ1592" i="5"/>
  <c r="BJ1336" i="5"/>
  <c r="BJ1848" i="5"/>
  <c r="BJ1080" i="5"/>
  <c r="BJ1593" i="5"/>
  <c r="BJ1337" i="5"/>
  <c r="BJ1849" i="5"/>
  <c r="BJ1081" i="5"/>
  <c r="BJ1594" i="5"/>
  <c r="BJ1338" i="5"/>
  <c r="BJ1850" i="5"/>
  <c r="BJ1082" i="5"/>
  <c r="BJ1595" i="5"/>
  <c r="BJ1339" i="5"/>
  <c r="BJ1851" i="5"/>
  <c r="BJ1083" i="5"/>
  <c r="BJ1596" i="5"/>
  <c r="BJ1340" i="5"/>
  <c r="BJ1852" i="5"/>
  <c r="BJ1084" i="5"/>
  <c r="BJ1597" i="5"/>
  <c r="BJ1341" i="5"/>
  <c r="BJ1853" i="5"/>
  <c r="BJ1085" i="5"/>
  <c r="BJ1598" i="5"/>
  <c r="BJ1342" i="5"/>
  <c r="BJ1854" i="5"/>
  <c r="BJ1086" i="5"/>
  <c r="BJ1599" i="5"/>
  <c r="BJ1343" i="5"/>
  <c r="BJ1855" i="5"/>
  <c r="BJ1087" i="5"/>
  <c r="BJ1600" i="5"/>
  <c r="BJ1344" i="5"/>
  <c r="BJ1856" i="5"/>
  <c r="BJ1088" i="5"/>
  <c r="BJ1601" i="5"/>
  <c r="BJ1345" i="5"/>
  <c r="BJ1857" i="5"/>
  <c r="BJ1089" i="5"/>
  <c r="BJ1602" i="5"/>
  <c r="BJ1346" i="5"/>
  <c r="BJ1858" i="5"/>
  <c r="BJ1090" i="5"/>
  <c r="BJ1603" i="5"/>
  <c r="BJ1347" i="5"/>
  <c r="BJ1859" i="5"/>
  <c r="BJ1091" i="5"/>
  <c r="BJ1604" i="5"/>
  <c r="BJ1348" i="5"/>
  <c r="BJ1860" i="5"/>
  <c r="BJ1092" i="5"/>
  <c r="BJ1605" i="5"/>
  <c r="BJ1349" i="5"/>
  <c r="BJ1861" i="5"/>
  <c r="BJ1093" i="5"/>
  <c r="BJ1606" i="5"/>
  <c r="BJ1350" i="5"/>
  <c r="BJ1862" i="5"/>
  <c r="BJ1094" i="5"/>
  <c r="BJ1607" i="5"/>
  <c r="BJ1351" i="5"/>
  <c r="BJ1863" i="5"/>
  <c r="BJ1095" i="5"/>
  <c r="BJ1608" i="5"/>
  <c r="BJ1352" i="5"/>
  <c r="BJ1864" i="5"/>
  <c r="BJ1096" i="5"/>
  <c r="BJ1609" i="5"/>
  <c r="BJ1353" i="5"/>
  <c r="BJ1865" i="5"/>
  <c r="BJ1097" i="5"/>
  <c r="BJ1610" i="5"/>
  <c r="BJ1354" i="5"/>
  <c r="BJ1866" i="5"/>
  <c r="BJ1098" i="5"/>
  <c r="BJ1611" i="5"/>
  <c r="BJ1355" i="5"/>
  <c r="BJ1867" i="5"/>
  <c r="BJ1099" i="5"/>
  <c r="BJ1612" i="5"/>
  <c r="BJ1356" i="5"/>
  <c r="BJ1868" i="5"/>
  <c r="BJ1100" i="5"/>
  <c r="BJ1613" i="5"/>
  <c r="BJ1357" i="5"/>
  <c r="BJ1869" i="5"/>
  <c r="BJ1101" i="5"/>
  <c r="BJ1614" i="5"/>
  <c r="BJ1358" i="5"/>
  <c r="BJ1870" i="5"/>
  <c r="BJ1102" i="5"/>
  <c r="BJ1615" i="5"/>
  <c r="BJ1359" i="5"/>
  <c r="BJ1871" i="5"/>
  <c r="BJ1103" i="5"/>
  <c r="BJ1616" i="5"/>
  <c r="BJ1360" i="5"/>
  <c r="BJ1872" i="5"/>
  <c r="BJ1104" i="5"/>
  <c r="BJ1617" i="5"/>
  <c r="BJ1361" i="5"/>
  <c r="BJ1873" i="5"/>
  <c r="BJ1105" i="5"/>
  <c r="BJ1618" i="5"/>
  <c r="BJ1362" i="5"/>
  <c r="BJ1874" i="5"/>
  <c r="BJ1106" i="5"/>
  <c r="BJ1619" i="5"/>
  <c r="BJ1363" i="5"/>
  <c r="BJ1875" i="5"/>
  <c r="BJ1107" i="5"/>
  <c r="BJ1620" i="5"/>
  <c r="BJ1364" i="5"/>
  <c r="BJ1876" i="5"/>
  <c r="BJ1108" i="5"/>
  <c r="BJ1621" i="5"/>
  <c r="BJ1365" i="5"/>
  <c r="BJ1877" i="5"/>
  <c r="BJ1109" i="5"/>
  <c r="BJ1622" i="5"/>
  <c r="BJ1366" i="5"/>
  <c r="BJ1878" i="5"/>
  <c r="BJ1110" i="5"/>
  <c r="BJ1623" i="5"/>
  <c r="BJ1367" i="5"/>
  <c r="BJ1879" i="5"/>
  <c r="BJ1111" i="5"/>
  <c r="BJ1624" i="5"/>
  <c r="BJ1368" i="5"/>
  <c r="BJ1880" i="5"/>
  <c r="BJ1112" i="5"/>
  <c r="BJ1625" i="5"/>
  <c r="BJ1369" i="5"/>
  <c r="BJ1881" i="5"/>
  <c r="BJ1113" i="5"/>
  <c r="BJ1626" i="5"/>
  <c r="BJ1370" i="5"/>
  <c r="BJ1882" i="5"/>
  <c r="BJ1114" i="5"/>
  <c r="BJ1627" i="5"/>
  <c r="BJ1371" i="5"/>
  <c r="BJ1883" i="5"/>
  <c r="BJ1115" i="5"/>
  <c r="BJ1628" i="5"/>
  <c r="BJ1372" i="5"/>
  <c r="BJ1884" i="5"/>
  <c r="BJ1116" i="5"/>
  <c r="BJ1629" i="5"/>
  <c r="BJ1373" i="5"/>
  <c r="BJ1885" i="5"/>
  <c r="BJ1117" i="5"/>
  <c r="BJ1630" i="5"/>
  <c r="BJ1374" i="5"/>
  <c r="BJ1886" i="5"/>
  <c r="BJ1118" i="5"/>
  <c r="BJ1631" i="5"/>
  <c r="BJ1375" i="5"/>
  <c r="BJ1887" i="5"/>
  <c r="BJ1119" i="5"/>
  <c r="BJ1632" i="5"/>
  <c r="BJ1376" i="5"/>
  <c r="BJ1888" i="5"/>
  <c r="BJ1120" i="5"/>
  <c r="BJ1633" i="5"/>
  <c r="BJ1377" i="5"/>
  <c r="BJ1889" i="5"/>
  <c r="BJ1121" i="5"/>
  <c r="BJ1634" i="5"/>
  <c r="BJ1378" i="5"/>
  <c r="BJ1890" i="5"/>
  <c r="BJ1122" i="5"/>
  <c r="BJ1635" i="5"/>
  <c r="BJ1379" i="5"/>
  <c r="BJ1891" i="5"/>
  <c r="BJ1123" i="5"/>
  <c r="BJ1636" i="5"/>
  <c r="BJ1380" i="5"/>
  <c r="BJ1892" i="5"/>
  <c r="BJ1124" i="5"/>
  <c r="BJ1637" i="5"/>
  <c r="BJ1381" i="5"/>
  <c r="BJ1893" i="5"/>
  <c r="BJ1125" i="5"/>
  <c r="BJ1638" i="5"/>
  <c r="BJ1382" i="5"/>
  <c r="BJ1894" i="5"/>
  <c r="BJ1126" i="5"/>
  <c r="BJ1639" i="5"/>
  <c r="BJ1383" i="5"/>
  <c r="BJ1895" i="5"/>
  <c r="BJ1127" i="5"/>
  <c r="BJ1640" i="5"/>
  <c r="BJ1384" i="5"/>
  <c r="BJ1896" i="5"/>
  <c r="BJ1128" i="5"/>
  <c r="BJ1641" i="5"/>
  <c r="BJ1385" i="5"/>
  <c r="BJ1897" i="5"/>
  <c r="BJ1129" i="5"/>
  <c r="BJ1642" i="5"/>
  <c r="BJ1386" i="5"/>
  <c r="BJ1898" i="5"/>
  <c r="BJ1130" i="5"/>
  <c r="BJ1643" i="5"/>
  <c r="BJ1387" i="5"/>
  <c r="BJ1899" i="5"/>
  <c r="BJ1131" i="5"/>
  <c r="BJ1644" i="5"/>
  <c r="BJ1388" i="5"/>
  <c r="BJ1900" i="5"/>
  <c r="BJ1132" i="5"/>
  <c r="BJ1645" i="5"/>
  <c r="BJ1389" i="5"/>
  <c r="BJ1901" i="5"/>
  <c r="BJ1133" i="5"/>
  <c r="BJ1646" i="5"/>
  <c r="BJ1390" i="5"/>
  <c r="BJ1902" i="5"/>
  <c r="BJ1134" i="5"/>
  <c r="BJ1647" i="5"/>
  <c r="BJ1391" i="5"/>
  <c r="BJ1903" i="5"/>
  <c r="BJ1135" i="5"/>
  <c r="BJ1648" i="5"/>
  <c r="BJ1392" i="5"/>
  <c r="BJ1904" i="5"/>
  <c r="BJ1136" i="5"/>
  <c r="BJ1649" i="5"/>
  <c r="BJ1393" i="5"/>
  <c r="BJ1905" i="5"/>
  <c r="BJ1137" i="5"/>
  <c r="BJ1650" i="5"/>
  <c r="BJ1394" i="5"/>
  <c r="BJ1906" i="5"/>
  <c r="BJ1138" i="5"/>
  <c r="BJ1651" i="5"/>
  <c r="BJ1395" i="5"/>
  <c r="BJ1907" i="5"/>
  <c r="BJ1139" i="5"/>
  <c r="BJ1652" i="5"/>
  <c r="BJ1396" i="5"/>
  <c r="BJ1908" i="5"/>
  <c r="BJ1140" i="5"/>
  <c r="BJ1653" i="5"/>
  <c r="BJ1397" i="5"/>
  <c r="BJ1909" i="5"/>
  <c r="BJ1141" i="5"/>
  <c r="BJ1654" i="5"/>
  <c r="BJ1398" i="5"/>
  <c r="BJ1910" i="5"/>
  <c r="BJ1142" i="5"/>
  <c r="BJ1655" i="5"/>
  <c r="BJ1399" i="5"/>
  <c r="BJ1911" i="5"/>
  <c r="BJ1143" i="5"/>
  <c r="BJ1656" i="5"/>
  <c r="BJ1400" i="5"/>
  <c r="BJ1912" i="5"/>
  <c r="BJ1144" i="5"/>
  <c r="BJ1657" i="5"/>
  <c r="BJ1401" i="5"/>
  <c r="BJ1913" i="5"/>
  <c r="BJ1145" i="5"/>
  <c r="BJ1658" i="5"/>
  <c r="BJ1402" i="5"/>
  <c r="BJ1914" i="5"/>
  <c r="BJ1146" i="5"/>
  <c r="BJ1659" i="5"/>
  <c r="BJ1403" i="5"/>
  <c r="BJ1915" i="5"/>
  <c r="BJ1147" i="5"/>
  <c r="BJ1660" i="5"/>
  <c r="BJ1404" i="5"/>
  <c r="BJ1916" i="5"/>
  <c r="BJ1148" i="5"/>
  <c r="BJ1661" i="5"/>
  <c r="BJ1405" i="5"/>
  <c r="BJ1917" i="5"/>
  <c r="BJ1149" i="5"/>
  <c r="BJ1662" i="5"/>
  <c r="BJ1406" i="5"/>
  <c r="BJ1918" i="5"/>
  <c r="BJ1150" i="5"/>
  <c r="BJ1663" i="5"/>
  <c r="BJ1407" i="5"/>
  <c r="BJ1919" i="5"/>
  <c r="BJ1151" i="5"/>
  <c r="BJ1664" i="5"/>
  <c r="BJ1408" i="5"/>
  <c r="BJ1920" i="5"/>
  <c r="BJ1152" i="5"/>
  <c r="BJ1665" i="5"/>
  <c r="BJ1409" i="5"/>
  <c r="BJ1921" i="5"/>
  <c r="BJ1153" i="5"/>
  <c r="BJ1666" i="5"/>
  <c r="BJ1410" i="5"/>
  <c r="BJ1922" i="5"/>
  <c r="BJ1154" i="5"/>
  <c r="BJ1667" i="5"/>
  <c r="BJ1411" i="5"/>
  <c r="BJ1923" i="5"/>
  <c r="BJ1155" i="5"/>
  <c r="BJ1668" i="5"/>
  <c r="BJ1412" i="5"/>
  <c r="BJ1924" i="5"/>
  <c r="BJ1156" i="5"/>
  <c r="BJ1669" i="5"/>
  <c r="BJ1413" i="5"/>
  <c r="BJ1925" i="5"/>
  <c r="BJ1157" i="5"/>
  <c r="BJ1670" i="5"/>
  <c r="BJ1414" i="5"/>
  <c r="BJ1926" i="5"/>
  <c r="BJ1158" i="5"/>
  <c r="BJ1671" i="5"/>
  <c r="BJ1415" i="5"/>
  <c r="BJ1927" i="5"/>
  <c r="BJ1159" i="5"/>
  <c r="BJ1672" i="5"/>
  <c r="BJ1416" i="5"/>
  <c r="BJ1928" i="5"/>
  <c r="BJ1160" i="5"/>
  <c r="BJ1673" i="5"/>
  <c r="BJ1417" i="5"/>
  <c r="BJ1929" i="5"/>
  <c r="BJ1161" i="5"/>
  <c r="BJ1674" i="5"/>
  <c r="BJ1418" i="5"/>
  <c r="BJ1930" i="5"/>
  <c r="BJ1162" i="5"/>
  <c r="BE1547" i="5"/>
  <c r="BE1291" i="5"/>
  <c r="BE1803" i="5"/>
  <c r="BE1035" i="5"/>
  <c r="BE1548" i="5"/>
  <c r="BK1548" i="5" s="1"/>
  <c r="BE1292" i="5"/>
  <c r="BK1292" i="5" s="1"/>
  <c r="BE1804" i="5"/>
  <c r="BK1804" i="5" s="1"/>
  <c r="BE1036" i="5"/>
  <c r="BK1036" i="5" s="1"/>
  <c r="BE1549" i="5"/>
  <c r="BK1549" i="5" s="1"/>
  <c r="BE1293" i="5"/>
  <c r="BK1293" i="5" s="1"/>
  <c r="BE1805" i="5"/>
  <c r="BK1805" i="5" s="1"/>
  <c r="BE1037" i="5"/>
  <c r="BK1037" i="5" s="1"/>
  <c r="BE1550" i="5"/>
  <c r="BK1550" i="5" s="1"/>
  <c r="BE1294" i="5"/>
  <c r="BK1294" i="5" s="1"/>
  <c r="BE1806" i="5"/>
  <c r="BK1806" i="5" s="1"/>
  <c r="BE1038" i="5"/>
  <c r="BK1038" i="5" s="1"/>
  <c r="BE1551" i="5"/>
  <c r="BK1551" i="5" s="1"/>
  <c r="BE1295" i="5"/>
  <c r="BK1295" i="5" s="1"/>
  <c r="BE1807" i="5"/>
  <c r="BK1807" i="5" s="1"/>
  <c r="BE1039" i="5"/>
  <c r="BK1039" i="5" s="1"/>
  <c r="BE1552" i="5"/>
  <c r="BK1552" i="5" s="1"/>
  <c r="BE1296" i="5"/>
  <c r="BK1296" i="5" s="1"/>
  <c r="BE1808" i="5"/>
  <c r="BK1808" i="5" s="1"/>
  <c r="BE1040" i="5"/>
  <c r="BK1040" i="5" s="1"/>
  <c r="BE1553" i="5"/>
  <c r="BK1553" i="5" s="1"/>
  <c r="BE1297" i="5"/>
  <c r="BK1297" i="5" s="1"/>
  <c r="BE1809" i="5"/>
  <c r="BK1809" i="5" s="1"/>
  <c r="BE1041" i="5"/>
  <c r="BK1041" i="5" s="1"/>
  <c r="BE1554" i="5"/>
  <c r="BK1554" i="5" s="1"/>
  <c r="BE1298" i="5"/>
  <c r="BK1298" i="5" s="1"/>
  <c r="BE1810" i="5"/>
  <c r="BK1810" i="5" s="1"/>
  <c r="BE1042" i="5"/>
  <c r="BK1042" i="5" s="1"/>
  <c r="BE1555" i="5"/>
  <c r="BK1555" i="5" s="1"/>
  <c r="BE1299" i="5"/>
  <c r="BK1299" i="5" s="1"/>
  <c r="BE1811" i="5"/>
  <c r="BK1811" i="5" s="1"/>
  <c r="BE1043" i="5"/>
  <c r="BK1043" i="5" s="1"/>
  <c r="BE1556" i="5"/>
  <c r="BK1556" i="5" s="1"/>
  <c r="BE1300" i="5"/>
  <c r="BK1300" i="5" s="1"/>
  <c r="BE1812" i="5"/>
  <c r="BK1812" i="5" s="1"/>
  <c r="BE1044" i="5"/>
  <c r="BK1044" i="5" s="1"/>
  <c r="BE1557" i="5"/>
  <c r="BK1557" i="5" s="1"/>
  <c r="BE1301" i="5"/>
  <c r="BK1301" i="5" s="1"/>
  <c r="BE1813" i="5"/>
  <c r="BK1813" i="5" s="1"/>
  <c r="BE1045" i="5"/>
  <c r="BK1045" i="5" s="1"/>
  <c r="BE1558" i="5"/>
  <c r="BK1558" i="5" s="1"/>
  <c r="BE1302" i="5"/>
  <c r="BK1302" i="5" s="1"/>
  <c r="BE1814" i="5"/>
  <c r="BK1814" i="5" s="1"/>
  <c r="BE1046" i="5"/>
  <c r="BK1046" i="5" s="1"/>
  <c r="BE1559" i="5"/>
  <c r="BK1559" i="5" s="1"/>
  <c r="BE1303" i="5"/>
  <c r="BK1303" i="5" s="1"/>
  <c r="BE1815" i="5"/>
  <c r="BK1815" i="5" s="1"/>
  <c r="BE1047" i="5"/>
  <c r="BK1047" i="5" s="1"/>
  <c r="BE1560" i="5"/>
  <c r="BK1560" i="5" s="1"/>
  <c r="BE1304" i="5"/>
  <c r="BK1304" i="5" s="1"/>
  <c r="BE1816" i="5"/>
  <c r="BK1816" i="5" s="1"/>
  <c r="BE1048" i="5"/>
  <c r="BK1048" i="5" s="1"/>
  <c r="BE1561" i="5"/>
  <c r="BK1561" i="5" s="1"/>
  <c r="BE1305" i="5"/>
  <c r="BK1305" i="5" s="1"/>
  <c r="BE1817" i="5"/>
  <c r="BK1817" i="5" s="1"/>
  <c r="BE1049" i="5"/>
  <c r="BK1049" i="5" s="1"/>
  <c r="BE1562" i="5"/>
  <c r="BK1562" i="5" s="1"/>
  <c r="BE1306" i="5"/>
  <c r="BK1306" i="5" s="1"/>
  <c r="BE1818" i="5"/>
  <c r="BK1818" i="5" s="1"/>
  <c r="BE1050" i="5"/>
  <c r="BK1050" i="5" s="1"/>
  <c r="BE1563" i="5"/>
  <c r="BK1563" i="5" s="1"/>
  <c r="BE1307" i="5"/>
  <c r="BK1307" i="5" s="1"/>
  <c r="BE1819" i="5"/>
  <c r="BK1819" i="5" s="1"/>
  <c r="BE1051" i="5"/>
  <c r="BK1051" i="5" s="1"/>
  <c r="BE1564" i="5"/>
  <c r="BK1564" i="5" s="1"/>
  <c r="BE1308" i="5"/>
  <c r="BK1308" i="5" s="1"/>
  <c r="BE1820" i="5"/>
  <c r="BK1820" i="5" s="1"/>
  <c r="BE1052" i="5"/>
  <c r="BK1052" i="5" s="1"/>
  <c r="BE1565" i="5"/>
  <c r="BK1565" i="5" s="1"/>
  <c r="BE1309" i="5"/>
  <c r="BK1309" i="5" s="1"/>
  <c r="BE1821" i="5"/>
  <c r="BK1821" i="5" s="1"/>
  <c r="BE1053" i="5"/>
  <c r="BK1053" i="5" s="1"/>
  <c r="BE1566" i="5"/>
  <c r="BK1566" i="5" s="1"/>
  <c r="BE1310" i="5"/>
  <c r="BK1310" i="5" s="1"/>
  <c r="BE1822" i="5"/>
  <c r="BK1822" i="5" s="1"/>
  <c r="BE1054" i="5"/>
  <c r="BK1054" i="5" s="1"/>
  <c r="BE1567" i="5"/>
  <c r="BK1567" i="5" s="1"/>
  <c r="BE1311" i="5"/>
  <c r="BK1311" i="5" s="1"/>
  <c r="BE1823" i="5"/>
  <c r="BK1823" i="5" s="1"/>
  <c r="BE1055" i="5"/>
  <c r="BK1055" i="5" s="1"/>
  <c r="BE1568" i="5"/>
  <c r="BK1568" i="5" s="1"/>
  <c r="BE1312" i="5"/>
  <c r="BK1312" i="5" s="1"/>
  <c r="BE1824" i="5"/>
  <c r="BK1824" i="5" s="1"/>
  <c r="BE1056" i="5"/>
  <c r="BK1056" i="5" s="1"/>
  <c r="BE1569" i="5"/>
  <c r="BK1569" i="5" s="1"/>
  <c r="BE1313" i="5"/>
  <c r="BK1313" i="5" s="1"/>
  <c r="BE1825" i="5"/>
  <c r="BK1825" i="5" s="1"/>
  <c r="BE1057" i="5"/>
  <c r="BK1057" i="5" s="1"/>
  <c r="BE1570" i="5"/>
  <c r="BK1570" i="5" s="1"/>
  <c r="BE1314" i="5"/>
  <c r="BK1314" i="5" s="1"/>
  <c r="BE1826" i="5"/>
  <c r="BK1826" i="5" s="1"/>
  <c r="BE1058" i="5"/>
  <c r="BK1058" i="5" s="1"/>
  <c r="BE1571" i="5"/>
  <c r="BK1571" i="5" s="1"/>
  <c r="BE1315" i="5"/>
  <c r="BK1315" i="5" s="1"/>
  <c r="BE1827" i="5"/>
  <c r="BK1827" i="5" s="1"/>
  <c r="BE1059" i="5"/>
  <c r="BK1059" i="5" s="1"/>
  <c r="BE1572" i="5"/>
  <c r="BK1572" i="5" s="1"/>
  <c r="BE1316" i="5"/>
  <c r="BK1316" i="5" s="1"/>
  <c r="BE1828" i="5"/>
  <c r="BK1828" i="5" s="1"/>
  <c r="BE1060" i="5"/>
  <c r="BK1060" i="5" s="1"/>
  <c r="BE1573" i="5"/>
  <c r="BK1573" i="5" s="1"/>
  <c r="BE1317" i="5"/>
  <c r="BK1317" i="5" s="1"/>
  <c r="BE1829" i="5"/>
  <c r="BK1829" i="5" s="1"/>
  <c r="BE1061" i="5"/>
  <c r="BK1061" i="5" s="1"/>
  <c r="BE1574" i="5"/>
  <c r="BK1574" i="5" s="1"/>
  <c r="BE1318" i="5"/>
  <c r="BK1318" i="5" s="1"/>
  <c r="BE1830" i="5"/>
  <c r="BK1830" i="5" s="1"/>
  <c r="BE1062" i="5"/>
  <c r="BK1062" i="5" s="1"/>
  <c r="BE1575" i="5"/>
  <c r="BK1575" i="5" s="1"/>
  <c r="BE1319" i="5"/>
  <c r="BK1319" i="5" s="1"/>
  <c r="BE1831" i="5"/>
  <c r="BK1831" i="5" s="1"/>
  <c r="BE1063" i="5"/>
  <c r="BK1063" i="5" s="1"/>
  <c r="BE1576" i="5"/>
  <c r="BK1576" i="5" s="1"/>
  <c r="BE1320" i="5"/>
  <c r="BK1320" i="5" s="1"/>
  <c r="BE1832" i="5"/>
  <c r="BK1832" i="5" s="1"/>
  <c r="BE1064" i="5"/>
  <c r="BK1064" i="5" s="1"/>
  <c r="BE1577" i="5"/>
  <c r="BK1577" i="5" s="1"/>
  <c r="BE1321" i="5"/>
  <c r="BK1321" i="5" s="1"/>
  <c r="BE1833" i="5"/>
  <c r="BK1833" i="5" s="1"/>
  <c r="BE1065" i="5"/>
  <c r="BK1065" i="5" s="1"/>
  <c r="BE1578" i="5"/>
  <c r="BK1578" i="5" s="1"/>
  <c r="BE1322" i="5"/>
  <c r="BK1322" i="5" s="1"/>
  <c r="BE1834" i="5"/>
  <c r="BK1834" i="5" s="1"/>
  <c r="BE1066" i="5"/>
  <c r="BK1066" i="5" s="1"/>
  <c r="BE1579" i="5"/>
  <c r="BK1579" i="5" s="1"/>
  <c r="BE1323" i="5"/>
  <c r="BK1323" i="5" s="1"/>
  <c r="BE1835" i="5"/>
  <c r="BK1835" i="5" s="1"/>
  <c r="BE1067" i="5"/>
  <c r="BK1067" i="5" s="1"/>
  <c r="BE1580" i="5"/>
  <c r="BK1580" i="5" s="1"/>
  <c r="BE1324" i="5"/>
  <c r="BK1324" i="5" s="1"/>
  <c r="BE1836" i="5"/>
  <c r="BK1836" i="5" s="1"/>
  <c r="BE1068" i="5"/>
  <c r="BK1068" i="5" s="1"/>
  <c r="BE1581" i="5"/>
  <c r="BK1581" i="5" s="1"/>
  <c r="BE1325" i="5"/>
  <c r="BK1325" i="5" s="1"/>
  <c r="BE1837" i="5"/>
  <c r="BK1837" i="5" s="1"/>
  <c r="BE1069" i="5"/>
  <c r="BK1069" i="5" s="1"/>
  <c r="BE1582" i="5"/>
  <c r="BK1582" i="5" s="1"/>
  <c r="BE1326" i="5"/>
  <c r="BK1326" i="5" s="1"/>
  <c r="BE1838" i="5"/>
  <c r="BK1838" i="5" s="1"/>
  <c r="BE1070" i="5"/>
  <c r="BK1070" i="5" s="1"/>
  <c r="BE1583" i="5"/>
  <c r="BK1583" i="5" s="1"/>
  <c r="BE1327" i="5"/>
  <c r="BK1327" i="5" s="1"/>
  <c r="BE1839" i="5"/>
  <c r="BK1839" i="5" s="1"/>
  <c r="BE1071" i="5"/>
  <c r="BK1071" i="5" s="1"/>
  <c r="BE1584" i="5"/>
  <c r="BK1584" i="5" s="1"/>
  <c r="BE1328" i="5"/>
  <c r="BK1328" i="5" s="1"/>
  <c r="BE1840" i="5"/>
  <c r="BK1840" i="5" s="1"/>
  <c r="BE1072" i="5"/>
  <c r="BK1072" i="5" s="1"/>
  <c r="BE1585" i="5"/>
  <c r="BK1585" i="5" s="1"/>
  <c r="BE1329" i="5"/>
  <c r="BK1329" i="5" s="1"/>
  <c r="BE1841" i="5"/>
  <c r="BK1841" i="5" s="1"/>
  <c r="BE1073" i="5"/>
  <c r="BK1073" i="5" s="1"/>
  <c r="BE1586" i="5"/>
  <c r="BK1586" i="5" s="1"/>
  <c r="BE1330" i="5"/>
  <c r="BK1330" i="5" s="1"/>
  <c r="BE1842" i="5"/>
  <c r="BK1842" i="5" s="1"/>
  <c r="BE1074" i="5"/>
  <c r="BK1074" i="5" s="1"/>
  <c r="BE1587" i="5"/>
  <c r="BK1587" i="5" s="1"/>
  <c r="BE1331" i="5"/>
  <c r="BK1331" i="5" s="1"/>
  <c r="BE1843" i="5"/>
  <c r="BK1843" i="5" s="1"/>
  <c r="BE1075" i="5"/>
  <c r="BK1075" i="5" s="1"/>
  <c r="BE1588" i="5"/>
  <c r="BK1588" i="5" s="1"/>
  <c r="BE1332" i="5"/>
  <c r="BK1332" i="5" s="1"/>
  <c r="BE1844" i="5"/>
  <c r="BK1844" i="5" s="1"/>
  <c r="BE1076" i="5"/>
  <c r="BK1076" i="5" s="1"/>
  <c r="BE1589" i="5"/>
  <c r="BK1589" i="5" s="1"/>
  <c r="BE1333" i="5"/>
  <c r="BK1333" i="5" s="1"/>
  <c r="BE1845" i="5"/>
  <c r="BK1845" i="5" s="1"/>
  <c r="BE1077" i="5"/>
  <c r="BK1077" i="5" s="1"/>
  <c r="BE1590" i="5"/>
  <c r="BK1590" i="5" s="1"/>
  <c r="BE1334" i="5"/>
  <c r="BK1334" i="5" s="1"/>
  <c r="BE1846" i="5"/>
  <c r="BK1846" i="5" s="1"/>
  <c r="BE1078" i="5"/>
  <c r="BK1078" i="5" s="1"/>
  <c r="BE1591" i="5"/>
  <c r="BK1591" i="5" s="1"/>
  <c r="BE1335" i="5"/>
  <c r="BK1335" i="5" s="1"/>
  <c r="BE1847" i="5"/>
  <c r="BK1847" i="5" s="1"/>
  <c r="BE1079" i="5"/>
  <c r="BK1079" i="5" s="1"/>
  <c r="BE1592" i="5"/>
  <c r="BK1592" i="5" s="1"/>
  <c r="BE1336" i="5"/>
  <c r="BK1336" i="5" s="1"/>
  <c r="BE1848" i="5"/>
  <c r="BK1848" i="5" s="1"/>
  <c r="BE1080" i="5"/>
  <c r="BK1080" i="5" s="1"/>
  <c r="BE1593" i="5"/>
  <c r="BK1593" i="5" s="1"/>
  <c r="BE1337" i="5"/>
  <c r="BK1337" i="5" s="1"/>
  <c r="BE1849" i="5"/>
  <c r="BK1849" i="5" s="1"/>
  <c r="BE1081" i="5"/>
  <c r="BK1081" i="5" s="1"/>
  <c r="BE1594" i="5"/>
  <c r="BK1594" i="5" s="1"/>
  <c r="BE1338" i="5"/>
  <c r="BK1338" i="5" s="1"/>
  <c r="BE1850" i="5"/>
  <c r="BK1850" i="5" s="1"/>
  <c r="BE1082" i="5"/>
  <c r="BK1082" i="5" s="1"/>
  <c r="BE1595" i="5"/>
  <c r="BK1595" i="5" s="1"/>
  <c r="BE1339" i="5"/>
  <c r="BK1339" i="5" s="1"/>
  <c r="BE1851" i="5"/>
  <c r="BK1851" i="5" s="1"/>
  <c r="BE1083" i="5"/>
  <c r="BK1083" i="5" s="1"/>
  <c r="BE1596" i="5"/>
  <c r="BK1596" i="5" s="1"/>
  <c r="BE1340" i="5"/>
  <c r="BK1340" i="5" s="1"/>
  <c r="BE1852" i="5"/>
  <c r="BK1852" i="5" s="1"/>
  <c r="BE1084" i="5"/>
  <c r="BK1084" i="5" s="1"/>
  <c r="BE1597" i="5"/>
  <c r="BK1597" i="5" s="1"/>
  <c r="BE1341" i="5"/>
  <c r="BK1341" i="5" s="1"/>
  <c r="BE1853" i="5"/>
  <c r="BK1853" i="5" s="1"/>
  <c r="BE1085" i="5"/>
  <c r="BK1085" i="5" s="1"/>
  <c r="BE1598" i="5"/>
  <c r="BK1598" i="5" s="1"/>
  <c r="BE1342" i="5"/>
  <c r="BK1342" i="5" s="1"/>
  <c r="BE1854" i="5"/>
  <c r="BK1854" i="5" s="1"/>
  <c r="BE1086" i="5"/>
  <c r="BK1086" i="5" s="1"/>
  <c r="BE1599" i="5"/>
  <c r="BK1599" i="5" s="1"/>
  <c r="BE1343" i="5"/>
  <c r="BK1343" i="5" s="1"/>
  <c r="BE1855" i="5"/>
  <c r="BK1855" i="5" s="1"/>
  <c r="BE1087" i="5"/>
  <c r="BK1087" i="5" s="1"/>
  <c r="BE1600" i="5"/>
  <c r="BK1600" i="5" s="1"/>
  <c r="BE1344" i="5"/>
  <c r="BK1344" i="5" s="1"/>
  <c r="BE1856" i="5"/>
  <c r="BK1856" i="5" s="1"/>
  <c r="BE1088" i="5"/>
  <c r="BK1088" i="5" s="1"/>
  <c r="BE1601" i="5"/>
  <c r="BK1601" i="5" s="1"/>
  <c r="BE1345" i="5"/>
  <c r="BK1345" i="5" s="1"/>
  <c r="BE1857" i="5"/>
  <c r="BK1857" i="5" s="1"/>
  <c r="BE1089" i="5"/>
  <c r="BK1089" i="5" s="1"/>
  <c r="BE1602" i="5"/>
  <c r="BK1602" i="5" s="1"/>
  <c r="BE1346" i="5"/>
  <c r="BK1346" i="5" s="1"/>
  <c r="BE1858" i="5"/>
  <c r="BK1858" i="5" s="1"/>
  <c r="BE1090" i="5"/>
  <c r="BK1090" i="5" s="1"/>
  <c r="BE1603" i="5"/>
  <c r="BK1603" i="5" s="1"/>
  <c r="BE1347" i="5"/>
  <c r="BK1347" i="5" s="1"/>
  <c r="BE1859" i="5"/>
  <c r="BK1859" i="5" s="1"/>
  <c r="BE1091" i="5"/>
  <c r="BK1091" i="5" s="1"/>
  <c r="BE1604" i="5"/>
  <c r="BK1604" i="5" s="1"/>
  <c r="BE1348" i="5"/>
  <c r="BK1348" i="5" s="1"/>
  <c r="BE1860" i="5"/>
  <c r="BK1860" i="5" s="1"/>
  <c r="BE1092" i="5"/>
  <c r="BK1092" i="5" s="1"/>
  <c r="BE1605" i="5"/>
  <c r="BK1605" i="5" s="1"/>
  <c r="BE1349" i="5"/>
  <c r="BK1349" i="5" s="1"/>
  <c r="BE1861" i="5"/>
  <c r="BK1861" i="5" s="1"/>
  <c r="BE1093" i="5"/>
  <c r="BK1093" i="5" s="1"/>
  <c r="BE1606" i="5"/>
  <c r="BK1606" i="5" s="1"/>
  <c r="BE1350" i="5"/>
  <c r="BK1350" i="5" s="1"/>
  <c r="BE1862" i="5"/>
  <c r="BK1862" i="5" s="1"/>
  <c r="BE1094" i="5"/>
  <c r="BK1094" i="5" s="1"/>
  <c r="BE1607" i="5"/>
  <c r="BK1607" i="5" s="1"/>
  <c r="BE1351" i="5"/>
  <c r="BK1351" i="5" s="1"/>
  <c r="BE1863" i="5"/>
  <c r="BK1863" i="5" s="1"/>
  <c r="BE1095" i="5"/>
  <c r="BK1095" i="5" s="1"/>
  <c r="BE1608" i="5"/>
  <c r="BK1608" i="5" s="1"/>
  <c r="BE1352" i="5"/>
  <c r="BK1352" i="5" s="1"/>
  <c r="BE1864" i="5"/>
  <c r="BK1864" i="5" s="1"/>
  <c r="BE1096" i="5"/>
  <c r="BK1096" i="5" s="1"/>
  <c r="BE1609" i="5"/>
  <c r="BK1609" i="5" s="1"/>
  <c r="BE1353" i="5"/>
  <c r="BK1353" i="5" s="1"/>
  <c r="BE1865" i="5"/>
  <c r="BK1865" i="5" s="1"/>
  <c r="BE1097" i="5"/>
  <c r="BK1097" i="5" s="1"/>
  <c r="BE1610" i="5"/>
  <c r="BK1610" i="5" s="1"/>
  <c r="BE1354" i="5"/>
  <c r="BK1354" i="5" s="1"/>
  <c r="BE1866" i="5"/>
  <c r="BK1866" i="5" s="1"/>
  <c r="BE1098" i="5"/>
  <c r="BK1098" i="5" s="1"/>
  <c r="BE1611" i="5"/>
  <c r="BE1355" i="5"/>
  <c r="BE1867" i="5"/>
  <c r="BE1099" i="5"/>
  <c r="BE1612" i="5"/>
  <c r="BE1356" i="5"/>
  <c r="BE1868" i="5"/>
  <c r="BE1100" i="5"/>
  <c r="BE1613" i="5"/>
  <c r="BE1357" i="5"/>
  <c r="BK1357" i="5" s="1"/>
  <c r="BE1869" i="5"/>
  <c r="BK1869" i="5" s="1"/>
  <c r="BE1101" i="5"/>
  <c r="BK1101" i="5" s="1"/>
  <c r="BE1614" i="5"/>
  <c r="BK1614" i="5" s="1"/>
  <c r="BE1358" i="5"/>
  <c r="BK1358" i="5" s="1"/>
  <c r="BE1870" i="5"/>
  <c r="BK1870" i="5" s="1"/>
  <c r="BE1102" i="5"/>
  <c r="BK1102" i="5" s="1"/>
  <c r="BE1615" i="5"/>
  <c r="BK1615" i="5" s="1"/>
  <c r="BE1359" i="5"/>
  <c r="BK1359" i="5" s="1"/>
  <c r="BE1871" i="5"/>
  <c r="BK1871" i="5" s="1"/>
  <c r="BE1103" i="5"/>
  <c r="BK1103" i="5" s="1"/>
  <c r="BE1616" i="5"/>
  <c r="BK1616" i="5" s="1"/>
  <c r="BE1360" i="5"/>
  <c r="BK1360" i="5" s="1"/>
  <c r="BE1872" i="5"/>
  <c r="BK1872" i="5" s="1"/>
  <c r="BE1104" i="5"/>
  <c r="BK1104" i="5" s="1"/>
  <c r="BE1617" i="5"/>
  <c r="BK1617" i="5" s="1"/>
  <c r="BE1361" i="5"/>
  <c r="BK1361" i="5" s="1"/>
  <c r="BE1873" i="5"/>
  <c r="BK1873" i="5" s="1"/>
  <c r="BE1105" i="5"/>
  <c r="BK1105" i="5" s="1"/>
  <c r="BE1618" i="5"/>
  <c r="BK1618" i="5" s="1"/>
  <c r="BE1362" i="5"/>
  <c r="BK1362" i="5" s="1"/>
  <c r="BE1874" i="5"/>
  <c r="BK1874" i="5" s="1"/>
  <c r="BE1106" i="5"/>
  <c r="BK1106" i="5" s="1"/>
  <c r="BE1619" i="5"/>
  <c r="BK1619" i="5" s="1"/>
  <c r="BE1363" i="5"/>
  <c r="BK1363" i="5" s="1"/>
  <c r="BE1875" i="5"/>
  <c r="BK1875" i="5" s="1"/>
  <c r="BE1107" i="5"/>
  <c r="BK1107" i="5" s="1"/>
  <c r="BE1620" i="5"/>
  <c r="BK1620" i="5" s="1"/>
  <c r="BE1364" i="5"/>
  <c r="BK1364" i="5" s="1"/>
  <c r="BE1876" i="5"/>
  <c r="BK1876" i="5" s="1"/>
  <c r="BE1108" i="5"/>
  <c r="BK1108" i="5" s="1"/>
  <c r="BE1621" i="5"/>
  <c r="BK1621" i="5" s="1"/>
  <c r="BE1365" i="5"/>
  <c r="BK1365" i="5" s="1"/>
  <c r="BE1877" i="5"/>
  <c r="BK1877" i="5" s="1"/>
  <c r="BE1109" i="5"/>
  <c r="BK1109" i="5" s="1"/>
  <c r="BE1622" i="5"/>
  <c r="BK1622" i="5" s="1"/>
  <c r="BE1366" i="5"/>
  <c r="BK1366" i="5" s="1"/>
  <c r="BE1878" i="5"/>
  <c r="BK1878" i="5" s="1"/>
  <c r="BE1110" i="5"/>
  <c r="BK1110" i="5" s="1"/>
  <c r="BE1623" i="5"/>
  <c r="BK1623" i="5" s="1"/>
  <c r="BE1367" i="5"/>
  <c r="BK1367" i="5" s="1"/>
  <c r="BE1879" i="5"/>
  <c r="BK1879" i="5" s="1"/>
  <c r="BE1111" i="5"/>
  <c r="BK1111" i="5" s="1"/>
  <c r="BE1624" i="5"/>
  <c r="BK1624" i="5" s="1"/>
  <c r="BE1368" i="5"/>
  <c r="BK1368" i="5" s="1"/>
  <c r="BE1880" i="5"/>
  <c r="BK1880" i="5" s="1"/>
  <c r="BE1112" i="5"/>
  <c r="BK1112" i="5" s="1"/>
  <c r="BE1625" i="5"/>
  <c r="BK1625" i="5" s="1"/>
  <c r="BE1369" i="5"/>
  <c r="BK1369" i="5" s="1"/>
  <c r="BE1881" i="5"/>
  <c r="BK1881" i="5" s="1"/>
  <c r="BE1113" i="5"/>
  <c r="BK1113" i="5" s="1"/>
  <c r="BE1626" i="5"/>
  <c r="BK1626" i="5" s="1"/>
  <c r="BE1370" i="5"/>
  <c r="BK1370" i="5" s="1"/>
  <c r="BE1882" i="5"/>
  <c r="BK1882" i="5" s="1"/>
  <c r="BE1114" i="5"/>
  <c r="BK1114" i="5" s="1"/>
  <c r="BE1627" i="5"/>
  <c r="BK1627" i="5" s="1"/>
  <c r="BE1371" i="5"/>
  <c r="BK1371" i="5" s="1"/>
  <c r="BE1883" i="5"/>
  <c r="BK1883" i="5" s="1"/>
  <c r="BE1115" i="5"/>
  <c r="BK1115" i="5" s="1"/>
  <c r="BE1628" i="5"/>
  <c r="BK1628" i="5" s="1"/>
  <c r="BE1372" i="5"/>
  <c r="BK1372" i="5" s="1"/>
  <c r="BE1884" i="5"/>
  <c r="BK1884" i="5" s="1"/>
  <c r="BE1116" i="5"/>
  <c r="BK1116" i="5" s="1"/>
  <c r="BE1629" i="5"/>
  <c r="BK1629" i="5" s="1"/>
  <c r="BE1373" i="5"/>
  <c r="BK1373" i="5" s="1"/>
  <c r="BE1885" i="5"/>
  <c r="BK1885" i="5" s="1"/>
  <c r="BE1117" i="5"/>
  <c r="BK1117" i="5" s="1"/>
  <c r="BE1630" i="5"/>
  <c r="BK1630" i="5" s="1"/>
  <c r="BE1374" i="5"/>
  <c r="BK1374" i="5" s="1"/>
  <c r="BE1886" i="5"/>
  <c r="BK1886" i="5" s="1"/>
  <c r="BE1118" i="5"/>
  <c r="BK1118" i="5" s="1"/>
  <c r="BE1631" i="5"/>
  <c r="BK1631" i="5" s="1"/>
  <c r="BE1375" i="5"/>
  <c r="BK1375" i="5" s="1"/>
  <c r="BE1887" i="5"/>
  <c r="BK1887" i="5" s="1"/>
  <c r="BE1119" i="5"/>
  <c r="BK1119" i="5" s="1"/>
  <c r="BE1632" i="5"/>
  <c r="BK1632" i="5" s="1"/>
  <c r="BE1376" i="5"/>
  <c r="BK1376" i="5" s="1"/>
  <c r="BE1888" i="5"/>
  <c r="BK1888" i="5" s="1"/>
  <c r="BE1120" i="5"/>
  <c r="BK1120" i="5" s="1"/>
  <c r="BE1633" i="5"/>
  <c r="BK1633" i="5" s="1"/>
  <c r="BE1377" i="5"/>
  <c r="BK1377" i="5" s="1"/>
  <c r="BE1889" i="5"/>
  <c r="BK1889" i="5" s="1"/>
  <c r="BE1121" i="5"/>
  <c r="BK1121" i="5" s="1"/>
  <c r="BE1634" i="5"/>
  <c r="BK1634" i="5" s="1"/>
  <c r="BE1378" i="5"/>
  <c r="BK1378" i="5" s="1"/>
  <c r="BE1890" i="5"/>
  <c r="BK1890" i="5" s="1"/>
  <c r="BE1122" i="5"/>
  <c r="BK1122" i="5" s="1"/>
  <c r="BE1635" i="5"/>
  <c r="BK1635" i="5" s="1"/>
  <c r="BE1379" i="5"/>
  <c r="BK1379" i="5" s="1"/>
  <c r="BE1891" i="5"/>
  <c r="BK1891" i="5" s="1"/>
  <c r="BE1123" i="5"/>
  <c r="BK1123" i="5" s="1"/>
  <c r="BE1636" i="5"/>
  <c r="BK1636" i="5" s="1"/>
  <c r="BE1380" i="5"/>
  <c r="BK1380" i="5" s="1"/>
  <c r="BE1892" i="5"/>
  <c r="BK1892" i="5" s="1"/>
  <c r="BE1124" i="5"/>
  <c r="BK1124" i="5" s="1"/>
  <c r="BE1637" i="5"/>
  <c r="BK1637" i="5" s="1"/>
  <c r="BE1381" i="5"/>
  <c r="BK1381" i="5" s="1"/>
  <c r="BE1893" i="5"/>
  <c r="BK1893" i="5" s="1"/>
  <c r="BE1125" i="5"/>
  <c r="BK1125" i="5" s="1"/>
  <c r="BE1638" i="5"/>
  <c r="BK1638" i="5" s="1"/>
  <c r="BE1382" i="5"/>
  <c r="BK1382" i="5" s="1"/>
  <c r="BE1894" i="5"/>
  <c r="BK1894" i="5" s="1"/>
  <c r="BE1126" i="5"/>
  <c r="BK1126" i="5" s="1"/>
  <c r="BE1639" i="5"/>
  <c r="BK1639" i="5" s="1"/>
  <c r="BE1383" i="5"/>
  <c r="BK1383" i="5" s="1"/>
  <c r="BE1895" i="5"/>
  <c r="BK1895" i="5" s="1"/>
  <c r="BE1127" i="5"/>
  <c r="BK1127" i="5" s="1"/>
  <c r="BE1640" i="5"/>
  <c r="BK1640" i="5" s="1"/>
  <c r="BE1384" i="5"/>
  <c r="BK1384" i="5" s="1"/>
  <c r="BE1896" i="5"/>
  <c r="BK1896" i="5" s="1"/>
  <c r="BE1128" i="5"/>
  <c r="BK1128" i="5" s="1"/>
  <c r="BE1641" i="5"/>
  <c r="BK1641" i="5" s="1"/>
  <c r="BE1385" i="5"/>
  <c r="BK1385" i="5" s="1"/>
  <c r="BE1897" i="5"/>
  <c r="BK1897" i="5" s="1"/>
  <c r="BE1129" i="5"/>
  <c r="BK1129" i="5" s="1"/>
  <c r="BE1642" i="5"/>
  <c r="BK1642" i="5" s="1"/>
  <c r="BE1386" i="5"/>
  <c r="BK1386" i="5" s="1"/>
  <c r="BE1898" i="5"/>
  <c r="BK1898" i="5" s="1"/>
  <c r="BE1130" i="5"/>
  <c r="BK1130" i="5" s="1"/>
  <c r="BE1643" i="5"/>
  <c r="BK1643" i="5" s="1"/>
  <c r="BE1387" i="5"/>
  <c r="BK1387" i="5" s="1"/>
  <c r="BE1899" i="5"/>
  <c r="BK1899" i="5" s="1"/>
  <c r="BE1131" i="5"/>
  <c r="BK1131" i="5" s="1"/>
  <c r="BE1644" i="5"/>
  <c r="BK1644" i="5" s="1"/>
  <c r="BE1388" i="5"/>
  <c r="BK1388" i="5" s="1"/>
  <c r="BE1900" i="5"/>
  <c r="BK1900" i="5" s="1"/>
  <c r="BE1132" i="5"/>
  <c r="BK1132" i="5" s="1"/>
  <c r="BE1645" i="5"/>
  <c r="BK1645" i="5" s="1"/>
  <c r="BE1389" i="5"/>
  <c r="BK1389" i="5" s="1"/>
  <c r="BE1901" i="5"/>
  <c r="BK1901" i="5" s="1"/>
  <c r="BE1133" i="5"/>
  <c r="BK1133" i="5" s="1"/>
  <c r="BE1646" i="5"/>
  <c r="BK1646" i="5" s="1"/>
  <c r="BE1390" i="5"/>
  <c r="BK1390" i="5" s="1"/>
  <c r="BE1902" i="5"/>
  <c r="BK1902" i="5" s="1"/>
  <c r="BE1134" i="5"/>
  <c r="BK1134" i="5" s="1"/>
  <c r="O6" i="10"/>
  <c r="F40" i="10" s="1"/>
  <c r="H61" i="10" s="1"/>
  <c r="BE1647" i="5"/>
  <c r="BK1647" i="5" s="1"/>
  <c r="O8" i="10" s="1"/>
  <c r="F41" i="10" s="1"/>
  <c r="O10" i="10"/>
  <c r="F42" i="10" s="1"/>
  <c r="O12" i="10"/>
  <c r="F43" i="10" s="1"/>
  <c r="BE1391" i="5"/>
  <c r="BK1391" i="5" s="1"/>
  <c r="BE1903" i="5"/>
  <c r="BK1903" i="5" s="1"/>
  <c r="BE1135" i="5"/>
  <c r="BK1135" i="5" s="1"/>
  <c r="BE1648" i="5"/>
  <c r="BK1648" i="5" s="1"/>
  <c r="BE1392" i="5"/>
  <c r="BK1392" i="5" s="1"/>
  <c r="BE1904" i="5"/>
  <c r="BK1904" i="5" s="1"/>
  <c r="BE1136" i="5"/>
  <c r="BK1136" i="5" s="1"/>
  <c r="BE1649" i="5"/>
  <c r="BK1649" i="5" s="1"/>
  <c r="BE1393" i="5"/>
  <c r="BK1393" i="5" s="1"/>
  <c r="BE1905" i="5"/>
  <c r="BK1905" i="5" s="1"/>
  <c r="BE1137" i="5"/>
  <c r="BK1137" i="5" s="1"/>
  <c r="BE1650" i="5"/>
  <c r="BK1650" i="5" s="1"/>
  <c r="BE1394" i="5"/>
  <c r="BK1394" i="5" s="1"/>
  <c r="BE1906" i="5"/>
  <c r="BK1906" i="5" s="1"/>
  <c r="BE1138" i="5"/>
  <c r="BK1138" i="5" s="1"/>
  <c r="BE1651" i="5"/>
  <c r="BK1651" i="5" s="1"/>
  <c r="BE1395" i="5"/>
  <c r="BK1395" i="5" s="1"/>
  <c r="BE1907" i="5"/>
  <c r="BK1907" i="5" s="1"/>
  <c r="BE1139" i="5"/>
  <c r="BK1139" i="5" s="1"/>
  <c r="BE1652" i="5"/>
  <c r="BK1652" i="5" s="1"/>
  <c r="BE1396" i="5"/>
  <c r="BK1396" i="5" s="1"/>
  <c r="BE1908" i="5"/>
  <c r="BK1908" i="5" s="1"/>
  <c r="BE1140" i="5"/>
  <c r="BK1140" i="5" s="1"/>
  <c r="BE1653" i="5"/>
  <c r="BK1653" i="5" s="1"/>
  <c r="BE1397" i="5"/>
  <c r="BK1397" i="5" s="1"/>
  <c r="BE1909" i="5"/>
  <c r="BK1909" i="5" s="1"/>
  <c r="BE1141" i="5"/>
  <c r="BK1141" i="5" s="1"/>
  <c r="BE1654" i="5"/>
  <c r="BK1654" i="5" s="1"/>
  <c r="BE1398" i="5"/>
  <c r="BK1398" i="5" s="1"/>
  <c r="BE1910" i="5"/>
  <c r="BK1910" i="5" s="1"/>
  <c r="BE1142" i="5"/>
  <c r="BK1142" i="5" s="1"/>
  <c r="BE1655" i="5"/>
  <c r="BK1655" i="5" s="1"/>
  <c r="BE1399" i="5"/>
  <c r="BK1399" i="5" s="1"/>
  <c r="BE1911" i="5"/>
  <c r="BK1911" i="5" s="1"/>
  <c r="BE1143" i="5"/>
  <c r="BK1143" i="5" s="1"/>
  <c r="BE1656" i="5"/>
  <c r="BK1656" i="5" s="1"/>
  <c r="BE1400" i="5"/>
  <c r="BK1400" i="5" s="1"/>
  <c r="BE1912" i="5"/>
  <c r="BK1912" i="5" s="1"/>
  <c r="BE1144" i="5"/>
  <c r="BK1144" i="5" s="1"/>
  <c r="BE1657" i="5"/>
  <c r="BK1657" i="5" s="1"/>
  <c r="BE1401" i="5"/>
  <c r="BK1401" i="5" s="1"/>
  <c r="BE1913" i="5"/>
  <c r="BK1913" i="5" s="1"/>
  <c r="BE1145" i="5"/>
  <c r="BK1145" i="5" s="1"/>
  <c r="BE1658" i="5"/>
  <c r="BK1658" i="5" s="1"/>
  <c r="BE1402" i="5"/>
  <c r="BK1402" i="5" s="1"/>
  <c r="BE1914" i="5"/>
  <c r="BK1914" i="5" s="1"/>
  <c r="BE1146" i="5"/>
  <c r="BK1146" i="5" s="1"/>
  <c r="BE1659" i="5"/>
  <c r="BK1659" i="5" s="1"/>
  <c r="BE1403" i="5"/>
  <c r="BK1403" i="5" s="1"/>
  <c r="BE1915" i="5"/>
  <c r="BK1915" i="5" s="1"/>
  <c r="BE1147" i="5"/>
  <c r="BK1147" i="5" s="1"/>
  <c r="BE1660" i="5"/>
  <c r="BK1660" i="5" s="1"/>
  <c r="BE1404" i="5"/>
  <c r="BK1404" i="5" s="1"/>
  <c r="BE1916" i="5"/>
  <c r="BK1916" i="5" s="1"/>
  <c r="BE1148" i="5"/>
  <c r="BK1148" i="5" s="1"/>
  <c r="BE1661" i="5"/>
  <c r="BK1661" i="5" s="1"/>
  <c r="BE1405" i="5"/>
  <c r="BK1405" i="5" s="1"/>
  <c r="BE1917" i="5"/>
  <c r="BK1917" i="5" s="1"/>
  <c r="BE1149" i="5"/>
  <c r="BK1149" i="5" s="1"/>
  <c r="BE1662" i="5"/>
  <c r="BK1662" i="5" s="1"/>
  <c r="BE1406" i="5"/>
  <c r="BK1406" i="5" s="1"/>
  <c r="BE1918" i="5"/>
  <c r="BK1918" i="5" s="1"/>
  <c r="BE1150" i="5"/>
  <c r="BK1150" i="5" s="1"/>
  <c r="BE1663" i="5"/>
  <c r="BK1663" i="5" s="1"/>
  <c r="BE1407" i="5"/>
  <c r="BK1407" i="5" s="1"/>
  <c r="BE1919" i="5"/>
  <c r="BK1919" i="5" s="1"/>
  <c r="BE1151" i="5"/>
  <c r="BK1151" i="5" s="1"/>
  <c r="BE1664" i="5"/>
  <c r="BK1664" i="5" s="1"/>
  <c r="BE1408" i="5"/>
  <c r="BK1408" i="5" s="1"/>
  <c r="BE1920" i="5"/>
  <c r="BK1920" i="5" s="1"/>
  <c r="BE1152" i="5"/>
  <c r="BK1152" i="5" s="1"/>
  <c r="BE1665" i="5"/>
  <c r="BK1665" i="5" s="1"/>
  <c r="BE1409" i="5"/>
  <c r="BK1409" i="5" s="1"/>
  <c r="BE1921" i="5"/>
  <c r="BK1921" i="5" s="1"/>
  <c r="BE1153" i="5"/>
  <c r="BK1153" i="5" s="1"/>
  <c r="BE1666" i="5"/>
  <c r="BK1666" i="5" s="1"/>
  <c r="BE1410" i="5"/>
  <c r="BK1410" i="5" s="1"/>
  <c r="BE1922" i="5"/>
  <c r="BK1922" i="5" s="1"/>
  <c r="BE1154" i="5"/>
  <c r="BK1154" i="5" s="1"/>
  <c r="BE1667" i="5"/>
  <c r="BK1667" i="5" s="1"/>
  <c r="BE1411" i="5"/>
  <c r="BK1411" i="5" s="1"/>
  <c r="BE1923" i="5"/>
  <c r="BK1923" i="5" s="1"/>
  <c r="BE1155" i="5"/>
  <c r="BK1155" i="5" s="1"/>
  <c r="BE1668" i="5"/>
  <c r="BK1668" i="5" s="1"/>
  <c r="BE1412" i="5"/>
  <c r="BK1412" i="5" s="1"/>
  <c r="BE1924" i="5"/>
  <c r="BK1924" i="5" s="1"/>
  <c r="BE1156" i="5"/>
  <c r="BK1156" i="5" s="1"/>
  <c r="BE1669" i="5"/>
  <c r="BK1669" i="5" s="1"/>
  <c r="BE1413" i="5"/>
  <c r="BK1413" i="5" s="1"/>
  <c r="BE1925" i="5"/>
  <c r="BK1925" i="5" s="1"/>
  <c r="BE1157" i="5"/>
  <c r="BK1157" i="5" s="1"/>
  <c r="BE1670" i="5"/>
  <c r="BK1670" i="5" s="1"/>
  <c r="BE1414" i="5"/>
  <c r="BK1414" i="5" s="1"/>
  <c r="BE1926" i="5"/>
  <c r="BK1926" i="5" s="1"/>
  <c r="BE1158" i="5"/>
  <c r="BK1158" i="5" s="1"/>
  <c r="BE1671" i="5"/>
  <c r="BK1671" i="5" s="1"/>
  <c r="BE1415" i="5"/>
  <c r="BK1415" i="5" s="1"/>
  <c r="BE1927" i="5"/>
  <c r="BK1927" i="5" s="1"/>
  <c r="BE1159" i="5"/>
  <c r="BK1159" i="5" s="1"/>
  <c r="BE1672" i="5"/>
  <c r="BK1672" i="5" s="1"/>
  <c r="BE1416" i="5"/>
  <c r="BK1416" i="5" s="1"/>
  <c r="BE1928" i="5"/>
  <c r="BK1928" i="5" s="1"/>
  <c r="BE1160" i="5"/>
  <c r="BK1160" i="5" s="1"/>
  <c r="BE1673" i="5"/>
  <c r="BK1673" i="5" s="1"/>
  <c r="BE1417" i="5"/>
  <c r="BK1417" i="5" s="1"/>
  <c r="BE1929" i="5"/>
  <c r="BK1929" i="5" s="1"/>
  <c r="BE1161" i="5"/>
  <c r="BK1161" i="5" s="1"/>
  <c r="BE1674" i="5"/>
  <c r="BK1674" i="5" s="1"/>
  <c r="BE1418" i="5"/>
  <c r="BK1418" i="5" s="1"/>
  <c r="BE1930" i="5"/>
  <c r="BK1930" i="5" s="1"/>
  <c r="BE1162" i="5"/>
  <c r="BK1162" i="5" s="1"/>
  <c r="AH6" i="13"/>
  <c r="BB1547" i="5"/>
  <c r="BB1291" i="5"/>
  <c r="BB1803" i="5"/>
  <c r="BB1035" i="5"/>
  <c r="BB1548" i="5"/>
  <c r="BH1548" i="5" s="1"/>
  <c r="BB1292" i="5"/>
  <c r="BH1292" i="5" s="1"/>
  <c r="BB1804" i="5"/>
  <c r="BH1804" i="5" s="1"/>
  <c r="BB1036" i="5"/>
  <c r="BH1036" i="5" s="1"/>
  <c r="BB1549" i="5"/>
  <c r="BH1549" i="5" s="1"/>
  <c r="BB1293" i="5"/>
  <c r="BH1293" i="5" s="1"/>
  <c r="BB1805" i="5"/>
  <c r="BH1805" i="5" s="1"/>
  <c r="BB1037" i="5"/>
  <c r="BB1550" i="5"/>
  <c r="BH1550" i="5" s="1"/>
  <c r="BB1294" i="5"/>
  <c r="BH1294" i="5" s="1"/>
  <c r="BB1806" i="5"/>
  <c r="BH1806" i="5" s="1"/>
  <c r="BB1038" i="5"/>
  <c r="BH1038" i="5" s="1"/>
  <c r="BB1551" i="5"/>
  <c r="BH1551" i="5" s="1"/>
  <c r="BB1295" i="5"/>
  <c r="BH1295" i="5" s="1"/>
  <c r="BB1807" i="5"/>
  <c r="BH1807" i="5" s="1"/>
  <c r="BB1039" i="5"/>
  <c r="BH1039" i="5" s="1"/>
  <c r="BB1552" i="5"/>
  <c r="BH1552" i="5" s="1"/>
  <c r="BB1296" i="5"/>
  <c r="BH1296" i="5" s="1"/>
  <c r="BB1808" i="5"/>
  <c r="BH1808" i="5" s="1"/>
  <c r="BB1040" i="5"/>
  <c r="BH1040" i="5" s="1"/>
  <c r="BB1553" i="5"/>
  <c r="BH1553" i="5" s="1"/>
  <c r="BB1297" i="5"/>
  <c r="BH1297" i="5" s="1"/>
  <c r="BB1809" i="5"/>
  <c r="BH1809" i="5" s="1"/>
  <c r="BB1041" i="5"/>
  <c r="BH1041" i="5" s="1"/>
  <c r="L18" i="16" s="1"/>
  <c r="C46" i="16" s="1"/>
  <c r="BB1554" i="5"/>
  <c r="BH1554" i="5" s="1"/>
  <c r="BB1298" i="5"/>
  <c r="BH1298" i="5" s="1"/>
  <c r="BB1810" i="5"/>
  <c r="BH1810" i="5" s="1"/>
  <c r="BB1042" i="5"/>
  <c r="BH1042" i="5" s="1"/>
  <c r="L20" i="16" s="1"/>
  <c r="C47" i="16" s="1"/>
  <c r="BB1555" i="5"/>
  <c r="BH1555" i="5" s="1"/>
  <c r="BB1299" i="5"/>
  <c r="BH1299" i="5" s="1"/>
  <c r="BB1811" i="5"/>
  <c r="BH1811" i="5" s="1"/>
  <c r="BB1043" i="5"/>
  <c r="BH1043" i="5" s="1"/>
  <c r="BB1556" i="5"/>
  <c r="BH1556" i="5" s="1"/>
  <c r="BB1300" i="5"/>
  <c r="BH1300" i="5" s="1"/>
  <c r="BB1812" i="5"/>
  <c r="BH1812" i="5" s="1"/>
  <c r="BB1044" i="5"/>
  <c r="BH1044" i="5" s="1"/>
  <c r="BB1557" i="5"/>
  <c r="BH1557" i="5" s="1"/>
  <c r="BB1301" i="5"/>
  <c r="BH1301" i="5" s="1"/>
  <c r="BB1813" i="5"/>
  <c r="BH1813" i="5" s="1"/>
  <c r="BB1045" i="5"/>
  <c r="BH1045" i="5" s="1"/>
  <c r="BB1558" i="5"/>
  <c r="BH1558" i="5" s="1"/>
  <c r="BB1302" i="5"/>
  <c r="BH1302" i="5" s="1"/>
  <c r="BB1814" i="5"/>
  <c r="BH1814" i="5" s="1"/>
  <c r="BB1046" i="5"/>
  <c r="BH1046" i="5" s="1"/>
  <c r="BB1559" i="5"/>
  <c r="BH1559" i="5" s="1"/>
  <c r="BB1303" i="5"/>
  <c r="BH1303" i="5" s="1"/>
  <c r="BB1815" i="5"/>
  <c r="BH1815" i="5" s="1"/>
  <c r="BB1047" i="5"/>
  <c r="BH1047" i="5" s="1"/>
  <c r="BB1560" i="5"/>
  <c r="BH1560" i="5" s="1"/>
  <c r="BB1304" i="5"/>
  <c r="BH1304" i="5" s="1"/>
  <c r="BB1816" i="5"/>
  <c r="BH1816" i="5" s="1"/>
  <c r="BB1048" i="5"/>
  <c r="BH1048" i="5" s="1"/>
  <c r="BB1561" i="5"/>
  <c r="BH1561" i="5" s="1"/>
  <c r="BB1305" i="5"/>
  <c r="BH1305" i="5" s="1"/>
  <c r="BB1817" i="5"/>
  <c r="BH1817" i="5" s="1"/>
  <c r="BB1049" i="5"/>
  <c r="BH1049" i="5" s="1"/>
  <c r="BB1562" i="5"/>
  <c r="BH1562" i="5" s="1"/>
  <c r="BB1306" i="5"/>
  <c r="BH1306" i="5" s="1"/>
  <c r="BB1818" i="5"/>
  <c r="BH1818" i="5" s="1"/>
  <c r="BB1050" i="5"/>
  <c r="BH1050" i="5" s="1"/>
  <c r="BB1563" i="5"/>
  <c r="BH1563" i="5" s="1"/>
  <c r="BB1307" i="5"/>
  <c r="BH1307" i="5" s="1"/>
  <c r="BB1819" i="5"/>
  <c r="BH1819" i="5" s="1"/>
  <c r="BB1051" i="5"/>
  <c r="BH1051" i="5" s="1"/>
  <c r="BB1564" i="5"/>
  <c r="BH1564" i="5" s="1"/>
  <c r="BB1308" i="5"/>
  <c r="BH1308" i="5" s="1"/>
  <c r="BB1820" i="5"/>
  <c r="BH1820" i="5" s="1"/>
  <c r="BB1052" i="5"/>
  <c r="BH1052" i="5" s="1"/>
  <c r="BB1565" i="5"/>
  <c r="BH1565" i="5" s="1"/>
  <c r="BB1309" i="5"/>
  <c r="BH1309" i="5" s="1"/>
  <c r="BB1821" i="5"/>
  <c r="BH1821" i="5" s="1"/>
  <c r="BB1053" i="5"/>
  <c r="BH1053" i="5" s="1"/>
  <c r="BB1566" i="5"/>
  <c r="BH1566" i="5" s="1"/>
  <c r="BB1310" i="5"/>
  <c r="BH1310" i="5" s="1"/>
  <c r="BB1822" i="5"/>
  <c r="BH1822" i="5" s="1"/>
  <c r="BB1054" i="5"/>
  <c r="BH1054" i="5" s="1"/>
  <c r="BB1567" i="5"/>
  <c r="BH1567" i="5" s="1"/>
  <c r="BB1311" i="5"/>
  <c r="BH1311" i="5" s="1"/>
  <c r="BB1823" i="5"/>
  <c r="BH1823" i="5" s="1"/>
  <c r="BB1055" i="5"/>
  <c r="BH1055" i="5" s="1"/>
  <c r="BB1568" i="5"/>
  <c r="BH1568" i="5" s="1"/>
  <c r="BB1312" i="5"/>
  <c r="BH1312" i="5" s="1"/>
  <c r="BB1824" i="5"/>
  <c r="BH1824" i="5" s="1"/>
  <c r="BB1056" i="5"/>
  <c r="BH1056" i="5" s="1"/>
  <c r="BB1569" i="5"/>
  <c r="BH1569" i="5" s="1"/>
  <c r="BB1313" i="5"/>
  <c r="BH1313" i="5" s="1"/>
  <c r="BB1825" i="5"/>
  <c r="BH1825" i="5" s="1"/>
  <c r="BB1057" i="5"/>
  <c r="BH1057" i="5" s="1"/>
  <c r="BB1570" i="5"/>
  <c r="BH1570" i="5" s="1"/>
  <c r="BB1314" i="5"/>
  <c r="BH1314" i="5" s="1"/>
  <c r="BB1826" i="5"/>
  <c r="BH1826" i="5" s="1"/>
  <c r="BB1058" i="5"/>
  <c r="BH1058" i="5" s="1"/>
  <c r="BB1571" i="5"/>
  <c r="BH1571" i="5" s="1"/>
  <c r="BB1315" i="5"/>
  <c r="BH1315" i="5" s="1"/>
  <c r="BB1827" i="5"/>
  <c r="BH1827" i="5" s="1"/>
  <c r="BB1059" i="5"/>
  <c r="BH1059" i="5" s="1"/>
  <c r="BB1572" i="5"/>
  <c r="BH1572" i="5" s="1"/>
  <c r="BB1316" i="5"/>
  <c r="BH1316" i="5" s="1"/>
  <c r="BB1828" i="5"/>
  <c r="BH1828" i="5" s="1"/>
  <c r="BB1060" i="5"/>
  <c r="BH1060" i="5" s="1"/>
  <c r="BB1573" i="5"/>
  <c r="BH1573" i="5" s="1"/>
  <c r="BB1317" i="5"/>
  <c r="BH1317" i="5" s="1"/>
  <c r="BB1829" i="5"/>
  <c r="BH1829" i="5" s="1"/>
  <c r="BB1061" i="5"/>
  <c r="BH1061" i="5" s="1"/>
  <c r="BB1574" i="5"/>
  <c r="BH1574" i="5" s="1"/>
  <c r="BB1318" i="5"/>
  <c r="BH1318" i="5" s="1"/>
  <c r="BB1830" i="5"/>
  <c r="BH1830" i="5" s="1"/>
  <c r="BB1062" i="5"/>
  <c r="BH1062" i="5" s="1"/>
  <c r="BB1575" i="5"/>
  <c r="BH1575" i="5" s="1"/>
  <c r="BB1319" i="5"/>
  <c r="BH1319" i="5" s="1"/>
  <c r="BB1831" i="5"/>
  <c r="BH1831" i="5" s="1"/>
  <c r="BB1063" i="5"/>
  <c r="BH1063" i="5" s="1"/>
  <c r="BB1576" i="5"/>
  <c r="BH1576" i="5" s="1"/>
  <c r="BB1320" i="5"/>
  <c r="BH1320" i="5" s="1"/>
  <c r="BB1832" i="5"/>
  <c r="BH1832" i="5" s="1"/>
  <c r="BB1064" i="5"/>
  <c r="BH1064" i="5" s="1"/>
  <c r="BB1577" i="5"/>
  <c r="BH1577" i="5" s="1"/>
  <c r="BB1321" i="5"/>
  <c r="BH1321" i="5" s="1"/>
  <c r="BB1833" i="5"/>
  <c r="BH1833" i="5" s="1"/>
  <c r="BB1065" i="5"/>
  <c r="BH1065" i="5" s="1"/>
  <c r="BB1578" i="5"/>
  <c r="BH1578" i="5" s="1"/>
  <c r="BB1322" i="5"/>
  <c r="BH1322" i="5" s="1"/>
  <c r="BB1834" i="5"/>
  <c r="BH1834" i="5" s="1"/>
  <c r="BB1066" i="5"/>
  <c r="BH1066" i="5" s="1"/>
  <c r="BB1579" i="5"/>
  <c r="BH1579" i="5" s="1"/>
  <c r="BB1323" i="5"/>
  <c r="BH1323" i="5" s="1"/>
  <c r="BB1835" i="5"/>
  <c r="BH1835" i="5" s="1"/>
  <c r="BB1067" i="5"/>
  <c r="BH1067" i="5" s="1"/>
  <c r="BB1580" i="5"/>
  <c r="BH1580" i="5" s="1"/>
  <c r="BB1324" i="5"/>
  <c r="BH1324" i="5" s="1"/>
  <c r="BB1836" i="5"/>
  <c r="BH1836" i="5" s="1"/>
  <c r="BB1068" i="5"/>
  <c r="BH1068" i="5" s="1"/>
  <c r="BB1581" i="5"/>
  <c r="BH1581" i="5" s="1"/>
  <c r="BB1325" i="5"/>
  <c r="BH1325" i="5" s="1"/>
  <c r="BB1837" i="5"/>
  <c r="BH1837" i="5" s="1"/>
  <c r="BB1069" i="5"/>
  <c r="BH1069" i="5" s="1"/>
  <c r="BB1582" i="5"/>
  <c r="BH1582" i="5" s="1"/>
  <c r="BB1326" i="5"/>
  <c r="BH1326" i="5" s="1"/>
  <c r="BB1838" i="5"/>
  <c r="BH1838" i="5" s="1"/>
  <c r="BB1070" i="5"/>
  <c r="BH1070" i="5" s="1"/>
  <c r="BB1583" i="5"/>
  <c r="BH1583" i="5" s="1"/>
  <c r="BB1327" i="5"/>
  <c r="BH1327" i="5" s="1"/>
  <c r="BB1839" i="5"/>
  <c r="BH1839" i="5" s="1"/>
  <c r="BB1071" i="5"/>
  <c r="BH1071" i="5" s="1"/>
  <c r="BB1584" i="5"/>
  <c r="BH1584" i="5" s="1"/>
  <c r="BB1328" i="5"/>
  <c r="BH1328" i="5" s="1"/>
  <c r="BB1840" i="5"/>
  <c r="BH1840" i="5" s="1"/>
  <c r="BB1072" i="5"/>
  <c r="BH1072" i="5" s="1"/>
  <c r="BB1585" i="5"/>
  <c r="BH1585" i="5" s="1"/>
  <c r="BB1329" i="5"/>
  <c r="BH1329" i="5" s="1"/>
  <c r="BB1841" i="5"/>
  <c r="BH1841" i="5" s="1"/>
  <c r="BB1073" i="5"/>
  <c r="BH1073" i="5" s="1"/>
  <c r="BB1586" i="5"/>
  <c r="BH1586" i="5" s="1"/>
  <c r="BB1330" i="5"/>
  <c r="BH1330" i="5" s="1"/>
  <c r="BB1842" i="5"/>
  <c r="BH1842" i="5" s="1"/>
  <c r="BB1074" i="5"/>
  <c r="BH1074" i="5" s="1"/>
  <c r="BB1587" i="5"/>
  <c r="BH1587" i="5" s="1"/>
  <c r="BB1331" i="5"/>
  <c r="BH1331" i="5" s="1"/>
  <c r="BB1843" i="5"/>
  <c r="BH1843" i="5" s="1"/>
  <c r="BB1075" i="5"/>
  <c r="BH1075" i="5" s="1"/>
  <c r="BB1588" i="5"/>
  <c r="BH1588" i="5" s="1"/>
  <c r="BB1332" i="5"/>
  <c r="BH1332" i="5" s="1"/>
  <c r="BB1844" i="5"/>
  <c r="BH1844" i="5" s="1"/>
  <c r="BB1076" i="5"/>
  <c r="BH1076" i="5" s="1"/>
  <c r="BB1589" i="5"/>
  <c r="BH1589" i="5" s="1"/>
  <c r="BB1333" i="5"/>
  <c r="BH1333" i="5" s="1"/>
  <c r="BB1845" i="5"/>
  <c r="BH1845" i="5" s="1"/>
  <c r="BB1077" i="5"/>
  <c r="BH1077" i="5" s="1"/>
  <c r="BB1590" i="5"/>
  <c r="BH1590" i="5" s="1"/>
  <c r="BB1334" i="5"/>
  <c r="BH1334" i="5" s="1"/>
  <c r="BB1846" i="5"/>
  <c r="BH1846" i="5" s="1"/>
  <c r="BB1078" i="5"/>
  <c r="BH1078" i="5" s="1"/>
  <c r="BB1591" i="5"/>
  <c r="BH1591" i="5" s="1"/>
  <c r="BB1335" i="5"/>
  <c r="BH1335" i="5" s="1"/>
  <c r="BB1847" i="5"/>
  <c r="BH1847" i="5" s="1"/>
  <c r="BB1079" i="5"/>
  <c r="BH1079" i="5" s="1"/>
  <c r="BB1592" i="5"/>
  <c r="BH1592" i="5" s="1"/>
  <c r="BB1336" i="5"/>
  <c r="BH1336" i="5" s="1"/>
  <c r="BB1848" i="5"/>
  <c r="BH1848" i="5" s="1"/>
  <c r="BB1080" i="5"/>
  <c r="BH1080" i="5" s="1"/>
  <c r="BB1593" i="5"/>
  <c r="BH1593" i="5" s="1"/>
  <c r="BB1337" i="5"/>
  <c r="BH1337" i="5" s="1"/>
  <c r="BB1849" i="5"/>
  <c r="BH1849" i="5" s="1"/>
  <c r="BB1081" i="5"/>
  <c r="BH1081" i="5" s="1"/>
  <c r="BB1594" i="5"/>
  <c r="BH1594" i="5" s="1"/>
  <c r="BB1338" i="5"/>
  <c r="BH1338" i="5" s="1"/>
  <c r="BB1850" i="5"/>
  <c r="BH1850" i="5" s="1"/>
  <c r="BB1082" i="5"/>
  <c r="BH1082" i="5" s="1"/>
  <c r="BB1595" i="5"/>
  <c r="BH1595" i="5" s="1"/>
  <c r="BB1339" i="5"/>
  <c r="BH1339" i="5" s="1"/>
  <c r="BB1851" i="5"/>
  <c r="BH1851" i="5" s="1"/>
  <c r="BB1083" i="5"/>
  <c r="BH1083" i="5" s="1"/>
  <c r="BB1596" i="5"/>
  <c r="BH1596" i="5" s="1"/>
  <c r="BB1340" i="5"/>
  <c r="BH1340" i="5" s="1"/>
  <c r="BB1852" i="5"/>
  <c r="BH1852" i="5" s="1"/>
  <c r="BB1084" i="5"/>
  <c r="BH1084" i="5" s="1"/>
  <c r="BB1597" i="5"/>
  <c r="BH1597" i="5" s="1"/>
  <c r="BB1341" i="5"/>
  <c r="BH1341" i="5" s="1"/>
  <c r="BB1853" i="5"/>
  <c r="BH1853" i="5" s="1"/>
  <c r="BB1085" i="5"/>
  <c r="BH1085" i="5" s="1"/>
  <c r="BB1598" i="5"/>
  <c r="BH1598" i="5" s="1"/>
  <c r="BB1342" i="5"/>
  <c r="BH1342" i="5" s="1"/>
  <c r="BB1854" i="5"/>
  <c r="BH1854" i="5" s="1"/>
  <c r="BB1086" i="5"/>
  <c r="BH1086" i="5" s="1"/>
  <c r="BB1599" i="5"/>
  <c r="BH1599" i="5" s="1"/>
  <c r="BB1343" i="5"/>
  <c r="BH1343" i="5" s="1"/>
  <c r="BB1855" i="5"/>
  <c r="BH1855" i="5" s="1"/>
  <c r="BB1087" i="5"/>
  <c r="BH1087" i="5" s="1"/>
  <c r="BB1600" i="5"/>
  <c r="BH1600" i="5" s="1"/>
  <c r="BB1344" i="5"/>
  <c r="BH1344" i="5" s="1"/>
  <c r="BB1856" i="5"/>
  <c r="BH1856" i="5" s="1"/>
  <c r="BB1088" i="5"/>
  <c r="BH1088" i="5" s="1"/>
  <c r="BB1601" i="5"/>
  <c r="BH1601" i="5" s="1"/>
  <c r="BB1345" i="5"/>
  <c r="BH1345" i="5" s="1"/>
  <c r="BB1857" i="5"/>
  <c r="BH1857" i="5" s="1"/>
  <c r="BB1089" i="5"/>
  <c r="BH1089" i="5" s="1"/>
  <c r="BB1602" i="5"/>
  <c r="BH1602" i="5" s="1"/>
  <c r="BB1346" i="5"/>
  <c r="BH1346" i="5" s="1"/>
  <c r="BB1858" i="5"/>
  <c r="BH1858" i="5" s="1"/>
  <c r="BB1090" i="5"/>
  <c r="BH1090" i="5" s="1"/>
  <c r="BB1603" i="5"/>
  <c r="BH1603" i="5" s="1"/>
  <c r="BB1347" i="5"/>
  <c r="BH1347" i="5" s="1"/>
  <c r="BB1859" i="5"/>
  <c r="BH1859" i="5" s="1"/>
  <c r="BB1091" i="5"/>
  <c r="BH1091" i="5" s="1"/>
  <c r="BB1604" i="5"/>
  <c r="BH1604" i="5" s="1"/>
  <c r="BB1348" i="5"/>
  <c r="BH1348" i="5" s="1"/>
  <c r="BB1860" i="5"/>
  <c r="BH1860" i="5" s="1"/>
  <c r="BB1092" i="5"/>
  <c r="BH1092" i="5" s="1"/>
  <c r="BB1605" i="5"/>
  <c r="BH1605" i="5" s="1"/>
  <c r="BB1349" i="5"/>
  <c r="BH1349" i="5" s="1"/>
  <c r="BB1861" i="5"/>
  <c r="BH1861" i="5" s="1"/>
  <c r="BB1093" i="5"/>
  <c r="BH1093" i="5" s="1"/>
  <c r="BB1606" i="5"/>
  <c r="BH1606" i="5" s="1"/>
  <c r="BB1350" i="5"/>
  <c r="BH1350" i="5" s="1"/>
  <c r="BB1862" i="5"/>
  <c r="BH1862" i="5" s="1"/>
  <c r="BB1094" i="5"/>
  <c r="BH1094" i="5" s="1"/>
  <c r="BB1607" i="5"/>
  <c r="BH1607" i="5" s="1"/>
  <c r="BB1351" i="5"/>
  <c r="BH1351" i="5" s="1"/>
  <c r="BB1863" i="5"/>
  <c r="BH1863" i="5" s="1"/>
  <c r="BB1095" i="5"/>
  <c r="BH1095" i="5" s="1"/>
  <c r="BB1608" i="5"/>
  <c r="BH1608" i="5" s="1"/>
  <c r="BB1352" i="5"/>
  <c r="BH1352" i="5" s="1"/>
  <c r="BB1864" i="5"/>
  <c r="BH1864" i="5" s="1"/>
  <c r="BB1096" i="5"/>
  <c r="BH1096" i="5" s="1"/>
  <c r="BB1609" i="5"/>
  <c r="BH1609" i="5" s="1"/>
  <c r="BB1353" i="5"/>
  <c r="BH1353" i="5" s="1"/>
  <c r="BB1865" i="5"/>
  <c r="BH1865" i="5" s="1"/>
  <c r="BB1097" i="5"/>
  <c r="BH1097" i="5" s="1"/>
  <c r="BB1610" i="5"/>
  <c r="BH1610" i="5" s="1"/>
  <c r="BB1354" i="5"/>
  <c r="BH1354" i="5" s="1"/>
  <c r="BB1866" i="5"/>
  <c r="BH1866" i="5" s="1"/>
  <c r="BB1098" i="5"/>
  <c r="BH1098" i="5" s="1"/>
  <c r="BB1611" i="5"/>
  <c r="BB1355" i="5"/>
  <c r="BB1867" i="5"/>
  <c r="BB1099" i="5"/>
  <c r="BB1612" i="5"/>
  <c r="BB1356" i="5"/>
  <c r="BB1868" i="5"/>
  <c r="BB1100" i="5"/>
  <c r="BB1613" i="5"/>
  <c r="BH1613" i="5" s="1"/>
  <c r="BB1357" i="5"/>
  <c r="BH1357" i="5" s="1"/>
  <c r="BB1869" i="5"/>
  <c r="BH1869" i="5" s="1"/>
  <c r="BB1101" i="5"/>
  <c r="BH1101" i="5" s="1"/>
  <c r="BB1614" i="5"/>
  <c r="BH1614" i="5" s="1"/>
  <c r="BB1358" i="5"/>
  <c r="BH1358" i="5" s="1"/>
  <c r="BB1870" i="5"/>
  <c r="BH1870" i="5" s="1"/>
  <c r="BB1102" i="5"/>
  <c r="BH1102" i="5" s="1"/>
  <c r="BB1615" i="5"/>
  <c r="BH1615" i="5" s="1"/>
  <c r="BB1359" i="5"/>
  <c r="BH1359" i="5" s="1"/>
  <c r="BB1871" i="5"/>
  <c r="BH1871" i="5" s="1"/>
  <c r="BB1103" i="5"/>
  <c r="BH1103" i="5" s="1"/>
  <c r="BB1616" i="5"/>
  <c r="BH1616" i="5" s="1"/>
  <c r="BB1360" i="5"/>
  <c r="BH1360" i="5" s="1"/>
  <c r="BB1872" i="5"/>
  <c r="BH1872" i="5" s="1"/>
  <c r="BB1104" i="5"/>
  <c r="BH1104" i="5" s="1"/>
  <c r="BB1617" i="5"/>
  <c r="BH1617" i="5" s="1"/>
  <c r="BB1361" i="5"/>
  <c r="BH1361" i="5" s="1"/>
  <c r="BB1873" i="5"/>
  <c r="BH1873" i="5" s="1"/>
  <c r="BB1105" i="5"/>
  <c r="BH1105" i="5" s="1"/>
  <c r="BB1618" i="5"/>
  <c r="BH1618" i="5" s="1"/>
  <c r="BB1362" i="5"/>
  <c r="BH1362" i="5" s="1"/>
  <c r="BB1874" i="5"/>
  <c r="BH1874" i="5" s="1"/>
  <c r="BB1106" i="5"/>
  <c r="BH1106" i="5" s="1"/>
  <c r="BB1619" i="5"/>
  <c r="BB1363" i="5"/>
  <c r="BH1363" i="5" s="1"/>
  <c r="BB1875" i="5"/>
  <c r="BH1875" i="5" s="1"/>
  <c r="BB1107" i="5"/>
  <c r="BH1107" i="5" s="1"/>
  <c r="BB1620" i="5"/>
  <c r="BB1364" i="5"/>
  <c r="BH1364" i="5" s="1"/>
  <c r="BB1876" i="5"/>
  <c r="BH1876" i="5" s="1"/>
  <c r="BB1108" i="5"/>
  <c r="BH1108" i="5" s="1"/>
  <c r="BB1621" i="5"/>
  <c r="BB1365" i="5"/>
  <c r="BH1365" i="5" s="1"/>
  <c r="BB1877" i="5"/>
  <c r="BH1877" i="5" s="1"/>
  <c r="BB1109" i="5"/>
  <c r="BH1109" i="5" s="1"/>
  <c r="BB1622" i="5"/>
  <c r="BB1366" i="5"/>
  <c r="BH1366" i="5" s="1"/>
  <c r="BB1878" i="5"/>
  <c r="BH1878" i="5" s="1"/>
  <c r="BB1110" i="5"/>
  <c r="BH1110" i="5" s="1"/>
  <c r="BB1623" i="5"/>
  <c r="BH1623" i="5" s="1"/>
  <c r="BB1367" i="5"/>
  <c r="BH1367" i="5" s="1"/>
  <c r="BB1879" i="5"/>
  <c r="BH1879" i="5" s="1"/>
  <c r="BB1111" i="5"/>
  <c r="BH1111" i="5" s="1"/>
  <c r="BB1624" i="5"/>
  <c r="BH1624" i="5" s="1"/>
  <c r="BB1368" i="5"/>
  <c r="BH1368" i="5" s="1"/>
  <c r="BB1880" i="5"/>
  <c r="BH1880" i="5" s="1"/>
  <c r="BB1112" i="5"/>
  <c r="BH1112" i="5" s="1"/>
  <c r="BB1625" i="5"/>
  <c r="BH1625" i="5" s="1"/>
  <c r="BB1369" i="5"/>
  <c r="BH1369" i="5" s="1"/>
  <c r="BB1881" i="5"/>
  <c r="BH1881" i="5" s="1"/>
  <c r="BB1113" i="5"/>
  <c r="BH1113" i="5" s="1"/>
  <c r="BB1626" i="5"/>
  <c r="BH1626" i="5" s="1"/>
  <c r="BB1370" i="5"/>
  <c r="BH1370" i="5" s="1"/>
  <c r="BB1882" i="5"/>
  <c r="BH1882" i="5" s="1"/>
  <c r="BB1114" i="5"/>
  <c r="BH1114" i="5" s="1"/>
  <c r="BB1627" i="5"/>
  <c r="BH1627" i="5" s="1"/>
  <c r="BB1371" i="5"/>
  <c r="BH1371" i="5" s="1"/>
  <c r="BB1883" i="5"/>
  <c r="BH1883" i="5" s="1"/>
  <c r="BB1115" i="5"/>
  <c r="BH1115" i="5" s="1"/>
  <c r="BB1628" i="5"/>
  <c r="BH1628" i="5" s="1"/>
  <c r="BB1372" i="5"/>
  <c r="BH1372" i="5" s="1"/>
  <c r="BB1884" i="5"/>
  <c r="BH1884" i="5" s="1"/>
  <c r="BB1116" i="5"/>
  <c r="BH1116" i="5" s="1"/>
  <c r="BB1629" i="5"/>
  <c r="BH1629" i="5" s="1"/>
  <c r="BB1373" i="5"/>
  <c r="BH1373" i="5" s="1"/>
  <c r="BB1885" i="5"/>
  <c r="BH1885" i="5" s="1"/>
  <c r="BB1117" i="5"/>
  <c r="BH1117" i="5" s="1"/>
  <c r="BB1630" i="5"/>
  <c r="BH1630" i="5" s="1"/>
  <c r="BB1374" i="5"/>
  <c r="BH1374" i="5" s="1"/>
  <c r="BB1886" i="5"/>
  <c r="BH1886" i="5" s="1"/>
  <c r="BB1118" i="5"/>
  <c r="BH1118" i="5" s="1"/>
  <c r="BB1631" i="5"/>
  <c r="BH1631" i="5" s="1"/>
  <c r="BB1375" i="5"/>
  <c r="BH1375" i="5" s="1"/>
  <c r="BB1887" i="5"/>
  <c r="BH1887" i="5" s="1"/>
  <c r="BB1119" i="5"/>
  <c r="BH1119" i="5" s="1"/>
  <c r="BB1632" i="5"/>
  <c r="BH1632" i="5" s="1"/>
  <c r="BB1376" i="5"/>
  <c r="BH1376" i="5" s="1"/>
  <c r="BB1888" i="5"/>
  <c r="BH1888" i="5" s="1"/>
  <c r="BB1120" i="5"/>
  <c r="BH1120" i="5" s="1"/>
  <c r="BB1633" i="5"/>
  <c r="BH1633" i="5" s="1"/>
  <c r="BB1377" i="5"/>
  <c r="BH1377" i="5" s="1"/>
  <c r="BB1889" i="5"/>
  <c r="BH1889" i="5" s="1"/>
  <c r="BB1121" i="5"/>
  <c r="BH1121" i="5" s="1"/>
  <c r="BB1634" i="5"/>
  <c r="BH1634" i="5" s="1"/>
  <c r="BB1378" i="5"/>
  <c r="BH1378" i="5" s="1"/>
  <c r="BB1890" i="5"/>
  <c r="BH1890" i="5" s="1"/>
  <c r="BB1122" i="5"/>
  <c r="BH1122" i="5" s="1"/>
  <c r="BB1635" i="5"/>
  <c r="BH1635" i="5" s="1"/>
  <c r="BB1379" i="5"/>
  <c r="BH1379" i="5" s="1"/>
  <c r="BB1891" i="5"/>
  <c r="BH1891" i="5" s="1"/>
  <c r="BB1123" i="5"/>
  <c r="BH1123" i="5" s="1"/>
  <c r="BB1636" i="5"/>
  <c r="BH1636" i="5" s="1"/>
  <c r="BB1380" i="5"/>
  <c r="BH1380" i="5" s="1"/>
  <c r="BB1892" i="5"/>
  <c r="BH1892" i="5" s="1"/>
  <c r="BB1124" i="5"/>
  <c r="BH1124" i="5" s="1"/>
  <c r="BB1637" i="5"/>
  <c r="BH1637" i="5" s="1"/>
  <c r="BB1381" i="5"/>
  <c r="BH1381" i="5" s="1"/>
  <c r="BB1893" i="5"/>
  <c r="BH1893" i="5" s="1"/>
  <c r="BB1125" i="5"/>
  <c r="BH1125" i="5" s="1"/>
  <c r="BB1638" i="5"/>
  <c r="BH1638" i="5" s="1"/>
  <c r="BB1382" i="5"/>
  <c r="BH1382" i="5" s="1"/>
  <c r="BB1894" i="5"/>
  <c r="BH1894" i="5" s="1"/>
  <c r="BB1126" i="5"/>
  <c r="BH1126" i="5" s="1"/>
  <c r="BB1639" i="5"/>
  <c r="BH1639" i="5" s="1"/>
  <c r="BB1383" i="5"/>
  <c r="BH1383" i="5" s="1"/>
  <c r="BB1895" i="5"/>
  <c r="BH1895" i="5" s="1"/>
  <c r="BB1127" i="5"/>
  <c r="BH1127" i="5" s="1"/>
  <c r="BB1640" i="5"/>
  <c r="BH1640" i="5" s="1"/>
  <c r="BB1384" i="5"/>
  <c r="BH1384" i="5" s="1"/>
  <c r="BB1896" i="5"/>
  <c r="BH1896" i="5" s="1"/>
  <c r="BB1128" i="5"/>
  <c r="BH1128" i="5" s="1"/>
  <c r="BB1641" i="5"/>
  <c r="BH1641" i="5" s="1"/>
  <c r="BB1385" i="5"/>
  <c r="BH1385" i="5" s="1"/>
  <c r="BB1897" i="5"/>
  <c r="BH1897" i="5" s="1"/>
  <c r="BB1129" i="5"/>
  <c r="BH1129" i="5" s="1"/>
  <c r="BB1642" i="5"/>
  <c r="BH1642" i="5" s="1"/>
  <c r="BB1386" i="5"/>
  <c r="BH1386" i="5" s="1"/>
  <c r="BB1898" i="5"/>
  <c r="BH1898" i="5" s="1"/>
  <c r="BB1130" i="5"/>
  <c r="BH1130" i="5" s="1"/>
  <c r="BB1643" i="5"/>
  <c r="BH1643" i="5" s="1"/>
  <c r="BB1387" i="5"/>
  <c r="BH1387" i="5" s="1"/>
  <c r="BB1899" i="5"/>
  <c r="BH1899" i="5" s="1"/>
  <c r="BB1131" i="5"/>
  <c r="BH1131" i="5" s="1"/>
  <c r="BB1644" i="5"/>
  <c r="BH1644" i="5" s="1"/>
  <c r="BB1388" i="5"/>
  <c r="BH1388" i="5" s="1"/>
  <c r="BB1900" i="5"/>
  <c r="BH1900" i="5" s="1"/>
  <c r="BB1132" i="5"/>
  <c r="BH1132" i="5" s="1"/>
  <c r="BB1645" i="5"/>
  <c r="BH1645" i="5" s="1"/>
  <c r="BB1389" i="5"/>
  <c r="BH1389" i="5" s="1"/>
  <c r="BB1901" i="5"/>
  <c r="BH1901" i="5" s="1"/>
  <c r="BB1133" i="5"/>
  <c r="BH1133" i="5" s="1"/>
  <c r="BB1646" i="5"/>
  <c r="BH1646" i="5" s="1"/>
  <c r="BB1390" i="5"/>
  <c r="BH1390" i="5" s="1"/>
  <c r="BB1902" i="5"/>
  <c r="BH1902" i="5" s="1"/>
  <c r="BB1134" i="5"/>
  <c r="BH1134" i="5" s="1"/>
  <c r="BB1647" i="5"/>
  <c r="BH1647" i="5" s="1"/>
  <c r="BB1391" i="5"/>
  <c r="BH1391" i="5" s="1"/>
  <c r="BB1903" i="5"/>
  <c r="BH1903" i="5" s="1"/>
  <c r="BB1135" i="5"/>
  <c r="BH1135" i="5" s="1"/>
  <c r="BB1648" i="5"/>
  <c r="BH1648" i="5" s="1"/>
  <c r="BB1392" i="5"/>
  <c r="BH1392" i="5" s="1"/>
  <c r="BB1904" i="5"/>
  <c r="BH1904" i="5" s="1"/>
  <c r="BB1136" i="5"/>
  <c r="BH1136" i="5" s="1"/>
  <c r="BB1649" i="5"/>
  <c r="BH1649" i="5" s="1"/>
  <c r="BB1393" i="5"/>
  <c r="BH1393" i="5" s="1"/>
  <c r="BB1905" i="5"/>
  <c r="BH1905" i="5" s="1"/>
  <c r="BB1137" i="5"/>
  <c r="BH1137" i="5" s="1"/>
  <c r="BB1650" i="5"/>
  <c r="BH1650" i="5" s="1"/>
  <c r="BB1394" i="5"/>
  <c r="BH1394" i="5" s="1"/>
  <c r="BB1906" i="5"/>
  <c r="BH1906" i="5" s="1"/>
  <c r="BB1138" i="5"/>
  <c r="BH1138" i="5" s="1"/>
  <c r="BB1651" i="5"/>
  <c r="BH1651" i="5" s="1"/>
  <c r="BB1395" i="5"/>
  <c r="BH1395" i="5" s="1"/>
  <c r="BB1907" i="5"/>
  <c r="BH1907" i="5" s="1"/>
  <c r="BB1139" i="5"/>
  <c r="BH1139" i="5" s="1"/>
  <c r="BB1652" i="5"/>
  <c r="BH1652" i="5" s="1"/>
  <c r="BB1396" i="5"/>
  <c r="BH1396" i="5" s="1"/>
  <c r="BB1908" i="5"/>
  <c r="BH1908" i="5" s="1"/>
  <c r="BB1140" i="5"/>
  <c r="BH1140" i="5" s="1"/>
  <c r="BB1653" i="5"/>
  <c r="BH1653" i="5" s="1"/>
  <c r="BB1397" i="5"/>
  <c r="BH1397" i="5" s="1"/>
  <c r="BB1909" i="5"/>
  <c r="BH1909" i="5" s="1"/>
  <c r="BB1141" i="5"/>
  <c r="BH1141" i="5" s="1"/>
  <c r="BB1654" i="5"/>
  <c r="BH1654" i="5" s="1"/>
  <c r="BB1398" i="5"/>
  <c r="BH1398" i="5" s="1"/>
  <c r="BB1910" i="5"/>
  <c r="BH1910" i="5" s="1"/>
  <c r="BB1142" i="5"/>
  <c r="BH1142" i="5" s="1"/>
  <c r="BB1655" i="5"/>
  <c r="BH1655" i="5" s="1"/>
  <c r="BB1399" i="5"/>
  <c r="BH1399" i="5" s="1"/>
  <c r="BB1911" i="5"/>
  <c r="BH1911" i="5" s="1"/>
  <c r="BB1143" i="5"/>
  <c r="BH1143" i="5" s="1"/>
  <c r="BB1656" i="5"/>
  <c r="BH1656" i="5" s="1"/>
  <c r="BB1400" i="5"/>
  <c r="BH1400" i="5" s="1"/>
  <c r="BB1912" i="5"/>
  <c r="BH1912" i="5" s="1"/>
  <c r="BB1144" i="5"/>
  <c r="BH1144" i="5" s="1"/>
  <c r="BB1657" i="5"/>
  <c r="BH1657" i="5" s="1"/>
  <c r="BB1401" i="5"/>
  <c r="BH1401" i="5" s="1"/>
  <c r="BB1913" i="5"/>
  <c r="BH1913" i="5" s="1"/>
  <c r="BB1145" i="5"/>
  <c r="BH1145" i="5" s="1"/>
  <c r="BB1658" i="5"/>
  <c r="BH1658" i="5" s="1"/>
  <c r="BB1402" i="5"/>
  <c r="BH1402" i="5" s="1"/>
  <c r="BB1914" i="5"/>
  <c r="BH1914" i="5" s="1"/>
  <c r="BB1146" i="5"/>
  <c r="BH1146" i="5" s="1"/>
  <c r="BB1659" i="5"/>
  <c r="BH1659" i="5" s="1"/>
  <c r="BB1403" i="5"/>
  <c r="BH1403" i="5" s="1"/>
  <c r="BB1915" i="5"/>
  <c r="BH1915" i="5" s="1"/>
  <c r="BB1147" i="5"/>
  <c r="BH1147" i="5" s="1"/>
  <c r="BB1660" i="5"/>
  <c r="BH1660" i="5" s="1"/>
  <c r="BB1404" i="5"/>
  <c r="BH1404" i="5" s="1"/>
  <c r="BB1916" i="5"/>
  <c r="BH1916" i="5" s="1"/>
  <c r="BB1148" i="5"/>
  <c r="BH1148" i="5" s="1"/>
  <c r="BB1661" i="5"/>
  <c r="BH1661" i="5" s="1"/>
  <c r="BB1405" i="5"/>
  <c r="BH1405" i="5" s="1"/>
  <c r="BB1917" i="5"/>
  <c r="BH1917" i="5" s="1"/>
  <c r="BB1149" i="5"/>
  <c r="BH1149" i="5" s="1"/>
  <c r="BB1662" i="5"/>
  <c r="BH1662" i="5" s="1"/>
  <c r="BB1406" i="5"/>
  <c r="BH1406" i="5" s="1"/>
  <c r="BB1918" i="5"/>
  <c r="BH1918" i="5" s="1"/>
  <c r="BB1150" i="5"/>
  <c r="BH1150" i="5" s="1"/>
  <c r="BB1663" i="5"/>
  <c r="BH1663" i="5" s="1"/>
  <c r="BB1407" i="5"/>
  <c r="BH1407" i="5" s="1"/>
  <c r="BB1919" i="5"/>
  <c r="BH1919" i="5" s="1"/>
  <c r="BB1151" i="5"/>
  <c r="BH1151" i="5" s="1"/>
  <c r="BB1664" i="5"/>
  <c r="BH1664" i="5" s="1"/>
  <c r="BB1408" i="5"/>
  <c r="BH1408" i="5" s="1"/>
  <c r="BB1920" i="5"/>
  <c r="BH1920" i="5" s="1"/>
  <c r="BB1152" i="5"/>
  <c r="BH1152" i="5" s="1"/>
  <c r="BB1665" i="5"/>
  <c r="BH1665" i="5" s="1"/>
  <c r="BB1409" i="5"/>
  <c r="BH1409" i="5" s="1"/>
  <c r="BB1921" i="5"/>
  <c r="BH1921" i="5" s="1"/>
  <c r="BB1153" i="5"/>
  <c r="BH1153" i="5" s="1"/>
  <c r="BB1666" i="5"/>
  <c r="BH1666" i="5" s="1"/>
  <c r="BB1410" i="5"/>
  <c r="BH1410" i="5" s="1"/>
  <c r="BB1922" i="5"/>
  <c r="BH1922" i="5" s="1"/>
  <c r="BB1154" i="5"/>
  <c r="BH1154" i="5" s="1"/>
  <c r="BB1667" i="5"/>
  <c r="BH1667" i="5" s="1"/>
  <c r="BB1411" i="5"/>
  <c r="BH1411" i="5" s="1"/>
  <c r="BB1923" i="5"/>
  <c r="BH1923" i="5" s="1"/>
  <c r="BB1155" i="5"/>
  <c r="BH1155" i="5" s="1"/>
  <c r="BB1668" i="5"/>
  <c r="BH1668" i="5" s="1"/>
  <c r="BB1412" i="5"/>
  <c r="BH1412" i="5" s="1"/>
  <c r="BB1924" i="5"/>
  <c r="BH1924" i="5" s="1"/>
  <c r="BB1156" i="5"/>
  <c r="BH1156" i="5" s="1"/>
  <c r="BB1669" i="5"/>
  <c r="BH1669" i="5" s="1"/>
  <c r="BB1413" i="5"/>
  <c r="BH1413" i="5" s="1"/>
  <c r="BB1925" i="5"/>
  <c r="BH1925" i="5" s="1"/>
  <c r="BB1157" i="5"/>
  <c r="BH1157" i="5" s="1"/>
  <c r="BB1670" i="5"/>
  <c r="BH1670" i="5" s="1"/>
  <c r="BB1414" i="5"/>
  <c r="BH1414" i="5" s="1"/>
  <c r="BB1926" i="5"/>
  <c r="BH1926" i="5" s="1"/>
  <c r="BB1158" i="5"/>
  <c r="BH1158" i="5" s="1"/>
  <c r="BB1671" i="5"/>
  <c r="BH1671" i="5" s="1"/>
  <c r="BB1415" i="5"/>
  <c r="BH1415" i="5" s="1"/>
  <c r="BB1927" i="5"/>
  <c r="BH1927" i="5" s="1"/>
  <c r="BB1159" i="5"/>
  <c r="BH1159" i="5" s="1"/>
  <c r="BB1672" i="5"/>
  <c r="BH1672" i="5" s="1"/>
  <c r="BB1416" i="5"/>
  <c r="BH1416" i="5" s="1"/>
  <c r="BB1928" i="5"/>
  <c r="BH1928" i="5" s="1"/>
  <c r="BB1160" i="5"/>
  <c r="BH1160" i="5" s="1"/>
  <c r="BB1673" i="5"/>
  <c r="BH1673" i="5" s="1"/>
  <c r="BB1417" i="5"/>
  <c r="BH1417" i="5" s="1"/>
  <c r="BB1929" i="5"/>
  <c r="BH1929" i="5" s="1"/>
  <c r="BB1161" i="5"/>
  <c r="BH1161" i="5" s="1"/>
  <c r="BB1674" i="5"/>
  <c r="BH1674" i="5" s="1"/>
  <c r="BB1418" i="5"/>
  <c r="BH1418" i="5" s="1"/>
  <c r="BB1930" i="5"/>
  <c r="BH1930" i="5" s="1"/>
  <c r="BB1162" i="5"/>
  <c r="BH1162" i="5" s="1"/>
  <c r="L14" i="16" l="1"/>
  <c r="C44" i="16" s="1"/>
  <c r="N16" i="16"/>
  <c r="E45" i="16" s="1"/>
  <c r="O18" i="16"/>
  <c r="F46" i="16" s="1"/>
  <c r="N20" i="16"/>
  <c r="E47" i="16" s="1"/>
  <c r="N12" i="16"/>
  <c r="E43" i="16" s="1"/>
  <c r="N18" i="16"/>
  <c r="E46" i="16" s="1"/>
  <c r="N14" i="16"/>
  <c r="E44" i="16" s="1"/>
  <c r="N10" i="16"/>
  <c r="E42" i="16" s="1"/>
  <c r="N6" i="16"/>
  <c r="E40" i="16" s="1"/>
  <c r="G62" i="16" s="1"/>
  <c r="L16" i="16"/>
  <c r="C45" i="16" s="1"/>
  <c r="L12" i="16"/>
  <c r="C43" i="16" s="1"/>
  <c r="O14" i="16"/>
  <c r="F44" i="16" s="1"/>
  <c r="O20" i="16"/>
  <c r="F47" i="16" s="1"/>
  <c r="O16" i="16"/>
  <c r="F45" i="16" s="1"/>
  <c r="O12" i="16"/>
  <c r="F43" i="16" s="1"/>
  <c r="N8" i="16"/>
  <c r="E41" i="16" s="1"/>
  <c r="BH1621" i="5"/>
  <c r="AE10" i="13"/>
  <c r="BH1619" i="5"/>
  <c r="AE6" i="13"/>
  <c r="BH1622" i="5"/>
  <c r="AE12" i="13"/>
  <c r="BH1620" i="5"/>
  <c r="AE8" i="13"/>
  <c r="BK1613" i="5"/>
  <c r="O10" i="16" s="1"/>
  <c r="F42" i="16" s="1"/>
  <c r="O10" i="13"/>
  <c r="F52" i="13" s="1"/>
  <c r="L12" i="10"/>
  <c r="C43" i="10" s="1"/>
  <c r="L10" i="10"/>
  <c r="C42" i="10" s="1"/>
  <c r="BH1037" i="5"/>
  <c r="L10" i="16" s="1"/>
  <c r="C42" i="16" s="1"/>
  <c r="L10" i="13"/>
  <c r="N12" i="10"/>
  <c r="E43" i="10" s="1"/>
  <c r="N10" i="10"/>
  <c r="E42" i="10" s="1"/>
  <c r="N8" i="10"/>
  <c r="E41" i="10" s="1"/>
  <c r="N6" i="10"/>
  <c r="E40" i="10" s="1"/>
  <c r="G61" i="10" s="1"/>
  <c r="AH20" i="13"/>
  <c r="M57" i="13" s="1"/>
  <c r="AH18" i="13"/>
  <c r="M56" i="13" s="1"/>
  <c r="AH16" i="13"/>
  <c r="M55" i="13" s="1"/>
  <c r="AH14" i="13"/>
  <c r="M54" i="13" s="1"/>
  <c r="AH12" i="13"/>
  <c r="M53" i="13" s="1"/>
  <c r="AH10" i="13"/>
  <c r="M52" i="13" s="1"/>
  <c r="AH8" i="13"/>
  <c r="M51" i="13" s="1"/>
  <c r="AE18" i="13"/>
  <c r="AE14" i="13"/>
  <c r="J54" i="13" s="1"/>
  <c r="L8" i="10"/>
  <c r="C41" i="10" s="1"/>
  <c r="AE20" i="13"/>
  <c r="AE16" i="13"/>
  <c r="L6" i="10"/>
  <c r="C40" i="10" s="1"/>
  <c r="E61" i="10" s="1"/>
  <c r="L6" i="13"/>
  <c r="BK1803" i="5"/>
  <c r="O16" i="13"/>
  <c r="F55" i="13" s="1"/>
  <c r="BK1291" i="5"/>
  <c r="O14" i="13"/>
  <c r="F54" i="13" s="1"/>
  <c r="BH1547" i="5"/>
  <c r="L8" i="13"/>
  <c r="BH1035" i="5"/>
  <c r="L18" i="13"/>
  <c r="O12" i="13"/>
  <c r="F53" i="13" s="1"/>
  <c r="BH1803" i="5"/>
  <c r="L16" i="13"/>
  <c r="BH1291" i="5"/>
  <c r="L14" i="13"/>
  <c r="BK1547" i="5"/>
  <c r="O8" i="13"/>
  <c r="F51" i="13" s="1"/>
  <c r="L12" i="13"/>
  <c r="O6" i="13"/>
  <c r="F50" i="13" s="1"/>
  <c r="O20" i="13"/>
  <c r="F57" i="13" s="1"/>
  <c r="L20" i="13"/>
  <c r="BK1035" i="5"/>
  <c r="O18" i="13"/>
  <c r="F56" i="13" s="1"/>
  <c r="N14" i="10"/>
  <c r="E44" i="10" s="1"/>
  <c r="L14" i="10"/>
  <c r="C44" i="10" s="1"/>
  <c r="O14" i="10"/>
  <c r="F44" i="10" s="1"/>
  <c r="J14" i="10"/>
  <c r="H44" i="10" s="1"/>
  <c r="L54" i="13"/>
  <c r="BK1612" i="5"/>
  <c r="BK1611" i="5"/>
  <c r="BH1611" i="5"/>
  <c r="M50" i="13"/>
  <c r="BH1612" i="5"/>
  <c r="BH1100" i="5"/>
  <c r="BH1099" i="5"/>
  <c r="BK1100" i="5"/>
  <c r="BK1099" i="5"/>
  <c r="BH1868" i="5"/>
  <c r="BH1867" i="5"/>
  <c r="BK1868" i="5"/>
  <c r="BK1867" i="5"/>
  <c r="BH1356" i="5"/>
  <c r="BH1355" i="5"/>
  <c r="BK1356" i="5"/>
  <c r="BK1355" i="5"/>
  <c r="BF1158" i="5"/>
  <c r="BL1158" i="5" s="1"/>
  <c r="BG1158" i="5"/>
  <c r="BF1150" i="5"/>
  <c r="BL1150" i="5" s="1"/>
  <c r="BG1150" i="5"/>
  <c r="BF1129" i="5"/>
  <c r="BL1129" i="5" s="1"/>
  <c r="BG1129" i="5"/>
  <c r="BF1930" i="5"/>
  <c r="BL1930" i="5" s="1"/>
  <c r="BG1930" i="5"/>
  <c r="BF1929" i="5"/>
  <c r="BL1929" i="5" s="1"/>
  <c r="BG1929" i="5"/>
  <c r="BF1927" i="5"/>
  <c r="BL1927" i="5" s="1"/>
  <c r="BG1927" i="5"/>
  <c r="BF1926" i="5"/>
  <c r="BL1926" i="5" s="1"/>
  <c r="BG1926" i="5"/>
  <c r="BF1925" i="5"/>
  <c r="BL1925" i="5" s="1"/>
  <c r="BG1925" i="5"/>
  <c r="BF1924" i="5"/>
  <c r="BL1924" i="5" s="1"/>
  <c r="BG1924" i="5"/>
  <c r="BF1923" i="5"/>
  <c r="BL1923" i="5" s="1"/>
  <c r="BG1923" i="5"/>
  <c r="BF1922" i="5"/>
  <c r="BL1922" i="5" s="1"/>
  <c r="BG1922" i="5"/>
  <c r="BF1921" i="5"/>
  <c r="BL1921" i="5" s="1"/>
  <c r="BG1921" i="5"/>
  <c r="BF1920" i="5"/>
  <c r="BL1920" i="5" s="1"/>
  <c r="BG1920" i="5"/>
  <c r="BF1919" i="5"/>
  <c r="BL1919" i="5" s="1"/>
  <c r="BG1919" i="5"/>
  <c r="BF1918" i="5"/>
  <c r="BL1918" i="5" s="1"/>
  <c r="BG1918" i="5"/>
  <c r="BF1917" i="5"/>
  <c r="BL1917" i="5" s="1"/>
  <c r="BG1917" i="5"/>
  <c r="BF1916" i="5"/>
  <c r="BL1916" i="5" s="1"/>
  <c r="BG1916" i="5"/>
  <c r="BF1915" i="5"/>
  <c r="BL1915" i="5" s="1"/>
  <c r="BG1915" i="5"/>
  <c r="BF1914" i="5"/>
  <c r="BL1914" i="5" s="1"/>
  <c r="BG1914" i="5"/>
  <c r="BF1913" i="5"/>
  <c r="BL1913" i="5" s="1"/>
  <c r="BG1913" i="5"/>
  <c r="BF1912" i="5"/>
  <c r="BL1912" i="5" s="1"/>
  <c r="BG1912" i="5"/>
  <c r="BF1911" i="5"/>
  <c r="BL1911" i="5" s="1"/>
  <c r="BG1911" i="5"/>
  <c r="BF1910" i="5"/>
  <c r="BL1910" i="5" s="1"/>
  <c r="BG1910" i="5"/>
  <c r="BF1909" i="5"/>
  <c r="BL1909" i="5" s="1"/>
  <c r="BG1909" i="5"/>
  <c r="BF1908" i="5"/>
  <c r="BL1908" i="5" s="1"/>
  <c r="BG1908" i="5"/>
  <c r="BF1907" i="5"/>
  <c r="BL1907" i="5" s="1"/>
  <c r="BG1907" i="5"/>
  <c r="BF1906" i="5"/>
  <c r="BL1906" i="5" s="1"/>
  <c r="BG1906" i="5"/>
  <c r="BF1905" i="5"/>
  <c r="BL1905" i="5" s="1"/>
  <c r="BG1905" i="5"/>
  <c r="BF1904" i="5"/>
  <c r="BL1904" i="5" s="1"/>
  <c r="BG1904" i="5"/>
  <c r="BF1903" i="5"/>
  <c r="BL1903" i="5" s="1"/>
  <c r="BG1903" i="5"/>
  <c r="BF1902" i="5"/>
  <c r="BL1902" i="5" s="1"/>
  <c r="BG1902" i="5"/>
  <c r="BF1901" i="5"/>
  <c r="BL1901" i="5" s="1"/>
  <c r="BG1901" i="5"/>
  <c r="BF1900" i="5"/>
  <c r="BL1900" i="5" s="1"/>
  <c r="BG1900" i="5"/>
  <c r="BF1899" i="5"/>
  <c r="BL1899" i="5" s="1"/>
  <c r="BG1899" i="5"/>
  <c r="BF1898" i="5"/>
  <c r="BL1898" i="5" s="1"/>
  <c r="BG1898" i="5"/>
  <c r="BF1897" i="5"/>
  <c r="BL1897" i="5" s="1"/>
  <c r="BG1897" i="5"/>
  <c r="BF1896" i="5"/>
  <c r="BL1896" i="5" s="1"/>
  <c r="BG1896" i="5"/>
  <c r="BF1895" i="5"/>
  <c r="BL1895" i="5" s="1"/>
  <c r="BG1895" i="5"/>
  <c r="BF1894" i="5"/>
  <c r="BL1894" i="5" s="1"/>
  <c r="BG1894" i="5"/>
  <c r="BF1893" i="5"/>
  <c r="BL1893" i="5" s="1"/>
  <c r="BG1893" i="5"/>
  <c r="BF1892" i="5"/>
  <c r="BL1892" i="5" s="1"/>
  <c r="BG1892" i="5"/>
  <c r="BF1891" i="5"/>
  <c r="BL1891" i="5" s="1"/>
  <c r="BG1891" i="5"/>
  <c r="BF1890" i="5"/>
  <c r="BL1890" i="5" s="1"/>
  <c r="BG1890" i="5"/>
  <c r="BF1889" i="5"/>
  <c r="BL1889" i="5" s="1"/>
  <c r="BG1889" i="5"/>
  <c r="BF1888" i="5"/>
  <c r="BL1888" i="5" s="1"/>
  <c r="BG1888" i="5"/>
  <c r="BF1887" i="5"/>
  <c r="BL1887" i="5" s="1"/>
  <c r="BG1887" i="5"/>
  <c r="BF1886" i="5"/>
  <c r="BL1886" i="5" s="1"/>
  <c r="BG1886" i="5"/>
  <c r="BF1885" i="5"/>
  <c r="BL1885" i="5" s="1"/>
  <c r="BG1885" i="5"/>
  <c r="BF1884" i="5"/>
  <c r="BL1884" i="5" s="1"/>
  <c r="BG1884" i="5"/>
  <c r="BF1883" i="5"/>
  <c r="BL1883" i="5" s="1"/>
  <c r="BG1883" i="5"/>
  <c r="BF1882" i="5"/>
  <c r="BL1882" i="5" s="1"/>
  <c r="BG1882" i="5"/>
  <c r="BF1881" i="5"/>
  <c r="BL1881" i="5" s="1"/>
  <c r="BG1881" i="5"/>
  <c r="BF1880" i="5"/>
  <c r="BL1880" i="5" s="1"/>
  <c r="BG1880" i="5"/>
  <c r="BF1879" i="5"/>
  <c r="BL1879" i="5" s="1"/>
  <c r="BG1879" i="5"/>
  <c r="BF1876" i="5"/>
  <c r="BL1876" i="5" s="1"/>
  <c r="BG1876" i="5"/>
  <c r="BF1162" i="5"/>
  <c r="BL1162" i="5" s="1"/>
  <c r="BG1162" i="5"/>
  <c r="BF1157" i="5"/>
  <c r="BL1157" i="5" s="1"/>
  <c r="BG1157" i="5"/>
  <c r="BF1149" i="5"/>
  <c r="BL1149" i="5" s="1"/>
  <c r="BG1149" i="5"/>
  <c r="BF1126" i="5"/>
  <c r="BL1126" i="5" s="1"/>
  <c r="BG1126" i="5"/>
  <c r="BF1928" i="5"/>
  <c r="BL1928" i="5" s="1"/>
  <c r="BG1928" i="5"/>
  <c r="BF1143" i="5"/>
  <c r="BL1143" i="5" s="1"/>
  <c r="BG1143" i="5"/>
  <c r="K10" i="10"/>
  <c r="N52" i="13"/>
  <c r="G52" i="13"/>
  <c r="BF1674" i="5"/>
  <c r="BL1674" i="5" s="1"/>
  <c r="BG1674" i="5"/>
  <c r="BF1673" i="5"/>
  <c r="BL1673" i="5" s="1"/>
  <c r="BG1673" i="5"/>
  <c r="BF1672" i="5"/>
  <c r="BL1672" i="5" s="1"/>
  <c r="BG1672" i="5"/>
  <c r="BF1671" i="5"/>
  <c r="BL1671" i="5" s="1"/>
  <c r="BG1671" i="5"/>
  <c r="BF1670" i="5"/>
  <c r="BL1670" i="5" s="1"/>
  <c r="BG1670" i="5"/>
  <c r="BF1669" i="5"/>
  <c r="BL1669" i="5" s="1"/>
  <c r="BG1669" i="5"/>
  <c r="BF1668" i="5"/>
  <c r="BL1668" i="5" s="1"/>
  <c r="BG1668" i="5"/>
  <c r="BF1667" i="5"/>
  <c r="BL1667" i="5" s="1"/>
  <c r="BG1667" i="5"/>
  <c r="BF1666" i="5"/>
  <c r="BL1666" i="5" s="1"/>
  <c r="BG1666" i="5"/>
  <c r="BF1665" i="5"/>
  <c r="BL1665" i="5" s="1"/>
  <c r="BG1665" i="5"/>
  <c r="BF1664" i="5"/>
  <c r="BL1664" i="5" s="1"/>
  <c r="BG1664" i="5"/>
  <c r="BF1663" i="5"/>
  <c r="BL1663" i="5" s="1"/>
  <c r="BG1663" i="5"/>
  <c r="BF1662" i="5"/>
  <c r="BL1662" i="5" s="1"/>
  <c r="BG1662" i="5"/>
  <c r="BF1661" i="5"/>
  <c r="BL1661" i="5" s="1"/>
  <c r="BG1661" i="5"/>
  <c r="BF1660" i="5"/>
  <c r="BL1660" i="5" s="1"/>
  <c r="BG1660" i="5"/>
  <c r="BF1659" i="5"/>
  <c r="BL1659" i="5" s="1"/>
  <c r="BG1659" i="5"/>
  <c r="BF1658" i="5"/>
  <c r="BL1658" i="5" s="1"/>
  <c r="BG1658" i="5"/>
  <c r="BF1657" i="5"/>
  <c r="BL1657" i="5" s="1"/>
  <c r="BG1657" i="5"/>
  <c r="BF1656" i="5"/>
  <c r="BL1656" i="5" s="1"/>
  <c r="BG1656" i="5"/>
  <c r="BF1655" i="5"/>
  <c r="BL1655" i="5" s="1"/>
  <c r="BG1655" i="5"/>
  <c r="BF1654" i="5"/>
  <c r="BL1654" i="5" s="1"/>
  <c r="BG1654" i="5"/>
  <c r="BF1653" i="5"/>
  <c r="BL1653" i="5" s="1"/>
  <c r="BG1653" i="5"/>
  <c r="BF1652" i="5"/>
  <c r="BL1652" i="5" s="1"/>
  <c r="BG1652" i="5"/>
  <c r="BF1651" i="5"/>
  <c r="BL1651" i="5" s="1"/>
  <c r="BG1651" i="5"/>
  <c r="BF1650" i="5"/>
  <c r="BL1650" i="5" s="1"/>
  <c r="BG1650" i="5"/>
  <c r="BF1649" i="5"/>
  <c r="BL1649" i="5" s="1"/>
  <c r="BG1649" i="5"/>
  <c r="BF1648" i="5"/>
  <c r="BL1648" i="5" s="1"/>
  <c r="BG1648" i="5"/>
  <c r="BF1647" i="5"/>
  <c r="BL1647" i="5" s="1"/>
  <c r="BG1647" i="5"/>
  <c r="BF1646" i="5"/>
  <c r="BL1646" i="5" s="1"/>
  <c r="BG1646" i="5"/>
  <c r="BF1645" i="5"/>
  <c r="BL1645" i="5" s="1"/>
  <c r="BG1645" i="5"/>
  <c r="BF1644" i="5"/>
  <c r="BL1644" i="5" s="1"/>
  <c r="BG1644" i="5"/>
  <c r="BF1643" i="5"/>
  <c r="BL1643" i="5" s="1"/>
  <c r="BG1643" i="5"/>
  <c r="BF1642" i="5"/>
  <c r="BL1642" i="5" s="1"/>
  <c r="BG1642" i="5"/>
  <c r="BF1641" i="5"/>
  <c r="BL1641" i="5" s="1"/>
  <c r="BG1641" i="5"/>
  <c r="BF1640" i="5"/>
  <c r="BL1640" i="5" s="1"/>
  <c r="BG1640" i="5"/>
  <c r="BF1639" i="5"/>
  <c r="BL1639" i="5" s="1"/>
  <c r="BG1639" i="5"/>
  <c r="BF1638" i="5"/>
  <c r="BL1638" i="5" s="1"/>
  <c r="BG1638" i="5"/>
  <c r="BF1637" i="5"/>
  <c r="BL1637" i="5" s="1"/>
  <c r="BG1637" i="5"/>
  <c r="BF1636" i="5"/>
  <c r="BL1636" i="5" s="1"/>
  <c r="BG1636" i="5"/>
  <c r="BF1635" i="5"/>
  <c r="BL1635" i="5" s="1"/>
  <c r="BG1635" i="5"/>
  <c r="BF1634" i="5"/>
  <c r="BL1634" i="5" s="1"/>
  <c r="BG1634" i="5"/>
  <c r="BF1633" i="5"/>
  <c r="BL1633" i="5" s="1"/>
  <c r="BG1633" i="5"/>
  <c r="BF1632" i="5"/>
  <c r="BL1632" i="5" s="1"/>
  <c r="BG1632" i="5"/>
  <c r="BF1631" i="5"/>
  <c r="BL1631" i="5" s="1"/>
  <c r="BG1631" i="5"/>
  <c r="BF1630" i="5"/>
  <c r="BL1630" i="5" s="1"/>
  <c r="BG1630" i="5"/>
  <c r="BF1629" i="5"/>
  <c r="BL1629" i="5" s="1"/>
  <c r="BG1629" i="5"/>
  <c r="BF1628" i="5"/>
  <c r="BL1628" i="5" s="1"/>
  <c r="BG1628" i="5"/>
  <c r="BF1627" i="5"/>
  <c r="BL1627" i="5" s="1"/>
  <c r="BG1627" i="5"/>
  <c r="BF1626" i="5"/>
  <c r="BL1626" i="5" s="1"/>
  <c r="BG1626" i="5"/>
  <c r="BF1625" i="5"/>
  <c r="BL1625" i="5" s="1"/>
  <c r="BG1625" i="5"/>
  <c r="BF1624" i="5"/>
  <c r="BL1624" i="5" s="1"/>
  <c r="BG1624" i="5"/>
  <c r="BF1623" i="5"/>
  <c r="BL1623" i="5" s="1"/>
  <c r="BG1623" i="5"/>
  <c r="BF1622" i="5"/>
  <c r="BL1622" i="5" s="1"/>
  <c r="BG1622" i="5"/>
  <c r="BF1621" i="5"/>
  <c r="BL1621" i="5" s="1"/>
  <c r="BG1621" i="5"/>
  <c r="BF1620" i="5"/>
  <c r="BL1620" i="5" s="1"/>
  <c r="BG1620" i="5"/>
  <c r="BF1619" i="5"/>
  <c r="BL1619" i="5" s="1"/>
  <c r="BG1619" i="5"/>
  <c r="BF1618" i="5"/>
  <c r="BL1618" i="5" s="1"/>
  <c r="BG1618" i="5"/>
  <c r="BF1617" i="5"/>
  <c r="BL1617" i="5" s="1"/>
  <c r="BG1617" i="5"/>
  <c r="BF1616" i="5"/>
  <c r="BL1616" i="5" s="1"/>
  <c r="BG1616" i="5"/>
  <c r="BF1615" i="5"/>
  <c r="BL1615" i="5" s="1"/>
  <c r="BG1615" i="5"/>
  <c r="BF1614" i="5"/>
  <c r="BL1614" i="5" s="1"/>
  <c r="BG1614" i="5"/>
  <c r="BF1613" i="5"/>
  <c r="BL1613" i="5" s="1"/>
  <c r="BG1613" i="5"/>
  <c r="BF1612" i="5"/>
  <c r="BL1612" i="5" s="1"/>
  <c r="N51" i="13"/>
  <c r="BG1612" i="5"/>
  <c r="BF1611" i="5"/>
  <c r="BL1611" i="5" s="1"/>
  <c r="G51" i="13"/>
  <c r="BG1611" i="5"/>
  <c r="K6" i="10"/>
  <c r="G40" i="10" s="1"/>
  <c r="I61" i="10" s="1"/>
  <c r="N50" i="13"/>
  <c r="G50" i="13"/>
  <c r="N57" i="13"/>
  <c r="G57" i="13"/>
  <c r="BF1161" i="5"/>
  <c r="BL1161" i="5" s="1"/>
  <c r="BG1161" i="5"/>
  <c r="BF1160" i="5"/>
  <c r="BL1160" i="5" s="1"/>
  <c r="BG1160" i="5"/>
  <c r="BF1159" i="5"/>
  <c r="BL1159" i="5" s="1"/>
  <c r="BG1159" i="5"/>
  <c r="BF1156" i="5"/>
  <c r="BL1156" i="5" s="1"/>
  <c r="BG1156" i="5"/>
  <c r="BF1155" i="5"/>
  <c r="BL1155" i="5" s="1"/>
  <c r="BG1155" i="5"/>
  <c r="BF1154" i="5"/>
  <c r="BL1154" i="5" s="1"/>
  <c r="BG1154" i="5"/>
  <c r="BF1153" i="5"/>
  <c r="BL1153" i="5" s="1"/>
  <c r="BG1153" i="5"/>
  <c r="BF1152" i="5"/>
  <c r="BL1152" i="5" s="1"/>
  <c r="BG1152" i="5"/>
  <c r="BF1151" i="5"/>
  <c r="BL1151" i="5" s="1"/>
  <c r="BG1151" i="5"/>
  <c r="BF1148" i="5"/>
  <c r="BL1148" i="5" s="1"/>
  <c r="BG1148" i="5"/>
  <c r="BF1147" i="5"/>
  <c r="BL1147" i="5" s="1"/>
  <c r="BG1147" i="5"/>
  <c r="BF1146" i="5"/>
  <c r="BL1146" i="5" s="1"/>
  <c r="BG1146" i="5"/>
  <c r="BF1145" i="5"/>
  <c r="BL1145" i="5" s="1"/>
  <c r="BG1145" i="5"/>
  <c r="BF1144" i="5"/>
  <c r="BL1144" i="5" s="1"/>
  <c r="BG1144" i="5"/>
  <c r="BF1142" i="5"/>
  <c r="BL1142" i="5" s="1"/>
  <c r="BG1142" i="5"/>
  <c r="BF1141" i="5"/>
  <c r="BL1141" i="5" s="1"/>
  <c r="BG1141" i="5"/>
  <c r="BF1140" i="5"/>
  <c r="BL1140" i="5" s="1"/>
  <c r="BG1140" i="5"/>
  <c r="BF1139" i="5"/>
  <c r="BL1139" i="5" s="1"/>
  <c r="BG1139" i="5"/>
  <c r="BF1138" i="5"/>
  <c r="BL1138" i="5" s="1"/>
  <c r="BG1138" i="5"/>
  <c r="BF1137" i="5"/>
  <c r="BL1137" i="5" s="1"/>
  <c r="BG1137" i="5"/>
  <c r="BF1136" i="5"/>
  <c r="BL1136" i="5" s="1"/>
  <c r="BG1136" i="5"/>
  <c r="BF1135" i="5"/>
  <c r="BL1135" i="5" s="1"/>
  <c r="BG1135" i="5"/>
  <c r="BF1134" i="5"/>
  <c r="BL1134" i="5" s="1"/>
  <c r="BG1134" i="5"/>
  <c r="BF1133" i="5"/>
  <c r="BL1133" i="5" s="1"/>
  <c r="BG1133" i="5"/>
  <c r="BF1132" i="5"/>
  <c r="BL1132" i="5" s="1"/>
  <c r="BG1132" i="5"/>
  <c r="BF1131" i="5"/>
  <c r="BL1131" i="5" s="1"/>
  <c r="BG1131" i="5"/>
  <c r="BF1130" i="5"/>
  <c r="BL1130" i="5" s="1"/>
  <c r="BG1130" i="5"/>
  <c r="BF1128" i="5"/>
  <c r="BL1128" i="5" s="1"/>
  <c r="BG1128" i="5"/>
  <c r="BF1127" i="5"/>
  <c r="BL1127" i="5" s="1"/>
  <c r="BG1127" i="5"/>
  <c r="BF1125" i="5"/>
  <c r="BL1125" i="5" s="1"/>
  <c r="BG1125" i="5"/>
  <c r="BF1124" i="5"/>
  <c r="BL1124" i="5" s="1"/>
  <c r="BG1124" i="5"/>
  <c r="BF1123" i="5"/>
  <c r="BL1123" i="5" s="1"/>
  <c r="BG1123" i="5"/>
  <c r="BF1122" i="5"/>
  <c r="BL1122" i="5" s="1"/>
  <c r="BG1122" i="5"/>
  <c r="BF1121" i="5"/>
  <c r="BL1121" i="5" s="1"/>
  <c r="BG1121" i="5"/>
  <c r="BF1120" i="5"/>
  <c r="BL1120" i="5" s="1"/>
  <c r="BG1120" i="5"/>
  <c r="BF1119" i="5"/>
  <c r="BL1119" i="5" s="1"/>
  <c r="BG1119" i="5"/>
  <c r="BF1118" i="5"/>
  <c r="BL1118" i="5" s="1"/>
  <c r="BG1118" i="5"/>
  <c r="BF1117" i="5"/>
  <c r="BL1117" i="5" s="1"/>
  <c r="BG1117" i="5"/>
  <c r="BF1116" i="5"/>
  <c r="BL1116" i="5" s="1"/>
  <c r="BG1116" i="5"/>
  <c r="BF1115" i="5"/>
  <c r="BL1115" i="5" s="1"/>
  <c r="BG1115" i="5"/>
  <c r="BF1114" i="5"/>
  <c r="BL1114" i="5" s="1"/>
  <c r="BG1114" i="5"/>
  <c r="BF1113" i="5"/>
  <c r="BL1113" i="5" s="1"/>
  <c r="BG1113" i="5"/>
  <c r="BF1112" i="5"/>
  <c r="BL1112" i="5" s="1"/>
  <c r="BG1112" i="5"/>
  <c r="BF1111" i="5"/>
  <c r="BL1111" i="5" s="1"/>
  <c r="BG1111" i="5"/>
  <c r="BF1110" i="5"/>
  <c r="BL1110" i="5" s="1"/>
  <c r="BG1110" i="5"/>
  <c r="BF1109" i="5"/>
  <c r="BL1109" i="5" s="1"/>
  <c r="BG1109" i="5"/>
  <c r="BF1108" i="5"/>
  <c r="BL1108" i="5" s="1"/>
  <c r="BG1108" i="5"/>
  <c r="BF1107" i="5"/>
  <c r="BL1107" i="5" s="1"/>
  <c r="BG1107" i="5"/>
  <c r="BF1106" i="5"/>
  <c r="BL1106" i="5" s="1"/>
  <c r="BG1106" i="5"/>
  <c r="BF1105" i="5"/>
  <c r="BL1105" i="5" s="1"/>
  <c r="BG1105" i="5"/>
  <c r="BF1104" i="5"/>
  <c r="BL1104" i="5" s="1"/>
  <c r="BG1104" i="5"/>
  <c r="BF1103" i="5"/>
  <c r="BL1103" i="5" s="1"/>
  <c r="BG1103" i="5"/>
  <c r="BF1102" i="5"/>
  <c r="BL1102" i="5" s="1"/>
  <c r="BG1102" i="5"/>
  <c r="BF1101" i="5"/>
  <c r="BL1101" i="5" s="1"/>
  <c r="BG1101" i="5"/>
  <c r="BF1100" i="5"/>
  <c r="BL1100" i="5" s="1"/>
  <c r="N56" i="13"/>
  <c r="BG1100" i="5"/>
  <c r="BF1099" i="5"/>
  <c r="BL1099" i="5" s="1"/>
  <c r="BG1099" i="5"/>
  <c r="G56" i="13"/>
  <c r="BF1098" i="5"/>
  <c r="BL1098" i="5" s="1"/>
  <c r="BG1098" i="5"/>
  <c r="BF1097" i="5"/>
  <c r="BL1097" i="5" s="1"/>
  <c r="BG1097" i="5"/>
  <c r="BF1096" i="5"/>
  <c r="BL1096" i="5" s="1"/>
  <c r="BG1096" i="5"/>
  <c r="BF1095" i="5"/>
  <c r="BL1095" i="5" s="1"/>
  <c r="BG1095" i="5"/>
  <c r="BF1094" i="5"/>
  <c r="BL1094" i="5" s="1"/>
  <c r="BG1094" i="5"/>
  <c r="BF1093" i="5"/>
  <c r="BL1093" i="5" s="1"/>
  <c r="BG1093" i="5"/>
  <c r="BF1092" i="5"/>
  <c r="BL1092" i="5" s="1"/>
  <c r="BG1092" i="5"/>
  <c r="BF1091" i="5"/>
  <c r="BL1091" i="5" s="1"/>
  <c r="BG1091" i="5"/>
  <c r="BF1877" i="5"/>
  <c r="BL1877" i="5" s="1"/>
  <c r="BG1877" i="5"/>
  <c r="BF1874" i="5"/>
  <c r="BL1874" i="5" s="1"/>
  <c r="BG1874" i="5"/>
  <c r="BF1872" i="5"/>
  <c r="BL1872" i="5" s="1"/>
  <c r="BG1872" i="5"/>
  <c r="BF1870" i="5"/>
  <c r="BL1870" i="5" s="1"/>
  <c r="BG1870" i="5"/>
  <c r="BF1867" i="5"/>
  <c r="BL1867" i="5" s="1"/>
  <c r="BG1867" i="5"/>
  <c r="G55" i="13"/>
  <c r="BF1865" i="5"/>
  <c r="BL1865" i="5" s="1"/>
  <c r="BG1865" i="5"/>
  <c r="BF1862" i="5"/>
  <c r="BL1862" i="5" s="1"/>
  <c r="BG1862" i="5"/>
  <c r="BF1860" i="5"/>
  <c r="BL1860" i="5" s="1"/>
  <c r="BG1860" i="5"/>
  <c r="BF1857" i="5"/>
  <c r="BL1857" i="5" s="1"/>
  <c r="BG1857" i="5"/>
  <c r="BF1853" i="5"/>
  <c r="BL1853" i="5" s="1"/>
  <c r="BG1853" i="5"/>
  <c r="BF1845" i="5"/>
  <c r="BL1845" i="5" s="1"/>
  <c r="BG1845" i="5"/>
  <c r="BF1804" i="5"/>
  <c r="BL1804" i="5" s="1"/>
  <c r="BG1804" i="5"/>
  <c r="BF1418" i="5"/>
  <c r="BL1418" i="5" s="1"/>
  <c r="BG1418" i="5"/>
  <c r="BF1417" i="5"/>
  <c r="BL1417" i="5" s="1"/>
  <c r="BG1417" i="5"/>
  <c r="BF1416" i="5"/>
  <c r="BL1416" i="5" s="1"/>
  <c r="BG1416" i="5"/>
  <c r="BF1415" i="5"/>
  <c r="BL1415" i="5" s="1"/>
  <c r="BG1415" i="5"/>
  <c r="BF1414" i="5"/>
  <c r="BL1414" i="5" s="1"/>
  <c r="BG1414" i="5"/>
  <c r="BF1413" i="5"/>
  <c r="BL1413" i="5" s="1"/>
  <c r="BG1413" i="5"/>
  <c r="BF1412" i="5"/>
  <c r="BL1412" i="5" s="1"/>
  <c r="BG1412" i="5"/>
  <c r="BF1411" i="5"/>
  <c r="BL1411" i="5" s="1"/>
  <c r="BG1411" i="5"/>
  <c r="BF1410" i="5"/>
  <c r="BL1410" i="5" s="1"/>
  <c r="BG1410" i="5"/>
  <c r="BF1409" i="5"/>
  <c r="BL1409" i="5" s="1"/>
  <c r="BG1409" i="5"/>
  <c r="BF1408" i="5"/>
  <c r="BL1408" i="5" s="1"/>
  <c r="BG1408" i="5"/>
  <c r="BF1407" i="5"/>
  <c r="BL1407" i="5" s="1"/>
  <c r="BG1407" i="5"/>
  <c r="BF1406" i="5"/>
  <c r="BL1406" i="5" s="1"/>
  <c r="BG1406" i="5"/>
  <c r="BF1405" i="5"/>
  <c r="BL1405" i="5" s="1"/>
  <c r="BG1405" i="5"/>
  <c r="BF1404" i="5"/>
  <c r="BL1404" i="5" s="1"/>
  <c r="BG1404" i="5"/>
  <c r="BF1403" i="5"/>
  <c r="BL1403" i="5" s="1"/>
  <c r="BG1403" i="5"/>
  <c r="BF1402" i="5"/>
  <c r="BL1402" i="5" s="1"/>
  <c r="BG1402" i="5"/>
  <c r="BF1401" i="5"/>
  <c r="BL1401" i="5" s="1"/>
  <c r="BG1401" i="5"/>
  <c r="BF1400" i="5"/>
  <c r="BL1400" i="5" s="1"/>
  <c r="BG1400" i="5"/>
  <c r="BF1399" i="5"/>
  <c r="BL1399" i="5" s="1"/>
  <c r="BG1399" i="5"/>
  <c r="BF1398" i="5"/>
  <c r="BL1398" i="5" s="1"/>
  <c r="BG1398" i="5"/>
  <c r="BF1397" i="5"/>
  <c r="BL1397" i="5" s="1"/>
  <c r="BG1397" i="5"/>
  <c r="BF1396" i="5"/>
  <c r="BL1396" i="5" s="1"/>
  <c r="BG1396" i="5"/>
  <c r="BF1395" i="5"/>
  <c r="BL1395" i="5" s="1"/>
  <c r="BG1395" i="5"/>
  <c r="BF1394" i="5"/>
  <c r="BL1394" i="5" s="1"/>
  <c r="BG1394" i="5"/>
  <c r="BF1393" i="5"/>
  <c r="BL1393" i="5" s="1"/>
  <c r="BG1393" i="5"/>
  <c r="BF1392" i="5"/>
  <c r="BL1392" i="5" s="1"/>
  <c r="BG1392" i="5"/>
  <c r="BF1391" i="5"/>
  <c r="BL1391" i="5" s="1"/>
  <c r="BG1391" i="5"/>
  <c r="BF1390" i="5"/>
  <c r="BL1390" i="5" s="1"/>
  <c r="BG1390" i="5"/>
  <c r="BF1389" i="5"/>
  <c r="BL1389" i="5" s="1"/>
  <c r="BG1389" i="5"/>
  <c r="BF1388" i="5"/>
  <c r="BL1388" i="5" s="1"/>
  <c r="BG1388" i="5"/>
  <c r="BF1387" i="5"/>
  <c r="BL1387" i="5" s="1"/>
  <c r="BG1387" i="5"/>
  <c r="BF1386" i="5"/>
  <c r="BL1386" i="5" s="1"/>
  <c r="BG1386" i="5"/>
  <c r="BF1385" i="5"/>
  <c r="BL1385" i="5" s="1"/>
  <c r="BG1385" i="5"/>
  <c r="BF1384" i="5"/>
  <c r="BL1384" i="5" s="1"/>
  <c r="BG1384" i="5"/>
  <c r="BF1383" i="5"/>
  <c r="BL1383" i="5" s="1"/>
  <c r="BG1383" i="5"/>
  <c r="BF1382" i="5"/>
  <c r="BL1382" i="5" s="1"/>
  <c r="BG1382" i="5"/>
  <c r="BF1381" i="5"/>
  <c r="BL1381" i="5" s="1"/>
  <c r="BG1381" i="5"/>
  <c r="BF1380" i="5"/>
  <c r="BL1380" i="5" s="1"/>
  <c r="BG1380" i="5"/>
  <c r="BF1379" i="5"/>
  <c r="BL1379" i="5" s="1"/>
  <c r="BG1379" i="5"/>
  <c r="BF1378" i="5"/>
  <c r="BL1378" i="5" s="1"/>
  <c r="BG1378" i="5"/>
  <c r="BF1377" i="5"/>
  <c r="BL1377" i="5" s="1"/>
  <c r="BG1377" i="5"/>
  <c r="BF1376" i="5"/>
  <c r="BL1376" i="5" s="1"/>
  <c r="BG1376" i="5"/>
  <c r="BF1375" i="5"/>
  <c r="BL1375" i="5" s="1"/>
  <c r="BG1375" i="5"/>
  <c r="BF1374" i="5"/>
  <c r="BL1374" i="5" s="1"/>
  <c r="BG1374" i="5"/>
  <c r="BF1373" i="5"/>
  <c r="BL1373" i="5" s="1"/>
  <c r="BG1373" i="5"/>
  <c r="BF1372" i="5"/>
  <c r="BL1372" i="5" s="1"/>
  <c r="BG1372" i="5"/>
  <c r="BF1371" i="5"/>
  <c r="BL1371" i="5" s="1"/>
  <c r="BG1371" i="5"/>
  <c r="BF1370" i="5"/>
  <c r="BL1370" i="5" s="1"/>
  <c r="BG1370" i="5"/>
  <c r="BF1369" i="5"/>
  <c r="BL1369" i="5" s="1"/>
  <c r="BG1369" i="5"/>
  <c r="BF1368" i="5"/>
  <c r="BL1368" i="5" s="1"/>
  <c r="BG1368" i="5"/>
  <c r="BF1367" i="5"/>
  <c r="BL1367" i="5" s="1"/>
  <c r="BG1367" i="5"/>
  <c r="BF1366" i="5"/>
  <c r="BL1366" i="5" s="1"/>
  <c r="BG1366" i="5"/>
  <c r="BF1365" i="5"/>
  <c r="BL1365" i="5" s="1"/>
  <c r="BG1365" i="5"/>
  <c r="BF1364" i="5"/>
  <c r="BL1364" i="5" s="1"/>
  <c r="BG1364" i="5"/>
  <c r="BF1363" i="5"/>
  <c r="BL1363" i="5" s="1"/>
  <c r="BG1363" i="5"/>
  <c r="BF1362" i="5"/>
  <c r="BL1362" i="5" s="1"/>
  <c r="BG1362" i="5"/>
  <c r="BF1361" i="5"/>
  <c r="BL1361" i="5" s="1"/>
  <c r="BG1361" i="5"/>
  <c r="BF1360" i="5"/>
  <c r="BL1360" i="5" s="1"/>
  <c r="BG1360" i="5"/>
  <c r="BF1359" i="5"/>
  <c r="BL1359" i="5" s="1"/>
  <c r="BG1359" i="5"/>
  <c r="BF1358" i="5"/>
  <c r="BL1358" i="5" s="1"/>
  <c r="BG1358" i="5"/>
  <c r="BF1357" i="5"/>
  <c r="BL1357" i="5" s="1"/>
  <c r="BG1357" i="5"/>
  <c r="BF1356" i="5"/>
  <c r="BL1356" i="5" s="1"/>
  <c r="N54" i="13"/>
  <c r="BG1356" i="5"/>
  <c r="BF1355" i="5"/>
  <c r="BL1355" i="5" s="1"/>
  <c r="G54" i="13"/>
  <c r="BG1355" i="5"/>
  <c r="BF1354" i="5"/>
  <c r="BL1354" i="5" s="1"/>
  <c r="BG1354" i="5"/>
  <c r="BF1353" i="5"/>
  <c r="BL1353" i="5" s="1"/>
  <c r="BG1353" i="5"/>
  <c r="BF1352" i="5"/>
  <c r="BL1352" i="5" s="1"/>
  <c r="BG1352" i="5"/>
  <c r="BF1351" i="5"/>
  <c r="BL1351" i="5" s="1"/>
  <c r="BG1351" i="5"/>
  <c r="BF1350" i="5"/>
  <c r="BL1350" i="5" s="1"/>
  <c r="BG1350" i="5"/>
  <c r="BF1349" i="5"/>
  <c r="BL1349" i="5" s="1"/>
  <c r="BG1349" i="5"/>
  <c r="BF1348" i="5"/>
  <c r="BL1348" i="5" s="1"/>
  <c r="BG1348" i="5"/>
  <c r="BF1347" i="5"/>
  <c r="BL1347" i="5" s="1"/>
  <c r="BG1347" i="5"/>
  <c r="BF1346" i="5"/>
  <c r="BL1346" i="5" s="1"/>
  <c r="BG1346" i="5"/>
  <c r="BF1345" i="5"/>
  <c r="BL1345" i="5" s="1"/>
  <c r="BG1345" i="5"/>
  <c r="BF1344" i="5"/>
  <c r="BL1344" i="5" s="1"/>
  <c r="BG1344" i="5"/>
  <c r="BF1343" i="5"/>
  <c r="BL1343" i="5" s="1"/>
  <c r="BG1343" i="5"/>
  <c r="BF1342" i="5"/>
  <c r="BL1342" i="5" s="1"/>
  <c r="BG1342" i="5"/>
  <c r="BF1341" i="5"/>
  <c r="BL1341" i="5" s="1"/>
  <c r="BG1341" i="5"/>
  <c r="BF1340" i="5"/>
  <c r="BL1340" i="5" s="1"/>
  <c r="BG1340" i="5"/>
  <c r="BF1339" i="5"/>
  <c r="BL1339" i="5" s="1"/>
  <c r="BG1339" i="5"/>
  <c r="BF1338" i="5"/>
  <c r="BL1338" i="5" s="1"/>
  <c r="BG1338" i="5"/>
  <c r="BF1337" i="5"/>
  <c r="BL1337" i="5" s="1"/>
  <c r="BG1337" i="5"/>
  <c r="BF1336" i="5"/>
  <c r="BL1336" i="5" s="1"/>
  <c r="BG1336" i="5"/>
  <c r="BF1335" i="5"/>
  <c r="BL1335" i="5" s="1"/>
  <c r="BG1335" i="5"/>
  <c r="BF1334" i="5"/>
  <c r="BL1334" i="5" s="1"/>
  <c r="BG1334" i="5"/>
  <c r="BF1333" i="5"/>
  <c r="BL1333" i="5" s="1"/>
  <c r="BG1333" i="5"/>
  <c r="BF1332" i="5"/>
  <c r="BL1332" i="5" s="1"/>
  <c r="BG1332" i="5"/>
  <c r="BF1331" i="5"/>
  <c r="BL1331" i="5" s="1"/>
  <c r="BG1331" i="5"/>
  <c r="BF1330" i="5"/>
  <c r="BL1330" i="5" s="1"/>
  <c r="BG1330" i="5"/>
  <c r="BF1329" i="5"/>
  <c r="BL1329" i="5" s="1"/>
  <c r="BG1329" i="5"/>
  <c r="BF1328" i="5"/>
  <c r="BL1328" i="5" s="1"/>
  <c r="BG1328" i="5"/>
  <c r="BF1327" i="5"/>
  <c r="BL1327" i="5" s="1"/>
  <c r="BG1327" i="5"/>
  <c r="BF1326" i="5"/>
  <c r="BL1326" i="5" s="1"/>
  <c r="BG1326" i="5"/>
  <c r="BF1325" i="5"/>
  <c r="BL1325" i="5" s="1"/>
  <c r="BG1325" i="5"/>
  <c r="BF1324" i="5"/>
  <c r="BL1324" i="5" s="1"/>
  <c r="BG1324" i="5"/>
  <c r="BF1323" i="5"/>
  <c r="BL1323" i="5" s="1"/>
  <c r="BG1323" i="5"/>
  <c r="BF1322" i="5"/>
  <c r="BL1322" i="5" s="1"/>
  <c r="BG1322" i="5"/>
  <c r="BF1321" i="5"/>
  <c r="BL1321" i="5" s="1"/>
  <c r="BG1321" i="5"/>
  <c r="BF1320" i="5"/>
  <c r="BL1320" i="5" s="1"/>
  <c r="BG1320" i="5"/>
  <c r="BF1319" i="5"/>
  <c r="BL1319" i="5" s="1"/>
  <c r="BG1319" i="5"/>
  <c r="BF1318" i="5"/>
  <c r="BL1318" i="5" s="1"/>
  <c r="BG1318" i="5"/>
  <c r="BF1317" i="5"/>
  <c r="BL1317" i="5" s="1"/>
  <c r="BG1317" i="5"/>
  <c r="BF1316" i="5"/>
  <c r="BL1316" i="5" s="1"/>
  <c r="BG1316" i="5"/>
  <c r="BF1315" i="5"/>
  <c r="BL1315" i="5" s="1"/>
  <c r="BG1315" i="5"/>
  <c r="BF1314" i="5"/>
  <c r="BL1314" i="5" s="1"/>
  <c r="BG1314" i="5"/>
  <c r="BF1313" i="5"/>
  <c r="BL1313" i="5" s="1"/>
  <c r="BG1313" i="5"/>
  <c r="BF1312" i="5"/>
  <c r="BL1312" i="5" s="1"/>
  <c r="BG1312" i="5"/>
  <c r="BF1311" i="5"/>
  <c r="BL1311" i="5" s="1"/>
  <c r="BG1311" i="5"/>
  <c r="BF1310" i="5"/>
  <c r="BL1310" i="5" s="1"/>
  <c r="BG1310" i="5"/>
  <c r="BF1309" i="5"/>
  <c r="BL1309" i="5" s="1"/>
  <c r="BG1309" i="5"/>
  <c r="BF1308" i="5"/>
  <c r="BL1308" i="5" s="1"/>
  <c r="BG1308" i="5"/>
  <c r="BF1307" i="5"/>
  <c r="BL1307" i="5" s="1"/>
  <c r="BG1307" i="5"/>
  <c r="BF1306" i="5"/>
  <c r="BL1306" i="5" s="1"/>
  <c r="BG1306" i="5"/>
  <c r="BF1305" i="5"/>
  <c r="BL1305" i="5" s="1"/>
  <c r="BG1305" i="5"/>
  <c r="BF1304" i="5"/>
  <c r="BL1304" i="5" s="1"/>
  <c r="BG1304" i="5"/>
  <c r="BF1303" i="5"/>
  <c r="BL1303" i="5" s="1"/>
  <c r="BG1303" i="5"/>
  <c r="BF1302" i="5"/>
  <c r="BL1302" i="5" s="1"/>
  <c r="BG1302" i="5"/>
  <c r="BF1301" i="5"/>
  <c r="BL1301" i="5" s="1"/>
  <c r="BG1301" i="5"/>
  <c r="BF1300" i="5"/>
  <c r="BL1300" i="5" s="1"/>
  <c r="BG1300" i="5"/>
  <c r="BF1299" i="5"/>
  <c r="BL1299" i="5" s="1"/>
  <c r="BG1299" i="5"/>
  <c r="BF1298" i="5"/>
  <c r="BL1298" i="5" s="1"/>
  <c r="BG1298" i="5"/>
  <c r="BF1297" i="5"/>
  <c r="BL1297" i="5" s="1"/>
  <c r="BG1297" i="5"/>
  <c r="BF1296" i="5"/>
  <c r="BL1296" i="5" s="1"/>
  <c r="BG1296" i="5"/>
  <c r="BF1295" i="5"/>
  <c r="BL1295" i="5" s="1"/>
  <c r="BG1295" i="5"/>
  <c r="BF1294" i="5"/>
  <c r="BL1294" i="5" s="1"/>
  <c r="BG1294" i="5"/>
  <c r="BF1293" i="5"/>
  <c r="BL1293" i="5" s="1"/>
  <c r="BG1293" i="5"/>
  <c r="BF1292" i="5"/>
  <c r="BL1292" i="5" s="1"/>
  <c r="BG1292" i="5"/>
  <c r="BF1291" i="5"/>
  <c r="BL1291" i="5" s="1"/>
  <c r="BG1291" i="5"/>
  <c r="BF1878" i="5"/>
  <c r="BL1878" i="5" s="1"/>
  <c r="BG1878" i="5"/>
  <c r="BF1875" i="5"/>
  <c r="BL1875" i="5" s="1"/>
  <c r="BG1875" i="5"/>
  <c r="BF1873" i="5"/>
  <c r="BL1873" i="5" s="1"/>
  <c r="BG1873" i="5"/>
  <c r="BF1871" i="5"/>
  <c r="BL1871" i="5" s="1"/>
  <c r="BG1871" i="5"/>
  <c r="BF1868" i="5"/>
  <c r="BL1868" i="5" s="1"/>
  <c r="N55" i="13"/>
  <c r="BG1868" i="5"/>
  <c r="BF1866" i="5"/>
  <c r="BL1866" i="5" s="1"/>
  <c r="BG1866" i="5"/>
  <c r="BF1863" i="5"/>
  <c r="BL1863" i="5" s="1"/>
  <c r="BG1863" i="5"/>
  <c r="BF1861" i="5"/>
  <c r="BL1861" i="5" s="1"/>
  <c r="BG1861" i="5"/>
  <c r="BF1858" i="5"/>
  <c r="BL1858" i="5" s="1"/>
  <c r="BG1858" i="5"/>
  <c r="BF1854" i="5"/>
  <c r="BL1854" i="5" s="1"/>
  <c r="BG1854" i="5"/>
  <c r="BF1846" i="5"/>
  <c r="BL1846" i="5" s="1"/>
  <c r="BG1846" i="5"/>
  <c r="BF1805" i="5"/>
  <c r="BL1805" i="5" s="1"/>
  <c r="BG1805" i="5"/>
  <c r="N53" i="13"/>
  <c r="G53" i="13"/>
  <c r="BF1610" i="5"/>
  <c r="BL1610" i="5" s="1"/>
  <c r="BG1610" i="5"/>
  <c r="BF1609" i="5"/>
  <c r="BL1609" i="5" s="1"/>
  <c r="BG1609" i="5"/>
  <c r="BF1608" i="5"/>
  <c r="BL1608" i="5" s="1"/>
  <c r="BG1608" i="5"/>
  <c r="BF1607" i="5"/>
  <c r="BL1607" i="5" s="1"/>
  <c r="BG1607" i="5"/>
  <c r="BF1606" i="5"/>
  <c r="BL1606" i="5" s="1"/>
  <c r="BG1606" i="5"/>
  <c r="BF1605" i="5"/>
  <c r="BL1605" i="5" s="1"/>
  <c r="BG1605" i="5"/>
  <c r="BF1604" i="5"/>
  <c r="BL1604" i="5" s="1"/>
  <c r="BG1604" i="5"/>
  <c r="BF1603" i="5"/>
  <c r="BL1603" i="5" s="1"/>
  <c r="BG1603" i="5"/>
  <c r="BF1602" i="5"/>
  <c r="BL1602" i="5" s="1"/>
  <c r="BG1602" i="5"/>
  <c r="BF1601" i="5"/>
  <c r="BL1601" i="5" s="1"/>
  <c r="BG1601" i="5"/>
  <c r="BF1600" i="5"/>
  <c r="BL1600" i="5" s="1"/>
  <c r="BG1600" i="5"/>
  <c r="BF1599" i="5"/>
  <c r="BL1599" i="5" s="1"/>
  <c r="BG1599" i="5"/>
  <c r="BF1598" i="5"/>
  <c r="BL1598" i="5" s="1"/>
  <c r="BG1598" i="5"/>
  <c r="BF1597" i="5"/>
  <c r="BL1597" i="5" s="1"/>
  <c r="BG1597" i="5"/>
  <c r="BF1596" i="5"/>
  <c r="BL1596" i="5" s="1"/>
  <c r="BG1596" i="5"/>
  <c r="BF1595" i="5"/>
  <c r="BL1595" i="5" s="1"/>
  <c r="BG1595" i="5"/>
  <c r="BF1594" i="5"/>
  <c r="BL1594" i="5" s="1"/>
  <c r="BG1594" i="5"/>
  <c r="BF1593" i="5"/>
  <c r="BL1593" i="5" s="1"/>
  <c r="BG1593" i="5"/>
  <c r="BF1592" i="5"/>
  <c r="BL1592" i="5" s="1"/>
  <c r="BG1592" i="5"/>
  <c r="BF1591" i="5"/>
  <c r="BL1591" i="5" s="1"/>
  <c r="BG1591" i="5"/>
  <c r="BF1590" i="5"/>
  <c r="BL1590" i="5" s="1"/>
  <c r="BG1590" i="5"/>
  <c r="BF1589" i="5"/>
  <c r="BL1589" i="5" s="1"/>
  <c r="BG1589" i="5"/>
  <c r="BF1588" i="5"/>
  <c r="BL1588" i="5" s="1"/>
  <c r="BG1588" i="5"/>
  <c r="BF1587" i="5"/>
  <c r="BL1587" i="5" s="1"/>
  <c r="BG1587" i="5"/>
  <c r="BF1586" i="5"/>
  <c r="BL1586" i="5" s="1"/>
  <c r="BG1586" i="5"/>
  <c r="BF1585" i="5"/>
  <c r="BL1585" i="5" s="1"/>
  <c r="BG1585" i="5"/>
  <c r="BF1584" i="5"/>
  <c r="BL1584" i="5" s="1"/>
  <c r="BG1584" i="5"/>
  <c r="BF1583" i="5"/>
  <c r="BL1583" i="5" s="1"/>
  <c r="BG1583" i="5"/>
  <c r="BF1582" i="5"/>
  <c r="BL1582" i="5" s="1"/>
  <c r="BG1582" i="5"/>
  <c r="BF1581" i="5"/>
  <c r="BL1581" i="5" s="1"/>
  <c r="BG1581" i="5"/>
  <c r="BF1580" i="5"/>
  <c r="BL1580" i="5" s="1"/>
  <c r="BG1580" i="5"/>
  <c r="BF1579" i="5"/>
  <c r="BL1579" i="5" s="1"/>
  <c r="BG1579" i="5"/>
  <c r="BF1578" i="5"/>
  <c r="BL1578" i="5" s="1"/>
  <c r="BG1578" i="5"/>
  <c r="BF1577" i="5"/>
  <c r="BL1577" i="5" s="1"/>
  <c r="BG1577" i="5"/>
  <c r="BF1576" i="5"/>
  <c r="BL1576" i="5" s="1"/>
  <c r="BG1576" i="5"/>
  <c r="BF1575" i="5"/>
  <c r="BL1575" i="5" s="1"/>
  <c r="BG1575" i="5"/>
  <c r="BF1574" i="5"/>
  <c r="BL1574" i="5" s="1"/>
  <c r="BG1574" i="5"/>
  <c r="BF1573" i="5"/>
  <c r="BL1573" i="5" s="1"/>
  <c r="BG1573" i="5"/>
  <c r="BF1572" i="5"/>
  <c r="BL1572" i="5" s="1"/>
  <c r="BG1572" i="5"/>
  <c r="BF1571" i="5"/>
  <c r="BL1571" i="5" s="1"/>
  <c r="BG1571" i="5"/>
  <c r="BF1570" i="5"/>
  <c r="BL1570" i="5" s="1"/>
  <c r="BG1570" i="5"/>
  <c r="BF1569" i="5"/>
  <c r="BL1569" i="5" s="1"/>
  <c r="BG1569" i="5"/>
  <c r="BF1568" i="5"/>
  <c r="BL1568" i="5" s="1"/>
  <c r="BG1568" i="5"/>
  <c r="BF1567" i="5"/>
  <c r="BL1567" i="5" s="1"/>
  <c r="BG1567" i="5"/>
  <c r="BF1566" i="5"/>
  <c r="BL1566" i="5" s="1"/>
  <c r="BG1566" i="5"/>
  <c r="BF1565" i="5"/>
  <c r="BL1565" i="5" s="1"/>
  <c r="BG1565" i="5"/>
  <c r="BF1564" i="5"/>
  <c r="BL1564" i="5" s="1"/>
  <c r="BG1564" i="5"/>
  <c r="BF1563" i="5"/>
  <c r="BL1563" i="5" s="1"/>
  <c r="BG1563" i="5"/>
  <c r="BF1562" i="5"/>
  <c r="BL1562" i="5" s="1"/>
  <c r="BG1562" i="5"/>
  <c r="BF1561" i="5"/>
  <c r="BL1561" i="5" s="1"/>
  <c r="BG1561" i="5"/>
  <c r="BF1560" i="5"/>
  <c r="BL1560" i="5" s="1"/>
  <c r="BG1560" i="5"/>
  <c r="BF1559" i="5"/>
  <c r="BL1559" i="5" s="1"/>
  <c r="BG1559" i="5"/>
  <c r="BF1558" i="5"/>
  <c r="BL1558" i="5" s="1"/>
  <c r="BG1558" i="5"/>
  <c r="BF1557" i="5"/>
  <c r="BL1557" i="5" s="1"/>
  <c r="BG1557" i="5"/>
  <c r="BF1556" i="5"/>
  <c r="BL1556" i="5" s="1"/>
  <c r="BG1556" i="5"/>
  <c r="BF1555" i="5"/>
  <c r="BL1555" i="5" s="1"/>
  <c r="BG1555" i="5"/>
  <c r="BF1554" i="5"/>
  <c r="BL1554" i="5" s="1"/>
  <c r="BG1554" i="5"/>
  <c r="BF1553" i="5"/>
  <c r="BL1553" i="5" s="1"/>
  <c r="BG1553" i="5"/>
  <c r="BF1552" i="5"/>
  <c r="BL1552" i="5" s="1"/>
  <c r="BG1552" i="5"/>
  <c r="BF1551" i="5"/>
  <c r="BL1551" i="5" s="1"/>
  <c r="BG1551" i="5"/>
  <c r="BF1550" i="5"/>
  <c r="BL1550" i="5" s="1"/>
  <c r="BG1550" i="5"/>
  <c r="BF1549" i="5"/>
  <c r="BL1549" i="5" s="1"/>
  <c r="BG1549" i="5"/>
  <c r="BF1548" i="5"/>
  <c r="BL1548" i="5" s="1"/>
  <c r="BG1548" i="5"/>
  <c r="BF1547" i="5"/>
  <c r="BL1547" i="5" s="1"/>
  <c r="BG1547" i="5"/>
  <c r="BF1090" i="5"/>
  <c r="BL1090" i="5" s="1"/>
  <c r="BG1090" i="5"/>
  <c r="BF1089" i="5"/>
  <c r="BL1089" i="5" s="1"/>
  <c r="BG1089" i="5"/>
  <c r="BF1088" i="5"/>
  <c r="BL1088" i="5" s="1"/>
  <c r="BG1088" i="5"/>
  <c r="BF1087" i="5"/>
  <c r="BL1087" i="5" s="1"/>
  <c r="BG1087" i="5"/>
  <c r="BF1086" i="5"/>
  <c r="BL1086" i="5" s="1"/>
  <c r="BG1086" i="5"/>
  <c r="BF1085" i="5"/>
  <c r="BL1085" i="5" s="1"/>
  <c r="BG1085" i="5"/>
  <c r="BF1084" i="5"/>
  <c r="BL1084" i="5" s="1"/>
  <c r="BG1084" i="5"/>
  <c r="BF1083" i="5"/>
  <c r="BL1083" i="5" s="1"/>
  <c r="BG1083" i="5"/>
  <c r="BF1082" i="5"/>
  <c r="BL1082" i="5" s="1"/>
  <c r="BG1082" i="5"/>
  <c r="BF1081" i="5"/>
  <c r="BL1081" i="5" s="1"/>
  <c r="BG1081" i="5"/>
  <c r="BF1080" i="5"/>
  <c r="BL1080" i="5" s="1"/>
  <c r="BG1080" i="5"/>
  <c r="BF1079" i="5"/>
  <c r="BL1079" i="5" s="1"/>
  <c r="BG1079" i="5"/>
  <c r="BF1078" i="5"/>
  <c r="BL1078" i="5" s="1"/>
  <c r="BG1078" i="5"/>
  <c r="BF1077" i="5"/>
  <c r="BL1077" i="5" s="1"/>
  <c r="BG1077" i="5"/>
  <c r="BF1076" i="5"/>
  <c r="BL1076" i="5" s="1"/>
  <c r="BG1076" i="5"/>
  <c r="BF1075" i="5"/>
  <c r="BL1075" i="5" s="1"/>
  <c r="BG1075" i="5"/>
  <c r="BF1074" i="5"/>
  <c r="BL1074" i="5" s="1"/>
  <c r="BG1074" i="5"/>
  <c r="BF1073" i="5"/>
  <c r="BL1073" i="5" s="1"/>
  <c r="BG1073" i="5"/>
  <c r="BF1072" i="5"/>
  <c r="BL1072" i="5" s="1"/>
  <c r="BG1072" i="5"/>
  <c r="BF1071" i="5"/>
  <c r="BL1071" i="5" s="1"/>
  <c r="BG1071" i="5"/>
  <c r="BF1070" i="5"/>
  <c r="BL1070" i="5" s="1"/>
  <c r="BG1070" i="5"/>
  <c r="BF1069" i="5"/>
  <c r="BL1069" i="5" s="1"/>
  <c r="BG1069" i="5"/>
  <c r="BF1068" i="5"/>
  <c r="BL1068" i="5" s="1"/>
  <c r="BG1068" i="5"/>
  <c r="BF1067" i="5"/>
  <c r="BL1067" i="5" s="1"/>
  <c r="BG1067" i="5"/>
  <c r="BF1066" i="5"/>
  <c r="BL1066" i="5" s="1"/>
  <c r="BG1066" i="5"/>
  <c r="BF1065" i="5"/>
  <c r="BL1065" i="5" s="1"/>
  <c r="BG1065" i="5"/>
  <c r="BF1064" i="5"/>
  <c r="BL1064" i="5" s="1"/>
  <c r="BG1064" i="5"/>
  <c r="BF1063" i="5"/>
  <c r="BL1063" i="5" s="1"/>
  <c r="BG1063" i="5"/>
  <c r="BF1062" i="5"/>
  <c r="BL1062" i="5" s="1"/>
  <c r="BG1062" i="5"/>
  <c r="BF1061" i="5"/>
  <c r="BL1061" i="5" s="1"/>
  <c r="BG1061" i="5"/>
  <c r="BF1060" i="5"/>
  <c r="BL1060" i="5" s="1"/>
  <c r="BG1060" i="5"/>
  <c r="BF1059" i="5"/>
  <c r="BL1059" i="5" s="1"/>
  <c r="BG1059" i="5"/>
  <c r="BF1058" i="5"/>
  <c r="BL1058" i="5" s="1"/>
  <c r="BG1058" i="5"/>
  <c r="BF1057" i="5"/>
  <c r="BL1057" i="5" s="1"/>
  <c r="BG1057" i="5"/>
  <c r="BF1056" i="5"/>
  <c r="BL1056" i="5" s="1"/>
  <c r="BG1056" i="5"/>
  <c r="BF1055" i="5"/>
  <c r="BL1055" i="5" s="1"/>
  <c r="BG1055" i="5"/>
  <c r="BF1054" i="5"/>
  <c r="BL1054" i="5" s="1"/>
  <c r="BG1054" i="5"/>
  <c r="BF1053" i="5"/>
  <c r="BL1053" i="5" s="1"/>
  <c r="BG1053" i="5"/>
  <c r="BF1052" i="5"/>
  <c r="BL1052" i="5" s="1"/>
  <c r="BG1052" i="5"/>
  <c r="BF1051" i="5"/>
  <c r="BL1051" i="5" s="1"/>
  <c r="BG1051" i="5"/>
  <c r="BF1050" i="5"/>
  <c r="BL1050" i="5" s="1"/>
  <c r="BG1050" i="5"/>
  <c r="BF1049" i="5"/>
  <c r="BL1049" i="5" s="1"/>
  <c r="BG1049" i="5"/>
  <c r="BF1048" i="5"/>
  <c r="BL1048" i="5" s="1"/>
  <c r="BG1048" i="5"/>
  <c r="BF1047" i="5"/>
  <c r="BL1047" i="5" s="1"/>
  <c r="BG1047" i="5"/>
  <c r="BF1046" i="5"/>
  <c r="BL1046" i="5" s="1"/>
  <c r="BG1046" i="5"/>
  <c r="BF1045" i="5"/>
  <c r="BL1045" i="5" s="1"/>
  <c r="BG1045" i="5"/>
  <c r="BF1044" i="5"/>
  <c r="BL1044" i="5" s="1"/>
  <c r="BG1044" i="5"/>
  <c r="BF1043" i="5"/>
  <c r="BL1043" i="5" s="1"/>
  <c r="BG1043" i="5"/>
  <c r="BF1042" i="5"/>
  <c r="BL1042" i="5" s="1"/>
  <c r="BG1042" i="5"/>
  <c r="BF1041" i="5"/>
  <c r="BL1041" i="5" s="1"/>
  <c r="BG1041" i="5"/>
  <c r="BF1040" i="5"/>
  <c r="BL1040" i="5" s="1"/>
  <c r="BG1040" i="5"/>
  <c r="BF1039" i="5"/>
  <c r="BL1039" i="5" s="1"/>
  <c r="BG1039" i="5"/>
  <c r="BF1038" i="5"/>
  <c r="BL1038" i="5" s="1"/>
  <c r="BG1038" i="5"/>
  <c r="BF1037" i="5"/>
  <c r="BL1037" i="5" s="1"/>
  <c r="BG1037" i="5"/>
  <c r="BF1036" i="5"/>
  <c r="BL1036" i="5" s="1"/>
  <c r="BG1036" i="5"/>
  <c r="BF1035" i="5"/>
  <c r="BL1035" i="5" s="1"/>
  <c r="BG1035" i="5"/>
  <c r="BF1869" i="5"/>
  <c r="BL1869" i="5" s="1"/>
  <c r="BG1869" i="5"/>
  <c r="BF1864" i="5"/>
  <c r="BL1864" i="5" s="1"/>
  <c r="BG1864" i="5"/>
  <c r="BF1859" i="5"/>
  <c r="BL1859" i="5" s="1"/>
  <c r="BG1859" i="5"/>
  <c r="BF1856" i="5"/>
  <c r="BL1856" i="5" s="1"/>
  <c r="BG1856" i="5"/>
  <c r="BF1855" i="5"/>
  <c r="BL1855" i="5" s="1"/>
  <c r="BG1855" i="5"/>
  <c r="BF1852" i="5"/>
  <c r="BL1852" i="5" s="1"/>
  <c r="BG1852" i="5"/>
  <c r="BF1851" i="5"/>
  <c r="BL1851" i="5" s="1"/>
  <c r="BG1851" i="5"/>
  <c r="BF1850" i="5"/>
  <c r="BL1850" i="5" s="1"/>
  <c r="BG1850" i="5"/>
  <c r="BF1849" i="5"/>
  <c r="BL1849" i="5" s="1"/>
  <c r="BG1849" i="5"/>
  <c r="BF1848" i="5"/>
  <c r="BL1848" i="5" s="1"/>
  <c r="BG1848" i="5"/>
  <c r="BF1847" i="5"/>
  <c r="BL1847" i="5" s="1"/>
  <c r="BG1847" i="5"/>
  <c r="BF1844" i="5"/>
  <c r="BL1844" i="5" s="1"/>
  <c r="BG1844" i="5"/>
  <c r="BF1843" i="5"/>
  <c r="BL1843" i="5" s="1"/>
  <c r="BG1843" i="5"/>
  <c r="BF1842" i="5"/>
  <c r="BL1842" i="5" s="1"/>
  <c r="BG1842" i="5"/>
  <c r="BF1841" i="5"/>
  <c r="BL1841" i="5" s="1"/>
  <c r="BG1841" i="5"/>
  <c r="BF1840" i="5"/>
  <c r="BL1840" i="5" s="1"/>
  <c r="BG1840" i="5"/>
  <c r="BF1839" i="5"/>
  <c r="BL1839" i="5" s="1"/>
  <c r="BG1839" i="5"/>
  <c r="BF1838" i="5"/>
  <c r="BL1838" i="5" s="1"/>
  <c r="BG1838" i="5"/>
  <c r="BF1837" i="5"/>
  <c r="BL1837" i="5" s="1"/>
  <c r="BG1837" i="5"/>
  <c r="BF1836" i="5"/>
  <c r="BL1836" i="5" s="1"/>
  <c r="BG1836" i="5"/>
  <c r="BF1835" i="5"/>
  <c r="BL1835" i="5" s="1"/>
  <c r="BG1835" i="5"/>
  <c r="BF1834" i="5"/>
  <c r="BL1834" i="5" s="1"/>
  <c r="BG1834" i="5"/>
  <c r="BF1833" i="5"/>
  <c r="BL1833" i="5" s="1"/>
  <c r="BG1833" i="5"/>
  <c r="BF1832" i="5"/>
  <c r="BL1832" i="5" s="1"/>
  <c r="BG1832" i="5"/>
  <c r="BF1831" i="5"/>
  <c r="BL1831" i="5" s="1"/>
  <c r="BG1831" i="5"/>
  <c r="BF1830" i="5"/>
  <c r="BL1830" i="5" s="1"/>
  <c r="BG1830" i="5"/>
  <c r="BF1829" i="5"/>
  <c r="BL1829" i="5" s="1"/>
  <c r="BG1829" i="5"/>
  <c r="BF1828" i="5"/>
  <c r="BL1828" i="5" s="1"/>
  <c r="BG1828" i="5"/>
  <c r="BF1827" i="5"/>
  <c r="BL1827" i="5" s="1"/>
  <c r="BG1827" i="5"/>
  <c r="BF1826" i="5"/>
  <c r="BL1826" i="5" s="1"/>
  <c r="BG1826" i="5"/>
  <c r="BF1825" i="5"/>
  <c r="BL1825" i="5" s="1"/>
  <c r="BG1825" i="5"/>
  <c r="BF1824" i="5"/>
  <c r="BL1824" i="5" s="1"/>
  <c r="BG1824" i="5"/>
  <c r="BF1823" i="5"/>
  <c r="BL1823" i="5" s="1"/>
  <c r="BG1823" i="5"/>
  <c r="BF1822" i="5"/>
  <c r="BL1822" i="5" s="1"/>
  <c r="BG1822" i="5"/>
  <c r="BF1821" i="5"/>
  <c r="BL1821" i="5" s="1"/>
  <c r="BG1821" i="5"/>
  <c r="BF1820" i="5"/>
  <c r="BL1820" i="5" s="1"/>
  <c r="BG1820" i="5"/>
  <c r="BF1819" i="5"/>
  <c r="BL1819" i="5" s="1"/>
  <c r="BG1819" i="5"/>
  <c r="BF1818" i="5"/>
  <c r="BL1818" i="5" s="1"/>
  <c r="BG1818" i="5"/>
  <c r="BF1817" i="5"/>
  <c r="BL1817" i="5" s="1"/>
  <c r="BG1817" i="5"/>
  <c r="BF1816" i="5"/>
  <c r="BL1816" i="5" s="1"/>
  <c r="BG1816" i="5"/>
  <c r="BF1815" i="5"/>
  <c r="BL1815" i="5" s="1"/>
  <c r="BG1815" i="5"/>
  <c r="BF1814" i="5"/>
  <c r="BL1814" i="5" s="1"/>
  <c r="BG1814" i="5"/>
  <c r="BF1813" i="5"/>
  <c r="BL1813" i="5" s="1"/>
  <c r="BG1813" i="5"/>
  <c r="BF1812" i="5"/>
  <c r="BL1812" i="5" s="1"/>
  <c r="BG1812" i="5"/>
  <c r="BF1811" i="5"/>
  <c r="BL1811" i="5" s="1"/>
  <c r="BG1811" i="5"/>
  <c r="BF1810" i="5"/>
  <c r="BL1810" i="5" s="1"/>
  <c r="BG1810" i="5"/>
  <c r="BF1809" i="5"/>
  <c r="BL1809" i="5" s="1"/>
  <c r="BG1809" i="5"/>
  <c r="BF1808" i="5"/>
  <c r="BL1808" i="5" s="1"/>
  <c r="BG1808" i="5"/>
  <c r="BF1807" i="5"/>
  <c r="BL1807" i="5" s="1"/>
  <c r="BG1807" i="5"/>
  <c r="BF1806" i="5"/>
  <c r="BL1806" i="5" s="1"/>
  <c r="BG1806" i="5"/>
  <c r="BF1803" i="5"/>
  <c r="BL1803" i="5" s="1"/>
  <c r="BG1803" i="5"/>
  <c r="B16" i="10"/>
  <c r="M16" i="10" s="1"/>
  <c r="D45" i="10" s="1"/>
  <c r="O8" i="16" l="1"/>
  <c r="F41" i="16" s="1"/>
  <c r="K14" i="16"/>
  <c r="G44" i="16" s="1"/>
  <c r="K6" i="16"/>
  <c r="G40" i="16" s="1"/>
  <c r="L8" i="16"/>
  <c r="C41" i="16" s="1"/>
  <c r="K8" i="16"/>
  <c r="G41" i="16" s="1"/>
  <c r="K10" i="16"/>
  <c r="G42" i="16" s="1"/>
  <c r="K12" i="16"/>
  <c r="G43" i="16" s="1"/>
  <c r="K20" i="16"/>
  <c r="G47" i="16" s="1"/>
  <c r="K18" i="16"/>
  <c r="G46" i="16" s="1"/>
  <c r="L6" i="16"/>
  <c r="C40" i="16" s="1"/>
  <c r="K16" i="16"/>
  <c r="G45" i="16" s="1"/>
  <c r="O6" i="16"/>
  <c r="F40" i="16" s="1"/>
  <c r="H62" i="16" s="1"/>
  <c r="K8" i="10"/>
  <c r="G41" i="10" s="1"/>
  <c r="K12" i="10"/>
  <c r="G43" i="10" s="1"/>
  <c r="K14" i="10"/>
  <c r="G44" i="10" s="1"/>
  <c r="G42" i="10"/>
  <c r="J16" i="10"/>
  <c r="H45" i="10" s="1"/>
  <c r="K16" i="10"/>
  <c r="N16" i="10"/>
  <c r="E45" i="10" s="1"/>
  <c r="O16" i="10"/>
  <c r="F45" i="10" s="1"/>
  <c r="L16" i="10"/>
  <c r="C45" i="10" s="1"/>
  <c r="C57" i="13"/>
  <c r="I71" i="13" s="1"/>
  <c r="J56" i="13"/>
  <c r="L56" i="13"/>
  <c r="J55" i="13"/>
  <c r="L55" i="13"/>
  <c r="J51" i="13"/>
  <c r="L51" i="13"/>
  <c r="J52" i="13"/>
  <c r="L52" i="13"/>
  <c r="J57" i="13"/>
  <c r="L57" i="13"/>
  <c r="J50" i="13"/>
  <c r="L50" i="13"/>
  <c r="J53" i="13"/>
  <c r="L53" i="13"/>
  <c r="C55" i="13"/>
  <c r="I69" i="13" s="1"/>
  <c r="E55" i="13"/>
  <c r="C52" i="13"/>
  <c r="I66" i="13" s="1"/>
  <c r="E52" i="13"/>
  <c r="C53" i="13"/>
  <c r="I67" i="13" s="1"/>
  <c r="E53" i="13"/>
  <c r="C54" i="13"/>
  <c r="I68" i="13" s="1"/>
  <c r="E54" i="13"/>
  <c r="C50" i="13"/>
  <c r="I64" i="13" s="1"/>
  <c r="E50" i="13"/>
  <c r="C56" i="13"/>
  <c r="I70" i="13" s="1"/>
  <c r="E56" i="13"/>
  <c r="C51" i="13"/>
  <c r="I65" i="13" s="1"/>
  <c r="E51" i="13"/>
  <c r="E57" i="13"/>
  <c r="B18" i="10"/>
  <c r="M18" i="10" s="1"/>
  <c r="D46" i="10" s="1"/>
  <c r="E70" i="16" l="1"/>
  <c r="I70" i="16"/>
  <c r="E71" i="16"/>
  <c r="I69" i="16"/>
  <c r="I71" i="16"/>
  <c r="E69" i="16"/>
  <c r="J66" i="13"/>
  <c r="K66" i="13" s="1"/>
  <c r="Q52" i="13"/>
  <c r="J64" i="13"/>
  <c r="K64" i="13" s="1"/>
  <c r="Q50" i="13"/>
  <c r="Q55" i="13"/>
  <c r="J69" i="13"/>
  <c r="K69" i="13" s="1"/>
  <c r="J68" i="13"/>
  <c r="K68" i="13" s="1"/>
  <c r="Q54" i="13"/>
  <c r="J67" i="13"/>
  <c r="K67" i="13" s="1"/>
  <c r="Q53" i="13"/>
  <c r="J65" i="13"/>
  <c r="K65" i="13" s="1"/>
  <c r="Q51" i="13"/>
  <c r="Q57" i="13"/>
  <c r="J71" i="13"/>
  <c r="K71" i="13" s="1"/>
  <c r="Q56" i="13"/>
  <c r="J70" i="13"/>
  <c r="K70" i="13" s="1"/>
  <c r="O18" i="10"/>
  <c r="F46" i="10" s="1"/>
  <c r="N18" i="10"/>
  <c r="E46" i="10" s="1"/>
  <c r="K18" i="10"/>
  <c r="J18" i="10"/>
  <c r="H46" i="10" s="1"/>
  <c r="L18" i="10"/>
  <c r="C46" i="10" s="1"/>
  <c r="G45" i="10"/>
  <c r="B20" i="10"/>
  <c r="M20" i="10" s="1"/>
  <c r="D47" i="10" s="1"/>
  <c r="I62" i="16" l="1"/>
  <c r="E62" i="16"/>
  <c r="O20" i="10"/>
  <c r="F47" i="10" s="1"/>
  <c r="K20" i="10"/>
  <c r="L20" i="10"/>
  <c r="C47" i="10" s="1"/>
  <c r="J20" i="10"/>
  <c r="H47" i="10" s="1"/>
  <c r="N20" i="10"/>
  <c r="E47" i="10" s="1"/>
  <c r="G46" i="10"/>
  <c r="G68" i="10"/>
  <c r="J62" i="16" l="1"/>
  <c r="J61" i="10"/>
  <c r="H68" i="10"/>
  <c r="G47" i="10"/>
  <c r="E76" i="10" l="1"/>
  <c r="E78" i="10"/>
  <c r="I78" i="10"/>
  <c r="I76" i="10"/>
  <c r="I77" i="10"/>
  <c r="E77" i="10"/>
  <c r="I68" i="10" l="1"/>
  <c r="E68" i="10"/>
  <c r="E72" i="10" s="1"/>
  <c r="I72" i="10" l="1"/>
  <c r="J68" i="10"/>
  <c r="J72" i="10" s="1"/>
</calcChain>
</file>

<file path=xl/sharedStrings.xml><?xml version="1.0" encoding="utf-8"?>
<sst xmlns="http://schemas.openxmlformats.org/spreadsheetml/2006/main" count="50218" uniqueCount="2320">
  <si>
    <t>NomeIDF</t>
  </si>
  <si>
    <t>Tipologia</t>
  </si>
  <si>
    <t>Nome do Arquivo</t>
  </si>
  <si>
    <t>Entorno</t>
  </si>
  <si>
    <t>Total Building Area m²</t>
  </si>
  <si>
    <t>Net Conditioned Building Area m²</t>
  </si>
  <si>
    <t>Heating kWh/ano</t>
  </si>
  <si>
    <t>Cooling kWh/ano</t>
  </si>
  <si>
    <t>Interior Lighting kWh/ano</t>
  </si>
  <si>
    <t>Exterior Lighting kWh/ano</t>
  </si>
  <si>
    <t>Interior Equipment kWh/ano</t>
  </si>
  <si>
    <t>Exterior Equipment kWh/ano</t>
  </si>
  <si>
    <t>Fans kWh/ano</t>
  </si>
  <si>
    <t>Pumps kWh/ano</t>
  </si>
  <si>
    <t>Heating [%]</t>
  </si>
  <si>
    <t>Cooling [%]</t>
  </si>
  <si>
    <t>Interior Lighting [%]</t>
  </si>
  <si>
    <t>Exterior Lighting [%]</t>
  </si>
  <si>
    <t>Interior Equipment [%]</t>
  </si>
  <si>
    <t>Exterior Equipment [%]</t>
  </si>
  <si>
    <t>Fans [%]</t>
  </si>
  <si>
    <t>Pumps [%]</t>
  </si>
  <si>
    <t>Total End Uses [%]</t>
  </si>
  <si>
    <t>Lighting kWh/ano/m2</t>
  </si>
  <si>
    <t>HVAC kWh/ano/m2</t>
  </si>
  <si>
    <t>Other kWh/ano/m2</t>
  </si>
  <si>
    <t>Total kWh/ano/m2</t>
  </si>
  <si>
    <t>Weather File</t>
  </si>
  <si>
    <t>Lighting [W/m2]</t>
  </si>
  <si>
    <t>People [m2 per person]</t>
  </si>
  <si>
    <t>Plug and Process [W/m2]</t>
  </si>
  <si>
    <t>Lights</t>
  </si>
  <si>
    <t>BuildingSurface_Detailed</t>
  </si>
  <si>
    <t>Construction</t>
  </si>
  <si>
    <t>WindowMaterial_SimpleGlazingSystem</t>
  </si>
  <si>
    <t>Building</t>
  </si>
  <si>
    <t>ZoneVentilation_DesignFlowRate</t>
  </si>
  <si>
    <t>Agencia Bancaria</t>
  </si>
  <si>
    <t>Z1.BRA_SP_Campos.do.Jordao.868720_INMET_Agencia_Bancaria_VRF_0Table.html</t>
  </si>
  <si>
    <t>Z2.BRA_SP_Sao.Paulo.837810_INMET_Agencia_Bancaria_VRF_0Table.html</t>
  </si>
  <si>
    <t>Z3.BRA_RS_Porto.Alegre.869880_INMET_Agencia_Bancaria_VRF_0Table.html</t>
  </si>
  <si>
    <t>Z4.BRA_GO_Goiania.834230_INMET_Agencia_Bancaria_VRF_0Table.html</t>
  </si>
  <si>
    <t>Z5.BRA_RJ_Rio.de.Janeiro-Vila.Militar.868790_INMET_Agencia_Bancaria_VRF_0Table.html</t>
  </si>
  <si>
    <t>Z6.BRA_ES_Vitoria.868300_INMET_Agencia_Bancaria_VRF_0Table.html</t>
  </si>
  <si>
    <t>Z7.BRA_PE_Recife.819580_INMET_Agencia_Bancaria_VRF_0Table.html</t>
  </si>
  <si>
    <t>Z8.BRA_CE_Fortaleza-Pinto.Martins.Intl.AP.817580_INMET_Agencia_Bancaria_VRF_0Table.html</t>
  </si>
  <si>
    <t>Z1.BRA_SP_Campos.do.Jordao.868720_INMET_Agencia_Bancaria_VRF_100Table.html</t>
  </si>
  <si>
    <t>Z2.BRA_SP_Sao.Paulo.837810_INMET_Agencia_Bancaria_VRF_100Table.html</t>
  </si>
  <si>
    <t>Z3.BRA_RS_Porto.Alegre.869880_INMET_Agencia_Bancaria_VRF_100Table.html</t>
  </si>
  <si>
    <t>Z4.BRA_GO_Goiania.834230_INMET_Agencia_Bancaria_VRF_100Table.html</t>
  </si>
  <si>
    <t>Z5.BRA_RJ_Rio.de.Janeiro-Vila.Militar.868790_INMET_Agencia_Bancaria_VRF_100Table.html</t>
  </si>
  <si>
    <t>Z6.BRA_ES_Vitoria.868300_INMET_Agencia_Bancaria_VRF_100Table.html</t>
  </si>
  <si>
    <t>Z7.BRA_PE_Recife.819580_INMET_Agencia_Bancaria_VRF_100Table.html</t>
  </si>
  <si>
    <t>Z8.BRA_CE_Fortaleza-Pinto.Martins.Intl.AP.817580_INMET_Agencia_Bancaria_VRF_100Table.html</t>
  </si>
  <si>
    <t>Z1.BRA_SP_Campos.do.Jordao.868720_INMET_Agencia_Bancaria_VRF_101Table.html</t>
  </si>
  <si>
    <t>Z2.BRA_SP_Sao.Paulo.837810_INMET_Agencia_Bancaria_VRF_101Table.html</t>
  </si>
  <si>
    <t>Z3.BRA_RS_Porto.Alegre.869880_INMET_Agencia_Bancaria_VRF_101Table.html</t>
  </si>
  <si>
    <t>Z4.BRA_GO_Goiania.834230_INMET_Agencia_Bancaria_VRF_101Table.html</t>
  </si>
  <si>
    <t>Z5.BRA_RJ_Rio.de.Janeiro-Vila.Militar.868790_INMET_Agencia_Bancaria_VRF_101Table.html</t>
  </si>
  <si>
    <t>Z6.BRA_ES_Vitoria.868300_INMET_Agencia_Bancaria_VRF_101Table.html</t>
  </si>
  <si>
    <t>Z7.BRA_PE_Recife.819580_INMET_Agencia_Bancaria_VRF_101Table.html</t>
  </si>
  <si>
    <t>Z8.BRA_CE_Fortaleza-Pinto.Martins.Intl.AP.817580_INMET_Agencia_Bancaria_VRF_101Table.html</t>
  </si>
  <si>
    <t>Z1.BRA_SP_Campos.do.Jordao.868720_INMET_Agencia_Bancaria_VRF_102Table.html</t>
  </si>
  <si>
    <t>Z2.BRA_SP_Sao.Paulo.837810_INMET_Agencia_Bancaria_VRF_102Table.html</t>
  </si>
  <si>
    <t>Z3.BRA_RS_Porto.Alegre.869880_INMET_Agencia_Bancaria_VRF_102Table.html</t>
  </si>
  <si>
    <t>Z4.BRA_GO_Goiania.834230_INMET_Agencia_Bancaria_VRF_102Table.html</t>
  </si>
  <si>
    <t>Z5.BRA_RJ_Rio.de.Janeiro-Vila.Militar.868790_INMET_Agencia_Bancaria_VRF_102Table.html</t>
  </si>
  <si>
    <t>Z6.BRA_ES_Vitoria.868300_INMET_Agencia_Bancaria_VRF_102Table.html</t>
  </si>
  <si>
    <t>Z7.BRA_PE_Recife.819580_INMET_Agencia_Bancaria_VRF_102Table.html</t>
  </si>
  <si>
    <t>Z8.BRA_CE_Fortaleza-Pinto.Martins.Intl.AP.817580_INMET_Agencia_Bancaria_VRF_102Table.html</t>
  </si>
  <si>
    <t>Z1.BRA_SP_Campos.do.Jordao.868720_INMET_Agencia_Bancaria_VRF_103Table.html</t>
  </si>
  <si>
    <t>Z2.BRA_SP_Sao.Paulo.837810_INMET_Agencia_Bancaria_VRF_103Table.html</t>
  </si>
  <si>
    <t>Z3.BRA_RS_Porto.Alegre.869880_INMET_Agencia_Bancaria_VRF_103Table.html</t>
  </si>
  <si>
    <t>Z4.BRA_GO_Goiania.834230_INMET_Agencia_Bancaria_VRF_103Table.html</t>
  </si>
  <si>
    <t>Z5.BRA_RJ_Rio.de.Janeiro-Vila.Militar.868790_INMET_Agencia_Bancaria_VRF_103Table.html</t>
  </si>
  <si>
    <t>Z6.BRA_ES_Vitoria.868300_INMET_Agencia_Bancaria_VRF_103Table.html</t>
  </si>
  <si>
    <t>Z7.BRA_PE_Recife.819580_INMET_Agencia_Bancaria_VRF_103Table.html</t>
  </si>
  <si>
    <t>Z8.BRA_CE_Fortaleza-Pinto.Martins.Intl.AP.817580_INMET_Agencia_Bancaria_VRF_103Table.html</t>
  </si>
  <si>
    <t>Z1.BRA_SP_Campos.do.Jordao.868720_INMET_Agencia_Bancaria_VRF_104Table.html</t>
  </si>
  <si>
    <t>Z2.BRA_SP_Sao.Paulo.837810_INMET_Agencia_Bancaria_VRF_104Table.html</t>
  </si>
  <si>
    <t>Z3.BRA_RS_Porto.Alegre.869880_INMET_Agencia_Bancaria_VRF_104Table.html</t>
  </si>
  <si>
    <t>Z4.BRA_GO_Goiania.834230_INMET_Agencia_Bancaria_VRF_104Table.html</t>
  </si>
  <si>
    <t>Z5.BRA_RJ_Rio.de.Janeiro-Vila.Militar.868790_INMET_Agencia_Bancaria_VRF_104Table.html</t>
  </si>
  <si>
    <t>Z6.BRA_ES_Vitoria.868300_INMET_Agencia_Bancaria_VRF_104Table.html</t>
  </si>
  <si>
    <t>Z7.BRA_PE_Recife.819580_INMET_Agencia_Bancaria_VRF_104Table.html</t>
  </si>
  <si>
    <t>Z8.BRA_CE_Fortaleza-Pinto.Martins.Intl.AP.817580_INMET_Agencia_Bancaria_VRF_104Table.html</t>
  </si>
  <si>
    <t>Z1.BRA_SP_Campos.do.Jordao.868720_INMET_Agencia_Bancaria_VRF_105Table.html</t>
  </si>
  <si>
    <t>Z2.BRA_SP_Sao.Paulo.837810_INMET_Agencia_Bancaria_VRF_105Table.html</t>
  </si>
  <si>
    <t>Z3.BRA_RS_Porto.Alegre.869880_INMET_Agencia_Bancaria_VRF_105Table.html</t>
  </si>
  <si>
    <t>Z4.BRA_GO_Goiania.834230_INMET_Agencia_Bancaria_VRF_105Table.html</t>
  </si>
  <si>
    <t>Z5.BRA_RJ_Rio.de.Janeiro-Vila.Militar.868790_INMET_Agencia_Bancaria_VRF_105Table.html</t>
  </si>
  <si>
    <t>Z6.BRA_ES_Vitoria.868300_INMET_Agencia_Bancaria_VRF_105Table.html</t>
  </si>
  <si>
    <t>Z7.BRA_PE_Recife.819580_INMET_Agencia_Bancaria_VRF_105Table.html</t>
  </si>
  <si>
    <t>Z8.BRA_CE_Fortaleza-Pinto.Martins.Intl.AP.817580_INMET_Agencia_Bancaria_VRF_105Table.html</t>
  </si>
  <si>
    <t>Z1.BRA_SP_Campos.do.Jordao.868720_INMET_Agencia_Bancaria_VRF_106Table.html</t>
  </si>
  <si>
    <t>Z2.BRA_SP_Sao.Paulo.837810_INMET_Agencia_Bancaria_VRF_106Table.html</t>
  </si>
  <si>
    <t>Z3.BRA_RS_Porto.Alegre.869880_INMET_Agencia_Bancaria_VRF_106Table.html</t>
  </si>
  <si>
    <t>Z4.BRA_GO_Goiania.834230_INMET_Agencia_Bancaria_VRF_106Table.html</t>
  </si>
  <si>
    <t>Z5.BRA_RJ_Rio.de.Janeiro-Vila.Militar.868790_INMET_Agencia_Bancaria_VRF_106Table.html</t>
  </si>
  <si>
    <t>Z6.BRA_ES_Vitoria.868300_INMET_Agencia_Bancaria_VRF_106Table.html</t>
  </si>
  <si>
    <t>Z7.BRA_PE_Recife.819580_INMET_Agencia_Bancaria_VRF_106Table.html</t>
  </si>
  <si>
    <t>Z8.BRA_CE_Fortaleza-Pinto.Martins.Intl.AP.817580_INMET_Agencia_Bancaria_VRF_106Table.html</t>
  </si>
  <si>
    <t>Z1.BRA_SP_Campos.do.Jordao.868720_INMET_Agencia_Bancaria_VRF_107Table.html</t>
  </si>
  <si>
    <t>Z2.BRA_SP_Sao.Paulo.837810_INMET_Agencia_Bancaria_VRF_107Table.html</t>
  </si>
  <si>
    <t>Z3.BRA_RS_Porto.Alegre.869880_INMET_Agencia_Bancaria_VRF_107Table.html</t>
  </si>
  <si>
    <t>Z4.BRA_GO_Goiania.834230_INMET_Agencia_Bancaria_VRF_107Table.html</t>
  </si>
  <si>
    <t>Z5.BRA_RJ_Rio.de.Janeiro-Vila.Militar.868790_INMET_Agencia_Bancaria_VRF_107Table.html</t>
  </si>
  <si>
    <t>Z6.BRA_ES_Vitoria.868300_INMET_Agencia_Bancaria_VRF_107Table.html</t>
  </si>
  <si>
    <t>Z7.BRA_PE_Recife.819580_INMET_Agencia_Bancaria_VRF_107Table.html</t>
  </si>
  <si>
    <t>Z8.BRA_CE_Fortaleza-Pinto.Martins.Intl.AP.817580_INMET_Agencia_Bancaria_VRF_107Table.html</t>
  </si>
  <si>
    <t>Z1.BRA_SP_Campos.do.Jordao.868720_INMET_Agencia_Bancaria_VRF_108Table.html</t>
  </si>
  <si>
    <t>Z2.BRA_SP_Sao.Paulo.837810_INMET_Agencia_Bancaria_VRF_108Table.html</t>
  </si>
  <si>
    <t>Z3.BRA_RS_Porto.Alegre.869880_INMET_Agencia_Bancaria_VRF_108Table.html</t>
  </si>
  <si>
    <t>Z4.BRA_GO_Goiania.834230_INMET_Agencia_Bancaria_VRF_108Table.html</t>
  </si>
  <si>
    <t>Z5.BRA_RJ_Rio.de.Janeiro-Vila.Militar.868790_INMET_Agencia_Bancaria_VRF_108Table.html</t>
  </si>
  <si>
    <t>Z6.BRA_ES_Vitoria.868300_INMET_Agencia_Bancaria_VRF_108Table.html</t>
  </si>
  <si>
    <t>Z7.BRA_PE_Recife.819580_INMET_Agencia_Bancaria_VRF_108Table.html</t>
  </si>
  <si>
    <t>Z8.BRA_CE_Fortaleza-Pinto.Martins.Intl.AP.817580_INMET_Agencia_Bancaria_VRF_108Table.html</t>
  </si>
  <si>
    <t>Z1.BRA_SP_Campos.do.Jordao.868720_INMET_Agencia_Bancaria_VRF_109Table.html</t>
  </si>
  <si>
    <t>Z2.BRA_SP_Sao.Paulo.837810_INMET_Agencia_Bancaria_VRF_109Table.html</t>
  </si>
  <si>
    <t>Z3.BRA_RS_Porto.Alegre.869880_INMET_Agencia_Bancaria_VRF_109Table.html</t>
  </si>
  <si>
    <t>Z4.BRA_GO_Goiania.834230_INMET_Agencia_Bancaria_VRF_109Table.html</t>
  </si>
  <si>
    <t>Z5.BRA_RJ_Rio.de.Janeiro-Vila.Militar.868790_INMET_Agencia_Bancaria_VRF_109Table.html</t>
  </si>
  <si>
    <t>Z6.BRA_ES_Vitoria.868300_INMET_Agencia_Bancaria_VRF_109Table.html</t>
  </si>
  <si>
    <t>Z7.BRA_PE_Recife.819580_INMET_Agencia_Bancaria_VRF_109Table.html</t>
  </si>
  <si>
    <t>Z8.BRA_CE_Fortaleza-Pinto.Martins.Intl.AP.817580_INMET_Agencia_Bancaria_VRF_109Table.html</t>
  </si>
  <si>
    <t>Z1.BRA_SP_Campos.do.Jordao.868720_INMET_Agencia_Bancaria_VRF_10Table.html</t>
  </si>
  <si>
    <t>Z2.BRA_SP_Sao.Paulo.837810_INMET_Agencia_Bancaria_VRF_10Table.html</t>
  </si>
  <si>
    <t>Z3.BRA_RS_Porto.Alegre.869880_INMET_Agencia_Bancaria_VRF_10Table.html</t>
  </si>
  <si>
    <t>Z4.BRA_GO_Goiania.834230_INMET_Agencia_Bancaria_VRF_10Table.html</t>
  </si>
  <si>
    <t>Z5.BRA_RJ_Rio.de.Janeiro-Vila.Militar.868790_INMET_Agencia_Bancaria_VRF_10Table.html</t>
  </si>
  <si>
    <t>Z6.BRA_ES_Vitoria.868300_INMET_Agencia_Bancaria_VRF_10Table.html</t>
  </si>
  <si>
    <t>Z7.BRA_PE_Recife.819580_INMET_Agencia_Bancaria_VRF_10Table.html</t>
  </si>
  <si>
    <t>Z8.BRA_CE_Fortaleza-Pinto.Martins.Intl.AP.817580_INMET_Agencia_Bancaria_VRF_10Table.html</t>
  </si>
  <si>
    <t>Z1.BRA_SP_Campos.do.Jordao.868720_INMET_Agencia_Bancaria_VRF_110Table.html</t>
  </si>
  <si>
    <t>Z2.BRA_SP_Sao.Paulo.837810_INMET_Agencia_Bancaria_VRF_110Table.html</t>
  </si>
  <si>
    <t>Z3.BRA_RS_Porto.Alegre.869880_INMET_Agencia_Bancaria_VRF_110Table.html</t>
  </si>
  <si>
    <t>Z4.BRA_GO_Goiania.834230_INMET_Agencia_Bancaria_VRF_110Table.html</t>
  </si>
  <si>
    <t>Z5.BRA_RJ_Rio.de.Janeiro-Vila.Militar.868790_INMET_Agencia_Bancaria_VRF_110Table.html</t>
  </si>
  <si>
    <t>Z6.BRA_ES_Vitoria.868300_INMET_Agencia_Bancaria_VRF_110Table.html</t>
  </si>
  <si>
    <t>Z7.BRA_PE_Recife.819580_INMET_Agencia_Bancaria_VRF_110Table.html</t>
  </si>
  <si>
    <t>Z8.BRA_CE_Fortaleza-Pinto.Martins.Intl.AP.817580_INMET_Agencia_Bancaria_VRF_110Table.html</t>
  </si>
  <si>
    <t>Z1.BRA_SP_Campos.do.Jordao.868720_INMET_Agencia_Bancaria_VRF_111Table.html</t>
  </si>
  <si>
    <t>Z2.BRA_SP_Sao.Paulo.837810_INMET_Agencia_Bancaria_VRF_111Table.html</t>
  </si>
  <si>
    <t>Z3.BRA_RS_Porto.Alegre.869880_INMET_Agencia_Bancaria_VRF_111Table.html</t>
  </si>
  <si>
    <t>Z4.BRA_GO_Goiania.834230_INMET_Agencia_Bancaria_VRF_111Table.html</t>
  </si>
  <si>
    <t>Z5.BRA_RJ_Rio.de.Janeiro-Vila.Militar.868790_INMET_Agencia_Bancaria_VRF_111Table.html</t>
  </si>
  <si>
    <t>Z6.BRA_ES_Vitoria.868300_INMET_Agencia_Bancaria_VRF_111Table.html</t>
  </si>
  <si>
    <t>Z7.BRA_PE_Recife.819580_INMET_Agencia_Bancaria_VRF_111Table.html</t>
  </si>
  <si>
    <t>Z8.BRA_CE_Fortaleza-Pinto.Martins.Intl.AP.817580_INMET_Agencia_Bancaria_VRF_111Table.html</t>
  </si>
  <si>
    <t>Z1.BRA_SP_Campos.do.Jordao.868720_INMET_Agencia_Bancaria_VRF_112Table.html</t>
  </si>
  <si>
    <t>Z2.BRA_SP_Sao.Paulo.837810_INMET_Agencia_Bancaria_VRF_112Table.html</t>
  </si>
  <si>
    <t>Z3.BRA_RS_Porto.Alegre.869880_INMET_Agencia_Bancaria_VRF_112Table.html</t>
  </si>
  <si>
    <t>Z4.BRA_GO_Goiania.834230_INMET_Agencia_Bancaria_VRF_112Table.html</t>
  </si>
  <si>
    <t>Z5.BRA_RJ_Rio.de.Janeiro-Vila.Militar.868790_INMET_Agencia_Bancaria_VRF_112Table.html</t>
  </si>
  <si>
    <t>Z6.BRA_ES_Vitoria.868300_INMET_Agencia_Bancaria_VRF_112Table.html</t>
  </si>
  <si>
    <t>Z7.BRA_PE_Recife.819580_INMET_Agencia_Bancaria_VRF_112Table.html</t>
  </si>
  <si>
    <t>Z8.BRA_CE_Fortaleza-Pinto.Martins.Intl.AP.817580_INMET_Agencia_Bancaria_VRF_112Table.html</t>
  </si>
  <si>
    <t>Z1.BRA_SP_Campos.do.Jordao.868720_INMET_Agencia_Bancaria_VRF_113Table.html</t>
  </si>
  <si>
    <t>Z2.BRA_SP_Sao.Paulo.837810_INMET_Agencia_Bancaria_VRF_113Table.html</t>
  </si>
  <si>
    <t>Z3.BRA_RS_Porto.Alegre.869880_INMET_Agencia_Bancaria_VRF_113Table.html</t>
  </si>
  <si>
    <t>Z4.BRA_GO_Goiania.834230_INMET_Agencia_Bancaria_VRF_113Table.html</t>
  </si>
  <si>
    <t>Z5.BRA_RJ_Rio.de.Janeiro-Vila.Militar.868790_INMET_Agencia_Bancaria_VRF_113Table.html</t>
  </si>
  <si>
    <t>Z6.BRA_ES_Vitoria.868300_INMET_Agencia_Bancaria_VRF_113Table.html</t>
  </si>
  <si>
    <t>Z7.BRA_PE_Recife.819580_INMET_Agencia_Bancaria_VRF_113Table.html</t>
  </si>
  <si>
    <t>Z8.BRA_CE_Fortaleza-Pinto.Martins.Intl.AP.817580_INMET_Agencia_Bancaria_VRF_113Table.html</t>
  </si>
  <si>
    <t>Z1.BRA_SP_Campos.do.Jordao.868720_INMET_Agencia_Bancaria_VRF_114Table.html</t>
  </si>
  <si>
    <t>Z2.BRA_SP_Sao.Paulo.837810_INMET_Agencia_Bancaria_VRF_114Table.html</t>
  </si>
  <si>
    <t>Z3.BRA_RS_Porto.Alegre.869880_INMET_Agencia_Bancaria_VRF_114Table.html</t>
  </si>
  <si>
    <t>Z4.BRA_GO_Goiania.834230_INMET_Agencia_Bancaria_VRF_114Table.html</t>
  </si>
  <si>
    <t>Z5.BRA_RJ_Rio.de.Janeiro-Vila.Militar.868790_INMET_Agencia_Bancaria_VRF_114Table.html</t>
  </si>
  <si>
    <t>Z6.BRA_ES_Vitoria.868300_INMET_Agencia_Bancaria_VRF_114Table.html</t>
  </si>
  <si>
    <t>Z7.BRA_PE_Recife.819580_INMET_Agencia_Bancaria_VRF_114Table.html</t>
  </si>
  <si>
    <t>Z8.BRA_CE_Fortaleza-Pinto.Martins.Intl.AP.817580_INMET_Agencia_Bancaria_VRF_114Table.html</t>
  </si>
  <si>
    <t>Z1.BRA_SP_Campos.do.Jordao.868720_INMET_Agencia_Bancaria_VRF_115Table.html</t>
  </si>
  <si>
    <t>Z2.BRA_SP_Sao.Paulo.837810_INMET_Agencia_Bancaria_VRF_115Table.html</t>
  </si>
  <si>
    <t>Z3.BRA_RS_Porto.Alegre.869880_INMET_Agencia_Bancaria_VRF_115Table.html</t>
  </si>
  <si>
    <t>Z4.BRA_GO_Goiania.834230_INMET_Agencia_Bancaria_VRF_115Table.html</t>
  </si>
  <si>
    <t>Z5.BRA_RJ_Rio.de.Janeiro-Vila.Militar.868790_INMET_Agencia_Bancaria_VRF_115Table.html</t>
  </si>
  <si>
    <t>Z6.BRA_ES_Vitoria.868300_INMET_Agencia_Bancaria_VRF_115Table.html</t>
  </si>
  <si>
    <t>Z7.BRA_PE_Recife.819580_INMET_Agencia_Bancaria_VRF_115Table.html</t>
  </si>
  <si>
    <t>Z8.BRA_CE_Fortaleza-Pinto.Martins.Intl.AP.817580_INMET_Agencia_Bancaria_VRF_115Table.html</t>
  </si>
  <si>
    <t>Z1.BRA_SP_Campos.do.Jordao.868720_INMET_Agencia_Bancaria_VRF_116Table.html</t>
  </si>
  <si>
    <t>Z2.BRA_SP_Sao.Paulo.837810_INMET_Agencia_Bancaria_VRF_116Table.html</t>
  </si>
  <si>
    <t>Z3.BRA_RS_Porto.Alegre.869880_INMET_Agencia_Bancaria_VRF_116Table.html</t>
  </si>
  <si>
    <t>Z4.BRA_GO_Goiania.834230_INMET_Agencia_Bancaria_VRF_116Table.html</t>
  </si>
  <si>
    <t>Z5.BRA_RJ_Rio.de.Janeiro-Vila.Militar.868790_INMET_Agencia_Bancaria_VRF_116Table.html</t>
  </si>
  <si>
    <t>Z6.BRA_ES_Vitoria.868300_INMET_Agencia_Bancaria_VRF_116Table.html</t>
  </si>
  <si>
    <t>Z7.BRA_PE_Recife.819580_INMET_Agencia_Bancaria_VRF_116Table.html</t>
  </si>
  <si>
    <t>Z8.BRA_CE_Fortaleza-Pinto.Martins.Intl.AP.817580_INMET_Agencia_Bancaria_VRF_116Table.html</t>
  </si>
  <si>
    <t>Z1.BRA_SP_Campos.do.Jordao.868720_INMET_Agencia_Bancaria_VRF_117Table.html</t>
  </si>
  <si>
    <t>Z2.BRA_SP_Sao.Paulo.837810_INMET_Agencia_Bancaria_VRF_117Table.html</t>
  </si>
  <si>
    <t>Z3.BRA_RS_Porto.Alegre.869880_INMET_Agencia_Bancaria_VRF_117Table.html</t>
  </si>
  <si>
    <t>Z4.BRA_GO_Goiania.834230_INMET_Agencia_Bancaria_VRF_117Table.html</t>
  </si>
  <si>
    <t>Z5.BRA_RJ_Rio.de.Janeiro-Vila.Militar.868790_INMET_Agencia_Bancaria_VRF_117Table.html</t>
  </si>
  <si>
    <t>Z6.BRA_ES_Vitoria.868300_INMET_Agencia_Bancaria_VRF_117Table.html</t>
  </si>
  <si>
    <t>Z7.BRA_PE_Recife.819580_INMET_Agencia_Bancaria_VRF_117Table.html</t>
  </si>
  <si>
    <t>Z8.BRA_CE_Fortaleza-Pinto.Martins.Intl.AP.817580_INMET_Agencia_Bancaria_VRF_117Table.html</t>
  </si>
  <si>
    <t>Z1.BRA_SP_Campos.do.Jordao.868720_INMET_Agencia_Bancaria_VRF_118Table.html</t>
  </si>
  <si>
    <t>Z2.BRA_SP_Sao.Paulo.837810_INMET_Agencia_Bancaria_VRF_118Table.html</t>
  </si>
  <si>
    <t>Z3.BRA_RS_Porto.Alegre.869880_INMET_Agencia_Bancaria_VRF_118Table.html</t>
  </si>
  <si>
    <t>Z4.BRA_GO_Goiania.834230_INMET_Agencia_Bancaria_VRF_118Table.html</t>
  </si>
  <si>
    <t>Z5.BRA_RJ_Rio.de.Janeiro-Vila.Militar.868790_INMET_Agencia_Bancaria_VRF_118Table.html</t>
  </si>
  <si>
    <t>Z6.BRA_ES_Vitoria.868300_INMET_Agencia_Bancaria_VRF_118Table.html</t>
  </si>
  <si>
    <t>Z7.BRA_PE_Recife.819580_INMET_Agencia_Bancaria_VRF_118Table.html</t>
  </si>
  <si>
    <t>Z8.BRA_CE_Fortaleza-Pinto.Martins.Intl.AP.817580_INMET_Agencia_Bancaria_VRF_118Table.html</t>
  </si>
  <si>
    <t>Z1.BRA_SP_Campos.do.Jordao.868720_INMET_Agencia_Bancaria_VRF_119Table.html</t>
  </si>
  <si>
    <t>Z2.BRA_SP_Sao.Paulo.837810_INMET_Agencia_Bancaria_VRF_119Table.html</t>
  </si>
  <si>
    <t>Z3.BRA_RS_Porto.Alegre.869880_INMET_Agencia_Bancaria_VRF_119Table.html</t>
  </si>
  <si>
    <t>Z4.BRA_GO_Goiania.834230_INMET_Agencia_Bancaria_VRF_119Table.html</t>
  </si>
  <si>
    <t>Z5.BRA_RJ_Rio.de.Janeiro-Vila.Militar.868790_INMET_Agencia_Bancaria_VRF_119Table.html</t>
  </si>
  <si>
    <t>Z6.BRA_ES_Vitoria.868300_INMET_Agencia_Bancaria_VRF_119Table.html</t>
  </si>
  <si>
    <t>Z7.BRA_PE_Recife.819580_INMET_Agencia_Bancaria_VRF_119Table.html</t>
  </si>
  <si>
    <t>Z8.BRA_CE_Fortaleza-Pinto.Martins.Intl.AP.817580_INMET_Agencia_Bancaria_VRF_119Table.html</t>
  </si>
  <si>
    <t>Z1.BRA_SP_Campos.do.Jordao.868720_INMET_Agencia_Bancaria_VRF_11Table.html</t>
  </si>
  <si>
    <t>Z2.BRA_SP_Sao.Paulo.837810_INMET_Agencia_Bancaria_VRF_11Table.html</t>
  </si>
  <si>
    <t>Z3.BRA_RS_Porto.Alegre.869880_INMET_Agencia_Bancaria_VRF_11Table.html</t>
  </si>
  <si>
    <t>Z4.BRA_GO_Goiania.834230_INMET_Agencia_Bancaria_VRF_11Table.html</t>
  </si>
  <si>
    <t>Z5.BRA_RJ_Rio.de.Janeiro-Vila.Militar.868790_INMET_Agencia_Bancaria_VRF_11Table.html</t>
  </si>
  <si>
    <t>Z6.BRA_ES_Vitoria.868300_INMET_Agencia_Bancaria_VRF_11Table.html</t>
  </si>
  <si>
    <t>Z7.BRA_PE_Recife.819580_INMET_Agencia_Bancaria_VRF_11Table.html</t>
  </si>
  <si>
    <t>Z8.BRA_CE_Fortaleza-Pinto.Martins.Intl.AP.817580_INMET_Agencia_Bancaria_VRF_11Table.html</t>
  </si>
  <si>
    <t>Z1.BRA_SP_Campos.do.Jordao.868720_INMET_Agencia_Bancaria_VRF_120Table.html</t>
  </si>
  <si>
    <t>Z2.BRA_SP_Sao.Paulo.837810_INMET_Agencia_Bancaria_VRF_120Table.html</t>
  </si>
  <si>
    <t>Z3.BRA_RS_Porto.Alegre.869880_INMET_Agencia_Bancaria_VRF_120Table.html</t>
  </si>
  <si>
    <t>Z4.BRA_GO_Goiania.834230_INMET_Agencia_Bancaria_VRF_120Table.html</t>
  </si>
  <si>
    <t>Z5.BRA_RJ_Rio.de.Janeiro-Vila.Militar.868790_INMET_Agencia_Bancaria_VRF_120Table.html</t>
  </si>
  <si>
    <t>Z6.BRA_ES_Vitoria.868300_INMET_Agencia_Bancaria_VRF_120Table.html</t>
  </si>
  <si>
    <t>Z7.BRA_PE_Recife.819580_INMET_Agencia_Bancaria_VRF_120Table.html</t>
  </si>
  <si>
    <t>Z8.BRA_CE_Fortaleza-Pinto.Martins.Intl.AP.817580_INMET_Agencia_Bancaria_VRF_120Table.html</t>
  </si>
  <si>
    <t>Z1.BRA_SP_Campos.do.Jordao.868720_INMET_Agencia_Bancaria_VRF_121Table.html</t>
  </si>
  <si>
    <t>Z2.BRA_SP_Sao.Paulo.837810_INMET_Agencia_Bancaria_VRF_121Table.html</t>
  </si>
  <si>
    <t>Z3.BRA_RS_Porto.Alegre.869880_INMET_Agencia_Bancaria_VRF_121Table.html</t>
  </si>
  <si>
    <t>Z4.BRA_GO_Goiania.834230_INMET_Agencia_Bancaria_VRF_121Table.html</t>
  </si>
  <si>
    <t>Z5.BRA_RJ_Rio.de.Janeiro-Vila.Militar.868790_INMET_Agencia_Bancaria_VRF_121Table.html</t>
  </si>
  <si>
    <t>Z6.BRA_ES_Vitoria.868300_INMET_Agencia_Bancaria_VRF_121Table.html</t>
  </si>
  <si>
    <t>Z7.BRA_PE_Recife.819580_INMET_Agencia_Bancaria_VRF_121Table.html</t>
  </si>
  <si>
    <t>Z8.BRA_CE_Fortaleza-Pinto.Martins.Intl.AP.817580_INMET_Agencia_Bancaria_VRF_121Table.html</t>
  </si>
  <si>
    <t>Z1.BRA_SP_Campos.do.Jordao.868720_INMET_Agencia_Bancaria_VRF_122Table.html</t>
  </si>
  <si>
    <t>Z2.BRA_SP_Sao.Paulo.837810_INMET_Agencia_Bancaria_VRF_122Table.html</t>
  </si>
  <si>
    <t>Z3.BRA_RS_Porto.Alegre.869880_INMET_Agencia_Bancaria_VRF_122Table.html</t>
  </si>
  <si>
    <t>Z4.BRA_GO_Goiania.834230_INMET_Agencia_Bancaria_VRF_122Table.html</t>
  </si>
  <si>
    <t>Z5.BRA_RJ_Rio.de.Janeiro-Vila.Militar.868790_INMET_Agencia_Bancaria_VRF_122Table.html</t>
  </si>
  <si>
    <t>Z6.BRA_ES_Vitoria.868300_INMET_Agencia_Bancaria_VRF_122Table.html</t>
  </si>
  <si>
    <t>Z7.BRA_PE_Recife.819580_INMET_Agencia_Bancaria_VRF_122Table.html</t>
  </si>
  <si>
    <t>Z8.BRA_CE_Fortaleza-Pinto.Martins.Intl.AP.817580_INMET_Agencia_Bancaria_VRF_122Table.html</t>
  </si>
  <si>
    <t>Z1.BRA_SP_Campos.do.Jordao.868720_INMET_Agencia_Bancaria_VRF_123Table.html</t>
  </si>
  <si>
    <t>Z2.BRA_SP_Sao.Paulo.837810_INMET_Agencia_Bancaria_VRF_123Table.html</t>
  </si>
  <si>
    <t>Z3.BRA_RS_Porto.Alegre.869880_INMET_Agencia_Bancaria_VRF_123Table.html</t>
  </si>
  <si>
    <t>Z4.BRA_GO_Goiania.834230_INMET_Agencia_Bancaria_VRF_123Table.html</t>
  </si>
  <si>
    <t>Z5.BRA_RJ_Rio.de.Janeiro-Vila.Militar.868790_INMET_Agencia_Bancaria_VRF_123Table.html</t>
  </si>
  <si>
    <t>Z6.BRA_ES_Vitoria.868300_INMET_Agencia_Bancaria_VRF_123Table.html</t>
  </si>
  <si>
    <t>Z7.BRA_PE_Recife.819580_INMET_Agencia_Bancaria_VRF_123Table.html</t>
  </si>
  <si>
    <t>Z8.BRA_CE_Fortaleza-Pinto.Martins.Intl.AP.817580_INMET_Agencia_Bancaria_VRF_123Table.html</t>
  </si>
  <si>
    <t>Z1.BRA_SP_Campos.do.Jordao.868720_INMET_Agencia_Bancaria_VRF_124Table.html</t>
  </si>
  <si>
    <t>Z2.BRA_SP_Sao.Paulo.837810_INMET_Agencia_Bancaria_VRF_124Table.html</t>
  </si>
  <si>
    <t>Z3.BRA_RS_Porto.Alegre.869880_INMET_Agencia_Bancaria_VRF_124Table.html</t>
  </si>
  <si>
    <t>Z4.BRA_GO_Goiania.834230_INMET_Agencia_Bancaria_VRF_124Table.html</t>
  </si>
  <si>
    <t>Z5.BRA_RJ_Rio.de.Janeiro-Vila.Militar.868790_INMET_Agencia_Bancaria_VRF_124Table.html</t>
  </si>
  <si>
    <t>Z6.BRA_ES_Vitoria.868300_INMET_Agencia_Bancaria_VRF_124Table.html</t>
  </si>
  <si>
    <t>Z7.BRA_PE_Recife.819580_INMET_Agencia_Bancaria_VRF_124Table.html</t>
  </si>
  <si>
    <t>Z8.BRA_CE_Fortaleza-Pinto.Martins.Intl.AP.817580_INMET_Agencia_Bancaria_VRF_124Table.html</t>
  </si>
  <si>
    <t>Z1.BRA_SP_Campos.do.Jordao.868720_INMET_Agencia_Bancaria_VRF_125Table.html</t>
  </si>
  <si>
    <t>Z2.BRA_SP_Sao.Paulo.837810_INMET_Agencia_Bancaria_VRF_125Table.html</t>
  </si>
  <si>
    <t>Z3.BRA_RS_Porto.Alegre.869880_INMET_Agencia_Bancaria_VRF_125Table.html</t>
  </si>
  <si>
    <t>Z4.BRA_GO_Goiania.834230_INMET_Agencia_Bancaria_VRF_125Table.html</t>
  </si>
  <si>
    <t>Z5.BRA_RJ_Rio.de.Janeiro-Vila.Militar.868790_INMET_Agencia_Bancaria_VRF_125Table.html</t>
  </si>
  <si>
    <t>Z6.BRA_ES_Vitoria.868300_INMET_Agencia_Bancaria_VRF_125Table.html</t>
  </si>
  <si>
    <t>Z7.BRA_PE_Recife.819580_INMET_Agencia_Bancaria_VRF_125Table.html</t>
  </si>
  <si>
    <t>Z8.BRA_CE_Fortaleza-Pinto.Martins.Intl.AP.817580_INMET_Agencia_Bancaria_VRF_125Table.html</t>
  </si>
  <si>
    <t>Z1.BRA_SP_Campos.do.Jordao.868720_INMET_Agencia_Bancaria_VRF_126Table.html</t>
  </si>
  <si>
    <t>Z2.BRA_SP_Sao.Paulo.837810_INMET_Agencia_Bancaria_VRF_126Table.html</t>
  </si>
  <si>
    <t>Z3.BRA_RS_Porto.Alegre.869880_INMET_Agencia_Bancaria_VRF_126Table.html</t>
  </si>
  <si>
    <t>Z4.BRA_GO_Goiania.834230_INMET_Agencia_Bancaria_VRF_126Table.html</t>
  </si>
  <si>
    <t>Z5.BRA_RJ_Rio.de.Janeiro-Vila.Militar.868790_INMET_Agencia_Bancaria_VRF_126Table.html</t>
  </si>
  <si>
    <t>Z6.BRA_ES_Vitoria.868300_INMET_Agencia_Bancaria_VRF_126Table.html</t>
  </si>
  <si>
    <t>Z7.BRA_PE_Recife.819580_INMET_Agencia_Bancaria_VRF_126Table.html</t>
  </si>
  <si>
    <t>Z8.BRA_CE_Fortaleza-Pinto.Martins.Intl.AP.817580_INMET_Agencia_Bancaria_VRF_126Table.html</t>
  </si>
  <si>
    <t>Z1.BRA_SP_Campos.do.Jordao.868720_INMET_Agencia_Bancaria_VRF_127Table.html</t>
  </si>
  <si>
    <t>Z2.BRA_SP_Sao.Paulo.837810_INMET_Agencia_Bancaria_VRF_127Table.html</t>
  </si>
  <si>
    <t>Z3.BRA_RS_Porto.Alegre.869880_INMET_Agencia_Bancaria_VRF_127Table.html</t>
  </si>
  <si>
    <t>Z4.BRA_GO_Goiania.834230_INMET_Agencia_Bancaria_VRF_127Table.html</t>
  </si>
  <si>
    <t>Z5.BRA_RJ_Rio.de.Janeiro-Vila.Militar.868790_INMET_Agencia_Bancaria_VRF_127Table.html</t>
  </si>
  <si>
    <t>Z6.BRA_ES_Vitoria.868300_INMET_Agencia_Bancaria_VRF_127Table.html</t>
  </si>
  <si>
    <t>Z7.BRA_PE_Recife.819580_INMET_Agencia_Bancaria_VRF_127Table.html</t>
  </si>
  <si>
    <t>Z8.BRA_CE_Fortaleza-Pinto.Martins.Intl.AP.817580_INMET_Agencia_Bancaria_VRF_127Table.html</t>
  </si>
  <si>
    <t>Z1.BRA_SP_Campos.do.Jordao.868720_INMET_Agencia_Bancaria_VRF_12Table.html</t>
  </si>
  <si>
    <t>Z2.BRA_SP_Sao.Paulo.837810_INMET_Agencia_Bancaria_VRF_12Table.html</t>
  </si>
  <si>
    <t>Z3.BRA_RS_Porto.Alegre.869880_INMET_Agencia_Bancaria_VRF_12Table.html</t>
  </si>
  <si>
    <t>Z4.BRA_GO_Goiania.834230_INMET_Agencia_Bancaria_VRF_12Table.html</t>
  </si>
  <si>
    <t>Z5.BRA_RJ_Rio.de.Janeiro-Vila.Militar.868790_INMET_Agencia_Bancaria_VRF_12Table.html</t>
  </si>
  <si>
    <t>Z6.BRA_ES_Vitoria.868300_INMET_Agencia_Bancaria_VRF_12Table.html</t>
  </si>
  <si>
    <t>Z7.BRA_PE_Recife.819580_INMET_Agencia_Bancaria_VRF_12Table.html</t>
  </si>
  <si>
    <t>Z8.BRA_CE_Fortaleza-Pinto.Martins.Intl.AP.817580_INMET_Agencia_Bancaria_VRF_12Table.html</t>
  </si>
  <si>
    <t>Z1.BRA_SP_Campos.do.Jordao.868720_INMET_Agencia_Bancaria_VRF_13Table.html</t>
  </si>
  <si>
    <t>Z2.BRA_SP_Sao.Paulo.837810_INMET_Agencia_Bancaria_VRF_13Table.html</t>
  </si>
  <si>
    <t>Z3.BRA_RS_Porto.Alegre.869880_INMET_Agencia_Bancaria_VRF_13Table.html</t>
  </si>
  <si>
    <t>Z4.BRA_GO_Goiania.834230_INMET_Agencia_Bancaria_VRF_13Table.html</t>
  </si>
  <si>
    <t>Z5.BRA_RJ_Rio.de.Janeiro-Vila.Militar.868790_INMET_Agencia_Bancaria_VRF_13Table.html</t>
  </si>
  <si>
    <t>Z6.BRA_ES_Vitoria.868300_INMET_Agencia_Bancaria_VRF_13Table.html</t>
  </si>
  <si>
    <t>Z7.BRA_PE_Recife.819580_INMET_Agencia_Bancaria_VRF_13Table.html</t>
  </si>
  <si>
    <t>Z8.BRA_CE_Fortaleza-Pinto.Martins.Intl.AP.817580_INMET_Agencia_Bancaria_VRF_13Table.html</t>
  </si>
  <si>
    <t>Z1.BRA_SP_Campos.do.Jordao.868720_INMET_Agencia_Bancaria_VRF_14Table.html</t>
  </si>
  <si>
    <t>Z2.BRA_SP_Sao.Paulo.837810_INMET_Agencia_Bancaria_VRF_14Table.html</t>
  </si>
  <si>
    <t>Z3.BRA_RS_Porto.Alegre.869880_INMET_Agencia_Bancaria_VRF_14Table.html</t>
  </si>
  <si>
    <t>Z4.BRA_GO_Goiania.834230_INMET_Agencia_Bancaria_VRF_14Table.html</t>
  </si>
  <si>
    <t>Z5.BRA_RJ_Rio.de.Janeiro-Vila.Militar.868790_INMET_Agencia_Bancaria_VRF_14Table.html</t>
  </si>
  <si>
    <t>Z6.BRA_ES_Vitoria.868300_INMET_Agencia_Bancaria_VRF_14Table.html</t>
  </si>
  <si>
    <t>Z7.BRA_PE_Recife.819580_INMET_Agencia_Bancaria_VRF_14Table.html</t>
  </si>
  <si>
    <t>Z8.BRA_CE_Fortaleza-Pinto.Martins.Intl.AP.817580_INMET_Agencia_Bancaria_VRF_14Table.html</t>
  </si>
  <si>
    <t>Z1.BRA_SP_Campos.do.Jordao.868720_INMET_Agencia_Bancaria_VRF_15Table.html</t>
  </si>
  <si>
    <t>Z2.BRA_SP_Sao.Paulo.837810_INMET_Agencia_Bancaria_VRF_15Table.html</t>
  </si>
  <si>
    <t>Z3.BRA_RS_Porto.Alegre.869880_INMET_Agencia_Bancaria_VRF_15Table.html</t>
  </si>
  <si>
    <t>Z4.BRA_GO_Goiania.834230_INMET_Agencia_Bancaria_VRF_15Table.html</t>
  </si>
  <si>
    <t>Z5.BRA_RJ_Rio.de.Janeiro-Vila.Militar.868790_INMET_Agencia_Bancaria_VRF_15Table.html</t>
  </si>
  <si>
    <t>Z6.BRA_ES_Vitoria.868300_INMET_Agencia_Bancaria_VRF_15Table.html</t>
  </si>
  <si>
    <t>Z7.BRA_PE_Recife.819580_INMET_Agencia_Bancaria_VRF_15Table.html</t>
  </si>
  <si>
    <t>Z8.BRA_CE_Fortaleza-Pinto.Martins.Intl.AP.817580_INMET_Agencia_Bancaria_VRF_15Table.html</t>
  </si>
  <si>
    <t>Z1.BRA_SP_Campos.do.Jordao.868720_INMET_Agencia_Bancaria_VRF_16Table.html</t>
  </si>
  <si>
    <t>Z2.BRA_SP_Sao.Paulo.837810_INMET_Agencia_Bancaria_VRF_16Table.html</t>
  </si>
  <si>
    <t>Z3.BRA_RS_Porto.Alegre.869880_INMET_Agencia_Bancaria_VRF_16Table.html</t>
  </si>
  <si>
    <t>Z4.BRA_GO_Goiania.834230_INMET_Agencia_Bancaria_VRF_16Table.html</t>
  </si>
  <si>
    <t>Z5.BRA_RJ_Rio.de.Janeiro-Vila.Militar.868790_INMET_Agencia_Bancaria_VRF_16Table.html</t>
  </si>
  <si>
    <t>Z6.BRA_ES_Vitoria.868300_INMET_Agencia_Bancaria_VRF_16Table.html</t>
  </si>
  <si>
    <t>Z7.BRA_PE_Recife.819580_INMET_Agencia_Bancaria_VRF_16Table.html</t>
  </si>
  <si>
    <t>Z8.BRA_CE_Fortaleza-Pinto.Martins.Intl.AP.817580_INMET_Agencia_Bancaria_VRF_16Table.html</t>
  </si>
  <si>
    <t>Z1.BRA_SP_Campos.do.Jordao.868720_INMET_Agencia_Bancaria_VRF_17Table.html</t>
  </si>
  <si>
    <t>Z2.BRA_SP_Sao.Paulo.837810_INMET_Agencia_Bancaria_VRF_17Table.html</t>
  </si>
  <si>
    <t>Z3.BRA_RS_Porto.Alegre.869880_INMET_Agencia_Bancaria_VRF_17Table.html</t>
  </si>
  <si>
    <t>Z4.BRA_GO_Goiania.834230_INMET_Agencia_Bancaria_VRF_17Table.html</t>
  </si>
  <si>
    <t>Z5.BRA_RJ_Rio.de.Janeiro-Vila.Militar.868790_INMET_Agencia_Bancaria_VRF_17Table.html</t>
  </si>
  <si>
    <t>Z6.BRA_ES_Vitoria.868300_INMET_Agencia_Bancaria_VRF_17Table.html</t>
  </si>
  <si>
    <t>Z7.BRA_PE_Recife.819580_INMET_Agencia_Bancaria_VRF_17Table.html</t>
  </si>
  <si>
    <t>Z8.BRA_CE_Fortaleza-Pinto.Martins.Intl.AP.817580_INMET_Agencia_Bancaria_VRF_17Table.html</t>
  </si>
  <si>
    <t>Z1.BRA_SP_Campos.do.Jordao.868720_INMET_Agencia_Bancaria_VRF_18Table.html</t>
  </si>
  <si>
    <t>Z2.BRA_SP_Sao.Paulo.837810_INMET_Agencia_Bancaria_VRF_18Table.html</t>
  </si>
  <si>
    <t>Z3.BRA_RS_Porto.Alegre.869880_INMET_Agencia_Bancaria_VRF_18Table.html</t>
  </si>
  <si>
    <t>Z4.BRA_GO_Goiania.834230_INMET_Agencia_Bancaria_VRF_18Table.html</t>
  </si>
  <si>
    <t>Z5.BRA_RJ_Rio.de.Janeiro-Vila.Militar.868790_INMET_Agencia_Bancaria_VRF_18Table.html</t>
  </si>
  <si>
    <t>Z6.BRA_ES_Vitoria.868300_INMET_Agencia_Bancaria_VRF_18Table.html</t>
  </si>
  <si>
    <t>Z7.BRA_PE_Recife.819580_INMET_Agencia_Bancaria_VRF_18Table.html</t>
  </si>
  <si>
    <t>Z8.BRA_CE_Fortaleza-Pinto.Martins.Intl.AP.817580_INMET_Agencia_Bancaria_VRF_18Table.html</t>
  </si>
  <si>
    <t>Z1.BRA_SP_Campos.do.Jordao.868720_INMET_Agencia_Bancaria_VRF_19Table.html</t>
  </si>
  <si>
    <t>Z2.BRA_SP_Sao.Paulo.837810_INMET_Agencia_Bancaria_VRF_19Table.html</t>
  </si>
  <si>
    <t>Z3.BRA_RS_Porto.Alegre.869880_INMET_Agencia_Bancaria_VRF_19Table.html</t>
  </si>
  <si>
    <t>Z4.BRA_GO_Goiania.834230_INMET_Agencia_Bancaria_VRF_19Table.html</t>
  </si>
  <si>
    <t>Z5.BRA_RJ_Rio.de.Janeiro-Vila.Militar.868790_INMET_Agencia_Bancaria_VRF_19Table.html</t>
  </si>
  <si>
    <t>Z6.BRA_ES_Vitoria.868300_INMET_Agencia_Bancaria_VRF_19Table.html</t>
  </si>
  <si>
    <t>Z7.BRA_PE_Recife.819580_INMET_Agencia_Bancaria_VRF_19Table.html</t>
  </si>
  <si>
    <t>Z8.BRA_CE_Fortaleza-Pinto.Martins.Intl.AP.817580_INMET_Agencia_Bancaria_VRF_19Table.html</t>
  </si>
  <si>
    <t>Z1.BRA_SP_Campos.do.Jordao.868720_INMET_Agencia_Bancaria_VRF_1Table.html</t>
  </si>
  <si>
    <t>Z2.BRA_SP_Sao.Paulo.837810_INMET_Agencia_Bancaria_VRF_1Table.html</t>
  </si>
  <si>
    <t>Z3.BRA_RS_Porto.Alegre.869880_INMET_Agencia_Bancaria_VRF_1Table.html</t>
  </si>
  <si>
    <t>Z4.BRA_GO_Goiania.834230_INMET_Agencia_Bancaria_VRF_1Table.html</t>
  </si>
  <si>
    <t>Z5.BRA_RJ_Rio.de.Janeiro-Vila.Militar.868790_INMET_Agencia_Bancaria_VRF_1Table.html</t>
  </si>
  <si>
    <t>Z6.BRA_ES_Vitoria.868300_INMET_Agencia_Bancaria_VRF_1Table.html</t>
  </si>
  <si>
    <t>Z7.BRA_PE_Recife.819580_INMET_Agencia_Bancaria_VRF_1Table.html</t>
  </si>
  <si>
    <t>Z8.BRA_CE_Fortaleza-Pinto.Martins.Intl.AP.817580_INMET_Agencia_Bancaria_VRF_1Table.html</t>
  </si>
  <si>
    <t>Z1.BRA_SP_Campos.do.Jordao.868720_INMET_Agencia_Bancaria_VRF_20Table.html</t>
  </si>
  <si>
    <t>Z2.BRA_SP_Sao.Paulo.837810_INMET_Agencia_Bancaria_VRF_20Table.html</t>
  </si>
  <si>
    <t>Z3.BRA_RS_Porto.Alegre.869880_INMET_Agencia_Bancaria_VRF_20Table.html</t>
  </si>
  <si>
    <t>Z4.BRA_GO_Goiania.834230_INMET_Agencia_Bancaria_VRF_20Table.html</t>
  </si>
  <si>
    <t>Z5.BRA_RJ_Rio.de.Janeiro-Vila.Militar.868790_INMET_Agencia_Bancaria_VRF_20Table.html</t>
  </si>
  <si>
    <t>Z6.BRA_ES_Vitoria.868300_INMET_Agencia_Bancaria_VRF_20Table.html</t>
  </si>
  <si>
    <t>Z7.BRA_PE_Recife.819580_INMET_Agencia_Bancaria_VRF_20Table.html</t>
  </si>
  <si>
    <t>Z8.BRA_CE_Fortaleza-Pinto.Martins.Intl.AP.817580_INMET_Agencia_Bancaria_VRF_20Table.html</t>
  </si>
  <si>
    <t>Z1.BRA_SP_Campos.do.Jordao.868720_INMET_Agencia_Bancaria_VRF_21Table.html</t>
  </si>
  <si>
    <t>Z2.BRA_SP_Sao.Paulo.837810_INMET_Agencia_Bancaria_VRF_21Table.html</t>
  </si>
  <si>
    <t>Z3.BRA_RS_Porto.Alegre.869880_INMET_Agencia_Bancaria_VRF_21Table.html</t>
  </si>
  <si>
    <t>Z4.BRA_GO_Goiania.834230_INMET_Agencia_Bancaria_VRF_21Table.html</t>
  </si>
  <si>
    <t>Z5.BRA_RJ_Rio.de.Janeiro-Vila.Militar.868790_INMET_Agencia_Bancaria_VRF_21Table.html</t>
  </si>
  <si>
    <t>Z6.BRA_ES_Vitoria.868300_INMET_Agencia_Bancaria_VRF_21Table.html</t>
  </si>
  <si>
    <t>Z7.BRA_PE_Recife.819580_INMET_Agencia_Bancaria_VRF_21Table.html</t>
  </si>
  <si>
    <t>Z8.BRA_CE_Fortaleza-Pinto.Martins.Intl.AP.817580_INMET_Agencia_Bancaria_VRF_21Table.html</t>
  </si>
  <si>
    <t>Z1.BRA_SP_Campos.do.Jordao.868720_INMET_Agencia_Bancaria_VRF_22Table.html</t>
  </si>
  <si>
    <t>Z2.BRA_SP_Sao.Paulo.837810_INMET_Agencia_Bancaria_VRF_22Table.html</t>
  </si>
  <si>
    <t>Z3.BRA_RS_Porto.Alegre.869880_INMET_Agencia_Bancaria_VRF_22Table.html</t>
  </si>
  <si>
    <t>Z4.BRA_GO_Goiania.834230_INMET_Agencia_Bancaria_VRF_22Table.html</t>
  </si>
  <si>
    <t>Z5.BRA_RJ_Rio.de.Janeiro-Vila.Militar.868790_INMET_Agencia_Bancaria_VRF_22Table.html</t>
  </si>
  <si>
    <t>Z6.BRA_ES_Vitoria.868300_INMET_Agencia_Bancaria_VRF_22Table.html</t>
  </si>
  <si>
    <t>Z7.BRA_PE_Recife.819580_INMET_Agencia_Bancaria_VRF_22Table.html</t>
  </si>
  <si>
    <t>Z8.BRA_CE_Fortaleza-Pinto.Martins.Intl.AP.817580_INMET_Agencia_Bancaria_VRF_22Table.html</t>
  </si>
  <si>
    <t>Z1.BRA_SP_Campos.do.Jordao.868720_INMET_Agencia_Bancaria_VRF_23Table.html</t>
  </si>
  <si>
    <t>Z2.BRA_SP_Sao.Paulo.837810_INMET_Agencia_Bancaria_VRF_23Table.html</t>
  </si>
  <si>
    <t>Z3.BRA_RS_Porto.Alegre.869880_INMET_Agencia_Bancaria_VRF_23Table.html</t>
  </si>
  <si>
    <t>Z4.BRA_GO_Goiania.834230_INMET_Agencia_Bancaria_VRF_23Table.html</t>
  </si>
  <si>
    <t>Z5.BRA_RJ_Rio.de.Janeiro-Vila.Militar.868790_INMET_Agencia_Bancaria_VRF_23Table.html</t>
  </si>
  <si>
    <t>Z6.BRA_ES_Vitoria.868300_INMET_Agencia_Bancaria_VRF_23Table.html</t>
  </si>
  <si>
    <t>Z7.BRA_PE_Recife.819580_INMET_Agencia_Bancaria_VRF_23Table.html</t>
  </si>
  <si>
    <t>Z8.BRA_CE_Fortaleza-Pinto.Martins.Intl.AP.817580_INMET_Agencia_Bancaria_VRF_23Table.html</t>
  </si>
  <si>
    <t>Z1.BRA_SP_Campos.do.Jordao.868720_INMET_Agencia_Bancaria_VRF_24Table.html</t>
  </si>
  <si>
    <t>Z2.BRA_SP_Sao.Paulo.837810_INMET_Agencia_Bancaria_VRF_24Table.html</t>
  </si>
  <si>
    <t>Z3.BRA_RS_Porto.Alegre.869880_INMET_Agencia_Bancaria_VRF_24Table.html</t>
  </si>
  <si>
    <t>Z4.BRA_GO_Goiania.834230_INMET_Agencia_Bancaria_VRF_24Table.html</t>
  </si>
  <si>
    <t>Z5.BRA_RJ_Rio.de.Janeiro-Vila.Militar.868790_INMET_Agencia_Bancaria_VRF_24Table.html</t>
  </si>
  <si>
    <t>Z6.BRA_ES_Vitoria.868300_INMET_Agencia_Bancaria_VRF_24Table.html</t>
  </si>
  <si>
    <t>Z7.BRA_PE_Recife.819580_INMET_Agencia_Bancaria_VRF_24Table.html</t>
  </si>
  <si>
    <t>Z8.BRA_CE_Fortaleza-Pinto.Martins.Intl.AP.817580_INMET_Agencia_Bancaria_VRF_24Table.html</t>
  </si>
  <si>
    <t>Z1.BRA_SP_Campos.do.Jordao.868720_INMET_Agencia_Bancaria_VRF_25Table.html</t>
  </si>
  <si>
    <t>Z2.BRA_SP_Sao.Paulo.837810_INMET_Agencia_Bancaria_VRF_25Table.html</t>
  </si>
  <si>
    <t>Z3.BRA_RS_Porto.Alegre.869880_INMET_Agencia_Bancaria_VRF_25Table.html</t>
  </si>
  <si>
    <t>Z4.BRA_GO_Goiania.834230_INMET_Agencia_Bancaria_VRF_25Table.html</t>
  </si>
  <si>
    <t>Z5.BRA_RJ_Rio.de.Janeiro-Vila.Militar.868790_INMET_Agencia_Bancaria_VRF_25Table.html</t>
  </si>
  <si>
    <t>Z6.BRA_ES_Vitoria.868300_INMET_Agencia_Bancaria_VRF_25Table.html</t>
  </si>
  <si>
    <t>Z7.BRA_PE_Recife.819580_INMET_Agencia_Bancaria_VRF_25Table.html</t>
  </si>
  <si>
    <t>Z8.BRA_CE_Fortaleza-Pinto.Martins.Intl.AP.817580_INMET_Agencia_Bancaria_VRF_25Table.html</t>
  </si>
  <si>
    <t>Z1.BRA_SP_Campos.do.Jordao.868720_INMET_Agencia_Bancaria_VRF_26Table.html</t>
  </si>
  <si>
    <t>Z2.BRA_SP_Sao.Paulo.837810_INMET_Agencia_Bancaria_VRF_26Table.html</t>
  </si>
  <si>
    <t>Z3.BRA_RS_Porto.Alegre.869880_INMET_Agencia_Bancaria_VRF_26Table.html</t>
  </si>
  <si>
    <t>Z4.BRA_GO_Goiania.834230_INMET_Agencia_Bancaria_VRF_26Table.html</t>
  </si>
  <si>
    <t>Z5.BRA_RJ_Rio.de.Janeiro-Vila.Militar.868790_INMET_Agencia_Bancaria_VRF_26Table.html</t>
  </si>
  <si>
    <t>Z6.BRA_ES_Vitoria.868300_INMET_Agencia_Bancaria_VRF_26Table.html</t>
  </si>
  <si>
    <t>Z7.BRA_PE_Recife.819580_INMET_Agencia_Bancaria_VRF_26Table.html</t>
  </si>
  <si>
    <t>Z8.BRA_CE_Fortaleza-Pinto.Martins.Intl.AP.817580_INMET_Agencia_Bancaria_VRF_26Table.html</t>
  </si>
  <si>
    <t>Z1.BRA_SP_Campos.do.Jordao.868720_INMET_Agencia_Bancaria_VRF_27Table.html</t>
  </si>
  <si>
    <t>Z2.BRA_SP_Sao.Paulo.837810_INMET_Agencia_Bancaria_VRF_27Table.html</t>
  </si>
  <si>
    <t>Z3.BRA_RS_Porto.Alegre.869880_INMET_Agencia_Bancaria_VRF_27Table.html</t>
  </si>
  <si>
    <t>Z4.BRA_GO_Goiania.834230_INMET_Agencia_Bancaria_VRF_27Table.html</t>
  </si>
  <si>
    <t>Z5.BRA_RJ_Rio.de.Janeiro-Vila.Militar.868790_INMET_Agencia_Bancaria_VRF_27Table.html</t>
  </si>
  <si>
    <t>Z6.BRA_ES_Vitoria.868300_INMET_Agencia_Bancaria_VRF_27Table.html</t>
  </si>
  <si>
    <t>Z7.BRA_PE_Recife.819580_INMET_Agencia_Bancaria_VRF_27Table.html</t>
  </si>
  <si>
    <t>Z8.BRA_CE_Fortaleza-Pinto.Martins.Intl.AP.817580_INMET_Agencia_Bancaria_VRF_27Table.html</t>
  </si>
  <si>
    <t>Z1.BRA_SP_Campos.do.Jordao.868720_INMET_Agencia_Bancaria_VRF_28Table.html</t>
  </si>
  <si>
    <t>Z2.BRA_SP_Sao.Paulo.837810_INMET_Agencia_Bancaria_VRF_28Table.html</t>
  </si>
  <si>
    <t>Z3.BRA_RS_Porto.Alegre.869880_INMET_Agencia_Bancaria_VRF_28Table.html</t>
  </si>
  <si>
    <t>Z4.BRA_GO_Goiania.834230_INMET_Agencia_Bancaria_VRF_28Table.html</t>
  </si>
  <si>
    <t>Z5.BRA_RJ_Rio.de.Janeiro-Vila.Militar.868790_INMET_Agencia_Bancaria_VRF_28Table.html</t>
  </si>
  <si>
    <t>Z6.BRA_ES_Vitoria.868300_INMET_Agencia_Bancaria_VRF_28Table.html</t>
  </si>
  <si>
    <t>Z7.BRA_PE_Recife.819580_INMET_Agencia_Bancaria_VRF_28Table.html</t>
  </si>
  <si>
    <t>Z8.BRA_CE_Fortaleza-Pinto.Martins.Intl.AP.817580_INMET_Agencia_Bancaria_VRF_28Table.html</t>
  </si>
  <si>
    <t>Z1.BRA_SP_Campos.do.Jordao.868720_INMET_Agencia_Bancaria_VRF_29Table.html</t>
  </si>
  <si>
    <t>Z2.BRA_SP_Sao.Paulo.837810_INMET_Agencia_Bancaria_VRF_29Table.html</t>
  </si>
  <si>
    <t>Z3.BRA_RS_Porto.Alegre.869880_INMET_Agencia_Bancaria_VRF_29Table.html</t>
  </si>
  <si>
    <t>Z4.BRA_GO_Goiania.834230_INMET_Agencia_Bancaria_VRF_29Table.html</t>
  </si>
  <si>
    <t>Z5.BRA_RJ_Rio.de.Janeiro-Vila.Militar.868790_INMET_Agencia_Bancaria_VRF_29Table.html</t>
  </si>
  <si>
    <t>Z6.BRA_ES_Vitoria.868300_INMET_Agencia_Bancaria_VRF_29Table.html</t>
  </si>
  <si>
    <t>Z7.BRA_PE_Recife.819580_INMET_Agencia_Bancaria_VRF_29Table.html</t>
  </si>
  <si>
    <t>Z8.BRA_CE_Fortaleza-Pinto.Martins.Intl.AP.817580_INMET_Agencia_Bancaria_VRF_29Table.html</t>
  </si>
  <si>
    <t>Z1.BRA_SP_Campos.do.Jordao.868720_INMET_Agencia_Bancaria_VRF_2Table.html</t>
  </si>
  <si>
    <t>Z2.BRA_SP_Sao.Paulo.837810_INMET_Agencia_Bancaria_VRF_2Table.html</t>
  </si>
  <si>
    <t>Z3.BRA_RS_Porto.Alegre.869880_INMET_Agencia_Bancaria_VRF_2Table.html</t>
  </si>
  <si>
    <t>Z4.BRA_GO_Goiania.834230_INMET_Agencia_Bancaria_VRF_2Table.html</t>
  </si>
  <si>
    <t>Z5.BRA_RJ_Rio.de.Janeiro-Vila.Militar.868790_INMET_Agencia_Bancaria_VRF_2Table.html</t>
  </si>
  <si>
    <t>Z6.BRA_ES_Vitoria.868300_INMET_Agencia_Bancaria_VRF_2Table.html</t>
  </si>
  <si>
    <t>Z7.BRA_PE_Recife.819580_INMET_Agencia_Bancaria_VRF_2Table.html</t>
  </si>
  <si>
    <t>Z8.BRA_CE_Fortaleza-Pinto.Martins.Intl.AP.817580_INMET_Agencia_Bancaria_VRF_2Table.html</t>
  </si>
  <si>
    <t>Z1.BRA_SP_Campos.do.Jordao.868720_INMET_Agencia_Bancaria_VRF_30Table.html</t>
  </si>
  <si>
    <t>Z2.BRA_SP_Sao.Paulo.837810_INMET_Agencia_Bancaria_VRF_30Table.html</t>
  </si>
  <si>
    <t>Z3.BRA_RS_Porto.Alegre.869880_INMET_Agencia_Bancaria_VRF_30Table.html</t>
  </si>
  <si>
    <t>Z4.BRA_GO_Goiania.834230_INMET_Agencia_Bancaria_VRF_30Table.html</t>
  </si>
  <si>
    <t>Z5.BRA_RJ_Rio.de.Janeiro-Vila.Militar.868790_INMET_Agencia_Bancaria_VRF_30Table.html</t>
  </si>
  <si>
    <t>Z6.BRA_ES_Vitoria.868300_INMET_Agencia_Bancaria_VRF_30Table.html</t>
  </si>
  <si>
    <t>Z7.BRA_PE_Recife.819580_INMET_Agencia_Bancaria_VRF_30Table.html</t>
  </si>
  <si>
    <t>Z8.BRA_CE_Fortaleza-Pinto.Martins.Intl.AP.817580_INMET_Agencia_Bancaria_VRF_30Table.html</t>
  </si>
  <si>
    <t>Z1.BRA_SP_Campos.do.Jordao.868720_INMET_Agencia_Bancaria_VRF_31Table.html</t>
  </si>
  <si>
    <t>Z2.BRA_SP_Sao.Paulo.837810_INMET_Agencia_Bancaria_VRF_31Table.html</t>
  </si>
  <si>
    <t>Z3.BRA_RS_Porto.Alegre.869880_INMET_Agencia_Bancaria_VRF_31Table.html</t>
  </si>
  <si>
    <t>Z4.BRA_GO_Goiania.834230_INMET_Agencia_Bancaria_VRF_31Table.html</t>
  </si>
  <si>
    <t>Z5.BRA_RJ_Rio.de.Janeiro-Vila.Militar.868790_INMET_Agencia_Bancaria_VRF_31Table.html</t>
  </si>
  <si>
    <t>Z6.BRA_ES_Vitoria.868300_INMET_Agencia_Bancaria_VRF_31Table.html</t>
  </si>
  <si>
    <t>Z7.BRA_PE_Recife.819580_INMET_Agencia_Bancaria_VRF_31Table.html</t>
  </si>
  <si>
    <t>Z8.BRA_CE_Fortaleza-Pinto.Martins.Intl.AP.817580_INMET_Agencia_Bancaria_VRF_31Table.html</t>
  </si>
  <si>
    <t>Z1.BRA_SP_Campos.do.Jordao.868720_INMET_Agencia_Bancaria_VRF_32Table.html</t>
  </si>
  <si>
    <t>Z2.BRA_SP_Sao.Paulo.837810_INMET_Agencia_Bancaria_VRF_32Table.html</t>
  </si>
  <si>
    <t>Z3.BRA_RS_Porto.Alegre.869880_INMET_Agencia_Bancaria_VRF_32Table.html</t>
  </si>
  <si>
    <t>Z4.BRA_GO_Goiania.834230_INMET_Agencia_Bancaria_VRF_32Table.html</t>
  </si>
  <si>
    <t>Z5.BRA_RJ_Rio.de.Janeiro-Vila.Militar.868790_INMET_Agencia_Bancaria_VRF_32Table.html</t>
  </si>
  <si>
    <t>Z6.BRA_ES_Vitoria.868300_INMET_Agencia_Bancaria_VRF_32Table.html</t>
  </si>
  <si>
    <t>Z7.BRA_PE_Recife.819580_INMET_Agencia_Bancaria_VRF_32Table.html</t>
  </si>
  <si>
    <t>Z8.BRA_CE_Fortaleza-Pinto.Martins.Intl.AP.817580_INMET_Agencia_Bancaria_VRF_32Table.html</t>
  </si>
  <si>
    <t>Z1.BRA_SP_Campos.do.Jordao.868720_INMET_Agencia_Bancaria_VRF_33Table.html</t>
  </si>
  <si>
    <t>Z2.BRA_SP_Sao.Paulo.837810_INMET_Agencia_Bancaria_VRF_33Table.html</t>
  </si>
  <si>
    <t>Z3.BRA_RS_Porto.Alegre.869880_INMET_Agencia_Bancaria_VRF_33Table.html</t>
  </si>
  <si>
    <t>Z4.BRA_GO_Goiania.834230_INMET_Agencia_Bancaria_VRF_33Table.html</t>
  </si>
  <si>
    <t>Z5.BRA_RJ_Rio.de.Janeiro-Vila.Militar.868790_INMET_Agencia_Bancaria_VRF_33Table.html</t>
  </si>
  <si>
    <t>Z6.BRA_ES_Vitoria.868300_INMET_Agencia_Bancaria_VRF_33Table.html</t>
  </si>
  <si>
    <t>Z7.BRA_PE_Recife.819580_INMET_Agencia_Bancaria_VRF_33Table.html</t>
  </si>
  <si>
    <t>Z8.BRA_CE_Fortaleza-Pinto.Martins.Intl.AP.817580_INMET_Agencia_Bancaria_VRF_33Table.html</t>
  </si>
  <si>
    <t>Z1.BRA_SP_Campos.do.Jordao.868720_INMET_Agencia_Bancaria_VRF_34Table.html</t>
  </si>
  <si>
    <t>Z2.BRA_SP_Sao.Paulo.837810_INMET_Agencia_Bancaria_VRF_34Table.html</t>
  </si>
  <si>
    <t>Z3.BRA_RS_Porto.Alegre.869880_INMET_Agencia_Bancaria_VRF_34Table.html</t>
  </si>
  <si>
    <t>Z4.BRA_GO_Goiania.834230_INMET_Agencia_Bancaria_VRF_34Table.html</t>
  </si>
  <si>
    <t>Z5.BRA_RJ_Rio.de.Janeiro-Vila.Militar.868790_INMET_Agencia_Bancaria_VRF_34Table.html</t>
  </si>
  <si>
    <t>Z6.BRA_ES_Vitoria.868300_INMET_Agencia_Bancaria_VRF_34Table.html</t>
  </si>
  <si>
    <t>Z7.BRA_PE_Recife.819580_INMET_Agencia_Bancaria_VRF_34Table.html</t>
  </si>
  <si>
    <t>Z8.BRA_CE_Fortaleza-Pinto.Martins.Intl.AP.817580_INMET_Agencia_Bancaria_VRF_34Table.html</t>
  </si>
  <si>
    <t>Z1.BRA_SP_Campos.do.Jordao.868720_INMET_Agencia_Bancaria_VRF_35Table.html</t>
  </si>
  <si>
    <t>Z2.BRA_SP_Sao.Paulo.837810_INMET_Agencia_Bancaria_VRF_35Table.html</t>
  </si>
  <si>
    <t>Z3.BRA_RS_Porto.Alegre.869880_INMET_Agencia_Bancaria_VRF_35Table.html</t>
  </si>
  <si>
    <t>Z4.BRA_GO_Goiania.834230_INMET_Agencia_Bancaria_VRF_35Table.html</t>
  </si>
  <si>
    <t>Z5.BRA_RJ_Rio.de.Janeiro-Vila.Militar.868790_INMET_Agencia_Bancaria_VRF_35Table.html</t>
  </si>
  <si>
    <t>Z6.BRA_ES_Vitoria.868300_INMET_Agencia_Bancaria_VRF_35Table.html</t>
  </si>
  <si>
    <t>Z7.BRA_PE_Recife.819580_INMET_Agencia_Bancaria_VRF_35Table.html</t>
  </si>
  <si>
    <t>Z8.BRA_CE_Fortaleza-Pinto.Martins.Intl.AP.817580_INMET_Agencia_Bancaria_VRF_35Table.html</t>
  </si>
  <si>
    <t>Z1.BRA_SP_Campos.do.Jordao.868720_INMET_Agencia_Bancaria_VRF_36Table.html</t>
  </si>
  <si>
    <t>Z2.BRA_SP_Sao.Paulo.837810_INMET_Agencia_Bancaria_VRF_36Table.html</t>
  </si>
  <si>
    <t>Z3.BRA_RS_Porto.Alegre.869880_INMET_Agencia_Bancaria_VRF_36Table.html</t>
  </si>
  <si>
    <t>Z4.BRA_GO_Goiania.834230_INMET_Agencia_Bancaria_VRF_36Table.html</t>
  </si>
  <si>
    <t>Z5.BRA_RJ_Rio.de.Janeiro-Vila.Militar.868790_INMET_Agencia_Bancaria_VRF_36Table.html</t>
  </si>
  <si>
    <t>Z6.BRA_ES_Vitoria.868300_INMET_Agencia_Bancaria_VRF_36Table.html</t>
  </si>
  <si>
    <t>Z7.BRA_PE_Recife.819580_INMET_Agencia_Bancaria_VRF_36Table.html</t>
  </si>
  <si>
    <t>Z8.BRA_CE_Fortaleza-Pinto.Martins.Intl.AP.817580_INMET_Agencia_Bancaria_VRF_36Table.html</t>
  </si>
  <si>
    <t>Z1.BRA_SP_Campos.do.Jordao.868720_INMET_Agencia_Bancaria_VRF_37Table.html</t>
  </si>
  <si>
    <t>Z2.BRA_SP_Sao.Paulo.837810_INMET_Agencia_Bancaria_VRF_37Table.html</t>
  </si>
  <si>
    <t>Z3.BRA_RS_Porto.Alegre.869880_INMET_Agencia_Bancaria_VRF_37Table.html</t>
  </si>
  <si>
    <t>Z4.BRA_GO_Goiania.834230_INMET_Agencia_Bancaria_VRF_37Table.html</t>
  </si>
  <si>
    <t>Z5.BRA_RJ_Rio.de.Janeiro-Vila.Militar.868790_INMET_Agencia_Bancaria_VRF_37Table.html</t>
  </si>
  <si>
    <t>Z6.BRA_ES_Vitoria.868300_INMET_Agencia_Bancaria_VRF_37Table.html</t>
  </si>
  <si>
    <t>Z7.BRA_PE_Recife.819580_INMET_Agencia_Bancaria_VRF_37Table.html</t>
  </si>
  <si>
    <t>Z8.BRA_CE_Fortaleza-Pinto.Martins.Intl.AP.817580_INMET_Agencia_Bancaria_VRF_37Table.html</t>
  </si>
  <si>
    <t>Z1.BRA_SP_Campos.do.Jordao.868720_INMET_Agencia_Bancaria_VRF_38Table.html</t>
  </si>
  <si>
    <t>Z2.BRA_SP_Sao.Paulo.837810_INMET_Agencia_Bancaria_VRF_38Table.html</t>
  </si>
  <si>
    <t>Z3.BRA_RS_Porto.Alegre.869880_INMET_Agencia_Bancaria_VRF_38Table.html</t>
  </si>
  <si>
    <t>Z4.BRA_GO_Goiania.834230_INMET_Agencia_Bancaria_VRF_38Table.html</t>
  </si>
  <si>
    <t>Z5.BRA_RJ_Rio.de.Janeiro-Vila.Militar.868790_INMET_Agencia_Bancaria_VRF_38Table.html</t>
  </si>
  <si>
    <t>Z6.BRA_ES_Vitoria.868300_INMET_Agencia_Bancaria_VRF_38Table.html</t>
  </si>
  <si>
    <t>Z7.BRA_PE_Recife.819580_INMET_Agencia_Bancaria_VRF_38Table.html</t>
  </si>
  <si>
    <t>Z8.BRA_CE_Fortaleza-Pinto.Martins.Intl.AP.817580_INMET_Agencia_Bancaria_VRF_38Table.html</t>
  </si>
  <si>
    <t>Z1.BRA_SP_Campos.do.Jordao.868720_INMET_Agencia_Bancaria_VRF_39Table.html</t>
  </si>
  <si>
    <t>Z2.BRA_SP_Sao.Paulo.837810_INMET_Agencia_Bancaria_VRF_39Table.html</t>
  </si>
  <si>
    <t>Z3.BRA_RS_Porto.Alegre.869880_INMET_Agencia_Bancaria_VRF_39Table.html</t>
  </si>
  <si>
    <t>Z4.BRA_GO_Goiania.834230_INMET_Agencia_Bancaria_VRF_39Table.html</t>
  </si>
  <si>
    <t>Z5.BRA_RJ_Rio.de.Janeiro-Vila.Militar.868790_INMET_Agencia_Bancaria_VRF_39Table.html</t>
  </si>
  <si>
    <t>Z6.BRA_ES_Vitoria.868300_INMET_Agencia_Bancaria_VRF_39Table.html</t>
  </si>
  <si>
    <t>Z7.BRA_PE_Recife.819580_INMET_Agencia_Bancaria_VRF_39Table.html</t>
  </si>
  <si>
    <t>Z8.BRA_CE_Fortaleza-Pinto.Martins.Intl.AP.817580_INMET_Agencia_Bancaria_VRF_39Table.html</t>
  </si>
  <si>
    <t>Z1.BRA_SP_Campos.do.Jordao.868720_INMET_Agencia_Bancaria_VRF_3Table.html</t>
  </si>
  <si>
    <t>Z2.BRA_SP_Sao.Paulo.837810_INMET_Agencia_Bancaria_VRF_3Table.html</t>
  </si>
  <si>
    <t>Z3.BRA_RS_Porto.Alegre.869880_INMET_Agencia_Bancaria_VRF_3Table.html</t>
  </si>
  <si>
    <t>Z4.BRA_GO_Goiania.834230_INMET_Agencia_Bancaria_VRF_3Table.html</t>
  </si>
  <si>
    <t>Z5.BRA_RJ_Rio.de.Janeiro-Vila.Militar.868790_INMET_Agencia_Bancaria_VRF_3Table.html</t>
  </si>
  <si>
    <t>Z6.BRA_ES_Vitoria.868300_INMET_Agencia_Bancaria_VRF_3Table.html</t>
  </si>
  <si>
    <t>Z7.BRA_PE_Recife.819580_INMET_Agencia_Bancaria_VRF_3Table.html</t>
  </si>
  <si>
    <t>Z8.BRA_CE_Fortaleza-Pinto.Martins.Intl.AP.817580_INMET_Agencia_Bancaria_VRF_3Table.html</t>
  </si>
  <si>
    <t>Z1.BRA_SP_Campos.do.Jordao.868720_INMET_Agencia_Bancaria_VRF_40Table.html</t>
  </si>
  <si>
    <t>Z2.BRA_SP_Sao.Paulo.837810_INMET_Agencia_Bancaria_VRF_40Table.html</t>
  </si>
  <si>
    <t>Z3.BRA_RS_Porto.Alegre.869880_INMET_Agencia_Bancaria_VRF_40Table.html</t>
  </si>
  <si>
    <t>Z4.BRA_GO_Goiania.834230_INMET_Agencia_Bancaria_VRF_40Table.html</t>
  </si>
  <si>
    <t>Z5.BRA_RJ_Rio.de.Janeiro-Vila.Militar.868790_INMET_Agencia_Bancaria_VRF_40Table.html</t>
  </si>
  <si>
    <t>Z6.BRA_ES_Vitoria.868300_INMET_Agencia_Bancaria_VRF_40Table.html</t>
  </si>
  <si>
    <t>Z7.BRA_PE_Recife.819580_INMET_Agencia_Bancaria_VRF_40Table.html</t>
  </si>
  <si>
    <t>Z8.BRA_CE_Fortaleza-Pinto.Martins.Intl.AP.817580_INMET_Agencia_Bancaria_VRF_40Table.html</t>
  </si>
  <si>
    <t>Z1.BRA_SP_Campos.do.Jordao.868720_INMET_Agencia_Bancaria_VRF_41Table.html</t>
  </si>
  <si>
    <t>Z2.BRA_SP_Sao.Paulo.837810_INMET_Agencia_Bancaria_VRF_41Table.html</t>
  </si>
  <si>
    <t>Z3.BRA_RS_Porto.Alegre.869880_INMET_Agencia_Bancaria_VRF_41Table.html</t>
  </si>
  <si>
    <t>Z4.BRA_GO_Goiania.834230_INMET_Agencia_Bancaria_VRF_41Table.html</t>
  </si>
  <si>
    <t>Z5.BRA_RJ_Rio.de.Janeiro-Vila.Militar.868790_INMET_Agencia_Bancaria_VRF_41Table.html</t>
  </si>
  <si>
    <t>Z6.BRA_ES_Vitoria.868300_INMET_Agencia_Bancaria_VRF_41Table.html</t>
  </si>
  <si>
    <t>Z7.BRA_PE_Recife.819580_INMET_Agencia_Bancaria_VRF_41Table.html</t>
  </si>
  <si>
    <t>Z8.BRA_CE_Fortaleza-Pinto.Martins.Intl.AP.817580_INMET_Agencia_Bancaria_VRF_41Table.html</t>
  </si>
  <si>
    <t>Z1.BRA_SP_Campos.do.Jordao.868720_INMET_Agencia_Bancaria_VRF_42Table.html</t>
  </si>
  <si>
    <t>Z2.BRA_SP_Sao.Paulo.837810_INMET_Agencia_Bancaria_VRF_42Table.html</t>
  </si>
  <si>
    <t>Z3.BRA_RS_Porto.Alegre.869880_INMET_Agencia_Bancaria_VRF_42Table.html</t>
  </si>
  <si>
    <t>Z4.BRA_GO_Goiania.834230_INMET_Agencia_Bancaria_VRF_42Table.html</t>
  </si>
  <si>
    <t>Z5.BRA_RJ_Rio.de.Janeiro-Vila.Militar.868790_INMET_Agencia_Bancaria_VRF_42Table.html</t>
  </si>
  <si>
    <t>Z6.BRA_ES_Vitoria.868300_INMET_Agencia_Bancaria_VRF_42Table.html</t>
  </si>
  <si>
    <t>Z7.BRA_PE_Recife.819580_INMET_Agencia_Bancaria_VRF_42Table.html</t>
  </si>
  <si>
    <t>Z8.BRA_CE_Fortaleza-Pinto.Martins.Intl.AP.817580_INMET_Agencia_Bancaria_VRF_42Table.html</t>
  </si>
  <si>
    <t>Z1.BRA_SP_Campos.do.Jordao.868720_INMET_Agencia_Bancaria_VRF_43Table.html</t>
  </si>
  <si>
    <t>Z2.BRA_SP_Sao.Paulo.837810_INMET_Agencia_Bancaria_VRF_43Table.html</t>
  </si>
  <si>
    <t>Z3.BRA_RS_Porto.Alegre.869880_INMET_Agencia_Bancaria_VRF_43Table.html</t>
  </si>
  <si>
    <t>Z4.BRA_GO_Goiania.834230_INMET_Agencia_Bancaria_VRF_43Table.html</t>
  </si>
  <si>
    <t>Z5.BRA_RJ_Rio.de.Janeiro-Vila.Militar.868790_INMET_Agencia_Bancaria_VRF_43Table.html</t>
  </si>
  <si>
    <t>Z6.BRA_ES_Vitoria.868300_INMET_Agencia_Bancaria_VRF_43Table.html</t>
  </si>
  <si>
    <t>Z7.BRA_PE_Recife.819580_INMET_Agencia_Bancaria_VRF_43Table.html</t>
  </si>
  <si>
    <t>Z8.BRA_CE_Fortaleza-Pinto.Martins.Intl.AP.817580_INMET_Agencia_Bancaria_VRF_43Table.html</t>
  </si>
  <si>
    <t>Z1.BRA_SP_Campos.do.Jordao.868720_INMET_Agencia_Bancaria_VRF_44Table.html</t>
  </si>
  <si>
    <t>Z2.BRA_SP_Sao.Paulo.837810_INMET_Agencia_Bancaria_VRF_44Table.html</t>
  </si>
  <si>
    <t>Z3.BRA_RS_Porto.Alegre.869880_INMET_Agencia_Bancaria_VRF_44Table.html</t>
  </si>
  <si>
    <t>Z4.BRA_GO_Goiania.834230_INMET_Agencia_Bancaria_VRF_44Table.html</t>
  </si>
  <si>
    <t>Z5.BRA_RJ_Rio.de.Janeiro-Vila.Militar.868790_INMET_Agencia_Bancaria_VRF_44Table.html</t>
  </si>
  <si>
    <t>Z6.BRA_ES_Vitoria.868300_INMET_Agencia_Bancaria_VRF_44Table.html</t>
  </si>
  <si>
    <t>Z7.BRA_PE_Recife.819580_INMET_Agencia_Bancaria_VRF_44Table.html</t>
  </si>
  <si>
    <t>Z8.BRA_CE_Fortaleza-Pinto.Martins.Intl.AP.817580_INMET_Agencia_Bancaria_VRF_44Table.html</t>
  </si>
  <si>
    <t>Z1.BRA_SP_Campos.do.Jordao.868720_INMET_Agencia_Bancaria_VRF_45Table.html</t>
  </si>
  <si>
    <t>Z2.BRA_SP_Sao.Paulo.837810_INMET_Agencia_Bancaria_VRF_45Table.html</t>
  </si>
  <si>
    <t>Z3.BRA_RS_Porto.Alegre.869880_INMET_Agencia_Bancaria_VRF_45Table.html</t>
  </si>
  <si>
    <t>Z4.BRA_GO_Goiania.834230_INMET_Agencia_Bancaria_VRF_45Table.html</t>
  </si>
  <si>
    <t>Z5.BRA_RJ_Rio.de.Janeiro-Vila.Militar.868790_INMET_Agencia_Bancaria_VRF_45Table.html</t>
  </si>
  <si>
    <t>Z6.BRA_ES_Vitoria.868300_INMET_Agencia_Bancaria_VRF_45Table.html</t>
  </si>
  <si>
    <t>Z7.BRA_PE_Recife.819580_INMET_Agencia_Bancaria_VRF_45Table.html</t>
  </si>
  <si>
    <t>Z8.BRA_CE_Fortaleza-Pinto.Martins.Intl.AP.817580_INMET_Agencia_Bancaria_VRF_45Table.html</t>
  </si>
  <si>
    <t>Z1.BRA_SP_Campos.do.Jordao.868720_INMET_Agencia_Bancaria_VRF_46Table.html</t>
  </si>
  <si>
    <t>Z2.BRA_SP_Sao.Paulo.837810_INMET_Agencia_Bancaria_VRF_46Table.html</t>
  </si>
  <si>
    <t>Z3.BRA_RS_Porto.Alegre.869880_INMET_Agencia_Bancaria_VRF_46Table.html</t>
  </si>
  <si>
    <t>Z4.BRA_GO_Goiania.834230_INMET_Agencia_Bancaria_VRF_46Table.html</t>
  </si>
  <si>
    <t>Z5.BRA_RJ_Rio.de.Janeiro-Vila.Militar.868790_INMET_Agencia_Bancaria_VRF_46Table.html</t>
  </si>
  <si>
    <t>Z6.BRA_ES_Vitoria.868300_INMET_Agencia_Bancaria_VRF_46Table.html</t>
  </si>
  <si>
    <t>Z7.BRA_PE_Recife.819580_INMET_Agencia_Bancaria_VRF_46Table.html</t>
  </si>
  <si>
    <t>Z8.BRA_CE_Fortaleza-Pinto.Martins.Intl.AP.817580_INMET_Agencia_Bancaria_VRF_46Table.html</t>
  </si>
  <si>
    <t>Z1.BRA_SP_Campos.do.Jordao.868720_INMET_Agencia_Bancaria_VRF_47Table.html</t>
  </si>
  <si>
    <t>Z2.BRA_SP_Sao.Paulo.837810_INMET_Agencia_Bancaria_VRF_47Table.html</t>
  </si>
  <si>
    <t>Z3.BRA_RS_Porto.Alegre.869880_INMET_Agencia_Bancaria_VRF_47Table.html</t>
  </si>
  <si>
    <t>Z4.BRA_GO_Goiania.834230_INMET_Agencia_Bancaria_VRF_47Table.html</t>
  </si>
  <si>
    <t>Z5.BRA_RJ_Rio.de.Janeiro-Vila.Militar.868790_INMET_Agencia_Bancaria_VRF_47Table.html</t>
  </si>
  <si>
    <t>Z6.BRA_ES_Vitoria.868300_INMET_Agencia_Bancaria_VRF_47Table.html</t>
  </si>
  <si>
    <t>Z7.BRA_PE_Recife.819580_INMET_Agencia_Bancaria_VRF_47Table.html</t>
  </si>
  <si>
    <t>Z8.BRA_CE_Fortaleza-Pinto.Martins.Intl.AP.817580_INMET_Agencia_Bancaria_VRF_47Table.html</t>
  </si>
  <si>
    <t>Z1.BRA_SP_Campos.do.Jordao.868720_INMET_Agencia_Bancaria_VRF_48Table.html</t>
  </si>
  <si>
    <t>Z2.BRA_SP_Sao.Paulo.837810_INMET_Agencia_Bancaria_VRF_48Table.html</t>
  </si>
  <si>
    <t>Z3.BRA_RS_Porto.Alegre.869880_INMET_Agencia_Bancaria_VRF_48Table.html</t>
  </si>
  <si>
    <t>Z4.BRA_GO_Goiania.834230_INMET_Agencia_Bancaria_VRF_48Table.html</t>
  </si>
  <si>
    <t>Z5.BRA_RJ_Rio.de.Janeiro-Vila.Militar.868790_INMET_Agencia_Bancaria_VRF_48Table.html</t>
  </si>
  <si>
    <t>Z6.BRA_ES_Vitoria.868300_INMET_Agencia_Bancaria_VRF_48Table.html</t>
  </si>
  <si>
    <t>Z7.BRA_PE_Recife.819580_INMET_Agencia_Bancaria_VRF_48Table.html</t>
  </si>
  <si>
    <t>Z8.BRA_CE_Fortaleza-Pinto.Martins.Intl.AP.817580_INMET_Agencia_Bancaria_VRF_48Table.html</t>
  </si>
  <si>
    <t>Z1.BRA_SP_Campos.do.Jordao.868720_INMET_Agencia_Bancaria_VRF_49Table.html</t>
  </si>
  <si>
    <t>Z2.BRA_SP_Sao.Paulo.837810_INMET_Agencia_Bancaria_VRF_49Table.html</t>
  </si>
  <si>
    <t>Z3.BRA_RS_Porto.Alegre.869880_INMET_Agencia_Bancaria_VRF_49Table.html</t>
  </si>
  <si>
    <t>Z4.BRA_GO_Goiania.834230_INMET_Agencia_Bancaria_VRF_49Table.html</t>
  </si>
  <si>
    <t>Z5.BRA_RJ_Rio.de.Janeiro-Vila.Militar.868790_INMET_Agencia_Bancaria_VRF_49Table.html</t>
  </si>
  <si>
    <t>Z6.BRA_ES_Vitoria.868300_INMET_Agencia_Bancaria_VRF_49Table.html</t>
  </si>
  <si>
    <t>Z7.BRA_PE_Recife.819580_INMET_Agencia_Bancaria_VRF_49Table.html</t>
  </si>
  <si>
    <t>Z8.BRA_CE_Fortaleza-Pinto.Martins.Intl.AP.817580_INMET_Agencia_Bancaria_VRF_49Table.html</t>
  </si>
  <si>
    <t>Z1.BRA_SP_Campos.do.Jordao.868720_INMET_Agencia_Bancaria_VRF_4Table.html</t>
  </si>
  <si>
    <t>Z2.BRA_SP_Sao.Paulo.837810_INMET_Agencia_Bancaria_VRF_4Table.html</t>
  </si>
  <si>
    <t>Z3.BRA_RS_Porto.Alegre.869880_INMET_Agencia_Bancaria_VRF_4Table.html</t>
  </si>
  <si>
    <t>Z4.BRA_GO_Goiania.834230_INMET_Agencia_Bancaria_VRF_4Table.html</t>
  </si>
  <si>
    <t>Z5.BRA_RJ_Rio.de.Janeiro-Vila.Militar.868790_INMET_Agencia_Bancaria_VRF_4Table.html</t>
  </si>
  <si>
    <t>Z6.BRA_ES_Vitoria.868300_INMET_Agencia_Bancaria_VRF_4Table.html</t>
  </si>
  <si>
    <t>Z7.BRA_PE_Recife.819580_INMET_Agencia_Bancaria_VRF_4Table.html</t>
  </si>
  <si>
    <t>Z8.BRA_CE_Fortaleza-Pinto.Martins.Intl.AP.817580_INMET_Agencia_Bancaria_VRF_4Table.html</t>
  </si>
  <si>
    <t>Z1.BRA_SP_Campos.do.Jordao.868720_INMET_Agencia_Bancaria_VRF_50Table.html</t>
  </si>
  <si>
    <t>Z2.BRA_SP_Sao.Paulo.837810_INMET_Agencia_Bancaria_VRF_50Table.html</t>
  </si>
  <si>
    <t>Z3.BRA_RS_Porto.Alegre.869880_INMET_Agencia_Bancaria_VRF_50Table.html</t>
  </si>
  <si>
    <t>Z4.BRA_GO_Goiania.834230_INMET_Agencia_Bancaria_VRF_50Table.html</t>
  </si>
  <si>
    <t>Z5.BRA_RJ_Rio.de.Janeiro-Vila.Militar.868790_INMET_Agencia_Bancaria_VRF_50Table.html</t>
  </si>
  <si>
    <t>Z6.BRA_ES_Vitoria.868300_INMET_Agencia_Bancaria_VRF_50Table.html</t>
  </si>
  <si>
    <t>Z7.BRA_PE_Recife.819580_INMET_Agencia_Bancaria_VRF_50Table.html</t>
  </si>
  <si>
    <t>Z8.BRA_CE_Fortaleza-Pinto.Martins.Intl.AP.817580_INMET_Agencia_Bancaria_VRF_50Table.html</t>
  </si>
  <si>
    <t>Z1.BRA_SP_Campos.do.Jordao.868720_INMET_Agencia_Bancaria_VRF_51Table.html</t>
  </si>
  <si>
    <t>Z2.BRA_SP_Sao.Paulo.837810_INMET_Agencia_Bancaria_VRF_51Table.html</t>
  </si>
  <si>
    <t>Z3.BRA_RS_Porto.Alegre.869880_INMET_Agencia_Bancaria_VRF_51Table.html</t>
  </si>
  <si>
    <t>Z4.BRA_GO_Goiania.834230_INMET_Agencia_Bancaria_VRF_51Table.html</t>
  </si>
  <si>
    <t>Z5.BRA_RJ_Rio.de.Janeiro-Vila.Militar.868790_INMET_Agencia_Bancaria_VRF_51Table.html</t>
  </si>
  <si>
    <t>Z6.BRA_ES_Vitoria.868300_INMET_Agencia_Bancaria_VRF_51Table.html</t>
  </si>
  <si>
    <t>Z7.BRA_PE_Recife.819580_INMET_Agencia_Bancaria_VRF_51Table.html</t>
  </si>
  <si>
    <t>Z8.BRA_CE_Fortaleza-Pinto.Martins.Intl.AP.817580_INMET_Agencia_Bancaria_VRF_51Table.html</t>
  </si>
  <si>
    <t>Z1.BRA_SP_Campos.do.Jordao.868720_INMET_Agencia_Bancaria_VRF_52Table.html</t>
  </si>
  <si>
    <t>Z2.BRA_SP_Sao.Paulo.837810_INMET_Agencia_Bancaria_VRF_52Table.html</t>
  </si>
  <si>
    <t>Z3.BRA_RS_Porto.Alegre.869880_INMET_Agencia_Bancaria_VRF_52Table.html</t>
  </si>
  <si>
    <t>Z4.BRA_GO_Goiania.834230_INMET_Agencia_Bancaria_VRF_52Table.html</t>
  </si>
  <si>
    <t>Z5.BRA_RJ_Rio.de.Janeiro-Vila.Militar.868790_INMET_Agencia_Bancaria_VRF_52Table.html</t>
  </si>
  <si>
    <t>Z6.BRA_ES_Vitoria.868300_INMET_Agencia_Bancaria_VRF_52Table.html</t>
  </si>
  <si>
    <t>Z7.BRA_PE_Recife.819580_INMET_Agencia_Bancaria_VRF_52Table.html</t>
  </si>
  <si>
    <t>Z8.BRA_CE_Fortaleza-Pinto.Martins.Intl.AP.817580_INMET_Agencia_Bancaria_VRF_52Table.html</t>
  </si>
  <si>
    <t>Z1.BRA_SP_Campos.do.Jordao.868720_INMET_Agencia_Bancaria_VRF_53Table.html</t>
  </si>
  <si>
    <t>Z2.BRA_SP_Sao.Paulo.837810_INMET_Agencia_Bancaria_VRF_53Table.html</t>
  </si>
  <si>
    <t>Z3.BRA_RS_Porto.Alegre.869880_INMET_Agencia_Bancaria_VRF_53Table.html</t>
  </si>
  <si>
    <t>Z4.BRA_GO_Goiania.834230_INMET_Agencia_Bancaria_VRF_53Table.html</t>
  </si>
  <si>
    <t>Z5.BRA_RJ_Rio.de.Janeiro-Vila.Militar.868790_INMET_Agencia_Bancaria_VRF_53Table.html</t>
  </si>
  <si>
    <t>Z6.BRA_ES_Vitoria.868300_INMET_Agencia_Bancaria_VRF_53Table.html</t>
  </si>
  <si>
    <t>Z7.BRA_PE_Recife.819580_INMET_Agencia_Bancaria_VRF_53Table.html</t>
  </si>
  <si>
    <t>Z8.BRA_CE_Fortaleza-Pinto.Martins.Intl.AP.817580_INMET_Agencia_Bancaria_VRF_53Table.html</t>
  </si>
  <si>
    <t>Z1.BRA_SP_Campos.do.Jordao.868720_INMET_Agencia_Bancaria_VRF_54Table.html</t>
  </si>
  <si>
    <t>Z2.BRA_SP_Sao.Paulo.837810_INMET_Agencia_Bancaria_VRF_54Table.html</t>
  </si>
  <si>
    <t>Z3.BRA_RS_Porto.Alegre.869880_INMET_Agencia_Bancaria_VRF_54Table.html</t>
  </si>
  <si>
    <t>Z4.BRA_GO_Goiania.834230_INMET_Agencia_Bancaria_VRF_54Table.html</t>
  </si>
  <si>
    <t>Z5.BRA_RJ_Rio.de.Janeiro-Vila.Militar.868790_INMET_Agencia_Bancaria_VRF_54Table.html</t>
  </si>
  <si>
    <t>Z6.BRA_ES_Vitoria.868300_INMET_Agencia_Bancaria_VRF_54Table.html</t>
  </si>
  <si>
    <t>Z7.BRA_PE_Recife.819580_INMET_Agencia_Bancaria_VRF_54Table.html</t>
  </si>
  <si>
    <t>Z8.BRA_CE_Fortaleza-Pinto.Martins.Intl.AP.817580_INMET_Agencia_Bancaria_VRF_54Table.html</t>
  </si>
  <si>
    <t>Z1.BRA_SP_Campos.do.Jordao.868720_INMET_Agencia_Bancaria_VRF_55Table.html</t>
  </si>
  <si>
    <t>Z2.BRA_SP_Sao.Paulo.837810_INMET_Agencia_Bancaria_VRF_55Table.html</t>
  </si>
  <si>
    <t>Z3.BRA_RS_Porto.Alegre.869880_INMET_Agencia_Bancaria_VRF_55Table.html</t>
  </si>
  <si>
    <t>Z4.BRA_GO_Goiania.834230_INMET_Agencia_Bancaria_VRF_55Table.html</t>
  </si>
  <si>
    <t>Z5.BRA_RJ_Rio.de.Janeiro-Vila.Militar.868790_INMET_Agencia_Bancaria_VRF_55Table.html</t>
  </si>
  <si>
    <t>Z6.BRA_ES_Vitoria.868300_INMET_Agencia_Bancaria_VRF_55Table.html</t>
  </si>
  <si>
    <t>Z7.BRA_PE_Recife.819580_INMET_Agencia_Bancaria_VRF_55Table.html</t>
  </si>
  <si>
    <t>Z8.BRA_CE_Fortaleza-Pinto.Martins.Intl.AP.817580_INMET_Agencia_Bancaria_VRF_55Table.html</t>
  </si>
  <si>
    <t>Z1.BRA_SP_Campos.do.Jordao.868720_INMET_Agencia_Bancaria_VRF_56Table.html</t>
  </si>
  <si>
    <t>Z2.BRA_SP_Sao.Paulo.837810_INMET_Agencia_Bancaria_VRF_56Table.html</t>
  </si>
  <si>
    <t>Z3.BRA_RS_Porto.Alegre.869880_INMET_Agencia_Bancaria_VRF_56Table.html</t>
  </si>
  <si>
    <t>Z4.BRA_GO_Goiania.834230_INMET_Agencia_Bancaria_VRF_56Table.html</t>
  </si>
  <si>
    <t>Z5.BRA_RJ_Rio.de.Janeiro-Vila.Militar.868790_INMET_Agencia_Bancaria_VRF_56Table.html</t>
  </si>
  <si>
    <t>Z6.BRA_ES_Vitoria.868300_INMET_Agencia_Bancaria_VRF_56Table.html</t>
  </si>
  <si>
    <t>Z7.BRA_PE_Recife.819580_INMET_Agencia_Bancaria_VRF_56Table.html</t>
  </si>
  <si>
    <t>Z8.BRA_CE_Fortaleza-Pinto.Martins.Intl.AP.817580_INMET_Agencia_Bancaria_VRF_56Table.html</t>
  </si>
  <si>
    <t>Z1.BRA_SP_Campos.do.Jordao.868720_INMET_Agencia_Bancaria_VRF_57Table.html</t>
  </si>
  <si>
    <t>Z2.BRA_SP_Sao.Paulo.837810_INMET_Agencia_Bancaria_VRF_57Table.html</t>
  </si>
  <si>
    <t>Z3.BRA_RS_Porto.Alegre.869880_INMET_Agencia_Bancaria_VRF_57Table.html</t>
  </si>
  <si>
    <t>Z4.BRA_GO_Goiania.834230_INMET_Agencia_Bancaria_VRF_57Table.html</t>
  </si>
  <si>
    <t>Z5.BRA_RJ_Rio.de.Janeiro-Vila.Militar.868790_INMET_Agencia_Bancaria_VRF_57Table.html</t>
  </si>
  <si>
    <t>Z6.BRA_ES_Vitoria.868300_INMET_Agencia_Bancaria_VRF_57Table.html</t>
  </si>
  <si>
    <t>Z7.BRA_PE_Recife.819580_INMET_Agencia_Bancaria_VRF_57Table.html</t>
  </si>
  <si>
    <t>Z8.BRA_CE_Fortaleza-Pinto.Martins.Intl.AP.817580_INMET_Agencia_Bancaria_VRF_57Table.html</t>
  </si>
  <si>
    <t>Z1.BRA_SP_Campos.do.Jordao.868720_INMET_Agencia_Bancaria_VRF_58Table.html</t>
  </si>
  <si>
    <t>Z2.BRA_SP_Sao.Paulo.837810_INMET_Agencia_Bancaria_VRF_58Table.html</t>
  </si>
  <si>
    <t>Z3.BRA_RS_Porto.Alegre.869880_INMET_Agencia_Bancaria_VRF_58Table.html</t>
  </si>
  <si>
    <t>Z4.BRA_GO_Goiania.834230_INMET_Agencia_Bancaria_VRF_58Table.html</t>
  </si>
  <si>
    <t>Z5.BRA_RJ_Rio.de.Janeiro-Vila.Militar.868790_INMET_Agencia_Bancaria_VRF_58Table.html</t>
  </si>
  <si>
    <t>Z6.BRA_ES_Vitoria.868300_INMET_Agencia_Bancaria_VRF_58Table.html</t>
  </si>
  <si>
    <t>Z7.BRA_PE_Recife.819580_INMET_Agencia_Bancaria_VRF_58Table.html</t>
  </si>
  <si>
    <t>Z8.BRA_CE_Fortaleza-Pinto.Martins.Intl.AP.817580_INMET_Agencia_Bancaria_VRF_58Table.html</t>
  </si>
  <si>
    <t>Z1.BRA_SP_Campos.do.Jordao.868720_INMET_Agencia_Bancaria_VRF_59Table.html</t>
  </si>
  <si>
    <t>Z2.BRA_SP_Sao.Paulo.837810_INMET_Agencia_Bancaria_VRF_59Table.html</t>
  </si>
  <si>
    <t>Z3.BRA_RS_Porto.Alegre.869880_INMET_Agencia_Bancaria_VRF_59Table.html</t>
  </si>
  <si>
    <t>Z4.BRA_GO_Goiania.834230_INMET_Agencia_Bancaria_VRF_59Table.html</t>
  </si>
  <si>
    <t>Z5.BRA_RJ_Rio.de.Janeiro-Vila.Militar.868790_INMET_Agencia_Bancaria_VRF_59Table.html</t>
  </si>
  <si>
    <t>Z6.BRA_ES_Vitoria.868300_INMET_Agencia_Bancaria_VRF_59Table.html</t>
  </si>
  <si>
    <t>Z7.BRA_PE_Recife.819580_INMET_Agencia_Bancaria_VRF_59Table.html</t>
  </si>
  <si>
    <t>Z8.BRA_CE_Fortaleza-Pinto.Martins.Intl.AP.817580_INMET_Agencia_Bancaria_VRF_59Table.html</t>
  </si>
  <si>
    <t>Z1.BRA_SP_Campos.do.Jordao.868720_INMET_Agencia_Bancaria_VRF_5Table.html</t>
  </si>
  <si>
    <t>Z2.BRA_SP_Sao.Paulo.837810_INMET_Agencia_Bancaria_VRF_5Table.html</t>
  </si>
  <si>
    <t>Z3.BRA_RS_Porto.Alegre.869880_INMET_Agencia_Bancaria_VRF_5Table.html</t>
  </si>
  <si>
    <t>Z4.BRA_GO_Goiania.834230_INMET_Agencia_Bancaria_VRF_5Table.html</t>
  </si>
  <si>
    <t>Z5.BRA_RJ_Rio.de.Janeiro-Vila.Militar.868790_INMET_Agencia_Bancaria_VRF_5Table.html</t>
  </si>
  <si>
    <t>Z6.BRA_ES_Vitoria.868300_INMET_Agencia_Bancaria_VRF_5Table.html</t>
  </si>
  <si>
    <t>Z7.BRA_PE_Recife.819580_INMET_Agencia_Bancaria_VRF_5Table.html</t>
  </si>
  <si>
    <t>Z8.BRA_CE_Fortaleza-Pinto.Martins.Intl.AP.817580_INMET_Agencia_Bancaria_VRF_5Table.html</t>
  </si>
  <si>
    <t>Z1.BRA_SP_Campos.do.Jordao.868720_INMET_Agencia_Bancaria_VRF_60Table.html</t>
  </si>
  <si>
    <t>Z2.BRA_SP_Sao.Paulo.837810_INMET_Agencia_Bancaria_VRF_60Table.html</t>
  </si>
  <si>
    <t>Z3.BRA_RS_Porto.Alegre.869880_INMET_Agencia_Bancaria_VRF_60Table.html</t>
  </si>
  <si>
    <t>Z4.BRA_GO_Goiania.834230_INMET_Agencia_Bancaria_VRF_60Table.html</t>
  </si>
  <si>
    <t>Z5.BRA_RJ_Rio.de.Janeiro-Vila.Militar.868790_INMET_Agencia_Bancaria_VRF_60Table.html</t>
  </si>
  <si>
    <t>Z6.BRA_ES_Vitoria.868300_INMET_Agencia_Bancaria_VRF_60Table.html</t>
  </si>
  <si>
    <t>Z7.BRA_PE_Recife.819580_INMET_Agencia_Bancaria_VRF_60Table.html</t>
  </si>
  <si>
    <t>Z8.BRA_CE_Fortaleza-Pinto.Martins.Intl.AP.817580_INMET_Agencia_Bancaria_VRF_60Table.html</t>
  </si>
  <si>
    <t>Z1.BRA_SP_Campos.do.Jordao.868720_INMET_Agencia_Bancaria_VRF_61Table.html</t>
  </si>
  <si>
    <t>Z2.BRA_SP_Sao.Paulo.837810_INMET_Agencia_Bancaria_VRF_61Table.html</t>
  </si>
  <si>
    <t>Z3.BRA_RS_Porto.Alegre.869880_INMET_Agencia_Bancaria_VRF_61Table.html</t>
  </si>
  <si>
    <t>Z4.BRA_GO_Goiania.834230_INMET_Agencia_Bancaria_VRF_61Table.html</t>
  </si>
  <si>
    <t>Z5.BRA_RJ_Rio.de.Janeiro-Vila.Militar.868790_INMET_Agencia_Bancaria_VRF_61Table.html</t>
  </si>
  <si>
    <t>Z6.BRA_ES_Vitoria.868300_INMET_Agencia_Bancaria_VRF_61Table.html</t>
  </si>
  <si>
    <t>Z7.BRA_PE_Recife.819580_INMET_Agencia_Bancaria_VRF_61Table.html</t>
  </si>
  <si>
    <t>Z8.BRA_CE_Fortaleza-Pinto.Martins.Intl.AP.817580_INMET_Agencia_Bancaria_VRF_61Table.html</t>
  </si>
  <si>
    <t>Z1.BRA_SP_Campos.do.Jordao.868720_INMET_Agencia_Bancaria_VRF_62Table.html</t>
  </si>
  <si>
    <t>Z2.BRA_SP_Sao.Paulo.837810_INMET_Agencia_Bancaria_VRF_62Table.html</t>
  </si>
  <si>
    <t>Z3.BRA_RS_Porto.Alegre.869880_INMET_Agencia_Bancaria_VRF_62Table.html</t>
  </si>
  <si>
    <t>Z4.BRA_GO_Goiania.834230_INMET_Agencia_Bancaria_VRF_62Table.html</t>
  </si>
  <si>
    <t>Z5.BRA_RJ_Rio.de.Janeiro-Vila.Militar.868790_INMET_Agencia_Bancaria_VRF_62Table.html</t>
  </si>
  <si>
    <t>Z6.BRA_ES_Vitoria.868300_INMET_Agencia_Bancaria_VRF_62Table.html</t>
  </si>
  <si>
    <t>Z7.BRA_PE_Recife.819580_INMET_Agencia_Bancaria_VRF_62Table.html</t>
  </si>
  <si>
    <t>Z8.BRA_CE_Fortaleza-Pinto.Martins.Intl.AP.817580_INMET_Agencia_Bancaria_VRF_62Table.html</t>
  </si>
  <si>
    <t>Z1.BRA_SP_Campos.do.Jordao.868720_INMET_Agencia_Bancaria_VRF_63Table.html</t>
  </si>
  <si>
    <t>Z2.BRA_SP_Sao.Paulo.837810_INMET_Agencia_Bancaria_VRF_63Table.html</t>
  </si>
  <si>
    <t>Z3.BRA_RS_Porto.Alegre.869880_INMET_Agencia_Bancaria_VRF_63Table.html</t>
  </si>
  <si>
    <t>Z4.BRA_GO_Goiania.834230_INMET_Agencia_Bancaria_VRF_63Table.html</t>
  </si>
  <si>
    <t>Z5.BRA_RJ_Rio.de.Janeiro-Vila.Militar.868790_INMET_Agencia_Bancaria_VRF_63Table.html</t>
  </si>
  <si>
    <t>Z6.BRA_ES_Vitoria.868300_INMET_Agencia_Bancaria_VRF_63Table.html</t>
  </si>
  <si>
    <t>Z7.BRA_PE_Recife.819580_INMET_Agencia_Bancaria_VRF_63Table.html</t>
  </si>
  <si>
    <t>Z8.BRA_CE_Fortaleza-Pinto.Martins.Intl.AP.817580_INMET_Agencia_Bancaria_VRF_63Table.html</t>
  </si>
  <si>
    <t>Z1.BRA_SP_Campos.do.Jordao.868720_INMET_Agencia_Bancaria_VRF_64Table.html</t>
  </si>
  <si>
    <t>Z2.BRA_SP_Sao.Paulo.837810_INMET_Agencia_Bancaria_VRF_64Table.html</t>
  </si>
  <si>
    <t>Z3.BRA_RS_Porto.Alegre.869880_INMET_Agencia_Bancaria_VRF_64Table.html</t>
  </si>
  <si>
    <t>Z4.BRA_GO_Goiania.834230_INMET_Agencia_Bancaria_VRF_64Table.html</t>
  </si>
  <si>
    <t>Z5.BRA_RJ_Rio.de.Janeiro-Vila.Militar.868790_INMET_Agencia_Bancaria_VRF_64Table.html</t>
  </si>
  <si>
    <t>Z6.BRA_ES_Vitoria.868300_INMET_Agencia_Bancaria_VRF_64Table.html</t>
  </si>
  <si>
    <t>Z7.BRA_PE_Recife.819580_INMET_Agencia_Bancaria_VRF_64Table.html</t>
  </si>
  <si>
    <t>Z8.BRA_CE_Fortaleza-Pinto.Martins.Intl.AP.817580_INMET_Agencia_Bancaria_VRF_64Table.html</t>
  </si>
  <si>
    <t>Z1.BRA_SP_Campos.do.Jordao.868720_INMET_Agencia_Bancaria_VRF_65Table.html</t>
  </si>
  <si>
    <t>Z2.BRA_SP_Sao.Paulo.837810_INMET_Agencia_Bancaria_VRF_65Table.html</t>
  </si>
  <si>
    <t>Z3.BRA_RS_Porto.Alegre.869880_INMET_Agencia_Bancaria_VRF_65Table.html</t>
  </si>
  <si>
    <t>Z4.BRA_GO_Goiania.834230_INMET_Agencia_Bancaria_VRF_65Table.html</t>
  </si>
  <si>
    <t>Z5.BRA_RJ_Rio.de.Janeiro-Vila.Militar.868790_INMET_Agencia_Bancaria_VRF_65Table.html</t>
  </si>
  <si>
    <t>Z6.BRA_ES_Vitoria.868300_INMET_Agencia_Bancaria_VRF_65Table.html</t>
  </si>
  <si>
    <t>Z7.BRA_PE_Recife.819580_INMET_Agencia_Bancaria_VRF_65Table.html</t>
  </si>
  <si>
    <t>Z8.BRA_CE_Fortaleza-Pinto.Martins.Intl.AP.817580_INMET_Agencia_Bancaria_VRF_65Table.html</t>
  </si>
  <si>
    <t>Z1.BRA_SP_Campos.do.Jordao.868720_INMET_Agencia_Bancaria_VRF_66Table.html</t>
  </si>
  <si>
    <t>Z2.BRA_SP_Sao.Paulo.837810_INMET_Agencia_Bancaria_VRF_66Table.html</t>
  </si>
  <si>
    <t>Z3.BRA_RS_Porto.Alegre.869880_INMET_Agencia_Bancaria_VRF_66Table.html</t>
  </si>
  <si>
    <t>Z4.BRA_GO_Goiania.834230_INMET_Agencia_Bancaria_VRF_66Table.html</t>
  </si>
  <si>
    <t>Z5.BRA_RJ_Rio.de.Janeiro-Vila.Militar.868790_INMET_Agencia_Bancaria_VRF_66Table.html</t>
  </si>
  <si>
    <t>Z6.BRA_ES_Vitoria.868300_INMET_Agencia_Bancaria_VRF_66Table.html</t>
  </si>
  <si>
    <t>Z7.BRA_PE_Recife.819580_INMET_Agencia_Bancaria_VRF_66Table.html</t>
  </si>
  <si>
    <t>Z8.BRA_CE_Fortaleza-Pinto.Martins.Intl.AP.817580_INMET_Agencia_Bancaria_VRF_66Table.html</t>
  </si>
  <si>
    <t>Z1.BRA_SP_Campos.do.Jordao.868720_INMET_Agencia_Bancaria_VRF_67Table.html</t>
  </si>
  <si>
    <t>Z2.BRA_SP_Sao.Paulo.837810_INMET_Agencia_Bancaria_VRF_67Table.html</t>
  </si>
  <si>
    <t>Z3.BRA_RS_Porto.Alegre.869880_INMET_Agencia_Bancaria_VRF_67Table.html</t>
  </si>
  <si>
    <t>Z4.BRA_GO_Goiania.834230_INMET_Agencia_Bancaria_VRF_67Table.html</t>
  </si>
  <si>
    <t>Z5.BRA_RJ_Rio.de.Janeiro-Vila.Militar.868790_INMET_Agencia_Bancaria_VRF_67Table.html</t>
  </si>
  <si>
    <t>Z6.BRA_ES_Vitoria.868300_INMET_Agencia_Bancaria_VRF_67Table.html</t>
  </si>
  <si>
    <t>Z7.BRA_PE_Recife.819580_INMET_Agencia_Bancaria_VRF_67Table.html</t>
  </si>
  <si>
    <t>Z8.BRA_CE_Fortaleza-Pinto.Martins.Intl.AP.817580_INMET_Agencia_Bancaria_VRF_67Table.html</t>
  </si>
  <si>
    <t>Z1.BRA_SP_Campos.do.Jordao.868720_INMET_Agencia_Bancaria_VRF_68Table.html</t>
  </si>
  <si>
    <t>Z2.BRA_SP_Sao.Paulo.837810_INMET_Agencia_Bancaria_VRF_68Table.html</t>
  </si>
  <si>
    <t>Z3.BRA_RS_Porto.Alegre.869880_INMET_Agencia_Bancaria_VRF_68Table.html</t>
  </si>
  <si>
    <t>Z4.BRA_GO_Goiania.834230_INMET_Agencia_Bancaria_VRF_68Table.html</t>
  </si>
  <si>
    <t>Z5.BRA_RJ_Rio.de.Janeiro-Vila.Militar.868790_INMET_Agencia_Bancaria_VRF_68Table.html</t>
  </si>
  <si>
    <t>Z6.BRA_ES_Vitoria.868300_INMET_Agencia_Bancaria_VRF_68Table.html</t>
  </si>
  <si>
    <t>Z7.BRA_PE_Recife.819580_INMET_Agencia_Bancaria_VRF_68Table.html</t>
  </si>
  <si>
    <t>Z8.BRA_CE_Fortaleza-Pinto.Martins.Intl.AP.817580_INMET_Agencia_Bancaria_VRF_68Table.html</t>
  </si>
  <si>
    <t>Z1.BRA_SP_Campos.do.Jordao.868720_INMET_Agencia_Bancaria_VRF_69Table.html</t>
  </si>
  <si>
    <t>Z2.BRA_SP_Sao.Paulo.837810_INMET_Agencia_Bancaria_VRF_69Table.html</t>
  </si>
  <si>
    <t>Z3.BRA_RS_Porto.Alegre.869880_INMET_Agencia_Bancaria_VRF_69Table.html</t>
  </si>
  <si>
    <t>Z4.BRA_GO_Goiania.834230_INMET_Agencia_Bancaria_VRF_69Table.html</t>
  </si>
  <si>
    <t>Z5.BRA_RJ_Rio.de.Janeiro-Vila.Militar.868790_INMET_Agencia_Bancaria_VRF_69Table.html</t>
  </si>
  <si>
    <t>Z6.BRA_ES_Vitoria.868300_INMET_Agencia_Bancaria_VRF_69Table.html</t>
  </si>
  <si>
    <t>Z7.BRA_PE_Recife.819580_INMET_Agencia_Bancaria_VRF_69Table.html</t>
  </si>
  <si>
    <t>Z8.BRA_CE_Fortaleza-Pinto.Martins.Intl.AP.817580_INMET_Agencia_Bancaria_VRF_69Table.html</t>
  </si>
  <si>
    <t>Z1.BRA_SP_Campos.do.Jordao.868720_INMET_Agencia_Bancaria_VRF_6Table.html</t>
  </si>
  <si>
    <t>Z2.BRA_SP_Sao.Paulo.837810_INMET_Agencia_Bancaria_VRF_6Table.html</t>
  </si>
  <si>
    <t>Z3.BRA_RS_Porto.Alegre.869880_INMET_Agencia_Bancaria_VRF_6Table.html</t>
  </si>
  <si>
    <t>Z4.BRA_GO_Goiania.834230_INMET_Agencia_Bancaria_VRF_6Table.html</t>
  </si>
  <si>
    <t>Z5.BRA_RJ_Rio.de.Janeiro-Vila.Militar.868790_INMET_Agencia_Bancaria_VRF_6Table.html</t>
  </si>
  <si>
    <t>Z6.BRA_ES_Vitoria.868300_INMET_Agencia_Bancaria_VRF_6Table.html</t>
  </si>
  <si>
    <t>Z7.BRA_PE_Recife.819580_INMET_Agencia_Bancaria_VRF_6Table.html</t>
  </si>
  <si>
    <t>Z8.BRA_CE_Fortaleza-Pinto.Martins.Intl.AP.817580_INMET_Agencia_Bancaria_VRF_6Table.html</t>
  </si>
  <si>
    <t>Z1.BRA_SP_Campos.do.Jordao.868720_INMET_Agencia_Bancaria_VRF_70Table.html</t>
  </si>
  <si>
    <t>Z2.BRA_SP_Sao.Paulo.837810_INMET_Agencia_Bancaria_VRF_70Table.html</t>
  </si>
  <si>
    <t>Z3.BRA_RS_Porto.Alegre.869880_INMET_Agencia_Bancaria_VRF_70Table.html</t>
  </si>
  <si>
    <t>Z4.BRA_GO_Goiania.834230_INMET_Agencia_Bancaria_VRF_70Table.html</t>
  </si>
  <si>
    <t>Z5.BRA_RJ_Rio.de.Janeiro-Vila.Militar.868790_INMET_Agencia_Bancaria_VRF_70Table.html</t>
  </si>
  <si>
    <t>Z6.BRA_ES_Vitoria.868300_INMET_Agencia_Bancaria_VRF_70Table.html</t>
  </si>
  <si>
    <t>Z7.BRA_PE_Recife.819580_INMET_Agencia_Bancaria_VRF_70Table.html</t>
  </si>
  <si>
    <t>Z8.BRA_CE_Fortaleza-Pinto.Martins.Intl.AP.817580_INMET_Agencia_Bancaria_VRF_70Table.html</t>
  </si>
  <si>
    <t>Z1.BRA_SP_Campos.do.Jordao.868720_INMET_Agencia_Bancaria_VRF_71Table.html</t>
  </si>
  <si>
    <t>Z2.BRA_SP_Sao.Paulo.837810_INMET_Agencia_Bancaria_VRF_71Table.html</t>
  </si>
  <si>
    <t>Z3.BRA_RS_Porto.Alegre.869880_INMET_Agencia_Bancaria_VRF_71Table.html</t>
  </si>
  <si>
    <t>Z4.BRA_GO_Goiania.834230_INMET_Agencia_Bancaria_VRF_71Table.html</t>
  </si>
  <si>
    <t>Z5.BRA_RJ_Rio.de.Janeiro-Vila.Militar.868790_INMET_Agencia_Bancaria_VRF_71Table.html</t>
  </si>
  <si>
    <t>Z6.BRA_ES_Vitoria.868300_INMET_Agencia_Bancaria_VRF_71Table.html</t>
  </si>
  <si>
    <t>Z7.BRA_PE_Recife.819580_INMET_Agencia_Bancaria_VRF_71Table.html</t>
  </si>
  <si>
    <t>Z8.BRA_CE_Fortaleza-Pinto.Martins.Intl.AP.817580_INMET_Agencia_Bancaria_VRF_71Table.html</t>
  </si>
  <si>
    <t>Z1.BRA_SP_Campos.do.Jordao.868720_INMET_Agencia_Bancaria_VRF_72Table.html</t>
  </si>
  <si>
    <t>Z2.BRA_SP_Sao.Paulo.837810_INMET_Agencia_Bancaria_VRF_72Table.html</t>
  </si>
  <si>
    <t>Z3.BRA_RS_Porto.Alegre.869880_INMET_Agencia_Bancaria_VRF_72Table.html</t>
  </si>
  <si>
    <t>Z4.BRA_GO_Goiania.834230_INMET_Agencia_Bancaria_VRF_72Table.html</t>
  </si>
  <si>
    <t>Z5.BRA_RJ_Rio.de.Janeiro-Vila.Militar.868790_INMET_Agencia_Bancaria_VRF_72Table.html</t>
  </si>
  <si>
    <t>Z6.BRA_ES_Vitoria.868300_INMET_Agencia_Bancaria_VRF_72Table.html</t>
  </si>
  <si>
    <t>Z7.BRA_PE_Recife.819580_INMET_Agencia_Bancaria_VRF_72Table.html</t>
  </si>
  <si>
    <t>Z8.BRA_CE_Fortaleza-Pinto.Martins.Intl.AP.817580_INMET_Agencia_Bancaria_VRF_72Table.html</t>
  </si>
  <si>
    <t>Z1.BRA_SP_Campos.do.Jordao.868720_INMET_Agencia_Bancaria_VRF_73Table.html</t>
  </si>
  <si>
    <t>Z2.BRA_SP_Sao.Paulo.837810_INMET_Agencia_Bancaria_VRF_73Table.html</t>
  </si>
  <si>
    <t>Z3.BRA_RS_Porto.Alegre.869880_INMET_Agencia_Bancaria_VRF_73Table.html</t>
  </si>
  <si>
    <t>Z4.BRA_GO_Goiania.834230_INMET_Agencia_Bancaria_VRF_73Table.html</t>
  </si>
  <si>
    <t>Z5.BRA_RJ_Rio.de.Janeiro-Vila.Militar.868790_INMET_Agencia_Bancaria_VRF_73Table.html</t>
  </si>
  <si>
    <t>Z6.BRA_ES_Vitoria.868300_INMET_Agencia_Bancaria_VRF_73Table.html</t>
  </si>
  <si>
    <t>Z7.BRA_PE_Recife.819580_INMET_Agencia_Bancaria_VRF_73Table.html</t>
  </si>
  <si>
    <t>Z8.BRA_CE_Fortaleza-Pinto.Martins.Intl.AP.817580_INMET_Agencia_Bancaria_VRF_73Table.html</t>
  </si>
  <si>
    <t>Z1.BRA_SP_Campos.do.Jordao.868720_INMET_Agencia_Bancaria_VRF_74Table.html</t>
  </si>
  <si>
    <t>Z2.BRA_SP_Sao.Paulo.837810_INMET_Agencia_Bancaria_VRF_74Table.html</t>
  </si>
  <si>
    <t>Z3.BRA_RS_Porto.Alegre.869880_INMET_Agencia_Bancaria_VRF_74Table.html</t>
  </si>
  <si>
    <t>Z4.BRA_GO_Goiania.834230_INMET_Agencia_Bancaria_VRF_74Table.html</t>
  </si>
  <si>
    <t>Z5.BRA_RJ_Rio.de.Janeiro-Vila.Militar.868790_INMET_Agencia_Bancaria_VRF_74Table.html</t>
  </si>
  <si>
    <t>Z6.BRA_ES_Vitoria.868300_INMET_Agencia_Bancaria_VRF_74Table.html</t>
  </si>
  <si>
    <t>Z7.BRA_PE_Recife.819580_INMET_Agencia_Bancaria_VRF_74Table.html</t>
  </si>
  <si>
    <t>Z8.BRA_CE_Fortaleza-Pinto.Martins.Intl.AP.817580_INMET_Agencia_Bancaria_VRF_74Table.html</t>
  </si>
  <si>
    <t>Z1.BRA_SP_Campos.do.Jordao.868720_INMET_Agencia_Bancaria_VRF_75Table.html</t>
  </si>
  <si>
    <t>Z2.BRA_SP_Sao.Paulo.837810_INMET_Agencia_Bancaria_VRF_75Table.html</t>
  </si>
  <si>
    <t>Z3.BRA_RS_Porto.Alegre.869880_INMET_Agencia_Bancaria_VRF_75Table.html</t>
  </si>
  <si>
    <t>Z4.BRA_GO_Goiania.834230_INMET_Agencia_Bancaria_VRF_75Table.html</t>
  </si>
  <si>
    <t>Z5.BRA_RJ_Rio.de.Janeiro-Vila.Militar.868790_INMET_Agencia_Bancaria_VRF_75Table.html</t>
  </si>
  <si>
    <t>Z6.BRA_ES_Vitoria.868300_INMET_Agencia_Bancaria_VRF_75Table.html</t>
  </si>
  <si>
    <t>Z7.BRA_PE_Recife.819580_INMET_Agencia_Bancaria_VRF_75Table.html</t>
  </si>
  <si>
    <t>Z8.BRA_CE_Fortaleza-Pinto.Martins.Intl.AP.817580_INMET_Agencia_Bancaria_VRF_75Table.html</t>
  </si>
  <si>
    <t>Z1.BRA_SP_Campos.do.Jordao.868720_INMET_Agencia_Bancaria_VRF_76Table.html</t>
  </si>
  <si>
    <t>Z2.BRA_SP_Sao.Paulo.837810_INMET_Agencia_Bancaria_VRF_76Table.html</t>
  </si>
  <si>
    <t>Z3.BRA_RS_Porto.Alegre.869880_INMET_Agencia_Bancaria_VRF_76Table.html</t>
  </si>
  <si>
    <t>Z4.BRA_GO_Goiania.834230_INMET_Agencia_Bancaria_VRF_76Table.html</t>
  </si>
  <si>
    <t>Z5.BRA_RJ_Rio.de.Janeiro-Vila.Militar.868790_INMET_Agencia_Bancaria_VRF_76Table.html</t>
  </si>
  <si>
    <t>Z6.BRA_ES_Vitoria.868300_INMET_Agencia_Bancaria_VRF_76Table.html</t>
  </si>
  <si>
    <t>Z7.BRA_PE_Recife.819580_INMET_Agencia_Bancaria_VRF_76Table.html</t>
  </si>
  <si>
    <t>Z8.BRA_CE_Fortaleza-Pinto.Martins.Intl.AP.817580_INMET_Agencia_Bancaria_VRF_76Table.html</t>
  </si>
  <si>
    <t>Z1.BRA_SP_Campos.do.Jordao.868720_INMET_Agencia_Bancaria_VRF_77Table.html</t>
  </si>
  <si>
    <t>Z2.BRA_SP_Sao.Paulo.837810_INMET_Agencia_Bancaria_VRF_77Table.html</t>
  </si>
  <si>
    <t>Z3.BRA_RS_Porto.Alegre.869880_INMET_Agencia_Bancaria_VRF_77Table.html</t>
  </si>
  <si>
    <t>Z4.BRA_GO_Goiania.834230_INMET_Agencia_Bancaria_VRF_77Table.html</t>
  </si>
  <si>
    <t>Z5.BRA_RJ_Rio.de.Janeiro-Vila.Militar.868790_INMET_Agencia_Bancaria_VRF_77Table.html</t>
  </si>
  <si>
    <t>Z6.BRA_ES_Vitoria.868300_INMET_Agencia_Bancaria_VRF_77Table.html</t>
  </si>
  <si>
    <t>Z7.BRA_PE_Recife.819580_INMET_Agencia_Bancaria_VRF_77Table.html</t>
  </si>
  <si>
    <t>Z8.BRA_CE_Fortaleza-Pinto.Martins.Intl.AP.817580_INMET_Agencia_Bancaria_VRF_77Table.html</t>
  </si>
  <si>
    <t>Z1.BRA_SP_Campos.do.Jordao.868720_INMET_Agencia_Bancaria_VRF_78Table.html</t>
  </si>
  <si>
    <t>Z2.BRA_SP_Sao.Paulo.837810_INMET_Agencia_Bancaria_VRF_78Table.html</t>
  </si>
  <si>
    <t>Z3.BRA_RS_Porto.Alegre.869880_INMET_Agencia_Bancaria_VRF_78Table.html</t>
  </si>
  <si>
    <t>Z4.BRA_GO_Goiania.834230_INMET_Agencia_Bancaria_VRF_78Table.html</t>
  </si>
  <si>
    <t>Z5.BRA_RJ_Rio.de.Janeiro-Vila.Militar.868790_INMET_Agencia_Bancaria_VRF_78Table.html</t>
  </si>
  <si>
    <t>Z6.BRA_ES_Vitoria.868300_INMET_Agencia_Bancaria_VRF_78Table.html</t>
  </si>
  <si>
    <t>Z7.BRA_PE_Recife.819580_INMET_Agencia_Bancaria_VRF_78Table.html</t>
  </si>
  <si>
    <t>Z8.BRA_CE_Fortaleza-Pinto.Martins.Intl.AP.817580_INMET_Agencia_Bancaria_VRF_78Table.html</t>
  </si>
  <si>
    <t>Z1.BRA_SP_Campos.do.Jordao.868720_INMET_Agencia_Bancaria_VRF_79Table.html</t>
  </si>
  <si>
    <t>Z2.BRA_SP_Sao.Paulo.837810_INMET_Agencia_Bancaria_VRF_79Table.html</t>
  </si>
  <si>
    <t>Z3.BRA_RS_Porto.Alegre.869880_INMET_Agencia_Bancaria_VRF_79Table.html</t>
  </si>
  <si>
    <t>Z4.BRA_GO_Goiania.834230_INMET_Agencia_Bancaria_VRF_79Table.html</t>
  </si>
  <si>
    <t>Z5.BRA_RJ_Rio.de.Janeiro-Vila.Militar.868790_INMET_Agencia_Bancaria_VRF_79Table.html</t>
  </si>
  <si>
    <t>Z6.BRA_ES_Vitoria.868300_INMET_Agencia_Bancaria_VRF_79Table.html</t>
  </si>
  <si>
    <t>Z7.BRA_PE_Recife.819580_INMET_Agencia_Bancaria_VRF_79Table.html</t>
  </si>
  <si>
    <t>Z8.BRA_CE_Fortaleza-Pinto.Martins.Intl.AP.817580_INMET_Agencia_Bancaria_VRF_79Table.html</t>
  </si>
  <si>
    <t>Z1.BRA_SP_Campos.do.Jordao.868720_INMET_Agencia_Bancaria_VRF_7Table.html</t>
  </si>
  <si>
    <t>Z2.BRA_SP_Sao.Paulo.837810_INMET_Agencia_Bancaria_VRF_7Table.html</t>
  </si>
  <si>
    <t>Z3.BRA_RS_Porto.Alegre.869880_INMET_Agencia_Bancaria_VRF_7Table.html</t>
  </si>
  <si>
    <t>Z4.BRA_GO_Goiania.834230_INMET_Agencia_Bancaria_VRF_7Table.html</t>
  </si>
  <si>
    <t>Z5.BRA_RJ_Rio.de.Janeiro-Vila.Militar.868790_INMET_Agencia_Bancaria_VRF_7Table.html</t>
  </si>
  <si>
    <t>Z6.BRA_ES_Vitoria.868300_INMET_Agencia_Bancaria_VRF_7Table.html</t>
  </si>
  <si>
    <t>Z7.BRA_PE_Recife.819580_INMET_Agencia_Bancaria_VRF_7Table.html</t>
  </si>
  <si>
    <t>Z8.BRA_CE_Fortaleza-Pinto.Martins.Intl.AP.817580_INMET_Agencia_Bancaria_VRF_7Table.html</t>
  </si>
  <si>
    <t>Z1.BRA_SP_Campos.do.Jordao.868720_INMET_Agencia_Bancaria_VRF_80Table.html</t>
  </si>
  <si>
    <t>Z2.BRA_SP_Sao.Paulo.837810_INMET_Agencia_Bancaria_VRF_80Table.html</t>
  </si>
  <si>
    <t>Z3.BRA_RS_Porto.Alegre.869880_INMET_Agencia_Bancaria_VRF_80Table.html</t>
  </si>
  <si>
    <t>Z4.BRA_GO_Goiania.834230_INMET_Agencia_Bancaria_VRF_80Table.html</t>
  </si>
  <si>
    <t>Z5.BRA_RJ_Rio.de.Janeiro-Vila.Militar.868790_INMET_Agencia_Bancaria_VRF_80Table.html</t>
  </si>
  <si>
    <t>Z6.BRA_ES_Vitoria.868300_INMET_Agencia_Bancaria_VRF_80Table.html</t>
  </si>
  <si>
    <t>Z7.BRA_PE_Recife.819580_INMET_Agencia_Bancaria_VRF_80Table.html</t>
  </si>
  <si>
    <t>Z8.BRA_CE_Fortaleza-Pinto.Martins.Intl.AP.817580_INMET_Agencia_Bancaria_VRF_80Table.html</t>
  </si>
  <si>
    <t>Z1.BRA_SP_Campos.do.Jordao.868720_INMET_Agencia_Bancaria_VRF_81Table.html</t>
  </si>
  <si>
    <t>Z2.BRA_SP_Sao.Paulo.837810_INMET_Agencia_Bancaria_VRF_81Table.html</t>
  </si>
  <si>
    <t>Z3.BRA_RS_Porto.Alegre.869880_INMET_Agencia_Bancaria_VRF_81Table.html</t>
  </si>
  <si>
    <t>Z4.BRA_GO_Goiania.834230_INMET_Agencia_Bancaria_VRF_81Table.html</t>
  </si>
  <si>
    <t>Z5.BRA_RJ_Rio.de.Janeiro-Vila.Militar.868790_INMET_Agencia_Bancaria_VRF_81Table.html</t>
  </si>
  <si>
    <t>Z6.BRA_ES_Vitoria.868300_INMET_Agencia_Bancaria_VRF_81Table.html</t>
  </si>
  <si>
    <t>Z7.BRA_PE_Recife.819580_INMET_Agencia_Bancaria_VRF_81Table.html</t>
  </si>
  <si>
    <t>Z8.BRA_CE_Fortaleza-Pinto.Martins.Intl.AP.817580_INMET_Agencia_Bancaria_VRF_81Table.html</t>
  </si>
  <si>
    <t>Z1.BRA_SP_Campos.do.Jordao.868720_INMET_Agencia_Bancaria_VRF_82Table.html</t>
  </si>
  <si>
    <t>Z2.BRA_SP_Sao.Paulo.837810_INMET_Agencia_Bancaria_VRF_82Table.html</t>
  </si>
  <si>
    <t>Z3.BRA_RS_Porto.Alegre.869880_INMET_Agencia_Bancaria_VRF_82Table.html</t>
  </si>
  <si>
    <t>Z4.BRA_GO_Goiania.834230_INMET_Agencia_Bancaria_VRF_82Table.html</t>
  </si>
  <si>
    <t>Z5.BRA_RJ_Rio.de.Janeiro-Vila.Militar.868790_INMET_Agencia_Bancaria_VRF_82Table.html</t>
  </si>
  <si>
    <t>Z6.BRA_ES_Vitoria.868300_INMET_Agencia_Bancaria_VRF_82Table.html</t>
  </si>
  <si>
    <t>Z7.BRA_PE_Recife.819580_INMET_Agencia_Bancaria_VRF_82Table.html</t>
  </si>
  <si>
    <t>Z8.BRA_CE_Fortaleza-Pinto.Martins.Intl.AP.817580_INMET_Agencia_Bancaria_VRF_82Table.html</t>
  </si>
  <si>
    <t>Z1.BRA_SP_Campos.do.Jordao.868720_INMET_Agencia_Bancaria_VRF_83Table.html</t>
  </si>
  <si>
    <t>Z2.BRA_SP_Sao.Paulo.837810_INMET_Agencia_Bancaria_VRF_83Table.html</t>
  </si>
  <si>
    <t>Z3.BRA_RS_Porto.Alegre.869880_INMET_Agencia_Bancaria_VRF_83Table.html</t>
  </si>
  <si>
    <t>Z4.BRA_GO_Goiania.834230_INMET_Agencia_Bancaria_VRF_83Table.html</t>
  </si>
  <si>
    <t>Z5.BRA_RJ_Rio.de.Janeiro-Vila.Militar.868790_INMET_Agencia_Bancaria_VRF_83Table.html</t>
  </si>
  <si>
    <t>Z6.BRA_ES_Vitoria.868300_INMET_Agencia_Bancaria_VRF_83Table.html</t>
  </si>
  <si>
    <t>Z7.BRA_PE_Recife.819580_INMET_Agencia_Bancaria_VRF_83Table.html</t>
  </si>
  <si>
    <t>Z8.BRA_CE_Fortaleza-Pinto.Martins.Intl.AP.817580_INMET_Agencia_Bancaria_VRF_83Table.html</t>
  </si>
  <si>
    <t>Z1.BRA_SP_Campos.do.Jordao.868720_INMET_Agencia_Bancaria_VRF_84Table.html</t>
  </si>
  <si>
    <t>Z2.BRA_SP_Sao.Paulo.837810_INMET_Agencia_Bancaria_VRF_84Table.html</t>
  </si>
  <si>
    <t>Z3.BRA_RS_Porto.Alegre.869880_INMET_Agencia_Bancaria_VRF_84Table.html</t>
  </si>
  <si>
    <t>Z4.BRA_GO_Goiania.834230_INMET_Agencia_Bancaria_VRF_84Table.html</t>
  </si>
  <si>
    <t>Z5.BRA_RJ_Rio.de.Janeiro-Vila.Militar.868790_INMET_Agencia_Bancaria_VRF_84Table.html</t>
  </si>
  <si>
    <t>Z6.BRA_ES_Vitoria.868300_INMET_Agencia_Bancaria_VRF_84Table.html</t>
  </si>
  <si>
    <t>Z7.BRA_PE_Recife.819580_INMET_Agencia_Bancaria_VRF_84Table.html</t>
  </si>
  <si>
    <t>Z8.BRA_CE_Fortaleza-Pinto.Martins.Intl.AP.817580_INMET_Agencia_Bancaria_VRF_84Table.html</t>
  </si>
  <si>
    <t>Z1.BRA_SP_Campos.do.Jordao.868720_INMET_Agencia_Bancaria_VRF_85Table.html</t>
  </si>
  <si>
    <t>Z2.BRA_SP_Sao.Paulo.837810_INMET_Agencia_Bancaria_VRF_85Table.html</t>
  </si>
  <si>
    <t>Z3.BRA_RS_Porto.Alegre.869880_INMET_Agencia_Bancaria_VRF_85Table.html</t>
  </si>
  <si>
    <t>Z4.BRA_GO_Goiania.834230_INMET_Agencia_Bancaria_VRF_85Table.html</t>
  </si>
  <si>
    <t>Z5.BRA_RJ_Rio.de.Janeiro-Vila.Militar.868790_INMET_Agencia_Bancaria_VRF_85Table.html</t>
  </si>
  <si>
    <t>Z6.BRA_ES_Vitoria.868300_INMET_Agencia_Bancaria_VRF_85Table.html</t>
  </si>
  <si>
    <t>Z7.BRA_PE_Recife.819580_INMET_Agencia_Bancaria_VRF_85Table.html</t>
  </si>
  <si>
    <t>Z8.BRA_CE_Fortaleza-Pinto.Martins.Intl.AP.817580_INMET_Agencia_Bancaria_VRF_85Table.html</t>
  </si>
  <si>
    <t>Z1.BRA_SP_Campos.do.Jordao.868720_INMET_Agencia_Bancaria_VRF_86Table.html</t>
  </si>
  <si>
    <t>Z2.BRA_SP_Sao.Paulo.837810_INMET_Agencia_Bancaria_VRF_86Table.html</t>
  </si>
  <si>
    <t>Z3.BRA_RS_Porto.Alegre.869880_INMET_Agencia_Bancaria_VRF_86Table.html</t>
  </si>
  <si>
    <t>Z4.BRA_GO_Goiania.834230_INMET_Agencia_Bancaria_VRF_86Table.html</t>
  </si>
  <si>
    <t>Z5.BRA_RJ_Rio.de.Janeiro-Vila.Militar.868790_INMET_Agencia_Bancaria_VRF_86Table.html</t>
  </si>
  <si>
    <t>Z6.BRA_ES_Vitoria.868300_INMET_Agencia_Bancaria_VRF_86Table.html</t>
  </si>
  <si>
    <t>Z7.BRA_PE_Recife.819580_INMET_Agencia_Bancaria_VRF_86Table.html</t>
  </si>
  <si>
    <t>Z8.BRA_CE_Fortaleza-Pinto.Martins.Intl.AP.817580_INMET_Agencia_Bancaria_VRF_86Table.html</t>
  </si>
  <si>
    <t>Z1.BRA_SP_Campos.do.Jordao.868720_INMET_Agencia_Bancaria_VRF_87Table.html</t>
  </si>
  <si>
    <t>Z2.BRA_SP_Sao.Paulo.837810_INMET_Agencia_Bancaria_VRF_87Table.html</t>
  </si>
  <si>
    <t>Z3.BRA_RS_Porto.Alegre.869880_INMET_Agencia_Bancaria_VRF_87Table.html</t>
  </si>
  <si>
    <t>Z4.BRA_GO_Goiania.834230_INMET_Agencia_Bancaria_VRF_87Table.html</t>
  </si>
  <si>
    <t>Z5.BRA_RJ_Rio.de.Janeiro-Vila.Militar.868790_INMET_Agencia_Bancaria_VRF_87Table.html</t>
  </si>
  <si>
    <t>Z6.BRA_ES_Vitoria.868300_INMET_Agencia_Bancaria_VRF_87Table.html</t>
  </si>
  <si>
    <t>Z7.BRA_PE_Recife.819580_INMET_Agencia_Bancaria_VRF_87Table.html</t>
  </si>
  <si>
    <t>Z8.BRA_CE_Fortaleza-Pinto.Martins.Intl.AP.817580_INMET_Agencia_Bancaria_VRF_87Table.html</t>
  </si>
  <si>
    <t>Z1.BRA_SP_Campos.do.Jordao.868720_INMET_Agencia_Bancaria_VRF_88Table.html</t>
  </si>
  <si>
    <t>Z2.BRA_SP_Sao.Paulo.837810_INMET_Agencia_Bancaria_VRF_88Table.html</t>
  </si>
  <si>
    <t>Z3.BRA_RS_Porto.Alegre.869880_INMET_Agencia_Bancaria_VRF_88Table.html</t>
  </si>
  <si>
    <t>Z4.BRA_GO_Goiania.834230_INMET_Agencia_Bancaria_VRF_88Table.html</t>
  </si>
  <si>
    <t>Z5.BRA_RJ_Rio.de.Janeiro-Vila.Militar.868790_INMET_Agencia_Bancaria_VRF_88Table.html</t>
  </si>
  <si>
    <t>Z6.BRA_ES_Vitoria.868300_INMET_Agencia_Bancaria_VRF_88Table.html</t>
  </si>
  <si>
    <t>Z7.BRA_PE_Recife.819580_INMET_Agencia_Bancaria_VRF_88Table.html</t>
  </si>
  <si>
    <t>Z8.BRA_CE_Fortaleza-Pinto.Martins.Intl.AP.817580_INMET_Agencia_Bancaria_VRF_88Table.html</t>
  </si>
  <si>
    <t>Z1.BRA_SP_Campos.do.Jordao.868720_INMET_Agencia_Bancaria_VRF_89Table.html</t>
  </si>
  <si>
    <t>Z2.BRA_SP_Sao.Paulo.837810_INMET_Agencia_Bancaria_VRF_89Table.html</t>
  </si>
  <si>
    <t>Z3.BRA_RS_Porto.Alegre.869880_INMET_Agencia_Bancaria_VRF_89Table.html</t>
  </si>
  <si>
    <t>Z4.BRA_GO_Goiania.834230_INMET_Agencia_Bancaria_VRF_89Table.html</t>
  </si>
  <si>
    <t>Z5.BRA_RJ_Rio.de.Janeiro-Vila.Militar.868790_INMET_Agencia_Bancaria_VRF_89Table.html</t>
  </si>
  <si>
    <t>Z6.BRA_ES_Vitoria.868300_INMET_Agencia_Bancaria_VRF_89Table.html</t>
  </si>
  <si>
    <t>Z7.BRA_PE_Recife.819580_INMET_Agencia_Bancaria_VRF_89Table.html</t>
  </si>
  <si>
    <t>Z8.BRA_CE_Fortaleza-Pinto.Martins.Intl.AP.817580_INMET_Agencia_Bancaria_VRF_89Table.html</t>
  </si>
  <si>
    <t>Z1.BRA_SP_Campos.do.Jordao.868720_INMET_Agencia_Bancaria_VRF_8Table.html</t>
  </si>
  <si>
    <t>Z2.BRA_SP_Sao.Paulo.837810_INMET_Agencia_Bancaria_VRF_8Table.html</t>
  </si>
  <si>
    <t>Z3.BRA_RS_Porto.Alegre.869880_INMET_Agencia_Bancaria_VRF_8Table.html</t>
  </si>
  <si>
    <t>Z4.BRA_GO_Goiania.834230_INMET_Agencia_Bancaria_VRF_8Table.html</t>
  </si>
  <si>
    <t>Z5.BRA_RJ_Rio.de.Janeiro-Vila.Militar.868790_INMET_Agencia_Bancaria_VRF_8Table.html</t>
  </si>
  <si>
    <t>Z6.BRA_ES_Vitoria.868300_INMET_Agencia_Bancaria_VRF_8Table.html</t>
  </si>
  <si>
    <t>Z7.BRA_PE_Recife.819580_INMET_Agencia_Bancaria_VRF_8Table.html</t>
  </si>
  <si>
    <t>Z8.BRA_CE_Fortaleza-Pinto.Martins.Intl.AP.817580_INMET_Agencia_Bancaria_VRF_8Table.html</t>
  </si>
  <si>
    <t>Z1.BRA_SP_Campos.do.Jordao.868720_INMET_Agencia_Bancaria_VRF_90Table.html</t>
  </si>
  <si>
    <t>Z2.BRA_SP_Sao.Paulo.837810_INMET_Agencia_Bancaria_VRF_90Table.html</t>
  </si>
  <si>
    <t>Z3.BRA_RS_Porto.Alegre.869880_INMET_Agencia_Bancaria_VRF_90Table.html</t>
  </si>
  <si>
    <t>Z4.BRA_GO_Goiania.834230_INMET_Agencia_Bancaria_VRF_90Table.html</t>
  </si>
  <si>
    <t>Z5.BRA_RJ_Rio.de.Janeiro-Vila.Militar.868790_INMET_Agencia_Bancaria_VRF_90Table.html</t>
  </si>
  <si>
    <t>Z6.BRA_ES_Vitoria.868300_INMET_Agencia_Bancaria_VRF_90Table.html</t>
  </si>
  <si>
    <t>Z7.BRA_PE_Recife.819580_INMET_Agencia_Bancaria_VRF_90Table.html</t>
  </si>
  <si>
    <t>Z8.BRA_CE_Fortaleza-Pinto.Martins.Intl.AP.817580_INMET_Agencia_Bancaria_VRF_90Table.html</t>
  </si>
  <si>
    <t>Z1.BRA_SP_Campos.do.Jordao.868720_INMET_Agencia_Bancaria_VRF_91Table.html</t>
  </si>
  <si>
    <t>Z2.BRA_SP_Sao.Paulo.837810_INMET_Agencia_Bancaria_VRF_91Table.html</t>
  </si>
  <si>
    <t>Z3.BRA_RS_Porto.Alegre.869880_INMET_Agencia_Bancaria_VRF_91Table.html</t>
  </si>
  <si>
    <t>Z4.BRA_GO_Goiania.834230_INMET_Agencia_Bancaria_VRF_91Table.html</t>
  </si>
  <si>
    <t>Z5.BRA_RJ_Rio.de.Janeiro-Vila.Militar.868790_INMET_Agencia_Bancaria_VRF_91Table.html</t>
  </si>
  <si>
    <t>Z6.BRA_ES_Vitoria.868300_INMET_Agencia_Bancaria_VRF_91Table.html</t>
  </si>
  <si>
    <t>Z7.BRA_PE_Recife.819580_INMET_Agencia_Bancaria_VRF_91Table.html</t>
  </si>
  <si>
    <t>Z8.BRA_CE_Fortaleza-Pinto.Martins.Intl.AP.817580_INMET_Agencia_Bancaria_VRF_91Table.html</t>
  </si>
  <si>
    <t>Z1.BRA_SP_Campos.do.Jordao.868720_INMET_Agencia_Bancaria_VRF_92Table.html</t>
  </si>
  <si>
    <t>Z2.BRA_SP_Sao.Paulo.837810_INMET_Agencia_Bancaria_VRF_92Table.html</t>
  </si>
  <si>
    <t>Z3.BRA_RS_Porto.Alegre.869880_INMET_Agencia_Bancaria_VRF_92Table.html</t>
  </si>
  <si>
    <t>Z4.BRA_GO_Goiania.834230_INMET_Agencia_Bancaria_VRF_92Table.html</t>
  </si>
  <si>
    <t>Z5.BRA_RJ_Rio.de.Janeiro-Vila.Militar.868790_INMET_Agencia_Bancaria_VRF_92Table.html</t>
  </si>
  <si>
    <t>Z6.BRA_ES_Vitoria.868300_INMET_Agencia_Bancaria_VRF_92Table.html</t>
  </si>
  <si>
    <t>Z7.BRA_PE_Recife.819580_INMET_Agencia_Bancaria_VRF_92Table.html</t>
  </si>
  <si>
    <t>Z8.BRA_CE_Fortaleza-Pinto.Martins.Intl.AP.817580_INMET_Agencia_Bancaria_VRF_92Table.html</t>
  </si>
  <si>
    <t>Z1.BRA_SP_Campos.do.Jordao.868720_INMET_Agencia_Bancaria_VRF_93Table.html</t>
  </si>
  <si>
    <t>Z2.BRA_SP_Sao.Paulo.837810_INMET_Agencia_Bancaria_VRF_93Table.html</t>
  </si>
  <si>
    <t>Z3.BRA_RS_Porto.Alegre.869880_INMET_Agencia_Bancaria_VRF_93Table.html</t>
  </si>
  <si>
    <t>Z4.BRA_GO_Goiania.834230_INMET_Agencia_Bancaria_VRF_93Table.html</t>
  </si>
  <si>
    <t>Z5.BRA_RJ_Rio.de.Janeiro-Vila.Militar.868790_INMET_Agencia_Bancaria_VRF_93Table.html</t>
  </si>
  <si>
    <t>Z6.BRA_ES_Vitoria.868300_INMET_Agencia_Bancaria_VRF_93Table.html</t>
  </si>
  <si>
    <t>Z7.BRA_PE_Recife.819580_INMET_Agencia_Bancaria_VRF_93Table.html</t>
  </si>
  <si>
    <t>Z8.BRA_CE_Fortaleza-Pinto.Martins.Intl.AP.817580_INMET_Agencia_Bancaria_VRF_93Table.html</t>
  </si>
  <si>
    <t>Z1.BRA_SP_Campos.do.Jordao.868720_INMET_Agencia_Bancaria_VRF_94Table.html</t>
  </si>
  <si>
    <t>Z2.BRA_SP_Sao.Paulo.837810_INMET_Agencia_Bancaria_VRF_94Table.html</t>
  </si>
  <si>
    <t>Z3.BRA_RS_Porto.Alegre.869880_INMET_Agencia_Bancaria_VRF_94Table.html</t>
  </si>
  <si>
    <t>Z4.BRA_GO_Goiania.834230_INMET_Agencia_Bancaria_VRF_94Table.html</t>
  </si>
  <si>
    <t>Z5.BRA_RJ_Rio.de.Janeiro-Vila.Militar.868790_INMET_Agencia_Bancaria_VRF_94Table.html</t>
  </si>
  <si>
    <t>Z6.BRA_ES_Vitoria.868300_INMET_Agencia_Bancaria_VRF_94Table.html</t>
  </si>
  <si>
    <t>Z7.BRA_PE_Recife.819580_INMET_Agencia_Bancaria_VRF_94Table.html</t>
  </si>
  <si>
    <t>Z8.BRA_CE_Fortaleza-Pinto.Martins.Intl.AP.817580_INMET_Agencia_Bancaria_VRF_94Table.html</t>
  </si>
  <si>
    <t>Z1.BRA_SP_Campos.do.Jordao.868720_INMET_Agencia_Bancaria_VRF_95Table.html</t>
  </si>
  <si>
    <t>Z2.BRA_SP_Sao.Paulo.837810_INMET_Agencia_Bancaria_VRF_95Table.html</t>
  </si>
  <si>
    <t>Z3.BRA_RS_Porto.Alegre.869880_INMET_Agencia_Bancaria_VRF_95Table.html</t>
  </si>
  <si>
    <t>Z4.BRA_GO_Goiania.834230_INMET_Agencia_Bancaria_VRF_95Table.html</t>
  </si>
  <si>
    <t>Z5.BRA_RJ_Rio.de.Janeiro-Vila.Militar.868790_INMET_Agencia_Bancaria_VRF_95Table.html</t>
  </si>
  <si>
    <t>Z6.BRA_ES_Vitoria.868300_INMET_Agencia_Bancaria_VRF_95Table.html</t>
  </si>
  <si>
    <t>Z7.BRA_PE_Recife.819580_INMET_Agencia_Bancaria_VRF_95Table.html</t>
  </si>
  <si>
    <t>Z8.BRA_CE_Fortaleza-Pinto.Martins.Intl.AP.817580_INMET_Agencia_Bancaria_VRF_95Table.html</t>
  </si>
  <si>
    <t>Z1.BRA_SP_Campos.do.Jordao.868720_INMET_Agencia_Bancaria_VRF_96Table.html</t>
  </si>
  <si>
    <t>Z2.BRA_SP_Sao.Paulo.837810_INMET_Agencia_Bancaria_VRF_96Table.html</t>
  </si>
  <si>
    <t>Z3.BRA_RS_Porto.Alegre.869880_INMET_Agencia_Bancaria_VRF_96Table.html</t>
  </si>
  <si>
    <t>Z4.BRA_GO_Goiania.834230_INMET_Agencia_Bancaria_VRF_96Table.html</t>
  </si>
  <si>
    <t>Z5.BRA_RJ_Rio.de.Janeiro-Vila.Militar.868790_INMET_Agencia_Bancaria_VRF_96Table.html</t>
  </si>
  <si>
    <t>Z6.BRA_ES_Vitoria.868300_INMET_Agencia_Bancaria_VRF_96Table.html</t>
  </si>
  <si>
    <t>Z7.BRA_PE_Recife.819580_INMET_Agencia_Bancaria_VRF_96Table.html</t>
  </si>
  <si>
    <t>Z8.BRA_CE_Fortaleza-Pinto.Martins.Intl.AP.817580_INMET_Agencia_Bancaria_VRF_96Table.html</t>
  </si>
  <si>
    <t>Z1.BRA_SP_Campos.do.Jordao.868720_INMET_Agencia_Bancaria_VRF_97Table.html</t>
  </si>
  <si>
    <t>Z2.BRA_SP_Sao.Paulo.837810_INMET_Agencia_Bancaria_VRF_97Table.html</t>
  </si>
  <si>
    <t>Z3.BRA_RS_Porto.Alegre.869880_INMET_Agencia_Bancaria_VRF_97Table.html</t>
  </si>
  <si>
    <t>Z4.BRA_GO_Goiania.834230_INMET_Agencia_Bancaria_VRF_97Table.html</t>
  </si>
  <si>
    <t>Z5.BRA_RJ_Rio.de.Janeiro-Vila.Militar.868790_INMET_Agencia_Bancaria_VRF_97Table.html</t>
  </si>
  <si>
    <t>Z6.BRA_ES_Vitoria.868300_INMET_Agencia_Bancaria_VRF_97Table.html</t>
  </si>
  <si>
    <t>Z7.BRA_PE_Recife.819580_INMET_Agencia_Bancaria_VRF_97Table.html</t>
  </si>
  <si>
    <t>Z8.BRA_CE_Fortaleza-Pinto.Martins.Intl.AP.817580_INMET_Agencia_Bancaria_VRF_97Table.html</t>
  </si>
  <si>
    <t>Z1.BRA_SP_Campos.do.Jordao.868720_INMET_Agencia_Bancaria_VRF_98Table.html</t>
  </si>
  <si>
    <t>Z2.BRA_SP_Sao.Paulo.837810_INMET_Agencia_Bancaria_VRF_98Table.html</t>
  </si>
  <si>
    <t>Z3.BRA_RS_Porto.Alegre.869880_INMET_Agencia_Bancaria_VRF_98Table.html</t>
  </si>
  <si>
    <t>Z4.BRA_GO_Goiania.834230_INMET_Agencia_Bancaria_VRF_98Table.html</t>
  </si>
  <si>
    <t>Z5.BRA_RJ_Rio.de.Janeiro-Vila.Militar.868790_INMET_Agencia_Bancaria_VRF_98Table.html</t>
  </si>
  <si>
    <t>Z6.BRA_ES_Vitoria.868300_INMET_Agencia_Bancaria_VRF_98Table.html</t>
  </si>
  <si>
    <t>Z7.BRA_PE_Recife.819580_INMET_Agencia_Bancaria_VRF_98Table.html</t>
  </si>
  <si>
    <t>Z8.BRA_CE_Fortaleza-Pinto.Martins.Intl.AP.817580_INMET_Agencia_Bancaria_VRF_98Table.html</t>
  </si>
  <si>
    <t>Z1.BRA_SP_Campos.do.Jordao.868720_INMET_Agencia_Bancaria_VRF_99Table.html</t>
  </si>
  <si>
    <t>Z2.BRA_SP_Sao.Paulo.837810_INMET_Agencia_Bancaria_VRF_99Table.html</t>
  </si>
  <si>
    <t>Z3.BRA_RS_Porto.Alegre.869880_INMET_Agencia_Bancaria_VRF_99Table.html</t>
  </si>
  <si>
    <t>Z4.BRA_GO_Goiania.834230_INMET_Agencia_Bancaria_VRF_99Table.html</t>
  </si>
  <si>
    <t>Z5.BRA_RJ_Rio.de.Janeiro-Vila.Militar.868790_INMET_Agencia_Bancaria_VRF_99Table.html</t>
  </si>
  <si>
    <t>Z6.BRA_ES_Vitoria.868300_INMET_Agencia_Bancaria_VRF_99Table.html</t>
  </si>
  <si>
    <t>Z7.BRA_PE_Recife.819580_INMET_Agencia_Bancaria_VRF_99Table.html</t>
  </si>
  <si>
    <t>Z8.BRA_CE_Fortaleza-Pinto.Martins.Intl.AP.817580_INMET_Agencia_Bancaria_VRF_99Table.html</t>
  </si>
  <si>
    <t>Z1.BRA_SP_Campos.do.Jordao.868720_INMET_Agencia_Bancaria_VRF_9Table.html</t>
  </si>
  <si>
    <t>Z2.BRA_SP_Sao.Paulo.837810_INMET_Agencia_Bancaria_VRF_9Table.html</t>
  </si>
  <si>
    <t>Z3.BRA_RS_Porto.Alegre.869880_INMET_Agencia_Bancaria_VRF_9Table.html</t>
  </si>
  <si>
    <t>Z4.BRA_GO_Goiania.834230_INMET_Agencia_Bancaria_VRF_9Table.html</t>
  </si>
  <si>
    <t>Z5.BRA_RJ_Rio.de.Janeiro-Vila.Militar.868790_INMET_Agencia_Bancaria_VRF_9Table.html</t>
  </si>
  <si>
    <t>Z6.BRA_ES_Vitoria.868300_INMET_Agencia_Bancaria_VRF_9Table.html</t>
  </si>
  <si>
    <t>Z7.BRA_PE_Recife.819580_INMET_Agencia_Bancaria_VRF_9Table.html</t>
  </si>
  <si>
    <t>Z8.BRA_CE_Fortaleza-Pinto.Martins.Intl.AP.817580_INMET_Agencia_Bancaria_VRF_9Table.html</t>
  </si>
  <si>
    <t>auto</t>
  </si>
  <si>
    <t>Campos do Jordao SP BRA INMET WMO#=868720</t>
  </si>
  <si>
    <t>Sao Paulo SP BRA INMET WMO#=837810</t>
  </si>
  <si>
    <t>Porto Alegre RS BRA INMET WMO#=869880</t>
  </si>
  <si>
    <t>Goiania GO BRA INMET WMO#=834230</t>
  </si>
  <si>
    <t>Rio de Janeiro-Vila Militar RJ BRA INMET WMO#=868790</t>
  </si>
  <si>
    <t>Vitoria ES BRA INMET WMO#=868300</t>
  </si>
  <si>
    <t>Recife PE BRA INMET WMO#=819580</t>
  </si>
  <si>
    <t>Fortaleza-Pinto Martins Intl AP CE BRA INMET WMO#=817580</t>
  </si>
  <si>
    <t>LI01</t>
  </si>
  <si>
    <t>LI02</t>
  </si>
  <si>
    <t>ENT01</t>
  </si>
  <si>
    <t>ENT02</t>
  </si>
  <si>
    <t>ENV01</t>
  </si>
  <si>
    <t>ENV02</t>
  </si>
  <si>
    <t>WMSGS01</t>
  </si>
  <si>
    <t>WMSGS02</t>
  </si>
  <si>
    <t>BULD01</t>
  </si>
  <si>
    <t>BULD03</t>
  </si>
  <si>
    <t>BULD04</t>
  </si>
  <si>
    <t>BULD02</t>
  </si>
  <si>
    <t>ZVDF01</t>
  </si>
  <si>
    <t>ZVDF02</t>
  </si>
  <si>
    <t>AVAC ATM_equip: (cooling + fan)</t>
  </si>
  <si>
    <t>Iluminação: agencia - ATM_Equip [kWh/m²/ano]</t>
  </si>
  <si>
    <t>Equipamentos: Agencia - ATM_Equip  [kWh/m²/ano]</t>
  </si>
  <si>
    <t>AVAC: Agencia - ATM_Equip [kWh/m²/ano]</t>
  </si>
  <si>
    <t>Total ATM_equip: AVAC + Equip [kWh/ano]</t>
  </si>
  <si>
    <t>AVAC: Agencia - ATM_Equip [kWh/ano]</t>
  </si>
  <si>
    <t>Iluminação: agencia - ATM_Equip [kWh/ano]</t>
  </si>
  <si>
    <t>Equipamentos: Agencia - ATM_Equip  [kWh/ano]</t>
  </si>
  <si>
    <t xml:space="preserve">  Light 0: 10.00W/m²        Light 02: 23.84W/m²</t>
  </si>
  <si>
    <t xml:space="preserve">  Entorno 01: Exposto        Entorno: 02 Adiabático</t>
  </si>
  <si>
    <t>Env 01: menos isolante valor U maior         Env 02: mais isolante valor U menor</t>
  </si>
  <si>
    <t xml:space="preserve">direção face: 01 Norte     02 Oeste      03 Sul          04 Leste  </t>
  </si>
  <si>
    <t xml:space="preserve"> ZVDF01: com renovação de ar           ZVDF01: sem renovação de ar </t>
  </si>
  <si>
    <t>UF</t>
  </si>
  <si>
    <t>Lugar</t>
  </si>
  <si>
    <t>Latit</t>
  </si>
  <si>
    <t>Longit</t>
  </si>
  <si>
    <t>Altit</t>
  </si>
  <si>
    <t>GHR</t>
  </si>
  <si>
    <t>SP</t>
  </si>
  <si>
    <t>Campos do Jordão</t>
  </si>
  <si>
    <t>São Paulo</t>
  </si>
  <si>
    <t>RS</t>
  </si>
  <si>
    <t>Porto Alegre</t>
  </si>
  <si>
    <t>GO</t>
  </si>
  <si>
    <t>Goiânia</t>
  </si>
  <si>
    <t>RJ</t>
  </si>
  <si>
    <t>Rio de Janeiro (Vila Militar)</t>
  </si>
  <si>
    <t>ES</t>
  </si>
  <si>
    <t>Vitória</t>
  </si>
  <si>
    <t>PE</t>
  </si>
  <si>
    <t>Recife</t>
  </si>
  <si>
    <t>CE</t>
  </si>
  <si>
    <t>Fortaleza</t>
  </si>
  <si>
    <t>Cooling + Fan kWh/ano</t>
  </si>
  <si>
    <t>Cooling + Fan kWh/m²/ano</t>
  </si>
  <si>
    <t>Total End Uses [kWh/ano]</t>
  </si>
  <si>
    <t>Total ATM_equip: AVAC + Equip [kWh/ATM/ano]</t>
  </si>
  <si>
    <t>Total End Uses [kWh/m²/ano]</t>
  </si>
  <si>
    <r>
      <rPr>
        <b/>
        <sz val="11"/>
        <color theme="1"/>
        <rFont val="Calibri"/>
        <family val="2"/>
        <scheme val="minor"/>
      </rPr>
      <t xml:space="preserve">  Building</t>
    </r>
    <r>
      <rPr>
        <sz val="11"/>
        <color theme="1"/>
        <rFont val="Calibri"/>
        <family val="2"/>
        <scheme val="minor"/>
      </rPr>
      <t xml:space="preserve">: direção face: 01 Norte     02 Oeste      03 Sul          04 Leste  </t>
    </r>
  </si>
  <si>
    <r>
      <rPr>
        <b/>
        <sz val="11"/>
        <color theme="1"/>
        <rFont val="Calibri"/>
        <family val="2"/>
        <scheme val="minor"/>
      </rPr>
      <t xml:space="preserve"> ZoneVentilation:</t>
    </r>
    <r>
      <rPr>
        <sz val="11"/>
        <color theme="1"/>
        <rFont val="Calibri"/>
        <family val="2"/>
        <scheme val="minor"/>
      </rPr>
      <t xml:space="preserve">  ZVDF01: com renovação de ar           ZVDF02: sem renovação de ar </t>
    </r>
  </si>
  <si>
    <r>
      <rPr>
        <b/>
        <sz val="11"/>
        <color theme="1"/>
        <rFont val="Calibri"/>
        <family val="2"/>
        <scheme val="minor"/>
      </rPr>
      <t xml:space="preserve">  WindowMaterial: </t>
    </r>
    <r>
      <rPr>
        <sz val="11"/>
        <color theme="1"/>
        <rFont val="Calibri"/>
        <family val="2"/>
        <scheme val="minor"/>
      </rPr>
      <t>WMSGS01: Menor transmit. térmica SHGC 0.3         WMSGS02: maior transmit. termica SHGC 0.7</t>
    </r>
  </si>
  <si>
    <r>
      <rPr>
        <b/>
        <sz val="11"/>
        <color theme="1"/>
        <rFont val="Calibri"/>
        <family val="2"/>
        <scheme val="minor"/>
      </rPr>
      <t xml:space="preserve">  Construction:</t>
    </r>
    <r>
      <rPr>
        <sz val="11"/>
        <color theme="1"/>
        <rFont val="Calibri"/>
        <family val="2"/>
        <scheme val="minor"/>
      </rPr>
      <t xml:space="preserve"> Env 01: menos isolante valor U maior         Env 02: mais isolante valor U menor</t>
    </r>
  </si>
  <si>
    <r>
      <rPr>
        <b/>
        <sz val="11"/>
        <color theme="1"/>
        <rFont val="Calibri"/>
        <family val="2"/>
        <scheme val="minor"/>
      </rPr>
      <t>BuildingSurface:</t>
    </r>
    <r>
      <rPr>
        <sz val="11"/>
        <color theme="1"/>
        <rFont val="Calibri"/>
        <family val="2"/>
        <scheme val="minor"/>
      </rPr>
      <t xml:space="preserve">  Entorno 01: Exposto        Entorno: 02 Adiabático</t>
    </r>
  </si>
  <si>
    <r>
      <t xml:space="preserve">  </t>
    </r>
    <r>
      <rPr>
        <b/>
        <sz val="11"/>
        <color theme="1"/>
        <rFont val="Calibri"/>
        <family val="2"/>
        <scheme val="minor"/>
      </rPr>
      <t xml:space="preserve">Light:    </t>
    </r>
    <r>
      <rPr>
        <sz val="11"/>
        <color theme="1"/>
        <rFont val="Calibri"/>
        <family val="2"/>
        <scheme val="minor"/>
      </rPr>
      <t>LI01: 10.00W/m²        LI02: 23.84W/m²</t>
    </r>
  </si>
  <si>
    <t>Total</t>
  </si>
  <si>
    <t>F</t>
  </si>
  <si>
    <t>Quantidade de ATMs</t>
  </si>
  <si>
    <t>Área sem ATM_Equip [m²]</t>
  </si>
  <si>
    <t>AVAC</t>
  </si>
  <si>
    <t>Iluminação</t>
  </si>
  <si>
    <t>Equipamentos</t>
  </si>
  <si>
    <r>
      <rPr>
        <b/>
        <sz val="11"/>
        <color theme="1"/>
        <rFont val="Calibri"/>
        <family val="2"/>
        <scheme val="minor"/>
      </rPr>
      <t xml:space="preserve">  BuildingSurface:</t>
    </r>
    <r>
      <rPr>
        <sz val="11"/>
        <color theme="1"/>
        <rFont val="Calibri"/>
        <family val="2"/>
        <scheme val="minor"/>
      </rPr>
      <t xml:space="preserve">  Entorno 01: Exposto        Entorno: 02 Adiabático</t>
    </r>
  </si>
  <si>
    <r>
      <rPr>
        <b/>
        <sz val="11"/>
        <color theme="1"/>
        <rFont val="Calibri"/>
        <family val="2"/>
        <scheme val="minor"/>
      </rPr>
      <t xml:space="preserve">  ZoneVentilation:</t>
    </r>
    <r>
      <rPr>
        <sz val="11"/>
        <color theme="1"/>
        <rFont val="Calibri"/>
        <family val="2"/>
        <scheme val="minor"/>
      </rPr>
      <t xml:space="preserve">  ZVDF01: com renovação de ar           ZVDF02: sem renovação de ar </t>
    </r>
  </si>
  <si>
    <t>Input  - Dados de entrada</t>
  </si>
  <si>
    <t>Iluminação: agencia (interior + exterior) - ATM_Equip [kWh/ano]</t>
  </si>
  <si>
    <t>Iluminação: agencia (interior + exterior) - ATM_Equip [kWh/m²/ano]</t>
  </si>
  <si>
    <t>Cenario 1</t>
  </si>
  <si>
    <t>Cenario 2</t>
  </si>
  <si>
    <r>
      <rPr>
        <b/>
        <sz val="11"/>
        <color theme="1"/>
        <rFont val="Calibri"/>
        <family val="2"/>
        <scheme val="minor"/>
      </rPr>
      <t xml:space="preserve">  ZoneVentilation:</t>
    </r>
    <r>
      <rPr>
        <sz val="11"/>
        <color theme="1"/>
        <rFont val="Calibri"/>
        <family val="2"/>
        <scheme val="minor"/>
      </rPr>
      <t xml:space="preserve">  ZVDF01: com renovação de ar    ZVDF02: sem renovação de ar </t>
    </r>
  </si>
  <si>
    <t>Cenário 1</t>
  </si>
  <si>
    <t>Cenário 2</t>
  </si>
  <si>
    <t>Cenário1</t>
  </si>
  <si>
    <t>Constante</t>
  </si>
  <si>
    <t>R²</t>
  </si>
  <si>
    <r>
      <rPr>
        <b/>
        <sz val="11"/>
        <color theme="1"/>
        <rFont val="Calibri"/>
        <family val="2"/>
        <scheme val="minor"/>
      </rPr>
      <t>AVAC:</t>
    </r>
    <r>
      <rPr>
        <sz val="11"/>
        <color theme="1"/>
        <rFont val="Calibri"/>
        <family val="2"/>
        <scheme val="minor"/>
      </rPr>
      <t xml:space="preserve"> Agencia - ATM_Equip [kWh/ano]</t>
    </r>
  </si>
  <si>
    <r>
      <rPr>
        <b/>
        <sz val="11"/>
        <color theme="1"/>
        <rFont val="Calibri"/>
        <family val="2"/>
        <scheme val="minor"/>
      </rPr>
      <t>Iluminação</t>
    </r>
    <r>
      <rPr>
        <sz val="11"/>
        <color theme="1"/>
        <rFont val="Calibri"/>
        <family val="2"/>
        <scheme val="minor"/>
      </rPr>
      <t>: agencia - ATM_Equip [kWh/ano]</t>
    </r>
  </si>
  <si>
    <r>
      <rPr>
        <b/>
        <sz val="11"/>
        <color theme="1"/>
        <rFont val="Calibri"/>
        <family val="2"/>
        <scheme val="minor"/>
      </rPr>
      <t>Equipamentos:</t>
    </r>
    <r>
      <rPr>
        <sz val="11"/>
        <color theme="1"/>
        <rFont val="Calibri"/>
        <family val="2"/>
        <scheme val="minor"/>
      </rPr>
      <t xml:space="preserve"> Agencia - ATM_Equip  [kWh/ano]</t>
    </r>
  </si>
  <si>
    <r>
      <t xml:space="preserve">Total </t>
    </r>
    <r>
      <rPr>
        <b/>
        <sz val="11"/>
        <color theme="1"/>
        <rFont val="Calibri"/>
        <family val="2"/>
        <scheme val="minor"/>
      </rPr>
      <t>ATM_equip</t>
    </r>
    <r>
      <rPr>
        <sz val="11"/>
        <color theme="1"/>
        <rFont val="Calibri"/>
        <family val="2"/>
        <scheme val="minor"/>
      </rPr>
      <t>: AVAC + Equip [kWh/ano]</t>
    </r>
  </si>
  <si>
    <r>
      <rPr>
        <b/>
        <sz val="11"/>
        <color theme="1"/>
        <rFont val="Calibri"/>
        <family val="2"/>
        <scheme val="minor"/>
      </rPr>
      <t>AVAC</t>
    </r>
    <r>
      <rPr>
        <sz val="11"/>
        <color theme="1"/>
        <rFont val="Calibri"/>
        <family val="2"/>
        <scheme val="minor"/>
      </rPr>
      <t>: Agencia - ATM_Equip [kWh/ano]</t>
    </r>
  </si>
  <si>
    <t>Variação</t>
  </si>
  <si>
    <t>Dados de simulação</t>
  </si>
  <si>
    <t>Zona: ATM_Equip</t>
  </si>
  <si>
    <t>WMSGS01: Menor transmit. térmica SHGC 0.3         WMSGS02: mais transmit.termica SHGC 0.7</t>
  </si>
  <si>
    <t>Variação no consumo AVAC</t>
  </si>
  <si>
    <t>Simulação</t>
  </si>
  <si>
    <t>Total: Agencia - ATM_Equip  [kWh/ano]</t>
  </si>
  <si>
    <t>Total: Agencia - ATM_Equip  [kWh/m²/ano]</t>
  </si>
  <si>
    <t>ATM_Equip: light</t>
  </si>
  <si>
    <t>ATM_Equip: interior Equip</t>
  </si>
  <si>
    <t>Splitao</t>
  </si>
  <si>
    <t>VRF</t>
  </si>
  <si>
    <r>
      <rPr>
        <b/>
        <sz val="11"/>
        <color theme="1"/>
        <rFont val="Calibri"/>
        <family val="2"/>
        <scheme val="minor"/>
      </rPr>
      <t xml:space="preserve">  AVAC:</t>
    </r>
    <r>
      <rPr>
        <sz val="11"/>
        <color theme="1"/>
        <rFont val="Calibri"/>
        <family val="2"/>
        <scheme val="minor"/>
      </rPr>
      <t xml:space="preserve">    VRF        Splitao</t>
    </r>
  </si>
  <si>
    <t>Agência Bancária [kWh/ano]</t>
  </si>
  <si>
    <t>Heating: total [kWh/ano]</t>
  </si>
  <si>
    <t>Heating: total [kWh/m²/ano]</t>
  </si>
  <si>
    <t>ATM_equip: AVAC + Equip [kWh/ano]</t>
  </si>
  <si>
    <t>AVAC: Cooling: Agencia - ATM_Equip [kWh/m²/ano]</t>
  </si>
  <si>
    <t>Heating: Agencia [kWh/m²/ano]</t>
  </si>
  <si>
    <t>Heating: Agência [kWh/ano]</t>
  </si>
  <si>
    <t>AVAC: Cooling</t>
  </si>
  <si>
    <t>Heating</t>
  </si>
  <si>
    <t>Inclinação</t>
  </si>
  <si>
    <t>Variação (simulação x regressão) no sistema AVAC</t>
  </si>
  <si>
    <t>*Zona: ATM_Equip</t>
  </si>
  <si>
    <t>*AVAC: Cooling</t>
  </si>
  <si>
    <t>Variação Total</t>
  </si>
  <si>
    <t>Equação de Regressão - Para qualquer cidade (GHR diferente)</t>
  </si>
  <si>
    <t>Equação de Regressão - Comparação com simulação</t>
  </si>
  <si>
    <t>Dados da Regressão</t>
  </si>
  <si>
    <t>LI0*</t>
  </si>
  <si>
    <t>*Dados de regressão</t>
  </si>
  <si>
    <r>
      <rPr>
        <b/>
        <sz val="11"/>
        <color theme="1"/>
        <rFont val="Calibri"/>
        <family val="2"/>
        <scheme val="minor"/>
      </rPr>
      <t>Heating:</t>
    </r>
    <r>
      <rPr>
        <sz val="11"/>
        <color theme="1"/>
        <rFont val="Calibri"/>
        <family val="2"/>
        <scheme val="minor"/>
      </rPr>
      <t xml:space="preserve"> Agencia [kWh/ano]</t>
    </r>
  </si>
  <si>
    <t>Cidade</t>
  </si>
  <si>
    <r>
      <t xml:space="preserve">Impacto no consumo de AVAC </t>
    </r>
    <r>
      <rPr>
        <sz val="14"/>
        <color theme="1"/>
        <rFont val="Calibri"/>
        <family val="2"/>
        <scheme val="minor"/>
      </rPr>
      <t>[kWh/ano]</t>
    </r>
  </si>
  <si>
    <t>A</t>
  </si>
  <si>
    <t>B</t>
  </si>
  <si>
    <t>C</t>
  </si>
  <si>
    <t>D</t>
  </si>
  <si>
    <t>E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</si>
  <si>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</si>
  <si>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</si>
  <si>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</si>
  <si>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</si>
  <si>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</si>
  <si>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</si>
  <si>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</si>
  <si>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</si>
  <si>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</si>
  <si>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</si>
  <si>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</si>
  <si>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</si>
  <si>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</si>
  <si>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</si>
  <si>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</si>
  <si>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</si>
  <si>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</si>
  <si>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</si>
  <si>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</si>
  <si>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</si>
  <si>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Cidades Hipotéticas</t>
  </si>
  <si>
    <r>
      <rPr>
        <b/>
        <sz val="11"/>
        <color theme="1"/>
        <rFont val="Calibri"/>
        <family val="2"/>
        <scheme val="minor"/>
      </rPr>
      <t xml:space="preserve">  Construction:</t>
    </r>
    <r>
      <rPr>
        <sz val="11"/>
        <color theme="1"/>
        <rFont val="Calibri"/>
        <family val="2"/>
        <scheme val="minor"/>
      </rPr>
      <t xml:space="preserve">   Env 01: menos isolante valor U maior
                              Env 02: mais isolante valor U menor</t>
    </r>
  </si>
  <si>
    <r>
      <rPr>
        <b/>
        <sz val="11"/>
        <color theme="1"/>
        <rFont val="Calibri"/>
        <family val="2"/>
        <scheme val="minor"/>
      </rPr>
      <t xml:space="preserve">  WindowMaterial:     </t>
    </r>
    <r>
      <rPr>
        <sz val="11"/>
        <color theme="1"/>
        <rFont val="Calibri"/>
        <family val="2"/>
        <scheme val="minor"/>
      </rPr>
      <t>WMSGS01: Menor transmit. térmica SHGC 0.3
                                        WMSGS02: maior transmit. termica SHGC 0.7</t>
    </r>
  </si>
  <si>
    <t>Dados de Regressão</t>
  </si>
  <si>
    <t>OBS: Ao preencher o aspecto construtivo com * se obtem a média de todas as variações possíveis do campo.</t>
  </si>
  <si>
    <t>heating [kWh/m²/ano]</t>
  </si>
  <si>
    <t>Equação de aquecimento estimada, de acordo com tabela abaixo</t>
  </si>
  <si>
    <t>BULD0*</t>
  </si>
  <si>
    <t>*</t>
  </si>
  <si>
    <t>Z1.BRA_SP_Campos.do.Jordao.868720_INMET_AgBancaria_VRF_0Table.html</t>
  </si>
  <si>
    <t>Z2.BRA_SP_Sao.Paulo.837810_INMET_AgBancaria_VRF_0Table.html</t>
  </si>
  <si>
    <t>Z3.BRA_RS_Porto.Alegre.869880_INMET_AgBancaria_VRF_0Table.html</t>
  </si>
  <si>
    <t>Z4.BRA_GO_Goiania.834230_INMET_AgBancaria_VRF_0Table.html</t>
  </si>
  <si>
    <t>Z5.BRA_RJ_Rio.de.Janeiro-Vila.Militar.868790_INMET_AgBancaria_VRF_0Table.html</t>
  </si>
  <si>
    <t>Z6.BRA_ES_Vitoria.868300_INMET_AgBancaria_VRF_0Table.html</t>
  </si>
  <si>
    <t>Z7.BRA_PE_Recife.819580_INMET_AgBancaria_VRF_0Table.html</t>
  </si>
  <si>
    <t>Z8.BRA_CE_Fortaleza-Pinto.Martins.Intl.AP.817580_INMET_AgBancaria_VRF_0Table.html</t>
  </si>
  <si>
    <t>Z1.BRA_SP_Campos.do.Jordao.868720_INMET_AgBancaria_VRF_1Table.html</t>
  </si>
  <si>
    <t>Z2.BRA_SP_Sao.Paulo.837810_INMET_AgBancaria_VRF_1Table.html</t>
  </si>
  <si>
    <t>Z3.BRA_RS_Porto.Alegre.869880_INMET_AgBancaria_VRF_1Table.html</t>
  </si>
  <si>
    <t>Z4.BRA_GO_Goiania.834230_INMET_AgBancaria_VRF_1Table.html</t>
  </si>
  <si>
    <t>Z5.BRA_RJ_Rio.de.Janeiro-Vila.Militar.868790_INMET_AgBancaria_VRF_1Table.html</t>
  </si>
  <si>
    <t>Z6.BRA_ES_Vitoria.868300_INMET_AgBancaria_VRF_1Table.html</t>
  </si>
  <si>
    <t>Z7.BRA_PE_Recife.819580_INMET_AgBancaria_VRF_1Table.html</t>
  </si>
  <si>
    <t>Z8.BRA_CE_Fortaleza-Pinto.Martins.Intl.AP.817580_INMET_AgBancaria_VRF_1Table.html</t>
  </si>
  <si>
    <t>Z1.BRA_SP_Campos.do.Jordao.868720_INMET_AgBancaria_VRF_2Table.html</t>
  </si>
  <si>
    <t>Z2.BRA_SP_Sao.Paulo.837810_INMET_AgBancaria_VRF_2Table.html</t>
  </si>
  <si>
    <t>Z3.BRA_RS_Porto.Alegre.869880_INMET_AgBancaria_VRF_2Table.html</t>
  </si>
  <si>
    <t>Z4.BRA_GO_Goiania.834230_INMET_AgBancaria_VRF_2Table.html</t>
  </si>
  <si>
    <t>Z5.BRA_RJ_Rio.de.Janeiro-Vila.Militar.868790_INMET_AgBancaria_VRF_2Table.html</t>
  </si>
  <si>
    <t>Z6.BRA_ES_Vitoria.868300_INMET_AgBancaria_VRF_2Table.html</t>
  </si>
  <si>
    <t>Z7.BRA_PE_Recife.819580_INMET_AgBancaria_VRF_2Table.html</t>
  </si>
  <si>
    <t>Z8.BRA_CE_Fortaleza-Pinto.Martins.Intl.AP.817580_INMET_AgBancaria_VRF_2Table.html</t>
  </si>
  <si>
    <t>Z1.BRA_SP_Campos.do.Jordao.868720_INMET_AgBancaria_VRF_3Table.html</t>
  </si>
  <si>
    <t>Z2.BRA_SP_Sao.Paulo.837810_INMET_AgBancaria_VRF_3Table.html</t>
  </si>
  <si>
    <t>Z3.BRA_RS_Porto.Alegre.869880_INMET_AgBancaria_VRF_3Table.html</t>
  </si>
  <si>
    <t>Z4.BRA_GO_Goiania.834230_INMET_AgBancaria_VRF_3Table.html</t>
  </si>
  <si>
    <t>Z5.BRA_RJ_Rio.de.Janeiro-Vila.Militar.868790_INMET_AgBancaria_VRF_3Table.html</t>
  </si>
  <si>
    <t>Z6.BRA_ES_Vitoria.868300_INMET_AgBancaria_VRF_3Table.html</t>
  </si>
  <si>
    <t>Z7.BRA_PE_Recife.819580_INMET_AgBancaria_VRF_3Table.html</t>
  </si>
  <si>
    <t>Z8.BRA_CE_Fortaleza-Pinto.Martins.Intl.AP.817580_INMET_AgBancaria_VRF_3Table.html</t>
  </si>
  <si>
    <t>Z1.BRA_SP_Campos.do.Jordao.868720_INMET_AgBancaria_VRF_4Table.html</t>
  </si>
  <si>
    <t>Z2.BRA_SP_Sao.Paulo.837810_INMET_AgBancaria_VRF_4Table.html</t>
  </si>
  <si>
    <t>Z3.BRA_RS_Porto.Alegre.869880_INMET_AgBancaria_VRF_4Table.html</t>
  </si>
  <si>
    <t>Z4.BRA_GO_Goiania.834230_INMET_AgBancaria_VRF_4Table.html</t>
  </si>
  <si>
    <t>Z5.BRA_RJ_Rio.de.Janeiro-Vila.Militar.868790_INMET_AgBancaria_VRF_4Table.html</t>
  </si>
  <si>
    <t>Z6.BRA_ES_Vitoria.868300_INMET_AgBancaria_VRF_4Table.html</t>
  </si>
  <si>
    <t>Z7.BRA_PE_Recife.819580_INMET_AgBancaria_VRF_4Table.html</t>
  </si>
  <si>
    <t>Z8.BRA_CE_Fortaleza-Pinto.Martins.Intl.AP.817580_INMET_AgBancaria_VRF_4Table.html</t>
  </si>
  <si>
    <t>Z1.BRA_SP_Campos.do.Jordao.868720_INMET_AgBancaria_VRF_5Table.html</t>
  </si>
  <si>
    <t>Z2.BRA_SP_Sao.Paulo.837810_INMET_AgBancaria_VRF_5Table.html</t>
  </si>
  <si>
    <t>Z3.BRA_RS_Porto.Alegre.869880_INMET_AgBancaria_VRF_5Table.html</t>
  </si>
  <si>
    <t>Z4.BRA_GO_Goiania.834230_INMET_AgBancaria_VRF_5Table.html</t>
  </si>
  <si>
    <t>Z5.BRA_RJ_Rio.de.Janeiro-Vila.Militar.868790_INMET_AgBancaria_VRF_5Table.html</t>
  </si>
  <si>
    <t>Z6.BRA_ES_Vitoria.868300_INMET_AgBancaria_VRF_5Table.html</t>
  </si>
  <si>
    <t>Z7.BRA_PE_Recife.819580_INMET_AgBancaria_VRF_5Table.html</t>
  </si>
  <si>
    <t>Z8.BRA_CE_Fortaleza-Pinto.Martins.Intl.AP.817580_INMET_AgBancaria_VRF_5Table.html</t>
  </si>
  <si>
    <t>Z1.BRA_SP_Campos.do.Jordao.868720_INMET_AgBancaria_VRF_6Table.html</t>
  </si>
  <si>
    <t>Z2.BRA_SP_Sao.Paulo.837810_INMET_AgBancaria_VRF_6Table.html</t>
  </si>
  <si>
    <t>Z3.BRA_RS_Porto.Alegre.869880_INMET_AgBancaria_VRF_6Table.html</t>
  </si>
  <si>
    <t>Z4.BRA_GO_Goiania.834230_INMET_AgBancaria_VRF_6Table.html</t>
  </si>
  <si>
    <t>Z5.BRA_RJ_Rio.de.Janeiro-Vila.Militar.868790_INMET_AgBancaria_VRF_6Table.html</t>
  </si>
  <si>
    <t>Z6.BRA_ES_Vitoria.868300_INMET_AgBancaria_VRF_6Table.html</t>
  </si>
  <si>
    <t>Z7.BRA_PE_Recife.819580_INMET_AgBancaria_VRF_6Table.html</t>
  </si>
  <si>
    <t>Z8.BRA_CE_Fortaleza-Pinto.Martins.Intl.AP.817580_INMET_AgBancaria_VRF_6Table.html</t>
  </si>
  <si>
    <t>Z1.BRA_SP_Campos.do.Jordao.868720_INMET_AgBancaria_VRF_7Table.html</t>
  </si>
  <si>
    <t>Z2.BRA_SP_Sao.Paulo.837810_INMET_AgBancaria_VRF_7Table.html</t>
  </si>
  <si>
    <t>Z3.BRA_RS_Porto.Alegre.869880_INMET_AgBancaria_VRF_7Table.html</t>
  </si>
  <si>
    <t>Z4.BRA_GO_Goiania.834230_INMET_AgBancaria_VRF_7Table.html</t>
  </si>
  <si>
    <t>Z5.BRA_RJ_Rio.de.Janeiro-Vila.Militar.868790_INMET_AgBancaria_VRF_7Table.html</t>
  </si>
  <si>
    <t>Z6.BRA_ES_Vitoria.868300_INMET_AgBancaria_VRF_7Table.html</t>
  </si>
  <si>
    <t>Z7.BRA_PE_Recife.819580_INMET_AgBancaria_VRF_7Table.html</t>
  </si>
  <si>
    <t>Z8.BRA_CE_Fortaleza-Pinto.Martins.Intl.AP.817580_INMET_AgBancaria_VRF_7Table.html</t>
  </si>
  <si>
    <t>Z1.BRA_SP_Campos.do.Jordao.868720_INMET_AgBancaria_VRF_8Table.html</t>
  </si>
  <si>
    <t>Z2.BRA_SP_Sao.Paulo.837810_INMET_AgBancaria_VRF_8Table.html</t>
  </si>
  <si>
    <t>Z3.BRA_RS_Porto.Alegre.869880_INMET_AgBancaria_VRF_8Table.html</t>
  </si>
  <si>
    <t>Z4.BRA_GO_Goiania.834230_INMET_AgBancaria_VRF_8Table.html</t>
  </si>
  <si>
    <t>Z5.BRA_RJ_Rio.de.Janeiro-Vila.Militar.868790_INMET_AgBancaria_VRF_8Table.html</t>
  </si>
  <si>
    <t>Z6.BRA_ES_Vitoria.868300_INMET_AgBancaria_VRF_8Table.html</t>
  </si>
  <si>
    <t>Z7.BRA_PE_Recife.819580_INMET_AgBancaria_VRF_8Table.html</t>
  </si>
  <si>
    <t>Z8.BRA_CE_Fortaleza-Pinto.Martins.Intl.AP.817580_INMET_AgBancaria_VRF_8Table.html</t>
  </si>
  <si>
    <t>Z1.BRA_SP_Campos.do.Jordao.868720_INMET_AgBancaria_VRF_9Table.html</t>
  </si>
  <si>
    <t>Z2.BRA_SP_Sao.Paulo.837810_INMET_AgBancaria_VRF_9Table.html</t>
  </si>
  <si>
    <t>Z3.BRA_RS_Porto.Alegre.869880_INMET_AgBancaria_VRF_9Table.html</t>
  </si>
  <si>
    <t>Z4.BRA_GO_Goiania.834230_INMET_AgBancaria_VRF_9Table.html</t>
  </si>
  <si>
    <t>Z5.BRA_RJ_Rio.de.Janeiro-Vila.Militar.868790_INMET_AgBancaria_VRF_9Table.html</t>
  </si>
  <si>
    <t>Z6.BRA_ES_Vitoria.868300_INMET_AgBancaria_VRF_9Table.html</t>
  </si>
  <si>
    <t>Z7.BRA_PE_Recife.819580_INMET_AgBancaria_VRF_9Table.html</t>
  </si>
  <si>
    <t>Z8.BRA_CE_Fortaleza-Pinto.Martins.Intl.AP.817580_INMET_AgBancaria_VRF_9Table.html</t>
  </si>
  <si>
    <t>Z1.BRA_SP_Campos.do.Jordao.868720_INMET_AgBancaria_VRF_10Table.html</t>
  </si>
  <si>
    <t>Z2.BRA_SP_Sao.Paulo.837810_INMET_AgBancaria_VRF_10Table.html</t>
  </si>
  <si>
    <t>Z3.BRA_RS_Porto.Alegre.869880_INMET_AgBancaria_VRF_10Table.html</t>
  </si>
  <si>
    <t>Z4.BRA_GO_Goiania.834230_INMET_AgBancaria_VRF_10Table.html</t>
  </si>
  <si>
    <t>Z5.BRA_RJ_Rio.de.Janeiro-Vila.Militar.868790_INMET_AgBancaria_VRF_10Table.html</t>
  </si>
  <si>
    <t>Z6.BRA_ES_Vitoria.868300_INMET_AgBancaria_VRF_10Table.html</t>
  </si>
  <si>
    <t>Z7.BRA_PE_Recife.819580_INMET_AgBancaria_VRF_10Table.html</t>
  </si>
  <si>
    <t>Z8.BRA_CE_Fortaleza-Pinto.Martins.Intl.AP.817580_INMET_AgBancaria_VRF_10Table.html</t>
  </si>
  <si>
    <t>Z1.BRA_SP_Campos.do.Jordao.868720_INMET_AgBancaria_VRF_11Table.html</t>
  </si>
  <si>
    <t>Z2.BRA_SP_Sao.Paulo.837810_INMET_AgBancaria_VRF_11Table.html</t>
  </si>
  <si>
    <t>Z3.BRA_RS_Porto.Alegre.869880_INMET_AgBancaria_VRF_11Table.html</t>
  </si>
  <si>
    <t>Z4.BRA_GO_Goiania.834230_INMET_AgBancaria_VRF_11Table.html</t>
  </si>
  <si>
    <t>Z5.BRA_RJ_Rio.de.Janeiro-Vila.Militar.868790_INMET_AgBancaria_VRF_11Table.html</t>
  </si>
  <si>
    <t>Z6.BRA_ES_Vitoria.868300_INMET_AgBancaria_VRF_11Table.html</t>
  </si>
  <si>
    <t>Z7.BRA_PE_Recife.819580_INMET_AgBancaria_VRF_11Table.html</t>
  </si>
  <si>
    <t>Z8.BRA_CE_Fortaleza-Pinto.Martins.Intl.AP.817580_INMET_AgBancaria_VRF_11Table.html</t>
  </si>
  <si>
    <t>Z1.BRA_SP_Campos.do.Jordao.868720_INMET_AgBancaria_VRF_12Table.html</t>
  </si>
  <si>
    <t>Z2.BRA_SP_Sao.Paulo.837810_INMET_AgBancaria_VRF_12Table.html</t>
  </si>
  <si>
    <t>Z3.BRA_RS_Porto.Alegre.869880_INMET_AgBancaria_VRF_12Table.html</t>
  </si>
  <si>
    <t>Z4.BRA_GO_Goiania.834230_INMET_AgBancaria_VRF_12Table.html</t>
  </si>
  <si>
    <t>Z5.BRA_RJ_Rio.de.Janeiro-Vila.Militar.868790_INMET_AgBancaria_VRF_12Table.html</t>
  </si>
  <si>
    <t>Z6.BRA_ES_Vitoria.868300_INMET_AgBancaria_VRF_12Table.html</t>
  </si>
  <si>
    <t>Z7.BRA_PE_Recife.819580_INMET_AgBancaria_VRF_12Table.html</t>
  </si>
  <si>
    <t>Z8.BRA_CE_Fortaleza-Pinto.Martins.Intl.AP.817580_INMET_AgBancaria_VRF_12Table.html</t>
  </si>
  <si>
    <t>Z1.BRA_SP_Campos.do.Jordao.868720_INMET_AgBancaria_VRF_13Table.html</t>
  </si>
  <si>
    <t>Z2.BRA_SP_Sao.Paulo.837810_INMET_AgBancaria_VRF_13Table.html</t>
  </si>
  <si>
    <t>Z3.BRA_RS_Porto.Alegre.869880_INMET_AgBancaria_VRF_13Table.html</t>
  </si>
  <si>
    <t>Z4.BRA_GO_Goiania.834230_INMET_AgBancaria_VRF_13Table.html</t>
  </si>
  <si>
    <t>Z5.BRA_RJ_Rio.de.Janeiro-Vila.Militar.868790_INMET_AgBancaria_VRF_13Table.html</t>
  </si>
  <si>
    <t>Z6.BRA_ES_Vitoria.868300_INMET_AgBancaria_VRF_13Table.html</t>
  </si>
  <si>
    <t>Z7.BRA_PE_Recife.819580_INMET_AgBancaria_VRF_13Table.html</t>
  </si>
  <si>
    <t>Z8.BRA_CE_Fortaleza-Pinto.Martins.Intl.AP.817580_INMET_AgBancaria_VRF_13Table.html</t>
  </si>
  <si>
    <t>Z1.BRA_SP_Campos.do.Jordao.868720_INMET_AgBancaria_VRF_14Table.html</t>
  </si>
  <si>
    <t>Z2.BRA_SP_Sao.Paulo.837810_INMET_AgBancaria_VRF_14Table.html</t>
  </si>
  <si>
    <t>Z3.BRA_RS_Porto.Alegre.869880_INMET_AgBancaria_VRF_14Table.html</t>
  </si>
  <si>
    <t>Z4.BRA_GO_Goiania.834230_INMET_AgBancaria_VRF_14Table.html</t>
  </si>
  <si>
    <t>Z5.BRA_RJ_Rio.de.Janeiro-Vila.Militar.868790_INMET_AgBancaria_VRF_14Table.html</t>
  </si>
  <si>
    <t>Z6.BRA_ES_Vitoria.868300_INMET_AgBancaria_VRF_14Table.html</t>
  </si>
  <si>
    <t>Z7.BRA_PE_Recife.819580_INMET_AgBancaria_VRF_14Table.html</t>
  </si>
  <si>
    <t>Z8.BRA_CE_Fortaleza-Pinto.Martins.Intl.AP.817580_INMET_AgBancaria_VRF_14Table.html</t>
  </si>
  <si>
    <t>Z1.BRA_SP_Campos.do.Jordao.868720_INMET_AgBancaria_VRF_15Table.html</t>
  </si>
  <si>
    <t>Z2.BRA_SP_Sao.Paulo.837810_INMET_AgBancaria_VRF_15Table.html</t>
  </si>
  <si>
    <t>Z3.BRA_RS_Porto.Alegre.869880_INMET_AgBancaria_VRF_15Table.html</t>
  </si>
  <si>
    <t>Z4.BRA_GO_Goiania.834230_INMET_AgBancaria_VRF_15Table.html</t>
  </si>
  <si>
    <t>Z5.BRA_RJ_Rio.de.Janeiro-Vila.Militar.868790_INMET_AgBancaria_VRF_15Table.html</t>
  </si>
  <si>
    <t>Z6.BRA_ES_Vitoria.868300_INMET_AgBancaria_VRF_15Table.html</t>
  </si>
  <si>
    <t>Z7.BRA_PE_Recife.819580_INMET_AgBancaria_VRF_15Table.html</t>
  </si>
  <si>
    <t>Z8.BRA_CE_Fortaleza-Pinto.Martins.Intl.AP.817580_INMET_AgBancaria_VRF_15Table.html</t>
  </si>
  <si>
    <t>Z1.BRA_SP_Campos.do.Jordao.868720_INMET_AgBancaria_VRF_16Table.html</t>
  </si>
  <si>
    <t>Z2.BRA_SP_Sao.Paulo.837810_INMET_AgBancaria_VRF_16Table.html</t>
  </si>
  <si>
    <t>Z3.BRA_RS_Porto.Alegre.869880_INMET_AgBancaria_VRF_16Table.html</t>
  </si>
  <si>
    <t>Z4.BRA_GO_Goiania.834230_INMET_AgBancaria_VRF_16Table.html</t>
  </si>
  <si>
    <t>Z5.BRA_RJ_Rio.de.Janeiro-Vila.Militar.868790_INMET_AgBancaria_VRF_16Table.html</t>
  </si>
  <si>
    <t>Z6.BRA_ES_Vitoria.868300_INMET_AgBancaria_VRF_16Table.html</t>
  </si>
  <si>
    <t>Z7.BRA_PE_Recife.819580_INMET_AgBancaria_VRF_16Table.html</t>
  </si>
  <si>
    <t>Z8.BRA_CE_Fortaleza-Pinto.Martins.Intl.AP.817580_INMET_AgBancaria_VRF_16Table.html</t>
  </si>
  <si>
    <t>Z1.BRA_SP_Campos.do.Jordao.868720_INMET_AgBancaria_VRF_17Table.html</t>
  </si>
  <si>
    <t>Z2.BRA_SP_Sao.Paulo.837810_INMET_AgBancaria_VRF_17Table.html</t>
  </si>
  <si>
    <t>Z3.BRA_RS_Porto.Alegre.869880_INMET_AgBancaria_VRF_17Table.html</t>
  </si>
  <si>
    <t>Z4.BRA_GO_Goiania.834230_INMET_AgBancaria_VRF_17Table.html</t>
  </si>
  <si>
    <t>Z5.BRA_RJ_Rio.de.Janeiro-Vila.Militar.868790_INMET_AgBancaria_VRF_17Table.html</t>
  </si>
  <si>
    <t>Z6.BRA_ES_Vitoria.868300_INMET_AgBancaria_VRF_17Table.html</t>
  </si>
  <si>
    <t>Z7.BRA_PE_Recife.819580_INMET_AgBancaria_VRF_17Table.html</t>
  </si>
  <si>
    <t>Z8.BRA_CE_Fortaleza-Pinto.Martins.Intl.AP.817580_INMET_AgBancaria_VRF_17Table.html</t>
  </si>
  <si>
    <t>Z1.BRA_SP_Campos.do.Jordao.868720_INMET_AgBancaria_VRF_18Table.html</t>
  </si>
  <si>
    <t>Z2.BRA_SP_Sao.Paulo.837810_INMET_AgBancaria_VRF_18Table.html</t>
  </si>
  <si>
    <t>Z3.BRA_RS_Porto.Alegre.869880_INMET_AgBancaria_VRF_18Table.html</t>
  </si>
  <si>
    <t>Z4.BRA_GO_Goiania.834230_INMET_AgBancaria_VRF_18Table.html</t>
  </si>
  <si>
    <t>Z5.BRA_RJ_Rio.de.Janeiro-Vila.Militar.868790_INMET_AgBancaria_VRF_18Table.html</t>
  </si>
  <si>
    <t>Z6.BRA_ES_Vitoria.868300_INMET_AgBancaria_VRF_18Table.html</t>
  </si>
  <si>
    <t>Z7.BRA_PE_Recife.819580_INMET_AgBancaria_VRF_18Table.html</t>
  </si>
  <si>
    <t>Z8.BRA_CE_Fortaleza-Pinto.Martins.Intl.AP.817580_INMET_AgBancaria_VRF_18Table.html</t>
  </si>
  <si>
    <t>Z1.BRA_SP_Campos.do.Jordao.868720_INMET_AgBancaria_VRF_19Table.html</t>
  </si>
  <si>
    <t>Z2.BRA_SP_Sao.Paulo.837810_INMET_AgBancaria_VRF_19Table.html</t>
  </si>
  <si>
    <t>Z3.BRA_RS_Porto.Alegre.869880_INMET_AgBancaria_VRF_19Table.html</t>
  </si>
  <si>
    <t>Z4.BRA_GO_Goiania.834230_INMET_AgBancaria_VRF_19Table.html</t>
  </si>
  <si>
    <t>Z5.BRA_RJ_Rio.de.Janeiro-Vila.Militar.868790_INMET_AgBancaria_VRF_19Table.html</t>
  </si>
  <si>
    <t>Z6.BRA_ES_Vitoria.868300_INMET_AgBancaria_VRF_19Table.html</t>
  </si>
  <si>
    <t>Z7.BRA_PE_Recife.819580_INMET_AgBancaria_VRF_19Table.html</t>
  </si>
  <si>
    <t>Z8.BRA_CE_Fortaleza-Pinto.Martins.Intl.AP.817580_INMET_AgBancaria_VRF_19Table.html</t>
  </si>
  <si>
    <t>Z1.BRA_SP_Campos.do.Jordao.868720_INMET_AgBancaria_VRF_20Table.html</t>
  </si>
  <si>
    <t>Z2.BRA_SP_Sao.Paulo.837810_INMET_AgBancaria_VRF_20Table.html</t>
  </si>
  <si>
    <t>Z3.BRA_RS_Porto.Alegre.869880_INMET_AgBancaria_VRF_20Table.html</t>
  </si>
  <si>
    <t>Z4.BRA_GO_Goiania.834230_INMET_AgBancaria_VRF_20Table.html</t>
  </si>
  <si>
    <t>Z5.BRA_RJ_Rio.de.Janeiro-Vila.Militar.868790_INMET_AgBancaria_VRF_20Table.html</t>
  </si>
  <si>
    <t>Z6.BRA_ES_Vitoria.868300_INMET_AgBancaria_VRF_20Table.html</t>
  </si>
  <si>
    <t>Z7.BRA_PE_Recife.819580_INMET_AgBancaria_VRF_20Table.html</t>
  </si>
  <si>
    <t>Z8.BRA_CE_Fortaleza-Pinto.Martins.Intl.AP.817580_INMET_AgBancaria_VRF_20Table.html</t>
  </si>
  <si>
    <t>Z1.BRA_SP_Campos.do.Jordao.868720_INMET_AgBancaria_VRF_21Table.html</t>
  </si>
  <si>
    <t>Z2.BRA_SP_Sao.Paulo.837810_INMET_AgBancaria_VRF_21Table.html</t>
  </si>
  <si>
    <t>Z3.BRA_RS_Porto.Alegre.869880_INMET_AgBancaria_VRF_21Table.html</t>
  </si>
  <si>
    <t>Z4.BRA_GO_Goiania.834230_INMET_AgBancaria_VRF_21Table.html</t>
  </si>
  <si>
    <t>Z5.BRA_RJ_Rio.de.Janeiro-Vila.Militar.868790_INMET_AgBancaria_VRF_21Table.html</t>
  </si>
  <si>
    <t>Z6.BRA_ES_Vitoria.868300_INMET_AgBancaria_VRF_21Table.html</t>
  </si>
  <si>
    <t>Z7.BRA_PE_Recife.819580_INMET_AgBancaria_VRF_21Table.html</t>
  </si>
  <si>
    <t>Z8.BRA_CE_Fortaleza-Pinto.Martins.Intl.AP.817580_INMET_AgBancaria_VRF_21Table.html</t>
  </si>
  <si>
    <t>Z1.BRA_SP_Campos.do.Jordao.868720_INMET_AgBancaria_VRF_22Table.html</t>
  </si>
  <si>
    <t>Z2.BRA_SP_Sao.Paulo.837810_INMET_AgBancaria_VRF_22Table.html</t>
  </si>
  <si>
    <t>Z3.BRA_RS_Porto.Alegre.869880_INMET_AgBancaria_VRF_22Table.html</t>
  </si>
  <si>
    <t>Z4.BRA_GO_Goiania.834230_INMET_AgBancaria_VRF_22Table.html</t>
  </si>
  <si>
    <t>Z5.BRA_RJ_Rio.de.Janeiro-Vila.Militar.868790_INMET_AgBancaria_VRF_22Table.html</t>
  </si>
  <si>
    <t>Z6.BRA_ES_Vitoria.868300_INMET_AgBancaria_VRF_22Table.html</t>
  </si>
  <si>
    <t>Z7.BRA_PE_Recife.819580_INMET_AgBancaria_VRF_22Table.html</t>
  </si>
  <si>
    <t>Z8.BRA_CE_Fortaleza-Pinto.Martins.Intl.AP.817580_INMET_AgBancaria_VRF_22Table.html</t>
  </si>
  <si>
    <t>Z1.BRA_SP_Campos.do.Jordao.868720_INMET_AgBancaria_VRF_23Table.html</t>
  </si>
  <si>
    <t>Z2.BRA_SP_Sao.Paulo.837810_INMET_AgBancaria_VRF_23Table.html</t>
  </si>
  <si>
    <t>Z3.BRA_RS_Porto.Alegre.869880_INMET_AgBancaria_VRF_23Table.html</t>
  </si>
  <si>
    <t>Z4.BRA_GO_Goiania.834230_INMET_AgBancaria_VRF_23Table.html</t>
  </si>
  <si>
    <t>Z5.BRA_RJ_Rio.de.Janeiro-Vila.Militar.868790_INMET_AgBancaria_VRF_23Table.html</t>
  </si>
  <si>
    <t>Z6.BRA_ES_Vitoria.868300_INMET_AgBancaria_VRF_23Table.html</t>
  </si>
  <si>
    <t>Z7.BRA_PE_Recife.819580_INMET_AgBancaria_VRF_23Table.html</t>
  </si>
  <si>
    <t>Z8.BRA_CE_Fortaleza-Pinto.Martins.Intl.AP.817580_INMET_AgBancaria_VRF_23Table.html</t>
  </si>
  <si>
    <t>Z1.BRA_SP_Campos.do.Jordao.868720_INMET_AgBancaria_VRF_24Table.html</t>
  </si>
  <si>
    <t>Z2.BRA_SP_Sao.Paulo.837810_INMET_AgBancaria_VRF_24Table.html</t>
  </si>
  <si>
    <t>Z3.BRA_RS_Porto.Alegre.869880_INMET_AgBancaria_VRF_24Table.html</t>
  </si>
  <si>
    <t>Z4.BRA_GO_Goiania.834230_INMET_AgBancaria_VRF_24Table.html</t>
  </si>
  <si>
    <t>Z5.BRA_RJ_Rio.de.Janeiro-Vila.Militar.868790_INMET_AgBancaria_VRF_24Table.html</t>
  </si>
  <si>
    <t>Z6.BRA_ES_Vitoria.868300_INMET_AgBancaria_VRF_24Table.html</t>
  </si>
  <si>
    <t>Z7.BRA_PE_Recife.819580_INMET_AgBancaria_VRF_24Table.html</t>
  </si>
  <si>
    <t>Z8.BRA_CE_Fortaleza-Pinto.Martins.Intl.AP.817580_INMET_AgBancaria_VRF_24Table.html</t>
  </si>
  <si>
    <t>Z1.BRA_SP_Campos.do.Jordao.868720_INMET_AgBancaria_VRF_25Table.html</t>
  </si>
  <si>
    <t>Z2.BRA_SP_Sao.Paulo.837810_INMET_AgBancaria_VRF_25Table.html</t>
  </si>
  <si>
    <t>Z3.BRA_RS_Porto.Alegre.869880_INMET_AgBancaria_VRF_25Table.html</t>
  </si>
  <si>
    <t>Z4.BRA_GO_Goiania.834230_INMET_AgBancaria_VRF_25Table.html</t>
  </si>
  <si>
    <t>Z5.BRA_RJ_Rio.de.Janeiro-Vila.Militar.868790_INMET_AgBancaria_VRF_25Table.html</t>
  </si>
  <si>
    <t>Z6.BRA_ES_Vitoria.868300_INMET_AgBancaria_VRF_25Table.html</t>
  </si>
  <si>
    <t>Z7.BRA_PE_Recife.819580_INMET_AgBancaria_VRF_25Table.html</t>
  </si>
  <si>
    <t>Z8.BRA_CE_Fortaleza-Pinto.Martins.Intl.AP.817580_INMET_AgBancaria_VRF_25Table.html</t>
  </si>
  <si>
    <t>Z1.BRA_SP_Campos.do.Jordao.868720_INMET_AgBancaria_VRF_26Table.html</t>
  </si>
  <si>
    <t>Z2.BRA_SP_Sao.Paulo.837810_INMET_AgBancaria_VRF_26Table.html</t>
  </si>
  <si>
    <t>Z3.BRA_RS_Porto.Alegre.869880_INMET_AgBancaria_VRF_26Table.html</t>
  </si>
  <si>
    <t>Z4.BRA_GO_Goiania.834230_INMET_AgBancaria_VRF_26Table.html</t>
  </si>
  <si>
    <t>Z5.BRA_RJ_Rio.de.Janeiro-Vila.Militar.868790_INMET_AgBancaria_VRF_26Table.html</t>
  </si>
  <si>
    <t>Z6.BRA_ES_Vitoria.868300_INMET_AgBancaria_VRF_26Table.html</t>
  </si>
  <si>
    <t>Z7.BRA_PE_Recife.819580_INMET_AgBancaria_VRF_26Table.html</t>
  </si>
  <si>
    <t>Z8.BRA_CE_Fortaleza-Pinto.Martins.Intl.AP.817580_INMET_AgBancaria_VRF_26Table.html</t>
  </si>
  <si>
    <t>Z1.BRA_SP_Campos.do.Jordao.868720_INMET_AgBancaria_VRF_27Table.html</t>
  </si>
  <si>
    <t>Z2.BRA_SP_Sao.Paulo.837810_INMET_AgBancaria_VRF_27Table.html</t>
  </si>
  <si>
    <t>Z3.BRA_RS_Porto.Alegre.869880_INMET_AgBancaria_VRF_27Table.html</t>
  </si>
  <si>
    <t>Z4.BRA_GO_Goiania.834230_INMET_AgBancaria_VRF_27Table.html</t>
  </si>
  <si>
    <t>Z5.BRA_RJ_Rio.de.Janeiro-Vila.Militar.868790_INMET_AgBancaria_VRF_27Table.html</t>
  </si>
  <si>
    <t>Z6.BRA_ES_Vitoria.868300_INMET_AgBancaria_VRF_27Table.html</t>
  </si>
  <si>
    <t>Z7.BRA_PE_Recife.819580_INMET_AgBancaria_VRF_27Table.html</t>
  </si>
  <si>
    <t>Z8.BRA_CE_Fortaleza-Pinto.Martins.Intl.AP.817580_INMET_AgBancaria_VRF_27Table.html</t>
  </si>
  <si>
    <t>Z1.BRA_SP_Campos.do.Jordao.868720_INMET_AgBancaria_VRF_28Table.html</t>
  </si>
  <si>
    <t>Z2.BRA_SP_Sao.Paulo.837810_INMET_AgBancaria_VRF_28Table.html</t>
  </si>
  <si>
    <t>Z3.BRA_RS_Porto.Alegre.869880_INMET_AgBancaria_VRF_28Table.html</t>
  </si>
  <si>
    <t>Z4.BRA_GO_Goiania.834230_INMET_AgBancaria_VRF_28Table.html</t>
  </si>
  <si>
    <t>Z5.BRA_RJ_Rio.de.Janeiro-Vila.Militar.868790_INMET_AgBancaria_VRF_28Table.html</t>
  </si>
  <si>
    <t>Z6.BRA_ES_Vitoria.868300_INMET_AgBancaria_VRF_28Table.html</t>
  </si>
  <si>
    <t>Z7.BRA_PE_Recife.819580_INMET_AgBancaria_VRF_28Table.html</t>
  </si>
  <si>
    <t>Z8.BRA_CE_Fortaleza-Pinto.Martins.Intl.AP.817580_INMET_AgBancaria_VRF_28Table.html</t>
  </si>
  <si>
    <t>Z1.BRA_SP_Campos.do.Jordao.868720_INMET_AgBancaria_VRF_29Table.html</t>
  </si>
  <si>
    <t>Z2.BRA_SP_Sao.Paulo.837810_INMET_AgBancaria_VRF_29Table.html</t>
  </si>
  <si>
    <t>Z3.BRA_RS_Porto.Alegre.869880_INMET_AgBancaria_VRF_29Table.html</t>
  </si>
  <si>
    <t>Z4.BRA_GO_Goiania.834230_INMET_AgBancaria_VRF_29Table.html</t>
  </si>
  <si>
    <t>Z5.BRA_RJ_Rio.de.Janeiro-Vila.Militar.868790_INMET_AgBancaria_VRF_29Table.html</t>
  </si>
  <si>
    <t>Z6.BRA_ES_Vitoria.868300_INMET_AgBancaria_VRF_29Table.html</t>
  </si>
  <si>
    <t>Z7.BRA_PE_Recife.819580_INMET_AgBancaria_VRF_29Table.html</t>
  </si>
  <si>
    <t>Z8.BRA_CE_Fortaleza-Pinto.Martins.Intl.AP.817580_INMET_AgBancaria_VRF_29Table.html</t>
  </si>
  <si>
    <t>Z1.BRA_SP_Campos.do.Jordao.868720_INMET_AgBancaria_VRF_30Table.html</t>
  </si>
  <si>
    <t>Z2.BRA_SP_Sao.Paulo.837810_INMET_AgBancaria_VRF_30Table.html</t>
  </si>
  <si>
    <t>Z3.BRA_RS_Porto.Alegre.869880_INMET_AgBancaria_VRF_30Table.html</t>
  </si>
  <si>
    <t>Z4.BRA_GO_Goiania.834230_INMET_AgBancaria_VRF_30Table.html</t>
  </si>
  <si>
    <t>Z5.BRA_RJ_Rio.de.Janeiro-Vila.Militar.868790_INMET_AgBancaria_VRF_30Table.html</t>
  </si>
  <si>
    <t>Z6.BRA_ES_Vitoria.868300_INMET_AgBancaria_VRF_30Table.html</t>
  </si>
  <si>
    <t>Z7.BRA_PE_Recife.819580_INMET_AgBancaria_VRF_30Table.html</t>
  </si>
  <si>
    <t>Z8.BRA_CE_Fortaleza-Pinto.Martins.Intl.AP.817580_INMET_AgBancaria_VRF_30Table.html</t>
  </si>
  <si>
    <t>Z1.BRA_SP_Campos.do.Jordao.868720_INMET_AgBancaria_VRF_31Table.html</t>
  </si>
  <si>
    <t>Z2.BRA_SP_Sao.Paulo.837810_INMET_AgBancaria_VRF_31Table.html</t>
  </si>
  <si>
    <t>Z3.BRA_RS_Porto.Alegre.869880_INMET_AgBancaria_VRF_31Table.html</t>
  </si>
  <si>
    <t>Z4.BRA_GO_Goiania.834230_INMET_AgBancaria_VRF_31Table.html</t>
  </si>
  <si>
    <t>Z5.BRA_RJ_Rio.de.Janeiro-Vila.Militar.868790_INMET_AgBancaria_VRF_31Table.html</t>
  </si>
  <si>
    <t>Z6.BRA_ES_Vitoria.868300_INMET_AgBancaria_VRF_31Table.html</t>
  </si>
  <si>
    <t>Z7.BRA_PE_Recife.819580_INMET_AgBancaria_VRF_31Table.html</t>
  </si>
  <si>
    <t>Z8.BRA_CE_Fortaleza-Pinto.Martins.Intl.AP.817580_INMET_AgBancaria_VRF_31Table.html</t>
  </si>
  <si>
    <t>Z1.BRA_SP_Campos.do.Jordao.868720_INMET_AgBancaria_VRF_32Table.html</t>
  </si>
  <si>
    <t>Z2.BRA_SP_Sao.Paulo.837810_INMET_AgBancaria_VRF_32Table.html</t>
  </si>
  <si>
    <t>Z3.BRA_RS_Porto.Alegre.869880_INMET_AgBancaria_VRF_32Table.html</t>
  </si>
  <si>
    <t>Z4.BRA_GO_Goiania.834230_INMET_AgBancaria_VRF_32Table.html</t>
  </si>
  <si>
    <t>Z5.BRA_RJ_Rio.de.Janeiro-Vila.Militar.868790_INMET_AgBancaria_VRF_32Table.html</t>
  </si>
  <si>
    <t>Z6.BRA_ES_Vitoria.868300_INMET_AgBancaria_VRF_32Table.html</t>
  </si>
  <si>
    <t>Z7.BRA_PE_Recife.819580_INMET_AgBancaria_VRF_32Table.html</t>
  </si>
  <si>
    <t>Z8.BRA_CE_Fortaleza-Pinto.Martins.Intl.AP.817580_INMET_AgBancaria_VRF_32Table.html</t>
  </si>
  <si>
    <t>Z1.BRA_SP_Campos.do.Jordao.868720_INMET_AgBancaria_VRF_33Table.html</t>
  </si>
  <si>
    <t>Z2.BRA_SP_Sao.Paulo.837810_INMET_AgBancaria_VRF_33Table.html</t>
  </si>
  <si>
    <t>Z3.BRA_RS_Porto.Alegre.869880_INMET_AgBancaria_VRF_33Table.html</t>
  </si>
  <si>
    <t>Z4.BRA_GO_Goiania.834230_INMET_AgBancaria_VRF_33Table.html</t>
  </si>
  <si>
    <t>Z5.BRA_RJ_Rio.de.Janeiro-Vila.Militar.868790_INMET_AgBancaria_VRF_33Table.html</t>
  </si>
  <si>
    <t>Z6.BRA_ES_Vitoria.868300_INMET_AgBancaria_VRF_33Table.html</t>
  </si>
  <si>
    <t>Z7.BRA_PE_Recife.819580_INMET_AgBancaria_VRF_33Table.html</t>
  </si>
  <si>
    <t>Z8.BRA_CE_Fortaleza-Pinto.Martins.Intl.AP.817580_INMET_AgBancaria_VRF_33Table.html</t>
  </si>
  <si>
    <t>Z1.BRA_SP_Campos.do.Jordao.868720_INMET_AgBancaria_VRF_34Table.html</t>
  </si>
  <si>
    <t>Z2.BRA_SP_Sao.Paulo.837810_INMET_AgBancaria_VRF_34Table.html</t>
  </si>
  <si>
    <t>Z3.BRA_RS_Porto.Alegre.869880_INMET_AgBancaria_VRF_34Table.html</t>
  </si>
  <si>
    <t>Z4.BRA_GO_Goiania.834230_INMET_AgBancaria_VRF_34Table.html</t>
  </si>
  <si>
    <t>Z5.BRA_RJ_Rio.de.Janeiro-Vila.Militar.868790_INMET_AgBancaria_VRF_34Table.html</t>
  </si>
  <si>
    <t>Z6.BRA_ES_Vitoria.868300_INMET_AgBancaria_VRF_34Table.html</t>
  </si>
  <si>
    <t>Z7.BRA_PE_Recife.819580_INMET_AgBancaria_VRF_34Table.html</t>
  </si>
  <si>
    <t>Z8.BRA_CE_Fortaleza-Pinto.Martins.Intl.AP.817580_INMET_AgBancaria_VRF_34Table.html</t>
  </si>
  <si>
    <t>Z1.BRA_SP_Campos.do.Jordao.868720_INMET_AgBancaria_VRF_35Table.html</t>
  </si>
  <si>
    <t>Z2.BRA_SP_Sao.Paulo.837810_INMET_AgBancaria_VRF_35Table.html</t>
  </si>
  <si>
    <t>Z3.BRA_RS_Porto.Alegre.869880_INMET_AgBancaria_VRF_35Table.html</t>
  </si>
  <si>
    <t>Z4.BRA_GO_Goiania.834230_INMET_AgBancaria_VRF_35Table.html</t>
  </si>
  <si>
    <t>Z5.BRA_RJ_Rio.de.Janeiro-Vila.Militar.868790_INMET_AgBancaria_VRF_35Table.html</t>
  </si>
  <si>
    <t>Z6.BRA_ES_Vitoria.868300_INMET_AgBancaria_VRF_35Table.html</t>
  </si>
  <si>
    <t>Z7.BRA_PE_Recife.819580_INMET_AgBancaria_VRF_35Table.html</t>
  </si>
  <si>
    <t>Z8.BRA_CE_Fortaleza-Pinto.Martins.Intl.AP.817580_INMET_AgBancaria_VRF_35Table.html</t>
  </si>
  <si>
    <t>Z1.BRA_SP_Campos.do.Jordao.868720_INMET_AgBancaria_VRF_36Table.html</t>
  </si>
  <si>
    <t>Z2.BRA_SP_Sao.Paulo.837810_INMET_AgBancaria_VRF_36Table.html</t>
  </si>
  <si>
    <t>Z3.BRA_RS_Porto.Alegre.869880_INMET_AgBancaria_VRF_36Table.html</t>
  </si>
  <si>
    <t>Z4.BRA_GO_Goiania.834230_INMET_AgBancaria_VRF_36Table.html</t>
  </si>
  <si>
    <t>Z5.BRA_RJ_Rio.de.Janeiro-Vila.Militar.868790_INMET_AgBancaria_VRF_36Table.html</t>
  </si>
  <si>
    <t>Z6.BRA_ES_Vitoria.868300_INMET_AgBancaria_VRF_36Table.html</t>
  </si>
  <si>
    <t>Z7.BRA_PE_Recife.819580_INMET_AgBancaria_VRF_36Table.html</t>
  </si>
  <si>
    <t>Z8.BRA_CE_Fortaleza-Pinto.Martins.Intl.AP.817580_INMET_AgBancaria_VRF_36Table.html</t>
  </si>
  <si>
    <t>Z1.BRA_SP_Campos.do.Jordao.868720_INMET_AgBancaria_VRF_37Table.html</t>
  </si>
  <si>
    <t>Z2.BRA_SP_Sao.Paulo.837810_INMET_AgBancaria_VRF_37Table.html</t>
  </si>
  <si>
    <t>Z3.BRA_RS_Porto.Alegre.869880_INMET_AgBancaria_VRF_37Table.html</t>
  </si>
  <si>
    <t>Z4.BRA_GO_Goiania.834230_INMET_AgBancaria_VRF_37Table.html</t>
  </si>
  <si>
    <t>Z5.BRA_RJ_Rio.de.Janeiro-Vila.Militar.868790_INMET_AgBancaria_VRF_37Table.html</t>
  </si>
  <si>
    <t>Z6.BRA_ES_Vitoria.868300_INMET_AgBancaria_VRF_37Table.html</t>
  </si>
  <si>
    <t>Z7.BRA_PE_Recife.819580_INMET_AgBancaria_VRF_37Table.html</t>
  </si>
  <si>
    <t>Z8.BRA_CE_Fortaleza-Pinto.Martins.Intl.AP.817580_INMET_AgBancaria_VRF_37Table.html</t>
  </si>
  <si>
    <t>Z1.BRA_SP_Campos.do.Jordao.868720_INMET_AgBancaria_VRF_38Table.html</t>
  </si>
  <si>
    <t>Z2.BRA_SP_Sao.Paulo.837810_INMET_AgBancaria_VRF_38Table.html</t>
  </si>
  <si>
    <t>Z3.BRA_RS_Porto.Alegre.869880_INMET_AgBancaria_VRF_38Table.html</t>
  </si>
  <si>
    <t>Z4.BRA_GO_Goiania.834230_INMET_AgBancaria_VRF_38Table.html</t>
  </si>
  <si>
    <t>Z5.BRA_RJ_Rio.de.Janeiro-Vila.Militar.868790_INMET_AgBancaria_VRF_38Table.html</t>
  </si>
  <si>
    <t>Z6.BRA_ES_Vitoria.868300_INMET_AgBancaria_VRF_38Table.html</t>
  </si>
  <si>
    <t>Z7.BRA_PE_Recife.819580_INMET_AgBancaria_VRF_38Table.html</t>
  </si>
  <si>
    <t>Z8.BRA_CE_Fortaleza-Pinto.Martins.Intl.AP.817580_INMET_AgBancaria_VRF_38Table.html</t>
  </si>
  <si>
    <t>Z1.BRA_SP_Campos.do.Jordao.868720_INMET_AgBancaria_VRF_39Table.html</t>
  </si>
  <si>
    <t>Z2.BRA_SP_Sao.Paulo.837810_INMET_AgBancaria_VRF_39Table.html</t>
  </si>
  <si>
    <t>Z3.BRA_RS_Porto.Alegre.869880_INMET_AgBancaria_VRF_39Table.html</t>
  </si>
  <si>
    <t>Z4.BRA_GO_Goiania.834230_INMET_AgBancaria_VRF_39Table.html</t>
  </si>
  <si>
    <t>Z5.BRA_RJ_Rio.de.Janeiro-Vila.Militar.868790_INMET_AgBancaria_VRF_39Table.html</t>
  </si>
  <si>
    <t>Z6.BRA_ES_Vitoria.868300_INMET_AgBancaria_VRF_39Table.html</t>
  </si>
  <si>
    <t>Z7.BRA_PE_Recife.819580_INMET_AgBancaria_VRF_39Table.html</t>
  </si>
  <si>
    <t>Z8.BRA_CE_Fortaleza-Pinto.Martins.Intl.AP.817580_INMET_AgBancaria_VRF_39Table.html</t>
  </si>
  <si>
    <t>Z1.BRA_SP_Campos.do.Jordao.868720_INMET_AgBancaria_VRF_40Table.html</t>
  </si>
  <si>
    <t>Z2.BRA_SP_Sao.Paulo.837810_INMET_AgBancaria_VRF_40Table.html</t>
  </si>
  <si>
    <t>Z3.BRA_RS_Porto.Alegre.869880_INMET_AgBancaria_VRF_40Table.html</t>
  </si>
  <si>
    <t>Z4.BRA_GO_Goiania.834230_INMET_AgBancaria_VRF_40Table.html</t>
  </si>
  <si>
    <t>Z5.BRA_RJ_Rio.de.Janeiro-Vila.Militar.868790_INMET_AgBancaria_VRF_40Table.html</t>
  </si>
  <si>
    <t>Z6.BRA_ES_Vitoria.868300_INMET_AgBancaria_VRF_40Table.html</t>
  </si>
  <si>
    <t>Z7.BRA_PE_Recife.819580_INMET_AgBancaria_VRF_40Table.html</t>
  </si>
  <si>
    <t>Z8.BRA_CE_Fortaleza-Pinto.Martins.Intl.AP.817580_INMET_AgBancaria_VRF_40Table.html</t>
  </si>
  <si>
    <t>Z1.BRA_SP_Campos.do.Jordao.868720_INMET_AgBancaria_VRF_41Table.html</t>
  </si>
  <si>
    <t>Z2.BRA_SP_Sao.Paulo.837810_INMET_AgBancaria_VRF_41Table.html</t>
  </si>
  <si>
    <t>Z3.BRA_RS_Porto.Alegre.869880_INMET_AgBancaria_VRF_41Table.html</t>
  </si>
  <si>
    <t>Z4.BRA_GO_Goiania.834230_INMET_AgBancaria_VRF_41Table.html</t>
  </si>
  <si>
    <t>Z5.BRA_RJ_Rio.de.Janeiro-Vila.Militar.868790_INMET_AgBancaria_VRF_41Table.html</t>
  </si>
  <si>
    <t>Z6.BRA_ES_Vitoria.868300_INMET_AgBancaria_VRF_41Table.html</t>
  </si>
  <si>
    <t>Z7.BRA_PE_Recife.819580_INMET_AgBancaria_VRF_41Table.html</t>
  </si>
  <si>
    <t>Z8.BRA_CE_Fortaleza-Pinto.Martins.Intl.AP.817580_INMET_AgBancaria_VRF_41Table.html</t>
  </si>
  <si>
    <t>Z1.BRA_SP_Campos.do.Jordao.868720_INMET_AgBancaria_VRF_42Table.html</t>
  </si>
  <si>
    <t>Z2.BRA_SP_Sao.Paulo.837810_INMET_AgBancaria_VRF_42Table.html</t>
  </si>
  <si>
    <t>Z3.BRA_RS_Porto.Alegre.869880_INMET_AgBancaria_VRF_42Table.html</t>
  </si>
  <si>
    <t>Z4.BRA_GO_Goiania.834230_INMET_AgBancaria_VRF_42Table.html</t>
  </si>
  <si>
    <t>Z5.BRA_RJ_Rio.de.Janeiro-Vila.Militar.868790_INMET_AgBancaria_VRF_42Table.html</t>
  </si>
  <si>
    <t>Z6.BRA_ES_Vitoria.868300_INMET_AgBancaria_VRF_42Table.html</t>
  </si>
  <si>
    <t>Z7.BRA_PE_Recife.819580_INMET_AgBancaria_VRF_42Table.html</t>
  </si>
  <si>
    <t>Z8.BRA_CE_Fortaleza-Pinto.Martins.Intl.AP.817580_INMET_AgBancaria_VRF_42Table.html</t>
  </si>
  <si>
    <t>Z1.BRA_SP_Campos.do.Jordao.868720_INMET_AgBancaria_VRF_43Table.html</t>
  </si>
  <si>
    <t>Z2.BRA_SP_Sao.Paulo.837810_INMET_AgBancaria_VRF_43Table.html</t>
  </si>
  <si>
    <t>Z3.BRA_RS_Porto.Alegre.869880_INMET_AgBancaria_VRF_43Table.html</t>
  </si>
  <si>
    <t>Z4.BRA_GO_Goiania.834230_INMET_AgBancaria_VRF_43Table.html</t>
  </si>
  <si>
    <t>Z5.BRA_RJ_Rio.de.Janeiro-Vila.Militar.868790_INMET_AgBancaria_VRF_43Table.html</t>
  </si>
  <si>
    <t>Z6.BRA_ES_Vitoria.868300_INMET_AgBancaria_VRF_43Table.html</t>
  </si>
  <si>
    <t>Z7.BRA_PE_Recife.819580_INMET_AgBancaria_VRF_43Table.html</t>
  </si>
  <si>
    <t>Z8.BRA_CE_Fortaleza-Pinto.Martins.Intl.AP.817580_INMET_AgBancaria_VRF_43Table.html</t>
  </si>
  <si>
    <t>Z1.BRA_SP_Campos.do.Jordao.868720_INMET_AgBancaria_VRF_44Table.html</t>
  </si>
  <si>
    <t>Z2.BRA_SP_Sao.Paulo.837810_INMET_AgBancaria_VRF_44Table.html</t>
  </si>
  <si>
    <t>Z3.BRA_RS_Porto.Alegre.869880_INMET_AgBancaria_VRF_44Table.html</t>
  </si>
  <si>
    <t>Z4.BRA_GO_Goiania.834230_INMET_AgBancaria_VRF_44Table.html</t>
  </si>
  <si>
    <t>Z5.BRA_RJ_Rio.de.Janeiro-Vila.Militar.868790_INMET_AgBancaria_VRF_44Table.html</t>
  </si>
  <si>
    <t>Z6.BRA_ES_Vitoria.868300_INMET_AgBancaria_VRF_44Table.html</t>
  </si>
  <si>
    <t>Z7.BRA_PE_Recife.819580_INMET_AgBancaria_VRF_44Table.html</t>
  </si>
  <si>
    <t>Z8.BRA_CE_Fortaleza-Pinto.Martins.Intl.AP.817580_INMET_AgBancaria_VRF_44Table.html</t>
  </si>
  <si>
    <t>Z1.BRA_SP_Campos.do.Jordao.868720_INMET_AgBancaria_VRF_45Table.html</t>
  </si>
  <si>
    <t>Z2.BRA_SP_Sao.Paulo.837810_INMET_AgBancaria_VRF_45Table.html</t>
  </si>
  <si>
    <t>Z3.BRA_RS_Porto.Alegre.869880_INMET_AgBancaria_VRF_45Table.html</t>
  </si>
  <si>
    <t>Z4.BRA_GO_Goiania.834230_INMET_AgBancaria_VRF_45Table.html</t>
  </si>
  <si>
    <t>Z5.BRA_RJ_Rio.de.Janeiro-Vila.Militar.868790_INMET_AgBancaria_VRF_45Table.html</t>
  </si>
  <si>
    <t>Z6.BRA_ES_Vitoria.868300_INMET_AgBancaria_VRF_45Table.html</t>
  </si>
  <si>
    <t>Z7.BRA_PE_Recife.819580_INMET_AgBancaria_VRF_45Table.html</t>
  </si>
  <si>
    <t>Z8.BRA_CE_Fortaleza-Pinto.Martins.Intl.AP.817580_INMET_AgBancaria_VRF_45Table.html</t>
  </si>
  <si>
    <t>Z1.BRA_SP_Campos.do.Jordao.868720_INMET_AgBancaria_VRF_46Table.html</t>
  </si>
  <si>
    <t>Z2.BRA_SP_Sao.Paulo.837810_INMET_AgBancaria_VRF_46Table.html</t>
  </si>
  <si>
    <t>Z3.BRA_RS_Porto.Alegre.869880_INMET_AgBancaria_VRF_46Table.html</t>
  </si>
  <si>
    <t>Z4.BRA_GO_Goiania.834230_INMET_AgBancaria_VRF_46Table.html</t>
  </si>
  <si>
    <t>Z5.BRA_RJ_Rio.de.Janeiro-Vila.Militar.868790_INMET_AgBancaria_VRF_46Table.html</t>
  </si>
  <si>
    <t>Z6.BRA_ES_Vitoria.868300_INMET_AgBancaria_VRF_46Table.html</t>
  </si>
  <si>
    <t>Z7.BRA_PE_Recife.819580_INMET_AgBancaria_VRF_46Table.html</t>
  </si>
  <si>
    <t>Z8.BRA_CE_Fortaleza-Pinto.Martins.Intl.AP.817580_INMET_AgBancaria_VRF_46Table.html</t>
  </si>
  <si>
    <t>Z1.BRA_SP_Campos.do.Jordao.868720_INMET_AgBancaria_VRF_47Table.html</t>
  </si>
  <si>
    <t>Z2.BRA_SP_Sao.Paulo.837810_INMET_AgBancaria_VRF_47Table.html</t>
  </si>
  <si>
    <t>Z3.BRA_RS_Porto.Alegre.869880_INMET_AgBancaria_VRF_47Table.html</t>
  </si>
  <si>
    <t>Z4.BRA_GO_Goiania.834230_INMET_AgBancaria_VRF_47Table.html</t>
  </si>
  <si>
    <t>Z5.BRA_RJ_Rio.de.Janeiro-Vila.Militar.868790_INMET_AgBancaria_VRF_47Table.html</t>
  </si>
  <si>
    <t>Z6.BRA_ES_Vitoria.868300_INMET_AgBancaria_VRF_47Table.html</t>
  </si>
  <si>
    <t>Z7.BRA_PE_Recife.819580_INMET_AgBancaria_VRF_47Table.html</t>
  </si>
  <si>
    <t>Z8.BRA_CE_Fortaleza-Pinto.Martins.Intl.AP.817580_INMET_AgBancaria_VRF_47Table.html</t>
  </si>
  <si>
    <t>Z1.BRA_SP_Campos.do.Jordao.868720_INMET_AgBancaria_VRF_48Table.html</t>
  </si>
  <si>
    <t>Z2.BRA_SP_Sao.Paulo.837810_INMET_AgBancaria_VRF_48Table.html</t>
  </si>
  <si>
    <t>Z3.BRA_RS_Porto.Alegre.869880_INMET_AgBancaria_VRF_48Table.html</t>
  </si>
  <si>
    <t>Z4.BRA_GO_Goiania.834230_INMET_AgBancaria_VRF_48Table.html</t>
  </si>
  <si>
    <t>Z5.BRA_RJ_Rio.de.Janeiro-Vila.Militar.868790_INMET_AgBancaria_VRF_48Table.html</t>
  </si>
  <si>
    <t>Z6.BRA_ES_Vitoria.868300_INMET_AgBancaria_VRF_48Table.html</t>
  </si>
  <si>
    <t>Z7.BRA_PE_Recife.819580_INMET_AgBancaria_VRF_48Table.html</t>
  </si>
  <si>
    <t>Z8.BRA_CE_Fortaleza-Pinto.Martins.Intl.AP.817580_INMET_AgBancaria_VRF_48Table.html</t>
  </si>
  <si>
    <t>Z1.BRA_SP_Campos.do.Jordao.868720_INMET_AgBancaria_VRF_49Table.html</t>
  </si>
  <si>
    <t>Z2.BRA_SP_Sao.Paulo.837810_INMET_AgBancaria_VRF_49Table.html</t>
  </si>
  <si>
    <t>Z3.BRA_RS_Porto.Alegre.869880_INMET_AgBancaria_VRF_49Table.html</t>
  </si>
  <si>
    <t>Z4.BRA_GO_Goiania.834230_INMET_AgBancaria_VRF_49Table.html</t>
  </si>
  <si>
    <t>Z5.BRA_RJ_Rio.de.Janeiro-Vila.Militar.868790_INMET_AgBancaria_VRF_49Table.html</t>
  </si>
  <si>
    <t>Z6.BRA_ES_Vitoria.868300_INMET_AgBancaria_VRF_49Table.html</t>
  </si>
  <si>
    <t>Z7.BRA_PE_Recife.819580_INMET_AgBancaria_VRF_49Table.html</t>
  </si>
  <si>
    <t>Z8.BRA_CE_Fortaleza-Pinto.Martins.Intl.AP.817580_INMET_AgBancaria_VRF_49Table.html</t>
  </si>
  <si>
    <t>Z1.BRA_SP_Campos.do.Jordao.868720_INMET_AgBancaria_VRF_50Table.html</t>
  </si>
  <si>
    <t>Z2.BRA_SP_Sao.Paulo.837810_INMET_AgBancaria_VRF_50Table.html</t>
  </si>
  <si>
    <t>Z3.BRA_RS_Porto.Alegre.869880_INMET_AgBancaria_VRF_50Table.html</t>
  </si>
  <si>
    <t>Z4.BRA_GO_Goiania.834230_INMET_AgBancaria_VRF_50Table.html</t>
  </si>
  <si>
    <t>Z5.BRA_RJ_Rio.de.Janeiro-Vila.Militar.868790_INMET_AgBancaria_VRF_50Table.html</t>
  </si>
  <si>
    <t>Z6.BRA_ES_Vitoria.868300_INMET_AgBancaria_VRF_50Table.html</t>
  </si>
  <si>
    <t>Z7.BRA_PE_Recife.819580_INMET_AgBancaria_VRF_50Table.html</t>
  </si>
  <si>
    <t>Z8.BRA_CE_Fortaleza-Pinto.Martins.Intl.AP.817580_INMET_AgBancaria_VRF_50Table.html</t>
  </si>
  <si>
    <t>Z1.BRA_SP_Campos.do.Jordao.868720_INMET_AgBancaria_VRF_51Table.html</t>
  </si>
  <si>
    <t>Z2.BRA_SP_Sao.Paulo.837810_INMET_AgBancaria_VRF_51Table.html</t>
  </si>
  <si>
    <t>Z3.BRA_RS_Porto.Alegre.869880_INMET_AgBancaria_VRF_51Table.html</t>
  </si>
  <si>
    <t>Z4.BRA_GO_Goiania.834230_INMET_AgBancaria_VRF_51Table.html</t>
  </si>
  <si>
    <t>Z5.BRA_RJ_Rio.de.Janeiro-Vila.Militar.868790_INMET_AgBancaria_VRF_51Table.html</t>
  </si>
  <si>
    <t>Z6.BRA_ES_Vitoria.868300_INMET_AgBancaria_VRF_51Table.html</t>
  </si>
  <si>
    <t>Z7.BRA_PE_Recife.819580_INMET_AgBancaria_VRF_51Table.html</t>
  </si>
  <si>
    <t>Z8.BRA_CE_Fortaleza-Pinto.Martins.Intl.AP.817580_INMET_AgBancaria_VRF_51Table.html</t>
  </si>
  <si>
    <t>Z1.BRA_SP_Campos.do.Jordao.868720_INMET_AgBancaria_VRF_52Table.html</t>
  </si>
  <si>
    <t>Z2.BRA_SP_Sao.Paulo.837810_INMET_AgBancaria_VRF_52Table.html</t>
  </si>
  <si>
    <t>Z3.BRA_RS_Porto.Alegre.869880_INMET_AgBancaria_VRF_52Table.html</t>
  </si>
  <si>
    <t>Z4.BRA_GO_Goiania.834230_INMET_AgBancaria_VRF_52Table.html</t>
  </si>
  <si>
    <t>Z5.BRA_RJ_Rio.de.Janeiro-Vila.Militar.868790_INMET_AgBancaria_VRF_52Table.html</t>
  </si>
  <si>
    <t>Z6.BRA_ES_Vitoria.868300_INMET_AgBancaria_VRF_52Table.html</t>
  </si>
  <si>
    <t>Z7.BRA_PE_Recife.819580_INMET_AgBancaria_VRF_52Table.html</t>
  </si>
  <si>
    <t>Z8.BRA_CE_Fortaleza-Pinto.Martins.Intl.AP.817580_INMET_AgBancaria_VRF_52Table.html</t>
  </si>
  <si>
    <t>Z1.BRA_SP_Campos.do.Jordao.868720_INMET_AgBancaria_VRF_53Table.html</t>
  </si>
  <si>
    <t>Z2.BRA_SP_Sao.Paulo.837810_INMET_AgBancaria_VRF_53Table.html</t>
  </si>
  <si>
    <t>Z3.BRA_RS_Porto.Alegre.869880_INMET_AgBancaria_VRF_53Table.html</t>
  </si>
  <si>
    <t>Z4.BRA_GO_Goiania.834230_INMET_AgBancaria_VRF_53Table.html</t>
  </si>
  <si>
    <t>Z5.BRA_RJ_Rio.de.Janeiro-Vila.Militar.868790_INMET_AgBancaria_VRF_53Table.html</t>
  </si>
  <si>
    <t>Z6.BRA_ES_Vitoria.868300_INMET_AgBancaria_VRF_53Table.html</t>
  </si>
  <si>
    <t>Z7.BRA_PE_Recife.819580_INMET_AgBancaria_VRF_53Table.html</t>
  </si>
  <si>
    <t>Z8.BRA_CE_Fortaleza-Pinto.Martins.Intl.AP.817580_INMET_AgBancaria_VRF_53Table.html</t>
  </si>
  <si>
    <t>Z1.BRA_SP_Campos.do.Jordao.868720_INMET_AgBancaria_VRF_54Table.html</t>
  </si>
  <si>
    <t>Z2.BRA_SP_Sao.Paulo.837810_INMET_AgBancaria_VRF_54Table.html</t>
  </si>
  <si>
    <t>Z3.BRA_RS_Porto.Alegre.869880_INMET_AgBancaria_VRF_54Table.html</t>
  </si>
  <si>
    <t>Z4.BRA_GO_Goiania.834230_INMET_AgBancaria_VRF_54Table.html</t>
  </si>
  <si>
    <t>Z5.BRA_RJ_Rio.de.Janeiro-Vila.Militar.868790_INMET_AgBancaria_VRF_54Table.html</t>
  </si>
  <si>
    <t>Z6.BRA_ES_Vitoria.868300_INMET_AgBancaria_VRF_54Table.html</t>
  </si>
  <si>
    <t>Z7.BRA_PE_Recife.819580_INMET_AgBancaria_VRF_54Table.html</t>
  </si>
  <si>
    <t>Z8.BRA_CE_Fortaleza-Pinto.Martins.Intl.AP.817580_INMET_AgBancaria_VRF_54Table.html</t>
  </si>
  <si>
    <t>Z1.BRA_SP_Campos.do.Jordao.868720_INMET_AgBancaria_VRF_55Table.html</t>
  </si>
  <si>
    <t>Z2.BRA_SP_Sao.Paulo.837810_INMET_AgBancaria_VRF_55Table.html</t>
  </si>
  <si>
    <t>Z3.BRA_RS_Porto.Alegre.869880_INMET_AgBancaria_VRF_55Table.html</t>
  </si>
  <si>
    <t>Z4.BRA_GO_Goiania.834230_INMET_AgBancaria_VRF_55Table.html</t>
  </si>
  <si>
    <t>Z5.BRA_RJ_Rio.de.Janeiro-Vila.Militar.868790_INMET_AgBancaria_VRF_55Table.html</t>
  </si>
  <si>
    <t>Z6.BRA_ES_Vitoria.868300_INMET_AgBancaria_VRF_55Table.html</t>
  </si>
  <si>
    <t>Z7.BRA_PE_Recife.819580_INMET_AgBancaria_VRF_55Table.html</t>
  </si>
  <si>
    <t>Z8.BRA_CE_Fortaleza-Pinto.Martins.Intl.AP.817580_INMET_AgBancaria_VRF_55Table.html</t>
  </si>
  <si>
    <t>Z1.BRA_SP_Campos.do.Jordao.868720_INMET_AgBancaria_VRF_56Table.html</t>
  </si>
  <si>
    <t>Z2.BRA_SP_Sao.Paulo.837810_INMET_AgBancaria_VRF_56Table.html</t>
  </si>
  <si>
    <t>Z3.BRA_RS_Porto.Alegre.869880_INMET_AgBancaria_VRF_56Table.html</t>
  </si>
  <si>
    <t>Z4.BRA_GO_Goiania.834230_INMET_AgBancaria_VRF_56Table.html</t>
  </si>
  <si>
    <t>Z5.BRA_RJ_Rio.de.Janeiro-Vila.Militar.868790_INMET_AgBancaria_VRF_56Table.html</t>
  </si>
  <si>
    <t>Z6.BRA_ES_Vitoria.868300_INMET_AgBancaria_VRF_56Table.html</t>
  </si>
  <si>
    <t>Z7.BRA_PE_Recife.819580_INMET_AgBancaria_VRF_56Table.html</t>
  </si>
  <si>
    <t>Z8.BRA_CE_Fortaleza-Pinto.Martins.Intl.AP.817580_INMET_AgBancaria_VRF_56Table.html</t>
  </si>
  <si>
    <t>Z1.BRA_SP_Campos.do.Jordao.868720_INMET_AgBancaria_VRF_57Table.html</t>
  </si>
  <si>
    <t>Z2.BRA_SP_Sao.Paulo.837810_INMET_AgBancaria_VRF_57Table.html</t>
  </si>
  <si>
    <t>Z3.BRA_RS_Porto.Alegre.869880_INMET_AgBancaria_VRF_57Table.html</t>
  </si>
  <si>
    <t>Z4.BRA_GO_Goiania.834230_INMET_AgBancaria_VRF_57Table.html</t>
  </si>
  <si>
    <t>Z5.BRA_RJ_Rio.de.Janeiro-Vila.Militar.868790_INMET_AgBancaria_VRF_57Table.html</t>
  </si>
  <si>
    <t>Z6.BRA_ES_Vitoria.868300_INMET_AgBancaria_VRF_57Table.html</t>
  </si>
  <si>
    <t>Z7.BRA_PE_Recife.819580_INMET_AgBancaria_VRF_57Table.html</t>
  </si>
  <si>
    <t>Z8.BRA_CE_Fortaleza-Pinto.Martins.Intl.AP.817580_INMET_AgBancaria_VRF_57Table.html</t>
  </si>
  <si>
    <t>Z1.BRA_SP_Campos.do.Jordao.868720_INMET_AgBancaria_VRF_58Table.html</t>
  </si>
  <si>
    <t>Z2.BRA_SP_Sao.Paulo.837810_INMET_AgBancaria_VRF_58Table.html</t>
  </si>
  <si>
    <t>Z3.BRA_RS_Porto.Alegre.869880_INMET_AgBancaria_VRF_58Table.html</t>
  </si>
  <si>
    <t>Z4.BRA_GO_Goiania.834230_INMET_AgBancaria_VRF_58Table.html</t>
  </si>
  <si>
    <t>Z5.BRA_RJ_Rio.de.Janeiro-Vila.Militar.868790_INMET_AgBancaria_VRF_58Table.html</t>
  </si>
  <si>
    <t>Z6.BRA_ES_Vitoria.868300_INMET_AgBancaria_VRF_58Table.html</t>
  </si>
  <si>
    <t>Z7.BRA_PE_Recife.819580_INMET_AgBancaria_VRF_58Table.html</t>
  </si>
  <si>
    <t>Z8.BRA_CE_Fortaleza-Pinto.Martins.Intl.AP.817580_INMET_AgBancaria_VRF_58Table.html</t>
  </si>
  <si>
    <t>Z1.BRA_SP_Campos.do.Jordao.868720_INMET_AgBancaria_VRF_59Table.html</t>
  </si>
  <si>
    <t>Z2.BRA_SP_Sao.Paulo.837810_INMET_AgBancaria_VRF_59Table.html</t>
  </si>
  <si>
    <t>Z3.BRA_RS_Porto.Alegre.869880_INMET_AgBancaria_VRF_59Table.html</t>
  </si>
  <si>
    <t>Z4.BRA_GO_Goiania.834230_INMET_AgBancaria_VRF_59Table.html</t>
  </si>
  <si>
    <t>Z5.BRA_RJ_Rio.de.Janeiro-Vila.Militar.868790_INMET_AgBancaria_VRF_59Table.html</t>
  </si>
  <si>
    <t>Z6.BRA_ES_Vitoria.868300_INMET_AgBancaria_VRF_59Table.html</t>
  </si>
  <si>
    <t>Z7.BRA_PE_Recife.819580_INMET_AgBancaria_VRF_59Table.html</t>
  </si>
  <si>
    <t>Z8.BRA_CE_Fortaleza-Pinto.Martins.Intl.AP.817580_INMET_AgBancaria_VRF_59Table.html</t>
  </si>
  <si>
    <t>Z1.BRA_SP_Campos.do.Jordao.868720_INMET_AgBancaria_VRF_60Table.html</t>
  </si>
  <si>
    <t>Z2.BRA_SP_Sao.Paulo.837810_INMET_AgBancaria_VRF_60Table.html</t>
  </si>
  <si>
    <t>Z3.BRA_RS_Porto.Alegre.869880_INMET_AgBancaria_VRF_60Table.html</t>
  </si>
  <si>
    <t>Z4.BRA_GO_Goiania.834230_INMET_AgBancaria_VRF_60Table.html</t>
  </si>
  <si>
    <t>Z5.BRA_RJ_Rio.de.Janeiro-Vila.Militar.868790_INMET_AgBancaria_VRF_60Table.html</t>
  </si>
  <si>
    <t>Z6.BRA_ES_Vitoria.868300_INMET_AgBancaria_VRF_60Table.html</t>
  </si>
  <si>
    <t>Z7.BRA_PE_Recife.819580_INMET_AgBancaria_VRF_60Table.html</t>
  </si>
  <si>
    <t>Z8.BRA_CE_Fortaleza-Pinto.Martins.Intl.AP.817580_INMET_AgBancaria_VRF_60Table.html</t>
  </si>
  <si>
    <t>Z1.BRA_SP_Campos.do.Jordao.868720_INMET_AgBancaria_VRF_61Table.html</t>
  </si>
  <si>
    <t>Z2.BRA_SP_Sao.Paulo.837810_INMET_AgBancaria_VRF_61Table.html</t>
  </si>
  <si>
    <t>Z3.BRA_RS_Porto.Alegre.869880_INMET_AgBancaria_VRF_61Table.html</t>
  </si>
  <si>
    <t>Z4.BRA_GO_Goiania.834230_INMET_AgBancaria_VRF_61Table.html</t>
  </si>
  <si>
    <t>Z5.BRA_RJ_Rio.de.Janeiro-Vila.Militar.868790_INMET_AgBancaria_VRF_61Table.html</t>
  </si>
  <si>
    <t>Z6.BRA_ES_Vitoria.868300_INMET_AgBancaria_VRF_61Table.html</t>
  </si>
  <si>
    <t>Z7.BRA_PE_Recife.819580_INMET_AgBancaria_VRF_61Table.html</t>
  </si>
  <si>
    <t>Z8.BRA_CE_Fortaleza-Pinto.Martins.Intl.AP.817580_INMET_AgBancaria_VRF_61Table.html</t>
  </si>
  <si>
    <t>Z1.BRA_SP_Campos.do.Jordao.868720_INMET_AgBancaria_VRF_62Table.html</t>
  </si>
  <si>
    <t>Z2.BRA_SP_Sao.Paulo.837810_INMET_AgBancaria_VRF_62Table.html</t>
  </si>
  <si>
    <t>Z3.BRA_RS_Porto.Alegre.869880_INMET_AgBancaria_VRF_62Table.html</t>
  </si>
  <si>
    <t>Z4.BRA_GO_Goiania.834230_INMET_AgBancaria_VRF_62Table.html</t>
  </si>
  <si>
    <t>Z5.BRA_RJ_Rio.de.Janeiro-Vila.Militar.868790_INMET_AgBancaria_VRF_62Table.html</t>
  </si>
  <si>
    <t>Z6.BRA_ES_Vitoria.868300_INMET_AgBancaria_VRF_62Table.html</t>
  </si>
  <si>
    <t>Z7.BRA_PE_Recife.819580_INMET_AgBancaria_VRF_62Table.html</t>
  </si>
  <si>
    <t>Z8.BRA_CE_Fortaleza-Pinto.Martins.Intl.AP.817580_INMET_AgBancaria_VRF_62Table.html</t>
  </si>
  <si>
    <t>Z1.BRA_SP_Campos.do.Jordao.868720_INMET_AgBancaria_VRF_63Table.html</t>
  </si>
  <si>
    <t>Z2.BRA_SP_Sao.Paulo.837810_INMET_AgBancaria_VRF_63Table.html</t>
  </si>
  <si>
    <t>Z3.BRA_RS_Porto.Alegre.869880_INMET_AgBancaria_VRF_63Table.html</t>
  </si>
  <si>
    <t>Z4.BRA_GO_Goiania.834230_INMET_AgBancaria_VRF_63Table.html</t>
  </si>
  <si>
    <t>Z5.BRA_RJ_Rio.de.Janeiro-Vila.Militar.868790_INMET_AgBancaria_VRF_63Table.html</t>
  </si>
  <si>
    <t>Z6.BRA_ES_Vitoria.868300_INMET_AgBancaria_VRF_63Table.html</t>
  </si>
  <si>
    <t>Z7.BRA_PE_Recife.819580_INMET_AgBancaria_VRF_63Table.html</t>
  </si>
  <si>
    <t>Z8.BRA_CE_Fortaleza-Pinto.Martins.Intl.AP.817580_INMET_AgBancaria_VRF_63Table.html</t>
  </si>
  <si>
    <t>Z1.BRA_SP_Campos.do.Jordao.868720_INMET_AgBancaria_VRF_64Table.html</t>
  </si>
  <si>
    <t>Z2.BRA_SP_Sao.Paulo.837810_INMET_AgBancaria_VRF_64Table.html</t>
  </si>
  <si>
    <t>Z3.BRA_RS_Porto.Alegre.869880_INMET_AgBancaria_VRF_64Table.html</t>
  </si>
  <si>
    <t>Z4.BRA_GO_Goiania.834230_INMET_AgBancaria_VRF_64Table.html</t>
  </si>
  <si>
    <t>Z5.BRA_RJ_Rio.de.Janeiro-Vila.Militar.868790_INMET_AgBancaria_VRF_64Table.html</t>
  </si>
  <si>
    <t>Z6.BRA_ES_Vitoria.868300_INMET_AgBancaria_VRF_64Table.html</t>
  </si>
  <si>
    <t>Z7.BRA_PE_Recife.819580_INMET_AgBancaria_VRF_64Table.html</t>
  </si>
  <si>
    <t>Z8.BRA_CE_Fortaleza-Pinto.Martins.Intl.AP.817580_INMET_AgBancaria_VRF_64Table.html</t>
  </si>
  <si>
    <t>Z1.BRA_SP_Campos.do.Jordao.868720_INMET_AgBancaria_VRF_65Table.html</t>
  </si>
  <si>
    <t>Z2.BRA_SP_Sao.Paulo.837810_INMET_AgBancaria_VRF_65Table.html</t>
  </si>
  <si>
    <t>Z3.BRA_RS_Porto.Alegre.869880_INMET_AgBancaria_VRF_65Table.html</t>
  </si>
  <si>
    <t>Z4.BRA_GO_Goiania.834230_INMET_AgBancaria_VRF_65Table.html</t>
  </si>
  <si>
    <t>Z5.BRA_RJ_Rio.de.Janeiro-Vila.Militar.868790_INMET_AgBancaria_VRF_65Table.html</t>
  </si>
  <si>
    <t>Z6.BRA_ES_Vitoria.868300_INMET_AgBancaria_VRF_65Table.html</t>
  </si>
  <si>
    <t>Z7.BRA_PE_Recife.819580_INMET_AgBancaria_VRF_65Table.html</t>
  </si>
  <si>
    <t>Z8.BRA_CE_Fortaleza-Pinto.Martins.Intl.AP.817580_INMET_AgBancaria_VRF_65Table.html</t>
  </si>
  <si>
    <t>Z1.BRA_SP_Campos.do.Jordao.868720_INMET_AgBancaria_VRF_66Table.html</t>
  </si>
  <si>
    <t>Z2.BRA_SP_Sao.Paulo.837810_INMET_AgBancaria_VRF_66Table.html</t>
  </si>
  <si>
    <t>Z3.BRA_RS_Porto.Alegre.869880_INMET_AgBancaria_VRF_66Table.html</t>
  </si>
  <si>
    <t>Z4.BRA_GO_Goiania.834230_INMET_AgBancaria_VRF_66Table.html</t>
  </si>
  <si>
    <t>Z5.BRA_RJ_Rio.de.Janeiro-Vila.Militar.868790_INMET_AgBancaria_VRF_66Table.html</t>
  </si>
  <si>
    <t>Z6.BRA_ES_Vitoria.868300_INMET_AgBancaria_VRF_66Table.html</t>
  </si>
  <si>
    <t>Z7.BRA_PE_Recife.819580_INMET_AgBancaria_VRF_66Table.html</t>
  </si>
  <si>
    <t>Z8.BRA_CE_Fortaleza-Pinto.Martins.Intl.AP.817580_INMET_AgBancaria_VRF_66Table.html</t>
  </si>
  <si>
    <t>Z1.BRA_SP_Campos.do.Jordao.868720_INMET_AgBancaria_VRF_67Table.html</t>
  </si>
  <si>
    <t>Z2.BRA_SP_Sao.Paulo.837810_INMET_AgBancaria_VRF_67Table.html</t>
  </si>
  <si>
    <t>Z3.BRA_RS_Porto.Alegre.869880_INMET_AgBancaria_VRF_67Table.html</t>
  </si>
  <si>
    <t>Z4.BRA_GO_Goiania.834230_INMET_AgBancaria_VRF_67Table.html</t>
  </si>
  <si>
    <t>Z5.BRA_RJ_Rio.de.Janeiro-Vila.Militar.868790_INMET_AgBancaria_VRF_67Table.html</t>
  </si>
  <si>
    <t>Z6.BRA_ES_Vitoria.868300_INMET_AgBancaria_VRF_67Table.html</t>
  </si>
  <si>
    <t>Z7.BRA_PE_Recife.819580_INMET_AgBancaria_VRF_67Table.html</t>
  </si>
  <si>
    <t>Z8.BRA_CE_Fortaleza-Pinto.Martins.Intl.AP.817580_INMET_AgBancaria_VRF_67Table.html</t>
  </si>
  <si>
    <t>Z1.BRA_SP_Campos.do.Jordao.868720_INMET_AgBancaria_VRF_68Table.html</t>
  </si>
  <si>
    <t>Z2.BRA_SP_Sao.Paulo.837810_INMET_AgBancaria_VRF_68Table.html</t>
  </si>
  <si>
    <t>Z3.BRA_RS_Porto.Alegre.869880_INMET_AgBancaria_VRF_68Table.html</t>
  </si>
  <si>
    <t>Z4.BRA_GO_Goiania.834230_INMET_AgBancaria_VRF_68Table.html</t>
  </si>
  <si>
    <t>Z5.BRA_RJ_Rio.de.Janeiro-Vila.Militar.868790_INMET_AgBancaria_VRF_68Table.html</t>
  </si>
  <si>
    <t>Z6.BRA_ES_Vitoria.868300_INMET_AgBancaria_VRF_68Table.html</t>
  </si>
  <si>
    <t>Z7.BRA_PE_Recife.819580_INMET_AgBancaria_VRF_68Table.html</t>
  </si>
  <si>
    <t>Z8.BRA_CE_Fortaleza-Pinto.Martins.Intl.AP.817580_INMET_AgBancaria_VRF_68Table.html</t>
  </si>
  <si>
    <t>Z1.BRA_SP_Campos.do.Jordao.868720_INMET_AgBancaria_VRF_69Table.html</t>
  </si>
  <si>
    <t>Z2.BRA_SP_Sao.Paulo.837810_INMET_AgBancaria_VRF_69Table.html</t>
  </si>
  <si>
    <t>Z3.BRA_RS_Porto.Alegre.869880_INMET_AgBancaria_VRF_69Table.html</t>
  </si>
  <si>
    <t>Z4.BRA_GO_Goiania.834230_INMET_AgBancaria_VRF_69Table.html</t>
  </si>
  <si>
    <t>Z5.BRA_RJ_Rio.de.Janeiro-Vila.Militar.868790_INMET_AgBancaria_VRF_69Table.html</t>
  </si>
  <si>
    <t>Z6.BRA_ES_Vitoria.868300_INMET_AgBancaria_VRF_69Table.html</t>
  </si>
  <si>
    <t>Z7.BRA_PE_Recife.819580_INMET_AgBancaria_VRF_69Table.html</t>
  </si>
  <si>
    <t>Z8.BRA_CE_Fortaleza-Pinto.Martins.Intl.AP.817580_INMET_AgBancaria_VRF_69Table.html</t>
  </si>
  <si>
    <t>Z1.BRA_SP_Campos.do.Jordao.868720_INMET_AgBancaria_VRF_70Table.html</t>
  </si>
  <si>
    <t>Z2.BRA_SP_Sao.Paulo.837810_INMET_AgBancaria_VRF_70Table.html</t>
  </si>
  <si>
    <t>Z3.BRA_RS_Porto.Alegre.869880_INMET_AgBancaria_VRF_70Table.html</t>
  </si>
  <si>
    <t>Z4.BRA_GO_Goiania.834230_INMET_AgBancaria_VRF_70Table.html</t>
  </si>
  <si>
    <t>Z5.BRA_RJ_Rio.de.Janeiro-Vila.Militar.868790_INMET_AgBancaria_VRF_70Table.html</t>
  </si>
  <si>
    <t>Z6.BRA_ES_Vitoria.868300_INMET_AgBancaria_VRF_70Table.html</t>
  </si>
  <si>
    <t>Z7.BRA_PE_Recife.819580_INMET_AgBancaria_VRF_70Table.html</t>
  </si>
  <si>
    <t>Z8.BRA_CE_Fortaleza-Pinto.Martins.Intl.AP.817580_INMET_AgBancaria_VRF_70Table.html</t>
  </si>
  <si>
    <t>Z1.BRA_SP_Campos.do.Jordao.868720_INMET_AgBancaria_VRF_71Table.html</t>
  </si>
  <si>
    <t>Z2.BRA_SP_Sao.Paulo.837810_INMET_AgBancaria_VRF_71Table.html</t>
  </si>
  <si>
    <t>Z3.BRA_RS_Porto.Alegre.869880_INMET_AgBancaria_VRF_71Table.html</t>
  </si>
  <si>
    <t>Z4.BRA_GO_Goiania.834230_INMET_AgBancaria_VRF_71Table.html</t>
  </si>
  <si>
    <t>Z5.BRA_RJ_Rio.de.Janeiro-Vila.Militar.868790_INMET_AgBancaria_VRF_71Table.html</t>
  </si>
  <si>
    <t>Z6.BRA_ES_Vitoria.868300_INMET_AgBancaria_VRF_71Table.html</t>
  </si>
  <si>
    <t>Z7.BRA_PE_Recife.819580_INMET_AgBancaria_VRF_71Table.html</t>
  </si>
  <si>
    <t>Z8.BRA_CE_Fortaleza-Pinto.Martins.Intl.AP.817580_INMET_AgBancaria_VRF_71Table.html</t>
  </si>
  <si>
    <t>Z1.BRA_SP_Campos.do.Jordao.868720_INMET_AgBancaria_VRF_72Table.html</t>
  </si>
  <si>
    <t>Z2.BRA_SP_Sao.Paulo.837810_INMET_AgBancaria_VRF_72Table.html</t>
  </si>
  <si>
    <t>Z3.BRA_RS_Porto.Alegre.869880_INMET_AgBancaria_VRF_72Table.html</t>
  </si>
  <si>
    <t>Z4.BRA_GO_Goiania.834230_INMET_AgBancaria_VRF_72Table.html</t>
  </si>
  <si>
    <t>Z5.BRA_RJ_Rio.de.Janeiro-Vila.Militar.868790_INMET_AgBancaria_VRF_72Table.html</t>
  </si>
  <si>
    <t>Z6.BRA_ES_Vitoria.868300_INMET_AgBancaria_VRF_72Table.html</t>
  </si>
  <si>
    <t>Z7.BRA_PE_Recife.819580_INMET_AgBancaria_VRF_72Table.html</t>
  </si>
  <si>
    <t>Z8.BRA_CE_Fortaleza-Pinto.Martins.Intl.AP.817580_INMET_AgBancaria_VRF_72Table.html</t>
  </si>
  <si>
    <t>Z1.BRA_SP_Campos.do.Jordao.868720_INMET_AgBancaria_VRF_73Table.html</t>
  </si>
  <si>
    <t>Z2.BRA_SP_Sao.Paulo.837810_INMET_AgBancaria_VRF_73Table.html</t>
  </si>
  <si>
    <t>Z3.BRA_RS_Porto.Alegre.869880_INMET_AgBancaria_VRF_73Table.html</t>
  </si>
  <si>
    <t>Z4.BRA_GO_Goiania.834230_INMET_AgBancaria_VRF_73Table.html</t>
  </si>
  <si>
    <t>Z5.BRA_RJ_Rio.de.Janeiro-Vila.Militar.868790_INMET_AgBancaria_VRF_73Table.html</t>
  </si>
  <si>
    <t>Z6.BRA_ES_Vitoria.868300_INMET_AgBancaria_VRF_73Table.html</t>
  </si>
  <si>
    <t>Z7.BRA_PE_Recife.819580_INMET_AgBancaria_VRF_73Table.html</t>
  </si>
  <si>
    <t>Z8.BRA_CE_Fortaleza-Pinto.Martins.Intl.AP.817580_INMET_AgBancaria_VRF_73Table.html</t>
  </si>
  <si>
    <t>Z1.BRA_SP_Campos.do.Jordao.868720_INMET_AgBancaria_VRF_74Table.html</t>
  </si>
  <si>
    <t>Z2.BRA_SP_Sao.Paulo.837810_INMET_AgBancaria_VRF_74Table.html</t>
  </si>
  <si>
    <t>Z3.BRA_RS_Porto.Alegre.869880_INMET_AgBancaria_VRF_74Table.html</t>
  </si>
  <si>
    <t>Z4.BRA_GO_Goiania.834230_INMET_AgBancaria_VRF_74Table.html</t>
  </si>
  <si>
    <t>Z5.BRA_RJ_Rio.de.Janeiro-Vila.Militar.868790_INMET_AgBancaria_VRF_74Table.html</t>
  </si>
  <si>
    <t>Z6.BRA_ES_Vitoria.868300_INMET_AgBancaria_VRF_74Table.html</t>
  </si>
  <si>
    <t>Z7.BRA_PE_Recife.819580_INMET_AgBancaria_VRF_74Table.html</t>
  </si>
  <si>
    <t>Z8.BRA_CE_Fortaleza-Pinto.Martins.Intl.AP.817580_INMET_AgBancaria_VRF_74Table.html</t>
  </si>
  <si>
    <t>Z1.BRA_SP_Campos.do.Jordao.868720_INMET_AgBancaria_VRF_75Table.html</t>
  </si>
  <si>
    <t>Z2.BRA_SP_Sao.Paulo.837810_INMET_AgBancaria_VRF_75Table.html</t>
  </si>
  <si>
    <t>Z3.BRA_RS_Porto.Alegre.869880_INMET_AgBancaria_VRF_75Table.html</t>
  </si>
  <si>
    <t>Z4.BRA_GO_Goiania.834230_INMET_AgBancaria_VRF_75Table.html</t>
  </si>
  <si>
    <t>Z5.BRA_RJ_Rio.de.Janeiro-Vila.Militar.868790_INMET_AgBancaria_VRF_75Table.html</t>
  </si>
  <si>
    <t>Z6.BRA_ES_Vitoria.868300_INMET_AgBancaria_VRF_75Table.html</t>
  </si>
  <si>
    <t>Z7.BRA_PE_Recife.819580_INMET_AgBancaria_VRF_75Table.html</t>
  </si>
  <si>
    <t>Z8.BRA_CE_Fortaleza-Pinto.Martins.Intl.AP.817580_INMET_AgBancaria_VRF_75Table.html</t>
  </si>
  <si>
    <t>Z1.BRA_SP_Campos.do.Jordao.868720_INMET_AgBancaria_VRF_76Table.html</t>
  </si>
  <si>
    <t>Z2.BRA_SP_Sao.Paulo.837810_INMET_AgBancaria_VRF_76Table.html</t>
  </si>
  <si>
    <t>Z3.BRA_RS_Porto.Alegre.869880_INMET_AgBancaria_VRF_76Table.html</t>
  </si>
  <si>
    <t>Z4.BRA_GO_Goiania.834230_INMET_AgBancaria_VRF_76Table.html</t>
  </si>
  <si>
    <t>Z5.BRA_RJ_Rio.de.Janeiro-Vila.Militar.868790_INMET_AgBancaria_VRF_76Table.html</t>
  </si>
  <si>
    <t>Z6.BRA_ES_Vitoria.868300_INMET_AgBancaria_VRF_76Table.html</t>
  </si>
  <si>
    <t>Z7.BRA_PE_Recife.819580_INMET_AgBancaria_VRF_76Table.html</t>
  </si>
  <si>
    <t>Z8.BRA_CE_Fortaleza-Pinto.Martins.Intl.AP.817580_INMET_AgBancaria_VRF_76Table.html</t>
  </si>
  <si>
    <t>Z1.BRA_SP_Campos.do.Jordao.868720_INMET_AgBancaria_VRF_77Table.html</t>
  </si>
  <si>
    <t>Z2.BRA_SP_Sao.Paulo.837810_INMET_AgBancaria_VRF_77Table.html</t>
  </si>
  <si>
    <t>Z3.BRA_RS_Porto.Alegre.869880_INMET_AgBancaria_VRF_77Table.html</t>
  </si>
  <si>
    <t>Z4.BRA_GO_Goiania.834230_INMET_AgBancaria_VRF_77Table.html</t>
  </si>
  <si>
    <t>Z5.BRA_RJ_Rio.de.Janeiro-Vila.Militar.868790_INMET_AgBancaria_VRF_77Table.html</t>
  </si>
  <si>
    <t>Z6.BRA_ES_Vitoria.868300_INMET_AgBancaria_VRF_77Table.html</t>
  </si>
  <si>
    <t>Z7.BRA_PE_Recife.819580_INMET_AgBancaria_VRF_77Table.html</t>
  </si>
  <si>
    <t>Z8.BRA_CE_Fortaleza-Pinto.Martins.Intl.AP.817580_INMET_AgBancaria_VRF_77Table.html</t>
  </si>
  <si>
    <t>Z1.BRA_SP_Campos.do.Jordao.868720_INMET_AgBancaria_VRF_78Table.html</t>
  </si>
  <si>
    <t>Z2.BRA_SP_Sao.Paulo.837810_INMET_AgBancaria_VRF_78Table.html</t>
  </si>
  <si>
    <t>Z3.BRA_RS_Porto.Alegre.869880_INMET_AgBancaria_VRF_78Table.html</t>
  </si>
  <si>
    <t>Z4.BRA_GO_Goiania.834230_INMET_AgBancaria_VRF_78Table.html</t>
  </si>
  <si>
    <t>Z5.BRA_RJ_Rio.de.Janeiro-Vila.Militar.868790_INMET_AgBancaria_VRF_78Table.html</t>
  </si>
  <si>
    <t>Z6.BRA_ES_Vitoria.868300_INMET_AgBancaria_VRF_78Table.html</t>
  </si>
  <si>
    <t>Z7.BRA_PE_Recife.819580_INMET_AgBancaria_VRF_78Table.html</t>
  </si>
  <si>
    <t>Z8.BRA_CE_Fortaleza-Pinto.Martins.Intl.AP.817580_INMET_AgBancaria_VRF_78Table.html</t>
  </si>
  <si>
    <t>Z1.BRA_SP_Campos.do.Jordao.868720_INMET_AgBancaria_VRF_79Table.html</t>
  </si>
  <si>
    <t>Z2.BRA_SP_Sao.Paulo.837810_INMET_AgBancaria_VRF_79Table.html</t>
  </si>
  <si>
    <t>Z3.BRA_RS_Porto.Alegre.869880_INMET_AgBancaria_VRF_79Table.html</t>
  </si>
  <si>
    <t>Z4.BRA_GO_Goiania.834230_INMET_AgBancaria_VRF_79Table.html</t>
  </si>
  <si>
    <t>Z5.BRA_RJ_Rio.de.Janeiro-Vila.Militar.868790_INMET_AgBancaria_VRF_79Table.html</t>
  </si>
  <si>
    <t>Z6.BRA_ES_Vitoria.868300_INMET_AgBancaria_VRF_79Table.html</t>
  </si>
  <si>
    <t>Z7.BRA_PE_Recife.819580_INMET_AgBancaria_VRF_79Table.html</t>
  </si>
  <si>
    <t>Z8.BRA_CE_Fortaleza-Pinto.Martins.Intl.AP.817580_INMET_AgBancaria_VRF_79Table.html</t>
  </si>
  <si>
    <t>Z1.BRA_SP_Campos.do.Jordao.868720_INMET_AgBancaria_VRF_80Table.html</t>
  </si>
  <si>
    <t>Z2.BRA_SP_Sao.Paulo.837810_INMET_AgBancaria_VRF_80Table.html</t>
  </si>
  <si>
    <t>Z3.BRA_RS_Porto.Alegre.869880_INMET_AgBancaria_VRF_80Table.html</t>
  </si>
  <si>
    <t>Z4.BRA_GO_Goiania.834230_INMET_AgBancaria_VRF_80Table.html</t>
  </si>
  <si>
    <t>Z5.BRA_RJ_Rio.de.Janeiro-Vila.Militar.868790_INMET_AgBancaria_VRF_80Table.html</t>
  </si>
  <si>
    <t>Z6.BRA_ES_Vitoria.868300_INMET_AgBancaria_VRF_80Table.html</t>
  </si>
  <si>
    <t>Z7.BRA_PE_Recife.819580_INMET_AgBancaria_VRF_80Table.html</t>
  </si>
  <si>
    <t>Z8.BRA_CE_Fortaleza-Pinto.Martins.Intl.AP.817580_INMET_AgBancaria_VRF_80Table.html</t>
  </si>
  <si>
    <t>Z1.BRA_SP_Campos.do.Jordao.868720_INMET_AgBancaria_VRF_81Table.html</t>
  </si>
  <si>
    <t>Z2.BRA_SP_Sao.Paulo.837810_INMET_AgBancaria_VRF_81Table.html</t>
  </si>
  <si>
    <t>Z3.BRA_RS_Porto.Alegre.869880_INMET_AgBancaria_VRF_81Table.html</t>
  </si>
  <si>
    <t>Z4.BRA_GO_Goiania.834230_INMET_AgBancaria_VRF_81Table.html</t>
  </si>
  <si>
    <t>Z5.BRA_RJ_Rio.de.Janeiro-Vila.Militar.868790_INMET_AgBancaria_VRF_81Table.html</t>
  </si>
  <si>
    <t>Z6.BRA_ES_Vitoria.868300_INMET_AgBancaria_VRF_81Table.html</t>
  </si>
  <si>
    <t>Z7.BRA_PE_Recife.819580_INMET_AgBancaria_VRF_81Table.html</t>
  </si>
  <si>
    <t>Z8.BRA_CE_Fortaleza-Pinto.Martins.Intl.AP.817580_INMET_AgBancaria_VRF_81Table.html</t>
  </si>
  <si>
    <t>Z1.BRA_SP_Campos.do.Jordao.868720_INMET_AgBancaria_VRF_82Table.html</t>
  </si>
  <si>
    <t>Z2.BRA_SP_Sao.Paulo.837810_INMET_AgBancaria_VRF_82Table.html</t>
  </si>
  <si>
    <t>Z3.BRA_RS_Porto.Alegre.869880_INMET_AgBancaria_VRF_82Table.html</t>
  </si>
  <si>
    <t>Z4.BRA_GO_Goiania.834230_INMET_AgBancaria_VRF_82Table.html</t>
  </si>
  <si>
    <t>Z5.BRA_RJ_Rio.de.Janeiro-Vila.Militar.868790_INMET_AgBancaria_VRF_82Table.html</t>
  </si>
  <si>
    <t>Z6.BRA_ES_Vitoria.868300_INMET_AgBancaria_VRF_82Table.html</t>
  </si>
  <si>
    <t>Z7.BRA_PE_Recife.819580_INMET_AgBancaria_VRF_82Table.html</t>
  </si>
  <si>
    <t>Z8.BRA_CE_Fortaleza-Pinto.Martins.Intl.AP.817580_INMET_AgBancaria_VRF_82Table.html</t>
  </si>
  <si>
    <t>Z1.BRA_SP_Campos.do.Jordao.868720_INMET_AgBancaria_VRF_83Table.html</t>
  </si>
  <si>
    <t>Z2.BRA_SP_Sao.Paulo.837810_INMET_AgBancaria_VRF_83Table.html</t>
  </si>
  <si>
    <t>Z3.BRA_RS_Porto.Alegre.869880_INMET_AgBancaria_VRF_83Table.html</t>
  </si>
  <si>
    <t>Z4.BRA_GO_Goiania.834230_INMET_AgBancaria_VRF_83Table.html</t>
  </si>
  <si>
    <t>Z5.BRA_RJ_Rio.de.Janeiro-Vila.Militar.868790_INMET_AgBancaria_VRF_83Table.html</t>
  </si>
  <si>
    <t>Z6.BRA_ES_Vitoria.868300_INMET_AgBancaria_VRF_83Table.html</t>
  </si>
  <si>
    <t>Z7.BRA_PE_Recife.819580_INMET_AgBancaria_VRF_83Table.html</t>
  </si>
  <si>
    <t>Z8.BRA_CE_Fortaleza-Pinto.Martins.Intl.AP.817580_INMET_AgBancaria_VRF_83Table.html</t>
  </si>
  <si>
    <t>Z1.BRA_SP_Campos.do.Jordao.868720_INMET_AgBancaria_VRF_84Table.html</t>
  </si>
  <si>
    <t>Z2.BRA_SP_Sao.Paulo.837810_INMET_AgBancaria_VRF_84Table.html</t>
  </si>
  <si>
    <t>Z3.BRA_RS_Porto.Alegre.869880_INMET_AgBancaria_VRF_84Table.html</t>
  </si>
  <si>
    <t>Z4.BRA_GO_Goiania.834230_INMET_AgBancaria_VRF_84Table.html</t>
  </si>
  <si>
    <t>Z5.BRA_RJ_Rio.de.Janeiro-Vila.Militar.868790_INMET_AgBancaria_VRF_84Table.html</t>
  </si>
  <si>
    <t>Z6.BRA_ES_Vitoria.868300_INMET_AgBancaria_VRF_84Table.html</t>
  </si>
  <si>
    <t>Z7.BRA_PE_Recife.819580_INMET_AgBancaria_VRF_84Table.html</t>
  </si>
  <si>
    <t>Z8.BRA_CE_Fortaleza-Pinto.Martins.Intl.AP.817580_INMET_AgBancaria_VRF_84Table.html</t>
  </si>
  <si>
    <t>Z1.BRA_SP_Campos.do.Jordao.868720_INMET_AgBancaria_VRF_85Table.html</t>
  </si>
  <si>
    <t>Z2.BRA_SP_Sao.Paulo.837810_INMET_AgBancaria_VRF_85Table.html</t>
  </si>
  <si>
    <t>Z3.BRA_RS_Porto.Alegre.869880_INMET_AgBancaria_VRF_85Table.html</t>
  </si>
  <si>
    <t>Z4.BRA_GO_Goiania.834230_INMET_AgBancaria_VRF_85Table.html</t>
  </si>
  <si>
    <t>Z5.BRA_RJ_Rio.de.Janeiro-Vila.Militar.868790_INMET_AgBancaria_VRF_85Table.html</t>
  </si>
  <si>
    <t>Z6.BRA_ES_Vitoria.868300_INMET_AgBancaria_VRF_85Table.html</t>
  </si>
  <si>
    <t>Z7.BRA_PE_Recife.819580_INMET_AgBancaria_VRF_85Table.html</t>
  </si>
  <si>
    <t>Z8.BRA_CE_Fortaleza-Pinto.Martins.Intl.AP.817580_INMET_AgBancaria_VRF_85Table.html</t>
  </si>
  <si>
    <t>Z1.BRA_SP_Campos.do.Jordao.868720_INMET_AgBancaria_VRF_86Table.html</t>
  </si>
  <si>
    <t>Z2.BRA_SP_Sao.Paulo.837810_INMET_AgBancaria_VRF_86Table.html</t>
  </si>
  <si>
    <t>Z3.BRA_RS_Porto.Alegre.869880_INMET_AgBancaria_VRF_86Table.html</t>
  </si>
  <si>
    <t>Z4.BRA_GO_Goiania.834230_INMET_AgBancaria_VRF_86Table.html</t>
  </si>
  <si>
    <t>Z5.BRA_RJ_Rio.de.Janeiro-Vila.Militar.868790_INMET_AgBancaria_VRF_86Table.html</t>
  </si>
  <si>
    <t>Z6.BRA_ES_Vitoria.868300_INMET_AgBancaria_VRF_86Table.html</t>
  </si>
  <si>
    <t>Z7.BRA_PE_Recife.819580_INMET_AgBancaria_VRF_86Table.html</t>
  </si>
  <si>
    <t>Z8.BRA_CE_Fortaleza-Pinto.Martins.Intl.AP.817580_INMET_AgBancaria_VRF_86Table.html</t>
  </si>
  <si>
    <t>Z1.BRA_SP_Campos.do.Jordao.868720_INMET_AgBancaria_VRF_87Table.html</t>
  </si>
  <si>
    <t>Z2.BRA_SP_Sao.Paulo.837810_INMET_AgBancaria_VRF_87Table.html</t>
  </si>
  <si>
    <t>Z3.BRA_RS_Porto.Alegre.869880_INMET_AgBancaria_VRF_87Table.html</t>
  </si>
  <si>
    <t>Z4.BRA_GO_Goiania.834230_INMET_AgBancaria_VRF_87Table.html</t>
  </si>
  <si>
    <t>Z5.BRA_RJ_Rio.de.Janeiro-Vila.Militar.868790_INMET_AgBancaria_VRF_87Table.html</t>
  </si>
  <si>
    <t>Z6.BRA_ES_Vitoria.868300_INMET_AgBancaria_VRF_87Table.html</t>
  </si>
  <si>
    <t>Z7.BRA_PE_Recife.819580_INMET_AgBancaria_VRF_87Table.html</t>
  </si>
  <si>
    <t>Z8.BRA_CE_Fortaleza-Pinto.Martins.Intl.AP.817580_INMET_AgBancaria_VRF_87Table.html</t>
  </si>
  <si>
    <t>Z1.BRA_SP_Campos.do.Jordao.868720_INMET_AgBancaria_VRF_88Table.html</t>
  </si>
  <si>
    <t>Z2.BRA_SP_Sao.Paulo.837810_INMET_AgBancaria_VRF_88Table.html</t>
  </si>
  <si>
    <t>Z3.BRA_RS_Porto.Alegre.869880_INMET_AgBancaria_VRF_88Table.html</t>
  </si>
  <si>
    <t>Z4.BRA_GO_Goiania.834230_INMET_AgBancaria_VRF_88Table.html</t>
  </si>
  <si>
    <t>Z5.BRA_RJ_Rio.de.Janeiro-Vila.Militar.868790_INMET_AgBancaria_VRF_88Table.html</t>
  </si>
  <si>
    <t>Z6.BRA_ES_Vitoria.868300_INMET_AgBancaria_VRF_88Table.html</t>
  </si>
  <si>
    <t>Z7.BRA_PE_Recife.819580_INMET_AgBancaria_VRF_88Table.html</t>
  </si>
  <si>
    <t>Z8.BRA_CE_Fortaleza-Pinto.Martins.Intl.AP.817580_INMET_AgBancaria_VRF_88Table.html</t>
  </si>
  <si>
    <t>Z1.BRA_SP_Campos.do.Jordao.868720_INMET_AgBancaria_VRF_89Table.html</t>
  </si>
  <si>
    <t>Z2.BRA_SP_Sao.Paulo.837810_INMET_AgBancaria_VRF_89Table.html</t>
  </si>
  <si>
    <t>Z3.BRA_RS_Porto.Alegre.869880_INMET_AgBancaria_VRF_89Table.html</t>
  </si>
  <si>
    <t>Z4.BRA_GO_Goiania.834230_INMET_AgBancaria_VRF_89Table.html</t>
  </si>
  <si>
    <t>Z5.BRA_RJ_Rio.de.Janeiro-Vila.Militar.868790_INMET_AgBancaria_VRF_89Table.html</t>
  </si>
  <si>
    <t>Z6.BRA_ES_Vitoria.868300_INMET_AgBancaria_VRF_89Table.html</t>
  </si>
  <si>
    <t>Z7.BRA_PE_Recife.819580_INMET_AgBancaria_VRF_89Table.html</t>
  </si>
  <si>
    <t>Z8.BRA_CE_Fortaleza-Pinto.Martins.Intl.AP.817580_INMET_AgBancaria_VRF_89Table.html</t>
  </si>
  <si>
    <t>Z1.BRA_SP_Campos.do.Jordao.868720_INMET_AgBancaria_VRF_90Table.html</t>
  </si>
  <si>
    <t>Z2.BRA_SP_Sao.Paulo.837810_INMET_AgBancaria_VRF_90Table.html</t>
  </si>
  <si>
    <t>Z3.BRA_RS_Porto.Alegre.869880_INMET_AgBancaria_VRF_90Table.html</t>
  </si>
  <si>
    <t>Z4.BRA_GO_Goiania.834230_INMET_AgBancaria_VRF_90Table.html</t>
  </si>
  <si>
    <t>Z5.BRA_RJ_Rio.de.Janeiro-Vila.Militar.868790_INMET_AgBancaria_VRF_90Table.html</t>
  </si>
  <si>
    <t>Z6.BRA_ES_Vitoria.868300_INMET_AgBancaria_VRF_90Table.html</t>
  </si>
  <si>
    <t>Z7.BRA_PE_Recife.819580_INMET_AgBancaria_VRF_90Table.html</t>
  </si>
  <si>
    <t>Z8.BRA_CE_Fortaleza-Pinto.Martins.Intl.AP.817580_INMET_AgBancaria_VRF_90Table.html</t>
  </si>
  <si>
    <t>Z1.BRA_SP_Campos.do.Jordao.868720_INMET_AgBancaria_VRF_91Table.html</t>
  </si>
  <si>
    <t>Z2.BRA_SP_Sao.Paulo.837810_INMET_AgBancaria_VRF_91Table.html</t>
  </si>
  <si>
    <t>Z3.BRA_RS_Porto.Alegre.869880_INMET_AgBancaria_VRF_91Table.html</t>
  </si>
  <si>
    <t>Z4.BRA_GO_Goiania.834230_INMET_AgBancaria_VRF_91Table.html</t>
  </si>
  <si>
    <t>Z5.BRA_RJ_Rio.de.Janeiro-Vila.Militar.868790_INMET_AgBancaria_VRF_91Table.html</t>
  </si>
  <si>
    <t>Z6.BRA_ES_Vitoria.868300_INMET_AgBancaria_VRF_91Table.html</t>
  </si>
  <si>
    <t>Z7.BRA_PE_Recife.819580_INMET_AgBancaria_VRF_91Table.html</t>
  </si>
  <si>
    <t>Z8.BRA_CE_Fortaleza-Pinto.Martins.Intl.AP.817580_INMET_AgBancaria_VRF_91Table.html</t>
  </si>
  <si>
    <t>Z1.BRA_SP_Campos.do.Jordao.868720_INMET_AgBancaria_VRF_92Table.html</t>
  </si>
  <si>
    <t>Z2.BRA_SP_Sao.Paulo.837810_INMET_AgBancaria_VRF_92Table.html</t>
  </si>
  <si>
    <t>Z3.BRA_RS_Porto.Alegre.869880_INMET_AgBancaria_VRF_92Table.html</t>
  </si>
  <si>
    <t>Z4.BRA_GO_Goiania.834230_INMET_AgBancaria_VRF_92Table.html</t>
  </si>
  <si>
    <t>Z5.BRA_RJ_Rio.de.Janeiro-Vila.Militar.868790_INMET_AgBancaria_VRF_92Table.html</t>
  </si>
  <si>
    <t>Z6.BRA_ES_Vitoria.868300_INMET_AgBancaria_VRF_92Table.html</t>
  </si>
  <si>
    <t>Z7.BRA_PE_Recife.819580_INMET_AgBancaria_VRF_92Table.html</t>
  </si>
  <si>
    <t>Z8.BRA_CE_Fortaleza-Pinto.Martins.Intl.AP.817580_INMET_AgBancaria_VRF_92Table.html</t>
  </si>
  <si>
    <t>Z1.BRA_SP_Campos.do.Jordao.868720_INMET_AgBancaria_VRF_93Table.html</t>
  </si>
  <si>
    <t>Z2.BRA_SP_Sao.Paulo.837810_INMET_AgBancaria_VRF_93Table.html</t>
  </si>
  <si>
    <t>Z3.BRA_RS_Porto.Alegre.869880_INMET_AgBancaria_VRF_93Table.html</t>
  </si>
  <si>
    <t>Z4.BRA_GO_Goiania.834230_INMET_AgBancaria_VRF_93Table.html</t>
  </si>
  <si>
    <t>Z5.BRA_RJ_Rio.de.Janeiro-Vila.Militar.868790_INMET_AgBancaria_VRF_93Table.html</t>
  </si>
  <si>
    <t>Z6.BRA_ES_Vitoria.868300_INMET_AgBancaria_VRF_93Table.html</t>
  </si>
  <si>
    <t>Z7.BRA_PE_Recife.819580_INMET_AgBancaria_VRF_93Table.html</t>
  </si>
  <si>
    <t>Z8.BRA_CE_Fortaleza-Pinto.Martins.Intl.AP.817580_INMET_AgBancaria_VRF_93Table.html</t>
  </si>
  <si>
    <t>Z1.BRA_SP_Campos.do.Jordao.868720_INMET_AgBancaria_VRF_94Table.html</t>
  </si>
  <si>
    <t>Z2.BRA_SP_Sao.Paulo.837810_INMET_AgBancaria_VRF_94Table.html</t>
  </si>
  <si>
    <t>Z3.BRA_RS_Porto.Alegre.869880_INMET_AgBancaria_VRF_94Table.html</t>
  </si>
  <si>
    <t>Z4.BRA_GO_Goiania.834230_INMET_AgBancaria_VRF_94Table.html</t>
  </si>
  <si>
    <t>Z5.BRA_RJ_Rio.de.Janeiro-Vila.Militar.868790_INMET_AgBancaria_VRF_94Table.html</t>
  </si>
  <si>
    <t>Z6.BRA_ES_Vitoria.868300_INMET_AgBancaria_VRF_94Table.html</t>
  </si>
  <si>
    <t>Z7.BRA_PE_Recife.819580_INMET_AgBancaria_VRF_94Table.html</t>
  </si>
  <si>
    <t>Z8.BRA_CE_Fortaleza-Pinto.Martins.Intl.AP.817580_INMET_AgBancaria_VRF_94Table.html</t>
  </si>
  <si>
    <t>Z1.BRA_SP_Campos.do.Jordao.868720_INMET_AgBancaria_VRF_95Table.html</t>
  </si>
  <si>
    <t>Z2.BRA_SP_Sao.Paulo.837810_INMET_AgBancaria_VRF_95Table.html</t>
  </si>
  <si>
    <t>Z3.BRA_RS_Porto.Alegre.869880_INMET_AgBancaria_VRF_95Table.html</t>
  </si>
  <si>
    <t>Z4.BRA_GO_Goiania.834230_INMET_AgBancaria_VRF_95Table.html</t>
  </si>
  <si>
    <t>Z5.BRA_RJ_Rio.de.Janeiro-Vila.Militar.868790_INMET_AgBancaria_VRF_95Table.html</t>
  </si>
  <si>
    <t>Z6.BRA_ES_Vitoria.868300_INMET_AgBancaria_VRF_95Table.html</t>
  </si>
  <si>
    <t>Z7.BRA_PE_Recife.819580_INMET_AgBancaria_VRF_95Table.html</t>
  </si>
  <si>
    <t>Z8.BRA_CE_Fortaleza-Pinto.Martins.Intl.AP.817580_INMET_AgBancaria_VRF_95Table.html</t>
  </si>
  <si>
    <t>Z1.BRA_SP_Campos.do.Jordao.868720_INMET_AgBancaria_VRF_96Table.html</t>
  </si>
  <si>
    <t>Z2.BRA_SP_Sao.Paulo.837810_INMET_AgBancaria_VRF_96Table.html</t>
  </si>
  <si>
    <t>Z3.BRA_RS_Porto.Alegre.869880_INMET_AgBancaria_VRF_96Table.html</t>
  </si>
  <si>
    <t>Z4.BRA_GO_Goiania.834230_INMET_AgBancaria_VRF_96Table.html</t>
  </si>
  <si>
    <t>Z5.BRA_RJ_Rio.de.Janeiro-Vila.Militar.868790_INMET_AgBancaria_VRF_96Table.html</t>
  </si>
  <si>
    <t>Z6.BRA_ES_Vitoria.868300_INMET_AgBancaria_VRF_96Table.html</t>
  </si>
  <si>
    <t>Z7.BRA_PE_Recife.819580_INMET_AgBancaria_VRF_96Table.html</t>
  </si>
  <si>
    <t>Z8.BRA_CE_Fortaleza-Pinto.Martins.Intl.AP.817580_INMET_AgBancaria_VRF_96Table.html</t>
  </si>
  <si>
    <t>Z1.BRA_SP_Campos.do.Jordao.868720_INMET_AgBancaria_VRF_97Table.html</t>
  </si>
  <si>
    <t>Z2.BRA_SP_Sao.Paulo.837810_INMET_AgBancaria_VRF_97Table.html</t>
  </si>
  <si>
    <t>Z3.BRA_RS_Porto.Alegre.869880_INMET_AgBancaria_VRF_97Table.html</t>
  </si>
  <si>
    <t>Z4.BRA_GO_Goiania.834230_INMET_AgBancaria_VRF_97Table.html</t>
  </si>
  <si>
    <t>Z5.BRA_RJ_Rio.de.Janeiro-Vila.Militar.868790_INMET_AgBancaria_VRF_97Table.html</t>
  </si>
  <si>
    <t>Z6.BRA_ES_Vitoria.868300_INMET_AgBancaria_VRF_97Table.html</t>
  </si>
  <si>
    <t>Z7.BRA_PE_Recife.819580_INMET_AgBancaria_VRF_97Table.html</t>
  </si>
  <si>
    <t>Z8.BRA_CE_Fortaleza-Pinto.Martins.Intl.AP.817580_INMET_AgBancaria_VRF_97Table.html</t>
  </si>
  <si>
    <t>Z1.BRA_SP_Campos.do.Jordao.868720_INMET_AgBancaria_VRF_98Table.html</t>
  </si>
  <si>
    <t>Z2.BRA_SP_Sao.Paulo.837810_INMET_AgBancaria_VRF_98Table.html</t>
  </si>
  <si>
    <t>Z3.BRA_RS_Porto.Alegre.869880_INMET_AgBancaria_VRF_98Table.html</t>
  </si>
  <si>
    <t>Z4.BRA_GO_Goiania.834230_INMET_AgBancaria_VRF_98Table.html</t>
  </si>
  <si>
    <t>Z5.BRA_RJ_Rio.de.Janeiro-Vila.Militar.868790_INMET_AgBancaria_VRF_98Table.html</t>
  </si>
  <si>
    <t>Z6.BRA_ES_Vitoria.868300_INMET_AgBancaria_VRF_98Table.html</t>
  </si>
  <si>
    <t>Z7.BRA_PE_Recife.819580_INMET_AgBancaria_VRF_98Table.html</t>
  </si>
  <si>
    <t>Z8.BRA_CE_Fortaleza-Pinto.Martins.Intl.AP.817580_INMET_AgBancaria_VRF_98Table.html</t>
  </si>
  <si>
    <t>Z1.BRA_SP_Campos.do.Jordao.868720_INMET_AgBancaria_VRF_99Table.html</t>
  </si>
  <si>
    <t>Z2.BRA_SP_Sao.Paulo.837810_INMET_AgBancaria_VRF_99Table.html</t>
  </si>
  <si>
    <t>Z3.BRA_RS_Porto.Alegre.869880_INMET_AgBancaria_VRF_99Table.html</t>
  </si>
  <si>
    <t>Z4.BRA_GO_Goiania.834230_INMET_AgBancaria_VRF_99Table.html</t>
  </si>
  <si>
    <t>Z5.BRA_RJ_Rio.de.Janeiro-Vila.Militar.868790_INMET_AgBancaria_VRF_99Table.html</t>
  </si>
  <si>
    <t>Z6.BRA_ES_Vitoria.868300_INMET_AgBancaria_VRF_99Table.html</t>
  </si>
  <si>
    <t>Z7.BRA_PE_Recife.819580_INMET_AgBancaria_VRF_99Table.html</t>
  </si>
  <si>
    <t>Z8.BRA_CE_Fortaleza-Pinto.Martins.Intl.AP.817580_INMET_AgBancaria_VRF_99Table.html</t>
  </si>
  <si>
    <t>Z1.BRA_SP_Campos.do.Jordao.868720_INMET_AgBancaria_VRF_100Table.html</t>
  </si>
  <si>
    <t>Z2.BRA_SP_Sao.Paulo.837810_INMET_AgBancaria_VRF_100Table.html</t>
  </si>
  <si>
    <t>Z3.BRA_RS_Porto.Alegre.869880_INMET_AgBancaria_VRF_100Table.html</t>
  </si>
  <si>
    <t>Z4.BRA_GO_Goiania.834230_INMET_AgBancaria_VRF_100Table.html</t>
  </si>
  <si>
    <t>Z5.BRA_RJ_Rio.de.Janeiro-Vila.Militar.868790_INMET_AgBancaria_VRF_100Table.html</t>
  </si>
  <si>
    <t>Z6.BRA_ES_Vitoria.868300_INMET_AgBancaria_VRF_100Table.html</t>
  </si>
  <si>
    <t>Z7.BRA_PE_Recife.819580_INMET_AgBancaria_VRF_100Table.html</t>
  </si>
  <si>
    <t>Z8.BRA_CE_Fortaleza-Pinto.Martins.Intl.AP.817580_INMET_AgBancaria_VRF_100Table.html</t>
  </si>
  <si>
    <t>Z1.BRA_SP_Campos.do.Jordao.868720_INMET_AgBancaria_VRF_101Table.html</t>
  </si>
  <si>
    <t>Z2.BRA_SP_Sao.Paulo.837810_INMET_AgBancaria_VRF_101Table.html</t>
  </si>
  <si>
    <t>Z3.BRA_RS_Porto.Alegre.869880_INMET_AgBancaria_VRF_101Table.html</t>
  </si>
  <si>
    <t>Z4.BRA_GO_Goiania.834230_INMET_AgBancaria_VRF_101Table.html</t>
  </si>
  <si>
    <t>Z5.BRA_RJ_Rio.de.Janeiro-Vila.Militar.868790_INMET_AgBancaria_VRF_101Table.html</t>
  </si>
  <si>
    <t>Z6.BRA_ES_Vitoria.868300_INMET_AgBancaria_VRF_101Table.html</t>
  </si>
  <si>
    <t>Z7.BRA_PE_Recife.819580_INMET_AgBancaria_VRF_101Table.html</t>
  </si>
  <si>
    <t>Z8.BRA_CE_Fortaleza-Pinto.Martins.Intl.AP.817580_INMET_AgBancaria_VRF_101Table.html</t>
  </si>
  <si>
    <t>Z1.BRA_SP_Campos.do.Jordao.868720_INMET_AgBancaria_VRF_102Table.html</t>
  </si>
  <si>
    <t>Z2.BRA_SP_Sao.Paulo.837810_INMET_AgBancaria_VRF_102Table.html</t>
  </si>
  <si>
    <t>Z3.BRA_RS_Porto.Alegre.869880_INMET_AgBancaria_VRF_102Table.html</t>
  </si>
  <si>
    <t>Z4.BRA_GO_Goiania.834230_INMET_AgBancaria_VRF_102Table.html</t>
  </si>
  <si>
    <t>Z5.BRA_RJ_Rio.de.Janeiro-Vila.Militar.868790_INMET_AgBancaria_VRF_102Table.html</t>
  </si>
  <si>
    <t>Z6.BRA_ES_Vitoria.868300_INMET_AgBancaria_VRF_102Table.html</t>
  </si>
  <si>
    <t>Z7.BRA_PE_Recife.819580_INMET_AgBancaria_VRF_102Table.html</t>
  </si>
  <si>
    <t>Z8.BRA_CE_Fortaleza-Pinto.Martins.Intl.AP.817580_INMET_AgBancaria_VRF_102Table.html</t>
  </si>
  <si>
    <t>Z1.BRA_SP_Campos.do.Jordao.868720_INMET_AgBancaria_VRF_103Table.html</t>
  </si>
  <si>
    <t>Z2.BRA_SP_Sao.Paulo.837810_INMET_AgBancaria_VRF_103Table.html</t>
  </si>
  <si>
    <t>Z3.BRA_RS_Porto.Alegre.869880_INMET_AgBancaria_VRF_103Table.html</t>
  </si>
  <si>
    <t>Z4.BRA_GO_Goiania.834230_INMET_AgBancaria_VRF_103Table.html</t>
  </si>
  <si>
    <t>Z5.BRA_RJ_Rio.de.Janeiro-Vila.Militar.868790_INMET_AgBancaria_VRF_103Table.html</t>
  </si>
  <si>
    <t>Z6.BRA_ES_Vitoria.868300_INMET_AgBancaria_VRF_103Table.html</t>
  </si>
  <si>
    <t>Z7.BRA_PE_Recife.819580_INMET_AgBancaria_VRF_103Table.html</t>
  </si>
  <si>
    <t>Z8.BRA_CE_Fortaleza-Pinto.Martins.Intl.AP.817580_INMET_AgBancaria_VRF_103Table.html</t>
  </si>
  <si>
    <t>Z1.BRA_SP_Campos.do.Jordao.868720_INMET_AgBancaria_VRF_104Table.html</t>
  </si>
  <si>
    <t>Z2.BRA_SP_Sao.Paulo.837810_INMET_AgBancaria_VRF_104Table.html</t>
  </si>
  <si>
    <t>Z3.BRA_RS_Porto.Alegre.869880_INMET_AgBancaria_VRF_104Table.html</t>
  </si>
  <si>
    <t>Z4.BRA_GO_Goiania.834230_INMET_AgBancaria_VRF_104Table.html</t>
  </si>
  <si>
    <t>Z5.BRA_RJ_Rio.de.Janeiro-Vila.Militar.868790_INMET_AgBancaria_VRF_104Table.html</t>
  </si>
  <si>
    <t>Z6.BRA_ES_Vitoria.868300_INMET_AgBancaria_VRF_104Table.html</t>
  </si>
  <si>
    <t>Z7.BRA_PE_Recife.819580_INMET_AgBancaria_VRF_104Table.html</t>
  </si>
  <si>
    <t>Z8.BRA_CE_Fortaleza-Pinto.Martins.Intl.AP.817580_INMET_AgBancaria_VRF_104Table.html</t>
  </si>
  <si>
    <t>Z1.BRA_SP_Campos.do.Jordao.868720_INMET_AgBancaria_VRF_105Table.html</t>
  </si>
  <si>
    <t>Z2.BRA_SP_Sao.Paulo.837810_INMET_AgBancaria_VRF_105Table.html</t>
  </si>
  <si>
    <t>Z3.BRA_RS_Porto.Alegre.869880_INMET_AgBancaria_VRF_105Table.html</t>
  </si>
  <si>
    <t>Z4.BRA_GO_Goiania.834230_INMET_AgBancaria_VRF_105Table.html</t>
  </si>
  <si>
    <t>Z5.BRA_RJ_Rio.de.Janeiro-Vila.Militar.868790_INMET_AgBancaria_VRF_105Table.html</t>
  </si>
  <si>
    <t>Z6.BRA_ES_Vitoria.868300_INMET_AgBancaria_VRF_105Table.html</t>
  </si>
  <si>
    <t>Z7.BRA_PE_Recife.819580_INMET_AgBancaria_VRF_105Table.html</t>
  </si>
  <si>
    <t>Z8.BRA_CE_Fortaleza-Pinto.Martins.Intl.AP.817580_INMET_AgBancaria_VRF_105Table.html</t>
  </si>
  <si>
    <t>Z1.BRA_SP_Campos.do.Jordao.868720_INMET_AgBancaria_VRF_106Table.html</t>
  </si>
  <si>
    <t>Z2.BRA_SP_Sao.Paulo.837810_INMET_AgBancaria_VRF_106Table.html</t>
  </si>
  <si>
    <t>Z3.BRA_RS_Porto.Alegre.869880_INMET_AgBancaria_VRF_106Table.html</t>
  </si>
  <si>
    <t>Z4.BRA_GO_Goiania.834230_INMET_AgBancaria_VRF_106Table.html</t>
  </si>
  <si>
    <t>Z5.BRA_RJ_Rio.de.Janeiro-Vila.Militar.868790_INMET_AgBancaria_VRF_106Table.html</t>
  </si>
  <si>
    <t>Z6.BRA_ES_Vitoria.868300_INMET_AgBancaria_VRF_106Table.html</t>
  </si>
  <si>
    <t>Z7.BRA_PE_Recife.819580_INMET_AgBancaria_VRF_106Table.html</t>
  </si>
  <si>
    <t>Z8.BRA_CE_Fortaleza-Pinto.Martins.Intl.AP.817580_INMET_AgBancaria_VRF_106Table.html</t>
  </si>
  <si>
    <t>Z1.BRA_SP_Campos.do.Jordao.868720_INMET_AgBancaria_VRF_107Table.html</t>
  </si>
  <si>
    <t>Z2.BRA_SP_Sao.Paulo.837810_INMET_AgBancaria_VRF_107Table.html</t>
  </si>
  <si>
    <t>Z3.BRA_RS_Porto.Alegre.869880_INMET_AgBancaria_VRF_107Table.html</t>
  </si>
  <si>
    <t>Z4.BRA_GO_Goiania.834230_INMET_AgBancaria_VRF_107Table.html</t>
  </si>
  <si>
    <t>Z5.BRA_RJ_Rio.de.Janeiro-Vila.Militar.868790_INMET_AgBancaria_VRF_107Table.html</t>
  </si>
  <si>
    <t>Z6.BRA_ES_Vitoria.868300_INMET_AgBancaria_VRF_107Table.html</t>
  </si>
  <si>
    <t>Z7.BRA_PE_Recife.819580_INMET_AgBancaria_VRF_107Table.html</t>
  </si>
  <si>
    <t>Z8.BRA_CE_Fortaleza-Pinto.Martins.Intl.AP.817580_INMET_AgBancaria_VRF_107Table.html</t>
  </si>
  <si>
    <t>Z1.BRA_SP_Campos.do.Jordao.868720_INMET_AgBancaria_VRF_108Table.html</t>
  </si>
  <si>
    <t>Z2.BRA_SP_Sao.Paulo.837810_INMET_AgBancaria_VRF_108Table.html</t>
  </si>
  <si>
    <t>Z3.BRA_RS_Porto.Alegre.869880_INMET_AgBancaria_VRF_108Table.html</t>
  </si>
  <si>
    <t>Z4.BRA_GO_Goiania.834230_INMET_AgBancaria_VRF_108Table.html</t>
  </si>
  <si>
    <t>Z5.BRA_RJ_Rio.de.Janeiro-Vila.Militar.868790_INMET_AgBancaria_VRF_108Table.html</t>
  </si>
  <si>
    <t>Z6.BRA_ES_Vitoria.868300_INMET_AgBancaria_VRF_108Table.html</t>
  </si>
  <si>
    <t>Z7.BRA_PE_Recife.819580_INMET_AgBancaria_VRF_108Table.html</t>
  </si>
  <si>
    <t>Z8.BRA_CE_Fortaleza-Pinto.Martins.Intl.AP.817580_INMET_AgBancaria_VRF_108Table.html</t>
  </si>
  <si>
    <t>Z1.BRA_SP_Campos.do.Jordao.868720_INMET_AgBancaria_VRF_109Table.html</t>
  </si>
  <si>
    <t>Z2.BRA_SP_Sao.Paulo.837810_INMET_AgBancaria_VRF_109Table.html</t>
  </si>
  <si>
    <t>Z3.BRA_RS_Porto.Alegre.869880_INMET_AgBancaria_VRF_109Table.html</t>
  </si>
  <si>
    <t>Z4.BRA_GO_Goiania.834230_INMET_AgBancaria_VRF_109Table.html</t>
  </si>
  <si>
    <t>Z5.BRA_RJ_Rio.de.Janeiro-Vila.Militar.868790_INMET_AgBancaria_VRF_109Table.html</t>
  </si>
  <si>
    <t>Z6.BRA_ES_Vitoria.868300_INMET_AgBancaria_VRF_109Table.html</t>
  </si>
  <si>
    <t>Z7.BRA_PE_Recife.819580_INMET_AgBancaria_VRF_109Table.html</t>
  </si>
  <si>
    <t>Z8.BRA_CE_Fortaleza-Pinto.Martins.Intl.AP.817580_INMET_AgBancaria_VRF_109Table.html</t>
  </si>
  <si>
    <t>Z1.BRA_SP_Campos.do.Jordao.868720_INMET_AgBancaria_VRF_110Table.html</t>
  </si>
  <si>
    <t>Z2.BRA_SP_Sao.Paulo.837810_INMET_AgBancaria_VRF_110Table.html</t>
  </si>
  <si>
    <t>Z3.BRA_RS_Porto.Alegre.869880_INMET_AgBancaria_VRF_110Table.html</t>
  </si>
  <si>
    <t>Z4.BRA_GO_Goiania.834230_INMET_AgBancaria_VRF_110Table.html</t>
  </si>
  <si>
    <t>Z5.BRA_RJ_Rio.de.Janeiro-Vila.Militar.868790_INMET_AgBancaria_VRF_110Table.html</t>
  </si>
  <si>
    <t>Z6.BRA_ES_Vitoria.868300_INMET_AgBancaria_VRF_110Table.html</t>
  </si>
  <si>
    <t>Z7.BRA_PE_Recife.819580_INMET_AgBancaria_VRF_110Table.html</t>
  </si>
  <si>
    <t>Z8.BRA_CE_Fortaleza-Pinto.Martins.Intl.AP.817580_INMET_AgBancaria_VRF_110Table.html</t>
  </si>
  <si>
    <t>Z1.BRA_SP_Campos.do.Jordao.868720_INMET_AgBancaria_VRF_111Table.html</t>
  </si>
  <si>
    <t>Z2.BRA_SP_Sao.Paulo.837810_INMET_AgBancaria_VRF_111Table.html</t>
  </si>
  <si>
    <t>Z3.BRA_RS_Porto.Alegre.869880_INMET_AgBancaria_VRF_111Table.html</t>
  </si>
  <si>
    <t>Z4.BRA_GO_Goiania.834230_INMET_AgBancaria_VRF_111Table.html</t>
  </si>
  <si>
    <t>Z5.BRA_RJ_Rio.de.Janeiro-Vila.Militar.868790_INMET_AgBancaria_VRF_111Table.html</t>
  </si>
  <si>
    <t>Z6.BRA_ES_Vitoria.868300_INMET_AgBancaria_VRF_111Table.html</t>
  </si>
  <si>
    <t>Z7.BRA_PE_Recife.819580_INMET_AgBancaria_VRF_111Table.html</t>
  </si>
  <si>
    <t>Z8.BRA_CE_Fortaleza-Pinto.Martins.Intl.AP.817580_INMET_AgBancaria_VRF_111Table.html</t>
  </si>
  <si>
    <t>Z1.BRA_SP_Campos.do.Jordao.868720_INMET_AgBancaria_VRF_112Table.html</t>
  </si>
  <si>
    <t>Z2.BRA_SP_Sao.Paulo.837810_INMET_AgBancaria_VRF_112Table.html</t>
  </si>
  <si>
    <t>Z3.BRA_RS_Porto.Alegre.869880_INMET_AgBancaria_VRF_112Table.html</t>
  </si>
  <si>
    <t>Z4.BRA_GO_Goiania.834230_INMET_AgBancaria_VRF_112Table.html</t>
  </si>
  <si>
    <t>Z5.BRA_RJ_Rio.de.Janeiro-Vila.Militar.868790_INMET_AgBancaria_VRF_112Table.html</t>
  </si>
  <si>
    <t>Z6.BRA_ES_Vitoria.868300_INMET_AgBancaria_VRF_112Table.html</t>
  </si>
  <si>
    <t>Z7.BRA_PE_Recife.819580_INMET_AgBancaria_VRF_112Table.html</t>
  </si>
  <si>
    <t>Z8.BRA_CE_Fortaleza-Pinto.Martins.Intl.AP.817580_INMET_AgBancaria_VRF_112Table.html</t>
  </si>
  <si>
    <t>Z1.BRA_SP_Campos.do.Jordao.868720_INMET_AgBancaria_VRF_113Table.html</t>
  </si>
  <si>
    <t>Z2.BRA_SP_Sao.Paulo.837810_INMET_AgBancaria_VRF_113Table.html</t>
  </si>
  <si>
    <t>Z3.BRA_RS_Porto.Alegre.869880_INMET_AgBancaria_VRF_113Table.html</t>
  </si>
  <si>
    <t>Z4.BRA_GO_Goiania.834230_INMET_AgBancaria_VRF_113Table.html</t>
  </si>
  <si>
    <t>Z5.BRA_RJ_Rio.de.Janeiro-Vila.Militar.868790_INMET_AgBancaria_VRF_113Table.html</t>
  </si>
  <si>
    <t>Z6.BRA_ES_Vitoria.868300_INMET_AgBancaria_VRF_113Table.html</t>
  </si>
  <si>
    <t>Z7.BRA_PE_Recife.819580_INMET_AgBancaria_VRF_113Table.html</t>
  </si>
  <si>
    <t>Z8.BRA_CE_Fortaleza-Pinto.Martins.Intl.AP.817580_INMET_AgBancaria_VRF_113Table.html</t>
  </si>
  <si>
    <t>Z1.BRA_SP_Campos.do.Jordao.868720_INMET_AgBancaria_VRF_114Table.html</t>
  </si>
  <si>
    <t>Z2.BRA_SP_Sao.Paulo.837810_INMET_AgBancaria_VRF_114Table.html</t>
  </si>
  <si>
    <t>Z3.BRA_RS_Porto.Alegre.869880_INMET_AgBancaria_VRF_114Table.html</t>
  </si>
  <si>
    <t>Z4.BRA_GO_Goiania.834230_INMET_AgBancaria_VRF_114Table.html</t>
  </si>
  <si>
    <t>Z5.BRA_RJ_Rio.de.Janeiro-Vila.Militar.868790_INMET_AgBancaria_VRF_114Table.html</t>
  </si>
  <si>
    <t>Z6.BRA_ES_Vitoria.868300_INMET_AgBancaria_VRF_114Table.html</t>
  </si>
  <si>
    <t>Z7.BRA_PE_Recife.819580_INMET_AgBancaria_VRF_114Table.html</t>
  </si>
  <si>
    <t>Z8.BRA_CE_Fortaleza-Pinto.Martins.Intl.AP.817580_INMET_AgBancaria_VRF_114Table.html</t>
  </si>
  <si>
    <t>Z1.BRA_SP_Campos.do.Jordao.868720_INMET_AgBancaria_VRF_115Table.html</t>
  </si>
  <si>
    <t>Z2.BRA_SP_Sao.Paulo.837810_INMET_AgBancaria_VRF_115Table.html</t>
  </si>
  <si>
    <t>Z3.BRA_RS_Porto.Alegre.869880_INMET_AgBancaria_VRF_115Table.html</t>
  </si>
  <si>
    <t>Z4.BRA_GO_Goiania.834230_INMET_AgBancaria_VRF_115Table.html</t>
  </si>
  <si>
    <t>Z5.BRA_RJ_Rio.de.Janeiro-Vila.Militar.868790_INMET_AgBancaria_VRF_115Table.html</t>
  </si>
  <si>
    <t>Z6.BRA_ES_Vitoria.868300_INMET_AgBancaria_VRF_115Table.html</t>
  </si>
  <si>
    <t>Z7.BRA_PE_Recife.819580_INMET_AgBancaria_VRF_115Table.html</t>
  </si>
  <si>
    <t>Z8.BRA_CE_Fortaleza-Pinto.Martins.Intl.AP.817580_INMET_AgBancaria_VRF_115Table.html</t>
  </si>
  <si>
    <t>Z1.BRA_SP_Campos.do.Jordao.868720_INMET_AgBancaria_VRF_116Table.html</t>
  </si>
  <si>
    <t>Z2.BRA_SP_Sao.Paulo.837810_INMET_AgBancaria_VRF_116Table.html</t>
  </si>
  <si>
    <t>Z3.BRA_RS_Porto.Alegre.869880_INMET_AgBancaria_VRF_116Table.html</t>
  </si>
  <si>
    <t>Z4.BRA_GO_Goiania.834230_INMET_AgBancaria_VRF_116Table.html</t>
  </si>
  <si>
    <t>Z5.BRA_RJ_Rio.de.Janeiro-Vila.Militar.868790_INMET_AgBancaria_VRF_116Table.html</t>
  </si>
  <si>
    <t>Z6.BRA_ES_Vitoria.868300_INMET_AgBancaria_VRF_116Table.html</t>
  </si>
  <si>
    <t>Z7.BRA_PE_Recife.819580_INMET_AgBancaria_VRF_116Table.html</t>
  </si>
  <si>
    <t>Z8.BRA_CE_Fortaleza-Pinto.Martins.Intl.AP.817580_INMET_AgBancaria_VRF_116Table.html</t>
  </si>
  <si>
    <t>Z1.BRA_SP_Campos.do.Jordao.868720_INMET_AgBancaria_VRF_117Table.html</t>
  </si>
  <si>
    <t>Z2.BRA_SP_Sao.Paulo.837810_INMET_AgBancaria_VRF_117Table.html</t>
  </si>
  <si>
    <t>Z3.BRA_RS_Porto.Alegre.869880_INMET_AgBancaria_VRF_117Table.html</t>
  </si>
  <si>
    <t>Z4.BRA_GO_Goiania.834230_INMET_AgBancaria_VRF_117Table.html</t>
  </si>
  <si>
    <t>Z5.BRA_RJ_Rio.de.Janeiro-Vila.Militar.868790_INMET_AgBancaria_VRF_117Table.html</t>
  </si>
  <si>
    <t>Z6.BRA_ES_Vitoria.868300_INMET_AgBancaria_VRF_117Table.html</t>
  </si>
  <si>
    <t>Z7.BRA_PE_Recife.819580_INMET_AgBancaria_VRF_117Table.html</t>
  </si>
  <si>
    <t>Z8.BRA_CE_Fortaleza-Pinto.Martins.Intl.AP.817580_INMET_AgBancaria_VRF_117Table.html</t>
  </si>
  <si>
    <t>Z1.BRA_SP_Campos.do.Jordao.868720_INMET_AgBancaria_VRF_118Table.html</t>
  </si>
  <si>
    <t>Z2.BRA_SP_Sao.Paulo.837810_INMET_AgBancaria_VRF_118Table.html</t>
  </si>
  <si>
    <t>Z3.BRA_RS_Porto.Alegre.869880_INMET_AgBancaria_VRF_118Table.html</t>
  </si>
  <si>
    <t>Z4.BRA_GO_Goiania.834230_INMET_AgBancaria_VRF_118Table.html</t>
  </si>
  <si>
    <t>Z5.BRA_RJ_Rio.de.Janeiro-Vila.Militar.868790_INMET_AgBancaria_VRF_118Table.html</t>
  </si>
  <si>
    <t>Z6.BRA_ES_Vitoria.868300_INMET_AgBancaria_VRF_118Table.html</t>
  </si>
  <si>
    <t>Z7.BRA_PE_Recife.819580_INMET_AgBancaria_VRF_118Table.html</t>
  </si>
  <si>
    <t>Z8.BRA_CE_Fortaleza-Pinto.Martins.Intl.AP.817580_INMET_AgBancaria_VRF_118Table.html</t>
  </si>
  <si>
    <t>Z1.BRA_SP_Campos.do.Jordao.868720_INMET_AgBancaria_VRF_119Table.html</t>
  </si>
  <si>
    <t>Z2.BRA_SP_Sao.Paulo.837810_INMET_AgBancaria_VRF_119Table.html</t>
  </si>
  <si>
    <t>Z3.BRA_RS_Porto.Alegre.869880_INMET_AgBancaria_VRF_119Table.html</t>
  </si>
  <si>
    <t>Z4.BRA_GO_Goiania.834230_INMET_AgBancaria_VRF_119Table.html</t>
  </si>
  <si>
    <t>Z5.BRA_RJ_Rio.de.Janeiro-Vila.Militar.868790_INMET_AgBancaria_VRF_119Table.html</t>
  </si>
  <si>
    <t>Z6.BRA_ES_Vitoria.868300_INMET_AgBancaria_VRF_119Table.html</t>
  </si>
  <si>
    <t>Z7.BRA_PE_Recife.819580_INMET_AgBancaria_VRF_119Table.html</t>
  </si>
  <si>
    <t>Z8.BRA_CE_Fortaleza-Pinto.Martins.Intl.AP.817580_INMET_AgBancaria_VRF_119Table.html</t>
  </si>
  <si>
    <t>Z1.BRA_SP_Campos.do.Jordao.868720_INMET_AgBancaria_VRF_120Table.html</t>
  </si>
  <si>
    <t>Z2.BRA_SP_Sao.Paulo.837810_INMET_AgBancaria_VRF_120Table.html</t>
  </si>
  <si>
    <t>Z3.BRA_RS_Porto.Alegre.869880_INMET_AgBancaria_VRF_120Table.html</t>
  </si>
  <si>
    <t>Z4.BRA_GO_Goiania.834230_INMET_AgBancaria_VRF_120Table.html</t>
  </si>
  <si>
    <t>Z5.BRA_RJ_Rio.de.Janeiro-Vila.Militar.868790_INMET_AgBancaria_VRF_120Table.html</t>
  </si>
  <si>
    <t>Z6.BRA_ES_Vitoria.868300_INMET_AgBancaria_VRF_120Table.html</t>
  </si>
  <si>
    <t>Z7.BRA_PE_Recife.819580_INMET_AgBancaria_VRF_120Table.html</t>
  </si>
  <si>
    <t>Z8.BRA_CE_Fortaleza-Pinto.Martins.Intl.AP.817580_INMET_AgBancaria_VRF_120Table.html</t>
  </si>
  <si>
    <t>Z1.BRA_SP_Campos.do.Jordao.868720_INMET_AgBancaria_VRF_121Table.html</t>
  </si>
  <si>
    <t>Z2.BRA_SP_Sao.Paulo.837810_INMET_AgBancaria_VRF_121Table.html</t>
  </si>
  <si>
    <t>Z3.BRA_RS_Porto.Alegre.869880_INMET_AgBancaria_VRF_121Table.html</t>
  </si>
  <si>
    <t>Z4.BRA_GO_Goiania.834230_INMET_AgBancaria_VRF_121Table.html</t>
  </si>
  <si>
    <t>Z5.BRA_RJ_Rio.de.Janeiro-Vila.Militar.868790_INMET_AgBancaria_VRF_121Table.html</t>
  </si>
  <si>
    <t>Z6.BRA_ES_Vitoria.868300_INMET_AgBancaria_VRF_121Table.html</t>
  </si>
  <si>
    <t>Z7.BRA_PE_Recife.819580_INMET_AgBancaria_VRF_121Table.html</t>
  </si>
  <si>
    <t>Z8.BRA_CE_Fortaleza-Pinto.Martins.Intl.AP.817580_INMET_AgBancaria_VRF_121Table.html</t>
  </si>
  <si>
    <t>Z1.BRA_SP_Campos.do.Jordao.868720_INMET_AgBancaria_VRF_122Table.html</t>
  </si>
  <si>
    <t>Z2.BRA_SP_Sao.Paulo.837810_INMET_AgBancaria_VRF_122Table.html</t>
  </si>
  <si>
    <t>Z3.BRA_RS_Porto.Alegre.869880_INMET_AgBancaria_VRF_122Table.html</t>
  </si>
  <si>
    <t>Z4.BRA_GO_Goiania.834230_INMET_AgBancaria_VRF_122Table.html</t>
  </si>
  <si>
    <t>Z5.BRA_RJ_Rio.de.Janeiro-Vila.Militar.868790_INMET_AgBancaria_VRF_122Table.html</t>
  </si>
  <si>
    <t>Z6.BRA_ES_Vitoria.868300_INMET_AgBancaria_VRF_122Table.html</t>
  </si>
  <si>
    <t>Z7.BRA_PE_Recife.819580_INMET_AgBancaria_VRF_122Table.html</t>
  </si>
  <si>
    <t>Z8.BRA_CE_Fortaleza-Pinto.Martins.Intl.AP.817580_INMET_AgBancaria_VRF_122Table.html</t>
  </si>
  <si>
    <t>Z1.BRA_SP_Campos.do.Jordao.868720_INMET_AgBancaria_VRF_123Table.html</t>
  </si>
  <si>
    <t>Z2.BRA_SP_Sao.Paulo.837810_INMET_AgBancaria_VRF_123Table.html</t>
  </si>
  <si>
    <t>Z3.BRA_RS_Porto.Alegre.869880_INMET_AgBancaria_VRF_123Table.html</t>
  </si>
  <si>
    <t>Z4.BRA_GO_Goiania.834230_INMET_AgBancaria_VRF_123Table.html</t>
  </si>
  <si>
    <t>Z5.BRA_RJ_Rio.de.Janeiro-Vila.Militar.868790_INMET_AgBancaria_VRF_123Table.html</t>
  </si>
  <si>
    <t>Z6.BRA_ES_Vitoria.868300_INMET_AgBancaria_VRF_123Table.html</t>
  </si>
  <si>
    <t>Z7.BRA_PE_Recife.819580_INMET_AgBancaria_VRF_123Table.html</t>
  </si>
  <si>
    <t>Z8.BRA_CE_Fortaleza-Pinto.Martins.Intl.AP.817580_INMET_AgBancaria_VRF_123Table.html</t>
  </si>
  <si>
    <t>Z1.BRA_SP_Campos.do.Jordao.868720_INMET_AgBancaria_VRF_124Table.html</t>
  </si>
  <si>
    <t>Z2.BRA_SP_Sao.Paulo.837810_INMET_AgBancaria_VRF_124Table.html</t>
  </si>
  <si>
    <t>Z3.BRA_RS_Porto.Alegre.869880_INMET_AgBancaria_VRF_124Table.html</t>
  </si>
  <si>
    <t>Z4.BRA_GO_Goiania.834230_INMET_AgBancaria_VRF_124Table.html</t>
  </si>
  <si>
    <t>Z5.BRA_RJ_Rio.de.Janeiro-Vila.Militar.868790_INMET_AgBancaria_VRF_124Table.html</t>
  </si>
  <si>
    <t>Z6.BRA_ES_Vitoria.868300_INMET_AgBancaria_VRF_124Table.html</t>
  </si>
  <si>
    <t>Z7.BRA_PE_Recife.819580_INMET_AgBancaria_VRF_124Table.html</t>
  </si>
  <si>
    <t>Z8.BRA_CE_Fortaleza-Pinto.Martins.Intl.AP.817580_INMET_AgBancaria_VRF_124Table.html</t>
  </si>
  <si>
    <t>Z1.BRA_SP_Campos.do.Jordao.868720_INMET_AgBancaria_VRF_125Table.html</t>
  </si>
  <si>
    <t>Z2.BRA_SP_Sao.Paulo.837810_INMET_AgBancaria_VRF_125Table.html</t>
  </si>
  <si>
    <t>Z3.BRA_RS_Porto.Alegre.869880_INMET_AgBancaria_VRF_125Table.html</t>
  </si>
  <si>
    <t>Z4.BRA_GO_Goiania.834230_INMET_AgBancaria_VRF_125Table.html</t>
  </si>
  <si>
    <t>Z5.BRA_RJ_Rio.de.Janeiro-Vila.Militar.868790_INMET_AgBancaria_VRF_125Table.html</t>
  </si>
  <si>
    <t>Z6.BRA_ES_Vitoria.868300_INMET_AgBancaria_VRF_125Table.html</t>
  </si>
  <si>
    <t>Z7.BRA_PE_Recife.819580_INMET_AgBancaria_VRF_125Table.html</t>
  </si>
  <si>
    <t>Z8.BRA_CE_Fortaleza-Pinto.Martins.Intl.AP.817580_INMET_AgBancaria_VRF_125Table.html</t>
  </si>
  <si>
    <t>Z1.BRA_SP_Campos.do.Jordao.868720_INMET_AgBancaria_VRF_126Table.html</t>
  </si>
  <si>
    <t>Z2.BRA_SP_Sao.Paulo.837810_INMET_AgBancaria_VRF_126Table.html</t>
  </si>
  <si>
    <t>Z3.BRA_RS_Porto.Alegre.869880_INMET_AgBancaria_VRF_126Table.html</t>
  </si>
  <si>
    <t>Z4.BRA_GO_Goiania.834230_INMET_AgBancaria_VRF_126Table.html</t>
  </si>
  <si>
    <t>Z5.BRA_RJ_Rio.de.Janeiro-Vila.Militar.868790_INMET_AgBancaria_VRF_126Table.html</t>
  </si>
  <si>
    <t>Z6.BRA_ES_Vitoria.868300_INMET_AgBancaria_VRF_126Table.html</t>
  </si>
  <si>
    <t>Z7.BRA_PE_Recife.819580_INMET_AgBancaria_VRF_126Table.html</t>
  </si>
  <si>
    <t>Z8.BRA_CE_Fortaleza-Pinto.Martins.Intl.AP.817580_INMET_AgBancaria_VRF_126Table.html</t>
  </si>
  <si>
    <t>Z1.BRA_SP_Campos.do.Jordao.868720_INMET_AgBancaria_VRF_127Table.html</t>
  </si>
  <si>
    <t>Z2.BRA_SP_Sao.Paulo.837810_INMET_AgBancaria_VRF_127Table.html</t>
  </si>
  <si>
    <t>Z3.BRA_RS_Porto.Alegre.869880_INMET_AgBancaria_VRF_127Table.html</t>
  </si>
  <si>
    <t>Z4.BRA_GO_Goiania.834230_INMET_AgBancaria_VRF_127Table.html</t>
  </si>
  <si>
    <t>Z5.BRA_RJ_Rio.de.Janeiro-Vila.Militar.868790_INMET_AgBancaria_VRF_127Table.html</t>
  </si>
  <si>
    <t>Z6.BRA_ES_Vitoria.868300_INMET_AgBancaria_VRF_127Table.html</t>
  </si>
  <si>
    <t>Z7.BRA_PE_Recife.819580_INMET_AgBancaria_VRF_127Table.html</t>
  </si>
  <si>
    <t>Z8.BRA_CE_Fortaleza-Pinto.Martins.Intl.AP.817580_INMET_AgBancaria_VRF_127Table.html</t>
  </si>
  <si>
    <t>CONSUMO AVAC</t>
  </si>
  <si>
    <t>ILUM</t>
  </si>
  <si>
    <t>ENT</t>
  </si>
  <si>
    <t>ENV</t>
  </si>
  <si>
    <t>RENOV</t>
  </si>
  <si>
    <t>CONSUMO SIMULADO</t>
  </si>
  <si>
    <t>CONSUMO CALCULADO</t>
  </si>
  <si>
    <t>DIFERENÇA</t>
  </si>
  <si>
    <t>RESUMO DOS RESULTADOS</t>
  </si>
  <si>
    <t>MAIOR</t>
  </si>
  <si>
    <t>MENOR</t>
  </si>
  <si>
    <t>Estatística de regressão</t>
  </si>
  <si>
    <t>mediana</t>
  </si>
  <si>
    <t>R múltiplo</t>
  </si>
  <si>
    <t>desvio</t>
  </si>
  <si>
    <t>R-Quadrado</t>
  </si>
  <si>
    <t>R-quadrado ajustado</t>
  </si>
  <si>
    <t>Erro padrão</t>
  </si>
  <si>
    <t>Observações</t>
  </si>
  <si>
    <t>ANOVA</t>
  </si>
  <si>
    <t>gl</t>
  </si>
  <si>
    <t>SQ</t>
  </si>
  <si>
    <t>MQ</t>
  </si>
  <si>
    <t>F de significação</t>
  </si>
  <si>
    <t>Regressão</t>
  </si>
  <si>
    <t>Resíduo</t>
  </si>
  <si>
    <t>Coeficientes</t>
  </si>
  <si>
    <t>Stat t</t>
  </si>
  <si>
    <t>valor-P</t>
  </si>
  <si>
    <t>95% inferiores</t>
  </si>
  <si>
    <t>95% superiores</t>
  </si>
  <si>
    <t>Inferior 95.0%</t>
  </si>
  <si>
    <t>Superior 95.0%</t>
  </si>
  <si>
    <t>Interseção</t>
  </si>
  <si>
    <t>média</t>
  </si>
  <si>
    <t>EQUAÇÃO: CONSUMO = 25.4755+GHR*0.00031+ILUM*0.2864+ENT*-0.5815+ENV*-1.7506+RENOV*0.77039</t>
  </si>
  <si>
    <t>simulado</t>
  </si>
  <si>
    <t>calculado</t>
  </si>
  <si>
    <t>diferença</t>
  </si>
  <si>
    <t>max</t>
  </si>
  <si>
    <t>min</t>
  </si>
  <si>
    <t>ATM VRF</t>
  </si>
  <si>
    <t>TOTAL ATM kWh/ano.ATM</t>
  </si>
  <si>
    <t>Ilum. Int</t>
  </si>
  <si>
    <t>Ilum. Ext.</t>
  </si>
  <si>
    <t>Consumo equipamentos</t>
  </si>
  <si>
    <t>CONSUMO ATM (EQUIP + AVAC)</t>
  </si>
  <si>
    <t>ATM SPLITAO</t>
  </si>
  <si>
    <t>EQUAÇÃO SPLITÃO</t>
  </si>
  <si>
    <t>EQUAÇÃO VRF</t>
  </si>
  <si>
    <t>ilum = 3.146*DPI</t>
  </si>
  <si>
    <t>SPLITÃO</t>
  </si>
  <si>
    <t>CONSUMO = 25.4755+GHR*0.00031+ILUM*0.2864+ENT*-0.5815+ENV*-1.7506+RENOV*0.77039</t>
  </si>
  <si>
    <t>CONSUMO = 498.3118+GHR*0.001326</t>
  </si>
  <si>
    <t>Explicação:</t>
  </si>
  <si>
    <t>Nas abas "EQ-ATM-SPLITAO" e EQ-ATM-VRF" foram feitas regressões relacionando o consumo dos ATM (equipamento e Ar condicionado) dividido pelo numero de ATM considerado na simulação (7), com o clima (GHR). Com as formulas geradas calcula-se o consumo por ATM</t>
  </si>
  <si>
    <t>Nas abas "EQ-AVAC-SPLITAO" e "EQ-AVAC-VRF" foram feitas regressões relacionando o consumo do ar condicionado por m², sem considerar o consumo do ATM, com as variáveis analisadas. A iluminação e o GHR entram como variáveis contínuas mas o entorno, a envoltória e a renovação de ar entram como variáveis discretas. Com as formulas geradas calcula-se o consumo de ar condicionado da agência por m²</t>
  </si>
  <si>
    <t>O consumo direto de iluminação interna foi calculado dividindo o consumo simulado pela área e pelas densidades de potência de iluminação (DPI). Em ambos os casos resultou em um coeficiente de 3.146 que pode ser multiplicado pelo DPI do projeto a ser analisado e terá o consumo direto de iluminação interna por m². O consumo de iluminação externa e de equipamentos internos foi mantido constante em todos os cenários e são considerados na formula como kWh/m²</t>
  </si>
  <si>
    <t>Nesta aba criei uma formula para cada tipo de AC, somando o consumo de AC da agência por m² ao consumo de iluminação interna, externa e equipamentos e multiplicando pela área da agência a ser analisada. Esse valor é somado ao consumo dos ATM multiplicado pelo numero de ATM que a agência tiver. O resultado é dividido pela área tendo então o consumo final por metro quadrado.</t>
  </si>
  <si>
    <t>AREA</t>
  </si>
  <si>
    <t>n° de ATM</t>
  </si>
  <si>
    <t>TOTAL</t>
  </si>
  <si>
    <t>maior</t>
  </si>
  <si>
    <t>menor</t>
  </si>
  <si>
    <t>COLOCAR NAS EQUAÇÕES QUE VAI TER QUE MULTIPLICAR O AVAC E A ILUMINAÇÃO PELA ÁREA ANTES DE SOMAR O CONSUMO DOS ATM, PARA DEPOIS DIVIDIR TUDO DE NOVO PELA AREA</t>
  </si>
  <si>
    <t>CONSUMO = ((25.4755+GHR*0.00031+ILUM*0.2864+ENT*-0.5815+ENV*-1.7506+RENOV*0.77039+3.25*DPI+9.07+54.73)*ÁREA+N°DE ATM*(498.3118+GHR*0.001326))/ÁREA</t>
  </si>
  <si>
    <t>Na aba teste comparei o consumo total da agência simulado com o consumo calculado com as equações finais</t>
  </si>
  <si>
    <t>EQUAÇÃO: CONSUMO = 43.828+GHR*0.000816+ILUM*0.605+ENT*-5.235+ENV*-4.785+RENOV*3.610</t>
  </si>
  <si>
    <t>CONSUMO = 43.828+GHR*0.000816+ILUM*0.605+ENT*-5.235+ENV*-4.785+RENOV*3.610</t>
  </si>
  <si>
    <t>CONSUMO = 494.524+GHR*0.00184</t>
  </si>
  <si>
    <t>CONSUMO =((43.828+GHR*0.000816+ILUM*0.605+ENT*-5.235+ENV*-4.785+RENOV*3.610+3.146*DPI+9.07+54.73)*ÁREA+N°DE ATM*(494.524+GHR*0.00184))/ÁREA</t>
  </si>
  <si>
    <t>Equipment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</si>
</sst>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_-* #,##0_-;\-* #,##0_-;_-* &quot;-&quot;??_-;_-@_-"/>
    <numFmt numFmtId="166" formatCode="0.0"/>
    <numFmt numFmtId="167" formatCode="0.0%"/>
    <numFmt numFmtId="168" formatCode="0.00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i/>
      <sz val="10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textRotation="90" wrapText="1"/>
    </xf>
    <xf numFmtId="0" fontId="0" fillId="2" borderId="0" xfId="0" applyFill="1"/>
    <xf numFmtId="0" fontId="3" fillId="4" borderId="0" xfId="0" applyFont="1" applyFill="1" applyAlignment="1">
      <alignment horizontal="center"/>
    </xf>
    <xf numFmtId="0" fontId="3" fillId="4" borderId="0" xfId="0" applyFont="1" applyFill="1"/>
    <xf numFmtId="0" fontId="0" fillId="5" borderId="0" xfId="0" applyFill="1" applyAlignment="1">
      <alignment horizontal="center"/>
    </xf>
    <xf numFmtId="0" fontId="0" fillId="5" borderId="0" xfId="0" applyFill="1"/>
    <xf numFmtId="165" fontId="0" fillId="5" borderId="0" xfId="1" applyNumberFormat="1" applyFont="1" applyFill="1"/>
    <xf numFmtId="0" fontId="0" fillId="3" borderId="0" xfId="0" applyFont="1" applyFill="1" applyAlignment="1">
      <alignment horizontal="center" vertical="top" textRotation="90" wrapText="1"/>
    </xf>
    <xf numFmtId="2" fontId="0" fillId="6" borderId="0" xfId="0" applyNumberFormat="1" applyFill="1"/>
    <xf numFmtId="2" fontId="0" fillId="7" borderId="0" xfId="0" applyNumberFormat="1" applyFill="1"/>
    <xf numFmtId="2" fontId="0" fillId="8" borderId="0" xfId="0" applyNumberFormat="1" applyFill="1"/>
    <xf numFmtId="0" fontId="1" fillId="9" borderId="1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vertical="center"/>
    </xf>
    <xf numFmtId="0" fontId="3" fillId="4" borderId="0" xfId="0" applyFont="1" applyFill="1" applyAlignment="1">
      <alignment horizontal="center" vertical="center"/>
    </xf>
    <xf numFmtId="0" fontId="0" fillId="8" borderId="0" xfId="0" applyFont="1" applyFill="1" applyAlignment="1">
      <alignment horizontal="center" vertical="top" wrapText="1"/>
    </xf>
    <xf numFmtId="0" fontId="0" fillId="7" borderId="0" xfId="0" applyFont="1" applyFill="1" applyAlignment="1">
      <alignment horizontal="center" vertical="top" wrapText="1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7" fillId="7" borderId="5" xfId="0" applyFont="1" applyFill="1" applyBorder="1" applyAlignment="1">
      <alignment horizontal="center" vertical="center" wrapText="1"/>
    </xf>
    <xf numFmtId="0" fontId="0" fillId="10" borderId="9" xfId="0" applyFill="1" applyBorder="1"/>
    <xf numFmtId="0" fontId="0" fillId="10" borderId="2" xfId="0" applyFill="1" applyBorder="1"/>
    <xf numFmtId="0" fontId="1" fillId="10" borderId="10" xfId="0" applyFont="1" applyFill="1" applyBorder="1" applyAlignment="1">
      <alignment horizontal="right" vertical="top" indent="2"/>
    </xf>
    <xf numFmtId="0" fontId="0" fillId="6" borderId="0" xfId="0" applyFont="1" applyFill="1" applyAlignment="1">
      <alignment horizontal="center" vertical="top" wrapText="1"/>
    </xf>
    <xf numFmtId="1" fontId="0" fillId="5" borderId="7" xfId="0" applyNumberFormat="1" applyFill="1" applyBorder="1" applyAlignment="1">
      <alignment horizontal="center"/>
    </xf>
    <xf numFmtId="0" fontId="0" fillId="8" borderId="9" xfId="0" applyFont="1" applyFill="1" applyBorder="1" applyAlignment="1">
      <alignment horizontal="center" vertical="top" wrapText="1"/>
    </xf>
    <xf numFmtId="0" fontId="0" fillId="8" borderId="2" xfId="0" applyFont="1" applyFill="1" applyBorder="1" applyAlignment="1">
      <alignment horizontal="center" vertical="top" wrapText="1"/>
    </xf>
    <xf numFmtId="0" fontId="0" fillId="7" borderId="10" xfId="0" applyFont="1" applyFill="1" applyBorder="1" applyAlignment="1">
      <alignment horizontal="center" vertical="top" wrapText="1"/>
    </xf>
    <xf numFmtId="0" fontId="0" fillId="0" borderId="11" xfId="0" applyBorder="1"/>
    <xf numFmtId="0" fontId="0" fillId="0" borderId="12" xfId="0" applyBorder="1"/>
    <xf numFmtId="0" fontId="6" fillId="11" borderId="7" xfId="0" applyFont="1" applyFill="1" applyBorder="1" applyAlignment="1">
      <alignment horizontal="center"/>
    </xf>
    <xf numFmtId="0" fontId="0" fillId="11" borderId="0" xfId="0" applyFill="1" applyAlignment="1"/>
    <xf numFmtId="0" fontId="0" fillId="0" borderId="0" xfId="0" applyBorder="1"/>
    <xf numFmtId="0" fontId="0" fillId="10" borderId="6" xfId="0" applyFill="1" applyBorder="1"/>
    <xf numFmtId="0" fontId="0" fillId="10" borderId="7" xfId="0" applyFill="1" applyBorder="1"/>
    <xf numFmtId="0" fontId="1" fillId="10" borderId="8" xfId="0" applyFont="1" applyFill="1" applyBorder="1" applyAlignment="1">
      <alignment horizontal="right" vertical="top" indent="2"/>
    </xf>
    <xf numFmtId="0" fontId="0" fillId="13" borderId="14" xfId="0" applyFill="1" applyBorder="1" applyAlignment="1">
      <alignment horizontal="center"/>
    </xf>
    <xf numFmtId="0" fontId="0" fillId="14" borderId="14" xfId="0" applyFill="1" applyBorder="1" applyAlignment="1">
      <alignment horizontal="center"/>
    </xf>
    <xf numFmtId="0" fontId="0" fillId="15" borderId="14" xfId="0" applyFill="1" applyBorder="1" applyAlignment="1">
      <alignment horizontal="center"/>
    </xf>
    <xf numFmtId="167" fontId="0" fillId="15" borderId="2" xfId="2" applyNumberFormat="1" applyFont="1" applyFill="1" applyBorder="1"/>
    <xf numFmtId="0" fontId="7" fillId="8" borderId="3" xfId="0" applyFont="1" applyFill="1" applyBorder="1" applyAlignment="1">
      <alignment horizontal="center" vertical="center" wrapText="1"/>
    </xf>
    <xf numFmtId="166" fontId="0" fillId="2" borderId="17" xfId="0" applyNumberFormat="1" applyFill="1" applyBorder="1"/>
    <xf numFmtId="166" fontId="0" fillId="2" borderId="0" xfId="0" applyNumberFormat="1" applyFill="1" applyBorder="1"/>
    <xf numFmtId="166" fontId="0" fillId="7" borderId="13" xfId="0" applyNumberFormat="1" applyFill="1" applyBorder="1"/>
    <xf numFmtId="166" fontId="0" fillId="2" borderId="3" xfId="0" applyNumberFormat="1" applyFill="1" applyBorder="1"/>
    <xf numFmtId="166" fontId="0" fillId="2" borderId="4" xfId="0" applyNumberFormat="1" applyFill="1" applyBorder="1"/>
    <xf numFmtId="166" fontId="0" fillId="7" borderId="5" xfId="0" applyNumberFormat="1" applyFill="1" applyBorder="1"/>
    <xf numFmtId="0" fontId="0" fillId="12" borderId="0" xfId="0" applyFont="1" applyFill="1" applyAlignment="1">
      <alignment horizontal="center" vertical="top" wrapText="1"/>
    </xf>
    <xf numFmtId="167" fontId="0" fillId="12" borderId="0" xfId="2" applyNumberFormat="1" applyFont="1" applyFill="1"/>
    <xf numFmtId="0" fontId="1" fillId="10" borderId="2" xfId="0" applyFont="1" applyFill="1" applyBorder="1" applyAlignment="1">
      <alignment horizontal="right" vertical="top" indent="2"/>
    </xf>
    <xf numFmtId="0" fontId="0" fillId="11" borderId="10" xfId="0" applyFill="1" applyBorder="1" applyAlignment="1"/>
    <xf numFmtId="0" fontId="1" fillId="0" borderId="1" xfId="0" applyFont="1" applyBorder="1" applyAlignment="1">
      <alignment horizontal="center" vertical="top" wrapText="1"/>
    </xf>
    <xf numFmtId="0" fontId="3" fillId="4" borderId="0" xfId="0" applyFont="1" applyFill="1" applyAlignment="1">
      <alignment horizontal="center" wrapText="1"/>
    </xf>
    <xf numFmtId="0" fontId="3" fillId="4" borderId="0" xfId="0" applyFont="1" applyFill="1" applyAlignment="1">
      <alignment wrapText="1"/>
    </xf>
    <xf numFmtId="0" fontId="0" fillId="0" borderId="0" xfId="0" applyFont="1"/>
    <xf numFmtId="0" fontId="0" fillId="18" borderId="0" xfId="0" applyFill="1"/>
    <xf numFmtId="0" fontId="0" fillId="0" borderId="2" xfId="0" applyBorder="1" applyAlignment="1">
      <alignment horizontal="center"/>
    </xf>
    <xf numFmtId="0" fontId="0" fillId="0" borderId="0" xfId="0" applyAlignment="1">
      <alignment horizontal="left"/>
    </xf>
    <xf numFmtId="0" fontId="0" fillId="19" borderId="1" xfId="0" applyFont="1" applyFill="1" applyBorder="1" applyAlignment="1">
      <alignment horizontal="center" vertical="top" wrapText="1"/>
    </xf>
    <xf numFmtId="0" fontId="7" fillId="19" borderId="18" xfId="0" applyFont="1" applyFill="1" applyBorder="1" applyAlignment="1">
      <alignment horizontal="center" vertical="center" wrapText="1"/>
    </xf>
    <xf numFmtId="166" fontId="0" fillId="19" borderId="19" xfId="0" applyNumberFormat="1" applyFill="1" applyBorder="1"/>
    <xf numFmtId="166" fontId="0" fillId="19" borderId="1" xfId="0" applyNumberFormat="1" applyFill="1" applyBorder="1"/>
    <xf numFmtId="166" fontId="0" fillId="2" borderId="0" xfId="0" applyNumberFormat="1" applyFill="1"/>
    <xf numFmtId="166" fontId="0" fillId="3" borderId="0" xfId="0" applyNumberFormat="1" applyFill="1"/>
    <xf numFmtId="0" fontId="0" fillId="0" borderId="1" xfId="0" applyBorder="1" applyAlignment="1">
      <alignment horizontal="center" vertical="top" textRotation="90" wrapText="1"/>
    </xf>
    <xf numFmtId="0" fontId="0" fillId="0" borderId="0" xfId="0" applyAlignment="1">
      <alignment textRotation="90" wrapText="1"/>
    </xf>
    <xf numFmtId="0" fontId="1" fillId="2" borderId="1" xfId="0" applyFont="1" applyFill="1" applyBorder="1" applyAlignment="1">
      <alignment horizontal="center" vertical="top" textRotation="90" wrapText="1"/>
    </xf>
    <xf numFmtId="0" fontId="0" fillId="2" borderId="0" xfId="0" applyFill="1" applyAlignment="1">
      <alignment horizontal="center" vertical="top" textRotation="90" wrapText="1"/>
    </xf>
    <xf numFmtId="0" fontId="0" fillId="3" borderId="0" xfId="0" applyFill="1" applyAlignment="1">
      <alignment horizontal="center" vertical="top" textRotation="90" wrapText="1"/>
    </xf>
    <xf numFmtId="0" fontId="0" fillId="0" borderId="0" xfId="0" applyAlignment="1">
      <alignment wrapText="1"/>
    </xf>
    <xf numFmtId="0" fontId="11" fillId="11" borderId="6" xfId="0" applyNumberFormat="1" applyFont="1" applyFill="1" applyBorder="1" applyAlignment="1">
      <alignment horizontal="center" vertical="center" shrinkToFit="1"/>
    </xf>
    <xf numFmtId="0" fontId="0" fillId="0" borderId="2" xfId="0" applyBorder="1"/>
    <xf numFmtId="0" fontId="0" fillId="0" borderId="20" xfId="0" applyBorder="1"/>
    <xf numFmtId="10" fontId="0" fillId="7" borderId="25" xfId="2" applyNumberFormat="1" applyFont="1" applyFill="1" applyBorder="1"/>
    <xf numFmtId="10" fontId="0" fillId="2" borderId="24" xfId="2" applyNumberFormat="1" applyFont="1" applyFill="1" applyBorder="1"/>
    <xf numFmtId="10" fontId="0" fillId="2" borderId="16" xfId="2" applyNumberFormat="1" applyFont="1" applyFill="1" applyBorder="1"/>
    <xf numFmtId="10" fontId="0" fillId="20" borderId="21" xfId="2" applyNumberFormat="1" applyFont="1" applyFill="1" applyBorder="1"/>
    <xf numFmtId="0" fontId="0" fillId="0" borderId="2" xfId="0" applyBorder="1" applyAlignment="1">
      <alignment horizontal="left" vertical="center"/>
    </xf>
    <xf numFmtId="0" fontId="0" fillId="2" borderId="16" xfId="0" applyFill="1" applyBorder="1"/>
    <xf numFmtId="0" fontId="12" fillId="21" borderId="5" xfId="0" applyFont="1" applyFill="1" applyBorder="1" applyAlignment="1">
      <alignment horizontal="center" vertical="center" wrapText="1"/>
    </xf>
    <xf numFmtId="0" fontId="12" fillId="21" borderId="3" xfId="0" applyFont="1" applyFill="1" applyBorder="1" applyAlignment="1">
      <alignment horizontal="center" vertical="center" wrapText="1"/>
    </xf>
    <xf numFmtId="166" fontId="0" fillId="21" borderId="5" xfId="0" applyNumberFormat="1" applyFill="1" applyBorder="1"/>
    <xf numFmtId="166" fontId="0" fillId="21" borderId="3" xfId="0" applyNumberFormat="1" applyFill="1" applyBorder="1"/>
    <xf numFmtId="0" fontId="0" fillId="5" borderId="2" xfId="0" applyFill="1" applyBorder="1"/>
    <xf numFmtId="2" fontId="0" fillId="13" borderId="2" xfId="0" applyNumberFormat="1" applyFill="1" applyBorder="1"/>
    <xf numFmtId="2" fontId="0" fillId="14" borderId="2" xfId="0" applyNumberFormat="1" applyFill="1" applyBorder="1"/>
    <xf numFmtId="0" fontId="0" fillId="5" borderId="16" xfId="0" applyFill="1" applyBorder="1"/>
    <xf numFmtId="2" fontId="0" fillId="13" borderId="16" xfId="0" applyNumberFormat="1" applyFill="1" applyBorder="1"/>
    <xf numFmtId="2" fontId="0" fillId="14" borderId="16" xfId="0" applyNumberFormat="1" applyFill="1" applyBorder="1"/>
    <xf numFmtId="167" fontId="0" fillId="15" borderId="16" xfId="2" applyNumberFormat="1" applyFont="1" applyFill="1" applyBorder="1"/>
    <xf numFmtId="0" fontId="0" fillId="5" borderId="7" xfId="0" applyFill="1" applyBorder="1"/>
    <xf numFmtId="2" fontId="0" fillId="13" borderId="7" xfId="0" applyNumberFormat="1" applyFill="1" applyBorder="1"/>
    <xf numFmtId="2" fontId="0" fillId="14" borderId="7" xfId="0" applyNumberFormat="1" applyFill="1" applyBorder="1"/>
    <xf numFmtId="167" fontId="0" fillId="15" borderId="7" xfId="2" applyNumberFormat="1" applyFont="1" applyFill="1" applyBorder="1"/>
    <xf numFmtId="0" fontId="3" fillId="4" borderId="14" xfId="0" applyFont="1" applyFill="1" applyBorder="1" applyAlignment="1">
      <alignment horizontal="center" vertical="center"/>
    </xf>
    <xf numFmtId="1" fontId="0" fillId="5" borderId="2" xfId="0" applyNumberFormat="1" applyFill="1" applyBorder="1" applyAlignment="1">
      <alignment horizontal="center"/>
    </xf>
    <xf numFmtId="0" fontId="0" fillId="22" borderId="2" xfId="0" applyFill="1" applyBorder="1"/>
    <xf numFmtId="0" fontId="0" fillId="11" borderId="0" xfId="0" applyFill="1" applyBorder="1" applyAlignment="1"/>
    <xf numFmtId="0" fontId="0" fillId="11" borderId="0" xfId="0" applyFill="1"/>
    <xf numFmtId="0" fontId="0" fillId="23" borderId="2" xfId="0" applyFill="1" applyBorder="1" applyAlignment="1">
      <alignment horizontal="center"/>
    </xf>
    <xf numFmtId="0" fontId="0" fillId="23" borderId="2" xfId="0" applyFill="1" applyBorder="1"/>
    <xf numFmtId="0" fontId="0" fillId="23" borderId="0" xfId="0" applyFill="1"/>
    <xf numFmtId="0" fontId="0" fillId="12" borderId="1" xfId="0" applyFill="1" applyBorder="1"/>
    <xf numFmtId="166" fontId="0" fillId="0" borderId="0" xfId="0" applyNumberFormat="1"/>
    <xf numFmtId="10" fontId="0" fillId="0" borderId="0" xfId="2" applyNumberFormat="1" applyFont="1" applyBorder="1"/>
    <xf numFmtId="10" fontId="0" fillId="0" borderId="0" xfId="2" applyNumberFormat="1" applyFont="1"/>
    <xf numFmtId="0" fontId="1" fillId="0" borderId="18" xfId="0" applyFont="1" applyBorder="1" applyAlignment="1">
      <alignment horizontal="center" vertical="top"/>
    </xf>
    <xf numFmtId="0" fontId="1" fillId="0" borderId="26" xfId="0" applyFont="1" applyBorder="1" applyAlignment="1">
      <alignment horizontal="center" vertical="top"/>
    </xf>
    <xf numFmtId="0" fontId="1" fillId="0" borderId="27" xfId="0" applyFont="1" applyBorder="1" applyAlignment="1">
      <alignment horizontal="center" vertical="top"/>
    </xf>
    <xf numFmtId="0" fontId="0" fillId="5" borderId="12" xfId="0" applyFill="1" applyBorder="1" applyAlignment="1">
      <alignment horizontal="center"/>
    </xf>
    <xf numFmtId="0" fontId="0" fillId="5" borderId="12" xfId="0" applyFill="1" applyBorder="1"/>
    <xf numFmtId="165" fontId="0" fillId="5" borderId="12" xfId="1" applyNumberFormat="1" applyFont="1" applyFill="1" applyBorder="1"/>
    <xf numFmtId="166" fontId="0" fillId="2" borderId="12" xfId="0" applyNumberFormat="1" applyFill="1" applyBorder="1"/>
    <xf numFmtId="166" fontId="0" fillId="3" borderId="12" xfId="0" applyNumberFormat="1" applyFill="1" applyBorder="1"/>
    <xf numFmtId="165" fontId="0" fillId="5" borderId="0" xfId="1" applyNumberFormat="1" applyFont="1" applyFill="1" applyBorder="1"/>
    <xf numFmtId="166" fontId="0" fillId="3" borderId="0" xfId="0" applyNumberFormat="1" applyFill="1" applyBorder="1"/>
    <xf numFmtId="0" fontId="1" fillId="0" borderId="28" xfId="0" applyFont="1" applyBorder="1" applyAlignment="1">
      <alignment horizontal="center" vertical="top"/>
    </xf>
    <xf numFmtId="0" fontId="0" fillId="5" borderId="11" xfId="0" applyFill="1" applyBorder="1" applyAlignment="1">
      <alignment horizontal="center"/>
    </xf>
    <xf numFmtId="0" fontId="0" fillId="5" borderId="11" xfId="0" applyFill="1" applyBorder="1"/>
    <xf numFmtId="165" fontId="0" fillId="5" borderId="11" xfId="1" applyNumberFormat="1" applyFont="1" applyFill="1" applyBorder="1"/>
    <xf numFmtId="166" fontId="0" fillId="2" borderId="11" xfId="0" applyNumberFormat="1" applyFill="1" applyBorder="1"/>
    <xf numFmtId="166" fontId="0" fillId="3" borderId="11" xfId="0" applyNumberFormat="1" applyFill="1" applyBorder="1"/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166" fontId="0" fillId="18" borderId="0" xfId="0" applyNumberFormat="1" applyFill="1"/>
    <xf numFmtId="166" fontId="0" fillId="0" borderId="12" xfId="0" applyNumberFormat="1" applyBorder="1"/>
    <xf numFmtId="166" fontId="0" fillId="0" borderId="11" xfId="0" applyNumberFormat="1" applyBorder="1"/>
    <xf numFmtId="0" fontId="0" fillId="0" borderId="0" xfId="0" applyAlignment="1">
      <alignment horizontal="center"/>
    </xf>
    <xf numFmtId="165" fontId="0" fillId="2" borderId="0" xfId="1" applyNumberFormat="1" applyFont="1" applyFill="1" applyAlignment="1">
      <alignment horizontal="center" vertical="top" textRotation="90" wrapText="1"/>
    </xf>
    <xf numFmtId="1" fontId="0" fillId="0" borderId="0" xfId="0" applyNumberFormat="1" applyAlignment="1">
      <alignment horizontal="center"/>
    </xf>
    <xf numFmtId="2" fontId="0" fillId="0" borderId="0" xfId="0" applyNumberFormat="1"/>
    <xf numFmtId="9" fontId="0" fillId="0" borderId="0" xfId="2" applyFont="1"/>
    <xf numFmtId="9" fontId="0" fillId="0" borderId="0" xfId="0" applyNumberFormat="1"/>
    <xf numFmtId="165" fontId="0" fillId="0" borderId="0" xfId="1" applyNumberFormat="1" applyFont="1"/>
    <xf numFmtId="164" fontId="0" fillId="2" borderId="0" xfId="1" applyNumberFormat="1" applyFont="1" applyFill="1"/>
    <xf numFmtId="0" fontId="0" fillId="0" borderId="0" xfId="0" applyFill="1" applyBorder="1" applyAlignment="1"/>
    <xf numFmtId="0" fontId="0" fillId="0" borderId="30" xfId="0" applyFill="1" applyBorder="1" applyAlignment="1"/>
    <xf numFmtId="0" fontId="15" fillId="0" borderId="29" xfId="0" applyFont="1" applyFill="1" applyBorder="1" applyAlignment="1">
      <alignment horizontal="center"/>
    </xf>
    <xf numFmtId="0" fontId="15" fillId="0" borderId="29" xfId="0" applyFont="1" applyFill="1" applyBorder="1" applyAlignment="1">
      <alignment horizontal="centerContinuous"/>
    </xf>
    <xf numFmtId="10" fontId="0" fillId="0" borderId="0" xfId="0" applyNumberFormat="1"/>
    <xf numFmtId="164" fontId="0" fillId="0" borderId="0" xfId="0" applyNumberFormat="1"/>
    <xf numFmtId="0" fontId="0" fillId="0" borderId="0" xfId="0" applyFill="1"/>
    <xf numFmtId="165" fontId="0" fillId="0" borderId="0" xfId="1" applyNumberFormat="1" applyFont="1" applyFill="1"/>
    <xf numFmtId="0" fontId="0" fillId="0" borderId="0" xfId="0" applyAlignment="1">
      <alignment vertical="top" wrapText="1"/>
    </xf>
    <xf numFmtId="0" fontId="1" fillId="0" borderId="17" xfId="0" applyFont="1" applyBorder="1" applyAlignment="1">
      <alignment horizontal="center" vertical="top" textRotation="90" wrapText="1"/>
    </xf>
    <xf numFmtId="0" fontId="1" fillId="0" borderId="1" xfId="0" applyFont="1" applyBorder="1" applyAlignment="1">
      <alignment horizontal="center" vertical="center" textRotation="90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5" fillId="0" borderId="29" xfId="0" applyFont="1" applyFill="1" applyBorder="1" applyAlignment="1">
      <alignment horizontal="left"/>
    </xf>
    <xf numFmtId="2" fontId="0" fillId="0" borderId="0" xfId="0" applyNumberFormat="1" applyFill="1" applyBorder="1" applyAlignment="1"/>
    <xf numFmtId="2" fontId="0" fillId="0" borderId="0" xfId="0" applyNumberFormat="1" applyFill="1" applyBorder="1" applyAlignment="1">
      <alignment horizontal="center"/>
    </xf>
    <xf numFmtId="2" fontId="0" fillId="0" borderId="30" xfId="0" applyNumberFormat="1" applyFill="1" applyBorder="1" applyAlignment="1">
      <alignment horizontal="center"/>
    </xf>
    <xf numFmtId="0" fontId="15" fillId="0" borderId="29" xfId="0" applyFont="1" applyFill="1" applyBorder="1" applyAlignment="1">
      <alignment horizontal="center" wrapText="1"/>
    </xf>
    <xf numFmtId="166" fontId="0" fillId="0" borderId="0" xfId="0" applyNumberFormat="1" applyFill="1" applyBorder="1" applyAlignment="1">
      <alignment horizontal="center"/>
    </xf>
    <xf numFmtId="166" fontId="0" fillId="0" borderId="3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30" xfId="0" applyNumberFormat="1" applyFill="1" applyBorder="1" applyAlignment="1">
      <alignment horizontal="center"/>
    </xf>
    <xf numFmtId="0" fontId="16" fillId="0" borderId="0" xfId="0" applyFont="1" applyAlignment="1">
      <alignment vertical="center"/>
    </xf>
    <xf numFmtId="2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167" fontId="0" fillId="0" borderId="0" xfId="2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167" fontId="15" fillId="0" borderId="29" xfId="2" applyNumberFormat="1" applyFont="1" applyFill="1" applyBorder="1" applyAlignment="1">
      <alignment horizontal="centerContinuous"/>
    </xf>
    <xf numFmtId="167" fontId="0" fillId="0" borderId="0" xfId="2" applyNumberFormat="1" applyFont="1" applyFill="1" applyBorder="1" applyAlignment="1"/>
    <xf numFmtId="0" fontId="0" fillId="0" borderId="0" xfId="0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2" fontId="0" fillId="0" borderId="30" xfId="0" applyNumberFormat="1" applyFill="1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0" borderId="0" xfId="0" applyFill="1" applyAlignment="1">
      <alignment horizontal="center" wrapText="1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66" fontId="0" fillId="2" borderId="0" xfId="0" applyNumberFormat="1" applyFill="1" applyAlignment="1">
      <alignment horizontal="center"/>
    </xf>
    <xf numFmtId="0" fontId="0" fillId="0" borderId="2" xfId="0" applyBorder="1" applyAlignment="1">
      <alignment horizontal="center"/>
    </xf>
    <xf numFmtId="0" fontId="0" fillId="16" borderId="9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13" fillId="21" borderId="9" xfId="0" applyFont="1" applyFill="1" applyBorder="1" applyAlignment="1">
      <alignment horizontal="center" vertical="center"/>
    </xf>
    <xf numFmtId="0" fontId="13" fillId="21" borderId="2" xfId="0" applyFont="1" applyFill="1" applyBorder="1" applyAlignment="1">
      <alignment horizontal="center" vertical="center"/>
    </xf>
    <xf numFmtId="0" fontId="13" fillId="21" borderId="10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3" xfId="0" applyBorder="1" applyAlignment="1">
      <alignment horizontal="center"/>
    </xf>
    <xf numFmtId="0" fontId="10" fillId="17" borderId="14" xfId="0" applyFont="1" applyFill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9" fillId="12" borderId="9" xfId="0" applyFont="1" applyFill="1" applyBorder="1" applyAlignment="1">
      <alignment horizontal="center"/>
    </xf>
    <xf numFmtId="0" fontId="9" fillId="12" borderId="2" xfId="0" applyFont="1" applyFill="1" applyBorder="1" applyAlignment="1">
      <alignment horizontal="center"/>
    </xf>
    <xf numFmtId="0" fontId="9" fillId="12" borderId="1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16" borderId="9" xfId="0" applyFont="1" applyFill="1" applyBorder="1" applyAlignment="1">
      <alignment horizontal="center" vertical="center"/>
    </xf>
    <xf numFmtId="0" fontId="1" fillId="16" borderId="2" xfId="0" applyFont="1" applyFill="1" applyBorder="1" applyAlignment="1">
      <alignment horizontal="center" vertical="center"/>
    </xf>
    <xf numFmtId="0" fontId="1" fillId="16" borderId="10" xfId="0" applyFont="1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2" borderId="0" xfId="0" applyFill="1" applyAlignment="1">
      <alignment horizontal="left"/>
    </xf>
    <xf numFmtId="0" fontId="0" fillId="8" borderId="0" xfId="0" applyFill="1" applyAlignment="1">
      <alignment horizontal="left"/>
    </xf>
    <xf numFmtId="166" fontId="0" fillId="0" borderId="0" xfId="0" applyNumberFormat="1" applyFill="1"/>
    <xf numFmtId="0" fontId="0" fillId="8" borderId="0" xfId="0" applyFill="1" applyAlignment="1">
      <alignment horizontal="center" vertical="top" textRotation="90" wrapText="1"/>
    </xf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Consumo Anual de Energia Elétrica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7E-4F7A-8DB1-5D07195F11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7E-4F7A-8DB1-5D07195F11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7E-4F7A-8DB1-5D07195F11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84-40BF-B013-DC2E7F929D4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2FC-462D-B45E-BFA03D318215}"/>
              </c:ext>
            </c:extLst>
          </c:dPt>
          <c:dLbls>
            <c:dLbl>
              <c:idx val="3"/>
              <c:layout>
                <c:manualLayout>
                  <c:x val="4.3534471557391957E-2"/>
                  <c:y val="9.21999421682459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84-40BF-B013-DC2E7F929D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Regressão!$E$60:$I$60</c:f>
              <c:strCache>
                <c:ptCount val="5"/>
                <c:pt idx="0">
                  <c:v>AVAC: Cooling</c:v>
                </c:pt>
                <c:pt idx="1">
                  <c:v>Heating</c:v>
                </c:pt>
                <c:pt idx="2">
                  <c:v>Iluminação</c:v>
                </c:pt>
                <c:pt idx="3">
                  <c:v>Equipamentos</c:v>
                </c:pt>
                <c:pt idx="4">
                  <c:v>Zona: ATM_Equip</c:v>
                </c:pt>
              </c:strCache>
            </c:strRef>
          </c:cat>
          <c:val>
            <c:numRef>
              <c:f>Regressão!$E$61:$I$61</c:f>
              <c:numCache>
                <c:formatCode>0.0</c:formatCode>
                <c:ptCount val="5"/>
                <c:pt idx="0">
                  <c:v>23365.692720313167</c:v>
                </c:pt>
                <c:pt idx="1">
                  <c:v>1472.3106666666665</c:v>
                </c:pt>
                <c:pt idx="2">
                  <c:v>36214.964999999997</c:v>
                </c:pt>
                <c:pt idx="3">
                  <c:v>31744.31</c:v>
                </c:pt>
                <c:pt idx="4">
                  <c:v>4397.9572796868342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4-40BF-B013-DC2E7F929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Regressão!$C$39</c:f>
              <c:strCache>
                <c:ptCount val="1"/>
                <c:pt idx="0">
                  <c:v>AVAC: Cooling: Agencia - ATM_Equip [kWh/m²/ano]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5213249241071622E-2"/>
                  <c:y val="0.468598233995584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Regressão!$B$40:$B$47</c:f>
              <c:numCache>
                <c:formatCode>_-* #,##0_-;\-* #,##0_-;_-* "-"??_-;_-@_-</c:formatCode>
                <c:ptCount val="8"/>
                <c:pt idx="0">
                  <c:v>3495.45982983364</c:v>
                </c:pt>
                <c:pt idx="1">
                  <c:v>14172.2970393051</c:v>
                </c:pt>
                <c:pt idx="2">
                  <c:v>23954.0527728093</c:v>
                </c:pt>
                <c:pt idx="3">
                  <c:v>31081.371963744201</c:v>
                </c:pt>
                <c:pt idx="4">
                  <c:v>45016.2336447989</c:v>
                </c:pt>
                <c:pt idx="5">
                  <c:v>54061.366139626101</c:v>
                </c:pt>
                <c:pt idx="6">
                  <c:v>63550.072249703</c:v>
                </c:pt>
                <c:pt idx="7">
                  <c:v>71394.000753582499</c:v>
                </c:pt>
              </c:numCache>
            </c:numRef>
          </c:xVal>
          <c:yVal>
            <c:numRef>
              <c:f>Regressão!$C$40:$C$47</c:f>
              <c:numCache>
                <c:formatCode>0.00</c:formatCode>
                <c:ptCount val="8"/>
                <c:pt idx="0">
                  <c:v>40.28567710398822</c:v>
                </c:pt>
                <c:pt idx="1">
                  <c:v>51.546384271359756</c:v>
                </c:pt>
                <c:pt idx="2">
                  <c:v>57.240174506759004</c:v>
                </c:pt>
                <c:pt idx="3">
                  <c:v>75.291792739228498</c:v>
                </c:pt>
                <c:pt idx="4">
                  <c:v>75.01021981172444</c:v>
                </c:pt>
                <c:pt idx="5">
                  <c:v>82.04422359809459</c:v>
                </c:pt>
                <c:pt idx="6">
                  <c:v>91.864855284174993</c:v>
                </c:pt>
                <c:pt idx="7">
                  <c:v>92.175319908429145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72-43F3-9BDB-961C4021B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167839"/>
        <c:axId val="1758265439"/>
      </c:scatterChart>
      <c:valAx>
        <c:axId val="1761167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58265439"/>
        <c:crosses val="autoZero"/>
        <c:crossBetween val="midCat"/>
      </c:valAx>
      <c:valAx>
        <c:axId val="175826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1167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Consumo Anual de Energia Elétrica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1F-435E-8F3E-89268F6D1F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1F-435E-8F3E-89268F6D1F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1F-435E-8F3E-89268F6D1F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1F-435E-8F3E-89268F6D1F7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81F-435E-8F3E-89268F6D1F74}"/>
              </c:ext>
            </c:extLst>
          </c:dPt>
          <c:dLbls>
            <c:dLbl>
              <c:idx val="1"/>
              <c:layout>
                <c:manualLayout>
                  <c:x val="-2.8659002803525717E-3"/>
                  <c:y val="2.73696190518558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81F-435E-8F3E-89268F6D1F74}"/>
                </c:ext>
              </c:extLst>
            </c:dLbl>
            <c:dLbl>
              <c:idx val="3"/>
              <c:layout>
                <c:manualLayout>
                  <c:x val="4.3534471557391957E-2"/>
                  <c:y val="9.21999421682459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81F-435E-8F3E-89268F6D1F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Regressão!$E$60:$I$60</c:f>
              <c:strCache>
                <c:ptCount val="5"/>
                <c:pt idx="0">
                  <c:v>AVAC: Cooling</c:v>
                </c:pt>
                <c:pt idx="1">
                  <c:v>Heating</c:v>
                </c:pt>
                <c:pt idx="2">
                  <c:v>Iluminação</c:v>
                </c:pt>
                <c:pt idx="3">
                  <c:v>Equipamentos</c:v>
                </c:pt>
                <c:pt idx="4">
                  <c:v>Zona: ATM_Equip</c:v>
                </c:pt>
              </c:strCache>
            </c:strRef>
          </c:cat>
          <c:val>
            <c:numRef>
              <c:f>Regressão!$E$68:$I$68</c:f>
              <c:numCache>
                <c:formatCode>0.0</c:formatCode>
                <c:ptCount val="5"/>
                <c:pt idx="0">
                  <c:v>25465.271457574556</c:v>
                </c:pt>
                <c:pt idx="1">
                  <c:v>1472.3106666666665</c:v>
                </c:pt>
                <c:pt idx="2">
                  <c:v>36214.964999999997</c:v>
                </c:pt>
                <c:pt idx="3">
                  <c:v>31744.31</c:v>
                </c:pt>
                <c:pt idx="4">
                  <c:v>4503.7380365611743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1F-435E-8F3E-89268F6D1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Consumo AVAC (cooling + fan)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Cenario 1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Sensibilidade!$B$50:$B$57</c:f>
              <c:numCache>
                <c:formatCode>_-* #,##0_-;\-* #,##0_-;_-* "-"??_-;_-@_-</c:formatCode>
                <c:ptCount val="8"/>
                <c:pt idx="0">
                  <c:v>3495.45982983364</c:v>
                </c:pt>
                <c:pt idx="1">
                  <c:v>14172.2970393051</c:v>
                </c:pt>
                <c:pt idx="2">
                  <c:v>23954.0527728093</c:v>
                </c:pt>
                <c:pt idx="3">
                  <c:v>31081.371963744201</c:v>
                </c:pt>
                <c:pt idx="4">
                  <c:v>45016.2336447989</c:v>
                </c:pt>
                <c:pt idx="5">
                  <c:v>54061.366139626101</c:v>
                </c:pt>
                <c:pt idx="6">
                  <c:v>63550.072249703</c:v>
                </c:pt>
                <c:pt idx="7">
                  <c:v>71394.000753582499</c:v>
                </c:pt>
              </c:numCache>
            </c:numRef>
          </c:xVal>
          <c:yVal>
            <c:numRef>
              <c:f>Sensibilidade!$C$50:$C$57</c:f>
              <c:numCache>
                <c:formatCode>0.00</c:formatCode>
                <c:ptCount val="8"/>
                <c:pt idx="0">
                  <c:v>12535.431833985625</c:v>
                </c:pt>
                <c:pt idx="1">
                  <c:v>15825.005407900564</c:v>
                </c:pt>
                <c:pt idx="2">
                  <c:v>17359.066011569859</c:v>
                </c:pt>
                <c:pt idx="3">
                  <c:v>22617.265420076659</c:v>
                </c:pt>
                <c:pt idx="4">
                  <c:v>21957.29073751625</c:v>
                </c:pt>
                <c:pt idx="5">
                  <c:v>23455.11950505355</c:v>
                </c:pt>
                <c:pt idx="6">
                  <c:v>25626.955775510309</c:v>
                </c:pt>
                <c:pt idx="7">
                  <c:v>26316.395052358333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31-4250-8A38-B272BFF374E6}"/>
            </c:ext>
          </c:extLst>
        </c:ser>
        <c:ser>
          <c:idx val="1"/>
          <c:order val="1"/>
          <c:tx>
            <c:v>Cenário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Sensibilidade!$B$50:$B$57</c:f>
              <c:numCache>
                <c:formatCode>_-* #,##0_-;\-* #,##0_-;_-* "-"??_-;_-@_-</c:formatCode>
                <c:ptCount val="8"/>
                <c:pt idx="0">
                  <c:v>3495.45982983364</c:v>
                </c:pt>
                <c:pt idx="1">
                  <c:v>14172.2970393051</c:v>
                </c:pt>
                <c:pt idx="2">
                  <c:v>23954.0527728093</c:v>
                </c:pt>
                <c:pt idx="3">
                  <c:v>31081.371963744201</c:v>
                </c:pt>
                <c:pt idx="4">
                  <c:v>45016.2336447989</c:v>
                </c:pt>
                <c:pt idx="5">
                  <c:v>54061.366139626101</c:v>
                </c:pt>
                <c:pt idx="6">
                  <c:v>63550.072249703</c:v>
                </c:pt>
                <c:pt idx="7">
                  <c:v>71394.000753582499</c:v>
                </c:pt>
              </c:numCache>
            </c:numRef>
          </c:xVal>
          <c:yVal>
            <c:numRef>
              <c:f>Sensibilidade!$J$50:$J$57</c:f>
              <c:numCache>
                <c:formatCode>0.00</c:formatCode>
                <c:ptCount val="8"/>
                <c:pt idx="0">
                  <c:v>28797.539362094598</c:v>
                </c:pt>
                <c:pt idx="1">
                  <c:v>34009.678660206431</c:v>
                </c:pt>
                <c:pt idx="2">
                  <c:v>36914.439905041021</c:v>
                </c:pt>
                <c:pt idx="3">
                  <c:v>45289.928295337857</c:v>
                </c:pt>
                <c:pt idx="4">
                  <c:v>45271.861383080635</c:v>
                </c:pt>
                <c:pt idx="5">
                  <c:v>48233.850266389003</c:v>
                </c:pt>
                <c:pt idx="6">
                  <c:v>52474.81001888778</c:v>
                </c:pt>
                <c:pt idx="7">
                  <c:v>53538.688824550787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31-4250-8A38-B272BFF3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043551"/>
        <c:axId val="1755814655"/>
      </c:scatterChart>
      <c:valAx>
        <c:axId val="1158043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GHR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55814655"/>
        <c:crosses val="autoZero"/>
        <c:crossBetween val="midCat"/>
      </c:valAx>
      <c:valAx>
        <c:axId val="175581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Energia elétrica [kWh/ano]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8043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'Equação para qualquer cidade'!$C$39</c:f>
              <c:strCache>
                <c:ptCount val="1"/>
                <c:pt idx="0">
                  <c:v>AVAC: Cooling: Agencia - ATM_Equip [kWh/m²/ano]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5213249241071622E-2"/>
                  <c:y val="0.468598233995584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numRef>
              <c:f>'Equação para qualquer cidade'!$B$40:$B$47</c:f>
              <c:numCache>
                <c:formatCode>_-* #,##0_-;\-* #,##0_-;_-* "-"??_-;_-@_-</c:formatCode>
                <c:ptCount val="8"/>
                <c:pt idx="0">
                  <c:v>3495.45982983364</c:v>
                </c:pt>
                <c:pt idx="1">
                  <c:v>14172.2970393051</c:v>
                </c:pt>
                <c:pt idx="2">
                  <c:v>23954.0527728093</c:v>
                </c:pt>
                <c:pt idx="3">
                  <c:v>31081.371963744201</c:v>
                </c:pt>
                <c:pt idx="4">
                  <c:v>45016.2336447989</c:v>
                </c:pt>
                <c:pt idx="5">
                  <c:v>54061.366139626101</c:v>
                </c:pt>
                <c:pt idx="6">
                  <c:v>63550.072249703</c:v>
                </c:pt>
                <c:pt idx="7">
                  <c:v>71394.000753582499</c:v>
                </c:pt>
              </c:numCache>
            </c:numRef>
          </c:xVal>
          <c:yVal>
            <c:numRef>
              <c:f>'Equação para qualquer cidade'!$C$40:$C$47</c:f>
              <c:numCache>
                <c:formatCode>0.00</c:formatCode>
                <c:ptCount val="8"/>
                <c:pt idx="0">
                  <c:v>24.251502398701398</c:v>
                </c:pt>
                <c:pt idx="1">
                  <c:v>30.761146451493989</c:v>
                </c:pt>
                <c:pt idx="2">
                  <c:v>34.648781341477189</c:v>
                </c:pt>
                <c:pt idx="3">
                  <c:v>45.057751444304699</c:v>
                </c:pt>
                <c:pt idx="4">
                  <c:v>44.315182721545412</c:v>
                </c:pt>
                <c:pt idx="5">
                  <c:v>48.247463920304789</c:v>
                </c:pt>
                <c:pt idx="6">
                  <c:v>55.216801698380173</c:v>
                </c:pt>
                <c:pt idx="7">
                  <c:v>53.244608698059672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AC-4B8E-8F7A-E45B46DAC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167839"/>
        <c:axId val="1758265439"/>
      </c:scatterChart>
      <c:valAx>
        <c:axId val="1761167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58265439"/>
        <c:crosses val="autoZero"/>
        <c:crossBetween val="midCat"/>
      </c:valAx>
      <c:valAx>
        <c:axId val="175826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1167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F8-4F4C-9651-B774A02AA2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F8-4F4C-9651-B774A02AA2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FFC-4AD5-828D-C3505095519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FFC-4AD5-828D-C3505095519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F8-4F4C-9651-B774A02AA23C}"/>
              </c:ext>
            </c:extLst>
          </c:dPt>
          <c:dLbls>
            <c:dLbl>
              <c:idx val="0"/>
              <c:layout>
                <c:manualLayout>
                  <c:x val="-7.8623031496062992E-2"/>
                  <c:y val="4.0636118401866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8-4F4C-9651-B774A02AA23C}"/>
                </c:ext>
              </c:extLst>
            </c:dLbl>
            <c:dLbl>
              <c:idx val="1"/>
              <c:layout>
                <c:manualLayout>
                  <c:x val="2.7390201224846894E-2"/>
                  <c:y val="5.2738407699037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8-4F4C-9651-B774A02AA23C}"/>
                </c:ext>
              </c:extLst>
            </c:dLbl>
            <c:dLbl>
              <c:idx val="4"/>
              <c:layout>
                <c:manualLayout>
                  <c:x val="2.7065835520559932E-3"/>
                  <c:y val="0.117266331291921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8-4F4C-9651-B774A02AA2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'Equação para qualquer cidade'!$E$61:$I$61</c:f>
              <c:strCache>
                <c:ptCount val="5"/>
                <c:pt idx="0">
                  <c:v>AVAC: Cooling</c:v>
                </c:pt>
                <c:pt idx="1">
                  <c:v>Heating</c:v>
                </c:pt>
                <c:pt idx="2">
                  <c:v>Iluminação</c:v>
                </c:pt>
                <c:pt idx="3">
                  <c:v>Equipamentos</c:v>
                </c:pt>
                <c:pt idx="4">
                  <c:v>Zona: ATM_Equip</c:v>
                </c:pt>
              </c:strCache>
            </c:strRef>
          </c:cat>
          <c:val>
            <c:numRef>
              <c:f>'Equação para qualquer cidade'!$E$62:$I$62</c:f>
              <c:numCache>
                <c:formatCode>0.0</c:formatCode>
                <c:ptCount val="5"/>
                <c:pt idx="0">
                  <c:v>7396.7349684168967</c:v>
                </c:pt>
                <c:pt idx="1">
                  <c:v>39.999999999999993</c:v>
                </c:pt>
                <c:pt idx="2">
                  <c:v>12487.918965517238</c:v>
                </c:pt>
                <c:pt idx="3">
                  <c:v>10946.313793103447</c:v>
                </c:pt>
                <c:pt idx="4">
                  <c:v>13504.99747400128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8-4F4C-9651-B774A02AA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129540</xdr:colOff>
      <xdr:row>52</xdr:row>
      <xdr:rowOff>160020</xdr:rowOff>
    </xdr:from>
    <xdr:to>
      <xdr:col>15</xdr:col>
      <xdr:colOff>525780</xdr:colOff>
      <xdr:row>63</xdr:row>
      <xdr:rowOff>60960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B64AAEA-B34D-448B-83D0-FC1228E5C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662940</xdr:colOff>
      <xdr:row>38</xdr:row>
      <xdr:rowOff>0</xdr:rowOff>
    </xdr:from>
    <xdr:to>
      <xdr:col>15</xdr:col>
      <xdr:colOff>476250</xdr:colOff>
      <xdr:row>47</xdr:row>
      <xdr:rowOff>83820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7324137-58DF-4A01-80E9-ADD9E1904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76200</xdr:colOff>
      <xdr:row>64</xdr:row>
      <xdr:rowOff>182880</xdr:rowOff>
    </xdr:from>
    <xdr:to>
      <xdr:col>14</xdr:col>
      <xdr:colOff>586740</xdr:colOff>
      <xdr:row>74</xdr:row>
      <xdr:rowOff>22860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D756A4F-80A1-4FF2-AA10-3D113E19E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93680</xdr:colOff>
      <xdr:row>58</xdr:row>
      <xdr:rowOff>28687</xdr:rowOff>
    </xdr:from>
    <xdr:to>
      <xdr:col>5</xdr:col>
      <xdr:colOff>1013011</xdr:colOff>
      <xdr:row>77</xdr:row>
      <xdr:rowOff>71718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C0C897-D154-48CA-BDFE-E1122CC60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37</xdr:row>
      <xdr:rowOff>182880</xdr:rowOff>
    </xdr:from>
    <xdr:to>
      <xdr:col>13</xdr:col>
      <xdr:colOff>815340</xdr:colOff>
      <xdr:row>47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9CE367-6E74-4582-8424-CEDC48DBE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350520</xdr:colOff>
      <xdr:row>58</xdr:row>
      <xdr:rowOff>232410</xdr:rowOff>
    </xdr:from>
    <xdr:to>
      <xdr:col>15</xdr:col>
      <xdr:colOff>15240</xdr:colOff>
      <xdr:row>74</xdr:row>
      <xdr:rowOff>53340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66688A2-A93D-4FB0-A09C-8E4B9619D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3257-C51C-4208-87F8-5DF599AE74F5}">
  <dimension ref="A1:BO2058"/>
  <sheetViews>
    <sheetView tabSelected="1" zoomScaleNormal="100" workbookViewId="0">
      <pane ySplit="10" topLeftCell="A11" activePane="bottomLeft" state="frozen"/>
      <selection pane="bottomLeft" activeCell="Q18" sqref="Q18"/>
    </sheetView>
  </sheetViews>
  <sheetFormatPr defaultRowHeight="14.5" x14ac:dyDescent="0.35"/>
  <cols>
    <col min="1" max="1" width="8.1796875" hidden="1" customWidth="1"/>
    <col min="2" max="2" width="8.54296875" hidden="1" customWidth="1"/>
    <col min="3" max="3" width="15" hidden="1" customWidth="1"/>
    <col min="4" max="4" width="83.6328125" hidden="1" customWidth="1"/>
    <col min="5" max="5" width="3.453125" bestFit="1" customWidth="1"/>
    <col min="6" max="6" width="25.1796875" customWidth="1"/>
    <col min="7" max="8" width="6.453125" bestFit="1" customWidth="1"/>
    <col min="9" max="9" width="4.81640625" bestFit="1" customWidth="1"/>
    <col min="10" max="10" width="7.7265625" customWidth="1"/>
    <col min="11" max="11" width="6.453125" bestFit="1" customWidth="1"/>
    <col min="12" max="12" width="4.6328125" bestFit="1" customWidth="1"/>
    <col min="13" max="14" width="6" bestFit="1" customWidth="1"/>
    <col min="15" max="15" width="7.81640625" bestFit="1" customWidth="1"/>
    <col min="16" max="17" width="8.81640625" bestFit="1" customWidth="1"/>
    <col min="18" max="18" width="6.81640625" bestFit="1" customWidth="1"/>
    <col min="19" max="19" width="8.81640625" bestFit="1" customWidth="1"/>
    <col min="20" max="20" width="6" bestFit="1" customWidth="1"/>
    <col min="21" max="21" width="8.81640625" bestFit="1" customWidth="1"/>
    <col min="22" max="22" width="3.36328125" bestFit="1" customWidth="1"/>
    <col min="23" max="26" width="8.7265625" style="180" customWidth="1"/>
    <col min="27" max="35" width="6.26953125" customWidth="1"/>
    <col min="36" max="36" width="6" bestFit="1" customWidth="1"/>
    <col min="37" max="37" width="6.81640625" bestFit="1" customWidth="1"/>
    <col min="38" max="38" width="5.81640625" bestFit="1" customWidth="1"/>
    <col min="39" max="39" width="6.81640625" bestFit="1" customWidth="1"/>
    <col min="40" max="40" width="52.7265625" hidden="1" customWidth="1"/>
    <col min="41" max="41" width="7.81640625" bestFit="1" customWidth="1"/>
    <col min="42" max="42" width="6" bestFit="1" customWidth="1"/>
    <col min="43" max="43" width="7.81640625" bestFit="1" customWidth="1"/>
    <col min="44" max="44" width="5.26953125" customWidth="1"/>
    <col min="45" max="45" width="6.08984375" bestFit="1" customWidth="1"/>
    <col min="46" max="46" width="6.1796875" bestFit="1" customWidth="1"/>
    <col min="47" max="47" width="9.453125" bestFit="1" customWidth="1"/>
    <col min="48" max="48" width="7.26953125" bestFit="1" customWidth="1"/>
    <col min="49" max="49" width="7" bestFit="1" customWidth="1"/>
    <col min="50" max="52" width="6.36328125" bestFit="1" customWidth="1"/>
    <col min="53" max="54" width="8.54296875" bestFit="1" customWidth="1"/>
    <col min="55" max="55" width="6.36328125" bestFit="1" customWidth="1"/>
    <col min="56" max="57" width="11.1796875" bestFit="1" customWidth="1"/>
    <col min="58" max="60" width="8.54296875" bestFit="1" customWidth="1"/>
    <col min="61" max="61" width="6" bestFit="1" customWidth="1"/>
    <col min="62" max="63" width="11.1796875" bestFit="1" customWidth="1"/>
    <col min="64" max="64" width="8.54296875" bestFit="1" customWidth="1"/>
    <col min="65" max="65" width="8.7265625" style="144"/>
  </cols>
  <sheetData>
    <row r="1" spans="1:65" hidden="1" x14ac:dyDescent="0.35">
      <c r="F1" t="s">
        <v>1093</v>
      </c>
    </row>
    <row r="2" spans="1:65" hidden="1" x14ac:dyDescent="0.35">
      <c r="F2" t="s">
        <v>1094</v>
      </c>
      <c r="AR2" t="s">
        <v>1093</v>
      </c>
    </row>
    <row r="3" spans="1:65" hidden="1" x14ac:dyDescent="0.35">
      <c r="F3" t="s">
        <v>1095</v>
      </c>
      <c r="AR3" t="s">
        <v>1094</v>
      </c>
    </row>
    <row r="4" spans="1:65" hidden="1" x14ac:dyDescent="0.35">
      <c r="F4" t="s">
        <v>1158</v>
      </c>
      <c r="AR4" t="s">
        <v>1095</v>
      </c>
    </row>
    <row r="5" spans="1:65" hidden="1" x14ac:dyDescent="0.35">
      <c r="F5" t="s">
        <v>1096</v>
      </c>
      <c r="AR5" t="s">
        <v>1158</v>
      </c>
    </row>
    <row r="6" spans="1:65" hidden="1" x14ac:dyDescent="0.35">
      <c r="F6" t="s">
        <v>1097</v>
      </c>
      <c r="AR6" t="s">
        <v>1096</v>
      </c>
    </row>
    <row r="7" spans="1:65" ht="16.25" hidden="1" customHeight="1" x14ac:dyDescent="0.35">
      <c r="AR7" t="s">
        <v>1097</v>
      </c>
    </row>
    <row r="8" spans="1:65" ht="16" hidden="1" customHeight="1" x14ac:dyDescent="0.35">
      <c r="AR8" t="s">
        <v>1097</v>
      </c>
    </row>
    <row r="10" spans="1:65" s="72" customFormat="1" ht="98.4" customHeight="1" x14ac:dyDescent="0.35">
      <c r="A10" s="54" t="s">
        <v>1160</v>
      </c>
      <c r="B10" s="54" t="s">
        <v>0</v>
      </c>
      <c r="C10" s="54" t="s">
        <v>1</v>
      </c>
      <c r="D10" s="54" t="s">
        <v>2</v>
      </c>
      <c r="E10" s="55" t="s">
        <v>1098</v>
      </c>
      <c r="F10" s="56" t="s">
        <v>1099</v>
      </c>
      <c r="G10" s="55" t="s">
        <v>1100</v>
      </c>
      <c r="H10" s="55" t="s">
        <v>1101</v>
      </c>
      <c r="I10" s="55" t="s">
        <v>1102</v>
      </c>
      <c r="J10" s="55" t="s">
        <v>1103</v>
      </c>
      <c r="K10" s="2" t="s">
        <v>1134</v>
      </c>
      <c r="L10" s="2" t="s">
        <v>3</v>
      </c>
      <c r="M10" s="2" t="s">
        <v>4</v>
      </c>
      <c r="N10" s="2" t="s">
        <v>5</v>
      </c>
      <c r="O10" s="2" t="s">
        <v>6</v>
      </c>
      <c r="P10" s="2" t="s">
        <v>7</v>
      </c>
      <c r="Q10" s="2" t="s">
        <v>8</v>
      </c>
      <c r="R10" s="2" t="s">
        <v>9</v>
      </c>
      <c r="S10" s="2" t="s">
        <v>10</v>
      </c>
      <c r="T10" s="2" t="s">
        <v>11</v>
      </c>
      <c r="U10" s="2" t="s">
        <v>12</v>
      </c>
      <c r="V10" s="2" t="s">
        <v>13</v>
      </c>
      <c r="W10" s="69" t="s">
        <v>1119</v>
      </c>
      <c r="X10" s="69" t="s">
        <v>1120</v>
      </c>
      <c r="Y10" s="2" t="s">
        <v>1121</v>
      </c>
      <c r="Z10" s="69" t="s">
        <v>1123</v>
      </c>
      <c r="AA10" s="2" t="s">
        <v>14</v>
      </c>
      <c r="AB10" s="2" t="s">
        <v>15</v>
      </c>
      <c r="AC10" s="2" t="s">
        <v>16</v>
      </c>
      <c r="AD10" s="2" t="s">
        <v>17</v>
      </c>
      <c r="AE10" s="2" t="s">
        <v>18</v>
      </c>
      <c r="AF10" s="2" t="s">
        <v>19</v>
      </c>
      <c r="AG10" s="2" t="s">
        <v>20</v>
      </c>
      <c r="AH10" s="2" t="s">
        <v>21</v>
      </c>
      <c r="AI10" s="2" t="s">
        <v>22</v>
      </c>
      <c r="AJ10" s="2" t="s">
        <v>23</v>
      </c>
      <c r="AK10" s="2" t="s">
        <v>24</v>
      </c>
      <c r="AL10" s="2" t="s">
        <v>25</v>
      </c>
      <c r="AM10" s="2" t="s">
        <v>26</v>
      </c>
      <c r="AN10" s="2" t="s">
        <v>27</v>
      </c>
      <c r="AO10" s="2" t="s">
        <v>28</v>
      </c>
      <c r="AP10" s="2" t="s">
        <v>29</v>
      </c>
      <c r="AQ10" s="2" t="s">
        <v>30</v>
      </c>
      <c r="AR10" s="2" t="s">
        <v>31</v>
      </c>
      <c r="AS10" s="2" t="s">
        <v>32</v>
      </c>
      <c r="AT10" s="2" t="s">
        <v>33</v>
      </c>
      <c r="AU10" s="2" t="s">
        <v>34</v>
      </c>
      <c r="AV10" s="2" t="s">
        <v>35</v>
      </c>
      <c r="AW10" s="2" t="s">
        <v>36</v>
      </c>
      <c r="AX10" s="67" t="s">
        <v>1163</v>
      </c>
      <c r="AY10" s="67" t="s">
        <v>1164</v>
      </c>
      <c r="AZ10" s="68" t="s">
        <v>1085</v>
      </c>
      <c r="BA10" s="70" t="s">
        <v>1089</v>
      </c>
      <c r="BB10" s="70" t="s">
        <v>1090</v>
      </c>
      <c r="BC10" s="70" t="s">
        <v>1169</v>
      </c>
      <c r="BD10" s="70" t="s">
        <v>1140</v>
      </c>
      <c r="BE10" s="70" t="s">
        <v>1092</v>
      </c>
      <c r="BF10" s="70" t="s">
        <v>1161</v>
      </c>
      <c r="BG10" s="71" t="s">
        <v>1122</v>
      </c>
      <c r="BH10" s="71" t="s">
        <v>1088</v>
      </c>
      <c r="BI10" s="71" t="s">
        <v>1170</v>
      </c>
      <c r="BJ10" s="71" t="s">
        <v>1141</v>
      </c>
      <c r="BK10" s="71" t="s">
        <v>1087</v>
      </c>
      <c r="BL10" s="71" t="s">
        <v>1162</v>
      </c>
      <c r="BM10" s="208" t="s">
        <v>2319</v>
      </c>
    </row>
    <row r="11" spans="1:65" x14ac:dyDescent="0.35">
      <c r="A11" s="1">
        <v>0</v>
      </c>
      <c r="B11">
        <v>0</v>
      </c>
      <c r="C11" t="s">
        <v>37</v>
      </c>
      <c r="D11" t="s">
        <v>1224</v>
      </c>
      <c r="E11" s="6" t="s">
        <v>1104</v>
      </c>
      <c r="F11" s="7" t="s">
        <v>1105</v>
      </c>
      <c r="G11" s="6">
        <v>-22.74</v>
      </c>
      <c r="H11" s="6">
        <v>-45.59</v>
      </c>
      <c r="I11" s="6">
        <v>1642</v>
      </c>
      <c r="J11" s="8">
        <v>3495.45982983364</v>
      </c>
      <c r="K11" t="s">
        <v>1166</v>
      </c>
      <c r="L11" t="s">
        <v>1062</v>
      </c>
      <c r="M11">
        <v>600</v>
      </c>
      <c r="N11">
        <v>600</v>
      </c>
      <c r="O11">
        <v>1018.7</v>
      </c>
      <c r="P11">
        <v>8727.5499999999993</v>
      </c>
      <c r="Q11">
        <v>18875.330000000002</v>
      </c>
      <c r="R11">
        <v>5265.2</v>
      </c>
      <c r="S11">
        <v>34606.78</v>
      </c>
      <c r="T11">
        <v>0</v>
      </c>
      <c r="U11">
        <v>4744.55</v>
      </c>
      <c r="V11">
        <v>0</v>
      </c>
      <c r="W11" s="181">
        <f t="shared" ref="W11:W74" si="0">U11+P11</f>
        <v>13472.099999999999</v>
      </c>
      <c r="X11" s="181">
        <f t="shared" ref="X11:X74" si="1">W11/600</f>
        <v>22.453499999999998</v>
      </c>
      <c r="Y11" s="174">
        <v>73238.100000000006</v>
      </c>
      <c r="Z11" s="181">
        <f t="shared" ref="Z11:Z74" si="2">Y11/600</f>
        <v>122.0635</v>
      </c>
      <c r="AA11" s="174">
        <v>1.3909426923964441</v>
      </c>
      <c r="AB11" s="174">
        <v>11.91667997940962</v>
      </c>
      <c r="AC11" s="174">
        <v>25.772555541446319</v>
      </c>
      <c r="AD11" s="174">
        <v>7.1891542789886671</v>
      </c>
      <c r="AE11" s="174">
        <v>47.252427356799252</v>
      </c>
      <c r="AF11">
        <v>0</v>
      </c>
      <c r="AG11" s="106">
        <v>6.4782538050550187</v>
      </c>
      <c r="AH11" s="106">
        <v>0</v>
      </c>
      <c r="AI11" s="106">
        <v>100</v>
      </c>
      <c r="AJ11">
        <v>40.229999999999997</v>
      </c>
      <c r="AK11">
        <v>24.15</v>
      </c>
      <c r="AL11">
        <v>57.68</v>
      </c>
      <c r="AM11">
        <v>122.06</v>
      </c>
      <c r="AN11" t="s">
        <v>1063</v>
      </c>
      <c r="AO11">
        <v>9.9</v>
      </c>
      <c r="AP11">
        <v>8.33</v>
      </c>
      <c r="AQ11">
        <v>12.806699999999999</v>
      </c>
      <c r="AR11" t="s">
        <v>1071</v>
      </c>
      <c r="AS11" t="s">
        <v>1073</v>
      </c>
      <c r="AT11" t="s">
        <v>1075</v>
      </c>
      <c r="AU11" t="s">
        <v>1077</v>
      </c>
      <c r="AV11" t="s">
        <v>1079</v>
      </c>
      <c r="AW11" t="s">
        <v>1083</v>
      </c>
      <c r="AX11" s="65">
        <f>IF(AR11="LI01",583.5,1391.07)</f>
        <v>583.5</v>
      </c>
      <c r="AY11" s="65">
        <v>2862.47</v>
      </c>
      <c r="AZ11" s="106">
        <v>402.81523924229197</v>
      </c>
      <c r="BA11" s="65">
        <f t="shared" ref="BA11:BA74" si="3">(AX11+AZ11+AY11)</f>
        <v>3848.7852392422919</v>
      </c>
      <c r="BB11" s="65">
        <f t="shared" ref="BB11:BB74" si="4">U11+P11-AZ11</f>
        <v>13069.284760757706</v>
      </c>
      <c r="BC11" s="65">
        <f t="shared" ref="BC11:BC74" si="5">O11</f>
        <v>1018.7</v>
      </c>
      <c r="BD11" s="65">
        <f t="shared" ref="BD11:BD74" si="6">(Q11+R11-AX11)</f>
        <v>23557.030000000002</v>
      </c>
      <c r="BE11" s="65">
        <f t="shared" ref="BE11:BE74" si="7">(S11-2862.47)</f>
        <v>31744.309999999998</v>
      </c>
      <c r="BF11" s="65">
        <f t="shared" ref="BF11:BF74" si="8">Y11-BA11</f>
        <v>69389.314760757712</v>
      </c>
      <c r="BG11" s="66">
        <f t="shared" ref="BG11:BG74" si="9">BA11/7</f>
        <v>549.82646274889885</v>
      </c>
      <c r="BH11" s="66">
        <f t="shared" ref="BH11:BH74" si="10">BB11/580</f>
        <v>22.533249587513286</v>
      </c>
      <c r="BI11" s="66">
        <f t="shared" ref="BI11:BI74" si="11">BC11/600</f>
        <v>1.6978333333333333</v>
      </c>
      <c r="BJ11" s="66">
        <f t="shared" ref="BJ11:BJ74" si="12">BD11/580</f>
        <v>40.615568965517248</v>
      </c>
      <c r="BK11" s="66">
        <f t="shared" ref="BK11:BK74" si="13">BE11/580</f>
        <v>54.731568965517241</v>
      </c>
      <c r="BL11" s="66">
        <f t="shared" ref="BL11:BL74" si="14">BF11/580</f>
        <v>119.63674958751329</v>
      </c>
      <c r="BM11" s="207">
        <f>R11+S11</f>
        <v>39871.979999999996</v>
      </c>
    </row>
    <row r="12" spans="1:65" x14ac:dyDescent="0.35">
      <c r="A12" s="1">
        <v>1</v>
      </c>
      <c r="B12">
        <v>0</v>
      </c>
      <c r="C12" t="s">
        <v>37</v>
      </c>
      <c r="D12" t="s">
        <v>1225</v>
      </c>
      <c r="E12" s="6" t="s">
        <v>1104</v>
      </c>
      <c r="F12" s="7" t="s">
        <v>1106</v>
      </c>
      <c r="G12" s="6">
        <v>-23.85</v>
      </c>
      <c r="H12" s="6">
        <v>-46.64</v>
      </c>
      <c r="I12" s="6">
        <v>792</v>
      </c>
      <c r="J12" s="8">
        <v>14172.2970393051</v>
      </c>
      <c r="K12" t="s">
        <v>1166</v>
      </c>
      <c r="L12" t="s">
        <v>1062</v>
      </c>
      <c r="M12">
        <v>600</v>
      </c>
      <c r="N12">
        <v>600</v>
      </c>
      <c r="O12">
        <v>317.18</v>
      </c>
      <c r="P12">
        <v>12547.92</v>
      </c>
      <c r="Q12">
        <v>18875.330000000002</v>
      </c>
      <c r="R12">
        <v>5266.4</v>
      </c>
      <c r="S12">
        <v>34606.78</v>
      </c>
      <c r="T12">
        <v>0</v>
      </c>
      <c r="U12">
        <v>4744.55</v>
      </c>
      <c r="V12">
        <v>0</v>
      </c>
      <c r="W12" s="181">
        <f t="shared" si="0"/>
        <v>17292.47</v>
      </c>
      <c r="X12" s="181">
        <f t="shared" si="1"/>
        <v>28.820783333333335</v>
      </c>
      <c r="Y12" s="174">
        <v>76358.149999999994</v>
      </c>
      <c r="Z12" s="181">
        <f t="shared" si="2"/>
        <v>127.26358333333333</v>
      </c>
      <c r="AA12" s="174">
        <v>0.41538460531063148</v>
      </c>
      <c r="AB12" s="174">
        <v>16.432980631406078</v>
      </c>
      <c r="AC12" s="174">
        <v>24.719470023828499</v>
      </c>
      <c r="AD12" s="174">
        <v>6.8969717050504764</v>
      </c>
      <c r="AE12" s="174">
        <v>45.321658526300077</v>
      </c>
      <c r="AF12">
        <v>0</v>
      </c>
      <c r="AG12" s="106">
        <v>6.2135476042832369</v>
      </c>
      <c r="AH12" s="106">
        <v>0</v>
      </c>
      <c r="AI12" s="106">
        <v>100</v>
      </c>
      <c r="AJ12">
        <v>40.24</v>
      </c>
      <c r="AK12">
        <v>29.35</v>
      </c>
      <c r="AL12">
        <v>57.68</v>
      </c>
      <c r="AM12">
        <v>127.26</v>
      </c>
      <c r="AN12" t="s">
        <v>1064</v>
      </c>
      <c r="AO12">
        <v>9.9</v>
      </c>
      <c r="AP12">
        <v>8.33</v>
      </c>
      <c r="AQ12">
        <v>12.806699999999999</v>
      </c>
      <c r="AR12" t="s">
        <v>1071</v>
      </c>
      <c r="AS12" t="s">
        <v>1073</v>
      </c>
      <c r="AT12" t="s">
        <v>1075</v>
      </c>
      <c r="AU12" t="s">
        <v>1077</v>
      </c>
      <c r="AV12" t="s">
        <v>1079</v>
      </c>
      <c r="AW12" t="s">
        <v>1083</v>
      </c>
      <c r="AX12" s="65">
        <f t="shared" ref="AX12:AX75" si="15">IF(AR12="LI01",583.5,1391.07)</f>
        <v>583.5</v>
      </c>
      <c r="AY12" s="65">
        <v>2862.47</v>
      </c>
      <c r="AZ12" s="106">
        <v>631.76232355111028</v>
      </c>
      <c r="BA12" s="65">
        <f t="shared" si="3"/>
        <v>4077.7323235511103</v>
      </c>
      <c r="BB12" s="65">
        <f t="shared" si="4"/>
        <v>16660.707676448892</v>
      </c>
      <c r="BC12" s="65">
        <f t="shared" si="5"/>
        <v>317.18</v>
      </c>
      <c r="BD12" s="65">
        <f t="shared" si="6"/>
        <v>23558.230000000003</v>
      </c>
      <c r="BE12" s="65">
        <f t="shared" si="7"/>
        <v>31744.309999999998</v>
      </c>
      <c r="BF12" s="65">
        <f t="shared" si="8"/>
        <v>72280.41767644888</v>
      </c>
      <c r="BG12" s="66">
        <f t="shared" si="9"/>
        <v>582.53318907873006</v>
      </c>
      <c r="BH12" s="66">
        <f t="shared" si="10"/>
        <v>28.725358062842918</v>
      </c>
      <c r="BI12" s="66">
        <f t="shared" si="11"/>
        <v>0.5286333333333334</v>
      </c>
      <c r="BJ12" s="66">
        <f t="shared" si="12"/>
        <v>40.617637931034487</v>
      </c>
      <c r="BK12" s="66">
        <f t="shared" si="13"/>
        <v>54.731568965517241</v>
      </c>
      <c r="BL12" s="66">
        <f t="shared" si="14"/>
        <v>124.62140978698083</v>
      </c>
      <c r="BM12" s="207">
        <f t="shared" ref="BM12:BM75" si="16">R12+S12</f>
        <v>39873.18</v>
      </c>
    </row>
    <row r="13" spans="1:65" x14ac:dyDescent="0.35">
      <c r="A13" s="1">
        <v>2</v>
      </c>
      <c r="B13">
        <v>0</v>
      </c>
      <c r="C13" t="s">
        <v>37</v>
      </c>
      <c r="D13" t="s">
        <v>1226</v>
      </c>
      <c r="E13" s="6" t="s">
        <v>1107</v>
      </c>
      <c r="F13" s="7" t="s">
        <v>1108</v>
      </c>
      <c r="G13" s="6">
        <v>-30.03</v>
      </c>
      <c r="H13" s="6">
        <v>-51.23</v>
      </c>
      <c r="I13" s="6">
        <v>47</v>
      </c>
      <c r="J13" s="8">
        <v>23954.0527728093</v>
      </c>
      <c r="K13" t="s">
        <v>1166</v>
      </c>
      <c r="L13" t="s">
        <v>1062</v>
      </c>
      <c r="M13">
        <v>600</v>
      </c>
      <c r="N13">
        <v>600</v>
      </c>
      <c r="O13">
        <v>499.2</v>
      </c>
      <c r="P13">
        <v>14804.79</v>
      </c>
      <c r="Q13">
        <v>18875.330000000002</v>
      </c>
      <c r="R13">
        <v>5272.4</v>
      </c>
      <c r="S13">
        <v>34606.78</v>
      </c>
      <c r="T13">
        <v>0</v>
      </c>
      <c r="U13">
        <v>4744.55</v>
      </c>
      <c r="V13">
        <v>0</v>
      </c>
      <c r="W13" s="181">
        <f t="shared" si="0"/>
        <v>19549.34</v>
      </c>
      <c r="X13" s="181">
        <f t="shared" si="1"/>
        <v>32.582233333333335</v>
      </c>
      <c r="Y13" s="174">
        <v>78803.039999999994</v>
      </c>
      <c r="Z13" s="181">
        <f t="shared" si="2"/>
        <v>131.33839999999998</v>
      </c>
      <c r="AA13" s="174">
        <v>0.63347809932205668</v>
      </c>
      <c r="AB13" s="174">
        <v>18.78707978778484</v>
      </c>
      <c r="AC13" s="174">
        <v>23.95254040960857</v>
      </c>
      <c r="AD13" s="174">
        <v>6.6906048294583558</v>
      </c>
      <c r="AE13" s="174">
        <v>43.915539298991511</v>
      </c>
      <c r="AF13">
        <v>0</v>
      </c>
      <c r="AG13" s="106">
        <v>6.0207702647004488</v>
      </c>
      <c r="AH13" s="106">
        <v>0</v>
      </c>
      <c r="AI13" s="106">
        <v>100</v>
      </c>
      <c r="AJ13">
        <v>40.25</v>
      </c>
      <c r="AK13">
        <v>33.409999999999997</v>
      </c>
      <c r="AL13">
        <v>57.68</v>
      </c>
      <c r="AM13">
        <v>131.34</v>
      </c>
      <c r="AN13" t="s">
        <v>1065</v>
      </c>
      <c r="AO13">
        <v>9.9</v>
      </c>
      <c r="AP13">
        <v>8.33</v>
      </c>
      <c r="AQ13">
        <v>12.806699999999999</v>
      </c>
      <c r="AR13" t="s">
        <v>1071</v>
      </c>
      <c r="AS13" t="s">
        <v>1073</v>
      </c>
      <c r="AT13" t="s">
        <v>1075</v>
      </c>
      <c r="AU13" t="s">
        <v>1077</v>
      </c>
      <c r="AV13" t="s">
        <v>1079</v>
      </c>
      <c r="AW13" t="s">
        <v>1083</v>
      </c>
      <c r="AX13" s="65">
        <f t="shared" si="15"/>
        <v>583.5</v>
      </c>
      <c r="AY13" s="65">
        <v>2862.47</v>
      </c>
      <c r="AZ13" s="106">
        <v>704.71579461688532</v>
      </c>
      <c r="BA13" s="65">
        <f t="shared" si="3"/>
        <v>4150.6857946168857</v>
      </c>
      <c r="BB13" s="65">
        <f t="shared" si="4"/>
        <v>18844.624205383116</v>
      </c>
      <c r="BC13" s="65">
        <f t="shared" si="5"/>
        <v>499.2</v>
      </c>
      <c r="BD13" s="65">
        <f t="shared" si="6"/>
        <v>23564.230000000003</v>
      </c>
      <c r="BE13" s="65">
        <f t="shared" si="7"/>
        <v>31744.309999999998</v>
      </c>
      <c r="BF13" s="65">
        <f t="shared" si="8"/>
        <v>74652.354205383104</v>
      </c>
      <c r="BG13" s="66">
        <f t="shared" si="9"/>
        <v>592.95511351669791</v>
      </c>
      <c r="BH13" s="66">
        <f t="shared" si="10"/>
        <v>32.490731388591577</v>
      </c>
      <c r="BI13" s="66">
        <f t="shared" si="11"/>
        <v>0.83199999999999996</v>
      </c>
      <c r="BJ13" s="66">
        <f t="shared" si="12"/>
        <v>40.627982758620696</v>
      </c>
      <c r="BK13" s="66">
        <f t="shared" si="13"/>
        <v>54.731568965517241</v>
      </c>
      <c r="BL13" s="66">
        <f t="shared" si="14"/>
        <v>128.71095552652258</v>
      </c>
      <c r="BM13" s="207">
        <f t="shared" si="16"/>
        <v>39879.18</v>
      </c>
    </row>
    <row r="14" spans="1:65" x14ac:dyDescent="0.35">
      <c r="A14" s="1">
        <v>3</v>
      </c>
      <c r="B14">
        <v>0</v>
      </c>
      <c r="C14" t="s">
        <v>37</v>
      </c>
      <c r="D14" t="s">
        <v>1227</v>
      </c>
      <c r="E14" s="6" t="s">
        <v>1109</v>
      </c>
      <c r="F14" s="7" t="s">
        <v>1110</v>
      </c>
      <c r="G14" s="6">
        <v>-15.37</v>
      </c>
      <c r="H14" s="6">
        <v>-48.78</v>
      </c>
      <c r="I14" s="6">
        <v>770</v>
      </c>
      <c r="J14" s="8">
        <v>31081.371963744201</v>
      </c>
      <c r="K14" t="s">
        <v>1166</v>
      </c>
      <c r="L14" t="s">
        <v>1062</v>
      </c>
      <c r="M14">
        <v>600</v>
      </c>
      <c r="N14">
        <v>600</v>
      </c>
      <c r="O14">
        <v>17.420000000000002</v>
      </c>
      <c r="P14">
        <v>20987.49</v>
      </c>
      <c r="Q14">
        <v>18875.330000000002</v>
      </c>
      <c r="R14">
        <v>5266.4</v>
      </c>
      <c r="S14">
        <v>34606.78</v>
      </c>
      <c r="T14">
        <v>0</v>
      </c>
      <c r="U14">
        <v>4744.55</v>
      </c>
      <c r="V14">
        <v>0</v>
      </c>
      <c r="W14" s="181">
        <f t="shared" si="0"/>
        <v>25732.04</v>
      </c>
      <c r="X14" s="181">
        <f t="shared" si="1"/>
        <v>42.886733333333332</v>
      </c>
      <c r="Y14" s="174">
        <v>84497.96</v>
      </c>
      <c r="Z14" s="181">
        <f t="shared" si="2"/>
        <v>140.82993333333334</v>
      </c>
      <c r="AA14" s="174">
        <v>2.0615882324259659E-2</v>
      </c>
      <c r="AB14" s="174">
        <v>24.837865908242051</v>
      </c>
      <c r="AC14" s="174">
        <v>22.338207928333421</v>
      </c>
      <c r="AD14" s="174">
        <v>6.2325765024386381</v>
      </c>
      <c r="AE14" s="174">
        <v>40.955757985163189</v>
      </c>
      <c r="AF14">
        <v>0</v>
      </c>
      <c r="AG14" s="106">
        <v>5.6149876281036839</v>
      </c>
      <c r="AH14" s="106">
        <v>0</v>
      </c>
      <c r="AI14" s="106">
        <v>100</v>
      </c>
      <c r="AJ14">
        <v>40.24</v>
      </c>
      <c r="AK14">
        <v>42.92</v>
      </c>
      <c r="AL14">
        <v>57.68</v>
      </c>
      <c r="AM14">
        <v>140.83000000000001</v>
      </c>
      <c r="AN14" t="s">
        <v>1066</v>
      </c>
      <c r="AO14">
        <v>9.9</v>
      </c>
      <c r="AP14">
        <v>8.33</v>
      </c>
      <c r="AQ14">
        <v>12.806699999999999</v>
      </c>
      <c r="AR14" t="s">
        <v>1071</v>
      </c>
      <c r="AS14" t="s">
        <v>1073</v>
      </c>
      <c r="AT14" t="s">
        <v>1075</v>
      </c>
      <c r="AU14" t="s">
        <v>1077</v>
      </c>
      <c r="AV14" t="s">
        <v>1079</v>
      </c>
      <c r="AW14" t="s">
        <v>1083</v>
      </c>
      <c r="AX14" s="65">
        <f t="shared" si="15"/>
        <v>583.5</v>
      </c>
      <c r="AY14" s="65">
        <v>2862.47</v>
      </c>
      <c r="AZ14" s="106">
        <v>1011.1412771351493</v>
      </c>
      <c r="BA14" s="65">
        <f t="shared" si="3"/>
        <v>4457.1112771351491</v>
      </c>
      <c r="BB14" s="65">
        <f t="shared" si="4"/>
        <v>24720.898722864851</v>
      </c>
      <c r="BC14" s="65">
        <f t="shared" si="5"/>
        <v>17.420000000000002</v>
      </c>
      <c r="BD14" s="65">
        <f t="shared" si="6"/>
        <v>23558.230000000003</v>
      </c>
      <c r="BE14" s="65">
        <f t="shared" si="7"/>
        <v>31744.309999999998</v>
      </c>
      <c r="BF14" s="65">
        <f t="shared" si="8"/>
        <v>80040.848722864859</v>
      </c>
      <c r="BG14" s="66">
        <f t="shared" si="9"/>
        <v>636.73018244787841</v>
      </c>
      <c r="BH14" s="66">
        <f t="shared" si="10"/>
        <v>42.622239177353194</v>
      </c>
      <c r="BI14" s="66">
        <f t="shared" si="11"/>
        <v>2.9033333333333335E-2</v>
      </c>
      <c r="BJ14" s="66">
        <f t="shared" si="12"/>
        <v>40.617637931034487</v>
      </c>
      <c r="BK14" s="66">
        <f t="shared" si="13"/>
        <v>54.731568965517241</v>
      </c>
      <c r="BL14" s="66">
        <f t="shared" si="14"/>
        <v>138.00146331528424</v>
      </c>
      <c r="BM14" s="207">
        <f t="shared" si="16"/>
        <v>39873.18</v>
      </c>
    </row>
    <row r="15" spans="1:65" x14ac:dyDescent="0.35">
      <c r="A15" s="1">
        <v>4</v>
      </c>
      <c r="B15">
        <v>0</v>
      </c>
      <c r="C15" t="s">
        <v>37</v>
      </c>
      <c r="D15" t="s">
        <v>1228</v>
      </c>
      <c r="E15" s="6" t="s">
        <v>1111</v>
      </c>
      <c r="F15" s="7" t="s">
        <v>1112</v>
      </c>
      <c r="G15" s="6">
        <v>-22.86</v>
      </c>
      <c r="H15" s="6">
        <v>-43.41</v>
      </c>
      <c r="I15" s="6">
        <v>45</v>
      </c>
      <c r="J15" s="8">
        <v>45016.2336447989</v>
      </c>
      <c r="K15" t="s">
        <v>1166</v>
      </c>
      <c r="L15" t="s">
        <v>1062</v>
      </c>
      <c r="M15">
        <v>600</v>
      </c>
      <c r="N15">
        <v>600</v>
      </c>
      <c r="O15">
        <v>0</v>
      </c>
      <c r="P15">
        <v>20437.36</v>
      </c>
      <c r="Q15">
        <v>18875.330000000002</v>
      </c>
      <c r="R15">
        <v>5262.4</v>
      </c>
      <c r="S15">
        <v>34606.78</v>
      </c>
      <c r="T15">
        <v>0</v>
      </c>
      <c r="U15">
        <v>4744.55</v>
      </c>
      <c r="V15">
        <v>0</v>
      </c>
      <c r="W15" s="181">
        <f t="shared" si="0"/>
        <v>25181.91</v>
      </c>
      <c r="X15" s="181">
        <f t="shared" si="1"/>
        <v>41.969850000000001</v>
      </c>
      <c r="Y15" s="174">
        <v>83926.41</v>
      </c>
      <c r="Z15" s="181">
        <f t="shared" si="2"/>
        <v>139.87735000000001</v>
      </c>
      <c r="AA15" s="174">
        <v>0</v>
      </c>
      <c r="AB15" s="174">
        <v>24.35152415074111</v>
      </c>
      <c r="AC15" s="174">
        <v>22.490334091497541</v>
      </c>
      <c r="AD15" s="174">
        <v>6.2702550961014527</v>
      </c>
      <c r="AE15" s="174">
        <v>41.234672137173497</v>
      </c>
      <c r="AF15">
        <v>0</v>
      </c>
      <c r="AG15" s="106">
        <v>5.6532264396868639</v>
      </c>
      <c r="AH15" s="106">
        <v>0</v>
      </c>
      <c r="AI15" s="106">
        <v>100</v>
      </c>
      <c r="AJ15">
        <v>40.229999999999997</v>
      </c>
      <c r="AK15">
        <v>41.97</v>
      </c>
      <c r="AL15">
        <v>57.68</v>
      </c>
      <c r="AM15">
        <v>139.88</v>
      </c>
      <c r="AN15" t="s">
        <v>1067</v>
      </c>
      <c r="AO15">
        <v>9.9</v>
      </c>
      <c r="AP15">
        <v>8.33</v>
      </c>
      <c r="AQ15">
        <v>12.806699999999999</v>
      </c>
      <c r="AR15" t="s">
        <v>1071</v>
      </c>
      <c r="AS15" t="s">
        <v>1073</v>
      </c>
      <c r="AT15" t="s">
        <v>1075</v>
      </c>
      <c r="AU15" t="s">
        <v>1077</v>
      </c>
      <c r="AV15" t="s">
        <v>1079</v>
      </c>
      <c r="AW15" t="s">
        <v>1083</v>
      </c>
      <c r="AX15" s="65">
        <f t="shared" si="15"/>
        <v>583.5</v>
      </c>
      <c r="AY15" s="65">
        <v>2862.47</v>
      </c>
      <c r="AZ15" s="106">
        <v>1007.6664646841075</v>
      </c>
      <c r="BA15" s="65">
        <f t="shared" si="3"/>
        <v>4453.6364646841075</v>
      </c>
      <c r="BB15" s="65">
        <f t="shared" si="4"/>
        <v>24174.243535315891</v>
      </c>
      <c r="BC15" s="65">
        <f t="shared" si="5"/>
        <v>0</v>
      </c>
      <c r="BD15" s="65">
        <f t="shared" si="6"/>
        <v>23554.230000000003</v>
      </c>
      <c r="BE15" s="65">
        <f t="shared" si="7"/>
        <v>31744.309999999998</v>
      </c>
      <c r="BF15" s="65">
        <f t="shared" si="8"/>
        <v>79472.773535315893</v>
      </c>
      <c r="BG15" s="66">
        <f t="shared" si="9"/>
        <v>636.23378066915825</v>
      </c>
      <c r="BH15" s="66">
        <f t="shared" si="10"/>
        <v>41.67973023330326</v>
      </c>
      <c r="BI15" s="66">
        <f t="shared" si="11"/>
        <v>0</v>
      </c>
      <c r="BJ15" s="66">
        <f t="shared" si="12"/>
        <v>40.610741379310348</v>
      </c>
      <c r="BK15" s="66">
        <f t="shared" si="13"/>
        <v>54.731568965517241</v>
      </c>
      <c r="BL15" s="66">
        <f t="shared" si="14"/>
        <v>137.02202333675154</v>
      </c>
      <c r="BM15" s="207">
        <f t="shared" si="16"/>
        <v>39869.18</v>
      </c>
    </row>
    <row r="16" spans="1:65" x14ac:dyDescent="0.35">
      <c r="A16" s="1">
        <v>5</v>
      </c>
      <c r="B16">
        <v>0</v>
      </c>
      <c r="C16" t="s">
        <v>37</v>
      </c>
      <c r="D16" t="s">
        <v>1229</v>
      </c>
      <c r="E16" s="6" t="s">
        <v>1113</v>
      </c>
      <c r="F16" s="7" t="s">
        <v>1114</v>
      </c>
      <c r="G16" s="6">
        <v>-20.32</v>
      </c>
      <c r="H16" s="6">
        <v>-40.340000000000003</v>
      </c>
      <c r="I16" s="6">
        <v>9</v>
      </c>
      <c r="J16" s="8">
        <v>54061.366139626101</v>
      </c>
      <c r="K16" t="s">
        <v>1166</v>
      </c>
      <c r="L16" t="s">
        <v>1062</v>
      </c>
      <c r="M16">
        <v>600</v>
      </c>
      <c r="N16">
        <v>600</v>
      </c>
      <c r="O16">
        <v>0</v>
      </c>
      <c r="P16">
        <v>22791.26</v>
      </c>
      <c r="Q16">
        <v>18875.330000000002</v>
      </c>
      <c r="R16">
        <v>5264.2</v>
      </c>
      <c r="S16">
        <v>34606.78</v>
      </c>
      <c r="T16">
        <v>0</v>
      </c>
      <c r="U16">
        <v>4744.55</v>
      </c>
      <c r="V16">
        <v>0</v>
      </c>
      <c r="W16" s="181">
        <f t="shared" si="0"/>
        <v>27535.809999999998</v>
      </c>
      <c r="X16" s="181">
        <f t="shared" si="1"/>
        <v>45.893016666666661</v>
      </c>
      <c r="Y16" s="174">
        <v>86282.11</v>
      </c>
      <c r="Z16" s="181">
        <f t="shared" si="2"/>
        <v>143.80351666666667</v>
      </c>
      <c r="AA16" s="174">
        <v>0</v>
      </c>
      <c r="AB16" s="174">
        <v>26.414815307599689</v>
      </c>
      <c r="AC16" s="174">
        <v>21.876296256547271</v>
      </c>
      <c r="AD16" s="174">
        <v>6.1011488940175429</v>
      </c>
      <c r="AE16" s="174">
        <v>40.108870772863582</v>
      </c>
      <c r="AF16">
        <v>0</v>
      </c>
      <c r="AG16" s="106">
        <v>5.4988803588600232</v>
      </c>
      <c r="AH16" s="106">
        <v>0</v>
      </c>
      <c r="AI16" s="106">
        <v>100</v>
      </c>
      <c r="AJ16">
        <v>40.229999999999997</v>
      </c>
      <c r="AK16">
        <v>45.89</v>
      </c>
      <c r="AL16">
        <v>57.68</v>
      </c>
      <c r="AM16">
        <v>143.80000000000001</v>
      </c>
      <c r="AN16" t="s">
        <v>1068</v>
      </c>
      <c r="AO16">
        <v>9.9</v>
      </c>
      <c r="AP16">
        <v>8.33</v>
      </c>
      <c r="AQ16">
        <v>12.806699999999999</v>
      </c>
      <c r="AR16" t="s">
        <v>1071</v>
      </c>
      <c r="AS16" t="s">
        <v>1073</v>
      </c>
      <c r="AT16" t="s">
        <v>1075</v>
      </c>
      <c r="AU16" t="s">
        <v>1077</v>
      </c>
      <c r="AV16" t="s">
        <v>1079</v>
      </c>
      <c r="AW16" t="s">
        <v>1083</v>
      </c>
      <c r="AX16" s="65">
        <f t="shared" si="15"/>
        <v>583.5</v>
      </c>
      <c r="AY16" s="65">
        <v>2862.47</v>
      </c>
      <c r="AZ16" s="106">
        <v>1108.8091114321214</v>
      </c>
      <c r="BA16" s="65">
        <f t="shared" si="3"/>
        <v>4554.7791114321208</v>
      </c>
      <c r="BB16" s="65">
        <f t="shared" si="4"/>
        <v>26427.000888567876</v>
      </c>
      <c r="BC16" s="65">
        <f t="shared" si="5"/>
        <v>0</v>
      </c>
      <c r="BD16" s="65">
        <f t="shared" si="6"/>
        <v>23556.030000000002</v>
      </c>
      <c r="BE16" s="65">
        <f t="shared" si="7"/>
        <v>31744.309999999998</v>
      </c>
      <c r="BF16" s="65">
        <f t="shared" si="8"/>
        <v>81727.330888567885</v>
      </c>
      <c r="BG16" s="66">
        <f t="shared" si="9"/>
        <v>650.68273020458867</v>
      </c>
      <c r="BH16" s="66">
        <f t="shared" si="10"/>
        <v>45.563794635461853</v>
      </c>
      <c r="BI16" s="66">
        <f t="shared" si="11"/>
        <v>0</v>
      </c>
      <c r="BJ16" s="66">
        <f t="shared" si="12"/>
        <v>40.613844827586213</v>
      </c>
      <c r="BK16" s="66">
        <f t="shared" si="13"/>
        <v>54.731568965517241</v>
      </c>
      <c r="BL16" s="66">
        <f t="shared" si="14"/>
        <v>140.909191187186</v>
      </c>
      <c r="BM16" s="207">
        <f t="shared" si="16"/>
        <v>39870.979999999996</v>
      </c>
    </row>
    <row r="17" spans="1:65" x14ac:dyDescent="0.35">
      <c r="A17" s="1">
        <v>6</v>
      </c>
      <c r="B17">
        <v>0</v>
      </c>
      <c r="C17" t="s">
        <v>37</v>
      </c>
      <c r="D17" t="s">
        <v>1230</v>
      </c>
      <c r="E17" s="6" t="s">
        <v>1115</v>
      </c>
      <c r="F17" s="7" t="s">
        <v>1116</v>
      </c>
      <c r="G17" s="6">
        <v>-8.0500000000000007</v>
      </c>
      <c r="H17" s="6">
        <v>-34.880000000000003</v>
      </c>
      <c r="I17" s="6">
        <v>10</v>
      </c>
      <c r="J17" s="8">
        <v>63550.072249703</v>
      </c>
      <c r="K17" t="s">
        <v>1166</v>
      </c>
      <c r="L17" t="s">
        <v>1062</v>
      </c>
      <c r="M17">
        <v>600</v>
      </c>
      <c r="N17">
        <v>600</v>
      </c>
      <c r="O17">
        <v>0</v>
      </c>
      <c r="P17">
        <v>26754.19</v>
      </c>
      <c r="Q17">
        <v>18875.330000000002</v>
      </c>
      <c r="R17">
        <v>5250.2</v>
      </c>
      <c r="S17">
        <v>34606.78</v>
      </c>
      <c r="T17">
        <v>0</v>
      </c>
      <c r="U17">
        <v>4744.55</v>
      </c>
      <c r="V17">
        <v>0</v>
      </c>
      <c r="W17" s="181">
        <f t="shared" si="0"/>
        <v>31498.739999999998</v>
      </c>
      <c r="X17" s="181">
        <f t="shared" si="1"/>
        <v>52.497899999999994</v>
      </c>
      <c r="Y17" s="174">
        <v>90231.03</v>
      </c>
      <c r="Z17" s="181">
        <f t="shared" si="2"/>
        <v>150.38505000000001</v>
      </c>
      <c r="AA17" s="174">
        <v>0</v>
      </c>
      <c r="AB17" s="174">
        <v>29.650764265907188</v>
      </c>
      <c r="AC17" s="174">
        <v>20.91889009800731</v>
      </c>
      <c r="AD17" s="174">
        <v>5.8186191601713952</v>
      </c>
      <c r="AE17" s="174">
        <v>38.353524280948577</v>
      </c>
      <c r="AF17">
        <v>0</v>
      </c>
      <c r="AG17" s="106">
        <v>5.2582243602893586</v>
      </c>
      <c r="AH17" s="106">
        <v>0</v>
      </c>
      <c r="AI17" s="106">
        <v>100</v>
      </c>
      <c r="AJ17">
        <v>40.21</v>
      </c>
      <c r="AK17">
        <v>52.5</v>
      </c>
      <c r="AL17">
        <v>57.68</v>
      </c>
      <c r="AM17">
        <v>150.38999999999999</v>
      </c>
      <c r="AN17" t="s">
        <v>1069</v>
      </c>
      <c r="AO17">
        <v>9.9</v>
      </c>
      <c r="AP17">
        <v>8.33</v>
      </c>
      <c r="AQ17">
        <v>12.806699999999999</v>
      </c>
      <c r="AR17" t="s">
        <v>1071</v>
      </c>
      <c r="AS17" t="s">
        <v>1073</v>
      </c>
      <c r="AT17" t="s">
        <v>1075</v>
      </c>
      <c r="AU17" t="s">
        <v>1077</v>
      </c>
      <c r="AV17" t="s">
        <v>1079</v>
      </c>
      <c r="AW17" t="s">
        <v>1083</v>
      </c>
      <c r="AX17" s="65">
        <f t="shared" si="15"/>
        <v>583.5</v>
      </c>
      <c r="AY17" s="65">
        <v>2862.47</v>
      </c>
      <c r="AZ17" s="106">
        <v>1308.4452424247684</v>
      </c>
      <c r="BA17" s="65">
        <f t="shared" si="3"/>
        <v>4754.4152424247677</v>
      </c>
      <c r="BB17" s="65">
        <f t="shared" si="4"/>
        <v>30190.29475757523</v>
      </c>
      <c r="BC17" s="65">
        <f t="shared" si="5"/>
        <v>0</v>
      </c>
      <c r="BD17" s="65">
        <f t="shared" si="6"/>
        <v>23542.030000000002</v>
      </c>
      <c r="BE17" s="65">
        <f t="shared" si="7"/>
        <v>31744.309999999998</v>
      </c>
      <c r="BF17" s="65">
        <f t="shared" si="8"/>
        <v>85476.614757575226</v>
      </c>
      <c r="BG17" s="66">
        <f t="shared" si="9"/>
        <v>679.20217748925256</v>
      </c>
      <c r="BH17" s="66">
        <f t="shared" si="10"/>
        <v>52.052232340646945</v>
      </c>
      <c r="BI17" s="66">
        <f t="shared" si="11"/>
        <v>0</v>
      </c>
      <c r="BJ17" s="66">
        <f t="shared" si="12"/>
        <v>40.589706896551725</v>
      </c>
      <c r="BK17" s="66">
        <f t="shared" si="13"/>
        <v>54.731568965517241</v>
      </c>
      <c r="BL17" s="66">
        <f t="shared" si="14"/>
        <v>147.37347371995727</v>
      </c>
      <c r="BM17" s="207">
        <f t="shared" si="16"/>
        <v>39856.979999999996</v>
      </c>
    </row>
    <row r="18" spans="1:65" x14ac:dyDescent="0.35">
      <c r="A18" s="1">
        <v>7</v>
      </c>
      <c r="B18">
        <v>0</v>
      </c>
      <c r="C18" t="s">
        <v>37</v>
      </c>
      <c r="D18" t="s">
        <v>1231</v>
      </c>
      <c r="E18" s="6" t="s">
        <v>1117</v>
      </c>
      <c r="F18" s="7" t="s">
        <v>1118</v>
      </c>
      <c r="G18" s="6">
        <v>-3.8</v>
      </c>
      <c r="H18" s="6">
        <v>-38.53</v>
      </c>
      <c r="I18" s="6">
        <v>41</v>
      </c>
      <c r="J18" s="8">
        <v>71394.000753582499</v>
      </c>
      <c r="K18" t="s">
        <v>1166</v>
      </c>
      <c r="L18" t="s">
        <v>1062</v>
      </c>
      <c r="M18">
        <v>600</v>
      </c>
      <c r="N18">
        <v>600</v>
      </c>
      <c r="O18">
        <v>0</v>
      </c>
      <c r="P18">
        <v>25848.54</v>
      </c>
      <c r="Q18">
        <v>18875.330000000002</v>
      </c>
      <c r="R18">
        <v>5255.2</v>
      </c>
      <c r="S18">
        <v>34606.78</v>
      </c>
      <c r="T18">
        <v>0</v>
      </c>
      <c r="U18">
        <v>4744.55</v>
      </c>
      <c r="V18">
        <v>0</v>
      </c>
      <c r="W18" s="181">
        <f t="shared" si="0"/>
        <v>30593.09</v>
      </c>
      <c r="X18" s="181">
        <f t="shared" si="1"/>
        <v>50.988483333333335</v>
      </c>
      <c r="Y18" s="174">
        <v>89330.39</v>
      </c>
      <c r="Z18" s="181">
        <f t="shared" si="2"/>
        <v>148.88398333333333</v>
      </c>
      <c r="AA18" s="174">
        <v>0</v>
      </c>
      <c r="AB18" s="174">
        <v>28.935886208489631</v>
      </c>
      <c r="AC18" s="174">
        <v>21.129796925771849</v>
      </c>
      <c r="AD18" s="174">
        <v>5.8828803949025632</v>
      </c>
      <c r="AE18" s="174">
        <v>38.74020923898351</v>
      </c>
      <c r="AF18">
        <v>0</v>
      </c>
      <c r="AG18" s="106">
        <v>5.3112384262511334</v>
      </c>
      <c r="AH18" s="106">
        <v>0</v>
      </c>
      <c r="AI18" s="106">
        <v>100</v>
      </c>
      <c r="AJ18">
        <v>40.22</v>
      </c>
      <c r="AK18">
        <v>50.99</v>
      </c>
      <c r="AL18">
        <v>57.68</v>
      </c>
      <c r="AM18">
        <v>148.88</v>
      </c>
      <c r="AN18" t="s">
        <v>1070</v>
      </c>
      <c r="AO18">
        <v>9.9</v>
      </c>
      <c r="AP18">
        <v>8.33</v>
      </c>
      <c r="AQ18">
        <v>12.806699999999999</v>
      </c>
      <c r="AR18" t="s">
        <v>1071</v>
      </c>
      <c r="AS18" t="s">
        <v>1073</v>
      </c>
      <c r="AT18" t="s">
        <v>1075</v>
      </c>
      <c r="AU18" t="s">
        <v>1077</v>
      </c>
      <c r="AV18" t="s">
        <v>1079</v>
      </c>
      <c r="AW18" t="s">
        <v>1083</v>
      </c>
      <c r="AX18" s="65">
        <f t="shared" si="15"/>
        <v>583.5</v>
      </c>
      <c r="AY18" s="65">
        <v>2862.47</v>
      </c>
      <c r="AZ18" s="106">
        <v>1246.2048930116462</v>
      </c>
      <c r="BA18" s="65">
        <f t="shared" si="3"/>
        <v>4692.1748930116464</v>
      </c>
      <c r="BB18" s="65">
        <f t="shared" si="4"/>
        <v>29346.885106988353</v>
      </c>
      <c r="BC18" s="65">
        <f t="shared" si="5"/>
        <v>0</v>
      </c>
      <c r="BD18" s="65">
        <f t="shared" si="6"/>
        <v>23547.030000000002</v>
      </c>
      <c r="BE18" s="65">
        <f t="shared" si="7"/>
        <v>31744.309999999998</v>
      </c>
      <c r="BF18" s="65">
        <f t="shared" si="8"/>
        <v>84638.215106988355</v>
      </c>
      <c r="BG18" s="66">
        <f t="shared" si="9"/>
        <v>670.31069900166381</v>
      </c>
      <c r="BH18" s="66">
        <f t="shared" si="10"/>
        <v>50.598077770669576</v>
      </c>
      <c r="BI18" s="66">
        <f t="shared" si="11"/>
        <v>0</v>
      </c>
      <c r="BJ18" s="66">
        <f t="shared" si="12"/>
        <v>40.598327586206899</v>
      </c>
      <c r="BK18" s="66">
        <f t="shared" si="13"/>
        <v>54.731568965517241</v>
      </c>
      <c r="BL18" s="66">
        <f t="shared" si="14"/>
        <v>145.9279570810144</v>
      </c>
      <c r="BM18" s="207">
        <f t="shared" si="16"/>
        <v>39861.979999999996</v>
      </c>
    </row>
    <row r="19" spans="1:65" x14ac:dyDescent="0.35">
      <c r="A19" s="1">
        <v>312</v>
      </c>
      <c r="B19">
        <v>1</v>
      </c>
      <c r="C19" t="s">
        <v>37</v>
      </c>
      <c r="D19" t="s">
        <v>1232</v>
      </c>
      <c r="E19" s="6" t="s">
        <v>1104</v>
      </c>
      <c r="F19" s="7" t="s">
        <v>1105</v>
      </c>
      <c r="G19" s="6">
        <v>-22.74</v>
      </c>
      <c r="H19" s="6">
        <v>-45.59</v>
      </c>
      <c r="I19" s="6">
        <v>1642</v>
      </c>
      <c r="J19" s="8">
        <v>3495.45982983364</v>
      </c>
      <c r="K19" t="s">
        <v>1166</v>
      </c>
      <c r="L19" t="s">
        <v>1062</v>
      </c>
      <c r="M19">
        <v>600</v>
      </c>
      <c r="N19">
        <v>600</v>
      </c>
      <c r="O19">
        <v>587.85</v>
      </c>
      <c r="P19">
        <v>9680.65</v>
      </c>
      <c r="Q19">
        <v>18875.330000000002</v>
      </c>
      <c r="R19">
        <v>5265.2</v>
      </c>
      <c r="S19">
        <v>34606.78</v>
      </c>
      <c r="T19">
        <v>0</v>
      </c>
      <c r="U19">
        <v>4572.29</v>
      </c>
      <c r="V19">
        <v>0</v>
      </c>
      <c r="W19" s="181">
        <f t="shared" si="0"/>
        <v>14252.939999999999</v>
      </c>
      <c r="X19" s="181">
        <f t="shared" si="1"/>
        <v>23.754899999999999</v>
      </c>
      <c r="Y19" s="174">
        <v>73588.08</v>
      </c>
      <c r="Z19" s="181">
        <f t="shared" si="2"/>
        <v>122.6468</v>
      </c>
      <c r="AA19" s="174">
        <v>0.79883861625415431</v>
      </c>
      <c r="AB19" s="174">
        <v>13.15518763364936</v>
      </c>
      <c r="AC19" s="174">
        <v>25.649982986374969</v>
      </c>
      <c r="AD19" s="174">
        <v>7.1549631407695369</v>
      </c>
      <c r="AE19" s="174">
        <v>47.027697964126787</v>
      </c>
      <c r="AF19">
        <v>0</v>
      </c>
      <c r="AG19" s="106">
        <v>6.2133568371399281</v>
      </c>
      <c r="AH19" s="106">
        <v>0</v>
      </c>
      <c r="AI19" s="106">
        <v>100</v>
      </c>
      <c r="AJ19">
        <v>40.229999999999997</v>
      </c>
      <c r="AK19">
        <v>24.73</v>
      </c>
      <c r="AL19">
        <v>57.68</v>
      </c>
      <c r="AM19">
        <v>122.65</v>
      </c>
      <c r="AN19" t="s">
        <v>1063</v>
      </c>
      <c r="AO19">
        <v>9.9</v>
      </c>
      <c r="AP19">
        <v>8.33</v>
      </c>
      <c r="AQ19">
        <v>12.806699999999999</v>
      </c>
      <c r="AR19" t="s">
        <v>1071</v>
      </c>
      <c r="AS19" t="s">
        <v>1073</v>
      </c>
      <c r="AT19" t="s">
        <v>1075</v>
      </c>
      <c r="AU19" t="s">
        <v>1077</v>
      </c>
      <c r="AV19" t="s">
        <v>1079</v>
      </c>
      <c r="AW19" t="s">
        <v>1084</v>
      </c>
      <c r="AX19" s="65">
        <f t="shared" si="15"/>
        <v>583.5</v>
      </c>
      <c r="AY19" s="65">
        <v>2862.47</v>
      </c>
      <c r="AZ19" s="106">
        <v>408.51013194604974</v>
      </c>
      <c r="BA19" s="65">
        <f t="shared" si="3"/>
        <v>3854.4801319460494</v>
      </c>
      <c r="BB19" s="65">
        <f t="shared" si="4"/>
        <v>13844.429868053949</v>
      </c>
      <c r="BC19" s="65">
        <f t="shared" si="5"/>
        <v>587.85</v>
      </c>
      <c r="BD19" s="65">
        <f t="shared" si="6"/>
        <v>23557.030000000002</v>
      </c>
      <c r="BE19" s="65">
        <f t="shared" si="7"/>
        <v>31744.309999999998</v>
      </c>
      <c r="BF19" s="65">
        <f t="shared" si="8"/>
        <v>69733.599868053949</v>
      </c>
      <c r="BG19" s="66">
        <f t="shared" si="9"/>
        <v>550.64001884943559</v>
      </c>
      <c r="BH19" s="66">
        <f t="shared" si="10"/>
        <v>23.869706669058534</v>
      </c>
      <c r="BI19" s="66">
        <f t="shared" si="11"/>
        <v>0.97975000000000001</v>
      </c>
      <c r="BJ19" s="66">
        <f t="shared" si="12"/>
        <v>40.615568965517248</v>
      </c>
      <c r="BK19" s="66">
        <f t="shared" si="13"/>
        <v>54.731568965517241</v>
      </c>
      <c r="BL19" s="66">
        <f t="shared" si="14"/>
        <v>120.23034460009302</v>
      </c>
      <c r="BM19" s="207">
        <f t="shared" si="16"/>
        <v>39871.979999999996</v>
      </c>
    </row>
    <row r="20" spans="1:65" x14ac:dyDescent="0.35">
      <c r="A20" s="1">
        <v>313</v>
      </c>
      <c r="B20">
        <v>1</v>
      </c>
      <c r="C20" t="s">
        <v>37</v>
      </c>
      <c r="D20" t="s">
        <v>1233</v>
      </c>
      <c r="E20" s="6" t="s">
        <v>1104</v>
      </c>
      <c r="F20" s="7" t="s">
        <v>1106</v>
      </c>
      <c r="G20" s="6">
        <v>-23.85</v>
      </c>
      <c r="H20" s="6">
        <v>-46.64</v>
      </c>
      <c r="I20" s="6">
        <v>792</v>
      </c>
      <c r="J20" s="8">
        <v>14172.2970393051</v>
      </c>
      <c r="K20" t="s">
        <v>1166</v>
      </c>
      <c r="L20" t="s">
        <v>1062</v>
      </c>
      <c r="M20">
        <v>600</v>
      </c>
      <c r="N20">
        <v>600</v>
      </c>
      <c r="O20">
        <v>162.47</v>
      </c>
      <c r="P20">
        <v>13387.52</v>
      </c>
      <c r="Q20">
        <v>18875.330000000002</v>
      </c>
      <c r="R20">
        <v>5266.4</v>
      </c>
      <c r="S20">
        <v>34606.78</v>
      </c>
      <c r="T20">
        <v>0</v>
      </c>
      <c r="U20">
        <v>4572.29</v>
      </c>
      <c r="V20">
        <v>0</v>
      </c>
      <c r="W20" s="181">
        <f t="shared" si="0"/>
        <v>17959.810000000001</v>
      </c>
      <c r="X20" s="181">
        <f t="shared" si="1"/>
        <v>29.933016666666671</v>
      </c>
      <c r="Y20" s="174">
        <v>76870.78</v>
      </c>
      <c r="Z20" s="181">
        <f t="shared" si="2"/>
        <v>128.11796666666666</v>
      </c>
      <c r="AA20" s="174">
        <v>0.21135469160063161</v>
      </c>
      <c r="AB20" s="174">
        <v>17.415616180816691</v>
      </c>
      <c r="AC20" s="174">
        <v>24.55462270579276</v>
      </c>
      <c r="AD20" s="174">
        <v>6.8509777057029986</v>
      </c>
      <c r="AE20" s="174">
        <v>45.019420903495451</v>
      </c>
      <c r="AF20">
        <v>0</v>
      </c>
      <c r="AG20" s="106">
        <v>5.9480208214356614</v>
      </c>
      <c r="AH20" s="106">
        <v>0</v>
      </c>
      <c r="AI20" s="106">
        <v>100</v>
      </c>
      <c r="AJ20">
        <v>40.24</v>
      </c>
      <c r="AK20">
        <v>30.2</v>
      </c>
      <c r="AL20">
        <v>57.68</v>
      </c>
      <c r="AM20">
        <v>128.12</v>
      </c>
      <c r="AN20" t="s">
        <v>1064</v>
      </c>
      <c r="AO20">
        <v>9.9</v>
      </c>
      <c r="AP20">
        <v>8.33</v>
      </c>
      <c r="AQ20">
        <v>12.806699999999999</v>
      </c>
      <c r="AR20" t="s">
        <v>1071</v>
      </c>
      <c r="AS20" t="s">
        <v>1073</v>
      </c>
      <c r="AT20" t="s">
        <v>1075</v>
      </c>
      <c r="AU20" t="s">
        <v>1077</v>
      </c>
      <c r="AV20" t="s">
        <v>1079</v>
      </c>
      <c r="AW20" t="s">
        <v>1084</v>
      </c>
      <c r="AX20" s="65">
        <f t="shared" si="15"/>
        <v>583.5</v>
      </c>
      <c r="AY20" s="65">
        <v>2862.47</v>
      </c>
      <c r="AZ20" s="106">
        <v>636.62204982790752</v>
      </c>
      <c r="BA20" s="65">
        <f t="shared" si="3"/>
        <v>4082.5920498279074</v>
      </c>
      <c r="BB20" s="65">
        <f t="shared" si="4"/>
        <v>17323.187950172094</v>
      </c>
      <c r="BC20" s="65">
        <f t="shared" si="5"/>
        <v>162.47</v>
      </c>
      <c r="BD20" s="65">
        <f t="shared" si="6"/>
        <v>23558.230000000003</v>
      </c>
      <c r="BE20" s="65">
        <f t="shared" si="7"/>
        <v>31744.309999999998</v>
      </c>
      <c r="BF20" s="65">
        <f t="shared" si="8"/>
        <v>72788.187950172098</v>
      </c>
      <c r="BG20" s="66">
        <f t="shared" si="9"/>
        <v>583.22743568970111</v>
      </c>
      <c r="BH20" s="66">
        <f t="shared" si="10"/>
        <v>29.867565431331197</v>
      </c>
      <c r="BI20" s="66">
        <f t="shared" si="11"/>
        <v>0.27078333333333332</v>
      </c>
      <c r="BJ20" s="66">
        <f t="shared" si="12"/>
        <v>40.617637931034487</v>
      </c>
      <c r="BK20" s="66">
        <f t="shared" si="13"/>
        <v>54.731568965517241</v>
      </c>
      <c r="BL20" s="66">
        <f t="shared" si="14"/>
        <v>125.49687577615879</v>
      </c>
      <c r="BM20" s="207">
        <f t="shared" si="16"/>
        <v>39873.18</v>
      </c>
    </row>
    <row r="21" spans="1:65" x14ac:dyDescent="0.35">
      <c r="A21" s="1">
        <v>314</v>
      </c>
      <c r="B21">
        <v>1</v>
      </c>
      <c r="C21" t="s">
        <v>37</v>
      </c>
      <c r="D21" t="s">
        <v>1234</v>
      </c>
      <c r="E21" s="6" t="s">
        <v>1107</v>
      </c>
      <c r="F21" s="7" t="s">
        <v>1108</v>
      </c>
      <c r="G21" s="6">
        <v>-30.03</v>
      </c>
      <c r="H21" s="6">
        <v>-51.23</v>
      </c>
      <c r="I21" s="6">
        <v>47</v>
      </c>
      <c r="J21" s="8">
        <v>23954.0527728093</v>
      </c>
      <c r="K21" t="s">
        <v>1166</v>
      </c>
      <c r="L21" t="s">
        <v>1062</v>
      </c>
      <c r="M21">
        <v>600</v>
      </c>
      <c r="N21">
        <v>600</v>
      </c>
      <c r="O21">
        <v>261.87</v>
      </c>
      <c r="P21">
        <v>14716.54</v>
      </c>
      <c r="Q21">
        <v>18875.330000000002</v>
      </c>
      <c r="R21">
        <v>5272.4</v>
      </c>
      <c r="S21">
        <v>34606.78</v>
      </c>
      <c r="T21">
        <v>0</v>
      </c>
      <c r="U21">
        <v>4572.29</v>
      </c>
      <c r="V21">
        <v>0</v>
      </c>
      <c r="W21" s="181">
        <f t="shared" si="0"/>
        <v>19288.830000000002</v>
      </c>
      <c r="X21" s="181">
        <f t="shared" si="1"/>
        <v>32.148050000000005</v>
      </c>
      <c r="Y21" s="174">
        <v>78305.2</v>
      </c>
      <c r="Z21" s="181">
        <f t="shared" si="2"/>
        <v>130.50866666666667</v>
      </c>
      <c r="AA21" s="174">
        <v>0.33442223504952417</v>
      </c>
      <c r="AB21" s="174">
        <v>18.7938221216471</v>
      </c>
      <c r="AC21" s="174">
        <v>24.10482317904814</v>
      </c>
      <c r="AD21" s="174">
        <v>6.7331416048998021</v>
      </c>
      <c r="AE21" s="174">
        <v>44.194740579169711</v>
      </c>
      <c r="AF21">
        <v>0</v>
      </c>
      <c r="AG21" s="106">
        <v>5.8390630507297097</v>
      </c>
      <c r="AH21" s="106">
        <v>0</v>
      </c>
      <c r="AI21" s="106">
        <v>100</v>
      </c>
      <c r="AJ21">
        <v>40.25</v>
      </c>
      <c r="AK21">
        <v>32.58</v>
      </c>
      <c r="AL21">
        <v>57.68</v>
      </c>
      <c r="AM21">
        <v>130.51</v>
      </c>
      <c r="AN21" t="s">
        <v>1065</v>
      </c>
      <c r="AO21">
        <v>9.9</v>
      </c>
      <c r="AP21">
        <v>8.33</v>
      </c>
      <c r="AQ21">
        <v>12.806699999999999</v>
      </c>
      <c r="AR21" t="s">
        <v>1071</v>
      </c>
      <c r="AS21" t="s">
        <v>1073</v>
      </c>
      <c r="AT21" t="s">
        <v>1075</v>
      </c>
      <c r="AU21" t="s">
        <v>1077</v>
      </c>
      <c r="AV21" t="s">
        <v>1079</v>
      </c>
      <c r="AW21" t="s">
        <v>1084</v>
      </c>
      <c r="AX21" s="65">
        <f t="shared" si="15"/>
        <v>583.5</v>
      </c>
      <c r="AY21" s="65">
        <v>2862.47</v>
      </c>
      <c r="AZ21" s="106">
        <v>709.37174299643254</v>
      </c>
      <c r="BA21" s="65">
        <f t="shared" si="3"/>
        <v>4155.341742996432</v>
      </c>
      <c r="BB21" s="65">
        <f t="shared" si="4"/>
        <v>18579.458257003571</v>
      </c>
      <c r="BC21" s="65">
        <f t="shared" si="5"/>
        <v>261.87</v>
      </c>
      <c r="BD21" s="65">
        <f t="shared" si="6"/>
        <v>23564.230000000003</v>
      </c>
      <c r="BE21" s="65">
        <f t="shared" si="7"/>
        <v>31744.309999999998</v>
      </c>
      <c r="BF21" s="65">
        <f t="shared" si="8"/>
        <v>74149.858257003565</v>
      </c>
      <c r="BG21" s="66">
        <f t="shared" si="9"/>
        <v>593.62024899949029</v>
      </c>
      <c r="BH21" s="66">
        <f t="shared" si="10"/>
        <v>32.033548718971673</v>
      </c>
      <c r="BI21" s="66">
        <f t="shared" si="11"/>
        <v>0.43645</v>
      </c>
      <c r="BJ21" s="66">
        <f t="shared" si="12"/>
        <v>40.627982758620696</v>
      </c>
      <c r="BK21" s="66">
        <f t="shared" si="13"/>
        <v>54.731568965517241</v>
      </c>
      <c r="BL21" s="66">
        <f t="shared" si="14"/>
        <v>127.84458320173029</v>
      </c>
      <c r="BM21" s="207">
        <f t="shared" si="16"/>
        <v>39879.18</v>
      </c>
    </row>
    <row r="22" spans="1:65" x14ac:dyDescent="0.35">
      <c r="A22" s="1">
        <v>315</v>
      </c>
      <c r="B22">
        <v>1</v>
      </c>
      <c r="C22" t="s">
        <v>37</v>
      </c>
      <c r="D22" t="s">
        <v>1235</v>
      </c>
      <c r="E22" s="6" t="s">
        <v>1109</v>
      </c>
      <c r="F22" s="7" t="s">
        <v>1110</v>
      </c>
      <c r="G22" s="6">
        <v>-15.37</v>
      </c>
      <c r="H22" s="6">
        <v>-48.78</v>
      </c>
      <c r="I22" s="6">
        <v>770</v>
      </c>
      <c r="J22" s="8">
        <v>31081.371963744201</v>
      </c>
      <c r="K22" t="s">
        <v>1166</v>
      </c>
      <c r="L22" t="s">
        <v>1062</v>
      </c>
      <c r="M22">
        <v>600</v>
      </c>
      <c r="N22">
        <v>600</v>
      </c>
      <c r="O22">
        <v>10.91</v>
      </c>
      <c r="P22">
        <v>20434.39</v>
      </c>
      <c r="Q22">
        <v>18875.330000000002</v>
      </c>
      <c r="R22">
        <v>5266.4</v>
      </c>
      <c r="S22">
        <v>34606.78</v>
      </c>
      <c r="T22">
        <v>0</v>
      </c>
      <c r="U22">
        <v>4572.29</v>
      </c>
      <c r="V22">
        <v>0</v>
      </c>
      <c r="W22" s="181">
        <f t="shared" si="0"/>
        <v>25006.68</v>
      </c>
      <c r="X22" s="181">
        <f t="shared" si="1"/>
        <v>41.677799999999998</v>
      </c>
      <c r="Y22" s="174">
        <v>83766.09</v>
      </c>
      <c r="Z22" s="181">
        <f t="shared" si="2"/>
        <v>139.61015</v>
      </c>
      <c r="AA22" s="174">
        <v>1.3024363438713689E-2</v>
      </c>
      <c r="AB22" s="174">
        <v>24.39458496869079</v>
      </c>
      <c r="AC22" s="174">
        <v>22.53337836348814</v>
      </c>
      <c r="AD22" s="174">
        <v>6.2870309453383806</v>
      </c>
      <c r="AE22" s="174">
        <v>41.313591215729417</v>
      </c>
      <c r="AF22">
        <v>0</v>
      </c>
      <c r="AG22" s="106">
        <v>5.4584020813195409</v>
      </c>
      <c r="AH22" s="106">
        <v>0</v>
      </c>
      <c r="AI22" s="106">
        <v>100</v>
      </c>
      <c r="AJ22">
        <v>40.24</v>
      </c>
      <c r="AK22">
        <v>41.7</v>
      </c>
      <c r="AL22">
        <v>57.68</v>
      </c>
      <c r="AM22">
        <v>139.61000000000001</v>
      </c>
      <c r="AN22" t="s">
        <v>1066</v>
      </c>
      <c r="AO22">
        <v>9.9</v>
      </c>
      <c r="AP22">
        <v>8.33</v>
      </c>
      <c r="AQ22">
        <v>12.806699999999999</v>
      </c>
      <c r="AR22" t="s">
        <v>1071</v>
      </c>
      <c r="AS22" t="s">
        <v>1073</v>
      </c>
      <c r="AT22" t="s">
        <v>1075</v>
      </c>
      <c r="AU22" t="s">
        <v>1077</v>
      </c>
      <c r="AV22" t="s">
        <v>1079</v>
      </c>
      <c r="AW22" t="s">
        <v>1084</v>
      </c>
      <c r="AX22" s="65">
        <f t="shared" si="15"/>
        <v>583.5</v>
      </c>
      <c r="AY22" s="65">
        <v>2862.47</v>
      </c>
      <c r="AZ22" s="106">
        <v>1011.6246230568075</v>
      </c>
      <c r="BA22" s="65">
        <f t="shared" si="3"/>
        <v>4457.5946230568079</v>
      </c>
      <c r="BB22" s="65">
        <f t="shared" si="4"/>
        <v>23995.055376943194</v>
      </c>
      <c r="BC22" s="65">
        <f t="shared" si="5"/>
        <v>10.91</v>
      </c>
      <c r="BD22" s="65">
        <f t="shared" si="6"/>
        <v>23558.230000000003</v>
      </c>
      <c r="BE22" s="65">
        <f t="shared" si="7"/>
        <v>31744.309999999998</v>
      </c>
      <c r="BF22" s="65">
        <f t="shared" si="8"/>
        <v>79308.495376943189</v>
      </c>
      <c r="BG22" s="66">
        <f t="shared" si="9"/>
        <v>636.79923186525832</v>
      </c>
      <c r="BH22" s="66">
        <f t="shared" si="10"/>
        <v>41.370785132660679</v>
      </c>
      <c r="BI22" s="66">
        <f t="shared" si="11"/>
        <v>1.8183333333333333E-2</v>
      </c>
      <c r="BJ22" s="66">
        <f t="shared" si="12"/>
        <v>40.617637931034487</v>
      </c>
      <c r="BK22" s="66">
        <f t="shared" si="13"/>
        <v>54.731568965517241</v>
      </c>
      <c r="BL22" s="66">
        <f t="shared" si="14"/>
        <v>136.73878513266067</v>
      </c>
      <c r="BM22" s="207">
        <f t="shared" si="16"/>
        <v>39873.18</v>
      </c>
    </row>
    <row r="23" spans="1:65" x14ac:dyDescent="0.35">
      <c r="A23" s="1">
        <v>316</v>
      </c>
      <c r="B23">
        <v>1</v>
      </c>
      <c r="C23" t="s">
        <v>37</v>
      </c>
      <c r="D23" t="s">
        <v>1236</v>
      </c>
      <c r="E23" s="6" t="s">
        <v>1111</v>
      </c>
      <c r="F23" s="7" t="s">
        <v>1112</v>
      </c>
      <c r="G23" s="6">
        <v>-22.86</v>
      </c>
      <c r="H23" s="6">
        <v>-43.41</v>
      </c>
      <c r="I23" s="6">
        <v>45</v>
      </c>
      <c r="J23" s="8">
        <v>45016.2336447989</v>
      </c>
      <c r="K23" t="s">
        <v>1166</v>
      </c>
      <c r="L23" t="s">
        <v>1062</v>
      </c>
      <c r="M23">
        <v>600</v>
      </c>
      <c r="N23">
        <v>600</v>
      </c>
      <c r="O23">
        <v>0</v>
      </c>
      <c r="P23">
        <v>19769.77</v>
      </c>
      <c r="Q23">
        <v>18875.330000000002</v>
      </c>
      <c r="R23">
        <v>5262.4</v>
      </c>
      <c r="S23">
        <v>34606.78</v>
      </c>
      <c r="T23">
        <v>0</v>
      </c>
      <c r="U23">
        <v>4572.29</v>
      </c>
      <c r="V23">
        <v>0</v>
      </c>
      <c r="W23" s="181">
        <f t="shared" si="0"/>
        <v>24342.06</v>
      </c>
      <c r="X23" s="181">
        <f t="shared" si="1"/>
        <v>40.570100000000004</v>
      </c>
      <c r="Y23" s="174">
        <v>83086.559999999998</v>
      </c>
      <c r="Z23" s="181">
        <f t="shared" si="2"/>
        <v>138.4776</v>
      </c>
      <c r="AA23" s="174">
        <v>0</v>
      </c>
      <c r="AB23" s="174">
        <v>23.79418524488197</v>
      </c>
      <c r="AC23" s="174">
        <v>22.717669379981551</v>
      </c>
      <c r="AD23" s="174">
        <v>6.3336356686328088</v>
      </c>
      <c r="AE23" s="174">
        <v>41.651477687847468</v>
      </c>
      <c r="AF23">
        <v>0</v>
      </c>
      <c r="AG23" s="106">
        <v>5.5030440542971091</v>
      </c>
      <c r="AH23" s="106">
        <v>0</v>
      </c>
      <c r="AI23" s="106">
        <v>100</v>
      </c>
      <c r="AJ23">
        <v>40.229999999999997</v>
      </c>
      <c r="AK23">
        <v>40.57</v>
      </c>
      <c r="AL23">
        <v>57.68</v>
      </c>
      <c r="AM23">
        <v>138.47999999999999</v>
      </c>
      <c r="AN23" t="s">
        <v>1067</v>
      </c>
      <c r="AO23">
        <v>9.9</v>
      </c>
      <c r="AP23">
        <v>8.33</v>
      </c>
      <c r="AQ23">
        <v>12.806699999999999</v>
      </c>
      <c r="AR23" t="s">
        <v>1071</v>
      </c>
      <c r="AS23" t="s">
        <v>1073</v>
      </c>
      <c r="AT23" t="s">
        <v>1075</v>
      </c>
      <c r="AU23" t="s">
        <v>1077</v>
      </c>
      <c r="AV23" t="s">
        <v>1079</v>
      </c>
      <c r="AW23" t="s">
        <v>1084</v>
      </c>
      <c r="AX23" s="65">
        <f t="shared" si="15"/>
        <v>583.5</v>
      </c>
      <c r="AY23" s="65">
        <v>2862.47</v>
      </c>
      <c r="AZ23" s="106">
        <v>1008.1150282654409</v>
      </c>
      <c r="BA23" s="65">
        <f t="shared" si="3"/>
        <v>4454.085028265441</v>
      </c>
      <c r="BB23" s="65">
        <f t="shared" si="4"/>
        <v>23333.94497173456</v>
      </c>
      <c r="BC23" s="65">
        <f t="shared" si="5"/>
        <v>0</v>
      </c>
      <c r="BD23" s="65">
        <f t="shared" si="6"/>
        <v>23554.230000000003</v>
      </c>
      <c r="BE23" s="65">
        <f t="shared" si="7"/>
        <v>31744.309999999998</v>
      </c>
      <c r="BF23" s="65">
        <f t="shared" si="8"/>
        <v>78632.474971734555</v>
      </c>
      <c r="BG23" s="66">
        <f t="shared" si="9"/>
        <v>636.29786118077732</v>
      </c>
      <c r="BH23" s="66">
        <f t="shared" si="10"/>
        <v>40.230939606438895</v>
      </c>
      <c r="BI23" s="66">
        <f t="shared" si="11"/>
        <v>0</v>
      </c>
      <c r="BJ23" s="66">
        <f t="shared" si="12"/>
        <v>40.610741379310348</v>
      </c>
      <c r="BK23" s="66">
        <f t="shared" si="13"/>
        <v>54.731568965517241</v>
      </c>
      <c r="BL23" s="66">
        <f t="shared" si="14"/>
        <v>135.57323270988715</v>
      </c>
      <c r="BM23" s="207">
        <f t="shared" si="16"/>
        <v>39869.18</v>
      </c>
    </row>
    <row r="24" spans="1:65" x14ac:dyDescent="0.35">
      <c r="A24" s="1">
        <v>317</v>
      </c>
      <c r="B24">
        <v>1</v>
      </c>
      <c r="C24" t="s">
        <v>37</v>
      </c>
      <c r="D24" t="s">
        <v>1237</v>
      </c>
      <c r="E24" s="6" t="s">
        <v>1113</v>
      </c>
      <c r="F24" s="7" t="s">
        <v>1114</v>
      </c>
      <c r="G24" s="6">
        <v>-20.32</v>
      </c>
      <c r="H24" s="6">
        <v>-40.340000000000003</v>
      </c>
      <c r="I24" s="6">
        <v>9</v>
      </c>
      <c r="J24" s="8">
        <v>54061.366139626101</v>
      </c>
      <c r="K24" t="s">
        <v>1166</v>
      </c>
      <c r="L24" t="s">
        <v>1062</v>
      </c>
      <c r="M24">
        <v>600</v>
      </c>
      <c r="N24">
        <v>600</v>
      </c>
      <c r="O24">
        <v>0</v>
      </c>
      <c r="P24">
        <v>21387.09</v>
      </c>
      <c r="Q24">
        <v>18875.330000000002</v>
      </c>
      <c r="R24">
        <v>5264.2</v>
      </c>
      <c r="S24">
        <v>34606.78</v>
      </c>
      <c r="T24">
        <v>0</v>
      </c>
      <c r="U24">
        <v>4572.29</v>
      </c>
      <c r="V24">
        <v>0</v>
      </c>
      <c r="W24" s="181">
        <f t="shared" si="0"/>
        <v>25959.38</v>
      </c>
      <c r="X24" s="181">
        <f t="shared" si="1"/>
        <v>43.265633333333334</v>
      </c>
      <c r="Y24" s="174">
        <v>84705.68</v>
      </c>
      <c r="Z24" s="181">
        <f t="shared" si="2"/>
        <v>141.17613333333333</v>
      </c>
      <c r="AA24" s="174">
        <v>0</v>
      </c>
      <c r="AB24" s="174">
        <v>25.248708233025219</v>
      </c>
      <c r="AC24" s="174">
        <v>22.283428927080219</v>
      </c>
      <c r="AD24" s="174">
        <v>6.2146954017723486</v>
      </c>
      <c r="AE24" s="174">
        <v>40.855323987718407</v>
      </c>
      <c r="AF24">
        <v>0</v>
      </c>
      <c r="AG24" s="106">
        <v>5.3978552559875563</v>
      </c>
      <c r="AH24" s="106">
        <v>0</v>
      </c>
      <c r="AI24" s="106">
        <v>100</v>
      </c>
      <c r="AJ24">
        <v>40.229999999999997</v>
      </c>
      <c r="AK24">
        <v>43.27</v>
      </c>
      <c r="AL24">
        <v>57.68</v>
      </c>
      <c r="AM24">
        <v>141.18</v>
      </c>
      <c r="AN24" t="s">
        <v>1068</v>
      </c>
      <c r="AO24">
        <v>9.9</v>
      </c>
      <c r="AP24">
        <v>8.33</v>
      </c>
      <c r="AQ24">
        <v>12.806699999999999</v>
      </c>
      <c r="AR24" t="s">
        <v>1071</v>
      </c>
      <c r="AS24" t="s">
        <v>1073</v>
      </c>
      <c r="AT24" t="s">
        <v>1075</v>
      </c>
      <c r="AU24" t="s">
        <v>1077</v>
      </c>
      <c r="AV24" t="s">
        <v>1079</v>
      </c>
      <c r="AW24" t="s">
        <v>1084</v>
      </c>
      <c r="AX24" s="65">
        <f t="shared" si="15"/>
        <v>583.5</v>
      </c>
      <c r="AY24" s="65">
        <v>2862.47</v>
      </c>
      <c r="AZ24" s="106">
        <v>1108.2217067692463</v>
      </c>
      <c r="BA24" s="65">
        <f t="shared" si="3"/>
        <v>4554.1917067692466</v>
      </c>
      <c r="BB24" s="65">
        <f t="shared" si="4"/>
        <v>24851.158293230754</v>
      </c>
      <c r="BC24" s="65">
        <f t="shared" si="5"/>
        <v>0</v>
      </c>
      <c r="BD24" s="65">
        <f t="shared" si="6"/>
        <v>23556.030000000002</v>
      </c>
      <c r="BE24" s="65">
        <f t="shared" si="7"/>
        <v>31744.309999999998</v>
      </c>
      <c r="BF24" s="65">
        <f t="shared" si="8"/>
        <v>80151.488293230752</v>
      </c>
      <c r="BG24" s="66">
        <f t="shared" si="9"/>
        <v>650.59881525274955</v>
      </c>
      <c r="BH24" s="66">
        <f t="shared" si="10"/>
        <v>42.8468246435013</v>
      </c>
      <c r="BI24" s="66">
        <f t="shared" si="11"/>
        <v>0</v>
      </c>
      <c r="BJ24" s="66">
        <f t="shared" si="12"/>
        <v>40.613844827586213</v>
      </c>
      <c r="BK24" s="66">
        <f t="shared" si="13"/>
        <v>54.731568965517241</v>
      </c>
      <c r="BL24" s="66">
        <f t="shared" si="14"/>
        <v>138.19222119522544</v>
      </c>
      <c r="BM24" s="207">
        <f t="shared" si="16"/>
        <v>39870.979999999996</v>
      </c>
    </row>
    <row r="25" spans="1:65" x14ac:dyDescent="0.35">
      <c r="A25" s="1">
        <v>318</v>
      </c>
      <c r="B25">
        <v>1</v>
      </c>
      <c r="C25" t="s">
        <v>37</v>
      </c>
      <c r="D25" t="s">
        <v>1238</v>
      </c>
      <c r="E25" s="6" t="s">
        <v>1115</v>
      </c>
      <c r="F25" s="7" t="s">
        <v>1116</v>
      </c>
      <c r="G25" s="6">
        <v>-8.0500000000000007</v>
      </c>
      <c r="H25" s="6">
        <v>-34.880000000000003</v>
      </c>
      <c r="I25" s="6">
        <v>10</v>
      </c>
      <c r="J25" s="8">
        <v>63550.072249703</v>
      </c>
      <c r="K25" t="s">
        <v>1166</v>
      </c>
      <c r="L25" t="s">
        <v>1062</v>
      </c>
      <c r="M25">
        <v>600</v>
      </c>
      <c r="N25">
        <v>600</v>
      </c>
      <c r="O25">
        <v>0</v>
      </c>
      <c r="P25">
        <v>24377.7</v>
      </c>
      <c r="Q25">
        <v>18875.330000000002</v>
      </c>
      <c r="R25">
        <v>5250.2</v>
      </c>
      <c r="S25">
        <v>34606.78</v>
      </c>
      <c r="T25">
        <v>0</v>
      </c>
      <c r="U25">
        <v>4572.29</v>
      </c>
      <c r="V25">
        <v>0</v>
      </c>
      <c r="W25" s="181">
        <f t="shared" si="0"/>
        <v>28949.99</v>
      </c>
      <c r="X25" s="181">
        <f t="shared" si="1"/>
        <v>48.249983333333333</v>
      </c>
      <c r="Y25" s="174">
        <v>87682.29</v>
      </c>
      <c r="Z25" s="181">
        <f t="shared" si="2"/>
        <v>146.13714999999999</v>
      </c>
      <c r="AA25" s="174">
        <v>0</v>
      </c>
      <c r="AB25" s="174">
        <v>27.802307626773889</v>
      </c>
      <c r="AC25" s="174">
        <v>21.52695829454272</v>
      </c>
      <c r="AD25" s="174">
        <v>5.9877541975694299</v>
      </c>
      <c r="AE25" s="174">
        <v>39.468380672995657</v>
      </c>
      <c r="AF25">
        <v>0</v>
      </c>
      <c r="AG25" s="106">
        <v>5.2146106129299321</v>
      </c>
      <c r="AH25" s="106">
        <v>0</v>
      </c>
      <c r="AI25" s="106">
        <v>100</v>
      </c>
      <c r="AJ25">
        <v>40.21</v>
      </c>
      <c r="AK25">
        <v>48.25</v>
      </c>
      <c r="AL25">
        <v>57.68</v>
      </c>
      <c r="AM25">
        <v>146.13999999999999</v>
      </c>
      <c r="AN25" t="s">
        <v>1069</v>
      </c>
      <c r="AO25">
        <v>9.9</v>
      </c>
      <c r="AP25">
        <v>8.33</v>
      </c>
      <c r="AQ25">
        <v>12.806699999999999</v>
      </c>
      <c r="AR25" t="s">
        <v>1071</v>
      </c>
      <c r="AS25" t="s">
        <v>1073</v>
      </c>
      <c r="AT25" t="s">
        <v>1075</v>
      </c>
      <c r="AU25" t="s">
        <v>1077</v>
      </c>
      <c r="AV25" t="s">
        <v>1079</v>
      </c>
      <c r="AW25" t="s">
        <v>1084</v>
      </c>
      <c r="AX25" s="65">
        <f t="shared" si="15"/>
        <v>583.5</v>
      </c>
      <c r="AY25" s="65">
        <v>2862.47</v>
      </c>
      <c r="AZ25" s="106">
        <v>1307.503946985913</v>
      </c>
      <c r="BA25" s="65">
        <f t="shared" si="3"/>
        <v>4753.4739469859123</v>
      </c>
      <c r="BB25" s="65">
        <f t="shared" si="4"/>
        <v>27642.486053014087</v>
      </c>
      <c r="BC25" s="65">
        <f t="shared" si="5"/>
        <v>0</v>
      </c>
      <c r="BD25" s="65">
        <f t="shared" si="6"/>
        <v>23542.030000000002</v>
      </c>
      <c r="BE25" s="65">
        <f t="shared" si="7"/>
        <v>31744.309999999998</v>
      </c>
      <c r="BF25" s="65">
        <f t="shared" si="8"/>
        <v>82928.816053014074</v>
      </c>
      <c r="BG25" s="66">
        <f t="shared" si="9"/>
        <v>679.06770671227321</v>
      </c>
      <c r="BH25" s="66">
        <f t="shared" si="10"/>
        <v>47.659458712093254</v>
      </c>
      <c r="BI25" s="66">
        <f t="shared" si="11"/>
        <v>0</v>
      </c>
      <c r="BJ25" s="66">
        <f t="shared" si="12"/>
        <v>40.589706896551725</v>
      </c>
      <c r="BK25" s="66">
        <f t="shared" si="13"/>
        <v>54.731568965517241</v>
      </c>
      <c r="BL25" s="66">
        <f t="shared" si="14"/>
        <v>142.98071733278289</v>
      </c>
      <c r="BM25" s="207">
        <f t="shared" si="16"/>
        <v>39856.979999999996</v>
      </c>
    </row>
    <row r="26" spans="1:65" x14ac:dyDescent="0.35">
      <c r="A26" s="1">
        <v>319</v>
      </c>
      <c r="B26">
        <v>1</v>
      </c>
      <c r="C26" t="s">
        <v>37</v>
      </c>
      <c r="D26" t="s">
        <v>1239</v>
      </c>
      <c r="E26" s="6" t="s">
        <v>1117</v>
      </c>
      <c r="F26" s="7" t="s">
        <v>1118</v>
      </c>
      <c r="G26" s="6">
        <v>-3.8</v>
      </c>
      <c r="H26" s="6">
        <v>-38.53</v>
      </c>
      <c r="I26" s="6">
        <v>41</v>
      </c>
      <c r="J26" s="8">
        <v>71394.000753582499</v>
      </c>
      <c r="K26" t="s">
        <v>1166</v>
      </c>
      <c r="L26" t="s">
        <v>1062</v>
      </c>
      <c r="M26">
        <v>600</v>
      </c>
      <c r="N26">
        <v>600</v>
      </c>
      <c r="O26">
        <v>0</v>
      </c>
      <c r="P26">
        <v>23542.67</v>
      </c>
      <c r="Q26">
        <v>18875.330000000002</v>
      </c>
      <c r="R26">
        <v>5255.2</v>
      </c>
      <c r="S26">
        <v>34606.78</v>
      </c>
      <c r="T26">
        <v>0</v>
      </c>
      <c r="U26">
        <v>4572.29</v>
      </c>
      <c r="V26">
        <v>0</v>
      </c>
      <c r="W26" s="181">
        <f t="shared" si="0"/>
        <v>28114.959999999999</v>
      </c>
      <c r="X26" s="181">
        <f t="shared" si="1"/>
        <v>46.858266666666665</v>
      </c>
      <c r="Y26" s="174">
        <v>86852.26</v>
      </c>
      <c r="Z26" s="181">
        <f t="shared" si="2"/>
        <v>144.75376666666665</v>
      </c>
      <c r="AA26" s="174">
        <v>0</v>
      </c>
      <c r="AB26" s="174">
        <v>27.106571550354591</v>
      </c>
      <c r="AC26" s="174">
        <v>21.73268720929082</v>
      </c>
      <c r="AD26" s="174">
        <v>6.0507348916424286</v>
      </c>
      <c r="AE26" s="174">
        <v>39.84557223957097</v>
      </c>
      <c r="AF26">
        <v>0</v>
      </c>
      <c r="AG26" s="106">
        <v>5.2644456229463694</v>
      </c>
      <c r="AH26" s="106">
        <v>0</v>
      </c>
      <c r="AI26" s="106">
        <v>100</v>
      </c>
      <c r="AJ26">
        <v>40.22</v>
      </c>
      <c r="AK26">
        <v>46.86</v>
      </c>
      <c r="AL26">
        <v>57.68</v>
      </c>
      <c r="AM26">
        <v>144.75</v>
      </c>
      <c r="AN26" t="s">
        <v>1070</v>
      </c>
      <c r="AO26">
        <v>9.9</v>
      </c>
      <c r="AP26">
        <v>8.33</v>
      </c>
      <c r="AQ26">
        <v>12.806699999999999</v>
      </c>
      <c r="AR26" t="s">
        <v>1071</v>
      </c>
      <c r="AS26" t="s">
        <v>1073</v>
      </c>
      <c r="AT26" t="s">
        <v>1075</v>
      </c>
      <c r="AU26" t="s">
        <v>1077</v>
      </c>
      <c r="AV26" t="s">
        <v>1079</v>
      </c>
      <c r="AW26" t="s">
        <v>1084</v>
      </c>
      <c r="AX26" s="65">
        <f t="shared" si="15"/>
        <v>583.5</v>
      </c>
      <c r="AY26" s="65">
        <v>2862.47</v>
      </c>
      <c r="AZ26" s="106">
        <v>1245.8426233931382</v>
      </c>
      <c r="BA26" s="65">
        <f t="shared" si="3"/>
        <v>4691.812623393138</v>
      </c>
      <c r="BB26" s="65">
        <f t="shared" si="4"/>
        <v>26869.11737660686</v>
      </c>
      <c r="BC26" s="65">
        <f t="shared" si="5"/>
        <v>0</v>
      </c>
      <c r="BD26" s="65">
        <f t="shared" si="6"/>
        <v>23547.030000000002</v>
      </c>
      <c r="BE26" s="65">
        <f t="shared" si="7"/>
        <v>31744.309999999998</v>
      </c>
      <c r="BF26" s="65">
        <f t="shared" si="8"/>
        <v>82160.447376606855</v>
      </c>
      <c r="BG26" s="66">
        <f t="shared" si="9"/>
        <v>670.25894619901976</v>
      </c>
      <c r="BH26" s="66">
        <f t="shared" si="10"/>
        <v>46.326064442425618</v>
      </c>
      <c r="BI26" s="66">
        <f t="shared" si="11"/>
        <v>0</v>
      </c>
      <c r="BJ26" s="66">
        <f t="shared" si="12"/>
        <v>40.598327586206899</v>
      </c>
      <c r="BK26" s="66">
        <f t="shared" si="13"/>
        <v>54.731568965517241</v>
      </c>
      <c r="BL26" s="66">
        <f t="shared" si="14"/>
        <v>141.65594375277044</v>
      </c>
      <c r="BM26" s="207">
        <f t="shared" si="16"/>
        <v>39861.979999999996</v>
      </c>
    </row>
    <row r="27" spans="1:65" x14ac:dyDescent="0.35">
      <c r="A27" s="1">
        <v>400</v>
      </c>
      <c r="B27">
        <v>2</v>
      </c>
      <c r="C27" t="s">
        <v>37</v>
      </c>
      <c r="D27" t="s">
        <v>1240</v>
      </c>
      <c r="E27" s="6" t="s">
        <v>1104</v>
      </c>
      <c r="F27" s="7" t="s">
        <v>1105</v>
      </c>
      <c r="G27" s="6">
        <v>-22.74</v>
      </c>
      <c r="H27" s="6">
        <v>-45.59</v>
      </c>
      <c r="I27" s="6">
        <v>1642</v>
      </c>
      <c r="J27" s="8">
        <v>3495.45982983364</v>
      </c>
      <c r="K27" t="s">
        <v>1166</v>
      </c>
      <c r="L27" t="s">
        <v>1062</v>
      </c>
      <c r="M27">
        <v>600</v>
      </c>
      <c r="N27">
        <v>600</v>
      </c>
      <c r="O27">
        <v>1012.3</v>
      </c>
      <c r="P27">
        <v>8803.06</v>
      </c>
      <c r="Q27">
        <v>18875.330000000002</v>
      </c>
      <c r="R27">
        <v>5265.2</v>
      </c>
      <c r="S27">
        <v>34606.78</v>
      </c>
      <c r="T27">
        <v>0</v>
      </c>
      <c r="U27">
        <v>4744.55</v>
      </c>
      <c r="V27">
        <v>0</v>
      </c>
      <c r="W27" s="181">
        <f t="shared" si="0"/>
        <v>13547.61</v>
      </c>
      <c r="X27" s="181">
        <f t="shared" si="1"/>
        <v>22.579350000000002</v>
      </c>
      <c r="Y27" s="174">
        <v>73307.210000000006</v>
      </c>
      <c r="Z27" s="181">
        <f t="shared" si="2"/>
        <v>122.17868333333334</v>
      </c>
      <c r="AA27" s="174">
        <v>1.380901005508189</v>
      </c>
      <c r="AB27" s="174">
        <v>12.00845046483149</v>
      </c>
      <c r="AC27" s="174">
        <v>25.74825859557334</v>
      </c>
      <c r="AD27" s="174">
        <v>7.1823767402960756</v>
      </c>
      <c r="AE27" s="174">
        <v>47.207880370839369</v>
      </c>
      <c r="AF27">
        <v>0</v>
      </c>
      <c r="AG27" s="106">
        <v>6.472146464174533</v>
      </c>
      <c r="AH27" s="106">
        <v>0</v>
      </c>
      <c r="AI27" s="106">
        <v>100</v>
      </c>
      <c r="AJ27">
        <v>40.229999999999997</v>
      </c>
      <c r="AK27">
        <v>24.27</v>
      </c>
      <c r="AL27">
        <v>57.68</v>
      </c>
      <c r="AM27">
        <v>122.18</v>
      </c>
      <c r="AN27" t="s">
        <v>1063</v>
      </c>
      <c r="AO27">
        <v>9.9</v>
      </c>
      <c r="AP27">
        <v>8.33</v>
      </c>
      <c r="AQ27">
        <v>12.806699999999999</v>
      </c>
      <c r="AR27" t="s">
        <v>1071</v>
      </c>
      <c r="AS27" t="s">
        <v>1073</v>
      </c>
      <c r="AT27" t="s">
        <v>1075</v>
      </c>
      <c r="AU27" t="s">
        <v>1077</v>
      </c>
      <c r="AV27" t="s">
        <v>1082</v>
      </c>
      <c r="AW27" t="s">
        <v>1083</v>
      </c>
      <c r="AX27" s="65">
        <f t="shared" si="15"/>
        <v>583.5</v>
      </c>
      <c r="AY27" s="65">
        <v>2862.47</v>
      </c>
      <c r="AZ27" s="106">
        <v>455.88167043816583</v>
      </c>
      <c r="BA27" s="65">
        <f t="shared" si="3"/>
        <v>3901.8516704381655</v>
      </c>
      <c r="BB27" s="65">
        <f t="shared" si="4"/>
        <v>13091.728329561834</v>
      </c>
      <c r="BC27" s="65">
        <f t="shared" si="5"/>
        <v>1012.3</v>
      </c>
      <c r="BD27" s="65">
        <f t="shared" si="6"/>
        <v>23557.030000000002</v>
      </c>
      <c r="BE27" s="65">
        <f t="shared" si="7"/>
        <v>31744.309999999998</v>
      </c>
      <c r="BF27" s="65">
        <f t="shared" si="8"/>
        <v>69405.358329561845</v>
      </c>
      <c r="BG27" s="66">
        <f t="shared" si="9"/>
        <v>557.40738149116646</v>
      </c>
      <c r="BH27" s="66">
        <f t="shared" si="10"/>
        <v>22.571945395796266</v>
      </c>
      <c r="BI27" s="66">
        <f t="shared" si="11"/>
        <v>1.6871666666666665</v>
      </c>
      <c r="BJ27" s="66">
        <f t="shared" si="12"/>
        <v>40.615568965517248</v>
      </c>
      <c r="BK27" s="66">
        <f t="shared" si="13"/>
        <v>54.731568965517241</v>
      </c>
      <c r="BL27" s="66">
        <f t="shared" si="14"/>
        <v>119.66441091303766</v>
      </c>
      <c r="BM27" s="207">
        <f t="shared" si="16"/>
        <v>39871.979999999996</v>
      </c>
    </row>
    <row r="28" spans="1:65" x14ac:dyDescent="0.35">
      <c r="A28" s="1">
        <v>401</v>
      </c>
      <c r="B28">
        <v>2</v>
      </c>
      <c r="C28" t="s">
        <v>37</v>
      </c>
      <c r="D28" t="s">
        <v>1241</v>
      </c>
      <c r="E28" s="6" t="s">
        <v>1104</v>
      </c>
      <c r="F28" s="7" t="s">
        <v>1106</v>
      </c>
      <c r="G28" s="6">
        <v>-23.85</v>
      </c>
      <c r="H28" s="6">
        <v>-46.64</v>
      </c>
      <c r="I28" s="6">
        <v>792</v>
      </c>
      <c r="J28" s="8">
        <v>14172.2970393051</v>
      </c>
      <c r="K28" t="s">
        <v>1166</v>
      </c>
      <c r="L28" t="s">
        <v>1062</v>
      </c>
      <c r="M28">
        <v>600</v>
      </c>
      <c r="N28">
        <v>600</v>
      </c>
      <c r="O28">
        <v>315.36</v>
      </c>
      <c r="P28">
        <v>12613.31</v>
      </c>
      <c r="Q28">
        <v>18875.330000000002</v>
      </c>
      <c r="R28">
        <v>5266.4</v>
      </c>
      <c r="S28">
        <v>34606.78</v>
      </c>
      <c r="T28">
        <v>0</v>
      </c>
      <c r="U28">
        <v>4744.55</v>
      </c>
      <c r="V28">
        <v>0</v>
      </c>
      <c r="W28" s="181">
        <f t="shared" si="0"/>
        <v>17357.86</v>
      </c>
      <c r="X28" s="181">
        <f t="shared" si="1"/>
        <v>28.929766666666669</v>
      </c>
      <c r="Y28" s="174">
        <v>76421.72</v>
      </c>
      <c r="Z28" s="181">
        <f t="shared" si="2"/>
        <v>127.36953333333334</v>
      </c>
      <c r="AA28" s="174">
        <v>0.41265755337618681</v>
      </c>
      <c r="AB28" s="174">
        <v>16.504875838963059</v>
      </c>
      <c r="AC28" s="174">
        <v>24.69890758805219</v>
      </c>
      <c r="AD28" s="174">
        <v>6.8912345861883244</v>
      </c>
      <c r="AE28" s="174">
        <v>45.283958539535618</v>
      </c>
      <c r="AF28">
        <v>0</v>
      </c>
      <c r="AG28" s="106">
        <v>6.2083789791697974</v>
      </c>
      <c r="AH28" s="106">
        <v>0</v>
      </c>
      <c r="AI28" s="106">
        <v>100</v>
      </c>
      <c r="AJ28">
        <v>40.24</v>
      </c>
      <c r="AK28">
        <v>29.46</v>
      </c>
      <c r="AL28">
        <v>57.68</v>
      </c>
      <c r="AM28">
        <v>127.37</v>
      </c>
      <c r="AN28" t="s">
        <v>1064</v>
      </c>
      <c r="AO28">
        <v>9.9</v>
      </c>
      <c r="AP28">
        <v>8.33</v>
      </c>
      <c r="AQ28">
        <v>12.806699999999999</v>
      </c>
      <c r="AR28" t="s">
        <v>1071</v>
      </c>
      <c r="AS28" t="s">
        <v>1073</v>
      </c>
      <c r="AT28" t="s">
        <v>1075</v>
      </c>
      <c r="AU28" t="s">
        <v>1077</v>
      </c>
      <c r="AV28" t="s">
        <v>1082</v>
      </c>
      <c r="AW28" t="s">
        <v>1083</v>
      </c>
      <c r="AX28" s="65">
        <f t="shared" si="15"/>
        <v>583.5</v>
      </c>
      <c r="AY28" s="65">
        <v>2862.47</v>
      </c>
      <c r="AZ28" s="106">
        <v>679.99087606343528</v>
      </c>
      <c r="BA28" s="65">
        <f t="shared" si="3"/>
        <v>4125.9608760634346</v>
      </c>
      <c r="BB28" s="65">
        <f t="shared" si="4"/>
        <v>16677.869123936565</v>
      </c>
      <c r="BC28" s="65">
        <f t="shared" si="5"/>
        <v>315.36</v>
      </c>
      <c r="BD28" s="65">
        <f t="shared" si="6"/>
        <v>23558.230000000003</v>
      </c>
      <c r="BE28" s="65">
        <f t="shared" si="7"/>
        <v>31744.309999999998</v>
      </c>
      <c r="BF28" s="65">
        <f t="shared" si="8"/>
        <v>72295.759123936572</v>
      </c>
      <c r="BG28" s="66">
        <f t="shared" si="9"/>
        <v>589.42298229477638</v>
      </c>
      <c r="BH28" s="66">
        <f t="shared" si="10"/>
        <v>28.754946765407873</v>
      </c>
      <c r="BI28" s="66">
        <f t="shared" si="11"/>
        <v>0.52560000000000007</v>
      </c>
      <c r="BJ28" s="66">
        <f t="shared" si="12"/>
        <v>40.617637931034487</v>
      </c>
      <c r="BK28" s="66">
        <f t="shared" si="13"/>
        <v>54.731568965517241</v>
      </c>
      <c r="BL28" s="66">
        <f t="shared" si="14"/>
        <v>124.64786055851133</v>
      </c>
      <c r="BM28" s="207">
        <f t="shared" si="16"/>
        <v>39873.18</v>
      </c>
    </row>
    <row r="29" spans="1:65" x14ac:dyDescent="0.35">
      <c r="A29" s="1">
        <v>402</v>
      </c>
      <c r="B29">
        <v>2</v>
      </c>
      <c r="C29" t="s">
        <v>37</v>
      </c>
      <c r="D29" t="s">
        <v>1242</v>
      </c>
      <c r="E29" s="6" t="s">
        <v>1107</v>
      </c>
      <c r="F29" s="7" t="s">
        <v>1108</v>
      </c>
      <c r="G29" s="6">
        <v>-30.03</v>
      </c>
      <c r="H29" s="6">
        <v>-51.23</v>
      </c>
      <c r="I29" s="6">
        <v>47</v>
      </c>
      <c r="J29" s="8">
        <v>23954.0527728093</v>
      </c>
      <c r="K29" t="s">
        <v>1166</v>
      </c>
      <c r="L29" t="s">
        <v>1062</v>
      </c>
      <c r="M29">
        <v>600</v>
      </c>
      <c r="N29">
        <v>600</v>
      </c>
      <c r="O29">
        <v>495.85</v>
      </c>
      <c r="P29">
        <v>14881.99</v>
      </c>
      <c r="Q29">
        <v>18875.330000000002</v>
      </c>
      <c r="R29">
        <v>5272.4</v>
      </c>
      <c r="S29">
        <v>34606.78</v>
      </c>
      <c r="T29">
        <v>0</v>
      </c>
      <c r="U29">
        <v>4744.55</v>
      </c>
      <c r="V29">
        <v>0</v>
      </c>
      <c r="W29" s="181">
        <f t="shared" si="0"/>
        <v>19626.54</v>
      </c>
      <c r="X29" s="181">
        <f t="shared" si="1"/>
        <v>32.710900000000002</v>
      </c>
      <c r="Y29" s="174">
        <v>78876.89</v>
      </c>
      <c r="Z29" s="181">
        <f t="shared" si="2"/>
        <v>131.46148333333332</v>
      </c>
      <c r="AA29" s="174">
        <v>0.62863786845551339</v>
      </c>
      <c r="AB29" s="174">
        <v>18.867364065697821</v>
      </c>
      <c r="AC29" s="174">
        <v>23.930114384580829</v>
      </c>
      <c r="AD29" s="174">
        <v>6.684340622456082</v>
      </c>
      <c r="AE29" s="174">
        <v>43.874422533647049</v>
      </c>
      <c r="AF29">
        <v>0</v>
      </c>
      <c r="AG29" s="106">
        <v>6.015133203147335</v>
      </c>
      <c r="AH29" s="106">
        <v>0</v>
      </c>
      <c r="AI29" s="106">
        <v>100</v>
      </c>
      <c r="AJ29">
        <v>40.25</v>
      </c>
      <c r="AK29">
        <v>33.54</v>
      </c>
      <c r="AL29">
        <v>57.68</v>
      </c>
      <c r="AM29">
        <v>131.46</v>
      </c>
      <c r="AN29" t="s">
        <v>1065</v>
      </c>
      <c r="AO29">
        <v>9.9</v>
      </c>
      <c r="AP29">
        <v>8.33</v>
      </c>
      <c r="AQ29">
        <v>12.806699999999999</v>
      </c>
      <c r="AR29" t="s">
        <v>1071</v>
      </c>
      <c r="AS29" t="s">
        <v>1073</v>
      </c>
      <c r="AT29" t="s">
        <v>1075</v>
      </c>
      <c r="AU29" t="s">
        <v>1077</v>
      </c>
      <c r="AV29" t="s">
        <v>1082</v>
      </c>
      <c r="AW29" t="s">
        <v>1083</v>
      </c>
      <c r="AX29" s="65">
        <f t="shared" si="15"/>
        <v>583.5</v>
      </c>
      <c r="AY29" s="65">
        <v>2862.47</v>
      </c>
      <c r="AZ29" s="106">
        <v>755.73990233247412</v>
      </c>
      <c r="BA29" s="65">
        <f t="shared" si="3"/>
        <v>4201.7099023324736</v>
      </c>
      <c r="BB29" s="65">
        <f t="shared" si="4"/>
        <v>18870.800097667528</v>
      </c>
      <c r="BC29" s="65">
        <f t="shared" si="5"/>
        <v>495.85</v>
      </c>
      <c r="BD29" s="65">
        <f t="shared" si="6"/>
        <v>23564.230000000003</v>
      </c>
      <c r="BE29" s="65">
        <f t="shared" si="7"/>
        <v>31744.309999999998</v>
      </c>
      <c r="BF29" s="65">
        <f t="shared" si="8"/>
        <v>74675.180097667529</v>
      </c>
      <c r="BG29" s="66">
        <f t="shared" si="9"/>
        <v>600.24427176178199</v>
      </c>
      <c r="BH29" s="66">
        <f t="shared" si="10"/>
        <v>32.535862237357804</v>
      </c>
      <c r="BI29" s="66">
        <f t="shared" si="11"/>
        <v>0.82641666666666669</v>
      </c>
      <c r="BJ29" s="66">
        <f t="shared" si="12"/>
        <v>40.627982758620696</v>
      </c>
      <c r="BK29" s="66">
        <f t="shared" si="13"/>
        <v>54.731568965517241</v>
      </c>
      <c r="BL29" s="66">
        <f t="shared" si="14"/>
        <v>128.75031051321989</v>
      </c>
      <c r="BM29" s="207">
        <f t="shared" si="16"/>
        <v>39879.18</v>
      </c>
    </row>
    <row r="30" spans="1:65" x14ac:dyDescent="0.35">
      <c r="A30" s="1">
        <v>403</v>
      </c>
      <c r="B30">
        <v>2</v>
      </c>
      <c r="C30" t="s">
        <v>37</v>
      </c>
      <c r="D30" t="s">
        <v>1243</v>
      </c>
      <c r="E30" s="6" t="s">
        <v>1109</v>
      </c>
      <c r="F30" s="7" t="s">
        <v>1110</v>
      </c>
      <c r="G30" s="6">
        <v>-15.37</v>
      </c>
      <c r="H30" s="6">
        <v>-48.78</v>
      </c>
      <c r="I30" s="6">
        <v>770</v>
      </c>
      <c r="J30" s="8">
        <v>31081.371963744201</v>
      </c>
      <c r="K30" t="s">
        <v>1166</v>
      </c>
      <c r="L30" t="s">
        <v>1062</v>
      </c>
      <c r="M30">
        <v>600</v>
      </c>
      <c r="N30">
        <v>600</v>
      </c>
      <c r="O30">
        <v>17.27</v>
      </c>
      <c r="P30">
        <v>21054.37</v>
      </c>
      <c r="Q30">
        <v>18875.330000000002</v>
      </c>
      <c r="R30">
        <v>5266.4</v>
      </c>
      <c r="S30">
        <v>34606.78</v>
      </c>
      <c r="T30">
        <v>0</v>
      </c>
      <c r="U30">
        <v>4744.55</v>
      </c>
      <c r="V30">
        <v>0</v>
      </c>
      <c r="W30" s="181">
        <f t="shared" si="0"/>
        <v>25798.92</v>
      </c>
      <c r="X30" s="181">
        <f t="shared" si="1"/>
        <v>42.998199999999997</v>
      </c>
      <c r="Y30" s="174">
        <v>84564.69</v>
      </c>
      <c r="Z30" s="181">
        <f t="shared" si="2"/>
        <v>140.94114999999999</v>
      </c>
      <c r="AA30" s="174">
        <v>2.0422235332501069E-2</v>
      </c>
      <c r="AB30" s="174">
        <v>24.89735373002609</v>
      </c>
      <c r="AC30" s="174">
        <v>22.320580847632741</v>
      </c>
      <c r="AD30" s="174">
        <v>6.2276583760905408</v>
      </c>
      <c r="AE30" s="174">
        <v>40.923439795025558</v>
      </c>
      <c r="AF30">
        <v>0</v>
      </c>
      <c r="AG30" s="106">
        <v>5.6105568411591173</v>
      </c>
      <c r="AH30" s="106">
        <v>0</v>
      </c>
      <c r="AI30" s="106">
        <v>100</v>
      </c>
      <c r="AJ30">
        <v>40.24</v>
      </c>
      <c r="AK30">
        <v>43.03</v>
      </c>
      <c r="AL30">
        <v>57.68</v>
      </c>
      <c r="AM30">
        <v>140.94</v>
      </c>
      <c r="AN30" t="s">
        <v>1066</v>
      </c>
      <c r="AO30">
        <v>9.9</v>
      </c>
      <c r="AP30">
        <v>8.33</v>
      </c>
      <c r="AQ30">
        <v>12.806699999999999</v>
      </c>
      <c r="AR30" t="s">
        <v>1071</v>
      </c>
      <c r="AS30" t="s">
        <v>1073</v>
      </c>
      <c r="AT30" t="s">
        <v>1075</v>
      </c>
      <c r="AU30" t="s">
        <v>1077</v>
      </c>
      <c r="AV30" t="s">
        <v>1082</v>
      </c>
      <c r="AW30" t="s">
        <v>1083</v>
      </c>
      <c r="AX30" s="65">
        <f t="shared" si="15"/>
        <v>583.5</v>
      </c>
      <c r="AY30" s="65">
        <v>2862.47</v>
      </c>
      <c r="AZ30" s="106">
        <v>1049.3929266519519</v>
      </c>
      <c r="BA30" s="65">
        <f t="shared" si="3"/>
        <v>4495.362926651952</v>
      </c>
      <c r="BB30" s="65">
        <f t="shared" si="4"/>
        <v>24749.527073348047</v>
      </c>
      <c r="BC30" s="65">
        <f t="shared" si="5"/>
        <v>17.27</v>
      </c>
      <c r="BD30" s="65">
        <f t="shared" si="6"/>
        <v>23558.230000000003</v>
      </c>
      <c r="BE30" s="65">
        <f t="shared" si="7"/>
        <v>31744.309999999998</v>
      </c>
      <c r="BF30" s="65">
        <f t="shared" si="8"/>
        <v>80069.327073348046</v>
      </c>
      <c r="BG30" s="66">
        <f t="shared" si="9"/>
        <v>642.19470380742166</v>
      </c>
      <c r="BH30" s="66">
        <f t="shared" si="10"/>
        <v>42.671598402324221</v>
      </c>
      <c r="BI30" s="66">
        <f t="shared" si="11"/>
        <v>2.8783333333333331E-2</v>
      </c>
      <c r="BJ30" s="66">
        <f t="shared" si="12"/>
        <v>40.617637931034487</v>
      </c>
      <c r="BK30" s="66">
        <f t="shared" si="13"/>
        <v>54.731568965517241</v>
      </c>
      <c r="BL30" s="66">
        <f t="shared" si="14"/>
        <v>138.0505639195656</v>
      </c>
      <c r="BM30" s="207">
        <f t="shared" si="16"/>
        <v>39873.18</v>
      </c>
    </row>
    <row r="31" spans="1:65" x14ac:dyDescent="0.35">
      <c r="A31" s="1">
        <v>404</v>
      </c>
      <c r="B31">
        <v>2</v>
      </c>
      <c r="C31" t="s">
        <v>37</v>
      </c>
      <c r="D31" t="s">
        <v>1244</v>
      </c>
      <c r="E31" s="6" t="s">
        <v>1111</v>
      </c>
      <c r="F31" s="7" t="s">
        <v>1112</v>
      </c>
      <c r="G31" s="6">
        <v>-22.86</v>
      </c>
      <c r="H31" s="6">
        <v>-43.41</v>
      </c>
      <c r="I31" s="6">
        <v>45</v>
      </c>
      <c r="J31" s="8">
        <v>45016.2336447989</v>
      </c>
      <c r="K31" t="s">
        <v>1166</v>
      </c>
      <c r="L31" t="s">
        <v>1062</v>
      </c>
      <c r="M31">
        <v>600</v>
      </c>
      <c r="N31">
        <v>600</v>
      </c>
      <c r="O31">
        <v>0</v>
      </c>
      <c r="P31">
        <v>20531.740000000002</v>
      </c>
      <c r="Q31">
        <v>18875.330000000002</v>
      </c>
      <c r="R31">
        <v>5262.4</v>
      </c>
      <c r="S31">
        <v>34606.78</v>
      </c>
      <c r="T31">
        <v>0</v>
      </c>
      <c r="U31">
        <v>4744.55</v>
      </c>
      <c r="V31">
        <v>0</v>
      </c>
      <c r="W31" s="181">
        <f t="shared" si="0"/>
        <v>25276.29</v>
      </c>
      <c r="X31" s="181">
        <f t="shared" si="1"/>
        <v>42.12715</v>
      </c>
      <c r="Y31" s="174">
        <v>84020.79</v>
      </c>
      <c r="Z31" s="181">
        <f t="shared" si="2"/>
        <v>140.03465</v>
      </c>
      <c r="AA31" s="174">
        <v>0</v>
      </c>
      <c r="AB31" s="174">
        <v>24.436499585400242</v>
      </c>
      <c r="AC31" s="174">
        <v>22.46507084734624</v>
      </c>
      <c r="AD31" s="174">
        <v>6.2632117598513419</v>
      </c>
      <c r="AE31" s="174">
        <v>41.188353501555987</v>
      </c>
      <c r="AF31">
        <v>0</v>
      </c>
      <c r="AG31" s="106">
        <v>5.6468762076624133</v>
      </c>
      <c r="AH31" s="106">
        <v>0</v>
      </c>
      <c r="AI31" s="106">
        <v>100</v>
      </c>
      <c r="AJ31">
        <v>40.229999999999997</v>
      </c>
      <c r="AK31">
        <v>42.13</v>
      </c>
      <c r="AL31">
        <v>57.68</v>
      </c>
      <c r="AM31">
        <v>140.03</v>
      </c>
      <c r="AN31" t="s">
        <v>1067</v>
      </c>
      <c r="AO31">
        <v>9.9</v>
      </c>
      <c r="AP31">
        <v>8.33</v>
      </c>
      <c r="AQ31">
        <v>12.806699999999999</v>
      </c>
      <c r="AR31" t="s">
        <v>1071</v>
      </c>
      <c r="AS31" t="s">
        <v>1073</v>
      </c>
      <c r="AT31" t="s">
        <v>1075</v>
      </c>
      <c r="AU31" t="s">
        <v>1077</v>
      </c>
      <c r="AV31" t="s">
        <v>1082</v>
      </c>
      <c r="AW31" t="s">
        <v>1083</v>
      </c>
      <c r="AX31" s="65">
        <f t="shared" si="15"/>
        <v>583.5</v>
      </c>
      <c r="AY31" s="65">
        <v>2862.47</v>
      </c>
      <c r="AZ31" s="106">
        <v>1062.4856075361324</v>
      </c>
      <c r="BA31" s="65">
        <f t="shared" si="3"/>
        <v>4508.4556075361324</v>
      </c>
      <c r="BB31" s="65">
        <f t="shared" si="4"/>
        <v>24213.80439246387</v>
      </c>
      <c r="BC31" s="65">
        <f t="shared" si="5"/>
        <v>0</v>
      </c>
      <c r="BD31" s="65">
        <f t="shared" si="6"/>
        <v>23554.230000000003</v>
      </c>
      <c r="BE31" s="65">
        <f t="shared" si="7"/>
        <v>31744.309999999998</v>
      </c>
      <c r="BF31" s="65">
        <f t="shared" si="8"/>
        <v>79512.334392463861</v>
      </c>
      <c r="BG31" s="66">
        <f t="shared" si="9"/>
        <v>644.06508679087608</v>
      </c>
      <c r="BH31" s="66">
        <f t="shared" si="10"/>
        <v>41.747938607696327</v>
      </c>
      <c r="BI31" s="66">
        <f t="shared" si="11"/>
        <v>0</v>
      </c>
      <c r="BJ31" s="66">
        <f t="shared" si="12"/>
        <v>40.610741379310348</v>
      </c>
      <c r="BK31" s="66">
        <f t="shared" si="13"/>
        <v>54.731568965517241</v>
      </c>
      <c r="BL31" s="66">
        <f t="shared" si="14"/>
        <v>137.09023171114458</v>
      </c>
      <c r="BM31" s="207">
        <f t="shared" si="16"/>
        <v>39869.18</v>
      </c>
    </row>
    <row r="32" spans="1:65" x14ac:dyDescent="0.35">
      <c r="A32" s="1">
        <v>405</v>
      </c>
      <c r="B32">
        <v>2</v>
      </c>
      <c r="C32" t="s">
        <v>37</v>
      </c>
      <c r="D32" t="s">
        <v>1245</v>
      </c>
      <c r="E32" s="6" t="s">
        <v>1113</v>
      </c>
      <c r="F32" s="7" t="s">
        <v>1114</v>
      </c>
      <c r="G32" s="6">
        <v>-20.32</v>
      </c>
      <c r="H32" s="6">
        <v>-40.340000000000003</v>
      </c>
      <c r="I32" s="6">
        <v>9</v>
      </c>
      <c r="J32" s="8">
        <v>54061.366139626101</v>
      </c>
      <c r="K32" t="s">
        <v>1166</v>
      </c>
      <c r="L32" t="s">
        <v>1062</v>
      </c>
      <c r="M32">
        <v>600</v>
      </c>
      <c r="N32">
        <v>600</v>
      </c>
      <c r="O32">
        <v>0</v>
      </c>
      <c r="P32">
        <v>22915.83</v>
      </c>
      <c r="Q32">
        <v>18875.330000000002</v>
      </c>
      <c r="R32">
        <v>5264.2</v>
      </c>
      <c r="S32">
        <v>34606.78</v>
      </c>
      <c r="T32">
        <v>0</v>
      </c>
      <c r="U32">
        <v>4744.55</v>
      </c>
      <c r="V32">
        <v>0</v>
      </c>
      <c r="W32" s="181">
        <f t="shared" si="0"/>
        <v>27660.38</v>
      </c>
      <c r="X32" s="181">
        <f t="shared" si="1"/>
        <v>46.100633333333334</v>
      </c>
      <c r="Y32" s="174">
        <v>86406.68</v>
      </c>
      <c r="Z32" s="181">
        <f t="shared" si="2"/>
        <v>144.01113333333333</v>
      </c>
      <c r="AA32" s="174">
        <v>0</v>
      </c>
      <c r="AB32" s="174">
        <v>26.520900930344741</v>
      </c>
      <c r="AC32" s="174">
        <v>21.844757835852509</v>
      </c>
      <c r="AD32" s="174">
        <v>6.0923530449266199</v>
      </c>
      <c r="AE32" s="174">
        <v>40.05104697923818</v>
      </c>
      <c r="AF32">
        <v>0</v>
      </c>
      <c r="AG32" s="106">
        <v>5.4909527828172564</v>
      </c>
      <c r="AH32" s="106">
        <v>0</v>
      </c>
      <c r="AI32" s="106">
        <v>100</v>
      </c>
      <c r="AJ32">
        <v>40.229999999999997</v>
      </c>
      <c r="AK32">
        <v>46.1</v>
      </c>
      <c r="AL32">
        <v>57.68</v>
      </c>
      <c r="AM32">
        <v>144.01</v>
      </c>
      <c r="AN32" t="s">
        <v>1068</v>
      </c>
      <c r="AO32">
        <v>9.9</v>
      </c>
      <c r="AP32">
        <v>8.33</v>
      </c>
      <c r="AQ32">
        <v>12.806699999999999</v>
      </c>
      <c r="AR32" t="s">
        <v>1071</v>
      </c>
      <c r="AS32" t="s">
        <v>1073</v>
      </c>
      <c r="AT32" t="s">
        <v>1075</v>
      </c>
      <c r="AU32" t="s">
        <v>1077</v>
      </c>
      <c r="AV32" t="s">
        <v>1082</v>
      </c>
      <c r="AW32" t="s">
        <v>1083</v>
      </c>
      <c r="AX32" s="65">
        <f t="shared" si="15"/>
        <v>583.5</v>
      </c>
      <c r="AY32" s="65">
        <v>2862.47</v>
      </c>
      <c r="AZ32" s="106">
        <v>1153.2590591757603</v>
      </c>
      <c r="BA32" s="65">
        <f t="shared" si="3"/>
        <v>4599.2290591757601</v>
      </c>
      <c r="BB32" s="65">
        <f t="shared" si="4"/>
        <v>26507.120940824239</v>
      </c>
      <c r="BC32" s="65">
        <f t="shared" si="5"/>
        <v>0</v>
      </c>
      <c r="BD32" s="65">
        <f t="shared" si="6"/>
        <v>23556.030000000002</v>
      </c>
      <c r="BE32" s="65">
        <f t="shared" si="7"/>
        <v>31744.309999999998</v>
      </c>
      <c r="BF32" s="65">
        <f t="shared" si="8"/>
        <v>81807.45094082423</v>
      </c>
      <c r="BG32" s="66">
        <f t="shared" si="9"/>
        <v>657.03272273939433</v>
      </c>
      <c r="BH32" s="66">
        <f t="shared" si="10"/>
        <v>45.701932656593513</v>
      </c>
      <c r="BI32" s="66">
        <f t="shared" si="11"/>
        <v>0</v>
      </c>
      <c r="BJ32" s="66">
        <f t="shared" si="12"/>
        <v>40.613844827586213</v>
      </c>
      <c r="BK32" s="66">
        <f t="shared" si="13"/>
        <v>54.731568965517241</v>
      </c>
      <c r="BL32" s="66">
        <f t="shared" si="14"/>
        <v>141.04732920831765</v>
      </c>
      <c r="BM32" s="207">
        <f t="shared" si="16"/>
        <v>39870.979999999996</v>
      </c>
    </row>
    <row r="33" spans="1:65" x14ac:dyDescent="0.35">
      <c r="A33" s="1">
        <v>406</v>
      </c>
      <c r="B33">
        <v>2</v>
      </c>
      <c r="C33" t="s">
        <v>37</v>
      </c>
      <c r="D33" t="s">
        <v>1246</v>
      </c>
      <c r="E33" s="6" t="s">
        <v>1115</v>
      </c>
      <c r="F33" s="7" t="s">
        <v>1116</v>
      </c>
      <c r="G33" s="6">
        <v>-8.0500000000000007</v>
      </c>
      <c r="H33" s="6">
        <v>-34.880000000000003</v>
      </c>
      <c r="I33" s="6">
        <v>10</v>
      </c>
      <c r="J33" s="8">
        <v>63550.072249703</v>
      </c>
      <c r="K33" t="s">
        <v>1166</v>
      </c>
      <c r="L33" t="s">
        <v>1062</v>
      </c>
      <c r="M33">
        <v>600</v>
      </c>
      <c r="N33">
        <v>600</v>
      </c>
      <c r="O33">
        <v>0</v>
      </c>
      <c r="P33">
        <v>26955.75</v>
      </c>
      <c r="Q33">
        <v>18875.330000000002</v>
      </c>
      <c r="R33">
        <v>5250.2</v>
      </c>
      <c r="S33">
        <v>34606.78</v>
      </c>
      <c r="T33">
        <v>0</v>
      </c>
      <c r="U33">
        <v>4744.55</v>
      </c>
      <c r="V33">
        <v>0</v>
      </c>
      <c r="W33" s="181">
        <f t="shared" si="0"/>
        <v>31700.3</v>
      </c>
      <c r="X33" s="181">
        <f t="shared" si="1"/>
        <v>52.833833333333331</v>
      </c>
      <c r="Y33" s="174">
        <v>90432.6</v>
      </c>
      <c r="Z33" s="181">
        <f t="shared" si="2"/>
        <v>150.721</v>
      </c>
      <c r="AA33" s="174">
        <v>0</v>
      </c>
      <c r="AB33" s="174">
        <v>29.807558336263689</v>
      </c>
      <c r="AC33" s="174">
        <v>20.872262878652169</v>
      </c>
      <c r="AD33" s="174">
        <v>5.805649732507967</v>
      </c>
      <c r="AE33" s="174">
        <v>38.268036084332422</v>
      </c>
      <c r="AF33">
        <v>0</v>
      </c>
      <c r="AG33" s="106">
        <v>5.2465040262029401</v>
      </c>
      <c r="AH33" s="106">
        <v>0</v>
      </c>
      <c r="AI33" s="106">
        <v>100</v>
      </c>
      <c r="AJ33">
        <v>40.21</v>
      </c>
      <c r="AK33">
        <v>52.83</v>
      </c>
      <c r="AL33">
        <v>57.68</v>
      </c>
      <c r="AM33">
        <v>150.72</v>
      </c>
      <c r="AN33" t="s">
        <v>1069</v>
      </c>
      <c r="AO33">
        <v>9.9</v>
      </c>
      <c r="AP33">
        <v>8.33</v>
      </c>
      <c r="AQ33">
        <v>12.806699999999999</v>
      </c>
      <c r="AR33" t="s">
        <v>1071</v>
      </c>
      <c r="AS33" t="s">
        <v>1073</v>
      </c>
      <c r="AT33" t="s">
        <v>1075</v>
      </c>
      <c r="AU33" t="s">
        <v>1077</v>
      </c>
      <c r="AV33" t="s">
        <v>1082</v>
      </c>
      <c r="AW33" t="s">
        <v>1083</v>
      </c>
      <c r="AX33" s="65">
        <f t="shared" si="15"/>
        <v>583.5</v>
      </c>
      <c r="AY33" s="65">
        <v>2862.47</v>
      </c>
      <c r="AZ33" s="106">
        <v>1293.1074486870325</v>
      </c>
      <c r="BA33" s="65">
        <f t="shared" si="3"/>
        <v>4739.0774486870323</v>
      </c>
      <c r="BB33" s="65">
        <f t="shared" si="4"/>
        <v>30407.192551312968</v>
      </c>
      <c r="BC33" s="65">
        <f t="shared" si="5"/>
        <v>0</v>
      </c>
      <c r="BD33" s="65">
        <f t="shared" si="6"/>
        <v>23542.030000000002</v>
      </c>
      <c r="BE33" s="65">
        <f t="shared" si="7"/>
        <v>31744.309999999998</v>
      </c>
      <c r="BF33" s="65">
        <f t="shared" si="8"/>
        <v>85693.52255131297</v>
      </c>
      <c r="BG33" s="66">
        <f t="shared" si="9"/>
        <v>677.01106409814747</v>
      </c>
      <c r="BH33" s="66">
        <f t="shared" si="10"/>
        <v>52.426194053987878</v>
      </c>
      <c r="BI33" s="66">
        <f t="shared" si="11"/>
        <v>0</v>
      </c>
      <c r="BJ33" s="66">
        <f t="shared" si="12"/>
        <v>40.589706896551725</v>
      </c>
      <c r="BK33" s="66">
        <f t="shared" si="13"/>
        <v>54.731568965517241</v>
      </c>
      <c r="BL33" s="66">
        <f t="shared" si="14"/>
        <v>147.74745267467753</v>
      </c>
      <c r="BM33" s="207">
        <f t="shared" si="16"/>
        <v>39856.979999999996</v>
      </c>
    </row>
    <row r="34" spans="1:65" x14ac:dyDescent="0.35">
      <c r="A34" s="1">
        <v>407</v>
      </c>
      <c r="B34">
        <v>2</v>
      </c>
      <c r="C34" t="s">
        <v>37</v>
      </c>
      <c r="D34" t="s">
        <v>1247</v>
      </c>
      <c r="E34" s="6" t="s">
        <v>1117</v>
      </c>
      <c r="F34" s="7" t="s">
        <v>1118</v>
      </c>
      <c r="G34" s="6">
        <v>-3.8</v>
      </c>
      <c r="H34" s="6">
        <v>-38.53</v>
      </c>
      <c r="I34" s="6">
        <v>41</v>
      </c>
      <c r="J34" s="8">
        <v>71394.000753582499</v>
      </c>
      <c r="K34" t="s">
        <v>1166</v>
      </c>
      <c r="L34" t="s">
        <v>1062</v>
      </c>
      <c r="M34">
        <v>600</v>
      </c>
      <c r="N34">
        <v>600</v>
      </c>
      <c r="O34">
        <v>0</v>
      </c>
      <c r="P34">
        <v>25859.61</v>
      </c>
      <c r="Q34">
        <v>18875.330000000002</v>
      </c>
      <c r="R34">
        <v>5255.2</v>
      </c>
      <c r="S34">
        <v>34606.78</v>
      </c>
      <c r="T34">
        <v>0</v>
      </c>
      <c r="U34">
        <v>4744.55</v>
      </c>
      <c r="V34">
        <v>0</v>
      </c>
      <c r="W34" s="181">
        <f t="shared" si="0"/>
        <v>30604.16</v>
      </c>
      <c r="X34" s="181">
        <f t="shared" si="1"/>
        <v>51.006933333333336</v>
      </c>
      <c r="Y34" s="174">
        <v>89341.46</v>
      </c>
      <c r="Z34" s="181">
        <f t="shared" si="2"/>
        <v>148.90243333333333</v>
      </c>
      <c r="AA34" s="174">
        <v>0</v>
      </c>
      <c r="AB34" s="174">
        <v>28.94469152395763</v>
      </c>
      <c r="AC34" s="174">
        <v>21.127178803659579</v>
      </c>
      <c r="AD34" s="174">
        <v>5.8821514669672954</v>
      </c>
      <c r="AE34" s="174">
        <v>38.735409069876397</v>
      </c>
      <c r="AF34">
        <v>0</v>
      </c>
      <c r="AG34" s="106">
        <v>5.3105803285507083</v>
      </c>
      <c r="AH34" s="106">
        <v>0</v>
      </c>
      <c r="AI34" s="106">
        <v>100</v>
      </c>
      <c r="AJ34">
        <v>40.22</v>
      </c>
      <c r="AK34">
        <v>51.01</v>
      </c>
      <c r="AL34">
        <v>57.68</v>
      </c>
      <c r="AM34">
        <v>148.9</v>
      </c>
      <c r="AN34" t="s">
        <v>1070</v>
      </c>
      <c r="AO34">
        <v>9.9</v>
      </c>
      <c r="AP34">
        <v>8.33</v>
      </c>
      <c r="AQ34">
        <v>12.806699999999999</v>
      </c>
      <c r="AR34" t="s">
        <v>1071</v>
      </c>
      <c r="AS34" t="s">
        <v>1073</v>
      </c>
      <c r="AT34" t="s">
        <v>1075</v>
      </c>
      <c r="AU34" t="s">
        <v>1077</v>
      </c>
      <c r="AV34" t="s">
        <v>1082</v>
      </c>
      <c r="AW34" t="s">
        <v>1083</v>
      </c>
      <c r="AX34" s="65">
        <f t="shared" si="15"/>
        <v>583.5</v>
      </c>
      <c r="AY34" s="65">
        <v>2862.47</v>
      </c>
      <c r="AZ34" s="106">
        <v>1243.2200390843632</v>
      </c>
      <c r="BA34" s="65">
        <f t="shared" si="3"/>
        <v>4689.190039084363</v>
      </c>
      <c r="BB34" s="65">
        <f t="shared" si="4"/>
        <v>29360.939960915635</v>
      </c>
      <c r="BC34" s="65">
        <f t="shared" si="5"/>
        <v>0</v>
      </c>
      <c r="BD34" s="65">
        <f t="shared" si="6"/>
        <v>23547.030000000002</v>
      </c>
      <c r="BE34" s="65">
        <f t="shared" si="7"/>
        <v>31744.309999999998</v>
      </c>
      <c r="BF34" s="65">
        <f t="shared" si="8"/>
        <v>84652.269960915641</v>
      </c>
      <c r="BG34" s="66">
        <f t="shared" si="9"/>
        <v>669.88429129776614</v>
      </c>
      <c r="BH34" s="66">
        <f t="shared" si="10"/>
        <v>50.622310277440754</v>
      </c>
      <c r="BI34" s="66">
        <f t="shared" si="11"/>
        <v>0</v>
      </c>
      <c r="BJ34" s="66">
        <f t="shared" si="12"/>
        <v>40.598327586206899</v>
      </c>
      <c r="BK34" s="66">
        <f t="shared" si="13"/>
        <v>54.731568965517241</v>
      </c>
      <c r="BL34" s="66">
        <f t="shared" si="14"/>
        <v>145.9521895877856</v>
      </c>
      <c r="BM34" s="207">
        <f t="shared" si="16"/>
        <v>39861.979999999996</v>
      </c>
    </row>
    <row r="35" spans="1:65" x14ac:dyDescent="0.35">
      <c r="A35" s="1">
        <v>488</v>
      </c>
      <c r="B35">
        <v>3</v>
      </c>
      <c r="C35" t="s">
        <v>37</v>
      </c>
      <c r="D35" t="s">
        <v>1248</v>
      </c>
      <c r="E35" s="6" t="s">
        <v>1104</v>
      </c>
      <c r="F35" s="7" t="s">
        <v>1105</v>
      </c>
      <c r="G35" s="6">
        <v>-22.74</v>
      </c>
      <c r="H35" s="6">
        <v>-45.59</v>
      </c>
      <c r="I35" s="6">
        <v>1642</v>
      </c>
      <c r="J35" s="8">
        <v>3495.45982983364</v>
      </c>
      <c r="K35" t="s">
        <v>1166</v>
      </c>
      <c r="L35" t="s">
        <v>1062</v>
      </c>
      <c r="M35">
        <v>600</v>
      </c>
      <c r="N35">
        <v>600</v>
      </c>
      <c r="O35">
        <v>586.41999999999996</v>
      </c>
      <c r="P35">
        <v>9759.35</v>
      </c>
      <c r="Q35">
        <v>18875.330000000002</v>
      </c>
      <c r="R35">
        <v>5265.2</v>
      </c>
      <c r="S35">
        <v>34606.78</v>
      </c>
      <c r="T35">
        <v>0</v>
      </c>
      <c r="U35">
        <v>4572.29</v>
      </c>
      <c r="V35">
        <v>0</v>
      </c>
      <c r="W35" s="181">
        <f t="shared" si="0"/>
        <v>14331.64</v>
      </c>
      <c r="X35" s="181">
        <f t="shared" si="1"/>
        <v>23.886066666666665</v>
      </c>
      <c r="Y35" s="174">
        <v>73665.350000000006</v>
      </c>
      <c r="Z35" s="181">
        <f t="shared" si="2"/>
        <v>122.77558333333334</v>
      </c>
      <c r="AA35" s="174">
        <v>0.79605947708115132</v>
      </c>
      <c r="AB35" s="174">
        <v>13.248223214849309</v>
      </c>
      <c r="AC35" s="174">
        <v>25.62307787854127</v>
      </c>
      <c r="AD35" s="174">
        <v>7.147458065426961</v>
      </c>
      <c r="AE35" s="174">
        <v>46.978369070397413</v>
      </c>
      <c r="AF35">
        <v>0</v>
      </c>
      <c r="AG35" s="106">
        <v>6.2068394435104146</v>
      </c>
      <c r="AH35" s="106">
        <v>0</v>
      </c>
      <c r="AI35" s="106">
        <v>100</v>
      </c>
      <c r="AJ35">
        <v>40.229999999999997</v>
      </c>
      <c r="AK35">
        <v>24.86</v>
      </c>
      <c r="AL35">
        <v>57.68</v>
      </c>
      <c r="AM35">
        <v>122.78</v>
      </c>
      <c r="AN35" t="s">
        <v>1063</v>
      </c>
      <c r="AO35">
        <v>9.9</v>
      </c>
      <c r="AP35">
        <v>8.33</v>
      </c>
      <c r="AQ35">
        <v>12.806699999999999</v>
      </c>
      <c r="AR35" t="s">
        <v>1071</v>
      </c>
      <c r="AS35" t="s">
        <v>1073</v>
      </c>
      <c r="AT35" t="s">
        <v>1075</v>
      </c>
      <c r="AU35" t="s">
        <v>1077</v>
      </c>
      <c r="AV35" t="s">
        <v>1082</v>
      </c>
      <c r="AW35" t="s">
        <v>1084</v>
      </c>
      <c r="AX35" s="65">
        <f t="shared" si="15"/>
        <v>583.5</v>
      </c>
      <c r="AY35" s="65">
        <v>2862.47</v>
      </c>
      <c r="AZ35" s="106">
        <v>462.90051634846583</v>
      </c>
      <c r="BA35" s="65">
        <f t="shared" si="3"/>
        <v>3908.8705163484656</v>
      </c>
      <c r="BB35" s="65">
        <f t="shared" si="4"/>
        <v>13868.739483651534</v>
      </c>
      <c r="BC35" s="65">
        <f t="shared" si="5"/>
        <v>586.41999999999996</v>
      </c>
      <c r="BD35" s="65">
        <f t="shared" si="6"/>
        <v>23557.030000000002</v>
      </c>
      <c r="BE35" s="65">
        <f t="shared" si="7"/>
        <v>31744.309999999998</v>
      </c>
      <c r="BF35" s="65">
        <f t="shared" si="8"/>
        <v>69756.479483651536</v>
      </c>
      <c r="BG35" s="66">
        <f t="shared" si="9"/>
        <v>558.41007376406651</v>
      </c>
      <c r="BH35" s="66">
        <f t="shared" si="10"/>
        <v>23.911619799399197</v>
      </c>
      <c r="BI35" s="66">
        <f t="shared" si="11"/>
        <v>0.97736666666666661</v>
      </c>
      <c r="BJ35" s="66">
        <f t="shared" si="12"/>
        <v>40.615568965517248</v>
      </c>
      <c r="BK35" s="66">
        <f t="shared" si="13"/>
        <v>54.731568965517241</v>
      </c>
      <c r="BL35" s="66">
        <f t="shared" si="14"/>
        <v>120.2697922131923</v>
      </c>
      <c r="BM35" s="207">
        <f t="shared" si="16"/>
        <v>39871.979999999996</v>
      </c>
    </row>
    <row r="36" spans="1:65" x14ac:dyDescent="0.35">
      <c r="A36" s="1">
        <v>489</v>
      </c>
      <c r="B36">
        <v>3</v>
      </c>
      <c r="C36" t="s">
        <v>37</v>
      </c>
      <c r="D36" t="s">
        <v>1249</v>
      </c>
      <c r="E36" s="6" t="s">
        <v>1104</v>
      </c>
      <c r="F36" s="7" t="s">
        <v>1106</v>
      </c>
      <c r="G36" s="6">
        <v>-23.85</v>
      </c>
      <c r="H36" s="6">
        <v>-46.64</v>
      </c>
      <c r="I36" s="6">
        <v>792</v>
      </c>
      <c r="J36" s="8">
        <v>14172.2970393051</v>
      </c>
      <c r="K36" t="s">
        <v>1166</v>
      </c>
      <c r="L36" t="s">
        <v>1062</v>
      </c>
      <c r="M36">
        <v>600</v>
      </c>
      <c r="N36">
        <v>600</v>
      </c>
      <c r="O36">
        <v>161.19</v>
      </c>
      <c r="P36">
        <v>13466.72</v>
      </c>
      <c r="Q36">
        <v>18875.330000000002</v>
      </c>
      <c r="R36">
        <v>5266.4</v>
      </c>
      <c r="S36">
        <v>34606.78</v>
      </c>
      <c r="T36">
        <v>0</v>
      </c>
      <c r="U36">
        <v>4572.29</v>
      </c>
      <c r="V36">
        <v>0</v>
      </c>
      <c r="W36" s="181">
        <f t="shared" si="0"/>
        <v>18039.009999999998</v>
      </c>
      <c r="X36" s="181">
        <f t="shared" si="1"/>
        <v>30.065016666666665</v>
      </c>
      <c r="Y36" s="174">
        <v>76948.7</v>
      </c>
      <c r="Z36" s="181">
        <f t="shared" si="2"/>
        <v>128.24783333333332</v>
      </c>
      <c r="AA36" s="174">
        <v>0.20947722313697309</v>
      </c>
      <c r="AB36" s="174">
        <v>17.50090644806215</v>
      </c>
      <c r="AC36" s="174">
        <v>24.529758137564379</v>
      </c>
      <c r="AD36" s="174">
        <v>6.8440402501926609</v>
      </c>
      <c r="AE36" s="174">
        <v>44.973833216155697</v>
      </c>
      <c r="AF36">
        <v>0</v>
      </c>
      <c r="AG36" s="106">
        <v>5.9419977205592822</v>
      </c>
      <c r="AH36" s="106">
        <v>0</v>
      </c>
      <c r="AI36" s="106">
        <v>100</v>
      </c>
      <c r="AJ36">
        <v>40.24</v>
      </c>
      <c r="AK36">
        <v>30.33</v>
      </c>
      <c r="AL36">
        <v>57.68</v>
      </c>
      <c r="AM36">
        <v>128.25</v>
      </c>
      <c r="AN36" t="s">
        <v>1064</v>
      </c>
      <c r="AO36">
        <v>9.9</v>
      </c>
      <c r="AP36">
        <v>8.33</v>
      </c>
      <c r="AQ36">
        <v>12.806699999999999</v>
      </c>
      <c r="AR36" t="s">
        <v>1071</v>
      </c>
      <c r="AS36" t="s">
        <v>1073</v>
      </c>
      <c r="AT36" t="s">
        <v>1075</v>
      </c>
      <c r="AU36" t="s">
        <v>1077</v>
      </c>
      <c r="AV36" t="s">
        <v>1082</v>
      </c>
      <c r="AW36" t="s">
        <v>1084</v>
      </c>
      <c r="AX36" s="65">
        <f t="shared" si="15"/>
        <v>583.5</v>
      </c>
      <c r="AY36" s="65">
        <v>2862.47</v>
      </c>
      <c r="AZ36" s="106">
        <v>684.9422663083742</v>
      </c>
      <c r="BA36" s="65">
        <f t="shared" si="3"/>
        <v>4130.9122663083745</v>
      </c>
      <c r="BB36" s="65">
        <f t="shared" si="4"/>
        <v>17354.067733691623</v>
      </c>
      <c r="BC36" s="65">
        <f t="shared" si="5"/>
        <v>161.19</v>
      </c>
      <c r="BD36" s="65">
        <f t="shared" si="6"/>
        <v>23558.230000000003</v>
      </c>
      <c r="BE36" s="65">
        <f t="shared" si="7"/>
        <v>31744.309999999998</v>
      </c>
      <c r="BF36" s="65">
        <f t="shared" si="8"/>
        <v>72817.787733691628</v>
      </c>
      <c r="BG36" s="66">
        <f t="shared" si="9"/>
        <v>590.13032375833916</v>
      </c>
      <c r="BH36" s="66">
        <f t="shared" si="10"/>
        <v>29.920806437399349</v>
      </c>
      <c r="BI36" s="66">
        <f t="shared" si="11"/>
        <v>0.26865</v>
      </c>
      <c r="BJ36" s="66">
        <f t="shared" si="12"/>
        <v>40.617637931034487</v>
      </c>
      <c r="BK36" s="66">
        <f t="shared" si="13"/>
        <v>54.731568965517241</v>
      </c>
      <c r="BL36" s="66">
        <f t="shared" si="14"/>
        <v>125.54790988567522</v>
      </c>
      <c r="BM36" s="207">
        <f t="shared" si="16"/>
        <v>39873.18</v>
      </c>
    </row>
    <row r="37" spans="1:65" x14ac:dyDescent="0.35">
      <c r="A37" s="1">
        <v>490</v>
      </c>
      <c r="B37">
        <v>3</v>
      </c>
      <c r="C37" t="s">
        <v>37</v>
      </c>
      <c r="D37" t="s">
        <v>1250</v>
      </c>
      <c r="E37" s="6" t="s">
        <v>1107</v>
      </c>
      <c r="F37" s="7" t="s">
        <v>1108</v>
      </c>
      <c r="G37" s="6">
        <v>-30.03</v>
      </c>
      <c r="H37" s="6">
        <v>-51.23</v>
      </c>
      <c r="I37" s="6">
        <v>47</v>
      </c>
      <c r="J37" s="8">
        <v>23954.0527728093</v>
      </c>
      <c r="K37" t="s">
        <v>1166</v>
      </c>
      <c r="L37" t="s">
        <v>1062</v>
      </c>
      <c r="M37">
        <v>600</v>
      </c>
      <c r="N37">
        <v>600</v>
      </c>
      <c r="O37">
        <v>260.01</v>
      </c>
      <c r="P37">
        <v>14797.14</v>
      </c>
      <c r="Q37">
        <v>18875.330000000002</v>
      </c>
      <c r="R37">
        <v>5272.4</v>
      </c>
      <c r="S37">
        <v>34606.78</v>
      </c>
      <c r="T37">
        <v>0</v>
      </c>
      <c r="U37">
        <v>4572.29</v>
      </c>
      <c r="V37">
        <v>0</v>
      </c>
      <c r="W37" s="181">
        <f t="shared" si="0"/>
        <v>19369.43</v>
      </c>
      <c r="X37" s="181">
        <f t="shared" si="1"/>
        <v>32.282383333333335</v>
      </c>
      <c r="Y37" s="174">
        <v>78383.94</v>
      </c>
      <c r="Z37" s="181">
        <f t="shared" si="2"/>
        <v>130.63990000000001</v>
      </c>
      <c r="AA37" s="174">
        <v>0.33171335862933138</v>
      </c>
      <c r="AB37" s="174">
        <v>18.877770114643379</v>
      </c>
      <c r="AC37" s="174">
        <v>24.08060885941687</v>
      </c>
      <c r="AD37" s="174">
        <v>6.7263778779173373</v>
      </c>
      <c r="AE37" s="174">
        <v>44.150345083444392</v>
      </c>
      <c r="AF37">
        <v>0</v>
      </c>
      <c r="AG37" s="106">
        <v>5.8331974636641126</v>
      </c>
      <c r="AH37" s="106">
        <v>0</v>
      </c>
      <c r="AI37" s="106">
        <v>100</v>
      </c>
      <c r="AJ37">
        <v>40.25</v>
      </c>
      <c r="AK37">
        <v>32.72</v>
      </c>
      <c r="AL37">
        <v>57.68</v>
      </c>
      <c r="AM37">
        <v>130.63999999999999</v>
      </c>
      <c r="AN37" t="s">
        <v>1065</v>
      </c>
      <c r="AO37">
        <v>9.9</v>
      </c>
      <c r="AP37">
        <v>8.33</v>
      </c>
      <c r="AQ37">
        <v>12.806699999999999</v>
      </c>
      <c r="AR37" t="s">
        <v>1071</v>
      </c>
      <c r="AS37" t="s">
        <v>1073</v>
      </c>
      <c r="AT37" t="s">
        <v>1075</v>
      </c>
      <c r="AU37" t="s">
        <v>1077</v>
      </c>
      <c r="AV37" t="s">
        <v>1082</v>
      </c>
      <c r="AW37" t="s">
        <v>1084</v>
      </c>
      <c r="AX37" s="65">
        <f t="shared" si="15"/>
        <v>583.5</v>
      </c>
      <c r="AY37" s="65">
        <v>2862.47</v>
      </c>
      <c r="AZ37" s="106">
        <v>760.74690717866304</v>
      </c>
      <c r="BA37" s="65">
        <f t="shared" si="3"/>
        <v>4206.716907178663</v>
      </c>
      <c r="BB37" s="65">
        <f t="shared" si="4"/>
        <v>18608.683092821339</v>
      </c>
      <c r="BC37" s="65">
        <f t="shared" si="5"/>
        <v>260.01</v>
      </c>
      <c r="BD37" s="65">
        <f t="shared" si="6"/>
        <v>23564.230000000003</v>
      </c>
      <c r="BE37" s="65">
        <f t="shared" si="7"/>
        <v>31744.309999999998</v>
      </c>
      <c r="BF37" s="65">
        <f t="shared" si="8"/>
        <v>74177.223092821339</v>
      </c>
      <c r="BG37" s="66">
        <f t="shared" si="9"/>
        <v>600.95955816838045</v>
      </c>
      <c r="BH37" s="66">
        <f t="shared" si="10"/>
        <v>32.083936366933344</v>
      </c>
      <c r="BI37" s="66">
        <f t="shared" si="11"/>
        <v>0.43334999999999996</v>
      </c>
      <c r="BJ37" s="66">
        <f t="shared" si="12"/>
        <v>40.627982758620696</v>
      </c>
      <c r="BK37" s="66">
        <f t="shared" si="13"/>
        <v>54.731568965517241</v>
      </c>
      <c r="BL37" s="66">
        <f t="shared" si="14"/>
        <v>127.89176395314024</v>
      </c>
      <c r="BM37" s="207">
        <f t="shared" si="16"/>
        <v>39879.18</v>
      </c>
    </row>
    <row r="38" spans="1:65" x14ac:dyDescent="0.35">
      <c r="A38" s="1">
        <v>491</v>
      </c>
      <c r="B38">
        <v>3</v>
      </c>
      <c r="C38" t="s">
        <v>37</v>
      </c>
      <c r="D38" t="s">
        <v>1251</v>
      </c>
      <c r="E38" s="6" t="s">
        <v>1109</v>
      </c>
      <c r="F38" s="7" t="s">
        <v>1110</v>
      </c>
      <c r="G38" s="6">
        <v>-15.37</v>
      </c>
      <c r="H38" s="6">
        <v>-48.78</v>
      </c>
      <c r="I38" s="6">
        <v>770</v>
      </c>
      <c r="J38" s="8">
        <v>31081.371963744201</v>
      </c>
      <c r="K38" t="s">
        <v>1166</v>
      </c>
      <c r="L38" t="s">
        <v>1062</v>
      </c>
      <c r="M38">
        <v>600</v>
      </c>
      <c r="N38">
        <v>600</v>
      </c>
      <c r="O38">
        <v>10.86</v>
      </c>
      <c r="P38">
        <v>20501.580000000002</v>
      </c>
      <c r="Q38">
        <v>18875.330000000002</v>
      </c>
      <c r="R38">
        <v>5266.4</v>
      </c>
      <c r="S38">
        <v>34606.78</v>
      </c>
      <c r="T38">
        <v>0</v>
      </c>
      <c r="U38">
        <v>4572.29</v>
      </c>
      <c r="V38">
        <v>0</v>
      </c>
      <c r="W38" s="181">
        <f t="shared" si="0"/>
        <v>25073.870000000003</v>
      </c>
      <c r="X38" s="181">
        <f t="shared" si="1"/>
        <v>41.789783333333339</v>
      </c>
      <c r="Y38" s="174">
        <v>83833.23</v>
      </c>
      <c r="Z38" s="181">
        <f t="shared" si="2"/>
        <v>139.72205</v>
      </c>
      <c r="AA38" s="174">
        <v>1.295429032139165E-2</v>
      </c>
      <c r="AB38" s="174">
        <v>24.455195153520869</v>
      </c>
      <c r="AC38" s="174">
        <v>22.515331927446908</v>
      </c>
      <c r="AD38" s="174">
        <v>6.2819958147860939</v>
      </c>
      <c r="AE38" s="174">
        <v>41.280504162848082</v>
      </c>
      <c r="AF38">
        <v>0</v>
      </c>
      <c r="AG38" s="106">
        <v>5.4540305795207944</v>
      </c>
      <c r="AH38" s="106">
        <v>0</v>
      </c>
      <c r="AI38" s="106">
        <v>100</v>
      </c>
      <c r="AJ38">
        <v>40.24</v>
      </c>
      <c r="AK38">
        <v>41.81</v>
      </c>
      <c r="AL38">
        <v>57.68</v>
      </c>
      <c r="AM38">
        <v>139.72</v>
      </c>
      <c r="AN38" t="s">
        <v>1066</v>
      </c>
      <c r="AO38">
        <v>9.9</v>
      </c>
      <c r="AP38">
        <v>8.33</v>
      </c>
      <c r="AQ38">
        <v>12.806699999999999</v>
      </c>
      <c r="AR38" t="s">
        <v>1071</v>
      </c>
      <c r="AS38" t="s">
        <v>1073</v>
      </c>
      <c r="AT38" t="s">
        <v>1075</v>
      </c>
      <c r="AU38" t="s">
        <v>1077</v>
      </c>
      <c r="AV38" t="s">
        <v>1082</v>
      </c>
      <c r="AW38" t="s">
        <v>1084</v>
      </c>
      <c r="AX38" s="65">
        <f t="shared" si="15"/>
        <v>583.5</v>
      </c>
      <c r="AY38" s="65">
        <v>2862.47</v>
      </c>
      <c r="AZ38" s="106">
        <v>1050.073022151902</v>
      </c>
      <c r="BA38" s="65">
        <f t="shared" si="3"/>
        <v>4496.0430221519018</v>
      </c>
      <c r="BB38" s="65">
        <f t="shared" si="4"/>
        <v>24023.796977848102</v>
      </c>
      <c r="BC38" s="65">
        <f t="shared" si="5"/>
        <v>10.86</v>
      </c>
      <c r="BD38" s="65">
        <f t="shared" si="6"/>
        <v>23558.230000000003</v>
      </c>
      <c r="BE38" s="65">
        <f t="shared" si="7"/>
        <v>31744.309999999998</v>
      </c>
      <c r="BF38" s="65">
        <f t="shared" si="8"/>
        <v>79337.18697784809</v>
      </c>
      <c r="BG38" s="66">
        <f t="shared" si="9"/>
        <v>642.29186030741459</v>
      </c>
      <c r="BH38" s="66">
        <f t="shared" si="10"/>
        <v>41.420339616979483</v>
      </c>
      <c r="BI38" s="66">
        <f t="shared" si="11"/>
        <v>1.8099999999999998E-2</v>
      </c>
      <c r="BJ38" s="66">
        <f t="shared" si="12"/>
        <v>40.617637931034487</v>
      </c>
      <c r="BK38" s="66">
        <f t="shared" si="13"/>
        <v>54.731568965517241</v>
      </c>
      <c r="BL38" s="66">
        <f t="shared" si="14"/>
        <v>136.78825341008292</v>
      </c>
      <c r="BM38" s="207">
        <f t="shared" si="16"/>
        <v>39873.18</v>
      </c>
    </row>
    <row r="39" spans="1:65" x14ac:dyDescent="0.35">
      <c r="A39" s="1">
        <v>492</v>
      </c>
      <c r="B39">
        <v>3</v>
      </c>
      <c r="C39" t="s">
        <v>37</v>
      </c>
      <c r="D39" t="s">
        <v>1252</v>
      </c>
      <c r="E39" s="6" t="s">
        <v>1111</v>
      </c>
      <c r="F39" s="7" t="s">
        <v>1112</v>
      </c>
      <c r="G39" s="6">
        <v>-22.86</v>
      </c>
      <c r="H39" s="6">
        <v>-43.41</v>
      </c>
      <c r="I39" s="6">
        <v>45</v>
      </c>
      <c r="J39" s="8">
        <v>45016.2336447989</v>
      </c>
      <c r="K39" t="s">
        <v>1166</v>
      </c>
      <c r="L39" t="s">
        <v>1062</v>
      </c>
      <c r="M39">
        <v>600</v>
      </c>
      <c r="N39">
        <v>600</v>
      </c>
      <c r="O39">
        <v>0</v>
      </c>
      <c r="P39">
        <v>19852.86</v>
      </c>
      <c r="Q39">
        <v>18875.330000000002</v>
      </c>
      <c r="R39">
        <v>5262.4</v>
      </c>
      <c r="S39">
        <v>34606.78</v>
      </c>
      <c r="T39">
        <v>0</v>
      </c>
      <c r="U39">
        <v>4572.29</v>
      </c>
      <c r="V39">
        <v>0</v>
      </c>
      <c r="W39" s="181">
        <f t="shared" si="0"/>
        <v>24425.15</v>
      </c>
      <c r="X39" s="181">
        <f t="shared" si="1"/>
        <v>40.708583333333337</v>
      </c>
      <c r="Y39" s="174">
        <v>83169.649999999994</v>
      </c>
      <c r="Z39" s="181">
        <f t="shared" si="2"/>
        <v>138.61608333333334</v>
      </c>
      <c r="AA39" s="174">
        <v>0</v>
      </c>
      <c r="AB39" s="174">
        <v>23.870318078770321</v>
      </c>
      <c r="AC39" s="174">
        <v>22.69497346688366</v>
      </c>
      <c r="AD39" s="174">
        <v>6.3273080985672054</v>
      </c>
      <c r="AE39" s="174">
        <v>41.609866098991652</v>
      </c>
      <c r="AF39">
        <v>0</v>
      </c>
      <c r="AG39" s="106">
        <v>5.4975462804039701</v>
      </c>
      <c r="AH39" s="106">
        <v>0</v>
      </c>
      <c r="AI39" s="106">
        <v>100</v>
      </c>
      <c r="AJ39">
        <v>40.229999999999997</v>
      </c>
      <c r="AK39">
        <v>40.71</v>
      </c>
      <c r="AL39">
        <v>57.68</v>
      </c>
      <c r="AM39">
        <v>138.62</v>
      </c>
      <c r="AN39" t="s">
        <v>1067</v>
      </c>
      <c r="AO39">
        <v>9.9</v>
      </c>
      <c r="AP39">
        <v>8.33</v>
      </c>
      <c r="AQ39">
        <v>12.806699999999999</v>
      </c>
      <c r="AR39" t="s">
        <v>1071</v>
      </c>
      <c r="AS39" t="s">
        <v>1073</v>
      </c>
      <c r="AT39" t="s">
        <v>1075</v>
      </c>
      <c r="AU39" t="s">
        <v>1077</v>
      </c>
      <c r="AV39" t="s">
        <v>1082</v>
      </c>
      <c r="AW39" t="s">
        <v>1084</v>
      </c>
      <c r="AX39" s="65">
        <f t="shared" si="15"/>
        <v>583.5</v>
      </c>
      <c r="AY39" s="65">
        <v>2862.47</v>
      </c>
      <c r="AZ39" s="106">
        <v>1062.5558091826965</v>
      </c>
      <c r="BA39" s="65">
        <f t="shared" si="3"/>
        <v>4508.5258091826963</v>
      </c>
      <c r="BB39" s="65">
        <f t="shared" si="4"/>
        <v>23362.594190817304</v>
      </c>
      <c r="BC39" s="65">
        <f t="shared" si="5"/>
        <v>0</v>
      </c>
      <c r="BD39" s="65">
        <f t="shared" si="6"/>
        <v>23554.230000000003</v>
      </c>
      <c r="BE39" s="65">
        <f t="shared" si="7"/>
        <v>31744.309999999998</v>
      </c>
      <c r="BF39" s="65">
        <f t="shared" si="8"/>
        <v>78661.124190817296</v>
      </c>
      <c r="BG39" s="66">
        <f t="shared" si="9"/>
        <v>644.075115597528</v>
      </c>
      <c r="BH39" s="66">
        <f t="shared" si="10"/>
        <v>40.280334811753974</v>
      </c>
      <c r="BI39" s="66">
        <f t="shared" si="11"/>
        <v>0</v>
      </c>
      <c r="BJ39" s="66">
        <f t="shared" si="12"/>
        <v>40.610741379310348</v>
      </c>
      <c r="BK39" s="66">
        <f t="shared" si="13"/>
        <v>54.731568965517241</v>
      </c>
      <c r="BL39" s="66">
        <f t="shared" si="14"/>
        <v>135.62262791520223</v>
      </c>
      <c r="BM39" s="207">
        <f t="shared" si="16"/>
        <v>39869.18</v>
      </c>
    </row>
    <row r="40" spans="1:65" x14ac:dyDescent="0.35">
      <c r="A40" s="1">
        <v>493</v>
      </c>
      <c r="B40">
        <v>3</v>
      </c>
      <c r="C40" t="s">
        <v>37</v>
      </c>
      <c r="D40" t="s">
        <v>1253</v>
      </c>
      <c r="E40" s="6" t="s">
        <v>1113</v>
      </c>
      <c r="F40" s="7" t="s">
        <v>1114</v>
      </c>
      <c r="G40" s="6">
        <v>-20.32</v>
      </c>
      <c r="H40" s="6">
        <v>-40.340000000000003</v>
      </c>
      <c r="I40" s="6">
        <v>9</v>
      </c>
      <c r="J40" s="8">
        <v>54061.366139626101</v>
      </c>
      <c r="K40" t="s">
        <v>1166</v>
      </c>
      <c r="L40" t="s">
        <v>1062</v>
      </c>
      <c r="M40">
        <v>600</v>
      </c>
      <c r="N40">
        <v>600</v>
      </c>
      <c r="O40">
        <v>0</v>
      </c>
      <c r="P40">
        <v>21479.8</v>
      </c>
      <c r="Q40">
        <v>18875.330000000002</v>
      </c>
      <c r="R40">
        <v>5264.2</v>
      </c>
      <c r="S40">
        <v>34606.78</v>
      </c>
      <c r="T40">
        <v>0</v>
      </c>
      <c r="U40">
        <v>4572.29</v>
      </c>
      <c r="V40">
        <v>0</v>
      </c>
      <c r="W40" s="181">
        <f t="shared" si="0"/>
        <v>26052.09</v>
      </c>
      <c r="X40" s="181">
        <f t="shared" si="1"/>
        <v>43.42015</v>
      </c>
      <c r="Y40" s="174">
        <v>84798.39</v>
      </c>
      <c r="Z40" s="181">
        <f t="shared" si="2"/>
        <v>141.33064999999999</v>
      </c>
      <c r="AA40" s="174">
        <v>0</v>
      </c>
      <c r="AB40" s="174">
        <v>25.330433749980401</v>
      </c>
      <c r="AC40" s="174">
        <v>22.259066475200768</v>
      </c>
      <c r="AD40" s="174">
        <v>6.2079008811370118</v>
      </c>
      <c r="AE40" s="174">
        <v>40.810656900443512</v>
      </c>
      <c r="AF40">
        <v>0</v>
      </c>
      <c r="AG40" s="106">
        <v>5.3919537859150397</v>
      </c>
      <c r="AH40" s="106">
        <v>0</v>
      </c>
      <c r="AI40" s="106">
        <v>100</v>
      </c>
      <c r="AJ40">
        <v>40.229999999999997</v>
      </c>
      <c r="AK40">
        <v>43.42</v>
      </c>
      <c r="AL40">
        <v>57.68</v>
      </c>
      <c r="AM40">
        <v>141.33000000000001</v>
      </c>
      <c r="AN40" t="s">
        <v>1068</v>
      </c>
      <c r="AO40">
        <v>9.9</v>
      </c>
      <c r="AP40">
        <v>8.33</v>
      </c>
      <c r="AQ40">
        <v>12.806699999999999</v>
      </c>
      <c r="AR40" t="s">
        <v>1071</v>
      </c>
      <c r="AS40" t="s">
        <v>1073</v>
      </c>
      <c r="AT40" t="s">
        <v>1075</v>
      </c>
      <c r="AU40" t="s">
        <v>1077</v>
      </c>
      <c r="AV40" t="s">
        <v>1082</v>
      </c>
      <c r="AW40" t="s">
        <v>1084</v>
      </c>
      <c r="AX40" s="65">
        <f t="shared" si="15"/>
        <v>583.5</v>
      </c>
      <c r="AY40" s="65">
        <v>2862.47</v>
      </c>
      <c r="AZ40" s="106">
        <v>1152.4217626763075</v>
      </c>
      <c r="BA40" s="65">
        <f t="shared" si="3"/>
        <v>4598.3917626763068</v>
      </c>
      <c r="BB40" s="65">
        <f t="shared" si="4"/>
        <v>24899.668237323691</v>
      </c>
      <c r="BC40" s="65">
        <f t="shared" si="5"/>
        <v>0</v>
      </c>
      <c r="BD40" s="65">
        <f t="shared" si="6"/>
        <v>23556.030000000002</v>
      </c>
      <c r="BE40" s="65">
        <f t="shared" si="7"/>
        <v>31744.309999999998</v>
      </c>
      <c r="BF40" s="65">
        <f t="shared" si="8"/>
        <v>80199.998237323685</v>
      </c>
      <c r="BG40" s="66">
        <f t="shared" si="9"/>
        <v>656.91310895375807</v>
      </c>
      <c r="BH40" s="66">
        <f t="shared" si="10"/>
        <v>42.930462478144293</v>
      </c>
      <c r="BI40" s="66">
        <f t="shared" si="11"/>
        <v>0</v>
      </c>
      <c r="BJ40" s="66">
        <f t="shared" si="12"/>
        <v>40.613844827586213</v>
      </c>
      <c r="BK40" s="66">
        <f t="shared" si="13"/>
        <v>54.731568965517241</v>
      </c>
      <c r="BL40" s="66">
        <f t="shared" si="14"/>
        <v>138.27585902986843</v>
      </c>
      <c r="BM40" s="207">
        <f t="shared" si="16"/>
        <v>39870.979999999996</v>
      </c>
    </row>
    <row r="41" spans="1:65" x14ac:dyDescent="0.35">
      <c r="A41" s="1">
        <v>494</v>
      </c>
      <c r="B41">
        <v>3</v>
      </c>
      <c r="C41" t="s">
        <v>37</v>
      </c>
      <c r="D41" t="s">
        <v>1254</v>
      </c>
      <c r="E41" s="6" t="s">
        <v>1115</v>
      </c>
      <c r="F41" s="7" t="s">
        <v>1116</v>
      </c>
      <c r="G41" s="6">
        <v>-8.0500000000000007</v>
      </c>
      <c r="H41" s="6">
        <v>-34.880000000000003</v>
      </c>
      <c r="I41" s="6">
        <v>10</v>
      </c>
      <c r="J41" s="8">
        <v>63550.072249703</v>
      </c>
      <c r="K41" t="s">
        <v>1166</v>
      </c>
      <c r="L41" t="s">
        <v>1062</v>
      </c>
      <c r="M41">
        <v>600</v>
      </c>
      <c r="N41">
        <v>600</v>
      </c>
      <c r="O41">
        <v>0</v>
      </c>
      <c r="P41">
        <v>24509.13</v>
      </c>
      <c r="Q41">
        <v>18875.330000000002</v>
      </c>
      <c r="R41">
        <v>5250.2</v>
      </c>
      <c r="S41">
        <v>34606.78</v>
      </c>
      <c r="T41">
        <v>0</v>
      </c>
      <c r="U41">
        <v>4572.29</v>
      </c>
      <c r="V41">
        <v>0</v>
      </c>
      <c r="W41" s="181">
        <f t="shared" si="0"/>
        <v>29081.420000000002</v>
      </c>
      <c r="X41" s="181">
        <f t="shared" si="1"/>
        <v>48.469033333333336</v>
      </c>
      <c r="Y41" s="174">
        <v>87813.72</v>
      </c>
      <c r="Z41" s="181">
        <f t="shared" si="2"/>
        <v>146.3562</v>
      </c>
      <c r="AA41" s="174">
        <v>0</v>
      </c>
      <c r="AB41" s="174">
        <v>27.9103652595517</v>
      </c>
      <c r="AC41" s="174">
        <v>21.494739090884661</v>
      </c>
      <c r="AD41" s="174">
        <v>5.9787923800517726</v>
      </c>
      <c r="AE41" s="174">
        <v>39.409308704835652</v>
      </c>
      <c r="AF41">
        <v>0</v>
      </c>
      <c r="AG41" s="106">
        <v>5.2068059524183692</v>
      </c>
      <c r="AH41" s="106">
        <v>0</v>
      </c>
      <c r="AI41" s="106">
        <v>100</v>
      </c>
      <c r="AJ41">
        <v>40.21</v>
      </c>
      <c r="AK41">
        <v>48.47</v>
      </c>
      <c r="AL41">
        <v>57.68</v>
      </c>
      <c r="AM41">
        <v>146.36000000000001</v>
      </c>
      <c r="AN41" t="s">
        <v>1069</v>
      </c>
      <c r="AO41">
        <v>9.9</v>
      </c>
      <c r="AP41">
        <v>8.33</v>
      </c>
      <c r="AQ41">
        <v>12.806699999999999</v>
      </c>
      <c r="AR41" t="s">
        <v>1071</v>
      </c>
      <c r="AS41" t="s">
        <v>1073</v>
      </c>
      <c r="AT41" t="s">
        <v>1075</v>
      </c>
      <c r="AU41" t="s">
        <v>1077</v>
      </c>
      <c r="AV41" t="s">
        <v>1082</v>
      </c>
      <c r="AW41" t="s">
        <v>1084</v>
      </c>
      <c r="AX41" s="65">
        <f t="shared" si="15"/>
        <v>583.5</v>
      </c>
      <c r="AY41" s="65">
        <v>2862.47</v>
      </c>
      <c r="AZ41" s="106">
        <v>1292.2702985761102</v>
      </c>
      <c r="BA41" s="65">
        <f t="shared" si="3"/>
        <v>4738.24029857611</v>
      </c>
      <c r="BB41" s="65">
        <f t="shared" si="4"/>
        <v>27789.149701423892</v>
      </c>
      <c r="BC41" s="65">
        <f t="shared" si="5"/>
        <v>0</v>
      </c>
      <c r="BD41" s="65">
        <f t="shared" si="6"/>
        <v>23542.030000000002</v>
      </c>
      <c r="BE41" s="65">
        <f t="shared" si="7"/>
        <v>31744.309999999998</v>
      </c>
      <c r="BF41" s="65">
        <f t="shared" si="8"/>
        <v>83075.479701423887</v>
      </c>
      <c r="BG41" s="66">
        <f t="shared" si="9"/>
        <v>676.89147122515863</v>
      </c>
      <c r="BH41" s="66">
        <f t="shared" si="10"/>
        <v>47.912327071420506</v>
      </c>
      <c r="BI41" s="66">
        <f t="shared" si="11"/>
        <v>0</v>
      </c>
      <c r="BJ41" s="66">
        <f t="shared" si="12"/>
        <v>40.589706896551725</v>
      </c>
      <c r="BK41" s="66">
        <f t="shared" si="13"/>
        <v>54.731568965517241</v>
      </c>
      <c r="BL41" s="66">
        <f t="shared" si="14"/>
        <v>143.23358569211015</v>
      </c>
      <c r="BM41" s="207">
        <f t="shared" si="16"/>
        <v>39856.979999999996</v>
      </c>
    </row>
    <row r="42" spans="1:65" x14ac:dyDescent="0.35">
      <c r="A42" s="1">
        <v>495</v>
      </c>
      <c r="B42">
        <v>3</v>
      </c>
      <c r="C42" t="s">
        <v>37</v>
      </c>
      <c r="D42" t="s">
        <v>1255</v>
      </c>
      <c r="E42" s="6" t="s">
        <v>1117</v>
      </c>
      <c r="F42" s="7" t="s">
        <v>1118</v>
      </c>
      <c r="G42" s="6">
        <v>-3.8</v>
      </c>
      <c r="H42" s="6">
        <v>-38.53</v>
      </c>
      <c r="I42" s="6">
        <v>41</v>
      </c>
      <c r="J42" s="8">
        <v>71394.000753582499</v>
      </c>
      <c r="K42" t="s">
        <v>1166</v>
      </c>
      <c r="L42" t="s">
        <v>1062</v>
      </c>
      <c r="M42">
        <v>600</v>
      </c>
      <c r="N42">
        <v>600</v>
      </c>
      <c r="O42">
        <v>0</v>
      </c>
      <c r="P42">
        <v>23562.639999999999</v>
      </c>
      <c r="Q42">
        <v>18875.330000000002</v>
      </c>
      <c r="R42">
        <v>5255.2</v>
      </c>
      <c r="S42">
        <v>34606.78</v>
      </c>
      <c r="T42">
        <v>0</v>
      </c>
      <c r="U42">
        <v>4572.29</v>
      </c>
      <c r="V42">
        <v>0</v>
      </c>
      <c r="W42" s="181">
        <f t="shared" si="0"/>
        <v>28134.93</v>
      </c>
      <c r="X42" s="181">
        <f t="shared" si="1"/>
        <v>46.891550000000002</v>
      </c>
      <c r="Y42" s="174">
        <v>86872.23</v>
      </c>
      <c r="Z42" s="181">
        <f t="shared" si="2"/>
        <v>144.78704999999999</v>
      </c>
      <c r="AA42" s="174">
        <v>0</v>
      </c>
      <c r="AB42" s="174">
        <v>27.12332813374309</v>
      </c>
      <c r="AC42" s="174">
        <v>21.727691346244939</v>
      </c>
      <c r="AD42" s="174">
        <v>6.0493439618161062</v>
      </c>
      <c r="AE42" s="174">
        <v>39.83641262576085</v>
      </c>
      <c r="AF42">
        <v>0</v>
      </c>
      <c r="AG42" s="106">
        <v>5.263235443593425</v>
      </c>
      <c r="AH42" s="106">
        <v>0</v>
      </c>
      <c r="AI42" s="106">
        <v>100</v>
      </c>
      <c r="AJ42">
        <v>40.22</v>
      </c>
      <c r="AK42">
        <v>46.89</v>
      </c>
      <c r="AL42">
        <v>57.68</v>
      </c>
      <c r="AM42">
        <v>144.79</v>
      </c>
      <c r="AN42" t="s">
        <v>1070</v>
      </c>
      <c r="AO42">
        <v>9.9</v>
      </c>
      <c r="AP42">
        <v>8.33</v>
      </c>
      <c r="AQ42">
        <v>12.806699999999999</v>
      </c>
      <c r="AR42" t="s">
        <v>1071</v>
      </c>
      <c r="AS42" t="s">
        <v>1073</v>
      </c>
      <c r="AT42" t="s">
        <v>1075</v>
      </c>
      <c r="AU42" t="s">
        <v>1077</v>
      </c>
      <c r="AV42" t="s">
        <v>1082</v>
      </c>
      <c r="AW42" t="s">
        <v>1084</v>
      </c>
      <c r="AX42" s="65">
        <f t="shared" si="15"/>
        <v>583.5</v>
      </c>
      <c r="AY42" s="65">
        <v>2862.47</v>
      </c>
      <c r="AZ42" s="106">
        <v>1242.7327422462049</v>
      </c>
      <c r="BA42" s="65">
        <f t="shared" si="3"/>
        <v>4688.7027422462052</v>
      </c>
      <c r="BB42" s="65">
        <f t="shared" si="4"/>
        <v>26892.197257753796</v>
      </c>
      <c r="BC42" s="65">
        <f t="shared" si="5"/>
        <v>0</v>
      </c>
      <c r="BD42" s="65">
        <f t="shared" si="6"/>
        <v>23547.030000000002</v>
      </c>
      <c r="BE42" s="65">
        <f t="shared" si="7"/>
        <v>31744.309999999998</v>
      </c>
      <c r="BF42" s="65">
        <f t="shared" si="8"/>
        <v>82183.527257753798</v>
      </c>
      <c r="BG42" s="66">
        <f t="shared" si="9"/>
        <v>669.81467746374358</v>
      </c>
      <c r="BH42" s="66">
        <f t="shared" si="10"/>
        <v>46.365857340954818</v>
      </c>
      <c r="BI42" s="66">
        <f t="shared" si="11"/>
        <v>0</v>
      </c>
      <c r="BJ42" s="66">
        <f t="shared" si="12"/>
        <v>40.598327586206899</v>
      </c>
      <c r="BK42" s="66">
        <f t="shared" si="13"/>
        <v>54.731568965517241</v>
      </c>
      <c r="BL42" s="66">
        <f t="shared" si="14"/>
        <v>141.69573665129965</v>
      </c>
      <c r="BM42" s="207">
        <f t="shared" si="16"/>
        <v>39861.979999999996</v>
      </c>
    </row>
    <row r="43" spans="1:65" x14ac:dyDescent="0.35">
      <c r="A43" s="1">
        <v>576</v>
      </c>
      <c r="B43">
        <v>4</v>
      </c>
      <c r="C43" t="s">
        <v>37</v>
      </c>
      <c r="D43" t="s">
        <v>1256</v>
      </c>
      <c r="E43" s="6" t="s">
        <v>1104</v>
      </c>
      <c r="F43" s="7" t="s">
        <v>1105</v>
      </c>
      <c r="G43" s="6">
        <v>-22.74</v>
      </c>
      <c r="H43" s="6">
        <v>-45.59</v>
      </c>
      <c r="I43" s="6">
        <v>1642</v>
      </c>
      <c r="J43" s="8">
        <v>3495.45982983364</v>
      </c>
      <c r="K43" t="s">
        <v>1166</v>
      </c>
      <c r="L43" t="s">
        <v>1062</v>
      </c>
      <c r="M43">
        <v>600</v>
      </c>
      <c r="N43">
        <v>600</v>
      </c>
      <c r="O43">
        <v>991.65</v>
      </c>
      <c r="P43">
        <v>8823.2099999999991</v>
      </c>
      <c r="Q43">
        <v>18875.330000000002</v>
      </c>
      <c r="R43">
        <v>5265.2</v>
      </c>
      <c r="S43">
        <v>34606.78</v>
      </c>
      <c r="T43">
        <v>0</v>
      </c>
      <c r="U43">
        <v>4744.55</v>
      </c>
      <c r="V43">
        <v>0</v>
      </c>
      <c r="W43" s="181">
        <f t="shared" si="0"/>
        <v>13567.759999999998</v>
      </c>
      <c r="X43" s="181">
        <f t="shared" si="1"/>
        <v>22.612933333333331</v>
      </c>
      <c r="Y43" s="174">
        <v>73306.710000000006</v>
      </c>
      <c r="Z43" s="181">
        <f t="shared" si="2"/>
        <v>122.17785000000001</v>
      </c>
      <c r="AA43" s="174">
        <v>1.3527411065098951</v>
      </c>
      <c r="AB43" s="174">
        <v>12.03601962221466</v>
      </c>
      <c r="AC43" s="174">
        <v>25.74843421564001</v>
      </c>
      <c r="AD43" s="174">
        <v>7.1824257288316442</v>
      </c>
      <c r="AE43" s="174">
        <v>47.208202359647558</v>
      </c>
      <c r="AF43">
        <v>0</v>
      </c>
      <c r="AG43" s="106">
        <v>6.4721906084722667</v>
      </c>
      <c r="AH43" s="106">
        <v>0</v>
      </c>
      <c r="AI43" s="106">
        <v>100</v>
      </c>
      <c r="AJ43">
        <v>40.229999999999997</v>
      </c>
      <c r="AK43">
        <v>24.27</v>
      </c>
      <c r="AL43">
        <v>57.68</v>
      </c>
      <c r="AM43">
        <v>122.18</v>
      </c>
      <c r="AN43" t="s">
        <v>1063</v>
      </c>
      <c r="AO43">
        <v>9.9</v>
      </c>
      <c r="AP43">
        <v>8.33</v>
      </c>
      <c r="AQ43">
        <v>12.806699999999999</v>
      </c>
      <c r="AR43" t="s">
        <v>1071</v>
      </c>
      <c r="AS43" t="s">
        <v>1073</v>
      </c>
      <c r="AT43" t="s">
        <v>1075</v>
      </c>
      <c r="AU43" t="s">
        <v>1077</v>
      </c>
      <c r="AV43" t="s">
        <v>1080</v>
      </c>
      <c r="AW43" t="s">
        <v>1083</v>
      </c>
      <c r="AX43" s="65">
        <f t="shared" si="15"/>
        <v>583.5</v>
      </c>
      <c r="AY43" s="65">
        <v>2862.47</v>
      </c>
      <c r="AZ43" s="106">
        <v>466.75522144961025</v>
      </c>
      <c r="BA43" s="65">
        <f t="shared" si="3"/>
        <v>3912.7252214496102</v>
      </c>
      <c r="BB43" s="65">
        <f t="shared" si="4"/>
        <v>13101.004778550388</v>
      </c>
      <c r="BC43" s="65">
        <f t="shared" si="5"/>
        <v>991.65</v>
      </c>
      <c r="BD43" s="65">
        <f t="shared" si="6"/>
        <v>23557.030000000002</v>
      </c>
      <c r="BE43" s="65">
        <f t="shared" si="7"/>
        <v>31744.309999999998</v>
      </c>
      <c r="BF43" s="65">
        <f t="shared" si="8"/>
        <v>69393.984778550395</v>
      </c>
      <c r="BG43" s="66">
        <f t="shared" si="9"/>
        <v>558.9607459213729</v>
      </c>
      <c r="BH43" s="66">
        <f t="shared" si="10"/>
        <v>22.587939273362739</v>
      </c>
      <c r="BI43" s="66">
        <f t="shared" si="11"/>
        <v>1.6527499999999999</v>
      </c>
      <c r="BJ43" s="66">
        <f t="shared" si="12"/>
        <v>40.615568965517248</v>
      </c>
      <c r="BK43" s="66">
        <f t="shared" si="13"/>
        <v>54.731568965517241</v>
      </c>
      <c r="BL43" s="66">
        <f t="shared" si="14"/>
        <v>119.64480134232826</v>
      </c>
      <c r="BM43" s="207">
        <f t="shared" si="16"/>
        <v>39871.979999999996</v>
      </c>
    </row>
    <row r="44" spans="1:65" x14ac:dyDescent="0.35">
      <c r="A44" s="1">
        <v>577</v>
      </c>
      <c r="B44">
        <v>4</v>
      </c>
      <c r="C44" t="s">
        <v>37</v>
      </c>
      <c r="D44" t="s">
        <v>1257</v>
      </c>
      <c r="E44" s="6" t="s">
        <v>1104</v>
      </c>
      <c r="F44" s="7" t="s">
        <v>1106</v>
      </c>
      <c r="G44" s="6">
        <v>-23.85</v>
      </c>
      <c r="H44" s="6">
        <v>-46.64</v>
      </c>
      <c r="I44" s="6">
        <v>792</v>
      </c>
      <c r="J44" s="8">
        <v>14172.2970393051</v>
      </c>
      <c r="K44" t="s">
        <v>1166</v>
      </c>
      <c r="L44" t="s">
        <v>1062</v>
      </c>
      <c r="M44">
        <v>600</v>
      </c>
      <c r="N44">
        <v>600</v>
      </c>
      <c r="O44">
        <v>311.88</v>
      </c>
      <c r="P44">
        <v>12663.84</v>
      </c>
      <c r="Q44">
        <v>18875.330000000002</v>
      </c>
      <c r="R44">
        <v>5266.4</v>
      </c>
      <c r="S44">
        <v>34606.78</v>
      </c>
      <c r="T44">
        <v>0</v>
      </c>
      <c r="U44">
        <v>4744.55</v>
      </c>
      <c r="V44">
        <v>0</v>
      </c>
      <c r="W44" s="181">
        <f t="shared" si="0"/>
        <v>17408.39</v>
      </c>
      <c r="X44" s="181">
        <f t="shared" si="1"/>
        <v>29.013983333333332</v>
      </c>
      <c r="Y44" s="174">
        <v>76468.77</v>
      </c>
      <c r="Z44" s="181">
        <f t="shared" si="2"/>
        <v>127.44795000000001</v>
      </c>
      <c r="AA44" s="174">
        <v>0.4078527744071207</v>
      </c>
      <c r="AB44" s="174">
        <v>16.560799918711911</v>
      </c>
      <c r="AC44" s="174">
        <v>24.68371074884557</v>
      </c>
      <c r="AD44" s="174">
        <v>6.8869945207697194</v>
      </c>
      <c r="AE44" s="174">
        <v>45.256096050714547</v>
      </c>
      <c r="AF44">
        <v>0</v>
      </c>
      <c r="AG44" s="106">
        <v>6.2045590637851236</v>
      </c>
      <c r="AH44" s="106">
        <v>0</v>
      </c>
      <c r="AI44" s="106">
        <v>100</v>
      </c>
      <c r="AJ44">
        <v>40.24</v>
      </c>
      <c r="AK44">
        <v>29.53</v>
      </c>
      <c r="AL44">
        <v>57.68</v>
      </c>
      <c r="AM44">
        <v>127.45</v>
      </c>
      <c r="AN44" t="s">
        <v>1064</v>
      </c>
      <c r="AO44">
        <v>9.9</v>
      </c>
      <c r="AP44">
        <v>8.33</v>
      </c>
      <c r="AQ44">
        <v>12.806699999999999</v>
      </c>
      <c r="AR44" t="s">
        <v>1071</v>
      </c>
      <c r="AS44" t="s">
        <v>1073</v>
      </c>
      <c r="AT44" t="s">
        <v>1075</v>
      </c>
      <c r="AU44" t="s">
        <v>1077</v>
      </c>
      <c r="AV44" t="s">
        <v>1080</v>
      </c>
      <c r="AW44" t="s">
        <v>1083</v>
      </c>
      <c r="AX44" s="65">
        <f t="shared" si="15"/>
        <v>583.5</v>
      </c>
      <c r="AY44" s="65">
        <v>2862.47</v>
      </c>
      <c r="AZ44" s="106">
        <v>685.90652527200473</v>
      </c>
      <c r="BA44" s="65">
        <f t="shared" si="3"/>
        <v>4131.8765252720041</v>
      </c>
      <c r="BB44" s="65">
        <f t="shared" si="4"/>
        <v>16722.483474727997</v>
      </c>
      <c r="BC44" s="65">
        <f t="shared" si="5"/>
        <v>311.88</v>
      </c>
      <c r="BD44" s="65">
        <f t="shared" si="6"/>
        <v>23558.230000000003</v>
      </c>
      <c r="BE44" s="65">
        <f t="shared" si="7"/>
        <v>31744.309999999998</v>
      </c>
      <c r="BF44" s="65">
        <f t="shared" si="8"/>
        <v>72336.893474728</v>
      </c>
      <c r="BG44" s="66">
        <f t="shared" si="9"/>
        <v>590.26807503885777</v>
      </c>
      <c r="BH44" s="66">
        <f t="shared" si="10"/>
        <v>28.831868059875855</v>
      </c>
      <c r="BI44" s="66">
        <f t="shared" si="11"/>
        <v>0.51980000000000004</v>
      </c>
      <c r="BJ44" s="66">
        <f t="shared" si="12"/>
        <v>40.617637931034487</v>
      </c>
      <c r="BK44" s="66">
        <f t="shared" si="13"/>
        <v>54.731568965517241</v>
      </c>
      <c r="BL44" s="66">
        <f t="shared" si="14"/>
        <v>124.7187818529793</v>
      </c>
      <c r="BM44" s="207">
        <f t="shared" si="16"/>
        <v>39873.18</v>
      </c>
    </row>
    <row r="45" spans="1:65" x14ac:dyDescent="0.35">
      <c r="A45" s="1">
        <v>578</v>
      </c>
      <c r="B45">
        <v>4</v>
      </c>
      <c r="C45" t="s">
        <v>37</v>
      </c>
      <c r="D45" t="s">
        <v>1258</v>
      </c>
      <c r="E45" s="6" t="s">
        <v>1107</v>
      </c>
      <c r="F45" s="7" t="s">
        <v>1108</v>
      </c>
      <c r="G45" s="6">
        <v>-30.03</v>
      </c>
      <c r="H45" s="6">
        <v>-51.23</v>
      </c>
      <c r="I45" s="6">
        <v>47</v>
      </c>
      <c r="J45" s="8">
        <v>23954.0527728093</v>
      </c>
      <c r="K45" t="s">
        <v>1166</v>
      </c>
      <c r="L45" t="s">
        <v>1062</v>
      </c>
      <c r="M45">
        <v>600</v>
      </c>
      <c r="N45">
        <v>600</v>
      </c>
      <c r="O45">
        <v>487.42</v>
      </c>
      <c r="P45">
        <v>14938.03</v>
      </c>
      <c r="Q45">
        <v>18875.330000000002</v>
      </c>
      <c r="R45">
        <v>5272.4</v>
      </c>
      <c r="S45">
        <v>34606.78</v>
      </c>
      <c r="T45">
        <v>0</v>
      </c>
      <c r="U45">
        <v>4744.55</v>
      </c>
      <c r="V45">
        <v>0</v>
      </c>
      <c r="W45" s="181">
        <f t="shared" si="0"/>
        <v>19682.580000000002</v>
      </c>
      <c r="X45" s="181">
        <f t="shared" si="1"/>
        <v>32.804300000000005</v>
      </c>
      <c r="Y45" s="174">
        <v>78924.5</v>
      </c>
      <c r="Z45" s="181">
        <f t="shared" si="2"/>
        <v>131.54083333333332</v>
      </c>
      <c r="AA45" s="174">
        <v>0.61757755829938743</v>
      </c>
      <c r="AB45" s="174">
        <v>18.926987183954289</v>
      </c>
      <c r="AC45" s="174">
        <v>23.91567890832378</v>
      </c>
      <c r="AD45" s="174">
        <v>6.6803083959987077</v>
      </c>
      <c r="AE45" s="174">
        <v>43.847955957909143</v>
      </c>
      <c r="AF45">
        <v>0</v>
      </c>
      <c r="AG45" s="106">
        <v>6.0115046658515423</v>
      </c>
      <c r="AH45" s="106">
        <v>0</v>
      </c>
      <c r="AI45" s="106">
        <v>100</v>
      </c>
      <c r="AJ45">
        <v>40.25</v>
      </c>
      <c r="AK45">
        <v>33.619999999999997</v>
      </c>
      <c r="AL45">
        <v>57.68</v>
      </c>
      <c r="AM45">
        <v>131.54</v>
      </c>
      <c r="AN45" t="s">
        <v>1065</v>
      </c>
      <c r="AO45">
        <v>9.9</v>
      </c>
      <c r="AP45">
        <v>8.33</v>
      </c>
      <c r="AQ45">
        <v>12.806699999999999</v>
      </c>
      <c r="AR45" t="s">
        <v>1071</v>
      </c>
      <c r="AS45" t="s">
        <v>1073</v>
      </c>
      <c r="AT45" t="s">
        <v>1075</v>
      </c>
      <c r="AU45" t="s">
        <v>1077</v>
      </c>
      <c r="AV45" t="s">
        <v>1080</v>
      </c>
      <c r="AW45" t="s">
        <v>1083</v>
      </c>
      <c r="AX45" s="65">
        <f t="shared" si="15"/>
        <v>583.5</v>
      </c>
      <c r="AY45" s="65">
        <v>2862.47</v>
      </c>
      <c r="AZ45" s="106">
        <v>787.36485824979081</v>
      </c>
      <c r="BA45" s="65">
        <f t="shared" si="3"/>
        <v>4233.3348582497911</v>
      </c>
      <c r="BB45" s="65">
        <f t="shared" si="4"/>
        <v>18895.21514175021</v>
      </c>
      <c r="BC45" s="65">
        <f t="shared" si="5"/>
        <v>487.42</v>
      </c>
      <c r="BD45" s="65">
        <f t="shared" si="6"/>
        <v>23564.230000000003</v>
      </c>
      <c r="BE45" s="65">
        <f t="shared" si="7"/>
        <v>31744.309999999998</v>
      </c>
      <c r="BF45" s="65">
        <f t="shared" si="8"/>
        <v>74691.165141750214</v>
      </c>
      <c r="BG45" s="66">
        <f t="shared" si="9"/>
        <v>604.76212260711304</v>
      </c>
      <c r="BH45" s="66">
        <f t="shared" si="10"/>
        <v>32.577957140948641</v>
      </c>
      <c r="BI45" s="66">
        <f t="shared" si="11"/>
        <v>0.81236666666666668</v>
      </c>
      <c r="BJ45" s="66">
        <f t="shared" si="12"/>
        <v>40.627982758620696</v>
      </c>
      <c r="BK45" s="66">
        <f t="shared" si="13"/>
        <v>54.731568965517241</v>
      </c>
      <c r="BL45" s="66">
        <f t="shared" si="14"/>
        <v>128.77787093405209</v>
      </c>
      <c r="BM45" s="207">
        <f t="shared" si="16"/>
        <v>39879.18</v>
      </c>
    </row>
    <row r="46" spans="1:65" x14ac:dyDescent="0.35">
      <c r="A46" s="1">
        <v>579</v>
      </c>
      <c r="B46">
        <v>4</v>
      </c>
      <c r="C46" t="s">
        <v>37</v>
      </c>
      <c r="D46" t="s">
        <v>1259</v>
      </c>
      <c r="E46" s="6" t="s">
        <v>1109</v>
      </c>
      <c r="F46" s="7" t="s">
        <v>1110</v>
      </c>
      <c r="G46" s="6">
        <v>-15.37</v>
      </c>
      <c r="H46" s="6">
        <v>-48.78</v>
      </c>
      <c r="I46" s="6">
        <v>770</v>
      </c>
      <c r="J46" s="8">
        <v>31081.371963744201</v>
      </c>
      <c r="K46" t="s">
        <v>1166</v>
      </c>
      <c r="L46" t="s">
        <v>1062</v>
      </c>
      <c r="M46">
        <v>600</v>
      </c>
      <c r="N46">
        <v>600</v>
      </c>
      <c r="O46">
        <v>16.79</v>
      </c>
      <c r="P46">
        <v>21098.68</v>
      </c>
      <c r="Q46">
        <v>18875.330000000002</v>
      </c>
      <c r="R46">
        <v>5266.4</v>
      </c>
      <c r="S46">
        <v>34606.78</v>
      </c>
      <c r="T46">
        <v>0</v>
      </c>
      <c r="U46">
        <v>4744.55</v>
      </c>
      <c r="V46">
        <v>0</v>
      </c>
      <c r="W46" s="181">
        <f t="shared" si="0"/>
        <v>25843.23</v>
      </c>
      <c r="X46" s="181">
        <f t="shared" si="1"/>
        <v>43.072049999999997</v>
      </c>
      <c r="Y46" s="174">
        <v>84608.52</v>
      </c>
      <c r="Z46" s="181">
        <f t="shared" si="2"/>
        <v>141.01420000000002</v>
      </c>
      <c r="AA46" s="174">
        <v>1.9844337189682551E-2</v>
      </c>
      <c r="AB46" s="174">
        <v>24.936826693103718</v>
      </c>
      <c r="AC46" s="174">
        <v>22.309018051609929</v>
      </c>
      <c r="AD46" s="174">
        <v>6.2244322439394981</v>
      </c>
      <c r="AE46" s="174">
        <v>40.902240105369998</v>
      </c>
      <c r="AF46">
        <v>0</v>
      </c>
      <c r="AG46" s="106">
        <v>5.6076503879278352</v>
      </c>
      <c r="AH46" s="106">
        <v>0</v>
      </c>
      <c r="AI46" s="106">
        <v>100</v>
      </c>
      <c r="AJ46">
        <v>40.24</v>
      </c>
      <c r="AK46">
        <v>43.1</v>
      </c>
      <c r="AL46">
        <v>57.68</v>
      </c>
      <c r="AM46">
        <v>141.01</v>
      </c>
      <c r="AN46" t="s">
        <v>1066</v>
      </c>
      <c r="AO46">
        <v>9.9</v>
      </c>
      <c r="AP46">
        <v>8.33</v>
      </c>
      <c r="AQ46">
        <v>12.806699999999999</v>
      </c>
      <c r="AR46" t="s">
        <v>1071</v>
      </c>
      <c r="AS46" t="s">
        <v>1073</v>
      </c>
      <c r="AT46" t="s">
        <v>1075</v>
      </c>
      <c r="AU46" t="s">
        <v>1077</v>
      </c>
      <c r="AV46" t="s">
        <v>1080</v>
      </c>
      <c r="AW46" t="s">
        <v>1083</v>
      </c>
      <c r="AX46" s="65">
        <f t="shared" si="15"/>
        <v>583.5</v>
      </c>
      <c r="AY46" s="65">
        <v>2862.47</v>
      </c>
      <c r="AZ46" s="106">
        <v>1087.569505119066</v>
      </c>
      <c r="BA46" s="65">
        <f t="shared" si="3"/>
        <v>4533.5395051190662</v>
      </c>
      <c r="BB46" s="65">
        <f t="shared" si="4"/>
        <v>24755.660494880933</v>
      </c>
      <c r="BC46" s="65">
        <f t="shared" si="5"/>
        <v>16.79</v>
      </c>
      <c r="BD46" s="65">
        <f t="shared" si="6"/>
        <v>23558.230000000003</v>
      </c>
      <c r="BE46" s="65">
        <f t="shared" si="7"/>
        <v>31744.309999999998</v>
      </c>
      <c r="BF46" s="65">
        <f t="shared" si="8"/>
        <v>80074.980494880932</v>
      </c>
      <c r="BG46" s="66">
        <f t="shared" si="9"/>
        <v>647.64850073129514</v>
      </c>
      <c r="BH46" s="66">
        <f t="shared" si="10"/>
        <v>42.682173267036092</v>
      </c>
      <c r="BI46" s="66">
        <f t="shared" si="11"/>
        <v>2.7983333333333332E-2</v>
      </c>
      <c r="BJ46" s="66">
        <f t="shared" si="12"/>
        <v>40.617637931034487</v>
      </c>
      <c r="BK46" s="66">
        <f t="shared" si="13"/>
        <v>54.731568965517241</v>
      </c>
      <c r="BL46" s="66">
        <f t="shared" si="14"/>
        <v>138.06031119807056</v>
      </c>
      <c r="BM46" s="207">
        <f t="shared" si="16"/>
        <v>39873.18</v>
      </c>
    </row>
    <row r="47" spans="1:65" x14ac:dyDescent="0.35">
      <c r="A47" s="1">
        <v>580</v>
      </c>
      <c r="B47">
        <v>4</v>
      </c>
      <c r="C47" t="s">
        <v>37</v>
      </c>
      <c r="D47" t="s">
        <v>1260</v>
      </c>
      <c r="E47" s="6" t="s">
        <v>1111</v>
      </c>
      <c r="F47" s="7" t="s">
        <v>1112</v>
      </c>
      <c r="G47" s="6">
        <v>-22.86</v>
      </c>
      <c r="H47" s="6">
        <v>-43.41</v>
      </c>
      <c r="I47" s="6">
        <v>45</v>
      </c>
      <c r="J47" s="8">
        <v>45016.2336447989</v>
      </c>
      <c r="K47" t="s">
        <v>1166</v>
      </c>
      <c r="L47" t="s">
        <v>1062</v>
      </c>
      <c r="M47">
        <v>600</v>
      </c>
      <c r="N47">
        <v>600</v>
      </c>
      <c r="O47">
        <v>0</v>
      </c>
      <c r="P47">
        <v>20616</v>
      </c>
      <c r="Q47">
        <v>18875.330000000002</v>
      </c>
      <c r="R47">
        <v>5262.4</v>
      </c>
      <c r="S47">
        <v>34606.78</v>
      </c>
      <c r="T47">
        <v>0</v>
      </c>
      <c r="U47">
        <v>4744.55</v>
      </c>
      <c r="V47">
        <v>0</v>
      </c>
      <c r="W47" s="181">
        <f t="shared" si="0"/>
        <v>25360.55</v>
      </c>
      <c r="X47" s="181">
        <f t="shared" si="1"/>
        <v>42.267583333333334</v>
      </c>
      <c r="Y47" s="174">
        <v>84105.05</v>
      </c>
      <c r="Z47" s="181">
        <f t="shared" si="2"/>
        <v>140.17508333333333</v>
      </c>
      <c r="AA47" s="174">
        <v>0</v>
      </c>
      <c r="AB47" s="174">
        <v>24.512202299386299</v>
      </c>
      <c r="AC47" s="174">
        <v>22.442564388226391</v>
      </c>
      <c r="AD47" s="174">
        <v>6.2569370091332202</v>
      </c>
      <c r="AE47" s="174">
        <v>41.147089265151138</v>
      </c>
      <c r="AF47">
        <v>0</v>
      </c>
      <c r="AG47" s="106">
        <v>5.6412189279954053</v>
      </c>
      <c r="AH47" s="106">
        <v>0</v>
      </c>
      <c r="AI47" s="106">
        <v>100</v>
      </c>
      <c r="AJ47">
        <v>40.229999999999997</v>
      </c>
      <c r="AK47">
        <v>42.27</v>
      </c>
      <c r="AL47">
        <v>57.68</v>
      </c>
      <c r="AM47">
        <v>140.18</v>
      </c>
      <c r="AN47" t="s">
        <v>1067</v>
      </c>
      <c r="AO47">
        <v>9.9</v>
      </c>
      <c r="AP47">
        <v>8.33</v>
      </c>
      <c r="AQ47">
        <v>12.806699999999999</v>
      </c>
      <c r="AR47" t="s">
        <v>1071</v>
      </c>
      <c r="AS47" t="s">
        <v>1073</v>
      </c>
      <c r="AT47" t="s">
        <v>1075</v>
      </c>
      <c r="AU47" t="s">
        <v>1077</v>
      </c>
      <c r="AV47" t="s">
        <v>1080</v>
      </c>
      <c r="AW47" t="s">
        <v>1083</v>
      </c>
      <c r="AX47" s="65">
        <f t="shared" si="15"/>
        <v>583.5</v>
      </c>
      <c r="AY47" s="65">
        <v>2862.47</v>
      </c>
      <c r="AZ47" s="106">
        <v>1094.5319528354603</v>
      </c>
      <c r="BA47" s="65">
        <f t="shared" si="3"/>
        <v>4540.5019528354605</v>
      </c>
      <c r="BB47" s="65">
        <f t="shared" si="4"/>
        <v>24266.01804716454</v>
      </c>
      <c r="BC47" s="65">
        <f t="shared" si="5"/>
        <v>0</v>
      </c>
      <c r="BD47" s="65">
        <f t="shared" si="6"/>
        <v>23554.230000000003</v>
      </c>
      <c r="BE47" s="65">
        <f t="shared" si="7"/>
        <v>31744.309999999998</v>
      </c>
      <c r="BF47" s="65">
        <f t="shared" si="8"/>
        <v>79564.548047164542</v>
      </c>
      <c r="BG47" s="66">
        <f t="shared" si="9"/>
        <v>648.64313611935154</v>
      </c>
      <c r="BH47" s="66">
        <f t="shared" si="10"/>
        <v>41.837962150283687</v>
      </c>
      <c r="BI47" s="66">
        <f t="shared" si="11"/>
        <v>0</v>
      </c>
      <c r="BJ47" s="66">
        <f t="shared" si="12"/>
        <v>40.610741379310348</v>
      </c>
      <c r="BK47" s="66">
        <f t="shared" si="13"/>
        <v>54.731568965517241</v>
      </c>
      <c r="BL47" s="66">
        <f t="shared" si="14"/>
        <v>137.18025525373196</v>
      </c>
      <c r="BM47" s="207">
        <f t="shared" si="16"/>
        <v>39869.18</v>
      </c>
    </row>
    <row r="48" spans="1:65" x14ac:dyDescent="0.35">
      <c r="A48" s="1">
        <v>581</v>
      </c>
      <c r="B48">
        <v>4</v>
      </c>
      <c r="C48" t="s">
        <v>37</v>
      </c>
      <c r="D48" t="s">
        <v>1261</v>
      </c>
      <c r="E48" s="6" t="s">
        <v>1113</v>
      </c>
      <c r="F48" s="7" t="s">
        <v>1114</v>
      </c>
      <c r="G48" s="6">
        <v>-20.32</v>
      </c>
      <c r="H48" s="6">
        <v>-40.340000000000003</v>
      </c>
      <c r="I48" s="6">
        <v>9</v>
      </c>
      <c r="J48" s="8">
        <v>54061.366139626101</v>
      </c>
      <c r="K48" t="s">
        <v>1166</v>
      </c>
      <c r="L48" t="s">
        <v>1062</v>
      </c>
      <c r="M48">
        <v>600</v>
      </c>
      <c r="N48">
        <v>600</v>
      </c>
      <c r="O48">
        <v>0</v>
      </c>
      <c r="P48">
        <v>22962.36</v>
      </c>
      <c r="Q48">
        <v>18875.330000000002</v>
      </c>
      <c r="R48">
        <v>5264.2</v>
      </c>
      <c r="S48">
        <v>34606.78</v>
      </c>
      <c r="T48">
        <v>0</v>
      </c>
      <c r="U48">
        <v>4744.55</v>
      </c>
      <c r="V48">
        <v>0</v>
      </c>
      <c r="W48" s="181">
        <f t="shared" si="0"/>
        <v>27706.91</v>
      </c>
      <c r="X48" s="181">
        <f t="shared" si="1"/>
        <v>46.17818333333333</v>
      </c>
      <c r="Y48" s="174">
        <v>86453.21</v>
      </c>
      <c r="Z48" s="181">
        <f t="shared" si="2"/>
        <v>144.08868333333334</v>
      </c>
      <c r="AA48" s="174">
        <v>0</v>
      </c>
      <c r="AB48" s="174">
        <v>26.56044813142276</v>
      </c>
      <c r="AC48" s="174">
        <v>21.833000764228419</v>
      </c>
      <c r="AD48" s="174">
        <v>6.0890740783367097</v>
      </c>
      <c r="AE48" s="174">
        <v>40.029491096976038</v>
      </c>
      <c r="AF48">
        <v>0</v>
      </c>
      <c r="AG48" s="106">
        <v>5.4879974959865576</v>
      </c>
      <c r="AH48" s="106">
        <v>0</v>
      </c>
      <c r="AI48" s="106">
        <v>100</v>
      </c>
      <c r="AJ48">
        <v>40.229999999999997</v>
      </c>
      <c r="AK48">
        <v>46.18</v>
      </c>
      <c r="AL48">
        <v>57.68</v>
      </c>
      <c r="AM48">
        <v>144.09</v>
      </c>
      <c r="AN48" t="s">
        <v>1068</v>
      </c>
      <c r="AO48">
        <v>9.9</v>
      </c>
      <c r="AP48">
        <v>8.33</v>
      </c>
      <c r="AQ48">
        <v>12.806699999999999</v>
      </c>
      <c r="AR48" t="s">
        <v>1071</v>
      </c>
      <c r="AS48" t="s">
        <v>1073</v>
      </c>
      <c r="AT48" t="s">
        <v>1075</v>
      </c>
      <c r="AU48" t="s">
        <v>1077</v>
      </c>
      <c r="AV48" t="s">
        <v>1080</v>
      </c>
      <c r="AW48" t="s">
        <v>1083</v>
      </c>
      <c r="AX48" s="65">
        <f t="shared" si="15"/>
        <v>583.5</v>
      </c>
      <c r="AY48" s="65">
        <v>2862.47</v>
      </c>
      <c r="AZ48" s="106">
        <v>1181.2277098488826</v>
      </c>
      <c r="BA48" s="65">
        <f t="shared" si="3"/>
        <v>4627.1977098488824</v>
      </c>
      <c r="BB48" s="65">
        <f t="shared" si="4"/>
        <v>26525.682290151119</v>
      </c>
      <c r="BC48" s="65">
        <f t="shared" si="5"/>
        <v>0</v>
      </c>
      <c r="BD48" s="65">
        <f t="shared" si="6"/>
        <v>23556.030000000002</v>
      </c>
      <c r="BE48" s="65">
        <f t="shared" si="7"/>
        <v>31744.309999999998</v>
      </c>
      <c r="BF48" s="65">
        <f t="shared" si="8"/>
        <v>81826.01229015112</v>
      </c>
      <c r="BG48" s="66">
        <f t="shared" si="9"/>
        <v>661.0282442641261</v>
      </c>
      <c r="BH48" s="66">
        <f t="shared" si="10"/>
        <v>45.733934983019168</v>
      </c>
      <c r="BI48" s="66">
        <f t="shared" si="11"/>
        <v>0</v>
      </c>
      <c r="BJ48" s="66">
        <f t="shared" si="12"/>
        <v>40.613844827586213</v>
      </c>
      <c r="BK48" s="66">
        <f t="shared" si="13"/>
        <v>54.731568965517241</v>
      </c>
      <c r="BL48" s="66">
        <f t="shared" si="14"/>
        <v>141.07933153474332</v>
      </c>
      <c r="BM48" s="207">
        <f t="shared" si="16"/>
        <v>39870.979999999996</v>
      </c>
    </row>
    <row r="49" spans="1:65" x14ac:dyDescent="0.35">
      <c r="A49" s="1">
        <v>582</v>
      </c>
      <c r="B49">
        <v>4</v>
      </c>
      <c r="C49" t="s">
        <v>37</v>
      </c>
      <c r="D49" t="s">
        <v>1262</v>
      </c>
      <c r="E49" s="6" t="s">
        <v>1115</v>
      </c>
      <c r="F49" s="7" t="s">
        <v>1116</v>
      </c>
      <c r="G49" s="6">
        <v>-8.0500000000000007</v>
      </c>
      <c r="H49" s="6">
        <v>-34.880000000000003</v>
      </c>
      <c r="I49" s="6">
        <v>10</v>
      </c>
      <c r="J49" s="8">
        <v>63550.072249703</v>
      </c>
      <c r="K49" t="s">
        <v>1166</v>
      </c>
      <c r="L49" t="s">
        <v>1062</v>
      </c>
      <c r="M49">
        <v>600</v>
      </c>
      <c r="N49">
        <v>600</v>
      </c>
      <c r="O49">
        <v>0</v>
      </c>
      <c r="P49">
        <v>26788.400000000001</v>
      </c>
      <c r="Q49">
        <v>18875.330000000002</v>
      </c>
      <c r="R49">
        <v>5250.2</v>
      </c>
      <c r="S49">
        <v>34606.78</v>
      </c>
      <c r="T49">
        <v>0</v>
      </c>
      <c r="U49">
        <v>4744.55</v>
      </c>
      <c r="V49">
        <v>0</v>
      </c>
      <c r="W49" s="181">
        <f t="shared" si="0"/>
        <v>31532.95</v>
      </c>
      <c r="X49" s="181">
        <f t="shared" si="1"/>
        <v>52.554916666666671</v>
      </c>
      <c r="Y49" s="174">
        <v>90265.25</v>
      </c>
      <c r="Z49" s="181">
        <f t="shared" si="2"/>
        <v>150.44208333333333</v>
      </c>
      <c r="AA49" s="174">
        <v>0</v>
      </c>
      <c r="AB49" s="174">
        <v>29.67742292853562</v>
      </c>
      <c r="AC49" s="174">
        <v>20.910959643938281</v>
      </c>
      <c r="AD49" s="174">
        <v>5.8164132930446648</v>
      </c>
      <c r="AE49" s="174">
        <v>38.338984271355812</v>
      </c>
      <c r="AF49">
        <v>0</v>
      </c>
      <c r="AG49" s="106">
        <v>5.2562309415860478</v>
      </c>
      <c r="AH49" s="106">
        <v>0</v>
      </c>
      <c r="AI49" s="106">
        <v>100</v>
      </c>
      <c r="AJ49">
        <v>40.21</v>
      </c>
      <c r="AK49">
        <v>52.55</v>
      </c>
      <c r="AL49">
        <v>57.68</v>
      </c>
      <c r="AM49">
        <v>150.44</v>
      </c>
      <c r="AN49" t="s">
        <v>1069</v>
      </c>
      <c r="AO49">
        <v>9.9</v>
      </c>
      <c r="AP49">
        <v>8.33</v>
      </c>
      <c r="AQ49">
        <v>12.806699999999999</v>
      </c>
      <c r="AR49" t="s">
        <v>1071</v>
      </c>
      <c r="AS49" t="s">
        <v>1073</v>
      </c>
      <c r="AT49" t="s">
        <v>1075</v>
      </c>
      <c r="AU49" t="s">
        <v>1077</v>
      </c>
      <c r="AV49" t="s">
        <v>1080</v>
      </c>
      <c r="AW49" t="s">
        <v>1083</v>
      </c>
      <c r="AX49" s="65">
        <f t="shared" si="15"/>
        <v>583.5</v>
      </c>
      <c r="AY49" s="65">
        <v>2862.47</v>
      </c>
      <c r="AZ49" s="106">
        <v>1336.8675442049712</v>
      </c>
      <c r="BA49" s="65">
        <f t="shared" si="3"/>
        <v>4782.837544204971</v>
      </c>
      <c r="BB49" s="65">
        <f t="shared" si="4"/>
        <v>30196.082455795029</v>
      </c>
      <c r="BC49" s="65">
        <f t="shared" si="5"/>
        <v>0</v>
      </c>
      <c r="BD49" s="65">
        <f t="shared" si="6"/>
        <v>23542.030000000002</v>
      </c>
      <c r="BE49" s="65">
        <f t="shared" si="7"/>
        <v>31744.309999999998</v>
      </c>
      <c r="BF49" s="65">
        <f t="shared" si="8"/>
        <v>85482.412455795027</v>
      </c>
      <c r="BG49" s="66">
        <f t="shared" si="9"/>
        <v>683.2625063149959</v>
      </c>
      <c r="BH49" s="66">
        <f t="shared" si="10"/>
        <v>52.062211130681085</v>
      </c>
      <c r="BI49" s="66">
        <f t="shared" si="11"/>
        <v>0</v>
      </c>
      <c r="BJ49" s="66">
        <f t="shared" si="12"/>
        <v>40.589706896551725</v>
      </c>
      <c r="BK49" s="66">
        <f t="shared" si="13"/>
        <v>54.731568965517241</v>
      </c>
      <c r="BL49" s="66">
        <f t="shared" si="14"/>
        <v>147.38346975137074</v>
      </c>
      <c r="BM49" s="207">
        <f t="shared" si="16"/>
        <v>39856.979999999996</v>
      </c>
    </row>
    <row r="50" spans="1:65" x14ac:dyDescent="0.35">
      <c r="A50" s="1">
        <v>583</v>
      </c>
      <c r="B50">
        <v>4</v>
      </c>
      <c r="C50" t="s">
        <v>37</v>
      </c>
      <c r="D50" t="s">
        <v>1263</v>
      </c>
      <c r="E50" s="6" t="s">
        <v>1117</v>
      </c>
      <c r="F50" s="7" t="s">
        <v>1118</v>
      </c>
      <c r="G50" s="6">
        <v>-3.8</v>
      </c>
      <c r="H50" s="6">
        <v>-38.53</v>
      </c>
      <c r="I50" s="6">
        <v>41</v>
      </c>
      <c r="J50" s="8">
        <v>71394.000753582499</v>
      </c>
      <c r="K50" t="s">
        <v>1166</v>
      </c>
      <c r="L50" t="s">
        <v>1062</v>
      </c>
      <c r="M50">
        <v>600</v>
      </c>
      <c r="N50">
        <v>600</v>
      </c>
      <c r="O50">
        <v>0</v>
      </c>
      <c r="P50">
        <v>25823.11</v>
      </c>
      <c r="Q50">
        <v>18875.330000000002</v>
      </c>
      <c r="R50">
        <v>5255.2</v>
      </c>
      <c r="S50">
        <v>34606.78</v>
      </c>
      <c r="T50">
        <v>0</v>
      </c>
      <c r="U50">
        <v>4744.55</v>
      </c>
      <c r="V50">
        <v>0</v>
      </c>
      <c r="W50" s="181">
        <f t="shared" si="0"/>
        <v>30567.66</v>
      </c>
      <c r="X50" s="181">
        <f t="shared" si="1"/>
        <v>50.946100000000001</v>
      </c>
      <c r="Y50" s="174">
        <v>89304.960000000006</v>
      </c>
      <c r="Z50" s="181">
        <f t="shared" si="2"/>
        <v>148.8416</v>
      </c>
      <c r="AA50" s="174">
        <v>0</v>
      </c>
      <c r="AB50" s="174">
        <v>28.915650373730639</v>
      </c>
      <c r="AC50" s="174">
        <v>21.135813733078209</v>
      </c>
      <c r="AD50" s="174">
        <v>5.884555572277284</v>
      </c>
      <c r="AE50" s="174">
        <v>38.751240692566228</v>
      </c>
      <c r="AF50">
        <v>0</v>
      </c>
      <c r="AG50" s="106">
        <v>5.3127508259339677</v>
      </c>
      <c r="AH50" s="106">
        <v>0</v>
      </c>
      <c r="AI50" s="106">
        <v>100</v>
      </c>
      <c r="AJ50">
        <v>40.22</v>
      </c>
      <c r="AK50">
        <v>50.95</v>
      </c>
      <c r="AL50">
        <v>57.68</v>
      </c>
      <c r="AM50">
        <v>148.84</v>
      </c>
      <c r="AN50" t="s">
        <v>1070</v>
      </c>
      <c r="AO50">
        <v>9.9</v>
      </c>
      <c r="AP50">
        <v>8.33</v>
      </c>
      <c r="AQ50">
        <v>12.806699999999999</v>
      </c>
      <c r="AR50" t="s">
        <v>1071</v>
      </c>
      <c r="AS50" t="s">
        <v>1073</v>
      </c>
      <c r="AT50" t="s">
        <v>1075</v>
      </c>
      <c r="AU50" t="s">
        <v>1077</v>
      </c>
      <c r="AV50" t="s">
        <v>1080</v>
      </c>
      <c r="AW50" t="s">
        <v>1083</v>
      </c>
      <c r="AX50" s="65">
        <f t="shared" si="15"/>
        <v>583.5</v>
      </c>
      <c r="AY50" s="65">
        <v>2862.47</v>
      </c>
      <c r="AZ50" s="106">
        <v>1307.5756360707351</v>
      </c>
      <c r="BA50" s="65">
        <f t="shared" si="3"/>
        <v>4753.5456360707349</v>
      </c>
      <c r="BB50" s="65">
        <f t="shared" si="4"/>
        <v>29260.084363929265</v>
      </c>
      <c r="BC50" s="65">
        <f t="shared" si="5"/>
        <v>0</v>
      </c>
      <c r="BD50" s="65">
        <f t="shared" si="6"/>
        <v>23547.030000000002</v>
      </c>
      <c r="BE50" s="65">
        <f t="shared" si="7"/>
        <v>31744.309999999998</v>
      </c>
      <c r="BF50" s="65">
        <f t="shared" si="8"/>
        <v>84551.414363929274</v>
      </c>
      <c r="BG50" s="66">
        <f t="shared" si="9"/>
        <v>679.07794801010493</v>
      </c>
      <c r="BH50" s="66">
        <f t="shared" si="10"/>
        <v>50.448421317119426</v>
      </c>
      <c r="BI50" s="66">
        <f t="shared" si="11"/>
        <v>0</v>
      </c>
      <c r="BJ50" s="66">
        <f t="shared" si="12"/>
        <v>40.598327586206899</v>
      </c>
      <c r="BK50" s="66">
        <f t="shared" si="13"/>
        <v>54.731568965517241</v>
      </c>
      <c r="BL50" s="66">
        <f t="shared" si="14"/>
        <v>145.77830062746426</v>
      </c>
      <c r="BM50" s="207">
        <f t="shared" si="16"/>
        <v>39861.979999999996</v>
      </c>
    </row>
    <row r="51" spans="1:65" x14ac:dyDescent="0.35">
      <c r="A51" s="1">
        <v>664</v>
      </c>
      <c r="B51">
        <v>5</v>
      </c>
      <c r="C51" t="s">
        <v>37</v>
      </c>
      <c r="D51" t="s">
        <v>1264</v>
      </c>
      <c r="E51" s="6" t="s">
        <v>1104</v>
      </c>
      <c r="F51" s="7" t="s">
        <v>1105</v>
      </c>
      <c r="G51" s="6">
        <v>-22.74</v>
      </c>
      <c r="H51" s="6">
        <v>-45.59</v>
      </c>
      <c r="I51" s="6">
        <v>1642</v>
      </c>
      <c r="J51" s="8">
        <v>3495.45982983364</v>
      </c>
      <c r="K51" t="s">
        <v>1166</v>
      </c>
      <c r="L51" t="s">
        <v>1062</v>
      </c>
      <c r="M51">
        <v>600</v>
      </c>
      <c r="N51">
        <v>600</v>
      </c>
      <c r="O51">
        <v>579.47</v>
      </c>
      <c r="P51">
        <v>9833.08</v>
      </c>
      <c r="Q51">
        <v>18875.330000000002</v>
      </c>
      <c r="R51">
        <v>5265.2</v>
      </c>
      <c r="S51">
        <v>34606.78</v>
      </c>
      <c r="T51">
        <v>0</v>
      </c>
      <c r="U51">
        <v>4572.29</v>
      </c>
      <c r="V51">
        <v>0</v>
      </c>
      <c r="W51" s="181">
        <f t="shared" si="0"/>
        <v>14405.369999999999</v>
      </c>
      <c r="X51" s="181">
        <f t="shared" si="1"/>
        <v>24.008949999999999</v>
      </c>
      <c r="Y51" s="174">
        <v>73732.14</v>
      </c>
      <c r="Z51" s="181">
        <f t="shared" si="2"/>
        <v>122.8869</v>
      </c>
      <c r="AA51" s="174">
        <v>0.78591235789439995</v>
      </c>
      <c r="AB51" s="174">
        <v>13.336219455993</v>
      </c>
      <c r="AC51" s="174">
        <v>25.599867303458169</v>
      </c>
      <c r="AD51" s="174">
        <v>7.14098356564722</v>
      </c>
      <c r="AE51" s="174">
        <v>46.935813879808727</v>
      </c>
      <c r="AF51">
        <v>0</v>
      </c>
      <c r="AG51" s="106">
        <v>6.20121699980497</v>
      </c>
      <c r="AH51" s="106">
        <v>0</v>
      </c>
      <c r="AI51" s="106">
        <v>100</v>
      </c>
      <c r="AJ51">
        <v>40.229999999999997</v>
      </c>
      <c r="AK51">
        <v>24.97</v>
      </c>
      <c r="AL51">
        <v>57.68</v>
      </c>
      <c r="AM51">
        <v>122.89</v>
      </c>
      <c r="AN51" t="s">
        <v>1063</v>
      </c>
      <c r="AO51">
        <v>9.9</v>
      </c>
      <c r="AP51">
        <v>8.33</v>
      </c>
      <c r="AQ51">
        <v>12.806699999999999</v>
      </c>
      <c r="AR51" t="s">
        <v>1071</v>
      </c>
      <c r="AS51" t="s">
        <v>1073</v>
      </c>
      <c r="AT51" t="s">
        <v>1075</v>
      </c>
      <c r="AU51" t="s">
        <v>1077</v>
      </c>
      <c r="AV51" t="s">
        <v>1080</v>
      </c>
      <c r="AW51" t="s">
        <v>1084</v>
      </c>
      <c r="AX51" s="65">
        <f t="shared" si="15"/>
        <v>583.5</v>
      </c>
      <c r="AY51" s="65">
        <v>2862.47</v>
      </c>
      <c r="AZ51" s="106">
        <v>473.61821577008806</v>
      </c>
      <c r="BA51" s="65">
        <f t="shared" si="3"/>
        <v>3919.588215770088</v>
      </c>
      <c r="BB51" s="65">
        <f t="shared" si="4"/>
        <v>13931.751784229911</v>
      </c>
      <c r="BC51" s="65">
        <f t="shared" si="5"/>
        <v>579.47</v>
      </c>
      <c r="BD51" s="65">
        <f t="shared" si="6"/>
        <v>23557.030000000002</v>
      </c>
      <c r="BE51" s="65">
        <f t="shared" si="7"/>
        <v>31744.309999999998</v>
      </c>
      <c r="BF51" s="65">
        <f t="shared" si="8"/>
        <v>69812.551784229916</v>
      </c>
      <c r="BG51" s="66">
        <f t="shared" si="9"/>
        <v>559.94117368144111</v>
      </c>
      <c r="BH51" s="66">
        <f t="shared" si="10"/>
        <v>24.020261696948122</v>
      </c>
      <c r="BI51" s="66">
        <f t="shared" si="11"/>
        <v>0.96578333333333333</v>
      </c>
      <c r="BJ51" s="66">
        <f t="shared" si="12"/>
        <v>40.615568965517248</v>
      </c>
      <c r="BK51" s="66">
        <f t="shared" si="13"/>
        <v>54.731568965517241</v>
      </c>
      <c r="BL51" s="66">
        <f t="shared" si="14"/>
        <v>120.36646859349986</v>
      </c>
      <c r="BM51" s="207">
        <f t="shared" si="16"/>
        <v>39871.979999999996</v>
      </c>
    </row>
    <row r="52" spans="1:65" x14ac:dyDescent="0.35">
      <c r="A52" s="1">
        <v>665</v>
      </c>
      <c r="B52">
        <v>5</v>
      </c>
      <c r="C52" t="s">
        <v>37</v>
      </c>
      <c r="D52" t="s">
        <v>1265</v>
      </c>
      <c r="E52" s="6" t="s">
        <v>1104</v>
      </c>
      <c r="F52" s="7" t="s">
        <v>1106</v>
      </c>
      <c r="G52" s="6">
        <v>-23.85</v>
      </c>
      <c r="H52" s="6">
        <v>-46.64</v>
      </c>
      <c r="I52" s="6">
        <v>792</v>
      </c>
      <c r="J52" s="8">
        <v>14172.2970393051</v>
      </c>
      <c r="K52" t="s">
        <v>1166</v>
      </c>
      <c r="L52" t="s">
        <v>1062</v>
      </c>
      <c r="M52">
        <v>600</v>
      </c>
      <c r="N52">
        <v>600</v>
      </c>
      <c r="O52">
        <v>160.15</v>
      </c>
      <c r="P52">
        <v>13557.59</v>
      </c>
      <c r="Q52">
        <v>18875.330000000002</v>
      </c>
      <c r="R52">
        <v>5266.4</v>
      </c>
      <c r="S52">
        <v>34606.78</v>
      </c>
      <c r="T52">
        <v>0</v>
      </c>
      <c r="U52">
        <v>4572.29</v>
      </c>
      <c r="V52">
        <v>0</v>
      </c>
      <c r="W52" s="181">
        <f t="shared" si="0"/>
        <v>18129.88</v>
      </c>
      <c r="X52" s="181">
        <f t="shared" si="1"/>
        <v>30.216466666666669</v>
      </c>
      <c r="Y52" s="174">
        <v>77038.53</v>
      </c>
      <c r="Z52" s="181">
        <f t="shared" si="2"/>
        <v>128.39755</v>
      </c>
      <c r="AA52" s="174">
        <v>0.2078829904983909</v>
      </c>
      <c r="AB52" s="174">
        <v>17.598453656890911</v>
      </c>
      <c r="AC52" s="174">
        <v>24.50115546078047</v>
      </c>
      <c r="AD52" s="174">
        <v>6.8360598261675039</v>
      </c>
      <c r="AE52" s="174">
        <v>44.921391932063088</v>
      </c>
      <c r="AF52">
        <v>0</v>
      </c>
      <c r="AG52" s="106">
        <v>5.9350691141173124</v>
      </c>
      <c r="AH52" s="106">
        <v>0</v>
      </c>
      <c r="AI52" s="106">
        <v>100</v>
      </c>
      <c r="AJ52">
        <v>40.24</v>
      </c>
      <c r="AK52">
        <v>30.48</v>
      </c>
      <c r="AL52">
        <v>57.68</v>
      </c>
      <c r="AM52">
        <v>128.4</v>
      </c>
      <c r="AN52" t="s">
        <v>1064</v>
      </c>
      <c r="AO52">
        <v>9.9</v>
      </c>
      <c r="AP52">
        <v>8.33</v>
      </c>
      <c r="AQ52">
        <v>12.806699999999999</v>
      </c>
      <c r="AR52" t="s">
        <v>1071</v>
      </c>
      <c r="AS52" t="s">
        <v>1073</v>
      </c>
      <c r="AT52" t="s">
        <v>1075</v>
      </c>
      <c r="AU52" t="s">
        <v>1077</v>
      </c>
      <c r="AV52" t="s">
        <v>1080</v>
      </c>
      <c r="AW52" t="s">
        <v>1084</v>
      </c>
      <c r="AX52" s="65">
        <f t="shared" si="15"/>
        <v>583.5</v>
      </c>
      <c r="AY52" s="65">
        <v>2862.47</v>
      </c>
      <c r="AZ52" s="106">
        <v>690.59232479730747</v>
      </c>
      <c r="BA52" s="65">
        <f t="shared" si="3"/>
        <v>4136.5623247973072</v>
      </c>
      <c r="BB52" s="65">
        <f t="shared" si="4"/>
        <v>17439.287675202693</v>
      </c>
      <c r="BC52" s="65">
        <f t="shared" si="5"/>
        <v>160.15</v>
      </c>
      <c r="BD52" s="65">
        <f t="shared" si="6"/>
        <v>23558.230000000003</v>
      </c>
      <c r="BE52" s="65">
        <f t="shared" si="7"/>
        <v>31744.309999999998</v>
      </c>
      <c r="BF52" s="65">
        <f t="shared" si="8"/>
        <v>72901.967675202686</v>
      </c>
      <c r="BG52" s="66">
        <f t="shared" si="9"/>
        <v>590.93747497104391</v>
      </c>
      <c r="BH52" s="66">
        <f t="shared" si="10"/>
        <v>30.067737371039126</v>
      </c>
      <c r="BI52" s="66">
        <f t="shared" si="11"/>
        <v>0.26691666666666669</v>
      </c>
      <c r="BJ52" s="66">
        <f t="shared" si="12"/>
        <v>40.617637931034487</v>
      </c>
      <c r="BK52" s="66">
        <f t="shared" si="13"/>
        <v>54.731568965517241</v>
      </c>
      <c r="BL52" s="66">
        <f t="shared" si="14"/>
        <v>125.6930477158667</v>
      </c>
      <c r="BM52" s="207">
        <f t="shared" si="16"/>
        <v>39873.18</v>
      </c>
    </row>
    <row r="53" spans="1:65" x14ac:dyDescent="0.35">
      <c r="A53" s="1">
        <v>666</v>
      </c>
      <c r="B53">
        <v>5</v>
      </c>
      <c r="C53" t="s">
        <v>37</v>
      </c>
      <c r="D53" t="s">
        <v>1266</v>
      </c>
      <c r="E53" s="6" t="s">
        <v>1107</v>
      </c>
      <c r="F53" s="7" t="s">
        <v>1108</v>
      </c>
      <c r="G53" s="6">
        <v>-30.03</v>
      </c>
      <c r="H53" s="6">
        <v>-51.23</v>
      </c>
      <c r="I53" s="6">
        <v>47</v>
      </c>
      <c r="J53" s="8">
        <v>23954.0527728093</v>
      </c>
      <c r="K53" t="s">
        <v>1166</v>
      </c>
      <c r="L53" t="s">
        <v>1062</v>
      </c>
      <c r="M53">
        <v>600</v>
      </c>
      <c r="N53">
        <v>600</v>
      </c>
      <c r="O53">
        <v>257.98</v>
      </c>
      <c r="P53">
        <v>14891.04</v>
      </c>
      <c r="Q53">
        <v>18875.330000000002</v>
      </c>
      <c r="R53">
        <v>5272.4</v>
      </c>
      <c r="S53">
        <v>34606.78</v>
      </c>
      <c r="T53">
        <v>0</v>
      </c>
      <c r="U53">
        <v>4572.29</v>
      </c>
      <c r="V53">
        <v>0</v>
      </c>
      <c r="W53" s="181">
        <f t="shared" si="0"/>
        <v>19463.330000000002</v>
      </c>
      <c r="X53" s="181">
        <f t="shared" si="1"/>
        <v>32.438883333333337</v>
      </c>
      <c r="Y53" s="174">
        <v>78475.820000000007</v>
      </c>
      <c r="Z53" s="181">
        <f t="shared" si="2"/>
        <v>130.79303333333334</v>
      </c>
      <c r="AA53" s="174">
        <v>0.32873820241699919</v>
      </c>
      <c r="AB53" s="174">
        <v>18.975322589811739</v>
      </c>
      <c r="AC53" s="174">
        <v>24.052415126085972</v>
      </c>
      <c r="AD53" s="174">
        <v>6.7185025909891731</v>
      </c>
      <c r="AE53" s="174">
        <v>44.098653572527184</v>
      </c>
      <c r="AF53">
        <v>0</v>
      </c>
      <c r="AG53" s="106">
        <v>5.8263679181689332</v>
      </c>
      <c r="AH53" s="106">
        <v>0</v>
      </c>
      <c r="AI53" s="106">
        <v>100</v>
      </c>
      <c r="AJ53">
        <v>40.25</v>
      </c>
      <c r="AK53">
        <v>32.869999999999997</v>
      </c>
      <c r="AL53">
        <v>57.68</v>
      </c>
      <c r="AM53">
        <v>130.79</v>
      </c>
      <c r="AN53" t="s">
        <v>1065</v>
      </c>
      <c r="AO53">
        <v>9.9</v>
      </c>
      <c r="AP53">
        <v>8.33</v>
      </c>
      <c r="AQ53">
        <v>12.806699999999999</v>
      </c>
      <c r="AR53" t="s">
        <v>1071</v>
      </c>
      <c r="AS53" t="s">
        <v>1073</v>
      </c>
      <c r="AT53" t="s">
        <v>1075</v>
      </c>
      <c r="AU53" t="s">
        <v>1077</v>
      </c>
      <c r="AV53" t="s">
        <v>1080</v>
      </c>
      <c r="AW53" t="s">
        <v>1084</v>
      </c>
      <c r="AX53" s="65">
        <f t="shared" si="15"/>
        <v>583.5</v>
      </c>
      <c r="AY53" s="65">
        <v>2862.47</v>
      </c>
      <c r="AZ53" s="106">
        <v>792.04251721748801</v>
      </c>
      <c r="BA53" s="65">
        <f t="shared" si="3"/>
        <v>4238.0125172174876</v>
      </c>
      <c r="BB53" s="65">
        <f t="shared" si="4"/>
        <v>18671.287482782514</v>
      </c>
      <c r="BC53" s="65">
        <f t="shared" si="5"/>
        <v>257.98</v>
      </c>
      <c r="BD53" s="65">
        <f t="shared" si="6"/>
        <v>23564.230000000003</v>
      </c>
      <c r="BE53" s="65">
        <f t="shared" si="7"/>
        <v>31744.309999999998</v>
      </c>
      <c r="BF53" s="65">
        <f t="shared" si="8"/>
        <v>74237.807482782518</v>
      </c>
      <c r="BG53" s="66">
        <f t="shared" si="9"/>
        <v>605.43035960249824</v>
      </c>
      <c r="BH53" s="66">
        <f t="shared" si="10"/>
        <v>32.191874970314679</v>
      </c>
      <c r="BI53" s="66">
        <f t="shared" si="11"/>
        <v>0.42996666666666672</v>
      </c>
      <c r="BJ53" s="66">
        <f t="shared" si="12"/>
        <v>40.627982758620696</v>
      </c>
      <c r="BK53" s="66">
        <f t="shared" si="13"/>
        <v>54.731568965517241</v>
      </c>
      <c r="BL53" s="66">
        <f t="shared" si="14"/>
        <v>127.99621979790089</v>
      </c>
      <c r="BM53" s="207">
        <f t="shared" si="16"/>
        <v>39879.18</v>
      </c>
    </row>
    <row r="54" spans="1:65" x14ac:dyDescent="0.35">
      <c r="A54" s="1">
        <v>667</v>
      </c>
      <c r="B54">
        <v>5</v>
      </c>
      <c r="C54" t="s">
        <v>37</v>
      </c>
      <c r="D54" t="s">
        <v>1267</v>
      </c>
      <c r="E54" s="6" t="s">
        <v>1109</v>
      </c>
      <c r="F54" s="7" t="s">
        <v>1110</v>
      </c>
      <c r="G54" s="6">
        <v>-15.37</v>
      </c>
      <c r="H54" s="6">
        <v>-48.78</v>
      </c>
      <c r="I54" s="6">
        <v>770</v>
      </c>
      <c r="J54" s="8">
        <v>31081.371963744201</v>
      </c>
      <c r="K54" t="s">
        <v>1166</v>
      </c>
      <c r="L54" t="s">
        <v>1062</v>
      </c>
      <c r="M54">
        <v>600</v>
      </c>
      <c r="N54">
        <v>600</v>
      </c>
      <c r="O54">
        <v>10.68</v>
      </c>
      <c r="P54">
        <v>20584.189999999999</v>
      </c>
      <c r="Q54">
        <v>18875.330000000002</v>
      </c>
      <c r="R54">
        <v>5266.4</v>
      </c>
      <c r="S54">
        <v>34606.78</v>
      </c>
      <c r="T54">
        <v>0</v>
      </c>
      <c r="U54">
        <v>4572.29</v>
      </c>
      <c r="V54">
        <v>0</v>
      </c>
      <c r="W54" s="181">
        <f t="shared" si="0"/>
        <v>25156.48</v>
      </c>
      <c r="X54" s="181">
        <f t="shared" si="1"/>
        <v>41.927466666666668</v>
      </c>
      <c r="Y54" s="174">
        <v>83915.66</v>
      </c>
      <c r="Z54" s="181">
        <f t="shared" si="2"/>
        <v>139.85943333333333</v>
      </c>
      <c r="AA54" s="174">
        <v>1.2727064292886449E-2</v>
      </c>
      <c r="AB54" s="174">
        <v>24.529616998781869</v>
      </c>
      <c r="AC54" s="174">
        <v>22.493215211558841</v>
      </c>
      <c r="AD54" s="174">
        <v>6.2758250367094757</v>
      </c>
      <c r="AE54" s="174">
        <v>41.239954497170132</v>
      </c>
      <c r="AF54">
        <v>0</v>
      </c>
      <c r="AG54" s="106">
        <v>5.4486731082136517</v>
      </c>
      <c r="AH54" s="106">
        <v>0</v>
      </c>
      <c r="AI54" s="106">
        <v>100</v>
      </c>
      <c r="AJ54">
        <v>40.24</v>
      </c>
      <c r="AK54">
        <v>41.95</v>
      </c>
      <c r="AL54">
        <v>57.68</v>
      </c>
      <c r="AM54">
        <v>139.86000000000001</v>
      </c>
      <c r="AN54" t="s">
        <v>1066</v>
      </c>
      <c r="AO54">
        <v>9.9</v>
      </c>
      <c r="AP54">
        <v>8.33</v>
      </c>
      <c r="AQ54">
        <v>12.806699999999999</v>
      </c>
      <c r="AR54" t="s">
        <v>1071</v>
      </c>
      <c r="AS54" t="s">
        <v>1073</v>
      </c>
      <c r="AT54" t="s">
        <v>1075</v>
      </c>
      <c r="AU54" t="s">
        <v>1077</v>
      </c>
      <c r="AV54" t="s">
        <v>1080</v>
      </c>
      <c r="AW54" t="s">
        <v>1084</v>
      </c>
      <c r="AX54" s="65">
        <f t="shared" si="15"/>
        <v>583.5</v>
      </c>
      <c r="AY54" s="65">
        <v>2862.47</v>
      </c>
      <c r="AZ54" s="106">
        <v>1087.8074591350742</v>
      </c>
      <c r="BA54" s="65">
        <f t="shared" si="3"/>
        <v>4533.7774591350735</v>
      </c>
      <c r="BB54" s="65">
        <f t="shared" si="4"/>
        <v>24068.672540864925</v>
      </c>
      <c r="BC54" s="65">
        <f t="shared" si="5"/>
        <v>10.68</v>
      </c>
      <c r="BD54" s="65">
        <f t="shared" si="6"/>
        <v>23558.230000000003</v>
      </c>
      <c r="BE54" s="65">
        <f t="shared" si="7"/>
        <v>31744.309999999998</v>
      </c>
      <c r="BF54" s="65">
        <f t="shared" si="8"/>
        <v>79381.882540864928</v>
      </c>
      <c r="BG54" s="66">
        <f t="shared" si="9"/>
        <v>647.68249416215338</v>
      </c>
      <c r="BH54" s="66">
        <f t="shared" si="10"/>
        <v>41.497711277353318</v>
      </c>
      <c r="BI54" s="66">
        <f t="shared" si="11"/>
        <v>1.78E-2</v>
      </c>
      <c r="BJ54" s="66">
        <f t="shared" si="12"/>
        <v>40.617637931034487</v>
      </c>
      <c r="BK54" s="66">
        <f t="shared" si="13"/>
        <v>54.731568965517241</v>
      </c>
      <c r="BL54" s="66">
        <f t="shared" si="14"/>
        <v>136.86531472562919</v>
      </c>
      <c r="BM54" s="207">
        <f t="shared" si="16"/>
        <v>39873.18</v>
      </c>
    </row>
    <row r="55" spans="1:65" x14ac:dyDescent="0.35">
      <c r="A55" s="1">
        <v>668</v>
      </c>
      <c r="B55">
        <v>5</v>
      </c>
      <c r="C55" t="s">
        <v>37</v>
      </c>
      <c r="D55" t="s">
        <v>1268</v>
      </c>
      <c r="E55" s="6" t="s">
        <v>1111</v>
      </c>
      <c r="F55" s="7" t="s">
        <v>1112</v>
      </c>
      <c r="G55" s="6">
        <v>-22.86</v>
      </c>
      <c r="H55" s="6">
        <v>-43.41</v>
      </c>
      <c r="I55" s="6">
        <v>45</v>
      </c>
      <c r="J55" s="8">
        <v>45016.2336447989</v>
      </c>
      <c r="K55" t="s">
        <v>1166</v>
      </c>
      <c r="L55" t="s">
        <v>1062</v>
      </c>
      <c r="M55">
        <v>600</v>
      </c>
      <c r="N55">
        <v>600</v>
      </c>
      <c r="O55">
        <v>0</v>
      </c>
      <c r="P55">
        <v>19935.57</v>
      </c>
      <c r="Q55">
        <v>18875.330000000002</v>
      </c>
      <c r="R55">
        <v>5262.4</v>
      </c>
      <c r="S55">
        <v>34606.78</v>
      </c>
      <c r="T55">
        <v>0</v>
      </c>
      <c r="U55">
        <v>4572.29</v>
      </c>
      <c r="V55">
        <v>0</v>
      </c>
      <c r="W55" s="181">
        <f t="shared" si="0"/>
        <v>24507.86</v>
      </c>
      <c r="X55" s="181">
        <f t="shared" si="1"/>
        <v>40.846433333333337</v>
      </c>
      <c r="Y55" s="174">
        <v>83252.36</v>
      </c>
      <c r="Z55" s="181">
        <f t="shared" si="2"/>
        <v>138.75393333333332</v>
      </c>
      <c r="AA55" s="174">
        <v>0</v>
      </c>
      <c r="AB55" s="174">
        <v>23.9459518024474</v>
      </c>
      <c r="AC55" s="174">
        <v>22.672426343229191</v>
      </c>
      <c r="AD55" s="174">
        <v>6.3210220106673249</v>
      </c>
      <c r="AE55" s="174">
        <v>41.568527306613291</v>
      </c>
      <c r="AF55">
        <v>0</v>
      </c>
      <c r="AG55" s="106">
        <v>5.4920845487142946</v>
      </c>
      <c r="AH55" s="106">
        <v>0</v>
      </c>
      <c r="AI55" s="106">
        <v>100</v>
      </c>
      <c r="AJ55">
        <v>40.229999999999997</v>
      </c>
      <c r="AK55">
        <v>40.85</v>
      </c>
      <c r="AL55">
        <v>57.68</v>
      </c>
      <c r="AM55">
        <v>138.75</v>
      </c>
      <c r="AN55" t="s">
        <v>1067</v>
      </c>
      <c r="AO55">
        <v>9.9</v>
      </c>
      <c r="AP55">
        <v>8.33</v>
      </c>
      <c r="AQ55">
        <v>12.806699999999999</v>
      </c>
      <c r="AR55" t="s">
        <v>1071</v>
      </c>
      <c r="AS55" t="s">
        <v>1073</v>
      </c>
      <c r="AT55" t="s">
        <v>1075</v>
      </c>
      <c r="AU55" t="s">
        <v>1077</v>
      </c>
      <c r="AV55" t="s">
        <v>1080</v>
      </c>
      <c r="AW55" t="s">
        <v>1084</v>
      </c>
      <c r="AX55" s="65">
        <f t="shared" si="15"/>
        <v>583.5</v>
      </c>
      <c r="AY55" s="65">
        <v>2862.47</v>
      </c>
      <c r="AZ55" s="106">
        <v>1094.6605695904855</v>
      </c>
      <c r="BA55" s="65">
        <f t="shared" si="3"/>
        <v>4540.6305695904848</v>
      </c>
      <c r="BB55" s="65">
        <f t="shared" si="4"/>
        <v>23413.199430409513</v>
      </c>
      <c r="BC55" s="65">
        <f t="shared" si="5"/>
        <v>0</v>
      </c>
      <c r="BD55" s="65">
        <f t="shared" si="6"/>
        <v>23554.230000000003</v>
      </c>
      <c r="BE55" s="65">
        <f t="shared" si="7"/>
        <v>31744.309999999998</v>
      </c>
      <c r="BF55" s="65">
        <f t="shared" si="8"/>
        <v>78711.729430409512</v>
      </c>
      <c r="BG55" s="66">
        <f t="shared" si="9"/>
        <v>648.6615099414978</v>
      </c>
      <c r="BH55" s="66">
        <f t="shared" si="10"/>
        <v>40.367585224843985</v>
      </c>
      <c r="BI55" s="66">
        <f t="shared" si="11"/>
        <v>0</v>
      </c>
      <c r="BJ55" s="66">
        <f t="shared" si="12"/>
        <v>40.610741379310348</v>
      </c>
      <c r="BK55" s="66">
        <f t="shared" si="13"/>
        <v>54.731568965517241</v>
      </c>
      <c r="BL55" s="66">
        <f t="shared" si="14"/>
        <v>135.70987832829226</v>
      </c>
      <c r="BM55" s="207">
        <f t="shared" si="16"/>
        <v>39869.18</v>
      </c>
    </row>
    <row r="56" spans="1:65" x14ac:dyDescent="0.35">
      <c r="A56" s="1">
        <v>669</v>
      </c>
      <c r="B56">
        <v>5</v>
      </c>
      <c r="C56" t="s">
        <v>37</v>
      </c>
      <c r="D56" t="s">
        <v>1269</v>
      </c>
      <c r="E56" s="6" t="s">
        <v>1113</v>
      </c>
      <c r="F56" s="7" t="s">
        <v>1114</v>
      </c>
      <c r="G56" s="6">
        <v>-20.32</v>
      </c>
      <c r="H56" s="6">
        <v>-40.340000000000003</v>
      </c>
      <c r="I56" s="6">
        <v>9</v>
      </c>
      <c r="J56" s="8">
        <v>54061.366139626101</v>
      </c>
      <c r="K56" t="s">
        <v>1166</v>
      </c>
      <c r="L56" t="s">
        <v>1062</v>
      </c>
      <c r="M56">
        <v>600</v>
      </c>
      <c r="N56">
        <v>600</v>
      </c>
      <c r="O56">
        <v>0</v>
      </c>
      <c r="P56">
        <v>21540.03</v>
      </c>
      <c r="Q56">
        <v>18875.330000000002</v>
      </c>
      <c r="R56">
        <v>5264.2</v>
      </c>
      <c r="S56">
        <v>34606.78</v>
      </c>
      <c r="T56">
        <v>0</v>
      </c>
      <c r="U56">
        <v>4572.29</v>
      </c>
      <c r="V56">
        <v>0</v>
      </c>
      <c r="W56" s="181">
        <f t="shared" si="0"/>
        <v>26112.32</v>
      </c>
      <c r="X56" s="181">
        <f t="shared" si="1"/>
        <v>43.520533333333333</v>
      </c>
      <c r="Y56" s="174">
        <v>84858.62</v>
      </c>
      <c r="Z56" s="181">
        <f t="shared" si="2"/>
        <v>141.43103333333332</v>
      </c>
      <c r="AA56" s="174">
        <v>0</v>
      </c>
      <c r="AB56" s="174">
        <v>25.38343187763364</v>
      </c>
      <c r="AC56" s="174">
        <v>22.243267684532231</v>
      </c>
      <c r="AD56" s="174">
        <v>6.2034947068429824</v>
      </c>
      <c r="AE56" s="174">
        <v>40.781690769894681</v>
      </c>
      <c r="AF56">
        <v>0</v>
      </c>
      <c r="AG56" s="106">
        <v>5.3881267454031194</v>
      </c>
      <c r="AH56" s="106">
        <v>0</v>
      </c>
      <c r="AI56" s="106">
        <v>100</v>
      </c>
      <c r="AJ56">
        <v>40.229999999999997</v>
      </c>
      <c r="AK56">
        <v>43.52</v>
      </c>
      <c r="AL56">
        <v>57.68</v>
      </c>
      <c r="AM56">
        <v>141.43</v>
      </c>
      <c r="AN56" t="s">
        <v>1068</v>
      </c>
      <c r="AO56">
        <v>9.9</v>
      </c>
      <c r="AP56">
        <v>8.33</v>
      </c>
      <c r="AQ56">
        <v>12.806699999999999</v>
      </c>
      <c r="AR56" t="s">
        <v>1071</v>
      </c>
      <c r="AS56" t="s">
        <v>1073</v>
      </c>
      <c r="AT56" t="s">
        <v>1075</v>
      </c>
      <c r="AU56" t="s">
        <v>1077</v>
      </c>
      <c r="AV56" t="s">
        <v>1080</v>
      </c>
      <c r="AW56" t="s">
        <v>1084</v>
      </c>
      <c r="AX56" s="65">
        <f t="shared" si="15"/>
        <v>583.5</v>
      </c>
      <c r="AY56" s="65">
        <v>2862.47</v>
      </c>
      <c r="AZ56" s="106">
        <v>1180.6212708051687</v>
      </c>
      <c r="BA56" s="65">
        <f t="shared" si="3"/>
        <v>4626.5912708051683</v>
      </c>
      <c r="BB56" s="65">
        <f t="shared" si="4"/>
        <v>24931.698729194832</v>
      </c>
      <c r="BC56" s="65">
        <f t="shared" si="5"/>
        <v>0</v>
      </c>
      <c r="BD56" s="65">
        <f t="shared" si="6"/>
        <v>23556.030000000002</v>
      </c>
      <c r="BE56" s="65">
        <f t="shared" si="7"/>
        <v>31744.309999999998</v>
      </c>
      <c r="BF56" s="65">
        <f t="shared" si="8"/>
        <v>80232.028729194833</v>
      </c>
      <c r="BG56" s="66">
        <f t="shared" si="9"/>
        <v>660.94161011502399</v>
      </c>
      <c r="BH56" s="66">
        <f t="shared" si="10"/>
        <v>42.985687464129022</v>
      </c>
      <c r="BI56" s="66">
        <f t="shared" si="11"/>
        <v>0</v>
      </c>
      <c r="BJ56" s="66">
        <f t="shared" si="12"/>
        <v>40.613844827586213</v>
      </c>
      <c r="BK56" s="66">
        <f t="shared" si="13"/>
        <v>54.731568965517241</v>
      </c>
      <c r="BL56" s="66">
        <f t="shared" si="14"/>
        <v>138.33108401585315</v>
      </c>
      <c r="BM56" s="207">
        <f t="shared" si="16"/>
        <v>39870.979999999996</v>
      </c>
    </row>
    <row r="57" spans="1:65" x14ac:dyDescent="0.35">
      <c r="A57" s="1">
        <v>670</v>
      </c>
      <c r="B57">
        <v>5</v>
      </c>
      <c r="C57" t="s">
        <v>37</v>
      </c>
      <c r="D57" t="s">
        <v>1270</v>
      </c>
      <c r="E57" s="6" t="s">
        <v>1115</v>
      </c>
      <c r="F57" s="7" t="s">
        <v>1116</v>
      </c>
      <c r="G57" s="6">
        <v>-8.0500000000000007</v>
      </c>
      <c r="H57" s="6">
        <v>-34.880000000000003</v>
      </c>
      <c r="I57" s="6">
        <v>10</v>
      </c>
      <c r="J57" s="8">
        <v>63550.072249703</v>
      </c>
      <c r="K57" t="s">
        <v>1166</v>
      </c>
      <c r="L57" t="s">
        <v>1062</v>
      </c>
      <c r="M57">
        <v>600</v>
      </c>
      <c r="N57">
        <v>600</v>
      </c>
      <c r="O57">
        <v>0</v>
      </c>
      <c r="P57">
        <v>24425.919999999998</v>
      </c>
      <c r="Q57">
        <v>18875.330000000002</v>
      </c>
      <c r="R57">
        <v>5250.2</v>
      </c>
      <c r="S57">
        <v>34606.78</v>
      </c>
      <c r="T57">
        <v>0</v>
      </c>
      <c r="U57">
        <v>4572.29</v>
      </c>
      <c r="V57">
        <v>0</v>
      </c>
      <c r="W57" s="181">
        <f t="shared" si="0"/>
        <v>28998.21</v>
      </c>
      <c r="X57" s="181">
        <f t="shared" si="1"/>
        <v>48.330349999999996</v>
      </c>
      <c r="Y57" s="174">
        <v>87730.51</v>
      </c>
      <c r="Z57" s="181">
        <f t="shared" si="2"/>
        <v>146.21751666666665</v>
      </c>
      <c r="AA57" s="174">
        <v>0</v>
      </c>
      <c r="AB57" s="174">
        <v>27.841990203864079</v>
      </c>
      <c r="AC57" s="174">
        <v>21.515126265651489</v>
      </c>
      <c r="AD57" s="174">
        <v>5.9844631018331027</v>
      </c>
      <c r="AE57" s="174">
        <v>39.446687361101631</v>
      </c>
      <c r="AF57">
        <v>0</v>
      </c>
      <c r="AG57" s="106">
        <v>5.2117444660928109</v>
      </c>
      <c r="AH57" s="106">
        <v>0</v>
      </c>
      <c r="AI57" s="106">
        <v>100</v>
      </c>
      <c r="AJ57">
        <v>40.21</v>
      </c>
      <c r="AK57">
        <v>48.33</v>
      </c>
      <c r="AL57">
        <v>57.68</v>
      </c>
      <c r="AM57">
        <v>146.22</v>
      </c>
      <c r="AN57" t="s">
        <v>1069</v>
      </c>
      <c r="AO57">
        <v>9.9</v>
      </c>
      <c r="AP57">
        <v>8.33</v>
      </c>
      <c r="AQ57">
        <v>12.806699999999999</v>
      </c>
      <c r="AR57" t="s">
        <v>1071</v>
      </c>
      <c r="AS57" t="s">
        <v>1073</v>
      </c>
      <c r="AT57" t="s">
        <v>1075</v>
      </c>
      <c r="AU57" t="s">
        <v>1077</v>
      </c>
      <c r="AV57" t="s">
        <v>1080</v>
      </c>
      <c r="AW57" t="s">
        <v>1084</v>
      </c>
      <c r="AX57" s="65">
        <f t="shared" si="15"/>
        <v>583.5</v>
      </c>
      <c r="AY57" s="65">
        <v>2862.47</v>
      </c>
      <c r="AZ57" s="106">
        <v>1335.9582814495184</v>
      </c>
      <c r="BA57" s="65">
        <f t="shared" si="3"/>
        <v>4781.9282814495182</v>
      </c>
      <c r="BB57" s="65">
        <f t="shared" si="4"/>
        <v>27662.25171855048</v>
      </c>
      <c r="BC57" s="65">
        <f t="shared" si="5"/>
        <v>0</v>
      </c>
      <c r="BD57" s="65">
        <f t="shared" si="6"/>
        <v>23542.030000000002</v>
      </c>
      <c r="BE57" s="65">
        <f t="shared" si="7"/>
        <v>31744.309999999998</v>
      </c>
      <c r="BF57" s="65">
        <f t="shared" si="8"/>
        <v>82948.581718550471</v>
      </c>
      <c r="BG57" s="66">
        <f t="shared" si="9"/>
        <v>683.1326116356455</v>
      </c>
      <c r="BH57" s="66">
        <f t="shared" si="10"/>
        <v>47.693537445776691</v>
      </c>
      <c r="BI57" s="66">
        <f t="shared" si="11"/>
        <v>0</v>
      </c>
      <c r="BJ57" s="66">
        <f t="shared" si="12"/>
        <v>40.589706896551725</v>
      </c>
      <c r="BK57" s="66">
        <f t="shared" si="13"/>
        <v>54.731568965517241</v>
      </c>
      <c r="BL57" s="66">
        <f t="shared" si="14"/>
        <v>143.01479606646632</v>
      </c>
      <c r="BM57" s="207">
        <f t="shared" si="16"/>
        <v>39856.979999999996</v>
      </c>
    </row>
    <row r="58" spans="1:65" x14ac:dyDescent="0.35">
      <c r="A58" s="1">
        <v>671</v>
      </c>
      <c r="B58">
        <v>5</v>
      </c>
      <c r="C58" t="s">
        <v>37</v>
      </c>
      <c r="D58" t="s">
        <v>1271</v>
      </c>
      <c r="E58" s="6" t="s">
        <v>1117</v>
      </c>
      <c r="F58" s="7" t="s">
        <v>1118</v>
      </c>
      <c r="G58" s="6">
        <v>-3.8</v>
      </c>
      <c r="H58" s="6">
        <v>-38.53</v>
      </c>
      <c r="I58" s="6">
        <v>41</v>
      </c>
      <c r="J58" s="8">
        <v>71394.000753582499</v>
      </c>
      <c r="K58" t="s">
        <v>1166</v>
      </c>
      <c r="L58" t="s">
        <v>1062</v>
      </c>
      <c r="M58">
        <v>600</v>
      </c>
      <c r="N58">
        <v>600</v>
      </c>
      <c r="O58">
        <v>0</v>
      </c>
      <c r="P58">
        <v>23585.919999999998</v>
      </c>
      <c r="Q58">
        <v>18875.330000000002</v>
      </c>
      <c r="R58">
        <v>5255.2</v>
      </c>
      <c r="S58">
        <v>34606.78</v>
      </c>
      <c r="T58">
        <v>0</v>
      </c>
      <c r="U58">
        <v>4572.29</v>
      </c>
      <c r="V58">
        <v>0</v>
      </c>
      <c r="W58" s="181">
        <f t="shared" si="0"/>
        <v>28158.21</v>
      </c>
      <c r="X58" s="181">
        <f t="shared" si="1"/>
        <v>46.930349999999997</v>
      </c>
      <c r="Y58" s="174">
        <v>86895.51</v>
      </c>
      <c r="Z58" s="181">
        <f t="shared" si="2"/>
        <v>144.82585</v>
      </c>
      <c r="AA58" s="174">
        <v>0</v>
      </c>
      <c r="AB58" s="174">
        <v>27.14285237522629</v>
      </c>
      <c r="AC58" s="174">
        <v>21.721870324485121</v>
      </c>
      <c r="AD58" s="174">
        <v>6.0477232943336201</v>
      </c>
      <c r="AE58" s="174">
        <v>39.825740133178343</v>
      </c>
      <c r="AF58">
        <v>0</v>
      </c>
      <c r="AG58" s="106">
        <v>5.2618253808510937</v>
      </c>
      <c r="AH58" s="106">
        <v>0</v>
      </c>
      <c r="AI58" s="106">
        <v>100</v>
      </c>
      <c r="AJ58">
        <v>40.22</v>
      </c>
      <c r="AK58">
        <v>46.93</v>
      </c>
      <c r="AL58">
        <v>57.68</v>
      </c>
      <c r="AM58">
        <v>144.83000000000001</v>
      </c>
      <c r="AN58" t="s">
        <v>1070</v>
      </c>
      <c r="AO58">
        <v>9.9</v>
      </c>
      <c r="AP58">
        <v>8.33</v>
      </c>
      <c r="AQ58">
        <v>12.806699999999999</v>
      </c>
      <c r="AR58" t="s">
        <v>1071</v>
      </c>
      <c r="AS58" t="s">
        <v>1073</v>
      </c>
      <c r="AT58" t="s">
        <v>1075</v>
      </c>
      <c r="AU58" t="s">
        <v>1077</v>
      </c>
      <c r="AV58" t="s">
        <v>1080</v>
      </c>
      <c r="AW58" t="s">
        <v>1084</v>
      </c>
      <c r="AX58" s="65">
        <f t="shared" si="15"/>
        <v>583.5</v>
      </c>
      <c r="AY58" s="65">
        <v>2862.47</v>
      </c>
      <c r="AZ58" s="106">
        <v>1307.1479891454715</v>
      </c>
      <c r="BA58" s="65">
        <f t="shared" si="3"/>
        <v>4753.1179891454713</v>
      </c>
      <c r="BB58" s="65">
        <f t="shared" si="4"/>
        <v>26851.062010854526</v>
      </c>
      <c r="BC58" s="65">
        <f t="shared" si="5"/>
        <v>0</v>
      </c>
      <c r="BD58" s="65">
        <f t="shared" si="6"/>
        <v>23547.030000000002</v>
      </c>
      <c r="BE58" s="65">
        <f t="shared" si="7"/>
        <v>31744.309999999998</v>
      </c>
      <c r="BF58" s="65">
        <f t="shared" si="8"/>
        <v>82142.392010854528</v>
      </c>
      <c r="BG58" s="66">
        <f t="shared" si="9"/>
        <v>679.01685559221016</v>
      </c>
      <c r="BH58" s="66">
        <f t="shared" si="10"/>
        <v>46.294934501473321</v>
      </c>
      <c r="BI58" s="66">
        <f t="shared" si="11"/>
        <v>0</v>
      </c>
      <c r="BJ58" s="66">
        <f t="shared" si="12"/>
        <v>40.598327586206899</v>
      </c>
      <c r="BK58" s="66">
        <f t="shared" si="13"/>
        <v>54.731568965517241</v>
      </c>
      <c r="BL58" s="66">
        <f t="shared" si="14"/>
        <v>141.62481381181814</v>
      </c>
      <c r="BM58" s="207">
        <f t="shared" si="16"/>
        <v>39861.979999999996</v>
      </c>
    </row>
    <row r="59" spans="1:65" x14ac:dyDescent="0.35">
      <c r="A59" s="1">
        <v>752</v>
      </c>
      <c r="B59">
        <v>6</v>
      </c>
      <c r="C59" t="s">
        <v>37</v>
      </c>
      <c r="D59" t="s">
        <v>1272</v>
      </c>
      <c r="E59" s="6" t="s">
        <v>1104</v>
      </c>
      <c r="F59" s="7" t="s">
        <v>1105</v>
      </c>
      <c r="G59" s="6">
        <v>-22.74</v>
      </c>
      <c r="H59" s="6">
        <v>-45.59</v>
      </c>
      <c r="I59" s="6">
        <v>1642</v>
      </c>
      <c r="J59" s="8">
        <v>3495.45982983364</v>
      </c>
      <c r="K59" t="s">
        <v>1166</v>
      </c>
      <c r="L59" t="s">
        <v>1062</v>
      </c>
      <c r="M59">
        <v>600</v>
      </c>
      <c r="N59">
        <v>600</v>
      </c>
      <c r="O59">
        <v>982.32</v>
      </c>
      <c r="P59">
        <v>8695.1200000000008</v>
      </c>
      <c r="Q59">
        <v>18875.330000000002</v>
      </c>
      <c r="R59">
        <v>5265.2</v>
      </c>
      <c r="S59">
        <v>34606.78</v>
      </c>
      <c r="T59">
        <v>0</v>
      </c>
      <c r="U59">
        <v>4744.55</v>
      </c>
      <c r="V59">
        <v>0</v>
      </c>
      <c r="W59" s="181">
        <f t="shared" si="0"/>
        <v>13439.670000000002</v>
      </c>
      <c r="X59" s="181">
        <f t="shared" si="1"/>
        <v>22.399450000000002</v>
      </c>
      <c r="Y59" s="174">
        <v>73169.279999999999</v>
      </c>
      <c r="Z59" s="181">
        <f t="shared" si="2"/>
        <v>121.94879999999999</v>
      </c>
      <c r="AA59" s="174">
        <v>1.342530635807814</v>
      </c>
      <c r="AB59" s="174">
        <v>11.88356643662477</v>
      </c>
      <c r="AC59" s="174">
        <v>25.796796141768791</v>
      </c>
      <c r="AD59" s="174">
        <v>7.1959161003087626</v>
      </c>
      <c r="AE59" s="174">
        <v>47.296871036588037</v>
      </c>
      <c r="AF59">
        <v>0</v>
      </c>
      <c r="AG59" s="106">
        <v>6.4843469827774722</v>
      </c>
      <c r="AH59" s="106">
        <v>0</v>
      </c>
      <c r="AI59" s="106">
        <v>100</v>
      </c>
      <c r="AJ59">
        <v>40.229999999999997</v>
      </c>
      <c r="AK59">
        <v>24.04</v>
      </c>
      <c r="AL59">
        <v>57.68</v>
      </c>
      <c r="AM59">
        <v>121.95</v>
      </c>
      <c r="AN59" t="s">
        <v>1063</v>
      </c>
      <c r="AO59">
        <v>9.9</v>
      </c>
      <c r="AP59">
        <v>8.33</v>
      </c>
      <c r="AQ59">
        <v>12.806699999999999</v>
      </c>
      <c r="AR59" t="s">
        <v>1071</v>
      </c>
      <c r="AS59" t="s">
        <v>1073</v>
      </c>
      <c r="AT59" t="s">
        <v>1075</v>
      </c>
      <c r="AU59" t="s">
        <v>1077</v>
      </c>
      <c r="AV59" t="s">
        <v>1081</v>
      </c>
      <c r="AW59" t="s">
        <v>1083</v>
      </c>
      <c r="AX59" s="65">
        <f t="shared" si="15"/>
        <v>583.5</v>
      </c>
      <c r="AY59" s="65">
        <v>2862.47</v>
      </c>
      <c r="AZ59" s="106">
        <v>400.6175605112561</v>
      </c>
      <c r="BA59" s="65">
        <f t="shared" si="3"/>
        <v>3846.587560511256</v>
      </c>
      <c r="BB59" s="65">
        <f t="shared" si="4"/>
        <v>13039.052439488745</v>
      </c>
      <c r="BC59" s="65">
        <f t="shared" si="5"/>
        <v>982.32</v>
      </c>
      <c r="BD59" s="65">
        <f t="shared" si="6"/>
        <v>23557.030000000002</v>
      </c>
      <c r="BE59" s="65">
        <f t="shared" si="7"/>
        <v>31744.309999999998</v>
      </c>
      <c r="BF59" s="65">
        <f t="shared" si="8"/>
        <v>69322.692439488746</v>
      </c>
      <c r="BG59" s="66">
        <f t="shared" si="9"/>
        <v>549.51250864446513</v>
      </c>
      <c r="BH59" s="66">
        <f t="shared" si="10"/>
        <v>22.481124895670252</v>
      </c>
      <c r="BI59" s="66">
        <f t="shared" si="11"/>
        <v>1.6372</v>
      </c>
      <c r="BJ59" s="66">
        <f t="shared" si="12"/>
        <v>40.615568965517248</v>
      </c>
      <c r="BK59" s="66">
        <f t="shared" si="13"/>
        <v>54.731568965517241</v>
      </c>
      <c r="BL59" s="66">
        <f t="shared" si="14"/>
        <v>119.52188351635991</v>
      </c>
      <c r="BM59" s="207">
        <f t="shared" si="16"/>
        <v>39871.979999999996</v>
      </c>
    </row>
    <row r="60" spans="1:65" x14ac:dyDescent="0.35">
      <c r="A60" s="1">
        <v>753</v>
      </c>
      <c r="B60">
        <v>6</v>
      </c>
      <c r="C60" t="s">
        <v>37</v>
      </c>
      <c r="D60" t="s">
        <v>1273</v>
      </c>
      <c r="E60" s="6" t="s">
        <v>1104</v>
      </c>
      <c r="F60" s="7" t="s">
        <v>1106</v>
      </c>
      <c r="G60" s="6">
        <v>-23.85</v>
      </c>
      <c r="H60" s="6">
        <v>-46.64</v>
      </c>
      <c r="I60" s="6">
        <v>792</v>
      </c>
      <c r="J60" s="8">
        <v>14172.2970393051</v>
      </c>
      <c r="K60" t="s">
        <v>1166</v>
      </c>
      <c r="L60" t="s">
        <v>1062</v>
      </c>
      <c r="M60">
        <v>600</v>
      </c>
      <c r="N60">
        <v>600</v>
      </c>
      <c r="O60">
        <v>309.54000000000002</v>
      </c>
      <c r="P60">
        <v>12570.98</v>
      </c>
      <c r="Q60">
        <v>18875.330000000002</v>
      </c>
      <c r="R60">
        <v>5266.4</v>
      </c>
      <c r="S60">
        <v>34606.78</v>
      </c>
      <c r="T60">
        <v>0</v>
      </c>
      <c r="U60">
        <v>4744.55</v>
      </c>
      <c r="V60">
        <v>0</v>
      </c>
      <c r="W60" s="181">
        <f t="shared" si="0"/>
        <v>17315.53</v>
      </c>
      <c r="X60" s="181">
        <f t="shared" si="1"/>
        <v>28.859216666666665</v>
      </c>
      <c r="Y60" s="174">
        <v>76373.56</v>
      </c>
      <c r="Z60" s="181">
        <f t="shared" si="2"/>
        <v>127.28926666666666</v>
      </c>
      <c r="AA60" s="174">
        <v>0.40529733064688878</v>
      </c>
      <c r="AB60" s="174">
        <v>16.45985862122965</v>
      </c>
      <c r="AC60" s="174">
        <v>24.714482341794731</v>
      </c>
      <c r="AD60" s="174">
        <v>6.8955800934250018</v>
      </c>
      <c r="AE60" s="174">
        <v>45.312513911882597</v>
      </c>
      <c r="AF60">
        <v>0</v>
      </c>
      <c r="AG60" s="106">
        <v>6.2122938880942584</v>
      </c>
      <c r="AH60" s="106">
        <v>0</v>
      </c>
      <c r="AI60" s="106">
        <v>100</v>
      </c>
      <c r="AJ60">
        <v>40.24</v>
      </c>
      <c r="AK60">
        <v>29.38</v>
      </c>
      <c r="AL60">
        <v>57.68</v>
      </c>
      <c r="AM60">
        <v>127.29</v>
      </c>
      <c r="AN60" t="s">
        <v>1064</v>
      </c>
      <c r="AO60">
        <v>9.9</v>
      </c>
      <c r="AP60">
        <v>8.33</v>
      </c>
      <c r="AQ60">
        <v>12.806699999999999</v>
      </c>
      <c r="AR60" t="s">
        <v>1071</v>
      </c>
      <c r="AS60" t="s">
        <v>1073</v>
      </c>
      <c r="AT60" t="s">
        <v>1075</v>
      </c>
      <c r="AU60" t="s">
        <v>1077</v>
      </c>
      <c r="AV60" t="s">
        <v>1081</v>
      </c>
      <c r="AW60" t="s">
        <v>1083</v>
      </c>
      <c r="AX60" s="65">
        <f t="shared" si="15"/>
        <v>583.5</v>
      </c>
      <c r="AY60" s="65">
        <v>2862.47</v>
      </c>
      <c r="AZ60" s="106">
        <v>627.164606356788</v>
      </c>
      <c r="BA60" s="65">
        <f t="shared" si="3"/>
        <v>4073.134606356788</v>
      </c>
      <c r="BB60" s="65">
        <f t="shared" si="4"/>
        <v>16688.365393643209</v>
      </c>
      <c r="BC60" s="65">
        <f t="shared" si="5"/>
        <v>309.54000000000002</v>
      </c>
      <c r="BD60" s="65">
        <f t="shared" si="6"/>
        <v>23558.230000000003</v>
      </c>
      <c r="BE60" s="65">
        <f t="shared" si="7"/>
        <v>31744.309999999998</v>
      </c>
      <c r="BF60" s="65">
        <f t="shared" si="8"/>
        <v>72300.425393643207</v>
      </c>
      <c r="BG60" s="66">
        <f t="shared" si="9"/>
        <v>581.87637233668397</v>
      </c>
      <c r="BH60" s="66">
        <f t="shared" si="10"/>
        <v>28.773043782143464</v>
      </c>
      <c r="BI60" s="66">
        <f t="shared" si="11"/>
        <v>0.51590000000000003</v>
      </c>
      <c r="BJ60" s="66">
        <f t="shared" si="12"/>
        <v>40.617637931034487</v>
      </c>
      <c r="BK60" s="66">
        <f t="shared" si="13"/>
        <v>54.731568965517241</v>
      </c>
      <c r="BL60" s="66">
        <f t="shared" si="14"/>
        <v>124.65590585110898</v>
      </c>
      <c r="BM60" s="207">
        <f t="shared" si="16"/>
        <v>39873.18</v>
      </c>
    </row>
    <row r="61" spans="1:65" x14ac:dyDescent="0.35">
      <c r="A61" s="1">
        <v>754</v>
      </c>
      <c r="B61">
        <v>6</v>
      </c>
      <c r="C61" t="s">
        <v>37</v>
      </c>
      <c r="D61" t="s">
        <v>1274</v>
      </c>
      <c r="E61" s="6" t="s">
        <v>1107</v>
      </c>
      <c r="F61" s="7" t="s">
        <v>1108</v>
      </c>
      <c r="G61" s="6">
        <v>-30.03</v>
      </c>
      <c r="H61" s="6">
        <v>-51.23</v>
      </c>
      <c r="I61" s="6">
        <v>47</v>
      </c>
      <c r="J61" s="8">
        <v>23954.0527728093</v>
      </c>
      <c r="K61" t="s">
        <v>1166</v>
      </c>
      <c r="L61" t="s">
        <v>1062</v>
      </c>
      <c r="M61">
        <v>600</v>
      </c>
      <c r="N61">
        <v>600</v>
      </c>
      <c r="O61">
        <v>484.75</v>
      </c>
      <c r="P61">
        <v>14795.52</v>
      </c>
      <c r="Q61">
        <v>18875.330000000002</v>
      </c>
      <c r="R61">
        <v>5272.4</v>
      </c>
      <c r="S61">
        <v>34606.78</v>
      </c>
      <c r="T61">
        <v>0</v>
      </c>
      <c r="U61">
        <v>4744.55</v>
      </c>
      <c r="V61">
        <v>0</v>
      </c>
      <c r="W61" s="181">
        <f t="shared" si="0"/>
        <v>19540.07</v>
      </c>
      <c r="X61" s="181">
        <f t="shared" si="1"/>
        <v>32.566783333333333</v>
      </c>
      <c r="Y61" s="174">
        <v>78779.320000000007</v>
      </c>
      <c r="Z61" s="181">
        <f t="shared" si="2"/>
        <v>131.29886666666667</v>
      </c>
      <c r="AA61" s="174">
        <v>0.61532645877115966</v>
      </c>
      <c r="AB61" s="174">
        <v>18.780969421924429</v>
      </c>
      <c r="AC61" s="174">
        <v>23.95975238171642</v>
      </c>
      <c r="AD61" s="174">
        <v>6.6926193320785181</v>
      </c>
      <c r="AE61" s="174">
        <v>43.92876201520906</v>
      </c>
      <c r="AF61">
        <v>0</v>
      </c>
      <c r="AG61" s="106">
        <v>6.0225830839870156</v>
      </c>
      <c r="AH61" s="106">
        <v>0</v>
      </c>
      <c r="AI61" s="106">
        <v>100</v>
      </c>
      <c r="AJ61">
        <v>40.25</v>
      </c>
      <c r="AK61">
        <v>33.369999999999997</v>
      </c>
      <c r="AL61">
        <v>57.68</v>
      </c>
      <c r="AM61">
        <v>131.30000000000001</v>
      </c>
      <c r="AN61" t="s">
        <v>1065</v>
      </c>
      <c r="AO61">
        <v>9.9</v>
      </c>
      <c r="AP61">
        <v>8.33</v>
      </c>
      <c r="AQ61">
        <v>12.806699999999999</v>
      </c>
      <c r="AR61" t="s">
        <v>1071</v>
      </c>
      <c r="AS61" t="s">
        <v>1073</v>
      </c>
      <c r="AT61" t="s">
        <v>1075</v>
      </c>
      <c r="AU61" t="s">
        <v>1077</v>
      </c>
      <c r="AV61" t="s">
        <v>1081</v>
      </c>
      <c r="AW61" t="s">
        <v>1083</v>
      </c>
      <c r="AX61" s="65">
        <f t="shared" si="15"/>
        <v>583.5</v>
      </c>
      <c r="AY61" s="65">
        <v>2862.47</v>
      </c>
      <c r="AZ61" s="106">
        <v>697.911887393602</v>
      </c>
      <c r="BA61" s="65">
        <f t="shared" si="3"/>
        <v>4143.8818873936016</v>
      </c>
      <c r="BB61" s="65">
        <f t="shared" si="4"/>
        <v>18842.158112606397</v>
      </c>
      <c r="BC61" s="65">
        <f t="shared" si="5"/>
        <v>484.75</v>
      </c>
      <c r="BD61" s="65">
        <f t="shared" si="6"/>
        <v>23564.230000000003</v>
      </c>
      <c r="BE61" s="65">
        <f t="shared" si="7"/>
        <v>31744.309999999998</v>
      </c>
      <c r="BF61" s="65">
        <f t="shared" si="8"/>
        <v>74635.438112606411</v>
      </c>
      <c r="BG61" s="66">
        <f t="shared" si="9"/>
        <v>591.98312677051456</v>
      </c>
      <c r="BH61" s="66">
        <f t="shared" si="10"/>
        <v>32.486479504493786</v>
      </c>
      <c r="BI61" s="66">
        <f t="shared" si="11"/>
        <v>0.80791666666666662</v>
      </c>
      <c r="BJ61" s="66">
        <f t="shared" si="12"/>
        <v>40.627982758620696</v>
      </c>
      <c r="BK61" s="66">
        <f t="shared" si="13"/>
        <v>54.731568965517241</v>
      </c>
      <c r="BL61" s="66">
        <f t="shared" si="14"/>
        <v>128.6817898493214</v>
      </c>
      <c r="BM61" s="207">
        <f t="shared" si="16"/>
        <v>39879.18</v>
      </c>
    </row>
    <row r="62" spans="1:65" x14ac:dyDescent="0.35">
      <c r="A62" s="1">
        <v>755</v>
      </c>
      <c r="B62">
        <v>6</v>
      </c>
      <c r="C62" t="s">
        <v>37</v>
      </c>
      <c r="D62" t="s">
        <v>1275</v>
      </c>
      <c r="E62" s="6" t="s">
        <v>1109</v>
      </c>
      <c r="F62" s="7" t="s">
        <v>1110</v>
      </c>
      <c r="G62" s="6">
        <v>-15.37</v>
      </c>
      <c r="H62" s="6">
        <v>-48.78</v>
      </c>
      <c r="I62" s="6">
        <v>770</v>
      </c>
      <c r="J62" s="8">
        <v>31081.371963744201</v>
      </c>
      <c r="K62" t="s">
        <v>1166</v>
      </c>
      <c r="L62" t="s">
        <v>1062</v>
      </c>
      <c r="M62">
        <v>600</v>
      </c>
      <c r="N62">
        <v>600</v>
      </c>
      <c r="O62">
        <v>15.73</v>
      </c>
      <c r="P62">
        <v>20995.86</v>
      </c>
      <c r="Q62">
        <v>18875.330000000002</v>
      </c>
      <c r="R62">
        <v>5266.4</v>
      </c>
      <c r="S62">
        <v>34606.78</v>
      </c>
      <c r="T62">
        <v>0</v>
      </c>
      <c r="U62">
        <v>4744.55</v>
      </c>
      <c r="V62">
        <v>0</v>
      </c>
      <c r="W62" s="181">
        <f t="shared" si="0"/>
        <v>25740.41</v>
      </c>
      <c r="X62" s="181">
        <f t="shared" si="1"/>
        <v>42.900683333333333</v>
      </c>
      <c r="Y62" s="174">
        <v>84504.639999999999</v>
      </c>
      <c r="Z62" s="181">
        <f t="shared" si="2"/>
        <v>140.84106666666668</v>
      </c>
      <c r="AA62" s="174">
        <v>1.86143624776107E-2</v>
      </c>
      <c r="AB62" s="174">
        <v>24.845807283481712</v>
      </c>
      <c r="AC62" s="174">
        <v>22.33644211726125</v>
      </c>
      <c r="AD62" s="174">
        <v>6.2320838240361702</v>
      </c>
      <c r="AE62" s="174">
        <v>40.952520476982087</v>
      </c>
      <c r="AF62">
        <v>0</v>
      </c>
      <c r="AG62" s="106">
        <v>5.6145437694308864</v>
      </c>
      <c r="AH62" s="106">
        <v>0</v>
      </c>
      <c r="AI62" s="106">
        <v>100</v>
      </c>
      <c r="AJ62">
        <v>40.24</v>
      </c>
      <c r="AK62">
        <v>42.93</v>
      </c>
      <c r="AL62">
        <v>57.68</v>
      </c>
      <c r="AM62">
        <v>140.84</v>
      </c>
      <c r="AN62" t="s">
        <v>1066</v>
      </c>
      <c r="AO62">
        <v>9.9</v>
      </c>
      <c r="AP62">
        <v>8.33</v>
      </c>
      <c r="AQ62">
        <v>12.806699999999999</v>
      </c>
      <c r="AR62" t="s">
        <v>1071</v>
      </c>
      <c r="AS62" t="s">
        <v>1073</v>
      </c>
      <c r="AT62" t="s">
        <v>1075</v>
      </c>
      <c r="AU62" t="s">
        <v>1077</v>
      </c>
      <c r="AV62" t="s">
        <v>1081</v>
      </c>
      <c r="AW62" t="s">
        <v>1083</v>
      </c>
      <c r="AX62" s="65">
        <f t="shared" si="15"/>
        <v>583.5</v>
      </c>
      <c r="AY62" s="65">
        <v>2862.47</v>
      </c>
      <c r="AZ62" s="106">
        <v>1007.4579500818992</v>
      </c>
      <c r="BA62" s="65">
        <f t="shared" si="3"/>
        <v>4453.4279500818993</v>
      </c>
      <c r="BB62" s="65">
        <f t="shared" si="4"/>
        <v>24732.952049918102</v>
      </c>
      <c r="BC62" s="65">
        <f t="shared" si="5"/>
        <v>15.73</v>
      </c>
      <c r="BD62" s="65">
        <f t="shared" si="6"/>
        <v>23558.230000000003</v>
      </c>
      <c r="BE62" s="65">
        <f t="shared" si="7"/>
        <v>31744.309999999998</v>
      </c>
      <c r="BF62" s="65">
        <f t="shared" si="8"/>
        <v>80051.212049918104</v>
      </c>
      <c r="BG62" s="66">
        <f t="shared" si="9"/>
        <v>636.20399286884276</v>
      </c>
      <c r="BH62" s="66">
        <f t="shared" si="10"/>
        <v>42.643020775720863</v>
      </c>
      <c r="BI62" s="66">
        <f t="shared" si="11"/>
        <v>2.6216666666666666E-2</v>
      </c>
      <c r="BJ62" s="66">
        <f t="shared" si="12"/>
        <v>40.617637931034487</v>
      </c>
      <c r="BK62" s="66">
        <f t="shared" si="13"/>
        <v>54.731568965517241</v>
      </c>
      <c r="BL62" s="66">
        <f t="shared" si="14"/>
        <v>138.01933112054846</v>
      </c>
      <c r="BM62" s="207">
        <f t="shared" si="16"/>
        <v>39873.18</v>
      </c>
    </row>
    <row r="63" spans="1:65" x14ac:dyDescent="0.35">
      <c r="A63" s="1">
        <v>756</v>
      </c>
      <c r="B63">
        <v>6</v>
      </c>
      <c r="C63" t="s">
        <v>37</v>
      </c>
      <c r="D63" t="s">
        <v>1276</v>
      </c>
      <c r="E63" s="6" t="s">
        <v>1111</v>
      </c>
      <c r="F63" s="7" t="s">
        <v>1112</v>
      </c>
      <c r="G63" s="6">
        <v>-22.86</v>
      </c>
      <c r="H63" s="6">
        <v>-43.41</v>
      </c>
      <c r="I63" s="6">
        <v>45</v>
      </c>
      <c r="J63" s="8">
        <v>45016.2336447989</v>
      </c>
      <c r="K63" t="s">
        <v>1166</v>
      </c>
      <c r="L63" t="s">
        <v>1062</v>
      </c>
      <c r="M63">
        <v>600</v>
      </c>
      <c r="N63">
        <v>600</v>
      </c>
      <c r="O63">
        <v>0</v>
      </c>
      <c r="P63">
        <v>20479.27</v>
      </c>
      <c r="Q63">
        <v>18875.330000000002</v>
      </c>
      <c r="R63">
        <v>5262.4</v>
      </c>
      <c r="S63">
        <v>34606.78</v>
      </c>
      <c r="T63">
        <v>0</v>
      </c>
      <c r="U63">
        <v>4744.55</v>
      </c>
      <c r="V63">
        <v>0</v>
      </c>
      <c r="W63" s="181">
        <f t="shared" si="0"/>
        <v>25223.82</v>
      </c>
      <c r="X63" s="181">
        <f t="shared" si="1"/>
        <v>42.039699999999996</v>
      </c>
      <c r="Y63" s="174">
        <v>83968.320000000007</v>
      </c>
      <c r="Z63" s="181">
        <f t="shared" si="2"/>
        <v>139.94720000000001</v>
      </c>
      <c r="AA63" s="174">
        <v>0</v>
      </c>
      <c r="AB63" s="174">
        <v>24.389281576670822</v>
      </c>
      <c r="AC63" s="174">
        <v>22.479108787695171</v>
      </c>
      <c r="AD63" s="174">
        <v>6.2671255063814533</v>
      </c>
      <c r="AE63" s="174">
        <v>41.214091219164558</v>
      </c>
      <c r="AF63">
        <v>0</v>
      </c>
      <c r="AG63" s="106">
        <v>5.6504048193413894</v>
      </c>
      <c r="AH63" s="106">
        <v>0</v>
      </c>
      <c r="AI63" s="106">
        <v>100</v>
      </c>
      <c r="AJ63">
        <v>40.229999999999997</v>
      </c>
      <c r="AK63">
        <v>42.04</v>
      </c>
      <c r="AL63">
        <v>57.68</v>
      </c>
      <c r="AM63">
        <v>139.94999999999999</v>
      </c>
      <c r="AN63" t="s">
        <v>1067</v>
      </c>
      <c r="AO63">
        <v>9.9</v>
      </c>
      <c r="AP63">
        <v>8.33</v>
      </c>
      <c r="AQ63">
        <v>12.806699999999999</v>
      </c>
      <c r="AR63" t="s">
        <v>1071</v>
      </c>
      <c r="AS63" t="s">
        <v>1073</v>
      </c>
      <c r="AT63" t="s">
        <v>1075</v>
      </c>
      <c r="AU63" t="s">
        <v>1077</v>
      </c>
      <c r="AV63" t="s">
        <v>1081</v>
      </c>
      <c r="AW63" t="s">
        <v>1083</v>
      </c>
      <c r="AX63" s="65">
        <f t="shared" si="15"/>
        <v>583.5</v>
      </c>
      <c r="AY63" s="65">
        <v>2862.47</v>
      </c>
      <c r="AZ63" s="106">
        <v>996.58622520281313</v>
      </c>
      <c r="BA63" s="65">
        <f t="shared" si="3"/>
        <v>4442.556225202813</v>
      </c>
      <c r="BB63" s="65">
        <f t="shared" si="4"/>
        <v>24227.233774797187</v>
      </c>
      <c r="BC63" s="65">
        <f t="shared" si="5"/>
        <v>0</v>
      </c>
      <c r="BD63" s="65">
        <f t="shared" si="6"/>
        <v>23554.230000000003</v>
      </c>
      <c r="BE63" s="65">
        <f t="shared" si="7"/>
        <v>31744.309999999998</v>
      </c>
      <c r="BF63" s="65">
        <f t="shared" si="8"/>
        <v>79525.763774797189</v>
      </c>
      <c r="BG63" s="66">
        <f t="shared" si="9"/>
        <v>634.65088931468756</v>
      </c>
      <c r="BH63" s="66">
        <f t="shared" si="10"/>
        <v>41.771092715167562</v>
      </c>
      <c r="BI63" s="66">
        <f t="shared" si="11"/>
        <v>0</v>
      </c>
      <c r="BJ63" s="66">
        <f t="shared" si="12"/>
        <v>40.610741379310348</v>
      </c>
      <c r="BK63" s="66">
        <f t="shared" si="13"/>
        <v>54.731568965517241</v>
      </c>
      <c r="BL63" s="66">
        <f t="shared" si="14"/>
        <v>137.11338581861585</v>
      </c>
      <c r="BM63" s="207">
        <f t="shared" si="16"/>
        <v>39869.18</v>
      </c>
    </row>
    <row r="64" spans="1:65" x14ac:dyDescent="0.35">
      <c r="A64" s="1">
        <v>757</v>
      </c>
      <c r="B64">
        <v>6</v>
      </c>
      <c r="C64" t="s">
        <v>37</v>
      </c>
      <c r="D64" t="s">
        <v>1277</v>
      </c>
      <c r="E64" s="6" t="s">
        <v>1113</v>
      </c>
      <c r="F64" s="7" t="s">
        <v>1114</v>
      </c>
      <c r="G64" s="6">
        <v>-20.32</v>
      </c>
      <c r="H64" s="6">
        <v>-40.340000000000003</v>
      </c>
      <c r="I64" s="6">
        <v>9</v>
      </c>
      <c r="J64" s="8">
        <v>54061.366139626101</v>
      </c>
      <c r="K64" t="s">
        <v>1166</v>
      </c>
      <c r="L64" t="s">
        <v>1062</v>
      </c>
      <c r="M64">
        <v>600</v>
      </c>
      <c r="N64">
        <v>600</v>
      </c>
      <c r="O64">
        <v>0</v>
      </c>
      <c r="P64">
        <v>22822.51</v>
      </c>
      <c r="Q64">
        <v>18875.330000000002</v>
      </c>
      <c r="R64">
        <v>5264.2</v>
      </c>
      <c r="S64">
        <v>34606.78</v>
      </c>
      <c r="T64">
        <v>0</v>
      </c>
      <c r="U64">
        <v>4744.55</v>
      </c>
      <c r="V64">
        <v>0</v>
      </c>
      <c r="W64" s="181">
        <f t="shared" si="0"/>
        <v>27567.059999999998</v>
      </c>
      <c r="X64" s="181">
        <f t="shared" si="1"/>
        <v>45.945099999999996</v>
      </c>
      <c r="Y64" s="174">
        <v>86313.36</v>
      </c>
      <c r="Z64" s="181">
        <f t="shared" si="2"/>
        <v>143.85560000000001</v>
      </c>
      <c r="AA64" s="174">
        <v>0</v>
      </c>
      <c r="AB64" s="174">
        <v>26.441457035156549</v>
      </c>
      <c r="AC64" s="174">
        <v>21.868375880628449</v>
      </c>
      <c r="AD64" s="174">
        <v>6.0989399555294792</v>
      </c>
      <c r="AE64" s="174">
        <v>40.094349240951807</v>
      </c>
      <c r="AF64">
        <v>0</v>
      </c>
      <c r="AG64" s="106">
        <v>5.496889473425667</v>
      </c>
      <c r="AH64" s="106">
        <v>0</v>
      </c>
      <c r="AI64" s="106">
        <v>100</v>
      </c>
      <c r="AJ64">
        <v>40.229999999999997</v>
      </c>
      <c r="AK64">
        <v>45.95</v>
      </c>
      <c r="AL64">
        <v>57.68</v>
      </c>
      <c r="AM64">
        <v>143.86000000000001</v>
      </c>
      <c r="AN64" t="s">
        <v>1068</v>
      </c>
      <c r="AO64">
        <v>9.9</v>
      </c>
      <c r="AP64">
        <v>8.33</v>
      </c>
      <c r="AQ64">
        <v>12.806699999999999</v>
      </c>
      <c r="AR64" t="s">
        <v>1071</v>
      </c>
      <c r="AS64" t="s">
        <v>1073</v>
      </c>
      <c r="AT64" t="s">
        <v>1075</v>
      </c>
      <c r="AU64" t="s">
        <v>1077</v>
      </c>
      <c r="AV64" t="s">
        <v>1081</v>
      </c>
      <c r="AW64" t="s">
        <v>1083</v>
      </c>
      <c r="AX64" s="65">
        <f t="shared" si="15"/>
        <v>583.5</v>
      </c>
      <c r="AY64" s="65">
        <v>2862.47</v>
      </c>
      <c r="AZ64" s="106">
        <v>1082.6863220318296</v>
      </c>
      <c r="BA64" s="65">
        <f t="shared" si="3"/>
        <v>4528.6563220318294</v>
      </c>
      <c r="BB64" s="65">
        <f t="shared" si="4"/>
        <v>26484.373677968168</v>
      </c>
      <c r="BC64" s="65">
        <f t="shared" si="5"/>
        <v>0</v>
      </c>
      <c r="BD64" s="65">
        <f t="shared" si="6"/>
        <v>23556.030000000002</v>
      </c>
      <c r="BE64" s="65">
        <f t="shared" si="7"/>
        <v>31744.309999999998</v>
      </c>
      <c r="BF64" s="65">
        <f t="shared" si="8"/>
        <v>81784.703677968166</v>
      </c>
      <c r="BG64" s="66">
        <f t="shared" si="9"/>
        <v>646.95090314740423</v>
      </c>
      <c r="BH64" s="66">
        <f t="shared" si="10"/>
        <v>45.662713237876154</v>
      </c>
      <c r="BI64" s="66">
        <f t="shared" si="11"/>
        <v>0</v>
      </c>
      <c r="BJ64" s="66">
        <f t="shared" si="12"/>
        <v>40.613844827586213</v>
      </c>
      <c r="BK64" s="66">
        <f t="shared" si="13"/>
        <v>54.731568965517241</v>
      </c>
      <c r="BL64" s="66">
        <f t="shared" si="14"/>
        <v>141.0081097896003</v>
      </c>
      <c r="BM64" s="207">
        <f t="shared" si="16"/>
        <v>39870.979999999996</v>
      </c>
    </row>
    <row r="65" spans="1:65" x14ac:dyDescent="0.35">
      <c r="A65" s="1">
        <v>758</v>
      </c>
      <c r="B65">
        <v>6</v>
      </c>
      <c r="C65" t="s">
        <v>37</v>
      </c>
      <c r="D65" t="s">
        <v>1278</v>
      </c>
      <c r="E65" s="6" t="s">
        <v>1115</v>
      </c>
      <c r="F65" s="7" t="s">
        <v>1116</v>
      </c>
      <c r="G65" s="6">
        <v>-8.0500000000000007</v>
      </c>
      <c r="H65" s="6">
        <v>-34.880000000000003</v>
      </c>
      <c r="I65" s="6">
        <v>10</v>
      </c>
      <c r="J65" s="8">
        <v>63550.072249703</v>
      </c>
      <c r="K65" t="s">
        <v>1166</v>
      </c>
      <c r="L65" t="s">
        <v>1062</v>
      </c>
      <c r="M65">
        <v>600</v>
      </c>
      <c r="N65">
        <v>600</v>
      </c>
      <c r="O65">
        <v>0</v>
      </c>
      <c r="P65">
        <v>26613.68</v>
      </c>
      <c r="Q65">
        <v>18875.330000000002</v>
      </c>
      <c r="R65">
        <v>5250.2</v>
      </c>
      <c r="S65">
        <v>34606.78</v>
      </c>
      <c r="T65">
        <v>0</v>
      </c>
      <c r="U65">
        <v>4744.55</v>
      </c>
      <c r="V65">
        <v>0</v>
      </c>
      <c r="W65" s="181">
        <f t="shared" si="0"/>
        <v>31358.23</v>
      </c>
      <c r="X65" s="181">
        <f t="shared" si="1"/>
        <v>52.263716666666667</v>
      </c>
      <c r="Y65" s="174">
        <v>90090.53</v>
      </c>
      <c r="Z65" s="181">
        <f t="shared" si="2"/>
        <v>150.15088333333333</v>
      </c>
      <c r="AA65" s="174">
        <v>0</v>
      </c>
      <c r="AB65" s="174">
        <v>29.541040551098991</v>
      </c>
      <c r="AC65" s="174">
        <v>20.951513993757171</v>
      </c>
      <c r="AD65" s="174">
        <v>5.8276935433724271</v>
      </c>
      <c r="AE65" s="174">
        <v>38.413338227669428</v>
      </c>
      <c r="AF65">
        <v>0</v>
      </c>
      <c r="AG65" s="106">
        <v>5.2664247840477794</v>
      </c>
      <c r="AH65" s="106">
        <v>0</v>
      </c>
      <c r="AI65" s="106">
        <v>100</v>
      </c>
      <c r="AJ65">
        <v>40.21</v>
      </c>
      <c r="AK65">
        <v>52.26</v>
      </c>
      <c r="AL65">
        <v>57.68</v>
      </c>
      <c r="AM65">
        <v>150.15</v>
      </c>
      <c r="AN65" t="s">
        <v>1069</v>
      </c>
      <c r="AO65">
        <v>9.9</v>
      </c>
      <c r="AP65">
        <v>8.33</v>
      </c>
      <c r="AQ65">
        <v>12.806699999999999</v>
      </c>
      <c r="AR65" t="s">
        <v>1071</v>
      </c>
      <c r="AS65" t="s">
        <v>1073</v>
      </c>
      <c r="AT65" t="s">
        <v>1075</v>
      </c>
      <c r="AU65" t="s">
        <v>1077</v>
      </c>
      <c r="AV65" t="s">
        <v>1081</v>
      </c>
      <c r="AW65" t="s">
        <v>1083</v>
      </c>
      <c r="AX65" s="65">
        <f t="shared" si="15"/>
        <v>583.5</v>
      </c>
      <c r="AY65" s="65">
        <v>2862.47</v>
      </c>
      <c r="AZ65" s="106">
        <v>1263.9221806723353</v>
      </c>
      <c r="BA65" s="65">
        <f t="shared" si="3"/>
        <v>4709.8921806723356</v>
      </c>
      <c r="BB65" s="65">
        <f t="shared" si="4"/>
        <v>30094.307819327663</v>
      </c>
      <c r="BC65" s="65">
        <f t="shared" si="5"/>
        <v>0</v>
      </c>
      <c r="BD65" s="65">
        <f t="shared" si="6"/>
        <v>23542.030000000002</v>
      </c>
      <c r="BE65" s="65">
        <f t="shared" si="7"/>
        <v>31744.309999999998</v>
      </c>
      <c r="BF65" s="65">
        <f t="shared" si="8"/>
        <v>85380.637819327661</v>
      </c>
      <c r="BG65" s="66">
        <f t="shared" si="9"/>
        <v>672.84174009604794</v>
      </c>
      <c r="BH65" s="66">
        <f t="shared" si="10"/>
        <v>51.886737619530457</v>
      </c>
      <c r="BI65" s="66">
        <f t="shared" si="11"/>
        <v>0</v>
      </c>
      <c r="BJ65" s="66">
        <f t="shared" si="12"/>
        <v>40.589706896551725</v>
      </c>
      <c r="BK65" s="66">
        <f t="shared" si="13"/>
        <v>54.731568965517241</v>
      </c>
      <c r="BL65" s="66">
        <f t="shared" si="14"/>
        <v>147.2079962402201</v>
      </c>
      <c r="BM65" s="207">
        <f t="shared" si="16"/>
        <v>39856.979999999996</v>
      </c>
    </row>
    <row r="66" spans="1:65" x14ac:dyDescent="0.35">
      <c r="A66" s="1">
        <v>759</v>
      </c>
      <c r="B66">
        <v>6</v>
      </c>
      <c r="C66" t="s">
        <v>37</v>
      </c>
      <c r="D66" t="s">
        <v>1279</v>
      </c>
      <c r="E66" s="6" t="s">
        <v>1117</v>
      </c>
      <c r="F66" s="7" t="s">
        <v>1118</v>
      </c>
      <c r="G66" s="6">
        <v>-3.8</v>
      </c>
      <c r="H66" s="6">
        <v>-38.53</v>
      </c>
      <c r="I66" s="6">
        <v>41</v>
      </c>
      <c r="J66" s="8">
        <v>71394.000753582499</v>
      </c>
      <c r="K66" t="s">
        <v>1166</v>
      </c>
      <c r="L66" t="s">
        <v>1062</v>
      </c>
      <c r="M66">
        <v>600</v>
      </c>
      <c r="N66">
        <v>600</v>
      </c>
      <c r="O66">
        <v>0</v>
      </c>
      <c r="P66">
        <v>25786.45</v>
      </c>
      <c r="Q66">
        <v>18875.330000000002</v>
      </c>
      <c r="R66">
        <v>5255.2</v>
      </c>
      <c r="S66">
        <v>34606.78</v>
      </c>
      <c r="T66">
        <v>0</v>
      </c>
      <c r="U66">
        <v>4744.55</v>
      </c>
      <c r="V66">
        <v>0</v>
      </c>
      <c r="W66" s="181">
        <f t="shared" si="0"/>
        <v>30531</v>
      </c>
      <c r="X66" s="181">
        <f t="shared" si="1"/>
        <v>50.884999999999998</v>
      </c>
      <c r="Y66" s="174">
        <v>89268.3</v>
      </c>
      <c r="Z66" s="181">
        <f t="shared" si="2"/>
        <v>148.78050000000002</v>
      </c>
      <c r="AA66" s="174">
        <v>0</v>
      </c>
      <c r="AB66" s="174">
        <v>28.8864580147712</v>
      </c>
      <c r="AC66" s="174">
        <v>21.144493622036041</v>
      </c>
      <c r="AD66" s="174">
        <v>5.8869721950569236</v>
      </c>
      <c r="AE66" s="174">
        <v>38.767154745861632</v>
      </c>
      <c r="AF66">
        <v>0</v>
      </c>
      <c r="AG66" s="106">
        <v>5.3149326244590744</v>
      </c>
      <c r="AH66" s="106">
        <v>0</v>
      </c>
      <c r="AI66" s="106">
        <v>100</v>
      </c>
      <c r="AJ66">
        <v>40.22</v>
      </c>
      <c r="AK66">
        <v>50.89</v>
      </c>
      <c r="AL66">
        <v>57.68</v>
      </c>
      <c r="AM66">
        <v>148.78</v>
      </c>
      <c r="AN66" t="s">
        <v>1070</v>
      </c>
      <c r="AO66">
        <v>9.9</v>
      </c>
      <c r="AP66">
        <v>8.33</v>
      </c>
      <c r="AQ66">
        <v>12.806699999999999</v>
      </c>
      <c r="AR66" t="s">
        <v>1071</v>
      </c>
      <c r="AS66" t="s">
        <v>1073</v>
      </c>
      <c r="AT66" t="s">
        <v>1075</v>
      </c>
      <c r="AU66" t="s">
        <v>1077</v>
      </c>
      <c r="AV66" t="s">
        <v>1081</v>
      </c>
      <c r="AW66" t="s">
        <v>1083</v>
      </c>
      <c r="AX66" s="65">
        <f t="shared" si="15"/>
        <v>583.5</v>
      </c>
      <c r="AY66" s="65">
        <v>2862.47</v>
      </c>
      <c r="AZ66" s="106">
        <v>1263.6256768581684</v>
      </c>
      <c r="BA66" s="65">
        <f t="shared" si="3"/>
        <v>4709.5956768581682</v>
      </c>
      <c r="BB66" s="65">
        <f t="shared" si="4"/>
        <v>29267.37432314183</v>
      </c>
      <c r="BC66" s="65">
        <f t="shared" si="5"/>
        <v>0</v>
      </c>
      <c r="BD66" s="65">
        <f t="shared" si="6"/>
        <v>23547.030000000002</v>
      </c>
      <c r="BE66" s="65">
        <f t="shared" si="7"/>
        <v>31744.309999999998</v>
      </c>
      <c r="BF66" s="65">
        <f t="shared" si="8"/>
        <v>84558.704323141836</v>
      </c>
      <c r="BG66" s="66">
        <f t="shared" si="9"/>
        <v>672.79938240830973</v>
      </c>
      <c r="BH66" s="66">
        <f t="shared" si="10"/>
        <v>50.460990212313497</v>
      </c>
      <c r="BI66" s="66">
        <f t="shared" si="11"/>
        <v>0</v>
      </c>
      <c r="BJ66" s="66">
        <f t="shared" si="12"/>
        <v>40.598327586206899</v>
      </c>
      <c r="BK66" s="66">
        <f t="shared" si="13"/>
        <v>54.731568965517241</v>
      </c>
      <c r="BL66" s="66">
        <f t="shared" si="14"/>
        <v>145.79086952265834</v>
      </c>
      <c r="BM66" s="207">
        <f t="shared" si="16"/>
        <v>39861.979999999996</v>
      </c>
    </row>
    <row r="67" spans="1:65" x14ac:dyDescent="0.35">
      <c r="A67" s="1">
        <v>840</v>
      </c>
      <c r="B67">
        <v>7</v>
      </c>
      <c r="C67" t="s">
        <v>37</v>
      </c>
      <c r="D67" t="s">
        <v>1280</v>
      </c>
      <c r="E67" s="6" t="s">
        <v>1104</v>
      </c>
      <c r="F67" s="7" t="s">
        <v>1105</v>
      </c>
      <c r="G67" s="6">
        <v>-22.74</v>
      </c>
      <c r="H67" s="6">
        <v>-45.59</v>
      </c>
      <c r="I67" s="6">
        <v>1642</v>
      </c>
      <c r="J67" s="8">
        <v>3495.45982983364</v>
      </c>
      <c r="K67" t="s">
        <v>1166</v>
      </c>
      <c r="L67" t="s">
        <v>1062</v>
      </c>
      <c r="M67">
        <v>600</v>
      </c>
      <c r="N67">
        <v>600</v>
      </c>
      <c r="O67">
        <v>564.9</v>
      </c>
      <c r="P67">
        <v>9704.4</v>
      </c>
      <c r="Q67">
        <v>18875.330000000002</v>
      </c>
      <c r="R67">
        <v>5265.2</v>
      </c>
      <c r="S67">
        <v>34606.78</v>
      </c>
      <c r="T67">
        <v>0</v>
      </c>
      <c r="U67">
        <v>4572.29</v>
      </c>
      <c r="V67">
        <v>0</v>
      </c>
      <c r="W67" s="181">
        <f t="shared" si="0"/>
        <v>14276.689999999999</v>
      </c>
      <c r="X67" s="181">
        <f t="shared" si="1"/>
        <v>23.794483333333332</v>
      </c>
      <c r="Y67" s="174">
        <v>73588.88</v>
      </c>
      <c r="Z67" s="181">
        <f t="shared" si="2"/>
        <v>122.64813333333335</v>
      </c>
      <c r="AA67" s="174">
        <v>0.76764315478099399</v>
      </c>
      <c r="AB67" s="174">
        <v>13.187318518776211</v>
      </c>
      <c r="AC67" s="174">
        <v>25.64970414008204</v>
      </c>
      <c r="AD67" s="174">
        <v>7.1548853576790403</v>
      </c>
      <c r="AE67" s="174">
        <v>47.027186716253873</v>
      </c>
      <c r="AF67">
        <v>0</v>
      </c>
      <c r="AG67" s="106">
        <v>6.2132892904471433</v>
      </c>
      <c r="AH67" s="106">
        <v>0</v>
      </c>
      <c r="AI67" s="106">
        <v>100</v>
      </c>
      <c r="AJ67">
        <v>40.229999999999997</v>
      </c>
      <c r="AK67">
        <v>24.74</v>
      </c>
      <c r="AL67">
        <v>57.68</v>
      </c>
      <c r="AM67">
        <v>122.65</v>
      </c>
      <c r="AN67" t="s">
        <v>1063</v>
      </c>
      <c r="AO67">
        <v>9.9</v>
      </c>
      <c r="AP67">
        <v>8.33</v>
      </c>
      <c r="AQ67">
        <v>12.806699999999999</v>
      </c>
      <c r="AR67" t="s">
        <v>1071</v>
      </c>
      <c r="AS67" t="s">
        <v>1073</v>
      </c>
      <c r="AT67" t="s">
        <v>1075</v>
      </c>
      <c r="AU67" t="s">
        <v>1077</v>
      </c>
      <c r="AV67" t="s">
        <v>1081</v>
      </c>
      <c r="AW67" t="s">
        <v>1084</v>
      </c>
      <c r="AX67" s="65">
        <f t="shared" si="15"/>
        <v>583.5</v>
      </c>
      <c r="AY67" s="65">
        <v>2862.47</v>
      </c>
      <c r="AZ67" s="106">
        <v>406.23400127958223</v>
      </c>
      <c r="BA67" s="65">
        <f t="shared" si="3"/>
        <v>3852.2040012795819</v>
      </c>
      <c r="BB67" s="65">
        <f t="shared" si="4"/>
        <v>13870.455998720416</v>
      </c>
      <c r="BC67" s="65">
        <f t="shared" si="5"/>
        <v>564.9</v>
      </c>
      <c r="BD67" s="65">
        <f t="shared" si="6"/>
        <v>23557.030000000002</v>
      </c>
      <c r="BE67" s="65">
        <f t="shared" si="7"/>
        <v>31744.309999999998</v>
      </c>
      <c r="BF67" s="65">
        <f t="shared" si="8"/>
        <v>69736.675998720428</v>
      </c>
      <c r="BG67" s="66">
        <f t="shared" si="9"/>
        <v>550.31485732565454</v>
      </c>
      <c r="BH67" s="66">
        <f t="shared" si="10"/>
        <v>23.914579308138649</v>
      </c>
      <c r="BI67" s="66">
        <f t="shared" si="11"/>
        <v>0.9415</v>
      </c>
      <c r="BJ67" s="66">
        <f t="shared" si="12"/>
        <v>40.615568965517248</v>
      </c>
      <c r="BK67" s="66">
        <f t="shared" si="13"/>
        <v>54.731568965517241</v>
      </c>
      <c r="BL67" s="66">
        <f t="shared" si="14"/>
        <v>120.23564827365591</v>
      </c>
      <c r="BM67" s="207">
        <f t="shared" si="16"/>
        <v>39871.979999999996</v>
      </c>
    </row>
    <row r="68" spans="1:65" x14ac:dyDescent="0.35">
      <c r="A68" s="1">
        <v>841</v>
      </c>
      <c r="B68">
        <v>7</v>
      </c>
      <c r="C68" t="s">
        <v>37</v>
      </c>
      <c r="D68" t="s">
        <v>1281</v>
      </c>
      <c r="E68" s="6" t="s">
        <v>1104</v>
      </c>
      <c r="F68" s="7" t="s">
        <v>1106</v>
      </c>
      <c r="G68" s="6">
        <v>-23.85</v>
      </c>
      <c r="H68" s="6">
        <v>-46.64</v>
      </c>
      <c r="I68" s="6">
        <v>792</v>
      </c>
      <c r="J68" s="8">
        <v>14172.2970393051</v>
      </c>
      <c r="K68" t="s">
        <v>1166</v>
      </c>
      <c r="L68" t="s">
        <v>1062</v>
      </c>
      <c r="M68">
        <v>600</v>
      </c>
      <c r="N68">
        <v>600</v>
      </c>
      <c r="O68">
        <v>156.97999999999999</v>
      </c>
      <c r="P68">
        <v>13475.35</v>
      </c>
      <c r="Q68">
        <v>18875.330000000002</v>
      </c>
      <c r="R68">
        <v>5266.4</v>
      </c>
      <c r="S68">
        <v>34606.78</v>
      </c>
      <c r="T68">
        <v>0</v>
      </c>
      <c r="U68">
        <v>4572.29</v>
      </c>
      <c r="V68">
        <v>0</v>
      </c>
      <c r="W68" s="181">
        <f t="shared" si="0"/>
        <v>18047.64</v>
      </c>
      <c r="X68" s="181">
        <f t="shared" si="1"/>
        <v>30.0794</v>
      </c>
      <c r="Y68" s="174">
        <v>76953.13</v>
      </c>
      <c r="Z68" s="181">
        <f t="shared" si="2"/>
        <v>128.25521666666668</v>
      </c>
      <c r="AA68" s="174">
        <v>0.20399430146636011</v>
      </c>
      <c r="AB68" s="174">
        <v>17.511113583034241</v>
      </c>
      <c r="AC68" s="174">
        <v>24.52834602049326</v>
      </c>
      <c r="AD68" s="174">
        <v>6.8436462558443028</v>
      </c>
      <c r="AE68" s="174">
        <v>44.97124418460951</v>
      </c>
      <c r="AF68">
        <v>0</v>
      </c>
      <c r="AG68" s="106">
        <v>5.9416556545523216</v>
      </c>
      <c r="AH68" s="106">
        <v>0</v>
      </c>
      <c r="AI68" s="106">
        <v>100</v>
      </c>
      <c r="AJ68">
        <v>40.24</v>
      </c>
      <c r="AK68">
        <v>30.34</v>
      </c>
      <c r="AL68">
        <v>57.68</v>
      </c>
      <c r="AM68">
        <v>128.26</v>
      </c>
      <c r="AN68" t="s">
        <v>1064</v>
      </c>
      <c r="AO68">
        <v>9.9</v>
      </c>
      <c r="AP68">
        <v>8.33</v>
      </c>
      <c r="AQ68">
        <v>12.806699999999999</v>
      </c>
      <c r="AR68" t="s">
        <v>1071</v>
      </c>
      <c r="AS68" t="s">
        <v>1073</v>
      </c>
      <c r="AT68" t="s">
        <v>1075</v>
      </c>
      <c r="AU68" t="s">
        <v>1077</v>
      </c>
      <c r="AV68" t="s">
        <v>1081</v>
      </c>
      <c r="AW68" t="s">
        <v>1084</v>
      </c>
      <c r="AX68" s="65">
        <f t="shared" si="15"/>
        <v>583.5</v>
      </c>
      <c r="AY68" s="65">
        <v>2862.47</v>
      </c>
      <c r="AZ68" s="106">
        <v>632.04312153094361</v>
      </c>
      <c r="BA68" s="65">
        <f t="shared" si="3"/>
        <v>4078.0131215309434</v>
      </c>
      <c r="BB68" s="65">
        <f t="shared" si="4"/>
        <v>17415.596878469056</v>
      </c>
      <c r="BC68" s="65">
        <f t="shared" si="5"/>
        <v>156.97999999999999</v>
      </c>
      <c r="BD68" s="65">
        <f t="shared" si="6"/>
        <v>23558.230000000003</v>
      </c>
      <c r="BE68" s="65">
        <f t="shared" si="7"/>
        <v>31744.309999999998</v>
      </c>
      <c r="BF68" s="65">
        <f t="shared" si="8"/>
        <v>72875.116878469067</v>
      </c>
      <c r="BG68" s="66">
        <f t="shared" si="9"/>
        <v>582.57330307584903</v>
      </c>
      <c r="BH68" s="66">
        <f t="shared" si="10"/>
        <v>30.026891169774235</v>
      </c>
      <c r="BI68" s="66">
        <f t="shared" si="11"/>
        <v>0.26163333333333333</v>
      </c>
      <c r="BJ68" s="66">
        <f t="shared" si="12"/>
        <v>40.617637931034487</v>
      </c>
      <c r="BK68" s="66">
        <f t="shared" si="13"/>
        <v>54.731568965517241</v>
      </c>
      <c r="BL68" s="66">
        <f t="shared" si="14"/>
        <v>125.64675323873978</v>
      </c>
      <c r="BM68" s="207">
        <f t="shared" si="16"/>
        <v>39873.18</v>
      </c>
    </row>
    <row r="69" spans="1:65" x14ac:dyDescent="0.35">
      <c r="A69" s="1">
        <v>842</v>
      </c>
      <c r="B69">
        <v>7</v>
      </c>
      <c r="C69" t="s">
        <v>37</v>
      </c>
      <c r="D69" t="s">
        <v>1282</v>
      </c>
      <c r="E69" s="6" t="s">
        <v>1107</v>
      </c>
      <c r="F69" s="7" t="s">
        <v>1108</v>
      </c>
      <c r="G69" s="6">
        <v>-30.03</v>
      </c>
      <c r="H69" s="6">
        <v>-51.23</v>
      </c>
      <c r="I69" s="6">
        <v>47</v>
      </c>
      <c r="J69" s="8">
        <v>23954.0527728093</v>
      </c>
      <c r="K69" t="s">
        <v>1166</v>
      </c>
      <c r="L69" t="s">
        <v>1062</v>
      </c>
      <c r="M69">
        <v>600</v>
      </c>
      <c r="N69">
        <v>600</v>
      </c>
      <c r="O69">
        <v>253.59</v>
      </c>
      <c r="P69">
        <v>14746.52</v>
      </c>
      <c r="Q69">
        <v>18875.330000000002</v>
      </c>
      <c r="R69">
        <v>5272.4</v>
      </c>
      <c r="S69">
        <v>34606.78</v>
      </c>
      <c r="T69">
        <v>0</v>
      </c>
      <c r="U69">
        <v>4572.29</v>
      </c>
      <c r="V69">
        <v>0</v>
      </c>
      <c r="W69" s="181">
        <f t="shared" si="0"/>
        <v>19318.810000000001</v>
      </c>
      <c r="X69" s="181">
        <f t="shared" si="1"/>
        <v>32.198016666666668</v>
      </c>
      <c r="Y69" s="174">
        <v>78326.899999999994</v>
      </c>
      <c r="Z69" s="181">
        <f t="shared" si="2"/>
        <v>130.54483333333332</v>
      </c>
      <c r="AA69" s="174">
        <v>0.32375850442185261</v>
      </c>
      <c r="AB69" s="174">
        <v>18.82689088933687</v>
      </c>
      <c r="AC69" s="174">
        <v>24.098145081702459</v>
      </c>
      <c r="AD69" s="174">
        <v>6.731276228217892</v>
      </c>
      <c r="AE69" s="174">
        <v>44.182496690153712</v>
      </c>
      <c r="AF69">
        <v>0</v>
      </c>
      <c r="AG69" s="106">
        <v>5.8374453731732006</v>
      </c>
      <c r="AH69" s="106">
        <v>0</v>
      </c>
      <c r="AI69" s="106">
        <v>100</v>
      </c>
      <c r="AJ69">
        <v>40.25</v>
      </c>
      <c r="AK69">
        <v>32.619999999999997</v>
      </c>
      <c r="AL69">
        <v>57.68</v>
      </c>
      <c r="AM69">
        <v>130.54</v>
      </c>
      <c r="AN69" t="s">
        <v>1065</v>
      </c>
      <c r="AO69">
        <v>9.9</v>
      </c>
      <c r="AP69">
        <v>8.33</v>
      </c>
      <c r="AQ69">
        <v>12.806699999999999</v>
      </c>
      <c r="AR69" t="s">
        <v>1071</v>
      </c>
      <c r="AS69" t="s">
        <v>1073</v>
      </c>
      <c r="AT69" t="s">
        <v>1075</v>
      </c>
      <c r="AU69" t="s">
        <v>1077</v>
      </c>
      <c r="AV69" t="s">
        <v>1081</v>
      </c>
      <c r="AW69" t="s">
        <v>1084</v>
      </c>
      <c r="AX69" s="65">
        <f t="shared" si="15"/>
        <v>583.5</v>
      </c>
      <c r="AY69" s="65">
        <v>2862.47</v>
      </c>
      <c r="AZ69" s="106">
        <v>702.65018764717979</v>
      </c>
      <c r="BA69" s="65">
        <f t="shared" si="3"/>
        <v>4148.6201876471796</v>
      </c>
      <c r="BB69" s="65">
        <f t="shared" si="4"/>
        <v>18616.15981235282</v>
      </c>
      <c r="BC69" s="65">
        <f t="shared" si="5"/>
        <v>253.59</v>
      </c>
      <c r="BD69" s="65">
        <f t="shared" si="6"/>
        <v>23564.230000000003</v>
      </c>
      <c r="BE69" s="65">
        <f t="shared" si="7"/>
        <v>31744.309999999998</v>
      </c>
      <c r="BF69" s="65">
        <f t="shared" si="8"/>
        <v>74178.279812352819</v>
      </c>
      <c r="BG69" s="66">
        <f t="shared" si="9"/>
        <v>592.66002680673989</v>
      </c>
      <c r="BH69" s="66">
        <f t="shared" si="10"/>
        <v>32.096827262677273</v>
      </c>
      <c r="BI69" s="66">
        <f t="shared" si="11"/>
        <v>0.42265000000000003</v>
      </c>
      <c r="BJ69" s="66">
        <f t="shared" si="12"/>
        <v>40.627982758620696</v>
      </c>
      <c r="BK69" s="66">
        <f t="shared" si="13"/>
        <v>54.731568965517241</v>
      </c>
      <c r="BL69" s="66">
        <f t="shared" si="14"/>
        <v>127.89358588336692</v>
      </c>
      <c r="BM69" s="207">
        <f t="shared" si="16"/>
        <v>39879.18</v>
      </c>
    </row>
    <row r="70" spans="1:65" x14ac:dyDescent="0.35">
      <c r="A70" s="1">
        <v>843</v>
      </c>
      <c r="B70">
        <v>7</v>
      </c>
      <c r="C70" t="s">
        <v>37</v>
      </c>
      <c r="D70" t="s">
        <v>1283</v>
      </c>
      <c r="E70" s="6" t="s">
        <v>1109</v>
      </c>
      <c r="F70" s="7" t="s">
        <v>1110</v>
      </c>
      <c r="G70" s="6">
        <v>-15.37</v>
      </c>
      <c r="H70" s="6">
        <v>-48.78</v>
      </c>
      <c r="I70" s="6">
        <v>770</v>
      </c>
      <c r="J70" s="8">
        <v>31081.371963744201</v>
      </c>
      <c r="K70" t="s">
        <v>1166</v>
      </c>
      <c r="L70" t="s">
        <v>1062</v>
      </c>
      <c r="M70">
        <v>600</v>
      </c>
      <c r="N70">
        <v>600</v>
      </c>
      <c r="O70">
        <v>9.99</v>
      </c>
      <c r="P70">
        <v>20498.55</v>
      </c>
      <c r="Q70">
        <v>18875.330000000002</v>
      </c>
      <c r="R70">
        <v>5266.4</v>
      </c>
      <c r="S70">
        <v>34606.78</v>
      </c>
      <c r="T70">
        <v>0</v>
      </c>
      <c r="U70">
        <v>4572.29</v>
      </c>
      <c r="V70">
        <v>0</v>
      </c>
      <c r="W70" s="181">
        <f t="shared" si="0"/>
        <v>25070.84</v>
      </c>
      <c r="X70" s="181">
        <f t="shared" si="1"/>
        <v>41.784733333333335</v>
      </c>
      <c r="Y70" s="174">
        <v>83829.33</v>
      </c>
      <c r="Z70" s="181">
        <f t="shared" si="2"/>
        <v>139.71555000000001</v>
      </c>
      <c r="AA70" s="174">
        <v>1.1917070075592871E-2</v>
      </c>
      <c r="AB70" s="174">
        <v>24.452718398202631</v>
      </c>
      <c r="AC70" s="174">
        <v>22.516379410404451</v>
      </c>
      <c r="AD70" s="174">
        <v>6.2822880726829133</v>
      </c>
      <c r="AE70" s="174">
        <v>41.282424659722317</v>
      </c>
      <c r="AF70">
        <v>0</v>
      </c>
      <c r="AG70" s="106">
        <v>5.4542843179111653</v>
      </c>
      <c r="AH70" s="106">
        <v>0</v>
      </c>
      <c r="AI70" s="106">
        <v>100</v>
      </c>
      <c r="AJ70">
        <v>40.24</v>
      </c>
      <c r="AK70">
        <v>41.8</v>
      </c>
      <c r="AL70">
        <v>57.68</v>
      </c>
      <c r="AM70">
        <v>139.72</v>
      </c>
      <c r="AN70" t="s">
        <v>1066</v>
      </c>
      <c r="AO70">
        <v>9.9</v>
      </c>
      <c r="AP70">
        <v>8.33</v>
      </c>
      <c r="AQ70">
        <v>12.806699999999999</v>
      </c>
      <c r="AR70" t="s">
        <v>1071</v>
      </c>
      <c r="AS70" t="s">
        <v>1073</v>
      </c>
      <c r="AT70" t="s">
        <v>1075</v>
      </c>
      <c r="AU70" t="s">
        <v>1077</v>
      </c>
      <c r="AV70" t="s">
        <v>1081</v>
      </c>
      <c r="AW70" t="s">
        <v>1084</v>
      </c>
      <c r="AX70" s="65">
        <f t="shared" si="15"/>
        <v>583.5</v>
      </c>
      <c r="AY70" s="65">
        <v>2862.47</v>
      </c>
      <c r="AZ70" s="106">
        <v>1008.0254281808047</v>
      </c>
      <c r="BA70" s="65">
        <f t="shared" si="3"/>
        <v>4453.9954281808041</v>
      </c>
      <c r="BB70" s="65">
        <f t="shared" si="4"/>
        <v>24062.814571819195</v>
      </c>
      <c r="BC70" s="65">
        <f t="shared" si="5"/>
        <v>9.99</v>
      </c>
      <c r="BD70" s="65">
        <f t="shared" si="6"/>
        <v>23558.230000000003</v>
      </c>
      <c r="BE70" s="65">
        <f t="shared" si="7"/>
        <v>31744.309999999998</v>
      </c>
      <c r="BF70" s="65">
        <f t="shared" si="8"/>
        <v>79375.334571819199</v>
      </c>
      <c r="BG70" s="66">
        <f t="shared" si="9"/>
        <v>636.2850611686863</v>
      </c>
      <c r="BH70" s="66">
        <f t="shared" si="10"/>
        <v>41.48761133072275</v>
      </c>
      <c r="BI70" s="66">
        <f t="shared" si="11"/>
        <v>1.6650000000000002E-2</v>
      </c>
      <c r="BJ70" s="66">
        <f t="shared" si="12"/>
        <v>40.617637931034487</v>
      </c>
      <c r="BK70" s="66">
        <f t="shared" si="13"/>
        <v>54.731568965517241</v>
      </c>
      <c r="BL70" s="66">
        <f t="shared" si="14"/>
        <v>136.8540251238262</v>
      </c>
      <c r="BM70" s="207">
        <f t="shared" si="16"/>
        <v>39873.18</v>
      </c>
    </row>
    <row r="71" spans="1:65" x14ac:dyDescent="0.35">
      <c r="A71" s="1">
        <v>844</v>
      </c>
      <c r="B71">
        <v>7</v>
      </c>
      <c r="C71" t="s">
        <v>37</v>
      </c>
      <c r="D71" t="s">
        <v>1284</v>
      </c>
      <c r="E71" s="6" t="s">
        <v>1111</v>
      </c>
      <c r="F71" s="7" t="s">
        <v>1112</v>
      </c>
      <c r="G71" s="6">
        <v>-22.86</v>
      </c>
      <c r="H71" s="6">
        <v>-43.41</v>
      </c>
      <c r="I71" s="6">
        <v>45</v>
      </c>
      <c r="J71" s="8">
        <v>45016.2336447989</v>
      </c>
      <c r="K71" t="s">
        <v>1166</v>
      </c>
      <c r="L71" t="s">
        <v>1062</v>
      </c>
      <c r="M71">
        <v>600</v>
      </c>
      <c r="N71">
        <v>600</v>
      </c>
      <c r="O71">
        <v>0</v>
      </c>
      <c r="P71">
        <v>19802.080000000002</v>
      </c>
      <c r="Q71">
        <v>18875.330000000002</v>
      </c>
      <c r="R71">
        <v>5262.4</v>
      </c>
      <c r="S71">
        <v>34606.78</v>
      </c>
      <c r="T71">
        <v>0</v>
      </c>
      <c r="U71">
        <v>4572.29</v>
      </c>
      <c r="V71">
        <v>0</v>
      </c>
      <c r="W71" s="181">
        <f t="shared" si="0"/>
        <v>24374.370000000003</v>
      </c>
      <c r="X71" s="181">
        <f t="shared" si="1"/>
        <v>40.623950000000008</v>
      </c>
      <c r="Y71" s="174">
        <v>83118.87</v>
      </c>
      <c r="Z71" s="181">
        <f t="shared" si="2"/>
        <v>138.53144999999998</v>
      </c>
      <c r="AA71" s="174">
        <v>0</v>
      </c>
      <c r="AB71" s="174">
        <v>23.82380799931472</v>
      </c>
      <c r="AC71" s="174">
        <v>22.708838558560771</v>
      </c>
      <c r="AD71" s="174">
        <v>6.3311736552722628</v>
      </c>
      <c r="AE71" s="174">
        <v>41.63528690897747</v>
      </c>
      <c r="AF71">
        <v>0</v>
      </c>
      <c r="AG71" s="106">
        <v>5.5009049088371871</v>
      </c>
      <c r="AH71" s="106">
        <v>0</v>
      </c>
      <c r="AI71" s="106">
        <v>100</v>
      </c>
      <c r="AJ71">
        <v>40.229999999999997</v>
      </c>
      <c r="AK71">
        <v>40.619999999999997</v>
      </c>
      <c r="AL71">
        <v>57.68</v>
      </c>
      <c r="AM71">
        <v>138.53</v>
      </c>
      <c r="AN71" t="s">
        <v>1067</v>
      </c>
      <c r="AO71">
        <v>9.9</v>
      </c>
      <c r="AP71">
        <v>8.33</v>
      </c>
      <c r="AQ71">
        <v>12.806699999999999</v>
      </c>
      <c r="AR71" t="s">
        <v>1071</v>
      </c>
      <c r="AS71" t="s">
        <v>1073</v>
      </c>
      <c r="AT71" t="s">
        <v>1075</v>
      </c>
      <c r="AU71" t="s">
        <v>1077</v>
      </c>
      <c r="AV71" t="s">
        <v>1081</v>
      </c>
      <c r="AW71" t="s">
        <v>1084</v>
      </c>
      <c r="AX71" s="65">
        <f t="shared" si="15"/>
        <v>583.5</v>
      </c>
      <c r="AY71" s="65">
        <v>2862.47</v>
      </c>
      <c r="AZ71" s="106">
        <v>996.93231147071867</v>
      </c>
      <c r="BA71" s="65">
        <f t="shared" si="3"/>
        <v>4442.9023114707179</v>
      </c>
      <c r="BB71" s="65">
        <f t="shared" si="4"/>
        <v>23377.437688529284</v>
      </c>
      <c r="BC71" s="65">
        <f t="shared" si="5"/>
        <v>0</v>
      </c>
      <c r="BD71" s="65">
        <f t="shared" si="6"/>
        <v>23554.230000000003</v>
      </c>
      <c r="BE71" s="65">
        <f t="shared" si="7"/>
        <v>31744.309999999998</v>
      </c>
      <c r="BF71" s="65">
        <f t="shared" si="8"/>
        <v>78675.967688529272</v>
      </c>
      <c r="BG71" s="66">
        <f t="shared" si="9"/>
        <v>634.70033021010261</v>
      </c>
      <c r="BH71" s="66">
        <f t="shared" si="10"/>
        <v>40.305927049188419</v>
      </c>
      <c r="BI71" s="66">
        <f t="shared" si="11"/>
        <v>0</v>
      </c>
      <c r="BJ71" s="66">
        <f t="shared" si="12"/>
        <v>40.610741379310348</v>
      </c>
      <c r="BK71" s="66">
        <f t="shared" si="13"/>
        <v>54.731568965517241</v>
      </c>
      <c r="BL71" s="66">
        <f t="shared" si="14"/>
        <v>135.64822015263667</v>
      </c>
      <c r="BM71" s="207">
        <f t="shared" si="16"/>
        <v>39869.18</v>
      </c>
    </row>
    <row r="72" spans="1:65" x14ac:dyDescent="0.35">
      <c r="A72" s="1">
        <v>845</v>
      </c>
      <c r="B72">
        <v>7</v>
      </c>
      <c r="C72" t="s">
        <v>37</v>
      </c>
      <c r="D72" t="s">
        <v>1285</v>
      </c>
      <c r="E72" s="6" t="s">
        <v>1113</v>
      </c>
      <c r="F72" s="7" t="s">
        <v>1114</v>
      </c>
      <c r="G72" s="6">
        <v>-20.32</v>
      </c>
      <c r="H72" s="6">
        <v>-40.340000000000003</v>
      </c>
      <c r="I72" s="6">
        <v>9</v>
      </c>
      <c r="J72" s="8">
        <v>54061.366139626101</v>
      </c>
      <c r="K72" t="s">
        <v>1166</v>
      </c>
      <c r="L72" t="s">
        <v>1062</v>
      </c>
      <c r="M72">
        <v>600</v>
      </c>
      <c r="N72">
        <v>600</v>
      </c>
      <c r="O72">
        <v>0</v>
      </c>
      <c r="P72">
        <v>21400.41</v>
      </c>
      <c r="Q72">
        <v>18875.330000000002</v>
      </c>
      <c r="R72">
        <v>5264.2</v>
      </c>
      <c r="S72">
        <v>34606.78</v>
      </c>
      <c r="T72">
        <v>0</v>
      </c>
      <c r="U72">
        <v>4572.29</v>
      </c>
      <c r="V72">
        <v>0</v>
      </c>
      <c r="W72" s="181">
        <f t="shared" si="0"/>
        <v>25972.7</v>
      </c>
      <c r="X72" s="181">
        <f t="shared" si="1"/>
        <v>43.287833333333332</v>
      </c>
      <c r="Y72" s="174">
        <v>84719</v>
      </c>
      <c r="Z72" s="181">
        <f t="shared" si="2"/>
        <v>141.19833333333332</v>
      </c>
      <c r="AA72" s="174">
        <v>0</v>
      </c>
      <c r="AB72" s="174">
        <v>25.260461053600729</v>
      </c>
      <c r="AC72" s="174">
        <v>22.27992540044146</v>
      </c>
      <c r="AD72" s="174">
        <v>6.2137182922366883</v>
      </c>
      <c r="AE72" s="174">
        <v>40.848900482772457</v>
      </c>
      <c r="AF72">
        <v>0</v>
      </c>
      <c r="AG72" s="106">
        <v>5.3970065746762828</v>
      </c>
      <c r="AH72" s="106">
        <v>0</v>
      </c>
      <c r="AI72" s="106">
        <v>100</v>
      </c>
      <c r="AJ72">
        <v>40.229999999999997</v>
      </c>
      <c r="AK72">
        <v>43.29</v>
      </c>
      <c r="AL72">
        <v>57.68</v>
      </c>
      <c r="AM72">
        <v>141.19999999999999</v>
      </c>
      <c r="AN72" t="s">
        <v>1068</v>
      </c>
      <c r="AO72">
        <v>9.9</v>
      </c>
      <c r="AP72">
        <v>8.33</v>
      </c>
      <c r="AQ72">
        <v>12.806699999999999</v>
      </c>
      <c r="AR72" t="s">
        <v>1071</v>
      </c>
      <c r="AS72" t="s">
        <v>1073</v>
      </c>
      <c r="AT72" t="s">
        <v>1075</v>
      </c>
      <c r="AU72" t="s">
        <v>1077</v>
      </c>
      <c r="AV72" t="s">
        <v>1081</v>
      </c>
      <c r="AW72" t="s">
        <v>1084</v>
      </c>
      <c r="AX72" s="65">
        <f t="shared" si="15"/>
        <v>583.5</v>
      </c>
      <c r="AY72" s="65">
        <v>2862.47</v>
      </c>
      <c r="AZ72" s="106">
        <v>1082.4872155858407</v>
      </c>
      <c r="BA72" s="65">
        <f t="shared" si="3"/>
        <v>4528.4572155858405</v>
      </c>
      <c r="BB72" s="65">
        <f t="shared" si="4"/>
        <v>24890.212784414161</v>
      </c>
      <c r="BC72" s="65">
        <f t="shared" si="5"/>
        <v>0</v>
      </c>
      <c r="BD72" s="65">
        <f t="shared" si="6"/>
        <v>23556.030000000002</v>
      </c>
      <c r="BE72" s="65">
        <f t="shared" si="7"/>
        <v>31744.309999999998</v>
      </c>
      <c r="BF72" s="65">
        <f t="shared" si="8"/>
        <v>80190.542784414167</v>
      </c>
      <c r="BG72" s="66">
        <f t="shared" si="9"/>
        <v>646.92245936940583</v>
      </c>
      <c r="BH72" s="66">
        <f t="shared" si="10"/>
        <v>42.914159973127866</v>
      </c>
      <c r="BI72" s="66">
        <f t="shared" si="11"/>
        <v>0</v>
      </c>
      <c r="BJ72" s="66">
        <f t="shared" si="12"/>
        <v>40.613844827586213</v>
      </c>
      <c r="BK72" s="66">
        <f t="shared" si="13"/>
        <v>54.731568965517241</v>
      </c>
      <c r="BL72" s="66">
        <f t="shared" si="14"/>
        <v>138.259556524852</v>
      </c>
      <c r="BM72" s="207">
        <f t="shared" si="16"/>
        <v>39870.979999999996</v>
      </c>
    </row>
    <row r="73" spans="1:65" x14ac:dyDescent="0.35">
      <c r="A73" s="1">
        <v>846</v>
      </c>
      <c r="B73">
        <v>7</v>
      </c>
      <c r="C73" t="s">
        <v>37</v>
      </c>
      <c r="D73" t="s">
        <v>1286</v>
      </c>
      <c r="E73" s="6" t="s">
        <v>1115</v>
      </c>
      <c r="F73" s="7" t="s">
        <v>1116</v>
      </c>
      <c r="G73" s="6">
        <v>-8.0500000000000007</v>
      </c>
      <c r="H73" s="6">
        <v>-34.880000000000003</v>
      </c>
      <c r="I73" s="6">
        <v>10</v>
      </c>
      <c r="J73" s="8">
        <v>63550.072249703</v>
      </c>
      <c r="K73" t="s">
        <v>1166</v>
      </c>
      <c r="L73" t="s">
        <v>1062</v>
      </c>
      <c r="M73">
        <v>600</v>
      </c>
      <c r="N73">
        <v>600</v>
      </c>
      <c r="O73">
        <v>0</v>
      </c>
      <c r="P73">
        <v>24270.86</v>
      </c>
      <c r="Q73">
        <v>18875.330000000002</v>
      </c>
      <c r="R73">
        <v>5250.2</v>
      </c>
      <c r="S73">
        <v>34606.78</v>
      </c>
      <c r="T73">
        <v>0</v>
      </c>
      <c r="U73">
        <v>4572.29</v>
      </c>
      <c r="V73">
        <v>0</v>
      </c>
      <c r="W73" s="181">
        <f t="shared" si="0"/>
        <v>28843.15</v>
      </c>
      <c r="X73" s="181">
        <f t="shared" si="1"/>
        <v>48.071916666666667</v>
      </c>
      <c r="Y73" s="174">
        <v>87575.45</v>
      </c>
      <c r="Z73" s="181">
        <f t="shared" si="2"/>
        <v>145.95908333333333</v>
      </c>
      <c r="AA73" s="174">
        <v>0</v>
      </c>
      <c r="AB73" s="174">
        <v>27.714228131285651</v>
      </c>
      <c r="AC73" s="174">
        <v>21.55322067999651</v>
      </c>
      <c r="AD73" s="174">
        <v>5.9950591175951713</v>
      </c>
      <c r="AE73" s="174">
        <v>39.516531173976269</v>
      </c>
      <c r="AF73">
        <v>0</v>
      </c>
      <c r="AG73" s="106">
        <v>5.2209723158716281</v>
      </c>
      <c r="AH73" s="106">
        <v>0</v>
      </c>
      <c r="AI73" s="106">
        <v>100</v>
      </c>
      <c r="AJ73">
        <v>40.21</v>
      </c>
      <c r="AK73">
        <v>48.07</v>
      </c>
      <c r="AL73">
        <v>57.68</v>
      </c>
      <c r="AM73">
        <v>145.96</v>
      </c>
      <c r="AN73" t="s">
        <v>1069</v>
      </c>
      <c r="AO73">
        <v>9.9</v>
      </c>
      <c r="AP73">
        <v>8.33</v>
      </c>
      <c r="AQ73">
        <v>12.806699999999999</v>
      </c>
      <c r="AR73" t="s">
        <v>1071</v>
      </c>
      <c r="AS73" t="s">
        <v>1073</v>
      </c>
      <c r="AT73" t="s">
        <v>1075</v>
      </c>
      <c r="AU73" t="s">
        <v>1077</v>
      </c>
      <c r="AV73" t="s">
        <v>1081</v>
      </c>
      <c r="AW73" t="s">
        <v>1084</v>
      </c>
      <c r="AX73" s="65">
        <f t="shared" si="15"/>
        <v>583.5</v>
      </c>
      <c r="AY73" s="65">
        <v>2862.47</v>
      </c>
      <c r="AZ73" s="106">
        <v>1263.2353558316436</v>
      </c>
      <c r="BA73" s="65">
        <f t="shared" si="3"/>
        <v>4709.2053558316438</v>
      </c>
      <c r="BB73" s="65">
        <f t="shared" si="4"/>
        <v>27579.914644168359</v>
      </c>
      <c r="BC73" s="65">
        <f t="shared" si="5"/>
        <v>0</v>
      </c>
      <c r="BD73" s="65">
        <f t="shared" si="6"/>
        <v>23542.030000000002</v>
      </c>
      <c r="BE73" s="65">
        <f t="shared" si="7"/>
        <v>31744.309999999998</v>
      </c>
      <c r="BF73" s="65">
        <f t="shared" si="8"/>
        <v>82866.244644168357</v>
      </c>
      <c r="BG73" s="66">
        <f t="shared" si="9"/>
        <v>672.7436222616634</v>
      </c>
      <c r="BH73" s="66">
        <f t="shared" si="10"/>
        <v>47.551576972704069</v>
      </c>
      <c r="BI73" s="66">
        <f t="shared" si="11"/>
        <v>0</v>
      </c>
      <c r="BJ73" s="66">
        <f t="shared" si="12"/>
        <v>40.589706896551725</v>
      </c>
      <c r="BK73" s="66">
        <f t="shared" si="13"/>
        <v>54.731568965517241</v>
      </c>
      <c r="BL73" s="66">
        <f t="shared" si="14"/>
        <v>142.87283559339372</v>
      </c>
      <c r="BM73" s="207">
        <f t="shared" si="16"/>
        <v>39856.979999999996</v>
      </c>
    </row>
    <row r="74" spans="1:65" x14ac:dyDescent="0.35">
      <c r="A74" s="1">
        <v>847</v>
      </c>
      <c r="B74">
        <v>7</v>
      </c>
      <c r="C74" t="s">
        <v>37</v>
      </c>
      <c r="D74" t="s">
        <v>1287</v>
      </c>
      <c r="E74" s="6" t="s">
        <v>1117</v>
      </c>
      <c r="F74" s="7" t="s">
        <v>1118</v>
      </c>
      <c r="G74" s="6">
        <v>-3.8</v>
      </c>
      <c r="H74" s="6">
        <v>-38.53</v>
      </c>
      <c r="I74" s="6">
        <v>41</v>
      </c>
      <c r="J74" s="8">
        <v>71394.000753582499</v>
      </c>
      <c r="K74" t="s">
        <v>1166</v>
      </c>
      <c r="L74" t="s">
        <v>1062</v>
      </c>
      <c r="M74">
        <v>600</v>
      </c>
      <c r="N74">
        <v>600</v>
      </c>
      <c r="O74">
        <v>0</v>
      </c>
      <c r="P74">
        <v>23531.16</v>
      </c>
      <c r="Q74">
        <v>18875.330000000002</v>
      </c>
      <c r="R74">
        <v>5255.2</v>
      </c>
      <c r="S74">
        <v>34606.78</v>
      </c>
      <c r="T74">
        <v>0</v>
      </c>
      <c r="U74">
        <v>4572.29</v>
      </c>
      <c r="V74">
        <v>0</v>
      </c>
      <c r="W74" s="181">
        <f t="shared" si="0"/>
        <v>28103.45</v>
      </c>
      <c r="X74" s="181">
        <f t="shared" si="1"/>
        <v>46.839083333333335</v>
      </c>
      <c r="Y74" s="174">
        <v>86840.75</v>
      </c>
      <c r="Z74" s="181">
        <f t="shared" si="2"/>
        <v>144.73458333333335</v>
      </c>
      <c r="AA74" s="174">
        <v>0</v>
      </c>
      <c r="AB74" s="174">
        <v>27.096910148749291</v>
      </c>
      <c r="AC74" s="174">
        <v>21.73556769143519</v>
      </c>
      <c r="AD74" s="174">
        <v>6.0515368648934977</v>
      </c>
      <c r="AE74" s="174">
        <v>39.850853429985342</v>
      </c>
      <c r="AF74">
        <v>0</v>
      </c>
      <c r="AG74" s="106">
        <v>5.2651433802679044</v>
      </c>
      <c r="AH74" s="106">
        <v>0</v>
      </c>
      <c r="AI74" s="106">
        <v>100</v>
      </c>
      <c r="AJ74">
        <v>40.22</v>
      </c>
      <c r="AK74">
        <v>46.84</v>
      </c>
      <c r="AL74">
        <v>57.68</v>
      </c>
      <c r="AM74">
        <v>144.72999999999999</v>
      </c>
      <c r="AN74" t="s">
        <v>1070</v>
      </c>
      <c r="AO74">
        <v>9.9</v>
      </c>
      <c r="AP74">
        <v>8.33</v>
      </c>
      <c r="AQ74">
        <v>12.806699999999999</v>
      </c>
      <c r="AR74" t="s">
        <v>1071</v>
      </c>
      <c r="AS74" t="s">
        <v>1073</v>
      </c>
      <c r="AT74" t="s">
        <v>1075</v>
      </c>
      <c r="AU74" t="s">
        <v>1077</v>
      </c>
      <c r="AV74" t="s">
        <v>1081</v>
      </c>
      <c r="AW74" t="s">
        <v>1084</v>
      </c>
      <c r="AX74" s="65">
        <f t="shared" si="15"/>
        <v>583.5</v>
      </c>
      <c r="AY74" s="65">
        <v>2862.47</v>
      </c>
      <c r="AZ74" s="106">
        <v>1262.9099811247183</v>
      </c>
      <c r="BA74" s="65">
        <f t="shared" si="3"/>
        <v>4708.8799811247181</v>
      </c>
      <c r="BB74" s="65">
        <f t="shared" si="4"/>
        <v>26840.540018875283</v>
      </c>
      <c r="BC74" s="65">
        <f t="shared" si="5"/>
        <v>0</v>
      </c>
      <c r="BD74" s="65">
        <f t="shared" si="6"/>
        <v>23547.030000000002</v>
      </c>
      <c r="BE74" s="65">
        <f t="shared" si="7"/>
        <v>31744.309999999998</v>
      </c>
      <c r="BF74" s="65">
        <f t="shared" si="8"/>
        <v>82131.870018875285</v>
      </c>
      <c r="BG74" s="66">
        <f t="shared" si="9"/>
        <v>672.69714016067405</v>
      </c>
      <c r="BH74" s="66">
        <f t="shared" si="10"/>
        <v>46.276793135991866</v>
      </c>
      <c r="BI74" s="66">
        <f t="shared" si="11"/>
        <v>0</v>
      </c>
      <c r="BJ74" s="66">
        <f t="shared" si="12"/>
        <v>40.598327586206899</v>
      </c>
      <c r="BK74" s="66">
        <f t="shared" si="13"/>
        <v>54.731568965517241</v>
      </c>
      <c r="BL74" s="66">
        <f t="shared" si="14"/>
        <v>141.60667244633669</v>
      </c>
      <c r="BM74" s="207">
        <f t="shared" si="16"/>
        <v>39861.979999999996</v>
      </c>
    </row>
    <row r="75" spans="1:65" x14ac:dyDescent="0.35">
      <c r="A75" s="1">
        <v>928</v>
      </c>
      <c r="B75">
        <v>8</v>
      </c>
      <c r="C75" t="s">
        <v>37</v>
      </c>
      <c r="D75" t="s">
        <v>1288</v>
      </c>
      <c r="E75" s="6" t="s">
        <v>1104</v>
      </c>
      <c r="F75" s="7" t="s">
        <v>1105</v>
      </c>
      <c r="G75" s="6">
        <v>-22.74</v>
      </c>
      <c r="H75" s="6">
        <v>-45.59</v>
      </c>
      <c r="I75" s="6">
        <v>1642</v>
      </c>
      <c r="J75" s="8">
        <v>3495.45982983364</v>
      </c>
      <c r="K75" t="s">
        <v>1166</v>
      </c>
      <c r="L75" t="s">
        <v>1062</v>
      </c>
      <c r="M75">
        <v>600</v>
      </c>
      <c r="N75">
        <v>600</v>
      </c>
      <c r="O75">
        <v>957.29</v>
      </c>
      <c r="P75">
        <v>8974.36</v>
      </c>
      <c r="Q75">
        <v>18875.330000000002</v>
      </c>
      <c r="R75">
        <v>5265.2</v>
      </c>
      <c r="S75">
        <v>34606.78</v>
      </c>
      <c r="T75">
        <v>0</v>
      </c>
      <c r="U75">
        <v>4744.55</v>
      </c>
      <c r="V75">
        <v>0</v>
      </c>
      <c r="W75" s="181">
        <f t="shared" ref="W75:W138" si="17">U75+P75</f>
        <v>13718.91</v>
      </c>
      <c r="X75" s="181">
        <f t="shared" ref="X75:X138" si="18">W75/600</f>
        <v>22.864850000000001</v>
      </c>
      <c r="Y75" s="174">
        <v>73423.5</v>
      </c>
      <c r="Z75" s="181">
        <f t="shared" ref="Z75:Z138" si="19">Y75/600</f>
        <v>122.3725</v>
      </c>
      <c r="AA75" s="174">
        <v>1.3037923825478219</v>
      </c>
      <c r="AB75" s="174">
        <v>12.222735227822159</v>
      </c>
      <c r="AC75" s="174">
        <v>25.707477851096719</v>
      </c>
      <c r="AD75" s="174">
        <v>7.1710011099988424</v>
      </c>
      <c r="AE75" s="174">
        <v>47.133111333564862</v>
      </c>
      <c r="AF75">
        <v>0</v>
      </c>
      <c r="AG75" s="106">
        <v>6.4618957145872917</v>
      </c>
      <c r="AH75" s="106">
        <v>0</v>
      </c>
      <c r="AI75" s="106">
        <v>100</v>
      </c>
      <c r="AJ75">
        <v>40.229999999999997</v>
      </c>
      <c r="AK75">
        <v>24.46</v>
      </c>
      <c r="AL75">
        <v>57.68</v>
      </c>
      <c r="AM75">
        <v>122.37</v>
      </c>
      <c r="AN75" t="s">
        <v>1063</v>
      </c>
      <c r="AO75">
        <v>9.9</v>
      </c>
      <c r="AP75">
        <v>8.33</v>
      </c>
      <c r="AQ75">
        <v>12.806699999999999</v>
      </c>
      <c r="AR75" t="s">
        <v>1071</v>
      </c>
      <c r="AS75" t="s">
        <v>1073</v>
      </c>
      <c r="AT75" t="s">
        <v>1075</v>
      </c>
      <c r="AU75" t="s">
        <v>1078</v>
      </c>
      <c r="AV75" t="s">
        <v>1079</v>
      </c>
      <c r="AW75" t="s">
        <v>1083</v>
      </c>
      <c r="AX75" s="65">
        <f t="shared" si="15"/>
        <v>583.5</v>
      </c>
      <c r="AY75" s="65">
        <v>2862.47</v>
      </c>
      <c r="AZ75" s="106">
        <v>418.59999927972916</v>
      </c>
      <c r="BA75" s="65">
        <f t="shared" ref="BA75:BA138" si="20">(AX75+AZ75+AY75)</f>
        <v>3864.569999279729</v>
      </c>
      <c r="BB75" s="65">
        <f t="shared" ref="BB75:BB138" si="21">U75+P75-AZ75</f>
        <v>13300.31000072027</v>
      </c>
      <c r="BC75" s="65">
        <f t="shared" ref="BC75:BC138" si="22">O75</f>
        <v>957.29</v>
      </c>
      <c r="BD75" s="65">
        <f t="shared" ref="BD75:BD138" si="23">(Q75+R75-AX75)</f>
        <v>23557.030000000002</v>
      </c>
      <c r="BE75" s="65">
        <f t="shared" ref="BE75:BE138" si="24">(S75-2862.47)</f>
        <v>31744.309999999998</v>
      </c>
      <c r="BF75" s="65">
        <f t="shared" ref="BF75:BF138" si="25">Y75-BA75</f>
        <v>69558.930000720269</v>
      </c>
      <c r="BG75" s="66">
        <f t="shared" ref="BG75:BG138" si="26">BA75/7</f>
        <v>552.08142846853275</v>
      </c>
      <c r="BH75" s="66">
        <f t="shared" ref="BH75:BH138" si="27">BB75/580</f>
        <v>22.931568966759087</v>
      </c>
      <c r="BI75" s="66">
        <f t="shared" ref="BI75:BI138" si="28">BC75/600</f>
        <v>1.5954833333333334</v>
      </c>
      <c r="BJ75" s="66">
        <f t="shared" ref="BJ75:BJ138" si="29">BD75/580</f>
        <v>40.615568965517248</v>
      </c>
      <c r="BK75" s="66">
        <f t="shared" ref="BK75:BK138" si="30">BE75/580</f>
        <v>54.731568965517241</v>
      </c>
      <c r="BL75" s="66">
        <f t="shared" ref="BL75:BL138" si="31">BF75/580</f>
        <v>119.92918965641425</v>
      </c>
      <c r="BM75" s="207">
        <f t="shared" si="16"/>
        <v>39871.979999999996</v>
      </c>
    </row>
    <row r="76" spans="1:65" x14ac:dyDescent="0.35">
      <c r="A76" s="1">
        <v>929</v>
      </c>
      <c r="B76">
        <v>8</v>
      </c>
      <c r="C76" t="s">
        <v>37</v>
      </c>
      <c r="D76" t="s">
        <v>1289</v>
      </c>
      <c r="E76" s="6" t="s">
        <v>1104</v>
      </c>
      <c r="F76" s="7" t="s">
        <v>1106</v>
      </c>
      <c r="G76" s="6">
        <v>-23.85</v>
      </c>
      <c r="H76" s="6">
        <v>-46.64</v>
      </c>
      <c r="I76" s="6">
        <v>792</v>
      </c>
      <c r="J76" s="8">
        <v>14172.2970393051</v>
      </c>
      <c r="K76" t="s">
        <v>1166</v>
      </c>
      <c r="L76" t="s">
        <v>1062</v>
      </c>
      <c r="M76">
        <v>600</v>
      </c>
      <c r="N76">
        <v>600</v>
      </c>
      <c r="O76">
        <v>302.08999999999997</v>
      </c>
      <c r="P76">
        <v>12814.66</v>
      </c>
      <c r="Q76">
        <v>18875.330000000002</v>
      </c>
      <c r="R76">
        <v>5266.4</v>
      </c>
      <c r="S76">
        <v>34606.78</v>
      </c>
      <c r="T76">
        <v>0</v>
      </c>
      <c r="U76">
        <v>4744.55</v>
      </c>
      <c r="V76">
        <v>0</v>
      </c>
      <c r="W76" s="181">
        <f t="shared" si="17"/>
        <v>17559.21</v>
      </c>
      <c r="X76" s="181">
        <f t="shared" si="18"/>
        <v>29.265349999999998</v>
      </c>
      <c r="Y76" s="174">
        <v>76609.8</v>
      </c>
      <c r="Z76" s="181">
        <f t="shared" si="19"/>
        <v>127.68300000000001</v>
      </c>
      <c r="AA76" s="174">
        <v>0.39432291952204551</v>
      </c>
      <c r="AB76" s="174">
        <v>16.727181117820439</v>
      </c>
      <c r="AC76" s="174">
        <v>24.638270821748659</v>
      </c>
      <c r="AD76" s="174">
        <v>6.8743163407292531</v>
      </c>
      <c r="AE76" s="174">
        <v>45.172784682899582</v>
      </c>
      <c r="AF76">
        <v>0</v>
      </c>
      <c r="AG76" s="106">
        <v>6.1931371704403357</v>
      </c>
      <c r="AH76" s="106">
        <v>0</v>
      </c>
      <c r="AI76" s="106">
        <v>100</v>
      </c>
      <c r="AJ76">
        <v>40.24</v>
      </c>
      <c r="AK76">
        <v>29.77</v>
      </c>
      <c r="AL76">
        <v>57.68</v>
      </c>
      <c r="AM76">
        <v>127.68</v>
      </c>
      <c r="AN76" t="s">
        <v>1064</v>
      </c>
      <c r="AO76">
        <v>9.9</v>
      </c>
      <c r="AP76">
        <v>8.33</v>
      </c>
      <c r="AQ76">
        <v>12.806699999999999</v>
      </c>
      <c r="AR76" t="s">
        <v>1071</v>
      </c>
      <c r="AS76" t="s">
        <v>1073</v>
      </c>
      <c r="AT76" t="s">
        <v>1075</v>
      </c>
      <c r="AU76" t="s">
        <v>1078</v>
      </c>
      <c r="AV76" t="s">
        <v>1079</v>
      </c>
      <c r="AW76" t="s">
        <v>1083</v>
      </c>
      <c r="AX76" s="65">
        <f t="shared" ref="AX76:AX139" si="32">IF(AR76="LI01",583.5,1391.07)</f>
        <v>583.5</v>
      </c>
      <c r="AY76" s="65">
        <v>2862.47</v>
      </c>
      <c r="AZ76" s="106">
        <v>645.97097523511593</v>
      </c>
      <c r="BA76" s="65">
        <f t="shared" si="20"/>
        <v>4091.9409752351157</v>
      </c>
      <c r="BB76" s="65">
        <f t="shared" si="21"/>
        <v>16913.239024764884</v>
      </c>
      <c r="BC76" s="65">
        <f t="shared" si="22"/>
        <v>302.08999999999997</v>
      </c>
      <c r="BD76" s="65">
        <f t="shared" si="23"/>
        <v>23558.230000000003</v>
      </c>
      <c r="BE76" s="65">
        <f t="shared" si="24"/>
        <v>31744.309999999998</v>
      </c>
      <c r="BF76" s="65">
        <f t="shared" si="25"/>
        <v>72517.859024764883</v>
      </c>
      <c r="BG76" s="66">
        <f t="shared" si="26"/>
        <v>584.56299646215939</v>
      </c>
      <c r="BH76" s="66">
        <f t="shared" si="27"/>
        <v>29.160756939249801</v>
      </c>
      <c r="BI76" s="66">
        <f t="shared" si="28"/>
        <v>0.50348333333333328</v>
      </c>
      <c r="BJ76" s="66">
        <f t="shared" si="29"/>
        <v>40.617637931034487</v>
      </c>
      <c r="BK76" s="66">
        <f t="shared" si="30"/>
        <v>54.731568965517241</v>
      </c>
      <c r="BL76" s="66">
        <f t="shared" si="31"/>
        <v>125.03079142200842</v>
      </c>
      <c r="BM76" s="207">
        <f t="shared" ref="BM76:BM139" si="33">R76+S76</f>
        <v>39873.18</v>
      </c>
    </row>
    <row r="77" spans="1:65" x14ac:dyDescent="0.35">
      <c r="A77" s="1">
        <v>930</v>
      </c>
      <c r="B77">
        <v>8</v>
      </c>
      <c r="C77" t="s">
        <v>37</v>
      </c>
      <c r="D77" t="s">
        <v>1290</v>
      </c>
      <c r="E77" s="6" t="s">
        <v>1107</v>
      </c>
      <c r="F77" s="7" t="s">
        <v>1108</v>
      </c>
      <c r="G77" s="6">
        <v>-30.03</v>
      </c>
      <c r="H77" s="6">
        <v>-51.23</v>
      </c>
      <c r="I77" s="6">
        <v>47</v>
      </c>
      <c r="J77" s="8">
        <v>23954.0527728093</v>
      </c>
      <c r="K77" t="s">
        <v>1166</v>
      </c>
      <c r="L77" t="s">
        <v>1062</v>
      </c>
      <c r="M77">
        <v>600</v>
      </c>
      <c r="N77">
        <v>600</v>
      </c>
      <c r="O77">
        <v>479.87</v>
      </c>
      <c r="P77">
        <v>15132.3</v>
      </c>
      <c r="Q77">
        <v>18875.330000000002</v>
      </c>
      <c r="R77">
        <v>5272.4</v>
      </c>
      <c r="S77">
        <v>34606.78</v>
      </c>
      <c r="T77">
        <v>0</v>
      </c>
      <c r="U77">
        <v>4744.55</v>
      </c>
      <c r="V77">
        <v>0</v>
      </c>
      <c r="W77" s="181">
        <f t="shared" si="17"/>
        <v>19876.849999999999</v>
      </c>
      <c r="X77" s="181">
        <f t="shared" si="18"/>
        <v>33.128083333333329</v>
      </c>
      <c r="Y77" s="174">
        <v>79111.22</v>
      </c>
      <c r="Z77" s="181">
        <f t="shared" si="19"/>
        <v>131.85203333333334</v>
      </c>
      <c r="AA77" s="174">
        <v>0.60657641229651116</v>
      </c>
      <c r="AB77" s="174">
        <v>19.127880975669441</v>
      </c>
      <c r="AC77" s="174">
        <v>23.859232609483211</v>
      </c>
      <c r="AD77" s="174">
        <v>6.6645413886930323</v>
      </c>
      <c r="AE77" s="174">
        <v>43.744465070820553</v>
      </c>
      <c r="AF77">
        <v>0</v>
      </c>
      <c r="AG77" s="106">
        <v>5.9973161834692981</v>
      </c>
      <c r="AH77" s="106">
        <v>0</v>
      </c>
      <c r="AI77" s="106">
        <v>100</v>
      </c>
      <c r="AJ77">
        <v>40.25</v>
      </c>
      <c r="AK77">
        <v>33.93</v>
      </c>
      <c r="AL77">
        <v>57.68</v>
      </c>
      <c r="AM77">
        <v>131.85</v>
      </c>
      <c r="AN77" t="s">
        <v>1065</v>
      </c>
      <c r="AO77">
        <v>9.9</v>
      </c>
      <c r="AP77">
        <v>8.33</v>
      </c>
      <c r="AQ77">
        <v>12.806699999999999</v>
      </c>
      <c r="AR77" t="s">
        <v>1071</v>
      </c>
      <c r="AS77" t="s">
        <v>1073</v>
      </c>
      <c r="AT77" t="s">
        <v>1075</v>
      </c>
      <c r="AU77" t="s">
        <v>1078</v>
      </c>
      <c r="AV77" t="s">
        <v>1079</v>
      </c>
      <c r="AW77" t="s">
        <v>1083</v>
      </c>
      <c r="AX77" s="65">
        <f t="shared" si="32"/>
        <v>583.5</v>
      </c>
      <c r="AY77" s="65">
        <v>2862.47</v>
      </c>
      <c r="AZ77" s="106">
        <v>719.79030657638805</v>
      </c>
      <c r="BA77" s="65">
        <f t="shared" si="20"/>
        <v>4165.7603065763878</v>
      </c>
      <c r="BB77" s="65">
        <f t="shared" si="21"/>
        <v>19157.059693423609</v>
      </c>
      <c r="BC77" s="65">
        <f t="shared" si="22"/>
        <v>479.87</v>
      </c>
      <c r="BD77" s="65">
        <f t="shared" si="23"/>
        <v>23564.230000000003</v>
      </c>
      <c r="BE77" s="65">
        <f t="shared" si="24"/>
        <v>31744.309999999998</v>
      </c>
      <c r="BF77" s="65">
        <f t="shared" si="25"/>
        <v>74945.459693423618</v>
      </c>
      <c r="BG77" s="66">
        <f t="shared" si="26"/>
        <v>595.10861522519826</v>
      </c>
      <c r="BH77" s="66">
        <f t="shared" si="27"/>
        <v>33.029413264523463</v>
      </c>
      <c r="BI77" s="66">
        <f t="shared" si="28"/>
        <v>0.79978333333333329</v>
      </c>
      <c r="BJ77" s="66">
        <f t="shared" si="29"/>
        <v>40.627982758620696</v>
      </c>
      <c r="BK77" s="66">
        <f t="shared" si="30"/>
        <v>54.731568965517241</v>
      </c>
      <c r="BL77" s="66">
        <f t="shared" si="31"/>
        <v>129.21630981624762</v>
      </c>
      <c r="BM77" s="207">
        <f t="shared" si="33"/>
        <v>39879.18</v>
      </c>
    </row>
    <row r="78" spans="1:65" x14ac:dyDescent="0.35">
      <c r="A78" s="1">
        <v>931</v>
      </c>
      <c r="B78">
        <v>8</v>
      </c>
      <c r="C78" t="s">
        <v>37</v>
      </c>
      <c r="D78" t="s">
        <v>1291</v>
      </c>
      <c r="E78" s="6" t="s">
        <v>1109</v>
      </c>
      <c r="F78" s="7" t="s">
        <v>1110</v>
      </c>
      <c r="G78" s="6">
        <v>-15.37</v>
      </c>
      <c r="H78" s="6">
        <v>-48.78</v>
      </c>
      <c r="I78" s="6">
        <v>770</v>
      </c>
      <c r="J78" s="8">
        <v>31081.371963744201</v>
      </c>
      <c r="K78" t="s">
        <v>1166</v>
      </c>
      <c r="L78" t="s">
        <v>1062</v>
      </c>
      <c r="M78">
        <v>600</v>
      </c>
      <c r="N78">
        <v>600</v>
      </c>
      <c r="O78">
        <v>16.41</v>
      </c>
      <c r="P78">
        <v>21431.89</v>
      </c>
      <c r="Q78">
        <v>18875.330000000002</v>
      </c>
      <c r="R78">
        <v>5266.4</v>
      </c>
      <c r="S78">
        <v>34606.78</v>
      </c>
      <c r="T78">
        <v>0</v>
      </c>
      <c r="U78">
        <v>4744.55</v>
      </c>
      <c r="V78">
        <v>0</v>
      </c>
      <c r="W78" s="181">
        <f t="shared" si="17"/>
        <v>26176.44</v>
      </c>
      <c r="X78" s="181">
        <f t="shared" si="18"/>
        <v>43.627399999999994</v>
      </c>
      <c r="Y78" s="174">
        <v>84941.35</v>
      </c>
      <c r="Z78" s="181">
        <f t="shared" si="19"/>
        <v>141.56891666666667</v>
      </c>
      <c r="AA78" s="174">
        <v>1.9319212609641829E-2</v>
      </c>
      <c r="AB78" s="174">
        <v>25.23139789984501</v>
      </c>
      <c r="AC78" s="174">
        <v>22.221603494646601</v>
      </c>
      <c r="AD78" s="174">
        <v>6.2000427353697578</v>
      </c>
      <c r="AE78" s="174">
        <v>40.741970783369943</v>
      </c>
      <c r="AF78">
        <v>0</v>
      </c>
      <c r="AG78" s="106">
        <v>5.585677646988187</v>
      </c>
      <c r="AH78" s="106">
        <v>0</v>
      </c>
      <c r="AI78" s="106">
        <v>100</v>
      </c>
      <c r="AJ78">
        <v>40.24</v>
      </c>
      <c r="AK78">
        <v>43.65</v>
      </c>
      <c r="AL78">
        <v>57.68</v>
      </c>
      <c r="AM78">
        <v>141.57</v>
      </c>
      <c r="AN78" t="s">
        <v>1066</v>
      </c>
      <c r="AO78">
        <v>9.9</v>
      </c>
      <c r="AP78">
        <v>8.33</v>
      </c>
      <c r="AQ78">
        <v>12.806699999999999</v>
      </c>
      <c r="AR78" t="s">
        <v>1071</v>
      </c>
      <c r="AS78" t="s">
        <v>1073</v>
      </c>
      <c r="AT78" t="s">
        <v>1075</v>
      </c>
      <c r="AU78" t="s">
        <v>1078</v>
      </c>
      <c r="AV78" t="s">
        <v>1079</v>
      </c>
      <c r="AW78" t="s">
        <v>1083</v>
      </c>
      <c r="AX78" s="65">
        <f t="shared" si="32"/>
        <v>583.5</v>
      </c>
      <c r="AY78" s="65">
        <v>2862.47</v>
      </c>
      <c r="AZ78" s="106">
        <v>1028.0683090632378</v>
      </c>
      <c r="BA78" s="65">
        <f t="shared" si="20"/>
        <v>4474.0383090632376</v>
      </c>
      <c r="BB78" s="65">
        <f t="shared" si="21"/>
        <v>25148.371690936761</v>
      </c>
      <c r="BC78" s="65">
        <f t="shared" si="22"/>
        <v>16.41</v>
      </c>
      <c r="BD78" s="65">
        <f t="shared" si="23"/>
        <v>23558.230000000003</v>
      </c>
      <c r="BE78" s="65">
        <f t="shared" si="24"/>
        <v>31744.309999999998</v>
      </c>
      <c r="BF78" s="65">
        <f t="shared" si="25"/>
        <v>80467.311690936767</v>
      </c>
      <c r="BG78" s="66">
        <f t="shared" si="26"/>
        <v>639.14832986617682</v>
      </c>
      <c r="BH78" s="66">
        <f t="shared" si="27"/>
        <v>43.359261536097861</v>
      </c>
      <c r="BI78" s="66">
        <f t="shared" si="28"/>
        <v>2.7349999999999999E-2</v>
      </c>
      <c r="BJ78" s="66">
        <f t="shared" si="29"/>
        <v>40.617637931034487</v>
      </c>
      <c r="BK78" s="66">
        <f t="shared" si="30"/>
        <v>54.731568965517241</v>
      </c>
      <c r="BL78" s="66">
        <f t="shared" si="31"/>
        <v>138.73674429471856</v>
      </c>
      <c r="BM78" s="207">
        <f t="shared" si="33"/>
        <v>39873.18</v>
      </c>
    </row>
    <row r="79" spans="1:65" x14ac:dyDescent="0.35">
      <c r="A79" s="1">
        <v>932</v>
      </c>
      <c r="B79">
        <v>8</v>
      </c>
      <c r="C79" t="s">
        <v>37</v>
      </c>
      <c r="D79" t="s">
        <v>1292</v>
      </c>
      <c r="E79" s="6" t="s">
        <v>1111</v>
      </c>
      <c r="F79" s="7" t="s">
        <v>1112</v>
      </c>
      <c r="G79" s="6">
        <v>-22.86</v>
      </c>
      <c r="H79" s="6">
        <v>-43.41</v>
      </c>
      <c r="I79" s="6">
        <v>45</v>
      </c>
      <c r="J79" s="8">
        <v>45016.2336447989</v>
      </c>
      <c r="K79" t="s">
        <v>1166</v>
      </c>
      <c r="L79" t="s">
        <v>1062</v>
      </c>
      <c r="M79">
        <v>600</v>
      </c>
      <c r="N79">
        <v>600</v>
      </c>
      <c r="O79">
        <v>0</v>
      </c>
      <c r="P79">
        <v>20854.55</v>
      </c>
      <c r="Q79">
        <v>18875.330000000002</v>
      </c>
      <c r="R79">
        <v>5262.4</v>
      </c>
      <c r="S79">
        <v>34606.78</v>
      </c>
      <c r="T79">
        <v>0</v>
      </c>
      <c r="U79">
        <v>4744.55</v>
      </c>
      <c r="V79">
        <v>0</v>
      </c>
      <c r="W79" s="181">
        <f t="shared" si="17"/>
        <v>25599.1</v>
      </c>
      <c r="X79" s="181">
        <f t="shared" si="18"/>
        <v>42.665166666666664</v>
      </c>
      <c r="Y79" s="174">
        <v>84343.6</v>
      </c>
      <c r="Z79" s="181">
        <f t="shared" si="19"/>
        <v>140.57266666666666</v>
      </c>
      <c r="AA79" s="174">
        <v>0</v>
      </c>
      <c r="AB79" s="174">
        <v>24.725705329153602</v>
      </c>
      <c r="AC79" s="174">
        <v>22.379089818314611</v>
      </c>
      <c r="AD79" s="174">
        <v>6.2392404402942239</v>
      </c>
      <c r="AE79" s="174">
        <v>41.030712466624607</v>
      </c>
      <c r="AF79">
        <v>0</v>
      </c>
      <c r="AG79" s="106">
        <v>5.6252638018770833</v>
      </c>
      <c r="AH79" s="106">
        <v>0</v>
      </c>
      <c r="AI79" s="106">
        <v>100</v>
      </c>
      <c r="AJ79">
        <v>40.229999999999997</v>
      </c>
      <c r="AK79">
        <v>42.67</v>
      </c>
      <c r="AL79">
        <v>57.68</v>
      </c>
      <c r="AM79">
        <v>140.57</v>
      </c>
      <c r="AN79" t="s">
        <v>1067</v>
      </c>
      <c r="AO79">
        <v>9.9</v>
      </c>
      <c r="AP79">
        <v>8.33</v>
      </c>
      <c r="AQ79">
        <v>12.806699999999999</v>
      </c>
      <c r="AR79" t="s">
        <v>1071</v>
      </c>
      <c r="AS79" t="s">
        <v>1073</v>
      </c>
      <c r="AT79" t="s">
        <v>1075</v>
      </c>
      <c r="AU79" t="s">
        <v>1078</v>
      </c>
      <c r="AV79" t="s">
        <v>1079</v>
      </c>
      <c r="AW79" t="s">
        <v>1083</v>
      </c>
      <c r="AX79" s="65">
        <f t="shared" si="32"/>
        <v>583.5</v>
      </c>
      <c r="AY79" s="65">
        <v>2862.47</v>
      </c>
      <c r="AZ79" s="106">
        <v>1022.8143209960465</v>
      </c>
      <c r="BA79" s="65">
        <f t="shared" si="20"/>
        <v>4468.7843209960465</v>
      </c>
      <c r="BB79" s="65">
        <f t="shared" si="21"/>
        <v>24576.285679003951</v>
      </c>
      <c r="BC79" s="65">
        <f t="shared" si="22"/>
        <v>0</v>
      </c>
      <c r="BD79" s="65">
        <f t="shared" si="23"/>
        <v>23554.230000000003</v>
      </c>
      <c r="BE79" s="65">
        <f t="shared" si="24"/>
        <v>31744.309999999998</v>
      </c>
      <c r="BF79" s="65">
        <f t="shared" si="25"/>
        <v>79874.815679003965</v>
      </c>
      <c r="BG79" s="66">
        <f t="shared" si="26"/>
        <v>638.39776014229233</v>
      </c>
      <c r="BH79" s="66">
        <f t="shared" si="27"/>
        <v>42.372906343110259</v>
      </c>
      <c r="BI79" s="66">
        <f t="shared" si="28"/>
        <v>0</v>
      </c>
      <c r="BJ79" s="66">
        <f t="shared" si="29"/>
        <v>40.610741379310348</v>
      </c>
      <c r="BK79" s="66">
        <f t="shared" si="30"/>
        <v>54.731568965517241</v>
      </c>
      <c r="BL79" s="66">
        <f t="shared" si="31"/>
        <v>137.71519944655856</v>
      </c>
      <c r="BM79" s="207">
        <f t="shared" si="33"/>
        <v>39869.18</v>
      </c>
    </row>
    <row r="80" spans="1:65" x14ac:dyDescent="0.35">
      <c r="A80" s="1">
        <v>933</v>
      </c>
      <c r="B80">
        <v>8</v>
      </c>
      <c r="C80" t="s">
        <v>37</v>
      </c>
      <c r="D80" t="s">
        <v>1293</v>
      </c>
      <c r="E80" s="6" t="s">
        <v>1113</v>
      </c>
      <c r="F80" s="7" t="s">
        <v>1114</v>
      </c>
      <c r="G80" s="6">
        <v>-20.32</v>
      </c>
      <c r="H80" s="6">
        <v>-40.340000000000003</v>
      </c>
      <c r="I80" s="6">
        <v>9</v>
      </c>
      <c r="J80" s="8">
        <v>54061.366139626101</v>
      </c>
      <c r="K80" t="s">
        <v>1166</v>
      </c>
      <c r="L80" t="s">
        <v>1062</v>
      </c>
      <c r="M80">
        <v>600</v>
      </c>
      <c r="N80">
        <v>600</v>
      </c>
      <c r="O80">
        <v>0</v>
      </c>
      <c r="P80">
        <v>23246.62</v>
      </c>
      <c r="Q80">
        <v>18875.330000000002</v>
      </c>
      <c r="R80">
        <v>5264.2</v>
      </c>
      <c r="S80">
        <v>34606.78</v>
      </c>
      <c r="T80">
        <v>0</v>
      </c>
      <c r="U80">
        <v>4744.55</v>
      </c>
      <c r="V80">
        <v>0</v>
      </c>
      <c r="W80" s="181">
        <f t="shared" si="17"/>
        <v>27991.17</v>
      </c>
      <c r="X80" s="181">
        <f t="shared" si="18"/>
        <v>46.651949999999999</v>
      </c>
      <c r="Y80" s="174">
        <v>86737.47</v>
      </c>
      <c r="Z80" s="181">
        <f t="shared" si="19"/>
        <v>144.56245000000001</v>
      </c>
      <c r="AA80" s="174">
        <v>0</v>
      </c>
      <c r="AB80" s="174">
        <v>26.801127586497511</v>
      </c>
      <c r="AC80" s="174">
        <v>21.761448656503362</v>
      </c>
      <c r="AD80" s="174">
        <v>6.0691186865376636</v>
      </c>
      <c r="AE80" s="174">
        <v>39.898304619675898</v>
      </c>
      <c r="AF80">
        <v>0</v>
      </c>
      <c r="AG80" s="106">
        <v>5.4700119798283264</v>
      </c>
      <c r="AH80" s="106">
        <v>0</v>
      </c>
      <c r="AI80" s="106">
        <v>100</v>
      </c>
      <c r="AJ80">
        <v>40.229999999999997</v>
      </c>
      <c r="AK80">
        <v>46.65</v>
      </c>
      <c r="AL80">
        <v>57.68</v>
      </c>
      <c r="AM80">
        <v>144.56</v>
      </c>
      <c r="AN80" t="s">
        <v>1068</v>
      </c>
      <c r="AO80">
        <v>9.9</v>
      </c>
      <c r="AP80">
        <v>8.33</v>
      </c>
      <c r="AQ80">
        <v>12.806699999999999</v>
      </c>
      <c r="AR80" t="s">
        <v>1071</v>
      </c>
      <c r="AS80" t="s">
        <v>1073</v>
      </c>
      <c r="AT80" t="s">
        <v>1075</v>
      </c>
      <c r="AU80" t="s">
        <v>1078</v>
      </c>
      <c r="AV80" t="s">
        <v>1079</v>
      </c>
      <c r="AW80" t="s">
        <v>1083</v>
      </c>
      <c r="AX80" s="65">
        <f t="shared" si="32"/>
        <v>583.5</v>
      </c>
      <c r="AY80" s="65">
        <v>2862.47</v>
      </c>
      <c r="AZ80" s="106">
        <v>1125.1877219051714</v>
      </c>
      <c r="BA80" s="65">
        <f t="shared" si="20"/>
        <v>4571.1577219051715</v>
      </c>
      <c r="BB80" s="65">
        <f t="shared" si="21"/>
        <v>26865.982278094827</v>
      </c>
      <c r="BC80" s="65">
        <f t="shared" si="22"/>
        <v>0</v>
      </c>
      <c r="BD80" s="65">
        <f t="shared" si="23"/>
        <v>23556.030000000002</v>
      </c>
      <c r="BE80" s="65">
        <f t="shared" si="24"/>
        <v>31744.309999999998</v>
      </c>
      <c r="BF80" s="65">
        <f t="shared" si="25"/>
        <v>82166.312278094832</v>
      </c>
      <c r="BG80" s="66">
        <f t="shared" si="26"/>
        <v>653.0225317007388</v>
      </c>
      <c r="BH80" s="66">
        <f t="shared" si="27"/>
        <v>46.320659100163496</v>
      </c>
      <c r="BI80" s="66">
        <f t="shared" si="28"/>
        <v>0</v>
      </c>
      <c r="BJ80" s="66">
        <f t="shared" si="29"/>
        <v>40.613844827586213</v>
      </c>
      <c r="BK80" s="66">
        <f t="shared" si="30"/>
        <v>54.731568965517241</v>
      </c>
      <c r="BL80" s="66">
        <f t="shared" si="31"/>
        <v>141.66605565188763</v>
      </c>
      <c r="BM80" s="207">
        <f t="shared" si="33"/>
        <v>39870.979999999996</v>
      </c>
    </row>
    <row r="81" spans="1:65" x14ac:dyDescent="0.35">
      <c r="A81" s="1">
        <v>934</v>
      </c>
      <c r="B81">
        <v>8</v>
      </c>
      <c r="C81" t="s">
        <v>37</v>
      </c>
      <c r="D81" t="s">
        <v>1294</v>
      </c>
      <c r="E81" s="6" t="s">
        <v>1115</v>
      </c>
      <c r="F81" s="7" t="s">
        <v>1116</v>
      </c>
      <c r="G81" s="6">
        <v>-8.0500000000000007</v>
      </c>
      <c r="H81" s="6">
        <v>-34.880000000000003</v>
      </c>
      <c r="I81" s="6">
        <v>10</v>
      </c>
      <c r="J81" s="8">
        <v>63550.072249703</v>
      </c>
      <c r="K81" t="s">
        <v>1166</v>
      </c>
      <c r="L81" t="s">
        <v>1062</v>
      </c>
      <c r="M81">
        <v>600</v>
      </c>
      <c r="N81">
        <v>600</v>
      </c>
      <c r="O81">
        <v>0</v>
      </c>
      <c r="P81">
        <v>27545.35</v>
      </c>
      <c r="Q81">
        <v>18875.330000000002</v>
      </c>
      <c r="R81">
        <v>5250.2</v>
      </c>
      <c r="S81">
        <v>34606.78</v>
      </c>
      <c r="T81">
        <v>0</v>
      </c>
      <c r="U81">
        <v>4744.55</v>
      </c>
      <c r="V81">
        <v>0</v>
      </c>
      <c r="W81" s="181">
        <f t="shared" si="17"/>
        <v>32289.899999999998</v>
      </c>
      <c r="X81" s="181">
        <f t="shared" si="18"/>
        <v>53.816499999999998</v>
      </c>
      <c r="Y81" s="174">
        <v>91022.2</v>
      </c>
      <c r="Z81" s="181">
        <f t="shared" si="19"/>
        <v>151.70366666666666</v>
      </c>
      <c r="AA81" s="174">
        <v>0</v>
      </c>
      <c r="AB81" s="174">
        <v>30.26223273003729</v>
      </c>
      <c r="AC81" s="174">
        <v>20.737061947524889</v>
      </c>
      <c r="AD81" s="174">
        <v>5.7680434004012211</v>
      </c>
      <c r="AE81" s="174">
        <v>38.020153325232748</v>
      </c>
      <c r="AF81">
        <v>0</v>
      </c>
      <c r="AG81" s="106">
        <v>5.2125195831346636</v>
      </c>
      <c r="AH81" s="106">
        <v>0</v>
      </c>
      <c r="AI81" s="106">
        <v>100</v>
      </c>
      <c r="AJ81">
        <v>40.21</v>
      </c>
      <c r="AK81">
        <v>53.82</v>
      </c>
      <c r="AL81">
        <v>57.68</v>
      </c>
      <c r="AM81">
        <v>151.69999999999999</v>
      </c>
      <c r="AN81" t="s">
        <v>1069</v>
      </c>
      <c r="AO81">
        <v>9.9</v>
      </c>
      <c r="AP81">
        <v>8.33</v>
      </c>
      <c r="AQ81">
        <v>12.806699999999999</v>
      </c>
      <c r="AR81" t="s">
        <v>1071</v>
      </c>
      <c r="AS81" t="s">
        <v>1073</v>
      </c>
      <c r="AT81" t="s">
        <v>1075</v>
      </c>
      <c r="AU81" t="s">
        <v>1078</v>
      </c>
      <c r="AV81" t="s">
        <v>1079</v>
      </c>
      <c r="AW81" t="s">
        <v>1083</v>
      </c>
      <c r="AX81" s="65">
        <f t="shared" si="32"/>
        <v>583.5</v>
      </c>
      <c r="AY81" s="65">
        <v>2862.47</v>
      </c>
      <c r="AZ81" s="106">
        <v>1339.3699476758798</v>
      </c>
      <c r="BA81" s="65">
        <f t="shared" si="20"/>
        <v>4785.3399476758796</v>
      </c>
      <c r="BB81" s="65">
        <f t="shared" si="21"/>
        <v>30950.530052324117</v>
      </c>
      <c r="BC81" s="65">
        <f t="shared" si="22"/>
        <v>0</v>
      </c>
      <c r="BD81" s="65">
        <f t="shared" si="23"/>
        <v>23542.030000000002</v>
      </c>
      <c r="BE81" s="65">
        <f t="shared" si="24"/>
        <v>31744.309999999998</v>
      </c>
      <c r="BF81" s="65">
        <f t="shared" si="25"/>
        <v>86236.860052324118</v>
      </c>
      <c r="BG81" s="66">
        <f t="shared" si="26"/>
        <v>683.61999252512567</v>
      </c>
      <c r="BH81" s="66">
        <f t="shared" si="27"/>
        <v>53.362982848834683</v>
      </c>
      <c r="BI81" s="66">
        <f t="shared" si="28"/>
        <v>0</v>
      </c>
      <c r="BJ81" s="66">
        <f t="shared" si="29"/>
        <v>40.589706896551725</v>
      </c>
      <c r="BK81" s="66">
        <f t="shared" si="30"/>
        <v>54.731568965517241</v>
      </c>
      <c r="BL81" s="66">
        <f t="shared" si="31"/>
        <v>148.68424146952435</v>
      </c>
      <c r="BM81" s="207">
        <f t="shared" si="33"/>
        <v>39856.979999999996</v>
      </c>
    </row>
    <row r="82" spans="1:65" x14ac:dyDescent="0.35">
      <c r="A82" s="1">
        <v>935</v>
      </c>
      <c r="B82">
        <v>8</v>
      </c>
      <c r="C82" t="s">
        <v>37</v>
      </c>
      <c r="D82" t="s">
        <v>1295</v>
      </c>
      <c r="E82" s="6" t="s">
        <v>1117</v>
      </c>
      <c r="F82" s="7" t="s">
        <v>1118</v>
      </c>
      <c r="G82" s="6">
        <v>-3.8</v>
      </c>
      <c r="H82" s="6">
        <v>-38.53</v>
      </c>
      <c r="I82" s="6">
        <v>41</v>
      </c>
      <c r="J82" s="8">
        <v>71394.000753582499</v>
      </c>
      <c r="K82" t="s">
        <v>1166</v>
      </c>
      <c r="L82" t="s">
        <v>1062</v>
      </c>
      <c r="M82">
        <v>600</v>
      </c>
      <c r="N82">
        <v>600</v>
      </c>
      <c r="O82">
        <v>0</v>
      </c>
      <c r="P82">
        <v>26533.01</v>
      </c>
      <c r="Q82">
        <v>18875.330000000002</v>
      </c>
      <c r="R82">
        <v>5255.2</v>
      </c>
      <c r="S82">
        <v>34606.78</v>
      </c>
      <c r="T82">
        <v>0</v>
      </c>
      <c r="U82">
        <v>4744.55</v>
      </c>
      <c r="V82">
        <v>0</v>
      </c>
      <c r="W82" s="181">
        <f t="shared" si="17"/>
        <v>31277.559999999998</v>
      </c>
      <c r="X82" s="181">
        <f t="shared" si="18"/>
        <v>52.129266666666666</v>
      </c>
      <c r="Y82" s="174">
        <v>90014.86</v>
      </c>
      <c r="Z82" s="181">
        <f t="shared" si="19"/>
        <v>150.02476666666666</v>
      </c>
      <c r="AA82" s="174">
        <v>0</v>
      </c>
      <c r="AB82" s="174">
        <v>29.476255364947519</v>
      </c>
      <c r="AC82" s="174">
        <v>20.969126653088171</v>
      </c>
      <c r="AD82" s="174">
        <v>5.8381471681453494</v>
      </c>
      <c r="AE82" s="174">
        <v>38.445629977094889</v>
      </c>
      <c r="AF82">
        <v>0</v>
      </c>
      <c r="AG82" s="106">
        <v>5.2708519460009162</v>
      </c>
      <c r="AH82" s="106">
        <v>0</v>
      </c>
      <c r="AI82" s="106">
        <v>100</v>
      </c>
      <c r="AJ82">
        <v>40.22</v>
      </c>
      <c r="AK82">
        <v>52.13</v>
      </c>
      <c r="AL82">
        <v>57.68</v>
      </c>
      <c r="AM82">
        <v>150.02000000000001</v>
      </c>
      <c r="AN82" t="s">
        <v>1070</v>
      </c>
      <c r="AO82">
        <v>9.9</v>
      </c>
      <c r="AP82">
        <v>8.33</v>
      </c>
      <c r="AQ82">
        <v>12.806699999999999</v>
      </c>
      <c r="AR82" t="s">
        <v>1071</v>
      </c>
      <c r="AS82" t="s">
        <v>1073</v>
      </c>
      <c r="AT82" t="s">
        <v>1075</v>
      </c>
      <c r="AU82" t="s">
        <v>1078</v>
      </c>
      <c r="AV82" t="s">
        <v>1079</v>
      </c>
      <c r="AW82" t="s">
        <v>1083</v>
      </c>
      <c r="AX82" s="65">
        <f t="shared" si="32"/>
        <v>583.5</v>
      </c>
      <c r="AY82" s="65">
        <v>2862.47</v>
      </c>
      <c r="AZ82" s="106">
        <v>1272.7543775942795</v>
      </c>
      <c r="BA82" s="65">
        <f t="shared" si="20"/>
        <v>4718.7243775942788</v>
      </c>
      <c r="BB82" s="65">
        <f t="shared" si="21"/>
        <v>30004.805622405718</v>
      </c>
      <c r="BC82" s="65">
        <f t="shared" si="22"/>
        <v>0</v>
      </c>
      <c r="BD82" s="65">
        <f t="shared" si="23"/>
        <v>23547.030000000002</v>
      </c>
      <c r="BE82" s="65">
        <f t="shared" si="24"/>
        <v>31744.309999999998</v>
      </c>
      <c r="BF82" s="65">
        <f t="shared" si="25"/>
        <v>85296.135622405724</v>
      </c>
      <c r="BG82" s="66">
        <f t="shared" si="26"/>
        <v>674.10348251346841</v>
      </c>
      <c r="BH82" s="66">
        <f t="shared" si="27"/>
        <v>51.732423486906413</v>
      </c>
      <c r="BI82" s="66">
        <f t="shared" si="28"/>
        <v>0</v>
      </c>
      <c r="BJ82" s="66">
        <f t="shared" si="29"/>
        <v>40.598327586206899</v>
      </c>
      <c r="BK82" s="66">
        <f t="shared" si="30"/>
        <v>54.731568965517241</v>
      </c>
      <c r="BL82" s="66">
        <f t="shared" si="31"/>
        <v>147.06230279725125</v>
      </c>
      <c r="BM82" s="207">
        <f t="shared" si="33"/>
        <v>39861.979999999996</v>
      </c>
    </row>
    <row r="83" spans="1:65" x14ac:dyDescent="0.35">
      <c r="A83" s="1">
        <v>1016</v>
      </c>
      <c r="B83">
        <v>9</v>
      </c>
      <c r="C83" t="s">
        <v>37</v>
      </c>
      <c r="D83" t="s">
        <v>1296</v>
      </c>
      <c r="E83" s="6" t="s">
        <v>1104</v>
      </c>
      <c r="F83" s="7" t="s">
        <v>1105</v>
      </c>
      <c r="G83" s="6">
        <v>-22.74</v>
      </c>
      <c r="H83" s="6">
        <v>-45.59</v>
      </c>
      <c r="I83" s="6">
        <v>1642</v>
      </c>
      <c r="J83" s="8">
        <v>3495.45982983364</v>
      </c>
      <c r="K83" t="s">
        <v>1166</v>
      </c>
      <c r="L83" t="s">
        <v>1062</v>
      </c>
      <c r="M83">
        <v>600</v>
      </c>
      <c r="N83">
        <v>600</v>
      </c>
      <c r="O83">
        <v>554.4</v>
      </c>
      <c r="P83">
        <v>10020.14</v>
      </c>
      <c r="Q83">
        <v>18875.330000000002</v>
      </c>
      <c r="R83">
        <v>5265.2</v>
      </c>
      <c r="S83">
        <v>34606.78</v>
      </c>
      <c r="T83">
        <v>0</v>
      </c>
      <c r="U83">
        <v>4572.29</v>
      </c>
      <c r="V83">
        <v>0</v>
      </c>
      <c r="W83" s="181">
        <f t="shared" si="17"/>
        <v>14592.43</v>
      </c>
      <c r="X83" s="181">
        <f t="shared" si="18"/>
        <v>24.320716666666666</v>
      </c>
      <c r="Y83" s="174">
        <v>73894.13</v>
      </c>
      <c r="Z83" s="181">
        <f t="shared" si="19"/>
        <v>123.15688333333334</v>
      </c>
      <c r="AA83" s="174">
        <v>0.75026257160074827</v>
      </c>
      <c r="AB83" s="174">
        <v>13.56012987770476</v>
      </c>
      <c r="AC83" s="174">
        <v>25.543747520946521</v>
      </c>
      <c r="AD83" s="174">
        <v>7.1253291702602084</v>
      </c>
      <c r="AE83" s="174">
        <v>46.832921640731143</v>
      </c>
      <c r="AF83">
        <v>0</v>
      </c>
      <c r="AG83" s="106">
        <v>6.1876227516312863</v>
      </c>
      <c r="AH83" s="106">
        <v>0</v>
      </c>
      <c r="AI83" s="106">
        <v>100</v>
      </c>
      <c r="AJ83">
        <v>40.229999999999997</v>
      </c>
      <c r="AK83">
        <v>25.24</v>
      </c>
      <c r="AL83">
        <v>57.68</v>
      </c>
      <c r="AM83">
        <v>123.16</v>
      </c>
      <c r="AN83" t="s">
        <v>1063</v>
      </c>
      <c r="AO83">
        <v>9.9</v>
      </c>
      <c r="AP83">
        <v>8.33</v>
      </c>
      <c r="AQ83">
        <v>12.806699999999999</v>
      </c>
      <c r="AR83" t="s">
        <v>1071</v>
      </c>
      <c r="AS83" t="s">
        <v>1073</v>
      </c>
      <c r="AT83" t="s">
        <v>1075</v>
      </c>
      <c r="AU83" t="s">
        <v>1078</v>
      </c>
      <c r="AV83" t="s">
        <v>1079</v>
      </c>
      <c r="AW83" t="s">
        <v>1084</v>
      </c>
      <c r="AX83" s="65">
        <f t="shared" si="32"/>
        <v>583.5</v>
      </c>
      <c r="AY83" s="65">
        <v>2862.47</v>
      </c>
      <c r="AZ83" s="106">
        <v>424.14712839335863</v>
      </c>
      <c r="BA83" s="65">
        <f t="shared" si="20"/>
        <v>3870.1171283933581</v>
      </c>
      <c r="BB83" s="65">
        <f t="shared" si="21"/>
        <v>14168.282871606641</v>
      </c>
      <c r="BC83" s="65">
        <f t="shared" si="22"/>
        <v>554.4</v>
      </c>
      <c r="BD83" s="65">
        <f t="shared" si="23"/>
        <v>23557.030000000002</v>
      </c>
      <c r="BE83" s="65">
        <f t="shared" si="24"/>
        <v>31744.309999999998</v>
      </c>
      <c r="BF83" s="65">
        <f t="shared" si="25"/>
        <v>70024.012871606654</v>
      </c>
      <c r="BG83" s="66">
        <f t="shared" si="26"/>
        <v>552.87387548476545</v>
      </c>
      <c r="BH83" s="66">
        <f t="shared" si="27"/>
        <v>24.428073916563175</v>
      </c>
      <c r="BI83" s="66">
        <f t="shared" si="28"/>
        <v>0.92399999999999993</v>
      </c>
      <c r="BJ83" s="66">
        <f t="shared" si="29"/>
        <v>40.615568965517248</v>
      </c>
      <c r="BK83" s="66">
        <f t="shared" si="30"/>
        <v>54.731568965517241</v>
      </c>
      <c r="BL83" s="66">
        <f t="shared" si="31"/>
        <v>120.73105667518388</v>
      </c>
      <c r="BM83" s="207">
        <f t="shared" si="33"/>
        <v>39871.979999999996</v>
      </c>
    </row>
    <row r="84" spans="1:65" x14ac:dyDescent="0.35">
      <c r="A84" s="1">
        <v>1017</v>
      </c>
      <c r="B84">
        <v>9</v>
      </c>
      <c r="C84" t="s">
        <v>37</v>
      </c>
      <c r="D84" t="s">
        <v>1297</v>
      </c>
      <c r="E84" s="6" t="s">
        <v>1104</v>
      </c>
      <c r="F84" s="7" t="s">
        <v>1106</v>
      </c>
      <c r="G84" s="6">
        <v>-23.85</v>
      </c>
      <c r="H84" s="6">
        <v>-46.64</v>
      </c>
      <c r="I84" s="6">
        <v>792</v>
      </c>
      <c r="J84" s="8">
        <v>14172.2970393051</v>
      </c>
      <c r="K84" t="s">
        <v>1166</v>
      </c>
      <c r="L84" t="s">
        <v>1062</v>
      </c>
      <c r="M84">
        <v>600</v>
      </c>
      <c r="N84">
        <v>600</v>
      </c>
      <c r="O84">
        <v>153.35</v>
      </c>
      <c r="P84">
        <v>13717.35</v>
      </c>
      <c r="Q84">
        <v>18875.330000000002</v>
      </c>
      <c r="R84">
        <v>5266.4</v>
      </c>
      <c r="S84">
        <v>34606.78</v>
      </c>
      <c r="T84">
        <v>0</v>
      </c>
      <c r="U84">
        <v>4572.29</v>
      </c>
      <c r="V84">
        <v>0</v>
      </c>
      <c r="W84" s="181">
        <f t="shared" si="17"/>
        <v>18289.64</v>
      </c>
      <c r="X84" s="181">
        <f t="shared" si="18"/>
        <v>30.482733333333332</v>
      </c>
      <c r="Y84" s="174">
        <v>77191.490000000005</v>
      </c>
      <c r="Z84" s="181">
        <f t="shared" si="19"/>
        <v>128.65248333333335</v>
      </c>
      <c r="AA84" s="174">
        <v>0.1986617954906687</v>
      </c>
      <c r="AB84" s="174">
        <v>17.770546986461849</v>
      </c>
      <c r="AC84" s="174">
        <v>24.45260481433899</v>
      </c>
      <c r="AD84" s="174">
        <v>6.82251372528241</v>
      </c>
      <c r="AE84" s="174">
        <v>44.832377247802832</v>
      </c>
      <c r="AF84">
        <v>0</v>
      </c>
      <c r="AG84" s="106">
        <v>5.9233083854191699</v>
      </c>
      <c r="AH84" s="106">
        <v>0</v>
      </c>
      <c r="AI84" s="106">
        <v>100</v>
      </c>
      <c r="AJ84">
        <v>40.24</v>
      </c>
      <c r="AK84">
        <v>30.74</v>
      </c>
      <c r="AL84">
        <v>57.68</v>
      </c>
      <c r="AM84">
        <v>128.65</v>
      </c>
      <c r="AN84" t="s">
        <v>1064</v>
      </c>
      <c r="AO84">
        <v>9.9</v>
      </c>
      <c r="AP84">
        <v>8.33</v>
      </c>
      <c r="AQ84">
        <v>12.806699999999999</v>
      </c>
      <c r="AR84" t="s">
        <v>1071</v>
      </c>
      <c r="AS84" t="s">
        <v>1073</v>
      </c>
      <c r="AT84" t="s">
        <v>1075</v>
      </c>
      <c r="AU84" t="s">
        <v>1078</v>
      </c>
      <c r="AV84" t="s">
        <v>1079</v>
      </c>
      <c r="AW84" t="s">
        <v>1084</v>
      </c>
      <c r="AX84" s="65">
        <f t="shared" si="32"/>
        <v>583.5</v>
      </c>
      <c r="AY84" s="65">
        <v>2862.47</v>
      </c>
      <c r="AZ84" s="106">
        <v>651.09906109989925</v>
      </c>
      <c r="BA84" s="65">
        <f t="shared" si="20"/>
        <v>4097.069061099899</v>
      </c>
      <c r="BB84" s="65">
        <f t="shared" si="21"/>
        <v>17638.5409389001</v>
      </c>
      <c r="BC84" s="65">
        <f t="shared" si="22"/>
        <v>153.35</v>
      </c>
      <c r="BD84" s="65">
        <f t="shared" si="23"/>
        <v>23558.230000000003</v>
      </c>
      <c r="BE84" s="65">
        <f t="shared" si="24"/>
        <v>31744.309999999998</v>
      </c>
      <c r="BF84" s="65">
        <f t="shared" si="25"/>
        <v>73094.420938900104</v>
      </c>
      <c r="BG84" s="66">
        <f t="shared" si="26"/>
        <v>585.29558015712848</v>
      </c>
      <c r="BH84" s="66">
        <f t="shared" si="27"/>
        <v>30.411277480862243</v>
      </c>
      <c r="BI84" s="66">
        <f t="shared" si="28"/>
        <v>0.25558333333333333</v>
      </c>
      <c r="BJ84" s="66">
        <f t="shared" si="29"/>
        <v>40.617637931034487</v>
      </c>
      <c r="BK84" s="66">
        <f t="shared" si="30"/>
        <v>54.731568965517241</v>
      </c>
      <c r="BL84" s="66">
        <f t="shared" si="31"/>
        <v>126.0248636877588</v>
      </c>
      <c r="BM84" s="207">
        <f t="shared" si="33"/>
        <v>39873.18</v>
      </c>
    </row>
    <row r="85" spans="1:65" x14ac:dyDescent="0.35">
      <c r="A85" s="1">
        <v>1018</v>
      </c>
      <c r="B85">
        <v>9</v>
      </c>
      <c r="C85" t="s">
        <v>37</v>
      </c>
      <c r="D85" t="s">
        <v>1298</v>
      </c>
      <c r="E85" s="6" t="s">
        <v>1107</v>
      </c>
      <c r="F85" s="7" t="s">
        <v>1108</v>
      </c>
      <c r="G85" s="6">
        <v>-30.03</v>
      </c>
      <c r="H85" s="6">
        <v>-51.23</v>
      </c>
      <c r="I85" s="6">
        <v>47</v>
      </c>
      <c r="J85" s="8">
        <v>23954.0527728093</v>
      </c>
      <c r="K85" t="s">
        <v>1166</v>
      </c>
      <c r="L85" t="s">
        <v>1062</v>
      </c>
      <c r="M85">
        <v>600</v>
      </c>
      <c r="N85">
        <v>600</v>
      </c>
      <c r="O85">
        <v>251.6</v>
      </c>
      <c r="P85">
        <v>15035.57</v>
      </c>
      <c r="Q85">
        <v>18875.330000000002</v>
      </c>
      <c r="R85">
        <v>5272.4</v>
      </c>
      <c r="S85">
        <v>34606.78</v>
      </c>
      <c r="T85">
        <v>0</v>
      </c>
      <c r="U85">
        <v>4572.29</v>
      </c>
      <c r="V85">
        <v>0</v>
      </c>
      <c r="W85" s="181">
        <f t="shared" si="17"/>
        <v>19607.86</v>
      </c>
      <c r="X85" s="181">
        <f t="shared" si="18"/>
        <v>32.679766666666666</v>
      </c>
      <c r="Y85" s="174">
        <v>78613.97</v>
      </c>
      <c r="Z85" s="181">
        <f t="shared" si="19"/>
        <v>131.02328333333332</v>
      </c>
      <c r="AA85" s="174">
        <v>0.32004489787247742</v>
      </c>
      <c r="AB85" s="174">
        <v>19.125824583086189</v>
      </c>
      <c r="AC85" s="174">
        <v>24.01014730587961</v>
      </c>
      <c r="AD85" s="174">
        <v>6.7066960236202284</v>
      </c>
      <c r="AE85" s="174">
        <v>44.021158071523423</v>
      </c>
      <c r="AF85">
        <v>0</v>
      </c>
      <c r="AG85" s="106">
        <v>5.8161291180180834</v>
      </c>
      <c r="AH85" s="106">
        <v>0</v>
      </c>
      <c r="AI85" s="106">
        <v>100</v>
      </c>
      <c r="AJ85">
        <v>40.25</v>
      </c>
      <c r="AK85">
        <v>33.1</v>
      </c>
      <c r="AL85">
        <v>57.68</v>
      </c>
      <c r="AM85">
        <v>131.02000000000001</v>
      </c>
      <c r="AN85" t="s">
        <v>1065</v>
      </c>
      <c r="AO85">
        <v>9.9</v>
      </c>
      <c r="AP85">
        <v>8.33</v>
      </c>
      <c r="AQ85">
        <v>12.806699999999999</v>
      </c>
      <c r="AR85" t="s">
        <v>1071</v>
      </c>
      <c r="AS85" t="s">
        <v>1073</v>
      </c>
      <c r="AT85" t="s">
        <v>1075</v>
      </c>
      <c r="AU85" t="s">
        <v>1078</v>
      </c>
      <c r="AV85" t="s">
        <v>1079</v>
      </c>
      <c r="AW85" t="s">
        <v>1084</v>
      </c>
      <c r="AX85" s="65">
        <f t="shared" si="32"/>
        <v>583.5</v>
      </c>
      <c r="AY85" s="65">
        <v>2862.47</v>
      </c>
      <c r="AZ85" s="106">
        <v>724.3857386448492</v>
      </c>
      <c r="BA85" s="65">
        <f t="shared" si="20"/>
        <v>4170.3557386448492</v>
      </c>
      <c r="BB85" s="65">
        <f t="shared" si="21"/>
        <v>18883.47426135515</v>
      </c>
      <c r="BC85" s="65">
        <f t="shared" si="22"/>
        <v>251.6</v>
      </c>
      <c r="BD85" s="65">
        <f t="shared" si="23"/>
        <v>23564.230000000003</v>
      </c>
      <c r="BE85" s="65">
        <f t="shared" si="24"/>
        <v>31744.309999999998</v>
      </c>
      <c r="BF85" s="65">
        <f t="shared" si="25"/>
        <v>74443.614261355149</v>
      </c>
      <c r="BG85" s="66">
        <f t="shared" si="26"/>
        <v>595.76510552069271</v>
      </c>
      <c r="BH85" s="66">
        <f t="shared" si="27"/>
        <v>32.557714243715779</v>
      </c>
      <c r="BI85" s="66">
        <f t="shared" si="28"/>
        <v>0.41933333333333334</v>
      </c>
      <c r="BJ85" s="66">
        <f t="shared" si="29"/>
        <v>40.627982758620696</v>
      </c>
      <c r="BK85" s="66">
        <f t="shared" si="30"/>
        <v>54.731568965517241</v>
      </c>
      <c r="BL85" s="66">
        <f t="shared" si="31"/>
        <v>128.35105907130199</v>
      </c>
      <c r="BM85" s="207">
        <f t="shared" si="33"/>
        <v>39879.18</v>
      </c>
    </row>
    <row r="86" spans="1:65" x14ac:dyDescent="0.35">
      <c r="A86" s="1">
        <v>1019</v>
      </c>
      <c r="B86">
        <v>9</v>
      </c>
      <c r="C86" t="s">
        <v>37</v>
      </c>
      <c r="D86" t="s">
        <v>1299</v>
      </c>
      <c r="E86" s="6" t="s">
        <v>1109</v>
      </c>
      <c r="F86" s="7" t="s">
        <v>1110</v>
      </c>
      <c r="G86" s="6">
        <v>-15.37</v>
      </c>
      <c r="H86" s="6">
        <v>-48.78</v>
      </c>
      <c r="I86" s="6">
        <v>770</v>
      </c>
      <c r="J86" s="8">
        <v>31081.371963744201</v>
      </c>
      <c r="K86" t="s">
        <v>1166</v>
      </c>
      <c r="L86" t="s">
        <v>1062</v>
      </c>
      <c r="M86">
        <v>600</v>
      </c>
      <c r="N86">
        <v>600</v>
      </c>
      <c r="O86">
        <v>10.4</v>
      </c>
      <c r="P86">
        <v>20801.27</v>
      </c>
      <c r="Q86">
        <v>18875.330000000002</v>
      </c>
      <c r="R86">
        <v>5266.4</v>
      </c>
      <c r="S86">
        <v>34606.78</v>
      </c>
      <c r="T86">
        <v>0</v>
      </c>
      <c r="U86">
        <v>4572.29</v>
      </c>
      <c r="V86">
        <v>0</v>
      </c>
      <c r="W86" s="181">
        <f t="shared" si="17"/>
        <v>25373.56</v>
      </c>
      <c r="X86" s="181">
        <f t="shared" si="18"/>
        <v>42.28926666666667</v>
      </c>
      <c r="Y86" s="174">
        <v>84132.46</v>
      </c>
      <c r="Z86" s="181">
        <f t="shared" si="19"/>
        <v>140.22076666666669</v>
      </c>
      <c r="AA86" s="174">
        <v>1.236145953654511E-2</v>
      </c>
      <c r="AB86" s="174">
        <v>24.724428597475931</v>
      </c>
      <c r="AC86" s="174">
        <v>22.435252695570771</v>
      </c>
      <c r="AD86" s="174">
        <v>6.2596529330058814</v>
      </c>
      <c r="AE86" s="174">
        <v>41.133683717319087</v>
      </c>
      <c r="AF86">
        <v>0</v>
      </c>
      <c r="AG86" s="106">
        <v>5.434632483110561</v>
      </c>
      <c r="AH86" s="106">
        <v>0</v>
      </c>
      <c r="AI86" s="106">
        <v>100</v>
      </c>
      <c r="AJ86">
        <v>40.24</v>
      </c>
      <c r="AK86">
        <v>42.31</v>
      </c>
      <c r="AL86">
        <v>57.68</v>
      </c>
      <c r="AM86">
        <v>140.22</v>
      </c>
      <c r="AN86" t="s">
        <v>1066</v>
      </c>
      <c r="AO86">
        <v>9.9</v>
      </c>
      <c r="AP86">
        <v>8.33</v>
      </c>
      <c r="AQ86">
        <v>12.806699999999999</v>
      </c>
      <c r="AR86" t="s">
        <v>1071</v>
      </c>
      <c r="AS86" t="s">
        <v>1073</v>
      </c>
      <c r="AT86" t="s">
        <v>1075</v>
      </c>
      <c r="AU86" t="s">
        <v>1078</v>
      </c>
      <c r="AV86" t="s">
        <v>1079</v>
      </c>
      <c r="AW86" t="s">
        <v>1084</v>
      </c>
      <c r="AX86" s="65">
        <f t="shared" si="32"/>
        <v>583.5</v>
      </c>
      <c r="AY86" s="65">
        <v>2862.47</v>
      </c>
      <c r="AZ86" s="106">
        <v>1028.4591086089408</v>
      </c>
      <c r="BA86" s="65">
        <f t="shared" si="20"/>
        <v>4474.4291086089406</v>
      </c>
      <c r="BB86" s="65">
        <f t="shared" si="21"/>
        <v>24345.100891391059</v>
      </c>
      <c r="BC86" s="65">
        <f t="shared" si="22"/>
        <v>10.4</v>
      </c>
      <c r="BD86" s="65">
        <f t="shared" si="23"/>
        <v>23558.230000000003</v>
      </c>
      <c r="BE86" s="65">
        <f t="shared" si="24"/>
        <v>31744.309999999998</v>
      </c>
      <c r="BF86" s="65">
        <f t="shared" si="25"/>
        <v>79658.03089139107</v>
      </c>
      <c r="BG86" s="66">
        <f t="shared" si="26"/>
        <v>639.20415837270582</v>
      </c>
      <c r="BH86" s="66">
        <f t="shared" si="27"/>
        <v>41.974311881708722</v>
      </c>
      <c r="BI86" s="66">
        <f t="shared" si="28"/>
        <v>1.7333333333333333E-2</v>
      </c>
      <c r="BJ86" s="66">
        <f t="shared" si="29"/>
        <v>40.617637931034487</v>
      </c>
      <c r="BK86" s="66">
        <f t="shared" si="30"/>
        <v>54.731568965517241</v>
      </c>
      <c r="BL86" s="66">
        <f t="shared" si="31"/>
        <v>137.34143257136392</v>
      </c>
      <c r="BM86" s="207">
        <f t="shared" si="33"/>
        <v>39873.18</v>
      </c>
    </row>
    <row r="87" spans="1:65" x14ac:dyDescent="0.35">
      <c r="A87" s="1">
        <v>1020</v>
      </c>
      <c r="B87">
        <v>9</v>
      </c>
      <c r="C87" t="s">
        <v>37</v>
      </c>
      <c r="D87" t="s">
        <v>1300</v>
      </c>
      <c r="E87" s="6" t="s">
        <v>1111</v>
      </c>
      <c r="F87" s="7" t="s">
        <v>1112</v>
      </c>
      <c r="G87" s="6">
        <v>-22.86</v>
      </c>
      <c r="H87" s="6">
        <v>-43.41</v>
      </c>
      <c r="I87" s="6">
        <v>45</v>
      </c>
      <c r="J87" s="8">
        <v>45016.2336447989</v>
      </c>
      <c r="K87" t="s">
        <v>1166</v>
      </c>
      <c r="L87" t="s">
        <v>1062</v>
      </c>
      <c r="M87">
        <v>600</v>
      </c>
      <c r="N87">
        <v>600</v>
      </c>
      <c r="O87">
        <v>0</v>
      </c>
      <c r="P87">
        <v>20088.939999999999</v>
      </c>
      <c r="Q87">
        <v>18875.330000000002</v>
      </c>
      <c r="R87">
        <v>5262.4</v>
      </c>
      <c r="S87">
        <v>34606.78</v>
      </c>
      <c r="T87">
        <v>0</v>
      </c>
      <c r="U87">
        <v>4572.29</v>
      </c>
      <c r="V87">
        <v>0</v>
      </c>
      <c r="W87" s="181">
        <f t="shared" si="17"/>
        <v>24661.23</v>
      </c>
      <c r="X87" s="181">
        <f t="shared" si="18"/>
        <v>41.102049999999998</v>
      </c>
      <c r="Y87" s="174">
        <v>83405.73</v>
      </c>
      <c r="Z87" s="181">
        <f t="shared" si="19"/>
        <v>139.00954999999999</v>
      </c>
      <c r="AA87" s="174">
        <v>0</v>
      </c>
      <c r="AB87" s="174">
        <v>24.085803217596681</v>
      </c>
      <c r="AC87" s="174">
        <v>22.63073532238133</v>
      </c>
      <c r="AD87" s="174">
        <v>6.3093986468315784</v>
      </c>
      <c r="AE87" s="174">
        <v>41.492089332471522</v>
      </c>
      <c r="AF87">
        <v>0</v>
      </c>
      <c r="AG87" s="106">
        <v>5.4819854703028197</v>
      </c>
      <c r="AH87" s="106">
        <v>0</v>
      </c>
      <c r="AI87" s="106">
        <v>100</v>
      </c>
      <c r="AJ87">
        <v>40.229999999999997</v>
      </c>
      <c r="AK87">
        <v>41.1</v>
      </c>
      <c r="AL87">
        <v>57.68</v>
      </c>
      <c r="AM87">
        <v>139.01</v>
      </c>
      <c r="AN87" t="s">
        <v>1067</v>
      </c>
      <c r="AO87">
        <v>9.9</v>
      </c>
      <c r="AP87">
        <v>8.33</v>
      </c>
      <c r="AQ87">
        <v>12.806699999999999</v>
      </c>
      <c r="AR87" t="s">
        <v>1071</v>
      </c>
      <c r="AS87" t="s">
        <v>1073</v>
      </c>
      <c r="AT87" t="s">
        <v>1075</v>
      </c>
      <c r="AU87" t="s">
        <v>1078</v>
      </c>
      <c r="AV87" t="s">
        <v>1079</v>
      </c>
      <c r="AW87" t="s">
        <v>1084</v>
      </c>
      <c r="AX87" s="65">
        <f t="shared" si="32"/>
        <v>583.5</v>
      </c>
      <c r="AY87" s="65">
        <v>2862.47</v>
      </c>
      <c r="AZ87" s="106">
        <v>1022.939386168213</v>
      </c>
      <c r="BA87" s="65">
        <f t="shared" si="20"/>
        <v>4468.9093861682122</v>
      </c>
      <c r="BB87" s="65">
        <f t="shared" si="21"/>
        <v>23638.290613831785</v>
      </c>
      <c r="BC87" s="65">
        <f t="shared" si="22"/>
        <v>0</v>
      </c>
      <c r="BD87" s="65">
        <f t="shared" si="23"/>
        <v>23554.230000000003</v>
      </c>
      <c r="BE87" s="65">
        <f t="shared" si="24"/>
        <v>31744.309999999998</v>
      </c>
      <c r="BF87" s="65">
        <f t="shared" si="25"/>
        <v>78936.820613831776</v>
      </c>
      <c r="BG87" s="66">
        <f t="shared" si="26"/>
        <v>638.41562659545889</v>
      </c>
      <c r="BH87" s="66">
        <f t="shared" si="27"/>
        <v>40.755673472123767</v>
      </c>
      <c r="BI87" s="66">
        <f t="shared" si="28"/>
        <v>0</v>
      </c>
      <c r="BJ87" s="66">
        <f t="shared" si="29"/>
        <v>40.610741379310348</v>
      </c>
      <c r="BK87" s="66">
        <f t="shared" si="30"/>
        <v>54.731568965517241</v>
      </c>
      <c r="BL87" s="66">
        <f t="shared" si="31"/>
        <v>136.09796657557203</v>
      </c>
      <c r="BM87" s="207">
        <f t="shared" si="33"/>
        <v>39869.18</v>
      </c>
    </row>
    <row r="88" spans="1:65" x14ac:dyDescent="0.35">
      <c r="A88" s="1">
        <v>1021</v>
      </c>
      <c r="B88">
        <v>9</v>
      </c>
      <c r="C88" t="s">
        <v>37</v>
      </c>
      <c r="D88" t="s">
        <v>1301</v>
      </c>
      <c r="E88" s="6" t="s">
        <v>1113</v>
      </c>
      <c r="F88" s="7" t="s">
        <v>1114</v>
      </c>
      <c r="G88" s="6">
        <v>-20.32</v>
      </c>
      <c r="H88" s="6">
        <v>-40.340000000000003</v>
      </c>
      <c r="I88" s="6">
        <v>9</v>
      </c>
      <c r="J88" s="8">
        <v>54061.366139626101</v>
      </c>
      <c r="K88" t="s">
        <v>1166</v>
      </c>
      <c r="L88" t="s">
        <v>1062</v>
      </c>
      <c r="M88">
        <v>600</v>
      </c>
      <c r="N88">
        <v>600</v>
      </c>
      <c r="O88">
        <v>0</v>
      </c>
      <c r="P88">
        <v>21701.51</v>
      </c>
      <c r="Q88">
        <v>18875.330000000002</v>
      </c>
      <c r="R88">
        <v>5264.2</v>
      </c>
      <c r="S88">
        <v>34606.78</v>
      </c>
      <c r="T88">
        <v>0</v>
      </c>
      <c r="U88">
        <v>4572.29</v>
      </c>
      <c r="V88">
        <v>0</v>
      </c>
      <c r="W88" s="181">
        <f t="shared" si="17"/>
        <v>26273.8</v>
      </c>
      <c r="X88" s="181">
        <f t="shared" si="18"/>
        <v>43.789666666666669</v>
      </c>
      <c r="Y88" s="174">
        <v>85020.1</v>
      </c>
      <c r="Z88" s="181">
        <f t="shared" si="19"/>
        <v>141.70016666666669</v>
      </c>
      <c r="AA88" s="174">
        <v>0</v>
      </c>
      <c r="AB88" s="174">
        <v>25.525152287517891</v>
      </c>
      <c r="AC88" s="174">
        <v>22.201020699810989</v>
      </c>
      <c r="AD88" s="174">
        <v>6.1917123127354579</v>
      </c>
      <c r="AE88" s="174">
        <v>40.704233469497211</v>
      </c>
      <c r="AF88">
        <v>0</v>
      </c>
      <c r="AG88" s="106">
        <v>5.3778929923629821</v>
      </c>
      <c r="AH88" s="106">
        <v>0</v>
      </c>
      <c r="AI88" s="106">
        <v>100</v>
      </c>
      <c r="AJ88">
        <v>40.229999999999997</v>
      </c>
      <c r="AK88">
        <v>43.79</v>
      </c>
      <c r="AL88">
        <v>57.68</v>
      </c>
      <c r="AM88">
        <v>141.69999999999999</v>
      </c>
      <c r="AN88" t="s">
        <v>1068</v>
      </c>
      <c r="AO88">
        <v>9.9</v>
      </c>
      <c r="AP88">
        <v>8.33</v>
      </c>
      <c r="AQ88">
        <v>12.806699999999999</v>
      </c>
      <c r="AR88" t="s">
        <v>1071</v>
      </c>
      <c r="AS88" t="s">
        <v>1073</v>
      </c>
      <c r="AT88" t="s">
        <v>1075</v>
      </c>
      <c r="AU88" t="s">
        <v>1078</v>
      </c>
      <c r="AV88" t="s">
        <v>1079</v>
      </c>
      <c r="AW88" t="s">
        <v>1084</v>
      </c>
      <c r="AX88" s="65">
        <f t="shared" si="32"/>
        <v>583.5</v>
      </c>
      <c r="AY88" s="65">
        <v>2862.47</v>
      </c>
      <c r="AZ88" s="106">
        <v>1124.2244263716075</v>
      </c>
      <c r="BA88" s="65">
        <f t="shared" si="20"/>
        <v>4570.1944263716068</v>
      </c>
      <c r="BB88" s="65">
        <f t="shared" si="21"/>
        <v>25149.57557362839</v>
      </c>
      <c r="BC88" s="65">
        <f t="shared" si="22"/>
        <v>0</v>
      </c>
      <c r="BD88" s="65">
        <f t="shared" si="23"/>
        <v>23556.030000000002</v>
      </c>
      <c r="BE88" s="65">
        <f t="shared" si="24"/>
        <v>31744.309999999998</v>
      </c>
      <c r="BF88" s="65">
        <f t="shared" si="25"/>
        <v>80449.905573628406</v>
      </c>
      <c r="BG88" s="66">
        <f t="shared" si="26"/>
        <v>652.88491805308672</v>
      </c>
      <c r="BH88" s="66">
        <f t="shared" si="27"/>
        <v>43.36133719591102</v>
      </c>
      <c r="BI88" s="66">
        <f t="shared" si="28"/>
        <v>0</v>
      </c>
      <c r="BJ88" s="66">
        <f t="shared" si="29"/>
        <v>40.613844827586213</v>
      </c>
      <c r="BK88" s="66">
        <f t="shared" si="30"/>
        <v>54.731568965517241</v>
      </c>
      <c r="BL88" s="66">
        <f t="shared" si="31"/>
        <v>138.70673374763518</v>
      </c>
      <c r="BM88" s="207">
        <f t="shared" si="33"/>
        <v>39870.979999999996</v>
      </c>
    </row>
    <row r="89" spans="1:65" x14ac:dyDescent="0.35">
      <c r="A89" s="1">
        <v>1022</v>
      </c>
      <c r="B89">
        <v>9</v>
      </c>
      <c r="C89" t="s">
        <v>37</v>
      </c>
      <c r="D89" t="s">
        <v>1302</v>
      </c>
      <c r="E89" s="6" t="s">
        <v>1115</v>
      </c>
      <c r="F89" s="7" t="s">
        <v>1116</v>
      </c>
      <c r="G89" s="6">
        <v>-8.0500000000000007</v>
      </c>
      <c r="H89" s="6">
        <v>-34.880000000000003</v>
      </c>
      <c r="I89" s="6">
        <v>10</v>
      </c>
      <c r="J89" s="8">
        <v>63550.072249703</v>
      </c>
      <c r="K89" t="s">
        <v>1166</v>
      </c>
      <c r="L89" t="s">
        <v>1062</v>
      </c>
      <c r="M89">
        <v>600</v>
      </c>
      <c r="N89">
        <v>600</v>
      </c>
      <c r="O89">
        <v>0</v>
      </c>
      <c r="P89">
        <v>24911.05</v>
      </c>
      <c r="Q89">
        <v>18875.330000000002</v>
      </c>
      <c r="R89">
        <v>5250.2</v>
      </c>
      <c r="S89">
        <v>34606.78</v>
      </c>
      <c r="T89">
        <v>0</v>
      </c>
      <c r="U89">
        <v>4572.29</v>
      </c>
      <c r="V89">
        <v>0</v>
      </c>
      <c r="W89" s="181">
        <f t="shared" si="17"/>
        <v>29483.34</v>
      </c>
      <c r="X89" s="181">
        <f t="shared" si="18"/>
        <v>49.1389</v>
      </c>
      <c r="Y89" s="174">
        <v>88215.64</v>
      </c>
      <c r="Z89" s="181">
        <f t="shared" si="19"/>
        <v>147.02606666666668</v>
      </c>
      <c r="AA89" s="174">
        <v>0</v>
      </c>
      <c r="AB89" s="174">
        <v>28.238813434896571</v>
      </c>
      <c r="AC89" s="174">
        <v>21.396806734043992</v>
      </c>
      <c r="AD89" s="174">
        <v>5.9515523551152603</v>
      </c>
      <c r="AE89" s="174">
        <v>39.229755630634209</v>
      </c>
      <c r="AF89">
        <v>0</v>
      </c>
      <c r="AG89" s="106">
        <v>5.1830831811683273</v>
      </c>
      <c r="AH89" s="106">
        <v>0</v>
      </c>
      <c r="AI89" s="106">
        <v>100</v>
      </c>
      <c r="AJ89">
        <v>40.21</v>
      </c>
      <c r="AK89">
        <v>49.14</v>
      </c>
      <c r="AL89">
        <v>57.68</v>
      </c>
      <c r="AM89">
        <v>147.03</v>
      </c>
      <c r="AN89" t="s">
        <v>1069</v>
      </c>
      <c r="AO89">
        <v>9.9</v>
      </c>
      <c r="AP89">
        <v>8.33</v>
      </c>
      <c r="AQ89">
        <v>12.806699999999999</v>
      </c>
      <c r="AR89" t="s">
        <v>1071</v>
      </c>
      <c r="AS89" t="s">
        <v>1073</v>
      </c>
      <c r="AT89" t="s">
        <v>1075</v>
      </c>
      <c r="AU89" t="s">
        <v>1078</v>
      </c>
      <c r="AV89" t="s">
        <v>1079</v>
      </c>
      <c r="AW89" t="s">
        <v>1084</v>
      </c>
      <c r="AX89" s="65">
        <f t="shared" si="32"/>
        <v>583.5</v>
      </c>
      <c r="AY89" s="65">
        <v>2862.47</v>
      </c>
      <c r="AZ89" s="106">
        <v>1337.7947757673519</v>
      </c>
      <c r="BA89" s="65">
        <f t="shared" si="20"/>
        <v>4783.7647757673512</v>
      </c>
      <c r="BB89" s="65">
        <f t="shared" si="21"/>
        <v>28145.54522423265</v>
      </c>
      <c r="BC89" s="65">
        <f t="shared" si="22"/>
        <v>0</v>
      </c>
      <c r="BD89" s="65">
        <f t="shared" si="23"/>
        <v>23542.030000000002</v>
      </c>
      <c r="BE89" s="65">
        <f t="shared" si="24"/>
        <v>31744.309999999998</v>
      </c>
      <c r="BF89" s="65">
        <f t="shared" si="25"/>
        <v>83431.875224232645</v>
      </c>
      <c r="BG89" s="66">
        <f t="shared" si="26"/>
        <v>683.39496796676451</v>
      </c>
      <c r="BH89" s="66">
        <f t="shared" si="27"/>
        <v>48.526802110745948</v>
      </c>
      <c r="BI89" s="66">
        <f t="shared" si="28"/>
        <v>0</v>
      </c>
      <c r="BJ89" s="66">
        <f t="shared" si="29"/>
        <v>40.589706896551725</v>
      </c>
      <c r="BK89" s="66">
        <f t="shared" si="30"/>
        <v>54.731568965517241</v>
      </c>
      <c r="BL89" s="66">
        <f t="shared" si="31"/>
        <v>143.8480607314356</v>
      </c>
      <c r="BM89" s="207">
        <f t="shared" si="33"/>
        <v>39856.979999999996</v>
      </c>
    </row>
    <row r="90" spans="1:65" x14ac:dyDescent="0.35">
      <c r="A90" s="1">
        <v>1023</v>
      </c>
      <c r="B90">
        <v>9</v>
      </c>
      <c r="C90" t="s">
        <v>37</v>
      </c>
      <c r="D90" t="s">
        <v>1303</v>
      </c>
      <c r="E90" s="6" t="s">
        <v>1117</v>
      </c>
      <c r="F90" s="7" t="s">
        <v>1118</v>
      </c>
      <c r="G90" s="6">
        <v>-3.8</v>
      </c>
      <c r="H90" s="6">
        <v>-38.53</v>
      </c>
      <c r="I90" s="6">
        <v>41</v>
      </c>
      <c r="J90" s="8">
        <v>71394.000753582499</v>
      </c>
      <c r="K90" t="s">
        <v>1166</v>
      </c>
      <c r="L90" t="s">
        <v>1062</v>
      </c>
      <c r="M90">
        <v>600</v>
      </c>
      <c r="N90">
        <v>600</v>
      </c>
      <c r="O90">
        <v>0</v>
      </c>
      <c r="P90">
        <v>23958.66</v>
      </c>
      <c r="Q90">
        <v>18875.330000000002</v>
      </c>
      <c r="R90">
        <v>5255.2</v>
      </c>
      <c r="S90">
        <v>34606.78</v>
      </c>
      <c r="T90">
        <v>0</v>
      </c>
      <c r="U90">
        <v>4572.29</v>
      </c>
      <c r="V90">
        <v>0</v>
      </c>
      <c r="W90" s="181">
        <f t="shared" si="17"/>
        <v>28530.95</v>
      </c>
      <c r="X90" s="181">
        <f t="shared" si="18"/>
        <v>47.551583333333333</v>
      </c>
      <c r="Y90" s="174">
        <v>87268.25</v>
      </c>
      <c r="Z90" s="181">
        <f t="shared" si="19"/>
        <v>145.44708333333332</v>
      </c>
      <c r="AA90" s="174">
        <v>0</v>
      </c>
      <c r="AB90" s="174">
        <v>27.454039699432499</v>
      </c>
      <c r="AC90" s="174">
        <v>21.629091909142211</v>
      </c>
      <c r="AD90" s="174">
        <v>6.0218922689523389</v>
      </c>
      <c r="AE90" s="174">
        <v>39.6556365001017</v>
      </c>
      <c r="AF90">
        <v>0</v>
      </c>
      <c r="AG90" s="106">
        <v>5.239351081292452</v>
      </c>
      <c r="AH90" s="106">
        <v>0</v>
      </c>
      <c r="AI90" s="106">
        <v>100</v>
      </c>
      <c r="AJ90">
        <v>40.22</v>
      </c>
      <c r="AK90">
        <v>47.55</v>
      </c>
      <c r="AL90">
        <v>57.68</v>
      </c>
      <c r="AM90">
        <v>145.44999999999999</v>
      </c>
      <c r="AN90" t="s">
        <v>1070</v>
      </c>
      <c r="AO90">
        <v>9.9</v>
      </c>
      <c r="AP90">
        <v>8.33</v>
      </c>
      <c r="AQ90">
        <v>12.806699999999999</v>
      </c>
      <c r="AR90" t="s">
        <v>1071</v>
      </c>
      <c r="AS90" t="s">
        <v>1073</v>
      </c>
      <c r="AT90" t="s">
        <v>1075</v>
      </c>
      <c r="AU90" t="s">
        <v>1078</v>
      </c>
      <c r="AV90" t="s">
        <v>1079</v>
      </c>
      <c r="AW90" t="s">
        <v>1084</v>
      </c>
      <c r="AX90" s="65">
        <f t="shared" si="32"/>
        <v>583.5</v>
      </c>
      <c r="AY90" s="65">
        <v>2862.47</v>
      </c>
      <c r="AZ90" s="106">
        <v>1272.3120120457879</v>
      </c>
      <c r="BA90" s="65">
        <f t="shared" si="20"/>
        <v>4718.2820120457873</v>
      </c>
      <c r="BB90" s="65">
        <f t="shared" si="21"/>
        <v>27258.637987954215</v>
      </c>
      <c r="BC90" s="65">
        <f t="shared" si="22"/>
        <v>0</v>
      </c>
      <c r="BD90" s="65">
        <f t="shared" si="23"/>
        <v>23547.030000000002</v>
      </c>
      <c r="BE90" s="65">
        <f t="shared" si="24"/>
        <v>31744.309999999998</v>
      </c>
      <c r="BF90" s="65">
        <f t="shared" si="25"/>
        <v>82549.967987954209</v>
      </c>
      <c r="BG90" s="66">
        <f t="shared" si="26"/>
        <v>674.04028743511242</v>
      </c>
      <c r="BH90" s="66">
        <f t="shared" si="27"/>
        <v>46.997651703369336</v>
      </c>
      <c r="BI90" s="66">
        <f t="shared" si="28"/>
        <v>0</v>
      </c>
      <c r="BJ90" s="66">
        <f t="shared" si="29"/>
        <v>40.598327586206899</v>
      </c>
      <c r="BK90" s="66">
        <f t="shared" si="30"/>
        <v>54.731568965517241</v>
      </c>
      <c r="BL90" s="66">
        <f t="shared" si="31"/>
        <v>142.32753101371415</v>
      </c>
      <c r="BM90" s="207">
        <f t="shared" si="33"/>
        <v>39861.979999999996</v>
      </c>
    </row>
    <row r="91" spans="1:65" x14ac:dyDescent="0.35">
      <c r="A91" s="1">
        <v>88</v>
      </c>
      <c r="B91">
        <v>10</v>
      </c>
      <c r="C91" t="s">
        <v>37</v>
      </c>
      <c r="D91" t="s">
        <v>1304</v>
      </c>
      <c r="E91" s="6" t="s">
        <v>1104</v>
      </c>
      <c r="F91" s="7" t="s">
        <v>1105</v>
      </c>
      <c r="G91" s="6">
        <v>-22.74</v>
      </c>
      <c r="H91" s="6">
        <v>-45.59</v>
      </c>
      <c r="I91" s="6">
        <v>1642</v>
      </c>
      <c r="J91" s="8">
        <v>3495.45982983364</v>
      </c>
      <c r="K91" t="s">
        <v>1166</v>
      </c>
      <c r="L91" t="s">
        <v>1062</v>
      </c>
      <c r="M91">
        <v>600</v>
      </c>
      <c r="N91">
        <v>600</v>
      </c>
      <c r="O91">
        <v>940.7</v>
      </c>
      <c r="P91">
        <v>9129.7999999999993</v>
      </c>
      <c r="Q91">
        <v>18875.330000000002</v>
      </c>
      <c r="R91">
        <v>5265.2</v>
      </c>
      <c r="S91">
        <v>34606.78</v>
      </c>
      <c r="T91">
        <v>0</v>
      </c>
      <c r="U91">
        <v>4744.55</v>
      </c>
      <c r="V91">
        <v>0</v>
      </c>
      <c r="W91" s="181">
        <f t="shared" si="17"/>
        <v>13874.349999999999</v>
      </c>
      <c r="X91" s="181">
        <f t="shared" si="18"/>
        <v>23.123916666666663</v>
      </c>
      <c r="Y91" s="174">
        <v>73562.350000000006</v>
      </c>
      <c r="Z91" s="181">
        <f t="shared" si="19"/>
        <v>122.60391666666668</v>
      </c>
      <c r="AA91" s="174">
        <v>1.278779158088343</v>
      </c>
      <c r="AB91" s="174">
        <v>12.410968382603331</v>
      </c>
      <c r="AC91" s="174">
        <v>25.658954614690799</v>
      </c>
      <c r="AD91" s="174">
        <v>7.1574657416463712</v>
      </c>
      <c r="AE91" s="174">
        <v>47.0441469039529</v>
      </c>
      <c r="AF91">
        <v>0</v>
      </c>
      <c r="AG91" s="106">
        <v>6.4496987929287197</v>
      </c>
      <c r="AH91" s="106">
        <v>0</v>
      </c>
      <c r="AI91" s="106">
        <v>100</v>
      </c>
      <c r="AJ91">
        <v>40.229999999999997</v>
      </c>
      <c r="AK91">
        <v>24.69</v>
      </c>
      <c r="AL91">
        <v>57.68</v>
      </c>
      <c r="AM91">
        <v>122.6</v>
      </c>
      <c r="AN91" t="s">
        <v>1063</v>
      </c>
      <c r="AO91">
        <v>9.9</v>
      </c>
      <c r="AP91">
        <v>8.33</v>
      </c>
      <c r="AQ91">
        <v>12.806699999999999</v>
      </c>
      <c r="AR91" t="s">
        <v>1071</v>
      </c>
      <c r="AS91" t="s">
        <v>1073</v>
      </c>
      <c r="AT91" t="s">
        <v>1075</v>
      </c>
      <c r="AU91" t="s">
        <v>1078</v>
      </c>
      <c r="AV91" t="s">
        <v>1082</v>
      </c>
      <c r="AW91" t="s">
        <v>1083</v>
      </c>
      <c r="AX91" s="65">
        <f t="shared" si="32"/>
        <v>583.5</v>
      </c>
      <c r="AY91" s="65">
        <v>2862.47</v>
      </c>
      <c r="AZ91" s="106">
        <v>477.73796693886584</v>
      </c>
      <c r="BA91" s="65">
        <f t="shared" si="20"/>
        <v>3923.7079669388659</v>
      </c>
      <c r="BB91" s="65">
        <f t="shared" si="21"/>
        <v>13396.612033061132</v>
      </c>
      <c r="BC91" s="65">
        <f t="shared" si="22"/>
        <v>940.7</v>
      </c>
      <c r="BD91" s="65">
        <f t="shared" si="23"/>
        <v>23557.030000000002</v>
      </c>
      <c r="BE91" s="65">
        <f t="shared" si="24"/>
        <v>31744.309999999998</v>
      </c>
      <c r="BF91" s="65">
        <f t="shared" si="25"/>
        <v>69638.642033061144</v>
      </c>
      <c r="BG91" s="66">
        <f t="shared" si="26"/>
        <v>560.52970956269507</v>
      </c>
      <c r="BH91" s="66">
        <f t="shared" si="27"/>
        <v>23.097606953553676</v>
      </c>
      <c r="BI91" s="66">
        <f t="shared" si="28"/>
        <v>1.5678333333333334</v>
      </c>
      <c r="BJ91" s="66">
        <f t="shared" si="29"/>
        <v>40.615568965517248</v>
      </c>
      <c r="BK91" s="66">
        <f t="shared" si="30"/>
        <v>54.731568965517241</v>
      </c>
      <c r="BL91" s="66">
        <f t="shared" si="31"/>
        <v>120.06662419493301</v>
      </c>
      <c r="BM91" s="207">
        <f t="shared" si="33"/>
        <v>39871.979999999996</v>
      </c>
    </row>
    <row r="92" spans="1:65" x14ac:dyDescent="0.35">
      <c r="A92" s="1">
        <v>89</v>
      </c>
      <c r="B92">
        <v>10</v>
      </c>
      <c r="C92" t="s">
        <v>37</v>
      </c>
      <c r="D92" t="s">
        <v>1305</v>
      </c>
      <c r="E92" s="6" t="s">
        <v>1104</v>
      </c>
      <c r="F92" s="7" t="s">
        <v>1106</v>
      </c>
      <c r="G92" s="6">
        <v>-23.85</v>
      </c>
      <c r="H92" s="6">
        <v>-46.64</v>
      </c>
      <c r="I92" s="6">
        <v>792</v>
      </c>
      <c r="J92" s="8">
        <v>14172.2970393051</v>
      </c>
      <c r="K92" t="s">
        <v>1166</v>
      </c>
      <c r="L92" t="s">
        <v>1062</v>
      </c>
      <c r="M92">
        <v>600</v>
      </c>
      <c r="N92">
        <v>600</v>
      </c>
      <c r="O92">
        <v>298.13</v>
      </c>
      <c r="P92">
        <v>12971.09</v>
      </c>
      <c r="Q92">
        <v>18875.330000000002</v>
      </c>
      <c r="R92">
        <v>5266.4</v>
      </c>
      <c r="S92">
        <v>34606.78</v>
      </c>
      <c r="T92">
        <v>0</v>
      </c>
      <c r="U92">
        <v>4744.55</v>
      </c>
      <c r="V92">
        <v>0</v>
      </c>
      <c r="W92" s="181">
        <f t="shared" si="17"/>
        <v>17715.64</v>
      </c>
      <c r="X92" s="181">
        <f t="shared" si="18"/>
        <v>29.526066666666665</v>
      </c>
      <c r="Y92" s="174">
        <v>76762.27</v>
      </c>
      <c r="Z92" s="181">
        <f t="shared" si="19"/>
        <v>127.93711666666667</v>
      </c>
      <c r="AA92" s="174">
        <v>0.38838090640102219</v>
      </c>
      <c r="AB92" s="174">
        <v>16.89774155975325</v>
      </c>
      <c r="AC92" s="174">
        <v>24.589332754229389</v>
      </c>
      <c r="AD92" s="174">
        <v>6.8606621456087726</v>
      </c>
      <c r="AE92" s="174">
        <v>45.083059685441818</v>
      </c>
      <c r="AF92">
        <v>0</v>
      </c>
      <c r="AG92" s="106">
        <v>6.1808359757990488</v>
      </c>
      <c r="AH92" s="106">
        <v>0</v>
      </c>
      <c r="AI92" s="106">
        <v>100</v>
      </c>
      <c r="AJ92">
        <v>40.24</v>
      </c>
      <c r="AK92">
        <v>30.02</v>
      </c>
      <c r="AL92">
        <v>57.68</v>
      </c>
      <c r="AM92">
        <v>127.94</v>
      </c>
      <c r="AN92" t="s">
        <v>1064</v>
      </c>
      <c r="AO92">
        <v>9.9</v>
      </c>
      <c r="AP92">
        <v>8.33</v>
      </c>
      <c r="AQ92">
        <v>12.806699999999999</v>
      </c>
      <c r="AR92" t="s">
        <v>1071</v>
      </c>
      <c r="AS92" t="s">
        <v>1073</v>
      </c>
      <c r="AT92" t="s">
        <v>1075</v>
      </c>
      <c r="AU92" t="s">
        <v>1078</v>
      </c>
      <c r="AV92" t="s">
        <v>1082</v>
      </c>
      <c r="AW92" t="s">
        <v>1083</v>
      </c>
      <c r="AX92" s="65">
        <f t="shared" si="32"/>
        <v>583.5</v>
      </c>
      <c r="AY92" s="65">
        <v>2862.47</v>
      </c>
      <c r="AZ92" s="106">
        <v>697.97134753216858</v>
      </c>
      <c r="BA92" s="65">
        <f t="shared" si="20"/>
        <v>4143.9413475321689</v>
      </c>
      <c r="BB92" s="65">
        <f t="shared" si="21"/>
        <v>17017.66865246783</v>
      </c>
      <c r="BC92" s="65">
        <f t="shared" si="22"/>
        <v>298.13</v>
      </c>
      <c r="BD92" s="65">
        <f t="shared" si="23"/>
        <v>23558.230000000003</v>
      </c>
      <c r="BE92" s="65">
        <f t="shared" si="24"/>
        <v>31744.309999999998</v>
      </c>
      <c r="BF92" s="65">
        <f t="shared" si="25"/>
        <v>72618.328652467841</v>
      </c>
      <c r="BG92" s="66">
        <f t="shared" si="26"/>
        <v>591.9916210760241</v>
      </c>
      <c r="BH92" s="66">
        <f t="shared" si="27"/>
        <v>29.340808021496258</v>
      </c>
      <c r="BI92" s="66">
        <f t="shared" si="28"/>
        <v>0.49688333333333334</v>
      </c>
      <c r="BJ92" s="66">
        <f t="shared" si="29"/>
        <v>40.617637931034487</v>
      </c>
      <c r="BK92" s="66">
        <f t="shared" si="30"/>
        <v>54.731568965517241</v>
      </c>
      <c r="BL92" s="66">
        <f t="shared" si="31"/>
        <v>125.204014918048</v>
      </c>
      <c r="BM92" s="207">
        <f t="shared" si="33"/>
        <v>39873.18</v>
      </c>
    </row>
    <row r="93" spans="1:65" x14ac:dyDescent="0.35">
      <c r="A93" s="1">
        <v>90</v>
      </c>
      <c r="B93">
        <v>10</v>
      </c>
      <c r="C93" t="s">
        <v>37</v>
      </c>
      <c r="D93" t="s">
        <v>1306</v>
      </c>
      <c r="E93" s="6" t="s">
        <v>1107</v>
      </c>
      <c r="F93" s="7" t="s">
        <v>1108</v>
      </c>
      <c r="G93" s="6">
        <v>-30.03</v>
      </c>
      <c r="H93" s="6">
        <v>-51.23</v>
      </c>
      <c r="I93" s="6">
        <v>47</v>
      </c>
      <c r="J93" s="8">
        <v>23954.0527728093</v>
      </c>
      <c r="K93" t="s">
        <v>1166</v>
      </c>
      <c r="L93" t="s">
        <v>1062</v>
      </c>
      <c r="M93">
        <v>600</v>
      </c>
      <c r="N93">
        <v>600</v>
      </c>
      <c r="O93">
        <v>473.8</v>
      </c>
      <c r="P93">
        <v>15342.6</v>
      </c>
      <c r="Q93">
        <v>18875.330000000002</v>
      </c>
      <c r="R93">
        <v>5272.4</v>
      </c>
      <c r="S93">
        <v>34606.78</v>
      </c>
      <c r="T93">
        <v>0</v>
      </c>
      <c r="U93">
        <v>4744.55</v>
      </c>
      <c r="V93">
        <v>0</v>
      </c>
      <c r="W93" s="181">
        <f t="shared" si="17"/>
        <v>20087.150000000001</v>
      </c>
      <c r="X93" s="181">
        <f t="shared" si="18"/>
        <v>33.478583333333333</v>
      </c>
      <c r="Y93" s="174">
        <v>79315.45</v>
      </c>
      <c r="Z93" s="181">
        <f t="shared" si="19"/>
        <v>132.19241666666667</v>
      </c>
      <c r="AA93" s="174">
        <v>0.59736154809687148</v>
      </c>
      <c r="AB93" s="174">
        <v>19.343772241095529</v>
      </c>
      <c r="AC93" s="174">
        <v>23.797797276570961</v>
      </c>
      <c r="AD93" s="174">
        <v>6.6473808066398163</v>
      </c>
      <c r="AE93" s="174">
        <v>43.631827090434463</v>
      </c>
      <c r="AF93">
        <v>0</v>
      </c>
      <c r="AG93" s="106">
        <v>5.9818736450464574</v>
      </c>
      <c r="AH93" s="106">
        <v>0</v>
      </c>
      <c r="AI93" s="106">
        <v>100</v>
      </c>
      <c r="AJ93">
        <v>40.25</v>
      </c>
      <c r="AK93">
        <v>34.270000000000003</v>
      </c>
      <c r="AL93">
        <v>57.68</v>
      </c>
      <c r="AM93">
        <v>132.19</v>
      </c>
      <c r="AN93" t="s">
        <v>1065</v>
      </c>
      <c r="AO93">
        <v>9.9</v>
      </c>
      <c r="AP93">
        <v>8.33</v>
      </c>
      <c r="AQ93">
        <v>12.806699999999999</v>
      </c>
      <c r="AR93" t="s">
        <v>1071</v>
      </c>
      <c r="AS93" t="s">
        <v>1073</v>
      </c>
      <c r="AT93" t="s">
        <v>1075</v>
      </c>
      <c r="AU93" t="s">
        <v>1078</v>
      </c>
      <c r="AV93" t="s">
        <v>1082</v>
      </c>
      <c r="AW93" t="s">
        <v>1083</v>
      </c>
      <c r="AX93" s="65">
        <f t="shared" si="32"/>
        <v>583.5</v>
      </c>
      <c r="AY93" s="65">
        <v>2862.47</v>
      </c>
      <c r="AZ93" s="106">
        <v>776.33409325759351</v>
      </c>
      <c r="BA93" s="65">
        <f t="shared" si="20"/>
        <v>4222.3040932575932</v>
      </c>
      <c r="BB93" s="65">
        <f t="shared" si="21"/>
        <v>19310.815906742409</v>
      </c>
      <c r="BC93" s="65">
        <f t="shared" si="22"/>
        <v>473.8</v>
      </c>
      <c r="BD93" s="65">
        <f t="shared" si="23"/>
        <v>23564.230000000003</v>
      </c>
      <c r="BE93" s="65">
        <f t="shared" si="24"/>
        <v>31744.309999999998</v>
      </c>
      <c r="BF93" s="65">
        <f t="shared" si="25"/>
        <v>75093.1459067424</v>
      </c>
      <c r="BG93" s="66">
        <f t="shared" si="26"/>
        <v>603.18629903679903</v>
      </c>
      <c r="BH93" s="66">
        <f t="shared" si="27"/>
        <v>33.294510184038636</v>
      </c>
      <c r="BI93" s="66">
        <f t="shared" si="28"/>
        <v>0.78966666666666674</v>
      </c>
      <c r="BJ93" s="66">
        <f t="shared" si="29"/>
        <v>40.627982758620696</v>
      </c>
      <c r="BK93" s="66">
        <f t="shared" si="30"/>
        <v>54.731568965517241</v>
      </c>
      <c r="BL93" s="66">
        <f t="shared" si="31"/>
        <v>129.47094121852138</v>
      </c>
      <c r="BM93" s="207">
        <f t="shared" si="33"/>
        <v>39879.18</v>
      </c>
    </row>
    <row r="94" spans="1:65" x14ac:dyDescent="0.35">
      <c r="A94" s="1">
        <v>91</v>
      </c>
      <c r="B94">
        <v>10</v>
      </c>
      <c r="C94" t="s">
        <v>37</v>
      </c>
      <c r="D94" t="s">
        <v>1307</v>
      </c>
      <c r="E94" s="6" t="s">
        <v>1109</v>
      </c>
      <c r="F94" s="7" t="s">
        <v>1110</v>
      </c>
      <c r="G94" s="6">
        <v>-15.37</v>
      </c>
      <c r="H94" s="6">
        <v>-48.78</v>
      </c>
      <c r="I94" s="6">
        <v>770</v>
      </c>
      <c r="J94" s="8">
        <v>31081.371963744201</v>
      </c>
      <c r="K94" t="s">
        <v>1166</v>
      </c>
      <c r="L94" t="s">
        <v>1062</v>
      </c>
      <c r="M94">
        <v>600</v>
      </c>
      <c r="N94">
        <v>600</v>
      </c>
      <c r="O94">
        <v>16.010000000000002</v>
      </c>
      <c r="P94">
        <v>21634.2</v>
      </c>
      <c r="Q94">
        <v>18875.330000000002</v>
      </c>
      <c r="R94">
        <v>5266.4</v>
      </c>
      <c r="S94">
        <v>34606.78</v>
      </c>
      <c r="T94">
        <v>0</v>
      </c>
      <c r="U94">
        <v>4744.55</v>
      </c>
      <c r="V94">
        <v>0</v>
      </c>
      <c r="W94" s="181">
        <f t="shared" si="17"/>
        <v>26378.75</v>
      </c>
      <c r="X94" s="181">
        <f t="shared" si="18"/>
        <v>43.96458333333333</v>
      </c>
      <c r="Y94" s="174">
        <v>85143.26</v>
      </c>
      <c r="Z94" s="181">
        <f t="shared" si="19"/>
        <v>141.90543333333332</v>
      </c>
      <c r="AA94" s="174">
        <v>1.8803602305103188E-2</v>
      </c>
      <c r="AB94" s="174">
        <v>25.40917507739309</v>
      </c>
      <c r="AC94" s="174">
        <v>22.16890685181658</v>
      </c>
      <c r="AD94" s="174">
        <v>6.1853398613113946</v>
      </c>
      <c r="AE94" s="174">
        <v>40.645354664597058</v>
      </c>
      <c r="AF94">
        <v>0</v>
      </c>
      <c r="AG94" s="106">
        <v>5.5724316874876534</v>
      </c>
      <c r="AH94" s="106">
        <v>0</v>
      </c>
      <c r="AI94" s="106">
        <v>100</v>
      </c>
      <c r="AJ94">
        <v>40.24</v>
      </c>
      <c r="AK94">
        <v>43.99</v>
      </c>
      <c r="AL94">
        <v>57.68</v>
      </c>
      <c r="AM94">
        <v>141.91</v>
      </c>
      <c r="AN94" t="s">
        <v>1066</v>
      </c>
      <c r="AO94">
        <v>9.9</v>
      </c>
      <c r="AP94">
        <v>8.33</v>
      </c>
      <c r="AQ94">
        <v>12.806699999999999</v>
      </c>
      <c r="AR94" t="s">
        <v>1071</v>
      </c>
      <c r="AS94" t="s">
        <v>1073</v>
      </c>
      <c r="AT94" t="s">
        <v>1075</v>
      </c>
      <c r="AU94" t="s">
        <v>1078</v>
      </c>
      <c r="AV94" t="s">
        <v>1082</v>
      </c>
      <c r="AW94" t="s">
        <v>1083</v>
      </c>
      <c r="AX94" s="65">
        <f t="shared" si="32"/>
        <v>583.5</v>
      </c>
      <c r="AY94" s="65">
        <v>2862.47</v>
      </c>
      <c r="AZ94" s="106">
        <v>1073.0206603457518</v>
      </c>
      <c r="BA94" s="65">
        <f t="shared" si="20"/>
        <v>4518.9906603457512</v>
      </c>
      <c r="BB94" s="65">
        <f t="shared" si="21"/>
        <v>25305.729339654248</v>
      </c>
      <c r="BC94" s="65">
        <f t="shared" si="22"/>
        <v>16.010000000000002</v>
      </c>
      <c r="BD94" s="65">
        <f t="shared" si="23"/>
        <v>23558.230000000003</v>
      </c>
      <c r="BE94" s="65">
        <f t="shared" si="24"/>
        <v>31744.309999999998</v>
      </c>
      <c r="BF94" s="65">
        <f t="shared" si="25"/>
        <v>80624.269339654245</v>
      </c>
      <c r="BG94" s="66">
        <f t="shared" si="26"/>
        <v>645.57009433510734</v>
      </c>
      <c r="BH94" s="66">
        <f t="shared" si="27"/>
        <v>43.630567826990081</v>
      </c>
      <c r="BI94" s="66">
        <f t="shared" si="28"/>
        <v>2.6683333333333337E-2</v>
      </c>
      <c r="BJ94" s="66">
        <f t="shared" si="29"/>
        <v>40.617637931034487</v>
      </c>
      <c r="BK94" s="66">
        <f t="shared" si="30"/>
        <v>54.731568965517241</v>
      </c>
      <c r="BL94" s="66">
        <f t="shared" si="31"/>
        <v>139.00736093043835</v>
      </c>
      <c r="BM94" s="207">
        <f t="shared" si="33"/>
        <v>39873.18</v>
      </c>
    </row>
    <row r="95" spans="1:65" x14ac:dyDescent="0.35">
      <c r="A95" s="1">
        <v>92</v>
      </c>
      <c r="B95">
        <v>10</v>
      </c>
      <c r="C95" t="s">
        <v>37</v>
      </c>
      <c r="D95" t="s">
        <v>1308</v>
      </c>
      <c r="E95" s="6" t="s">
        <v>1111</v>
      </c>
      <c r="F95" s="7" t="s">
        <v>1112</v>
      </c>
      <c r="G95" s="6">
        <v>-22.86</v>
      </c>
      <c r="H95" s="6">
        <v>-43.41</v>
      </c>
      <c r="I95" s="6">
        <v>45</v>
      </c>
      <c r="J95" s="8">
        <v>45016.2336447989</v>
      </c>
      <c r="K95" t="s">
        <v>1166</v>
      </c>
      <c r="L95" t="s">
        <v>1062</v>
      </c>
      <c r="M95">
        <v>600</v>
      </c>
      <c r="N95">
        <v>600</v>
      </c>
      <c r="O95">
        <v>0</v>
      </c>
      <c r="P95">
        <v>21113.3</v>
      </c>
      <c r="Q95">
        <v>18875.330000000002</v>
      </c>
      <c r="R95">
        <v>5262.4</v>
      </c>
      <c r="S95">
        <v>34606.78</v>
      </c>
      <c r="T95">
        <v>0</v>
      </c>
      <c r="U95">
        <v>4744.55</v>
      </c>
      <c r="V95">
        <v>0</v>
      </c>
      <c r="W95" s="181">
        <f t="shared" si="17"/>
        <v>25857.85</v>
      </c>
      <c r="X95" s="181">
        <f t="shared" si="18"/>
        <v>43.096416666666663</v>
      </c>
      <c r="Y95" s="174">
        <v>84602.35</v>
      </c>
      <c r="Z95" s="181">
        <f t="shared" si="19"/>
        <v>141.00391666666667</v>
      </c>
      <c r="AA95" s="174">
        <v>0</v>
      </c>
      <c r="AB95" s="174">
        <v>24.95592616517153</v>
      </c>
      <c r="AC95" s="174">
        <v>22.31064503527384</v>
      </c>
      <c r="AD95" s="174">
        <v>6.2201581870952749</v>
      </c>
      <c r="AE95" s="174">
        <v>40.905223081864747</v>
      </c>
      <c r="AF95">
        <v>0</v>
      </c>
      <c r="AG95" s="106">
        <v>5.6080593505972356</v>
      </c>
      <c r="AH95" s="106">
        <v>0</v>
      </c>
      <c r="AI95" s="106">
        <v>100</v>
      </c>
      <c r="AJ95">
        <v>40.229999999999997</v>
      </c>
      <c r="AK95">
        <v>43.1</v>
      </c>
      <c r="AL95">
        <v>57.68</v>
      </c>
      <c r="AM95">
        <v>141</v>
      </c>
      <c r="AN95" t="s">
        <v>1067</v>
      </c>
      <c r="AO95">
        <v>9.9</v>
      </c>
      <c r="AP95">
        <v>8.33</v>
      </c>
      <c r="AQ95">
        <v>12.806699999999999</v>
      </c>
      <c r="AR95" t="s">
        <v>1071</v>
      </c>
      <c r="AS95" t="s">
        <v>1073</v>
      </c>
      <c r="AT95" t="s">
        <v>1075</v>
      </c>
      <c r="AU95" t="s">
        <v>1078</v>
      </c>
      <c r="AV95" t="s">
        <v>1082</v>
      </c>
      <c r="AW95" t="s">
        <v>1083</v>
      </c>
      <c r="AX95" s="65">
        <f t="shared" si="32"/>
        <v>583.5</v>
      </c>
      <c r="AY95" s="65">
        <v>2862.47</v>
      </c>
      <c r="AZ95" s="106">
        <v>1085.7730234999212</v>
      </c>
      <c r="BA95" s="65">
        <f t="shared" si="20"/>
        <v>4531.743023499921</v>
      </c>
      <c r="BB95" s="65">
        <f t="shared" si="21"/>
        <v>24772.076976500077</v>
      </c>
      <c r="BC95" s="65">
        <f t="shared" si="22"/>
        <v>0</v>
      </c>
      <c r="BD95" s="65">
        <f t="shared" si="23"/>
        <v>23554.230000000003</v>
      </c>
      <c r="BE95" s="65">
        <f t="shared" si="24"/>
        <v>31744.309999999998</v>
      </c>
      <c r="BF95" s="65">
        <f t="shared" si="25"/>
        <v>80070.606976500087</v>
      </c>
      <c r="BG95" s="66">
        <f t="shared" si="26"/>
        <v>647.39186049998875</v>
      </c>
      <c r="BH95" s="66">
        <f t="shared" si="27"/>
        <v>42.710477545689791</v>
      </c>
      <c r="BI95" s="66">
        <f t="shared" si="28"/>
        <v>0</v>
      </c>
      <c r="BJ95" s="66">
        <f t="shared" si="29"/>
        <v>40.610741379310348</v>
      </c>
      <c r="BK95" s="66">
        <f t="shared" si="30"/>
        <v>54.731568965517241</v>
      </c>
      <c r="BL95" s="66">
        <f t="shared" si="31"/>
        <v>138.05277064913807</v>
      </c>
      <c r="BM95" s="207">
        <f t="shared" si="33"/>
        <v>39869.18</v>
      </c>
    </row>
    <row r="96" spans="1:65" x14ac:dyDescent="0.35">
      <c r="A96" s="1">
        <v>93</v>
      </c>
      <c r="B96">
        <v>10</v>
      </c>
      <c r="C96" t="s">
        <v>37</v>
      </c>
      <c r="D96" t="s">
        <v>1309</v>
      </c>
      <c r="E96" s="6" t="s">
        <v>1113</v>
      </c>
      <c r="F96" s="7" t="s">
        <v>1114</v>
      </c>
      <c r="G96" s="6">
        <v>-20.32</v>
      </c>
      <c r="H96" s="6">
        <v>-40.340000000000003</v>
      </c>
      <c r="I96" s="6">
        <v>9</v>
      </c>
      <c r="J96" s="8">
        <v>54061.366139626101</v>
      </c>
      <c r="K96" t="s">
        <v>1166</v>
      </c>
      <c r="L96" t="s">
        <v>1062</v>
      </c>
      <c r="M96">
        <v>600</v>
      </c>
      <c r="N96">
        <v>600</v>
      </c>
      <c r="O96">
        <v>0</v>
      </c>
      <c r="P96">
        <v>23619.82</v>
      </c>
      <c r="Q96">
        <v>18875.330000000002</v>
      </c>
      <c r="R96">
        <v>5264.2</v>
      </c>
      <c r="S96">
        <v>34606.78</v>
      </c>
      <c r="T96">
        <v>0</v>
      </c>
      <c r="U96">
        <v>4744.55</v>
      </c>
      <c r="V96">
        <v>0</v>
      </c>
      <c r="W96" s="181">
        <f t="shared" si="17"/>
        <v>28364.37</v>
      </c>
      <c r="X96" s="181">
        <f t="shared" si="18"/>
        <v>47.273949999999999</v>
      </c>
      <c r="Y96" s="174">
        <v>87110.67</v>
      </c>
      <c r="Z96" s="181">
        <f t="shared" si="19"/>
        <v>145.18445</v>
      </c>
      <c r="AA96" s="174">
        <v>0</v>
      </c>
      <c r="AB96" s="174">
        <v>27.11472658860275</v>
      </c>
      <c r="AC96" s="174">
        <v>21.66821814135972</v>
      </c>
      <c r="AD96" s="174">
        <v>6.0431173356834469</v>
      </c>
      <c r="AE96" s="174">
        <v>39.727372088861223</v>
      </c>
      <c r="AF96">
        <v>0</v>
      </c>
      <c r="AG96" s="106">
        <v>5.4465773251428331</v>
      </c>
      <c r="AH96" s="106">
        <v>0</v>
      </c>
      <c r="AI96" s="106">
        <v>100</v>
      </c>
      <c r="AJ96">
        <v>40.229999999999997</v>
      </c>
      <c r="AK96">
        <v>47.27</v>
      </c>
      <c r="AL96">
        <v>57.68</v>
      </c>
      <c r="AM96">
        <v>145.18</v>
      </c>
      <c r="AN96" t="s">
        <v>1068</v>
      </c>
      <c r="AO96">
        <v>9.9</v>
      </c>
      <c r="AP96">
        <v>8.33</v>
      </c>
      <c r="AQ96">
        <v>12.806699999999999</v>
      </c>
      <c r="AR96" t="s">
        <v>1071</v>
      </c>
      <c r="AS96" t="s">
        <v>1073</v>
      </c>
      <c r="AT96" t="s">
        <v>1075</v>
      </c>
      <c r="AU96" t="s">
        <v>1078</v>
      </c>
      <c r="AV96" t="s">
        <v>1082</v>
      </c>
      <c r="AW96" t="s">
        <v>1083</v>
      </c>
      <c r="AX96" s="65">
        <f t="shared" si="32"/>
        <v>583.5</v>
      </c>
      <c r="AY96" s="65">
        <v>2862.47</v>
      </c>
      <c r="AZ96" s="106">
        <v>1181.2079353248937</v>
      </c>
      <c r="BA96" s="65">
        <f t="shared" si="20"/>
        <v>4627.177935324893</v>
      </c>
      <c r="BB96" s="65">
        <f t="shared" si="21"/>
        <v>27183.162064675103</v>
      </c>
      <c r="BC96" s="65">
        <f t="shared" si="22"/>
        <v>0</v>
      </c>
      <c r="BD96" s="65">
        <f t="shared" si="23"/>
        <v>23556.030000000002</v>
      </c>
      <c r="BE96" s="65">
        <f t="shared" si="24"/>
        <v>31744.309999999998</v>
      </c>
      <c r="BF96" s="65">
        <f t="shared" si="25"/>
        <v>82483.492064675112</v>
      </c>
      <c r="BG96" s="66">
        <f t="shared" si="26"/>
        <v>661.02541933212763</v>
      </c>
      <c r="BH96" s="66">
        <f t="shared" si="27"/>
        <v>46.86752080116397</v>
      </c>
      <c r="BI96" s="66">
        <f t="shared" si="28"/>
        <v>0</v>
      </c>
      <c r="BJ96" s="66">
        <f t="shared" si="29"/>
        <v>40.613844827586213</v>
      </c>
      <c r="BK96" s="66">
        <f t="shared" si="30"/>
        <v>54.731568965517241</v>
      </c>
      <c r="BL96" s="66">
        <f t="shared" si="31"/>
        <v>142.21291735288813</v>
      </c>
      <c r="BM96" s="207">
        <f t="shared" si="33"/>
        <v>39870.979999999996</v>
      </c>
    </row>
    <row r="97" spans="1:65" x14ac:dyDescent="0.35">
      <c r="A97" s="1">
        <v>94</v>
      </c>
      <c r="B97">
        <v>10</v>
      </c>
      <c r="C97" t="s">
        <v>37</v>
      </c>
      <c r="D97" t="s">
        <v>1310</v>
      </c>
      <c r="E97" s="6" t="s">
        <v>1115</v>
      </c>
      <c r="F97" s="7" t="s">
        <v>1116</v>
      </c>
      <c r="G97" s="6">
        <v>-8.0500000000000007</v>
      </c>
      <c r="H97" s="6">
        <v>-34.880000000000003</v>
      </c>
      <c r="I97" s="6">
        <v>10</v>
      </c>
      <c r="J97" s="8">
        <v>63550.072249703</v>
      </c>
      <c r="K97" t="s">
        <v>1166</v>
      </c>
      <c r="L97" t="s">
        <v>1062</v>
      </c>
      <c r="M97">
        <v>600</v>
      </c>
      <c r="N97">
        <v>600</v>
      </c>
      <c r="O97">
        <v>0</v>
      </c>
      <c r="P97">
        <v>28107.01</v>
      </c>
      <c r="Q97">
        <v>18875.330000000002</v>
      </c>
      <c r="R97">
        <v>5250.2</v>
      </c>
      <c r="S97">
        <v>34606.78</v>
      </c>
      <c r="T97">
        <v>0</v>
      </c>
      <c r="U97">
        <v>4744.55</v>
      </c>
      <c r="V97">
        <v>0</v>
      </c>
      <c r="W97" s="181">
        <f t="shared" si="17"/>
        <v>32851.56</v>
      </c>
      <c r="X97" s="181">
        <f t="shared" si="18"/>
        <v>54.752599999999994</v>
      </c>
      <c r="Y97" s="174">
        <v>91583.86</v>
      </c>
      <c r="Z97" s="181">
        <f t="shared" si="19"/>
        <v>152.63976666666667</v>
      </c>
      <c r="AA97" s="174">
        <v>0</v>
      </c>
      <c r="AB97" s="174">
        <v>30.689916323684109</v>
      </c>
      <c r="AC97" s="174">
        <v>20.609886938593771</v>
      </c>
      <c r="AD97" s="174">
        <v>5.7326694900171278</v>
      </c>
      <c r="AE97" s="174">
        <v>37.786985610783383</v>
      </c>
      <c r="AF97">
        <v>0</v>
      </c>
      <c r="AG97" s="106">
        <v>5.1805525558761119</v>
      </c>
      <c r="AH97" s="106">
        <v>0</v>
      </c>
      <c r="AI97" s="106">
        <v>100</v>
      </c>
      <c r="AJ97">
        <v>40.21</v>
      </c>
      <c r="AK97">
        <v>54.75</v>
      </c>
      <c r="AL97">
        <v>57.68</v>
      </c>
      <c r="AM97">
        <v>152.63999999999999</v>
      </c>
      <c r="AN97" t="s">
        <v>1069</v>
      </c>
      <c r="AO97">
        <v>9.9</v>
      </c>
      <c r="AP97">
        <v>8.33</v>
      </c>
      <c r="AQ97">
        <v>12.806699999999999</v>
      </c>
      <c r="AR97" t="s">
        <v>1071</v>
      </c>
      <c r="AS97" t="s">
        <v>1073</v>
      </c>
      <c r="AT97" t="s">
        <v>1075</v>
      </c>
      <c r="AU97" t="s">
        <v>1078</v>
      </c>
      <c r="AV97" t="s">
        <v>1082</v>
      </c>
      <c r="AW97" t="s">
        <v>1083</v>
      </c>
      <c r="AX97" s="65">
        <f t="shared" si="32"/>
        <v>583.5</v>
      </c>
      <c r="AY97" s="65">
        <v>2862.47</v>
      </c>
      <c r="AZ97" s="106">
        <v>1335.6811978757769</v>
      </c>
      <c r="BA97" s="65">
        <f t="shared" si="20"/>
        <v>4781.6511978757771</v>
      </c>
      <c r="BB97" s="65">
        <f t="shared" si="21"/>
        <v>31515.878802124222</v>
      </c>
      <c r="BC97" s="65">
        <f t="shared" si="22"/>
        <v>0</v>
      </c>
      <c r="BD97" s="65">
        <f t="shared" si="23"/>
        <v>23542.030000000002</v>
      </c>
      <c r="BE97" s="65">
        <f t="shared" si="24"/>
        <v>31744.309999999998</v>
      </c>
      <c r="BF97" s="65">
        <f t="shared" si="25"/>
        <v>86802.208802124223</v>
      </c>
      <c r="BG97" s="66">
        <f t="shared" si="26"/>
        <v>683.09302826796818</v>
      </c>
      <c r="BH97" s="66">
        <f t="shared" si="27"/>
        <v>54.337722072627969</v>
      </c>
      <c r="BI97" s="66">
        <f t="shared" si="28"/>
        <v>0</v>
      </c>
      <c r="BJ97" s="66">
        <f t="shared" si="29"/>
        <v>40.589706896551725</v>
      </c>
      <c r="BK97" s="66">
        <f t="shared" si="30"/>
        <v>54.731568965517241</v>
      </c>
      <c r="BL97" s="66">
        <f t="shared" si="31"/>
        <v>149.65898069331763</v>
      </c>
      <c r="BM97" s="207">
        <f t="shared" si="33"/>
        <v>39856.979999999996</v>
      </c>
    </row>
    <row r="98" spans="1:65" x14ac:dyDescent="0.35">
      <c r="A98" s="1">
        <v>95</v>
      </c>
      <c r="B98">
        <v>10</v>
      </c>
      <c r="C98" t="s">
        <v>37</v>
      </c>
      <c r="D98" t="s">
        <v>1311</v>
      </c>
      <c r="E98" s="6" t="s">
        <v>1117</v>
      </c>
      <c r="F98" s="7" t="s">
        <v>1118</v>
      </c>
      <c r="G98" s="6">
        <v>-3.8</v>
      </c>
      <c r="H98" s="6">
        <v>-38.53</v>
      </c>
      <c r="I98" s="6">
        <v>41</v>
      </c>
      <c r="J98" s="8">
        <v>71394.000753582499</v>
      </c>
      <c r="K98" t="s">
        <v>1166</v>
      </c>
      <c r="L98" t="s">
        <v>1062</v>
      </c>
      <c r="M98">
        <v>600</v>
      </c>
      <c r="N98">
        <v>600</v>
      </c>
      <c r="O98">
        <v>0</v>
      </c>
      <c r="P98">
        <v>26590.73</v>
      </c>
      <c r="Q98">
        <v>18875.330000000002</v>
      </c>
      <c r="R98">
        <v>5255.2</v>
      </c>
      <c r="S98">
        <v>34606.78</v>
      </c>
      <c r="T98">
        <v>0</v>
      </c>
      <c r="U98">
        <v>4744.55</v>
      </c>
      <c r="V98">
        <v>0</v>
      </c>
      <c r="W98" s="181">
        <f t="shared" si="17"/>
        <v>31335.279999999999</v>
      </c>
      <c r="X98" s="181">
        <f t="shared" si="18"/>
        <v>52.225466666666662</v>
      </c>
      <c r="Y98" s="174">
        <v>90072.58</v>
      </c>
      <c r="Z98" s="181">
        <f t="shared" si="19"/>
        <v>150.12096666666667</v>
      </c>
      <c r="AA98" s="174">
        <v>0</v>
      </c>
      <c r="AB98" s="174">
        <v>29.521448147704881</v>
      </c>
      <c r="AC98" s="174">
        <v>20.955689289681722</v>
      </c>
      <c r="AD98" s="174">
        <v>5.8344059868164093</v>
      </c>
      <c r="AE98" s="174">
        <v>38.420993381115537</v>
      </c>
      <c r="AF98">
        <v>0</v>
      </c>
      <c r="AG98" s="106">
        <v>5.267474296839282</v>
      </c>
      <c r="AH98" s="106">
        <v>0</v>
      </c>
      <c r="AI98" s="106">
        <v>100</v>
      </c>
      <c r="AJ98">
        <v>40.22</v>
      </c>
      <c r="AK98">
        <v>52.23</v>
      </c>
      <c r="AL98">
        <v>57.68</v>
      </c>
      <c r="AM98">
        <v>150.12</v>
      </c>
      <c r="AN98" t="s">
        <v>1070</v>
      </c>
      <c r="AO98">
        <v>9.9</v>
      </c>
      <c r="AP98">
        <v>8.33</v>
      </c>
      <c r="AQ98">
        <v>12.806699999999999</v>
      </c>
      <c r="AR98" t="s">
        <v>1071</v>
      </c>
      <c r="AS98" t="s">
        <v>1073</v>
      </c>
      <c r="AT98" t="s">
        <v>1075</v>
      </c>
      <c r="AU98" t="s">
        <v>1078</v>
      </c>
      <c r="AV98" t="s">
        <v>1082</v>
      </c>
      <c r="AW98" t="s">
        <v>1083</v>
      </c>
      <c r="AX98" s="65">
        <f t="shared" si="32"/>
        <v>583.5</v>
      </c>
      <c r="AY98" s="65">
        <v>2862.47</v>
      </c>
      <c r="AZ98" s="106">
        <v>1270.8751748609852</v>
      </c>
      <c r="BA98" s="65">
        <f t="shared" si="20"/>
        <v>4716.845174860985</v>
      </c>
      <c r="BB98" s="65">
        <f t="shared" si="21"/>
        <v>30064.404825139012</v>
      </c>
      <c r="BC98" s="65">
        <f t="shared" si="22"/>
        <v>0</v>
      </c>
      <c r="BD98" s="65">
        <f t="shared" si="23"/>
        <v>23547.030000000002</v>
      </c>
      <c r="BE98" s="65">
        <f t="shared" si="24"/>
        <v>31744.309999999998</v>
      </c>
      <c r="BF98" s="65">
        <f t="shared" si="25"/>
        <v>85355.734825139021</v>
      </c>
      <c r="BG98" s="66">
        <f t="shared" si="26"/>
        <v>673.8350249801407</v>
      </c>
      <c r="BH98" s="66">
        <f t="shared" si="27"/>
        <v>51.835180732998296</v>
      </c>
      <c r="BI98" s="66">
        <f t="shared" si="28"/>
        <v>0</v>
      </c>
      <c r="BJ98" s="66">
        <f t="shared" si="29"/>
        <v>40.598327586206899</v>
      </c>
      <c r="BK98" s="66">
        <f t="shared" si="30"/>
        <v>54.731568965517241</v>
      </c>
      <c r="BL98" s="66">
        <f t="shared" si="31"/>
        <v>147.16506004334315</v>
      </c>
      <c r="BM98" s="207">
        <f t="shared" si="33"/>
        <v>39861.979999999996</v>
      </c>
    </row>
    <row r="99" spans="1:65" x14ac:dyDescent="0.35">
      <c r="A99" s="1">
        <v>176</v>
      </c>
      <c r="B99">
        <v>11</v>
      </c>
      <c r="C99" t="s">
        <v>37</v>
      </c>
      <c r="D99" t="s">
        <v>1312</v>
      </c>
      <c r="E99" s="6" t="s">
        <v>1104</v>
      </c>
      <c r="F99" s="7" t="s">
        <v>1105</v>
      </c>
      <c r="G99" s="6">
        <v>-22.74</v>
      </c>
      <c r="H99" s="6">
        <v>-45.59</v>
      </c>
      <c r="I99" s="6">
        <v>1642</v>
      </c>
      <c r="J99" s="8">
        <v>3495.45982983364</v>
      </c>
      <c r="K99" t="s">
        <v>1166</v>
      </c>
      <c r="L99" t="s">
        <v>1062</v>
      </c>
      <c r="M99">
        <v>600</v>
      </c>
      <c r="N99">
        <v>600</v>
      </c>
      <c r="O99">
        <v>549.73</v>
      </c>
      <c r="P99">
        <v>10196.65</v>
      </c>
      <c r="Q99">
        <v>18875.330000000002</v>
      </c>
      <c r="R99">
        <v>5265.2</v>
      </c>
      <c r="S99">
        <v>34606.78</v>
      </c>
      <c r="T99">
        <v>0</v>
      </c>
      <c r="U99">
        <v>4572.29</v>
      </c>
      <c r="V99">
        <v>0</v>
      </c>
      <c r="W99" s="181">
        <f t="shared" si="17"/>
        <v>14768.939999999999</v>
      </c>
      <c r="X99" s="181">
        <f t="shared" si="18"/>
        <v>24.614899999999999</v>
      </c>
      <c r="Y99" s="174">
        <v>74065.97</v>
      </c>
      <c r="Z99" s="181">
        <f t="shared" si="19"/>
        <v>123.44328333333334</v>
      </c>
      <c r="AA99" s="174">
        <v>0.74221670221830627</v>
      </c>
      <c r="AB99" s="174">
        <v>13.76698367684916</v>
      </c>
      <c r="AC99" s="174">
        <v>25.484483629931539</v>
      </c>
      <c r="AD99" s="174">
        <v>7.108797738016527</v>
      </c>
      <c r="AE99" s="174">
        <v>46.724264868197899</v>
      </c>
      <c r="AF99">
        <v>0</v>
      </c>
      <c r="AG99" s="106">
        <v>6.1732668862636917</v>
      </c>
      <c r="AH99" s="106">
        <v>0</v>
      </c>
      <c r="AI99" s="106">
        <v>100</v>
      </c>
      <c r="AJ99">
        <v>40.229999999999997</v>
      </c>
      <c r="AK99">
        <v>25.53</v>
      </c>
      <c r="AL99">
        <v>57.68</v>
      </c>
      <c r="AM99">
        <v>123.44</v>
      </c>
      <c r="AN99" t="s">
        <v>1063</v>
      </c>
      <c r="AO99">
        <v>9.9</v>
      </c>
      <c r="AP99">
        <v>8.33</v>
      </c>
      <c r="AQ99">
        <v>12.806699999999999</v>
      </c>
      <c r="AR99" t="s">
        <v>1071</v>
      </c>
      <c r="AS99" t="s">
        <v>1073</v>
      </c>
      <c r="AT99" t="s">
        <v>1075</v>
      </c>
      <c r="AU99" t="s">
        <v>1078</v>
      </c>
      <c r="AV99" t="s">
        <v>1082</v>
      </c>
      <c r="AW99" t="s">
        <v>1084</v>
      </c>
      <c r="AX99" s="65">
        <f t="shared" si="32"/>
        <v>583.5</v>
      </c>
      <c r="AY99" s="65">
        <v>2862.47</v>
      </c>
      <c r="AZ99" s="106">
        <v>484.64030282437136</v>
      </c>
      <c r="BA99" s="65">
        <f t="shared" si="20"/>
        <v>3930.610302824371</v>
      </c>
      <c r="BB99" s="65">
        <f t="shared" si="21"/>
        <v>14284.299697175627</v>
      </c>
      <c r="BC99" s="65">
        <f t="shared" si="22"/>
        <v>549.73</v>
      </c>
      <c r="BD99" s="65">
        <f t="shared" si="23"/>
        <v>23557.030000000002</v>
      </c>
      <c r="BE99" s="65">
        <f t="shared" si="24"/>
        <v>31744.309999999998</v>
      </c>
      <c r="BF99" s="65">
        <f t="shared" si="25"/>
        <v>70135.359697175634</v>
      </c>
      <c r="BG99" s="66">
        <f t="shared" si="26"/>
        <v>561.5157575463387</v>
      </c>
      <c r="BH99" s="66">
        <f t="shared" si="27"/>
        <v>24.628102926164875</v>
      </c>
      <c r="BI99" s="66">
        <f t="shared" si="28"/>
        <v>0.91621666666666668</v>
      </c>
      <c r="BJ99" s="66">
        <f t="shared" si="29"/>
        <v>40.615568965517248</v>
      </c>
      <c r="BK99" s="66">
        <f t="shared" si="30"/>
        <v>54.731568965517241</v>
      </c>
      <c r="BL99" s="66">
        <f t="shared" si="31"/>
        <v>120.92303396064764</v>
      </c>
      <c r="BM99" s="207">
        <f t="shared" si="33"/>
        <v>39871.979999999996</v>
      </c>
    </row>
    <row r="100" spans="1:65" x14ac:dyDescent="0.35">
      <c r="A100" s="1">
        <v>177</v>
      </c>
      <c r="B100">
        <v>11</v>
      </c>
      <c r="C100" t="s">
        <v>37</v>
      </c>
      <c r="D100" t="s">
        <v>1313</v>
      </c>
      <c r="E100" s="6" t="s">
        <v>1104</v>
      </c>
      <c r="F100" s="7" t="s">
        <v>1106</v>
      </c>
      <c r="G100" s="6">
        <v>-23.85</v>
      </c>
      <c r="H100" s="6">
        <v>-46.64</v>
      </c>
      <c r="I100" s="6">
        <v>792</v>
      </c>
      <c r="J100" s="8">
        <v>14172.2970393051</v>
      </c>
      <c r="K100" t="s">
        <v>1166</v>
      </c>
      <c r="L100" t="s">
        <v>1062</v>
      </c>
      <c r="M100">
        <v>600</v>
      </c>
      <c r="N100">
        <v>600</v>
      </c>
      <c r="O100">
        <v>150.97999999999999</v>
      </c>
      <c r="P100">
        <v>13874.61</v>
      </c>
      <c r="Q100">
        <v>18875.330000000002</v>
      </c>
      <c r="R100">
        <v>5266.4</v>
      </c>
      <c r="S100">
        <v>34606.78</v>
      </c>
      <c r="T100">
        <v>0</v>
      </c>
      <c r="U100">
        <v>4572.29</v>
      </c>
      <c r="V100">
        <v>0</v>
      </c>
      <c r="W100" s="181">
        <f t="shared" si="17"/>
        <v>18446.900000000001</v>
      </c>
      <c r="X100" s="181">
        <f t="shared" si="18"/>
        <v>30.744833333333336</v>
      </c>
      <c r="Y100" s="174">
        <v>77346.38</v>
      </c>
      <c r="Z100" s="181">
        <f t="shared" si="19"/>
        <v>128.91063333333335</v>
      </c>
      <c r="AA100" s="174">
        <v>0.19519982706365829</v>
      </c>
      <c r="AB100" s="174">
        <v>17.938279722981221</v>
      </c>
      <c r="AC100" s="174">
        <v>24.40363724844007</v>
      </c>
      <c r="AD100" s="174">
        <v>6.8088512998281221</v>
      </c>
      <c r="AE100" s="174">
        <v>44.742598166843742</v>
      </c>
      <c r="AF100">
        <v>0</v>
      </c>
      <c r="AG100" s="106">
        <v>5.911446663696478</v>
      </c>
      <c r="AH100" s="106">
        <v>0</v>
      </c>
      <c r="AI100" s="106">
        <v>100</v>
      </c>
      <c r="AJ100">
        <v>40.24</v>
      </c>
      <c r="AK100">
        <v>31</v>
      </c>
      <c r="AL100">
        <v>57.68</v>
      </c>
      <c r="AM100">
        <v>128.91</v>
      </c>
      <c r="AN100" t="s">
        <v>1064</v>
      </c>
      <c r="AO100">
        <v>9.9</v>
      </c>
      <c r="AP100">
        <v>8.33</v>
      </c>
      <c r="AQ100">
        <v>12.806699999999999</v>
      </c>
      <c r="AR100" t="s">
        <v>1071</v>
      </c>
      <c r="AS100" t="s">
        <v>1073</v>
      </c>
      <c r="AT100" t="s">
        <v>1075</v>
      </c>
      <c r="AU100" t="s">
        <v>1078</v>
      </c>
      <c r="AV100" t="s">
        <v>1082</v>
      </c>
      <c r="AW100" t="s">
        <v>1084</v>
      </c>
      <c r="AX100" s="65">
        <f t="shared" si="32"/>
        <v>583.5</v>
      </c>
      <c r="AY100" s="65">
        <v>2862.47</v>
      </c>
      <c r="AZ100" s="106">
        <v>702.25782561585197</v>
      </c>
      <c r="BA100" s="65">
        <f t="shared" si="20"/>
        <v>4148.2278256158515</v>
      </c>
      <c r="BB100" s="65">
        <f t="shared" si="21"/>
        <v>17744.642174384149</v>
      </c>
      <c r="BC100" s="65">
        <f t="shared" si="22"/>
        <v>150.97999999999999</v>
      </c>
      <c r="BD100" s="65">
        <f t="shared" si="23"/>
        <v>23558.230000000003</v>
      </c>
      <c r="BE100" s="65">
        <f t="shared" si="24"/>
        <v>31744.309999999998</v>
      </c>
      <c r="BF100" s="65">
        <f t="shared" si="25"/>
        <v>73198.152174384159</v>
      </c>
      <c r="BG100" s="66">
        <f t="shared" si="26"/>
        <v>592.60397508797882</v>
      </c>
      <c r="BH100" s="66">
        <f t="shared" si="27"/>
        <v>30.594210645489913</v>
      </c>
      <c r="BI100" s="66">
        <f t="shared" si="28"/>
        <v>0.25163333333333332</v>
      </c>
      <c r="BJ100" s="66">
        <f t="shared" si="29"/>
        <v>40.617637931034487</v>
      </c>
      <c r="BK100" s="66">
        <f t="shared" si="30"/>
        <v>54.731568965517241</v>
      </c>
      <c r="BL100" s="66">
        <f t="shared" si="31"/>
        <v>126.20371064548993</v>
      </c>
      <c r="BM100" s="207">
        <f t="shared" si="33"/>
        <v>39873.18</v>
      </c>
    </row>
    <row r="101" spans="1:65" x14ac:dyDescent="0.35">
      <c r="A101" s="1">
        <v>178</v>
      </c>
      <c r="B101">
        <v>11</v>
      </c>
      <c r="C101" t="s">
        <v>37</v>
      </c>
      <c r="D101" t="s">
        <v>1314</v>
      </c>
      <c r="E101" s="6" t="s">
        <v>1107</v>
      </c>
      <c r="F101" s="7" t="s">
        <v>1108</v>
      </c>
      <c r="G101" s="6">
        <v>-30.03</v>
      </c>
      <c r="H101" s="6">
        <v>-51.23</v>
      </c>
      <c r="I101" s="6">
        <v>47</v>
      </c>
      <c r="J101" s="8">
        <v>23954.0527728093</v>
      </c>
      <c r="K101" t="s">
        <v>1166</v>
      </c>
      <c r="L101" t="s">
        <v>1062</v>
      </c>
      <c r="M101">
        <v>600</v>
      </c>
      <c r="N101">
        <v>600</v>
      </c>
      <c r="O101">
        <v>248.66</v>
      </c>
      <c r="P101">
        <v>15232.36</v>
      </c>
      <c r="Q101">
        <v>18875.330000000002</v>
      </c>
      <c r="R101">
        <v>5272.4</v>
      </c>
      <c r="S101">
        <v>34606.78</v>
      </c>
      <c r="T101">
        <v>0</v>
      </c>
      <c r="U101">
        <v>4572.29</v>
      </c>
      <c r="V101">
        <v>0</v>
      </c>
      <c r="W101" s="181">
        <f t="shared" si="17"/>
        <v>19804.650000000001</v>
      </c>
      <c r="X101" s="181">
        <f t="shared" si="18"/>
        <v>33.007750000000001</v>
      </c>
      <c r="Y101" s="174">
        <v>78807.8</v>
      </c>
      <c r="Z101" s="181">
        <f t="shared" si="19"/>
        <v>131.34633333333335</v>
      </c>
      <c r="AA101" s="174">
        <v>0.31552714325231762</v>
      </c>
      <c r="AB101" s="174">
        <v>19.328492864919461</v>
      </c>
      <c r="AC101" s="174">
        <v>23.951093673468868</v>
      </c>
      <c r="AD101" s="174">
        <v>6.6902007161727646</v>
      </c>
      <c r="AE101" s="174">
        <v>43.912886795469483</v>
      </c>
      <c r="AF101">
        <v>0</v>
      </c>
      <c r="AG101" s="106">
        <v>5.8018241849157066</v>
      </c>
      <c r="AH101" s="106">
        <v>0</v>
      </c>
      <c r="AI101" s="106">
        <v>100</v>
      </c>
      <c r="AJ101">
        <v>40.25</v>
      </c>
      <c r="AK101">
        <v>33.42</v>
      </c>
      <c r="AL101">
        <v>57.68</v>
      </c>
      <c r="AM101">
        <v>131.35</v>
      </c>
      <c r="AN101" t="s">
        <v>1065</v>
      </c>
      <c r="AO101">
        <v>9.9</v>
      </c>
      <c r="AP101">
        <v>8.33</v>
      </c>
      <c r="AQ101">
        <v>12.806699999999999</v>
      </c>
      <c r="AR101" t="s">
        <v>1071</v>
      </c>
      <c r="AS101" t="s">
        <v>1073</v>
      </c>
      <c r="AT101" t="s">
        <v>1075</v>
      </c>
      <c r="AU101" t="s">
        <v>1078</v>
      </c>
      <c r="AV101" t="s">
        <v>1082</v>
      </c>
      <c r="AW101" t="s">
        <v>1084</v>
      </c>
      <c r="AX101" s="65">
        <f t="shared" si="32"/>
        <v>583.5</v>
      </c>
      <c r="AY101" s="65">
        <v>2862.47</v>
      </c>
      <c r="AZ101" s="106">
        <v>781.18894611913811</v>
      </c>
      <c r="BA101" s="65">
        <f t="shared" si="20"/>
        <v>4227.1589461191379</v>
      </c>
      <c r="BB101" s="65">
        <f t="shared" si="21"/>
        <v>19023.461053880863</v>
      </c>
      <c r="BC101" s="65">
        <f t="shared" si="22"/>
        <v>248.66</v>
      </c>
      <c r="BD101" s="65">
        <f t="shared" si="23"/>
        <v>23564.230000000003</v>
      </c>
      <c r="BE101" s="65">
        <f t="shared" si="24"/>
        <v>31744.309999999998</v>
      </c>
      <c r="BF101" s="65">
        <f t="shared" si="25"/>
        <v>74580.64105388087</v>
      </c>
      <c r="BG101" s="66">
        <f t="shared" si="26"/>
        <v>603.87984944559116</v>
      </c>
      <c r="BH101" s="66">
        <f t="shared" si="27"/>
        <v>32.799070782553208</v>
      </c>
      <c r="BI101" s="66">
        <f t="shared" si="28"/>
        <v>0.41443333333333332</v>
      </c>
      <c r="BJ101" s="66">
        <f t="shared" si="29"/>
        <v>40.627982758620696</v>
      </c>
      <c r="BK101" s="66">
        <f t="shared" si="30"/>
        <v>54.731568965517241</v>
      </c>
      <c r="BL101" s="66">
        <f t="shared" si="31"/>
        <v>128.58731216186357</v>
      </c>
      <c r="BM101" s="207">
        <f t="shared" si="33"/>
        <v>39879.18</v>
      </c>
    </row>
    <row r="102" spans="1:65" x14ac:dyDescent="0.35">
      <c r="A102" s="1">
        <v>179</v>
      </c>
      <c r="B102">
        <v>11</v>
      </c>
      <c r="C102" t="s">
        <v>37</v>
      </c>
      <c r="D102" t="s">
        <v>1315</v>
      </c>
      <c r="E102" s="6" t="s">
        <v>1109</v>
      </c>
      <c r="F102" s="7" t="s">
        <v>1110</v>
      </c>
      <c r="G102" s="6">
        <v>-15.37</v>
      </c>
      <c r="H102" s="6">
        <v>-48.78</v>
      </c>
      <c r="I102" s="6">
        <v>770</v>
      </c>
      <c r="J102" s="8">
        <v>31081.371963744201</v>
      </c>
      <c r="K102" t="s">
        <v>1166</v>
      </c>
      <c r="L102" t="s">
        <v>1062</v>
      </c>
      <c r="M102">
        <v>600</v>
      </c>
      <c r="N102">
        <v>600</v>
      </c>
      <c r="O102">
        <v>10.220000000000001</v>
      </c>
      <c r="P102">
        <v>20978.58</v>
      </c>
      <c r="Q102">
        <v>18875.330000000002</v>
      </c>
      <c r="R102">
        <v>5266.4</v>
      </c>
      <c r="S102">
        <v>34606.78</v>
      </c>
      <c r="T102">
        <v>0</v>
      </c>
      <c r="U102">
        <v>4572.29</v>
      </c>
      <c r="V102">
        <v>0</v>
      </c>
      <c r="W102" s="181">
        <f t="shared" si="17"/>
        <v>25550.870000000003</v>
      </c>
      <c r="X102" s="181">
        <f t="shared" si="18"/>
        <v>42.584783333333341</v>
      </c>
      <c r="Y102" s="174">
        <v>84309.6</v>
      </c>
      <c r="Z102" s="181">
        <f t="shared" si="19"/>
        <v>140.51600000000002</v>
      </c>
      <c r="AA102" s="174">
        <v>1.2121988480552629E-2</v>
      </c>
      <c r="AB102" s="174">
        <v>24.882789148566712</v>
      </c>
      <c r="AC102" s="174">
        <v>22.388114757987228</v>
      </c>
      <c r="AD102" s="174">
        <v>6.2465009915834013</v>
      </c>
      <c r="AE102" s="174">
        <v>41.047259149610483</v>
      </c>
      <c r="AF102">
        <v>0</v>
      </c>
      <c r="AG102" s="106">
        <v>5.423213963771623</v>
      </c>
      <c r="AH102" s="106">
        <v>0</v>
      </c>
      <c r="AI102" s="106">
        <v>100</v>
      </c>
      <c r="AJ102">
        <v>40.24</v>
      </c>
      <c r="AK102">
        <v>42.6</v>
      </c>
      <c r="AL102">
        <v>57.68</v>
      </c>
      <c r="AM102">
        <v>140.52000000000001</v>
      </c>
      <c r="AN102" t="s">
        <v>1066</v>
      </c>
      <c r="AO102">
        <v>9.9</v>
      </c>
      <c r="AP102">
        <v>8.33</v>
      </c>
      <c r="AQ102">
        <v>12.806699999999999</v>
      </c>
      <c r="AR102" t="s">
        <v>1071</v>
      </c>
      <c r="AS102" t="s">
        <v>1073</v>
      </c>
      <c r="AT102" t="s">
        <v>1075</v>
      </c>
      <c r="AU102" t="s">
        <v>1078</v>
      </c>
      <c r="AV102" t="s">
        <v>1082</v>
      </c>
      <c r="AW102" t="s">
        <v>1084</v>
      </c>
      <c r="AX102" s="65">
        <f t="shared" si="32"/>
        <v>583.5</v>
      </c>
      <c r="AY102" s="65">
        <v>2862.47</v>
      </c>
      <c r="AZ102" s="106">
        <v>1073.2212177916131</v>
      </c>
      <c r="BA102" s="65">
        <f t="shared" si="20"/>
        <v>4519.1912177916129</v>
      </c>
      <c r="BB102" s="65">
        <f t="shared" si="21"/>
        <v>24477.648782208391</v>
      </c>
      <c r="BC102" s="65">
        <f t="shared" si="22"/>
        <v>10.220000000000001</v>
      </c>
      <c r="BD102" s="65">
        <f t="shared" si="23"/>
        <v>23558.230000000003</v>
      </c>
      <c r="BE102" s="65">
        <f t="shared" si="24"/>
        <v>31744.309999999998</v>
      </c>
      <c r="BF102" s="65">
        <f t="shared" si="25"/>
        <v>79790.408782208397</v>
      </c>
      <c r="BG102" s="66">
        <f t="shared" si="26"/>
        <v>645.59874539880184</v>
      </c>
      <c r="BH102" s="66">
        <f t="shared" si="27"/>
        <v>42.202842727945502</v>
      </c>
      <c r="BI102" s="66">
        <f t="shared" si="28"/>
        <v>1.7033333333333334E-2</v>
      </c>
      <c r="BJ102" s="66">
        <f t="shared" si="29"/>
        <v>40.617637931034487</v>
      </c>
      <c r="BK102" s="66">
        <f t="shared" si="30"/>
        <v>54.731568965517241</v>
      </c>
      <c r="BL102" s="66">
        <f t="shared" si="31"/>
        <v>137.5696703141524</v>
      </c>
      <c r="BM102" s="207">
        <f t="shared" si="33"/>
        <v>39873.18</v>
      </c>
    </row>
    <row r="103" spans="1:65" x14ac:dyDescent="0.35">
      <c r="A103" s="1">
        <v>180</v>
      </c>
      <c r="B103">
        <v>11</v>
      </c>
      <c r="C103" t="s">
        <v>37</v>
      </c>
      <c r="D103" t="s">
        <v>1316</v>
      </c>
      <c r="E103" s="6" t="s">
        <v>1111</v>
      </c>
      <c r="F103" s="7" t="s">
        <v>1112</v>
      </c>
      <c r="G103" s="6">
        <v>-22.86</v>
      </c>
      <c r="H103" s="6">
        <v>-43.41</v>
      </c>
      <c r="I103" s="6">
        <v>45</v>
      </c>
      <c r="J103" s="8">
        <v>45016.2336447989</v>
      </c>
      <c r="K103" t="s">
        <v>1166</v>
      </c>
      <c r="L103" t="s">
        <v>1062</v>
      </c>
      <c r="M103">
        <v>600</v>
      </c>
      <c r="N103">
        <v>600</v>
      </c>
      <c r="O103">
        <v>0</v>
      </c>
      <c r="P103">
        <v>20296.560000000001</v>
      </c>
      <c r="Q103">
        <v>18875.330000000002</v>
      </c>
      <c r="R103">
        <v>5262.4</v>
      </c>
      <c r="S103">
        <v>34606.78</v>
      </c>
      <c r="T103">
        <v>0</v>
      </c>
      <c r="U103">
        <v>4572.29</v>
      </c>
      <c r="V103">
        <v>0</v>
      </c>
      <c r="W103" s="181">
        <f t="shared" si="17"/>
        <v>24868.850000000002</v>
      </c>
      <c r="X103" s="181">
        <f t="shared" si="18"/>
        <v>41.448083333333336</v>
      </c>
      <c r="Y103" s="174">
        <v>83613.350000000006</v>
      </c>
      <c r="Z103" s="181">
        <f t="shared" si="19"/>
        <v>139.35558333333336</v>
      </c>
      <c r="AA103" s="174">
        <v>0</v>
      </c>
      <c r="AB103" s="174">
        <v>24.274305478730369</v>
      </c>
      <c r="AC103" s="174">
        <v>22.574541027240269</v>
      </c>
      <c r="AD103" s="174">
        <v>6.2937318023975823</v>
      </c>
      <c r="AE103" s="174">
        <v>41.389060478978543</v>
      </c>
      <c r="AF103">
        <v>0</v>
      </c>
      <c r="AG103" s="106">
        <v>5.4683731724658804</v>
      </c>
      <c r="AH103" s="106">
        <v>0</v>
      </c>
      <c r="AI103" s="106">
        <v>100</v>
      </c>
      <c r="AJ103">
        <v>40.229999999999997</v>
      </c>
      <c r="AK103">
        <v>41.45</v>
      </c>
      <c r="AL103">
        <v>57.68</v>
      </c>
      <c r="AM103">
        <v>139.36000000000001</v>
      </c>
      <c r="AN103" t="s">
        <v>1067</v>
      </c>
      <c r="AO103">
        <v>9.9</v>
      </c>
      <c r="AP103">
        <v>8.33</v>
      </c>
      <c r="AQ103">
        <v>12.806699999999999</v>
      </c>
      <c r="AR103" t="s">
        <v>1071</v>
      </c>
      <c r="AS103" t="s">
        <v>1073</v>
      </c>
      <c r="AT103" t="s">
        <v>1075</v>
      </c>
      <c r="AU103" t="s">
        <v>1078</v>
      </c>
      <c r="AV103" t="s">
        <v>1082</v>
      </c>
      <c r="AW103" t="s">
        <v>1084</v>
      </c>
      <c r="AX103" s="65">
        <f t="shared" si="32"/>
        <v>583.5</v>
      </c>
      <c r="AY103" s="65">
        <v>2862.47</v>
      </c>
      <c r="AZ103" s="106">
        <v>1085.6462659361659</v>
      </c>
      <c r="BA103" s="65">
        <f t="shared" si="20"/>
        <v>4531.6162659361653</v>
      </c>
      <c r="BB103" s="65">
        <f t="shared" si="21"/>
        <v>23783.203734063834</v>
      </c>
      <c r="BC103" s="65">
        <f t="shared" si="22"/>
        <v>0</v>
      </c>
      <c r="BD103" s="65">
        <f t="shared" si="23"/>
        <v>23554.230000000003</v>
      </c>
      <c r="BE103" s="65">
        <f t="shared" si="24"/>
        <v>31744.309999999998</v>
      </c>
      <c r="BF103" s="65">
        <f t="shared" si="25"/>
        <v>79081.733734063833</v>
      </c>
      <c r="BG103" s="66">
        <f t="shared" si="26"/>
        <v>647.37375227659504</v>
      </c>
      <c r="BH103" s="66">
        <f t="shared" si="27"/>
        <v>41.005523679420406</v>
      </c>
      <c r="BI103" s="66">
        <f t="shared" si="28"/>
        <v>0</v>
      </c>
      <c r="BJ103" s="66">
        <f t="shared" si="29"/>
        <v>40.610741379310348</v>
      </c>
      <c r="BK103" s="66">
        <f t="shared" si="30"/>
        <v>54.731568965517241</v>
      </c>
      <c r="BL103" s="66">
        <f t="shared" si="31"/>
        <v>136.34781678286868</v>
      </c>
      <c r="BM103" s="207">
        <f t="shared" si="33"/>
        <v>39869.18</v>
      </c>
    </row>
    <row r="104" spans="1:65" x14ac:dyDescent="0.35">
      <c r="A104" s="1">
        <v>181</v>
      </c>
      <c r="B104">
        <v>11</v>
      </c>
      <c r="C104" t="s">
        <v>37</v>
      </c>
      <c r="D104" t="s">
        <v>1317</v>
      </c>
      <c r="E104" s="6" t="s">
        <v>1113</v>
      </c>
      <c r="F104" s="7" t="s">
        <v>1114</v>
      </c>
      <c r="G104" s="6">
        <v>-20.32</v>
      </c>
      <c r="H104" s="6">
        <v>-40.340000000000003</v>
      </c>
      <c r="I104" s="6">
        <v>9</v>
      </c>
      <c r="J104" s="8">
        <v>54061.366139626101</v>
      </c>
      <c r="K104" t="s">
        <v>1166</v>
      </c>
      <c r="L104" t="s">
        <v>1062</v>
      </c>
      <c r="M104">
        <v>600</v>
      </c>
      <c r="N104">
        <v>600</v>
      </c>
      <c r="O104">
        <v>0</v>
      </c>
      <c r="P104">
        <v>21972.45</v>
      </c>
      <c r="Q104">
        <v>18875.330000000002</v>
      </c>
      <c r="R104">
        <v>5264.2</v>
      </c>
      <c r="S104">
        <v>34606.78</v>
      </c>
      <c r="T104">
        <v>0</v>
      </c>
      <c r="U104">
        <v>4572.29</v>
      </c>
      <c r="V104">
        <v>0</v>
      </c>
      <c r="W104" s="181">
        <f t="shared" si="17"/>
        <v>26544.74</v>
      </c>
      <c r="X104" s="181">
        <f t="shared" si="18"/>
        <v>44.241233333333334</v>
      </c>
      <c r="Y104" s="174">
        <v>85291.04</v>
      </c>
      <c r="Z104" s="181">
        <f t="shared" si="19"/>
        <v>142.15173333333331</v>
      </c>
      <c r="AA104" s="174">
        <v>0</v>
      </c>
      <c r="AB104" s="174">
        <v>25.761733002669452</v>
      </c>
      <c r="AC104" s="174">
        <v>22.130495770716369</v>
      </c>
      <c r="AD104" s="174">
        <v>6.1720433940071553</v>
      </c>
      <c r="AE104" s="174">
        <v>40.574930262311263</v>
      </c>
      <c r="AF104">
        <v>0</v>
      </c>
      <c r="AG104" s="106">
        <v>5.3608092948567636</v>
      </c>
      <c r="AH104" s="106">
        <v>0</v>
      </c>
      <c r="AI104" s="106">
        <v>100</v>
      </c>
      <c r="AJ104">
        <v>40.229999999999997</v>
      </c>
      <c r="AK104">
        <v>44.24</v>
      </c>
      <c r="AL104">
        <v>57.68</v>
      </c>
      <c r="AM104">
        <v>142.15</v>
      </c>
      <c r="AN104" t="s">
        <v>1068</v>
      </c>
      <c r="AO104">
        <v>9.9</v>
      </c>
      <c r="AP104">
        <v>8.33</v>
      </c>
      <c r="AQ104">
        <v>12.806699999999999</v>
      </c>
      <c r="AR104" t="s">
        <v>1071</v>
      </c>
      <c r="AS104" t="s">
        <v>1073</v>
      </c>
      <c r="AT104" t="s">
        <v>1075</v>
      </c>
      <c r="AU104" t="s">
        <v>1078</v>
      </c>
      <c r="AV104" t="s">
        <v>1082</v>
      </c>
      <c r="AW104" t="s">
        <v>1084</v>
      </c>
      <c r="AX104" s="65">
        <f t="shared" si="32"/>
        <v>583.5</v>
      </c>
      <c r="AY104" s="65">
        <v>2862.47</v>
      </c>
      <c r="AZ104" s="106">
        <v>1180.3093355207629</v>
      </c>
      <c r="BA104" s="65">
        <f t="shared" si="20"/>
        <v>4626.2793355207632</v>
      </c>
      <c r="BB104" s="65">
        <f t="shared" si="21"/>
        <v>25364.430664479238</v>
      </c>
      <c r="BC104" s="65">
        <f t="shared" si="22"/>
        <v>0</v>
      </c>
      <c r="BD104" s="65">
        <f t="shared" si="23"/>
        <v>23556.030000000002</v>
      </c>
      <c r="BE104" s="65">
        <f t="shared" si="24"/>
        <v>31744.309999999998</v>
      </c>
      <c r="BF104" s="65">
        <f t="shared" si="25"/>
        <v>80664.760664479225</v>
      </c>
      <c r="BG104" s="66">
        <f t="shared" si="26"/>
        <v>660.8970479315376</v>
      </c>
      <c r="BH104" s="66">
        <f t="shared" si="27"/>
        <v>43.731777007722826</v>
      </c>
      <c r="BI104" s="66">
        <f t="shared" si="28"/>
        <v>0</v>
      </c>
      <c r="BJ104" s="66">
        <f t="shared" si="29"/>
        <v>40.613844827586213</v>
      </c>
      <c r="BK104" s="66">
        <f t="shared" si="30"/>
        <v>54.731568965517241</v>
      </c>
      <c r="BL104" s="66">
        <f t="shared" si="31"/>
        <v>139.07717355944695</v>
      </c>
      <c r="BM104" s="207">
        <f t="shared" si="33"/>
        <v>39870.979999999996</v>
      </c>
    </row>
    <row r="105" spans="1:65" x14ac:dyDescent="0.35">
      <c r="A105" s="1">
        <v>182</v>
      </c>
      <c r="B105">
        <v>11</v>
      </c>
      <c r="C105" t="s">
        <v>37</v>
      </c>
      <c r="D105" t="s">
        <v>1318</v>
      </c>
      <c r="E105" s="6" t="s">
        <v>1115</v>
      </c>
      <c r="F105" s="7" t="s">
        <v>1116</v>
      </c>
      <c r="G105" s="6">
        <v>-8.0500000000000007</v>
      </c>
      <c r="H105" s="6">
        <v>-34.880000000000003</v>
      </c>
      <c r="I105" s="6">
        <v>10</v>
      </c>
      <c r="J105" s="8">
        <v>63550.072249703</v>
      </c>
      <c r="K105" t="s">
        <v>1166</v>
      </c>
      <c r="L105" t="s">
        <v>1062</v>
      </c>
      <c r="M105">
        <v>600</v>
      </c>
      <c r="N105">
        <v>600</v>
      </c>
      <c r="O105">
        <v>0</v>
      </c>
      <c r="P105">
        <v>25312.82</v>
      </c>
      <c r="Q105">
        <v>18875.330000000002</v>
      </c>
      <c r="R105">
        <v>5250.2</v>
      </c>
      <c r="S105">
        <v>34606.78</v>
      </c>
      <c r="T105">
        <v>0</v>
      </c>
      <c r="U105">
        <v>4572.29</v>
      </c>
      <c r="V105">
        <v>0</v>
      </c>
      <c r="W105" s="181">
        <f t="shared" si="17"/>
        <v>29885.11</v>
      </c>
      <c r="X105" s="181">
        <f t="shared" si="18"/>
        <v>49.808516666666669</v>
      </c>
      <c r="Y105" s="174">
        <v>88617.41</v>
      </c>
      <c r="Z105" s="181">
        <f t="shared" si="19"/>
        <v>147.69568333333333</v>
      </c>
      <c r="AA105" s="174">
        <v>0</v>
      </c>
      <c r="AB105" s="174">
        <v>28.564161376415761</v>
      </c>
      <c r="AC105" s="174">
        <v>21.29979876414804</v>
      </c>
      <c r="AD105" s="174">
        <v>5.924569449727767</v>
      </c>
      <c r="AE105" s="174">
        <v>39.051897364186111</v>
      </c>
      <c r="AF105">
        <v>0</v>
      </c>
      <c r="AG105" s="106">
        <v>5.1595843299866244</v>
      </c>
      <c r="AH105" s="106">
        <v>0</v>
      </c>
      <c r="AI105" s="106">
        <v>100</v>
      </c>
      <c r="AJ105">
        <v>40.21</v>
      </c>
      <c r="AK105">
        <v>49.81</v>
      </c>
      <c r="AL105">
        <v>57.68</v>
      </c>
      <c r="AM105">
        <v>147.69999999999999</v>
      </c>
      <c r="AN105" t="s">
        <v>1069</v>
      </c>
      <c r="AO105">
        <v>9.9</v>
      </c>
      <c r="AP105">
        <v>8.33</v>
      </c>
      <c r="AQ105">
        <v>12.806699999999999</v>
      </c>
      <c r="AR105" t="s">
        <v>1071</v>
      </c>
      <c r="AS105" t="s">
        <v>1073</v>
      </c>
      <c r="AT105" t="s">
        <v>1075</v>
      </c>
      <c r="AU105" t="s">
        <v>1078</v>
      </c>
      <c r="AV105" t="s">
        <v>1082</v>
      </c>
      <c r="AW105" t="s">
        <v>1084</v>
      </c>
      <c r="AX105" s="65">
        <f t="shared" si="32"/>
        <v>583.5</v>
      </c>
      <c r="AY105" s="65">
        <v>2862.47</v>
      </c>
      <c r="AZ105" s="106">
        <v>1334.919571900577</v>
      </c>
      <c r="BA105" s="65">
        <f t="shared" si="20"/>
        <v>4780.8895719005768</v>
      </c>
      <c r="BB105" s="65">
        <f t="shared" si="21"/>
        <v>28550.190428099424</v>
      </c>
      <c r="BC105" s="65">
        <f t="shared" si="22"/>
        <v>0</v>
      </c>
      <c r="BD105" s="65">
        <f t="shared" si="23"/>
        <v>23542.030000000002</v>
      </c>
      <c r="BE105" s="65">
        <f t="shared" si="24"/>
        <v>31744.309999999998</v>
      </c>
      <c r="BF105" s="65">
        <f t="shared" si="25"/>
        <v>83836.520428099422</v>
      </c>
      <c r="BG105" s="66">
        <f t="shared" si="26"/>
        <v>682.98422455722528</v>
      </c>
      <c r="BH105" s="66">
        <f t="shared" si="27"/>
        <v>49.224466255343835</v>
      </c>
      <c r="BI105" s="66">
        <f t="shared" si="28"/>
        <v>0</v>
      </c>
      <c r="BJ105" s="66">
        <f t="shared" si="29"/>
        <v>40.589706896551725</v>
      </c>
      <c r="BK105" s="66">
        <f t="shared" si="30"/>
        <v>54.731568965517241</v>
      </c>
      <c r="BL105" s="66">
        <f t="shared" si="31"/>
        <v>144.54572487603349</v>
      </c>
      <c r="BM105" s="207">
        <f t="shared" si="33"/>
        <v>39856.979999999996</v>
      </c>
    </row>
    <row r="106" spans="1:65" x14ac:dyDescent="0.35">
      <c r="A106" s="1">
        <v>183</v>
      </c>
      <c r="B106">
        <v>11</v>
      </c>
      <c r="C106" t="s">
        <v>37</v>
      </c>
      <c r="D106" t="s">
        <v>1319</v>
      </c>
      <c r="E106" s="6" t="s">
        <v>1117</v>
      </c>
      <c r="F106" s="7" t="s">
        <v>1118</v>
      </c>
      <c r="G106" s="6">
        <v>-3.8</v>
      </c>
      <c r="H106" s="6">
        <v>-38.53</v>
      </c>
      <c r="I106" s="6">
        <v>41</v>
      </c>
      <c r="J106" s="8">
        <v>71394.000753582499</v>
      </c>
      <c r="K106" t="s">
        <v>1166</v>
      </c>
      <c r="L106" t="s">
        <v>1062</v>
      </c>
      <c r="M106">
        <v>600</v>
      </c>
      <c r="N106">
        <v>600</v>
      </c>
      <c r="O106">
        <v>0</v>
      </c>
      <c r="P106">
        <v>24022.27</v>
      </c>
      <c r="Q106">
        <v>18875.330000000002</v>
      </c>
      <c r="R106">
        <v>5255.2</v>
      </c>
      <c r="S106">
        <v>34606.78</v>
      </c>
      <c r="T106">
        <v>0</v>
      </c>
      <c r="U106">
        <v>4572.29</v>
      </c>
      <c r="V106">
        <v>0</v>
      </c>
      <c r="W106" s="181">
        <f t="shared" si="17"/>
        <v>28594.560000000001</v>
      </c>
      <c r="X106" s="181">
        <f t="shared" si="18"/>
        <v>47.657600000000002</v>
      </c>
      <c r="Y106" s="174">
        <v>87331.86</v>
      </c>
      <c r="Z106" s="181">
        <f t="shared" si="19"/>
        <v>145.5531</v>
      </c>
      <c r="AA106" s="174">
        <v>0</v>
      </c>
      <c r="AB106" s="174">
        <v>27.506880077900551</v>
      </c>
      <c r="AC106" s="174">
        <v>21.613337904402819</v>
      </c>
      <c r="AD106" s="174">
        <v>6.0175060968585807</v>
      </c>
      <c r="AE106" s="174">
        <v>39.626752481854837</v>
      </c>
      <c r="AF106">
        <v>0</v>
      </c>
      <c r="AG106" s="106">
        <v>5.2355348895580596</v>
      </c>
      <c r="AH106" s="106">
        <v>0</v>
      </c>
      <c r="AI106" s="106">
        <v>100</v>
      </c>
      <c r="AJ106">
        <v>40.22</v>
      </c>
      <c r="AK106">
        <v>47.66</v>
      </c>
      <c r="AL106">
        <v>57.68</v>
      </c>
      <c r="AM106">
        <v>145.55000000000001</v>
      </c>
      <c r="AN106" t="s">
        <v>1070</v>
      </c>
      <c r="AO106">
        <v>9.9</v>
      </c>
      <c r="AP106">
        <v>8.33</v>
      </c>
      <c r="AQ106">
        <v>12.806699999999999</v>
      </c>
      <c r="AR106" t="s">
        <v>1071</v>
      </c>
      <c r="AS106" t="s">
        <v>1073</v>
      </c>
      <c r="AT106" t="s">
        <v>1075</v>
      </c>
      <c r="AU106" t="s">
        <v>1078</v>
      </c>
      <c r="AV106" t="s">
        <v>1082</v>
      </c>
      <c r="AW106" t="s">
        <v>1084</v>
      </c>
      <c r="AX106" s="65">
        <f t="shared" si="32"/>
        <v>583.5</v>
      </c>
      <c r="AY106" s="65">
        <v>2862.47</v>
      </c>
      <c r="AZ106" s="106">
        <v>1270.2908985140548</v>
      </c>
      <c r="BA106" s="65">
        <f t="shared" si="20"/>
        <v>4716.2608985140541</v>
      </c>
      <c r="BB106" s="65">
        <f t="shared" si="21"/>
        <v>27324.269101485945</v>
      </c>
      <c r="BC106" s="65">
        <f t="shared" si="22"/>
        <v>0</v>
      </c>
      <c r="BD106" s="65">
        <f t="shared" si="23"/>
        <v>23547.030000000002</v>
      </c>
      <c r="BE106" s="65">
        <f t="shared" si="24"/>
        <v>31744.309999999998</v>
      </c>
      <c r="BF106" s="65">
        <f t="shared" si="25"/>
        <v>82615.599101485946</v>
      </c>
      <c r="BG106" s="66">
        <f t="shared" si="26"/>
        <v>673.75155693057911</v>
      </c>
      <c r="BH106" s="66">
        <f t="shared" si="27"/>
        <v>47.11080879566542</v>
      </c>
      <c r="BI106" s="66">
        <f t="shared" si="28"/>
        <v>0</v>
      </c>
      <c r="BJ106" s="66">
        <f t="shared" si="29"/>
        <v>40.598327586206899</v>
      </c>
      <c r="BK106" s="66">
        <f t="shared" si="30"/>
        <v>54.731568965517241</v>
      </c>
      <c r="BL106" s="66">
        <f t="shared" si="31"/>
        <v>142.44068810601024</v>
      </c>
      <c r="BM106" s="207">
        <f t="shared" si="33"/>
        <v>39861.979999999996</v>
      </c>
    </row>
    <row r="107" spans="1:65" x14ac:dyDescent="0.35">
      <c r="A107" s="1">
        <v>248</v>
      </c>
      <c r="B107">
        <v>12</v>
      </c>
      <c r="C107" t="s">
        <v>37</v>
      </c>
      <c r="D107" t="s">
        <v>1320</v>
      </c>
      <c r="E107" s="6" t="s">
        <v>1104</v>
      </c>
      <c r="F107" s="7" t="s">
        <v>1105</v>
      </c>
      <c r="G107" s="6">
        <v>-22.74</v>
      </c>
      <c r="H107" s="6">
        <v>-45.59</v>
      </c>
      <c r="I107" s="6">
        <v>1642</v>
      </c>
      <c r="J107" s="8">
        <v>3495.45982983364</v>
      </c>
      <c r="K107" t="s">
        <v>1166</v>
      </c>
      <c r="L107" t="s">
        <v>1062</v>
      </c>
      <c r="M107">
        <v>600</v>
      </c>
      <c r="N107">
        <v>600</v>
      </c>
      <c r="O107">
        <v>890.84</v>
      </c>
      <c r="P107">
        <v>9261.02</v>
      </c>
      <c r="Q107">
        <v>18875.330000000002</v>
      </c>
      <c r="R107">
        <v>5265.2</v>
      </c>
      <c r="S107">
        <v>34606.78</v>
      </c>
      <c r="T107">
        <v>0</v>
      </c>
      <c r="U107">
        <v>4744.55</v>
      </c>
      <c r="V107">
        <v>0</v>
      </c>
      <c r="W107" s="181">
        <f t="shared" si="17"/>
        <v>14005.57</v>
      </c>
      <c r="X107" s="181">
        <f t="shared" si="18"/>
        <v>23.342616666666665</v>
      </c>
      <c r="Y107" s="174">
        <v>73643.7</v>
      </c>
      <c r="Z107" s="181">
        <f t="shared" si="19"/>
        <v>122.73949999999999</v>
      </c>
      <c r="AA107" s="174">
        <v>1.2096621978526341</v>
      </c>
      <c r="AB107" s="174">
        <v>12.575440940637151</v>
      </c>
      <c r="AC107" s="174">
        <v>25.630610629286689</v>
      </c>
      <c r="AD107" s="174">
        <v>7.1495592969934973</v>
      </c>
      <c r="AE107" s="174">
        <v>46.992179914914651</v>
      </c>
      <c r="AF107">
        <v>0</v>
      </c>
      <c r="AG107" s="106">
        <v>6.4425741781034924</v>
      </c>
      <c r="AH107" s="106">
        <v>0</v>
      </c>
      <c r="AI107" s="106">
        <v>100</v>
      </c>
      <c r="AJ107">
        <v>40.229999999999997</v>
      </c>
      <c r="AK107">
        <v>24.83</v>
      </c>
      <c r="AL107">
        <v>57.68</v>
      </c>
      <c r="AM107">
        <v>122.74</v>
      </c>
      <c r="AN107" t="s">
        <v>1063</v>
      </c>
      <c r="AO107">
        <v>9.9</v>
      </c>
      <c r="AP107">
        <v>8.33</v>
      </c>
      <c r="AQ107">
        <v>12.806699999999999</v>
      </c>
      <c r="AR107" t="s">
        <v>1071</v>
      </c>
      <c r="AS107" t="s">
        <v>1073</v>
      </c>
      <c r="AT107" t="s">
        <v>1075</v>
      </c>
      <c r="AU107" t="s">
        <v>1078</v>
      </c>
      <c r="AV107" t="s">
        <v>1080</v>
      </c>
      <c r="AW107" t="s">
        <v>1083</v>
      </c>
      <c r="AX107" s="65">
        <f t="shared" si="32"/>
        <v>583.5</v>
      </c>
      <c r="AY107" s="65">
        <v>2862.47</v>
      </c>
      <c r="AZ107" s="106">
        <v>495.31626560698248</v>
      </c>
      <c r="BA107" s="65">
        <f t="shared" si="20"/>
        <v>3941.2862656069824</v>
      </c>
      <c r="BB107" s="65">
        <f t="shared" si="21"/>
        <v>13510.253734393018</v>
      </c>
      <c r="BC107" s="65">
        <f t="shared" si="22"/>
        <v>890.84</v>
      </c>
      <c r="BD107" s="65">
        <f t="shared" si="23"/>
        <v>23557.030000000002</v>
      </c>
      <c r="BE107" s="65">
        <f t="shared" si="24"/>
        <v>31744.309999999998</v>
      </c>
      <c r="BF107" s="65">
        <f t="shared" si="25"/>
        <v>69702.41373439302</v>
      </c>
      <c r="BG107" s="66">
        <f t="shared" si="26"/>
        <v>563.04089508671177</v>
      </c>
      <c r="BH107" s="66">
        <f t="shared" si="27"/>
        <v>23.293540921367274</v>
      </c>
      <c r="BI107" s="66">
        <f t="shared" si="28"/>
        <v>1.4847333333333335</v>
      </c>
      <c r="BJ107" s="66">
        <f t="shared" si="29"/>
        <v>40.615568965517248</v>
      </c>
      <c r="BK107" s="66">
        <f t="shared" si="30"/>
        <v>54.731568965517241</v>
      </c>
      <c r="BL107" s="66">
        <f t="shared" si="31"/>
        <v>120.1765754041259</v>
      </c>
      <c r="BM107" s="207">
        <f t="shared" si="33"/>
        <v>39871.979999999996</v>
      </c>
    </row>
    <row r="108" spans="1:65" x14ac:dyDescent="0.35">
      <c r="A108" s="1">
        <v>249</v>
      </c>
      <c r="B108">
        <v>12</v>
      </c>
      <c r="C108" t="s">
        <v>37</v>
      </c>
      <c r="D108" t="s">
        <v>1321</v>
      </c>
      <c r="E108" s="6" t="s">
        <v>1104</v>
      </c>
      <c r="F108" s="7" t="s">
        <v>1106</v>
      </c>
      <c r="G108" s="6">
        <v>-23.85</v>
      </c>
      <c r="H108" s="6">
        <v>-46.64</v>
      </c>
      <c r="I108" s="6">
        <v>792</v>
      </c>
      <c r="J108" s="8">
        <v>14172.2970393051</v>
      </c>
      <c r="K108" t="s">
        <v>1166</v>
      </c>
      <c r="L108" t="s">
        <v>1062</v>
      </c>
      <c r="M108">
        <v>600</v>
      </c>
      <c r="N108">
        <v>600</v>
      </c>
      <c r="O108">
        <v>289.33</v>
      </c>
      <c r="P108">
        <v>13136.44</v>
      </c>
      <c r="Q108">
        <v>18875.330000000002</v>
      </c>
      <c r="R108">
        <v>5266.4</v>
      </c>
      <c r="S108">
        <v>34606.78</v>
      </c>
      <c r="T108">
        <v>0</v>
      </c>
      <c r="U108">
        <v>4744.55</v>
      </c>
      <c r="V108">
        <v>0</v>
      </c>
      <c r="W108" s="181">
        <f t="shared" si="17"/>
        <v>17880.990000000002</v>
      </c>
      <c r="X108" s="181">
        <f t="shared" si="18"/>
        <v>29.801650000000002</v>
      </c>
      <c r="Y108" s="174">
        <v>76918.820000000007</v>
      </c>
      <c r="Z108" s="181">
        <f t="shared" si="19"/>
        <v>128.19803333333334</v>
      </c>
      <c r="AA108" s="174">
        <v>0.3761498161308246</v>
      </c>
      <c r="AB108" s="174">
        <v>17.07831711406909</v>
      </c>
      <c r="AC108" s="174">
        <v>24.53928700414281</v>
      </c>
      <c r="AD108" s="174">
        <v>6.846698896316922</v>
      </c>
      <c r="AE108" s="174">
        <v>44.991303818753323</v>
      </c>
      <c r="AF108">
        <v>0</v>
      </c>
      <c r="AG108" s="106">
        <v>6.1682563513064812</v>
      </c>
      <c r="AH108" s="106">
        <v>0</v>
      </c>
      <c r="AI108" s="106">
        <v>100</v>
      </c>
      <c r="AJ108">
        <v>40.24</v>
      </c>
      <c r="AK108">
        <v>30.28</v>
      </c>
      <c r="AL108">
        <v>57.68</v>
      </c>
      <c r="AM108">
        <v>128.19999999999999</v>
      </c>
      <c r="AN108" t="s">
        <v>1064</v>
      </c>
      <c r="AO108">
        <v>9.9</v>
      </c>
      <c r="AP108">
        <v>8.33</v>
      </c>
      <c r="AQ108">
        <v>12.806699999999999</v>
      </c>
      <c r="AR108" t="s">
        <v>1071</v>
      </c>
      <c r="AS108" t="s">
        <v>1073</v>
      </c>
      <c r="AT108" t="s">
        <v>1075</v>
      </c>
      <c r="AU108" t="s">
        <v>1078</v>
      </c>
      <c r="AV108" t="s">
        <v>1080</v>
      </c>
      <c r="AW108" t="s">
        <v>1083</v>
      </c>
      <c r="AX108" s="65">
        <f t="shared" si="32"/>
        <v>583.5</v>
      </c>
      <c r="AY108" s="65">
        <v>2862.47</v>
      </c>
      <c r="AZ108" s="106">
        <v>711.08494537994079</v>
      </c>
      <c r="BA108" s="65">
        <f t="shared" si="20"/>
        <v>4157.0549453799404</v>
      </c>
      <c r="BB108" s="65">
        <f t="shared" si="21"/>
        <v>17169.90505462006</v>
      </c>
      <c r="BC108" s="65">
        <f t="shared" si="22"/>
        <v>289.33</v>
      </c>
      <c r="BD108" s="65">
        <f t="shared" si="23"/>
        <v>23558.230000000003</v>
      </c>
      <c r="BE108" s="65">
        <f t="shared" si="24"/>
        <v>31744.309999999998</v>
      </c>
      <c r="BF108" s="65">
        <f t="shared" si="25"/>
        <v>72761.76505462006</v>
      </c>
      <c r="BG108" s="66">
        <f t="shared" si="26"/>
        <v>593.86499219713437</v>
      </c>
      <c r="BH108" s="66">
        <f t="shared" si="27"/>
        <v>29.603284576931138</v>
      </c>
      <c r="BI108" s="66">
        <f t="shared" si="28"/>
        <v>0.48221666666666663</v>
      </c>
      <c r="BJ108" s="66">
        <f t="shared" si="29"/>
        <v>40.617637931034487</v>
      </c>
      <c r="BK108" s="66">
        <f t="shared" si="30"/>
        <v>54.731568965517241</v>
      </c>
      <c r="BL108" s="66">
        <f t="shared" si="31"/>
        <v>125.45131905968977</v>
      </c>
      <c r="BM108" s="207">
        <f t="shared" si="33"/>
        <v>39873.18</v>
      </c>
    </row>
    <row r="109" spans="1:65" x14ac:dyDescent="0.35">
      <c r="A109" s="1">
        <v>250</v>
      </c>
      <c r="B109">
        <v>12</v>
      </c>
      <c r="C109" t="s">
        <v>37</v>
      </c>
      <c r="D109" t="s">
        <v>1322</v>
      </c>
      <c r="E109" s="6" t="s">
        <v>1107</v>
      </c>
      <c r="F109" s="7" t="s">
        <v>1108</v>
      </c>
      <c r="G109" s="6">
        <v>-30.03</v>
      </c>
      <c r="H109" s="6">
        <v>-51.23</v>
      </c>
      <c r="I109" s="6">
        <v>47</v>
      </c>
      <c r="J109" s="8">
        <v>23954.0527728093</v>
      </c>
      <c r="K109" t="s">
        <v>1166</v>
      </c>
      <c r="L109" t="s">
        <v>1062</v>
      </c>
      <c r="M109">
        <v>600</v>
      </c>
      <c r="N109">
        <v>600</v>
      </c>
      <c r="O109">
        <v>455.68</v>
      </c>
      <c r="P109">
        <v>15477.27</v>
      </c>
      <c r="Q109">
        <v>18875.330000000002</v>
      </c>
      <c r="R109">
        <v>5272.4</v>
      </c>
      <c r="S109">
        <v>34606.78</v>
      </c>
      <c r="T109">
        <v>0</v>
      </c>
      <c r="U109">
        <v>4744.55</v>
      </c>
      <c r="V109">
        <v>0</v>
      </c>
      <c r="W109" s="181">
        <f t="shared" si="17"/>
        <v>20221.82</v>
      </c>
      <c r="X109" s="181">
        <f t="shared" si="18"/>
        <v>33.70303333333333</v>
      </c>
      <c r="Y109" s="174">
        <v>79432</v>
      </c>
      <c r="Z109" s="181">
        <f t="shared" si="19"/>
        <v>132.38666666666666</v>
      </c>
      <c r="AA109" s="174">
        <v>0.57367307885990526</v>
      </c>
      <c r="AB109" s="174">
        <v>19.484930506596839</v>
      </c>
      <c r="AC109" s="174">
        <v>23.762878940477389</v>
      </c>
      <c r="AD109" s="174">
        <v>6.6376271527847708</v>
      </c>
      <c r="AE109" s="174">
        <v>43.56780642562191</v>
      </c>
      <c r="AF109">
        <v>0</v>
      </c>
      <c r="AG109" s="106">
        <v>5.9730964850438113</v>
      </c>
      <c r="AH109" s="106">
        <v>0</v>
      </c>
      <c r="AI109" s="106">
        <v>100</v>
      </c>
      <c r="AJ109">
        <v>40.25</v>
      </c>
      <c r="AK109">
        <v>34.46</v>
      </c>
      <c r="AL109">
        <v>57.68</v>
      </c>
      <c r="AM109">
        <v>132.38999999999999</v>
      </c>
      <c r="AN109" t="s">
        <v>1065</v>
      </c>
      <c r="AO109">
        <v>9.9</v>
      </c>
      <c r="AP109">
        <v>8.33</v>
      </c>
      <c r="AQ109">
        <v>12.806699999999999</v>
      </c>
      <c r="AR109" t="s">
        <v>1071</v>
      </c>
      <c r="AS109" t="s">
        <v>1073</v>
      </c>
      <c r="AT109" t="s">
        <v>1075</v>
      </c>
      <c r="AU109" t="s">
        <v>1078</v>
      </c>
      <c r="AV109" t="s">
        <v>1080</v>
      </c>
      <c r="AW109" t="s">
        <v>1083</v>
      </c>
      <c r="AX109" s="65">
        <f t="shared" si="32"/>
        <v>583.5</v>
      </c>
      <c r="AY109" s="65">
        <v>2862.47</v>
      </c>
      <c r="AZ109" s="106">
        <v>815.33569573533259</v>
      </c>
      <c r="BA109" s="65">
        <f t="shared" si="20"/>
        <v>4261.3056957353328</v>
      </c>
      <c r="BB109" s="65">
        <f t="shared" si="21"/>
        <v>19406.484304264668</v>
      </c>
      <c r="BC109" s="65">
        <f t="shared" si="22"/>
        <v>455.68</v>
      </c>
      <c r="BD109" s="65">
        <f t="shared" si="23"/>
        <v>23564.230000000003</v>
      </c>
      <c r="BE109" s="65">
        <f t="shared" si="24"/>
        <v>31744.309999999998</v>
      </c>
      <c r="BF109" s="65">
        <f t="shared" si="25"/>
        <v>75170.694304264674</v>
      </c>
      <c r="BG109" s="66">
        <f t="shared" si="26"/>
        <v>608.75795653361899</v>
      </c>
      <c r="BH109" s="66">
        <f t="shared" si="27"/>
        <v>33.459455697008046</v>
      </c>
      <c r="BI109" s="66">
        <f t="shared" si="28"/>
        <v>0.75946666666666662</v>
      </c>
      <c r="BJ109" s="66">
        <f t="shared" si="29"/>
        <v>40.627982758620696</v>
      </c>
      <c r="BK109" s="66">
        <f t="shared" si="30"/>
        <v>54.731568965517241</v>
      </c>
      <c r="BL109" s="66">
        <f t="shared" si="31"/>
        <v>129.60464535218048</v>
      </c>
      <c r="BM109" s="207">
        <f t="shared" si="33"/>
        <v>39879.18</v>
      </c>
    </row>
    <row r="110" spans="1:65" x14ac:dyDescent="0.35">
      <c r="A110" s="1">
        <v>251</v>
      </c>
      <c r="B110">
        <v>12</v>
      </c>
      <c r="C110" t="s">
        <v>37</v>
      </c>
      <c r="D110" t="s">
        <v>1323</v>
      </c>
      <c r="E110" s="6" t="s">
        <v>1109</v>
      </c>
      <c r="F110" s="7" t="s">
        <v>1110</v>
      </c>
      <c r="G110" s="6">
        <v>-15.37</v>
      </c>
      <c r="H110" s="6">
        <v>-48.78</v>
      </c>
      <c r="I110" s="6">
        <v>770</v>
      </c>
      <c r="J110" s="8">
        <v>31081.371963744201</v>
      </c>
      <c r="K110" t="s">
        <v>1166</v>
      </c>
      <c r="L110" t="s">
        <v>1062</v>
      </c>
      <c r="M110">
        <v>600</v>
      </c>
      <c r="N110">
        <v>600</v>
      </c>
      <c r="O110">
        <v>14.6</v>
      </c>
      <c r="P110">
        <v>21711.32</v>
      </c>
      <c r="Q110">
        <v>18875.330000000002</v>
      </c>
      <c r="R110">
        <v>5266.4</v>
      </c>
      <c r="S110">
        <v>34606.78</v>
      </c>
      <c r="T110">
        <v>0</v>
      </c>
      <c r="U110">
        <v>4744.55</v>
      </c>
      <c r="V110">
        <v>0</v>
      </c>
      <c r="W110" s="181">
        <f t="shared" si="17"/>
        <v>26455.87</v>
      </c>
      <c r="X110" s="181">
        <f t="shared" si="18"/>
        <v>44.093116666666667</v>
      </c>
      <c r="Y110" s="174">
        <v>85218.97</v>
      </c>
      <c r="Z110" s="181">
        <f t="shared" si="19"/>
        <v>142.03161666666668</v>
      </c>
      <c r="AA110" s="174">
        <v>1.7132335675965098E-2</v>
      </c>
      <c r="AB110" s="174">
        <v>25.47709741152703</v>
      </c>
      <c r="AC110" s="174">
        <v>22.149211613329751</v>
      </c>
      <c r="AD110" s="174">
        <v>6.1798446988974396</v>
      </c>
      <c r="AE110" s="174">
        <v>40.609244631799697</v>
      </c>
      <c r="AF110">
        <v>0</v>
      </c>
      <c r="AG110" s="106">
        <v>5.5674810432465911</v>
      </c>
      <c r="AH110" s="106">
        <v>0</v>
      </c>
      <c r="AI110" s="106">
        <v>100</v>
      </c>
      <c r="AJ110">
        <v>40.24</v>
      </c>
      <c r="AK110">
        <v>44.12</v>
      </c>
      <c r="AL110">
        <v>57.68</v>
      </c>
      <c r="AM110">
        <v>142.03</v>
      </c>
      <c r="AN110" t="s">
        <v>1066</v>
      </c>
      <c r="AO110">
        <v>9.9</v>
      </c>
      <c r="AP110">
        <v>8.33</v>
      </c>
      <c r="AQ110">
        <v>12.806699999999999</v>
      </c>
      <c r="AR110" t="s">
        <v>1071</v>
      </c>
      <c r="AS110" t="s">
        <v>1073</v>
      </c>
      <c r="AT110" t="s">
        <v>1075</v>
      </c>
      <c r="AU110" t="s">
        <v>1078</v>
      </c>
      <c r="AV110" t="s">
        <v>1080</v>
      </c>
      <c r="AW110" t="s">
        <v>1083</v>
      </c>
      <c r="AX110" s="65">
        <f t="shared" si="32"/>
        <v>583.5</v>
      </c>
      <c r="AY110" s="65">
        <v>2862.47</v>
      </c>
      <c r="AZ110" s="106">
        <v>1116.3400460300659</v>
      </c>
      <c r="BA110" s="65">
        <f t="shared" si="20"/>
        <v>4562.3100460300657</v>
      </c>
      <c r="BB110" s="65">
        <f t="shared" si="21"/>
        <v>25339.529953969934</v>
      </c>
      <c r="BC110" s="65">
        <f t="shared" si="22"/>
        <v>14.6</v>
      </c>
      <c r="BD110" s="65">
        <f t="shared" si="23"/>
        <v>23558.230000000003</v>
      </c>
      <c r="BE110" s="65">
        <f t="shared" si="24"/>
        <v>31744.309999999998</v>
      </c>
      <c r="BF110" s="65">
        <f t="shared" si="25"/>
        <v>80656.659953969938</v>
      </c>
      <c r="BG110" s="66">
        <f t="shared" si="26"/>
        <v>651.75857800429515</v>
      </c>
      <c r="BH110" s="66">
        <f t="shared" si="27"/>
        <v>43.688844748224021</v>
      </c>
      <c r="BI110" s="66">
        <f t="shared" si="28"/>
        <v>2.4333333333333332E-2</v>
      </c>
      <c r="BJ110" s="66">
        <f t="shared" si="29"/>
        <v>40.617637931034487</v>
      </c>
      <c r="BK110" s="66">
        <f t="shared" si="30"/>
        <v>54.731568965517241</v>
      </c>
      <c r="BL110" s="66">
        <f t="shared" si="31"/>
        <v>139.06320681718955</v>
      </c>
      <c r="BM110" s="207">
        <f t="shared" si="33"/>
        <v>39873.18</v>
      </c>
    </row>
    <row r="111" spans="1:65" x14ac:dyDescent="0.35">
      <c r="A111" s="1">
        <v>252</v>
      </c>
      <c r="B111">
        <v>12</v>
      </c>
      <c r="C111" t="s">
        <v>37</v>
      </c>
      <c r="D111" t="s">
        <v>1324</v>
      </c>
      <c r="E111" s="6" t="s">
        <v>1111</v>
      </c>
      <c r="F111" s="7" t="s">
        <v>1112</v>
      </c>
      <c r="G111" s="6">
        <v>-22.86</v>
      </c>
      <c r="H111" s="6">
        <v>-43.41</v>
      </c>
      <c r="I111" s="6">
        <v>45</v>
      </c>
      <c r="J111" s="8">
        <v>45016.2336447989</v>
      </c>
      <c r="K111" t="s">
        <v>1166</v>
      </c>
      <c r="L111" t="s">
        <v>1062</v>
      </c>
      <c r="M111">
        <v>600</v>
      </c>
      <c r="N111">
        <v>600</v>
      </c>
      <c r="O111">
        <v>0</v>
      </c>
      <c r="P111">
        <v>21298.45</v>
      </c>
      <c r="Q111">
        <v>18875.330000000002</v>
      </c>
      <c r="R111">
        <v>5262.4</v>
      </c>
      <c r="S111">
        <v>34606.78</v>
      </c>
      <c r="T111">
        <v>0</v>
      </c>
      <c r="U111">
        <v>4744.55</v>
      </c>
      <c r="V111">
        <v>0</v>
      </c>
      <c r="W111" s="181">
        <f t="shared" si="17"/>
        <v>26043</v>
      </c>
      <c r="X111" s="181">
        <f t="shared" si="18"/>
        <v>43.405000000000001</v>
      </c>
      <c r="Y111" s="174">
        <v>84787.5</v>
      </c>
      <c r="Z111" s="181">
        <f t="shared" si="19"/>
        <v>141.3125</v>
      </c>
      <c r="AA111" s="174">
        <v>0</v>
      </c>
      <c r="AB111" s="174">
        <v>25.119799498746868</v>
      </c>
      <c r="AC111" s="174">
        <v>22.261925401739649</v>
      </c>
      <c r="AD111" s="174">
        <v>6.2065752616836214</v>
      </c>
      <c r="AE111" s="174">
        <v>40.815898569954292</v>
      </c>
      <c r="AF111">
        <v>0</v>
      </c>
      <c r="AG111" s="106">
        <v>5.5958130620669326</v>
      </c>
      <c r="AH111" s="106">
        <v>0</v>
      </c>
      <c r="AI111" s="106">
        <v>100</v>
      </c>
      <c r="AJ111">
        <v>40.229999999999997</v>
      </c>
      <c r="AK111">
        <v>43.4</v>
      </c>
      <c r="AL111">
        <v>57.68</v>
      </c>
      <c r="AM111">
        <v>141.31</v>
      </c>
      <c r="AN111" t="s">
        <v>1067</v>
      </c>
      <c r="AO111">
        <v>9.9</v>
      </c>
      <c r="AP111">
        <v>8.33</v>
      </c>
      <c r="AQ111">
        <v>12.806699999999999</v>
      </c>
      <c r="AR111" t="s">
        <v>1071</v>
      </c>
      <c r="AS111" t="s">
        <v>1073</v>
      </c>
      <c r="AT111" t="s">
        <v>1075</v>
      </c>
      <c r="AU111" t="s">
        <v>1078</v>
      </c>
      <c r="AV111" t="s">
        <v>1080</v>
      </c>
      <c r="AW111" t="s">
        <v>1083</v>
      </c>
      <c r="AX111" s="65">
        <f t="shared" si="32"/>
        <v>583.5</v>
      </c>
      <c r="AY111" s="65">
        <v>2862.47</v>
      </c>
      <c r="AZ111" s="106">
        <v>1123.5041613781295</v>
      </c>
      <c r="BA111" s="65">
        <f t="shared" si="20"/>
        <v>4569.4741613781298</v>
      </c>
      <c r="BB111" s="65">
        <f t="shared" si="21"/>
        <v>24919.495838621871</v>
      </c>
      <c r="BC111" s="65">
        <f t="shared" si="22"/>
        <v>0</v>
      </c>
      <c r="BD111" s="65">
        <f t="shared" si="23"/>
        <v>23554.230000000003</v>
      </c>
      <c r="BE111" s="65">
        <f t="shared" si="24"/>
        <v>31744.309999999998</v>
      </c>
      <c r="BF111" s="65">
        <f t="shared" si="25"/>
        <v>80218.025838621863</v>
      </c>
      <c r="BG111" s="66">
        <f t="shared" si="26"/>
        <v>652.78202305401851</v>
      </c>
      <c r="BH111" s="66">
        <f t="shared" si="27"/>
        <v>42.964647997623914</v>
      </c>
      <c r="BI111" s="66">
        <f t="shared" si="28"/>
        <v>0</v>
      </c>
      <c r="BJ111" s="66">
        <f t="shared" si="29"/>
        <v>40.610741379310348</v>
      </c>
      <c r="BK111" s="66">
        <f t="shared" si="30"/>
        <v>54.731568965517241</v>
      </c>
      <c r="BL111" s="66">
        <f t="shared" si="31"/>
        <v>138.30694110107217</v>
      </c>
      <c r="BM111" s="207">
        <f t="shared" si="33"/>
        <v>39869.18</v>
      </c>
    </row>
    <row r="112" spans="1:65" x14ac:dyDescent="0.35">
      <c r="A112" s="1">
        <v>253</v>
      </c>
      <c r="B112">
        <v>12</v>
      </c>
      <c r="C112" t="s">
        <v>37</v>
      </c>
      <c r="D112" t="s">
        <v>1325</v>
      </c>
      <c r="E112" s="6" t="s">
        <v>1113</v>
      </c>
      <c r="F112" s="7" t="s">
        <v>1114</v>
      </c>
      <c r="G112" s="6">
        <v>-20.32</v>
      </c>
      <c r="H112" s="6">
        <v>-40.340000000000003</v>
      </c>
      <c r="I112" s="6">
        <v>9</v>
      </c>
      <c r="J112" s="8">
        <v>54061.366139626101</v>
      </c>
      <c r="K112" t="s">
        <v>1166</v>
      </c>
      <c r="L112" t="s">
        <v>1062</v>
      </c>
      <c r="M112">
        <v>600</v>
      </c>
      <c r="N112">
        <v>600</v>
      </c>
      <c r="O112">
        <v>0</v>
      </c>
      <c r="P112">
        <v>23696.13</v>
      </c>
      <c r="Q112">
        <v>18875.330000000002</v>
      </c>
      <c r="R112">
        <v>5264.2</v>
      </c>
      <c r="S112">
        <v>34606.78</v>
      </c>
      <c r="T112">
        <v>0</v>
      </c>
      <c r="U112">
        <v>4744.55</v>
      </c>
      <c r="V112">
        <v>0</v>
      </c>
      <c r="W112" s="181">
        <f t="shared" si="17"/>
        <v>28440.68</v>
      </c>
      <c r="X112" s="181">
        <f t="shared" si="18"/>
        <v>47.401133333333334</v>
      </c>
      <c r="Y112" s="174">
        <v>87186.98</v>
      </c>
      <c r="Z112" s="181">
        <f t="shared" si="19"/>
        <v>145.31163333333333</v>
      </c>
      <c r="AA112" s="174">
        <v>0</v>
      </c>
      <c r="AB112" s="174">
        <v>27.17851908622136</v>
      </c>
      <c r="AC112" s="174">
        <v>21.649253133896831</v>
      </c>
      <c r="AD112" s="174">
        <v>6.0378281252544816</v>
      </c>
      <c r="AE112" s="174">
        <v>39.692600890637571</v>
      </c>
      <c r="AF112">
        <v>0</v>
      </c>
      <c r="AG112" s="106">
        <v>5.4418102335922178</v>
      </c>
      <c r="AH112" s="106">
        <v>0</v>
      </c>
      <c r="AI112" s="106">
        <v>100</v>
      </c>
      <c r="AJ112">
        <v>40.229999999999997</v>
      </c>
      <c r="AK112">
        <v>47.4</v>
      </c>
      <c r="AL112">
        <v>57.68</v>
      </c>
      <c r="AM112">
        <v>145.31</v>
      </c>
      <c r="AN112" t="s">
        <v>1068</v>
      </c>
      <c r="AO112">
        <v>9.9</v>
      </c>
      <c r="AP112">
        <v>8.33</v>
      </c>
      <c r="AQ112">
        <v>12.806699999999999</v>
      </c>
      <c r="AR112" t="s">
        <v>1071</v>
      </c>
      <c r="AS112" t="s">
        <v>1073</v>
      </c>
      <c r="AT112" t="s">
        <v>1075</v>
      </c>
      <c r="AU112" t="s">
        <v>1078</v>
      </c>
      <c r="AV112" t="s">
        <v>1080</v>
      </c>
      <c r="AW112" t="s">
        <v>1083</v>
      </c>
      <c r="AX112" s="65">
        <f t="shared" si="32"/>
        <v>583.5</v>
      </c>
      <c r="AY112" s="65">
        <v>2862.47</v>
      </c>
      <c r="AZ112" s="106">
        <v>1212.8083920472964</v>
      </c>
      <c r="BA112" s="65">
        <f t="shared" si="20"/>
        <v>4658.7783920472957</v>
      </c>
      <c r="BB112" s="65">
        <f t="shared" si="21"/>
        <v>27227.871607952704</v>
      </c>
      <c r="BC112" s="65">
        <f t="shared" si="22"/>
        <v>0</v>
      </c>
      <c r="BD112" s="65">
        <f t="shared" si="23"/>
        <v>23556.030000000002</v>
      </c>
      <c r="BE112" s="65">
        <f t="shared" si="24"/>
        <v>31744.309999999998</v>
      </c>
      <c r="BF112" s="65">
        <f t="shared" si="25"/>
        <v>82528.201607952695</v>
      </c>
      <c r="BG112" s="66">
        <f t="shared" si="26"/>
        <v>665.53977029247085</v>
      </c>
      <c r="BH112" s="66">
        <f t="shared" si="27"/>
        <v>46.944606220608108</v>
      </c>
      <c r="BI112" s="66">
        <f t="shared" si="28"/>
        <v>0</v>
      </c>
      <c r="BJ112" s="66">
        <f t="shared" si="29"/>
        <v>40.613844827586213</v>
      </c>
      <c r="BK112" s="66">
        <f t="shared" si="30"/>
        <v>54.731568965517241</v>
      </c>
      <c r="BL112" s="66">
        <f t="shared" si="31"/>
        <v>142.29000277233223</v>
      </c>
      <c r="BM112" s="207">
        <f t="shared" si="33"/>
        <v>39870.979999999996</v>
      </c>
    </row>
    <row r="113" spans="1:65" x14ac:dyDescent="0.35">
      <c r="A113" s="1">
        <v>254</v>
      </c>
      <c r="B113">
        <v>12</v>
      </c>
      <c r="C113" t="s">
        <v>37</v>
      </c>
      <c r="D113" t="s">
        <v>1326</v>
      </c>
      <c r="E113" s="6" t="s">
        <v>1115</v>
      </c>
      <c r="F113" s="7" t="s">
        <v>1116</v>
      </c>
      <c r="G113" s="6">
        <v>-8.0500000000000007</v>
      </c>
      <c r="H113" s="6">
        <v>-34.880000000000003</v>
      </c>
      <c r="I113" s="6">
        <v>10</v>
      </c>
      <c r="J113" s="8">
        <v>63550.072249703</v>
      </c>
      <c r="K113" t="s">
        <v>1166</v>
      </c>
      <c r="L113" t="s">
        <v>1062</v>
      </c>
      <c r="M113">
        <v>600</v>
      </c>
      <c r="N113">
        <v>600</v>
      </c>
      <c r="O113">
        <v>0</v>
      </c>
      <c r="P113">
        <v>27687.41</v>
      </c>
      <c r="Q113">
        <v>18875.330000000002</v>
      </c>
      <c r="R113">
        <v>5250.2</v>
      </c>
      <c r="S113">
        <v>34606.78</v>
      </c>
      <c r="T113">
        <v>0</v>
      </c>
      <c r="U113">
        <v>4744.55</v>
      </c>
      <c r="V113">
        <v>0</v>
      </c>
      <c r="W113" s="181">
        <f t="shared" si="17"/>
        <v>32431.96</v>
      </c>
      <c r="X113" s="181">
        <f t="shared" si="18"/>
        <v>54.053266666666666</v>
      </c>
      <c r="Y113" s="174">
        <v>91164.26</v>
      </c>
      <c r="Z113" s="181">
        <f t="shared" si="19"/>
        <v>151.94043333333332</v>
      </c>
      <c r="AA113" s="174">
        <v>0</v>
      </c>
      <c r="AB113" s="174">
        <v>30.370904124050369</v>
      </c>
      <c r="AC113" s="174">
        <v>20.704747671949509</v>
      </c>
      <c r="AD113" s="174">
        <v>5.7590551384939674</v>
      </c>
      <c r="AE113" s="174">
        <v>37.96090704844201</v>
      </c>
      <c r="AF113">
        <v>0</v>
      </c>
      <c r="AG113" s="106">
        <v>5.2043969862751043</v>
      </c>
      <c r="AH113" s="106">
        <v>0</v>
      </c>
      <c r="AI113" s="106">
        <v>100</v>
      </c>
      <c r="AJ113">
        <v>40.21</v>
      </c>
      <c r="AK113">
        <v>54.05</v>
      </c>
      <c r="AL113">
        <v>57.68</v>
      </c>
      <c r="AM113">
        <v>151.94</v>
      </c>
      <c r="AN113" t="s">
        <v>1069</v>
      </c>
      <c r="AO113">
        <v>9.9</v>
      </c>
      <c r="AP113">
        <v>8.33</v>
      </c>
      <c r="AQ113">
        <v>12.806699999999999</v>
      </c>
      <c r="AR113" t="s">
        <v>1071</v>
      </c>
      <c r="AS113" t="s">
        <v>1073</v>
      </c>
      <c r="AT113" t="s">
        <v>1075</v>
      </c>
      <c r="AU113" t="s">
        <v>1078</v>
      </c>
      <c r="AV113" t="s">
        <v>1080</v>
      </c>
      <c r="AW113" t="s">
        <v>1083</v>
      </c>
      <c r="AX113" s="65">
        <f t="shared" si="32"/>
        <v>583.5</v>
      </c>
      <c r="AY113" s="65">
        <v>2862.47</v>
      </c>
      <c r="AZ113" s="106">
        <v>1373.6407318610632</v>
      </c>
      <c r="BA113" s="65">
        <f t="shared" si="20"/>
        <v>4819.610731861063</v>
      </c>
      <c r="BB113" s="65">
        <f t="shared" si="21"/>
        <v>31058.319268138937</v>
      </c>
      <c r="BC113" s="65">
        <f t="shared" si="22"/>
        <v>0</v>
      </c>
      <c r="BD113" s="65">
        <f t="shared" si="23"/>
        <v>23542.030000000002</v>
      </c>
      <c r="BE113" s="65">
        <f t="shared" si="24"/>
        <v>31744.309999999998</v>
      </c>
      <c r="BF113" s="65">
        <f t="shared" si="25"/>
        <v>86344.649268138935</v>
      </c>
      <c r="BG113" s="66">
        <f t="shared" si="26"/>
        <v>688.51581883729466</v>
      </c>
      <c r="BH113" s="66">
        <f t="shared" si="27"/>
        <v>53.54882632437748</v>
      </c>
      <c r="BI113" s="66">
        <f t="shared" si="28"/>
        <v>0</v>
      </c>
      <c r="BJ113" s="66">
        <f t="shared" si="29"/>
        <v>40.589706896551725</v>
      </c>
      <c r="BK113" s="66">
        <f t="shared" si="30"/>
        <v>54.731568965517241</v>
      </c>
      <c r="BL113" s="66">
        <f t="shared" si="31"/>
        <v>148.87008494506713</v>
      </c>
      <c r="BM113" s="207">
        <f t="shared" si="33"/>
        <v>39856.979999999996</v>
      </c>
    </row>
    <row r="114" spans="1:65" x14ac:dyDescent="0.35">
      <c r="A114" s="1">
        <v>255</v>
      </c>
      <c r="B114">
        <v>12</v>
      </c>
      <c r="C114" t="s">
        <v>37</v>
      </c>
      <c r="D114" t="s">
        <v>1327</v>
      </c>
      <c r="E114" s="6" t="s">
        <v>1117</v>
      </c>
      <c r="F114" s="7" t="s">
        <v>1118</v>
      </c>
      <c r="G114" s="6">
        <v>-3.8</v>
      </c>
      <c r="H114" s="6">
        <v>-38.53</v>
      </c>
      <c r="I114" s="6">
        <v>41</v>
      </c>
      <c r="J114" s="8">
        <v>71394.000753582499</v>
      </c>
      <c r="K114" t="s">
        <v>1166</v>
      </c>
      <c r="L114" t="s">
        <v>1062</v>
      </c>
      <c r="M114">
        <v>600</v>
      </c>
      <c r="N114">
        <v>600</v>
      </c>
      <c r="O114">
        <v>0</v>
      </c>
      <c r="P114">
        <v>26482.47</v>
      </c>
      <c r="Q114">
        <v>18875.330000000002</v>
      </c>
      <c r="R114">
        <v>5255.2</v>
      </c>
      <c r="S114">
        <v>34606.78</v>
      </c>
      <c r="T114">
        <v>0</v>
      </c>
      <c r="U114">
        <v>4744.55</v>
      </c>
      <c r="V114">
        <v>0</v>
      </c>
      <c r="W114" s="181">
        <f t="shared" si="17"/>
        <v>31227.02</v>
      </c>
      <c r="X114" s="181">
        <f t="shared" si="18"/>
        <v>52.045033333333336</v>
      </c>
      <c r="Y114" s="174">
        <v>89964.32</v>
      </c>
      <c r="Z114" s="181">
        <f t="shared" si="19"/>
        <v>149.94053333333335</v>
      </c>
      <c r="AA114" s="174">
        <v>0</v>
      </c>
      <c r="AB114" s="174">
        <v>29.436636657732748</v>
      </c>
      <c r="AC114" s="174">
        <v>20.980906652770791</v>
      </c>
      <c r="AD114" s="174">
        <v>5.841426912358143</v>
      </c>
      <c r="AE114" s="174">
        <v>38.467227896570549</v>
      </c>
      <c r="AF114">
        <v>0</v>
      </c>
      <c r="AG114" s="106">
        <v>5.2738129960855593</v>
      </c>
      <c r="AH114" s="106">
        <v>0</v>
      </c>
      <c r="AI114" s="106">
        <v>100</v>
      </c>
      <c r="AJ114">
        <v>40.22</v>
      </c>
      <c r="AK114">
        <v>52.05</v>
      </c>
      <c r="AL114">
        <v>57.68</v>
      </c>
      <c r="AM114">
        <v>149.94</v>
      </c>
      <c r="AN114" t="s">
        <v>1070</v>
      </c>
      <c r="AO114">
        <v>9.9</v>
      </c>
      <c r="AP114">
        <v>8.33</v>
      </c>
      <c r="AQ114">
        <v>12.806699999999999</v>
      </c>
      <c r="AR114" t="s">
        <v>1071</v>
      </c>
      <c r="AS114" t="s">
        <v>1073</v>
      </c>
      <c r="AT114" t="s">
        <v>1075</v>
      </c>
      <c r="AU114" t="s">
        <v>1078</v>
      </c>
      <c r="AV114" t="s">
        <v>1080</v>
      </c>
      <c r="AW114" t="s">
        <v>1083</v>
      </c>
      <c r="AX114" s="65">
        <f t="shared" si="32"/>
        <v>583.5</v>
      </c>
      <c r="AY114" s="65">
        <v>2862.47</v>
      </c>
      <c r="AZ114" s="106">
        <v>1337.1569838923601</v>
      </c>
      <c r="BA114" s="65">
        <f t="shared" si="20"/>
        <v>4783.1269838923599</v>
      </c>
      <c r="BB114" s="65">
        <f t="shared" si="21"/>
        <v>29889.86301610764</v>
      </c>
      <c r="BC114" s="65">
        <f t="shared" si="22"/>
        <v>0</v>
      </c>
      <c r="BD114" s="65">
        <f t="shared" si="23"/>
        <v>23547.030000000002</v>
      </c>
      <c r="BE114" s="65">
        <f t="shared" si="24"/>
        <v>31744.309999999998</v>
      </c>
      <c r="BF114" s="65">
        <f t="shared" si="25"/>
        <v>85181.193016107645</v>
      </c>
      <c r="BG114" s="66">
        <f t="shared" si="26"/>
        <v>683.30385484176566</v>
      </c>
      <c r="BH114" s="66">
        <f t="shared" si="27"/>
        <v>51.534246579495928</v>
      </c>
      <c r="BI114" s="66">
        <f t="shared" si="28"/>
        <v>0</v>
      </c>
      <c r="BJ114" s="66">
        <f t="shared" si="29"/>
        <v>40.598327586206899</v>
      </c>
      <c r="BK114" s="66">
        <f t="shared" si="30"/>
        <v>54.731568965517241</v>
      </c>
      <c r="BL114" s="66">
        <f t="shared" si="31"/>
        <v>146.86412588984078</v>
      </c>
      <c r="BM114" s="207">
        <f t="shared" si="33"/>
        <v>39861.979999999996</v>
      </c>
    </row>
    <row r="115" spans="1:65" x14ac:dyDescent="0.35">
      <c r="A115" s="1">
        <v>256</v>
      </c>
      <c r="B115">
        <v>13</v>
      </c>
      <c r="C115" t="s">
        <v>37</v>
      </c>
      <c r="D115" t="s">
        <v>1328</v>
      </c>
      <c r="E115" s="6" t="s">
        <v>1104</v>
      </c>
      <c r="F115" s="7" t="s">
        <v>1105</v>
      </c>
      <c r="G115" s="6">
        <v>-22.74</v>
      </c>
      <c r="H115" s="6">
        <v>-45.59</v>
      </c>
      <c r="I115" s="6">
        <v>1642</v>
      </c>
      <c r="J115" s="8">
        <v>3495.45982983364</v>
      </c>
      <c r="K115" t="s">
        <v>1166</v>
      </c>
      <c r="L115" t="s">
        <v>1062</v>
      </c>
      <c r="M115">
        <v>600</v>
      </c>
      <c r="N115">
        <v>600</v>
      </c>
      <c r="O115">
        <v>524.73</v>
      </c>
      <c r="P115">
        <v>10440.950000000001</v>
      </c>
      <c r="Q115">
        <v>18875.330000000002</v>
      </c>
      <c r="R115">
        <v>5265.2</v>
      </c>
      <c r="S115">
        <v>34606.78</v>
      </c>
      <c r="T115">
        <v>0</v>
      </c>
      <c r="U115">
        <v>4572.29</v>
      </c>
      <c r="V115">
        <v>0</v>
      </c>
      <c r="W115" s="181">
        <f t="shared" si="17"/>
        <v>15013.240000000002</v>
      </c>
      <c r="X115" s="181">
        <f t="shared" si="18"/>
        <v>25.022066666666671</v>
      </c>
      <c r="Y115" s="174">
        <v>74285.27</v>
      </c>
      <c r="Z115" s="181">
        <f t="shared" si="19"/>
        <v>123.80878333333334</v>
      </c>
      <c r="AA115" s="174">
        <v>0.70637153233743377</v>
      </c>
      <c r="AB115" s="174">
        <v>14.05520906096188</v>
      </c>
      <c r="AC115" s="174">
        <v>25.40925004378391</v>
      </c>
      <c r="AD115" s="174">
        <v>7.0878116213348887</v>
      </c>
      <c r="AE115" s="174">
        <v>46.586328622080792</v>
      </c>
      <c r="AF115">
        <v>0</v>
      </c>
      <c r="AG115" s="106">
        <v>6.1550425811200524</v>
      </c>
      <c r="AH115" s="106">
        <v>0</v>
      </c>
      <c r="AI115" s="106">
        <v>100</v>
      </c>
      <c r="AJ115">
        <v>40.229999999999997</v>
      </c>
      <c r="AK115">
        <v>25.9</v>
      </c>
      <c r="AL115">
        <v>57.68</v>
      </c>
      <c r="AM115">
        <v>123.81</v>
      </c>
      <c r="AN115" t="s">
        <v>1063</v>
      </c>
      <c r="AO115">
        <v>9.9</v>
      </c>
      <c r="AP115">
        <v>8.33</v>
      </c>
      <c r="AQ115">
        <v>12.806699999999999</v>
      </c>
      <c r="AR115" t="s">
        <v>1071</v>
      </c>
      <c r="AS115" t="s">
        <v>1073</v>
      </c>
      <c r="AT115" t="s">
        <v>1075</v>
      </c>
      <c r="AU115" t="s">
        <v>1078</v>
      </c>
      <c r="AV115" t="s">
        <v>1080</v>
      </c>
      <c r="AW115" t="s">
        <v>1084</v>
      </c>
      <c r="AX115" s="65">
        <f t="shared" si="32"/>
        <v>583.5</v>
      </c>
      <c r="AY115" s="65">
        <v>2862.47</v>
      </c>
      <c r="AZ115" s="106">
        <v>501.4254329129825</v>
      </c>
      <c r="BA115" s="65">
        <f t="shared" si="20"/>
        <v>3947.3954329129824</v>
      </c>
      <c r="BB115" s="65">
        <f t="shared" si="21"/>
        <v>14511.81456708702</v>
      </c>
      <c r="BC115" s="65">
        <f t="shared" si="22"/>
        <v>524.73</v>
      </c>
      <c r="BD115" s="65">
        <f t="shared" si="23"/>
        <v>23557.030000000002</v>
      </c>
      <c r="BE115" s="65">
        <f t="shared" si="24"/>
        <v>31744.309999999998</v>
      </c>
      <c r="BF115" s="65">
        <f t="shared" si="25"/>
        <v>70337.874567087027</v>
      </c>
      <c r="BG115" s="66">
        <f t="shared" si="26"/>
        <v>563.91363327328315</v>
      </c>
      <c r="BH115" s="66">
        <f t="shared" si="27"/>
        <v>25.020369943253481</v>
      </c>
      <c r="BI115" s="66">
        <f t="shared" si="28"/>
        <v>0.87455000000000005</v>
      </c>
      <c r="BJ115" s="66">
        <f t="shared" si="29"/>
        <v>40.615568965517248</v>
      </c>
      <c r="BK115" s="66">
        <f t="shared" si="30"/>
        <v>54.731568965517241</v>
      </c>
      <c r="BL115" s="66">
        <f t="shared" si="31"/>
        <v>121.27219752946039</v>
      </c>
      <c r="BM115" s="207">
        <f t="shared" si="33"/>
        <v>39871.979999999996</v>
      </c>
    </row>
    <row r="116" spans="1:65" x14ac:dyDescent="0.35">
      <c r="A116" s="1">
        <v>257</v>
      </c>
      <c r="B116">
        <v>13</v>
      </c>
      <c r="C116" t="s">
        <v>37</v>
      </c>
      <c r="D116" t="s">
        <v>1329</v>
      </c>
      <c r="E116" s="6" t="s">
        <v>1104</v>
      </c>
      <c r="F116" s="7" t="s">
        <v>1106</v>
      </c>
      <c r="G116" s="6">
        <v>-23.85</v>
      </c>
      <c r="H116" s="6">
        <v>-46.64</v>
      </c>
      <c r="I116" s="6">
        <v>792</v>
      </c>
      <c r="J116" s="8">
        <v>14172.2970393051</v>
      </c>
      <c r="K116" t="s">
        <v>1166</v>
      </c>
      <c r="L116" t="s">
        <v>1062</v>
      </c>
      <c r="M116">
        <v>600</v>
      </c>
      <c r="N116">
        <v>600</v>
      </c>
      <c r="O116">
        <v>146.9</v>
      </c>
      <c r="P116">
        <v>14084.42</v>
      </c>
      <c r="Q116">
        <v>18875.330000000002</v>
      </c>
      <c r="R116">
        <v>5266.4</v>
      </c>
      <c r="S116">
        <v>34606.78</v>
      </c>
      <c r="T116">
        <v>0</v>
      </c>
      <c r="U116">
        <v>4572.29</v>
      </c>
      <c r="V116">
        <v>0</v>
      </c>
      <c r="W116" s="181">
        <f t="shared" si="17"/>
        <v>18656.71</v>
      </c>
      <c r="X116" s="181">
        <f t="shared" si="18"/>
        <v>31.094516666666664</v>
      </c>
      <c r="Y116" s="174">
        <v>77552.11</v>
      </c>
      <c r="Z116" s="181">
        <f t="shared" si="19"/>
        <v>129.25351666666666</v>
      </c>
      <c r="AA116" s="174">
        <v>0.1894210228451553</v>
      </c>
      <c r="AB116" s="174">
        <v>18.161233782033779</v>
      </c>
      <c r="AC116" s="174">
        <v>24.338899354253549</v>
      </c>
      <c r="AD116" s="174">
        <v>6.7907887999436758</v>
      </c>
      <c r="AE116" s="174">
        <v>44.623905139395937</v>
      </c>
      <c r="AF116">
        <v>0</v>
      </c>
      <c r="AG116" s="106">
        <v>5.8957647960835624</v>
      </c>
      <c r="AH116" s="106">
        <v>0</v>
      </c>
      <c r="AI116" s="106">
        <v>100</v>
      </c>
      <c r="AJ116">
        <v>40.24</v>
      </c>
      <c r="AK116">
        <v>31.34</v>
      </c>
      <c r="AL116">
        <v>57.68</v>
      </c>
      <c r="AM116">
        <v>129.25</v>
      </c>
      <c r="AN116" t="s">
        <v>1064</v>
      </c>
      <c r="AO116">
        <v>9.9</v>
      </c>
      <c r="AP116">
        <v>8.33</v>
      </c>
      <c r="AQ116">
        <v>12.806699999999999</v>
      </c>
      <c r="AR116" t="s">
        <v>1071</v>
      </c>
      <c r="AS116" t="s">
        <v>1073</v>
      </c>
      <c r="AT116" t="s">
        <v>1075</v>
      </c>
      <c r="AU116" t="s">
        <v>1078</v>
      </c>
      <c r="AV116" t="s">
        <v>1080</v>
      </c>
      <c r="AW116" t="s">
        <v>1084</v>
      </c>
      <c r="AX116" s="65">
        <f t="shared" si="32"/>
        <v>583.5</v>
      </c>
      <c r="AY116" s="65">
        <v>2862.47</v>
      </c>
      <c r="AZ116" s="106">
        <v>714.599623845927</v>
      </c>
      <c r="BA116" s="65">
        <f t="shared" si="20"/>
        <v>4160.5696238459268</v>
      </c>
      <c r="BB116" s="65">
        <f t="shared" si="21"/>
        <v>17942.110376154073</v>
      </c>
      <c r="BC116" s="65">
        <f t="shared" si="22"/>
        <v>146.9</v>
      </c>
      <c r="BD116" s="65">
        <f t="shared" si="23"/>
        <v>23558.230000000003</v>
      </c>
      <c r="BE116" s="65">
        <f t="shared" si="24"/>
        <v>31744.309999999998</v>
      </c>
      <c r="BF116" s="65">
        <f t="shared" si="25"/>
        <v>73391.54037615408</v>
      </c>
      <c r="BG116" s="66">
        <f t="shared" si="26"/>
        <v>594.36708912084669</v>
      </c>
      <c r="BH116" s="66">
        <f t="shared" si="27"/>
        <v>30.934673062334607</v>
      </c>
      <c r="BI116" s="66">
        <f t="shared" si="28"/>
        <v>0.24483333333333335</v>
      </c>
      <c r="BJ116" s="66">
        <f t="shared" si="29"/>
        <v>40.617637931034487</v>
      </c>
      <c r="BK116" s="66">
        <f t="shared" si="30"/>
        <v>54.731568965517241</v>
      </c>
      <c r="BL116" s="66">
        <f t="shared" si="31"/>
        <v>126.53713857957599</v>
      </c>
      <c r="BM116" s="207">
        <f t="shared" si="33"/>
        <v>39873.18</v>
      </c>
    </row>
    <row r="117" spans="1:65" x14ac:dyDescent="0.35">
      <c r="A117" s="1">
        <v>258</v>
      </c>
      <c r="B117">
        <v>13</v>
      </c>
      <c r="C117" t="s">
        <v>37</v>
      </c>
      <c r="D117" t="s">
        <v>1330</v>
      </c>
      <c r="E117" s="6" t="s">
        <v>1107</v>
      </c>
      <c r="F117" s="7" t="s">
        <v>1108</v>
      </c>
      <c r="G117" s="6">
        <v>-30.03</v>
      </c>
      <c r="H117" s="6">
        <v>-51.23</v>
      </c>
      <c r="I117" s="6">
        <v>47</v>
      </c>
      <c r="J117" s="8">
        <v>23954.0527728093</v>
      </c>
      <c r="K117" t="s">
        <v>1166</v>
      </c>
      <c r="L117" t="s">
        <v>1062</v>
      </c>
      <c r="M117">
        <v>600</v>
      </c>
      <c r="N117">
        <v>600</v>
      </c>
      <c r="O117">
        <v>241.58</v>
      </c>
      <c r="P117">
        <v>15431.37</v>
      </c>
      <c r="Q117">
        <v>18875.330000000002</v>
      </c>
      <c r="R117">
        <v>5272.4</v>
      </c>
      <c r="S117">
        <v>34606.78</v>
      </c>
      <c r="T117">
        <v>0</v>
      </c>
      <c r="U117">
        <v>4572.29</v>
      </c>
      <c r="V117">
        <v>0</v>
      </c>
      <c r="W117" s="181">
        <f t="shared" si="17"/>
        <v>20003.66</v>
      </c>
      <c r="X117" s="181">
        <f t="shared" si="18"/>
        <v>33.339433333333332</v>
      </c>
      <c r="Y117" s="174">
        <v>78999.740000000005</v>
      </c>
      <c r="Z117" s="181">
        <f t="shared" si="19"/>
        <v>131.66623333333334</v>
      </c>
      <c r="AA117" s="174">
        <v>0.30579847477979039</v>
      </c>
      <c r="AB117" s="174">
        <v>19.533444034119611</v>
      </c>
      <c r="AC117" s="174">
        <v>23.89290141967556</v>
      </c>
      <c r="AD117" s="174">
        <v>6.6739460155185313</v>
      </c>
      <c r="AE117" s="174">
        <v>43.806194805198089</v>
      </c>
      <c r="AF117">
        <v>0</v>
      </c>
      <c r="AG117" s="106">
        <v>5.7877279089779279</v>
      </c>
      <c r="AH117" s="106">
        <v>0</v>
      </c>
      <c r="AI117" s="106">
        <v>100</v>
      </c>
      <c r="AJ117">
        <v>40.25</v>
      </c>
      <c r="AK117">
        <v>33.74</v>
      </c>
      <c r="AL117">
        <v>57.68</v>
      </c>
      <c r="AM117">
        <v>131.66999999999999</v>
      </c>
      <c r="AN117" t="s">
        <v>1065</v>
      </c>
      <c r="AO117">
        <v>9.9</v>
      </c>
      <c r="AP117">
        <v>8.33</v>
      </c>
      <c r="AQ117">
        <v>12.806699999999999</v>
      </c>
      <c r="AR117" t="s">
        <v>1071</v>
      </c>
      <c r="AS117" t="s">
        <v>1073</v>
      </c>
      <c r="AT117" t="s">
        <v>1075</v>
      </c>
      <c r="AU117" t="s">
        <v>1078</v>
      </c>
      <c r="AV117" t="s">
        <v>1080</v>
      </c>
      <c r="AW117" t="s">
        <v>1084</v>
      </c>
      <c r="AX117" s="65">
        <f t="shared" si="32"/>
        <v>583.5</v>
      </c>
      <c r="AY117" s="65">
        <v>2862.47</v>
      </c>
      <c r="AZ117" s="106">
        <v>819.61388264081586</v>
      </c>
      <c r="BA117" s="65">
        <f t="shared" si="20"/>
        <v>4265.5838826408162</v>
      </c>
      <c r="BB117" s="65">
        <f t="shared" si="21"/>
        <v>19184.046117359183</v>
      </c>
      <c r="BC117" s="65">
        <f t="shared" si="22"/>
        <v>241.58</v>
      </c>
      <c r="BD117" s="65">
        <f t="shared" si="23"/>
        <v>23564.230000000003</v>
      </c>
      <c r="BE117" s="65">
        <f t="shared" si="24"/>
        <v>31744.309999999998</v>
      </c>
      <c r="BF117" s="65">
        <f t="shared" si="25"/>
        <v>74734.156117359191</v>
      </c>
      <c r="BG117" s="66">
        <f t="shared" si="26"/>
        <v>609.36912609154513</v>
      </c>
      <c r="BH117" s="66">
        <f t="shared" si="27"/>
        <v>33.075941581653765</v>
      </c>
      <c r="BI117" s="66">
        <f t="shared" si="28"/>
        <v>0.40263333333333334</v>
      </c>
      <c r="BJ117" s="66">
        <f t="shared" si="29"/>
        <v>40.627982758620696</v>
      </c>
      <c r="BK117" s="66">
        <f t="shared" si="30"/>
        <v>54.731568965517241</v>
      </c>
      <c r="BL117" s="66">
        <f t="shared" si="31"/>
        <v>128.85199330579169</v>
      </c>
      <c r="BM117" s="207">
        <f t="shared" si="33"/>
        <v>39879.18</v>
      </c>
    </row>
    <row r="118" spans="1:65" x14ac:dyDescent="0.35">
      <c r="A118" s="1">
        <v>259</v>
      </c>
      <c r="B118">
        <v>13</v>
      </c>
      <c r="C118" t="s">
        <v>37</v>
      </c>
      <c r="D118" t="s">
        <v>1331</v>
      </c>
      <c r="E118" s="6" t="s">
        <v>1109</v>
      </c>
      <c r="F118" s="7" t="s">
        <v>1110</v>
      </c>
      <c r="G118" s="6">
        <v>-15.37</v>
      </c>
      <c r="H118" s="6">
        <v>-48.78</v>
      </c>
      <c r="I118" s="6">
        <v>770</v>
      </c>
      <c r="J118" s="8">
        <v>31081.371963744201</v>
      </c>
      <c r="K118" t="s">
        <v>1166</v>
      </c>
      <c r="L118" t="s">
        <v>1062</v>
      </c>
      <c r="M118">
        <v>600</v>
      </c>
      <c r="N118">
        <v>600</v>
      </c>
      <c r="O118">
        <v>9.2899999999999991</v>
      </c>
      <c r="P118">
        <v>21117.33</v>
      </c>
      <c r="Q118">
        <v>18875.330000000002</v>
      </c>
      <c r="R118">
        <v>5266.4</v>
      </c>
      <c r="S118">
        <v>34606.78</v>
      </c>
      <c r="T118">
        <v>0</v>
      </c>
      <c r="U118">
        <v>4572.29</v>
      </c>
      <c r="V118">
        <v>0</v>
      </c>
      <c r="W118" s="181">
        <f t="shared" si="17"/>
        <v>25689.620000000003</v>
      </c>
      <c r="X118" s="181">
        <f t="shared" si="18"/>
        <v>42.816033333333337</v>
      </c>
      <c r="Y118" s="174">
        <v>84447.41</v>
      </c>
      <c r="Z118" s="181">
        <f t="shared" si="19"/>
        <v>140.74568333333335</v>
      </c>
      <c r="AA118" s="174">
        <v>1.100092945420114E-2</v>
      </c>
      <c r="AB118" s="174">
        <v>25.0064862853698</v>
      </c>
      <c r="AC118" s="174">
        <v>22.351579521503389</v>
      </c>
      <c r="AD118" s="174">
        <v>6.2363073065236687</v>
      </c>
      <c r="AE118" s="174">
        <v>40.980273995377708</v>
      </c>
      <c r="AF118">
        <v>0</v>
      </c>
      <c r="AG118" s="106">
        <v>5.4143638034606392</v>
      </c>
      <c r="AH118" s="106">
        <v>0</v>
      </c>
      <c r="AI118" s="106">
        <v>100</v>
      </c>
      <c r="AJ118">
        <v>40.24</v>
      </c>
      <c r="AK118">
        <v>42.83</v>
      </c>
      <c r="AL118">
        <v>57.68</v>
      </c>
      <c r="AM118">
        <v>140.75</v>
      </c>
      <c r="AN118" t="s">
        <v>1066</v>
      </c>
      <c r="AO118">
        <v>9.9</v>
      </c>
      <c r="AP118">
        <v>8.33</v>
      </c>
      <c r="AQ118">
        <v>12.806699999999999</v>
      </c>
      <c r="AR118" t="s">
        <v>1071</v>
      </c>
      <c r="AS118" t="s">
        <v>1073</v>
      </c>
      <c r="AT118" t="s">
        <v>1075</v>
      </c>
      <c r="AU118" t="s">
        <v>1078</v>
      </c>
      <c r="AV118" t="s">
        <v>1080</v>
      </c>
      <c r="AW118" t="s">
        <v>1084</v>
      </c>
      <c r="AX118" s="65">
        <f t="shared" si="32"/>
        <v>583.5</v>
      </c>
      <c r="AY118" s="65">
        <v>2862.47</v>
      </c>
      <c r="AZ118" s="106">
        <v>1116.4116884355381</v>
      </c>
      <c r="BA118" s="65">
        <f t="shared" si="20"/>
        <v>4562.3816884355383</v>
      </c>
      <c r="BB118" s="65">
        <f t="shared" si="21"/>
        <v>24573.208311564464</v>
      </c>
      <c r="BC118" s="65">
        <f t="shared" si="22"/>
        <v>9.2899999999999991</v>
      </c>
      <c r="BD118" s="65">
        <f t="shared" si="23"/>
        <v>23558.230000000003</v>
      </c>
      <c r="BE118" s="65">
        <f t="shared" si="24"/>
        <v>31744.309999999998</v>
      </c>
      <c r="BF118" s="65">
        <f t="shared" si="25"/>
        <v>79885.028311564471</v>
      </c>
      <c r="BG118" s="66">
        <f t="shared" si="26"/>
        <v>651.76881263364828</v>
      </c>
      <c r="BH118" s="66">
        <f t="shared" si="27"/>
        <v>42.36760053718011</v>
      </c>
      <c r="BI118" s="66">
        <f t="shared" si="28"/>
        <v>1.5483333333333332E-2</v>
      </c>
      <c r="BJ118" s="66">
        <f t="shared" si="29"/>
        <v>40.617637931034487</v>
      </c>
      <c r="BK118" s="66">
        <f t="shared" si="30"/>
        <v>54.731568965517241</v>
      </c>
      <c r="BL118" s="66">
        <f t="shared" si="31"/>
        <v>137.73280743373184</v>
      </c>
      <c r="BM118" s="207">
        <f t="shared" si="33"/>
        <v>39873.18</v>
      </c>
    </row>
    <row r="119" spans="1:65" x14ac:dyDescent="0.35">
      <c r="A119" s="1">
        <v>260</v>
      </c>
      <c r="B119">
        <v>13</v>
      </c>
      <c r="C119" t="s">
        <v>37</v>
      </c>
      <c r="D119" t="s">
        <v>1332</v>
      </c>
      <c r="E119" s="6" t="s">
        <v>1111</v>
      </c>
      <c r="F119" s="7" t="s">
        <v>1112</v>
      </c>
      <c r="G119" s="6">
        <v>-22.86</v>
      </c>
      <c r="H119" s="6">
        <v>-43.41</v>
      </c>
      <c r="I119" s="6">
        <v>45</v>
      </c>
      <c r="J119" s="8">
        <v>45016.2336447989</v>
      </c>
      <c r="K119" t="s">
        <v>1166</v>
      </c>
      <c r="L119" t="s">
        <v>1062</v>
      </c>
      <c r="M119">
        <v>600</v>
      </c>
      <c r="N119">
        <v>600</v>
      </c>
      <c r="O119">
        <v>0</v>
      </c>
      <c r="P119">
        <v>20465.490000000002</v>
      </c>
      <c r="Q119">
        <v>18875.330000000002</v>
      </c>
      <c r="R119">
        <v>5262.4</v>
      </c>
      <c r="S119">
        <v>34606.78</v>
      </c>
      <c r="T119">
        <v>0</v>
      </c>
      <c r="U119">
        <v>4572.29</v>
      </c>
      <c r="V119">
        <v>0</v>
      </c>
      <c r="W119" s="181">
        <f t="shared" si="17"/>
        <v>25037.780000000002</v>
      </c>
      <c r="X119" s="181">
        <f t="shared" si="18"/>
        <v>41.729633333333339</v>
      </c>
      <c r="Y119" s="174">
        <v>83782.28</v>
      </c>
      <c r="Z119" s="181">
        <f t="shared" si="19"/>
        <v>139.63713333333334</v>
      </c>
      <c r="AA119" s="174">
        <v>0</v>
      </c>
      <c r="AB119" s="174">
        <v>24.426991005735339</v>
      </c>
      <c r="AC119" s="174">
        <v>22.529024037063689</v>
      </c>
      <c r="AD119" s="174">
        <v>6.2810417668270668</v>
      </c>
      <c r="AE119" s="174">
        <v>41.305607820651332</v>
      </c>
      <c r="AF119">
        <v>0</v>
      </c>
      <c r="AG119" s="106">
        <v>5.4573473054206696</v>
      </c>
      <c r="AH119" s="106">
        <v>0</v>
      </c>
      <c r="AI119" s="106">
        <v>100</v>
      </c>
      <c r="AJ119">
        <v>40.229999999999997</v>
      </c>
      <c r="AK119">
        <v>41.73</v>
      </c>
      <c r="AL119">
        <v>57.68</v>
      </c>
      <c r="AM119">
        <v>139.63999999999999</v>
      </c>
      <c r="AN119" t="s">
        <v>1067</v>
      </c>
      <c r="AO119">
        <v>9.9</v>
      </c>
      <c r="AP119">
        <v>8.33</v>
      </c>
      <c r="AQ119">
        <v>12.806699999999999</v>
      </c>
      <c r="AR119" t="s">
        <v>1071</v>
      </c>
      <c r="AS119" t="s">
        <v>1073</v>
      </c>
      <c r="AT119" t="s">
        <v>1075</v>
      </c>
      <c r="AU119" t="s">
        <v>1078</v>
      </c>
      <c r="AV119" t="s">
        <v>1080</v>
      </c>
      <c r="AW119" t="s">
        <v>1084</v>
      </c>
      <c r="AX119" s="65">
        <f t="shared" si="32"/>
        <v>583.5</v>
      </c>
      <c r="AY119" s="65">
        <v>2862.47</v>
      </c>
      <c r="AZ119" s="106">
        <v>1123.4964480901908</v>
      </c>
      <c r="BA119" s="65">
        <f t="shared" si="20"/>
        <v>4569.4664480901902</v>
      </c>
      <c r="BB119" s="65">
        <f t="shared" si="21"/>
        <v>23914.283551909812</v>
      </c>
      <c r="BC119" s="65">
        <f t="shared" si="22"/>
        <v>0</v>
      </c>
      <c r="BD119" s="65">
        <f t="shared" si="23"/>
        <v>23554.230000000003</v>
      </c>
      <c r="BE119" s="65">
        <f t="shared" si="24"/>
        <v>31744.309999999998</v>
      </c>
      <c r="BF119" s="65">
        <f t="shared" si="25"/>
        <v>79212.813551909814</v>
      </c>
      <c r="BG119" s="66">
        <f t="shared" si="26"/>
        <v>652.78092115574145</v>
      </c>
      <c r="BH119" s="66">
        <f t="shared" si="27"/>
        <v>41.231523365361745</v>
      </c>
      <c r="BI119" s="66">
        <f t="shared" si="28"/>
        <v>0</v>
      </c>
      <c r="BJ119" s="66">
        <f t="shared" si="29"/>
        <v>40.610741379310348</v>
      </c>
      <c r="BK119" s="66">
        <f t="shared" si="30"/>
        <v>54.731568965517241</v>
      </c>
      <c r="BL119" s="66">
        <f t="shared" si="31"/>
        <v>136.57381646881004</v>
      </c>
      <c r="BM119" s="207">
        <f t="shared" si="33"/>
        <v>39869.18</v>
      </c>
    </row>
    <row r="120" spans="1:65" x14ac:dyDescent="0.35">
      <c r="A120" s="1">
        <v>261</v>
      </c>
      <c r="B120">
        <v>13</v>
      </c>
      <c r="C120" t="s">
        <v>37</v>
      </c>
      <c r="D120" t="s">
        <v>1333</v>
      </c>
      <c r="E120" s="6" t="s">
        <v>1113</v>
      </c>
      <c r="F120" s="7" t="s">
        <v>1114</v>
      </c>
      <c r="G120" s="6">
        <v>-20.32</v>
      </c>
      <c r="H120" s="6">
        <v>-40.340000000000003</v>
      </c>
      <c r="I120" s="6">
        <v>9</v>
      </c>
      <c r="J120" s="8">
        <v>54061.366139626101</v>
      </c>
      <c r="K120" t="s">
        <v>1166</v>
      </c>
      <c r="L120" t="s">
        <v>1062</v>
      </c>
      <c r="M120">
        <v>600</v>
      </c>
      <c r="N120">
        <v>600</v>
      </c>
      <c r="O120">
        <v>0</v>
      </c>
      <c r="P120">
        <v>22064.94</v>
      </c>
      <c r="Q120">
        <v>18875.330000000002</v>
      </c>
      <c r="R120">
        <v>5264.2</v>
      </c>
      <c r="S120">
        <v>34606.78</v>
      </c>
      <c r="T120">
        <v>0</v>
      </c>
      <c r="U120">
        <v>4572.29</v>
      </c>
      <c r="V120">
        <v>0</v>
      </c>
      <c r="W120" s="181">
        <f t="shared" si="17"/>
        <v>26637.23</v>
      </c>
      <c r="X120" s="181">
        <f t="shared" si="18"/>
        <v>44.395383333333335</v>
      </c>
      <c r="Y120" s="174">
        <v>85383.53</v>
      </c>
      <c r="Z120" s="181">
        <f t="shared" si="19"/>
        <v>142.30588333333333</v>
      </c>
      <c r="AA120" s="174">
        <v>0</v>
      </c>
      <c r="AB120" s="174">
        <v>25.842150119583948</v>
      </c>
      <c r="AC120" s="174">
        <v>22.106523354094168</v>
      </c>
      <c r="AD120" s="174">
        <v>6.1653576515283453</v>
      </c>
      <c r="AE120" s="174">
        <v>40.53097828117437</v>
      </c>
      <c r="AF120">
        <v>0</v>
      </c>
      <c r="AG120" s="106">
        <v>5.3550023054797569</v>
      </c>
      <c r="AH120" s="106">
        <v>0</v>
      </c>
      <c r="AI120" s="106">
        <v>100</v>
      </c>
      <c r="AJ120">
        <v>40.229999999999997</v>
      </c>
      <c r="AK120">
        <v>44.4</v>
      </c>
      <c r="AL120">
        <v>57.68</v>
      </c>
      <c r="AM120">
        <v>142.31</v>
      </c>
      <c r="AN120" t="s">
        <v>1068</v>
      </c>
      <c r="AO120">
        <v>9.9</v>
      </c>
      <c r="AP120">
        <v>8.33</v>
      </c>
      <c r="AQ120">
        <v>12.806699999999999</v>
      </c>
      <c r="AR120" t="s">
        <v>1071</v>
      </c>
      <c r="AS120" t="s">
        <v>1073</v>
      </c>
      <c r="AT120" t="s">
        <v>1075</v>
      </c>
      <c r="AU120" t="s">
        <v>1078</v>
      </c>
      <c r="AV120" t="s">
        <v>1080</v>
      </c>
      <c r="AW120" t="s">
        <v>1084</v>
      </c>
      <c r="AX120" s="65">
        <f t="shared" si="32"/>
        <v>583.5</v>
      </c>
      <c r="AY120" s="65">
        <v>2862.47</v>
      </c>
      <c r="AZ120" s="106">
        <v>1211.8657426264963</v>
      </c>
      <c r="BA120" s="65">
        <f t="shared" si="20"/>
        <v>4657.8357426264956</v>
      </c>
      <c r="BB120" s="65">
        <f t="shared" si="21"/>
        <v>25425.364257373505</v>
      </c>
      <c r="BC120" s="65">
        <f t="shared" si="22"/>
        <v>0</v>
      </c>
      <c r="BD120" s="65">
        <f t="shared" si="23"/>
        <v>23556.030000000002</v>
      </c>
      <c r="BE120" s="65">
        <f t="shared" si="24"/>
        <v>31744.309999999998</v>
      </c>
      <c r="BF120" s="65">
        <f t="shared" si="25"/>
        <v>80725.6942573735</v>
      </c>
      <c r="BG120" s="66">
        <f t="shared" si="26"/>
        <v>665.40510608949933</v>
      </c>
      <c r="BH120" s="66">
        <f t="shared" si="27"/>
        <v>43.836834926506043</v>
      </c>
      <c r="BI120" s="66">
        <f t="shared" si="28"/>
        <v>0</v>
      </c>
      <c r="BJ120" s="66">
        <f t="shared" si="29"/>
        <v>40.613844827586213</v>
      </c>
      <c r="BK120" s="66">
        <f t="shared" si="30"/>
        <v>54.731568965517241</v>
      </c>
      <c r="BL120" s="66">
        <f t="shared" si="31"/>
        <v>139.18223147823016</v>
      </c>
      <c r="BM120" s="207">
        <f t="shared" si="33"/>
        <v>39870.979999999996</v>
      </c>
    </row>
    <row r="121" spans="1:65" x14ac:dyDescent="0.35">
      <c r="A121" s="1">
        <v>262</v>
      </c>
      <c r="B121">
        <v>13</v>
      </c>
      <c r="C121" t="s">
        <v>37</v>
      </c>
      <c r="D121" t="s">
        <v>1334</v>
      </c>
      <c r="E121" s="6" t="s">
        <v>1115</v>
      </c>
      <c r="F121" s="7" t="s">
        <v>1116</v>
      </c>
      <c r="G121" s="6">
        <v>-8.0500000000000007</v>
      </c>
      <c r="H121" s="6">
        <v>-34.880000000000003</v>
      </c>
      <c r="I121" s="6">
        <v>10</v>
      </c>
      <c r="J121" s="8">
        <v>63550.072249703</v>
      </c>
      <c r="K121" t="s">
        <v>1166</v>
      </c>
      <c r="L121" t="s">
        <v>1062</v>
      </c>
      <c r="M121">
        <v>600</v>
      </c>
      <c r="N121">
        <v>600</v>
      </c>
      <c r="O121">
        <v>0</v>
      </c>
      <c r="P121">
        <v>25044.31</v>
      </c>
      <c r="Q121">
        <v>18875.330000000002</v>
      </c>
      <c r="R121">
        <v>5250.2</v>
      </c>
      <c r="S121">
        <v>34606.78</v>
      </c>
      <c r="T121">
        <v>0</v>
      </c>
      <c r="U121">
        <v>4572.29</v>
      </c>
      <c r="V121">
        <v>0</v>
      </c>
      <c r="W121" s="181">
        <f t="shared" si="17"/>
        <v>29616.600000000002</v>
      </c>
      <c r="X121" s="181">
        <f t="shared" si="18"/>
        <v>49.361000000000004</v>
      </c>
      <c r="Y121" s="174">
        <v>88348.9</v>
      </c>
      <c r="Z121" s="181">
        <f t="shared" si="19"/>
        <v>147.24816666666666</v>
      </c>
      <c r="AA121" s="174">
        <v>0</v>
      </c>
      <c r="AB121" s="174">
        <v>28.347053556976942</v>
      </c>
      <c r="AC121" s="174">
        <v>21.36453311812598</v>
      </c>
      <c r="AD121" s="174">
        <v>5.9425754027497799</v>
      </c>
      <c r="AE121" s="174">
        <v>39.170583900874831</v>
      </c>
      <c r="AF121">
        <v>0</v>
      </c>
      <c r="AG121" s="106">
        <v>5.1752653400325306</v>
      </c>
      <c r="AH121" s="106">
        <v>0</v>
      </c>
      <c r="AI121" s="106">
        <v>100</v>
      </c>
      <c r="AJ121">
        <v>40.21</v>
      </c>
      <c r="AK121">
        <v>49.36</v>
      </c>
      <c r="AL121">
        <v>57.68</v>
      </c>
      <c r="AM121">
        <v>147.25</v>
      </c>
      <c r="AN121" t="s">
        <v>1069</v>
      </c>
      <c r="AO121">
        <v>9.9</v>
      </c>
      <c r="AP121">
        <v>8.33</v>
      </c>
      <c r="AQ121">
        <v>12.806699999999999</v>
      </c>
      <c r="AR121" t="s">
        <v>1071</v>
      </c>
      <c r="AS121" t="s">
        <v>1073</v>
      </c>
      <c r="AT121" t="s">
        <v>1075</v>
      </c>
      <c r="AU121" t="s">
        <v>1078</v>
      </c>
      <c r="AV121" t="s">
        <v>1080</v>
      </c>
      <c r="AW121" t="s">
        <v>1084</v>
      </c>
      <c r="AX121" s="65">
        <f t="shared" si="32"/>
        <v>583.5</v>
      </c>
      <c r="AY121" s="65">
        <v>2862.47</v>
      </c>
      <c r="AZ121" s="106">
        <v>1372.2749915891741</v>
      </c>
      <c r="BA121" s="65">
        <f t="shared" si="20"/>
        <v>4818.2449915891739</v>
      </c>
      <c r="BB121" s="65">
        <f t="shared" si="21"/>
        <v>28244.325008410829</v>
      </c>
      <c r="BC121" s="65">
        <f t="shared" si="22"/>
        <v>0</v>
      </c>
      <c r="BD121" s="65">
        <f t="shared" si="23"/>
        <v>23542.030000000002</v>
      </c>
      <c r="BE121" s="65">
        <f t="shared" si="24"/>
        <v>31744.309999999998</v>
      </c>
      <c r="BF121" s="65">
        <f t="shared" si="25"/>
        <v>83530.655008410817</v>
      </c>
      <c r="BG121" s="66">
        <f t="shared" si="26"/>
        <v>688.32071308416766</v>
      </c>
      <c r="BH121" s="66">
        <f t="shared" si="27"/>
        <v>48.697112083466948</v>
      </c>
      <c r="BI121" s="66">
        <f t="shared" si="28"/>
        <v>0</v>
      </c>
      <c r="BJ121" s="66">
        <f t="shared" si="29"/>
        <v>40.589706896551725</v>
      </c>
      <c r="BK121" s="66">
        <f t="shared" si="30"/>
        <v>54.731568965517241</v>
      </c>
      <c r="BL121" s="66">
        <f t="shared" si="31"/>
        <v>144.01837070415658</v>
      </c>
      <c r="BM121" s="207">
        <f t="shared" si="33"/>
        <v>39856.979999999996</v>
      </c>
    </row>
    <row r="122" spans="1:65" x14ac:dyDescent="0.35">
      <c r="A122" s="1">
        <v>263</v>
      </c>
      <c r="B122">
        <v>13</v>
      </c>
      <c r="C122" t="s">
        <v>37</v>
      </c>
      <c r="D122" t="s">
        <v>1335</v>
      </c>
      <c r="E122" s="6" t="s">
        <v>1117</v>
      </c>
      <c r="F122" s="7" t="s">
        <v>1118</v>
      </c>
      <c r="G122" s="6">
        <v>-3.8</v>
      </c>
      <c r="H122" s="6">
        <v>-38.53</v>
      </c>
      <c r="I122" s="6">
        <v>41</v>
      </c>
      <c r="J122" s="8">
        <v>71394.000753582499</v>
      </c>
      <c r="K122" t="s">
        <v>1166</v>
      </c>
      <c r="L122" t="s">
        <v>1062</v>
      </c>
      <c r="M122">
        <v>600</v>
      </c>
      <c r="N122">
        <v>600</v>
      </c>
      <c r="O122">
        <v>0</v>
      </c>
      <c r="P122">
        <v>23992.240000000002</v>
      </c>
      <c r="Q122">
        <v>18875.330000000002</v>
      </c>
      <c r="R122">
        <v>5255.2</v>
      </c>
      <c r="S122">
        <v>34606.78</v>
      </c>
      <c r="T122">
        <v>0</v>
      </c>
      <c r="U122">
        <v>4572.29</v>
      </c>
      <c r="V122">
        <v>0</v>
      </c>
      <c r="W122" s="181">
        <f t="shared" si="17"/>
        <v>28564.530000000002</v>
      </c>
      <c r="X122" s="181">
        <f t="shared" si="18"/>
        <v>47.607550000000003</v>
      </c>
      <c r="Y122" s="174">
        <v>87301.83</v>
      </c>
      <c r="Z122" s="181">
        <f t="shared" si="19"/>
        <v>145.50305</v>
      </c>
      <c r="AA122" s="174">
        <v>0</v>
      </c>
      <c r="AB122" s="174">
        <v>27.481943963832141</v>
      </c>
      <c r="AC122" s="174">
        <v>21.62077243970716</v>
      </c>
      <c r="AD122" s="174">
        <v>6.0195759928514656</v>
      </c>
      <c r="AE122" s="174">
        <v>39.640383254280003</v>
      </c>
      <c r="AF122">
        <v>0</v>
      </c>
      <c r="AG122" s="106">
        <v>5.2373358038428286</v>
      </c>
      <c r="AH122" s="106">
        <v>0</v>
      </c>
      <c r="AI122" s="106">
        <v>100</v>
      </c>
      <c r="AJ122">
        <v>40.22</v>
      </c>
      <c r="AK122">
        <v>47.61</v>
      </c>
      <c r="AL122">
        <v>57.68</v>
      </c>
      <c r="AM122">
        <v>145.5</v>
      </c>
      <c r="AN122" t="s">
        <v>1070</v>
      </c>
      <c r="AO122">
        <v>9.9</v>
      </c>
      <c r="AP122">
        <v>8.33</v>
      </c>
      <c r="AQ122">
        <v>12.806699999999999</v>
      </c>
      <c r="AR122" t="s">
        <v>1071</v>
      </c>
      <c r="AS122" t="s">
        <v>1073</v>
      </c>
      <c r="AT122" t="s">
        <v>1075</v>
      </c>
      <c r="AU122" t="s">
        <v>1078</v>
      </c>
      <c r="AV122" t="s">
        <v>1080</v>
      </c>
      <c r="AW122" t="s">
        <v>1084</v>
      </c>
      <c r="AX122" s="65">
        <f t="shared" si="32"/>
        <v>583.5</v>
      </c>
      <c r="AY122" s="65">
        <v>2862.47</v>
      </c>
      <c r="AZ122" s="106">
        <v>1336.7922501219909</v>
      </c>
      <c r="BA122" s="65">
        <f t="shared" si="20"/>
        <v>4782.7622501219903</v>
      </c>
      <c r="BB122" s="65">
        <f t="shared" si="21"/>
        <v>27227.737749878012</v>
      </c>
      <c r="BC122" s="65">
        <f t="shared" si="22"/>
        <v>0</v>
      </c>
      <c r="BD122" s="65">
        <f t="shared" si="23"/>
        <v>23547.030000000002</v>
      </c>
      <c r="BE122" s="65">
        <f t="shared" si="24"/>
        <v>31744.309999999998</v>
      </c>
      <c r="BF122" s="65">
        <f t="shared" si="25"/>
        <v>82519.067749878013</v>
      </c>
      <c r="BG122" s="66">
        <f t="shared" si="26"/>
        <v>683.25175001742718</v>
      </c>
      <c r="BH122" s="66">
        <f t="shared" si="27"/>
        <v>46.944375430824159</v>
      </c>
      <c r="BI122" s="66">
        <f t="shared" si="28"/>
        <v>0</v>
      </c>
      <c r="BJ122" s="66">
        <f t="shared" si="29"/>
        <v>40.598327586206899</v>
      </c>
      <c r="BK122" s="66">
        <f t="shared" si="30"/>
        <v>54.731568965517241</v>
      </c>
      <c r="BL122" s="66">
        <f t="shared" si="31"/>
        <v>142.27425474116899</v>
      </c>
      <c r="BM122" s="207">
        <f t="shared" si="33"/>
        <v>39861.979999999996</v>
      </c>
    </row>
    <row r="123" spans="1:65" x14ac:dyDescent="0.35">
      <c r="A123" s="1">
        <v>264</v>
      </c>
      <c r="B123">
        <v>14</v>
      </c>
      <c r="C123" t="s">
        <v>37</v>
      </c>
      <c r="D123" t="s">
        <v>1336</v>
      </c>
      <c r="E123" s="6" t="s">
        <v>1104</v>
      </c>
      <c r="F123" s="7" t="s">
        <v>1105</v>
      </c>
      <c r="G123" s="6">
        <v>-22.74</v>
      </c>
      <c r="H123" s="6">
        <v>-45.59</v>
      </c>
      <c r="I123" s="6">
        <v>1642</v>
      </c>
      <c r="J123" s="8">
        <v>3495.45982983364</v>
      </c>
      <c r="K123" t="s">
        <v>1166</v>
      </c>
      <c r="L123" t="s">
        <v>1062</v>
      </c>
      <c r="M123">
        <v>600</v>
      </c>
      <c r="N123">
        <v>600</v>
      </c>
      <c r="O123">
        <v>898.11</v>
      </c>
      <c r="P123">
        <v>9116.06</v>
      </c>
      <c r="Q123">
        <v>18875.330000000002</v>
      </c>
      <c r="R123">
        <v>5265.2</v>
      </c>
      <c r="S123">
        <v>34606.78</v>
      </c>
      <c r="T123">
        <v>0</v>
      </c>
      <c r="U123">
        <v>4744.55</v>
      </c>
      <c r="V123">
        <v>0</v>
      </c>
      <c r="W123" s="181">
        <f t="shared" si="17"/>
        <v>13860.61</v>
      </c>
      <c r="X123" s="181">
        <f t="shared" si="18"/>
        <v>23.101016666666666</v>
      </c>
      <c r="Y123" s="174">
        <v>73506.02</v>
      </c>
      <c r="Z123" s="181">
        <f t="shared" si="19"/>
        <v>122.51003333333334</v>
      </c>
      <c r="AA123" s="174">
        <v>1.2218182946104279</v>
      </c>
      <c r="AB123" s="174">
        <v>12.401786955680629</v>
      </c>
      <c r="AC123" s="174">
        <v>25.678617887351269</v>
      </c>
      <c r="AD123" s="174">
        <v>7.1629507351914841</v>
      </c>
      <c r="AE123" s="174">
        <v>47.08019832933411</v>
      </c>
      <c r="AF123">
        <v>0</v>
      </c>
      <c r="AG123" s="106">
        <v>6.4546414021599858</v>
      </c>
      <c r="AH123" s="106">
        <v>0</v>
      </c>
      <c r="AI123" s="106">
        <v>100</v>
      </c>
      <c r="AJ123">
        <v>40.229999999999997</v>
      </c>
      <c r="AK123">
        <v>24.6</v>
      </c>
      <c r="AL123">
        <v>57.68</v>
      </c>
      <c r="AM123">
        <v>122.51</v>
      </c>
      <c r="AN123" t="s">
        <v>1063</v>
      </c>
      <c r="AO123">
        <v>9.9</v>
      </c>
      <c r="AP123">
        <v>8.33</v>
      </c>
      <c r="AQ123">
        <v>12.806699999999999</v>
      </c>
      <c r="AR123" t="s">
        <v>1071</v>
      </c>
      <c r="AS123" t="s">
        <v>1073</v>
      </c>
      <c r="AT123" t="s">
        <v>1075</v>
      </c>
      <c r="AU123" t="s">
        <v>1078</v>
      </c>
      <c r="AV123" t="s">
        <v>1081</v>
      </c>
      <c r="AW123" t="s">
        <v>1083</v>
      </c>
      <c r="AX123" s="65">
        <f t="shared" si="32"/>
        <v>583.5</v>
      </c>
      <c r="AY123" s="65">
        <v>2862.47</v>
      </c>
      <c r="AZ123" s="106">
        <v>426.63489423948977</v>
      </c>
      <c r="BA123" s="65">
        <f t="shared" si="20"/>
        <v>3872.6048942394896</v>
      </c>
      <c r="BB123" s="65">
        <f t="shared" si="21"/>
        <v>13433.97510576051</v>
      </c>
      <c r="BC123" s="65">
        <f t="shared" si="22"/>
        <v>898.11</v>
      </c>
      <c r="BD123" s="65">
        <f t="shared" si="23"/>
        <v>23557.030000000002</v>
      </c>
      <c r="BE123" s="65">
        <f t="shared" si="24"/>
        <v>31744.309999999998</v>
      </c>
      <c r="BF123" s="65">
        <f t="shared" si="25"/>
        <v>69633.41510576052</v>
      </c>
      <c r="BG123" s="66">
        <f t="shared" si="26"/>
        <v>553.22927060564132</v>
      </c>
      <c r="BH123" s="66">
        <f t="shared" si="27"/>
        <v>23.162026044414674</v>
      </c>
      <c r="BI123" s="66">
        <f t="shared" si="28"/>
        <v>1.49685</v>
      </c>
      <c r="BJ123" s="66">
        <f t="shared" si="29"/>
        <v>40.615568965517248</v>
      </c>
      <c r="BK123" s="66">
        <f t="shared" si="30"/>
        <v>54.731568965517241</v>
      </c>
      <c r="BL123" s="66">
        <f t="shared" si="31"/>
        <v>120.05761225131124</v>
      </c>
      <c r="BM123" s="207">
        <f t="shared" si="33"/>
        <v>39871.979999999996</v>
      </c>
    </row>
    <row r="124" spans="1:65" x14ac:dyDescent="0.35">
      <c r="A124" s="1">
        <v>265</v>
      </c>
      <c r="B124">
        <v>14</v>
      </c>
      <c r="C124" t="s">
        <v>37</v>
      </c>
      <c r="D124" t="s">
        <v>1337</v>
      </c>
      <c r="E124" s="6" t="s">
        <v>1104</v>
      </c>
      <c r="F124" s="7" t="s">
        <v>1106</v>
      </c>
      <c r="G124" s="6">
        <v>-23.85</v>
      </c>
      <c r="H124" s="6">
        <v>-46.64</v>
      </c>
      <c r="I124" s="6">
        <v>792</v>
      </c>
      <c r="J124" s="8">
        <v>14172.2970393051</v>
      </c>
      <c r="K124" t="s">
        <v>1166</v>
      </c>
      <c r="L124" t="s">
        <v>1062</v>
      </c>
      <c r="M124">
        <v>600</v>
      </c>
      <c r="N124">
        <v>600</v>
      </c>
      <c r="O124">
        <v>290.58</v>
      </c>
      <c r="P124">
        <v>12989.95</v>
      </c>
      <c r="Q124">
        <v>18875.330000000002</v>
      </c>
      <c r="R124">
        <v>5266.4</v>
      </c>
      <c r="S124">
        <v>34606.78</v>
      </c>
      <c r="T124">
        <v>0</v>
      </c>
      <c r="U124">
        <v>4744.55</v>
      </c>
      <c r="V124">
        <v>0</v>
      </c>
      <c r="W124" s="181">
        <f t="shared" si="17"/>
        <v>17734.5</v>
      </c>
      <c r="X124" s="181">
        <f t="shared" si="18"/>
        <v>29.557500000000001</v>
      </c>
      <c r="Y124" s="174">
        <v>76773.58</v>
      </c>
      <c r="Z124" s="181">
        <f t="shared" si="19"/>
        <v>127.95596666666667</v>
      </c>
      <c r="AA124" s="174">
        <v>0.3784895793578989</v>
      </c>
      <c r="AB124" s="174">
        <v>16.91981798946982</v>
      </c>
      <c r="AC124" s="174">
        <v>24.585710344626371</v>
      </c>
      <c r="AD124" s="174">
        <v>6.8596514582229968</v>
      </c>
      <c r="AE124" s="174">
        <v>45.076418215745583</v>
      </c>
      <c r="AF124">
        <v>0</v>
      </c>
      <c r="AG124" s="106">
        <v>6.1799254378915247</v>
      </c>
      <c r="AH124" s="106">
        <v>0</v>
      </c>
      <c r="AI124" s="106">
        <v>100</v>
      </c>
      <c r="AJ124">
        <v>40.24</v>
      </c>
      <c r="AK124">
        <v>30.04</v>
      </c>
      <c r="AL124">
        <v>57.68</v>
      </c>
      <c r="AM124">
        <v>127.96</v>
      </c>
      <c r="AN124" t="s">
        <v>1064</v>
      </c>
      <c r="AO124">
        <v>9.9</v>
      </c>
      <c r="AP124">
        <v>8.33</v>
      </c>
      <c r="AQ124">
        <v>12.806699999999999</v>
      </c>
      <c r="AR124" t="s">
        <v>1071</v>
      </c>
      <c r="AS124" t="s">
        <v>1073</v>
      </c>
      <c r="AT124" t="s">
        <v>1075</v>
      </c>
      <c r="AU124" t="s">
        <v>1078</v>
      </c>
      <c r="AV124" t="s">
        <v>1081</v>
      </c>
      <c r="AW124" t="s">
        <v>1083</v>
      </c>
      <c r="AX124" s="65">
        <f t="shared" si="32"/>
        <v>583.5</v>
      </c>
      <c r="AY124" s="65">
        <v>2862.47</v>
      </c>
      <c r="AZ124" s="106">
        <v>649.52683298119928</v>
      </c>
      <c r="BA124" s="65">
        <f t="shared" si="20"/>
        <v>4095.4968329811991</v>
      </c>
      <c r="BB124" s="65">
        <f t="shared" si="21"/>
        <v>17084.973167018801</v>
      </c>
      <c r="BC124" s="65">
        <f t="shared" si="22"/>
        <v>290.58</v>
      </c>
      <c r="BD124" s="65">
        <f t="shared" si="23"/>
        <v>23558.230000000003</v>
      </c>
      <c r="BE124" s="65">
        <f t="shared" si="24"/>
        <v>31744.309999999998</v>
      </c>
      <c r="BF124" s="65">
        <f t="shared" si="25"/>
        <v>72678.083167018805</v>
      </c>
      <c r="BG124" s="66">
        <f t="shared" si="26"/>
        <v>585.0709761401713</v>
      </c>
      <c r="BH124" s="66">
        <f t="shared" si="27"/>
        <v>29.456850287963452</v>
      </c>
      <c r="BI124" s="66">
        <f t="shared" si="28"/>
        <v>0.48429999999999995</v>
      </c>
      <c r="BJ124" s="66">
        <f t="shared" si="29"/>
        <v>40.617637931034487</v>
      </c>
      <c r="BK124" s="66">
        <f t="shared" si="30"/>
        <v>54.731568965517241</v>
      </c>
      <c r="BL124" s="66">
        <f t="shared" si="31"/>
        <v>125.30703994313588</v>
      </c>
      <c r="BM124" s="207">
        <f t="shared" si="33"/>
        <v>39873.18</v>
      </c>
    </row>
    <row r="125" spans="1:65" x14ac:dyDescent="0.35">
      <c r="A125" s="1">
        <v>266</v>
      </c>
      <c r="B125">
        <v>14</v>
      </c>
      <c r="C125" t="s">
        <v>37</v>
      </c>
      <c r="D125" t="s">
        <v>1338</v>
      </c>
      <c r="E125" s="6" t="s">
        <v>1107</v>
      </c>
      <c r="F125" s="7" t="s">
        <v>1108</v>
      </c>
      <c r="G125" s="6">
        <v>-30.03</v>
      </c>
      <c r="H125" s="6">
        <v>-51.23</v>
      </c>
      <c r="I125" s="6">
        <v>47</v>
      </c>
      <c r="J125" s="8">
        <v>23954.0527728093</v>
      </c>
      <c r="K125" t="s">
        <v>1166</v>
      </c>
      <c r="L125" t="s">
        <v>1062</v>
      </c>
      <c r="M125">
        <v>600</v>
      </c>
      <c r="N125">
        <v>600</v>
      </c>
      <c r="O125">
        <v>460.39</v>
      </c>
      <c r="P125">
        <v>15341.57</v>
      </c>
      <c r="Q125">
        <v>18875.330000000002</v>
      </c>
      <c r="R125">
        <v>5272.4</v>
      </c>
      <c r="S125">
        <v>34606.78</v>
      </c>
      <c r="T125">
        <v>0</v>
      </c>
      <c r="U125">
        <v>4744.55</v>
      </c>
      <c r="V125">
        <v>0</v>
      </c>
      <c r="W125" s="181">
        <f t="shared" si="17"/>
        <v>20086.12</v>
      </c>
      <c r="X125" s="181">
        <f t="shared" si="18"/>
        <v>33.476866666666666</v>
      </c>
      <c r="Y125" s="174">
        <v>79301.009999999995</v>
      </c>
      <c r="Z125" s="181">
        <f t="shared" si="19"/>
        <v>132.16835</v>
      </c>
      <c r="AA125" s="174">
        <v>0.58056007105079743</v>
      </c>
      <c r="AB125" s="174">
        <v>19.345995719348341</v>
      </c>
      <c r="AC125" s="174">
        <v>23.80213064121126</v>
      </c>
      <c r="AD125" s="174">
        <v>6.6485912348405147</v>
      </c>
      <c r="AE125" s="174">
        <v>43.639772053344593</v>
      </c>
      <c r="AF125">
        <v>0</v>
      </c>
      <c r="AG125" s="106">
        <v>5.9829628903843721</v>
      </c>
      <c r="AH125" s="106">
        <v>0</v>
      </c>
      <c r="AI125" s="106">
        <v>100</v>
      </c>
      <c r="AJ125">
        <v>40.25</v>
      </c>
      <c r="AK125">
        <v>34.24</v>
      </c>
      <c r="AL125">
        <v>57.68</v>
      </c>
      <c r="AM125">
        <v>132.16999999999999</v>
      </c>
      <c r="AN125" t="s">
        <v>1065</v>
      </c>
      <c r="AO125">
        <v>9.9</v>
      </c>
      <c r="AP125">
        <v>8.33</v>
      </c>
      <c r="AQ125">
        <v>12.806699999999999</v>
      </c>
      <c r="AR125" t="s">
        <v>1071</v>
      </c>
      <c r="AS125" t="s">
        <v>1073</v>
      </c>
      <c r="AT125" t="s">
        <v>1075</v>
      </c>
      <c r="AU125" t="s">
        <v>1078</v>
      </c>
      <c r="AV125" t="s">
        <v>1081</v>
      </c>
      <c r="AW125" t="s">
        <v>1083</v>
      </c>
      <c r="AX125" s="65">
        <f t="shared" si="32"/>
        <v>583.5</v>
      </c>
      <c r="AY125" s="65">
        <v>2862.47</v>
      </c>
      <c r="AZ125" s="106">
        <v>721.77342066381584</v>
      </c>
      <c r="BA125" s="65">
        <f t="shared" si="20"/>
        <v>4167.7434206638154</v>
      </c>
      <c r="BB125" s="65">
        <f t="shared" si="21"/>
        <v>19364.346579336183</v>
      </c>
      <c r="BC125" s="65">
        <f t="shared" si="22"/>
        <v>460.39</v>
      </c>
      <c r="BD125" s="65">
        <f t="shared" si="23"/>
        <v>23564.230000000003</v>
      </c>
      <c r="BE125" s="65">
        <f t="shared" si="24"/>
        <v>31744.309999999998</v>
      </c>
      <c r="BF125" s="65">
        <f t="shared" si="25"/>
        <v>75133.266579336181</v>
      </c>
      <c r="BG125" s="66">
        <f t="shared" si="26"/>
        <v>595.39191723768795</v>
      </c>
      <c r="BH125" s="66">
        <f t="shared" si="27"/>
        <v>33.386804447131347</v>
      </c>
      <c r="BI125" s="66">
        <f t="shared" si="28"/>
        <v>0.76731666666666665</v>
      </c>
      <c r="BJ125" s="66">
        <f t="shared" si="29"/>
        <v>40.627982758620696</v>
      </c>
      <c r="BK125" s="66">
        <f t="shared" si="30"/>
        <v>54.731568965517241</v>
      </c>
      <c r="BL125" s="66">
        <f t="shared" si="31"/>
        <v>129.54011479195893</v>
      </c>
      <c r="BM125" s="207">
        <f t="shared" si="33"/>
        <v>39879.18</v>
      </c>
    </row>
    <row r="126" spans="1:65" x14ac:dyDescent="0.35">
      <c r="A126" s="1">
        <v>267</v>
      </c>
      <c r="B126">
        <v>14</v>
      </c>
      <c r="C126" t="s">
        <v>37</v>
      </c>
      <c r="D126" t="s">
        <v>1339</v>
      </c>
      <c r="E126" s="6" t="s">
        <v>1109</v>
      </c>
      <c r="F126" s="7" t="s">
        <v>1110</v>
      </c>
      <c r="G126" s="6">
        <v>-15.37</v>
      </c>
      <c r="H126" s="6">
        <v>-48.78</v>
      </c>
      <c r="I126" s="6">
        <v>770</v>
      </c>
      <c r="J126" s="8">
        <v>31081.371963744201</v>
      </c>
      <c r="K126" t="s">
        <v>1166</v>
      </c>
      <c r="L126" t="s">
        <v>1062</v>
      </c>
      <c r="M126">
        <v>600</v>
      </c>
      <c r="N126">
        <v>600</v>
      </c>
      <c r="O126">
        <v>13.98</v>
      </c>
      <c r="P126">
        <v>21668.55</v>
      </c>
      <c r="Q126">
        <v>18875.330000000002</v>
      </c>
      <c r="R126">
        <v>5266.4</v>
      </c>
      <c r="S126">
        <v>34606.78</v>
      </c>
      <c r="T126">
        <v>0</v>
      </c>
      <c r="U126">
        <v>4744.55</v>
      </c>
      <c r="V126">
        <v>0</v>
      </c>
      <c r="W126" s="181">
        <f t="shared" si="17"/>
        <v>26413.1</v>
      </c>
      <c r="X126" s="181">
        <f t="shared" si="18"/>
        <v>44.021833333333333</v>
      </c>
      <c r="Y126" s="174">
        <v>85175.58</v>
      </c>
      <c r="Z126" s="181">
        <f t="shared" si="19"/>
        <v>141.95930000000001</v>
      </c>
      <c r="AA126" s="174">
        <v>1.641315503809895E-2</v>
      </c>
      <c r="AB126" s="174">
        <v>25.439861988612229</v>
      </c>
      <c r="AC126" s="174">
        <v>22.160494827273261</v>
      </c>
      <c r="AD126" s="174">
        <v>6.1829928249387907</v>
      </c>
      <c r="AE126" s="174">
        <v>40.629931724562368</v>
      </c>
      <c r="AF126">
        <v>0</v>
      </c>
      <c r="AG126" s="106">
        <v>5.570317220029497</v>
      </c>
      <c r="AH126" s="106">
        <v>0</v>
      </c>
      <c r="AI126" s="106">
        <v>100</v>
      </c>
      <c r="AJ126">
        <v>40.24</v>
      </c>
      <c r="AK126">
        <v>44.05</v>
      </c>
      <c r="AL126">
        <v>57.68</v>
      </c>
      <c r="AM126">
        <v>141.96</v>
      </c>
      <c r="AN126" t="s">
        <v>1066</v>
      </c>
      <c r="AO126">
        <v>9.9</v>
      </c>
      <c r="AP126">
        <v>8.33</v>
      </c>
      <c r="AQ126">
        <v>12.806699999999999</v>
      </c>
      <c r="AR126" t="s">
        <v>1071</v>
      </c>
      <c r="AS126" t="s">
        <v>1073</v>
      </c>
      <c r="AT126" t="s">
        <v>1075</v>
      </c>
      <c r="AU126" t="s">
        <v>1078</v>
      </c>
      <c r="AV126" t="s">
        <v>1081</v>
      </c>
      <c r="AW126" t="s">
        <v>1083</v>
      </c>
      <c r="AX126" s="65">
        <f t="shared" si="32"/>
        <v>583.5</v>
      </c>
      <c r="AY126" s="65">
        <v>2862.47</v>
      </c>
      <c r="AZ126" s="106">
        <v>1033.6130350759631</v>
      </c>
      <c r="BA126" s="65">
        <f t="shared" si="20"/>
        <v>4479.5830350759625</v>
      </c>
      <c r="BB126" s="65">
        <f t="shared" si="21"/>
        <v>25379.486964924035</v>
      </c>
      <c r="BC126" s="65">
        <f t="shared" si="22"/>
        <v>13.98</v>
      </c>
      <c r="BD126" s="65">
        <f t="shared" si="23"/>
        <v>23558.230000000003</v>
      </c>
      <c r="BE126" s="65">
        <f t="shared" si="24"/>
        <v>31744.309999999998</v>
      </c>
      <c r="BF126" s="65">
        <f t="shared" si="25"/>
        <v>80695.996964924037</v>
      </c>
      <c r="BG126" s="66">
        <f t="shared" si="26"/>
        <v>639.94043358228032</v>
      </c>
      <c r="BH126" s="66">
        <f t="shared" si="27"/>
        <v>43.757736146420754</v>
      </c>
      <c r="BI126" s="66">
        <f t="shared" si="28"/>
        <v>2.3300000000000001E-2</v>
      </c>
      <c r="BJ126" s="66">
        <f t="shared" si="29"/>
        <v>40.617637931034487</v>
      </c>
      <c r="BK126" s="66">
        <f t="shared" si="30"/>
        <v>54.731568965517241</v>
      </c>
      <c r="BL126" s="66">
        <f t="shared" si="31"/>
        <v>139.13102924986902</v>
      </c>
      <c r="BM126" s="207">
        <f t="shared" si="33"/>
        <v>39873.18</v>
      </c>
    </row>
    <row r="127" spans="1:65" x14ac:dyDescent="0.35">
      <c r="A127" s="1">
        <v>268</v>
      </c>
      <c r="B127">
        <v>14</v>
      </c>
      <c r="C127" t="s">
        <v>37</v>
      </c>
      <c r="D127" t="s">
        <v>1340</v>
      </c>
      <c r="E127" s="6" t="s">
        <v>1111</v>
      </c>
      <c r="F127" s="7" t="s">
        <v>1112</v>
      </c>
      <c r="G127" s="6">
        <v>-22.86</v>
      </c>
      <c r="H127" s="6">
        <v>-43.41</v>
      </c>
      <c r="I127" s="6">
        <v>45</v>
      </c>
      <c r="J127" s="8">
        <v>45016.2336447989</v>
      </c>
      <c r="K127" t="s">
        <v>1166</v>
      </c>
      <c r="L127" t="s">
        <v>1062</v>
      </c>
      <c r="M127">
        <v>600</v>
      </c>
      <c r="N127">
        <v>600</v>
      </c>
      <c r="O127">
        <v>0</v>
      </c>
      <c r="P127">
        <v>21171.97</v>
      </c>
      <c r="Q127">
        <v>18875.330000000002</v>
      </c>
      <c r="R127">
        <v>5262.4</v>
      </c>
      <c r="S127">
        <v>34606.78</v>
      </c>
      <c r="T127">
        <v>0</v>
      </c>
      <c r="U127">
        <v>4744.55</v>
      </c>
      <c r="V127">
        <v>0</v>
      </c>
      <c r="W127" s="181">
        <f t="shared" si="17"/>
        <v>25916.52</v>
      </c>
      <c r="X127" s="181">
        <f t="shared" si="18"/>
        <v>43.194200000000002</v>
      </c>
      <c r="Y127" s="174">
        <v>84661.02</v>
      </c>
      <c r="Z127" s="181">
        <f t="shared" si="19"/>
        <v>141.10169999999999</v>
      </c>
      <c r="AA127" s="174">
        <v>0</v>
      </c>
      <c r="AB127" s="174">
        <v>25.007931631345809</v>
      </c>
      <c r="AC127" s="174">
        <v>22.295183781154542</v>
      </c>
      <c r="AD127" s="174">
        <v>6.2158476238533389</v>
      </c>
      <c r="AE127" s="174">
        <v>40.876875804236697</v>
      </c>
      <c r="AF127">
        <v>0</v>
      </c>
      <c r="AG127" s="106">
        <v>5.6041729712209936</v>
      </c>
      <c r="AH127" s="106">
        <v>0</v>
      </c>
      <c r="AI127" s="106">
        <v>100</v>
      </c>
      <c r="AJ127">
        <v>40.229999999999997</v>
      </c>
      <c r="AK127">
        <v>43.19</v>
      </c>
      <c r="AL127">
        <v>57.68</v>
      </c>
      <c r="AM127">
        <v>141.1</v>
      </c>
      <c r="AN127" t="s">
        <v>1067</v>
      </c>
      <c r="AO127">
        <v>9.9</v>
      </c>
      <c r="AP127">
        <v>8.33</v>
      </c>
      <c r="AQ127">
        <v>12.806699999999999</v>
      </c>
      <c r="AR127" t="s">
        <v>1071</v>
      </c>
      <c r="AS127" t="s">
        <v>1073</v>
      </c>
      <c r="AT127" t="s">
        <v>1075</v>
      </c>
      <c r="AU127" t="s">
        <v>1078</v>
      </c>
      <c r="AV127" t="s">
        <v>1081</v>
      </c>
      <c r="AW127" t="s">
        <v>1083</v>
      </c>
      <c r="AX127" s="65">
        <f t="shared" si="32"/>
        <v>583.5</v>
      </c>
      <c r="AY127" s="65">
        <v>2862.47</v>
      </c>
      <c r="AZ127" s="106">
        <v>1021.1389609100603</v>
      </c>
      <c r="BA127" s="65">
        <f t="shared" si="20"/>
        <v>4467.10896091006</v>
      </c>
      <c r="BB127" s="65">
        <f t="shared" si="21"/>
        <v>24895.381039089942</v>
      </c>
      <c r="BC127" s="65">
        <f t="shared" si="22"/>
        <v>0</v>
      </c>
      <c r="BD127" s="65">
        <f t="shared" si="23"/>
        <v>23554.230000000003</v>
      </c>
      <c r="BE127" s="65">
        <f t="shared" si="24"/>
        <v>31744.309999999998</v>
      </c>
      <c r="BF127" s="65">
        <f t="shared" si="25"/>
        <v>80193.911039089944</v>
      </c>
      <c r="BG127" s="66">
        <f t="shared" si="26"/>
        <v>638.15842298715143</v>
      </c>
      <c r="BH127" s="66">
        <f t="shared" si="27"/>
        <v>42.923070757051626</v>
      </c>
      <c r="BI127" s="66">
        <f t="shared" si="28"/>
        <v>0</v>
      </c>
      <c r="BJ127" s="66">
        <f t="shared" si="29"/>
        <v>40.610741379310348</v>
      </c>
      <c r="BK127" s="66">
        <f t="shared" si="30"/>
        <v>54.731568965517241</v>
      </c>
      <c r="BL127" s="66">
        <f t="shared" si="31"/>
        <v>138.26536386049992</v>
      </c>
      <c r="BM127" s="207">
        <f t="shared" si="33"/>
        <v>39869.18</v>
      </c>
    </row>
    <row r="128" spans="1:65" x14ac:dyDescent="0.35">
      <c r="A128" s="1">
        <v>269</v>
      </c>
      <c r="B128">
        <v>14</v>
      </c>
      <c r="C128" t="s">
        <v>37</v>
      </c>
      <c r="D128" t="s">
        <v>1341</v>
      </c>
      <c r="E128" s="6" t="s">
        <v>1113</v>
      </c>
      <c r="F128" s="7" t="s">
        <v>1114</v>
      </c>
      <c r="G128" s="6">
        <v>-20.32</v>
      </c>
      <c r="H128" s="6">
        <v>-40.340000000000003</v>
      </c>
      <c r="I128" s="6">
        <v>9</v>
      </c>
      <c r="J128" s="8">
        <v>54061.366139626101</v>
      </c>
      <c r="K128" t="s">
        <v>1166</v>
      </c>
      <c r="L128" t="s">
        <v>1062</v>
      </c>
      <c r="M128">
        <v>600</v>
      </c>
      <c r="N128">
        <v>600</v>
      </c>
      <c r="O128">
        <v>0</v>
      </c>
      <c r="P128">
        <v>23593.52</v>
      </c>
      <c r="Q128">
        <v>18875.330000000002</v>
      </c>
      <c r="R128">
        <v>5264.2</v>
      </c>
      <c r="S128">
        <v>34606.78</v>
      </c>
      <c r="T128">
        <v>0</v>
      </c>
      <c r="U128">
        <v>4744.55</v>
      </c>
      <c r="V128">
        <v>0</v>
      </c>
      <c r="W128" s="181">
        <f t="shared" si="17"/>
        <v>28338.07</v>
      </c>
      <c r="X128" s="181">
        <f t="shared" si="18"/>
        <v>47.230116666666667</v>
      </c>
      <c r="Y128" s="174">
        <v>87084.37</v>
      </c>
      <c r="Z128" s="181">
        <f t="shared" si="19"/>
        <v>145.14061666666666</v>
      </c>
      <c r="AA128" s="174">
        <v>0</v>
      </c>
      <c r="AB128" s="174">
        <v>27.092714800600842</v>
      </c>
      <c r="AC128" s="174">
        <v>21.674762072688821</v>
      </c>
      <c r="AD128" s="174">
        <v>6.0449423932216542</v>
      </c>
      <c r="AE128" s="174">
        <v>39.739369992571568</v>
      </c>
      <c r="AF128">
        <v>0</v>
      </c>
      <c r="AG128" s="106">
        <v>5.4482222240340032</v>
      </c>
      <c r="AH128" s="106">
        <v>0</v>
      </c>
      <c r="AI128" s="106">
        <v>100</v>
      </c>
      <c r="AJ128">
        <v>40.229999999999997</v>
      </c>
      <c r="AK128">
        <v>47.23</v>
      </c>
      <c r="AL128">
        <v>57.68</v>
      </c>
      <c r="AM128">
        <v>145.13999999999999</v>
      </c>
      <c r="AN128" t="s">
        <v>1068</v>
      </c>
      <c r="AO128">
        <v>9.9</v>
      </c>
      <c r="AP128">
        <v>8.33</v>
      </c>
      <c r="AQ128">
        <v>12.806699999999999</v>
      </c>
      <c r="AR128" t="s">
        <v>1071</v>
      </c>
      <c r="AS128" t="s">
        <v>1073</v>
      </c>
      <c r="AT128" t="s">
        <v>1075</v>
      </c>
      <c r="AU128" t="s">
        <v>1078</v>
      </c>
      <c r="AV128" t="s">
        <v>1081</v>
      </c>
      <c r="AW128" t="s">
        <v>1083</v>
      </c>
      <c r="AX128" s="65">
        <f t="shared" si="32"/>
        <v>583.5</v>
      </c>
      <c r="AY128" s="65">
        <v>2862.47</v>
      </c>
      <c r="AZ128" s="106">
        <v>1109.3803069413048</v>
      </c>
      <c r="BA128" s="65">
        <f t="shared" si="20"/>
        <v>4555.3503069413046</v>
      </c>
      <c r="BB128" s="65">
        <f t="shared" si="21"/>
        <v>27228.689693058695</v>
      </c>
      <c r="BC128" s="65">
        <f t="shared" si="22"/>
        <v>0</v>
      </c>
      <c r="BD128" s="65">
        <f t="shared" si="23"/>
        <v>23556.030000000002</v>
      </c>
      <c r="BE128" s="65">
        <f t="shared" si="24"/>
        <v>31744.309999999998</v>
      </c>
      <c r="BF128" s="65">
        <f t="shared" si="25"/>
        <v>82529.019693058697</v>
      </c>
      <c r="BG128" s="66">
        <f t="shared" si="26"/>
        <v>650.76432956304347</v>
      </c>
      <c r="BH128" s="66">
        <f t="shared" si="27"/>
        <v>46.946016712170163</v>
      </c>
      <c r="BI128" s="66">
        <f t="shared" si="28"/>
        <v>0</v>
      </c>
      <c r="BJ128" s="66">
        <f t="shared" si="29"/>
        <v>40.613844827586213</v>
      </c>
      <c r="BK128" s="66">
        <f t="shared" si="30"/>
        <v>54.731568965517241</v>
      </c>
      <c r="BL128" s="66">
        <f t="shared" si="31"/>
        <v>142.2914132638943</v>
      </c>
      <c r="BM128" s="207">
        <f t="shared" si="33"/>
        <v>39870.979999999996</v>
      </c>
    </row>
    <row r="129" spans="1:65" x14ac:dyDescent="0.35">
      <c r="A129" s="1">
        <v>270</v>
      </c>
      <c r="B129">
        <v>14</v>
      </c>
      <c r="C129" t="s">
        <v>37</v>
      </c>
      <c r="D129" t="s">
        <v>1342</v>
      </c>
      <c r="E129" s="6" t="s">
        <v>1115</v>
      </c>
      <c r="F129" s="7" t="s">
        <v>1116</v>
      </c>
      <c r="G129" s="6">
        <v>-8.0500000000000007</v>
      </c>
      <c r="H129" s="6">
        <v>-34.880000000000003</v>
      </c>
      <c r="I129" s="6">
        <v>10</v>
      </c>
      <c r="J129" s="8">
        <v>63550.072249703</v>
      </c>
      <c r="K129" t="s">
        <v>1166</v>
      </c>
      <c r="L129" t="s">
        <v>1062</v>
      </c>
      <c r="M129">
        <v>600</v>
      </c>
      <c r="N129">
        <v>600</v>
      </c>
      <c r="O129">
        <v>0</v>
      </c>
      <c r="P129">
        <v>27636.47</v>
      </c>
      <c r="Q129">
        <v>18875.330000000002</v>
      </c>
      <c r="R129">
        <v>5250.2</v>
      </c>
      <c r="S129">
        <v>34606.78</v>
      </c>
      <c r="T129">
        <v>0</v>
      </c>
      <c r="U129">
        <v>4744.55</v>
      </c>
      <c r="V129">
        <v>0</v>
      </c>
      <c r="W129" s="181">
        <f t="shared" si="17"/>
        <v>32381.02</v>
      </c>
      <c r="X129" s="181">
        <f t="shared" si="18"/>
        <v>53.968366666666668</v>
      </c>
      <c r="Y129" s="174">
        <v>91113.32</v>
      </c>
      <c r="Z129" s="181">
        <f t="shared" si="19"/>
        <v>151.85553333333334</v>
      </c>
      <c r="AA129" s="174">
        <v>0</v>
      </c>
      <c r="AB129" s="174">
        <v>30.331975610152281</v>
      </c>
      <c r="AC129" s="174">
        <v>20.716323365233539</v>
      </c>
      <c r="AD129" s="174">
        <v>5.7622749341150117</v>
      </c>
      <c r="AE129" s="174">
        <v>37.982130384448723</v>
      </c>
      <c r="AF129">
        <v>0</v>
      </c>
      <c r="AG129" s="106">
        <v>5.2073066813941136</v>
      </c>
      <c r="AH129" s="106">
        <v>0</v>
      </c>
      <c r="AI129" s="106">
        <v>100</v>
      </c>
      <c r="AJ129">
        <v>40.21</v>
      </c>
      <c r="AK129">
        <v>53.97</v>
      </c>
      <c r="AL129">
        <v>57.68</v>
      </c>
      <c r="AM129">
        <v>151.86000000000001</v>
      </c>
      <c r="AN129" t="s">
        <v>1069</v>
      </c>
      <c r="AO129">
        <v>9.9</v>
      </c>
      <c r="AP129">
        <v>8.33</v>
      </c>
      <c r="AQ129">
        <v>12.806699999999999</v>
      </c>
      <c r="AR129" t="s">
        <v>1071</v>
      </c>
      <c r="AS129" t="s">
        <v>1073</v>
      </c>
      <c r="AT129" t="s">
        <v>1075</v>
      </c>
      <c r="AU129" t="s">
        <v>1078</v>
      </c>
      <c r="AV129" t="s">
        <v>1081</v>
      </c>
      <c r="AW129" t="s">
        <v>1083</v>
      </c>
      <c r="AX129" s="65">
        <f t="shared" si="32"/>
        <v>583.5</v>
      </c>
      <c r="AY129" s="65">
        <v>2862.47</v>
      </c>
      <c r="AZ129" s="106">
        <v>1303.0657235215326</v>
      </c>
      <c r="BA129" s="65">
        <f t="shared" si="20"/>
        <v>4749.0357235215324</v>
      </c>
      <c r="BB129" s="65">
        <f t="shared" si="21"/>
        <v>31077.954276478467</v>
      </c>
      <c r="BC129" s="65">
        <f t="shared" si="22"/>
        <v>0</v>
      </c>
      <c r="BD129" s="65">
        <f t="shared" si="23"/>
        <v>23542.030000000002</v>
      </c>
      <c r="BE129" s="65">
        <f t="shared" si="24"/>
        <v>31744.309999999998</v>
      </c>
      <c r="BF129" s="65">
        <f t="shared" si="25"/>
        <v>86364.284276478473</v>
      </c>
      <c r="BG129" s="66">
        <f t="shared" si="26"/>
        <v>678.43367478879031</v>
      </c>
      <c r="BH129" s="66">
        <f t="shared" si="27"/>
        <v>53.582679787031843</v>
      </c>
      <c r="BI129" s="66">
        <f t="shared" si="28"/>
        <v>0</v>
      </c>
      <c r="BJ129" s="66">
        <f t="shared" si="29"/>
        <v>40.589706896551725</v>
      </c>
      <c r="BK129" s="66">
        <f t="shared" si="30"/>
        <v>54.731568965517241</v>
      </c>
      <c r="BL129" s="66">
        <f t="shared" si="31"/>
        <v>148.90393840772151</v>
      </c>
      <c r="BM129" s="207">
        <f t="shared" si="33"/>
        <v>39856.979999999996</v>
      </c>
    </row>
    <row r="130" spans="1:65" x14ac:dyDescent="0.35">
      <c r="A130" s="1">
        <v>271</v>
      </c>
      <c r="B130">
        <v>14</v>
      </c>
      <c r="C130" t="s">
        <v>37</v>
      </c>
      <c r="D130" t="s">
        <v>1343</v>
      </c>
      <c r="E130" s="6" t="s">
        <v>1117</v>
      </c>
      <c r="F130" s="7" t="s">
        <v>1118</v>
      </c>
      <c r="G130" s="6">
        <v>-3.8</v>
      </c>
      <c r="H130" s="6">
        <v>-38.53</v>
      </c>
      <c r="I130" s="6">
        <v>41</v>
      </c>
      <c r="J130" s="8">
        <v>71394.000753582499</v>
      </c>
      <c r="K130" t="s">
        <v>1166</v>
      </c>
      <c r="L130" t="s">
        <v>1062</v>
      </c>
      <c r="M130">
        <v>600</v>
      </c>
      <c r="N130">
        <v>600</v>
      </c>
      <c r="O130">
        <v>0</v>
      </c>
      <c r="P130">
        <v>26621.49</v>
      </c>
      <c r="Q130">
        <v>18875.330000000002</v>
      </c>
      <c r="R130">
        <v>5255.2</v>
      </c>
      <c r="S130">
        <v>34606.78</v>
      </c>
      <c r="T130">
        <v>0</v>
      </c>
      <c r="U130">
        <v>4744.55</v>
      </c>
      <c r="V130">
        <v>0</v>
      </c>
      <c r="W130" s="181">
        <f t="shared" si="17"/>
        <v>31366.04</v>
      </c>
      <c r="X130" s="181">
        <f t="shared" si="18"/>
        <v>52.276733333333333</v>
      </c>
      <c r="Y130" s="174">
        <v>90103.34</v>
      </c>
      <c r="Z130" s="181">
        <f t="shared" si="19"/>
        <v>150.17223333333334</v>
      </c>
      <c r="AA130" s="174">
        <v>0</v>
      </c>
      <c r="AB130" s="174">
        <v>29.545508523879359</v>
      </c>
      <c r="AC130" s="174">
        <v>20.94853531511707</v>
      </c>
      <c r="AD130" s="174">
        <v>5.8324142035134319</v>
      </c>
      <c r="AE130" s="174">
        <v>38.407876999898107</v>
      </c>
      <c r="AF130">
        <v>0</v>
      </c>
      <c r="AG130" s="106">
        <v>5.2656760559597462</v>
      </c>
      <c r="AH130" s="106">
        <v>0</v>
      </c>
      <c r="AI130" s="106">
        <v>100</v>
      </c>
      <c r="AJ130">
        <v>40.22</v>
      </c>
      <c r="AK130">
        <v>52.28</v>
      </c>
      <c r="AL130">
        <v>57.68</v>
      </c>
      <c r="AM130">
        <v>150.16999999999999</v>
      </c>
      <c r="AN130" t="s">
        <v>1070</v>
      </c>
      <c r="AO130">
        <v>9.9</v>
      </c>
      <c r="AP130">
        <v>8.33</v>
      </c>
      <c r="AQ130">
        <v>12.806699999999999</v>
      </c>
      <c r="AR130" t="s">
        <v>1071</v>
      </c>
      <c r="AS130" t="s">
        <v>1073</v>
      </c>
      <c r="AT130" t="s">
        <v>1075</v>
      </c>
      <c r="AU130" t="s">
        <v>1078</v>
      </c>
      <c r="AV130" t="s">
        <v>1081</v>
      </c>
      <c r="AW130" t="s">
        <v>1083</v>
      </c>
      <c r="AX130" s="65">
        <f t="shared" si="32"/>
        <v>583.5</v>
      </c>
      <c r="AY130" s="65">
        <v>2862.47</v>
      </c>
      <c r="AZ130" s="106">
        <v>1298.1988307587521</v>
      </c>
      <c r="BA130" s="65">
        <f t="shared" si="20"/>
        <v>4744.1688307587519</v>
      </c>
      <c r="BB130" s="65">
        <f t="shared" si="21"/>
        <v>30067.841169241248</v>
      </c>
      <c r="BC130" s="65">
        <f t="shared" si="22"/>
        <v>0</v>
      </c>
      <c r="BD130" s="65">
        <f t="shared" si="23"/>
        <v>23547.030000000002</v>
      </c>
      <c r="BE130" s="65">
        <f t="shared" si="24"/>
        <v>31744.309999999998</v>
      </c>
      <c r="BF130" s="65">
        <f t="shared" si="25"/>
        <v>85359.17116924125</v>
      </c>
      <c r="BG130" s="66">
        <f t="shared" si="26"/>
        <v>677.73840439410742</v>
      </c>
      <c r="BH130" s="66">
        <f t="shared" si="27"/>
        <v>51.841105464209051</v>
      </c>
      <c r="BI130" s="66">
        <f t="shared" si="28"/>
        <v>0</v>
      </c>
      <c r="BJ130" s="66">
        <f t="shared" si="29"/>
        <v>40.598327586206899</v>
      </c>
      <c r="BK130" s="66">
        <f t="shared" si="30"/>
        <v>54.731568965517241</v>
      </c>
      <c r="BL130" s="66">
        <f t="shared" si="31"/>
        <v>147.17098477455389</v>
      </c>
      <c r="BM130" s="207">
        <f t="shared" si="33"/>
        <v>39861.979999999996</v>
      </c>
    </row>
    <row r="131" spans="1:65" x14ac:dyDescent="0.35">
      <c r="A131" s="1">
        <v>272</v>
      </c>
      <c r="B131">
        <v>15</v>
      </c>
      <c r="C131" t="s">
        <v>37</v>
      </c>
      <c r="D131" t="s">
        <v>1344</v>
      </c>
      <c r="E131" s="6" t="s">
        <v>1104</v>
      </c>
      <c r="F131" s="7" t="s">
        <v>1105</v>
      </c>
      <c r="G131" s="6">
        <v>-22.74</v>
      </c>
      <c r="H131" s="6">
        <v>-45.59</v>
      </c>
      <c r="I131" s="6">
        <v>1642</v>
      </c>
      <c r="J131" s="8">
        <v>3495.45982983364</v>
      </c>
      <c r="K131" t="s">
        <v>1166</v>
      </c>
      <c r="L131" t="s">
        <v>1062</v>
      </c>
      <c r="M131">
        <v>600</v>
      </c>
      <c r="N131">
        <v>600</v>
      </c>
      <c r="O131">
        <v>515.75</v>
      </c>
      <c r="P131">
        <v>10251.299999999999</v>
      </c>
      <c r="Q131">
        <v>18875.330000000002</v>
      </c>
      <c r="R131">
        <v>5265.2</v>
      </c>
      <c r="S131">
        <v>34606.78</v>
      </c>
      <c r="T131">
        <v>0</v>
      </c>
      <c r="U131">
        <v>4572.29</v>
      </c>
      <c r="V131">
        <v>0</v>
      </c>
      <c r="W131" s="181">
        <f t="shared" si="17"/>
        <v>14823.59</v>
      </c>
      <c r="X131" s="181">
        <f t="shared" si="18"/>
        <v>24.705983333333332</v>
      </c>
      <c r="Y131" s="174">
        <v>74086.64</v>
      </c>
      <c r="Z131" s="181">
        <f t="shared" si="19"/>
        <v>123.47773333333333</v>
      </c>
      <c r="AA131" s="174">
        <v>0.69614440606295547</v>
      </c>
      <c r="AB131" s="174">
        <v>13.836907706976589</v>
      </c>
      <c r="AC131" s="174">
        <v>25.477373518356352</v>
      </c>
      <c r="AD131" s="174">
        <v>7.1068144000051836</v>
      </c>
      <c r="AE131" s="174">
        <v>46.711228907128188</v>
      </c>
      <c r="AF131">
        <v>0</v>
      </c>
      <c r="AG131" s="106">
        <v>6.1715445591809814</v>
      </c>
      <c r="AH131" s="106">
        <v>0</v>
      </c>
      <c r="AI131" s="106">
        <v>100</v>
      </c>
      <c r="AJ131">
        <v>40.229999999999997</v>
      </c>
      <c r="AK131">
        <v>25.57</v>
      </c>
      <c r="AL131">
        <v>57.68</v>
      </c>
      <c r="AM131">
        <v>123.48</v>
      </c>
      <c r="AN131" t="s">
        <v>1063</v>
      </c>
      <c r="AO131">
        <v>9.9</v>
      </c>
      <c r="AP131">
        <v>8.33</v>
      </c>
      <c r="AQ131">
        <v>12.806699999999999</v>
      </c>
      <c r="AR131" t="s">
        <v>1071</v>
      </c>
      <c r="AS131" t="s">
        <v>1073</v>
      </c>
      <c r="AT131" t="s">
        <v>1075</v>
      </c>
      <c r="AU131" t="s">
        <v>1078</v>
      </c>
      <c r="AV131" t="s">
        <v>1081</v>
      </c>
      <c r="AW131" t="s">
        <v>1084</v>
      </c>
      <c r="AX131" s="65">
        <f t="shared" si="32"/>
        <v>583.5</v>
      </c>
      <c r="AY131" s="65">
        <v>2862.47</v>
      </c>
      <c r="AZ131" s="106">
        <v>431.69413156821361</v>
      </c>
      <c r="BA131" s="65">
        <f t="shared" si="20"/>
        <v>3877.6641315682136</v>
      </c>
      <c r="BB131" s="65">
        <f t="shared" si="21"/>
        <v>14391.895868431786</v>
      </c>
      <c r="BC131" s="65">
        <f t="shared" si="22"/>
        <v>515.75</v>
      </c>
      <c r="BD131" s="65">
        <f t="shared" si="23"/>
        <v>23557.030000000002</v>
      </c>
      <c r="BE131" s="65">
        <f t="shared" si="24"/>
        <v>31744.309999999998</v>
      </c>
      <c r="BF131" s="65">
        <f t="shared" si="25"/>
        <v>70208.975868431793</v>
      </c>
      <c r="BG131" s="66">
        <f t="shared" si="26"/>
        <v>553.95201879545914</v>
      </c>
      <c r="BH131" s="66">
        <f t="shared" si="27"/>
        <v>24.813613566261701</v>
      </c>
      <c r="BI131" s="66">
        <f t="shared" si="28"/>
        <v>0.85958333333333337</v>
      </c>
      <c r="BJ131" s="66">
        <f t="shared" si="29"/>
        <v>40.615568965517248</v>
      </c>
      <c r="BK131" s="66">
        <f t="shared" si="30"/>
        <v>54.731568965517241</v>
      </c>
      <c r="BL131" s="66">
        <f t="shared" si="31"/>
        <v>121.04995839384792</v>
      </c>
      <c r="BM131" s="207">
        <f t="shared" si="33"/>
        <v>39871.979999999996</v>
      </c>
    </row>
    <row r="132" spans="1:65" x14ac:dyDescent="0.35">
      <c r="A132" s="1">
        <v>273</v>
      </c>
      <c r="B132">
        <v>15</v>
      </c>
      <c r="C132" t="s">
        <v>37</v>
      </c>
      <c r="D132" t="s">
        <v>1345</v>
      </c>
      <c r="E132" s="6" t="s">
        <v>1104</v>
      </c>
      <c r="F132" s="7" t="s">
        <v>1106</v>
      </c>
      <c r="G132" s="6">
        <v>-23.85</v>
      </c>
      <c r="H132" s="6">
        <v>-46.64</v>
      </c>
      <c r="I132" s="6">
        <v>792</v>
      </c>
      <c r="J132" s="8">
        <v>14172.2970393051</v>
      </c>
      <c r="K132" t="s">
        <v>1166</v>
      </c>
      <c r="L132" t="s">
        <v>1062</v>
      </c>
      <c r="M132">
        <v>600</v>
      </c>
      <c r="N132">
        <v>600</v>
      </c>
      <c r="O132">
        <v>146.4</v>
      </c>
      <c r="P132">
        <v>13945.75</v>
      </c>
      <c r="Q132">
        <v>18875.330000000002</v>
      </c>
      <c r="R132">
        <v>5266.4</v>
      </c>
      <c r="S132">
        <v>34606.78</v>
      </c>
      <c r="T132">
        <v>0</v>
      </c>
      <c r="U132">
        <v>4572.29</v>
      </c>
      <c r="V132">
        <v>0</v>
      </c>
      <c r="W132" s="181">
        <f t="shared" si="17"/>
        <v>18518.04</v>
      </c>
      <c r="X132" s="181">
        <f t="shared" si="18"/>
        <v>30.863400000000002</v>
      </c>
      <c r="Y132" s="174">
        <v>77412.94</v>
      </c>
      <c r="Z132" s="181">
        <f t="shared" si="19"/>
        <v>129.02156666666667</v>
      </c>
      <c r="AA132" s="174">
        <v>0.1891156698092076</v>
      </c>
      <c r="AB132" s="174">
        <v>18.01475308908304</v>
      </c>
      <c r="AC132" s="174">
        <v>24.382654889479721</v>
      </c>
      <c r="AD132" s="174">
        <v>6.8029970183279431</v>
      </c>
      <c r="AE132" s="174">
        <v>44.704128276228751</v>
      </c>
      <c r="AF132">
        <v>0</v>
      </c>
      <c r="AG132" s="106">
        <v>5.9063639748083459</v>
      </c>
      <c r="AH132" s="106">
        <v>0</v>
      </c>
      <c r="AI132" s="106">
        <v>100</v>
      </c>
      <c r="AJ132">
        <v>40.24</v>
      </c>
      <c r="AK132">
        <v>31.11</v>
      </c>
      <c r="AL132">
        <v>57.68</v>
      </c>
      <c r="AM132">
        <v>129.02000000000001</v>
      </c>
      <c r="AN132" t="s">
        <v>1064</v>
      </c>
      <c r="AO132">
        <v>9.9</v>
      </c>
      <c r="AP132">
        <v>8.33</v>
      </c>
      <c r="AQ132">
        <v>12.806699999999999</v>
      </c>
      <c r="AR132" t="s">
        <v>1071</v>
      </c>
      <c r="AS132" t="s">
        <v>1073</v>
      </c>
      <c r="AT132" t="s">
        <v>1075</v>
      </c>
      <c r="AU132" t="s">
        <v>1078</v>
      </c>
      <c r="AV132" t="s">
        <v>1081</v>
      </c>
      <c r="AW132" t="s">
        <v>1084</v>
      </c>
      <c r="AX132" s="65">
        <f t="shared" si="32"/>
        <v>583.5</v>
      </c>
      <c r="AY132" s="65">
        <v>2862.47</v>
      </c>
      <c r="AZ132" s="106">
        <v>653.77260990170748</v>
      </c>
      <c r="BA132" s="65">
        <f t="shared" si="20"/>
        <v>4099.7426099017075</v>
      </c>
      <c r="BB132" s="65">
        <f t="shared" si="21"/>
        <v>17864.267390098292</v>
      </c>
      <c r="BC132" s="65">
        <f t="shared" si="22"/>
        <v>146.4</v>
      </c>
      <c r="BD132" s="65">
        <f t="shared" si="23"/>
        <v>23558.230000000003</v>
      </c>
      <c r="BE132" s="65">
        <f t="shared" si="24"/>
        <v>31744.309999999998</v>
      </c>
      <c r="BF132" s="65">
        <f t="shared" si="25"/>
        <v>73313.197390098299</v>
      </c>
      <c r="BG132" s="66">
        <f t="shared" si="26"/>
        <v>585.67751570024393</v>
      </c>
      <c r="BH132" s="66">
        <f t="shared" si="27"/>
        <v>30.800461017410846</v>
      </c>
      <c r="BI132" s="66">
        <f t="shared" si="28"/>
        <v>0.24400000000000002</v>
      </c>
      <c r="BJ132" s="66">
        <f t="shared" si="29"/>
        <v>40.617637931034487</v>
      </c>
      <c r="BK132" s="66">
        <f t="shared" si="30"/>
        <v>54.731568965517241</v>
      </c>
      <c r="BL132" s="66">
        <f t="shared" si="31"/>
        <v>126.40206446568672</v>
      </c>
      <c r="BM132" s="207">
        <f t="shared" si="33"/>
        <v>39873.18</v>
      </c>
    </row>
    <row r="133" spans="1:65" x14ac:dyDescent="0.35">
      <c r="A133" s="1">
        <v>274</v>
      </c>
      <c r="B133">
        <v>15</v>
      </c>
      <c r="C133" t="s">
        <v>37</v>
      </c>
      <c r="D133" t="s">
        <v>1346</v>
      </c>
      <c r="E133" s="6" t="s">
        <v>1107</v>
      </c>
      <c r="F133" s="7" t="s">
        <v>1108</v>
      </c>
      <c r="G133" s="6">
        <v>-30.03</v>
      </c>
      <c r="H133" s="6">
        <v>-51.23</v>
      </c>
      <c r="I133" s="6">
        <v>47</v>
      </c>
      <c r="J133" s="8">
        <v>23954.0527728093</v>
      </c>
      <c r="K133" t="s">
        <v>1166</v>
      </c>
      <c r="L133" t="s">
        <v>1062</v>
      </c>
      <c r="M133">
        <v>600</v>
      </c>
      <c r="N133">
        <v>600</v>
      </c>
      <c r="O133">
        <v>240.44</v>
      </c>
      <c r="P133">
        <v>15243.91</v>
      </c>
      <c r="Q133">
        <v>18875.330000000002</v>
      </c>
      <c r="R133">
        <v>5272.4</v>
      </c>
      <c r="S133">
        <v>34606.78</v>
      </c>
      <c r="T133">
        <v>0</v>
      </c>
      <c r="U133">
        <v>4572.29</v>
      </c>
      <c r="V133">
        <v>0</v>
      </c>
      <c r="W133" s="181">
        <f t="shared" si="17"/>
        <v>19816.2</v>
      </c>
      <c r="X133" s="181">
        <f t="shared" si="18"/>
        <v>33.027000000000001</v>
      </c>
      <c r="Y133" s="174">
        <v>78811.14</v>
      </c>
      <c r="Z133" s="181">
        <f t="shared" si="19"/>
        <v>131.3519</v>
      </c>
      <c r="AA133" s="174">
        <v>0.30508377368986161</v>
      </c>
      <c r="AB133" s="174">
        <v>19.342329015923379</v>
      </c>
      <c r="AC133" s="174">
        <v>23.95007863101587</v>
      </c>
      <c r="AD133" s="174">
        <v>6.6899171868342462</v>
      </c>
      <c r="AE133" s="174">
        <v>43.91102577630523</v>
      </c>
      <c r="AF133">
        <v>0</v>
      </c>
      <c r="AG133" s="106">
        <v>5.8015783047929519</v>
      </c>
      <c r="AH133" s="106">
        <v>0</v>
      </c>
      <c r="AI133" s="106">
        <v>100</v>
      </c>
      <c r="AJ133">
        <v>40.25</v>
      </c>
      <c r="AK133">
        <v>33.43</v>
      </c>
      <c r="AL133">
        <v>57.68</v>
      </c>
      <c r="AM133">
        <v>131.35</v>
      </c>
      <c r="AN133" t="s">
        <v>1065</v>
      </c>
      <c r="AO133">
        <v>9.9</v>
      </c>
      <c r="AP133">
        <v>8.33</v>
      </c>
      <c r="AQ133">
        <v>12.806699999999999</v>
      </c>
      <c r="AR133" t="s">
        <v>1071</v>
      </c>
      <c r="AS133" t="s">
        <v>1073</v>
      </c>
      <c r="AT133" t="s">
        <v>1075</v>
      </c>
      <c r="AU133" t="s">
        <v>1078</v>
      </c>
      <c r="AV133" t="s">
        <v>1081</v>
      </c>
      <c r="AW133" t="s">
        <v>1084</v>
      </c>
      <c r="AX133" s="65">
        <f t="shared" si="32"/>
        <v>583.5</v>
      </c>
      <c r="AY133" s="65">
        <v>2862.47</v>
      </c>
      <c r="AZ133" s="106">
        <v>726.28953075093807</v>
      </c>
      <c r="BA133" s="65">
        <f t="shared" si="20"/>
        <v>4172.2595307509382</v>
      </c>
      <c r="BB133" s="65">
        <f t="shared" si="21"/>
        <v>19089.910469249062</v>
      </c>
      <c r="BC133" s="65">
        <f t="shared" si="22"/>
        <v>240.44</v>
      </c>
      <c r="BD133" s="65">
        <f t="shared" si="23"/>
        <v>23564.230000000003</v>
      </c>
      <c r="BE133" s="65">
        <f t="shared" si="24"/>
        <v>31744.309999999998</v>
      </c>
      <c r="BF133" s="65">
        <f t="shared" si="25"/>
        <v>74638.880469249067</v>
      </c>
      <c r="BG133" s="66">
        <f t="shared" si="26"/>
        <v>596.03707582156255</v>
      </c>
      <c r="BH133" s="66">
        <f t="shared" si="27"/>
        <v>32.913638740084586</v>
      </c>
      <c r="BI133" s="66">
        <f t="shared" si="28"/>
        <v>0.40073333333333333</v>
      </c>
      <c r="BJ133" s="66">
        <f t="shared" si="29"/>
        <v>40.627982758620696</v>
      </c>
      <c r="BK133" s="66">
        <f t="shared" si="30"/>
        <v>54.731568965517241</v>
      </c>
      <c r="BL133" s="66">
        <f t="shared" si="31"/>
        <v>128.68772494698115</v>
      </c>
      <c r="BM133" s="207">
        <f t="shared" si="33"/>
        <v>39879.18</v>
      </c>
    </row>
    <row r="134" spans="1:65" x14ac:dyDescent="0.35">
      <c r="A134" s="1">
        <v>275</v>
      </c>
      <c r="B134">
        <v>15</v>
      </c>
      <c r="C134" t="s">
        <v>37</v>
      </c>
      <c r="D134" t="s">
        <v>1347</v>
      </c>
      <c r="E134" s="6" t="s">
        <v>1109</v>
      </c>
      <c r="F134" s="7" t="s">
        <v>1110</v>
      </c>
      <c r="G134" s="6">
        <v>-15.37</v>
      </c>
      <c r="H134" s="6">
        <v>-48.78</v>
      </c>
      <c r="I134" s="6">
        <v>770</v>
      </c>
      <c r="J134" s="8">
        <v>31081.371963744201</v>
      </c>
      <c r="K134" t="s">
        <v>1166</v>
      </c>
      <c r="L134" t="s">
        <v>1062</v>
      </c>
      <c r="M134">
        <v>600</v>
      </c>
      <c r="N134">
        <v>600</v>
      </c>
      <c r="O134">
        <v>8.5299999999999994</v>
      </c>
      <c r="P134">
        <v>21041.06</v>
      </c>
      <c r="Q134">
        <v>18875.330000000002</v>
      </c>
      <c r="R134">
        <v>5266.4</v>
      </c>
      <c r="S134">
        <v>34606.78</v>
      </c>
      <c r="T134">
        <v>0</v>
      </c>
      <c r="U134">
        <v>4572.29</v>
      </c>
      <c r="V134">
        <v>0</v>
      </c>
      <c r="W134" s="181">
        <f t="shared" si="17"/>
        <v>25613.350000000002</v>
      </c>
      <c r="X134" s="181">
        <f t="shared" si="18"/>
        <v>42.688916666666671</v>
      </c>
      <c r="Y134" s="174">
        <v>84370.39</v>
      </c>
      <c r="Z134" s="181">
        <f t="shared" si="19"/>
        <v>140.61731666666665</v>
      </c>
      <c r="AA134" s="174">
        <v>1.011018202001911E-2</v>
      </c>
      <c r="AB134" s="174">
        <v>24.938915181024999</v>
      </c>
      <c r="AC134" s="174">
        <v>22.371983820390071</v>
      </c>
      <c r="AD134" s="174">
        <v>6.2420003036610359</v>
      </c>
      <c r="AE134" s="174">
        <v>41.017684047685449</v>
      </c>
      <c r="AF134">
        <v>0</v>
      </c>
      <c r="AG134" s="106">
        <v>5.4193064652184253</v>
      </c>
      <c r="AH134" s="106">
        <v>0</v>
      </c>
      <c r="AI134" s="106">
        <v>100</v>
      </c>
      <c r="AJ134">
        <v>40.24</v>
      </c>
      <c r="AK134">
        <v>42.7</v>
      </c>
      <c r="AL134">
        <v>57.68</v>
      </c>
      <c r="AM134">
        <v>140.62</v>
      </c>
      <c r="AN134" t="s">
        <v>1066</v>
      </c>
      <c r="AO134">
        <v>9.9</v>
      </c>
      <c r="AP134">
        <v>8.33</v>
      </c>
      <c r="AQ134">
        <v>12.806699999999999</v>
      </c>
      <c r="AR134" t="s">
        <v>1071</v>
      </c>
      <c r="AS134" t="s">
        <v>1073</v>
      </c>
      <c r="AT134" t="s">
        <v>1075</v>
      </c>
      <c r="AU134" t="s">
        <v>1078</v>
      </c>
      <c r="AV134" t="s">
        <v>1081</v>
      </c>
      <c r="AW134" t="s">
        <v>1084</v>
      </c>
      <c r="AX134" s="65">
        <f t="shared" si="32"/>
        <v>583.5</v>
      </c>
      <c r="AY134" s="65">
        <v>2862.47</v>
      </c>
      <c r="AZ134" s="106">
        <v>1034.0187086780352</v>
      </c>
      <c r="BA134" s="65">
        <f t="shared" si="20"/>
        <v>4479.9887086780345</v>
      </c>
      <c r="BB134" s="65">
        <f t="shared" si="21"/>
        <v>24579.331291321967</v>
      </c>
      <c r="BC134" s="65">
        <f t="shared" si="22"/>
        <v>8.5299999999999994</v>
      </c>
      <c r="BD134" s="65">
        <f t="shared" si="23"/>
        <v>23558.230000000003</v>
      </c>
      <c r="BE134" s="65">
        <f t="shared" si="24"/>
        <v>31744.309999999998</v>
      </c>
      <c r="BF134" s="65">
        <f t="shared" si="25"/>
        <v>79890.401291321963</v>
      </c>
      <c r="BG134" s="66">
        <f t="shared" si="26"/>
        <v>639.9983869540049</v>
      </c>
      <c r="BH134" s="66">
        <f t="shared" si="27"/>
        <v>42.378157398830979</v>
      </c>
      <c r="BI134" s="66">
        <f t="shared" si="28"/>
        <v>1.4216666666666666E-2</v>
      </c>
      <c r="BJ134" s="66">
        <f t="shared" si="29"/>
        <v>40.617637931034487</v>
      </c>
      <c r="BK134" s="66">
        <f t="shared" si="30"/>
        <v>54.731568965517241</v>
      </c>
      <c r="BL134" s="66">
        <f t="shared" si="31"/>
        <v>137.74207119193443</v>
      </c>
      <c r="BM134" s="207">
        <f t="shared" si="33"/>
        <v>39873.18</v>
      </c>
    </row>
    <row r="135" spans="1:65" x14ac:dyDescent="0.35">
      <c r="A135" s="1">
        <v>276</v>
      </c>
      <c r="B135">
        <v>15</v>
      </c>
      <c r="C135" t="s">
        <v>37</v>
      </c>
      <c r="D135" t="s">
        <v>1348</v>
      </c>
      <c r="E135" s="6" t="s">
        <v>1111</v>
      </c>
      <c r="F135" s="7" t="s">
        <v>1112</v>
      </c>
      <c r="G135" s="6">
        <v>-22.86</v>
      </c>
      <c r="H135" s="6">
        <v>-43.41</v>
      </c>
      <c r="I135" s="6">
        <v>45</v>
      </c>
      <c r="J135" s="8">
        <v>45016.2336447989</v>
      </c>
      <c r="K135" t="s">
        <v>1166</v>
      </c>
      <c r="L135" t="s">
        <v>1062</v>
      </c>
      <c r="M135">
        <v>600</v>
      </c>
      <c r="N135">
        <v>600</v>
      </c>
      <c r="O135">
        <v>0</v>
      </c>
      <c r="P135">
        <v>20319.52</v>
      </c>
      <c r="Q135">
        <v>18875.330000000002</v>
      </c>
      <c r="R135">
        <v>5262.4</v>
      </c>
      <c r="S135">
        <v>34606.78</v>
      </c>
      <c r="T135">
        <v>0</v>
      </c>
      <c r="U135">
        <v>4572.29</v>
      </c>
      <c r="V135">
        <v>0</v>
      </c>
      <c r="W135" s="181">
        <f t="shared" si="17"/>
        <v>24891.81</v>
      </c>
      <c r="X135" s="181">
        <f t="shared" si="18"/>
        <v>41.486350000000002</v>
      </c>
      <c r="Y135" s="174">
        <v>83636.31</v>
      </c>
      <c r="Z135" s="181">
        <f t="shared" si="19"/>
        <v>139.39384999999999</v>
      </c>
      <c r="AA135" s="174">
        <v>0</v>
      </c>
      <c r="AB135" s="174">
        <v>24.295093841418879</v>
      </c>
      <c r="AC135" s="174">
        <v>22.568343821003111</v>
      </c>
      <c r="AD135" s="174">
        <v>6.2920040350895432</v>
      </c>
      <c r="AE135" s="174">
        <v>41.377698274828241</v>
      </c>
      <c r="AF135">
        <v>0</v>
      </c>
      <c r="AG135" s="106">
        <v>5.466871984189642</v>
      </c>
      <c r="AH135" s="106">
        <v>0</v>
      </c>
      <c r="AI135" s="106">
        <v>100</v>
      </c>
      <c r="AJ135">
        <v>40.229999999999997</v>
      </c>
      <c r="AK135">
        <v>41.49</v>
      </c>
      <c r="AL135">
        <v>57.68</v>
      </c>
      <c r="AM135">
        <v>139.38999999999999</v>
      </c>
      <c r="AN135" t="s">
        <v>1067</v>
      </c>
      <c r="AO135">
        <v>9.9</v>
      </c>
      <c r="AP135">
        <v>8.33</v>
      </c>
      <c r="AQ135">
        <v>12.806699999999999</v>
      </c>
      <c r="AR135" t="s">
        <v>1071</v>
      </c>
      <c r="AS135" t="s">
        <v>1073</v>
      </c>
      <c r="AT135" t="s">
        <v>1075</v>
      </c>
      <c r="AU135" t="s">
        <v>1078</v>
      </c>
      <c r="AV135" t="s">
        <v>1081</v>
      </c>
      <c r="AW135" t="s">
        <v>1084</v>
      </c>
      <c r="AX135" s="65">
        <f t="shared" si="32"/>
        <v>583.5</v>
      </c>
      <c r="AY135" s="65">
        <v>2862.47</v>
      </c>
      <c r="AZ135" s="106">
        <v>1021.1829598904269</v>
      </c>
      <c r="BA135" s="65">
        <f t="shared" si="20"/>
        <v>4467.1529598904272</v>
      </c>
      <c r="BB135" s="65">
        <f t="shared" si="21"/>
        <v>23870.627040109575</v>
      </c>
      <c r="BC135" s="65">
        <f t="shared" si="22"/>
        <v>0</v>
      </c>
      <c r="BD135" s="65">
        <f t="shared" si="23"/>
        <v>23554.230000000003</v>
      </c>
      <c r="BE135" s="65">
        <f t="shared" si="24"/>
        <v>31744.309999999998</v>
      </c>
      <c r="BF135" s="65">
        <f t="shared" si="25"/>
        <v>79169.157040109567</v>
      </c>
      <c r="BG135" s="66">
        <f t="shared" si="26"/>
        <v>638.16470855577529</v>
      </c>
      <c r="BH135" s="66">
        <f t="shared" si="27"/>
        <v>41.156253517430301</v>
      </c>
      <c r="BI135" s="66">
        <f t="shared" si="28"/>
        <v>0</v>
      </c>
      <c r="BJ135" s="66">
        <f t="shared" si="29"/>
        <v>40.610741379310348</v>
      </c>
      <c r="BK135" s="66">
        <f t="shared" si="30"/>
        <v>54.731568965517241</v>
      </c>
      <c r="BL135" s="66">
        <f t="shared" si="31"/>
        <v>136.49854662087856</v>
      </c>
      <c r="BM135" s="207">
        <f t="shared" si="33"/>
        <v>39869.18</v>
      </c>
    </row>
    <row r="136" spans="1:65" x14ac:dyDescent="0.35">
      <c r="A136" s="1">
        <v>277</v>
      </c>
      <c r="B136">
        <v>15</v>
      </c>
      <c r="C136" t="s">
        <v>37</v>
      </c>
      <c r="D136" t="s">
        <v>1349</v>
      </c>
      <c r="E136" s="6" t="s">
        <v>1113</v>
      </c>
      <c r="F136" s="7" t="s">
        <v>1114</v>
      </c>
      <c r="G136" s="6">
        <v>-20.32</v>
      </c>
      <c r="H136" s="6">
        <v>-40.340000000000003</v>
      </c>
      <c r="I136" s="6">
        <v>9</v>
      </c>
      <c r="J136" s="8">
        <v>54061.366139626101</v>
      </c>
      <c r="K136" t="s">
        <v>1166</v>
      </c>
      <c r="L136" t="s">
        <v>1062</v>
      </c>
      <c r="M136">
        <v>600</v>
      </c>
      <c r="N136">
        <v>600</v>
      </c>
      <c r="O136">
        <v>0</v>
      </c>
      <c r="P136">
        <v>21918.03</v>
      </c>
      <c r="Q136">
        <v>18875.330000000002</v>
      </c>
      <c r="R136">
        <v>5264.2</v>
      </c>
      <c r="S136">
        <v>34606.78</v>
      </c>
      <c r="T136">
        <v>0</v>
      </c>
      <c r="U136">
        <v>4572.29</v>
      </c>
      <c r="V136">
        <v>0</v>
      </c>
      <c r="W136" s="181">
        <f t="shared" si="17"/>
        <v>26490.32</v>
      </c>
      <c r="X136" s="181">
        <f t="shared" si="18"/>
        <v>44.150533333333335</v>
      </c>
      <c r="Y136" s="174">
        <v>85236.62</v>
      </c>
      <c r="Z136" s="181">
        <f t="shared" si="19"/>
        <v>142.06103333333331</v>
      </c>
      <c r="AA136" s="174">
        <v>0</v>
      </c>
      <c r="AB136" s="174">
        <v>25.714334988881539</v>
      </c>
      <c r="AC136" s="174">
        <v>22.144625162283539</v>
      </c>
      <c r="AD136" s="174">
        <v>6.1759839843485116</v>
      </c>
      <c r="AE136" s="174">
        <v>40.600835650217007</v>
      </c>
      <c r="AF136">
        <v>0</v>
      </c>
      <c r="AG136" s="106">
        <v>5.364231946316032</v>
      </c>
      <c r="AH136" s="106">
        <v>0</v>
      </c>
      <c r="AI136" s="106">
        <v>100</v>
      </c>
      <c r="AJ136">
        <v>40.229999999999997</v>
      </c>
      <c r="AK136">
        <v>44.15</v>
      </c>
      <c r="AL136">
        <v>57.68</v>
      </c>
      <c r="AM136">
        <v>142.06</v>
      </c>
      <c r="AN136" t="s">
        <v>1068</v>
      </c>
      <c r="AO136">
        <v>9.9</v>
      </c>
      <c r="AP136">
        <v>8.33</v>
      </c>
      <c r="AQ136">
        <v>12.806699999999999</v>
      </c>
      <c r="AR136" t="s">
        <v>1071</v>
      </c>
      <c r="AS136" t="s">
        <v>1073</v>
      </c>
      <c r="AT136" t="s">
        <v>1075</v>
      </c>
      <c r="AU136" t="s">
        <v>1078</v>
      </c>
      <c r="AV136" t="s">
        <v>1081</v>
      </c>
      <c r="AW136" t="s">
        <v>1084</v>
      </c>
      <c r="AX136" s="65">
        <f t="shared" si="32"/>
        <v>583.5</v>
      </c>
      <c r="AY136" s="65">
        <v>2862.47</v>
      </c>
      <c r="AZ136" s="106">
        <v>1108.5147198804575</v>
      </c>
      <c r="BA136" s="65">
        <f t="shared" si="20"/>
        <v>4554.4847198804573</v>
      </c>
      <c r="BB136" s="65">
        <f t="shared" si="21"/>
        <v>25381.805280119541</v>
      </c>
      <c r="BC136" s="65">
        <f t="shared" si="22"/>
        <v>0</v>
      </c>
      <c r="BD136" s="65">
        <f t="shared" si="23"/>
        <v>23556.030000000002</v>
      </c>
      <c r="BE136" s="65">
        <f t="shared" si="24"/>
        <v>31744.309999999998</v>
      </c>
      <c r="BF136" s="65">
        <f t="shared" si="25"/>
        <v>80682.135280119532</v>
      </c>
      <c r="BG136" s="66">
        <f t="shared" si="26"/>
        <v>650.64067426863676</v>
      </c>
      <c r="BH136" s="66">
        <f t="shared" si="27"/>
        <v>43.761733241585418</v>
      </c>
      <c r="BI136" s="66">
        <f t="shared" si="28"/>
        <v>0</v>
      </c>
      <c r="BJ136" s="66">
        <f t="shared" si="29"/>
        <v>40.613844827586213</v>
      </c>
      <c r="BK136" s="66">
        <f t="shared" si="30"/>
        <v>54.731568965517241</v>
      </c>
      <c r="BL136" s="66">
        <f t="shared" si="31"/>
        <v>139.10712979330953</v>
      </c>
      <c r="BM136" s="207">
        <f t="shared" si="33"/>
        <v>39870.979999999996</v>
      </c>
    </row>
    <row r="137" spans="1:65" x14ac:dyDescent="0.35">
      <c r="A137" s="1">
        <v>278</v>
      </c>
      <c r="B137">
        <v>15</v>
      </c>
      <c r="C137" t="s">
        <v>37</v>
      </c>
      <c r="D137" t="s">
        <v>1350</v>
      </c>
      <c r="E137" s="6" t="s">
        <v>1115</v>
      </c>
      <c r="F137" s="7" t="s">
        <v>1116</v>
      </c>
      <c r="G137" s="6">
        <v>-8.0500000000000007</v>
      </c>
      <c r="H137" s="6">
        <v>-34.880000000000003</v>
      </c>
      <c r="I137" s="6">
        <v>10</v>
      </c>
      <c r="J137" s="8">
        <v>63550.072249703</v>
      </c>
      <c r="K137" t="s">
        <v>1166</v>
      </c>
      <c r="L137" t="s">
        <v>1062</v>
      </c>
      <c r="M137">
        <v>600</v>
      </c>
      <c r="N137">
        <v>600</v>
      </c>
      <c r="O137">
        <v>0</v>
      </c>
      <c r="P137">
        <v>24943.13</v>
      </c>
      <c r="Q137">
        <v>18875.330000000002</v>
      </c>
      <c r="R137">
        <v>5250.2</v>
      </c>
      <c r="S137">
        <v>34606.78</v>
      </c>
      <c r="T137">
        <v>0</v>
      </c>
      <c r="U137">
        <v>4572.29</v>
      </c>
      <c r="V137">
        <v>0</v>
      </c>
      <c r="W137" s="181">
        <f t="shared" si="17"/>
        <v>29515.420000000002</v>
      </c>
      <c r="X137" s="181">
        <f t="shared" si="18"/>
        <v>49.192366666666672</v>
      </c>
      <c r="Y137" s="174">
        <v>88247.72</v>
      </c>
      <c r="Z137" s="181">
        <f t="shared" si="19"/>
        <v>147.07953333333333</v>
      </c>
      <c r="AA137" s="174">
        <v>0</v>
      </c>
      <c r="AB137" s="174">
        <v>28.26490021498573</v>
      </c>
      <c r="AC137" s="174">
        <v>21.38902852107681</v>
      </c>
      <c r="AD137" s="174">
        <v>5.9493888340684604</v>
      </c>
      <c r="AE137" s="174">
        <v>39.215494745926577</v>
      </c>
      <c r="AF137">
        <v>0</v>
      </c>
      <c r="AG137" s="106">
        <v>5.1811990156799519</v>
      </c>
      <c r="AH137" s="106">
        <v>0</v>
      </c>
      <c r="AI137" s="106">
        <v>100</v>
      </c>
      <c r="AJ137">
        <v>40.21</v>
      </c>
      <c r="AK137">
        <v>49.19</v>
      </c>
      <c r="AL137">
        <v>57.68</v>
      </c>
      <c r="AM137">
        <v>147.08000000000001</v>
      </c>
      <c r="AN137" t="s">
        <v>1069</v>
      </c>
      <c r="AO137">
        <v>9.9</v>
      </c>
      <c r="AP137">
        <v>8.33</v>
      </c>
      <c r="AQ137">
        <v>12.806699999999999</v>
      </c>
      <c r="AR137" t="s">
        <v>1071</v>
      </c>
      <c r="AS137" t="s">
        <v>1073</v>
      </c>
      <c r="AT137" t="s">
        <v>1075</v>
      </c>
      <c r="AU137" t="s">
        <v>1078</v>
      </c>
      <c r="AV137" t="s">
        <v>1081</v>
      </c>
      <c r="AW137" t="s">
        <v>1084</v>
      </c>
      <c r="AX137" s="65">
        <f t="shared" si="32"/>
        <v>583.5</v>
      </c>
      <c r="AY137" s="65">
        <v>2862.47</v>
      </c>
      <c r="AZ137" s="106">
        <v>1302.4477278174713</v>
      </c>
      <c r="BA137" s="65">
        <f t="shared" si="20"/>
        <v>4748.4177278174711</v>
      </c>
      <c r="BB137" s="65">
        <f t="shared" si="21"/>
        <v>28212.972272182531</v>
      </c>
      <c r="BC137" s="65">
        <f t="shared" si="22"/>
        <v>0</v>
      </c>
      <c r="BD137" s="65">
        <f t="shared" si="23"/>
        <v>23542.030000000002</v>
      </c>
      <c r="BE137" s="65">
        <f t="shared" si="24"/>
        <v>31744.309999999998</v>
      </c>
      <c r="BF137" s="65">
        <f t="shared" si="25"/>
        <v>83499.302272182525</v>
      </c>
      <c r="BG137" s="66">
        <f t="shared" si="26"/>
        <v>678.34538968821016</v>
      </c>
      <c r="BH137" s="66">
        <f t="shared" si="27"/>
        <v>48.643055641694019</v>
      </c>
      <c r="BI137" s="66">
        <f t="shared" si="28"/>
        <v>0</v>
      </c>
      <c r="BJ137" s="66">
        <f t="shared" si="29"/>
        <v>40.589706896551725</v>
      </c>
      <c r="BK137" s="66">
        <f t="shared" si="30"/>
        <v>54.731568965517241</v>
      </c>
      <c r="BL137" s="66">
        <f t="shared" si="31"/>
        <v>143.96431426238365</v>
      </c>
      <c r="BM137" s="207">
        <f t="shared" si="33"/>
        <v>39856.979999999996</v>
      </c>
    </row>
    <row r="138" spans="1:65" x14ac:dyDescent="0.35">
      <c r="A138" s="1">
        <v>279</v>
      </c>
      <c r="B138">
        <v>15</v>
      </c>
      <c r="C138" t="s">
        <v>37</v>
      </c>
      <c r="D138" t="s">
        <v>1351</v>
      </c>
      <c r="E138" s="6" t="s">
        <v>1117</v>
      </c>
      <c r="F138" s="7" t="s">
        <v>1118</v>
      </c>
      <c r="G138" s="6">
        <v>-3.8</v>
      </c>
      <c r="H138" s="6">
        <v>-38.53</v>
      </c>
      <c r="I138" s="6">
        <v>41</v>
      </c>
      <c r="J138" s="8">
        <v>71394.000753582499</v>
      </c>
      <c r="K138" t="s">
        <v>1166</v>
      </c>
      <c r="L138" t="s">
        <v>1062</v>
      </c>
      <c r="M138">
        <v>600</v>
      </c>
      <c r="N138">
        <v>600</v>
      </c>
      <c r="O138">
        <v>0</v>
      </c>
      <c r="P138">
        <v>24020.28</v>
      </c>
      <c r="Q138">
        <v>18875.330000000002</v>
      </c>
      <c r="R138">
        <v>5255.2</v>
      </c>
      <c r="S138">
        <v>34606.78</v>
      </c>
      <c r="T138">
        <v>0</v>
      </c>
      <c r="U138">
        <v>4572.29</v>
      </c>
      <c r="V138">
        <v>0</v>
      </c>
      <c r="W138" s="181">
        <f t="shared" si="17"/>
        <v>28592.57</v>
      </c>
      <c r="X138" s="181">
        <f t="shared" si="18"/>
        <v>47.654283333333332</v>
      </c>
      <c r="Y138" s="174">
        <v>87329.87</v>
      </c>
      <c r="Z138" s="181">
        <f t="shared" si="19"/>
        <v>145.54978333333332</v>
      </c>
      <c r="AA138" s="174">
        <v>0</v>
      </c>
      <c r="AB138" s="174">
        <v>27.505228165345951</v>
      </c>
      <c r="AC138" s="174">
        <v>21.61383041106096</v>
      </c>
      <c r="AD138" s="174">
        <v>6.0176432187520721</v>
      </c>
      <c r="AE138" s="174">
        <v>39.627655463130772</v>
      </c>
      <c r="AF138">
        <v>0</v>
      </c>
      <c r="AG138" s="106">
        <v>5.2356541925460327</v>
      </c>
      <c r="AH138" s="106">
        <v>0</v>
      </c>
      <c r="AI138" s="106">
        <v>100</v>
      </c>
      <c r="AJ138">
        <v>40.22</v>
      </c>
      <c r="AK138">
        <v>47.65</v>
      </c>
      <c r="AL138">
        <v>57.68</v>
      </c>
      <c r="AM138">
        <v>145.55000000000001</v>
      </c>
      <c r="AN138" t="s">
        <v>1070</v>
      </c>
      <c r="AO138">
        <v>9.9</v>
      </c>
      <c r="AP138">
        <v>8.33</v>
      </c>
      <c r="AQ138">
        <v>12.806699999999999</v>
      </c>
      <c r="AR138" t="s">
        <v>1071</v>
      </c>
      <c r="AS138" t="s">
        <v>1073</v>
      </c>
      <c r="AT138" t="s">
        <v>1075</v>
      </c>
      <c r="AU138" t="s">
        <v>1078</v>
      </c>
      <c r="AV138" t="s">
        <v>1081</v>
      </c>
      <c r="AW138" t="s">
        <v>1084</v>
      </c>
      <c r="AX138" s="65">
        <f t="shared" si="32"/>
        <v>583.5</v>
      </c>
      <c r="AY138" s="65">
        <v>2862.47</v>
      </c>
      <c r="AZ138" s="106">
        <v>1298.0347070629991</v>
      </c>
      <c r="BA138" s="65">
        <f t="shared" si="20"/>
        <v>4744.0047070629989</v>
      </c>
      <c r="BB138" s="65">
        <f t="shared" si="21"/>
        <v>27294.535292937002</v>
      </c>
      <c r="BC138" s="65">
        <f t="shared" si="22"/>
        <v>0</v>
      </c>
      <c r="BD138" s="65">
        <f t="shared" si="23"/>
        <v>23547.030000000002</v>
      </c>
      <c r="BE138" s="65">
        <f t="shared" si="24"/>
        <v>31744.309999999998</v>
      </c>
      <c r="BF138" s="65">
        <f t="shared" si="25"/>
        <v>82585.865292937</v>
      </c>
      <c r="BG138" s="66">
        <f t="shared" si="26"/>
        <v>677.71495815185699</v>
      </c>
      <c r="BH138" s="66">
        <f t="shared" si="27"/>
        <v>47.059543608512072</v>
      </c>
      <c r="BI138" s="66">
        <f t="shared" si="28"/>
        <v>0</v>
      </c>
      <c r="BJ138" s="66">
        <f t="shared" si="29"/>
        <v>40.598327586206899</v>
      </c>
      <c r="BK138" s="66">
        <f t="shared" si="30"/>
        <v>54.731568965517241</v>
      </c>
      <c r="BL138" s="66">
        <f t="shared" si="31"/>
        <v>142.38942291885689</v>
      </c>
      <c r="BM138" s="207">
        <f t="shared" si="33"/>
        <v>39861.979999999996</v>
      </c>
    </row>
    <row r="139" spans="1:65" x14ac:dyDescent="0.35">
      <c r="A139" s="1">
        <v>280</v>
      </c>
      <c r="B139">
        <v>16</v>
      </c>
      <c r="C139" t="s">
        <v>37</v>
      </c>
      <c r="D139" t="s">
        <v>1352</v>
      </c>
      <c r="E139" s="6" t="s">
        <v>1104</v>
      </c>
      <c r="F139" s="7" t="s">
        <v>1105</v>
      </c>
      <c r="G139" s="6">
        <v>-22.74</v>
      </c>
      <c r="H139" s="6">
        <v>-45.59</v>
      </c>
      <c r="I139" s="6">
        <v>1642</v>
      </c>
      <c r="J139" s="8">
        <v>3495.45982983364</v>
      </c>
      <c r="K139" t="s">
        <v>1166</v>
      </c>
      <c r="L139" t="s">
        <v>1062</v>
      </c>
      <c r="M139">
        <v>600</v>
      </c>
      <c r="N139">
        <v>600</v>
      </c>
      <c r="O139">
        <v>932.26</v>
      </c>
      <c r="P139">
        <v>7129.18</v>
      </c>
      <c r="Q139">
        <v>18875.330000000002</v>
      </c>
      <c r="R139">
        <v>5265.2</v>
      </c>
      <c r="S139">
        <v>34606.78</v>
      </c>
      <c r="T139">
        <v>0</v>
      </c>
      <c r="U139">
        <v>4744.55</v>
      </c>
      <c r="V139">
        <v>0</v>
      </c>
      <c r="W139" s="181">
        <f t="shared" ref="W139:W202" si="34">U139+P139</f>
        <v>11873.73</v>
      </c>
      <c r="X139" s="181">
        <f t="shared" ref="X139:X202" si="35">W139/600</f>
        <v>19.789549999999998</v>
      </c>
      <c r="Y139" s="174">
        <v>71553.289999999994</v>
      </c>
      <c r="Z139" s="181">
        <f t="shared" ref="Z139:Z202" si="36">Y139/600</f>
        <v>119.25548333333332</v>
      </c>
      <c r="AA139" s="174">
        <v>1.3028890774973449</v>
      </c>
      <c r="AB139" s="174">
        <v>9.9634552093970825</v>
      </c>
      <c r="AC139" s="174">
        <v>26.3794019813764</v>
      </c>
      <c r="AD139" s="174">
        <v>7.3584317366818501</v>
      </c>
      <c r="AE139" s="174">
        <v>48.365043731741757</v>
      </c>
      <c r="AF139">
        <v>0</v>
      </c>
      <c r="AG139" s="106">
        <v>6.6307922389033411</v>
      </c>
      <c r="AH139" s="106">
        <v>0</v>
      </c>
      <c r="AI139" s="106">
        <v>100</v>
      </c>
      <c r="AJ139">
        <v>40.229999999999997</v>
      </c>
      <c r="AK139">
        <v>21.34</v>
      </c>
      <c r="AL139">
        <v>57.68</v>
      </c>
      <c r="AM139">
        <v>119.26</v>
      </c>
      <c r="AN139" t="s">
        <v>1063</v>
      </c>
      <c r="AO139">
        <v>9.9</v>
      </c>
      <c r="AP139">
        <v>8.33</v>
      </c>
      <c r="AQ139">
        <v>12.806699999999999</v>
      </c>
      <c r="AR139" t="s">
        <v>1071</v>
      </c>
      <c r="AS139" t="s">
        <v>1073</v>
      </c>
      <c r="AT139" t="s">
        <v>1076</v>
      </c>
      <c r="AU139" t="s">
        <v>1077</v>
      </c>
      <c r="AV139" t="s">
        <v>1079</v>
      </c>
      <c r="AW139" t="s">
        <v>1083</v>
      </c>
      <c r="AX139" s="65">
        <f t="shared" si="32"/>
        <v>583.5</v>
      </c>
      <c r="AY139" s="65">
        <v>2862.47</v>
      </c>
      <c r="AZ139" s="106">
        <v>423.41312925348001</v>
      </c>
      <c r="BA139" s="65">
        <f t="shared" ref="BA139:BA202" si="37">(AX139+AZ139+AY139)</f>
        <v>3869.3831292534796</v>
      </c>
      <c r="BB139" s="65">
        <f t="shared" ref="BB139:BB202" si="38">U139+P139-AZ139</f>
        <v>11450.316870746519</v>
      </c>
      <c r="BC139" s="65">
        <f t="shared" ref="BC139:BC202" si="39">O139</f>
        <v>932.26</v>
      </c>
      <c r="BD139" s="65">
        <f t="shared" ref="BD139:BD202" si="40">(Q139+R139-AX139)</f>
        <v>23557.030000000002</v>
      </c>
      <c r="BE139" s="65">
        <f t="shared" ref="BE139:BE202" si="41">(S139-2862.47)</f>
        <v>31744.309999999998</v>
      </c>
      <c r="BF139" s="65">
        <f t="shared" ref="BF139:BF202" si="42">Y139-BA139</f>
        <v>67683.906870746519</v>
      </c>
      <c r="BG139" s="66">
        <f t="shared" ref="BG139:BG202" si="43">BA139/7</f>
        <v>552.76901846478279</v>
      </c>
      <c r="BH139" s="66">
        <f t="shared" ref="BH139:BH202" si="44">BB139/580</f>
        <v>19.741925639218138</v>
      </c>
      <c r="BI139" s="66">
        <f t="shared" ref="BI139:BI202" si="45">BC139/600</f>
        <v>1.5537666666666667</v>
      </c>
      <c r="BJ139" s="66">
        <f t="shared" ref="BJ139:BJ202" si="46">BD139/580</f>
        <v>40.615568965517248</v>
      </c>
      <c r="BK139" s="66">
        <f t="shared" ref="BK139:BK202" si="47">BE139/580</f>
        <v>54.731568965517241</v>
      </c>
      <c r="BL139" s="66">
        <f t="shared" ref="BL139:BL202" si="48">BF139/580</f>
        <v>116.69639115645951</v>
      </c>
      <c r="BM139" s="207">
        <f t="shared" si="33"/>
        <v>39871.979999999996</v>
      </c>
    </row>
    <row r="140" spans="1:65" x14ac:dyDescent="0.35">
      <c r="A140" s="1">
        <v>281</v>
      </c>
      <c r="B140">
        <v>16</v>
      </c>
      <c r="C140" t="s">
        <v>37</v>
      </c>
      <c r="D140" t="s">
        <v>1353</v>
      </c>
      <c r="E140" s="6" t="s">
        <v>1104</v>
      </c>
      <c r="F140" s="7" t="s">
        <v>1106</v>
      </c>
      <c r="G140" s="6">
        <v>-23.85</v>
      </c>
      <c r="H140" s="6">
        <v>-46.64</v>
      </c>
      <c r="I140" s="6">
        <v>792</v>
      </c>
      <c r="J140" s="8">
        <v>14172.2970393051</v>
      </c>
      <c r="K140" t="s">
        <v>1166</v>
      </c>
      <c r="L140" t="s">
        <v>1062</v>
      </c>
      <c r="M140">
        <v>600</v>
      </c>
      <c r="N140">
        <v>600</v>
      </c>
      <c r="O140">
        <v>227.56</v>
      </c>
      <c r="P140">
        <v>11025.18</v>
      </c>
      <c r="Q140">
        <v>18875.330000000002</v>
      </c>
      <c r="R140">
        <v>5266.4</v>
      </c>
      <c r="S140">
        <v>34606.78</v>
      </c>
      <c r="T140">
        <v>0</v>
      </c>
      <c r="U140">
        <v>4744.55</v>
      </c>
      <c r="V140">
        <v>0</v>
      </c>
      <c r="W140" s="181">
        <f t="shared" si="34"/>
        <v>15769.73</v>
      </c>
      <c r="X140" s="181">
        <f t="shared" si="35"/>
        <v>26.282883333333334</v>
      </c>
      <c r="Y140" s="174">
        <v>74745.8</v>
      </c>
      <c r="Z140" s="181">
        <f t="shared" si="36"/>
        <v>124.57633333333334</v>
      </c>
      <c r="AA140" s="174">
        <v>0.30444519959649913</v>
      </c>
      <c r="AB140" s="174">
        <v>14.750233457933421</v>
      </c>
      <c r="AC140" s="174">
        <v>25.252696472577721</v>
      </c>
      <c r="AD140" s="174">
        <v>7.0457470520082719</v>
      </c>
      <c r="AE140" s="174">
        <v>46.299297084250881</v>
      </c>
      <c r="AF140">
        <v>0</v>
      </c>
      <c r="AG140" s="106">
        <v>6.347580733633194</v>
      </c>
      <c r="AH140" s="106">
        <v>0</v>
      </c>
      <c r="AI140" s="106">
        <v>100</v>
      </c>
      <c r="AJ140">
        <v>40.24</v>
      </c>
      <c r="AK140">
        <v>26.66</v>
      </c>
      <c r="AL140">
        <v>57.68</v>
      </c>
      <c r="AM140">
        <v>124.58</v>
      </c>
      <c r="AN140" t="s">
        <v>1064</v>
      </c>
      <c r="AO140">
        <v>9.9</v>
      </c>
      <c r="AP140">
        <v>8.33</v>
      </c>
      <c r="AQ140">
        <v>12.806699999999999</v>
      </c>
      <c r="AR140" t="s">
        <v>1071</v>
      </c>
      <c r="AS140" t="s">
        <v>1073</v>
      </c>
      <c r="AT140" t="s">
        <v>1076</v>
      </c>
      <c r="AU140" t="s">
        <v>1077</v>
      </c>
      <c r="AV140" t="s">
        <v>1079</v>
      </c>
      <c r="AW140" t="s">
        <v>1083</v>
      </c>
      <c r="AX140" s="65">
        <f t="shared" ref="AX140:AX203" si="49">IF(AR140="LI01",583.5,1391.07)</f>
        <v>583.5</v>
      </c>
      <c r="AY140" s="65">
        <v>2862.47</v>
      </c>
      <c r="AZ140" s="106">
        <v>647.26260159892138</v>
      </c>
      <c r="BA140" s="65">
        <f t="shared" si="37"/>
        <v>4093.2326015989211</v>
      </c>
      <c r="BB140" s="65">
        <f t="shared" si="38"/>
        <v>15122.467398401079</v>
      </c>
      <c r="BC140" s="65">
        <f t="shared" si="39"/>
        <v>227.56</v>
      </c>
      <c r="BD140" s="65">
        <f t="shared" si="40"/>
        <v>23558.230000000003</v>
      </c>
      <c r="BE140" s="65">
        <f t="shared" si="41"/>
        <v>31744.309999999998</v>
      </c>
      <c r="BF140" s="65">
        <f t="shared" si="42"/>
        <v>70652.567398401079</v>
      </c>
      <c r="BG140" s="66">
        <f t="shared" si="43"/>
        <v>584.74751451413158</v>
      </c>
      <c r="BH140" s="66">
        <f t="shared" si="44"/>
        <v>26.073219652415652</v>
      </c>
      <c r="BI140" s="66">
        <f t="shared" si="45"/>
        <v>0.3792666666666667</v>
      </c>
      <c r="BJ140" s="66">
        <f t="shared" si="46"/>
        <v>40.617637931034487</v>
      </c>
      <c r="BK140" s="66">
        <f t="shared" si="47"/>
        <v>54.731568965517241</v>
      </c>
      <c r="BL140" s="66">
        <f t="shared" si="48"/>
        <v>121.81477137655358</v>
      </c>
      <c r="BM140" s="207">
        <f t="shared" ref="BM140:BM203" si="50">R140+S140</f>
        <v>39873.18</v>
      </c>
    </row>
    <row r="141" spans="1:65" x14ac:dyDescent="0.35">
      <c r="A141" s="1">
        <v>282</v>
      </c>
      <c r="B141">
        <v>16</v>
      </c>
      <c r="C141" t="s">
        <v>37</v>
      </c>
      <c r="D141" t="s">
        <v>1354</v>
      </c>
      <c r="E141" s="6" t="s">
        <v>1107</v>
      </c>
      <c r="F141" s="7" t="s">
        <v>1108</v>
      </c>
      <c r="G141" s="6">
        <v>-30.03</v>
      </c>
      <c r="H141" s="6">
        <v>-51.23</v>
      </c>
      <c r="I141" s="6">
        <v>47</v>
      </c>
      <c r="J141" s="8">
        <v>23954.0527728093</v>
      </c>
      <c r="K141" t="s">
        <v>1166</v>
      </c>
      <c r="L141" t="s">
        <v>1062</v>
      </c>
      <c r="M141">
        <v>600</v>
      </c>
      <c r="N141">
        <v>600</v>
      </c>
      <c r="O141">
        <v>363.84</v>
      </c>
      <c r="P141">
        <v>12861.23</v>
      </c>
      <c r="Q141">
        <v>18875.330000000002</v>
      </c>
      <c r="R141">
        <v>5272.4</v>
      </c>
      <c r="S141">
        <v>34606.78</v>
      </c>
      <c r="T141">
        <v>0</v>
      </c>
      <c r="U141">
        <v>4744.55</v>
      </c>
      <c r="V141">
        <v>0</v>
      </c>
      <c r="W141" s="181">
        <f t="shared" si="34"/>
        <v>17605.78</v>
      </c>
      <c r="X141" s="181">
        <f t="shared" si="35"/>
        <v>29.342966666666666</v>
      </c>
      <c r="Y141" s="174">
        <v>76724.12</v>
      </c>
      <c r="Z141" s="181">
        <f t="shared" si="36"/>
        <v>127.87353333333333</v>
      </c>
      <c r="AA141" s="174">
        <v>0.47421853779489431</v>
      </c>
      <c r="AB141" s="174">
        <v>16.762955378308671</v>
      </c>
      <c r="AC141" s="174">
        <v>24.601559457443109</v>
      </c>
      <c r="AD141" s="174">
        <v>6.8718937408470762</v>
      </c>
      <c r="AE141" s="174">
        <v>45.105476608920377</v>
      </c>
      <c r="AF141">
        <v>0</v>
      </c>
      <c r="AG141" s="106">
        <v>6.1839093103967828</v>
      </c>
      <c r="AH141" s="106">
        <v>0</v>
      </c>
      <c r="AI141" s="106">
        <v>100</v>
      </c>
      <c r="AJ141">
        <v>40.25</v>
      </c>
      <c r="AK141">
        <v>29.95</v>
      </c>
      <c r="AL141">
        <v>57.68</v>
      </c>
      <c r="AM141">
        <v>127.87</v>
      </c>
      <c r="AN141" t="s">
        <v>1065</v>
      </c>
      <c r="AO141">
        <v>9.9</v>
      </c>
      <c r="AP141">
        <v>8.33</v>
      </c>
      <c r="AQ141">
        <v>12.806699999999999</v>
      </c>
      <c r="AR141" t="s">
        <v>1071</v>
      </c>
      <c r="AS141" t="s">
        <v>1073</v>
      </c>
      <c r="AT141" t="s">
        <v>1076</v>
      </c>
      <c r="AU141" t="s">
        <v>1077</v>
      </c>
      <c r="AV141" t="s">
        <v>1079</v>
      </c>
      <c r="AW141" t="s">
        <v>1083</v>
      </c>
      <c r="AX141" s="65">
        <f t="shared" si="49"/>
        <v>583.5</v>
      </c>
      <c r="AY141" s="65">
        <v>2862.47</v>
      </c>
      <c r="AZ141" s="106">
        <v>700.21908171726579</v>
      </c>
      <c r="BA141" s="65">
        <f t="shared" si="37"/>
        <v>4146.1890817172662</v>
      </c>
      <c r="BB141" s="65">
        <f t="shared" si="38"/>
        <v>16905.560918282732</v>
      </c>
      <c r="BC141" s="65">
        <f t="shared" si="39"/>
        <v>363.84</v>
      </c>
      <c r="BD141" s="65">
        <f t="shared" si="40"/>
        <v>23564.230000000003</v>
      </c>
      <c r="BE141" s="65">
        <f t="shared" si="41"/>
        <v>31744.309999999998</v>
      </c>
      <c r="BF141" s="65">
        <f t="shared" si="42"/>
        <v>72577.930918282727</v>
      </c>
      <c r="BG141" s="66">
        <f t="shared" si="43"/>
        <v>592.31272595960945</v>
      </c>
      <c r="BH141" s="66">
        <f t="shared" si="44"/>
        <v>29.147518824625401</v>
      </c>
      <c r="BI141" s="66">
        <f t="shared" si="45"/>
        <v>0.60639999999999994</v>
      </c>
      <c r="BJ141" s="66">
        <f t="shared" si="46"/>
        <v>40.627982758620696</v>
      </c>
      <c r="BK141" s="66">
        <f t="shared" si="47"/>
        <v>54.731568965517241</v>
      </c>
      <c r="BL141" s="66">
        <f t="shared" si="48"/>
        <v>125.1343636522116</v>
      </c>
      <c r="BM141" s="207">
        <f t="shared" si="50"/>
        <v>39879.18</v>
      </c>
    </row>
    <row r="142" spans="1:65" x14ac:dyDescent="0.35">
      <c r="A142" s="1">
        <v>283</v>
      </c>
      <c r="B142">
        <v>16</v>
      </c>
      <c r="C142" t="s">
        <v>37</v>
      </c>
      <c r="D142" t="s">
        <v>1355</v>
      </c>
      <c r="E142" s="6" t="s">
        <v>1109</v>
      </c>
      <c r="F142" s="7" t="s">
        <v>1110</v>
      </c>
      <c r="G142" s="6">
        <v>-15.37</v>
      </c>
      <c r="H142" s="6">
        <v>-48.78</v>
      </c>
      <c r="I142" s="6">
        <v>770</v>
      </c>
      <c r="J142" s="8">
        <v>31081.371963744201</v>
      </c>
      <c r="K142" t="s">
        <v>1166</v>
      </c>
      <c r="L142" t="s">
        <v>1062</v>
      </c>
      <c r="M142">
        <v>600</v>
      </c>
      <c r="N142">
        <v>600</v>
      </c>
      <c r="O142">
        <v>7.26</v>
      </c>
      <c r="P142">
        <v>18827.689999999999</v>
      </c>
      <c r="Q142">
        <v>18875.330000000002</v>
      </c>
      <c r="R142">
        <v>5266.4</v>
      </c>
      <c r="S142">
        <v>34606.78</v>
      </c>
      <c r="T142">
        <v>0</v>
      </c>
      <c r="U142">
        <v>4744.55</v>
      </c>
      <c r="V142">
        <v>0</v>
      </c>
      <c r="W142" s="181">
        <f t="shared" si="34"/>
        <v>23572.239999999998</v>
      </c>
      <c r="X142" s="181">
        <f t="shared" si="35"/>
        <v>39.287066666666661</v>
      </c>
      <c r="Y142" s="174">
        <v>82328</v>
      </c>
      <c r="Z142" s="181">
        <f t="shared" si="36"/>
        <v>137.21333333333334</v>
      </c>
      <c r="AA142" s="174">
        <v>8.8183849965989703E-3</v>
      </c>
      <c r="AB142" s="174">
        <v>22.869121076668929</v>
      </c>
      <c r="AC142" s="174">
        <v>22.92698717325819</v>
      </c>
      <c r="AD142" s="174">
        <v>6.3968516179185686</v>
      </c>
      <c r="AE142" s="174">
        <v>42.03524924691478</v>
      </c>
      <c r="AF142">
        <v>0</v>
      </c>
      <c r="AG142" s="106">
        <v>5.7629846467787393</v>
      </c>
      <c r="AH142" s="106">
        <v>0</v>
      </c>
      <c r="AI142" s="106">
        <v>100</v>
      </c>
      <c r="AJ142">
        <v>40.24</v>
      </c>
      <c r="AK142">
        <v>39.299999999999997</v>
      </c>
      <c r="AL142">
        <v>57.68</v>
      </c>
      <c r="AM142">
        <v>137.21</v>
      </c>
      <c r="AN142" t="s">
        <v>1066</v>
      </c>
      <c r="AO142">
        <v>9.9</v>
      </c>
      <c r="AP142">
        <v>8.33</v>
      </c>
      <c r="AQ142">
        <v>12.806699999999999</v>
      </c>
      <c r="AR142" t="s">
        <v>1071</v>
      </c>
      <c r="AS142" t="s">
        <v>1073</v>
      </c>
      <c r="AT142" t="s">
        <v>1076</v>
      </c>
      <c r="AU142" t="s">
        <v>1077</v>
      </c>
      <c r="AV142" t="s">
        <v>1079</v>
      </c>
      <c r="AW142" t="s">
        <v>1083</v>
      </c>
      <c r="AX142" s="65">
        <f t="shared" si="49"/>
        <v>583.5</v>
      </c>
      <c r="AY142" s="65">
        <v>2862.47</v>
      </c>
      <c r="AZ142" s="106">
        <v>974.03083732440746</v>
      </c>
      <c r="BA142" s="65">
        <f t="shared" si="37"/>
        <v>4420.0008373244073</v>
      </c>
      <c r="BB142" s="65">
        <f t="shared" si="38"/>
        <v>22598.20916267559</v>
      </c>
      <c r="BC142" s="65">
        <f t="shared" si="39"/>
        <v>7.26</v>
      </c>
      <c r="BD142" s="65">
        <f t="shared" si="40"/>
        <v>23558.230000000003</v>
      </c>
      <c r="BE142" s="65">
        <f t="shared" si="41"/>
        <v>31744.309999999998</v>
      </c>
      <c r="BF142" s="65">
        <f t="shared" si="42"/>
        <v>77907.999162675595</v>
      </c>
      <c r="BG142" s="66">
        <f t="shared" si="43"/>
        <v>631.42869104634394</v>
      </c>
      <c r="BH142" s="66">
        <f t="shared" si="44"/>
        <v>38.96242959081998</v>
      </c>
      <c r="BI142" s="66">
        <f t="shared" si="45"/>
        <v>1.21E-2</v>
      </c>
      <c r="BJ142" s="66">
        <f t="shared" si="46"/>
        <v>40.617637931034487</v>
      </c>
      <c r="BK142" s="66">
        <f t="shared" si="47"/>
        <v>54.731568965517241</v>
      </c>
      <c r="BL142" s="66">
        <f t="shared" si="48"/>
        <v>134.3241364873717</v>
      </c>
      <c r="BM142" s="207">
        <f t="shared" si="50"/>
        <v>39873.18</v>
      </c>
    </row>
    <row r="143" spans="1:65" x14ac:dyDescent="0.35">
      <c r="A143" s="1">
        <v>284</v>
      </c>
      <c r="B143">
        <v>16</v>
      </c>
      <c r="C143" t="s">
        <v>37</v>
      </c>
      <c r="D143" t="s">
        <v>1356</v>
      </c>
      <c r="E143" s="6" t="s">
        <v>1111</v>
      </c>
      <c r="F143" s="7" t="s">
        <v>1112</v>
      </c>
      <c r="G143" s="6">
        <v>-22.86</v>
      </c>
      <c r="H143" s="6">
        <v>-43.41</v>
      </c>
      <c r="I143" s="6">
        <v>45</v>
      </c>
      <c r="J143" s="8">
        <v>45016.2336447989</v>
      </c>
      <c r="K143" t="s">
        <v>1166</v>
      </c>
      <c r="L143" t="s">
        <v>1062</v>
      </c>
      <c r="M143">
        <v>600</v>
      </c>
      <c r="N143">
        <v>600</v>
      </c>
      <c r="O143">
        <v>0</v>
      </c>
      <c r="P143">
        <v>18059.57</v>
      </c>
      <c r="Q143">
        <v>18875.330000000002</v>
      </c>
      <c r="R143">
        <v>5262.4</v>
      </c>
      <c r="S143">
        <v>34606.78</v>
      </c>
      <c r="T143">
        <v>0</v>
      </c>
      <c r="U143">
        <v>4744.55</v>
      </c>
      <c r="V143">
        <v>0</v>
      </c>
      <c r="W143" s="181">
        <f t="shared" si="34"/>
        <v>22804.12</v>
      </c>
      <c r="X143" s="181">
        <f t="shared" si="35"/>
        <v>38.006866666666667</v>
      </c>
      <c r="Y143" s="174">
        <v>81548.62</v>
      </c>
      <c r="Z143" s="181">
        <f t="shared" si="36"/>
        <v>135.91436666666667</v>
      </c>
      <c r="AA143" s="174">
        <v>0</v>
      </c>
      <c r="AB143" s="174">
        <v>22.14577021658981</v>
      </c>
      <c r="AC143" s="174">
        <v>23.146105967213181</v>
      </c>
      <c r="AD143" s="174">
        <v>6.453082835736522</v>
      </c>
      <c r="AE143" s="174">
        <v>42.436990350051303</v>
      </c>
      <c r="AF143">
        <v>0</v>
      </c>
      <c r="AG143" s="106">
        <v>5.8180628930324021</v>
      </c>
      <c r="AH143" s="106">
        <v>0</v>
      </c>
      <c r="AI143" s="106">
        <v>100</v>
      </c>
      <c r="AJ143">
        <v>40.229999999999997</v>
      </c>
      <c r="AK143">
        <v>38.01</v>
      </c>
      <c r="AL143">
        <v>57.68</v>
      </c>
      <c r="AM143">
        <v>135.91</v>
      </c>
      <c r="AN143" t="s">
        <v>1067</v>
      </c>
      <c r="AO143">
        <v>9.9</v>
      </c>
      <c r="AP143">
        <v>8.33</v>
      </c>
      <c r="AQ143">
        <v>12.806699999999999</v>
      </c>
      <c r="AR143" t="s">
        <v>1071</v>
      </c>
      <c r="AS143" t="s">
        <v>1073</v>
      </c>
      <c r="AT143" t="s">
        <v>1076</v>
      </c>
      <c r="AU143" t="s">
        <v>1077</v>
      </c>
      <c r="AV143" t="s">
        <v>1079</v>
      </c>
      <c r="AW143" t="s">
        <v>1083</v>
      </c>
      <c r="AX143" s="65">
        <f t="shared" si="49"/>
        <v>583.5</v>
      </c>
      <c r="AY143" s="65">
        <v>2862.47</v>
      </c>
      <c r="AZ143" s="106">
        <v>959.09582371149361</v>
      </c>
      <c r="BA143" s="65">
        <f t="shared" si="37"/>
        <v>4405.0658237114931</v>
      </c>
      <c r="BB143" s="65">
        <f t="shared" si="38"/>
        <v>21845.024176288505</v>
      </c>
      <c r="BC143" s="65">
        <f t="shared" si="39"/>
        <v>0</v>
      </c>
      <c r="BD143" s="65">
        <f t="shared" si="40"/>
        <v>23554.230000000003</v>
      </c>
      <c r="BE143" s="65">
        <f t="shared" si="41"/>
        <v>31744.309999999998</v>
      </c>
      <c r="BF143" s="65">
        <f t="shared" si="42"/>
        <v>77143.554176288497</v>
      </c>
      <c r="BG143" s="66">
        <f t="shared" si="43"/>
        <v>629.29511767307042</v>
      </c>
      <c r="BH143" s="66">
        <f t="shared" si="44"/>
        <v>37.663834786704321</v>
      </c>
      <c r="BI143" s="66">
        <f t="shared" si="45"/>
        <v>0</v>
      </c>
      <c r="BJ143" s="66">
        <f t="shared" si="46"/>
        <v>40.610741379310348</v>
      </c>
      <c r="BK143" s="66">
        <f t="shared" si="47"/>
        <v>54.731568965517241</v>
      </c>
      <c r="BL143" s="66">
        <f t="shared" si="48"/>
        <v>133.00612789015258</v>
      </c>
      <c r="BM143" s="207">
        <f t="shared" si="50"/>
        <v>39869.18</v>
      </c>
    </row>
    <row r="144" spans="1:65" x14ac:dyDescent="0.35">
      <c r="A144" s="1">
        <v>285</v>
      </c>
      <c r="B144">
        <v>16</v>
      </c>
      <c r="C144" t="s">
        <v>37</v>
      </c>
      <c r="D144" t="s">
        <v>1357</v>
      </c>
      <c r="E144" s="6" t="s">
        <v>1113</v>
      </c>
      <c r="F144" s="7" t="s">
        <v>1114</v>
      </c>
      <c r="G144" s="6">
        <v>-20.32</v>
      </c>
      <c r="H144" s="6">
        <v>-40.340000000000003</v>
      </c>
      <c r="I144" s="6">
        <v>9</v>
      </c>
      <c r="J144" s="8">
        <v>54061.366139626101</v>
      </c>
      <c r="K144" t="s">
        <v>1166</v>
      </c>
      <c r="L144" t="s">
        <v>1062</v>
      </c>
      <c r="M144">
        <v>600</v>
      </c>
      <c r="N144">
        <v>600</v>
      </c>
      <c r="O144">
        <v>0</v>
      </c>
      <c r="P144">
        <v>20010.91</v>
      </c>
      <c r="Q144">
        <v>18875.330000000002</v>
      </c>
      <c r="R144">
        <v>5264.2</v>
      </c>
      <c r="S144">
        <v>34606.78</v>
      </c>
      <c r="T144">
        <v>0</v>
      </c>
      <c r="U144">
        <v>4744.55</v>
      </c>
      <c r="V144">
        <v>0</v>
      </c>
      <c r="W144" s="181">
        <f t="shared" si="34"/>
        <v>24755.46</v>
      </c>
      <c r="X144" s="181">
        <f t="shared" si="35"/>
        <v>41.259099999999997</v>
      </c>
      <c r="Y144" s="174">
        <v>83501.759999999995</v>
      </c>
      <c r="Z144" s="181">
        <f t="shared" si="36"/>
        <v>139.1696</v>
      </c>
      <c r="AA144" s="174">
        <v>0</v>
      </c>
      <c r="AB144" s="174">
        <v>23.964656553346899</v>
      </c>
      <c r="AC144" s="174">
        <v>22.604709170201929</v>
      </c>
      <c r="AD144" s="174">
        <v>6.304298256707404</v>
      </c>
      <c r="AE144" s="174">
        <v>41.44437195096247</v>
      </c>
      <c r="AF144">
        <v>0</v>
      </c>
      <c r="AG144" s="106">
        <v>5.6819760445767864</v>
      </c>
      <c r="AH144" s="106">
        <v>0</v>
      </c>
      <c r="AI144" s="106">
        <v>100</v>
      </c>
      <c r="AJ144">
        <v>40.229999999999997</v>
      </c>
      <c r="AK144">
        <v>41.26</v>
      </c>
      <c r="AL144">
        <v>57.68</v>
      </c>
      <c r="AM144">
        <v>139.16999999999999</v>
      </c>
      <c r="AN144" t="s">
        <v>1068</v>
      </c>
      <c r="AO144">
        <v>9.9</v>
      </c>
      <c r="AP144">
        <v>8.33</v>
      </c>
      <c r="AQ144">
        <v>12.806699999999999</v>
      </c>
      <c r="AR144" t="s">
        <v>1071</v>
      </c>
      <c r="AS144" t="s">
        <v>1073</v>
      </c>
      <c r="AT144" t="s">
        <v>1076</v>
      </c>
      <c r="AU144" t="s">
        <v>1077</v>
      </c>
      <c r="AV144" t="s">
        <v>1079</v>
      </c>
      <c r="AW144" t="s">
        <v>1083</v>
      </c>
      <c r="AX144" s="65">
        <f t="shared" si="49"/>
        <v>583.5</v>
      </c>
      <c r="AY144" s="65">
        <v>2862.47</v>
      </c>
      <c r="AZ144" s="106">
        <v>1027.9331536127686</v>
      </c>
      <c r="BA144" s="65">
        <f t="shared" si="37"/>
        <v>4473.9031536127686</v>
      </c>
      <c r="BB144" s="65">
        <f t="shared" si="38"/>
        <v>23727.526846387231</v>
      </c>
      <c r="BC144" s="65">
        <f t="shared" si="39"/>
        <v>0</v>
      </c>
      <c r="BD144" s="65">
        <f t="shared" si="40"/>
        <v>23556.030000000002</v>
      </c>
      <c r="BE144" s="65">
        <f t="shared" si="41"/>
        <v>31744.309999999998</v>
      </c>
      <c r="BF144" s="65">
        <f t="shared" si="42"/>
        <v>79027.856846387222</v>
      </c>
      <c r="BG144" s="66">
        <f t="shared" si="43"/>
        <v>639.1290219446812</v>
      </c>
      <c r="BH144" s="66">
        <f t="shared" si="44"/>
        <v>40.909529045495226</v>
      </c>
      <c r="BI144" s="66">
        <f t="shared" si="45"/>
        <v>0</v>
      </c>
      <c r="BJ144" s="66">
        <f t="shared" si="46"/>
        <v>40.613844827586213</v>
      </c>
      <c r="BK144" s="66">
        <f t="shared" si="47"/>
        <v>54.731568965517241</v>
      </c>
      <c r="BL144" s="66">
        <f t="shared" si="48"/>
        <v>136.25492559721934</v>
      </c>
      <c r="BM144" s="207">
        <f t="shared" si="50"/>
        <v>39870.979999999996</v>
      </c>
    </row>
    <row r="145" spans="1:65" x14ac:dyDescent="0.35">
      <c r="A145" s="1">
        <v>286</v>
      </c>
      <c r="B145">
        <v>16</v>
      </c>
      <c r="C145" t="s">
        <v>37</v>
      </c>
      <c r="D145" t="s">
        <v>1358</v>
      </c>
      <c r="E145" s="6" t="s">
        <v>1115</v>
      </c>
      <c r="F145" s="7" t="s">
        <v>1116</v>
      </c>
      <c r="G145" s="6">
        <v>-8.0500000000000007</v>
      </c>
      <c r="H145" s="6">
        <v>-34.880000000000003</v>
      </c>
      <c r="I145" s="6">
        <v>10</v>
      </c>
      <c r="J145" s="8">
        <v>63550.072249703</v>
      </c>
      <c r="K145" t="s">
        <v>1166</v>
      </c>
      <c r="L145" t="s">
        <v>1062</v>
      </c>
      <c r="M145">
        <v>600</v>
      </c>
      <c r="N145">
        <v>600</v>
      </c>
      <c r="O145">
        <v>0</v>
      </c>
      <c r="P145">
        <v>22730.66</v>
      </c>
      <c r="Q145">
        <v>18875.330000000002</v>
      </c>
      <c r="R145">
        <v>5250.2</v>
      </c>
      <c r="S145">
        <v>34606.78</v>
      </c>
      <c r="T145">
        <v>0</v>
      </c>
      <c r="U145">
        <v>4744.55</v>
      </c>
      <c r="V145">
        <v>0</v>
      </c>
      <c r="W145" s="181">
        <f t="shared" si="34"/>
        <v>27475.21</v>
      </c>
      <c r="X145" s="181">
        <f t="shared" si="35"/>
        <v>45.792016666666662</v>
      </c>
      <c r="Y145" s="174">
        <v>86207.51</v>
      </c>
      <c r="Z145" s="181">
        <f t="shared" si="36"/>
        <v>143.67918333333333</v>
      </c>
      <c r="AA145" s="174">
        <v>0</v>
      </c>
      <c r="AB145" s="174">
        <v>26.367377969738371</v>
      </c>
      <c r="AC145" s="174">
        <v>21.895226993564719</v>
      </c>
      <c r="AD145" s="174">
        <v>6.0901886622174803</v>
      </c>
      <c r="AE145" s="174">
        <v>40.143579138290853</v>
      </c>
      <c r="AF145">
        <v>0</v>
      </c>
      <c r="AG145" s="106">
        <v>5.5036388361060427</v>
      </c>
      <c r="AH145" s="106">
        <v>0</v>
      </c>
      <c r="AI145" s="106">
        <v>100</v>
      </c>
      <c r="AJ145">
        <v>40.21</v>
      </c>
      <c r="AK145">
        <v>45.79</v>
      </c>
      <c r="AL145">
        <v>57.68</v>
      </c>
      <c r="AM145">
        <v>143.68</v>
      </c>
      <c r="AN145" t="s">
        <v>1069</v>
      </c>
      <c r="AO145">
        <v>9.9</v>
      </c>
      <c r="AP145">
        <v>8.33</v>
      </c>
      <c r="AQ145">
        <v>12.806699999999999</v>
      </c>
      <c r="AR145" t="s">
        <v>1071</v>
      </c>
      <c r="AS145" t="s">
        <v>1073</v>
      </c>
      <c r="AT145" t="s">
        <v>1076</v>
      </c>
      <c r="AU145" t="s">
        <v>1077</v>
      </c>
      <c r="AV145" t="s">
        <v>1079</v>
      </c>
      <c r="AW145" t="s">
        <v>1083</v>
      </c>
      <c r="AX145" s="65">
        <f t="shared" si="49"/>
        <v>583.5</v>
      </c>
      <c r="AY145" s="65">
        <v>2862.47</v>
      </c>
      <c r="AZ145" s="106">
        <v>1161.7436365061103</v>
      </c>
      <c r="BA145" s="65">
        <f t="shared" si="37"/>
        <v>4607.7136365061106</v>
      </c>
      <c r="BB145" s="65">
        <f t="shared" si="38"/>
        <v>26313.466363493888</v>
      </c>
      <c r="BC145" s="65">
        <f t="shared" si="39"/>
        <v>0</v>
      </c>
      <c r="BD145" s="65">
        <f t="shared" si="40"/>
        <v>23542.030000000002</v>
      </c>
      <c r="BE145" s="65">
        <f t="shared" si="41"/>
        <v>31744.309999999998</v>
      </c>
      <c r="BF145" s="65">
        <f t="shared" si="42"/>
        <v>81599.796363493879</v>
      </c>
      <c r="BG145" s="66">
        <f t="shared" si="43"/>
        <v>658.24480521515864</v>
      </c>
      <c r="BH145" s="66">
        <f t="shared" si="44"/>
        <v>45.368045454299804</v>
      </c>
      <c r="BI145" s="66">
        <f t="shared" si="45"/>
        <v>0</v>
      </c>
      <c r="BJ145" s="66">
        <f t="shared" si="46"/>
        <v>40.589706896551725</v>
      </c>
      <c r="BK145" s="66">
        <f t="shared" si="47"/>
        <v>54.731568965517241</v>
      </c>
      <c r="BL145" s="66">
        <f t="shared" si="48"/>
        <v>140.68930407498945</v>
      </c>
      <c r="BM145" s="207">
        <f t="shared" si="50"/>
        <v>39856.979999999996</v>
      </c>
    </row>
    <row r="146" spans="1:65" x14ac:dyDescent="0.35">
      <c r="A146" s="1">
        <v>287</v>
      </c>
      <c r="B146">
        <v>16</v>
      </c>
      <c r="C146" t="s">
        <v>37</v>
      </c>
      <c r="D146" t="s">
        <v>1359</v>
      </c>
      <c r="E146" s="6" t="s">
        <v>1117</v>
      </c>
      <c r="F146" s="7" t="s">
        <v>1118</v>
      </c>
      <c r="G146" s="6">
        <v>-3.8</v>
      </c>
      <c r="H146" s="6">
        <v>-38.53</v>
      </c>
      <c r="I146" s="6">
        <v>41</v>
      </c>
      <c r="J146" s="8">
        <v>71394.000753582499</v>
      </c>
      <c r="K146" t="s">
        <v>1166</v>
      </c>
      <c r="L146" t="s">
        <v>1062</v>
      </c>
      <c r="M146">
        <v>600</v>
      </c>
      <c r="N146">
        <v>600</v>
      </c>
      <c r="O146">
        <v>0</v>
      </c>
      <c r="P146">
        <v>23200.32</v>
      </c>
      <c r="Q146">
        <v>18875.330000000002</v>
      </c>
      <c r="R146">
        <v>5255.2</v>
      </c>
      <c r="S146">
        <v>34606.78</v>
      </c>
      <c r="T146">
        <v>0</v>
      </c>
      <c r="U146">
        <v>4744.55</v>
      </c>
      <c r="V146">
        <v>0</v>
      </c>
      <c r="W146" s="181">
        <f t="shared" si="34"/>
        <v>27944.87</v>
      </c>
      <c r="X146" s="181">
        <f t="shared" si="35"/>
        <v>46.574783333333329</v>
      </c>
      <c r="Y146" s="174">
        <v>86682.17</v>
      </c>
      <c r="Z146" s="181">
        <f t="shared" si="36"/>
        <v>144.47028333333333</v>
      </c>
      <c r="AA146" s="174">
        <v>0</v>
      </c>
      <c r="AB146" s="174">
        <v>26.764812186866109</v>
      </c>
      <c r="AC146" s="174">
        <v>21.775331651249619</v>
      </c>
      <c r="AD146" s="174">
        <v>6.0626078004277</v>
      </c>
      <c r="AE146" s="174">
        <v>39.923758253860051</v>
      </c>
      <c r="AF146">
        <v>0</v>
      </c>
      <c r="AG146" s="106">
        <v>5.4735016439943767</v>
      </c>
      <c r="AH146" s="106">
        <v>0</v>
      </c>
      <c r="AI146" s="106">
        <v>100</v>
      </c>
      <c r="AJ146">
        <v>40.22</v>
      </c>
      <c r="AK146">
        <v>46.57</v>
      </c>
      <c r="AL146">
        <v>57.68</v>
      </c>
      <c r="AM146">
        <v>144.47</v>
      </c>
      <c r="AN146" t="s">
        <v>1070</v>
      </c>
      <c r="AO146">
        <v>9.9</v>
      </c>
      <c r="AP146">
        <v>8.33</v>
      </c>
      <c r="AQ146">
        <v>12.806699999999999</v>
      </c>
      <c r="AR146" t="s">
        <v>1071</v>
      </c>
      <c r="AS146" t="s">
        <v>1073</v>
      </c>
      <c r="AT146" t="s">
        <v>1076</v>
      </c>
      <c r="AU146" t="s">
        <v>1077</v>
      </c>
      <c r="AV146" t="s">
        <v>1079</v>
      </c>
      <c r="AW146" t="s">
        <v>1083</v>
      </c>
      <c r="AX146" s="65">
        <f t="shared" si="49"/>
        <v>583.5</v>
      </c>
      <c r="AY146" s="65">
        <v>2862.47</v>
      </c>
      <c r="AZ146" s="106">
        <v>1144.8130684437992</v>
      </c>
      <c r="BA146" s="65">
        <f t="shared" si="37"/>
        <v>4590.7830684437995</v>
      </c>
      <c r="BB146" s="65">
        <f t="shared" si="38"/>
        <v>26800.056931556199</v>
      </c>
      <c r="BC146" s="65">
        <f t="shared" si="39"/>
        <v>0</v>
      </c>
      <c r="BD146" s="65">
        <f t="shared" si="40"/>
        <v>23547.030000000002</v>
      </c>
      <c r="BE146" s="65">
        <f t="shared" si="41"/>
        <v>31744.309999999998</v>
      </c>
      <c r="BF146" s="65">
        <f t="shared" si="42"/>
        <v>82091.386931556204</v>
      </c>
      <c r="BG146" s="66">
        <f t="shared" si="43"/>
        <v>655.82615263482853</v>
      </c>
      <c r="BH146" s="66">
        <f t="shared" si="44"/>
        <v>46.206994709579654</v>
      </c>
      <c r="BI146" s="66">
        <f t="shared" si="45"/>
        <v>0</v>
      </c>
      <c r="BJ146" s="66">
        <f t="shared" si="46"/>
        <v>40.598327586206899</v>
      </c>
      <c r="BK146" s="66">
        <f t="shared" si="47"/>
        <v>54.731568965517241</v>
      </c>
      <c r="BL146" s="66">
        <f t="shared" si="48"/>
        <v>141.53687401992448</v>
      </c>
      <c r="BM146" s="207">
        <f t="shared" si="50"/>
        <v>39861.979999999996</v>
      </c>
    </row>
    <row r="147" spans="1:65" x14ac:dyDescent="0.35">
      <c r="A147" s="1">
        <v>288</v>
      </c>
      <c r="B147">
        <v>17</v>
      </c>
      <c r="C147" t="s">
        <v>37</v>
      </c>
      <c r="D147" t="s">
        <v>1360</v>
      </c>
      <c r="E147" s="6" t="s">
        <v>1104</v>
      </c>
      <c r="F147" s="7" t="s">
        <v>1105</v>
      </c>
      <c r="G147" s="6">
        <v>-22.74</v>
      </c>
      <c r="H147" s="6">
        <v>-45.59</v>
      </c>
      <c r="I147" s="6">
        <v>1642</v>
      </c>
      <c r="J147" s="8">
        <v>3495.45982983364</v>
      </c>
      <c r="K147" t="s">
        <v>1166</v>
      </c>
      <c r="L147" t="s">
        <v>1062</v>
      </c>
      <c r="M147">
        <v>600</v>
      </c>
      <c r="N147">
        <v>600</v>
      </c>
      <c r="O147">
        <v>485.25</v>
      </c>
      <c r="P147">
        <v>8111.14</v>
      </c>
      <c r="Q147">
        <v>18875.330000000002</v>
      </c>
      <c r="R147">
        <v>5265.2</v>
      </c>
      <c r="S147">
        <v>34606.78</v>
      </c>
      <c r="T147">
        <v>0</v>
      </c>
      <c r="U147">
        <v>4572.29</v>
      </c>
      <c r="V147">
        <v>0</v>
      </c>
      <c r="W147" s="181">
        <f t="shared" si="34"/>
        <v>12683.43</v>
      </c>
      <c r="X147" s="181">
        <f t="shared" si="35"/>
        <v>21.139050000000001</v>
      </c>
      <c r="Y147" s="174">
        <v>71915.98</v>
      </c>
      <c r="Z147" s="181">
        <f t="shared" si="36"/>
        <v>119.85996666666666</v>
      </c>
      <c r="AA147" s="174">
        <v>0.67474572410749323</v>
      </c>
      <c r="AB147" s="174">
        <v>11.278633761230809</v>
      </c>
      <c r="AC147" s="174">
        <v>26.246364159954439</v>
      </c>
      <c r="AD147" s="174">
        <v>7.32132135305672</v>
      </c>
      <c r="AE147" s="174">
        <v>48.121126903923162</v>
      </c>
      <c r="AF147">
        <v>0</v>
      </c>
      <c r="AG147" s="106">
        <v>6.357822002842763</v>
      </c>
      <c r="AH147" s="106">
        <v>0</v>
      </c>
      <c r="AI147" s="106">
        <v>100</v>
      </c>
      <c r="AJ147">
        <v>40.229999999999997</v>
      </c>
      <c r="AK147">
        <v>21.95</v>
      </c>
      <c r="AL147">
        <v>57.68</v>
      </c>
      <c r="AM147">
        <v>119.86</v>
      </c>
      <c r="AN147" t="s">
        <v>1063</v>
      </c>
      <c r="AO147">
        <v>9.9</v>
      </c>
      <c r="AP147">
        <v>8.33</v>
      </c>
      <c r="AQ147">
        <v>12.806699999999999</v>
      </c>
      <c r="AR147" t="s">
        <v>1071</v>
      </c>
      <c r="AS147" t="s">
        <v>1073</v>
      </c>
      <c r="AT147" t="s">
        <v>1076</v>
      </c>
      <c r="AU147" t="s">
        <v>1077</v>
      </c>
      <c r="AV147" t="s">
        <v>1079</v>
      </c>
      <c r="AW147" t="s">
        <v>1084</v>
      </c>
      <c r="AX147" s="65">
        <f t="shared" si="49"/>
        <v>583.5</v>
      </c>
      <c r="AY147" s="65">
        <v>2862.47</v>
      </c>
      <c r="AZ147" s="106">
        <v>433.48631455678139</v>
      </c>
      <c r="BA147" s="65">
        <f t="shared" si="37"/>
        <v>3879.4563145567813</v>
      </c>
      <c r="BB147" s="65">
        <f t="shared" si="38"/>
        <v>12249.943685443219</v>
      </c>
      <c r="BC147" s="65">
        <f t="shared" si="39"/>
        <v>485.25</v>
      </c>
      <c r="BD147" s="65">
        <f t="shared" si="40"/>
        <v>23557.030000000002</v>
      </c>
      <c r="BE147" s="65">
        <f t="shared" si="41"/>
        <v>31744.309999999998</v>
      </c>
      <c r="BF147" s="65">
        <f t="shared" si="42"/>
        <v>68036.523685443215</v>
      </c>
      <c r="BG147" s="66">
        <f t="shared" si="43"/>
        <v>554.208044936683</v>
      </c>
      <c r="BH147" s="66">
        <f t="shared" si="44"/>
        <v>21.120592561109</v>
      </c>
      <c r="BI147" s="66">
        <f t="shared" si="45"/>
        <v>0.80874999999999997</v>
      </c>
      <c r="BJ147" s="66">
        <f t="shared" si="46"/>
        <v>40.615568965517248</v>
      </c>
      <c r="BK147" s="66">
        <f t="shared" si="47"/>
        <v>54.731568965517241</v>
      </c>
      <c r="BL147" s="66">
        <f t="shared" si="48"/>
        <v>117.30435118179865</v>
      </c>
      <c r="BM147" s="207">
        <f t="shared" si="50"/>
        <v>39871.979999999996</v>
      </c>
    </row>
    <row r="148" spans="1:65" x14ac:dyDescent="0.35">
      <c r="A148" s="1">
        <v>289</v>
      </c>
      <c r="B148">
        <v>17</v>
      </c>
      <c r="C148" t="s">
        <v>37</v>
      </c>
      <c r="D148" t="s">
        <v>1361</v>
      </c>
      <c r="E148" s="6" t="s">
        <v>1104</v>
      </c>
      <c r="F148" s="7" t="s">
        <v>1106</v>
      </c>
      <c r="G148" s="6">
        <v>-23.85</v>
      </c>
      <c r="H148" s="6">
        <v>-46.64</v>
      </c>
      <c r="I148" s="6">
        <v>792</v>
      </c>
      <c r="J148" s="8">
        <v>14172.2970393051</v>
      </c>
      <c r="K148" t="s">
        <v>1166</v>
      </c>
      <c r="L148" t="s">
        <v>1062</v>
      </c>
      <c r="M148">
        <v>600</v>
      </c>
      <c r="N148">
        <v>600</v>
      </c>
      <c r="O148">
        <v>90.94</v>
      </c>
      <c r="P148">
        <v>11989.37</v>
      </c>
      <c r="Q148">
        <v>18875.330000000002</v>
      </c>
      <c r="R148">
        <v>5266.4</v>
      </c>
      <c r="S148">
        <v>34606.78</v>
      </c>
      <c r="T148">
        <v>0</v>
      </c>
      <c r="U148">
        <v>4572.29</v>
      </c>
      <c r="V148">
        <v>0</v>
      </c>
      <c r="W148" s="181">
        <f t="shared" si="34"/>
        <v>16561.66</v>
      </c>
      <c r="X148" s="181">
        <f t="shared" si="35"/>
        <v>27.602766666666668</v>
      </c>
      <c r="Y148" s="174">
        <v>75401.100000000006</v>
      </c>
      <c r="Z148" s="181">
        <f t="shared" si="36"/>
        <v>125.66850000000001</v>
      </c>
      <c r="AA148" s="174">
        <v>0.1206083200377713</v>
      </c>
      <c r="AB148" s="174">
        <v>15.90078924578023</v>
      </c>
      <c r="AC148" s="174">
        <v>25.033228958198219</v>
      </c>
      <c r="AD148" s="174">
        <v>6.9845134885300073</v>
      </c>
      <c r="AE148" s="174">
        <v>45.896916623232279</v>
      </c>
      <c r="AF148">
        <v>0</v>
      </c>
      <c r="AG148" s="106">
        <v>6.0639566266274629</v>
      </c>
      <c r="AH148" s="106">
        <v>0</v>
      </c>
      <c r="AI148" s="106">
        <v>100</v>
      </c>
      <c r="AJ148">
        <v>40.24</v>
      </c>
      <c r="AK148">
        <v>27.75</v>
      </c>
      <c r="AL148">
        <v>57.68</v>
      </c>
      <c r="AM148">
        <v>125.67</v>
      </c>
      <c r="AN148" t="s">
        <v>1064</v>
      </c>
      <c r="AO148">
        <v>9.9</v>
      </c>
      <c r="AP148">
        <v>8.33</v>
      </c>
      <c r="AQ148">
        <v>12.806699999999999</v>
      </c>
      <c r="AR148" t="s">
        <v>1071</v>
      </c>
      <c r="AS148" t="s">
        <v>1073</v>
      </c>
      <c r="AT148" t="s">
        <v>1076</v>
      </c>
      <c r="AU148" t="s">
        <v>1077</v>
      </c>
      <c r="AV148" t="s">
        <v>1079</v>
      </c>
      <c r="AW148" t="s">
        <v>1084</v>
      </c>
      <c r="AX148" s="65">
        <f t="shared" si="49"/>
        <v>583.5</v>
      </c>
      <c r="AY148" s="65">
        <v>2862.47</v>
      </c>
      <c r="AZ148" s="106">
        <v>654.43969593450743</v>
      </c>
      <c r="BA148" s="65">
        <f t="shared" si="37"/>
        <v>4100.409695934507</v>
      </c>
      <c r="BB148" s="65">
        <f t="shared" si="38"/>
        <v>15907.220304065493</v>
      </c>
      <c r="BC148" s="65">
        <f t="shared" si="39"/>
        <v>90.94</v>
      </c>
      <c r="BD148" s="65">
        <f t="shared" si="40"/>
        <v>23558.230000000003</v>
      </c>
      <c r="BE148" s="65">
        <f t="shared" si="41"/>
        <v>31744.309999999998</v>
      </c>
      <c r="BF148" s="65">
        <f t="shared" si="42"/>
        <v>71300.690304065502</v>
      </c>
      <c r="BG148" s="66">
        <f t="shared" si="43"/>
        <v>585.7728137049296</v>
      </c>
      <c r="BH148" s="66">
        <f t="shared" si="44"/>
        <v>27.426241903561195</v>
      </c>
      <c r="BI148" s="66">
        <f t="shared" si="45"/>
        <v>0.15156666666666666</v>
      </c>
      <c r="BJ148" s="66">
        <f t="shared" si="46"/>
        <v>40.617637931034487</v>
      </c>
      <c r="BK148" s="66">
        <f t="shared" si="47"/>
        <v>54.731568965517241</v>
      </c>
      <c r="BL148" s="66">
        <f t="shared" si="48"/>
        <v>122.93222466218189</v>
      </c>
      <c r="BM148" s="207">
        <f t="shared" si="50"/>
        <v>39873.18</v>
      </c>
    </row>
    <row r="149" spans="1:65" x14ac:dyDescent="0.35">
      <c r="A149" s="1">
        <v>290</v>
      </c>
      <c r="B149">
        <v>17</v>
      </c>
      <c r="C149" t="s">
        <v>37</v>
      </c>
      <c r="D149" t="s">
        <v>1362</v>
      </c>
      <c r="E149" s="6" t="s">
        <v>1107</v>
      </c>
      <c r="F149" s="7" t="s">
        <v>1108</v>
      </c>
      <c r="G149" s="6">
        <v>-30.03</v>
      </c>
      <c r="H149" s="6">
        <v>-51.23</v>
      </c>
      <c r="I149" s="6">
        <v>47</v>
      </c>
      <c r="J149" s="8">
        <v>23954.0527728093</v>
      </c>
      <c r="K149" t="s">
        <v>1166</v>
      </c>
      <c r="L149" t="s">
        <v>1062</v>
      </c>
      <c r="M149">
        <v>600</v>
      </c>
      <c r="N149">
        <v>600</v>
      </c>
      <c r="O149">
        <v>147.04</v>
      </c>
      <c r="P149">
        <v>13178.91</v>
      </c>
      <c r="Q149">
        <v>18875.330000000002</v>
      </c>
      <c r="R149">
        <v>5272.4</v>
      </c>
      <c r="S149">
        <v>34606.78</v>
      </c>
      <c r="T149">
        <v>0</v>
      </c>
      <c r="U149">
        <v>4572.29</v>
      </c>
      <c r="V149">
        <v>0</v>
      </c>
      <c r="W149" s="181">
        <f t="shared" si="34"/>
        <v>17751.2</v>
      </c>
      <c r="X149" s="181">
        <f t="shared" si="35"/>
        <v>29.585333333333335</v>
      </c>
      <c r="Y149" s="174">
        <v>76652.740000000005</v>
      </c>
      <c r="Z149" s="181">
        <f t="shared" si="36"/>
        <v>127.75456666666668</v>
      </c>
      <c r="AA149" s="174">
        <v>0.19182614998498421</v>
      </c>
      <c r="AB149" s="174">
        <v>17.193005755567249</v>
      </c>
      <c r="AC149" s="174">
        <v>24.62446874045207</v>
      </c>
      <c r="AD149" s="174">
        <v>6.8782929351253452</v>
      </c>
      <c r="AE149" s="174">
        <v>45.147479398649018</v>
      </c>
      <c r="AF149">
        <v>0</v>
      </c>
      <c r="AG149" s="106">
        <v>5.964940066069393</v>
      </c>
      <c r="AH149" s="106">
        <v>0</v>
      </c>
      <c r="AI149" s="106">
        <v>100</v>
      </c>
      <c r="AJ149">
        <v>40.25</v>
      </c>
      <c r="AK149">
        <v>29.83</v>
      </c>
      <c r="AL149">
        <v>57.68</v>
      </c>
      <c r="AM149">
        <v>127.75</v>
      </c>
      <c r="AN149" t="s">
        <v>1065</v>
      </c>
      <c r="AO149">
        <v>9.9</v>
      </c>
      <c r="AP149">
        <v>8.33</v>
      </c>
      <c r="AQ149">
        <v>12.806699999999999</v>
      </c>
      <c r="AR149" t="s">
        <v>1071</v>
      </c>
      <c r="AS149" t="s">
        <v>1073</v>
      </c>
      <c r="AT149" t="s">
        <v>1076</v>
      </c>
      <c r="AU149" t="s">
        <v>1077</v>
      </c>
      <c r="AV149" t="s">
        <v>1079</v>
      </c>
      <c r="AW149" t="s">
        <v>1084</v>
      </c>
      <c r="AX149" s="65">
        <f t="shared" si="49"/>
        <v>583.5</v>
      </c>
      <c r="AY149" s="65">
        <v>2862.47</v>
      </c>
      <c r="AZ149" s="106">
        <v>708.5443852083381</v>
      </c>
      <c r="BA149" s="65">
        <f t="shared" si="37"/>
        <v>4154.5143852083384</v>
      </c>
      <c r="BB149" s="65">
        <f t="shared" si="38"/>
        <v>17042.655614791664</v>
      </c>
      <c r="BC149" s="65">
        <f t="shared" si="39"/>
        <v>147.04</v>
      </c>
      <c r="BD149" s="65">
        <f t="shared" si="40"/>
        <v>23564.230000000003</v>
      </c>
      <c r="BE149" s="65">
        <f t="shared" si="41"/>
        <v>31744.309999999998</v>
      </c>
      <c r="BF149" s="65">
        <f t="shared" si="42"/>
        <v>72498.225614791663</v>
      </c>
      <c r="BG149" s="66">
        <f t="shared" si="43"/>
        <v>593.50205502976257</v>
      </c>
      <c r="BH149" s="66">
        <f t="shared" si="44"/>
        <v>29.383888991020111</v>
      </c>
      <c r="BI149" s="66">
        <f t="shared" si="45"/>
        <v>0.24506666666666665</v>
      </c>
      <c r="BJ149" s="66">
        <f t="shared" si="46"/>
        <v>40.627982758620696</v>
      </c>
      <c r="BK149" s="66">
        <f t="shared" si="47"/>
        <v>54.731568965517241</v>
      </c>
      <c r="BL149" s="66">
        <f t="shared" si="48"/>
        <v>124.99694071515805</v>
      </c>
      <c r="BM149" s="207">
        <f t="shared" si="50"/>
        <v>39879.18</v>
      </c>
    </row>
    <row r="150" spans="1:65" x14ac:dyDescent="0.35">
      <c r="A150" s="1">
        <v>291</v>
      </c>
      <c r="B150">
        <v>17</v>
      </c>
      <c r="C150" t="s">
        <v>37</v>
      </c>
      <c r="D150" t="s">
        <v>1363</v>
      </c>
      <c r="E150" s="6" t="s">
        <v>1109</v>
      </c>
      <c r="F150" s="7" t="s">
        <v>1110</v>
      </c>
      <c r="G150" s="6">
        <v>-15.37</v>
      </c>
      <c r="H150" s="6">
        <v>-48.78</v>
      </c>
      <c r="I150" s="6">
        <v>770</v>
      </c>
      <c r="J150" s="8">
        <v>31081.371963744201</v>
      </c>
      <c r="K150" t="s">
        <v>1166</v>
      </c>
      <c r="L150" t="s">
        <v>1062</v>
      </c>
      <c r="M150">
        <v>600</v>
      </c>
      <c r="N150">
        <v>600</v>
      </c>
      <c r="O150">
        <v>1.73</v>
      </c>
      <c r="P150">
        <v>18516.990000000002</v>
      </c>
      <c r="Q150">
        <v>18875.330000000002</v>
      </c>
      <c r="R150">
        <v>5266.4</v>
      </c>
      <c r="S150">
        <v>34606.78</v>
      </c>
      <c r="T150">
        <v>0</v>
      </c>
      <c r="U150">
        <v>4572.29</v>
      </c>
      <c r="V150">
        <v>0</v>
      </c>
      <c r="W150" s="181">
        <f t="shared" si="34"/>
        <v>23089.280000000002</v>
      </c>
      <c r="X150" s="181">
        <f t="shared" si="35"/>
        <v>38.482133333333337</v>
      </c>
      <c r="Y150" s="174">
        <v>81839.509999999995</v>
      </c>
      <c r="Z150" s="181">
        <f t="shared" si="36"/>
        <v>136.39918333333333</v>
      </c>
      <c r="AA150" s="174">
        <v>2.1138933994106269E-3</v>
      </c>
      <c r="AB150" s="174">
        <v>22.62597857685121</v>
      </c>
      <c r="AC150" s="174">
        <v>23.063835548379998</v>
      </c>
      <c r="AD150" s="174">
        <v>6.4350336408416906</v>
      </c>
      <c r="AE150" s="174">
        <v>42.286152495292313</v>
      </c>
      <c r="AF150">
        <v>0</v>
      </c>
      <c r="AG150" s="106">
        <v>5.5868980642723791</v>
      </c>
      <c r="AH150" s="106">
        <v>0</v>
      </c>
      <c r="AI150" s="106">
        <v>100</v>
      </c>
      <c r="AJ150">
        <v>40.24</v>
      </c>
      <c r="AK150">
        <v>38.49</v>
      </c>
      <c r="AL150">
        <v>57.68</v>
      </c>
      <c r="AM150">
        <v>136.4</v>
      </c>
      <c r="AN150" t="s">
        <v>1066</v>
      </c>
      <c r="AO150">
        <v>9.9</v>
      </c>
      <c r="AP150">
        <v>8.33</v>
      </c>
      <c r="AQ150">
        <v>12.806699999999999</v>
      </c>
      <c r="AR150" t="s">
        <v>1071</v>
      </c>
      <c r="AS150" t="s">
        <v>1073</v>
      </c>
      <c r="AT150" t="s">
        <v>1076</v>
      </c>
      <c r="AU150" t="s">
        <v>1077</v>
      </c>
      <c r="AV150" t="s">
        <v>1079</v>
      </c>
      <c r="AW150" t="s">
        <v>1084</v>
      </c>
      <c r="AX150" s="65">
        <f t="shared" si="49"/>
        <v>583.5</v>
      </c>
      <c r="AY150" s="65">
        <v>2862.47</v>
      </c>
      <c r="AZ150" s="106">
        <v>974.4499811711936</v>
      </c>
      <c r="BA150" s="65">
        <f t="shared" si="37"/>
        <v>4420.4199811711933</v>
      </c>
      <c r="BB150" s="65">
        <f t="shared" si="38"/>
        <v>22114.830018828809</v>
      </c>
      <c r="BC150" s="65">
        <f t="shared" si="39"/>
        <v>1.73</v>
      </c>
      <c r="BD150" s="65">
        <f t="shared" si="40"/>
        <v>23558.230000000003</v>
      </c>
      <c r="BE150" s="65">
        <f t="shared" si="41"/>
        <v>31744.309999999998</v>
      </c>
      <c r="BF150" s="65">
        <f t="shared" si="42"/>
        <v>77419.090018828807</v>
      </c>
      <c r="BG150" s="66">
        <f t="shared" si="43"/>
        <v>631.48856873874195</v>
      </c>
      <c r="BH150" s="66">
        <f t="shared" si="44"/>
        <v>38.12901727384277</v>
      </c>
      <c r="BI150" s="66">
        <f t="shared" si="45"/>
        <v>2.8833333333333332E-3</v>
      </c>
      <c r="BJ150" s="66">
        <f t="shared" si="46"/>
        <v>40.617637931034487</v>
      </c>
      <c r="BK150" s="66">
        <f t="shared" si="47"/>
        <v>54.731568965517241</v>
      </c>
      <c r="BL150" s="66">
        <f t="shared" si="48"/>
        <v>133.48118968763586</v>
      </c>
      <c r="BM150" s="207">
        <f t="shared" si="50"/>
        <v>39873.18</v>
      </c>
    </row>
    <row r="151" spans="1:65" x14ac:dyDescent="0.35">
      <c r="A151" s="1">
        <v>292</v>
      </c>
      <c r="B151">
        <v>17</v>
      </c>
      <c r="C151" t="s">
        <v>37</v>
      </c>
      <c r="D151" t="s">
        <v>1364</v>
      </c>
      <c r="E151" s="6" t="s">
        <v>1111</v>
      </c>
      <c r="F151" s="7" t="s">
        <v>1112</v>
      </c>
      <c r="G151" s="6">
        <v>-22.86</v>
      </c>
      <c r="H151" s="6">
        <v>-43.41</v>
      </c>
      <c r="I151" s="6">
        <v>45</v>
      </c>
      <c r="J151" s="8">
        <v>45016.2336447989</v>
      </c>
      <c r="K151" t="s">
        <v>1166</v>
      </c>
      <c r="L151" t="s">
        <v>1062</v>
      </c>
      <c r="M151">
        <v>600</v>
      </c>
      <c r="N151">
        <v>600</v>
      </c>
      <c r="O151">
        <v>0</v>
      </c>
      <c r="P151">
        <v>17935.96</v>
      </c>
      <c r="Q151">
        <v>18875.330000000002</v>
      </c>
      <c r="R151">
        <v>5262.4</v>
      </c>
      <c r="S151">
        <v>34606.78</v>
      </c>
      <c r="T151">
        <v>0</v>
      </c>
      <c r="U151">
        <v>4572.29</v>
      </c>
      <c r="V151">
        <v>0</v>
      </c>
      <c r="W151" s="181">
        <f t="shared" si="34"/>
        <v>22508.25</v>
      </c>
      <c r="X151" s="181">
        <f t="shared" si="35"/>
        <v>37.513750000000002</v>
      </c>
      <c r="Y151" s="174">
        <v>81252.75</v>
      </c>
      <c r="Z151" s="181">
        <f t="shared" si="36"/>
        <v>135.42124999999999</v>
      </c>
      <c r="AA151" s="174">
        <v>0</v>
      </c>
      <c r="AB151" s="174">
        <v>22.074280562811719</v>
      </c>
      <c r="AC151" s="174">
        <v>23.230389125291151</v>
      </c>
      <c r="AD151" s="174">
        <v>6.4765807926500942</v>
      </c>
      <c r="AE151" s="174">
        <v>42.591518440914307</v>
      </c>
      <c r="AF151">
        <v>0</v>
      </c>
      <c r="AG151" s="106">
        <v>5.6272433856084874</v>
      </c>
      <c r="AH151" s="106">
        <v>0</v>
      </c>
      <c r="AI151" s="106">
        <v>100</v>
      </c>
      <c r="AJ151">
        <v>40.229999999999997</v>
      </c>
      <c r="AK151">
        <v>37.51</v>
      </c>
      <c r="AL151">
        <v>57.68</v>
      </c>
      <c r="AM151">
        <v>135.41999999999999</v>
      </c>
      <c r="AN151" t="s">
        <v>1067</v>
      </c>
      <c r="AO151">
        <v>9.9</v>
      </c>
      <c r="AP151">
        <v>8.33</v>
      </c>
      <c r="AQ151">
        <v>12.806699999999999</v>
      </c>
      <c r="AR151" t="s">
        <v>1071</v>
      </c>
      <c r="AS151" t="s">
        <v>1073</v>
      </c>
      <c r="AT151" t="s">
        <v>1076</v>
      </c>
      <c r="AU151" t="s">
        <v>1077</v>
      </c>
      <c r="AV151" t="s">
        <v>1079</v>
      </c>
      <c r="AW151" t="s">
        <v>1084</v>
      </c>
      <c r="AX151" s="65">
        <f t="shared" si="49"/>
        <v>583.5</v>
      </c>
      <c r="AY151" s="65">
        <v>2862.47</v>
      </c>
      <c r="AZ151" s="106">
        <v>959.53984662426865</v>
      </c>
      <c r="BA151" s="65">
        <f t="shared" si="37"/>
        <v>4405.5098466242689</v>
      </c>
      <c r="BB151" s="65">
        <f t="shared" si="38"/>
        <v>21548.71015337573</v>
      </c>
      <c r="BC151" s="65">
        <f t="shared" si="39"/>
        <v>0</v>
      </c>
      <c r="BD151" s="65">
        <f t="shared" si="40"/>
        <v>23554.230000000003</v>
      </c>
      <c r="BE151" s="65">
        <f t="shared" si="41"/>
        <v>31744.309999999998</v>
      </c>
      <c r="BF151" s="65">
        <f t="shared" si="42"/>
        <v>76847.240153375737</v>
      </c>
      <c r="BG151" s="66">
        <f t="shared" si="43"/>
        <v>629.35854951775275</v>
      </c>
      <c r="BH151" s="66">
        <f t="shared" si="44"/>
        <v>37.152948540302987</v>
      </c>
      <c r="BI151" s="66">
        <f t="shared" si="45"/>
        <v>0</v>
      </c>
      <c r="BJ151" s="66">
        <f t="shared" si="46"/>
        <v>40.610741379310348</v>
      </c>
      <c r="BK151" s="66">
        <f t="shared" si="47"/>
        <v>54.731568965517241</v>
      </c>
      <c r="BL151" s="66">
        <f t="shared" si="48"/>
        <v>132.49524164375126</v>
      </c>
      <c r="BM151" s="207">
        <f t="shared" si="50"/>
        <v>39869.18</v>
      </c>
    </row>
    <row r="152" spans="1:65" x14ac:dyDescent="0.35">
      <c r="A152" s="1">
        <v>293</v>
      </c>
      <c r="B152">
        <v>17</v>
      </c>
      <c r="C152" t="s">
        <v>37</v>
      </c>
      <c r="D152" t="s">
        <v>1365</v>
      </c>
      <c r="E152" s="6" t="s">
        <v>1113</v>
      </c>
      <c r="F152" s="7" t="s">
        <v>1114</v>
      </c>
      <c r="G152" s="6">
        <v>-20.32</v>
      </c>
      <c r="H152" s="6">
        <v>-40.340000000000003</v>
      </c>
      <c r="I152" s="6">
        <v>9</v>
      </c>
      <c r="J152" s="8">
        <v>54061.366139626101</v>
      </c>
      <c r="K152" t="s">
        <v>1166</v>
      </c>
      <c r="L152" t="s">
        <v>1062</v>
      </c>
      <c r="M152">
        <v>600</v>
      </c>
      <c r="N152">
        <v>600</v>
      </c>
      <c r="O152">
        <v>0</v>
      </c>
      <c r="P152">
        <v>19312.48</v>
      </c>
      <c r="Q152">
        <v>18875.330000000002</v>
      </c>
      <c r="R152">
        <v>5264.2</v>
      </c>
      <c r="S152">
        <v>34606.78</v>
      </c>
      <c r="T152">
        <v>0</v>
      </c>
      <c r="U152">
        <v>4572.29</v>
      </c>
      <c r="V152">
        <v>0</v>
      </c>
      <c r="W152" s="181">
        <f t="shared" si="34"/>
        <v>23884.77</v>
      </c>
      <c r="X152" s="181">
        <f t="shared" si="35"/>
        <v>39.807949999999998</v>
      </c>
      <c r="Y152" s="174">
        <v>82631.070000000007</v>
      </c>
      <c r="Z152" s="181">
        <f t="shared" si="36"/>
        <v>137.71845000000002</v>
      </c>
      <c r="AA152" s="174">
        <v>0</v>
      </c>
      <c r="AB152" s="174">
        <v>23.371935036058471</v>
      </c>
      <c r="AC152" s="174">
        <v>22.842896745739829</v>
      </c>
      <c r="AD152" s="174">
        <v>6.3707271368989886</v>
      </c>
      <c r="AE152" s="174">
        <v>41.881074515917547</v>
      </c>
      <c r="AF152">
        <v>0</v>
      </c>
      <c r="AG152" s="106">
        <v>5.5333786673705179</v>
      </c>
      <c r="AH152" s="106">
        <v>0</v>
      </c>
      <c r="AI152" s="106">
        <v>100</v>
      </c>
      <c r="AJ152">
        <v>40.229999999999997</v>
      </c>
      <c r="AK152">
        <v>39.81</v>
      </c>
      <c r="AL152">
        <v>57.68</v>
      </c>
      <c r="AM152">
        <v>137.72</v>
      </c>
      <c r="AN152" t="s">
        <v>1068</v>
      </c>
      <c r="AO152">
        <v>9.9</v>
      </c>
      <c r="AP152">
        <v>8.33</v>
      </c>
      <c r="AQ152">
        <v>12.806699999999999</v>
      </c>
      <c r="AR152" t="s">
        <v>1071</v>
      </c>
      <c r="AS152" t="s">
        <v>1073</v>
      </c>
      <c r="AT152" t="s">
        <v>1076</v>
      </c>
      <c r="AU152" t="s">
        <v>1077</v>
      </c>
      <c r="AV152" t="s">
        <v>1079</v>
      </c>
      <c r="AW152" t="s">
        <v>1084</v>
      </c>
      <c r="AX152" s="65">
        <f t="shared" si="49"/>
        <v>583.5</v>
      </c>
      <c r="AY152" s="65">
        <v>2862.47</v>
      </c>
      <c r="AZ152" s="106">
        <v>1027.0349127628351</v>
      </c>
      <c r="BA152" s="65">
        <f t="shared" si="37"/>
        <v>4473.0049127628354</v>
      </c>
      <c r="BB152" s="65">
        <f t="shared" si="38"/>
        <v>22857.735087237164</v>
      </c>
      <c r="BC152" s="65">
        <f t="shared" si="39"/>
        <v>0</v>
      </c>
      <c r="BD152" s="65">
        <f t="shared" si="40"/>
        <v>23556.030000000002</v>
      </c>
      <c r="BE152" s="65">
        <f t="shared" si="41"/>
        <v>31744.309999999998</v>
      </c>
      <c r="BF152" s="65">
        <f t="shared" si="42"/>
        <v>78158.065087237177</v>
      </c>
      <c r="BG152" s="66">
        <f t="shared" si="43"/>
        <v>639.00070182326215</v>
      </c>
      <c r="BH152" s="66">
        <f t="shared" si="44"/>
        <v>39.409888081443384</v>
      </c>
      <c r="BI152" s="66">
        <f t="shared" si="45"/>
        <v>0</v>
      </c>
      <c r="BJ152" s="66">
        <f t="shared" si="46"/>
        <v>40.613844827586213</v>
      </c>
      <c r="BK152" s="66">
        <f t="shared" si="47"/>
        <v>54.731568965517241</v>
      </c>
      <c r="BL152" s="66">
        <f t="shared" si="48"/>
        <v>134.75528463316755</v>
      </c>
      <c r="BM152" s="207">
        <f t="shared" si="50"/>
        <v>39870.979999999996</v>
      </c>
    </row>
    <row r="153" spans="1:65" x14ac:dyDescent="0.35">
      <c r="A153" s="1">
        <v>294</v>
      </c>
      <c r="B153">
        <v>17</v>
      </c>
      <c r="C153" t="s">
        <v>37</v>
      </c>
      <c r="D153" t="s">
        <v>1366</v>
      </c>
      <c r="E153" s="6" t="s">
        <v>1115</v>
      </c>
      <c r="F153" s="7" t="s">
        <v>1116</v>
      </c>
      <c r="G153" s="6">
        <v>-8.0500000000000007</v>
      </c>
      <c r="H153" s="6">
        <v>-34.880000000000003</v>
      </c>
      <c r="I153" s="6">
        <v>10</v>
      </c>
      <c r="J153" s="8">
        <v>63550.072249703</v>
      </c>
      <c r="K153" t="s">
        <v>1166</v>
      </c>
      <c r="L153" t="s">
        <v>1062</v>
      </c>
      <c r="M153">
        <v>600</v>
      </c>
      <c r="N153">
        <v>600</v>
      </c>
      <c r="O153">
        <v>0</v>
      </c>
      <c r="P153">
        <v>21614.47</v>
      </c>
      <c r="Q153">
        <v>18875.330000000002</v>
      </c>
      <c r="R153">
        <v>5250.2</v>
      </c>
      <c r="S153">
        <v>34606.78</v>
      </c>
      <c r="T153">
        <v>0</v>
      </c>
      <c r="U153">
        <v>4572.29</v>
      </c>
      <c r="V153">
        <v>0</v>
      </c>
      <c r="W153" s="181">
        <f t="shared" si="34"/>
        <v>26186.760000000002</v>
      </c>
      <c r="X153" s="181">
        <f t="shared" si="35"/>
        <v>43.644600000000004</v>
      </c>
      <c r="Y153" s="174">
        <v>84919.06</v>
      </c>
      <c r="Z153" s="181">
        <f t="shared" si="36"/>
        <v>141.53176666666667</v>
      </c>
      <c r="AA153" s="174">
        <v>0</v>
      </c>
      <c r="AB153" s="174">
        <v>25.453025504521609</v>
      </c>
      <c r="AC153" s="174">
        <v>22.227436337613721</v>
      </c>
      <c r="AD153" s="174">
        <v>6.1825931657745619</v>
      </c>
      <c r="AE153" s="174">
        <v>40.752664949423597</v>
      </c>
      <c r="AF153">
        <v>0</v>
      </c>
      <c r="AG153" s="106">
        <v>5.3842918185858393</v>
      </c>
      <c r="AH153" s="106">
        <v>0</v>
      </c>
      <c r="AI153" s="106">
        <v>100</v>
      </c>
      <c r="AJ153">
        <v>40.21</v>
      </c>
      <c r="AK153">
        <v>43.64</v>
      </c>
      <c r="AL153">
        <v>57.68</v>
      </c>
      <c r="AM153">
        <v>141.53</v>
      </c>
      <c r="AN153" t="s">
        <v>1069</v>
      </c>
      <c r="AO153">
        <v>9.9</v>
      </c>
      <c r="AP153">
        <v>8.33</v>
      </c>
      <c r="AQ153">
        <v>12.806699999999999</v>
      </c>
      <c r="AR153" t="s">
        <v>1071</v>
      </c>
      <c r="AS153" t="s">
        <v>1073</v>
      </c>
      <c r="AT153" t="s">
        <v>1076</v>
      </c>
      <c r="AU153" t="s">
        <v>1077</v>
      </c>
      <c r="AV153" t="s">
        <v>1079</v>
      </c>
      <c r="AW153" t="s">
        <v>1084</v>
      </c>
      <c r="AX153" s="65">
        <f t="shared" si="49"/>
        <v>583.5</v>
      </c>
      <c r="AY153" s="65">
        <v>2862.47</v>
      </c>
      <c r="AZ153" s="106">
        <v>1161.582951712277</v>
      </c>
      <c r="BA153" s="65">
        <f t="shared" si="37"/>
        <v>4607.5529517122768</v>
      </c>
      <c r="BB153" s="65">
        <f t="shared" si="38"/>
        <v>25025.177048287725</v>
      </c>
      <c r="BC153" s="65">
        <f t="shared" si="39"/>
        <v>0</v>
      </c>
      <c r="BD153" s="65">
        <f t="shared" si="40"/>
        <v>23542.030000000002</v>
      </c>
      <c r="BE153" s="65">
        <f t="shared" si="41"/>
        <v>31744.309999999998</v>
      </c>
      <c r="BF153" s="65">
        <f t="shared" si="42"/>
        <v>80311.50704828772</v>
      </c>
      <c r="BG153" s="66">
        <f t="shared" si="43"/>
        <v>658.22185024461101</v>
      </c>
      <c r="BH153" s="66">
        <f t="shared" si="44"/>
        <v>43.146856979806422</v>
      </c>
      <c r="BI153" s="66">
        <f t="shared" si="45"/>
        <v>0</v>
      </c>
      <c r="BJ153" s="66">
        <f t="shared" si="46"/>
        <v>40.589706896551725</v>
      </c>
      <c r="BK153" s="66">
        <f t="shared" si="47"/>
        <v>54.731568965517241</v>
      </c>
      <c r="BL153" s="66">
        <f t="shared" si="48"/>
        <v>138.46811560049608</v>
      </c>
      <c r="BM153" s="207">
        <f t="shared" si="50"/>
        <v>39856.979999999996</v>
      </c>
    </row>
    <row r="154" spans="1:65" x14ac:dyDescent="0.35">
      <c r="A154" s="1">
        <v>295</v>
      </c>
      <c r="B154">
        <v>17</v>
      </c>
      <c r="C154" t="s">
        <v>37</v>
      </c>
      <c r="D154" t="s">
        <v>1367</v>
      </c>
      <c r="E154" s="6" t="s">
        <v>1117</v>
      </c>
      <c r="F154" s="7" t="s">
        <v>1118</v>
      </c>
      <c r="G154" s="6">
        <v>-3.8</v>
      </c>
      <c r="H154" s="6">
        <v>-38.53</v>
      </c>
      <c r="I154" s="6">
        <v>41</v>
      </c>
      <c r="J154" s="8">
        <v>71394.000753582499</v>
      </c>
      <c r="K154" t="s">
        <v>1166</v>
      </c>
      <c r="L154" t="s">
        <v>1062</v>
      </c>
      <c r="M154">
        <v>600</v>
      </c>
      <c r="N154">
        <v>600</v>
      </c>
      <c r="O154">
        <v>0</v>
      </c>
      <c r="P154">
        <v>21812.71</v>
      </c>
      <c r="Q154">
        <v>18875.330000000002</v>
      </c>
      <c r="R154">
        <v>5255.2</v>
      </c>
      <c r="S154">
        <v>34606.78</v>
      </c>
      <c r="T154">
        <v>0</v>
      </c>
      <c r="U154">
        <v>4572.29</v>
      </c>
      <c r="V154">
        <v>0</v>
      </c>
      <c r="W154" s="181">
        <f t="shared" si="34"/>
        <v>26385</v>
      </c>
      <c r="X154" s="181">
        <f t="shared" si="35"/>
        <v>43.975000000000001</v>
      </c>
      <c r="Y154" s="174">
        <v>85122.3</v>
      </c>
      <c r="Z154" s="181">
        <f t="shared" si="36"/>
        <v>141.87049999999999</v>
      </c>
      <c r="AA154" s="174">
        <v>0</v>
      </c>
      <c r="AB154" s="174">
        <v>25.625141707872089</v>
      </c>
      <c r="AC154" s="174">
        <v>22.17436558927567</v>
      </c>
      <c r="AD154" s="174">
        <v>6.1737053627545304</v>
      </c>
      <c r="AE154" s="174">
        <v>40.65536293074787</v>
      </c>
      <c r="AF154">
        <v>0</v>
      </c>
      <c r="AG154" s="106">
        <v>5.3714361571527087</v>
      </c>
      <c r="AH154" s="106">
        <v>0</v>
      </c>
      <c r="AI154" s="106">
        <v>100</v>
      </c>
      <c r="AJ154">
        <v>40.22</v>
      </c>
      <c r="AK154">
        <v>43.97</v>
      </c>
      <c r="AL154">
        <v>57.68</v>
      </c>
      <c r="AM154">
        <v>141.87</v>
      </c>
      <c r="AN154" t="s">
        <v>1070</v>
      </c>
      <c r="AO154">
        <v>9.9</v>
      </c>
      <c r="AP154">
        <v>8.33</v>
      </c>
      <c r="AQ154">
        <v>12.806699999999999</v>
      </c>
      <c r="AR154" t="s">
        <v>1071</v>
      </c>
      <c r="AS154" t="s">
        <v>1073</v>
      </c>
      <c r="AT154" t="s">
        <v>1076</v>
      </c>
      <c r="AU154" t="s">
        <v>1077</v>
      </c>
      <c r="AV154" t="s">
        <v>1079</v>
      </c>
      <c r="AW154" t="s">
        <v>1084</v>
      </c>
      <c r="AX154" s="65">
        <f t="shared" si="49"/>
        <v>583.5</v>
      </c>
      <c r="AY154" s="65">
        <v>2862.47</v>
      </c>
      <c r="AZ154" s="106">
        <v>1144.7918810634296</v>
      </c>
      <c r="BA154" s="65">
        <f t="shared" si="37"/>
        <v>4590.7618810634294</v>
      </c>
      <c r="BB154" s="65">
        <f t="shared" si="38"/>
        <v>25240.208118936571</v>
      </c>
      <c r="BC154" s="65">
        <f t="shared" si="39"/>
        <v>0</v>
      </c>
      <c r="BD154" s="65">
        <f t="shared" si="40"/>
        <v>23547.030000000002</v>
      </c>
      <c r="BE154" s="65">
        <f t="shared" si="41"/>
        <v>31744.309999999998</v>
      </c>
      <c r="BF154" s="65">
        <f t="shared" si="42"/>
        <v>80531.538118936573</v>
      </c>
      <c r="BG154" s="66">
        <f t="shared" si="43"/>
        <v>655.82312586620424</v>
      </c>
      <c r="BH154" s="66">
        <f t="shared" si="44"/>
        <v>43.517600205063054</v>
      </c>
      <c r="BI154" s="66">
        <f t="shared" si="45"/>
        <v>0</v>
      </c>
      <c r="BJ154" s="66">
        <f t="shared" si="46"/>
        <v>40.598327586206899</v>
      </c>
      <c r="BK154" s="66">
        <f t="shared" si="47"/>
        <v>54.731568965517241</v>
      </c>
      <c r="BL154" s="66">
        <f t="shared" si="48"/>
        <v>138.84747951540788</v>
      </c>
      <c r="BM154" s="207">
        <f t="shared" si="50"/>
        <v>39861.979999999996</v>
      </c>
    </row>
    <row r="155" spans="1:65" x14ac:dyDescent="0.35">
      <c r="A155" s="1">
        <v>296</v>
      </c>
      <c r="B155">
        <v>18</v>
      </c>
      <c r="C155" t="s">
        <v>37</v>
      </c>
      <c r="D155" t="s">
        <v>1368</v>
      </c>
      <c r="E155" s="6" t="s">
        <v>1104</v>
      </c>
      <c r="F155" s="7" t="s">
        <v>1105</v>
      </c>
      <c r="G155" s="6">
        <v>-22.74</v>
      </c>
      <c r="H155" s="6">
        <v>-45.59</v>
      </c>
      <c r="I155" s="6">
        <v>1642</v>
      </c>
      <c r="J155" s="8">
        <v>3495.45982983364</v>
      </c>
      <c r="K155" t="s">
        <v>1166</v>
      </c>
      <c r="L155" t="s">
        <v>1062</v>
      </c>
      <c r="M155">
        <v>600</v>
      </c>
      <c r="N155">
        <v>600</v>
      </c>
      <c r="O155">
        <v>918.24</v>
      </c>
      <c r="P155">
        <v>7227.07</v>
      </c>
      <c r="Q155">
        <v>18875.330000000002</v>
      </c>
      <c r="R155">
        <v>5265.2</v>
      </c>
      <c r="S155">
        <v>34606.78</v>
      </c>
      <c r="T155">
        <v>0</v>
      </c>
      <c r="U155">
        <v>4744.55</v>
      </c>
      <c r="V155">
        <v>0</v>
      </c>
      <c r="W155" s="181">
        <f t="shared" si="34"/>
        <v>11971.619999999999</v>
      </c>
      <c r="X155" s="181">
        <f t="shared" si="35"/>
        <v>19.952699999999997</v>
      </c>
      <c r="Y155" s="174">
        <v>71637.16</v>
      </c>
      <c r="Z155" s="181">
        <f t="shared" si="36"/>
        <v>119.39526666666667</v>
      </c>
      <c r="AA155" s="174">
        <v>1.281792857226612</v>
      </c>
      <c r="AB155" s="174">
        <v>10.088437341737171</v>
      </c>
      <c r="AC155" s="174">
        <v>26.34851800378463</v>
      </c>
      <c r="AD155" s="174">
        <v>7.3498167710724429</v>
      </c>
      <c r="AE155" s="174">
        <v>48.308419820104533</v>
      </c>
      <c r="AF155">
        <v>0</v>
      </c>
      <c r="AG155" s="106">
        <v>6.6230291653102942</v>
      </c>
      <c r="AH155" s="106">
        <v>0</v>
      </c>
      <c r="AI155" s="106">
        <v>100</v>
      </c>
      <c r="AJ155">
        <v>40.229999999999997</v>
      </c>
      <c r="AK155">
        <v>21.48</v>
      </c>
      <c r="AL155">
        <v>57.68</v>
      </c>
      <c r="AM155">
        <v>119.4</v>
      </c>
      <c r="AN155" t="s">
        <v>1063</v>
      </c>
      <c r="AO155">
        <v>9.9</v>
      </c>
      <c r="AP155">
        <v>8.33</v>
      </c>
      <c r="AQ155">
        <v>12.806699999999999</v>
      </c>
      <c r="AR155" t="s">
        <v>1071</v>
      </c>
      <c r="AS155" t="s">
        <v>1073</v>
      </c>
      <c r="AT155" t="s">
        <v>1076</v>
      </c>
      <c r="AU155" t="s">
        <v>1077</v>
      </c>
      <c r="AV155" t="s">
        <v>1082</v>
      </c>
      <c r="AW155" t="s">
        <v>1083</v>
      </c>
      <c r="AX155" s="65">
        <f t="shared" si="49"/>
        <v>583.5</v>
      </c>
      <c r="AY155" s="65">
        <v>2862.47</v>
      </c>
      <c r="AZ155" s="106">
        <v>459.02134853755473</v>
      </c>
      <c r="BA155" s="65">
        <f t="shared" si="37"/>
        <v>3904.9913485375546</v>
      </c>
      <c r="BB155" s="65">
        <f t="shared" si="38"/>
        <v>11512.598651462444</v>
      </c>
      <c r="BC155" s="65">
        <f t="shared" si="39"/>
        <v>918.24</v>
      </c>
      <c r="BD155" s="65">
        <f t="shared" si="40"/>
        <v>23557.030000000002</v>
      </c>
      <c r="BE155" s="65">
        <f t="shared" si="41"/>
        <v>31744.309999999998</v>
      </c>
      <c r="BF155" s="65">
        <f t="shared" si="42"/>
        <v>67732.168651462445</v>
      </c>
      <c r="BG155" s="66">
        <f t="shared" si="43"/>
        <v>557.85590693393635</v>
      </c>
      <c r="BH155" s="66">
        <f t="shared" si="44"/>
        <v>19.849308019762834</v>
      </c>
      <c r="BI155" s="66">
        <f t="shared" si="45"/>
        <v>1.5304</v>
      </c>
      <c r="BJ155" s="66">
        <f t="shared" si="46"/>
        <v>40.615568965517248</v>
      </c>
      <c r="BK155" s="66">
        <f t="shared" si="47"/>
        <v>54.731568965517241</v>
      </c>
      <c r="BL155" s="66">
        <f t="shared" si="48"/>
        <v>116.77960112321111</v>
      </c>
      <c r="BM155" s="207">
        <f t="shared" si="50"/>
        <v>39871.979999999996</v>
      </c>
    </row>
    <row r="156" spans="1:65" x14ac:dyDescent="0.35">
      <c r="A156" s="1">
        <v>297</v>
      </c>
      <c r="B156">
        <v>18</v>
      </c>
      <c r="C156" t="s">
        <v>37</v>
      </c>
      <c r="D156" t="s">
        <v>1369</v>
      </c>
      <c r="E156" s="6" t="s">
        <v>1104</v>
      </c>
      <c r="F156" s="7" t="s">
        <v>1106</v>
      </c>
      <c r="G156" s="6">
        <v>-23.85</v>
      </c>
      <c r="H156" s="6">
        <v>-46.64</v>
      </c>
      <c r="I156" s="6">
        <v>792</v>
      </c>
      <c r="J156" s="8">
        <v>14172.2970393051</v>
      </c>
      <c r="K156" t="s">
        <v>1166</v>
      </c>
      <c r="L156" t="s">
        <v>1062</v>
      </c>
      <c r="M156">
        <v>600</v>
      </c>
      <c r="N156">
        <v>600</v>
      </c>
      <c r="O156">
        <v>224.78</v>
      </c>
      <c r="P156">
        <v>11115.82</v>
      </c>
      <c r="Q156">
        <v>18875.330000000002</v>
      </c>
      <c r="R156">
        <v>5266.4</v>
      </c>
      <c r="S156">
        <v>34606.78</v>
      </c>
      <c r="T156">
        <v>0</v>
      </c>
      <c r="U156">
        <v>4744.55</v>
      </c>
      <c r="V156">
        <v>0</v>
      </c>
      <c r="W156" s="181">
        <f t="shared" si="34"/>
        <v>15860.369999999999</v>
      </c>
      <c r="X156" s="181">
        <f t="shared" si="35"/>
        <v>26.433949999999999</v>
      </c>
      <c r="Y156" s="174">
        <v>74833.649999999994</v>
      </c>
      <c r="Z156" s="181">
        <f t="shared" si="36"/>
        <v>124.72274999999999</v>
      </c>
      <c r="AA156" s="174">
        <v>0.3003728937449931</v>
      </c>
      <c r="AB156" s="174">
        <v>14.85403959315094</v>
      </c>
      <c r="AC156" s="174">
        <v>25.223051394660029</v>
      </c>
      <c r="AD156" s="174">
        <v>7.0374757879643717</v>
      </c>
      <c r="AE156" s="174">
        <v>46.244944620501613</v>
      </c>
      <c r="AF156">
        <v>0</v>
      </c>
      <c r="AG156" s="106">
        <v>6.3401290729504716</v>
      </c>
      <c r="AH156" s="106">
        <v>0</v>
      </c>
      <c r="AI156" s="106">
        <v>100</v>
      </c>
      <c r="AJ156">
        <v>40.24</v>
      </c>
      <c r="AK156">
        <v>26.81</v>
      </c>
      <c r="AL156">
        <v>57.68</v>
      </c>
      <c r="AM156">
        <v>124.72</v>
      </c>
      <c r="AN156" t="s">
        <v>1064</v>
      </c>
      <c r="AO156">
        <v>9.9</v>
      </c>
      <c r="AP156">
        <v>8.33</v>
      </c>
      <c r="AQ156">
        <v>12.806699999999999</v>
      </c>
      <c r="AR156" t="s">
        <v>1071</v>
      </c>
      <c r="AS156" t="s">
        <v>1073</v>
      </c>
      <c r="AT156" t="s">
        <v>1076</v>
      </c>
      <c r="AU156" t="s">
        <v>1077</v>
      </c>
      <c r="AV156" t="s">
        <v>1082</v>
      </c>
      <c r="AW156" t="s">
        <v>1083</v>
      </c>
      <c r="AX156" s="65">
        <f t="shared" si="49"/>
        <v>583.5</v>
      </c>
      <c r="AY156" s="65">
        <v>2862.47</v>
      </c>
      <c r="AZ156" s="106">
        <v>673.96283037847695</v>
      </c>
      <c r="BA156" s="65">
        <f t="shared" si="37"/>
        <v>4119.9328303784769</v>
      </c>
      <c r="BB156" s="65">
        <f t="shared" si="38"/>
        <v>15186.407169621521</v>
      </c>
      <c r="BC156" s="65">
        <f t="shared" si="39"/>
        <v>224.78</v>
      </c>
      <c r="BD156" s="65">
        <f t="shared" si="40"/>
        <v>23558.230000000003</v>
      </c>
      <c r="BE156" s="65">
        <f t="shared" si="41"/>
        <v>31744.309999999998</v>
      </c>
      <c r="BF156" s="65">
        <f t="shared" si="42"/>
        <v>70713.717169621523</v>
      </c>
      <c r="BG156" s="66">
        <f t="shared" si="43"/>
        <v>588.56183291121101</v>
      </c>
      <c r="BH156" s="66">
        <f t="shared" si="44"/>
        <v>26.183460637278486</v>
      </c>
      <c r="BI156" s="66">
        <f t="shared" si="45"/>
        <v>0.37463333333333332</v>
      </c>
      <c r="BJ156" s="66">
        <f t="shared" si="46"/>
        <v>40.617637931034487</v>
      </c>
      <c r="BK156" s="66">
        <f t="shared" si="47"/>
        <v>54.731568965517241</v>
      </c>
      <c r="BL156" s="66">
        <f t="shared" si="48"/>
        <v>121.92020201658883</v>
      </c>
      <c r="BM156" s="207">
        <f t="shared" si="50"/>
        <v>39873.18</v>
      </c>
    </row>
    <row r="157" spans="1:65" x14ac:dyDescent="0.35">
      <c r="A157" s="1">
        <v>298</v>
      </c>
      <c r="B157">
        <v>18</v>
      </c>
      <c r="C157" t="s">
        <v>37</v>
      </c>
      <c r="D157" t="s">
        <v>1370</v>
      </c>
      <c r="E157" s="6" t="s">
        <v>1107</v>
      </c>
      <c r="F157" s="7" t="s">
        <v>1108</v>
      </c>
      <c r="G157" s="6">
        <v>-30.03</v>
      </c>
      <c r="H157" s="6">
        <v>-51.23</v>
      </c>
      <c r="I157" s="6">
        <v>47</v>
      </c>
      <c r="J157" s="8">
        <v>23954.0527728093</v>
      </c>
      <c r="K157" t="s">
        <v>1166</v>
      </c>
      <c r="L157" t="s">
        <v>1062</v>
      </c>
      <c r="M157">
        <v>600</v>
      </c>
      <c r="N157">
        <v>600</v>
      </c>
      <c r="O157">
        <v>359.93</v>
      </c>
      <c r="P157">
        <v>12973.48</v>
      </c>
      <c r="Q157">
        <v>18875.330000000002</v>
      </c>
      <c r="R157">
        <v>5272.4</v>
      </c>
      <c r="S157">
        <v>34606.78</v>
      </c>
      <c r="T157">
        <v>0</v>
      </c>
      <c r="U157">
        <v>4744.55</v>
      </c>
      <c r="V157">
        <v>0</v>
      </c>
      <c r="W157" s="181">
        <f t="shared" si="34"/>
        <v>17718.03</v>
      </c>
      <c r="X157" s="181">
        <f t="shared" si="35"/>
        <v>29.530049999999999</v>
      </c>
      <c r="Y157" s="174">
        <v>76832.45</v>
      </c>
      <c r="Z157" s="181">
        <f t="shared" si="36"/>
        <v>128.05408333333332</v>
      </c>
      <c r="AA157" s="174">
        <v>0.46846091722963412</v>
      </c>
      <c r="AB157" s="174">
        <v>16.885417554692062</v>
      </c>
      <c r="AC157" s="174">
        <v>24.566872460789678</v>
      </c>
      <c r="AD157" s="174">
        <v>6.8622047064749339</v>
      </c>
      <c r="AE157" s="174">
        <v>45.041880091029249</v>
      </c>
      <c r="AF157">
        <v>0</v>
      </c>
      <c r="AG157" s="106">
        <v>6.1751903004524786</v>
      </c>
      <c r="AH157" s="106">
        <v>0</v>
      </c>
      <c r="AI157" s="106">
        <v>100</v>
      </c>
      <c r="AJ157">
        <v>40.25</v>
      </c>
      <c r="AK157">
        <v>30.13</v>
      </c>
      <c r="AL157">
        <v>57.68</v>
      </c>
      <c r="AM157">
        <v>128.05000000000001</v>
      </c>
      <c r="AN157" t="s">
        <v>1065</v>
      </c>
      <c r="AO157">
        <v>9.9</v>
      </c>
      <c r="AP157">
        <v>8.33</v>
      </c>
      <c r="AQ157">
        <v>12.806699999999999</v>
      </c>
      <c r="AR157" t="s">
        <v>1071</v>
      </c>
      <c r="AS157" t="s">
        <v>1073</v>
      </c>
      <c r="AT157" t="s">
        <v>1076</v>
      </c>
      <c r="AU157" t="s">
        <v>1077</v>
      </c>
      <c r="AV157" t="s">
        <v>1082</v>
      </c>
      <c r="AW157" t="s">
        <v>1083</v>
      </c>
      <c r="AX157" s="65">
        <f t="shared" si="49"/>
        <v>583.5</v>
      </c>
      <c r="AY157" s="65">
        <v>2862.47</v>
      </c>
      <c r="AZ157" s="106">
        <v>730.95050467334363</v>
      </c>
      <c r="BA157" s="65">
        <f t="shared" si="37"/>
        <v>4176.9205046733432</v>
      </c>
      <c r="BB157" s="65">
        <f t="shared" si="38"/>
        <v>16987.079495326656</v>
      </c>
      <c r="BC157" s="65">
        <f t="shared" si="39"/>
        <v>359.93</v>
      </c>
      <c r="BD157" s="65">
        <f t="shared" si="40"/>
        <v>23564.230000000003</v>
      </c>
      <c r="BE157" s="65">
        <f t="shared" si="41"/>
        <v>31744.309999999998</v>
      </c>
      <c r="BF157" s="65">
        <f t="shared" si="42"/>
        <v>72655.529495326657</v>
      </c>
      <c r="BG157" s="66">
        <f t="shared" si="43"/>
        <v>596.70292923904901</v>
      </c>
      <c r="BH157" s="66">
        <f t="shared" si="44"/>
        <v>29.288068095390788</v>
      </c>
      <c r="BI157" s="66">
        <f t="shared" si="45"/>
        <v>0.59988333333333332</v>
      </c>
      <c r="BJ157" s="66">
        <f t="shared" si="46"/>
        <v>40.627982758620696</v>
      </c>
      <c r="BK157" s="66">
        <f t="shared" si="47"/>
        <v>54.731568965517241</v>
      </c>
      <c r="BL157" s="66">
        <f t="shared" si="48"/>
        <v>125.26815430228734</v>
      </c>
      <c r="BM157" s="207">
        <f t="shared" si="50"/>
        <v>39879.18</v>
      </c>
    </row>
    <row r="158" spans="1:65" x14ac:dyDescent="0.35">
      <c r="A158" s="1">
        <v>299</v>
      </c>
      <c r="B158">
        <v>18</v>
      </c>
      <c r="C158" t="s">
        <v>37</v>
      </c>
      <c r="D158" t="s">
        <v>1371</v>
      </c>
      <c r="E158" s="6" t="s">
        <v>1109</v>
      </c>
      <c r="F158" s="7" t="s">
        <v>1110</v>
      </c>
      <c r="G158" s="6">
        <v>-15.37</v>
      </c>
      <c r="H158" s="6">
        <v>-48.78</v>
      </c>
      <c r="I158" s="6">
        <v>770</v>
      </c>
      <c r="J158" s="8">
        <v>31081.371963744201</v>
      </c>
      <c r="K158" t="s">
        <v>1166</v>
      </c>
      <c r="L158" t="s">
        <v>1062</v>
      </c>
      <c r="M158">
        <v>600</v>
      </c>
      <c r="N158">
        <v>600</v>
      </c>
      <c r="O158">
        <v>6.94</v>
      </c>
      <c r="P158">
        <v>18922.84</v>
      </c>
      <c r="Q158">
        <v>18875.330000000002</v>
      </c>
      <c r="R158">
        <v>5266.4</v>
      </c>
      <c r="S158">
        <v>34606.78</v>
      </c>
      <c r="T158">
        <v>0</v>
      </c>
      <c r="U158">
        <v>4744.55</v>
      </c>
      <c r="V158">
        <v>0</v>
      </c>
      <c r="W158" s="181">
        <f t="shared" si="34"/>
        <v>23667.39</v>
      </c>
      <c r="X158" s="181">
        <f t="shared" si="35"/>
        <v>39.445650000000001</v>
      </c>
      <c r="Y158" s="174">
        <v>82422.83</v>
      </c>
      <c r="Z158" s="181">
        <f t="shared" si="36"/>
        <v>137.37138333333334</v>
      </c>
      <c r="AA158" s="174">
        <v>8.4199972264965908E-3</v>
      </c>
      <c r="AB158" s="174">
        <v>22.958250766201552</v>
      </c>
      <c r="AC158" s="174">
        <v>22.9006089696265</v>
      </c>
      <c r="AD158" s="174">
        <v>6.3894918434613306</v>
      </c>
      <c r="AE158" s="174">
        <v>41.986886400284973</v>
      </c>
      <c r="AF158">
        <v>0</v>
      </c>
      <c r="AG158" s="106">
        <v>5.7563541557600004</v>
      </c>
      <c r="AH158" s="106">
        <v>0</v>
      </c>
      <c r="AI158" s="106">
        <v>100</v>
      </c>
      <c r="AJ158">
        <v>40.24</v>
      </c>
      <c r="AK158">
        <v>39.46</v>
      </c>
      <c r="AL158">
        <v>57.68</v>
      </c>
      <c r="AM158">
        <v>137.37</v>
      </c>
      <c r="AN158" t="s">
        <v>1066</v>
      </c>
      <c r="AO158">
        <v>9.9</v>
      </c>
      <c r="AP158">
        <v>8.33</v>
      </c>
      <c r="AQ158">
        <v>12.806699999999999</v>
      </c>
      <c r="AR158" t="s">
        <v>1071</v>
      </c>
      <c r="AS158" t="s">
        <v>1073</v>
      </c>
      <c r="AT158" t="s">
        <v>1076</v>
      </c>
      <c r="AU158" t="s">
        <v>1077</v>
      </c>
      <c r="AV158" t="s">
        <v>1082</v>
      </c>
      <c r="AW158" t="s">
        <v>1083</v>
      </c>
      <c r="AX158" s="65">
        <f t="shared" si="49"/>
        <v>583.5</v>
      </c>
      <c r="AY158" s="65">
        <v>2862.47</v>
      </c>
      <c r="AZ158" s="106">
        <v>993.22859983536034</v>
      </c>
      <c r="BA158" s="65">
        <f t="shared" si="37"/>
        <v>4439.1985998353603</v>
      </c>
      <c r="BB158" s="65">
        <f t="shared" si="38"/>
        <v>22674.161400164638</v>
      </c>
      <c r="BC158" s="65">
        <f t="shared" si="39"/>
        <v>6.94</v>
      </c>
      <c r="BD158" s="65">
        <f t="shared" si="40"/>
        <v>23558.230000000003</v>
      </c>
      <c r="BE158" s="65">
        <f t="shared" si="41"/>
        <v>31744.309999999998</v>
      </c>
      <c r="BF158" s="65">
        <f t="shared" si="42"/>
        <v>77983.631400164639</v>
      </c>
      <c r="BG158" s="66">
        <f t="shared" si="43"/>
        <v>634.17122854790864</v>
      </c>
      <c r="BH158" s="66">
        <f t="shared" si="44"/>
        <v>39.093381724421789</v>
      </c>
      <c r="BI158" s="66">
        <f t="shared" si="45"/>
        <v>1.1566666666666668E-2</v>
      </c>
      <c r="BJ158" s="66">
        <f t="shared" si="46"/>
        <v>40.617637931034487</v>
      </c>
      <c r="BK158" s="66">
        <f t="shared" si="47"/>
        <v>54.731568965517241</v>
      </c>
      <c r="BL158" s="66">
        <f t="shared" si="48"/>
        <v>134.45453689683558</v>
      </c>
      <c r="BM158" s="207">
        <f t="shared" si="50"/>
        <v>39873.18</v>
      </c>
    </row>
    <row r="159" spans="1:65" x14ac:dyDescent="0.35">
      <c r="A159" s="1">
        <v>300</v>
      </c>
      <c r="B159">
        <v>18</v>
      </c>
      <c r="C159" t="s">
        <v>37</v>
      </c>
      <c r="D159" t="s">
        <v>1372</v>
      </c>
      <c r="E159" s="6" t="s">
        <v>1111</v>
      </c>
      <c r="F159" s="7" t="s">
        <v>1112</v>
      </c>
      <c r="G159" s="6">
        <v>-22.86</v>
      </c>
      <c r="H159" s="6">
        <v>-43.41</v>
      </c>
      <c r="I159" s="6">
        <v>45</v>
      </c>
      <c r="J159" s="8">
        <v>45016.2336447989</v>
      </c>
      <c r="K159" t="s">
        <v>1166</v>
      </c>
      <c r="L159" t="s">
        <v>1062</v>
      </c>
      <c r="M159">
        <v>600</v>
      </c>
      <c r="N159">
        <v>600</v>
      </c>
      <c r="O159">
        <v>0</v>
      </c>
      <c r="P159">
        <v>18175.09</v>
      </c>
      <c r="Q159">
        <v>18875.330000000002</v>
      </c>
      <c r="R159">
        <v>5262.4</v>
      </c>
      <c r="S159">
        <v>34606.78</v>
      </c>
      <c r="T159">
        <v>0</v>
      </c>
      <c r="U159">
        <v>4744.55</v>
      </c>
      <c r="V159">
        <v>0</v>
      </c>
      <c r="W159" s="181">
        <f t="shared" si="34"/>
        <v>22919.64</v>
      </c>
      <c r="X159" s="181">
        <f t="shared" si="35"/>
        <v>38.199399999999997</v>
      </c>
      <c r="Y159" s="174">
        <v>81664.14</v>
      </c>
      <c r="Z159" s="181">
        <f t="shared" si="36"/>
        <v>136.1069</v>
      </c>
      <c r="AA159" s="174">
        <v>0</v>
      </c>
      <c r="AB159" s="174">
        <v>22.255900815217061</v>
      </c>
      <c r="AC159" s="174">
        <v>23.11336407877436</v>
      </c>
      <c r="AD159" s="174">
        <v>6.4439544701015654</v>
      </c>
      <c r="AE159" s="174">
        <v>42.376960070846273</v>
      </c>
      <c r="AF159">
        <v>0</v>
      </c>
      <c r="AG159" s="106">
        <v>5.8098328103375607</v>
      </c>
      <c r="AH159" s="106">
        <v>0</v>
      </c>
      <c r="AI159" s="106">
        <v>100</v>
      </c>
      <c r="AJ159">
        <v>40.229999999999997</v>
      </c>
      <c r="AK159">
        <v>38.200000000000003</v>
      </c>
      <c r="AL159">
        <v>57.68</v>
      </c>
      <c r="AM159">
        <v>136.11000000000001</v>
      </c>
      <c r="AN159" t="s">
        <v>1067</v>
      </c>
      <c r="AO159">
        <v>9.9</v>
      </c>
      <c r="AP159">
        <v>8.33</v>
      </c>
      <c r="AQ159">
        <v>12.806699999999999</v>
      </c>
      <c r="AR159" t="s">
        <v>1071</v>
      </c>
      <c r="AS159" t="s">
        <v>1073</v>
      </c>
      <c r="AT159" t="s">
        <v>1076</v>
      </c>
      <c r="AU159" t="s">
        <v>1077</v>
      </c>
      <c r="AV159" t="s">
        <v>1082</v>
      </c>
      <c r="AW159" t="s">
        <v>1083</v>
      </c>
      <c r="AX159" s="65">
        <f t="shared" si="49"/>
        <v>583.5</v>
      </c>
      <c r="AY159" s="65">
        <v>2862.47</v>
      </c>
      <c r="AZ159" s="106">
        <v>985.63856417427417</v>
      </c>
      <c r="BA159" s="65">
        <f t="shared" si="37"/>
        <v>4431.6085641742739</v>
      </c>
      <c r="BB159" s="65">
        <f t="shared" si="38"/>
        <v>21934.001435825725</v>
      </c>
      <c r="BC159" s="65">
        <f t="shared" si="39"/>
        <v>0</v>
      </c>
      <c r="BD159" s="65">
        <f t="shared" si="40"/>
        <v>23554.230000000003</v>
      </c>
      <c r="BE159" s="65">
        <f t="shared" si="41"/>
        <v>31744.309999999998</v>
      </c>
      <c r="BF159" s="65">
        <f t="shared" si="42"/>
        <v>77232.531435825731</v>
      </c>
      <c r="BG159" s="66">
        <f t="shared" si="43"/>
        <v>633.08693773918196</v>
      </c>
      <c r="BH159" s="66">
        <f t="shared" si="44"/>
        <v>37.81724385487194</v>
      </c>
      <c r="BI159" s="66">
        <f t="shared" si="45"/>
        <v>0</v>
      </c>
      <c r="BJ159" s="66">
        <f t="shared" si="46"/>
        <v>40.610741379310348</v>
      </c>
      <c r="BK159" s="66">
        <f t="shared" si="47"/>
        <v>54.731568965517241</v>
      </c>
      <c r="BL159" s="66">
        <f t="shared" si="48"/>
        <v>133.15953695832022</v>
      </c>
      <c r="BM159" s="207">
        <f t="shared" si="50"/>
        <v>39869.18</v>
      </c>
    </row>
    <row r="160" spans="1:65" x14ac:dyDescent="0.35">
      <c r="A160" s="1">
        <v>301</v>
      </c>
      <c r="B160">
        <v>18</v>
      </c>
      <c r="C160" t="s">
        <v>37</v>
      </c>
      <c r="D160" t="s">
        <v>1373</v>
      </c>
      <c r="E160" s="6" t="s">
        <v>1113</v>
      </c>
      <c r="F160" s="7" t="s">
        <v>1114</v>
      </c>
      <c r="G160" s="6">
        <v>-20.32</v>
      </c>
      <c r="H160" s="6">
        <v>-40.340000000000003</v>
      </c>
      <c r="I160" s="6">
        <v>9</v>
      </c>
      <c r="J160" s="8">
        <v>54061.366139626101</v>
      </c>
      <c r="K160" t="s">
        <v>1166</v>
      </c>
      <c r="L160" t="s">
        <v>1062</v>
      </c>
      <c r="M160">
        <v>600</v>
      </c>
      <c r="N160">
        <v>600</v>
      </c>
      <c r="O160">
        <v>0</v>
      </c>
      <c r="P160">
        <v>20163.27</v>
      </c>
      <c r="Q160">
        <v>18875.330000000002</v>
      </c>
      <c r="R160">
        <v>5264.2</v>
      </c>
      <c r="S160">
        <v>34606.78</v>
      </c>
      <c r="T160">
        <v>0</v>
      </c>
      <c r="U160">
        <v>4744.55</v>
      </c>
      <c r="V160">
        <v>0</v>
      </c>
      <c r="W160" s="181">
        <f t="shared" si="34"/>
        <v>24907.82</v>
      </c>
      <c r="X160" s="181">
        <f t="shared" si="35"/>
        <v>41.513033333333333</v>
      </c>
      <c r="Y160" s="174">
        <v>83654.12</v>
      </c>
      <c r="Z160" s="181">
        <f t="shared" si="36"/>
        <v>139.42353333333332</v>
      </c>
      <c r="AA160" s="174">
        <v>0</v>
      </c>
      <c r="AB160" s="174">
        <v>24.103140407190949</v>
      </c>
      <c r="AC160" s="174">
        <v>22.563539010391839</v>
      </c>
      <c r="AD160" s="174">
        <v>6.2928161816776029</v>
      </c>
      <c r="AE160" s="174">
        <v>41.36888894414286</v>
      </c>
      <c r="AF160">
        <v>0</v>
      </c>
      <c r="AG160" s="106">
        <v>5.6716274105806157</v>
      </c>
      <c r="AH160" s="106">
        <v>0</v>
      </c>
      <c r="AI160" s="106">
        <v>100</v>
      </c>
      <c r="AJ160">
        <v>40.229999999999997</v>
      </c>
      <c r="AK160">
        <v>41.51</v>
      </c>
      <c r="AL160">
        <v>57.68</v>
      </c>
      <c r="AM160">
        <v>139.41999999999999</v>
      </c>
      <c r="AN160" t="s">
        <v>1068</v>
      </c>
      <c r="AO160">
        <v>9.9</v>
      </c>
      <c r="AP160">
        <v>8.33</v>
      </c>
      <c r="AQ160">
        <v>12.806699999999999</v>
      </c>
      <c r="AR160" t="s">
        <v>1071</v>
      </c>
      <c r="AS160" t="s">
        <v>1073</v>
      </c>
      <c r="AT160" t="s">
        <v>1076</v>
      </c>
      <c r="AU160" t="s">
        <v>1077</v>
      </c>
      <c r="AV160" t="s">
        <v>1082</v>
      </c>
      <c r="AW160" t="s">
        <v>1083</v>
      </c>
      <c r="AX160" s="65">
        <f t="shared" si="49"/>
        <v>583.5</v>
      </c>
      <c r="AY160" s="65">
        <v>2862.47</v>
      </c>
      <c r="AZ160" s="106">
        <v>1048.0075429398992</v>
      </c>
      <c r="BA160" s="65">
        <f t="shared" si="37"/>
        <v>4493.9775429398987</v>
      </c>
      <c r="BB160" s="65">
        <f t="shared" si="38"/>
        <v>23859.812457060099</v>
      </c>
      <c r="BC160" s="65">
        <f t="shared" si="39"/>
        <v>0</v>
      </c>
      <c r="BD160" s="65">
        <f t="shared" si="40"/>
        <v>23556.030000000002</v>
      </c>
      <c r="BE160" s="65">
        <f t="shared" si="41"/>
        <v>31744.309999999998</v>
      </c>
      <c r="BF160" s="65">
        <f t="shared" si="42"/>
        <v>79160.142457060094</v>
      </c>
      <c r="BG160" s="66">
        <f t="shared" si="43"/>
        <v>641.996791848557</v>
      </c>
      <c r="BH160" s="66">
        <f t="shared" si="44"/>
        <v>41.137607684586378</v>
      </c>
      <c r="BI160" s="66">
        <f t="shared" si="45"/>
        <v>0</v>
      </c>
      <c r="BJ160" s="66">
        <f t="shared" si="46"/>
        <v>40.613844827586213</v>
      </c>
      <c r="BK160" s="66">
        <f t="shared" si="47"/>
        <v>54.731568965517241</v>
      </c>
      <c r="BL160" s="66">
        <f t="shared" si="48"/>
        <v>136.48300423631051</v>
      </c>
      <c r="BM160" s="207">
        <f t="shared" si="50"/>
        <v>39870.979999999996</v>
      </c>
    </row>
    <row r="161" spans="1:65" x14ac:dyDescent="0.35">
      <c r="A161" s="1">
        <v>302</v>
      </c>
      <c r="B161">
        <v>18</v>
      </c>
      <c r="C161" t="s">
        <v>37</v>
      </c>
      <c r="D161" t="s">
        <v>1374</v>
      </c>
      <c r="E161" s="6" t="s">
        <v>1115</v>
      </c>
      <c r="F161" s="7" t="s">
        <v>1116</v>
      </c>
      <c r="G161" s="6">
        <v>-8.0500000000000007</v>
      </c>
      <c r="H161" s="6">
        <v>-34.880000000000003</v>
      </c>
      <c r="I161" s="6">
        <v>10</v>
      </c>
      <c r="J161" s="8">
        <v>63550.072249703</v>
      </c>
      <c r="K161" t="s">
        <v>1166</v>
      </c>
      <c r="L161" t="s">
        <v>1062</v>
      </c>
      <c r="M161">
        <v>600</v>
      </c>
      <c r="N161">
        <v>600</v>
      </c>
      <c r="O161">
        <v>0</v>
      </c>
      <c r="P161">
        <v>22906.5</v>
      </c>
      <c r="Q161">
        <v>18875.330000000002</v>
      </c>
      <c r="R161">
        <v>5250.2</v>
      </c>
      <c r="S161">
        <v>34606.78</v>
      </c>
      <c r="T161">
        <v>0</v>
      </c>
      <c r="U161">
        <v>4744.55</v>
      </c>
      <c r="V161">
        <v>0</v>
      </c>
      <c r="W161" s="181">
        <f t="shared" si="34"/>
        <v>27651.05</v>
      </c>
      <c r="X161" s="181">
        <f t="shared" si="35"/>
        <v>46.08508333333333</v>
      </c>
      <c r="Y161" s="174">
        <v>86383.34</v>
      </c>
      <c r="Z161" s="181">
        <f t="shared" si="36"/>
        <v>143.97223333333332</v>
      </c>
      <c r="AA161" s="174">
        <v>0</v>
      </c>
      <c r="AB161" s="174">
        <v>26.517265945030601</v>
      </c>
      <c r="AC161" s="174">
        <v>21.850660092559519</v>
      </c>
      <c r="AD161" s="174">
        <v>6.0777923150459339</v>
      </c>
      <c r="AE161" s="174">
        <v>40.061868411200592</v>
      </c>
      <c r="AF161">
        <v>0</v>
      </c>
      <c r="AG161" s="106">
        <v>5.492436388775892</v>
      </c>
      <c r="AH161" s="106">
        <v>0</v>
      </c>
      <c r="AI161" s="106">
        <v>100</v>
      </c>
      <c r="AJ161">
        <v>40.21</v>
      </c>
      <c r="AK161">
        <v>46.09</v>
      </c>
      <c r="AL161">
        <v>57.68</v>
      </c>
      <c r="AM161">
        <v>143.97</v>
      </c>
      <c r="AN161" t="s">
        <v>1069</v>
      </c>
      <c r="AO161">
        <v>9.9</v>
      </c>
      <c r="AP161">
        <v>8.33</v>
      </c>
      <c r="AQ161">
        <v>12.806699999999999</v>
      </c>
      <c r="AR161" t="s">
        <v>1071</v>
      </c>
      <c r="AS161" t="s">
        <v>1073</v>
      </c>
      <c r="AT161" t="s">
        <v>1076</v>
      </c>
      <c r="AU161" t="s">
        <v>1077</v>
      </c>
      <c r="AV161" t="s">
        <v>1082</v>
      </c>
      <c r="AW161" t="s">
        <v>1083</v>
      </c>
      <c r="AX161" s="65">
        <f t="shared" si="49"/>
        <v>583.5</v>
      </c>
      <c r="AY161" s="65">
        <v>2862.47</v>
      </c>
      <c r="AZ161" s="106">
        <v>1161.598842732963</v>
      </c>
      <c r="BA161" s="65">
        <f t="shared" si="37"/>
        <v>4607.5688427329624</v>
      </c>
      <c r="BB161" s="65">
        <f t="shared" si="38"/>
        <v>26489.451157267038</v>
      </c>
      <c r="BC161" s="65">
        <f t="shared" si="39"/>
        <v>0</v>
      </c>
      <c r="BD161" s="65">
        <f t="shared" si="40"/>
        <v>23542.030000000002</v>
      </c>
      <c r="BE161" s="65">
        <f t="shared" si="41"/>
        <v>31744.309999999998</v>
      </c>
      <c r="BF161" s="65">
        <f t="shared" si="42"/>
        <v>81775.771157267038</v>
      </c>
      <c r="BG161" s="66">
        <f t="shared" si="43"/>
        <v>658.2241203904232</v>
      </c>
      <c r="BH161" s="66">
        <f t="shared" si="44"/>
        <v>45.671467512529375</v>
      </c>
      <c r="BI161" s="66">
        <f t="shared" si="45"/>
        <v>0</v>
      </c>
      <c r="BJ161" s="66">
        <f t="shared" si="46"/>
        <v>40.589706896551725</v>
      </c>
      <c r="BK161" s="66">
        <f t="shared" si="47"/>
        <v>54.731568965517241</v>
      </c>
      <c r="BL161" s="66">
        <f t="shared" si="48"/>
        <v>140.99270889183973</v>
      </c>
      <c r="BM161" s="207">
        <f t="shared" si="50"/>
        <v>39856.979999999996</v>
      </c>
    </row>
    <row r="162" spans="1:65" x14ac:dyDescent="0.35">
      <c r="A162" s="1">
        <v>303</v>
      </c>
      <c r="B162">
        <v>18</v>
      </c>
      <c r="C162" t="s">
        <v>37</v>
      </c>
      <c r="D162" t="s">
        <v>1375</v>
      </c>
      <c r="E162" s="6" t="s">
        <v>1117</v>
      </c>
      <c r="F162" s="7" t="s">
        <v>1118</v>
      </c>
      <c r="G162" s="6">
        <v>-3.8</v>
      </c>
      <c r="H162" s="6">
        <v>-38.53</v>
      </c>
      <c r="I162" s="6">
        <v>41</v>
      </c>
      <c r="J162" s="8">
        <v>71394.000753582499</v>
      </c>
      <c r="K162" t="s">
        <v>1166</v>
      </c>
      <c r="L162" t="s">
        <v>1062</v>
      </c>
      <c r="M162">
        <v>600</v>
      </c>
      <c r="N162">
        <v>600</v>
      </c>
      <c r="O162">
        <v>0</v>
      </c>
      <c r="P162">
        <v>23234.400000000001</v>
      </c>
      <c r="Q162">
        <v>18875.330000000002</v>
      </c>
      <c r="R162">
        <v>5255.2</v>
      </c>
      <c r="S162">
        <v>34606.78</v>
      </c>
      <c r="T162">
        <v>0</v>
      </c>
      <c r="U162">
        <v>4744.55</v>
      </c>
      <c r="V162">
        <v>0</v>
      </c>
      <c r="W162" s="181">
        <f t="shared" si="34"/>
        <v>27978.95</v>
      </c>
      <c r="X162" s="181">
        <f t="shared" si="35"/>
        <v>46.631583333333332</v>
      </c>
      <c r="Y162" s="174">
        <v>86716.25</v>
      </c>
      <c r="Z162" s="181">
        <f t="shared" si="36"/>
        <v>144.52708333333334</v>
      </c>
      <c r="AA162" s="174">
        <v>0</v>
      </c>
      <c r="AB162" s="174">
        <v>26.793594049558191</v>
      </c>
      <c r="AC162" s="174">
        <v>21.76677381690283</v>
      </c>
      <c r="AD162" s="174">
        <v>6.0602251596442418</v>
      </c>
      <c r="AE162" s="174">
        <v>39.908067980338167</v>
      </c>
      <c r="AF162">
        <v>0</v>
      </c>
      <c r="AG162" s="106">
        <v>5.4713505254205526</v>
      </c>
      <c r="AH162" s="106">
        <v>0</v>
      </c>
      <c r="AI162" s="106">
        <v>100</v>
      </c>
      <c r="AJ162">
        <v>40.22</v>
      </c>
      <c r="AK162">
        <v>46.63</v>
      </c>
      <c r="AL162">
        <v>57.68</v>
      </c>
      <c r="AM162">
        <v>144.53</v>
      </c>
      <c r="AN162" t="s">
        <v>1070</v>
      </c>
      <c r="AO162">
        <v>9.9</v>
      </c>
      <c r="AP162">
        <v>8.33</v>
      </c>
      <c r="AQ162">
        <v>12.806699999999999</v>
      </c>
      <c r="AR162" t="s">
        <v>1071</v>
      </c>
      <c r="AS162" t="s">
        <v>1073</v>
      </c>
      <c r="AT162" t="s">
        <v>1076</v>
      </c>
      <c r="AU162" t="s">
        <v>1077</v>
      </c>
      <c r="AV162" t="s">
        <v>1082</v>
      </c>
      <c r="AW162" t="s">
        <v>1083</v>
      </c>
      <c r="AX162" s="65">
        <f t="shared" si="49"/>
        <v>583.5</v>
      </c>
      <c r="AY162" s="65">
        <v>2862.47</v>
      </c>
      <c r="AZ162" s="106">
        <v>1144.3133770654547</v>
      </c>
      <c r="BA162" s="65">
        <f t="shared" si="37"/>
        <v>4590.2833770654543</v>
      </c>
      <c r="BB162" s="65">
        <f t="shared" si="38"/>
        <v>26834.636622934548</v>
      </c>
      <c r="BC162" s="65">
        <f t="shared" si="39"/>
        <v>0</v>
      </c>
      <c r="BD162" s="65">
        <f t="shared" si="40"/>
        <v>23547.030000000002</v>
      </c>
      <c r="BE162" s="65">
        <f t="shared" si="41"/>
        <v>31744.309999999998</v>
      </c>
      <c r="BF162" s="65">
        <f t="shared" si="42"/>
        <v>82125.966622934546</v>
      </c>
      <c r="BG162" s="66">
        <f t="shared" si="43"/>
        <v>655.7547681522077</v>
      </c>
      <c r="BH162" s="66">
        <f t="shared" si="44"/>
        <v>46.266614867128531</v>
      </c>
      <c r="BI162" s="66">
        <f t="shared" si="45"/>
        <v>0</v>
      </c>
      <c r="BJ162" s="66">
        <f t="shared" si="46"/>
        <v>40.598327586206899</v>
      </c>
      <c r="BK162" s="66">
        <f t="shared" si="47"/>
        <v>54.731568965517241</v>
      </c>
      <c r="BL162" s="66">
        <f t="shared" si="48"/>
        <v>141.59649417747335</v>
      </c>
      <c r="BM162" s="207">
        <f t="shared" si="50"/>
        <v>39861.979999999996</v>
      </c>
    </row>
    <row r="163" spans="1:65" x14ac:dyDescent="0.35">
      <c r="A163" s="1">
        <v>304</v>
      </c>
      <c r="B163">
        <v>19</v>
      </c>
      <c r="C163" t="s">
        <v>37</v>
      </c>
      <c r="D163" t="s">
        <v>1376</v>
      </c>
      <c r="E163" s="6" t="s">
        <v>1104</v>
      </c>
      <c r="F163" s="7" t="s">
        <v>1105</v>
      </c>
      <c r="G163" s="6">
        <v>-22.74</v>
      </c>
      <c r="H163" s="6">
        <v>-45.59</v>
      </c>
      <c r="I163" s="6">
        <v>1642</v>
      </c>
      <c r="J163" s="8">
        <v>3495.45982983364</v>
      </c>
      <c r="K163" t="s">
        <v>1166</v>
      </c>
      <c r="L163" t="s">
        <v>1062</v>
      </c>
      <c r="M163">
        <v>600</v>
      </c>
      <c r="N163">
        <v>600</v>
      </c>
      <c r="O163">
        <v>480.65</v>
      </c>
      <c r="P163">
        <v>8246.33</v>
      </c>
      <c r="Q163">
        <v>18875.330000000002</v>
      </c>
      <c r="R163">
        <v>5265.2</v>
      </c>
      <c r="S163">
        <v>34606.78</v>
      </c>
      <c r="T163">
        <v>0</v>
      </c>
      <c r="U163">
        <v>4572.29</v>
      </c>
      <c r="V163">
        <v>0</v>
      </c>
      <c r="W163" s="181">
        <f t="shared" si="34"/>
        <v>12818.619999999999</v>
      </c>
      <c r="X163" s="181">
        <f t="shared" si="35"/>
        <v>21.364366666666665</v>
      </c>
      <c r="Y163" s="174">
        <v>72046.570000000007</v>
      </c>
      <c r="Z163" s="181">
        <f t="shared" si="36"/>
        <v>120.07761666666669</v>
      </c>
      <c r="AA163" s="174">
        <v>0.66713793592116866</v>
      </c>
      <c r="AB163" s="174">
        <v>11.44583288281455</v>
      </c>
      <c r="AC163" s="174">
        <v>26.19879058781008</v>
      </c>
      <c r="AD163" s="174">
        <v>7.3080508898619323</v>
      </c>
      <c r="AE163" s="174">
        <v>48.033903626501569</v>
      </c>
      <c r="AF163">
        <v>0</v>
      </c>
      <c r="AG163" s="106">
        <v>6.3462979570019771</v>
      </c>
      <c r="AH163" s="106">
        <v>0</v>
      </c>
      <c r="AI163" s="106">
        <v>100</v>
      </c>
      <c r="AJ163">
        <v>40.229999999999997</v>
      </c>
      <c r="AK163">
        <v>22.17</v>
      </c>
      <c r="AL163">
        <v>57.68</v>
      </c>
      <c r="AM163">
        <v>120.08</v>
      </c>
      <c r="AN163" t="s">
        <v>1063</v>
      </c>
      <c r="AO163">
        <v>9.9</v>
      </c>
      <c r="AP163">
        <v>8.33</v>
      </c>
      <c r="AQ163">
        <v>12.806699999999999</v>
      </c>
      <c r="AR163" t="s">
        <v>1071</v>
      </c>
      <c r="AS163" t="s">
        <v>1073</v>
      </c>
      <c r="AT163" t="s">
        <v>1076</v>
      </c>
      <c r="AU163" t="s">
        <v>1077</v>
      </c>
      <c r="AV163" t="s">
        <v>1082</v>
      </c>
      <c r="AW163" t="s">
        <v>1084</v>
      </c>
      <c r="AX163" s="65">
        <f t="shared" si="49"/>
        <v>583.5</v>
      </c>
      <c r="AY163" s="65">
        <v>2862.47</v>
      </c>
      <c r="AZ163" s="106">
        <v>469.32916794996305</v>
      </c>
      <c r="BA163" s="65">
        <f t="shared" si="37"/>
        <v>3915.2991679499628</v>
      </c>
      <c r="BB163" s="65">
        <f t="shared" si="38"/>
        <v>12349.290832050036</v>
      </c>
      <c r="BC163" s="65">
        <f t="shared" si="39"/>
        <v>480.65</v>
      </c>
      <c r="BD163" s="65">
        <f t="shared" si="40"/>
        <v>23557.030000000002</v>
      </c>
      <c r="BE163" s="65">
        <f t="shared" si="41"/>
        <v>31744.309999999998</v>
      </c>
      <c r="BF163" s="65">
        <f t="shared" si="42"/>
        <v>68131.270832050039</v>
      </c>
      <c r="BG163" s="66">
        <f t="shared" si="43"/>
        <v>559.32845256428038</v>
      </c>
      <c r="BH163" s="66">
        <f t="shared" si="44"/>
        <v>21.291880744913854</v>
      </c>
      <c r="BI163" s="66">
        <f t="shared" si="45"/>
        <v>0.80108333333333326</v>
      </c>
      <c r="BJ163" s="66">
        <f t="shared" si="46"/>
        <v>40.615568965517248</v>
      </c>
      <c r="BK163" s="66">
        <f t="shared" si="47"/>
        <v>54.731568965517241</v>
      </c>
      <c r="BL163" s="66">
        <f t="shared" si="48"/>
        <v>117.46770833112076</v>
      </c>
      <c r="BM163" s="207">
        <f t="shared" si="50"/>
        <v>39871.979999999996</v>
      </c>
    </row>
    <row r="164" spans="1:65" x14ac:dyDescent="0.35">
      <c r="A164" s="1">
        <v>305</v>
      </c>
      <c r="B164">
        <v>19</v>
      </c>
      <c r="C164" t="s">
        <v>37</v>
      </c>
      <c r="D164" t="s">
        <v>1377</v>
      </c>
      <c r="E164" s="6" t="s">
        <v>1104</v>
      </c>
      <c r="F164" s="7" t="s">
        <v>1106</v>
      </c>
      <c r="G164" s="6">
        <v>-23.85</v>
      </c>
      <c r="H164" s="6">
        <v>-46.64</v>
      </c>
      <c r="I164" s="6">
        <v>792</v>
      </c>
      <c r="J164" s="8">
        <v>14172.2970393051</v>
      </c>
      <c r="K164" t="s">
        <v>1166</v>
      </c>
      <c r="L164" t="s">
        <v>1062</v>
      </c>
      <c r="M164">
        <v>600</v>
      </c>
      <c r="N164">
        <v>600</v>
      </c>
      <c r="O164">
        <v>89.46</v>
      </c>
      <c r="P164">
        <v>12104.77</v>
      </c>
      <c r="Q164">
        <v>18875.330000000002</v>
      </c>
      <c r="R164">
        <v>5266.4</v>
      </c>
      <c r="S164">
        <v>34606.78</v>
      </c>
      <c r="T164">
        <v>0</v>
      </c>
      <c r="U164">
        <v>4572.29</v>
      </c>
      <c r="V164">
        <v>0</v>
      </c>
      <c r="W164" s="181">
        <f t="shared" si="34"/>
        <v>16677.060000000001</v>
      </c>
      <c r="X164" s="181">
        <f t="shared" si="35"/>
        <v>27.795100000000001</v>
      </c>
      <c r="Y164" s="174">
        <v>75515.02</v>
      </c>
      <c r="Z164" s="181">
        <f t="shared" si="36"/>
        <v>125.85836666666667</v>
      </c>
      <c r="AA164" s="174">
        <v>0.11846649845289051</v>
      </c>
      <c r="AB164" s="174">
        <v>16.029619008244978</v>
      </c>
      <c r="AC164" s="174">
        <v>24.9954644784574</v>
      </c>
      <c r="AD164" s="174">
        <v>6.9739768326883844</v>
      </c>
      <c r="AE164" s="174">
        <v>45.827677725570346</v>
      </c>
      <c r="AF164">
        <v>0</v>
      </c>
      <c r="AG164" s="106">
        <v>6.0548086989846519</v>
      </c>
      <c r="AH164" s="106">
        <v>0</v>
      </c>
      <c r="AI164" s="106">
        <v>100</v>
      </c>
      <c r="AJ164">
        <v>40.24</v>
      </c>
      <c r="AK164">
        <v>27.94</v>
      </c>
      <c r="AL164">
        <v>57.68</v>
      </c>
      <c r="AM164">
        <v>125.86</v>
      </c>
      <c r="AN164" t="s">
        <v>1064</v>
      </c>
      <c r="AO164">
        <v>9.9</v>
      </c>
      <c r="AP164">
        <v>8.33</v>
      </c>
      <c r="AQ164">
        <v>12.806699999999999</v>
      </c>
      <c r="AR164" t="s">
        <v>1071</v>
      </c>
      <c r="AS164" t="s">
        <v>1073</v>
      </c>
      <c r="AT164" t="s">
        <v>1076</v>
      </c>
      <c r="AU164" t="s">
        <v>1077</v>
      </c>
      <c r="AV164" t="s">
        <v>1082</v>
      </c>
      <c r="AW164" t="s">
        <v>1084</v>
      </c>
      <c r="AX164" s="65">
        <f t="shared" si="49"/>
        <v>583.5</v>
      </c>
      <c r="AY164" s="65">
        <v>2862.47</v>
      </c>
      <c r="AZ164" s="106">
        <v>680.68430390926869</v>
      </c>
      <c r="BA164" s="65">
        <f t="shared" si="37"/>
        <v>4126.6543039092685</v>
      </c>
      <c r="BB164" s="65">
        <f t="shared" si="38"/>
        <v>15996.375696090732</v>
      </c>
      <c r="BC164" s="65">
        <f t="shared" si="39"/>
        <v>89.46</v>
      </c>
      <c r="BD164" s="65">
        <f t="shared" si="40"/>
        <v>23558.230000000003</v>
      </c>
      <c r="BE164" s="65">
        <f t="shared" si="41"/>
        <v>31744.309999999998</v>
      </c>
      <c r="BF164" s="65">
        <f t="shared" si="42"/>
        <v>71388.365696090739</v>
      </c>
      <c r="BG164" s="66">
        <f t="shared" si="43"/>
        <v>589.5220434156098</v>
      </c>
      <c r="BH164" s="66">
        <f t="shared" si="44"/>
        <v>27.579958096708157</v>
      </c>
      <c r="BI164" s="66">
        <f t="shared" si="45"/>
        <v>0.14909999999999998</v>
      </c>
      <c r="BJ164" s="66">
        <f t="shared" si="46"/>
        <v>40.617637931034487</v>
      </c>
      <c r="BK164" s="66">
        <f t="shared" si="47"/>
        <v>54.731568965517241</v>
      </c>
      <c r="BL164" s="66">
        <f t="shared" si="48"/>
        <v>123.08338913119093</v>
      </c>
      <c r="BM164" s="207">
        <f t="shared" si="50"/>
        <v>39873.18</v>
      </c>
    </row>
    <row r="165" spans="1:65" x14ac:dyDescent="0.35">
      <c r="A165" s="1">
        <v>306</v>
      </c>
      <c r="B165">
        <v>19</v>
      </c>
      <c r="C165" t="s">
        <v>37</v>
      </c>
      <c r="D165" t="s">
        <v>1378</v>
      </c>
      <c r="E165" s="6" t="s">
        <v>1107</v>
      </c>
      <c r="F165" s="7" t="s">
        <v>1108</v>
      </c>
      <c r="G165" s="6">
        <v>-30.03</v>
      </c>
      <c r="H165" s="6">
        <v>-51.23</v>
      </c>
      <c r="I165" s="6">
        <v>47</v>
      </c>
      <c r="J165" s="8">
        <v>23954.0527728093</v>
      </c>
      <c r="K165" t="s">
        <v>1166</v>
      </c>
      <c r="L165" t="s">
        <v>1062</v>
      </c>
      <c r="M165">
        <v>600</v>
      </c>
      <c r="N165">
        <v>600</v>
      </c>
      <c r="O165">
        <v>145.49</v>
      </c>
      <c r="P165">
        <v>13291.24</v>
      </c>
      <c r="Q165">
        <v>18875.330000000002</v>
      </c>
      <c r="R165">
        <v>5272.4</v>
      </c>
      <c r="S165">
        <v>34606.78</v>
      </c>
      <c r="T165">
        <v>0</v>
      </c>
      <c r="U165">
        <v>4572.29</v>
      </c>
      <c r="V165">
        <v>0</v>
      </c>
      <c r="W165" s="181">
        <f t="shared" si="34"/>
        <v>17863.53</v>
      </c>
      <c r="X165" s="181">
        <f t="shared" si="35"/>
        <v>29.772549999999999</v>
      </c>
      <c r="Y165" s="174">
        <v>76763.509999999995</v>
      </c>
      <c r="Z165" s="181">
        <f t="shared" si="36"/>
        <v>127.93918333333332</v>
      </c>
      <c r="AA165" s="174">
        <v>0.18953015566901521</v>
      </c>
      <c r="AB165" s="174">
        <v>17.314528738980279</v>
      </c>
      <c r="AC165" s="174">
        <v>24.588935550237348</v>
      </c>
      <c r="AD165" s="174">
        <v>6.86836753556475</v>
      </c>
      <c r="AE165" s="174">
        <v>45.08233143586061</v>
      </c>
      <c r="AF165">
        <v>0</v>
      </c>
      <c r="AG165" s="106">
        <v>5.9563326377337367</v>
      </c>
      <c r="AH165" s="106">
        <v>0</v>
      </c>
      <c r="AI165" s="106">
        <v>100</v>
      </c>
      <c r="AJ165">
        <v>40.25</v>
      </c>
      <c r="AK165">
        <v>30.02</v>
      </c>
      <c r="AL165">
        <v>57.68</v>
      </c>
      <c r="AM165">
        <v>127.94</v>
      </c>
      <c r="AN165" t="s">
        <v>1065</v>
      </c>
      <c r="AO165">
        <v>9.9</v>
      </c>
      <c r="AP165">
        <v>8.33</v>
      </c>
      <c r="AQ165">
        <v>12.806699999999999</v>
      </c>
      <c r="AR165" t="s">
        <v>1071</v>
      </c>
      <c r="AS165" t="s">
        <v>1073</v>
      </c>
      <c r="AT165" t="s">
        <v>1076</v>
      </c>
      <c r="AU165" t="s">
        <v>1077</v>
      </c>
      <c r="AV165" t="s">
        <v>1082</v>
      </c>
      <c r="AW165" t="s">
        <v>1084</v>
      </c>
      <c r="AX165" s="65">
        <f t="shared" si="49"/>
        <v>583.5</v>
      </c>
      <c r="AY165" s="65">
        <v>2862.47</v>
      </c>
      <c r="AZ165" s="106">
        <v>738.63294953725199</v>
      </c>
      <c r="BA165" s="65">
        <f t="shared" si="37"/>
        <v>4184.6029495372513</v>
      </c>
      <c r="BB165" s="65">
        <f t="shared" si="38"/>
        <v>17124.897050462747</v>
      </c>
      <c r="BC165" s="65">
        <f t="shared" si="39"/>
        <v>145.49</v>
      </c>
      <c r="BD165" s="65">
        <f t="shared" si="40"/>
        <v>23564.230000000003</v>
      </c>
      <c r="BE165" s="65">
        <f t="shared" si="41"/>
        <v>31744.309999999998</v>
      </c>
      <c r="BF165" s="65">
        <f t="shared" si="42"/>
        <v>72578.907050462745</v>
      </c>
      <c r="BG165" s="66">
        <f t="shared" si="43"/>
        <v>597.80042136246448</v>
      </c>
      <c r="BH165" s="66">
        <f t="shared" si="44"/>
        <v>29.525684569763357</v>
      </c>
      <c r="BI165" s="66">
        <f t="shared" si="45"/>
        <v>0.24248333333333336</v>
      </c>
      <c r="BJ165" s="66">
        <f t="shared" si="46"/>
        <v>40.627982758620696</v>
      </c>
      <c r="BK165" s="66">
        <f t="shared" si="47"/>
        <v>54.731568965517241</v>
      </c>
      <c r="BL165" s="66">
        <f t="shared" si="48"/>
        <v>125.13604663872887</v>
      </c>
      <c r="BM165" s="207">
        <f t="shared" si="50"/>
        <v>39879.18</v>
      </c>
    </row>
    <row r="166" spans="1:65" x14ac:dyDescent="0.35">
      <c r="A166" s="1">
        <v>307</v>
      </c>
      <c r="B166">
        <v>19</v>
      </c>
      <c r="C166" t="s">
        <v>37</v>
      </c>
      <c r="D166" t="s">
        <v>1379</v>
      </c>
      <c r="E166" s="6" t="s">
        <v>1109</v>
      </c>
      <c r="F166" s="7" t="s">
        <v>1110</v>
      </c>
      <c r="G166" s="6">
        <v>-15.37</v>
      </c>
      <c r="H166" s="6">
        <v>-48.78</v>
      </c>
      <c r="I166" s="6">
        <v>770</v>
      </c>
      <c r="J166" s="8">
        <v>31081.371963744201</v>
      </c>
      <c r="K166" t="s">
        <v>1166</v>
      </c>
      <c r="L166" t="s">
        <v>1062</v>
      </c>
      <c r="M166">
        <v>600</v>
      </c>
      <c r="N166">
        <v>600</v>
      </c>
      <c r="O166">
        <v>1.65</v>
      </c>
      <c r="P166">
        <v>18594.099999999999</v>
      </c>
      <c r="Q166">
        <v>18875.330000000002</v>
      </c>
      <c r="R166">
        <v>5266.4</v>
      </c>
      <c r="S166">
        <v>34606.78</v>
      </c>
      <c r="T166">
        <v>0</v>
      </c>
      <c r="U166">
        <v>4572.29</v>
      </c>
      <c r="V166">
        <v>0</v>
      </c>
      <c r="W166" s="181">
        <f t="shared" si="34"/>
        <v>23166.39</v>
      </c>
      <c r="X166" s="181">
        <f t="shared" si="35"/>
        <v>38.61065</v>
      </c>
      <c r="Y166" s="174">
        <v>81916.539999999994</v>
      </c>
      <c r="Z166" s="181">
        <f t="shared" si="36"/>
        <v>136.52756666666664</v>
      </c>
      <c r="AA166" s="174">
        <v>2.014245230572483E-3</v>
      </c>
      <c r="AB166" s="174">
        <v>22.698834691992609</v>
      </c>
      <c r="AC166" s="174">
        <v>23.042147532110121</v>
      </c>
      <c r="AD166" s="174">
        <v>6.4289824741132868</v>
      </c>
      <c r="AE166" s="174">
        <v>42.24638882452799</v>
      </c>
      <c r="AF166">
        <v>0</v>
      </c>
      <c r="AG166" s="106">
        <v>5.5816444395722771</v>
      </c>
      <c r="AH166" s="106">
        <v>0</v>
      </c>
      <c r="AI166" s="106">
        <v>100</v>
      </c>
      <c r="AJ166">
        <v>40.24</v>
      </c>
      <c r="AK166">
        <v>38.61</v>
      </c>
      <c r="AL166">
        <v>57.68</v>
      </c>
      <c r="AM166">
        <v>136.53</v>
      </c>
      <c r="AN166" t="s">
        <v>1066</v>
      </c>
      <c r="AO166">
        <v>9.9</v>
      </c>
      <c r="AP166">
        <v>8.33</v>
      </c>
      <c r="AQ166">
        <v>12.806699999999999</v>
      </c>
      <c r="AR166" t="s">
        <v>1071</v>
      </c>
      <c r="AS166" t="s">
        <v>1073</v>
      </c>
      <c r="AT166" t="s">
        <v>1076</v>
      </c>
      <c r="AU166" t="s">
        <v>1077</v>
      </c>
      <c r="AV166" t="s">
        <v>1082</v>
      </c>
      <c r="AW166" t="s">
        <v>1084</v>
      </c>
      <c r="AX166" s="65">
        <f t="shared" si="49"/>
        <v>583.5</v>
      </c>
      <c r="AY166" s="65">
        <v>2862.47</v>
      </c>
      <c r="AZ166" s="106">
        <v>993.52415800786866</v>
      </c>
      <c r="BA166" s="65">
        <f t="shared" si="37"/>
        <v>4439.4941580078685</v>
      </c>
      <c r="BB166" s="65">
        <f t="shared" si="38"/>
        <v>22172.86584199213</v>
      </c>
      <c r="BC166" s="65">
        <f t="shared" si="39"/>
        <v>1.65</v>
      </c>
      <c r="BD166" s="65">
        <f t="shared" si="40"/>
        <v>23558.230000000003</v>
      </c>
      <c r="BE166" s="65">
        <f t="shared" si="41"/>
        <v>31744.309999999998</v>
      </c>
      <c r="BF166" s="65">
        <f t="shared" si="42"/>
        <v>77477.04584199212</v>
      </c>
      <c r="BG166" s="66">
        <f t="shared" si="43"/>
        <v>634.21345114398116</v>
      </c>
      <c r="BH166" s="66">
        <f t="shared" si="44"/>
        <v>38.229079037917465</v>
      </c>
      <c r="BI166" s="66">
        <f t="shared" si="45"/>
        <v>2.7499999999999998E-3</v>
      </c>
      <c r="BJ166" s="66">
        <f t="shared" si="46"/>
        <v>40.617637931034487</v>
      </c>
      <c r="BK166" s="66">
        <f t="shared" si="47"/>
        <v>54.731568965517241</v>
      </c>
      <c r="BL166" s="66">
        <f t="shared" si="48"/>
        <v>133.58111352067607</v>
      </c>
      <c r="BM166" s="207">
        <f t="shared" si="50"/>
        <v>39873.18</v>
      </c>
    </row>
    <row r="167" spans="1:65" x14ac:dyDescent="0.35">
      <c r="A167" s="1">
        <v>308</v>
      </c>
      <c r="B167">
        <v>19</v>
      </c>
      <c r="C167" t="s">
        <v>37</v>
      </c>
      <c r="D167" t="s">
        <v>1380</v>
      </c>
      <c r="E167" s="6" t="s">
        <v>1111</v>
      </c>
      <c r="F167" s="7" t="s">
        <v>1112</v>
      </c>
      <c r="G167" s="6">
        <v>-22.86</v>
      </c>
      <c r="H167" s="6">
        <v>-43.41</v>
      </c>
      <c r="I167" s="6">
        <v>45</v>
      </c>
      <c r="J167" s="8">
        <v>45016.2336447989</v>
      </c>
      <c r="K167" t="s">
        <v>1166</v>
      </c>
      <c r="L167" t="s">
        <v>1062</v>
      </c>
      <c r="M167">
        <v>600</v>
      </c>
      <c r="N167">
        <v>600</v>
      </c>
      <c r="O167">
        <v>0</v>
      </c>
      <c r="P167">
        <v>18019.59</v>
      </c>
      <c r="Q167">
        <v>18875.330000000002</v>
      </c>
      <c r="R167">
        <v>5262.4</v>
      </c>
      <c r="S167">
        <v>34606.78</v>
      </c>
      <c r="T167">
        <v>0</v>
      </c>
      <c r="U167">
        <v>4572.29</v>
      </c>
      <c r="V167">
        <v>0</v>
      </c>
      <c r="W167" s="181">
        <f t="shared" si="34"/>
        <v>22591.88</v>
      </c>
      <c r="X167" s="181">
        <f t="shared" si="35"/>
        <v>37.653133333333336</v>
      </c>
      <c r="Y167" s="174">
        <v>81336.38</v>
      </c>
      <c r="Z167" s="181">
        <f t="shared" si="36"/>
        <v>135.56063333333333</v>
      </c>
      <c r="AA167" s="174">
        <v>0</v>
      </c>
      <c r="AB167" s="174">
        <v>22.15440372438508</v>
      </c>
      <c r="AC167" s="174">
        <v>23.206503658018711</v>
      </c>
      <c r="AD167" s="174">
        <v>6.4699215775277912</v>
      </c>
      <c r="AE167" s="174">
        <v>42.547725876170048</v>
      </c>
      <c r="AF167">
        <v>0</v>
      </c>
      <c r="AG167" s="106">
        <v>5.6214574585197914</v>
      </c>
      <c r="AH167" s="106">
        <v>0</v>
      </c>
      <c r="AI167" s="106">
        <v>100</v>
      </c>
      <c r="AJ167">
        <v>40.229999999999997</v>
      </c>
      <c r="AK167">
        <v>37.65</v>
      </c>
      <c r="AL167">
        <v>57.68</v>
      </c>
      <c r="AM167">
        <v>135.56</v>
      </c>
      <c r="AN167" t="s">
        <v>1067</v>
      </c>
      <c r="AO167">
        <v>9.9</v>
      </c>
      <c r="AP167">
        <v>8.33</v>
      </c>
      <c r="AQ167">
        <v>12.806699999999999</v>
      </c>
      <c r="AR167" t="s">
        <v>1071</v>
      </c>
      <c r="AS167" t="s">
        <v>1073</v>
      </c>
      <c r="AT167" t="s">
        <v>1076</v>
      </c>
      <c r="AU167" t="s">
        <v>1077</v>
      </c>
      <c r="AV167" t="s">
        <v>1082</v>
      </c>
      <c r="AW167" t="s">
        <v>1084</v>
      </c>
      <c r="AX167" s="65">
        <f t="shared" si="49"/>
        <v>583.5</v>
      </c>
      <c r="AY167" s="65">
        <v>2862.47</v>
      </c>
      <c r="AZ167" s="106">
        <v>986.00567765655478</v>
      </c>
      <c r="BA167" s="65">
        <f t="shared" si="37"/>
        <v>4431.9756776565546</v>
      </c>
      <c r="BB167" s="65">
        <f t="shared" si="38"/>
        <v>21605.874322343447</v>
      </c>
      <c r="BC167" s="65">
        <f t="shared" si="39"/>
        <v>0</v>
      </c>
      <c r="BD167" s="65">
        <f t="shared" si="40"/>
        <v>23554.230000000003</v>
      </c>
      <c r="BE167" s="65">
        <f t="shared" si="41"/>
        <v>31744.309999999998</v>
      </c>
      <c r="BF167" s="65">
        <f t="shared" si="42"/>
        <v>76904.404322343456</v>
      </c>
      <c r="BG167" s="66">
        <f t="shared" si="43"/>
        <v>633.13938252236494</v>
      </c>
      <c r="BH167" s="66">
        <f t="shared" si="44"/>
        <v>37.251507452316289</v>
      </c>
      <c r="BI167" s="66">
        <f t="shared" si="45"/>
        <v>0</v>
      </c>
      <c r="BJ167" s="66">
        <f t="shared" si="46"/>
        <v>40.610741379310348</v>
      </c>
      <c r="BK167" s="66">
        <f t="shared" si="47"/>
        <v>54.731568965517241</v>
      </c>
      <c r="BL167" s="66">
        <f t="shared" si="48"/>
        <v>132.59380055576457</v>
      </c>
      <c r="BM167" s="207">
        <f t="shared" si="50"/>
        <v>39869.18</v>
      </c>
    </row>
    <row r="168" spans="1:65" x14ac:dyDescent="0.35">
      <c r="A168" s="1">
        <v>309</v>
      </c>
      <c r="B168">
        <v>19</v>
      </c>
      <c r="C168" t="s">
        <v>37</v>
      </c>
      <c r="D168" t="s">
        <v>1381</v>
      </c>
      <c r="E168" s="6" t="s">
        <v>1113</v>
      </c>
      <c r="F168" s="7" t="s">
        <v>1114</v>
      </c>
      <c r="G168" s="6">
        <v>-20.32</v>
      </c>
      <c r="H168" s="6">
        <v>-40.340000000000003</v>
      </c>
      <c r="I168" s="6">
        <v>9</v>
      </c>
      <c r="J168" s="8">
        <v>54061.366139626101</v>
      </c>
      <c r="K168" t="s">
        <v>1166</v>
      </c>
      <c r="L168" t="s">
        <v>1062</v>
      </c>
      <c r="M168">
        <v>600</v>
      </c>
      <c r="N168">
        <v>600</v>
      </c>
      <c r="O168">
        <v>0</v>
      </c>
      <c r="P168">
        <v>19422.900000000001</v>
      </c>
      <c r="Q168">
        <v>18875.330000000002</v>
      </c>
      <c r="R168">
        <v>5264.2</v>
      </c>
      <c r="S168">
        <v>34606.78</v>
      </c>
      <c r="T168">
        <v>0</v>
      </c>
      <c r="U168">
        <v>4572.29</v>
      </c>
      <c r="V168">
        <v>0</v>
      </c>
      <c r="W168" s="181">
        <f t="shared" si="34"/>
        <v>23995.190000000002</v>
      </c>
      <c r="X168" s="181">
        <f t="shared" si="35"/>
        <v>39.991983333333337</v>
      </c>
      <c r="Y168" s="174">
        <v>82741.490000000005</v>
      </c>
      <c r="Z168" s="181">
        <f t="shared" si="36"/>
        <v>137.90248333333335</v>
      </c>
      <c r="AA168" s="174">
        <v>0</v>
      </c>
      <c r="AB168" s="174">
        <v>23.474196560878951</v>
      </c>
      <c r="AC168" s="174">
        <v>22.81241249100059</v>
      </c>
      <c r="AD168" s="174">
        <v>6.3622252874585641</v>
      </c>
      <c r="AE168" s="174">
        <v>41.825183472040443</v>
      </c>
      <c r="AF168">
        <v>0</v>
      </c>
      <c r="AG168" s="106">
        <v>5.5259942744565027</v>
      </c>
      <c r="AH168" s="106">
        <v>0</v>
      </c>
      <c r="AI168" s="106">
        <v>100</v>
      </c>
      <c r="AJ168">
        <v>40.229999999999997</v>
      </c>
      <c r="AK168">
        <v>39.99</v>
      </c>
      <c r="AL168">
        <v>57.68</v>
      </c>
      <c r="AM168">
        <v>137.9</v>
      </c>
      <c r="AN168" t="s">
        <v>1068</v>
      </c>
      <c r="AO168">
        <v>9.9</v>
      </c>
      <c r="AP168">
        <v>8.33</v>
      </c>
      <c r="AQ168">
        <v>12.806699999999999</v>
      </c>
      <c r="AR168" t="s">
        <v>1071</v>
      </c>
      <c r="AS168" t="s">
        <v>1073</v>
      </c>
      <c r="AT168" t="s">
        <v>1076</v>
      </c>
      <c r="AU168" t="s">
        <v>1077</v>
      </c>
      <c r="AV168" t="s">
        <v>1082</v>
      </c>
      <c r="AW168" t="s">
        <v>1084</v>
      </c>
      <c r="AX168" s="65">
        <f t="shared" si="49"/>
        <v>583.5</v>
      </c>
      <c r="AY168" s="65">
        <v>2862.47</v>
      </c>
      <c r="AZ168" s="106">
        <v>1047.8204326062573</v>
      </c>
      <c r="BA168" s="65">
        <f t="shared" si="37"/>
        <v>4493.7904326062571</v>
      </c>
      <c r="BB168" s="65">
        <f t="shared" si="38"/>
        <v>22947.369567393744</v>
      </c>
      <c r="BC168" s="65">
        <f t="shared" si="39"/>
        <v>0</v>
      </c>
      <c r="BD168" s="65">
        <f t="shared" si="40"/>
        <v>23556.030000000002</v>
      </c>
      <c r="BE168" s="65">
        <f t="shared" si="41"/>
        <v>31744.309999999998</v>
      </c>
      <c r="BF168" s="65">
        <f t="shared" si="42"/>
        <v>78247.699567393749</v>
      </c>
      <c r="BG168" s="66">
        <f t="shared" si="43"/>
        <v>641.97006180089386</v>
      </c>
      <c r="BH168" s="66">
        <f t="shared" si="44"/>
        <v>39.564430288609906</v>
      </c>
      <c r="BI168" s="66">
        <f t="shared" si="45"/>
        <v>0</v>
      </c>
      <c r="BJ168" s="66">
        <f t="shared" si="46"/>
        <v>40.613844827586213</v>
      </c>
      <c r="BK168" s="66">
        <f t="shared" si="47"/>
        <v>54.731568965517241</v>
      </c>
      <c r="BL168" s="66">
        <f t="shared" si="48"/>
        <v>134.90982684033406</v>
      </c>
      <c r="BM168" s="207">
        <f t="shared" si="50"/>
        <v>39870.979999999996</v>
      </c>
    </row>
    <row r="169" spans="1:65" x14ac:dyDescent="0.35">
      <c r="A169" s="1">
        <v>310</v>
      </c>
      <c r="B169">
        <v>19</v>
      </c>
      <c r="C169" t="s">
        <v>37</v>
      </c>
      <c r="D169" t="s">
        <v>1382</v>
      </c>
      <c r="E169" s="6" t="s">
        <v>1115</v>
      </c>
      <c r="F169" s="7" t="s">
        <v>1116</v>
      </c>
      <c r="G169" s="6">
        <v>-8.0500000000000007</v>
      </c>
      <c r="H169" s="6">
        <v>-34.880000000000003</v>
      </c>
      <c r="I169" s="6">
        <v>10</v>
      </c>
      <c r="J169" s="8">
        <v>63550.072249703</v>
      </c>
      <c r="K169" t="s">
        <v>1166</v>
      </c>
      <c r="L169" t="s">
        <v>1062</v>
      </c>
      <c r="M169">
        <v>600</v>
      </c>
      <c r="N169">
        <v>600</v>
      </c>
      <c r="O169">
        <v>0</v>
      </c>
      <c r="P169">
        <v>21688.799999999999</v>
      </c>
      <c r="Q169">
        <v>18875.330000000002</v>
      </c>
      <c r="R169">
        <v>5250.2</v>
      </c>
      <c r="S169">
        <v>34606.78</v>
      </c>
      <c r="T169">
        <v>0</v>
      </c>
      <c r="U169">
        <v>4572.29</v>
      </c>
      <c r="V169">
        <v>0</v>
      </c>
      <c r="W169" s="181">
        <f t="shared" si="34"/>
        <v>26261.09</v>
      </c>
      <c r="X169" s="181">
        <f t="shared" si="35"/>
        <v>43.768483333333336</v>
      </c>
      <c r="Y169" s="174">
        <v>84993.39</v>
      </c>
      <c r="Z169" s="181">
        <f t="shared" si="36"/>
        <v>141.65565000000001</v>
      </c>
      <c r="AA169" s="174">
        <v>0</v>
      </c>
      <c r="AB169" s="174">
        <v>25.518219710968111</v>
      </c>
      <c r="AC169" s="174">
        <v>22.207997586635859</v>
      </c>
      <c r="AD169" s="174">
        <v>6.1771862494248087</v>
      </c>
      <c r="AE169" s="174">
        <v>40.717025171016239</v>
      </c>
      <c r="AF169">
        <v>0</v>
      </c>
      <c r="AG169" s="106">
        <v>5.3795830475758173</v>
      </c>
      <c r="AH169" s="106">
        <v>0</v>
      </c>
      <c r="AI169" s="106">
        <v>100</v>
      </c>
      <c r="AJ169">
        <v>40.21</v>
      </c>
      <c r="AK169">
        <v>43.77</v>
      </c>
      <c r="AL169">
        <v>57.68</v>
      </c>
      <c r="AM169">
        <v>141.66</v>
      </c>
      <c r="AN169" t="s">
        <v>1069</v>
      </c>
      <c r="AO169">
        <v>9.9</v>
      </c>
      <c r="AP169">
        <v>8.33</v>
      </c>
      <c r="AQ169">
        <v>12.806699999999999</v>
      </c>
      <c r="AR169" t="s">
        <v>1071</v>
      </c>
      <c r="AS169" t="s">
        <v>1073</v>
      </c>
      <c r="AT169" t="s">
        <v>1076</v>
      </c>
      <c r="AU169" t="s">
        <v>1077</v>
      </c>
      <c r="AV169" t="s">
        <v>1082</v>
      </c>
      <c r="AW169" t="s">
        <v>1084</v>
      </c>
      <c r="AX169" s="65">
        <f t="shared" si="49"/>
        <v>583.5</v>
      </c>
      <c r="AY169" s="65">
        <v>2862.47</v>
      </c>
      <c r="AZ169" s="106">
        <v>1161.3157929027379</v>
      </c>
      <c r="BA169" s="65">
        <f t="shared" si="37"/>
        <v>4607.2857929027377</v>
      </c>
      <c r="BB169" s="65">
        <f t="shared" si="38"/>
        <v>25099.774207097264</v>
      </c>
      <c r="BC169" s="65">
        <f t="shared" si="39"/>
        <v>0</v>
      </c>
      <c r="BD169" s="65">
        <f t="shared" si="40"/>
        <v>23542.030000000002</v>
      </c>
      <c r="BE169" s="65">
        <f t="shared" si="41"/>
        <v>31744.309999999998</v>
      </c>
      <c r="BF169" s="65">
        <f t="shared" si="42"/>
        <v>80386.104207097262</v>
      </c>
      <c r="BG169" s="66">
        <f t="shared" si="43"/>
        <v>658.18368470039115</v>
      </c>
      <c r="BH169" s="66">
        <f t="shared" si="44"/>
        <v>43.275472770857348</v>
      </c>
      <c r="BI169" s="66">
        <f t="shared" si="45"/>
        <v>0</v>
      </c>
      <c r="BJ169" s="66">
        <f t="shared" si="46"/>
        <v>40.589706896551725</v>
      </c>
      <c r="BK169" s="66">
        <f t="shared" si="47"/>
        <v>54.731568965517241</v>
      </c>
      <c r="BL169" s="66">
        <f t="shared" si="48"/>
        <v>138.596731391547</v>
      </c>
      <c r="BM169" s="207">
        <f t="shared" si="50"/>
        <v>39856.979999999996</v>
      </c>
    </row>
    <row r="170" spans="1:65" x14ac:dyDescent="0.35">
      <c r="A170" s="1">
        <v>311</v>
      </c>
      <c r="B170">
        <v>19</v>
      </c>
      <c r="C170" t="s">
        <v>37</v>
      </c>
      <c r="D170" t="s">
        <v>1383</v>
      </c>
      <c r="E170" s="6" t="s">
        <v>1117</v>
      </c>
      <c r="F170" s="7" t="s">
        <v>1118</v>
      </c>
      <c r="G170" s="6">
        <v>-3.8</v>
      </c>
      <c r="H170" s="6">
        <v>-38.53</v>
      </c>
      <c r="I170" s="6">
        <v>41</v>
      </c>
      <c r="J170" s="8">
        <v>71394.000753582499</v>
      </c>
      <c r="K170" t="s">
        <v>1166</v>
      </c>
      <c r="L170" t="s">
        <v>1062</v>
      </c>
      <c r="M170">
        <v>600</v>
      </c>
      <c r="N170">
        <v>600</v>
      </c>
      <c r="O170">
        <v>0</v>
      </c>
      <c r="P170">
        <v>21812.79</v>
      </c>
      <c r="Q170">
        <v>18875.330000000002</v>
      </c>
      <c r="R170">
        <v>5255.2</v>
      </c>
      <c r="S170">
        <v>34606.78</v>
      </c>
      <c r="T170">
        <v>0</v>
      </c>
      <c r="U170">
        <v>4572.29</v>
      </c>
      <c r="V170">
        <v>0</v>
      </c>
      <c r="W170" s="181">
        <f t="shared" si="34"/>
        <v>26385.08</v>
      </c>
      <c r="X170" s="181">
        <f t="shared" si="35"/>
        <v>43.975133333333339</v>
      </c>
      <c r="Y170" s="174">
        <v>85122.38</v>
      </c>
      <c r="Z170" s="181">
        <f t="shared" si="36"/>
        <v>141.87063333333333</v>
      </c>
      <c r="AA170" s="174">
        <v>0</v>
      </c>
      <c r="AB170" s="174">
        <v>25.625211607100269</v>
      </c>
      <c r="AC170" s="174">
        <v>22.174344749289201</v>
      </c>
      <c r="AD170" s="174">
        <v>6.173699560562099</v>
      </c>
      <c r="AE170" s="174">
        <v>40.655324721888647</v>
      </c>
      <c r="AF170">
        <v>0</v>
      </c>
      <c r="AG170" s="106">
        <v>5.3714311089516054</v>
      </c>
      <c r="AH170" s="106">
        <v>0</v>
      </c>
      <c r="AI170" s="106">
        <v>100</v>
      </c>
      <c r="AJ170">
        <v>40.22</v>
      </c>
      <c r="AK170">
        <v>43.98</v>
      </c>
      <c r="AL170">
        <v>57.68</v>
      </c>
      <c r="AM170">
        <v>141.87</v>
      </c>
      <c r="AN170" t="s">
        <v>1070</v>
      </c>
      <c r="AO170">
        <v>9.9</v>
      </c>
      <c r="AP170">
        <v>8.33</v>
      </c>
      <c r="AQ170">
        <v>12.806699999999999</v>
      </c>
      <c r="AR170" t="s">
        <v>1071</v>
      </c>
      <c r="AS170" t="s">
        <v>1073</v>
      </c>
      <c r="AT170" t="s">
        <v>1076</v>
      </c>
      <c r="AU170" t="s">
        <v>1077</v>
      </c>
      <c r="AV170" t="s">
        <v>1082</v>
      </c>
      <c r="AW170" t="s">
        <v>1084</v>
      </c>
      <c r="AX170" s="65">
        <f t="shared" si="49"/>
        <v>583.5</v>
      </c>
      <c r="AY170" s="65">
        <v>2862.47</v>
      </c>
      <c r="AZ170" s="106">
        <v>1144.1802963608047</v>
      </c>
      <c r="BA170" s="65">
        <f t="shared" si="37"/>
        <v>4590.1502963608045</v>
      </c>
      <c r="BB170" s="65">
        <f t="shared" si="38"/>
        <v>25240.899703639196</v>
      </c>
      <c r="BC170" s="65">
        <f t="shared" si="39"/>
        <v>0</v>
      </c>
      <c r="BD170" s="65">
        <f t="shared" si="40"/>
        <v>23547.030000000002</v>
      </c>
      <c r="BE170" s="65">
        <f t="shared" si="41"/>
        <v>31744.309999999998</v>
      </c>
      <c r="BF170" s="65">
        <f t="shared" si="42"/>
        <v>80532.229703639197</v>
      </c>
      <c r="BG170" s="66">
        <f t="shared" si="43"/>
        <v>655.73575662297208</v>
      </c>
      <c r="BH170" s="66">
        <f t="shared" si="44"/>
        <v>43.518792592481368</v>
      </c>
      <c r="BI170" s="66">
        <f t="shared" si="45"/>
        <v>0</v>
      </c>
      <c r="BJ170" s="66">
        <f t="shared" si="46"/>
        <v>40.598327586206899</v>
      </c>
      <c r="BK170" s="66">
        <f t="shared" si="47"/>
        <v>54.731568965517241</v>
      </c>
      <c r="BL170" s="66">
        <f t="shared" si="48"/>
        <v>138.8486719028262</v>
      </c>
      <c r="BM170" s="207">
        <f t="shared" si="50"/>
        <v>39861.979999999996</v>
      </c>
    </row>
    <row r="171" spans="1:65" x14ac:dyDescent="0.35">
      <c r="A171" s="1">
        <v>320</v>
      </c>
      <c r="B171">
        <v>20</v>
      </c>
      <c r="C171" t="s">
        <v>37</v>
      </c>
      <c r="D171" t="s">
        <v>1384</v>
      </c>
      <c r="E171" s="6" t="s">
        <v>1104</v>
      </c>
      <c r="F171" s="7" t="s">
        <v>1105</v>
      </c>
      <c r="G171" s="6">
        <v>-22.74</v>
      </c>
      <c r="H171" s="6">
        <v>-45.59</v>
      </c>
      <c r="I171" s="6">
        <v>1642</v>
      </c>
      <c r="J171" s="8">
        <v>3495.45982983364</v>
      </c>
      <c r="K171" t="s">
        <v>1166</v>
      </c>
      <c r="L171" t="s">
        <v>1062</v>
      </c>
      <c r="M171">
        <v>600</v>
      </c>
      <c r="N171">
        <v>600</v>
      </c>
      <c r="O171">
        <v>871.11</v>
      </c>
      <c r="P171">
        <v>7256.32</v>
      </c>
      <c r="Q171">
        <v>18875.330000000002</v>
      </c>
      <c r="R171">
        <v>5265.2</v>
      </c>
      <c r="S171">
        <v>34606.78</v>
      </c>
      <c r="T171">
        <v>0</v>
      </c>
      <c r="U171">
        <v>4744.55</v>
      </c>
      <c r="V171">
        <v>0</v>
      </c>
      <c r="W171" s="181">
        <f t="shared" si="34"/>
        <v>12000.869999999999</v>
      </c>
      <c r="X171" s="181">
        <f t="shared" si="35"/>
        <v>20.001449999999998</v>
      </c>
      <c r="Y171" s="174">
        <v>71619.28</v>
      </c>
      <c r="Z171" s="181">
        <f t="shared" si="36"/>
        <v>119.36546666666666</v>
      </c>
      <c r="AA171" s="174">
        <v>1.216306558792549</v>
      </c>
      <c r="AB171" s="174">
        <v>10.13179691278661</v>
      </c>
      <c r="AC171" s="174">
        <v>26.355096002082121</v>
      </c>
      <c r="AD171" s="174">
        <v>7.3516516781514687</v>
      </c>
      <c r="AE171" s="174">
        <v>48.320480183548341</v>
      </c>
      <c r="AF171">
        <v>0</v>
      </c>
      <c r="AG171" s="106">
        <v>6.6246826273595598</v>
      </c>
      <c r="AH171" s="106">
        <v>0</v>
      </c>
      <c r="AI171" s="106">
        <v>100</v>
      </c>
      <c r="AJ171">
        <v>40.229999999999997</v>
      </c>
      <c r="AK171">
        <v>21.45</v>
      </c>
      <c r="AL171">
        <v>57.68</v>
      </c>
      <c r="AM171">
        <v>119.37</v>
      </c>
      <c r="AN171" t="s">
        <v>1063</v>
      </c>
      <c r="AO171">
        <v>9.9</v>
      </c>
      <c r="AP171">
        <v>8.33</v>
      </c>
      <c r="AQ171">
        <v>12.806699999999999</v>
      </c>
      <c r="AR171" t="s">
        <v>1071</v>
      </c>
      <c r="AS171" t="s">
        <v>1073</v>
      </c>
      <c r="AT171" t="s">
        <v>1076</v>
      </c>
      <c r="AU171" t="s">
        <v>1077</v>
      </c>
      <c r="AV171" t="s">
        <v>1080</v>
      </c>
      <c r="AW171" t="s">
        <v>1083</v>
      </c>
      <c r="AX171" s="65">
        <f t="shared" si="49"/>
        <v>583.5</v>
      </c>
      <c r="AY171" s="65">
        <v>2862.47</v>
      </c>
      <c r="AZ171" s="106">
        <v>465.31636619522419</v>
      </c>
      <c r="BA171" s="65">
        <f t="shared" si="37"/>
        <v>3911.2863661952242</v>
      </c>
      <c r="BB171" s="65">
        <f t="shared" si="38"/>
        <v>11535.553633804775</v>
      </c>
      <c r="BC171" s="65">
        <f t="shared" si="39"/>
        <v>871.11</v>
      </c>
      <c r="BD171" s="65">
        <f t="shared" si="40"/>
        <v>23557.030000000002</v>
      </c>
      <c r="BE171" s="65">
        <f t="shared" si="41"/>
        <v>31744.309999999998</v>
      </c>
      <c r="BF171" s="65">
        <f t="shared" si="42"/>
        <v>67707.99363380477</v>
      </c>
      <c r="BG171" s="66">
        <f t="shared" si="43"/>
        <v>558.75519517074633</v>
      </c>
      <c r="BH171" s="66">
        <f t="shared" si="44"/>
        <v>19.888885575525475</v>
      </c>
      <c r="BI171" s="66">
        <f t="shared" si="45"/>
        <v>1.4518500000000001</v>
      </c>
      <c r="BJ171" s="66">
        <f t="shared" si="46"/>
        <v>40.615568965517248</v>
      </c>
      <c r="BK171" s="66">
        <f t="shared" si="47"/>
        <v>54.731568965517241</v>
      </c>
      <c r="BL171" s="66">
        <f t="shared" si="48"/>
        <v>116.73792005828409</v>
      </c>
      <c r="BM171" s="207">
        <f t="shared" si="50"/>
        <v>39871.979999999996</v>
      </c>
    </row>
    <row r="172" spans="1:65" x14ac:dyDescent="0.35">
      <c r="A172" s="1">
        <v>321</v>
      </c>
      <c r="B172">
        <v>20</v>
      </c>
      <c r="C172" t="s">
        <v>37</v>
      </c>
      <c r="D172" t="s">
        <v>1385</v>
      </c>
      <c r="E172" s="6" t="s">
        <v>1104</v>
      </c>
      <c r="F172" s="7" t="s">
        <v>1106</v>
      </c>
      <c r="G172" s="6">
        <v>-23.85</v>
      </c>
      <c r="H172" s="6">
        <v>-46.64</v>
      </c>
      <c r="I172" s="6">
        <v>792</v>
      </c>
      <c r="J172" s="8">
        <v>14172.2970393051</v>
      </c>
      <c r="K172" t="s">
        <v>1166</v>
      </c>
      <c r="L172" t="s">
        <v>1062</v>
      </c>
      <c r="M172">
        <v>600</v>
      </c>
      <c r="N172">
        <v>600</v>
      </c>
      <c r="O172">
        <v>215.53</v>
      </c>
      <c r="P172">
        <v>11237.22</v>
      </c>
      <c r="Q172">
        <v>18875.330000000002</v>
      </c>
      <c r="R172">
        <v>5266.4</v>
      </c>
      <c r="S172">
        <v>34606.78</v>
      </c>
      <c r="T172">
        <v>0</v>
      </c>
      <c r="U172">
        <v>4744.55</v>
      </c>
      <c r="V172">
        <v>0</v>
      </c>
      <c r="W172" s="181">
        <f t="shared" si="34"/>
        <v>15981.77</v>
      </c>
      <c r="X172" s="181">
        <f t="shared" si="35"/>
        <v>26.636283333333335</v>
      </c>
      <c r="Y172" s="174">
        <v>74945.789999999994</v>
      </c>
      <c r="Z172" s="181">
        <f t="shared" si="36"/>
        <v>124.90964999999998</v>
      </c>
      <c r="AA172" s="174">
        <v>0.28758119702254131</v>
      </c>
      <c r="AB172" s="174">
        <v>14.993797516845181</v>
      </c>
      <c r="AC172" s="174">
        <v>25.18531060917498</v>
      </c>
      <c r="AD172" s="174">
        <v>7.026945743049744</v>
      </c>
      <c r="AE172" s="174">
        <v>46.175749164829668</v>
      </c>
      <c r="AF172">
        <v>0</v>
      </c>
      <c r="AG172" s="106">
        <v>6.3306424550331659</v>
      </c>
      <c r="AH172" s="106">
        <v>0</v>
      </c>
      <c r="AI172" s="106">
        <v>100</v>
      </c>
      <c r="AJ172">
        <v>40.24</v>
      </c>
      <c r="AK172">
        <v>27</v>
      </c>
      <c r="AL172">
        <v>57.68</v>
      </c>
      <c r="AM172">
        <v>124.91</v>
      </c>
      <c r="AN172" t="s">
        <v>1064</v>
      </c>
      <c r="AO172">
        <v>9.9</v>
      </c>
      <c r="AP172">
        <v>8.33</v>
      </c>
      <c r="AQ172">
        <v>12.806699999999999</v>
      </c>
      <c r="AR172" t="s">
        <v>1071</v>
      </c>
      <c r="AS172" t="s">
        <v>1073</v>
      </c>
      <c r="AT172" t="s">
        <v>1076</v>
      </c>
      <c r="AU172" t="s">
        <v>1077</v>
      </c>
      <c r="AV172" t="s">
        <v>1080</v>
      </c>
      <c r="AW172" t="s">
        <v>1083</v>
      </c>
      <c r="AX172" s="65">
        <f t="shared" si="49"/>
        <v>583.5</v>
      </c>
      <c r="AY172" s="65">
        <v>2862.47</v>
      </c>
      <c r="AZ172" s="106">
        <v>677.62427722237703</v>
      </c>
      <c r="BA172" s="65">
        <f t="shared" si="37"/>
        <v>4123.5942772223771</v>
      </c>
      <c r="BB172" s="65">
        <f t="shared" si="38"/>
        <v>15304.145722777623</v>
      </c>
      <c r="BC172" s="65">
        <f t="shared" si="39"/>
        <v>215.53</v>
      </c>
      <c r="BD172" s="65">
        <f t="shared" si="40"/>
        <v>23558.230000000003</v>
      </c>
      <c r="BE172" s="65">
        <f t="shared" si="41"/>
        <v>31744.309999999998</v>
      </c>
      <c r="BF172" s="65">
        <f t="shared" si="42"/>
        <v>70822.195722777615</v>
      </c>
      <c r="BG172" s="66">
        <f t="shared" si="43"/>
        <v>589.08489674605391</v>
      </c>
      <c r="BH172" s="66">
        <f t="shared" si="44"/>
        <v>26.386458142720038</v>
      </c>
      <c r="BI172" s="66">
        <f t="shared" si="45"/>
        <v>0.35921666666666668</v>
      </c>
      <c r="BJ172" s="66">
        <f t="shared" si="46"/>
        <v>40.617637931034487</v>
      </c>
      <c r="BK172" s="66">
        <f t="shared" si="47"/>
        <v>54.731568965517241</v>
      </c>
      <c r="BL172" s="66">
        <f t="shared" si="48"/>
        <v>122.10723400478899</v>
      </c>
      <c r="BM172" s="207">
        <f t="shared" si="50"/>
        <v>39873.18</v>
      </c>
    </row>
    <row r="173" spans="1:65" x14ac:dyDescent="0.35">
      <c r="A173" s="1">
        <v>322</v>
      </c>
      <c r="B173">
        <v>20</v>
      </c>
      <c r="C173" t="s">
        <v>37</v>
      </c>
      <c r="D173" t="s">
        <v>1386</v>
      </c>
      <c r="E173" s="6" t="s">
        <v>1107</v>
      </c>
      <c r="F173" s="7" t="s">
        <v>1108</v>
      </c>
      <c r="G173" s="6">
        <v>-30.03</v>
      </c>
      <c r="H173" s="6">
        <v>-51.23</v>
      </c>
      <c r="I173" s="6">
        <v>47</v>
      </c>
      <c r="J173" s="8">
        <v>23954.0527728093</v>
      </c>
      <c r="K173" t="s">
        <v>1166</v>
      </c>
      <c r="L173" t="s">
        <v>1062</v>
      </c>
      <c r="M173">
        <v>600</v>
      </c>
      <c r="N173">
        <v>600</v>
      </c>
      <c r="O173">
        <v>343.49</v>
      </c>
      <c r="P173">
        <v>13053.75</v>
      </c>
      <c r="Q173">
        <v>18875.330000000002</v>
      </c>
      <c r="R173">
        <v>5272.4</v>
      </c>
      <c r="S173">
        <v>34606.78</v>
      </c>
      <c r="T173">
        <v>0</v>
      </c>
      <c r="U173">
        <v>4744.55</v>
      </c>
      <c r="V173">
        <v>0</v>
      </c>
      <c r="W173" s="181">
        <f t="shared" si="34"/>
        <v>17798.3</v>
      </c>
      <c r="X173" s="181">
        <f t="shared" si="35"/>
        <v>29.663833333333333</v>
      </c>
      <c r="Y173" s="174">
        <v>76896.289999999994</v>
      </c>
      <c r="Z173" s="181">
        <f t="shared" si="36"/>
        <v>128.16048333333333</v>
      </c>
      <c r="AA173" s="174">
        <v>0.446692551747295</v>
      </c>
      <c r="AB173" s="174">
        <v>16.975786478125279</v>
      </c>
      <c r="AC173" s="174">
        <v>24.5464768196229</v>
      </c>
      <c r="AD173" s="174">
        <v>6.8565076416560542</v>
      </c>
      <c r="AE173" s="174">
        <v>45.004485912129176</v>
      </c>
      <c r="AF173">
        <v>0</v>
      </c>
      <c r="AG173" s="106">
        <v>6.1700636012478629</v>
      </c>
      <c r="AH173" s="106">
        <v>0</v>
      </c>
      <c r="AI173" s="106">
        <v>100</v>
      </c>
      <c r="AJ173">
        <v>40.25</v>
      </c>
      <c r="AK173">
        <v>30.24</v>
      </c>
      <c r="AL173">
        <v>57.68</v>
      </c>
      <c r="AM173">
        <v>128.16</v>
      </c>
      <c r="AN173" t="s">
        <v>1065</v>
      </c>
      <c r="AO173">
        <v>9.9</v>
      </c>
      <c r="AP173">
        <v>8.33</v>
      </c>
      <c r="AQ173">
        <v>12.806699999999999</v>
      </c>
      <c r="AR173" t="s">
        <v>1071</v>
      </c>
      <c r="AS173" t="s">
        <v>1073</v>
      </c>
      <c r="AT173" t="s">
        <v>1076</v>
      </c>
      <c r="AU173" t="s">
        <v>1077</v>
      </c>
      <c r="AV173" t="s">
        <v>1080</v>
      </c>
      <c r="AW173" t="s">
        <v>1083</v>
      </c>
      <c r="AX173" s="65">
        <f t="shared" si="49"/>
        <v>583.5</v>
      </c>
      <c r="AY173" s="65">
        <v>2862.47</v>
      </c>
      <c r="AZ173" s="106">
        <v>741.78929484733521</v>
      </c>
      <c r="BA173" s="65">
        <f t="shared" si="37"/>
        <v>4187.7592948473348</v>
      </c>
      <c r="BB173" s="65">
        <f t="shared" si="38"/>
        <v>17056.510705152665</v>
      </c>
      <c r="BC173" s="65">
        <f t="shared" si="39"/>
        <v>343.49</v>
      </c>
      <c r="BD173" s="65">
        <f t="shared" si="40"/>
        <v>23564.230000000003</v>
      </c>
      <c r="BE173" s="65">
        <f t="shared" si="41"/>
        <v>31744.309999999998</v>
      </c>
      <c r="BF173" s="65">
        <f t="shared" si="42"/>
        <v>72708.530705152662</v>
      </c>
      <c r="BG173" s="66">
        <f t="shared" si="43"/>
        <v>598.25132783533354</v>
      </c>
      <c r="BH173" s="66">
        <f t="shared" si="44"/>
        <v>29.407777077849421</v>
      </c>
      <c r="BI173" s="66">
        <f t="shared" si="45"/>
        <v>0.57248333333333334</v>
      </c>
      <c r="BJ173" s="66">
        <f t="shared" si="46"/>
        <v>40.627982758620696</v>
      </c>
      <c r="BK173" s="66">
        <f t="shared" si="47"/>
        <v>54.731568965517241</v>
      </c>
      <c r="BL173" s="66">
        <f t="shared" si="48"/>
        <v>125.35953569853908</v>
      </c>
      <c r="BM173" s="207">
        <f t="shared" si="50"/>
        <v>39879.18</v>
      </c>
    </row>
    <row r="174" spans="1:65" x14ac:dyDescent="0.35">
      <c r="A174" s="1">
        <v>323</v>
      </c>
      <c r="B174">
        <v>20</v>
      </c>
      <c r="C174" t="s">
        <v>37</v>
      </c>
      <c r="D174" t="s">
        <v>1387</v>
      </c>
      <c r="E174" s="6" t="s">
        <v>1109</v>
      </c>
      <c r="F174" s="7" t="s">
        <v>1110</v>
      </c>
      <c r="G174" s="6">
        <v>-15.37</v>
      </c>
      <c r="H174" s="6">
        <v>-48.78</v>
      </c>
      <c r="I174" s="6">
        <v>770</v>
      </c>
      <c r="J174" s="8">
        <v>31081.371963744201</v>
      </c>
      <c r="K174" t="s">
        <v>1166</v>
      </c>
      <c r="L174" t="s">
        <v>1062</v>
      </c>
      <c r="M174">
        <v>600</v>
      </c>
      <c r="N174">
        <v>600</v>
      </c>
      <c r="O174">
        <v>5.77</v>
      </c>
      <c r="P174">
        <v>19083.68</v>
      </c>
      <c r="Q174">
        <v>18875.330000000002</v>
      </c>
      <c r="R174">
        <v>5266.4</v>
      </c>
      <c r="S174">
        <v>34606.78</v>
      </c>
      <c r="T174">
        <v>0</v>
      </c>
      <c r="U174">
        <v>4744.55</v>
      </c>
      <c r="V174">
        <v>0</v>
      </c>
      <c r="W174" s="181">
        <f t="shared" si="34"/>
        <v>23828.23</v>
      </c>
      <c r="X174" s="181">
        <f t="shared" si="35"/>
        <v>39.713716666666663</v>
      </c>
      <c r="Y174" s="174">
        <v>82582.5</v>
      </c>
      <c r="Z174" s="181">
        <f t="shared" si="36"/>
        <v>137.63749999999999</v>
      </c>
      <c r="AA174" s="174">
        <v>6.9869524414978949E-3</v>
      </c>
      <c r="AB174" s="174">
        <v>23.10862470862471</v>
      </c>
      <c r="AC174" s="174">
        <v>22.856331547240639</v>
      </c>
      <c r="AD174" s="174">
        <v>6.37713801350165</v>
      </c>
      <c r="AE174" s="174">
        <v>41.905706414797322</v>
      </c>
      <c r="AF174">
        <v>0</v>
      </c>
      <c r="AG174" s="106">
        <v>5.7452244724971999</v>
      </c>
      <c r="AH174" s="106">
        <v>0</v>
      </c>
      <c r="AI174" s="106">
        <v>100</v>
      </c>
      <c r="AJ174">
        <v>40.24</v>
      </c>
      <c r="AK174">
        <v>39.72</v>
      </c>
      <c r="AL174">
        <v>57.68</v>
      </c>
      <c r="AM174">
        <v>137.63999999999999</v>
      </c>
      <c r="AN174" t="s">
        <v>1066</v>
      </c>
      <c r="AO174">
        <v>9.9</v>
      </c>
      <c r="AP174">
        <v>8.33</v>
      </c>
      <c r="AQ174">
        <v>12.806699999999999</v>
      </c>
      <c r="AR174" t="s">
        <v>1071</v>
      </c>
      <c r="AS174" t="s">
        <v>1073</v>
      </c>
      <c r="AT174" t="s">
        <v>1076</v>
      </c>
      <c r="AU174" t="s">
        <v>1077</v>
      </c>
      <c r="AV174" t="s">
        <v>1080</v>
      </c>
      <c r="AW174" t="s">
        <v>1083</v>
      </c>
      <c r="AX174" s="65">
        <f t="shared" si="49"/>
        <v>583.5</v>
      </c>
      <c r="AY174" s="65">
        <v>2862.47</v>
      </c>
      <c r="AZ174" s="106">
        <v>1009.0298416474492</v>
      </c>
      <c r="BA174" s="65">
        <f t="shared" si="37"/>
        <v>4454.9998416474491</v>
      </c>
      <c r="BB174" s="65">
        <f t="shared" si="38"/>
        <v>22819.200158352549</v>
      </c>
      <c r="BC174" s="65">
        <f t="shared" si="39"/>
        <v>5.77</v>
      </c>
      <c r="BD174" s="65">
        <f t="shared" si="40"/>
        <v>23558.230000000003</v>
      </c>
      <c r="BE174" s="65">
        <f t="shared" si="41"/>
        <v>31744.309999999998</v>
      </c>
      <c r="BF174" s="65">
        <f t="shared" si="42"/>
        <v>78127.500158352545</v>
      </c>
      <c r="BG174" s="66">
        <f t="shared" si="43"/>
        <v>636.42854880677839</v>
      </c>
      <c r="BH174" s="66">
        <f t="shared" si="44"/>
        <v>39.343448548883707</v>
      </c>
      <c r="BI174" s="66">
        <f t="shared" si="45"/>
        <v>9.6166666666666657E-3</v>
      </c>
      <c r="BJ174" s="66">
        <f t="shared" si="46"/>
        <v>40.617637931034487</v>
      </c>
      <c r="BK174" s="66">
        <f t="shared" si="47"/>
        <v>54.731568965517241</v>
      </c>
      <c r="BL174" s="66">
        <f t="shared" si="48"/>
        <v>134.70258647991818</v>
      </c>
      <c r="BM174" s="207">
        <f t="shared" si="50"/>
        <v>39873.18</v>
      </c>
    </row>
    <row r="175" spans="1:65" x14ac:dyDescent="0.35">
      <c r="A175" s="1">
        <v>324</v>
      </c>
      <c r="B175">
        <v>20</v>
      </c>
      <c r="C175" t="s">
        <v>37</v>
      </c>
      <c r="D175" t="s">
        <v>1388</v>
      </c>
      <c r="E175" s="6" t="s">
        <v>1111</v>
      </c>
      <c r="F175" s="7" t="s">
        <v>1112</v>
      </c>
      <c r="G175" s="6">
        <v>-22.86</v>
      </c>
      <c r="H175" s="6">
        <v>-43.41</v>
      </c>
      <c r="I175" s="6">
        <v>45</v>
      </c>
      <c r="J175" s="8">
        <v>45016.2336447989</v>
      </c>
      <c r="K175" t="s">
        <v>1166</v>
      </c>
      <c r="L175" t="s">
        <v>1062</v>
      </c>
      <c r="M175">
        <v>600</v>
      </c>
      <c r="N175">
        <v>600</v>
      </c>
      <c r="O175">
        <v>0</v>
      </c>
      <c r="P175">
        <v>18328.5</v>
      </c>
      <c r="Q175">
        <v>18875.330000000002</v>
      </c>
      <c r="R175">
        <v>5262.4</v>
      </c>
      <c r="S175">
        <v>34606.78</v>
      </c>
      <c r="T175">
        <v>0</v>
      </c>
      <c r="U175">
        <v>4744.55</v>
      </c>
      <c r="V175">
        <v>0</v>
      </c>
      <c r="W175" s="181">
        <f t="shared" si="34"/>
        <v>23073.05</v>
      </c>
      <c r="X175" s="181">
        <f t="shared" si="35"/>
        <v>38.455083333333334</v>
      </c>
      <c r="Y175" s="174">
        <v>81817.55</v>
      </c>
      <c r="Z175" s="181">
        <f t="shared" si="36"/>
        <v>136.36258333333333</v>
      </c>
      <c r="AA175" s="174">
        <v>0</v>
      </c>
      <c r="AB175" s="174">
        <v>22.40167299069698</v>
      </c>
      <c r="AC175" s="174">
        <v>23.070025929644679</v>
      </c>
      <c r="AD175" s="174">
        <v>6.4318718905662653</v>
      </c>
      <c r="AE175" s="174">
        <v>42.297502186266883</v>
      </c>
      <c r="AF175">
        <v>0</v>
      </c>
      <c r="AG175" s="106">
        <v>5.7989392251417939</v>
      </c>
      <c r="AH175" s="106">
        <v>0</v>
      </c>
      <c r="AI175" s="106">
        <v>100</v>
      </c>
      <c r="AJ175">
        <v>40.229999999999997</v>
      </c>
      <c r="AK175">
        <v>38.46</v>
      </c>
      <c r="AL175">
        <v>57.68</v>
      </c>
      <c r="AM175">
        <v>136.36000000000001</v>
      </c>
      <c r="AN175" t="s">
        <v>1067</v>
      </c>
      <c r="AO175">
        <v>9.9</v>
      </c>
      <c r="AP175">
        <v>8.33</v>
      </c>
      <c r="AQ175">
        <v>12.806699999999999</v>
      </c>
      <c r="AR175" t="s">
        <v>1071</v>
      </c>
      <c r="AS175" t="s">
        <v>1073</v>
      </c>
      <c r="AT175" t="s">
        <v>1076</v>
      </c>
      <c r="AU175" t="s">
        <v>1077</v>
      </c>
      <c r="AV175" t="s">
        <v>1080</v>
      </c>
      <c r="AW175" t="s">
        <v>1083</v>
      </c>
      <c r="AX175" s="65">
        <f t="shared" si="49"/>
        <v>583.5</v>
      </c>
      <c r="AY175" s="65">
        <v>2862.47</v>
      </c>
      <c r="AZ175" s="106">
        <v>998.17451710315481</v>
      </c>
      <c r="BA175" s="65">
        <f t="shared" si="37"/>
        <v>4444.1445171031546</v>
      </c>
      <c r="BB175" s="65">
        <f t="shared" si="38"/>
        <v>22074.875482896845</v>
      </c>
      <c r="BC175" s="65">
        <f t="shared" si="39"/>
        <v>0</v>
      </c>
      <c r="BD175" s="65">
        <f t="shared" si="40"/>
        <v>23554.230000000003</v>
      </c>
      <c r="BE175" s="65">
        <f t="shared" si="41"/>
        <v>31744.309999999998</v>
      </c>
      <c r="BF175" s="65">
        <f t="shared" si="42"/>
        <v>77373.405482896851</v>
      </c>
      <c r="BG175" s="66">
        <f t="shared" si="43"/>
        <v>634.8777881575935</v>
      </c>
      <c r="BH175" s="66">
        <f t="shared" si="44"/>
        <v>38.060130142925594</v>
      </c>
      <c r="BI175" s="66">
        <f t="shared" si="45"/>
        <v>0</v>
      </c>
      <c r="BJ175" s="66">
        <f t="shared" si="46"/>
        <v>40.610741379310348</v>
      </c>
      <c r="BK175" s="66">
        <f t="shared" si="47"/>
        <v>54.731568965517241</v>
      </c>
      <c r="BL175" s="66">
        <f t="shared" si="48"/>
        <v>133.40242324637387</v>
      </c>
      <c r="BM175" s="207">
        <f t="shared" si="50"/>
        <v>39869.18</v>
      </c>
    </row>
    <row r="176" spans="1:65" x14ac:dyDescent="0.35">
      <c r="A176" s="1">
        <v>325</v>
      </c>
      <c r="B176">
        <v>20</v>
      </c>
      <c r="C176" t="s">
        <v>37</v>
      </c>
      <c r="D176" t="s">
        <v>1389</v>
      </c>
      <c r="E176" s="6" t="s">
        <v>1113</v>
      </c>
      <c r="F176" s="7" t="s">
        <v>1114</v>
      </c>
      <c r="G176" s="6">
        <v>-20.32</v>
      </c>
      <c r="H176" s="6">
        <v>-40.340000000000003</v>
      </c>
      <c r="I176" s="6">
        <v>9</v>
      </c>
      <c r="J176" s="8">
        <v>54061.366139626101</v>
      </c>
      <c r="K176" t="s">
        <v>1166</v>
      </c>
      <c r="L176" t="s">
        <v>1062</v>
      </c>
      <c r="M176">
        <v>600</v>
      </c>
      <c r="N176">
        <v>600</v>
      </c>
      <c r="O176">
        <v>0</v>
      </c>
      <c r="P176">
        <v>20292.48</v>
      </c>
      <c r="Q176">
        <v>18875.330000000002</v>
      </c>
      <c r="R176">
        <v>5264.2</v>
      </c>
      <c r="S176">
        <v>34606.78</v>
      </c>
      <c r="T176">
        <v>0</v>
      </c>
      <c r="U176">
        <v>4744.55</v>
      </c>
      <c r="V176">
        <v>0</v>
      </c>
      <c r="W176" s="181">
        <f t="shared" si="34"/>
        <v>25037.03</v>
      </c>
      <c r="X176" s="181">
        <f t="shared" si="35"/>
        <v>41.728383333333333</v>
      </c>
      <c r="Y176" s="174">
        <v>83783.33</v>
      </c>
      <c r="Z176" s="181">
        <f t="shared" si="36"/>
        <v>139.63888333333333</v>
      </c>
      <c r="AA176" s="174">
        <v>0</v>
      </c>
      <c r="AB176" s="174">
        <v>24.220187953856691</v>
      </c>
      <c r="AC176" s="174">
        <v>22.528741695991322</v>
      </c>
      <c r="AD176" s="174">
        <v>6.2831114494971727</v>
      </c>
      <c r="AE176" s="174">
        <v>41.305090165310929</v>
      </c>
      <c r="AF176">
        <v>0</v>
      </c>
      <c r="AG176" s="106">
        <v>5.6628806708924078</v>
      </c>
      <c r="AH176" s="106">
        <v>0</v>
      </c>
      <c r="AI176" s="106">
        <v>100</v>
      </c>
      <c r="AJ176">
        <v>40.229999999999997</v>
      </c>
      <c r="AK176">
        <v>41.73</v>
      </c>
      <c r="AL176">
        <v>57.68</v>
      </c>
      <c r="AM176">
        <v>139.63999999999999</v>
      </c>
      <c r="AN176" t="s">
        <v>1068</v>
      </c>
      <c r="AO176">
        <v>9.9</v>
      </c>
      <c r="AP176">
        <v>8.33</v>
      </c>
      <c r="AQ176">
        <v>12.806699999999999</v>
      </c>
      <c r="AR176" t="s">
        <v>1071</v>
      </c>
      <c r="AS176" t="s">
        <v>1073</v>
      </c>
      <c r="AT176" t="s">
        <v>1076</v>
      </c>
      <c r="AU176" t="s">
        <v>1077</v>
      </c>
      <c r="AV176" t="s">
        <v>1080</v>
      </c>
      <c r="AW176" t="s">
        <v>1083</v>
      </c>
      <c r="AX176" s="65">
        <f t="shared" si="49"/>
        <v>583.5</v>
      </c>
      <c r="AY176" s="65">
        <v>2862.47</v>
      </c>
      <c r="AZ176" s="106">
        <v>1056.9643145277632</v>
      </c>
      <c r="BA176" s="65">
        <f t="shared" si="37"/>
        <v>4502.9343145277635</v>
      </c>
      <c r="BB176" s="65">
        <f t="shared" si="38"/>
        <v>23980.065685472237</v>
      </c>
      <c r="BC176" s="65">
        <f t="shared" si="39"/>
        <v>0</v>
      </c>
      <c r="BD176" s="65">
        <f t="shared" si="40"/>
        <v>23556.030000000002</v>
      </c>
      <c r="BE176" s="65">
        <f t="shared" si="41"/>
        <v>31744.309999999998</v>
      </c>
      <c r="BF176" s="65">
        <f t="shared" si="42"/>
        <v>79280.395685472235</v>
      </c>
      <c r="BG176" s="66">
        <f t="shared" si="43"/>
        <v>643.27633064682334</v>
      </c>
      <c r="BH176" s="66">
        <f t="shared" si="44"/>
        <v>41.344940837021099</v>
      </c>
      <c r="BI176" s="66">
        <f t="shared" si="45"/>
        <v>0</v>
      </c>
      <c r="BJ176" s="66">
        <f t="shared" si="46"/>
        <v>40.613844827586213</v>
      </c>
      <c r="BK176" s="66">
        <f t="shared" si="47"/>
        <v>54.731568965517241</v>
      </c>
      <c r="BL176" s="66">
        <f t="shared" si="48"/>
        <v>136.69033738874523</v>
      </c>
      <c r="BM176" s="207">
        <f t="shared" si="50"/>
        <v>39870.979999999996</v>
      </c>
    </row>
    <row r="177" spans="1:65" x14ac:dyDescent="0.35">
      <c r="A177" s="1">
        <v>326</v>
      </c>
      <c r="B177">
        <v>20</v>
      </c>
      <c r="C177" t="s">
        <v>37</v>
      </c>
      <c r="D177" t="s">
        <v>1390</v>
      </c>
      <c r="E177" s="6" t="s">
        <v>1115</v>
      </c>
      <c r="F177" s="7" t="s">
        <v>1116</v>
      </c>
      <c r="G177" s="6">
        <v>-8.0500000000000007</v>
      </c>
      <c r="H177" s="6">
        <v>-34.880000000000003</v>
      </c>
      <c r="I177" s="6">
        <v>10</v>
      </c>
      <c r="J177" s="8">
        <v>63550.072249703</v>
      </c>
      <c r="K177" t="s">
        <v>1166</v>
      </c>
      <c r="L177" t="s">
        <v>1062</v>
      </c>
      <c r="M177">
        <v>600</v>
      </c>
      <c r="N177">
        <v>600</v>
      </c>
      <c r="O177">
        <v>0</v>
      </c>
      <c r="P177">
        <v>22811.02</v>
      </c>
      <c r="Q177">
        <v>18875.330000000002</v>
      </c>
      <c r="R177">
        <v>5250.2</v>
      </c>
      <c r="S177">
        <v>34606.78</v>
      </c>
      <c r="T177">
        <v>0</v>
      </c>
      <c r="U177">
        <v>4744.55</v>
      </c>
      <c r="V177">
        <v>0</v>
      </c>
      <c r="W177" s="181">
        <f t="shared" si="34"/>
        <v>27555.57</v>
      </c>
      <c r="X177" s="181">
        <f t="shared" si="35"/>
        <v>45.92595</v>
      </c>
      <c r="Y177" s="174">
        <v>86287.87</v>
      </c>
      <c r="Z177" s="181">
        <f t="shared" si="36"/>
        <v>143.81311666666667</v>
      </c>
      <c r="AA177" s="174">
        <v>0</v>
      </c>
      <c r="AB177" s="174">
        <v>26.435952121659749</v>
      </c>
      <c r="AC177" s="174">
        <v>21.87483594159875</v>
      </c>
      <c r="AD177" s="174">
        <v>6.0845168619876704</v>
      </c>
      <c r="AE177" s="174">
        <v>40.106193373413902</v>
      </c>
      <c r="AF177">
        <v>0</v>
      </c>
      <c r="AG177" s="106">
        <v>5.4985132904543832</v>
      </c>
      <c r="AH177" s="106">
        <v>0</v>
      </c>
      <c r="AI177" s="106">
        <v>100</v>
      </c>
      <c r="AJ177">
        <v>40.21</v>
      </c>
      <c r="AK177">
        <v>45.93</v>
      </c>
      <c r="AL177">
        <v>57.68</v>
      </c>
      <c r="AM177">
        <v>143.81</v>
      </c>
      <c r="AN177" t="s">
        <v>1069</v>
      </c>
      <c r="AO177">
        <v>9.9</v>
      </c>
      <c r="AP177">
        <v>8.33</v>
      </c>
      <c r="AQ177">
        <v>12.806699999999999</v>
      </c>
      <c r="AR177" t="s">
        <v>1071</v>
      </c>
      <c r="AS177" t="s">
        <v>1073</v>
      </c>
      <c r="AT177" t="s">
        <v>1076</v>
      </c>
      <c r="AU177" t="s">
        <v>1077</v>
      </c>
      <c r="AV177" t="s">
        <v>1080</v>
      </c>
      <c r="AW177" t="s">
        <v>1083</v>
      </c>
      <c r="AX177" s="65">
        <f t="shared" si="49"/>
        <v>583.5</v>
      </c>
      <c r="AY177" s="65">
        <v>2862.47</v>
      </c>
      <c r="AZ177" s="106">
        <v>1169.0574186039021</v>
      </c>
      <c r="BA177" s="65">
        <f t="shared" si="37"/>
        <v>4615.0274186039023</v>
      </c>
      <c r="BB177" s="65">
        <f t="shared" si="38"/>
        <v>26386.512581396099</v>
      </c>
      <c r="BC177" s="65">
        <f t="shared" si="39"/>
        <v>0</v>
      </c>
      <c r="BD177" s="65">
        <f t="shared" si="40"/>
        <v>23542.030000000002</v>
      </c>
      <c r="BE177" s="65">
        <f t="shared" si="41"/>
        <v>31744.309999999998</v>
      </c>
      <c r="BF177" s="65">
        <f t="shared" si="42"/>
        <v>81672.842581396093</v>
      </c>
      <c r="BG177" s="66">
        <f t="shared" si="43"/>
        <v>659.28963122912887</v>
      </c>
      <c r="BH177" s="66">
        <f t="shared" si="44"/>
        <v>45.493987209303619</v>
      </c>
      <c r="BI177" s="66">
        <f t="shared" si="45"/>
        <v>0</v>
      </c>
      <c r="BJ177" s="66">
        <f t="shared" si="46"/>
        <v>40.589706896551725</v>
      </c>
      <c r="BK177" s="66">
        <f t="shared" si="47"/>
        <v>54.731568965517241</v>
      </c>
      <c r="BL177" s="66">
        <f t="shared" si="48"/>
        <v>140.81524582999327</v>
      </c>
      <c r="BM177" s="207">
        <f t="shared" si="50"/>
        <v>39856.979999999996</v>
      </c>
    </row>
    <row r="178" spans="1:65" x14ac:dyDescent="0.35">
      <c r="A178" s="1">
        <v>327</v>
      </c>
      <c r="B178">
        <v>20</v>
      </c>
      <c r="C178" t="s">
        <v>37</v>
      </c>
      <c r="D178" t="s">
        <v>1391</v>
      </c>
      <c r="E178" s="6" t="s">
        <v>1117</v>
      </c>
      <c r="F178" s="7" t="s">
        <v>1118</v>
      </c>
      <c r="G178" s="6">
        <v>-3.8</v>
      </c>
      <c r="H178" s="6">
        <v>-38.53</v>
      </c>
      <c r="I178" s="6">
        <v>41</v>
      </c>
      <c r="J178" s="8">
        <v>71394.000753582499</v>
      </c>
      <c r="K178" t="s">
        <v>1166</v>
      </c>
      <c r="L178" t="s">
        <v>1062</v>
      </c>
      <c r="M178">
        <v>600</v>
      </c>
      <c r="N178">
        <v>600</v>
      </c>
      <c r="O178">
        <v>0</v>
      </c>
      <c r="P178">
        <v>23212.04</v>
      </c>
      <c r="Q178">
        <v>18875.330000000002</v>
      </c>
      <c r="R178">
        <v>5255.2</v>
      </c>
      <c r="S178">
        <v>34606.78</v>
      </c>
      <c r="T178">
        <v>0</v>
      </c>
      <c r="U178">
        <v>4744.55</v>
      </c>
      <c r="V178">
        <v>0</v>
      </c>
      <c r="W178" s="181">
        <f t="shared" si="34"/>
        <v>27956.59</v>
      </c>
      <c r="X178" s="181">
        <f t="shared" si="35"/>
        <v>46.594316666666664</v>
      </c>
      <c r="Y178" s="174">
        <v>86693.89</v>
      </c>
      <c r="Z178" s="181">
        <f t="shared" si="36"/>
        <v>144.48981666666666</v>
      </c>
      <c r="AA178" s="174">
        <v>0</v>
      </c>
      <c r="AB178" s="174">
        <v>26.774712727736642</v>
      </c>
      <c r="AC178" s="174">
        <v>21.77238788108366</v>
      </c>
      <c r="AD178" s="174">
        <v>6.0617882067582851</v>
      </c>
      <c r="AE178" s="174">
        <v>39.918361028672258</v>
      </c>
      <c r="AF178">
        <v>0</v>
      </c>
      <c r="AG178" s="106">
        <v>5.4727616905874221</v>
      </c>
      <c r="AH178" s="106">
        <v>0</v>
      </c>
      <c r="AI178" s="106">
        <v>100</v>
      </c>
      <c r="AJ178">
        <v>40.22</v>
      </c>
      <c r="AK178">
        <v>46.59</v>
      </c>
      <c r="AL178">
        <v>57.68</v>
      </c>
      <c r="AM178">
        <v>144.49</v>
      </c>
      <c r="AN178" t="s">
        <v>1070</v>
      </c>
      <c r="AO178">
        <v>9.9</v>
      </c>
      <c r="AP178">
        <v>8.33</v>
      </c>
      <c r="AQ178">
        <v>12.806699999999999</v>
      </c>
      <c r="AR178" t="s">
        <v>1071</v>
      </c>
      <c r="AS178" t="s">
        <v>1073</v>
      </c>
      <c r="AT178" t="s">
        <v>1076</v>
      </c>
      <c r="AU178" t="s">
        <v>1077</v>
      </c>
      <c r="AV178" t="s">
        <v>1080</v>
      </c>
      <c r="AW178" t="s">
        <v>1083</v>
      </c>
      <c r="AX178" s="65">
        <f t="shared" si="49"/>
        <v>583.5</v>
      </c>
      <c r="AY178" s="65">
        <v>2862.47</v>
      </c>
      <c r="AZ178" s="106">
        <v>1162.0481226414131</v>
      </c>
      <c r="BA178" s="65">
        <f t="shared" si="37"/>
        <v>4608.0181226414134</v>
      </c>
      <c r="BB178" s="65">
        <f t="shared" si="38"/>
        <v>26794.541877358588</v>
      </c>
      <c r="BC178" s="65">
        <f t="shared" si="39"/>
        <v>0</v>
      </c>
      <c r="BD178" s="65">
        <f t="shared" si="40"/>
        <v>23547.030000000002</v>
      </c>
      <c r="BE178" s="65">
        <f t="shared" si="41"/>
        <v>31744.309999999998</v>
      </c>
      <c r="BF178" s="65">
        <f t="shared" si="42"/>
        <v>82085.871877358586</v>
      </c>
      <c r="BG178" s="66">
        <f t="shared" si="43"/>
        <v>658.28830323448767</v>
      </c>
      <c r="BH178" s="66">
        <f t="shared" si="44"/>
        <v>46.197485995445838</v>
      </c>
      <c r="BI178" s="66">
        <f t="shared" si="45"/>
        <v>0</v>
      </c>
      <c r="BJ178" s="66">
        <f t="shared" si="46"/>
        <v>40.598327586206899</v>
      </c>
      <c r="BK178" s="66">
        <f t="shared" si="47"/>
        <v>54.731568965517241</v>
      </c>
      <c r="BL178" s="66">
        <f t="shared" si="48"/>
        <v>141.52736530579065</v>
      </c>
      <c r="BM178" s="207">
        <f t="shared" si="50"/>
        <v>39861.979999999996</v>
      </c>
    </row>
    <row r="179" spans="1:65" x14ac:dyDescent="0.35">
      <c r="A179" s="1">
        <v>328</v>
      </c>
      <c r="B179">
        <v>21</v>
      </c>
      <c r="C179" t="s">
        <v>37</v>
      </c>
      <c r="D179" t="s">
        <v>1392</v>
      </c>
      <c r="E179" s="6" t="s">
        <v>1104</v>
      </c>
      <c r="F179" s="7" t="s">
        <v>1105</v>
      </c>
      <c r="G179" s="6">
        <v>-22.74</v>
      </c>
      <c r="H179" s="6">
        <v>-45.59</v>
      </c>
      <c r="I179" s="6">
        <v>1642</v>
      </c>
      <c r="J179" s="8">
        <v>3495.45982983364</v>
      </c>
      <c r="K179" t="s">
        <v>1166</v>
      </c>
      <c r="L179" t="s">
        <v>1062</v>
      </c>
      <c r="M179">
        <v>600</v>
      </c>
      <c r="N179">
        <v>600</v>
      </c>
      <c r="O179">
        <v>453.18</v>
      </c>
      <c r="P179">
        <v>8353.23</v>
      </c>
      <c r="Q179">
        <v>18875.330000000002</v>
      </c>
      <c r="R179">
        <v>5265.2</v>
      </c>
      <c r="S179">
        <v>34606.78</v>
      </c>
      <c r="T179">
        <v>0</v>
      </c>
      <c r="U179">
        <v>4572.29</v>
      </c>
      <c r="V179">
        <v>0</v>
      </c>
      <c r="W179" s="181">
        <f t="shared" si="34"/>
        <v>12925.52</v>
      </c>
      <c r="X179" s="181">
        <f t="shared" si="35"/>
        <v>21.542533333333335</v>
      </c>
      <c r="Y179" s="174">
        <v>72126</v>
      </c>
      <c r="Z179" s="181">
        <f t="shared" si="36"/>
        <v>120.21</v>
      </c>
      <c r="AA179" s="174">
        <v>0.62831711172115468</v>
      </c>
      <c r="AB179" s="174">
        <v>11.58144081191249</v>
      </c>
      <c r="AC179" s="174">
        <v>26.169938718354</v>
      </c>
      <c r="AD179" s="174">
        <v>7.3000027729251586</v>
      </c>
      <c r="AE179" s="174">
        <v>47.981005462662573</v>
      </c>
      <c r="AF179">
        <v>0</v>
      </c>
      <c r="AG179" s="106">
        <v>6.3393089870504387</v>
      </c>
      <c r="AH179" s="106">
        <v>0</v>
      </c>
      <c r="AI179" s="106">
        <v>100</v>
      </c>
      <c r="AJ179">
        <v>40.229999999999997</v>
      </c>
      <c r="AK179">
        <v>22.3</v>
      </c>
      <c r="AL179">
        <v>57.68</v>
      </c>
      <c r="AM179">
        <v>120.21</v>
      </c>
      <c r="AN179" t="s">
        <v>1063</v>
      </c>
      <c r="AO179">
        <v>9.9</v>
      </c>
      <c r="AP179">
        <v>8.33</v>
      </c>
      <c r="AQ179">
        <v>12.806699999999999</v>
      </c>
      <c r="AR179" t="s">
        <v>1071</v>
      </c>
      <c r="AS179" t="s">
        <v>1073</v>
      </c>
      <c r="AT179" t="s">
        <v>1076</v>
      </c>
      <c r="AU179" t="s">
        <v>1077</v>
      </c>
      <c r="AV179" t="s">
        <v>1080</v>
      </c>
      <c r="AW179" t="s">
        <v>1084</v>
      </c>
      <c r="AX179" s="65">
        <f t="shared" si="49"/>
        <v>583.5</v>
      </c>
      <c r="AY179" s="65">
        <v>2862.47</v>
      </c>
      <c r="AZ179" s="106">
        <v>475.77734595682699</v>
      </c>
      <c r="BA179" s="65">
        <f t="shared" si="37"/>
        <v>3921.7473459568268</v>
      </c>
      <c r="BB179" s="65">
        <f t="shared" si="38"/>
        <v>12449.742654043173</v>
      </c>
      <c r="BC179" s="65">
        <f t="shared" si="39"/>
        <v>453.18</v>
      </c>
      <c r="BD179" s="65">
        <f t="shared" si="40"/>
        <v>23557.030000000002</v>
      </c>
      <c r="BE179" s="65">
        <f t="shared" si="41"/>
        <v>31744.309999999998</v>
      </c>
      <c r="BF179" s="65">
        <f t="shared" si="42"/>
        <v>68204.252654043172</v>
      </c>
      <c r="BG179" s="66">
        <f t="shared" si="43"/>
        <v>560.24962085097525</v>
      </c>
      <c r="BH179" s="66">
        <f t="shared" si="44"/>
        <v>21.465073541453748</v>
      </c>
      <c r="BI179" s="66">
        <f t="shared" si="45"/>
        <v>0.75529999999999997</v>
      </c>
      <c r="BJ179" s="66">
        <f t="shared" si="46"/>
        <v>40.615568965517248</v>
      </c>
      <c r="BK179" s="66">
        <f t="shared" si="47"/>
        <v>54.731568965517241</v>
      </c>
      <c r="BL179" s="66">
        <f t="shared" si="48"/>
        <v>117.59353905869513</v>
      </c>
      <c r="BM179" s="207">
        <f t="shared" si="50"/>
        <v>39871.979999999996</v>
      </c>
    </row>
    <row r="180" spans="1:65" x14ac:dyDescent="0.35">
      <c r="A180" s="1">
        <v>329</v>
      </c>
      <c r="B180">
        <v>21</v>
      </c>
      <c r="C180" t="s">
        <v>37</v>
      </c>
      <c r="D180" t="s">
        <v>1393</v>
      </c>
      <c r="E180" s="6" t="s">
        <v>1104</v>
      </c>
      <c r="F180" s="7" t="s">
        <v>1106</v>
      </c>
      <c r="G180" s="6">
        <v>-23.85</v>
      </c>
      <c r="H180" s="6">
        <v>-46.64</v>
      </c>
      <c r="I180" s="6">
        <v>792</v>
      </c>
      <c r="J180" s="8">
        <v>14172.2970393051</v>
      </c>
      <c r="K180" t="s">
        <v>1166</v>
      </c>
      <c r="L180" t="s">
        <v>1062</v>
      </c>
      <c r="M180">
        <v>600</v>
      </c>
      <c r="N180">
        <v>600</v>
      </c>
      <c r="O180">
        <v>85.24</v>
      </c>
      <c r="P180">
        <v>12271.09</v>
      </c>
      <c r="Q180">
        <v>18875.330000000002</v>
      </c>
      <c r="R180">
        <v>5266.4</v>
      </c>
      <c r="S180">
        <v>34606.78</v>
      </c>
      <c r="T180">
        <v>0</v>
      </c>
      <c r="U180">
        <v>4572.29</v>
      </c>
      <c r="V180">
        <v>0</v>
      </c>
      <c r="W180" s="181">
        <f t="shared" si="34"/>
        <v>16843.38</v>
      </c>
      <c r="X180" s="181">
        <f t="shared" si="35"/>
        <v>28.072300000000002</v>
      </c>
      <c r="Y180" s="174">
        <v>75677.11</v>
      </c>
      <c r="Z180" s="181">
        <f t="shared" si="36"/>
        <v>126.12851666666667</v>
      </c>
      <c r="AA180" s="174">
        <v>0.1126364365658255</v>
      </c>
      <c r="AB180" s="174">
        <v>16.21506159524327</v>
      </c>
      <c r="AC180" s="174">
        <v>24.94192761853618</v>
      </c>
      <c r="AD180" s="174">
        <v>6.9590395299186234</v>
      </c>
      <c r="AE180" s="174">
        <v>45.729521119397923</v>
      </c>
      <c r="AF180">
        <v>0</v>
      </c>
      <c r="AG180" s="106">
        <v>6.0418401284087091</v>
      </c>
      <c r="AH180" s="106">
        <v>0</v>
      </c>
      <c r="AI180" s="106">
        <v>100</v>
      </c>
      <c r="AJ180">
        <v>40.24</v>
      </c>
      <c r="AK180">
        <v>28.21</v>
      </c>
      <c r="AL180">
        <v>57.68</v>
      </c>
      <c r="AM180">
        <v>126.13</v>
      </c>
      <c r="AN180" t="s">
        <v>1064</v>
      </c>
      <c r="AO180">
        <v>9.9</v>
      </c>
      <c r="AP180">
        <v>8.33</v>
      </c>
      <c r="AQ180">
        <v>12.806699999999999</v>
      </c>
      <c r="AR180" t="s">
        <v>1071</v>
      </c>
      <c r="AS180" t="s">
        <v>1073</v>
      </c>
      <c r="AT180" t="s">
        <v>1076</v>
      </c>
      <c r="AU180" t="s">
        <v>1077</v>
      </c>
      <c r="AV180" t="s">
        <v>1080</v>
      </c>
      <c r="AW180" t="s">
        <v>1084</v>
      </c>
      <c r="AX180" s="65">
        <f t="shared" si="49"/>
        <v>583.5</v>
      </c>
      <c r="AY180" s="65">
        <v>2862.47</v>
      </c>
      <c r="AZ180" s="106">
        <v>684.04395851794914</v>
      </c>
      <c r="BA180" s="65">
        <f t="shared" si="37"/>
        <v>4130.0139585179495</v>
      </c>
      <c r="BB180" s="65">
        <f t="shared" si="38"/>
        <v>16159.336041482053</v>
      </c>
      <c r="BC180" s="65">
        <f t="shared" si="39"/>
        <v>85.24</v>
      </c>
      <c r="BD180" s="65">
        <f t="shared" si="40"/>
        <v>23558.230000000003</v>
      </c>
      <c r="BE180" s="65">
        <f t="shared" si="41"/>
        <v>31744.309999999998</v>
      </c>
      <c r="BF180" s="65">
        <f t="shared" si="42"/>
        <v>71547.096041482058</v>
      </c>
      <c r="BG180" s="66">
        <f t="shared" si="43"/>
        <v>590.00199407399282</v>
      </c>
      <c r="BH180" s="66">
        <f t="shared" si="44"/>
        <v>27.860924209451817</v>
      </c>
      <c r="BI180" s="66">
        <f t="shared" si="45"/>
        <v>0.14206666666666665</v>
      </c>
      <c r="BJ180" s="66">
        <f t="shared" si="46"/>
        <v>40.617637931034487</v>
      </c>
      <c r="BK180" s="66">
        <f t="shared" si="47"/>
        <v>54.731568965517241</v>
      </c>
      <c r="BL180" s="66">
        <f t="shared" si="48"/>
        <v>123.35706214048631</v>
      </c>
      <c r="BM180" s="207">
        <f t="shared" si="50"/>
        <v>39873.18</v>
      </c>
    </row>
    <row r="181" spans="1:65" x14ac:dyDescent="0.35">
      <c r="A181" s="1">
        <v>330</v>
      </c>
      <c r="B181">
        <v>21</v>
      </c>
      <c r="C181" t="s">
        <v>37</v>
      </c>
      <c r="D181" t="s">
        <v>1394</v>
      </c>
      <c r="E181" s="6" t="s">
        <v>1107</v>
      </c>
      <c r="F181" s="7" t="s">
        <v>1108</v>
      </c>
      <c r="G181" s="6">
        <v>-30.03</v>
      </c>
      <c r="H181" s="6">
        <v>-51.23</v>
      </c>
      <c r="I181" s="6">
        <v>47</v>
      </c>
      <c r="J181" s="8">
        <v>23954.0527728093</v>
      </c>
      <c r="K181" t="s">
        <v>1166</v>
      </c>
      <c r="L181" t="s">
        <v>1062</v>
      </c>
      <c r="M181">
        <v>600</v>
      </c>
      <c r="N181">
        <v>600</v>
      </c>
      <c r="O181">
        <v>138.68</v>
      </c>
      <c r="P181">
        <v>13451.34</v>
      </c>
      <c r="Q181">
        <v>18875.330000000002</v>
      </c>
      <c r="R181">
        <v>5272.4</v>
      </c>
      <c r="S181">
        <v>34606.78</v>
      </c>
      <c r="T181">
        <v>0</v>
      </c>
      <c r="U181">
        <v>4572.29</v>
      </c>
      <c r="V181">
        <v>0</v>
      </c>
      <c r="W181" s="181">
        <f t="shared" si="34"/>
        <v>18023.63</v>
      </c>
      <c r="X181" s="181">
        <f t="shared" si="35"/>
        <v>30.039383333333333</v>
      </c>
      <c r="Y181" s="174">
        <v>76916.81</v>
      </c>
      <c r="Z181" s="181">
        <f t="shared" si="36"/>
        <v>128.19468333333333</v>
      </c>
      <c r="AA181" s="174">
        <v>0.18029868893418749</v>
      </c>
      <c r="AB181" s="174">
        <v>17.488166760946019</v>
      </c>
      <c r="AC181" s="174">
        <v>24.53992826795599</v>
      </c>
      <c r="AD181" s="174">
        <v>6.8546784506533749</v>
      </c>
      <c r="AE181" s="174">
        <v>44.992479537307908</v>
      </c>
      <c r="AF181">
        <v>0</v>
      </c>
      <c r="AG181" s="106">
        <v>5.9444612952617248</v>
      </c>
      <c r="AH181" s="106">
        <v>0</v>
      </c>
      <c r="AI181" s="106">
        <v>100</v>
      </c>
      <c r="AJ181">
        <v>40.25</v>
      </c>
      <c r="AK181">
        <v>30.27</v>
      </c>
      <c r="AL181">
        <v>57.68</v>
      </c>
      <c r="AM181">
        <v>128.19</v>
      </c>
      <c r="AN181" t="s">
        <v>1065</v>
      </c>
      <c r="AO181">
        <v>9.9</v>
      </c>
      <c r="AP181">
        <v>8.33</v>
      </c>
      <c r="AQ181">
        <v>12.806699999999999</v>
      </c>
      <c r="AR181" t="s">
        <v>1071</v>
      </c>
      <c r="AS181" t="s">
        <v>1073</v>
      </c>
      <c r="AT181" t="s">
        <v>1076</v>
      </c>
      <c r="AU181" t="s">
        <v>1077</v>
      </c>
      <c r="AV181" t="s">
        <v>1080</v>
      </c>
      <c r="AW181" t="s">
        <v>1084</v>
      </c>
      <c r="AX181" s="65">
        <f t="shared" si="49"/>
        <v>583.5</v>
      </c>
      <c r="AY181" s="65">
        <v>2862.47</v>
      </c>
      <c r="AZ181" s="106">
        <v>749.38997467890192</v>
      </c>
      <c r="BA181" s="65">
        <f t="shared" si="37"/>
        <v>4195.3599746789023</v>
      </c>
      <c r="BB181" s="65">
        <f t="shared" si="38"/>
        <v>17274.240025321098</v>
      </c>
      <c r="BC181" s="65">
        <f t="shared" si="39"/>
        <v>138.68</v>
      </c>
      <c r="BD181" s="65">
        <f t="shared" si="40"/>
        <v>23564.230000000003</v>
      </c>
      <c r="BE181" s="65">
        <f t="shared" si="41"/>
        <v>31744.309999999998</v>
      </c>
      <c r="BF181" s="65">
        <f t="shared" si="42"/>
        <v>72721.450025321101</v>
      </c>
      <c r="BG181" s="66">
        <f t="shared" si="43"/>
        <v>599.33713923984317</v>
      </c>
      <c r="BH181" s="66">
        <f t="shared" si="44"/>
        <v>29.783172457450171</v>
      </c>
      <c r="BI181" s="66">
        <f t="shared" si="45"/>
        <v>0.23113333333333336</v>
      </c>
      <c r="BJ181" s="66">
        <f t="shared" si="46"/>
        <v>40.627982758620696</v>
      </c>
      <c r="BK181" s="66">
        <f t="shared" si="47"/>
        <v>54.731568965517241</v>
      </c>
      <c r="BL181" s="66">
        <f t="shared" si="48"/>
        <v>125.38181038848465</v>
      </c>
      <c r="BM181" s="207">
        <f t="shared" si="50"/>
        <v>39879.18</v>
      </c>
    </row>
    <row r="182" spans="1:65" x14ac:dyDescent="0.35">
      <c r="A182" s="1">
        <v>331</v>
      </c>
      <c r="B182">
        <v>21</v>
      </c>
      <c r="C182" t="s">
        <v>37</v>
      </c>
      <c r="D182" t="s">
        <v>1395</v>
      </c>
      <c r="E182" s="6" t="s">
        <v>1109</v>
      </c>
      <c r="F182" s="7" t="s">
        <v>1110</v>
      </c>
      <c r="G182" s="6">
        <v>-15.37</v>
      </c>
      <c r="H182" s="6">
        <v>-48.78</v>
      </c>
      <c r="I182" s="6">
        <v>770</v>
      </c>
      <c r="J182" s="8">
        <v>31081.371963744201</v>
      </c>
      <c r="K182" t="s">
        <v>1166</v>
      </c>
      <c r="L182" t="s">
        <v>1062</v>
      </c>
      <c r="M182">
        <v>600</v>
      </c>
      <c r="N182">
        <v>600</v>
      </c>
      <c r="O182">
        <v>1.22</v>
      </c>
      <c r="P182">
        <v>18801.89</v>
      </c>
      <c r="Q182">
        <v>18875.330000000002</v>
      </c>
      <c r="R182">
        <v>5266.4</v>
      </c>
      <c r="S182">
        <v>34606.78</v>
      </c>
      <c r="T182">
        <v>0</v>
      </c>
      <c r="U182">
        <v>4572.29</v>
      </c>
      <c r="V182">
        <v>0</v>
      </c>
      <c r="W182" s="181">
        <f t="shared" si="34"/>
        <v>23374.18</v>
      </c>
      <c r="X182" s="181">
        <f t="shared" si="35"/>
        <v>38.956966666666666</v>
      </c>
      <c r="Y182" s="174">
        <v>82123.899999999994</v>
      </c>
      <c r="Z182" s="181">
        <f t="shared" si="36"/>
        <v>136.87316666666666</v>
      </c>
      <c r="AA182" s="174">
        <v>1.4855602327702409E-3</v>
      </c>
      <c r="AB182" s="174">
        <v>22.894541053213501</v>
      </c>
      <c r="AC182" s="174">
        <v>22.983966908536981</v>
      </c>
      <c r="AD182" s="174">
        <v>6.4127495162796686</v>
      </c>
      <c r="AE182" s="174">
        <v>42.139718157564367</v>
      </c>
      <c r="AF182">
        <v>0</v>
      </c>
      <c r="AG182" s="106">
        <v>5.5675509808959394</v>
      </c>
      <c r="AH182" s="106">
        <v>0</v>
      </c>
      <c r="AI182" s="106">
        <v>100</v>
      </c>
      <c r="AJ182">
        <v>40.24</v>
      </c>
      <c r="AK182">
        <v>38.96</v>
      </c>
      <c r="AL182">
        <v>57.68</v>
      </c>
      <c r="AM182">
        <v>136.87</v>
      </c>
      <c r="AN182" t="s">
        <v>1066</v>
      </c>
      <c r="AO182">
        <v>9.9</v>
      </c>
      <c r="AP182">
        <v>8.33</v>
      </c>
      <c r="AQ182">
        <v>12.806699999999999</v>
      </c>
      <c r="AR182" t="s">
        <v>1071</v>
      </c>
      <c r="AS182" t="s">
        <v>1073</v>
      </c>
      <c r="AT182" t="s">
        <v>1076</v>
      </c>
      <c r="AU182" t="s">
        <v>1077</v>
      </c>
      <c r="AV182" t="s">
        <v>1080</v>
      </c>
      <c r="AW182" t="s">
        <v>1084</v>
      </c>
      <c r="AX182" s="65">
        <f t="shared" si="49"/>
        <v>583.5</v>
      </c>
      <c r="AY182" s="65">
        <v>2862.47</v>
      </c>
      <c r="AZ182" s="106">
        <v>1009.3070217108991</v>
      </c>
      <c r="BA182" s="65">
        <f t="shared" si="37"/>
        <v>4455.2770217108991</v>
      </c>
      <c r="BB182" s="65">
        <f t="shared" si="38"/>
        <v>22364.872978289102</v>
      </c>
      <c r="BC182" s="65">
        <f t="shared" si="39"/>
        <v>1.22</v>
      </c>
      <c r="BD182" s="65">
        <f t="shared" si="40"/>
        <v>23558.230000000003</v>
      </c>
      <c r="BE182" s="65">
        <f t="shared" si="41"/>
        <v>31744.309999999998</v>
      </c>
      <c r="BF182" s="65">
        <f t="shared" si="42"/>
        <v>77668.622978289088</v>
      </c>
      <c r="BG182" s="66">
        <f t="shared" si="43"/>
        <v>636.46814595869989</v>
      </c>
      <c r="BH182" s="66">
        <f t="shared" si="44"/>
        <v>38.56012582463638</v>
      </c>
      <c r="BI182" s="66">
        <f t="shared" si="45"/>
        <v>2.0333333333333332E-3</v>
      </c>
      <c r="BJ182" s="66">
        <f t="shared" si="46"/>
        <v>40.617637931034487</v>
      </c>
      <c r="BK182" s="66">
        <f t="shared" si="47"/>
        <v>54.731568965517241</v>
      </c>
      <c r="BL182" s="66">
        <f t="shared" si="48"/>
        <v>133.91141892808463</v>
      </c>
      <c r="BM182" s="207">
        <f t="shared" si="50"/>
        <v>39873.18</v>
      </c>
    </row>
    <row r="183" spans="1:65" x14ac:dyDescent="0.35">
      <c r="A183" s="1">
        <v>332</v>
      </c>
      <c r="B183">
        <v>21</v>
      </c>
      <c r="C183" t="s">
        <v>37</v>
      </c>
      <c r="D183" t="s">
        <v>1396</v>
      </c>
      <c r="E183" s="6" t="s">
        <v>1111</v>
      </c>
      <c r="F183" s="7" t="s">
        <v>1112</v>
      </c>
      <c r="G183" s="6">
        <v>-22.86</v>
      </c>
      <c r="H183" s="6">
        <v>-43.41</v>
      </c>
      <c r="I183" s="6">
        <v>45</v>
      </c>
      <c r="J183" s="8">
        <v>45016.2336447989</v>
      </c>
      <c r="K183" t="s">
        <v>1166</v>
      </c>
      <c r="L183" t="s">
        <v>1062</v>
      </c>
      <c r="M183">
        <v>600</v>
      </c>
      <c r="N183">
        <v>600</v>
      </c>
      <c r="O183">
        <v>0</v>
      </c>
      <c r="P183">
        <v>18214.919999999998</v>
      </c>
      <c r="Q183">
        <v>18875.330000000002</v>
      </c>
      <c r="R183">
        <v>5262.4</v>
      </c>
      <c r="S183">
        <v>34606.78</v>
      </c>
      <c r="T183">
        <v>0</v>
      </c>
      <c r="U183">
        <v>4572.29</v>
      </c>
      <c r="V183">
        <v>0</v>
      </c>
      <c r="W183" s="181">
        <f t="shared" si="34"/>
        <v>22787.21</v>
      </c>
      <c r="X183" s="181">
        <f t="shared" si="35"/>
        <v>37.978683333333329</v>
      </c>
      <c r="Y183" s="174">
        <v>81531.710000000006</v>
      </c>
      <c r="Z183" s="181">
        <f t="shared" si="36"/>
        <v>135.88618333333335</v>
      </c>
      <c r="AA183" s="174">
        <v>0</v>
      </c>
      <c r="AB183" s="174">
        <v>22.340902699084801</v>
      </c>
      <c r="AC183" s="174">
        <v>23.150906561385749</v>
      </c>
      <c r="AD183" s="174">
        <v>6.4544212307088857</v>
      </c>
      <c r="AE183" s="174">
        <v>42.445791950150443</v>
      </c>
      <c r="AF183">
        <v>0</v>
      </c>
      <c r="AG183" s="106">
        <v>5.6079898238366388</v>
      </c>
      <c r="AH183" s="106">
        <v>0</v>
      </c>
      <c r="AI183" s="106">
        <v>100</v>
      </c>
      <c r="AJ183">
        <v>40.229999999999997</v>
      </c>
      <c r="AK183">
        <v>37.979999999999997</v>
      </c>
      <c r="AL183">
        <v>57.68</v>
      </c>
      <c r="AM183">
        <v>135.88999999999999</v>
      </c>
      <c r="AN183" t="s">
        <v>1067</v>
      </c>
      <c r="AO183">
        <v>9.9</v>
      </c>
      <c r="AP183">
        <v>8.33</v>
      </c>
      <c r="AQ183">
        <v>12.806699999999999</v>
      </c>
      <c r="AR183" t="s">
        <v>1071</v>
      </c>
      <c r="AS183" t="s">
        <v>1073</v>
      </c>
      <c r="AT183" t="s">
        <v>1076</v>
      </c>
      <c r="AU183" t="s">
        <v>1077</v>
      </c>
      <c r="AV183" t="s">
        <v>1080</v>
      </c>
      <c r="AW183" t="s">
        <v>1084</v>
      </c>
      <c r="AX183" s="65">
        <f t="shared" si="49"/>
        <v>583.5</v>
      </c>
      <c r="AY183" s="65">
        <v>2862.47</v>
      </c>
      <c r="AZ183" s="106">
        <v>998.51201109030194</v>
      </c>
      <c r="BA183" s="65">
        <f t="shared" si="37"/>
        <v>4444.482011090302</v>
      </c>
      <c r="BB183" s="65">
        <f t="shared" si="38"/>
        <v>21788.697988909698</v>
      </c>
      <c r="BC183" s="65">
        <f t="shared" si="39"/>
        <v>0</v>
      </c>
      <c r="BD183" s="65">
        <f t="shared" si="40"/>
        <v>23554.230000000003</v>
      </c>
      <c r="BE183" s="65">
        <f t="shared" si="41"/>
        <v>31744.309999999998</v>
      </c>
      <c r="BF183" s="65">
        <f t="shared" si="42"/>
        <v>77087.227988909697</v>
      </c>
      <c r="BG183" s="66">
        <f t="shared" si="43"/>
        <v>634.9260015843289</v>
      </c>
      <c r="BH183" s="66">
        <f t="shared" si="44"/>
        <v>37.566720670533961</v>
      </c>
      <c r="BI183" s="66">
        <f t="shared" si="45"/>
        <v>0</v>
      </c>
      <c r="BJ183" s="66">
        <f t="shared" si="46"/>
        <v>40.610741379310348</v>
      </c>
      <c r="BK183" s="66">
        <f t="shared" si="47"/>
        <v>54.731568965517241</v>
      </c>
      <c r="BL183" s="66">
        <f t="shared" si="48"/>
        <v>132.90901377398222</v>
      </c>
      <c r="BM183" s="207">
        <f t="shared" si="50"/>
        <v>39869.18</v>
      </c>
    </row>
    <row r="184" spans="1:65" x14ac:dyDescent="0.35">
      <c r="A184" s="1">
        <v>333</v>
      </c>
      <c r="B184">
        <v>21</v>
      </c>
      <c r="C184" t="s">
        <v>37</v>
      </c>
      <c r="D184" t="s">
        <v>1397</v>
      </c>
      <c r="E184" s="6" t="s">
        <v>1113</v>
      </c>
      <c r="F184" s="7" t="s">
        <v>1114</v>
      </c>
      <c r="G184" s="6">
        <v>-20.32</v>
      </c>
      <c r="H184" s="6">
        <v>-40.340000000000003</v>
      </c>
      <c r="I184" s="6">
        <v>9</v>
      </c>
      <c r="J184" s="8">
        <v>54061.366139626101</v>
      </c>
      <c r="K184" t="s">
        <v>1166</v>
      </c>
      <c r="L184" t="s">
        <v>1062</v>
      </c>
      <c r="M184">
        <v>600</v>
      </c>
      <c r="N184">
        <v>600</v>
      </c>
      <c r="O184">
        <v>0</v>
      </c>
      <c r="P184">
        <v>19605.060000000001</v>
      </c>
      <c r="Q184">
        <v>18875.330000000002</v>
      </c>
      <c r="R184">
        <v>5264.2</v>
      </c>
      <c r="S184">
        <v>34606.78</v>
      </c>
      <c r="T184">
        <v>0</v>
      </c>
      <c r="U184">
        <v>4572.29</v>
      </c>
      <c r="V184">
        <v>0</v>
      </c>
      <c r="W184" s="181">
        <f t="shared" si="34"/>
        <v>24177.350000000002</v>
      </c>
      <c r="X184" s="181">
        <f t="shared" si="35"/>
        <v>40.29558333333334</v>
      </c>
      <c r="Y184" s="174">
        <v>82923.649999999994</v>
      </c>
      <c r="Z184" s="181">
        <f t="shared" si="36"/>
        <v>138.20608333333331</v>
      </c>
      <c r="AA184" s="174">
        <v>0</v>
      </c>
      <c r="AB184" s="174">
        <v>23.6423022865009</v>
      </c>
      <c r="AC184" s="174">
        <v>22.762300019355159</v>
      </c>
      <c r="AD184" s="174">
        <v>6.3482492630268936</v>
      </c>
      <c r="AE184" s="174">
        <v>41.733305275394898</v>
      </c>
      <c r="AF184">
        <v>0</v>
      </c>
      <c r="AG184" s="106">
        <v>5.5138552150080216</v>
      </c>
      <c r="AH184" s="106">
        <v>0</v>
      </c>
      <c r="AI184" s="106">
        <v>100</v>
      </c>
      <c r="AJ184">
        <v>40.229999999999997</v>
      </c>
      <c r="AK184">
        <v>40.299999999999997</v>
      </c>
      <c r="AL184">
        <v>57.68</v>
      </c>
      <c r="AM184">
        <v>138.21</v>
      </c>
      <c r="AN184" t="s">
        <v>1068</v>
      </c>
      <c r="AO184">
        <v>9.9</v>
      </c>
      <c r="AP184">
        <v>8.33</v>
      </c>
      <c r="AQ184">
        <v>12.806699999999999</v>
      </c>
      <c r="AR184" t="s">
        <v>1071</v>
      </c>
      <c r="AS184" t="s">
        <v>1073</v>
      </c>
      <c r="AT184" t="s">
        <v>1076</v>
      </c>
      <c r="AU184" t="s">
        <v>1077</v>
      </c>
      <c r="AV184" t="s">
        <v>1080</v>
      </c>
      <c r="AW184" t="s">
        <v>1084</v>
      </c>
      <c r="AX184" s="65">
        <f t="shared" si="49"/>
        <v>583.5</v>
      </c>
      <c r="AY184" s="65">
        <v>2862.47</v>
      </c>
      <c r="AZ184" s="106">
        <v>1056.7187835577965</v>
      </c>
      <c r="BA184" s="65">
        <f t="shared" si="37"/>
        <v>4502.6887835577963</v>
      </c>
      <c r="BB184" s="65">
        <f t="shared" si="38"/>
        <v>23120.631216442205</v>
      </c>
      <c r="BC184" s="65">
        <f t="shared" si="39"/>
        <v>0</v>
      </c>
      <c r="BD184" s="65">
        <f t="shared" si="40"/>
        <v>23556.030000000002</v>
      </c>
      <c r="BE184" s="65">
        <f t="shared" si="41"/>
        <v>31744.309999999998</v>
      </c>
      <c r="BF184" s="65">
        <f t="shared" si="42"/>
        <v>78420.9612164422</v>
      </c>
      <c r="BG184" s="66">
        <f t="shared" si="43"/>
        <v>643.24125479397094</v>
      </c>
      <c r="BH184" s="66">
        <f t="shared" si="44"/>
        <v>39.863157269727942</v>
      </c>
      <c r="BI184" s="66">
        <f t="shared" si="45"/>
        <v>0</v>
      </c>
      <c r="BJ184" s="66">
        <f t="shared" si="46"/>
        <v>40.613844827586213</v>
      </c>
      <c r="BK184" s="66">
        <f t="shared" si="47"/>
        <v>54.731568965517241</v>
      </c>
      <c r="BL184" s="66">
        <f t="shared" si="48"/>
        <v>135.20855382145206</v>
      </c>
      <c r="BM184" s="207">
        <f t="shared" si="50"/>
        <v>39870.979999999996</v>
      </c>
    </row>
    <row r="185" spans="1:65" x14ac:dyDescent="0.35">
      <c r="A185" s="1">
        <v>334</v>
      </c>
      <c r="B185">
        <v>21</v>
      </c>
      <c r="C185" t="s">
        <v>37</v>
      </c>
      <c r="D185" t="s">
        <v>1398</v>
      </c>
      <c r="E185" s="6" t="s">
        <v>1115</v>
      </c>
      <c r="F185" s="7" t="s">
        <v>1116</v>
      </c>
      <c r="G185" s="6">
        <v>-8.0500000000000007</v>
      </c>
      <c r="H185" s="6">
        <v>-34.880000000000003</v>
      </c>
      <c r="I185" s="6">
        <v>10</v>
      </c>
      <c r="J185" s="8">
        <v>63550.072249703</v>
      </c>
      <c r="K185" t="s">
        <v>1166</v>
      </c>
      <c r="L185" t="s">
        <v>1062</v>
      </c>
      <c r="M185">
        <v>600</v>
      </c>
      <c r="N185">
        <v>600</v>
      </c>
      <c r="O185">
        <v>0</v>
      </c>
      <c r="P185">
        <v>21736.94</v>
      </c>
      <c r="Q185">
        <v>18875.330000000002</v>
      </c>
      <c r="R185">
        <v>5250.2</v>
      </c>
      <c r="S185">
        <v>34606.78</v>
      </c>
      <c r="T185">
        <v>0</v>
      </c>
      <c r="U185">
        <v>4572.29</v>
      </c>
      <c r="V185">
        <v>0</v>
      </c>
      <c r="W185" s="181">
        <f t="shared" si="34"/>
        <v>26309.23</v>
      </c>
      <c r="X185" s="181">
        <f t="shared" si="35"/>
        <v>43.848716666666668</v>
      </c>
      <c r="Y185" s="174">
        <v>85041.53</v>
      </c>
      <c r="Z185" s="181">
        <f t="shared" si="36"/>
        <v>141.73588333333333</v>
      </c>
      <c r="AA185" s="174">
        <v>0</v>
      </c>
      <c r="AB185" s="174">
        <v>25.560382086258329</v>
      </c>
      <c r="AC185" s="174">
        <v>22.195426164134162</v>
      </c>
      <c r="AD185" s="174">
        <v>6.1736894902996218</v>
      </c>
      <c r="AE185" s="174">
        <v>40.693976225498297</v>
      </c>
      <c r="AF185">
        <v>0</v>
      </c>
      <c r="AG185" s="106">
        <v>5.3765377927701907</v>
      </c>
      <c r="AH185" s="106">
        <v>0</v>
      </c>
      <c r="AI185" s="106">
        <v>100</v>
      </c>
      <c r="AJ185">
        <v>40.21</v>
      </c>
      <c r="AK185">
        <v>43.85</v>
      </c>
      <c r="AL185">
        <v>57.68</v>
      </c>
      <c r="AM185">
        <v>141.74</v>
      </c>
      <c r="AN185" t="s">
        <v>1069</v>
      </c>
      <c r="AO185">
        <v>9.9</v>
      </c>
      <c r="AP185">
        <v>8.33</v>
      </c>
      <c r="AQ185">
        <v>12.806699999999999</v>
      </c>
      <c r="AR185" t="s">
        <v>1071</v>
      </c>
      <c r="AS185" t="s">
        <v>1073</v>
      </c>
      <c r="AT185" t="s">
        <v>1076</v>
      </c>
      <c r="AU185" t="s">
        <v>1077</v>
      </c>
      <c r="AV185" t="s">
        <v>1080</v>
      </c>
      <c r="AW185" t="s">
        <v>1084</v>
      </c>
      <c r="AX185" s="65">
        <f t="shared" si="49"/>
        <v>583.5</v>
      </c>
      <c r="AY185" s="65">
        <v>2862.47</v>
      </c>
      <c r="AZ185" s="106">
        <v>1168.9711410893187</v>
      </c>
      <c r="BA185" s="65">
        <f t="shared" si="37"/>
        <v>4614.941141089319</v>
      </c>
      <c r="BB185" s="65">
        <f t="shared" si="38"/>
        <v>25140.258858910682</v>
      </c>
      <c r="BC185" s="65">
        <f t="shared" si="39"/>
        <v>0</v>
      </c>
      <c r="BD185" s="65">
        <f t="shared" si="40"/>
        <v>23542.030000000002</v>
      </c>
      <c r="BE185" s="65">
        <f t="shared" si="41"/>
        <v>31744.309999999998</v>
      </c>
      <c r="BF185" s="65">
        <f t="shared" si="42"/>
        <v>80426.588858910676</v>
      </c>
      <c r="BG185" s="66">
        <f t="shared" si="43"/>
        <v>659.27730586990276</v>
      </c>
      <c r="BH185" s="66">
        <f t="shared" si="44"/>
        <v>43.345273894673589</v>
      </c>
      <c r="BI185" s="66">
        <f t="shared" si="45"/>
        <v>0</v>
      </c>
      <c r="BJ185" s="66">
        <f t="shared" si="46"/>
        <v>40.589706896551725</v>
      </c>
      <c r="BK185" s="66">
        <f t="shared" si="47"/>
        <v>54.731568965517241</v>
      </c>
      <c r="BL185" s="66">
        <f t="shared" si="48"/>
        <v>138.66653251536323</v>
      </c>
      <c r="BM185" s="207">
        <f t="shared" si="50"/>
        <v>39856.979999999996</v>
      </c>
    </row>
    <row r="186" spans="1:65" x14ac:dyDescent="0.35">
      <c r="A186" s="1">
        <v>335</v>
      </c>
      <c r="B186">
        <v>21</v>
      </c>
      <c r="C186" t="s">
        <v>37</v>
      </c>
      <c r="D186" t="s">
        <v>1399</v>
      </c>
      <c r="E186" s="6" t="s">
        <v>1117</v>
      </c>
      <c r="F186" s="7" t="s">
        <v>1118</v>
      </c>
      <c r="G186" s="6">
        <v>-3.8</v>
      </c>
      <c r="H186" s="6">
        <v>-38.53</v>
      </c>
      <c r="I186" s="6">
        <v>41</v>
      </c>
      <c r="J186" s="8">
        <v>71394.000753582499</v>
      </c>
      <c r="K186" t="s">
        <v>1166</v>
      </c>
      <c r="L186" t="s">
        <v>1062</v>
      </c>
      <c r="M186">
        <v>600</v>
      </c>
      <c r="N186">
        <v>600</v>
      </c>
      <c r="O186">
        <v>0</v>
      </c>
      <c r="P186">
        <v>21865.79</v>
      </c>
      <c r="Q186">
        <v>18875.330000000002</v>
      </c>
      <c r="R186">
        <v>5255.2</v>
      </c>
      <c r="S186">
        <v>34606.78</v>
      </c>
      <c r="T186">
        <v>0</v>
      </c>
      <c r="U186">
        <v>4572.29</v>
      </c>
      <c r="V186">
        <v>0</v>
      </c>
      <c r="W186" s="181">
        <f t="shared" si="34"/>
        <v>26438.080000000002</v>
      </c>
      <c r="X186" s="181">
        <f t="shared" si="35"/>
        <v>44.06346666666667</v>
      </c>
      <c r="Y186" s="174">
        <v>85175.38</v>
      </c>
      <c r="Z186" s="181">
        <f t="shared" si="36"/>
        <v>141.95896666666667</v>
      </c>
      <c r="AA186" s="174">
        <v>0</v>
      </c>
      <c r="AB186" s="174">
        <v>25.67149098718432</v>
      </c>
      <c r="AC186" s="174">
        <v>22.16054686225057</v>
      </c>
      <c r="AD186" s="174">
        <v>6.1698580035686366</v>
      </c>
      <c r="AE186" s="174">
        <v>40.630027127557277</v>
      </c>
      <c r="AF186">
        <v>0</v>
      </c>
      <c r="AG186" s="106">
        <v>5.3680887599210001</v>
      </c>
      <c r="AH186" s="106">
        <v>0</v>
      </c>
      <c r="AI186" s="106">
        <v>100</v>
      </c>
      <c r="AJ186">
        <v>40.22</v>
      </c>
      <c r="AK186">
        <v>44.06</v>
      </c>
      <c r="AL186">
        <v>57.68</v>
      </c>
      <c r="AM186">
        <v>141.96</v>
      </c>
      <c r="AN186" t="s">
        <v>1070</v>
      </c>
      <c r="AO186">
        <v>9.9</v>
      </c>
      <c r="AP186">
        <v>8.33</v>
      </c>
      <c r="AQ186">
        <v>12.806699999999999</v>
      </c>
      <c r="AR186" t="s">
        <v>1071</v>
      </c>
      <c r="AS186" t="s">
        <v>1073</v>
      </c>
      <c r="AT186" t="s">
        <v>1076</v>
      </c>
      <c r="AU186" t="s">
        <v>1077</v>
      </c>
      <c r="AV186" t="s">
        <v>1080</v>
      </c>
      <c r="AW186" t="s">
        <v>1084</v>
      </c>
      <c r="AX186" s="65">
        <f t="shared" si="49"/>
        <v>583.5</v>
      </c>
      <c r="AY186" s="65">
        <v>2862.47</v>
      </c>
      <c r="AZ186" s="106">
        <v>1161.7514627043129</v>
      </c>
      <c r="BA186" s="65">
        <f t="shared" si="37"/>
        <v>4607.7214627043122</v>
      </c>
      <c r="BB186" s="65">
        <f t="shared" si="38"/>
        <v>25276.328537295689</v>
      </c>
      <c r="BC186" s="65">
        <f t="shared" si="39"/>
        <v>0</v>
      </c>
      <c r="BD186" s="65">
        <f t="shared" si="40"/>
        <v>23547.030000000002</v>
      </c>
      <c r="BE186" s="65">
        <f t="shared" si="41"/>
        <v>31744.309999999998</v>
      </c>
      <c r="BF186" s="65">
        <f t="shared" si="42"/>
        <v>80567.658537295691</v>
      </c>
      <c r="BG186" s="66">
        <f t="shared" si="43"/>
        <v>658.24592324347316</v>
      </c>
      <c r="BH186" s="66">
        <f t="shared" si="44"/>
        <v>43.579876788440842</v>
      </c>
      <c r="BI186" s="66">
        <f t="shared" si="45"/>
        <v>0</v>
      </c>
      <c r="BJ186" s="66">
        <f t="shared" si="46"/>
        <v>40.598327586206899</v>
      </c>
      <c r="BK186" s="66">
        <f t="shared" si="47"/>
        <v>54.731568965517241</v>
      </c>
      <c r="BL186" s="66">
        <f t="shared" si="48"/>
        <v>138.90975609878566</v>
      </c>
      <c r="BM186" s="207">
        <f t="shared" si="50"/>
        <v>39861.979999999996</v>
      </c>
    </row>
    <row r="187" spans="1:65" x14ac:dyDescent="0.35">
      <c r="A187" s="1">
        <v>336</v>
      </c>
      <c r="B187">
        <v>22</v>
      </c>
      <c r="C187" t="s">
        <v>37</v>
      </c>
      <c r="D187" t="s">
        <v>1400</v>
      </c>
      <c r="E187" s="6" t="s">
        <v>1104</v>
      </c>
      <c r="F187" s="7" t="s">
        <v>1105</v>
      </c>
      <c r="G187" s="6">
        <v>-22.74</v>
      </c>
      <c r="H187" s="6">
        <v>-45.59</v>
      </c>
      <c r="I187" s="6">
        <v>1642</v>
      </c>
      <c r="J187" s="8">
        <v>3495.45982983364</v>
      </c>
      <c r="K187" t="s">
        <v>1166</v>
      </c>
      <c r="L187" t="s">
        <v>1062</v>
      </c>
      <c r="M187">
        <v>600</v>
      </c>
      <c r="N187">
        <v>600</v>
      </c>
      <c r="O187">
        <v>890.3</v>
      </c>
      <c r="P187">
        <v>7206.93</v>
      </c>
      <c r="Q187">
        <v>18875.330000000002</v>
      </c>
      <c r="R187">
        <v>5265.2</v>
      </c>
      <c r="S187">
        <v>34606.78</v>
      </c>
      <c r="T187">
        <v>0</v>
      </c>
      <c r="U187">
        <v>4744.55</v>
      </c>
      <c r="V187">
        <v>0</v>
      </c>
      <c r="W187" s="181">
        <f t="shared" si="34"/>
        <v>11951.48</v>
      </c>
      <c r="X187" s="181">
        <f t="shared" si="35"/>
        <v>19.919133333333331</v>
      </c>
      <c r="Y187" s="174">
        <v>71589.08</v>
      </c>
      <c r="Z187" s="181">
        <f t="shared" si="36"/>
        <v>119.31513333333334</v>
      </c>
      <c r="AA187" s="174">
        <v>1.243625424436241</v>
      </c>
      <c r="AB187" s="174">
        <v>10.067080063048721</v>
      </c>
      <c r="AC187" s="174">
        <v>26.366213953301258</v>
      </c>
      <c r="AD187" s="174">
        <v>7.3547529874668029</v>
      </c>
      <c r="AE187" s="174">
        <v>48.340864277065712</v>
      </c>
      <c r="AF187">
        <v>0</v>
      </c>
      <c r="AG187" s="106">
        <v>6.6274772632921124</v>
      </c>
      <c r="AH187" s="106">
        <v>0</v>
      </c>
      <c r="AI187" s="106">
        <v>100</v>
      </c>
      <c r="AJ187">
        <v>40.229999999999997</v>
      </c>
      <c r="AK187">
        <v>21.4</v>
      </c>
      <c r="AL187">
        <v>57.68</v>
      </c>
      <c r="AM187">
        <v>119.32</v>
      </c>
      <c r="AN187" t="s">
        <v>1063</v>
      </c>
      <c r="AO187">
        <v>9.9</v>
      </c>
      <c r="AP187">
        <v>8.33</v>
      </c>
      <c r="AQ187">
        <v>12.806699999999999</v>
      </c>
      <c r="AR187" t="s">
        <v>1071</v>
      </c>
      <c r="AS187" t="s">
        <v>1073</v>
      </c>
      <c r="AT187" t="s">
        <v>1076</v>
      </c>
      <c r="AU187" t="s">
        <v>1077</v>
      </c>
      <c r="AV187" t="s">
        <v>1081</v>
      </c>
      <c r="AW187" t="s">
        <v>1083</v>
      </c>
      <c r="AX187" s="65">
        <f t="shared" si="49"/>
        <v>583.5</v>
      </c>
      <c r="AY187" s="65">
        <v>2862.47</v>
      </c>
      <c r="AZ187" s="106">
        <v>426.56035210893447</v>
      </c>
      <c r="BA187" s="65">
        <f t="shared" si="37"/>
        <v>3872.5303521089345</v>
      </c>
      <c r="BB187" s="65">
        <f t="shared" si="38"/>
        <v>11524.919647891065</v>
      </c>
      <c r="BC187" s="65">
        <f t="shared" si="39"/>
        <v>890.3</v>
      </c>
      <c r="BD187" s="65">
        <f t="shared" si="40"/>
        <v>23557.030000000002</v>
      </c>
      <c r="BE187" s="65">
        <f t="shared" si="41"/>
        <v>31744.309999999998</v>
      </c>
      <c r="BF187" s="65">
        <f t="shared" si="42"/>
        <v>67716.549647891065</v>
      </c>
      <c r="BG187" s="66">
        <f t="shared" si="43"/>
        <v>553.21862172984777</v>
      </c>
      <c r="BH187" s="66">
        <f t="shared" si="44"/>
        <v>19.870551117053562</v>
      </c>
      <c r="BI187" s="66">
        <f t="shared" si="45"/>
        <v>1.4838333333333333</v>
      </c>
      <c r="BJ187" s="66">
        <f t="shared" si="46"/>
        <v>40.615568965517248</v>
      </c>
      <c r="BK187" s="66">
        <f t="shared" si="47"/>
        <v>54.731568965517241</v>
      </c>
      <c r="BL187" s="66">
        <f t="shared" si="48"/>
        <v>116.75267180670873</v>
      </c>
      <c r="BM187" s="207">
        <f t="shared" si="50"/>
        <v>39871.979999999996</v>
      </c>
    </row>
    <row r="188" spans="1:65" x14ac:dyDescent="0.35">
      <c r="A188" s="1">
        <v>337</v>
      </c>
      <c r="B188">
        <v>22</v>
      </c>
      <c r="C188" t="s">
        <v>37</v>
      </c>
      <c r="D188" t="s">
        <v>1401</v>
      </c>
      <c r="E188" s="6" t="s">
        <v>1104</v>
      </c>
      <c r="F188" s="7" t="s">
        <v>1106</v>
      </c>
      <c r="G188" s="6">
        <v>-23.85</v>
      </c>
      <c r="H188" s="6">
        <v>-46.64</v>
      </c>
      <c r="I188" s="6">
        <v>792</v>
      </c>
      <c r="J188" s="8">
        <v>14172.2970393051</v>
      </c>
      <c r="K188" t="s">
        <v>1166</v>
      </c>
      <c r="L188" t="s">
        <v>1062</v>
      </c>
      <c r="M188">
        <v>600</v>
      </c>
      <c r="N188">
        <v>600</v>
      </c>
      <c r="O188">
        <v>218.91</v>
      </c>
      <c r="P188">
        <v>11172.11</v>
      </c>
      <c r="Q188">
        <v>18875.330000000002</v>
      </c>
      <c r="R188">
        <v>5266.4</v>
      </c>
      <c r="S188">
        <v>34606.78</v>
      </c>
      <c r="T188">
        <v>0</v>
      </c>
      <c r="U188">
        <v>4744.55</v>
      </c>
      <c r="V188">
        <v>0</v>
      </c>
      <c r="W188" s="181">
        <f t="shared" si="34"/>
        <v>15916.66</v>
      </c>
      <c r="X188" s="181">
        <f t="shared" si="35"/>
        <v>26.527766666666665</v>
      </c>
      <c r="Y188" s="174">
        <v>74884.070000000007</v>
      </c>
      <c r="Z188" s="181">
        <f t="shared" si="36"/>
        <v>124.80678333333334</v>
      </c>
      <c r="AA188" s="174">
        <v>0.29233186711138959</v>
      </c>
      <c r="AB188" s="174">
        <v>14.91920778344446</v>
      </c>
      <c r="AC188" s="174">
        <v>25.206068526991121</v>
      </c>
      <c r="AD188" s="174">
        <v>7.0327374032955188</v>
      </c>
      <c r="AE188" s="174">
        <v>46.213807556133098</v>
      </c>
      <c r="AF188">
        <v>0</v>
      </c>
      <c r="AG188" s="106">
        <v>6.3358602169994231</v>
      </c>
      <c r="AH188" s="106">
        <v>0</v>
      </c>
      <c r="AI188" s="106">
        <v>100</v>
      </c>
      <c r="AJ188">
        <v>40.24</v>
      </c>
      <c r="AK188">
        <v>26.89</v>
      </c>
      <c r="AL188">
        <v>57.68</v>
      </c>
      <c r="AM188">
        <v>124.81</v>
      </c>
      <c r="AN188" t="s">
        <v>1064</v>
      </c>
      <c r="AO188">
        <v>9.9</v>
      </c>
      <c r="AP188">
        <v>8.33</v>
      </c>
      <c r="AQ188">
        <v>12.806699999999999</v>
      </c>
      <c r="AR188" t="s">
        <v>1071</v>
      </c>
      <c r="AS188" t="s">
        <v>1073</v>
      </c>
      <c r="AT188" t="s">
        <v>1076</v>
      </c>
      <c r="AU188" t="s">
        <v>1077</v>
      </c>
      <c r="AV188" t="s">
        <v>1081</v>
      </c>
      <c r="AW188" t="s">
        <v>1083</v>
      </c>
      <c r="AX188" s="65">
        <f t="shared" si="49"/>
        <v>583.5</v>
      </c>
      <c r="AY188" s="65">
        <v>2862.47</v>
      </c>
      <c r="AZ188" s="106">
        <v>648.72706371841309</v>
      </c>
      <c r="BA188" s="65">
        <f t="shared" si="37"/>
        <v>4094.6970637184131</v>
      </c>
      <c r="BB188" s="65">
        <f t="shared" si="38"/>
        <v>15267.932936281586</v>
      </c>
      <c r="BC188" s="65">
        <f t="shared" si="39"/>
        <v>218.91</v>
      </c>
      <c r="BD188" s="65">
        <f t="shared" si="40"/>
        <v>23558.230000000003</v>
      </c>
      <c r="BE188" s="65">
        <f t="shared" si="41"/>
        <v>31744.309999999998</v>
      </c>
      <c r="BF188" s="65">
        <f t="shared" si="42"/>
        <v>70789.372936281594</v>
      </c>
      <c r="BG188" s="66">
        <f t="shared" si="43"/>
        <v>584.9567233883447</v>
      </c>
      <c r="BH188" s="66">
        <f t="shared" si="44"/>
        <v>26.32402230393377</v>
      </c>
      <c r="BI188" s="66">
        <f t="shared" si="45"/>
        <v>0.36485000000000001</v>
      </c>
      <c r="BJ188" s="66">
        <f t="shared" si="46"/>
        <v>40.617637931034487</v>
      </c>
      <c r="BK188" s="66">
        <f t="shared" si="47"/>
        <v>54.731568965517241</v>
      </c>
      <c r="BL188" s="66">
        <f t="shared" si="48"/>
        <v>122.05064299358895</v>
      </c>
      <c r="BM188" s="207">
        <f t="shared" si="50"/>
        <v>39873.18</v>
      </c>
    </row>
    <row r="189" spans="1:65" x14ac:dyDescent="0.35">
      <c r="A189" s="1">
        <v>338</v>
      </c>
      <c r="B189">
        <v>22</v>
      </c>
      <c r="C189" t="s">
        <v>37</v>
      </c>
      <c r="D189" t="s">
        <v>1402</v>
      </c>
      <c r="E189" s="6" t="s">
        <v>1107</v>
      </c>
      <c r="F189" s="7" t="s">
        <v>1108</v>
      </c>
      <c r="G189" s="6">
        <v>-30.03</v>
      </c>
      <c r="H189" s="6">
        <v>-51.23</v>
      </c>
      <c r="I189" s="6">
        <v>47</v>
      </c>
      <c r="J189" s="8">
        <v>23954.0527728093</v>
      </c>
      <c r="K189" t="s">
        <v>1166</v>
      </c>
      <c r="L189" t="s">
        <v>1062</v>
      </c>
      <c r="M189">
        <v>600</v>
      </c>
      <c r="N189">
        <v>600</v>
      </c>
      <c r="O189">
        <v>350.14</v>
      </c>
      <c r="P189">
        <v>13001.98</v>
      </c>
      <c r="Q189">
        <v>18875.330000000002</v>
      </c>
      <c r="R189">
        <v>5272.4</v>
      </c>
      <c r="S189">
        <v>34606.78</v>
      </c>
      <c r="T189">
        <v>0</v>
      </c>
      <c r="U189">
        <v>4744.55</v>
      </c>
      <c r="V189">
        <v>0</v>
      </c>
      <c r="W189" s="181">
        <f t="shared" si="34"/>
        <v>17746.53</v>
      </c>
      <c r="X189" s="181">
        <f t="shared" si="35"/>
        <v>29.577549999999999</v>
      </c>
      <c r="Y189" s="174">
        <v>76851.17</v>
      </c>
      <c r="Z189" s="181">
        <f t="shared" si="36"/>
        <v>128.08528333333334</v>
      </c>
      <c r="AA189" s="174">
        <v>0.45560789770669718</v>
      </c>
      <c r="AB189" s="174">
        <v>16.918389140985099</v>
      </c>
      <c r="AC189" s="174">
        <v>24.560888272748489</v>
      </c>
      <c r="AD189" s="174">
        <v>6.8605331577905702</v>
      </c>
      <c r="AE189" s="174">
        <v>45.030908442903339</v>
      </c>
      <c r="AF189">
        <v>0</v>
      </c>
      <c r="AG189" s="106">
        <v>6.173686100029447</v>
      </c>
      <c r="AH189" s="106">
        <v>0</v>
      </c>
      <c r="AI189" s="106">
        <v>100</v>
      </c>
      <c r="AJ189">
        <v>40.25</v>
      </c>
      <c r="AK189">
        <v>30.16</v>
      </c>
      <c r="AL189">
        <v>57.68</v>
      </c>
      <c r="AM189">
        <v>128.09</v>
      </c>
      <c r="AN189" t="s">
        <v>1065</v>
      </c>
      <c r="AO189">
        <v>9.9</v>
      </c>
      <c r="AP189">
        <v>8.33</v>
      </c>
      <c r="AQ189">
        <v>12.806699999999999</v>
      </c>
      <c r="AR189" t="s">
        <v>1071</v>
      </c>
      <c r="AS189" t="s">
        <v>1073</v>
      </c>
      <c r="AT189" t="s">
        <v>1076</v>
      </c>
      <c r="AU189" t="s">
        <v>1077</v>
      </c>
      <c r="AV189" t="s">
        <v>1081</v>
      </c>
      <c r="AW189" t="s">
        <v>1083</v>
      </c>
      <c r="AX189" s="65">
        <f t="shared" si="49"/>
        <v>583.5</v>
      </c>
      <c r="AY189" s="65">
        <v>2862.47</v>
      </c>
      <c r="AZ189" s="106">
        <v>701.78754515704088</v>
      </c>
      <c r="BA189" s="65">
        <f t="shared" si="37"/>
        <v>4147.757545157041</v>
      </c>
      <c r="BB189" s="65">
        <f t="shared" si="38"/>
        <v>17044.742454842959</v>
      </c>
      <c r="BC189" s="65">
        <f t="shared" si="39"/>
        <v>350.14</v>
      </c>
      <c r="BD189" s="65">
        <f t="shared" si="40"/>
        <v>23564.230000000003</v>
      </c>
      <c r="BE189" s="65">
        <f t="shared" si="41"/>
        <v>31744.309999999998</v>
      </c>
      <c r="BF189" s="65">
        <f t="shared" si="42"/>
        <v>72703.412454842954</v>
      </c>
      <c r="BG189" s="66">
        <f t="shared" si="43"/>
        <v>592.53679216529156</v>
      </c>
      <c r="BH189" s="66">
        <f t="shared" si="44"/>
        <v>29.387486991108549</v>
      </c>
      <c r="BI189" s="66">
        <f t="shared" si="45"/>
        <v>0.58356666666666668</v>
      </c>
      <c r="BJ189" s="66">
        <f t="shared" si="46"/>
        <v>40.627982758620696</v>
      </c>
      <c r="BK189" s="66">
        <f t="shared" si="47"/>
        <v>54.731568965517241</v>
      </c>
      <c r="BL189" s="66">
        <f t="shared" si="48"/>
        <v>125.35071112903958</v>
      </c>
      <c r="BM189" s="207">
        <f t="shared" si="50"/>
        <v>39879.18</v>
      </c>
    </row>
    <row r="190" spans="1:65" x14ac:dyDescent="0.35">
      <c r="A190" s="1">
        <v>339</v>
      </c>
      <c r="B190">
        <v>22</v>
      </c>
      <c r="C190" t="s">
        <v>37</v>
      </c>
      <c r="D190" t="s">
        <v>1403</v>
      </c>
      <c r="E190" s="6" t="s">
        <v>1109</v>
      </c>
      <c r="F190" s="7" t="s">
        <v>1110</v>
      </c>
      <c r="G190" s="6">
        <v>-15.37</v>
      </c>
      <c r="H190" s="6">
        <v>-48.78</v>
      </c>
      <c r="I190" s="6">
        <v>770</v>
      </c>
      <c r="J190" s="8">
        <v>31081.371963744201</v>
      </c>
      <c r="K190" t="s">
        <v>1166</v>
      </c>
      <c r="L190" t="s">
        <v>1062</v>
      </c>
      <c r="M190">
        <v>600</v>
      </c>
      <c r="N190">
        <v>600</v>
      </c>
      <c r="O190">
        <v>5.78</v>
      </c>
      <c r="P190">
        <v>19033.02</v>
      </c>
      <c r="Q190">
        <v>18875.330000000002</v>
      </c>
      <c r="R190">
        <v>5266.4</v>
      </c>
      <c r="S190">
        <v>34606.78</v>
      </c>
      <c r="T190">
        <v>0</v>
      </c>
      <c r="U190">
        <v>4744.55</v>
      </c>
      <c r="V190">
        <v>0</v>
      </c>
      <c r="W190" s="181">
        <f t="shared" si="34"/>
        <v>23777.57</v>
      </c>
      <c r="X190" s="181">
        <f t="shared" si="35"/>
        <v>39.629283333333333</v>
      </c>
      <c r="Y190" s="174">
        <v>82531.839999999997</v>
      </c>
      <c r="Z190" s="181">
        <f t="shared" si="36"/>
        <v>137.55306666666667</v>
      </c>
      <c r="AA190" s="174">
        <v>7.0033577344210431E-3</v>
      </c>
      <c r="AB190" s="174">
        <v>23.06142695958312</v>
      </c>
      <c r="AC190" s="174">
        <v>22.870361305406501</v>
      </c>
      <c r="AD190" s="174">
        <v>6.381052451999131</v>
      </c>
      <c r="AE190" s="174">
        <v>41.931429130866341</v>
      </c>
      <c r="AF190">
        <v>0</v>
      </c>
      <c r="AG190" s="106">
        <v>5.7487510274822426</v>
      </c>
      <c r="AH190" s="106">
        <v>0</v>
      </c>
      <c r="AI190" s="106">
        <v>100</v>
      </c>
      <c r="AJ190">
        <v>40.24</v>
      </c>
      <c r="AK190">
        <v>39.64</v>
      </c>
      <c r="AL190">
        <v>57.68</v>
      </c>
      <c r="AM190">
        <v>137.55000000000001</v>
      </c>
      <c r="AN190" t="s">
        <v>1066</v>
      </c>
      <c r="AO190">
        <v>9.9</v>
      </c>
      <c r="AP190">
        <v>8.33</v>
      </c>
      <c r="AQ190">
        <v>12.806699999999999</v>
      </c>
      <c r="AR190" t="s">
        <v>1071</v>
      </c>
      <c r="AS190" t="s">
        <v>1073</v>
      </c>
      <c r="AT190" t="s">
        <v>1076</v>
      </c>
      <c r="AU190" t="s">
        <v>1077</v>
      </c>
      <c r="AV190" t="s">
        <v>1081</v>
      </c>
      <c r="AW190" t="s">
        <v>1083</v>
      </c>
      <c r="AX190" s="65">
        <f t="shared" si="49"/>
        <v>583.5</v>
      </c>
      <c r="AY190" s="65">
        <v>2862.47</v>
      </c>
      <c r="AZ190" s="106">
        <v>976.39866207177408</v>
      </c>
      <c r="BA190" s="65">
        <f t="shared" si="37"/>
        <v>4422.3686620717745</v>
      </c>
      <c r="BB190" s="65">
        <f t="shared" si="38"/>
        <v>22801.171337928226</v>
      </c>
      <c r="BC190" s="65">
        <f t="shared" si="39"/>
        <v>5.78</v>
      </c>
      <c r="BD190" s="65">
        <f t="shared" si="40"/>
        <v>23558.230000000003</v>
      </c>
      <c r="BE190" s="65">
        <f t="shared" si="41"/>
        <v>31744.309999999998</v>
      </c>
      <c r="BF190" s="65">
        <f t="shared" si="42"/>
        <v>78109.471337928218</v>
      </c>
      <c r="BG190" s="66">
        <f t="shared" si="43"/>
        <v>631.76695172453924</v>
      </c>
      <c r="BH190" s="66">
        <f t="shared" si="44"/>
        <v>39.312364375738319</v>
      </c>
      <c r="BI190" s="66">
        <f t="shared" si="45"/>
        <v>9.633333333333334E-3</v>
      </c>
      <c r="BJ190" s="66">
        <f t="shared" si="46"/>
        <v>40.617637931034487</v>
      </c>
      <c r="BK190" s="66">
        <f t="shared" si="47"/>
        <v>54.731568965517241</v>
      </c>
      <c r="BL190" s="66">
        <f t="shared" si="48"/>
        <v>134.67150230677279</v>
      </c>
      <c r="BM190" s="207">
        <f t="shared" si="50"/>
        <v>39873.18</v>
      </c>
    </row>
    <row r="191" spans="1:65" x14ac:dyDescent="0.35">
      <c r="A191" s="1">
        <v>340</v>
      </c>
      <c r="B191">
        <v>22</v>
      </c>
      <c r="C191" t="s">
        <v>37</v>
      </c>
      <c r="D191" t="s">
        <v>1404</v>
      </c>
      <c r="E191" s="6" t="s">
        <v>1111</v>
      </c>
      <c r="F191" s="7" t="s">
        <v>1112</v>
      </c>
      <c r="G191" s="6">
        <v>-22.86</v>
      </c>
      <c r="H191" s="6">
        <v>-43.41</v>
      </c>
      <c r="I191" s="6">
        <v>45</v>
      </c>
      <c r="J191" s="8">
        <v>45016.2336447989</v>
      </c>
      <c r="K191" t="s">
        <v>1166</v>
      </c>
      <c r="L191" t="s">
        <v>1062</v>
      </c>
      <c r="M191">
        <v>600</v>
      </c>
      <c r="N191">
        <v>600</v>
      </c>
      <c r="O191">
        <v>0</v>
      </c>
      <c r="P191">
        <v>18250.8</v>
      </c>
      <c r="Q191">
        <v>18875.330000000002</v>
      </c>
      <c r="R191">
        <v>5262.4</v>
      </c>
      <c r="S191">
        <v>34606.78</v>
      </c>
      <c r="T191">
        <v>0</v>
      </c>
      <c r="U191">
        <v>4744.55</v>
      </c>
      <c r="V191">
        <v>0</v>
      </c>
      <c r="W191" s="181">
        <f t="shared" si="34"/>
        <v>22995.35</v>
      </c>
      <c r="X191" s="181">
        <f t="shared" si="35"/>
        <v>38.325583333333334</v>
      </c>
      <c r="Y191" s="174">
        <v>81739.850000000006</v>
      </c>
      <c r="Z191" s="181">
        <f t="shared" si="36"/>
        <v>136.23308333333335</v>
      </c>
      <c r="AA191" s="174">
        <v>0</v>
      </c>
      <c r="AB191" s="174">
        <v>22.327909826112961</v>
      </c>
      <c r="AC191" s="174">
        <v>23.09195575964478</v>
      </c>
      <c r="AD191" s="174">
        <v>6.4379858783689956</v>
      </c>
      <c r="AE191" s="174">
        <v>42.337709207932242</v>
      </c>
      <c r="AF191">
        <v>0</v>
      </c>
      <c r="AG191" s="106">
        <v>5.8044515618758776</v>
      </c>
      <c r="AH191" s="106">
        <v>0</v>
      </c>
      <c r="AI191" s="106">
        <v>100</v>
      </c>
      <c r="AJ191">
        <v>40.229999999999997</v>
      </c>
      <c r="AK191">
        <v>38.33</v>
      </c>
      <c r="AL191">
        <v>57.68</v>
      </c>
      <c r="AM191">
        <v>136.22999999999999</v>
      </c>
      <c r="AN191" t="s">
        <v>1067</v>
      </c>
      <c r="AO191">
        <v>9.9</v>
      </c>
      <c r="AP191">
        <v>8.33</v>
      </c>
      <c r="AQ191">
        <v>12.806699999999999</v>
      </c>
      <c r="AR191" t="s">
        <v>1071</v>
      </c>
      <c r="AS191" t="s">
        <v>1073</v>
      </c>
      <c r="AT191" t="s">
        <v>1076</v>
      </c>
      <c r="AU191" t="s">
        <v>1077</v>
      </c>
      <c r="AV191" t="s">
        <v>1081</v>
      </c>
      <c r="AW191" t="s">
        <v>1083</v>
      </c>
      <c r="AX191" s="65">
        <f t="shared" si="49"/>
        <v>583.5</v>
      </c>
      <c r="AY191" s="65">
        <v>2862.47</v>
      </c>
      <c r="AZ191" s="106">
        <v>959.19061234439914</v>
      </c>
      <c r="BA191" s="65">
        <f t="shared" si="37"/>
        <v>4405.1606123443989</v>
      </c>
      <c r="BB191" s="65">
        <f t="shared" si="38"/>
        <v>22036.1593876556</v>
      </c>
      <c r="BC191" s="65">
        <f t="shared" si="39"/>
        <v>0</v>
      </c>
      <c r="BD191" s="65">
        <f t="shared" si="40"/>
        <v>23554.230000000003</v>
      </c>
      <c r="BE191" s="65">
        <f t="shared" si="41"/>
        <v>31744.309999999998</v>
      </c>
      <c r="BF191" s="65">
        <f t="shared" si="42"/>
        <v>77334.689387655613</v>
      </c>
      <c r="BG191" s="66">
        <f t="shared" si="43"/>
        <v>629.30865890634266</v>
      </c>
      <c r="BH191" s="66">
        <f t="shared" si="44"/>
        <v>37.993378254578623</v>
      </c>
      <c r="BI191" s="66">
        <f t="shared" si="45"/>
        <v>0</v>
      </c>
      <c r="BJ191" s="66">
        <f t="shared" si="46"/>
        <v>40.610741379310348</v>
      </c>
      <c r="BK191" s="66">
        <f t="shared" si="47"/>
        <v>54.731568965517241</v>
      </c>
      <c r="BL191" s="66">
        <f t="shared" si="48"/>
        <v>133.33567135802693</v>
      </c>
      <c r="BM191" s="207">
        <f t="shared" si="50"/>
        <v>39869.18</v>
      </c>
    </row>
    <row r="192" spans="1:65" x14ac:dyDescent="0.35">
      <c r="A192" s="1">
        <v>341</v>
      </c>
      <c r="B192">
        <v>22</v>
      </c>
      <c r="C192" t="s">
        <v>37</v>
      </c>
      <c r="D192" t="s">
        <v>1405</v>
      </c>
      <c r="E192" s="6" t="s">
        <v>1113</v>
      </c>
      <c r="F192" s="7" t="s">
        <v>1114</v>
      </c>
      <c r="G192" s="6">
        <v>-20.32</v>
      </c>
      <c r="H192" s="6">
        <v>-40.340000000000003</v>
      </c>
      <c r="I192" s="6">
        <v>9</v>
      </c>
      <c r="J192" s="8">
        <v>54061.366139626101</v>
      </c>
      <c r="K192" t="s">
        <v>1166</v>
      </c>
      <c r="L192" t="s">
        <v>1062</v>
      </c>
      <c r="M192">
        <v>600</v>
      </c>
      <c r="N192">
        <v>600</v>
      </c>
      <c r="O192">
        <v>0</v>
      </c>
      <c r="P192">
        <v>20195.509999999998</v>
      </c>
      <c r="Q192">
        <v>18875.330000000002</v>
      </c>
      <c r="R192">
        <v>5264.2</v>
      </c>
      <c r="S192">
        <v>34606.78</v>
      </c>
      <c r="T192">
        <v>0</v>
      </c>
      <c r="U192">
        <v>4744.55</v>
      </c>
      <c r="V192">
        <v>0</v>
      </c>
      <c r="W192" s="181">
        <f t="shared" si="34"/>
        <v>24940.059999999998</v>
      </c>
      <c r="X192" s="181">
        <f t="shared" si="35"/>
        <v>41.566766666666666</v>
      </c>
      <c r="Y192" s="174">
        <v>83686.36</v>
      </c>
      <c r="Z192" s="181">
        <f t="shared" si="36"/>
        <v>139.47726666666668</v>
      </c>
      <c r="AA192" s="174">
        <v>0</v>
      </c>
      <c r="AB192" s="174">
        <v>24.132379518000299</v>
      </c>
      <c r="AC192" s="174">
        <v>22.554846452874759</v>
      </c>
      <c r="AD192" s="174">
        <v>6.29039188704109</v>
      </c>
      <c r="AE192" s="174">
        <v>41.352951663807573</v>
      </c>
      <c r="AF192">
        <v>0</v>
      </c>
      <c r="AG192" s="106">
        <v>5.6694424276548769</v>
      </c>
      <c r="AH192" s="106">
        <v>0</v>
      </c>
      <c r="AI192" s="106">
        <v>100</v>
      </c>
      <c r="AJ192">
        <v>40.229999999999997</v>
      </c>
      <c r="AK192">
        <v>41.57</v>
      </c>
      <c r="AL192">
        <v>57.68</v>
      </c>
      <c r="AM192">
        <v>139.47999999999999</v>
      </c>
      <c r="AN192" t="s">
        <v>1068</v>
      </c>
      <c r="AO192">
        <v>9.9</v>
      </c>
      <c r="AP192">
        <v>8.33</v>
      </c>
      <c r="AQ192">
        <v>12.806699999999999</v>
      </c>
      <c r="AR192" t="s">
        <v>1071</v>
      </c>
      <c r="AS192" t="s">
        <v>1073</v>
      </c>
      <c r="AT192" t="s">
        <v>1076</v>
      </c>
      <c r="AU192" t="s">
        <v>1077</v>
      </c>
      <c r="AV192" t="s">
        <v>1081</v>
      </c>
      <c r="AW192" t="s">
        <v>1083</v>
      </c>
      <c r="AX192" s="65">
        <f t="shared" si="49"/>
        <v>583.5</v>
      </c>
      <c r="AY192" s="65">
        <v>2862.47</v>
      </c>
      <c r="AZ192" s="106">
        <v>1022.4071177303853</v>
      </c>
      <c r="BA192" s="65">
        <f t="shared" si="37"/>
        <v>4468.3771177303852</v>
      </c>
      <c r="BB192" s="65">
        <f t="shared" si="38"/>
        <v>23917.652882269613</v>
      </c>
      <c r="BC192" s="65">
        <f t="shared" si="39"/>
        <v>0</v>
      </c>
      <c r="BD192" s="65">
        <f t="shared" si="40"/>
        <v>23556.030000000002</v>
      </c>
      <c r="BE192" s="65">
        <f t="shared" si="41"/>
        <v>31744.309999999998</v>
      </c>
      <c r="BF192" s="65">
        <f t="shared" si="42"/>
        <v>79217.982882269614</v>
      </c>
      <c r="BG192" s="66">
        <f t="shared" si="43"/>
        <v>638.33958824719787</v>
      </c>
      <c r="BH192" s="66">
        <f t="shared" si="44"/>
        <v>41.237332555637266</v>
      </c>
      <c r="BI192" s="66">
        <f t="shared" si="45"/>
        <v>0</v>
      </c>
      <c r="BJ192" s="66">
        <f t="shared" si="46"/>
        <v>40.613844827586213</v>
      </c>
      <c r="BK192" s="66">
        <f t="shared" si="47"/>
        <v>54.731568965517241</v>
      </c>
      <c r="BL192" s="66">
        <f t="shared" si="48"/>
        <v>136.58272910736142</v>
      </c>
      <c r="BM192" s="207">
        <f t="shared" si="50"/>
        <v>39870.979999999996</v>
      </c>
    </row>
    <row r="193" spans="1:65" x14ac:dyDescent="0.35">
      <c r="A193" s="1">
        <v>342</v>
      </c>
      <c r="B193">
        <v>22</v>
      </c>
      <c r="C193" t="s">
        <v>37</v>
      </c>
      <c r="D193" t="s">
        <v>1406</v>
      </c>
      <c r="E193" s="6" t="s">
        <v>1115</v>
      </c>
      <c r="F193" s="7" t="s">
        <v>1116</v>
      </c>
      <c r="G193" s="6">
        <v>-8.0500000000000007</v>
      </c>
      <c r="H193" s="6">
        <v>-34.880000000000003</v>
      </c>
      <c r="I193" s="6">
        <v>10</v>
      </c>
      <c r="J193" s="8">
        <v>63550.072249703</v>
      </c>
      <c r="K193" t="s">
        <v>1166</v>
      </c>
      <c r="L193" t="s">
        <v>1062</v>
      </c>
      <c r="M193">
        <v>600</v>
      </c>
      <c r="N193">
        <v>600</v>
      </c>
      <c r="O193">
        <v>0</v>
      </c>
      <c r="P193">
        <v>22807.919999999998</v>
      </c>
      <c r="Q193">
        <v>18875.330000000002</v>
      </c>
      <c r="R193">
        <v>5250.2</v>
      </c>
      <c r="S193">
        <v>34606.78</v>
      </c>
      <c r="T193">
        <v>0</v>
      </c>
      <c r="U193">
        <v>4744.55</v>
      </c>
      <c r="V193">
        <v>0</v>
      </c>
      <c r="W193" s="181">
        <f t="shared" si="34"/>
        <v>27552.469999999998</v>
      </c>
      <c r="X193" s="181">
        <f t="shared" si="35"/>
        <v>45.920783333333333</v>
      </c>
      <c r="Y193" s="174">
        <v>86284.77</v>
      </c>
      <c r="Z193" s="181">
        <f t="shared" si="36"/>
        <v>143.80795000000001</v>
      </c>
      <c r="AA193" s="174">
        <v>0</v>
      </c>
      <c r="AB193" s="174">
        <v>26.433309145982541</v>
      </c>
      <c r="AC193" s="174">
        <v>21.875621850762311</v>
      </c>
      <c r="AD193" s="174">
        <v>6.0847354637440647</v>
      </c>
      <c r="AE193" s="174">
        <v>40.107634290501089</v>
      </c>
      <c r="AF193">
        <v>0</v>
      </c>
      <c r="AG193" s="106">
        <v>5.4987108385407986</v>
      </c>
      <c r="AH193" s="106">
        <v>0</v>
      </c>
      <c r="AI193" s="106">
        <v>100</v>
      </c>
      <c r="AJ193">
        <v>40.21</v>
      </c>
      <c r="AK193">
        <v>45.92</v>
      </c>
      <c r="AL193">
        <v>57.68</v>
      </c>
      <c r="AM193">
        <v>143.81</v>
      </c>
      <c r="AN193" t="s">
        <v>1069</v>
      </c>
      <c r="AO193">
        <v>9.9</v>
      </c>
      <c r="AP193">
        <v>8.33</v>
      </c>
      <c r="AQ193">
        <v>12.806699999999999</v>
      </c>
      <c r="AR193" t="s">
        <v>1071</v>
      </c>
      <c r="AS193" t="s">
        <v>1073</v>
      </c>
      <c r="AT193" t="s">
        <v>1076</v>
      </c>
      <c r="AU193" t="s">
        <v>1077</v>
      </c>
      <c r="AV193" t="s">
        <v>1081</v>
      </c>
      <c r="AW193" t="s">
        <v>1083</v>
      </c>
      <c r="AX193" s="65">
        <f t="shared" si="49"/>
        <v>583.5</v>
      </c>
      <c r="AY193" s="65">
        <v>2862.47</v>
      </c>
      <c r="AZ193" s="106">
        <v>1142.7635099877825</v>
      </c>
      <c r="BA193" s="65">
        <f t="shared" si="37"/>
        <v>4588.7335099877819</v>
      </c>
      <c r="BB193" s="65">
        <f t="shared" si="38"/>
        <v>26409.706490012213</v>
      </c>
      <c r="BC193" s="65">
        <f t="shared" si="39"/>
        <v>0</v>
      </c>
      <c r="BD193" s="65">
        <f t="shared" si="40"/>
        <v>23542.030000000002</v>
      </c>
      <c r="BE193" s="65">
        <f t="shared" si="41"/>
        <v>31744.309999999998</v>
      </c>
      <c r="BF193" s="65">
        <f t="shared" si="42"/>
        <v>81696.036490012222</v>
      </c>
      <c r="BG193" s="66">
        <f t="shared" si="43"/>
        <v>655.53335856968317</v>
      </c>
      <c r="BH193" s="66">
        <f t="shared" si="44"/>
        <v>45.533976706917606</v>
      </c>
      <c r="BI193" s="66">
        <f t="shared" si="45"/>
        <v>0</v>
      </c>
      <c r="BJ193" s="66">
        <f t="shared" si="46"/>
        <v>40.589706896551725</v>
      </c>
      <c r="BK193" s="66">
        <f t="shared" si="47"/>
        <v>54.731568965517241</v>
      </c>
      <c r="BL193" s="66">
        <f t="shared" si="48"/>
        <v>140.85523532760729</v>
      </c>
      <c r="BM193" s="207">
        <f t="shared" si="50"/>
        <v>39856.979999999996</v>
      </c>
    </row>
    <row r="194" spans="1:65" x14ac:dyDescent="0.35">
      <c r="A194" s="1">
        <v>343</v>
      </c>
      <c r="B194">
        <v>22</v>
      </c>
      <c r="C194" t="s">
        <v>37</v>
      </c>
      <c r="D194" t="s">
        <v>1407</v>
      </c>
      <c r="E194" s="6" t="s">
        <v>1117</v>
      </c>
      <c r="F194" s="7" t="s">
        <v>1118</v>
      </c>
      <c r="G194" s="6">
        <v>-3.8</v>
      </c>
      <c r="H194" s="6">
        <v>-38.53</v>
      </c>
      <c r="I194" s="6">
        <v>41</v>
      </c>
      <c r="J194" s="8">
        <v>71394.000753582499</v>
      </c>
      <c r="K194" t="s">
        <v>1166</v>
      </c>
      <c r="L194" t="s">
        <v>1062</v>
      </c>
      <c r="M194">
        <v>600</v>
      </c>
      <c r="N194">
        <v>600</v>
      </c>
      <c r="O194">
        <v>0</v>
      </c>
      <c r="P194">
        <v>23262.27</v>
      </c>
      <c r="Q194">
        <v>18875.330000000002</v>
      </c>
      <c r="R194">
        <v>5255.2</v>
      </c>
      <c r="S194">
        <v>34606.78</v>
      </c>
      <c r="T194">
        <v>0</v>
      </c>
      <c r="U194">
        <v>4744.55</v>
      </c>
      <c r="V194">
        <v>0</v>
      </c>
      <c r="W194" s="181">
        <f t="shared" si="34"/>
        <v>28006.82</v>
      </c>
      <c r="X194" s="181">
        <f t="shared" si="35"/>
        <v>46.678033333333332</v>
      </c>
      <c r="Y194" s="174">
        <v>86744.12</v>
      </c>
      <c r="Z194" s="181">
        <f t="shared" si="36"/>
        <v>144.57353333333333</v>
      </c>
      <c r="AA194" s="174">
        <v>0</v>
      </c>
      <c r="AB194" s="174">
        <v>26.817114520269499</v>
      </c>
      <c r="AC194" s="174">
        <v>21.759780374738948</v>
      </c>
      <c r="AD194" s="174">
        <v>6.0582780711822313</v>
      </c>
      <c r="AE194" s="174">
        <v>39.895245925602786</v>
      </c>
      <c r="AF194">
        <v>0</v>
      </c>
      <c r="AG194" s="106">
        <v>5.4695926363654399</v>
      </c>
      <c r="AH194" s="106">
        <v>0</v>
      </c>
      <c r="AI194" s="106">
        <v>100</v>
      </c>
      <c r="AJ194">
        <v>40.22</v>
      </c>
      <c r="AK194">
        <v>46.68</v>
      </c>
      <c r="AL194">
        <v>57.68</v>
      </c>
      <c r="AM194">
        <v>144.57</v>
      </c>
      <c r="AN194" t="s">
        <v>1070</v>
      </c>
      <c r="AO194">
        <v>9.9</v>
      </c>
      <c r="AP194">
        <v>8.33</v>
      </c>
      <c r="AQ194">
        <v>12.806699999999999</v>
      </c>
      <c r="AR194" t="s">
        <v>1071</v>
      </c>
      <c r="AS194" t="s">
        <v>1073</v>
      </c>
      <c r="AT194" t="s">
        <v>1076</v>
      </c>
      <c r="AU194" t="s">
        <v>1077</v>
      </c>
      <c r="AV194" t="s">
        <v>1081</v>
      </c>
      <c r="AW194" t="s">
        <v>1083</v>
      </c>
      <c r="AX194" s="65">
        <f t="shared" si="49"/>
        <v>583.5</v>
      </c>
      <c r="AY194" s="65">
        <v>2862.47</v>
      </c>
      <c r="AZ194" s="106">
        <v>1150.6152108443491</v>
      </c>
      <c r="BA194" s="65">
        <f t="shared" si="37"/>
        <v>4596.5852108443487</v>
      </c>
      <c r="BB194" s="65">
        <f t="shared" si="38"/>
        <v>26856.20478915565</v>
      </c>
      <c r="BC194" s="65">
        <f t="shared" si="39"/>
        <v>0</v>
      </c>
      <c r="BD194" s="65">
        <f t="shared" si="40"/>
        <v>23547.030000000002</v>
      </c>
      <c r="BE194" s="65">
        <f t="shared" si="41"/>
        <v>31744.309999999998</v>
      </c>
      <c r="BF194" s="65">
        <f t="shared" si="42"/>
        <v>82147.534789155645</v>
      </c>
      <c r="BG194" s="66">
        <f t="shared" si="43"/>
        <v>656.65503012062129</v>
      </c>
      <c r="BH194" s="66">
        <f t="shared" si="44"/>
        <v>46.303801360613193</v>
      </c>
      <c r="BI194" s="66">
        <f t="shared" si="45"/>
        <v>0</v>
      </c>
      <c r="BJ194" s="66">
        <f t="shared" si="46"/>
        <v>40.598327586206899</v>
      </c>
      <c r="BK194" s="66">
        <f t="shared" si="47"/>
        <v>54.731568965517241</v>
      </c>
      <c r="BL194" s="66">
        <f t="shared" si="48"/>
        <v>141.633680670958</v>
      </c>
      <c r="BM194" s="207">
        <f t="shared" si="50"/>
        <v>39861.979999999996</v>
      </c>
    </row>
    <row r="195" spans="1:65" x14ac:dyDescent="0.35">
      <c r="A195" s="1">
        <v>344</v>
      </c>
      <c r="B195">
        <v>23</v>
      </c>
      <c r="C195" t="s">
        <v>37</v>
      </c>
      <c r="D195" t="s">
        <v>1408</v>
      </c>
      <c r="E195" s="6" t="s">
        <v>1104</v>
      </c>
      <c r="F195" s="7" t="s">
        <v>1105</v>
      </c>
      <c r="G195" s="6">
        <v>-22.74</v>
      </c>
      <c r="H195" s="6">
        <v>-45.59</v>
      </c>
      <c r="I195" s="6">
        <v>1642</v>
      </c>
      <c r="J195" s="8">
        <v>3495.45982983364</v>
      </c>
      <c r="K195" t="s">
        <v>1166</v>
      </c>
      <c r="L195" t="s">
        <v>1062</v>
      </c>
      <c r="M195">
        <v>600</v>
      </c>
      <c r="N195">
        <v>600</v>
      </c>
      <c r="O195">
        <v>455.53</v>
      </c>
      <c r="P195">
        <v>8265.15</v>
      </c>
      <c r="Q195">
        <v>18875.330000000002</v>
      </c>
      <c r="R195">
        <v>5265.2</v>
      </c>
      <c r="S195">
        <v>34606.78</v>
      </c>
      <c r="T195">
        <v>0</v>
      </c>
      <c r="U195">
        <v>4572.29</v>
      </c>
      <c r="V195">
        <v>0</v>
      </c>
      <c r="W195" s="181">
        <f t="shared" si="34"/>
        <v>12837.439999999999</v>
      </c>
      <c r="X195" s="181">
        <f t="shared" si="35"/>
        <v>21.395733333333332</v>
      </c>
      <c r="Y195" s="174">
        <v>72040.27</v>
      </c>
      <c r="Z195" s="181">
        <f t="shared" si="36"/>
        <v>120.06711666666668</v>
      </c>
      <c r="AA195" s="174">
        <v>0.63232689161214961</v>
      </c>
      <c r="AB195" s="174">
        <v>11.47295811078998</v>
      </c>
      <c r="AC195" s="174">
        <v>26.201081700554429</v>
      </c>
      <c r="AD195" s="174">
        <v>7.3086899868642901</v>
      </c>
      <c r="AE195" s="174">
        <v>48.038104243640397</v>
      </c>
      <c r="AF195">
        <v>0</v>
      </c>
      <c r="AG195" s="106">
        <v>6.3468529476638542</v>
      </c>
      <c r="AH195" s="106">
        <v>0</v>
      </c>
      <c r="AI195" s="106">
        <v>100</v>
      </c>
      <c r="AJ195">
        <v>40.229999999999997</v>
      </c>
      <c r="AK195">
        <v>22.15</v>
      </c>
      <c r="AL195">
        <v>57.68</v>
      </c>
      <c r="AM195">
        <v>120.07</v>
      </c>
      <c r="AN195" t="s">
        <v>1063</v>
      </c>
      <c r="AO195">
        <v>9.9</v>
      </c>
      <c r="AP195">
        <v>8.33</v>
      </c>
      <c r="AQ195">
        <v>12.806699999999999</v>
      </c>
      <c r="AR195" t="s">
        <v>1071</v>
      </c>
      <c r="AS195" t="s">
        <v>1073</v>
      </c>
      <c r="AT195" t="s">
        <v>1076</v>
      </c>
      <c r="AU195" t="s">
        <v>1077</v>
      </c>
      <c r="AV195" t="s">
        <v>1081</v>
      </c>
      <c r="AW195" t="s">
        <v>1084</v>
      </c>
      <c r="AX195" s="65">
        <f t="shared" si="49"/>
        <v>583.5</v>
      </c>
      <c r="AY195" s="65">
        <v>2862.47</v>
      </c>
      <c r="AZ195" s="106">
        <v>436.76900394051859</v>
      </c>
      <c r="BA195" s="65">
        <f t="shared" si="37"/>
        <v>3882.7390039405182</v>
      </c>
      <c r="BB195" s="65">
        <f t="shared" si="38"/>
        <v>12400.67099605948</v>
      </c>
      <c r="BC195" s="65">
        <f t="shared" si="39"/>
        <v>455.53</v>
      </c>
      <c r="BD195" s="65">
        <f t="shared" si="40"/>
        <v>23557.030000000002</v>
      </c>
      <c r="BE195" s="65">
        <f t="shared" si="41"/>
        <v>31744.309999999998</v>
      </c>
      <c r="BF195" s="65">
        <f t="shared" si="42"/>
        <v>68157.53099605949</v>
      </c>
      <c r="BG195" s="66">
        <f t="shared" si="43"/>
        <v>554.6770005629312</v>
      </c>
      <c r="BH195" s="66">
        <f t="shared" si="44"/>
        <v>21.380467234585311</v>
      </c>
      <c r="BI195" s="66">
        <f t="shared" si="45"/>
        <v>0.75921666666666665</v>
      </c>
      <c r="BJ195" s="66">
        <f t="shared" si="46"/>
        <v>40.615568965517248</v>
      </c>
      <c r="BK195" s="66">
        <f t="shared" si="47"/>
        <v>54.731568965517241</v>
      </c>
      <c r="BL195" s="66">
        <f t="shared" si="48"/>
        <v>117.51298447596464</v>
      </c>
      <c r="BM195" s="207">
        <f t="shared" si="50"/>
        <v>39871.979999999996</v>
      </c>
    </row>
    <row r="196" spans="1:65" x14ac:dyDescent="0.35">
      <c r="A196" s="1">
        <v>345</v>
      </c>
      <c r="B196">
        <v>23</v>
      </c>
      <c r="C196" t="s">
        <v>37</v>
      </c>
      <c r="D196" t="s">
        <v>1409</v>
      </c>
      <c r="E196" s="6" t="s">
        <v>1104</v>
      </c>
      <c r="F196" s="7" t="s">
        <v>1106</v>
      </c>
      <c r="G196" s="6">
        <v>-23.85</v>
      </c>
      <c r="H196" s="6">
        <v>-46.64</v>
      </c>
      <c r="I196" s="6">
        <v>792</v>
      </c>
      <c r="J196" s="8">
        <v>14172.2970393051</v>
      </c>
      <c r="K196" t="s">
        <v>1166</v>
      </c>
      <c r="L196" t="s">
        <v>1062</v>
      </c>
      <c r="M196">
        <v>600</v>
      </c>
      <c r="N196">
        <v>600</v>
      </c>
      <c r="O196">
        <v>86.19</v>
      </c>
      <c r="P196">
        <v>12182.35</v>
      </c>
      <c r="Q196">
        <v>18875.330000000002</v>
      </c>
      <c r="R196">
        <v>5266.4</v>
      </c>
      <c r="S196">
        <v>34606.78</v>
      </c>
      <c r="T196">
        <v>0</v>
      </c>
      <c r="U196">
        <v>4572.29</v>
      </c>
      <c r="V196">
        <v>0</v>
      </c>
      <c r="W196" s="181">
        <f t="shared" si="34"/>
        <v>16754.64</v>
      </c>
      <c r="X196" s="181">
        <f t="shared" si="35"/>
        <v>27.924399999999999</v>
      </c>
      <c r="Y196" s="174">
        <v>75589.33</v>
      </c>
      <c r="Z196" s="181">
        <f t="shared" si="36"/>
        <v>125.98221666666667</v>
      </c>
      <c r="AA196" s="174">
        <v>0.1140240295819529</v>
      </c>
      <c r="AB196" s="174">
        <v>16.116494219488391</v>
      </c>
      <c r="AC196" s="174">
        <v>24.97089205579676</v>
      </c>
      <c r="AD196" s="174">
        <v>6.9671208886227713</v>
      </c>
      <c r="AE196" s="174">
        <v>45.782625669522403</v>
      </c>
      <c r="AF196">
        <v>0</v>
      </c>
      <c r="AG196" s="106">
        <v>6.0488563663681107</v>
      </c>
      <c r="AH196" s="106">
        <v>0</v>
      </c>
      <c r="AI196" s="106">
        <v>100</v>
      </c>
      <c r="AJ196">
        <v>40.24</v>
      </c>
      <c r="AK196">
        <v>28.07</v>
      </c>
      <c r="AL196">
        <v>57.68</v>
      </c>
      <c r="AM196">
        <v>125.98</v>
      </c>
      <c r="AN196" t="s">
        <v>1064</v>
      </c>
      <c r="AO196">
        <v>9.9</v>
      </c>
      <c r="AP196">
        <v>8.33</v>
      </c>
      <c r="AQ196">
        <v>12.806699999999999</v>
      </c>
      <c r="AR196" t="s">
        <v>1071</v>
      </c>
      <c r="AS196" t="s">
        <v>1073</v>
      </c>
      <c r="AT196" t="s">
        <v>1076</v>
      </c>
      <c r="AU196" t="s">
        <v>1077</v>
      </c>
      <c r="AV196" t="s">
        <v>1081</v>
      </c>
      <c r="AW196" t="s">
        <v>1084</v>
      </c>
      <c r="AX196" s="65">
        <f t="shared" si="49"/>
        <v>583.5</v>
      </c>
      <c r="AY196" s="65">
        <v>2862.47</v>
      </c>
      <c r="AZ196" s="106">
        <v>655.4628607160214</v>
      </c>
      <c r="BA196" s="65">
        <f t="shared" si="37"/>
        <v>4101.4328607160214</v>
      </c>
      <c r="BB196" s="65">
        <f t="shared" si="38"/>
        <v>16099.177139283978</v>
      </c>
      <c r="BC196" s="65">
        <f t="shared" si="39"/>
        <v>86.19</v>
      </c>
      <c r="BD196" s="65">
        <f t="shared" si="40"/>
        <v>23558.230000000003</v>
      </c>
      <c r="BE196" s="65">
        <f t="shared" si="41"/>
        <v>31744.309999999998</v>
      </c>
      <c r="BF196" s="65">
        <f t="shared" si="42"/>
        <v>71487.897139283974</v>
      </c>
      <c r="BG196" s="66">
        <f t="shared" si="43"/>
        <v>585.91898010228874</v>
      </c>
      <c r="BH196" s="66">
        <f t="shared" si="44"/>
        <v>27.757201964282721</v>
      </c>
      <c r="BI196" s="66">
        <f t="shared" si="45"/>
        <v>0.14365</v>
      </c>
      <c r="BJ196" s="66">
        <f t="shared" si="46"/>
        <v>40.617637931034487</v>
      </c>
      <c r="BK196" s="66">
        <f t="shared" si="47"/>
        <v>54.731568965517241</v>
      </c>
      <c r="BL196" s="66">
        <f t="shared" si="48"/>
        <v>123.25499506773099</v>
      </c>
      <c r="BM196" s="207">
        <f t="shared" si="50"/>
        <v>39873.18</v>
      </c>
    </row>
    <row r="197" spans="1:65" x14ac:dyDescent="0.35">
      <c r="A197" s="1">
        <v>346</v>
      </c>
      <c r="B197">
        <v>23</v>
      </c>
      <c r="C197" t="s">
        <v>37</v>
      </c>
      <c r="D197" t="s">
        <v>1410</v>
      </c>
      <c r="E197" s="6" t="s">
        <v>1107</v>
      </c>
      <c r="F197" s="7" t="s">
        <v>1108</v>
      </c>
      <c r="G197" s="6">
        <v>-30.03</v>
      </c>
      <c r="H197" s="6">
        <v>-51.23</v>
      </c>
      <c r="I197" s="6">
        <v>47</v>
      </c>
      <c r="J197" s="8">
        <v>23954.0527728093</v>
      </c>
      <c r="K197" t="s">
        <v>1166</v>
      </c>
      <c r="L197" t="s">
        <v>1062</v>
      </c>
      <c r="M197">
        <v>600</v>
      </c>
      <c r="N197">
        <v>600</v>
      </c>
      <c r="O197">
        <v>139.85</v>
      </c>
      <c r="P197">
        <v>13369.53</v>
      </c>
      <c r="Q197">
        <v>18875.330000000002</v>
      </c>
      <c r="R197">
        <v>5272.4</v>
      </c>
      <c r="S197">
        <v>34606.78</v>
      </c>
      <c r="T197">
        <v>0</v>
      </c>
      <c r="U197">
        <v>4572.29</v>
      </c>
      <c r="V197">
        <v>0</v>
      </c>
      <c r="W197" s="181">
        <f t="shared" si="34"/>
        <v>17941.82</v>
      </c>
      <c r="X197" s="181">
        <f t="shared" si="35"/>
        <v>29.903033333333333</v>
      </c>
      <c r="Y197" s="174">
        <v>76836.17</v>
      </c>
      <c r="Z197" s="181">
        <f t="shared" si="36"/>
        <v>128.06028333333333</v>
      </c>
      <c r="AA197" s="174">
        <v>0.1820106337939541</v>
      </c>
      <c r="AB197" s="174">
        <v>17.400047399551539</v>
      </c>
      <c r="AC197" s="174">
        <v>24.56568306306783</v>
      </c>
      <c r="AD197" s="174">
        <v>6.8618724749034206</v>
      </c>
      <c r="AE197" s="174">
        <v>45.03969940198737</v>
      </c>
      <c r="AF197">
        <v>0</v>
      </c>
      <c r="AG197" s="106">
        <v>5.9507000413997728</v>
      </c>
      <c r="AH197" s="106">
        <v>0</v>
      </c>
      <c r="AI197" s="106">
        <v>100</v>
      </c>
      <c r="AJ197">
        <v>40.25</v>
      </c>
      <c r="AK197">
        <v>30.14</v>
      </c>
      <c r="AL197">
        <v>57.68</v>
      </c>
      <c r="AM197">
        <v>128.06</v>
      </c>
      <c r="AN197" t="s">
        <v>1065</v>
      </c>
      <c r="AO197">
        <v>9.9</v>
      </c>
      <c r="AP197">
        <v>8.33</v>
      </c>
      <c r="AQ197">
        <v>12.806699999999999</v>
      </c>
      <c r="AR197" t="s">
        <v>1071</v>
      </c>
      <c r="AS197" t="s">
        <v>1073</v>
      </c>
      <c r="AT197" t="s">
        <v>1076</v>
      </c>
      <c r="AU197" t="s">
        <v>1077</v>
      </c>
      <c r="AV197" t="s">
        <v>1081</v>
      </c>
      <c r="AW197" t="s">
        <v>1084</v>
      </c>
      <c r="AX197" s="65">
        <f t="shared" si="49"/>
        <v>583.5</v>
      </c>
      <c r="AY197" s="65">
        <v>2862.47</v>
      </c>
      <c r="AZ197" s="106">
        <v>710.08589445264647</v>
      </c>
      <c r="BA197" s="65">
        <f t="shared" si="37"/>
        <v>4156.0558944526465</v>
      </c>
      <c r="BB197" s="65">
        <f t="shared" si="38"/>
        <v>17231.734105547352</v>
      </c>
      <c r="BC197" s="65">
        <f t="shared" si="39"/>
        <v>139.85</v>
      </c>
      <c r="BD197" s="65">
        <f t="shared" si="40"/>
        <v>23564.230000000003</v>
      </c>
      <c r="BE197" s="65">
        <f t="shared" si="41"/>
        <v>31744.309999999998</v>
      </c>
      <c r="BF197" s="65">
        <f t="shared" si="42"/>
        <v>72680.114105547356</v>
      </c>
      <c r="BG197" s="66">
        <f t="shared" si="43"/>
        <v>593.72227063609239</v>
      </c>
      <c r="BH197" s="66">
        <f t="shared" si="44"/>
        <v>29.709886388874743</v>
      </c>
      <c r="BI197" s="66">
        <f t="shared" si="45"/>
        <v>0.23308333333333334</v>
      </c>
      <c r="BJ197" s="66">
        <f t="shared" si="46"/>
        <v>40.627982758620696</v>
      </c>
      <c r="BK197" s="66">
        <f t="shared" si="47"/>
        <v>54.731568965517241</v>
      </c>
      <c r="BL197" s="66">
        <f t="shared" si="48"/>
        <v>125.31054156128855</v>
      </c>
      <c r="BM197" s="207">
        <f t="shared" si="50"/>
        <v>39879.18</v>
      </c>
    </row>
    <row r="198" spans="1:65" x14ac:dyDescent="0.35">
      <c r="A198" s="1">
        <v>347</v>
      </c>
      <c r="B198">
        <v>23</v>
      </c>
      <c r="C198" t="s">
        <v>37</v>
      </c>
      <c r="D198" t="s">
        <v>1411</v>
      </c>
      <c r="E198" s="6" t="s">
        <v>1109</v>
      </c>
      <c r="F198" s="7" t="s">
        <v>1110</v>
      </c>
      <c r="G198" s="6">
        <v>-15.37</v>
      </c>
      <c r="H198" s="6">
        <v>-48.78</v>
      </c>
      <c r="I198" s="6">
        <v>770</v>
      </c>
      <c r="J198" s="8">
        <v>31081.371963744201</v>
      </c>
      <c r="K198" t="s">
        <v>1166</v>
      </c>
      <c r="L198" t="s">
        <v>1062</v>
      </c>
      <c r="M198">
        <v>600</v>
      </c>
      <c r="N198">
        <v>600</v>
      </c>
      <c r="O198">
        <v>1.24</v>
      </c>
      <c r="P198">
        <v>18776.57</v>
      </c>
      <c r="Q198">
        <v>18875.330000000002</v>
      </c>
      <c r="R198">
        <v>5266.4</v>
      </c>
      <c r="S198">
        <v>34606.78</v>
      </c>
      <c r="T198">
        <v>0</v>
      </c>
      <c r="U198">
        <v>4572.29</v>
      </c>
      <c r="V198">
        <v>0</v>
      </c>
      <c r="W198" s="181">
        <f t="shared" si="34"/>
        <v>23348.86</v>
      </c>
      <c r="X198" s="181">
        <f t="shared" si="35"/>
        <v>38.914766666666665</v>
      </c>
      <c r="Y198" s="174">
        <v>82098.600000000006</v>
      </c>
      <c r="Z198" s="181">
        <f t="shared" si="36"/>
        <v>136.83100000000002</v>
      </c>
      <c r="AA198" s="174">
        <v>1.510378983320056E-3</v>
      </c>
      <c r="AB198" s="174">
        <v>22.870755408740219</v>
      </c>
      <c r="AC198" s="174">
        <v>22.99104978647626</v>
      </c>
      <c r="AD198" s="174">
        <v>6.4147257078683433</v>
      </c>
      <c r="AE198" s="174">
        <v>42.15270418740392</v>
      </c>
      <c r="AF198">
        <v>0</v>
      </c>
      <c r="AG198" s="106">
        <v>5.5692667110035972</v>
      </c>
      <c r="AH198" s="106">
        <v>0</v>
      </c>
      <c r="AI198" s="106">
        <v>100</v>
      </c>
      <c r="AJ198">
        <v>40.24</v>
      </c>
      <c r="AK198">
        <v>38.92</v>
      </c>
      <c r="AL198">
        <v>57.68</v>
      </c>
      <c r="AM198">
        <v>136.83000000000001</v>
      </c>
      <c r="AN198" t="s">
        <v>1066</v>
      </c>
      <c r="AO198">
        <v>9.9</v>
      </c>
      <c r="AP198">
        <v>8.33</v>
      </c>
      <c r="AQ198">
        <v>12.806699999999999</v>
      </c>
      <c r="AR198" t="s">
        <v>1071</v>
      </c>
      <c r="AS198" t="s">
        <v>1073</v>
      </c>
      <c r="AT198" t="s">
        <v>1076</v>
      </c>
      <c r="AU198" t="s">
        <v>1077</v>
      </c>
      <c r="AV198" t="s">
        <v>1081</v>
      </c>
      <c r="AW198" t="s">
        <v>1084</v>
      </c>
      <c r="AX198" s="65">
        <f t="shared" si="49"/>
        <v>583.5</v>
      </c>
      <c r="AY198" s="65">
        <v>2862.47</v>
      </c>
      <c r="AZ198" s="106">
        <v>976.84157320488805</v>
      </c>
      <c r="BA198" s="65">
        <f t="shared" si="37"/>
        <v>4422.8115732048882</v>
      </c>
      <c r="BB198" s="65">
        <f t="shared" si="38"/>
        <v>22372.018426795112</v>
      </c>
      <c r="BC198" s="65">
        <f t="shared" si="39"/>
        <v>1.24</v>
      </c>
      <c r="BD198" s="65">
        <f t="shared" si="40"/>
        <v>23558.230000000003</v>
      </c>
      <c r="BE198" s="65">
        <f t="shared" si="41"/>
        <v>31744.309999999998</v>
      </c>
      <c r="BF198" s="65">
        <f t="shared" si="42"/>
        <v>77675.788426795116</v>
      </c>
      <c r="BG198" s="66">
        <f t="shared" si="43"/>
        <v>631.8302247435555</v>
      </c>
      <c r="BH198" s="66">
        <f t="shared" si="44"/>
        <v>38.57244556343985</v>
      </c>
      <c r="BI198" s="66">
        <f t="shared" si="45"/>
        <v>2.0666666666666667E-3</v>
      </c>
      <c r="BJ198" s="66">
        <f t="shared" si="46"/>
        <v>40.617637931034487</v>
      </c>
      <c r="BK198" s="66">
        <f t="shared" si="47"/>
        <v>54.731568965517241</v>
      </c>
      <c r="BL198" s="66">
        <f t="shared" si="48"/>
        <v>133.92377314964676</v>
      </c>
      <c r="BM198" s="207">
        <f t="shared" si="50"/>
        <v>39873.18</v>
      </c>
    </row>
    <row r="199" spans="1:65" x14ac:dyDescent="0.35">
      <c r="A199" s="1">
        <v>348</v>
      </c>
      <c r="B199">
        <v>23</v>
      </c>
      <c r="C199" t="s">
        <v>37</v>
      </c>
      <c r="D199" t="s">
        <v>1412</v>
      </c>
      <c r="E199" s="6" t="s">
        <v>1111</v>
      </c>
      <c r="F199" s="7" t="s">
        <v>1112</v>
      </c>
      <c r="G199" s="6">
        <v>-22.86</v>
      </c>
      <c r="H199" s="6">
        <v>-43.41</v>
      </c>
      <c r="I199" s="6">
        <v>45</v>
      </c>
      <c r="J199" s="8">
        <v>45016.2336447989</v>
      </c>
      <c r="K199" t="s">
        <v>1166</v>
      </c>
      <c r="L199" t="s">
        <v>1062</v>
      </c>
      <c r="M199">
        <v>600</v>
      </c>
      <c r="N199">
        <v>600</v>
      </c>
      <c r="O199">
        <v>0</v>
      </c>
      <c r="P199">
        <v>18135.79</v>
      </c>
      <c r="Q199">
        <v>18875.330000000002</v>
      </c>
      <c r="R199">
        <v>5262.4</v>
      </c>
      <c r="S199">
        <v>34606.78</v>
      </c>
      <c r="T199">
        <v>0</v>
      </c>
      <c r="U199">
        <v>4572.29</v>
      </c>
      <c r="V199">
        <v>0</v>
      </c>
      <c r="W199" s="181">
        <f t="shared" si="34"/>
        <v>22708.080000000002</v>
      </c>
      <c r="X199" s="181">
        <f t="shared" si="35"/>
        <v>37.846800000000002</v>
      </c>
      <c r="Y199" s="174">
        <v>81452.58</v>
      </c>
      <c r="Z199" s="181">
        <f t="shared" si="36"/>
        <v>135.7543</v>
      </c>
      <c r="AA199" s="174">
        <v>0</v>
      </c>
      <c r="AB199" s="174">
        <v>22.265458012502489</v>
      </c>
      <c r="AC199" s="174">
        <v>23.173397331306141</v>
      </c>
      <c r="AD199" s="174">
        <v>6.4606916073131142</v>
      </c>
      <c r="AE199" s="174">
        <v>42.487027421353623</v>
      </c>
      <c r="AF199">
        <v>0</v>
      </c>
      <c r="AG199" s="106">
        <v>5.6134379046065819</v>
      </c>
      <c r="AH199" s="106">
        <v>0</v>
      </c>
      <c r="AI199" s="106">
        <v>100</v>
      </c>
      <c r="AJ199">
        <v>40.229999999999997</v>
      </c>
      <c r="AK199">
        <v>37.85</v>
      </c>
      <c r="AL199">
        <v>57.68</v>
      </c>
      <c r="AM199">
        <v>135.75</v>
      </c>
      <c r="AN199" t="s">
        <v>1067</v>
      </c>
      <c r="AO199">
        <v>9.9</v>
      </c>
      <c r="AP199">
        <v>8.33</v>
      </c>
      <c r="AQ199">
        <v>12.806699999999999</v>
      </c>
      <c r="AR199" t="s">
        <v>1071</v>
      </c>
      <c r="AS199" t="s">
        <v>1073</v>
      </c>
      <c r="AT199" t="s">
        <v>1076</v>
      </c>
      <c r="AU199" t="s">
        <v>1077</v>
      </c>
      <c r="AV199" t="s">
        <v>1081</v>
      </c>
      <c r="AW199" t="s">
        <v>1084</v>
      </c>
      <c r="AX199" s="65">
        <f t="shared" si="49"/>
        <v>583.5</v>
      </c>
      <c r="AY199" s="65">
        <v>2862.47</v>
      </c>
      <c r="AZ199" s="106">
        <v>959.4912508311769</v>
      </c>
      <c r="BA199" s="65">
        <f t="shared" si="37"/>
        <v>4405.4612508311766</v>
      </c>
      <c r="BB199" s="65">
        <f t="shared" si="38"/>
        <v>21748.588749168826</v>
      </c>
      <c r="BC199" s="65">
        <f t="shared" si="39"/>
        <v>0</v>
      </c>
      <c r="BD199" s="65">
        <f t="shared" si="40"/>
        <v>23554.230000000003</v>
      </c>
      <c r="BE199" s="65">
        <f t="shared" si="41"/>
        <v>31744.309999999998</v>
      </c>
      <c r="BF199" s="65">
        <f t="shared" si="42"/>
        <v>77047.118749168818</v>
      </c>
      <c r="BG199" s="66">
        <f t="shared" si="43"/>
        <v>629.35160726159666</v>
      </c>
      <c r="BH199" s="66">
        <f t="shared" si="44"/>
        <v>37.49756680891177</v>
      </c>
      <c r="BI199" s="66">
        <f t="shared" si="45"/>
        <v>0</v>
      </c>
      <c r="BJ199" s="66">
        <f t="shared" si="46"/>
        <v>40.610741379310348</v>
      </c>
      <c r="BK199" s="66">
        <f t="shared" si="47"/>
        <v>54.731568965517241</v>
      </c>
      <c r="BL199" s="66">
        <f t="shared" si="48"/>
        <v>132.83985991236003</v>
      </c>
      <c r="BM199" s="207">
        <f t="shared" si="50"/>
        <v>39869.18</v>
      </c>
    </row>
    <row r="200" spans="1:65" x14ac:dyDescent="0.35">
      <c r="A200" s="1">
        <v>349</v>
      </c>
      <c r="B200">
        <v>23</v>
      </c>
      <c r="C200" t="s">
        <v>37</v>
      </c>
      <c r="D200" t="s">
        <v>1413</v>
      </c>
      <c r="E200" s="6" t="s">
        <v>1113</v>
      </c>
      <c r="F200" s="7" t="s">
        <v>1114</v>
      </c>
      <c r="G200" s="6">
        <v>-20.32</v>
      </c>
      <c r="H200" s="6">
        <v>-40.340000000000003</v>
      </c>
      <c r="I200" s="6">
        <v>9</v>
      </c>
      <c r="J200" s="8">
        <v>54061.366139626101</v>
      </c>
      <c r="K200" t="s">
        <v>1166</v>
      </c>
      <c r="L200" t="s">
        <v>1062</v>
      </c>
      <c r="M200">
        <v>600</v>
      </c>
      <c r="N200">
        <v>600</v>
      </c>
      <c r="O200">
        <v>0</v>
      </c>
      <c r="P200">
        <v>19508.57</v>
      </c>
      <c r="Q200">
        <v>18875.330000000002</v>
      </c>
      <c r="R200">
        <v>5264.2</v>
      </c>
      <c r="S200">
        <v>34606.78</v>
      </c>
      <c r="T200">
        <v>0</v>
      </c>
      <c r="U200">
        <v>4572.29</v>
      </c>
      <c r="V200">
        <v>0</v>
      </c>
      <c r="W200" s="181">
        <f t="shared" si="34"/>
        <v>24080.86</v>
      </c>
      <c r="X200" s="181">
        <f t="shared" si="35"/>
        <v>40.134766666666671</v>
      </c>
      <c r="Y200" s="174">
        <v>82827.16</v>
      </c>
      <c r="Z200" s="181">
        <f t="shared" si="36"/>
        <v>138.04526666666666</v>
      </c>
      <c r="AA200" s="174">
        <v>0</v>
      </c>
      <c r="AB200" s="174">
        <v>23.553348925642261</v>
      </c>
      <c r="AC200" s="174">
        <v>22.788817098159591</v>
      </c>
      <c r="AD200" s="174">
        <v>6.355644694324905</v>
      </c>
      <c r="AE200" s="174">
        <v>41.781922741284383</v>
      </c>
      <c r="AF200">
        <v>0</v>
      </c>
      <c r="AG200" s="106">
        <v>5.5202786139232591</v>
      </c>
      <c r="AH200" s="106">
        <v>0</v>
      </c>
      <c r="AI200" s="106">
        <v>100</v>
      </c>
      <c r="AJ200">
        <v>40.229999999999997</v>
      </c>
      <c r="AK200">
        <v>40.130000000000003</v>
      </c>
      <c r="AL200">
        <v>57.68</v>
      </c>
      <c r="AM200">
        <v>138.05000000000001</v>
      </c>
      <c r="AN200" t="s">
        <v>1068</v>
      </c>
      <c r="AO200">
        <v>9.9</v>
      </c>
      <c r="AP200">
        <v>8.33</v>
      </c>
      <c r="AQ200">
        <v>12.806699999999999</v>
      </c>
      <c r="AR200" t="s">
        <v>1071</v>
      </c>
      <c r="AS200" t="s">
        <v>1073</v>
      </c>
      <c r="AT200" t="s">
        <v>1076</v>
      </c>
      <c r="AU200" t="s">
        <v>1077</v>
      </c>
      <c r="AV200" t="s">
        <v>1081</v>
      </c>
      <c r="AW200" t="s">
        <v>1084</v>
      </c>
      <c r="AX200" s="65">
        <f t="shared" si="49"/>
        <v>583.5</v>
      </c>
      <c r="AY200" s="65">
        <v>2862.47</v>
      </c>
      <c r="AZ200" s="106">
        <v>1021.6267041036909</v>
      </c>
      <c r="BA200" s="65">
        <f t="shared" si="37"/>
        <v>4467.5967041036911</v>
      </c>
      <c r="BB200" s="65">
        <f t="shared" si="38"/>
        <v>23059.233295896309</v>
      </c>
      <c r="BC200" s="65">
        <f t="shared" si="39"/>
        <v>0</v>
      </c>
      <c r="BD200" s="65">
        <f t="shared" si="40"/>
        <v>23556.030000000002</v>
      </c>
      <c r="BE200" s="65">
        <f t="shared" si="41"/>
        <v>31744.309999999998</v>
      </c>
      <c r="BF200" s="65">
        <f t="shared" si="42"/>
        <v>78359.563295896311</v>
      </c>
      <c r="BG200" s="66">
        <f t="shared" si="43"/>
        <v>638.22810058624157</v>
      </c>
      <c r="BH200" s="66">
        <f t="shared" si="44"/>
        <v>39.757298786028116</v>
      </c>
      <c r="BI200" s="66">
        <f t="shared" si="45"/>
        <v>0</v>
      </c>
      <c r="BJ200" s="66">
        <f t="shared" si="46"/>
        <v>40.613844827586213</v>
      </c>
      <c r="BK200" s="66">
        <f t="shared" si="47"/>
        <v>54.731568965517241</v>
      </c>
      <c r="BL200" s="66">
        <f t="shared" si="48"/>
        <v>135.10269533775227</v>
      </c>
      <c r="BM200" s="207">
        <f t="shared" si="50"/>
        <v>39870.979999999996</v>
      </c>
    </row>
    <row r="201" spans="1:65" x14ac:dyDescent="0.35">
      <c r="A201" s="1">
        <v>350</v>
      </c>
      <c r="B201">
        <v>23</v>
      </c>
      <c r="C201" t="s">
        <v>37</v>
      </c>
      <c r="D201" t="s">
        <v>1414</v>
      </c>
      <c r="E201" s="6" t="s">
        <v>1115</v>
      </c>
      <c r="F201" s="7" t="s">
        <v>1116</v>
      </c>
      <c r="G201" s="6">
        <v>-8.0500000000000007</v>
      </c>
      <c r="H201" s="6">
        <v>-34.880000000000003</v>
      </c>
      <c r="I201" s="6">
        <v>10</v>
      </c>
      <c r="J201" s="8">
        <v>63550.072249703</v>
      </c>
      <c r="K201" t="s">
        <v>1166</v>
      </c>
      <c r="L201" t="s">
        <v>1062</v>
      </c>
      <c r="M201">
        <v>600</v>
      </c>
      <c r="N201">
        <v>600</v>
      </c>
      <c r="O201">
        <v>0</v>
      </c>
      <c r="P201">
        <v>21748.73</v>
      </c>
      <c r="Q201">
        <v>18875.330000000002</v>
      </c>
      <c r="R201">
        <v>5250.2</v>
      </c>
      <c r="S201">
        <v>34606.78</v>
      </c>
      <c r="T201">
        <v>0</v>
      </c>
      <c r="U201">
        <v>4572.29</v>
      </c>
      <c r="V201">
        <v>0</v>
      </c>
      <c r="W201" s="181">
        <f t="shared" si="34"/>
        <v>26321.02</v>
      </c>
      <c r="X201" s="181">
        <f t="shared" si="35"/>
        <v>43.868366666666667</v>
      </c>
      <c r="Y201" s="174">
        <v>85053.32</v>
      </c>
      <c r="Z201" s="181">
        <f t="shared" si="36"/>
        <v>141.75553333333335</v>
      </c>
      <c r="AA201" s="174">
        <v>0</v>
      </c>
      <c r="AB201" s="174">
        <v>25.570700826258161</v>
      </c>
      <c r="AC201" s="174">
        <v>22.192349457963541</v>
      </c>
      <c r="AD201" s="174">
        <v>6.1728337000836646</v>
      </c>
      <c r="AE201" s="174">
        <v>40.688335270157587</v>
      </c>
      <c r="AF201">
        <v>0</v>
      </c>
      <c r="AG201" s="106">
        <v>5.3757925028676121</v>
      </c>
      <c r="AH201" s="106">
        <v>0</v>
      </c>
      <c r="AI201" s="106">
        <v>100</v>
      </c>
      <c r="AJ201">
        <v>40.21</v>
      </c>
      <c r="AK201">
        <v>43.87</v>
      </c>
      <c r="AL201">
        <v>57.68</v>
      </c>
      <c r="AM201">
        <v>141.76</v>
      </c>
      <c r="AN201" t="s">
        <v>1069</v>
      </c>
      <c r="AO201">
        <v>9.9</v>
      </c>
      <c r="AP201">
        <v>8.33</v>
      </c>
      <c r="AQ201">
        <v>12.806699999999999</v>
      </c>
      <c r="AR201" t="s">
        <v>1071</v>
      </c>
      <c r="AS201" t="s">
        <v>1073</v>
      </c>
      <c r="AT201" t="s">
        <v>1076</v>
      </c>
      <c r="AU201" t="s">
        <v>1077</v>
      </c>
      <c r="AV201" t="s">
        <v>1081</v>
      </c>
      <c r="AW201" t="s">
        <v>1084</v>
      </c>
      <c r="AX201" s="65">
        <f t="shared" si="49"/>
        <v>583.5</v>
      </c>
      <c r="AY201" s="65">
        <v>2862.47</v>
      </c>
      <c r="AZ201" s="106">
        <v>1142.6785634963769</v>
      </c>
      <c r="BA201" s="65">
        <f t="shared" si="37"/>
        <v>4588.6485634963765</v>
      </c>
      <c r="BB201" s="65">
        <f t="shared" si="38"/>
        <v>25178.341436503622</v>
      </c>
      <c r="BC201" s="65">
        <f t="shared" si="39"/>
        <v>0</v>
      </c>
      <c r="BD201" s="65">
        <f t="shared" si="40"/>
        <v>23542.030000000002</v>
      </c>
      <c r="BE201" s="65">
        <f t="shared" si="41"/>
        <v>31744.309999999998</v>
      </c>
      <c r="BF201" s="65">
        <f t="shared" si="42"/>
        <v>80464.671436503631</v>
      </c>
      <c r="BG201" s="66">
        <f t="shared" si="43"/>
        <v>655.52122335662523</v>
      </c>
      <c r="BH201" s="66">
        <f t="shared" si="44"/>
        <v>43.410933511213145</v>
      </c>
      <c r="BI201" s="66">
        <f t="shared" si="45"/>
        <v>0</v>
      </c>
      <c r="BJ201" s="66">
        <f t="shared" si="46"/>
        <v>40.589706896551725</v>
      </c>
      <c r="BK201" s="66">
        <f t="shared" si="47"/>
        <v>54.731568965517241</v>
      </c>
      <c r="BL201" s="66">
        <f t="shared" si="48"/>
        <v>138.73219213190282</v>
      </c>
      <c r="BM201" s="207">
        <f t="shared" si="50"/>
        <v>39856.979999999996</v>
      </c>
    </row>
    <row r="202" spans="1:65" x14ac:dyDescent="0.35">
      <c r="A202" s="1">
        <v>351</v>
      </c>
      <c r="B202">
        <v>23</v>
      </c>
      <c r="C202" t="s">
        <v>37</v>
      </c>
      <c r="D202" t="s">
        <v>1415</v>
      </c>
      <c r="E202" s="6" t="s">
        <v>1117</v>
      </c>
      <c r="F202" s="7" t="s">
        <v>1118</v>
      </c>
      <c r="G202" s="6">
        <v>-3.8</v>
      </c>
      <c r="H202" s="6">
        <v>-38.53</v>
      </c>
      <c r="I202" s="6">
        <v>41</v>
      </c>
      <c r="J202" s="8">
        <v>71394.000753582499</v>
      </c>
      <c r="K202" t="s">
        <v>1166</v>
      </c>
      <c r="L202" t="s">
        <v>1062</v>
      </c>
      <c r="M202">
        <v>600</v>
      </c>
      <c r="N202">
        <v>600</v>
      </c>
      <c r="O202">
        <v>0</v>
      </c>
      <c r="P202">
        <v>21945.94</v>
      </c>
      <c r="Q202">
        <v>18875.330000000002</v>
      </c>
      <c r="R202">
        <v>5255.2</v>
      </c>
      <c r="S202">
        <v>34606.78</v>
      </c>
      <c r="T202">
        <v>0</v>
      </c>
      <c r="U202">
        <v>4572.29</v>
      </c>
      <c r="V202">
        <v>0</v>
      </c>
      <c r="W202" s="181">
        <f t="shared" si="34"/>
        <v>26518.23</v>
      </c>
      <c r="X202" s="181">
        <f t="shared" si="35"/>
        <v>44.197049999999997</v>
      </c>
      <c r="Y202" s="174">
        <v>85255.53</v>
      </c>
      <c r="Z202" s="181">
        <f t="shared" si="36"/>
        <v>142.09254999999999</v>
      </c>
      <c r="AA202" s="174">
        <v>0</v>
      </c>
      <c r="AB202" s="174">
        <v>25.741368331180389</v>
      </c>
      <c r="AC202" s="174">
        <v>22.139713400409331</v>
      </c>
      <c r="AD202" s="174">
        <v>6.1640576276987549</v>
      </c>
      <c r="AE202" s="174">
        <v>40.591830230836642</v>
      </c>
      <c r="AF202">
        <v>0</v>
      </c>
      <c r="AG202" s="106">
        <v>5.3630421393192913</v>
      </c>
      <c r="AH202" s="106">
        <v>0</v>
      </c>
      <c r="AI202" s="106">
        <v>100</v>
      </c>
      <c r="AJ202">
        <v>40.22</v>
      </c>
      <c r="AK202">
        <v>44.2</v>
      </c>
      <c r="AL202">
        <v>57.68</v>
      </c>
      <c r="AM202">
        <v>142.09</v>
      </c>
      <c r="AN202" t="s">
        <v>1070</v>
      </c>
      <c r="AO202">
        <v>9.9</v>
      </c>
      <c r="AP202">
        <v>8.33</v>
      </c>
      <c r="AQ202">
        <v>12.806699999999999</v>
      </c>
      <c r="AR202" t="s">
        <v>1071</v>
      </c>
      <c r="AS202" t="s">
        <v>1073</v>
      </c>
      <c r="AT202" t="s">
        <v>1076</v>
      </c>
      <c r="AU202" t="s">
        <v>1077</v>
      </c>
      <c r="AV202" t="s">
        <v>1081</v>
      </c>
      <c r="AW202" t="s">
        <v>1084</v>
      </c>
      <c r="AX202" s="65">
        <f t="shared" si="49"/>
        <v>583.5</v>
      </c>
      <c r="AY202" s="65">
        <v>2862.47</v>
      </c>
      <c r="AZ202" s="106">
        <v>1150.5926707349327</v>
      </c>
      <c r="BA202" s="65">
        <f t="shared" si="37"/>
        <v>4596.5626707349329</v>
      </c>
      <c r="BB202" s="65">
        <f t="shared" si="38"/>
        <v>25367.637329265068</v>
      </c>
      <c r="BC202" s="65">
        <f t="shared" si="39"/>
        <v>0</v>
      </c>
      <c r="BD202" s="65">
        <f t="shared" si="40"/>
        <v>23547.030000000002</v>
      </c>
      <c r="BE202" s="65">
        <f t="shared" si="41"/>
        <v>31744.309999999998</v>
      </c>
      <c r="BF202" s="65">
        <f t="shared" si="42"/>
        <v>80658.96732926507</v>
      </c>
      <c r="BG202" s="66">
        <f t="shared" si="43"/>
        <v>656.65181010499043</v>
      </c>
      <c r="BH202" s="66">
        <f t="shared" si="44"/>
        <v>43.737305740112184</v>
      </c>
      <c r="BI202" s="66">
        <f t="shared" si="45"/>
        <v>0</v>
      </c>
      <c r="BJ202" s="66">
        <f t="shared" si="46"/>
        <v>40.598327586206899</v>
      </c>
      <c r="BK202" s="66">
        <f t="shared" si="47"/>
        <v>54.731568965517241</v>
      </c>
      <c r="BL202" s="66">
        <f t="shared" si="48"/>
        <v>139.06718505045703</v>
      </c>
      <c r="BM202" s="207">
        <f t="shared" si="50"/>
        <v>39861.979999999996</v>
      </c>
    </row>
    <row r="203" spans="1:65" x14ac:dyDescent="0.35">
      <c r="A203" s="1">
        <v>352</v>
      </c>
      <c r="B203">
        <v>24</v>
      </c>
      <c r="C203" t="s">
        <v>37</v>
      </c>
      <c r="D203" t="s">
        <v>1416</v>
      </c>
      <c r="E203" s="6" t="s">
        <v>1104</v>
      </c>
      <c r="F203" s="7" t="s">
        <v>1105</v>
      </c>
      <c r="G203" s="6">
        <v>-22.74</v>
      </c>
      <c r="H203" s="6">
        <v>-45.59</v>
      </c>
      <c r="I203" s="6">
        <v>1642</v>
      </c>
      <c r="J203" s="8">
        <v>3495.45982983364</v>
      </c>
      <c r="K203" t="s">
        <v>1166</v>
      </c>
      <c r="L203" t="s">
        <v>1062</v>
      </c>
      <c r="M203">
        <v>600</v>
      </c>
      <c r="N203">
        <v>600</v>
      </c>
      <c r="O203">
        <v>851.25</v>
      </c>
      <c r="P203">
        <v>7423.56</v>
      </c>
      <c r="Q203">
        <v>18875.330000000002</v>
      </c>
      <c r="R203">
        <v>5265.2</v>
      </c>
      <c r="S203">
        <v>34606.78</v>
      </c>
      <c r="T203">
        <v>0</v>
      </c>
      <c r="U203">
        <v>4744.55</v>
      </c>
      <c r="V203">
        <v>0</v>
      </c>
      <c r="W203" s="181">
        <f t="shared" ref="W203:W266" si="51">U203+P203</f>
        <v>12168.11</v>
      </c>
      <c r="X203" s="181">
        <f t="shared" ref="X203:X266" si="52">W203/600</f>
        <v>20.280183333333333</v>
      </c>
      <c r="Y203" s="174">
        <v>71766.66</v>
      </c>
      <c r="Z203" s="181">
        <f t="shared" ref="Z203:Z266" si="53">Y203/600</f>
        <v>119.61110000000001</v>
      </c>
      <c r="AA203" s="174">
        <v>1.186135734894169</v>
      </c>
      <c r="AB203" s="174">
        <v>10.344023255366769</v>
      </c>
      <c r="AC203" s="174">
        <v>26.300973181697461</v>
      </c>
      <c r="AD203" s="174">
        <v>7.336554327594456</v>
      </c>
      <c r="AE203" s="174">
        <v>48.221249254180137</v>
      </c>
      <c r="AF203">
        <v>0</v>
      </c>
      <c r="AG203" s="106">
        <v>6.6110781803138119</v>
      </c>
      <c r="AH203" s="106">
        <v>0</v>
      </c>
      <c r="AI203" s="106">
        <v>100</v>
      </c>
      <c r="AJ203">
        <v>40.229999999999997</v>
      </c>
      <c r="AK203">
        <v>21.7</v>
      </c>
      <c r="AL203">
        <v>57.68</v>
      </c>
      <c r="AM203">
        <v>119.61</v>
      </c>
      <c r="AN203" t="s">
        <v>1063</v>
      </c>
      <c r="AO203">
        <v>9.9</v>
      </c>
      <c r="AP203">
        <v>8.33</v>
      </c>
      <c r="AQ203">
        <v>12.806699999999999</v>
      </c>
      <c r="AR203" t="s">
        <v>1071</v>
      </c>
      <c r="AS203" t="s">
        <v>1073</v>
      </c>
      <c r="AT203" t="s">
        <v>1076</v>
      </c>
      <c r="AU203" t="s">
        <v>1078</v>
      </c>
      <c r="AV203" t="s">
        <v>1079</v>
      </c>
      <c r="AW203" t="s">
        <v>1083</v>
      </c>
      <c r="AX203" s="65">
        <f t="shared" si="49"/>
        <v>583.5</v>
      </c>
      <c r="AY203" s="65">
        <v>2862.47</v>
      </c>
      <c r="AZ203" s="106">
        <v>447.28035984319138</v>
      </c>
      <c r="BA203" s="65">
        <f t="shared" ref="BA203:BA266" si="54">(AX203+AZ203+AY203)</f>
        <v>3893.2503598431913</v>
      </c>
      <c r="BB203" s="65">
        <f t="shared" ref="BB203:BB266" si="55">U203+P203-AZ203</f>
        <v>11720.82964015681</v>
      </c>
      <c r="BC203" s="65">
        <f t="shared" ref="BC203:BC266" si="56">O203</f>
        <v>851.25</v>
      </c>
      <c r="BD203" s="65">
        <f t="shared" ref="BD203:BD266" si="57">(Q203+R203-AX203)</f>
        <v>23557.030000000002</v>
      </c>
      <c r="BE203" s="65">
        <f t="shared" ref="BE203:BE266" si="58">(S203-2862.47)</f>
        <v>31744.309999999998</v>
      </c>
      <c r="BF203" s="65">
        <f t="shared" ref="BF203:BF266" si="59">Y203-BA203</f>
        <v>67873.409640156809</v>
      </c>
      <c r="BG203" s="66">
        <f t="shared" ref="BG203:BG266" si="60">BA203/7</f>
        <v>556.17862283474165</v>
      </c>
      <c r="BH203" s="66">
        <f t="shared" ref="BH203:BH266" si="61">BB203/580</f>
        <v>20.208326965787602</v>
      </c>
      <c r="BI203" s="66">
        <f t="shared" ref="BI203:BI266" si="62">BC203/600</f>
        <v>1.41875</v>
      </c>
      <c r="BJ203" s="66">
        <f t="shared" ref="BJ203:BJ266" si="63">BD203/580</f>
        <v>40.615568965517248</v>
      </c>
      <c r="BK203" s="66">
        <f t="shared" ref="BK203:BK266" si="64">BE203/580</f>
        <v>54.731568965517241</v>
      </c>
      <c r="BL203" s="66">
        <f t="shared" ref="BL203:BL266" si="65">BF203/580</f>
        <v>117.02312006923587</v>
      </c>
      <c r="BM203" s="207">
        <f t="shared" si="50"/>
        <v>39871.979999999996</v>
      </c>
    </row>
    <row r="204" spans="1:65" x14ac:dyDescent="0.35">
      <c r="A204" s="1">
        <v>353</v>
      </c>
      <c r="B204">
        <v>24</v>
      </c>
      <c r="C204" t="s">
        <v>37</v>
      </c>
      <c r="D204" t="s">
        <v>1417</v>
      </c>
      <c r="E204" s="6" t="s">
        <v>1104</v>
      </c>
      <c r="F204" s="7" t="s">
        <v>1106</v>
      </c>
      <c r="G204" s="6">
        <v>-23.85</v>
      </c>
      <c r="H204" s="6">
        <v>-46.64</v>
      </c>
      <c r="I204" s="6">
        <v>792</v>
      </c>
      <c r="J204" s="8">
        <v>14172.2970393051</v>
      </c>
      <c r="K204" t="s">
        <v>1166</v>
      </c>
      <c r="L204" t="s">
        <v>1062</v>
      </c>
      <c r="M204">
        <v>600</v>
      </c>
      <c r="N204">
        <v>600</v>
      </c>
      <c r="O204">
        <v>208.84</v>
      </c>
      <c r="P204">
        <v>11409.37</v>
      </c>
      <c r="Q204">
        <v>18875.330000000002</v>
      </c>
      <c r="R204">
        <v>5266.4</v>
      </c>
      <c r="S204">
        <v>34606.78</v>
      </c>
      <c r="T204">
        <v>0</v>
      </c>
      <c r="U204">
        <v>4744.55</v>
      </c>
      <c r="V204">
        <v>0</v>
      </c>
      <c r="W204" s="181">
        <f t="shared" si="51"/>
        <v>16153.920000000002</v>
      </c>
      <c r="X204" s="181">
        <f t="shared" si="52"/>
        <v>26.923200000000005</v>
      </c>
      <c r="Y204" s="174">
        <v>75111.259999999995</v>
      </c>
      <c r="Z204" s="181">
        <f t="shared" si="53"/>
        <v>125.18543333333332</v>
      </c>
      <c r="AA204" s="174">
        <v>0.27804086897224201</v>
      </c>
      <c r="AB204" s="174">
        <v>15.1899595346956</v>
      </c>
      <c r="AC204" s="174">
        <v>25.12982740537171</v>
      </c>
      <c r="AD204" s="174">
        <v>7.0114653914739282</v>
      </c>
      <c r="AE204" s="174">
        <v>46.07402405444936</v>
      </c>
      <c r="AF204">
        <v>0</v>
      </c>
      <c r="AG204" s="106">
        <v>6.3166960586202396</v>
      </c>
      <c r="AH204" s="106">
        <v>0</v>
      </c>
      <c r="AI204" s="106">
        <v>100</v>
      </c>
      <c r="AJ204">
        <v>40.24</v>
      </c>
      <c r="AK204">
        <v>27.27</v>
      </c>
      <c r="AL204">
        <v>57.68</v>
      </c>
      <c r="AM204">
        <v>125.19</v>
      </c>
      <c r="AN204" t="s">
        <v>1064</v>
      </c>
      <c r="AO204">
        <v>9.9</v>
      </c>
      <c r="AP204">
        <v>8.33</v>
      </c>
      <c r="AQ204">
        <v>12.806699999999999</v>
      </c>
      <c r="AR204" t="s">
        <v>1071</v>
      </c>
      <c r="AS204" t="s">
        <v>1073</v>
      </c>
      <c r="AT204" t="s">
        <v>1076</v>
      </c>
      <c r="AU204" t="s">
        <v>1078</v>
      </c>
      <c r="AV204" t="s">
        <v>1079</v>
      </c>
      <c r="AW204" t="s">
        <v>1083</v>
      </c>
      <c r="AX204" s="65">
        <f t="shared" ref="AX204:AX267" si="66">IF(AR204="LI01",583.5,1391.07)</f>
        <v>583.5</v>
      </c>
      <c r="AY204" s="65">
        <v>2862.47</v>
      </c>
      <c r="AZ204" s="106">
        <v>664.94555127257138</v>
      </c>
      <c r="BA204" s="65">
        <f t="shared" si="54"/>
        <v>4110.9155512725711</v>
      </c>
      <c r="BB204" s="65">
        <f t="shared" si="55"/>
        <v>15488.974448727431</v>
      </c>
      <c r="BC204" s="65">
        <f t="shared" si="56"/>
        <v>208.84</v>
      </c>
      <c r="BD204" s="65">
        <f t="shared" si="57"/>
        <v>23558.230000000003</v>
      </c>
      <c r="BE204" s="65">
        <f t="shared" si="58"/>
        <v>31744.309999999998</v>
      </c>
      <c r="BF204" s="65">
        <f t="shared" si="59"/>
        <v>71000.344448727425</v>
      </c>
      <c r="BG204" s="66">
        <f t="shared" si="60"/>
        <v>587.27365018179592</v>
      </c>
      <c r="BH204" s="66">
        <f t="shared" si="61"/>
        <v>26.70512835987488</v>
      </c>
      <c r="BI204" s="66">
        <f t="shared" si="62"/>
        <v>0.34806666666666669</v>
      </c>
      <c r="BJ204" s="66">
        <f t="shared" si="63"/>
        <v>40.617637931034487</v>
      </c>
      <c r="BK204" s="66">
        <f t="shared" si="64"/>
        <v>54.731568965517241</v>
      </c>
      <c r="BL204" s="66">
        <f t="shared" si="65"/>
        <v>122.41438698056453</v>
      </c>
      <c r="BM204" s="207">
        <f t="shared" ref="BM204:BM267" si="67">R204+S204</f>
        <v>39873.18</v>
      </c>
    </row>
    <row r="205" spans="1:65" x14ac:dyDescent="0.35">
      <c r="A205" s="1">
        <v>354</v>
      </c>
      <c r="B205">
        <v>24</v>
      </c>
      <c r="C205" t="s">
        <v>37</v>
      </c>
      <c r="D205" t="s">
        <v>1418</v>
      </c>
      <c r="E205" s="6" t="s">
        <v>1107</v>
      </c>
      <c r="F205" s="7" t="s">
        <v>1108</v>
      </c>
      <c r="G205" s="6">
        <v>-30.03</v>
      </c>
      <c r="H205" s="6">
        <v>-51.23</v>
      </c>
      <c r="I205" s="6">
        <v>47</v>
      </c>
      <c r="J205" s="8">
        <v>23954.0527728093</v>
      </c>
      <c r="K205" t="s">
        <v>1166</v>
      </c>
      <c r="L205" t="s">
        <v>1062</v>
      </c>
      <c r="M205">
        <v>600</v>
      </c>
      <c r="N205">
        <v>600</v>
      </c>
      <c r="O205">
        <v>340.11</v>
      </c>
      <c r="P205">
        <v>13185.35</v>
      </c>
      <c r="Q205">
        <v>18875.330000000002</v>
      </c>
      <c r="R205">
        <v>5272.4</v>
      </c>
      <c r="S205">
        <v>34606.78</v>
      </c>
      <c r="T205">
        <v>0</v>
      </c>
      <c r="U205">
        <v>4744.55</v>
      </c>
      <c r="V205">
        <v>0</v>
      </c>
      <c r="W205" s="181">
        <f t="shared" si="51"/>
        <v>17929.900000000001</v>
      </c>
      <c r="X205" s="181">
        <f t="shared" si="52"/>
        <v>29.883166666666668</v>
      </c>
      <c r="Y205" s="174">
        <v>77024.509999999995</v>
      </c>
      <c r="Z205" s="181">
        <f t="shared" si="53"/>
        <v>128.37418333333332</v>
      </c>
      <c r="AA205" s="174">
        <v>0.44156074475514351</v>
      </c>
      <c r="AB205" s="174">
        <v>17.11838218769584</v>
      </c>
      <c r="AC205" s="174">
        <v>24.505615160680669</v>
      </c>
      <c r="AD205" s="174">
        <v>6.8450938538914432</v>
      </c>
      <c r="AE205" s="174">
        <v>44.929568523058443</v>
      </c>
      <c r="AF205">
        <v>0</v>
      </c>
      <c r="AG205" s="106">
        <v>6.1597925127988482</v>
      </c>
      <c r="AH205" s="106">
        <v>0</v>
      </c>
      <c r="AI205" s="106">
        <v>100</v>
      </c>
      <c r="AJ205">
        <v>40.25</v>
      </c>
      <c r="AK205">
        <v>30.45</v>
      </c>
      <c r="AL205">
        <v>57.68</v>
      </c>
      <c r="AM205">
        <v>128.37</v>
      </c>
      <c r="AN205" t="s">
        <v>1065</v>
      </c>
      <c r="AO205">
        <v>9.9</v>
      </c>
      <c r="AP205">
        <v>8.33</v>
      </c>
      <c r="AQ205">
        <v>12.806699999999999</v>
      </c>
      <c r="AR205" t="s">
        <v>1071</v>
      </c>
      <c r="AS205" t="s">
        <v>1073</v>
      </c>
      <c r="AT205" t="s">
        <v>1076</v>
      </c>
      <c r="AU205" t="s">
        <v>1078</v>
      </c>
      <c r="AV205" t="s">
        <v>1079</v>
      </c>
      <c r="AW205" t="s">
        <v>1083</v>
      </c>
      <c r="AX205" s="65">
        <f t="shared" si="66"/>
        <v>583.5</v>
      </c>
      <c r="AY205" s="65">
        <v>2862.47</v>
      </c>
      <c r="AZ205" s="106">
        <v>718.4005033675603</v>
      </c>
      <c r="BA205" s="65">
        <f t="shared" si="54"/>
        <v>4164.3705033675596</v>
      </c>
      <c r="BB205" s="65">
        <f t="shared" si="55"/>
        <v>17211.499496632441</v>
      </c>
      <c r="BC205" s="65">
        <f t="shared" si="56"/>
        <v>340.11</v>
      </c>
      <c r="BD205" s="65">
        <f t="shared" si="57"/>
        <v>23564.230000000003</v>
      </c>
      <c r="BE205" s="65">
        <f t="shared" si="58"/>
        <v>31744.309999999998</v>
      </c>
      <c r="BF205" s="65">
        <f t="shared" si="59"/>
        <v>72860.13949663243</v>
      </c>
      <c r="BG205" s="66">
        <f t="shared" si="60"/>
        <v>594.91007190965138</v>
      </c>
      <c r="BH205" s="66">
        <f t="shared" si="61"/>
        <v>29.674999132124899</v>
      </c>
      <c r="BI205" s="66">
        <f t="shared" si="62"/>
        <v>0.56685000000000008</v>
      </c>
      <c r="BJ205" s="66">
        <f t="shared" si="63"/>
        <v>40.627982758620696</v>
      </c>
      <c r="BK205" s="66">
        <f t="shared" si="64"/>
        <v>54.731568965517241</v>
      </c>
      <c r="BL205" s="66">
        <f t="shared" si="65"/>
        <v>125.62093016660764</v>
      </c>
      <c r="BM205" s="207">
        <f t="shared" si="67"/>
        <v>39879.18</v>
      </c>
    </row>
    <row r="206" spans="1:65" x14ac:dyDescent="0.35">
      <c r="A206" s="1">
        <v>355</v>
      </c>
      <c r="B206">
        <v>24</v>
      </c>
      <c r="C206" t="s">
        <v>37</v>
      </c>
      <c r="D206" t="s">
        <v>1419</v>
      </c>
      <c r="E206" s="6" t="s">
        <v>1109</v>
      </c>
      <c r="F206" s="7" t="s">
        <v>1110</v>
      </c>
      <c r="G206" s="6">
        <v>-15.37</v>
      </c>
      <c r="H206" s="6">
        <v>-48.78</v>
      </c>
      <c r="I206" s="6">
        <v>770</v>
      </c>
      <c r="J206" s="8">
        <v>31081.371963744201</v>
      </c>
      <c r="K206" t="s">
        <v>1166</v>
      </c>
      <c r="L206" t="s">
        <v>1062</v>
      </c>
      <c r="M206">
        <v>600</v>
      </c>
      <c r="N206">
        <v>600</v>
      </c>
      <c r="O206">
        <v>6.17</v>
      </c>
      <c r="P206">
        <v>19249.759999999998</v>
      </c>
      <c r="Q206">
        <v>18875.330000000002</v>
      </c>
      <c r="R206">
        <v>5266.4</v>
      </c>
      <c r="S206">
        <v>34606.78</v>
      </c>
      <c r="T206">
        <v>0</v>
      </c>
      <c r="U206">
        <v>4744.55</v>
      </c>
      <c r="V206">
        <v>0</v>
      </c>
      <c r="W206" s="181">
        <f t="shared" si="51"/>
        <v>23994.309999999998</v>
      </c>
      <c r="X206" s="181">
        <f t="shared" si="52"/>
        <v>39.990516666666664</v>
      </c>
      <c r="Y206" s="174">
        <v>82748.98</v>
      </c>
      <c r="Z206" s="181">
        <f t="shared" si="53"/>
        <v>137.91496666666666</v>
      </c>
      <c r="AA206" s="174">
        <v>7.4562852617639517E-3</v>
      </c>
      <c r="AB206" s="174">
        <v>23.262836593272809</v>
      </c>
      <c r="AC206" s="174">
        <v>22.81034763207958</v>
      </c>
      <c r="AD206" s="174">
        <v>6.364308055519234</v>
      </c>
      <c r="AE206" s="174">
        <v>41.821397677651127</v>
      </c>
      <c r="AF206">
        <v>0</v>
      </c>
      <c r="AG206" s="106">
        <v>5.7336658409565899</v>
      </c>
      <c r="AH206" s="106">
        <v>0</v>
      </c>
      <c r="AI206" s="106">
        <v>100</v>
      </c>
      <c r="AJ206">
        <v>40.24</v>
      </c>
      <c r="AK206">
        <v>40</v>
      </c>
      <c r="AL206">
        <v>57.68</v>
      </c>
      <c r="AM206">
        <v>137.91</v>
      </c>
      <c r="AN206" t="s">
        <v>1066</v>
      </c>
      <c r="AO206">
        <v>9.9</v>
      </c>
      <c r="AP206">
        <v>8.33</v>
      </c>
      <c r="AQ206">
        <v>12.806699999999999</v>
      </c>
      <c r="AR206" t="s">
        <v>1071</v>
      </c>
      <c r="AS206" t="s">
        <v>1073</v>
      </c>
      <c r="AT206" t="s">
        <v>1076</v>
      </c>
      <c r="AU206" t="s">
        <v>1078</v>
      </c>
      <c r="AV206" t="s">
        <v>1079</v>
      </c>
      <c r="AW206" t="s">
        <v>1083</v>
      </c>
      <c r="AX206" s="65">
        <f t="shared" si="66"/>
        <v>583.5</v>
      </c>
      <c r="AY206" s="65">
        <v>2862.47</v>
      </c>
      <c r="AZ206" s="106">
        <v>992.87398904654094</v>
      </c>
      <c r="BA206" s="65">
        <f t="shared" si="54"/>
        <v>4438.8439890465406</v>
      </c>
      <c r="BB206" s="65">
        <f t="shared" si="55"/>
        <v>23001.436010953457</v>
      </c>
      <c r="BC206" s="65">
        <f t="shared" si="56"/>
        <v>6.17</v>
      </c>
      <c r="BD206" s="65">
        <f t="shared" si="57"/>
        <v>23558.230000000003</v>
      </c>
      <c r="BE206" s="65">
        <f t="shared" si="58"/>
        <v>31744.309999999998</v>
      </c>
      <c r="BF206" s="65">
        <f t="shared" si="59"/>
        <v>78310.136010953458</v>
      </c>
      <c r="BG206" s="66">
        <f t="shared" si="60"/>
        <v>634.1205698637915</v>
      </c>
      <c r="BH206" s="66">
        <f t="shared" si="61"/>
        <v>39.657648294747339</v>
      </c>
      <c r="BI206" s="66">
        <f t="shared" si="62"/>
        <v>1.0283333333333334E-2</v>
      </c>
      <c r="BJ206" s="66">
        <f t="shared" si="63"/>
        <v>40.617637931034487</v>
      </c>
      <c r="BK206" s="66">
        <f t="shared" si="64"/>
        <v>54.731568965517241</v>
      </c>
      <c r="BL206" s="66">
        <f t="shared" si="65"/>
        <v>135.01747588095424</v>
      </c>
      <c r="BM206" s="207">
        <f t="shared" si="67"/>
        <v>39873.18</v>
      </c>
    </row>
    <row r="207" spans="1:65" x14ac:dyDescent="0.35">
      <c r="A207" s="1">
        <v>356</v>
      </c>
      <c r="B207">
        <v>24</v>
      </c>
      <c r="C207" t="s">
        <v>37</v>
      </c>
      <c r="D207" t="s">
        <v>1420</v>
      </c>
      <c r="E207" s="6" t="s">
        <v>1111</v>
      </c>
      <c r="F207" s="7" t="s">
        <v>1112</v>
      </c>
      <c r="G207" s="6">
        <v>-22.86</v>
      </c>
      <c r="H207" s="6">
        <v>-43.41</v>
      </c>
      <c r="I207" s="6">
        <v>45</v>
      </c>
      <c r="J207" s="8">
        <v>45016.2336447989</v>
      </c>
      <c r="K207" t="s">
        <v>1166</v>
      </c>
      <c r="L207" t="s">
        <v>1062</v>
      </c>
      <c r="M207">
        <v>600</v>
      </c>
      <c r="N207">
        <v>600</v>
      </c>
      <c r="O207">
        <v>0</v>
      </c>
      <c r="P207">
        <v>18450.48</v>
      </c>
      <c r="Q207">
        <v>18875.330000000002</v>
      </c>
      <c r="R207">
        <v>5262.4</v>
      </c>
      <c r="S207">
        <v>34606.78</v>
      </c>
      <c r="T207">
        <v>0</v>
      </c>
      <c r="U207">
        <v>4744.55</v>
      </c>
      <c r="V207">
        <v>0</v>
      </c>
      <c r="W207" s="181">
        <f t="shared" si="51"/>
        <v>23195.03</v>
      </c>
      <c r="X207" s="181">
        <f t="shared" si="52"/>
        <v>38.658383333333333</v>
      </c>
      <c r="Y207" s="174">
        <v>81939.53</v>
      </c>
      <c r="Z207" s="181">
        <f t="shared" si="53"/>
        <v>136.56588333333332</v>
      </c>
      <c r="AA207" s="174">
        <v>0</v>
      </c>
      <c r="AB207" s="174">
        <v>22.517190420789579</v>
      </c>
      <c r="AC207" s="174">
        <v>23.035682533204671</v>
      </c>
      <c r="AD207" s="174">
        <v>6.4222970280644764</v>
      </c>
      <c r="AE207" s="174">
        <v>42.234535638659388</v>
      </c>
      <c r="AF207">
        <v>0</v>
      </c>
      <c r="AG207" s="106">
        <v>5.7903065834036394</v>
      </c>
      <c r="AH207" s="106">
        <v>0</v>
      </c>
      <c r="AI207" s="106">
        <v>100</v>
      </c>
      <c r="AJ207">
        <v>40.229999999999997</v>
      </c>
      <c r="AK207">
        <v>38.659999999999997</v>
      </c>
      <c r="AL207">
        <v>57.68</v>
      </c>
      <c r="AM207">
        <v>136.57</v>
      </c>
      <c r="AN207" t="s">
        <v>1067</v>
      </c>
      <c r="AO207">
        <v>9.9</v>
      </c>
      <c r="AP207">
        <v>8.33</v>
      </c>
      <c r="AQ207">
        <v>12.806699999999999</v>
      </c>
      <c r="AR207" t="s">
        <v>1071</v>
      </c>
      <c r="AS207" t="s">
        <v>1073</v>
      </c>
      <c r="AT207" t="s">
        <v>1076</v>
      </c>
      <c r="AU207" t="s">
        <v>1078</v>
      </c>
      <c r="AV207" t="s">
        <v>1079</v>
      </c>
      <c r="AW207" t="s">
        <v>1083</v>
      </c>
      <c r="AX207" s="65">
        <f t="shared" si="66"/>
        <v>583.5</v>
      </c>
      <c r="AY207" s="65">
        <v>2862.47</v>
      </c>
      <c r="AZ207" s="106">
        <v>975.01018738600203</v>
      </c>
      <c r="BA207" s="65">
        <f t="shared" si="54"/>
        <v>4420.9801873860015</v>
      </c>
      <c r="BB207" s="65">
        <f t="shared" si="55"/>
        <v>22220.019812613999</v>
      </c>
      <c r="BC207" s="65">
        <f t="shared" si="56"/>
        <v>0</v>
      </c>
      <c r="BD207" s="65">
        <f t="shared" si="57"/>
        <v>23554.230000000003</v>
      </c>
      <c r="BE207" s="65">
        <f t="shared" si="58"/>
        <v>31744.309999999998</v>
      </c>
      <c r="BF207" s="65">
        <f t="shared" si="59"/>
        <v>77518.549812614001</v>
      </c>
      <c r="BG207" s="66">
        <f t="shared" si="60"/>
        <v>631.56859819800025</v>
      </c>
      <c r="BH207" s="66">
        <f t="shared" si="61"/>
        <v>38.310378987265516</v>
      </c>
      <c r="BI207" s="66">
        <f t="shared" si="62"/>
        <v>0</v>
      </c>
      <c r="BJ207" s="66">
        <f t="shared" si="63"/>
        <v>40.610741379310348</v>
      </c>
      <c r="BK207" s="66">
        <f t="shared" si="64"/>
        <v>54.731568965517241</v>
      </c>
      <c r="BL207" s="66">
        <f t="shared" si="65"/>
        <v>133.65267209071379</v>
      </c>
      <c r="BM207" s="207">
        <f t="shared" si="67"/>
        <v>39869.18</v>
      </c>
    </row>
    <row r="208" spans="1:65" x14ac:dyDescent="0.35">
      <c r="A208" s="1">
        <v>357</v>
      </c>
      <c r="B208">
        <v>24</v>
      </c>
      <c r="C208" t="s">
        <v>37</v>
      </c>
      <c r="D208" t="s">
        <v>1421</v>
      </c>
      <c r="E208" s="6" t="s">
        <v>1113</v>
      </c>
      <c r="F208" s="7" t="s">
        <v>1114</v>
      </c>
      <c r="G208" s="6">
        <v>-20.32</v>
      </c>
      <c r="H208" s="6">
        <v>-40.340000000000003</v>
      </c>
      <c r="I208" s="6">
        <v>9</v>
      </c>
      <c r="J208" s="8">
        <v>54061.366139626101</v>
      </c>
      <c r="K208" t="s">
        <v>1166</v>
      </c>
      <c r="L208" t="s">
        <v>1062</v>
      </c>
      <c r="M208">
        <v>600</v>
      </c>
      <c r="N208">
        <v>600</v>
      </c>
      <c r="O208">
        <v>0</v>
      </c>
      <c r="P208">
        <v>20414.560000000001</v>
      </c>
      <c r="Q208">
        <v>18875.330000000002</v>
      </c>
      <c r="R208">
        <v>5264.2</v>
      </c>
      <c r="S208">
        <v>34606.78</v>
      </c>
      <c r="T208">
        <v>0</v>
      </c>
      <c r="U208">
        <v>4744.55</v>
      </c>
      <c r="V208">
        <v>0</v>
      </c>
      <c r="W208" s="181">
        <f t="shared" si="51"/>
        <v>25159.11</v>
      </c>
      <c r="X208" s="181">
        <f t="shared" si="52"/>
        <v>41.931850000000004</v>
      </c>
      <c r="Y208" s="174">
        <v>83905.41</v>
      </c>
      <c r="Z208" s="181">
        <f t="shared" si="53"/>
        <v>139.84235000000001</v>
      </c>
      <c r="AA208" s="174">
        <v>0</v>
      </c>
      <c r="AB208" s="174">
        <v>24.33044543850033</v>
      </c>
      <c r="AC208" s="174">
        <v>22.495963013588749</v>
      </c>
      <c r="AD208" s="174">
        <v>6.2739696999275729</v>
      </c>
      <c r="AE208" s="174">
        <v>41.244992426590841</v>
      </c>
      <c r="AF208">
        <v>0</v>
      </c>
      <c r="AG208" s="106">
        <v>5.6546413395751243</v>
      </c>
      <c r="AH208" s="106">
        <v>0</v>
      </c>
      <c r="AI208" s="106">
        <v>100</v>
      </c>
      <c r="AJ208">
        <v>40.229999999999997</v>
      </c>
      <c r="AK208">
        <v>41.93</v>
      </c>
      <c r="AL208">
        <v>57.68</v>
      </c>
      <c r="AM208">
        <v>139.84</v>
      </c>
      <c r="AN208" t="s">
        <v>1068</v>
      </c>
      <c r="AO208">
        <v>9.9</v>
      </c>
      <c r="AP208">
        <v>8.33</v>
      </c>
      <c r="AQ208">
        <v>12.806699999999999</v>
      </c>
      <c r="AR208" t="s">
        <v>1071</v>
      </c>
      <c r="AS208" t="s">
        <v>1073</v>
      </c>
      <c r="AT208" t="s">
        <v>1076</v>
      </c>
      <c r="AU208" t="s">
        <v>1078</v>
      </c>
      <c r="AV208" t="s">
        <v>1079</v>
      </c>
      <c r="AW208" t="s">
        <v>1083</v>
      </c>
      <c r="AX208" s="65">
        <f t="shared" si="66"/>
        <v>583.5</v>
      </c>
      <c r="AY208" s="65">
        <v>2862.47</v>
      </c>
      <c r="AZ208" s="106">
        <v>1044.7091582606631</v>
      </c>
      <c r="BA208" s="65">
        <f t="shared" si="54"/>
        <v>4490.6791582606629</v>
      </c>
      <c r="BB208" s="65">
        <f t="shared" si="55"/>
        <v>24114.400841739338</v>
      </c>
      <c r="BC208" s="65">
        <f t="shared" si="56"/>
        <v>0</v>
      </c>
      <c r="BD208" s="65">
        <f t="shared" si="57"/>
        <v>23556.030000000002</v>
      </c>
      <c r="BE208" s="65">
        <f t="shared" si="58"/>
        <v>31744.309999999998</v>
      </c>
      <c r="BF208" s="65">
        <f t="shared" si="59"/>
        <v>79414.730841739336</v>
      </c>
      <c r="BG208" s="66">
        <f t="shared" si="60"/>
        <v>641.52559403723751</v>
      </c>
      <c r="BH208" s="66">
        <f t="shared" si="61"/>
        <v>41.576553175412648</v>
      </c>
      <c r="BI208" s="66">
        <f t="shared" si="62"/>
        <v>0</v>
      </c>
      <c r="BJ208" s="66">
        <f t="shared" si="63"/>
        <v>40.613844827586213</v>
      </c>
      <c r="BK208" s="66">
        <f t="shared" si="64"/>
        <v>54.731568965517241</v>
      </c>
      <c r="BL208" s="66">
        <f t="shared" si="65"/>
        <v>136.92194972713679</v>
      </c>
      <c r="BM208" s="207">
        <f t="shared" si="67"/>
        <v>39870.979999999996</v>
      </c>
    </row>
    <row r="209" spans="1:65" x14ac:dyDescent="0.35">
      <c r="A209" s="1">
        <v>358</v>
      </c>
      <c r="B209">
        <v>24</v>
      </c>
      <c r="C209" t="s">
        <v>37</v>
      </c>
      <c r="D209" t="s">
        <v>1422</v>
      </c>
      <c r="E209" s="6" t="s">
        <v>1115</v>
      </c>
      <c r="F209" s="7" t="s">
        <v>1116</v>
      </c>
      <c r="G209" s="6">
        <v>-8.0500000000000007</v>
      </c>
      <c r="H209" s="6">
        <v>-34.880000000000003</v>
      </c>
      <c r="I209" s="6">
        <v>10</v>
      </c>
      <c r="J209" s="8">
        <v>63550.072249703</v>
      </c>
      <c r="K209" t="s">
        <v>1166</v>
      </c>
      <c r="L209" t="s">
        <v>1062</v>
      </c>
      <c r="M209">
        <v>600</v>
      </c>
      <c r="N209">
        <v>600</v>
      </c>
      <c r="O209">
        <v>0</v>
      </c>
      <c r="P209">
        <v>23204.06</v>
      </c>
      <c r="Q209">
        <v>18875.330000000002</v>
      </c>
      <c r="R209">
        <v>5250.2</v>
      </c>
      <c r="S209">
        <v>34606.78</v>
      </c>
      <c r="T209">
        <v>0</v>
      </c>
      <c r="U209">
        <v>4744.55</v>
      </c>
      <c r="V209">
        <v>0</v>
      </c>
      <c r="W209" s="181">
        <f t="shared" si="51"/>
        <v>27948.61</v>
      </c>
      <c r="X209" s="181">
        <f t="shared" si="52"/>
        <v>46.58101666666667</v>
      </c>
      <c r="Y209" s="174">
        <v>86680.91</v>
      </c>
      <c r="Z209" s="181">
        <f t="shared" si="53"/>
        <v>144.46818333333334</v>
      </c>
      <c r="AA209" s="174">
        <v>0</v>
      </c>
      <c r="AB209" s="174">
        <v>26.769515917633999</v>
      </c>
      <c r="AC209" s="174">
        <v>21.775648179051188</v>
      </c>
      <c r="AD209" s="174">
        <v>6.0569276441606341</v>
      </c>
      <c r="AE209" s="174">
        <v>39.924338588508121</v>
      </c>
      <c r="AF209">
        <v>0</v>
      </c>
      <c r="AG209" s="106">
        <v>5.4735812072115992</v>
      </c>
      <c r="AH209" s="106">
        <v>0</v>
      </c>
      <c r="AI209" s="106">
        <v>100</v>
      </c>
      <c r="AJ209">
        <v>40.21</v>
      </c>
      <c r="AK209">
        <v>46.58</v>
      </c>
      <c r="AL209">
        <v>57.68</v>
      </c>
      <c r="AM209">
        <v>144.47</v>
      </c>
      <c r="AN209" t="s">
        <v>1069</v>
      </c>
      <c r="AO209">
        <v>9.9</v>
      </c>
      <c r="AP209">
        <v>8.33</v>
      </c>
      <c r="AQ209">
        <v>12.806699999999999</v>
      </c>
      <c r="AR209" t="s">
        <v>1071</v>
      </c>
      <c r="AS209" t="s">
        <v>1073</v>
      </c>
      <c r="AT209" t="s">
        <v>1076</v>
      </c>
      <c r="AU209" t="s">
        <v>1078</v>
      </c>
      <c r="AV209" t="s">
        <v>1079</v>
      </c>
      <c r="AW209" t="s">
        <v>1083</v>
      </c>
      <c r="AX209" s="65">
        <f t="shared" si="66"/>
        <v>583.5</v>
      </c>
      <c r="AY209" s="65">
        <v>2862.47</v>
      </c>
      <c r="AZ209" s="106">
        <v>1189.110923797663</v>
      </c>
      <c r="BA209" s="65">
        <f t="shared" si="54"/>
        <v>4635.0809237976628</v>
      </c>
      <c r="BB209" s="65">
        <f t="shared" si="55"/>
        <v>26759.499076202337</v>
      </c>
      <c r="BC209" s="65">
        <f t="shared" si="56"/>
        <v>0</v>
      </c>
      <c r="BD209" s="65">
        <f t="shared" si="57"/>
        <v>23542.030000000002</v>
      </c>
      <c r="BE209" s="65">
        <f t="shared" si="58"/>
        <v>31744.309999999998</v>
      </c>
      <c r="BF209" s="65">
        <f t="shared" si="59"/>
        <v>82045.829076202339</v>
      </c>
      <c r="BG209" s="66">
        <f t="shared" si="60"/>
        <v>662.15441768538039</v>
      </c>
      <c r="BH209" s="66">
        <f t="shared" si="61"/>
        <v>46.137067372762651</v>
      </c>
      <c r="BI209" s="66">
        <f t="shared" si="62"/>
        <v>0</v>
      </c>
      <c r="BJ209" s="66">
        <f t="shared" si="63"/>
        <v>40.589706896551725</v>
      </c>
      <c r="BK209" s="66">
        <f t="shared" si="64"/>
        <v>54.731568965517241</v>
      </c>
      <c r="BL209" s="66">
        <f t="shared" si="65"/>
        <v>141.45832599345232</v>
      </c>
      <c r="BM209" s="207">
        <f t="shared" si="67"/>
        <v>39856.979999999996</v>
      </c>
    </row>
    <row r="210" spans="1:65" x14ac:dyDescent="0.35">
      <c r="A210" s="1">
        <v>359</v>
      </c>
      <c r="B210">
        <v>24</v>
      </c>
      <c r="C210" t="s">
        <v>37</v>
      </c>
      <c r="D210" t="s">
        <v>1423</v>
      </c>
      <c r="E210" s="6" t="s">
        <v>1117</v>
      </c>
      <c r="F210" s="7" t="s">
        <v>1118</v>
      </c>
      <c r="G210" s="6">
        <v>-3.8</v>
      </c>
      <c r="H210" s="6">
        <v>-38.53</v>
      </c>
      <c r="I210" s="6">
        <v>41</v>
      </c>
      <c r="J210" s="8">
        <v>71394.000753582499</v>
      </c>
      <c r="K210" t="s">
        <v>1166</v>
      </c>
      <c r="L210" t="s">
        <v>1062</v>
      </c>
      <c r="M210">
        <v>600</v>
      </c>
      <c r="N210">
        <v>600</v>
      </c>
      <c r="O210">
        <v>0</v>
      </c>
      <c r="P210">
        <v>23640.19</v>
      </c>
      <c r="Q210">
        <v>18875.330000000002</v>
      </c>
      <c r="R210">
        <v>5255.2</v>
      </c>
      <c r="S210">
        <v>34606.78</v>
      </c>
      <c r="T210">
        <v>0</v>
      </c>
      <c r="U210">
        <v>4744.55</v>
      </c>
      <c r="V210">
        <v>0</v>
      </c>
      <c r="W210" s="181">
        <f t="shared" si="51"/>
        <v>28384.739999999998</v>
      </c>
      <c r="X210" s="181">
        <f t="shared" si="52"/>
        <v>47.307899999999997</v>
      </c>
      <c r="Y210" s="174">
        <v>87122.04</v>
      </c>
      <c r="Z210" s="181">
        <f t="shared" si="53"/>
        <v>145.20339999999999</v>
      </c>
      <c r="AA210" s="174">
        <v>0</v>
      </c>
      <c r="AB210" s="174">
        <v>27.134568933417999</v>
      </c>
      <c r="AC210" s="174">
        <v>21.665390296186821</v>
      </c>
      <c r="AD210" s="174">
        <v>6.0319983324541067</v>
      </c>
      <c r="AE210" s="174">
        <v>39.722187405161783</v>
      </c>
      <c r="AF210">
        <v>0</v>
      </c>
      <c r="AG210" s="106">
        <v>5.4458665109311033</v>
      </c>
      <c r="AH210" s="106">
        <v>0</v>
      </c>
      <c r="AI210" s="106">
        <v>100</v>
      </c>
      <c r="AJ210">
        <v>40.22</v>
      </c>
      <c r="AK210">
        <v>47.31</v>
      </c>
      <c r="AL210">
        <v>57.68</v>
      </c>
      <c r="AM210">
        <v>145.19999999999999</v>
      </c>
      <c r="AN210" t="s">
        <v>1070</v>
      </c>
      <c r="AO210">
        <v>9.9</v>
      </c>
      <c r="AP210">
        <v>8.33</v>
      </c>
      <c r="AQ210">
        <v>12.806699999999999</v>
      </c>
      <c r="AR210" t="s">
        <v>1071</v>
      </c>
      <c r="AS210" t="s">
        <v>1073</v>
      </c>
      <c r="AT210" t="s">
        <v>1076</v>
      </c>
      <c r="AU210" t="s">
        <v>1078</v>
      </c>
      <c r="AV210" t="s">
        <v>1079</v>
      </c>
      <c r="AW210" t="s">
        <v>1083</v>
      </c>
      <c r="AX210" s="65">
        <f t="shared" si="66"/>
        <v>583.5</v>
      </c>
      <c r="AY210" s="65">
        <v>2862.47</v>
      </c>
      <c r="AZ210" s="106">
        <v>1169.6398114881131</v>
      </c>
      <c r="BA210" s="65">
        <f t="shared" si="54"/>
        <v>4615.6098114881133</v>
      </c>
      <c r="BB210" s="65">
        <f t="shared" si="55"/>
        <v>27215.100188511886</v>
      </c>
      <c r="BC210" s="65">
        <f t="shared" si="56"/>
        <v>0</v>
      </c>
      <c r="BD210" s="65">
        <f t="shared" si="57"/>
        <v>23547.030000000002</v>
      </c>
      <c r="BE210" s="65">
        <f t="shared" si="58"/>
        <v>31744.309999999998</v>
      </c>
      <c r="BF210" s="65">
        <f t="shared" si="59"/>
        <v>82506.430188511877</v>
      </c>
      <c r="BG210" s="66">
        <f t="shared" si="60"/>
        <v>659.37283021258759</v>
      </c>
      <c r="BH210" s="66">
        <f t="shared" si="61"/>
        <v>46.922586531917041</v>
      </c>
      <c r="BI210" s="66">
        <f t="shared" si="62"/>
        <v>0</v>
      </c>
      <c r="BJ210" s="66">
        <f t="shared" si="63"/>
        <v>40.598327586206899</v>
      </c>
      <c r="BK210" s="66">
        <f t="shared" si="64"/>
        <v>54.731568965517241</v>
      </c>
      <c r="BL210" s="66">
        <f t="shared" si="65"/>
        <v>142.25246584226187</v>
      </c>
      <c r="BM210" s="207">
        <f t="shared" si="67"/>
        <v>39861.979999999996</v>
      </c>
    </row>
    <row r="211" spans="1:65" x14ac:dyDescent="0.35">
      <c r="A211" s="1">
        <v>360</v>
      </c>
      <c r="B211">
        <v>25</v>
      </c>
      <c r="C211" t="s">
        <v>37</v>
      </c>
      <c r="D211" t="s">
        <v>1424</v>
      </c>
      <c r="E211" s="6" t="s">
        <v>1104</v>
      </c>
      <c r="F211" s="7" t="s">
        <v>1105</v>
      </c>
      <c r="G211" s="6">
        <v>-22.74</v>
      </c>
      <c r="H211" s="6">
        <v>-45.59</v>
      </c>
      <c r="I211" s="6">
        <v>1642</v>
      </c>
      <c r="J211" s="8">
        <v>3495.45982983364</v>
      </c>
      <c r="K211" t="s">
        <v>1166</v>
      </c>
      <c r="L211" t="s">
        <v>1062</v>
      </c>
      <c r="M211">
        <v>600</v>
      </c>
      <c r="N211">
        <v>600</v>
      </c>
      <c r="O211">
        <v>443.23</v>
      </c>
      <c r="P211">
        <v>8582.34</v>
      </c>
      <c r="Q211">
        <v>18875.330000000002</v>
      </c>
      <c r="R211">
        <v>5265.2</v>
      </c>
      <c r="S211">
        <v>34606.78</v>
      </c>
      <c r="T211">
        <v>0</v>
      </c>
      <c r="U211">
        <v>4572.29</v>
      </c>
      <c r="V211">
        <v>0</v>
      </c>
      <c r="W211" s="181">
        <f t="shared" si="51"/>
        <v>13154.630000000001</v>
      </c>
      <c r="X211" s="181">
        <f t="shared" si="52"/>
        <v>21.924383333333335</v>
      </c>
      <c r="Y211" s="174">
        <v>72345.16</v>
      </c>
      <c r="Z211" s="181">
        <f t="shared" si="53"/>
        <v>120.57526666666668</v>
      </c>
      <c r="AA211" s="174">
        <v>0.61266019730967491</v>
      </c>
      <c r="AB211" s="174">
        <v>11.86304653967176</v>
      </c>
      <c r="AC211" s="174">
        <v>26.090660384191558</v>
      </c>
      <c r="AD211" s="174">
        <v>7.2778883894928148</v>
      </c>
      <c r="AE211" s="174">
        <v>47.835653414824151</v>
      </c>
      <c r="AF211">
        <v>0</v>
      </c>
      <c r="AG211" s="106">
        <v>6.3201048971347902</v>
      </c>
      <c r="AH211" s="106">
        <v>0</v>
      </c>
      <c r="AI211" s="106">
        <v>100</v>
      </c>
      <c r="AJ211">
        <v>40.229999999999997</v>
      </c>
      <c r="AK211">
        <v>22.66</v>
      </c>
      <c r="AL211">
        <v>57.68</v>
      </c>
      <c r="AM211">
        <v>120.58</v>
      </c>
      <c r="AN211" t="s">
        <v>1063</v>
      </c>
      <c r="AO211">
        <v>9.9</v>
      </c>
      <c r="AP211">
        <v>8.33</v>
      </c>
      <c r="AQ211">
        <v>12.806699999999999</v>
      </c>
      <c r="AR211" t="s">
        <v>1071</v>
      </c>
      <c r="AS211" t="s">
        <v>1073</v>
      </c>
      <c r="AT211" t="s">
        <v>1076</v>
      </c>
      <c r="AU211" t="s">
        <v>1078</v>
      </c>
      <c r="AV211" t="s">
        <v>1079</v>
      </c>
      <c r="AW211" t="s">
        <v>1084</v>
      </c>
      <c r="AX211" s="65">
        <f t="shared" si="66"/>
        <v>583.5</v>
      </c>
      <c r="AY211" s="65">
        <v>2862.47</v>
      </c>
      <c r="AZ211" s="106">
        <v>457.4646836768992</v>
      </c>
      <c r="BA211" s="65">
        <f t="shared" si="54"/>
        <v>3903.4346836768991</v>
      </c>
      <c r="BB211" s="65">
        <f t="shared" si="55"/>
        <v>12697.165316323102</v>
      </c>
      <c r="BC211" s="65">
        <f t="shared" si="56"/>
        <v>443.23</v>
      </c>
      <c r="BD211" s="65">
        <f t="shared" si="57"/>
        <v>23557.030000000002</v>
      </c>
      <c r="BE211" s="65">
        <f t="shared" si="58"/>
        <v>31744.309999999998</v>
      </c>
      <c r="BF211" s="65">
        <f t="shared" si="59"/>
        <v>68441.725316323107</v>
      </c>
      <c r="BG211" s="66">
        <f t="shared" si="60"/>
        <v>557.633526239557</v>
      </c>
      <c r="BH211" s="66">
        <f t="shared" si="61"/>
        <v>21.891664338488106</v>
      </c>
      <c r="BI211" s="66">
        <f t="shared" si="62"/>
        <v>0.73871666666666669</v>
      </c>
      <c r="BJ211" s="66">
        <f t="shared" si="63"/>
        <v>40.615568965517248</v>
      </c>
      <c r="BK211" s="66">
        <f t="shared" si="64"/>
        <v>54.731568965517241</v>
      </c>
      <c r="BL211" s="66">
        <f t="shared" si="65"/>
        <v>118.0029746833157</v>
      </c>
      <c r="BM211" s="207">
        <f t="shared" si="67"/>
        <v>39871.979999999996</v>
      </c>
    </row>
    <row r="212" spans="1:65" x14ac:dyDescent="0.35">
      <c r="A212" s="1">
        <v>361</v>
      </c>
      <c r="B212">
        <v>25</v>
      </c>
      <c r="C212" t="s">
        <v>37</v>
      </c>
      <c r="D212" t="s">
        <v>1425</v>
      </c>
      <c r="E212" s="6" t="s">
        <v>1104</v>
      </c>
      <c r="F212" s="7" t="s">
        <v>1106</v>
      </c>
      <c r="G212" s="6">
        <v>-23.85</v>
      </c>
      <c r="H212" s="6">
        <v>-46.64</v>
      </c>
      <c r="I212" s="6">
        <v>792</v>
      </c>
      <c r="J212" s="8">
        <v>14172.2970393051</v>
      </c>
      <c r="K212" t="s">
        <v>1166</v>
      </c>
      <c r="L212" t="s">
        <v>1062</v>
      </c>
      <c r="M212">
        <v>600</v>
      </c>
      <c r="N212">
        <v>600</v>
      </c>
      <c r="O212">
        <v>82.35</v>
      </c>
      <c r="P212">
        <v>12479.19</v>
      </c>
      <c r="Q212">
        <v>18875.330000000002</v>
      </c>
      <c r="R212">
        <v>5266.4</v>
      </c>
      <c r="S212">
        <v>34606.78</v>
      </c>
      <c r="T212">
        <v>0</v>
      </c>
      <c r="U212">
        <v>4572.29</v>
      </c>
      <c r="V212">
        <v>0</v>
      </c>
      <c r="W212" s="181">
        <f t="shared" si="51"/>
        <v>17051.48</v>
      </c>
      <c r="X212" s="181">
        <f t="shared" si="52"/>
        <v>28.419133333333331</v>
      </c>
      <c r="Y212" s="174">
        <v>75882.320000000007</v>
      </c>
      <c r="Z212" s="181">
        <f t="shared" si="53"/>
        <v>126.47053333333335</v>
      </c>
      <c r="AA212" s="174">
        <v>0.1085233029248447</v>
      </c>
      <c r="AB212" s="174">
        <v>16.445451325157169</v>
      </c>
      <c r="AC212" s="174">
        <v>24.87447668969531</v>
      </c>
      <c r="AD212" s="174">
        <v>6.9402200670722767</v>
      </c>
      <c r="AE212" s="174">
        <v>45.605853906417202</v>
      </c>
      <c r="AF212">
        <v>0</v>
      </c>
      <c r="AG212" s="106">
        <v>6.0255010653337946</v>
      </c>
      <c r="AH212" s="106">
        <v>0</v>
      </c>
      <c r="AI212" s="106">
        <v>100</v>
      </c>
      <c r="AJ212">
        <v>40.24</v>
      </c>
      <c r="AK212">
        <v>28.56</v>
      </c>
      <c r="AL212">
        <v>57.68</v>
      </c>
      <c r="AM212">
        <v>126.47</v>
      </c>
      <c r="AN212" t="s">
        <v>1064</v>
      </c>
      <c r="AO212">
        <v>9.9</v>
      </c>
      <c r="AP212">
        <v>8.33</v>
      </c>
      <c r="AQ212">
        <v>12.806699999999999</v>
      </c>
      <c r="AR212" t="s">
        <v>1071</v>
      </c>
      <c r="AS212" t="s">
        <v>1073</v>
      </c>
      <c r="AT212" t="s">
        <v>1076</v>
      </c>
      <c r="AU212" t="s">
        <v>1078</v>
      </c>
      <c r="AV212" t="s">
        <v>1079</v>
      </c>
      <c r="AW212" t="s">
        <v>1084</v>
      </c>
      <c r="AX212" s="65">
        <f t="shared" si="66"/>
        <v>583.5</v>
      </c>
      <c r="AY212" s="65">
        <v>2862.47</v>
      </c>
      <c r="AZ212" s="106">
        <v>671.64208284041581</v>
      </c>
      <c r="BA212" s="65">
        <f t="shared" si="54"/>
        <v>4117.6120828404155</v>
      </c>
      <c r="BB212" s="65">
        <f t="shared" si="55"/>
        <v>16379.837917159584</v>
      </c>
      <c r="BC212" s="65">
        <f t="shared" si="56"/>
        <v>82.35</v>
      </c>
      <c r="BD212" s="65">
        <f t="shared" si="57"/>
        <v>23558.230000000003</v>
      </c>
      <c r="BE212" s="65">
        <f t="shared" si="58"/>
        <v>31744.309999999998</v>
      </c>
      <c r="BF212" s="65">
        <f t="shared" si="59"/>
        <v>71764.707917159598</v>
      </c>
      <c r="BG212" s="66">
        <f t="shared" si="60"/>
        <v>588.2302975486308</v>
      </c>
      <c r="BH212" s="66">
        <f t="shared" si="61"/>
        <v>28.241099857171697</v>
      </c>
      <c r="BI212" s="66">
        <f t="shared" si="62"/>
        <v>0.13724999999999998</v>
      </c>
      <c r="BJ212" s="66">
        <f t="shared" si="63"/>
        <v>40.617637931034487</v>
      </c>
      <c r="BK212" s="66">
        <f t="shared" si="64"/>
        <v>54.731568965517241</v>
      </c>
      <c r="BL212" s="66">
        <f t="shared" si="65"/>
        <v>123.73225502958552</v>
      </c>
      <c r="BM212" s="207">
        <f t="shared" si="67"/>
        <v>39873.18</v>
      </c>
    </row>
    <row r="213" spans="1:65" x14ac:dyDescent="0.35">
      <c r="A213" s="1">
        <v>362</v>
      </c>
      <c r="B213">
        <v>25</v>
      </c>
      <c r="C213" t="s">
        <v>37</v>
      </c>
      <c r="D213" t="s">
        <v>1426</v>
      </c>
      <c r="E213" s="6" t="s">
        <v>1107</v>
      </c>
      <c r="F213" s="7" t="s">
        <v>1108</v>
      </c>
      <c r="G213" s="6">
        <v>-30.03</v>
      </c>
      <c r="H213" s="6">
        <v>-51.23</v>
      </c>
      <c r="I213" s="6">
        <v>47</v>
      </c>
      <c r="J213" s="8">
        <v>23954.0527728093</v>
      </c>
      <c r="K213" t="s">
        <v>1166</v>
      </c>
      <c r="L213" t="s">
        <v>1062</v>
      </c>
      <c r="M213">
        <v>600</v>
      </c>
      <c r="N213">
        <v>600</v>
      </c>
      <c r="O213">
        <v>136.77000000000001</v>
      </c>
      <c r="P213">
        <v>13589.99</v>
      </c>
      <c r="Q213">
        <v>18875.330000000002</v>
      </c>
      <c r="R213">
        <v>5272.4</v>
      </c>
      <c r="S213">
        <v>34606.78</v>
      </c>
      <c r="T213">
        <v>0</v>
      </c>
      <c r="U213">
        <v>4572.29</v>
      </c>
      <c r="V213">
        <v>0</v>
      </c>
      <c r="W213" s="181">
        <f t="shared" si="51"/>
        <v>18162.28</v>
      </c>
      <c r="X213" s="181">
        <f t="shared" si="52"/>
        <v>30.270466666666664</v>
      </c>
      <c r="Y213" s="174">
        <v>77053.55</v>
      </c>
      <c r="Z213" s="181">
        <f t="shared" si="53"/>
        <v>128.42258333333334</v>
      </c>
      <c r="AA213" s="174">
        <v>0.17749993348781459</v>
      </c>
      <c r="AB213" s="174">
        <v>17.637071880529842</v>
      </c>
      <c r="AC213" s="174">
        <v>24.496379465968801</v>
      </c>
      <c r="AD213" s="174">
        <v>6.8425140697605746</v>
      </c>
      <c r="AE213" s="174">
        <v>44.912635433409619</v>
      </c>
      <c r="AF213">
        <v>0</v>
      </c>
      <c r="AG213" s="106">
        <v>5.9339121948307376</v>
      </c>
      <c r="AH213" s="106">
        <v>0</v>
      </c>
      <c r="AI213" s="106">
        <v>100</v>
      </c>
      <c r="AJ213">
        <v>40.25</v>
      </c>
      <c r="AK213">
        <v>30.5</v>
      </c>
      <c r="AL213">
        <v>57.68</v>
      </c>
      <c r="AM213">
        <v>128.41999999999999</v>
      </c>
      <c r="AN213" t="s">
        <v>1065</v>
      </c>
      <c r="AO213">
        <v>9.9</v>
      </c>
      <c r="AP213">
        <v>8.33</v>
      </c>
      <c r="AQ213">
        <v>12.806699999999999</v>
      </c>
      <c r="AR213" t="s">
        <v>1071</v>
      </c>
      <c r="AS213" t="s">
        <v>1073</v>
      </c>
      <c r="AT213" t="s">
        <v>1076</v>
      </c>
      <c r="AU213" t="s">
        <v>1078</v>
      </c>
      <c r="AV213" t="s">
        <v>1079</v>
      </c>
      <c r="AW213" t="s">
        <v>1084</v>
      </c>
      <c r="AX213" s="65">
        <f t="shared" si="66"/>
        <v>583.5</v>
      </c>
      <c r="AY213" s="65">
        <v>2862.47</v>
      </c>
      <c r="AZ213" s="106">
        <v>726.55335226986585</v>
      </c>
      <c r="BA213" s="65">
        <f t="shared" si="54"/>
        <v>4172.5233522698654</v>
      </c>
      <c r="BB213" s="65">
        <f t="shared" si="55"/>
        <v>17435.726647730135</v>
      </c>
      <c r="BC213" s="65">
        <f t="shared" si="56"/>
        <v>136.77000000000001</v>
      </c>
      <c r="BD213" s="65">
        <f t="shared" si="57"/>
        <v>23564.230000000003</v>
      </c>
      <c r="BE213" s="65">
        <f t="shared" si="58"/>
        <v>31744.309999999998</v>
      </c>
      <c r="BF213" s="65">
        <f t="shared" si="59"/>
        <v>72881.026647730134</v>
      </c>
      <c r="BG213" s="66">
        <f t="shared" si="60"/>
        <v>596.07476460998078</v>
      </c>
      <c r="BH213" s="66">
        <f t="shared" si="61"/>
        <v>30.061597668500234</v>
      </c>
      <c r="BI213" s="66">
        <f t="shared" si="62"/>
        <v>0.22795000000000001</v>
      </c>
      <c r="BJ213" s="66">
        <f t="shared" si="63"/>
        <v>40.627982758620696</v>
      </c>
      <c r="BK213" s="66">
        <f t="shared" si="64"/>
        <v>54.731568965517241</v>
      </c>
      <c r="BL213" s="66">
        <f t="shared" si="65"/>
        <v>125.65694249608644</v>
      </c>
      <c r="BM213" s="207">
        <f t="shared" si="67"/>
        <v>39879.18</v>
      </c>
    </row>
    <row r="214" spans="1:65" x14ac:dyDescent="0.35">
      <c r="A214" s="1">
        <v>363</v>
      </c>
      <c r="B214">
        <v>25</v>
      </c>
      <c r="C214" t="s">
        <v>37</v>
      </c>
      <c r="D214" t="s">
        <v>1427</v>
      </c>
      <c r="E214" s="6" t="s">
        <v>1109</v>
      </c>
      <c r="F214" s="7" t="s">
        <v>1110</v>
      </c>
      <c r="G214" s="6">
        <v>-15.37</v>
      </c>
      <c r="H214" s="6">
        <v>-48.78</v>
      </c>
      <c r="I214" s="6">
        <v>770</v>
      </c>
      <c r="J214" s="8">
        <v>31081.371963744201</v>
      </c>
      <c r="K214" t="s">
        <v>1166</v>
      </c>
      <c r="L214" t="s">
        <v>1062</v>
      </c>
      <c r="M214">
        <v>600</v>
      </c>
      <c r="N214">
        <v>600</v>
      </c>
      <c r="O214">
        <v>1.41</v>
      </c>
      <c r="P214">
        <v>18981.88</v>
      </c>
      <c r="Q214">
        <v>18875.330000000002</v>
      </c>
      <c r="R214">
        <v>5266.4</v>
      </c>
      <c r="S214">
        <v>34606.78</v>
      </c>
      <c r="T214">
        <v>0</v>
      </c>
      <c r="U214">
        <v>4572.29</v>
      </c>
      <c r="V214">
        <v>0</v>
      </c>
      <c r="W214" s="181">
        <f t="shared" si="51"/>
        <v>23554.170000000002</v>
      </c>
      <c r="X214" s="181">
        <f t="shared" si="52"/>
        <v>39.256950000000003</v>
      </c>
      <c r="Y214" s="174">
        <v>82304.09</v>
      </c>
      <c r="Z214" s="181">
        <f t="shared" si="53"/>
        <v>137.17348333333334</v>
      </c>
      <c r="AA214" s="174">
        <v>1.7131590908787159E-3</v>
      </c>
      <c r="AB214" s="174">
        <v>23.063106584375092</v>
      </c>
      <c r="AC214" s="174">
        <v>22.933647647401241</v>
      </c>
      <c r="AD214" s="174">
        <v>6.3987099547543753</v>
      </c>
      <c r="AE214" s="174">
        <v>42.047460824850873</v>
      </c>
      <c r="AF214">
        <v>0</v>
      </c>
      <c r="AG214" s="106">
        <v>5.5553618295275484</v>
      </c>
      <c r="AH214" s="106">
        <v>0</v>
      </c>
      <c r="AI214" s="106">
        <v>100</v>
      </c>
      <c r="AJ214">
        <v>40.24</v>
      </c>
      <c r="AK214">
        <v>39.26</v>
      </c>
      <c r="AL214">
        <v>57.68</v>
      </c>
      <c r="AM214">
        <v>137.16999999999999</v>
      </c>
      <c r="AN214" t="s">
        <v>1066</v>
      </c>
      <c r="AO214">
        <v>9.9</v>
      </c>
      <c r="AP214">
        <v>8.33</v>
      </c>
      <c r="AQ214">
        <v>12.806699999999999</v>
      </c>
      <c r="AR214" t="s">
        <v>1071</v>
      </c>
      <c r="AS214" t="s">
        <v>1073</v>
      </c>
      <c r="AT214" t="s">
        <v>1076</v>
      </c>
      <c r="AU214" t="s">
        <v>1078</v>
      </c>
      <c r="AV214" t="s">
        <v>1079</v>
      </c>
      <c r="AW214" t="s">
        <v>1084</v>
      </c>
      <c r="AX214" s="65">
        <f t="shared" si="66"/>
        <v>583.5</v>
      </c>
      <c r="AY214" s="65">
        <v>2862.47</v>
      </c>
      <c r="AZ214" s="106">
        <v>993.25216440320196</v>
      </c>
      <c r="BA214" s="65">
        <f t="shared" si="54"/>
        <v>4439.2221644032015</v>
      </c>
      <c r="BB214" s="65">
        <f t="shared" si="55"/>
        <v>22560.9178355968</v>
      </c>
      <c r="BC214" s="65">
        <f t="shared" si="56"/>
        <v>1.41</v>
      </c>
      <c r="BD214" s="65">
        <f t="shared" si="57"/>
        <v>23558.230000000003</v>
      </c>
      <c r="BE214" s="65">
        <f t="shared" si="58"/>
        <v>31744.309999999998</v>
      </c>
      <c r="BF214" s="65">
        <f t="shared" si="59"/>
        <v>77864.8678355968</v>
      </c>
      <c r="BG214" s="66">
        <f t="shared" si="60"/>
        <v>634.17459491474312</v>
      </c>
      <c r="BH214" s="66">
        <f t="shared" si="61"/>
        <v>38.898134199304828</v>
      </c>
      <c r="BI214" s="66">
        <f t="shared" si="62"/>
        <v>2.3499999999999997E-3</v>
      </c>
      <c r="BJ214" s="66">
        <f t="shared" si="63"/>
        <v>40.617637931034487</v>
      </c>
      <c r="BK214" s="66">
        <f t="shared" si="64"/>
        <v>54.731568965517241</v>
      </c>
      <c r="BL214" s="66">
        <f t="shared" si="65"/>
        <v>134.24977213033932</v>
      </c>
      <c r="BM214" s="207">
        <f t="shared" si="67"/>
        <v>39873.18</v>
      </c>
    </row>
    <row r="215" spans="1:65" x14ac:dyDescent="0.35">
      <c r="A215" s="1">
        <v>364</v>
      </c>
      <c r="B215">
        <v>25</v>
      </c>
      <c r="C215" t="s">
        <v>37</v>
      </c>
      <c r="D215" t="s">
        <v>1428</v>
      </c>
      <c r="E215" s="6" t="s">
        <v>1111</v>
      </c>
      <c r="F215" s="7" t="s">
        <v>1112</v>
      </c>
      <c r="G215" s="6">
        <v>-22.86</v>
      </c>
      <c r="H215" s="6">
        <v>-43.41</v>
      </c>
      <c r="I215" s="6">
        <v>45</v>
      </c>
      <c r="J215" s="8">
        <v>45016.2336447989</v>
      </c>
      <c r="K215" t="s">
        <v>1166</v>
      </c>
      <c r="L215" t="s">
        <v>1062</v>
      </c>
      <c r="M215">
        <v>600</v>
      </c>
      <c r="N215">
        <v>600</v>
      </c>
      <c r="O215">
        <v>0</v>
      </c>
      <c r="P215">
        <v>18307.96</v>
      </c>
      <c r="Q215">
        <v>18875.330000000002</v>
      </c>
      <c r="R215">
        <v>5262.4</v>
      </c>
      <c r="S215">
        <v>34606.78</v>
      </c>
      <c r="T215">
        <v>0</v>
      </c>
      <c r="U215">
        <v>4572.29</v>
      </c>
      <c r="V215">
        <v>0</v>
      </c>
      <c r="W215" s="181">
        <f t="shared" si="51"/>
        <v>22880.25</v>
      </c>
      <c r="X215" s="181">
        <f t="shared" si="52"/>
        <v>38.133749999999999</v>
      </c>
      <c r="Y215" s="174">
        <v>81624.75</v>
      </c>
      <c r="Z215" s="181">
        <f t="shared" si="53"/>
        <v>136.04124999999999</v>
      </c>
      <c r="AA215" s="174">
        <v>0</v>
      </c>
      <c r="AB215" s="174">
        <v>22.429422448460791</v>
      </c>
      <c r="AC215" s="174">
        <v>23.12451799239814</v>
      </c>
      <c r="AD215" s="174">
        <v>6.4470641563986408</v>
      </c>
      <c r="AE215" s="174">
        <v>42.39741009926523</v>
      </c>
      <c r="AF215">
        <v>0</v>
      </c>
      <c r="AG215" s="106">
        <v>5.601597554663261</v>
      </c>
      <c r="AH215" s="106">
        <v>0</v>
      </c>
      <c r="AI215" s="106">
        <v>100</v>
      </c>
      <c r="AJ215">
        <v>40.229999999999997</v>
      </c>
      <c r="AK215">
        <v>38.130000000000003</v>
      </c>
      <c r="AL215">
        <v>57.68</v>
      </c>
      <c r="AM215">
        <v>136.04</v>
      </c>
      <c r="AN215" t="s">
        <v>1067</v>
      </c>
      <c r="AO215">
        <v>9.9</v>
      </c>
      <c r="AP215">
        <v>8.33</v>
      </c>
      <c r="AQ215">
        <v>12.806699999999999</v>
      </c>
      <c r="AR215" t="s">
        <v>1071</v>
      </c>
      <c r="AS215" t="s">
        <v>1073</v>
      </c>
      <c r="AT215" t="s">
        <v>1076</v>
      </c>
      <c r="AU215" t="s">
        <v>1078</v>
      </c>
      <c r="AV215" t="s">
        <v>1079</v>
      </c>
      <c r="AW215" t="s">
        <v>1084</v>
      </c>
      <c r="AX215" s="65">
        <f t="shared" si="66"/>
        <v>583.5</v>
      </c>
      <c r="AY215" s="65">
        <v>2862.47</v>
      </c>
      <c r="AZ215" s="106">
        <v>975.19760302635473</v>
      </c>
      <c r="BA215" s="65">
        <f t="shared" si="54"/>
        <v>4421.1676030263543</v>
      </c>
      <c r="BB215" s="65">
        <f t="shared" si="55"/>
        <v>21905.052396973646</v>
      </c>
      <c r="BC215" s="65">
        <f t="shared" si="56"/>
        <v>0</v>
      </c>
      <c r="BD215" s="65">
        <f t="shared" si="57"/>
        <v>23554.230000000003</v>
      </c>
      <c r="BE215" s="65">
        <f t="shared" si="58"/>
        <v>31744.309999999998</v>
      </c>
      <c r="BF215" s="65">
        <f t="shared" si="59"/>
        <v>77203.582396973652</v>
      </c>
      <c r="BG215" s="66">
        <f t="shared" si="60"/>
        <v>631.59537186090779</v>
      </c>
      <c r="BH215" s="66">
        <f t="shared" si="61"/>
        <v>37.767331718920076</v>
      </c>
      <c r="BI215" s="66">
        <f t="shared" si="62"/>
        <v>0</v>
      </c>
      <c r="BJ215" s="66">
        <f t="shared" si="63"/>
        <v>40.610741379310348</v>
      </c>
      <c r="BK215" s="66">
        <f t="shared" si="64"/>
        <v>54.731568965517241</v>
      </c>
      <c r="BL215" s="66">
        <f t="shared" si="65"/>
        <v>133.10962482236837</v>
      </c>
      <c r="BM215" s="207">
        <f t="shared" si="67"/>
        <v>39869.18</v>
      </c>
    </row>
    <row r="216" spans="1:65" x14ac:dyDescent="0.35">
      <c r="A216" s="1">
        <v>365</v>
      </c>
      <c r="B216">
        <v>25</v>
      </c>
      <c r="C216" t="s">
        <v>37</v>
      </c>
      <c r="D216" t="s">
        <v>1429</v>
      </c>
      <c r="E216" s="6" t="s">
        <v>1113</v>
      </c>
      <c r="F216" s="7" t="s">
        <v>1114</v>
      </c>
      <c r="G216" s="6">
        <v>-20.32</v>
      </c>
      <c r="H216" s="6">
        <v>-40.340000000000003</v>
      </c>
      <c r="I216" s="6">
        <v>9</v>
      </c>
      <c r="J216" s="8">
        <v>54061.366139626101</v>
      </c>
      <c r="K216" t="s">
        <v>1166</v>
      </c>
      <c r="L216" t="s">
        <v>1062</v>
      </c>
      <c r="M216">
        <v>600</v>
      </c>
      <c r="N216">
        <v>600</v>
      </c>
      <c r="O216">
        <v>0</v>
      </c>
      <c r="P216">
        <v>19674.77</v>
      </c>
      <c r="Q216">
        <v>18875.330000000002</v>
      </c>
      <c r="R216">
        <v>5264.2</v>
      </c>
      <c r="S216">
        <v>34606.78</v>
      </c>
      <c r="T216">
        <v>0</v>
      </c>
      <c r="U216">
        <v>4572.29</v>
      </c>
      <c r="V216">
        <v>0</v>
      </c>
      <c r="W216" s="181">
        <f t="shared" si="51"/>
        <v>24247.06</v>
      </c>
      <c r="X216" s="181">
        <f t="shared" si="52"/>
        <v>40.411766666666672</v>
      </c>
      <c r="Y216" s="174">
        <v>82993.36</v>
      </c>
      <c r="Z216" s="181">
        <f t="shared" si="53"/>
        <v>138.32226666666668</v>
      </c>
      <c r="AA216" s="174">
        <v>0</v>
      </c>
      <c r="AB216" s="174">
        <v>23.706438683769399</v>
      </c>
      <c r="AC216" s="174">
        <v>22.743180900255151</v>
      </c>
      <c r="AD216" s="174">
        <v>6.3429170719199703</v>
      </c>
      <c r="AE216" s="174">
        <v>41.698251522772424</v>
      </c>
      <c r="AF216">
        <v>0</v>
      </c>
      <c r="AG216" s="106">
        <v>5.5092238704397554</v>
      </c>
      <c r="AH216" s="106">
        <v>0</v>
      </c>
      <c r="AI216" s="106">
        <v>100</v>
      </c>
      <c r="AJ216">
        <v>40.229999999999997</v>
      </c>
      <c r="AK216">
        <v>40.409999999999997</v>
      </c>
      <c r="AL216">
        <v>57.68</v>
      </c>
      <c r="AM216">
        <v>138.32</v>
      </c>
      <c r="AN216" t="s">
        <v>1068</v>
      </c>
      <c r="AO216">
        <v>9.9</v>
      </c>
      <c r="AP216">
        <v>8.33</v>
      </c>
      <c r="AQ216">
        <v>12.806699999999999</v>
      </c>
      <c r="AR216" t="s">
        <v>1071</v>
      </c>
      <c r="AS216" t="s">
        <v>1073</v>
      </c>
      <c r="AT216" t="s">
        <v>1076</v>
      </c>
      <c r="AU216" t="s">
        <v>1078</v>
      </c>
      <c r="AV216" t="s">
        <v>1079</v>
      </c>
      <c r="AW216" t="s">
        <v>1084</v>
      </c>
      <c r="AX216" s="65">
        <f t="shared" si="66"/>
        <v>583.5</v>
      </c>
      <c r="AY216" s="65">
        <v>2862.47</v>
      </c>
      <c r="AZ216" s="106">
        <v>1043.9289288100936</v>
      </c>
      <c r="BA216" s="65">
        <f t="shared" si="54"/>
        <v>4489.8989288100929</v>
      </c>
      <c r="BB216" s="65">
        <f t="shared" si="55"/>
        <v>23203.131071189906</v>
      </c>
      <c r="BC216" s="65">
        <f t="shared" si="56"/>
        <v>0</v>
      </c>
      <c r="BD216" s="65">
        <f t="shared" si="57"/>
        <v>23556.030000000002</v>
      </c>
      <c r="BE216" s="65">
        <f t="shared" si="58"/>
        <v>31744.309999999998</v>
      </c>
      <c r="BF216" s="65">
        <f t="shared" si="59"/>
        <v>78503.4610711899</v>
      </c>
      <c r="BG216" s="66">
        <f t="shared" si="60"/>
        <v>641.4141326871561</v>
      </c>
      <c r="BH216" s="66">
        <f t="shared" si="61"/>
        <v>40.005398398603283</v>
      </c>
      <c r="BI216" s="66">
        <f t="shared" si="62"/>
        <v>0</v>
      </c>
      <c r="BJ216" s="66">
        <f t="shared" si="63"/>
        <v>40.613844827586213</v>
      </c>
      <c r="BK216" s="66">
        <f t="shared" si="64"/>
        <v>54.731568965517241</v>
      </c>
      <c r="BL216" s="66">
        <f t="shared" si="65"/>
        <v>135.35079495032741</v>
      </c>
      <c r="BM216" s="207">
        <f t="shared" si="67"/>
        <v>39870.979999999996</v>
      </c>
    </row>
    <row r="217" spans="1:65" x14ac:dyDescent="0.35">
      <c r="A217" s="1">
        <v>366</v>
      </c>
      <c r="B217">
        <v>25</v>
      </c>
      <c r="C217" t="s">
        <v>37</v>
      </c>
      <c r="D217" t="s">
        <v>1430</v>
      </c>
      <c r="E217" s="6" t="s">
        <v>1115</v>
      </c>
      <c r="F217" s="7" t="s">
        <v>1116</v>
      </c>
      <c r="G217" s="6">
        <v>-8.0500000000000007</v>
      </c>
      <c r="H217" s="6">
        <v>-34.880000000000003</v>
      </c>
      <c r="I217" s="6">
        <v>10</v>
      </c>
      <c r="J217" s="8">
        <v>63550.072249703</v>
      </c>
      <c r="K217" t="s">
        <v>1166</v>
      </c>
      <c r="L217" t="s">
        <v>1062</v>
      </c>
      <c r="M217">
        <v>600</v>
      </c>
      <c r="N217">
        <v>600</v>
      </c>
      <c r="O217">
        <v>0</v>
      </c>
      <c r="P217">
        <v>21974.65</v>
      </c>
      <c r="Q217">
        <v>18875.330000000002</v>
      </c>
      <c r="R217">
        <v>5250.2</v>
      </c>
      <c r="S217">
        <v>34606.78</v>
      </c>
      <c r="T217">
        <v>0</v>
      </c>
      <c r="U217">
        <v>4572.29</v>
      </c>
      <c r="V217">
        <v>0</v>
      </c>
      <c r="W217" s="181">
        <f t="shared" si="51"/>
        <v>26546.940000000002</v>
      </c>
      <c r="X217" s="181">
        <f t="shared" si="52"/>
        <v>44.244900000000001</v>
      </c>
      <c r="Y217" s="174">
        <v>85279.24</v>
      </c>
      <c r="Z217" s="181">
        <f t="shared" si="53"/>
        <v>142.13206666666667</v>
      </c>
      <c r="AA217" s="174">
        <v>0</v>
      </c>
      <c r="AB217" s="174">
        <v>25.767877387275028</v>
      </c>
      <c r="AC217" s="174">
        <v>22.133557944465739</v>
      </c>
      <c r="AD217" s="174">
        <v>6.1564807566296311</v>
      </c>
      <c r="AE217" s="174">
        <v>40.580544573333441</v>
      </c>
      <c r="AF217">
        <v>0</v>
      </c>
      <c r="AG217" s="106">
        <v>5.3615510644794666</v>
      </c>
      <c r="AH217" s="106">
        <v>0</v>
      </c>
      <c r="AI217" s="106">
        <v>100</v>
      </c>
      <c r="AJ217">
        <v>40.21</v>
      </c>
      <c r="AK217">
        <v>44.24</v>
      </c>
      <c r="AL217">
        <v>57.68</v>
      </c>
      <c r="AM217">
        <v>142.13</v>
      </c>
      <c r="AN217" t="s">
        <v>1069</v>
      </c>
      <c r="AO217">
        <v>9.9</v>
      </c>
      <c r="AP217">
        <v>8.33</v>
      </c>
      <c r="AQ217">
        <v>12.806699999999999</v>
      </c>
      <c r="AR217" t="s">
        <v>1071</v>
      </c>
      <c r="AS217" t="s">
        <v>1073</v>
      </c>
      <c r="AT217" t="s">
        <v>1076</v>
      </c>
      <c r="AU217" t="s">
        <v>1078</v>
      </c>
      <c r="AV217" t="s">
        <v>1079</v>
      </c>
      <c r="AW217" t="s">
        <v>1084</v>
      </c>
      <c r="AX217" s="65">
        <f t="shared" si="66"/>
        <v>583.5</v>
      </c>
      <c r="AY217" s="65">
        <v>2862.47</v>
      </c>
      <c r="AZ217" s="106">
        <v>1188.9600102984798</v>
      </c>
      <c r="BA217" s="65">
        <f t="shared" si="54"/>
        <v>4634.9300102984798</v>
      </c>
      <c r="BB217" s="65">
        <f t="shared" si="55"/>
        <v>25357.979989701522</v>
      </c>
      <c r="BC217" s="65">
        <f t="shared" si="56"/>
        <v>0</v>
      </c>
      <c r="BD217" s="65">
        <f t="shared" si="57"/>
        <v>23542.030000000002</v>
      </c>
      <c r="BE217" s="65">
        <f t="shared" si="58"/>
        <v>31744.309999999998</v>
      </c>
      <c r="BF217" s="65">
        <f t="shared" si="59"/>
        <v>80644.30998970152</v>
      </c>
      <c r="BG217" s="66">
        <f t="shared" si="60"/>
        <v>662.1328586140686</v>
      </c>
      <c r="BH217" s="66">
        <f t="shared" si="61"/>
        <v>43.720655154657798</v>
      </c>
      <c r="BI217" s="66">
        <f t="shared" si="62"/>
        <v>0</v>
      </c>
      <c r="BJ217" s="66">
        <f t="shared" si="63"/>
        <v>40.589706896551725</v>
      </c>
      <c r="BK217" s="66">
        <f t="shared" si="64"/>
        <v>54.731568965517241</v>
      </c>
      <c r="BL217" s="66">
        <f t="shared" si="65"/>
        <v>139.04191377534744</v>
      </c>
      <c r="BM217" s="207">
        <f t="shared" si="67"/>
        <v>39856.979999999996</v>
      </c>
    </row>
    <row r="218" spans="1:65" x14ac:dyDescent="0.35">
      <c r="A218" s="1">
        <v>367</v>
      </c>
      <c r="B218">
        <v>25</v>
      </c>
      <c r="C218" t="s">
        <v>37</v>
      </c>
      <c r="D218" t="s">
        <v>1431</v>
      </c>
      <c r="E218" s="6" t="s">
        <v>1117</v>
      </c>
      <c r="F218" s="7" t="s">
        <v>1118</v>
      </c>
      <c r="G218" s="6">
        <v>-3.8</v>
      </c>
      <c r="H218" s="6">
        <v>-38.53</v>
      </c>
      <c r="I218" s="6">
        <v>41</v>
      </c>
      <c r="J218" s="8">
        <v>71394.000753582499</v>
      </c>
      <c r="K218" t="s">
        <v>1166</v>
      </c>
      <c r="L218" t="s">
        <v>1062</v>
      </c>
      <c r="M218">
        <v>600</v>
      </c>
      <c r="N218">
        <v>600</v>
      </c>
      <c r="O218">
        <v>0</v>
      </c>
      <c r="P218">
        <v>22145.67</v>
      </c>
      <c r="Q218">
        <v>18875.330000000002</v>
      </c>
      <c r="R218">
        <v>5255.2</v>
      </c>
      <c r="S218">
        <v>34606.78</v>
      </c>
      <c r="T218">
        <v>0</v>
      </c>
      <c r="U218">
        <v>4572.29</v>
      </c>
      <c r="V218">
        <v>0</v>
      </c>
      <c r="W218" s="181">
        <f t="shared" si="51"/>
        <v>26717.96</v>
      </c>
      <c r="X218" s="181">
        <f t="shared" si="52"/>
        <v>44.529933333333332</v>
      </c>
      <c r="Y218" s="174">
        <v>85455.26</v>
      </c>
      <c r="Z218" s="181">
        <f t="shared" si="53"/>
        <v>142.42543333333333</v>
      </c>
      <c r="AA218" s="174">
        <v>0</v>
      </c>
      <c r="AB218" s="174">
        <v>25.914929051763458</v>
      </c>
      <c r="AC218" s="174">
        <v>22.08796743465528</v>
      </c>
      <c r="AD218" s="174">
        <v>6.1496507061121806</v>
      </c>
      <c r="AE218" s="174">
        <v>40.496957121188323</v>
      </c>
      <c r="AF218">
        <v>0</v>
      </c>
      <c r="AG218" s="106">
        <v>5.3505073883105618</v>
      </c>
      <c r="AH218" s="106">
        <v>0</v>
      </c>
      <c r="AI218" s="106">
        <v>100</v>
      </c>
      <c r="AJ218">
        <v>40.22</v>
      </c>
      <c r="AK218">
        <v>44.53</v>
      </c>
      <c r="AL218">
        <v>57.68</v>
      </c>
      <c r="AM218">
        <v>142.43</v>
      </c>
      <c r="AN218" t="s">
        <v>1070</v>
      </c>
      <c r="AO218">
        <v>9.9</v>
      </c>
      <c r="AP218">
        <v>8.33</v>
      </c>
      <c r="AQ218">
        <v>12.806699999999999</v>
      </c>
      <c r="AR218" t="s">
        <v>1071</v>
      </c>
      <c r="AS218" t="s">
        <v>1073</v>
      </c>
      <c r="AT218" t="s">
        <v>1076</v>
      </c>
      <c r="AU218" t="s">
        <v>1078</v>
      </c>
      <c r="AV218" t="s">
        <v>1079</v>
      </c>
      <c r="AW218" t="s">
        <v>1084</v>
      </c>
      <c r="AX218" s="65">
        <f t="shared" si="66"/>
        <v>583.5</v>
      </c>
      <c r="AY218" s="65">
        <v>2862.47</v>
      </c>
      <c r="AZ218" s="106">
        <v>1169.6651288064436</v>
      </c>
      <c r="BA218" s="65">
        <f t="shared" si="54"/>
        <v>4615.6351288064434</v>
      </c>
      <c r="BB218" s="65">
        <f t="shared" si="55"/>
        <v>25548.294871193557</v>
      </c>
      <c r="BC218" s="65">
        <f t="shared" si="56"/>
        <v>0</v>
      </c>
      <c r="BD218" s="65">
        <f t="shared" si="57"/>
        <v>23547.030000000002</v>
      </c>
      <c r="BE218" s="65">
        <f t="shared" si="58"/>
        <v>31744.309999999998</v>
      </c>
      <c r="BF218" s="65">
        <f t="shared" si="59"/>
        <v>80839.624871193548</v>
      </c>
      <c r="BG218" s="66">
        <f t="shared" si="60"/>
        <v>659.37644697234907</v>
      </c>
      <c r="BH218" s="66">
        <f t="shared" si="61"/>
        <v>44.048784260678545</v>
      </c>
      <c r="BI218" s="66">
        <f t="shared" si="62"/>
        <v>0</v>
      </c>
      <c r="BJ218" s="66">
        <f t="shared" si="63"/>
        <v>40.598327586206899</v>
      </c>
      <c r="BK218" s="66">
        <f t="shared" si="64"/>
        <v>54.731568965517241</v>
      </c>
      <c r="BL218" s="66">
        <f t="shared" si="65"/>
        <v>139.37866357102337</v>
      </c>
      <c r="BM218" s="207">
        <f t="shared" si="67"/>
        <v>39861.979999999996</v>
      </c>
    </row>
    <row r="219" spans="1:65" x14ac:dyDescent="0.35">
      <c r="A219" s="1">
        <v>368</v>
      </c>
      <c r="B219">
        <v>26</v>
      </c>
      <c r="C219" t="s">
        <v>37</v>
      </c>
      <c r="D219" t="s">
        <v>1432</v>
      </c>
      <c r="E219" s="6" t="s">
        <v>1104</v>
      </c>
      <c r="F219" s="7" t="s">
        <v>1105</v>
      </c>
      <c r="G219" s="6">
        <v>-22.74</v>
      </c>
      <c r="H219" s="6">
        <v>-45.59</v>
      </c>
      <c r="I219" s="6">
        <v>1642</v>
      </c>
      <c r="J219" s="8">
        <v>3495.45982983364</v>
      </c>
      <c r="K219" t="s">
        <v>1166</v>
      </c>
      <c r="L219" t="s">
        <v>1062</v>
      </c>
      <c r="M219">
        <v>600</v>
      </c>
      <c r="N219">
        <v>600</v>
      </c>
      <c r="O219">
        <v>824.51</v>
      </c>
      <c r="P219">
        <v>7628.72</v>
      </c>
      <c r="Q219">
        <v>18875.330000000002</v>
      </c>
      <c r="R219">
        <v>5265.2</v>
      </c>
      <c r="S219">
        <v>34606.78</v>
      </c>
      <c r="T219">
        <v>0</v>
      </c>
      <c r="U219">
        <v>4744.55</v>
      </c>
      <c r="V219">
        <v>0</v>
      </c>
      <c r="W219" s="181">
        <f t="shared" si="51"/>
        <v>12373.27</v>
      </c>
      <c r="X219" s="181">
        <f t="shared" si="52"/>
        <v>20.622116666666667</v>
      </c>
      <c r="Y219" s="174">
        <v>71945.070000000007</v>
      </c>
      <c r="Z219" s="181">
        <f t="shared" si="53"/>
        <v>119.90845000000002</v>
      </c>
      <c r="AA219" s="174">
        <v>1.146027100953547</v>
      </c>
      <c r="AB219" s="174">
        <v>10.60353405730233</v>
      </c>
      <c r="AC219" s="174">
        <v>26.235751803424471</v>
      </c>
      <c r="AD219" s="174">
        <v>7.3183610774164229</v>
      </c>
      <c r="AE219" s="174">
        <v>48.101669787797817</v>
      </c>
      <c r="AF219">
        <v>0</v>
      </c>
      <c r="AG219" s="106">
        <v>6.5946839720914836</v>
      </c>
      <c r="AH219" s="106">
        <v>0</v>
      </c>
      <c r="AI219" s="106">
        <v>100</v>
      </c>
      <c r="AJ219">
        <v>40.229999999999997</v>
      </c>
      <c r="AK219">
        <v>22</v>
      </c>
      <c r="AL219">
        <v>57.68</v>
      </c>
      <c r="AM219">
        <v>119.91</v>
      </c>
      <c r="AN219" t="s">
        <v>1063</v>
      </c>
      <c r="AO219">
        <v>9.9</v>
      </c>
      <c r="AP219">
        <v>8.33</v>
      </c>
      <c r="AQ219">
        <v>12.806699999999999</v>
      </c>
      <c r="AR219" t="s">
        <v>1071</v>
      </c>
      <c r="AS219" t="s">
        <v>1073</v>
      </c>
      <c r="AT219" t="s">
        <v>1076</v>
      </c>
      <c r="AU219" t="s">
        <v>1078</v>
      </c>
      <c r="AV219" t="s">
        <v>1082</v>
      </c>
      <c r="AW219" t="s">
        <v>1083</v>
      </c>
      <c r="AX219" s="65">
        <f t="shared" si="66"/>
        <v>583.5</v>
      </c>
      <c r="AY219" s="65">
        <v>2862.47</v>
      </c>
      <c r="AZ219" s="106">
        <v>488.95440216168248</v>
      </c>
      <c r="BA219" s="65">
        <f t="shared" si="54"/>
        <v>3934.9244021616823</v>
      </c>
      <c r="BB219" s="65">
        <f t="shared" si="55"/>
        <v>11884.315597838318</v>
      </c>
      <c r="BC219" s="65">
        <f t="shared" si="56"/>
        <v>824.51</v>
      </c>
      <c r="BD219" s="65">
        <f t="shared" si="57"/>
        <v>23557.030000000002</v>
      </c>
      <c r="BE219" s="65">
        <f t="shared" si="58"/>
        <v>31744.309999999998</v>
      </c>
      <c r="BF219" s="65">
        <f t="shared" si="59"/>
        <v>68010.145597838331</v>
      </c>
      <c r="BG219" s="66">
        <f t="shared" si="60"/>
        <v>562.13205745166886</v>
      </c>
      <c r="BH219" s="66">
        <f t="shared" si="61"/>
        <v>20.490199306617789</v>
      </c>
      <c r="BI219" s="66">
        <f t="shared" si="62"/>
        <v>1.3741833333333333</v>
      </c>
      <c r="BJ219" s="66">
        <f t="shared" si="63"/>
        <v>40.615568965517248</v>
      </c>
      <c r="BK219" s="66">
        <f t="shared" si="64"/>
        <v>54.731568965517241</v>
      </c>
      <c r="BL219" s="66">
        <f t="shared" si="65"/>
        <v>117.25887172041091</v>
      </c>
      <c r="BM219" s="207">
        <f t="shared" si="67"/>
        <v>39871.979999999996</v>
      </c>
    </row>
    <row r="220" spans="1:65" x14ac:dyDescent="0.35">
      <c r="A220" s="1">
        <v>369</v>
      </c>
      <c r="B220">
        <v>26</v>
      </c>
      <c r="C220" t="s">
        <v>37</v>
      </c>
      <c r="D220" t="s">
        <v>1433</v>
      </c>
      <c r="E220" s="6" t="s">
        <v>1104</v>
      </c>
      <c r="F220" s="7" t="s">
        <v>1106</v>
      </c>
      <c r="G220" s="6">
        <v>-23.85</v>
      </c>
      <c r="H220" s="6">
        <v>-46.64</v>
      </c>
      <c r="I220" s="6">
        <v>792</v>
      </c>
      <c r="J220" s="8">
        <v>14172.2970393051</v>
      </c>
      <c r="K220" t="s">
        <v>1166</v>
      </c>
      <c r="L220" t="s">
        <v>1062</v>
      </c>
      <c r="M220">
        <v>600</v>
      </c>
      <c r="N220">
        <v>600</v>
      </c>
      <c r="O220">
        <v>203.52</v>
      </c>
      <c r="P220">
        <v>11613.7</v>
      </c>
      <c r="Q220">
        <v>18875.330000000002</v>
      </c>
      <c r="R220">
        <v>5266.4</v>
      </c>
      <c r="S220">
        <v>34606.78</v>
      </c>
      <c r="T220">
        <v>0</v>
      </c>
      <c r="U220">
        <v>4744.55</v>
      </c>
      <c r="V220">
        <v>0</v>
      </c>
      <c r="W220" s="181">
        <f t="shared" si="51"/>
        <v>16358.25</v>
      </c>
      <c r="X220" s="181">
        <f t="shared" si="52"/>
        <v>27.263750000000002</v>
      </c>
      <c r="Y220" s="174">
        <v>75310.27</v>
      </c>
      <c r="Z220" s="181">
        <f t="shared" si="53"/>
        <v>125.51711666666667</v>
      </c>
      <c r="AA220" s="174">
        <v>0.2702420267514643</v>
      </c>
      <c r="AB220" s="174">
        <v>15.421137117155469</v>
      </c>
      <c r="AC220" s="174">
        <v>25.063420965029071</v>
      </c>
      <c r="AD220" s="174">
        <v>6.9929373510412312</v>
      </c>
      <c r="AE220" s="174">
        <v>45.952271848182193</v>
      </c>
      <c r="AF220">
        <v>0</v>
      </c>
      <c r="AG220" s="106">
        <v>6.300003970242039</v>
      </c>
      <c r="AH220" s="106">
        <v>0</v>
      </c>
      <c r="AI220" s="106">
        <v>100</v>
      </c>
      <c r="AJ220">
        <v>40.24</v>
      </c>
      <c r="AK220">
        <v>27.6</v>
      </c>
      <c r="AL220">
        <v>57.68</v>
      </c>
      <c r="AM220">
        <v>125.52</v>
      </c>
      <c r="AN220" t="s">
        <v>1064</v>
      </c>
      <c r="AO220">
        <v>9.9</v>
      </c>
      <c r="AP220">
        <v>8.33</v>
      </c>
      <c r="AQ220">
        <v>12.806699999999999</v>
      </c>
      <c r="AR220" t="s">
        <v>1071</v>
      </c>
      <c r="AS220" t="s">
        <v>1073</v>
      </c>
      <c r="AT220" t="s">
        <v>1076</v>
      </c>
      <c r="AU220" t="s">
        <v>1078</v>
      </c>
      <c r="AV220" t="s">
        <v>1082</v>
      </c>
      <c r="AW220" t="s">
        <v>1083</v>
      </c>
      <c r="AX220" s="65">
        <f t="shared" si="66"/>
        <v>583.5</v>
      </c>
      <c r="AY220" s="65">
        <v>2862.47</v>
      </c>
      <c r="AZ220" s="106">
        <v>695.4793072735381</v>
      </c>
      <c r="BA220" s="65">
        <f t="shared" si="54"/>
        <v>4141.4493072735377</v>
      </c>
      <c r="BB220" s="65">
        <f t="shared" si="55"/>
        <v>15662.770692726463</v>
      </c>
      <c r="BC220" s="65">
        <f t="shared" si="56"/>
        <v>203.52</v>
      </c>
      <c r="BD220" s="65">
        <f t="shared" si="57"/>
        <v>23558.230000000003</v>
      </c>
      <c r="BE220" s="65">
        <f t="shared" si="58"/>
        <v>31744.309999999998</v>
      </c>
      <c r="BF220" s="65">
        <f t="shared" si="59"/>
        <v>71168.820692726469</v>
      </c>
      <c r="BG220" s="66">
        <f t="shared" si="60"/>
        <v>591.63561532479105</v>
      </c>
      <c r="BH220" s="66">
        <f t="shared" si="61"/>
        <v>27.004777056424935</v>
      </c>
      <c r="BI220" s="66">
        <f t="shared" si="62"/>
        <v>0.3392</v>
      </c>
      <c r="BJ220" s="66">
        <f t="shared" si="63"/>
        <v>40.617637931034487</v>
      </c>
      <c r="BK220" s="66">
        <f t="shared" si="64"/>
        <v>54.731568965517241</v>
      </c>
      <c r="BL220" s="66">
        <f t="shared" si="65"/>
        <v>122.7048632633215</v>
      </c>
      <c r="BM220" s="207">
        <f t="shared" si="67"/>
        <v>39873.18</v>
      </c>
    </row>
    <row r="221" spans="1:65" x14ac:dyDescent="0.35">
      <c r="A221" s="1">
        <v>370</v>
      </c>
      <c r="B221">
        <v>26</v>
      </c>
      <c r="C221" t="s">
        <v>37</v>
      </c>
      <c r="D221" t="s">
        <v>1434</v>
      </c>
      <c r="E221" s="6" t="s">
        <v>1107</v>
      </c>
      <c r="F221" s="7" t="s">
        <v>1108</v>
      </c>
      <c r="G221" s="6">
        <v>-30.03</v>
      </c>
      <c r="H221" s="6">
        <v>-51.23</v>
      </c>
      <c r="I221" s="6">
        <v>47</v>
      </c>
      <c r="J221" s="8">
        <v>23954.0527728093</v>
      </c>
      <c r="K221" t="s">
        <v>1166</v>
      </c>
      <c r="L221" t="s">
        <v>1062</v>
      </c>
      <c r="M221">
        <v>600</v>
      </c>
      <c r="N221">
        <v>600</v>
      </c>
      <c r="O221">
        <v>333.16</v>
      </c>
      <c r="P221">
        <v>13420.18</v>
      </c>
      <c r="Q221">
        <v>18875.330000000002</v>
      </c>
      <c r="R221">
        <v>5272.4</v>
      </c>
      <c r="S221">
        <v>34606.78</v>
      </c>
      <c r="T221">
        <v>0</v>
      </c>
      <c r="U221">
        <v>4744.55</v>
      </c>
      <c r="V221">
        <v>0</v>
      </c>
      <c r="W221" s="181">
        <f t="shared" si="51"/>
        <v>18164.73</v>
      </c>
      <c r="X221" s="181">
        <f t="shared" si="52"/>
        <v>30.274549999999998</v>
      </c>
      <c r="Y221" s="174">
        <v>77252.39</v>
      </c>
      <c r="Z221" s="181">
        <f t="shared" si="53"/>
        <v>128.75398333333334</v>
      </c>
      <c r="AA221" s="174">
        <v>0.43126173830997339</v>
      </c>
      <c r="AB221" s="174">
        <v>17.371863834892359</v>
      </c>
      <c r="AC221" s="174">
        <v>24.433328211593199</v>
      </c>
      <c r="AD221" s="174">
        <v>6.8249021162969843</v>
      </c>
      <c r="AE221" s="174">
        <v>44.797034758406831</v>
      </c>
      <c r="AF221">
        <v>0</v>
      </c>
      <c r="AG221" s="106">
        <v>6.1416222850839963</v>
      </c>
      <c r="AH221" s="106">
        <v>0</v>
      </c>
      <c r="AI221" s="106">
        <v>100</v>
      </c>
      <c r="AJ221">
        <v>40.25</v>
      </c>
      <c r="AK221">
        <v>30.83</v>
      </c>
      <c r="AL221">
        <v>57.68</v>
      </c>
      <c r="AM221">
        <v>128.75</v>
      </c>
      <c r="AN221" t="s">
        <v>1065</v>
      </c>
      <c r="AO221">
        <v>9.9</v>
      </c>
      <c r="AP221">
        <v>8.33</v>
      </c>
      <c r="AQ221">
        <v>12.806699999999999</v>
      </c>
      <c r="AR221" t="s">
        <v>1071</v>
      </c>
      <c r="AS221" t="s">
        <v>1073</v>
      </c>
      <c r="AT221" t="s">
        <v>1076</v>
      </c>
      <c r="AU221" t="s">
        <v>1078</v>
      </c>
      <c r="AV221" t="s">
        <v>1082</v>
      </c>
      <c r="AW221" t="s">
        <v>1083</v>
      </c>
      <c r="AX221" s="65">
        <f t="shared" si="66"/>
        <v>583.5</v>
      </c>
      <c r="AY221" s="65">
        <v>2862.47</v>
      </c>
      <c r="AZ221" s="106">
        <v>754.082569746638</v>
      </c>
      <c r="BA221" s="65">
        <f t="shared" si="54"/>
        <v>4200.0525697466383</v>
      </c>
      <c r="BB221" s="65">
        <f t="shared" si="55"/>
        <v>17410.647430253361</v>
      </c>
      <c r="BC221" s="65">
        <f t="shared" si="56"/>
        <v>333.16</v>
      </c>
      <c r="BD221" s="65">
        <f t="shared" si="57"/>
        <v>23564.230000000003</v>
      </c>
      <c r="BE221" s="65">
        <f t="shared" si="58"/>
        <v>31744.309999999998</v>
      </c>
      <c r="BF221" s="65">
        <f t="shared" si="59"/>
        <v>73052.337430253363</v>
      </c>
      <c r="BG221" s="66">
        <f t="shared" si="60"/>
        <v>600.00750996380543</v>
      </c>
      <c r="BH221" s="66">
        <f t="shared" si="61"/>
        <v>30.018357638367863</v>
      </c>
      <c r="BI221" s="66">
        <f t="shared" si="62"/>
        <v>0.55526666666666669</v>
      </c>
      <c r="BJ221" s="66">
        <f t="shared" si="63"/>
        <v>40.627982758620696</v>
      </c>
      <c r="BK221" s="66">
        <f t="shared" si="64"/>
        <v>54.731568965517241</v>
      </c>
      <c r="BL221" s="66">
        <f t="shared" si="65"/>
        <v>125.95230591422994</v>
      </c>
      <c r="BM221" s="207">
        <f t="shared" si="67"/>
        <v>39879.18</v>
      </c>
    </row>
    <row r="222" spans="1:65" x14ac:dyDescent="0.35">
      <c r="A222" s="1">
        <v>371</v>
      </c>
      <c r="B222">
        <v>26</v>
      </c>
      <c r="C222" t="s">
        <v>37</v>
      </c>
      <c r="D222" t="s">
        <v>1435</v>
      </c>
      <c r="E222" s="6" t="s">
        <v>1109</v>
      </c>
      <c r="F222" s="7" t="s">
        <v>1110</v>
      </c>
      <c r="G222" s="6">
        <v>-15.37</v>
      </c>
      <c r="H222" s="6">
        <v>-48.78</v>
      </c>
      <c r="I222" s="6">
        <v>770</v>
      </c>
      <c r="J222" s="8">
        <v>31081.371963744201</v>
      </c>
      <c r="K222" t="s">
        <v>1166</v>
      </c>
      <c r="L222" t="s">
        <v>1062</v>
      </c>
      <c r="M222">
        <v>600</v>
      </c>
      <c r="N222">
        <v>600</v>
      </c>
      <c r="O222">
        <v>5.59</v>
      </c>
      <c r="P222">
        <v>19466.400000000001</v>
      </c>
      <c r="Q222">
        <v>18875.330000000002</v>
      </c>
      <c r="R222">
        <v>5266.4</v>
      </c>
      <c r="S222">
        <v>34606.78</v>
      </c>
      <c r="T222">
        <v>0</v>
      </c>
      <c r="U222">
        <v>4744.55</v>
      </c>
      <c r="V222">
        <v>0</v>
      </c>
      <c r="W222" s="181">
        <f t="shared" si="51"/>
        <v>24210.95</v>
      </c>
      <c r="X222" s="181">
        <f t="shared" si="52"/>
        <v>40.351583333333338</v>
      </c>
      <c r="Y222" s="174">
        <v>82965.05</v>
      </c>
      <c r="Z222" s="181">
        <f t="shared" si="53"/>
        <v>138.27508333333333</v>
      </c>
      <c r="AA222" s="174">
        <v>6.737776931370499E-3</v>
      </c>
      <c r="AB222" s="174">
        <v>23.46337403521121</v>
      </c>
      <c r="AC222" s="174">
        <v>22.750941510913329</v>
      </c>
      <c r="AD222" s="174">
        <v>6.3477331719802486</v>
      </c>
      <c r="AE222" s="174">
        <v>41.712480134707327</v>
      </c>
      <c r="AF222">
        <v>0</v>
      </c>
      <c r="AG222" s="106">
        <v>5.718733370256512</v>
      </c>
      <c r="AH222" s="106">
        <v>0</v>
      </c>
      <c r="AI222" s="106">
        <v>100</v>
      </c>
      <c r="AJ222">
        <v>40.24</v>
      </c>
      <c r="AK222">
        <v>40.36</v>
      </c>
      <c r="AL222">
        <v>57.68</v>
      </c>
      <c r="AM222">
        <v>138.28</v>
      </c>
      <c r="AN222" t="s">
        <v>1066</v>
      </c>
      <c r="AO222">
        <v>9.9</v>
      </c>
      <c r="AP222">
        <v>8.33</v>
      </c>
      <c r="AQ222">
        <v>12.806699999999999</v>
      </c>
      <c r="AR222" t="s">
        <v>1071</v>
      </c>
      <c r="AS222" t="s">
        <v>1073</v>
      </c>
      <c r="AT222" t="s">
        <v>1076</v>
      </c>
      <c r="AU222" t="s">
        <v>1078</v>
      </c>
      <c r="AV222" t="s">
        <v>1082</v>
      </c>
      <c r="AW222" t="s">
        <v>1083</v>
      </c>
      <c r="AX222" s="65">
        <f t="shared" si="66"/>
        <v>583.5</v>
      </c>
      <c r="AY222" s="65">
        <v>2862.47</v>
      </c>
      <c r="AZ222" s="106">
        <v>1018.8345745970909</v>
      </c>
      <c r="BA222" s="65">
        <f t="shared" si="54"/>
        <v>4464.8045745970903</v>
      </c>
      <c r="BB222" s="65">
        <f t="shared" si="55"/>
        <v>23192.11542540291</v>
      </c>
      <c r="BC222" s="65">
        <f t="shared" si="56"/>
        <v>5.59</v>
      </c>
      <c r="BD222" s="65">
        <f t="shared" si="57"/>
        <v>23558.230000000003</v>
      </c>
      <c r="BE222" s="65">
        <f t="shared" si="58"/>
        <v>31744.309999999998</v>
      </c>
      <c r="BF222" s="65">
        <f t="shared" si="59"/>
        <v>78500.245425402914</v>
      </c>
      <c r="BG222" s="66">
        <f t="shared" si="60"/>
        <v>637.82922494244144</v>
      </c>
      <c r="BH222" s="66">
        <f t="shared" si="61"/>
        <v>39.986405905867088</v>
      </c>
      <c r="BI222" s="66">
        <f t="shared" si="62"/>
        <v>9.3166666666666658E-3</v>
      </c>
      <c r="BJ222" s="66">
        <f t="shared" si="63"/>
        <v>40.617637931034487</v>
      </c>
      <c r="BK222" s="66">
        <f t="shared" si="64"/>
        <v>54.731568965517241</v>
      </c>
      <c r="BL222" s="66">
        <f t="shared" si="65"/>
        <v>135.3452507334533</v>
      </c>
      <c r="BM222" s="207">
        <f t="shared" si="67"/>
        <v>39873.18</v>
      </c>
    </row>
    <row r="223" spans="1:65" x14ac:dyDescent="0.35">
      <c r="A223" s="1">
        <v>372</v>
      </c>
      <c r="B223">
        <v>26</v>
      </c>
      <c r="C223" t="s">
        <v>37</v>
      </c>
      <c r="D223" t="s">
        <v>1436</v>
      </c>
      <c r="E223" s="6" t="s">
        <v>1111</v>
      </c>
      <c r="F223" s="7" t="s">
        <v>1112</v>
      </c>
      <c r="G223" s="6">
        <v>-22.86</v>
      </c>
      <c r="H223" s="6">
        <v>-43.41</v>
      </c>
      <c r="I223" s="6">
        <v>45</v>
      </c>
      <c r="J223" s="8">
        <v>45016.2336447989</v>
      </c>
      <c r="K223" t="s">
        <v>1166</v>
      </c>
      <c r="L223" t="s">
        <v>1062</v>
      </c>
      <c r="M223">
        <v>600</v>
      </c>
      <c r="N223">
        <v>600</v>
      </c>
      <c r="O223">
        <v>0</v>
      </c>
      <c r="P223">
        <v>18709.009999999998</v>
      </c>
      <c r="Q223">
        <v>18875.330000000002</v>
      </c>
      <c r="R223">
        <v>5262.4</v>
      </c>
      <c r="S223">
        <v>34606.78</v>
      </c>
      <c r="T223">
        <v>0</v>
      </c>
      <c r="U223">
        <v>4744.55</v>
      </c>
      <c r="V223">
        <v>0</v>
      </c>
      <c r="W223" s="181">
        <f t="shared" si="51"/>
        <v>23453.559999999998</v>
      </c>
      <c r="X223" s="181">
        <f t="shared" si="52"/>
        <v>39.08926666666666</v>
      </c>
      <c r="Y223" s="174">
        <v>82198.06</v>
      </c>
      <c r="Z223" s="181">
        <f t="shared" si="53"/>
        <v>136.99676666666667</v>
      </c>
      <c r="AA223" s="174">
        <v>0</v>
      </c>
      <c r="AB223" s="174">
        <v>22.760889977208709</v>
      </c>
      <c r="AC223" s="174">
        <v>22.963230519065782</v>
      </c>
      <c r="AD223" s="174">
        <v>6.4020975677528149</v>
      </c>
      <c r="AE223" s="174">
        <v>42.101699237183936</v>
      </c>
      <c r="AF223">
        <v>0</v>
      </c>
      <c r="AG223" s="106">
        <v>5.7720948645260002</v>
      </c>
      <c r="AH223" s="106">
        <v>0</v>
      </c>
      <c r="AI223" s="106">
        <v>100</v>
      </c>
      <c r="AJ223">
        <v>40.229999999999997</v>
      </c>
      <c r="AK223">
        <v>39.090000000000003</v>
      </c>
      <c r="AL223">
        <v>57.68</v>
      </c>
      <c r="AM223">
        <v>137</v>
      </c>
      <c r="AN223" t="s">
        <v>1067</v>
      </c>
      <c r="AO223">
        <v>9.9</v>
      </c>
      <c r="AP223">
        <v>8.33</v>
      </c>
      <c r="AQ223">
        <v>12.806699999999999</v>
      </c>
      <c r="AR223" t="s">
        <v>1071</v>
      </c>
      <c r="AS223" t="s">
        <v>1073</v>
      </c>
      <c r="AT223" t="s">
        <v>1076</v>
      </c>
      <c r="AU223" t="s">
        <v>1078</v>
      </c>
      <c r="AV223" t="s">
        <v>1082</v>
      </c>
      <c r="AW223" t="s">
        <v>1083</v>
      </c>
      <c r="AX223" s="65">
        <f t="shared" si="66"/>
        <v>583.5</v>
      </c>
      <c r="AY223" s="65">
        <v>2862.47</v>
      </c>
      <c r="AZ223" s="106">
        <v>1008.3210875234381</v>
      </c>
      <c r="BA223" s="65">
        <f t="shared" si="54"/>
        <v>4454.2910875234375</v>
      </c>
      <c r="BB223" s="65">
        <f t="shared" si="55"/>
        <v>22445.238912476561</v>
      </c>
      <c r="BC223" s="65">
        <f t="shared" si="56"/>
        <v>0</v>
      </c>
      <c r="BD223" s="65">
        <f t="shared" si="57"/>
        <v>23554.230000000003</v>
      </c>
      <c r="BE223" s="65">
        <f t="shared" si="58"/>
        <v>31744.309999999998</v>
      </c>
      <c r="BF223" s="65">
        <f t="shared" si="59"/>
        <v>77743.76891247656</v>
      </c>
      <c r="BG223" s="66">
        <f t="shared" si="60"/>
        <v>636.32729821763394</v>
      </c>
      <c r="BH223" s="66">
        <f t="shared" si="61"/>
        <v>38.698687780132005</v>
      </c>
      <c r="BI223" s="66">
        <f t="shared" si="62"/>
        <v>0</v>
      </c>
      <c r="BJ223" s="66">
        <f t="shared" si="63"/>
        <v>40.610741379310348</v>
      </c>
      <c r="BK223" s="66">
        <f t="shared" si="64"/>
        <v>54.731568965517241</v>
      </c>
      <c r="BL223" s="66">
        <f t="shared" si="65"/>
        <v>134.04098088358029</v>
      </c>
      <c r="BM223" s="207">
        <f t="shared" si="67"/>
        <v>39869.18</v>
      </c>
    </row>
    <row r="224" spans="1:65" x14ac:dyDescent="0.35">
      <c r="A224" s="1">
        <v>373</v>
      </c>
      <c r="B224">
        <v>26</v>
      </c>
      <c r="C224" t="s">
        <v>37</v>
      </c>
      <c r="D224" t="s">
        <v>1437</v>
      </c>
      <c r="E224" s="6" t="s">
        <v>1113</v>
      </c>
      <c r="F224" s="7" t="s">
        <v>1114</v>
      </c>
      <c r="G224" s="6">
        <v>-20.32</v>
      </c>
      <c r="H224" s="6">
        <v>-40.340000000000003</v>
      </c>
      <c r="I224" s="6">
        <v>9</v>
      </c>
      <c r="J224" s="8">
        <v>54061.366139626101</v>
      </c>
      <c r="K224" t="s">
        <v>1166</v>
      </c>
      <c r="L224" t="s">
        <v>1062</v>
      </c>
      <c r="M224">
        <v>600</v>
      </c>
      <c r="N224">
        <v>600</v>
      </c>
      <c r="O224">
        <v>0</v>
      </c>
      <c r="P224">
        <v>20786.2</v>
      </c>
      <c r="Q224">
        <v>18875.330000000002</v>
      </c>
      <c r="R224">
        <v>5264.2</v>
      </c>
      <c r="S224">
        <v>34606.78</v>
      </c>
      <c r="T224">
        <v>0</v>
      </c>
      <c r="U224">
        <v>4744.55</v>
      </c>
      <c r="V224">
        <v>0</v>
      </c>
      <c r="W224" s="181">
        <f t="shared" si="51"/>
        <v>25530.75</v>
      </c>
      <c r="X224" s="181">
        <f t="shared" si="52"/>
        <v>42.551250000000003</v>
      </c>
      <c r="Y224" s="174">
        <v>84277.05</v>
      </c>
      <c r="Z224" s="181">
        <f t="shared" si="53"/>
        <v>140.46174999999999</v>
      </c>
      <c r="AA224" s="174">
        <v>0</v>
      </c>
      <c r="AB224" s="174">
        <v>24.66412860915279</v>
      </c>
      <c r="AC224" s="174">
        <v>22.39676163320857</v>
      </c>
      <c r="AD224" s="174">
        <v>6.2463031157355413</v>
      </c>
      <c r="AE224" s="174">
        <v>41.063112674209648</v>
      </c>
      <c r="AF224">
        <v>0</v>
      </c>
      <c r="AG224" s="106">
        <v>5.629705833319985</v>
      </c>
      <c r="AH224" s="106">
        <v>0</v>
      </c>
      <c r="AI224" s="106">
        <v>100</v>
      </c>
      <c r="AJ224">
        <v>40.229999999999997</v>
      </c>
      <c r="AK224">
        <v>42.55</v>
      </c>
      <c r="AL224">
        <v>57.68</v>
      </c>
      <c r="AM224">
        <v>140.46</v>
      </c>
      <c r="AN224" t="s">
        <v>1068</v>
      </c>
      <c r="AO224">
        <v>9.9</v>
      </c>
      <c r="AP224">
        <v>8.33</v>
      </c>
      <c r="AQ224">
        <v>12.806699999999999</v>
      </c>
      <c r="AR224" t="s">
        <v>1071</v>
      </c>
      <c r="AS224" t="s">
        <v>1073</v>
      </c>
      <c r="AT224" t="s">
        <v>1076</v>
      </c>
      <c r="AU224" t="s">
        <v>1078</v>
      </c>
      <c r="AV224" t="s">
        <v>1082</v>
      </c>
      <c r="AW224" t="s">
        <v>1083</v>
      </c>
      <c r="AX224" s="65">
        <f t="shared" si="66"/>
        <v>583.5</v>
      </c>
      <c r="AY224" s="65">
        <v>2862.47</v>
      </c>
      <c r="AZ224" s="106">
        <v>1074.5837956727132</v>
      </c>
      <c r="BA224" s="65">
        <f t="shared" si="54"/>
        <v>4520.553795672713</v>
      </c>
      <c r="BB224" s="65">
        <f t="shared" si="55"/>
        <v>24456.166204327288</v>
      </c>
      <c r="BC224" s="65">
        <f t="shared" si="56"/>
        <v>0</v>
      </c>
      <c r="BD224" s="65">
        <f t="shared" si="57"/>
        <v>23556.030000000002</v>
      </c>
      <c r="BE224" s="65">
        <f t="shared" si="58"/>
        <v>31744.309999999998</v>
      </c>
      <c r="BF224" s="65">
        <f t="shared" si="59"/>
        <v>79756.496204327297</v>
      </c>
      <c r="BG224" s="66">
        <f t="shared" si="60"/>
        <v>645.79339938181613</v>
      </c>
      <c r="BH224" s="66">
        <f t="shared" si="61"/>
        <v>42.165803800564291</v>
      </c>
      <c r="BI224" s="66">
        <f t="shared" si="62"/>
        <v>0</v>
      </c>
      <c r="BJ224" s="66">
        <f t="shared" si="63"/>
        <v>40.613844827586213</v>
      </c>
      <c r="BK224" s="66">
        <f t="shared" si="64"/>
        <v>54.731568965517241</v>
      </c>
      <c r="BL224" s="66">
        <f t="shared" si="65"/>
        <v>137.51120035228845</v>
      </c>
      <c r="BM224" s="207">
        <f t="shared" si="67"/>
        <v>39870.979999999996</v>
      </c>
    </row>
    <row r="225" spans="1:65" x14ac:dyDescent="0.35">
      <c r="A225" s="1">
        <v>374</v>
      </c>
      <c r="B225">
        <v>26</v>
      </c>
      <c r="C225" t="s">
        <v>37</v>
      </c>
      <c r="D225" t="s">
        <v>1438</v>
      </c>
      <c r="E225" s="6" t="s">
        <v>1115</v>
      </c>
      <c r="F225" s="7" t="s">
        <v>1116</v>
      </c>
      <c r="G225" s="6">
        <v>-8.0500000000000007</v>
      </c>
      <c r="H225" s="6">
        <v>-34.880000000000003</v>
      </c>
      <c r="I225" s="6">
        <v>10</v>
      </c>
      <c r="J225" s="8">
        <v>63550.072249703</v>
      </c>
      <c r="K225" t="s">
        <v>1166</v>
      </c>
      <c r="L225" t="s">
        <v>1062</v>
      </c>
      <c r="M225">
        <v>600</v>
      </c>
      <c r="N225">
        <v>600</v>
      </c>
      <c r="O225">
        <v>0</v>
      </c>
      <c r="P225">
        <v>23632.79</v>
      </c>
      <c r="Q225">
        <v>18875.330000000002</v>
      </c>
      <c r="R225">
        <v>5250.2</v>
      </c>
      <c r="S225">
        <v>34606.78</v>
      </c>
      <c r="T225">
        <v>0</v>
      </c>
      <c r="U225">
        <v>4744.55</v>
      </c>
      <c r="V225">
        <v>0</v>
      </c>
      <c r="W225" s="181">
        <f t="shared" si="51"/>
        <v>28377.34</v>
      </c>
      <c r="X225" s="181">
        <f t="shared" si="52"/>
        <v>47.295566666666666</v>
      </c>
      <c r="Y225" s="174">
        <v>87109.64</v>
      </c>
      <c r="Z225" s="181">
        <f t="shared" si="53"/>
        <v>145.18273333333335</v>
      </c>
      <c r="AA225" s="174">
        <v>0</v>
      </c>
      <c r="AB225" s="174">
        <v>27.129936480049739</v>
      </c>
      <c r="AC225" s="174">
        <v>21.668474350255611</v>
      </c>
      <c r="AD225" s="174">
        <v>6.0271170905998463</v>
      </c>
      <c r="AE225" s="174">
        <v>39.72784183243094</v>
      </c>
      <c r="AF225">
        <v>0</v>
      </c>
      <c r="AG225" s="106">
        <v>5.4466417264495641</v>
      </c>
      <c r="AH225" s="106">
        <v>0</v>
      </c>
      <c r="AI225" s="106">
        <v>100</v>
      </c>
      <c r="AJ225">
        <v>40.21</v>
      </c>
      <c r="AK225">
        <v>47.3</v>
      </c>
      <c r="AL225">
        <v>57.68</v>
      </c>
      <c r="AM225">
        <v>145.18</v>
      </c>
      <c r="AN225" t="s">
        <v>1069</v>
      </c>
      <c r="AO225">
        <v>9.9</v>
      </c>
      <c r="AP225">
        <v>8.33</v>
      </c>
      <c r="AQ225">
        <v>12.806699999999999</v>
      </c>
      <c r="AR225" t="s">
        <v>1071</v>
      </c>
      <c r="AS225" t="s">
        <v>1073</v>
      </c>
      <c r="AT225" t="s">
        <v>1076</v>
      </c>
      <c r="AU225" t="s">
        <v>1078</v>
      </c>
      <c r="AV225" t="s">
        <v>1082</v>
      </c>
      <c r="AW225" t="s">
        <v>1083</v>
      </c>
      <c r="AX225" s="65">
        <f t="shared" si="66"/>
        <v>583.5</v>
      </c>
      <c r="AY225" s="65">
        <v>2862.47</v>
      </c>
      <c r="AZ225" s="106">
        <v>1198.645857820163</v>
      </c>
      <c r="BA225" s="65">
        <f t="shared" si="54"/>
        <v>4644.615857820163</v>
      </c>
      <c r="BB225" s="65">
        <f t="shared" si="55"/>
        <v>27178.694142179836</v>
      </c>
      <c r="BC225" s="65">
        <f t="shared" si="56"/>
        <v>0</v>
      </c>
      <c r="BD225" s="65">
        <f t="shared" si="57"/>
        <v>23542.030000000002</v>
      </c>
      <c r="BE225" s="65">
        <f t="shared" si="58"/>
        <v>31744.309999999998</v>
      </c>
      <c r="BF225" s="65">
        <f t="shared" si="59"/>
        <v>82465.024142179842</v>
      </c>
      <c r="BG225" s="66">
        <f t="shared" si="60"/>
        <v>663.51655111716616</v>
      </c>
      <c r="BH225" s="66">
        <f t="shared" si="61"/>
        <v>46.85981748651696</v>
      </c>
      <c r="BI225" s="66">
        <f t="shared" si="62"/>
        <v>0</v>
      </c>
      <c r="BJ225" s="66">
        <f t="shared" si="63"/>
        <v>40.589706896551725</v>
      </c>
      <c r="BK225" s="66">
        <f t="shared" si="64"/>
        <v>54.731568965517241</v>
      </c>
      <c r="BL225" s="66">
        <f t="shared" si="65"/>
        <v>142.18107610720662</v>
      </c>
      <c r="BM225" s="207">
        <f t="shared" si="67"/>
        <v>39856.979999999996</v>
      </c>
    </row>
    <row r="226" spans="1:65" x14ac:dyDescent="0.35">
      <c r="A226" s="1">
        <v>375</v>
      </c>
      <c r="B226">
        <v>26</v>
      </c>
      <c r="C226" t="s">
        <v>37</v>
      </c>
      <c r="D226" t="s">
        <v>1439</v>
      </c>
      <c r="E226" s="6" t="s">
        <v>1117</v>
      </c>
      <c r="F226" s="7" t="s">
        <v>1118</v>
      </c>
      <c r="G226" s="6">
        <v>-3.8</v>
      </c>
      <c r="H226" s="6">
        <v>-38.53</v>
      </c>
      <c r="I226" s="6">
        <v>41</v>
      </c>
      <c r="J226" s="8">
        <v>71394.000753582499</v>
      </c>
      <c r="K226" t="s">
        <v>1166</v>
      </c>
      <c r="L226" t="s">
        <v>1062</v>
      </c>
      <c r="M226">
        <v>600</v>
      </c>
      <c r="N226">
        <v>600</v>
      </c>
      <c r="O226">
        <v>0</v>
      </c>
      <c r="P226">
        <v>23711.96</v>
      </c>
      <c r="Q226">
        <v>18875.330000000002</v>
      </c>
      <c r="R226">
        <v>5255.2</v>
      </c>
      <c r="S226">
        <v>34606.78</v>
      </c>
      <c r="T226">
        <v>0</v>
      </c>
      <c r="U226">
        <v>4744.55</v>
      </c>
      <c r="V226">
        <v>0</v>
      </c>
      <c r="W226" s="181">
        <f t="shared" si="51"/>
        <v>28456.51</v>
      </c>
      <c r="X226" s="181">
        <f t="shared" si="52"/>
        <v>47.427516666666662</v>
      </c>
      <c r="Y226" s="174">
        <v>87193.81</v>
      </c>
      <c r="Z226" s="181">
        <f t="shared" si="53"/>
        <v>145.32301666666666</v>
      </c>
      <c r="AA226" s="174">
        <v>0</v>
      </c>
      <c r="AB226" s="174">
        <v>27.19454511736555</v>
      </c>
      <c r="AC226" s="174">
        <v>21.647557320869449</v>
      </c>
      <c r="AD226" s="174">
        <v>6.0270333410135422</v>
      </c>
      <c r="AE226" s="174">
        <v>39.689491719653027</v>
      </c>
      <c r="AF226">
        <v>0</v>
      </c>
      <c r="AG226" s="106">
        <v>5.4413839698024447</v>
      </c>
      <c r="AH226" s="106">
        <v>0</v>
      </c>
      <c r="AI226" s="106">
        <v>100</v>
      </c>
      <c r="AJ226">
        <v>40.22</v>
      </c>
      <c r="AK226">
        <v>47.43</v>
      </c>
      <c r="AL226">
        <v>57.68</v>
      </c>
      <c r="AM226">
        <v>145.32</v>
      </c>
      <c r="AN226" t="s">
        <v>1070</v>
      </c>
      <c r="AO226">
        <v>9.9</v>
      </c>
      <c r="AP226">
        <v>8.33</v>
      </c>
      <c r="AQ226">
        <v>12.806699999999999</v>
      </c>
      <c r="AR226" t="s">
        <v>1071</v>
      </c>
      <c r="AS226" t="s">
        <v>1073</v>
      </c>
      <c r="AT226" t="s">
        <v>1076</v>
      </c>
      <c r="AU226" t="s">
        <v>1078</v>
      </c>
      <c r="AV226" t="s">
        <v>1082</v>
      </c>
      <c r="AW226" t="s">
        <v>1083</v>
      </c>
      <c r="AX226" s="65">
        <f t="shared" si="66"/>
        <v>583.5</v>
      </c>
      <c r="AY226" s="65">
        <v>2862.47</v>
      </c>
      <c r="AZ226" s="106">
        <v>1170.3843919664603</v>
      </c>
      <c r="BA226" s="65">
        <f t="shared" si="54"/>
        <v>4616.3543919664598</v>
      </c>
      <c r="BB226" s="65">
        <f t="shared" si="55"/>
        <v>27286.125608033537</v>
      </c>
      <c r="BC226" s="65">
        <f t="shared" si="56"/>
        <v>0</v>
      </c>
      <c r="BD226" s="65">
        <f t="shared" si="57"/>
        <v>23547.030000000002</v>
      </c>
      <c r="BE226" s="65">
        <f t="shared" si="58"/>
        <v>31744.309999999998</v>
      </c>
      <c r="BF226" s="65">
        <f t="shared" si="59"/>
        <v>82577.455608033531</v>
      </c>
      <c r="BG226" s="66">
        <f t="shared" si="60"/>
        <v>659.47919885235137</v>
      </c>
      <c r="BH226" s="66">
        <f t="shared" si="61"/>
        <v>47.045044151781958</v>
      </c>
      <c r="BI226" s="66">
        <f t="shared" si="62"/>
        <v>0</v>
      </c>
      <c r="BJ226" s="66">
        <f t="shared" si="63"/>
        <v>40.598327586206899</v>
      </c>
      <c r="BK226" s="66">
        <f t="shared" si="64"/>
        <v>54.731568965517241</v>
      </c>
      <c r="BL226" s="66">
        <f t="shared" si="65"/>
        <v>142.37492346212679</v>
      </c>
      <c r="BM226" s="207">
        <f t="shared" si="67"/>
        <v>39861.979999999996</v>
      </c>
    </row>
    <row r="227" spans="1:65" x14ac:dyDescent="0.35">
      <c r="A227" s="1">
        <v>376</v>
      </c>
      <c r="B227">
        <v>27</v>
      </c>
      <c r="C227" t="s">
        <v>37</v>
      </c>
      <c r="D227" t="s">
        <v>1440</v>
      </c>
      <c r="E227" s="6" t="s">
        <v>1104</v>
      </c>
      <c r="F227" s="7" t="s">
        <v>1105</v>
      </c>
      <c r="G227" s="6">
        <v>-22.74</v>
      </c>
      <c r="H227" s="6">
        <v>-45.59</v>
      </c>
      <c r="I227" s="6">
        <v>1642</v>
      </c>
      <c r="J227" s="8">
        <v>3495.45982983364</v>
      </c>
      <c r="K227" t="s">
        <v>1166</v>
      </c>
      <c r="L227" t="s">
        <v>1062</v>
      </c>
      <c r="M227">
        <v>600</v>
      </c>
      <c r="N227">
        <v>600</v>
      </c>
      <c r="O227">
        <v>433.71</v>
      </c>
      <c r="P227">
        <v>8864.2900000000009</v>
      </c>
      <c r="Q227">
        <v>18875.330000000002</v>
      </c>
      <c r="R227">
        <v>5265.2</v>
      </c>
      <c r="S227">
        <v>34606.78</v>
      </c>
      <c r="T227">
        <v>0</v>
      </c>
      <c r="U227">
        <v>4572.29</v>
      </c>
      <c r="V227">
        <v>0</v>
      </c>
      <c r="W227" s="181">
        <f t="shared" si="51"/>
        <v>13436.580000000002</v>
      </c>
      <c r="X227" s="181">
        <f t="shared" si="52"/>
        <v>22.394300000000001</v>
      </c>
      <c r="Y227" s="174">
        <v>72617.58</v>
      </c>
      <c r="Z227" s="181">
        <f t="shared" si="53"/>
        <v>121.02930000000001</v>
      </c>
      <c r="AA227" s="174">
        <v>0.59725207036643191</v>
      </c>
      <c r="AB227" s="174">
        <v>12.206809976317031</v>
      </c>
      <c r="AC227" s="174">
        <v>25.992783014801649</v>
      </c>
      <c r="AD227" s="174">
        <v>7.250585877414256</v>
      </c>
      <c r="AE227" s="174">
        <v>47.656201156799767</v>
      </c>
      <c r="AF227">
        <v>0</v>
      </c>
      <c r="AG227" s="106">
        <v>6.2963954458410756</v>
      </c>
      <c r="AH227" s="106">
        <v>0</v>
      </c>
      <c r="AI227" s="106">
        <v>100</v>
      </c>
      <c r="AJ227">
        <v>40.229999999999997</v>
      </c>
      <c r="AK227">
        <v>23.12</v>
      </c>
      <c r="AL227">
        <v>57.68</v>
      </c>
      <c r="AM227">
        <v>121.03</v>
      </c>
      <c r="AN227" t="s">
        <v>1063</v>
      </c>
      <c r="AO227">
        <v>9.9</v>
      </c>
      <c r="AP227">
        <v>8.33</v>
      </c>
      <c r="AQ227">
        <v>12.806699999999999</v>
      </c>
      <c r="AR227" t="s">
        <v>1071</v>
      </c>
      <c r="AS227" t="s">
        <v>1073</v>
      </c>
      <c r="AT227" t="s">
        <v>1076</v>
      </c>
      <c r="AU227" t="s">
        <v>1078</v>
      </c>
      <c r="AV227" t="s">
        <v>1082</v>
      </c>
      <c r="AW227" t="s">
        <v>1084</v>
      </c>
      <c r="AX227" s="65">
        <f t="shared" si="66"/>
        <v>583.5</v>
      </c>
      <c r="AY227" s="65">
        <v>2862.47</v>
      </c>
      <c r="AZ227" s="106">
        <v>499.11826832955751</v>
      </c>
      <c r="BA227" s="65">
        <f t="shared" si="54"/>
        <v>3945.0882683295572</v>
      </c>
      <c r="BB227" s="65">
        <f t="shared" si="55"/>
        <v>12937.461731670444</v>
      </c>
      <c r="BC227" s="65">
        <f t="shared" si="56"/>
        <v>433.71</v>
      </c>
      <c r="BD227" s="65">
        <f t="shared" si="57"/>
        <v>23557.030000000002</v>
      </c>
      <c r="BE227" s="65">
        <f t="shared" si="58"/>
        <v>31744.309999999998</v>
      </c>
      <c r="BF227" s="65">
        <f t="shared" si="59"/>
        <v>68672.491731670438</v>
      </c>
      <c r="BG227" s="66">
        <f t="shared" si="60"/>
        <v>563.58403833279385</v>
      </c>
      <c r="BH227" s="66">
        <f t="shared" si="61"/>
        <v>22.305968502880077</v>
      </c>
      <c r="BI227" s="66">
        <f t="shared" si="62"/>
        <v>0.72284999999999999</v>
      </c>
      <c r="BJ227" s="66">
        <f t="shared" si="63"/>
        <v>40.615568965517248</v>
      </c>
      <c r="BK227" s="66">
        <f t="shared" si="64"/>
        <v>54.731568965517241</v>
      </c>
      <c r="BL227" s="66">
        <f t="shared" si="65"/>
        <v>118.4008478132249</v>
      </c>
      <c r="BM227" s="207">
        <f t="shared" si="67"/>
        <v>39871.979999999996</v>
      </c>
    </row>
    <row r="228" spans="1:65" x14ac:dyDescent="0.35">
      <c r="A228" s="1">
        <v>377</v>
      </c>
      <c r="B228">
        <v>27</v>
      </c>
      <c r="C228" t="s">
        <v>37</v>
      </c>
      <c r="D228" t="s">
        <v>1441</v>
      </c>
      <c r="E228" s="6" t="s">
        <v>1104</v>
      </c>
      <c r="F228" s="7" t="s">
        <v>1106</v>
      </c>
      <c r="G228" s="6">
        <v>-23.85</v>
      </c>
      <c r="H228" s="6">
        <v>-46.64</v>
      </c>
      <c r="I228" s="6">
        <v>792</v>
      </c>
      <c r="J228" s="8">
        <v>14172.2970393051</v>
      </c>
      <c r="K228" t="s">
        <v>1166</v>
      </c>
      <c r="L228" t="s">
        <v>1062</v>
      </c>
      <c r="M228">
        <v>600</v>
      </c>
      <c r="N228">
        <v>600</v>
      </c>
      <c r="O228">
        <v>79.23</v>
      </c>
      <c r="P228">
        <v>12711.13</v>
      </c>
      <c r="Q228">
        <v>18875.330000000002</v>
      </c>
      <c r="R228">
        <v>5266.4</v>
      </c>
      <c r="S228">
        <v>34606.78</v>
      </c>
      <c r="T228">
        <v>0</v>
      </c>
      <c r="U228">
        <v>4572.29</v>
      </c>
      <c r="V228">
        <v>0</v>
      </c>
      <c r="W228" s="181">
        <f t="shared" si="51"/>
        <v>17283.419999999998</v>
      </c>
      <c r="X228" s="181">
        <f t="shared" si="52"/>
        <v>28.805699999999998</v>
      </c>
      <c r="Y228" s="174">
        <v>76111.149999999994</v>
      </c>
      <c r="Z228" s="181">
        <f t="shared" si="53"/>
        <v>126.85191666666665</v>
      </c>
      <c r="AA228" s="174">
        <v>0.1040977570303431</v>
      </c>
      <c r="AB228" s="174">
        <v>16.70074621129756</v>
      </c>
      <c r="AC228" s="174">
        <v>24.799690978260092</v>
      </c>
      <c r="AD228" s="174">
        <v>6.9193541287971598</v>
      </c>
      <c r="AE228" s="174">
        <v>45.468738811593312</v>
      </c>
      <c r="AF228">
        <v>0</v>
      </c>
      <c r="AG228" s="106">
        <v>6.0073852517009669</v>
      </c>
      <c r="AH228" s="106">
        <v>0</v>
      </c>
      <c r="AI228" s="106">
        <v>100</v>
      </c>
      <c r="AJ228">
        <v>40.24</v>
      </c>
      <c r="AK228">
        <v>28.94</v>
      </c>
      <c r="AL228">
        <v>57.68</v>
      </c>
      <c r="AM228">
        <v>126.85</v>
      </c>
      <c r="AN228" t="s">
        <v>1064</v>
      </c>
      <c r="AO228">
        <v>9.9</v>
      </c>
      <c r="AP228">
        <v>8.33</v>
      </c>
      <c r="AQ228">
        <v>12.806699999999999</v>
      </c>
      <c r="AR228" t="s">
        <v>1071</v>
      </c>
      <c r="AS228" t="s">
        <v>1073</v>
      </c>
      <c r="AT228" t="s">
        <v>1076</v>
      </c>
      <c r="AU228" t="s">
        <v>1078</v>
      </c>
      <c r="AV228" t="s">
        <v>1082</v>
      </c>
      <c r="AW228" t="s">
        <v>1084</v>
      </c>
      <c r="AX228" s="65">
        <f t="shared" si="66"/>
        <v>583.5</v>
      </c>
      <c r="AY228" s="65">
        <v>2862.47</v>
      </c>
      <c r="AZ228" s="106">
        <v>701.07476171834639</v>
      </c>
      <c r="BA228" s="65">
        <f t="shared" si="54"/>
        <v>4147.0447617183463</v>
      </c>
      <c r="BB228" s="65">
        <f t="shared" si="55"/>
        <v>16582.34523828165</v>
      </c>
      <c r="BC228" s="65">
        <f t="shared" si="56"/>
        <v>79.23</v>
      </c>
      <c r="BD228" s="65">
        <f t="shared" si="57"/>
        <v>23558.230000000003</v>
      </c>
      <c r="BE228" s="65">
        <f t="shared" si="58"/>
        <v>31744.309999999998</v>
      </c>
      <c r="BF228" s="65">
        <f t="shared" si="59"/>
        <v>71964.105238281642</v>
      </c>
      <c r="BG228" s="66">
        <f t="shared" si="60"/>
        <v>592.43496595976376</v>
      </c>
      <c r="BH228" s="66">
        <f t="shared" si="61"/>
        <v>28.590250410830432</v>
      </c>
      <c r="BI228" s="66">
        <f t="shared" si="62"/>
        <v>0.13205</v>
      </c>
      <c r="BJ228" s="66">
        <f t="shared" si="63"/>
        <v>40.617637931034487</v>
      </c>
      <c r="BK228" s="66">
        <f t="shared" si="64"/>
        <v>54.731568965517241</v>
      </c>
      <c r="BL228" s="66">
        <f t="shared" si="65"/>
        <v>124.07604351427869</v>
      </c>
      <c r="BM228" s="207">
        <f t="shared" si="67"/>
        <v>39873.18</v>
      </c>
    </row>
    <row r="229" spans="1:65" x14ac:dyDescent="0.35">
      <c r="A229" s="1">
        <v>378</v>
      </c>
      <c r="B229">
        <v>27</v>
      </c>
      <c r="C229" t="s">
        <v>37</v>
      </c>
      <c r="D229" t="s">
        <v>1442</v>
      </c>
      <c r="E229" s="6" t="s">
        <v>1107</v>
      </c>
      <c r="F229" s="7" t="s">
        <v>1108</v>
      </c>
      <c r="G229" s="6">
        <v>-30.03</v>
      </c>
      <c r="H229" s="6">
        <v>-51.23</v>
      </c>
      <c r="I229" s="6">
        <v>47</v>
      </c>
      <c r="J229" s="8">
        <v>23954.0527728093</v>
      </c>
      <c r="K229" t="s">
        <v>1166</v>
      </c>
      <c r="L229" t="s">
        <v>1062</v>
      </c>
      <c r="M229">
        <v>600</v>
      </c>
      <c r="N229">
        <v>600</v>
      </c>
      <c r="O229">
        <v>133.52000000000001</v>
      </c>
      <c r="P229">
        <v>13820.87</v>
      </c>
      <c r="Q229">
        <v>18875.330000000002</v>
      </c>
      <c r="R229">
        <v>5272.4</v>
      </c>
      <c r="S229">
        <v>34606.78</v>
      </c>
      <c r="T229">
        <v>0</v>
      </c>
      <c r="U229">
        <v>4572.29</v>
      </c>
      <c r="V229">
        <v>0</v>
      </c>
      <c r="W229" s="181">
        <f t="shared" si="51"/>
        <v>18393.16</v>
      </c>
      <c r="X229" s="181">
        <f t="shared" si="52"/>
        <v>30.655266666666666</v>
      </c>
      <c r="Y229" s="174">
        <v>77281.179999999993</v>
      </c>
      <c r="Z229" s="181">
        <f t="shared" si="53"/>
        <v>128.80196666666666</v>
      </c>
      <c r="AA229" s="174">
        <v>0.17277168904512069</v>
      </c>
      <c r="AB229" s="174">
        <v>17.883875479126999</v>
      </c>
      <c r="AC229" s="174">
        <v>24.424225924086571</v>
      </c>
      <c r="AD229" s="174">
        <v>6.822359596476141</v>
      </c>
      <c r="AE229" s="174">
        <v>44.780346262828807</v>
      </c>
      <c r="AF229">
        <v>0</v>
      </c>
      <c r="AG229" s="106">
        <v>5.9164339881973858</v>
      </c>
      <c r="AH229" s="106">
        <v>0</v>
      </c>
      <c r="AI229" s="106">
        <v>100</v>
      </c>
      <c r="AJ229">
        <v>40.25</v>
      </c>
      <c r="AK229">
        <v>30.88</v>
      </c>
      <c r="AL229">
        <v>57.68</v>
      </c>
      <c r="AM229">
        <v>128.80000000000001</v>
      </c>
      <c r="AN229" t="s">
        <v>1065</v>
      </c>
      <c r="AO229">
        <v>9.9</v>
      </c>
      <c r="AP229">
        <v>8.33</v>
      </c>
      <c r="AQ229">
        <v>12.806699999999999</v>
      </c>
      <c r="AR229" t="s">
        <v>1071</v>
      </c>
      <c r="AS229" t="s">
        <v>1073</v>
      </c>
      <c r="AT229" t="s">
        <v>1076</v>
      </c>
      <c r="AU229" t="s">
        <v>1078</v>
      </c>
      <c r="AV229" t="s">
        <v>1082</v>
      </c>
      <c r="AW229" t="s">
        <v>1084</v>
      </c>
      <c r="AX229" s="65">
        <f t="shared" si="66"/>
        <v>583.5</v>
      </c>
      <c r="AY229" s="65">
        <v>2862.47</v>
      </c>
      <c r="AZ229" s="106">
        <v>761.65807113929361</v>
      </c>
      <c r="BA229" s="65">
        <f t="shared" si="54"/>
        <v>4207.6280711392938</v>
      </c>
      <c r="BB229" s="65">
        <f t="shared" si="55"/>
        <v>17631.501928860707</v>
      </c>
      <c r="BC229" s="65">
        <f t="shared" si="56"/>
        <v>133.52000000000001</v>
      </c>
      <c r="BD229" s="65">
        <f t="shared" si="57"/>
        <v>23564.230000000003</v>
      </c>
      <c r="BE229" s="65">
        <f t="shared" si="58"/>
        <v>31744.309999999998</v>
      </c>
      <c r="BF229" s="65">
        <f t="shared" si="59"/>
        <v>73073.551928860703</v>
      </c>
      <c r="BG229" s="66">
        <f t="shared" si="60"/>
        <v>601.08972444847052</v>
      </c>
      <c r="BH229" s="66">
        <f t="shared" si="61"/>
        <v>30.399141256656392</v>
      </c>
      <c r="BI229" s="66">
        <f t="shared" si="62"/>
        <v>0.22253333333333336</v>
      </c>
      <c r="BJ229" s="66">
        <f t="shared" si="63"/>
        <v>40.627982758620696</v>
      </c>
      <c r="BK229" s="66">
        <f t="shared" si="64"/>
        <v>54.731568965517241</v>
      </c>
      <c r="BL229" s="66">
        <f t="shared" si="65"/>
        <v>125.98888263596673</v>
      </c>
      <c r="BM229" s="207">
        <f t="shared" si="67"/>
        <v>39879.18</v>
      </c>
    </row>
    <row r="230" spans="1:65" x14ac:dyDescent="0.35">
      <c r="A230" s="1">
        <v>379</v>
      </c>
      <c r="B230">
        <v>27</v>
      </c>
      <c r="C230" t="s">
        <v>37</v>
      </c>
      <c r="D230" t="s">
        <v>1443</v>
      </c>
      <c r="E230" s="6" t="s">
        <v>1109</v>
      </c>
      <c r="F230" s="7" t="s">
        <v>1110</v>
      </c>
      <c r="G230" s="6">
        <v>-15.37</v>
      </c>
      <c r="H230" s="6">
        <v>-48.78</v>
      </c>
      <c r="I230" s="6">
        <v>770</v>
      </c>
      <c r="J230" s="8">
        <v>31081.371963744201</v>
      </c>
      <c r="K230" t="s">
        <v>1166</v>
      </c>
      <c r="L230" t="s">
        <v>1062</v>
      </c>
      <c r="M230">
        <v>600</v>
      </c>
      <c r="N230">
        <v>600</v>
      </c>
      <c r="O230">
        <v>1.1000000000000001</v>
      </c>
      <c r="P230">
        <v>19161.62</v>
      </c>
      <c r="Q230">
        <v>18875.330000000002</v>
      </c>
      <c r="R230">
        <v>5266.4</v>
      </c>
      <c r="S230">
        <v>34606.78</v>
      </c>
      <c r="T230">
        <v>0</v>
      </c>
      <c r="U230">
        <v>4572.29</v>
      </c>
      <c r="V230">
        <v>0</v>
      </c>
      <c r="W230" s="181">
        <f t="shared" si="51"/>
        <v>23733.91</v>
      </c>
      <c r="X230" s="181">
        <f t="shared" si="52"/>
        <v>39.556516666666667</v>
      </c>
      <c r="Y230" s="174">
        <v>82483.5</v>
      </c>
      <c r="Z230" s="181">
        <f t="shared" si="53"/>
        <v>137.4725</v>
      </c>
      <c r="AA230" s="174">
        <v>1.3336000533440021E-3</v>
      </c>
      <c r="AB230" s="174">
        <v>23.230852231052271</v>
      </c>
      <c r="AC230" s="174">
        <v>22.883764631714229</v>
      </c>
      <c r="AD230" s="174">
        <v>6.3847921099371394</v>
      </c>
      <c r="AE230" s="174">
        <v>41.956003321876487</v>
      </c>
      <c r="AF230">
        <v>0</v>
      </c>
      <c r="AG230" s="106">
        <v>5.5432783526402254</v>
      </c>
      <c r="AH230" s="106">
        <v>0</v>
      </c>
      <c r="AI230" s="106">
        <v>100</v>
      </c>
      <c r="AJ230">
        <v>40.24</v>
      </c>
      <c r="AK230">
        <v>39.56</v>
      </c>
      <c r="AL230">
        <v>57.68</v>
      </c>
      <c r="AM230">
        <v>137.47</v>
      </c>
      <c r="AN230" t="s">
        <v>1066</v>
      </c>
      <c r="AO230">
        <v>9.9</v>
      </c>
      <c r="AP230">
        <v>8.33</v>
      </c>
      <c r="AQ230">
        <v>12.806699999999999</v>
      </c>
      <c r="AR230" t="s">
        <v>1071</v>
      </c>
      <c r="AS230" t="s">
        <v>1073</v>
      </c>
      <c r="AT230" t="s">
        <v>1076</v>
      </c>
      <c r="AU230" t="s">
        <v>1078</v>
      </c>
      <c r="AV230" t="s">
        <v>1082</v>
      </c>
      <c r="AW230" t="s">
        <v>1084</v>
      </c>
      <c r="AX230" s="65">
        <f t="shared" si="66"/>
        <v>583.5</v>
      </c>
      <c r="AY230" s="65">
        <v>2862.47</v>
      </c>
      <c r="AZ230" s="106">
        <v>1019.2193347635048</v>
      </c>
      <c r="BA230" s="65">
        <f t="shared" si="54"/>
        <v>4465.189334763505</v>
      </c>
      <c r="BB230" s="65">
        <f t="shared" si="55"/>
        <v>22714.690665236496</v>
      </c>
      <c r="BC230" s="65">
        <f t="shared" si="56"/>
        <v>1.1000000000000001</v>
      </c>
      <c r="BD230" s="65">
        <f t="shared" si="57"/>
        <v>23558.230000000003</v>
      </c>
      <c r="BE230" s="65">
        <f t="shared" si="58"/>
        <v>31744.309999999998</v>
      </c>
      <c r="BF230" s="65">
        <f t="shared" si="59"/>
        <v>78018.310665236495</v>
      </c>
      <c r="BG230" s="66">
        <f t="shared" si="60"/>
        <v>637.88419068050075</v>
      </c>
      <c r="BH230" s="66">
        <f t="shared" si="61"/>
        <v>39.16325976764913</v>
      </c>
      <c r="BI230" s="66">
        <f t="shared" si="62"/>
        <v>1.8333333333333335E-3</v>
      </c>
      <c r="BJ230" s="66">
        <f t="shared" si="63"/>
        <v>40.617637931034487</v>
      </c>
      <c r="BK230" s="66">
        <f t="shared" si="64"/>
        <v>54.731568965517241</v>
      </c>
      <c r="BL230" s="66">
        <f t="shared" si="65"/>
        <v>134.51432873316637</v>
      </c>
      <c r="BM230" s="207">
        <f t="shared" si="67"/>
        <v>39873.18</v>
      </c>
    </row>
    <row r="231" spans="1:65" x14ac:dyDescent="0.35">
      <c r="A231" s="1">
        <v>380</v>
      </c>
      <c r="B231">
        <v>27</v>
      </c>
      <c r="C231" t="s">
        <v>37</v>
      </c>
      <c r="D231" t="s">
        <v>1444</v>
      </c>
      <c r="E231" s="6" t="s">
        <v>1111</v>
      </c>
      <c r="F231" s="7" t="s">
        <v>1112</v>
      </c>
      <c r="G231" s="6">
        <v>-22.86</v>
      </c>
      <c r="H231" s="6">
        <v>-43.41</v>
      </c>
      <c r="I231" s="6">
        <v>45</v>
      </c>
      <c r="J231" s="8">
        <v>45016.2336447989</v>
      </c>
      <c r="K231" t="s">
        <v>1166</v>
      </c>
      <c r="L231" t="s">
        <v>1062</v>
      </c>
      <c r="M231">
        <v>600</v>
      </c>
      <c r="N231">
        <v>600</v>
      </c>
      <c r="O231">
        <v>0</v>
      </c>
      <c r="P231">
        <v>18499.740000000002</v>
      </c>
      <c r="Q231">
        <v>18875.330000000002</v>
      </c>
      <c r="R231">
        <v>5262.4</v>
      </c>
      <c r="S231">
        <v>34606.78</v>
      </c>
      <c r="T231">
        <v>0</v>
      </c>
      <c r="U231">
        <v>4572.29</v>
      </c>
      <c r="V231">
        <v>0</v>
      </c>
      <c r="W231" s="181">
        <f t="shared" si="51"/>
        <v>23072.030000000002</v>
      </c>
      <c r="X231" s="181">
        <f t="shared" si="52"/>
        <v>38.453383333333335</v>
      </c>
      <c r="Y231" s="174">
        <v>81816.53</v>
      </c>
      <c r="Z231" s="181">
        <f t="shared" si="53"/>
        <v>136.36088333333333</v>
      </c>
      <c r="AA231" s="174">
        <v>0</v>
      </c>
      <c r="AB231" s="174">
        <v>22.61124982934378</v>
      </c>
      <c r="AC231" s="174">
        <v>23.07031354177451</v>
      </c>
      <c r="AD231" s="174">
        <v>6.4319520761880273</v>
      </c>
      <c r="AE231" s="174">
        <v>42.298029505773457</v>
      </c>
      <c r="AF231">
        <v>0</v>
      </c>
      <c r="AG231" s="106">
        <v>5.5884672693892048</v>
      </c>
      <c r="AH231" s="106">
        <v>0</v>
      </c>
      <c r="AI231" s="106">
        <v>100</v>
      </c>
      <c r="AJ231">
        <v>40.229999999999997</v>
      </c>
      <c r="AK231">
        <v>38.450000000000003</v>
      </c>
      <c r="AL231">
        <v>57.68</v>
      </c>
      <c r="AM231">
        <v>136.36000000000001</v>
      </c>
      <c r="AN231" t="s">
        <v>1067</v>
      </c>
      <c r="AO231">
        <v>9.9</v>
      </c>
      <c r="AP231">
        <v>8.33</v>
      </c>
      <c r="AQ231">
        <v>12.806699999999999</v>
      </c>
      <c r="AR231" t="s">
        <v>1071</v>
      </c>
      <c r="AS231" t="s">
        <v>1073</v>
      </c>
      <c r="AT231" t="s">
        <v>1076</v>
      </c>
      <c r="AU231" t="s">
        <v>1078</v>
      </c>
      <c r="AV231" t="s">
        <v>1082</v>
      </c>
      <c r="AW231" t="s">
        <v>1084</v>
      </c>
      <c r="AX231" s="65">
        <f t="shared" si="66"/>
        <v>583.5</v>
      </c>
      <c r="AY231" s="65">
        <v>2862.47</v>
      </c>
      <c r="AZ231" s="106">
        <v>1008.3574413733853</v>
      </c>
      <c r="BA231" s="65">
        <f t="shared" si="54"/>
        <v>4454.3274413733852</v>
      </c>
      <c r="BB231" s="65">
        <f t="shared" si="55"/>
        <v>22063.672558626618</v>
      </c>
      <c r="BC231" s="65">
        <f t="shared" si="56"/>
        <v>0</v>
      </c>
      <c r="BD231" s="65">
        <f t="shared" si="57"/>
        <v>23554.230000000003</v>
      </c>
      <c r="BE231" s="65">
        <f t="shared" si="58"/>
        <v>31744.309999999998</v>
      </c>
      <c r="BF231" s="65">
        <f t="shared" si="59"/>
        <v>77362.20255862661</v>
      </c>
      <c r="BG231" s="66">
        <f t="shared" si="60"/>
        <v>636.33249162476932</v>
      </c>
      <c r="BH231" s="66">
        <f t="shared" si="61"/>
        <v>38.040814756252793</v>
      </c>
      <c r="BI231" s="66">
        <f t="shared" si="62"/>
        <v>0</v>
      </c>
      <c r="BJ231" s="66">
        <f t="shared" si="63"/>
        <v>40.610741379310348</v>
      </c>
      <c r="BK231" s="66">
        <f t="shared" si="64"/>
        <v>54.731568965517241</v>
      </c>
      <c r="BL231" s="66">
        <f t="shared" si="65"/>
        <v>133.38310785970106</v>
      </c>
      <c r="BM231" s="207">
        <f t="shared" si="67"/>
        <v>39869.18</v>
      </c>
    </row>
    <row r="232" spans="1:65" x14ac:dyDescent="0.35">
      <c r="A232" s="1">
        <v>381</v>
      </c>
      <c r="B232">
        <v>27</v>
      </c>
      <c r="C232" t="s">
        <v>37</v>
      </c>
      <c r="D232" t="s">
        <v>1445</v>
      </c>
      <c r="E232" s="6" t="s">
        <v>1113</v>
      </c>
      <c r="F232" s="7" t="s">
        <v>1114</v>
      </c>
      <c r="G232" s="6">
        <v>-20.32</v>
      </c>
      <c r="H232" s="6">
        <v>-40.340000000000003</v>
      </c>
      <c r="I232" s="6">
        <v>9</v>
      </c>
      <c r="J232" s="8">
        <v>54061.366139626101</v>
      </c>
      <c r="K232" t="s">
        <v>1166</v>
      </c>
      <c r="L232" t="s">
        <v>1062</v>
      </c>
      <c r="M232">
        <v>600</v>
      </c>
      <c r="N232">
        <v>600</v>
      </c>
      <c r="O232">
        <v>0</v>
      </c>
      <c r="P232">
        <v>19930.11</v>
      </c>
      <c r="Q232">
        <v>18875.330000000002</v>
      </c>
      <c r="R232">
        <v>5264.2</v>
      </c>
      <c r="S232">
        <v>34606.78</v>
      </c>
      <c r="T232">
        <v>0</v>
      </c>
      <c r="U232">
        <v>4572.29</v>
      </c>
      <c r="V232">
        <v>0</v>
      </c>
      <c r="W232" s="181">
        <f t="shared" si="51"/>
        <v>24502.400000000001</v>
      </c>
      <c r="X232" s="181">
        <f t="shared" si="52"/>
        <v>40.837333333333333</v>
      </c>
      <c r="Y232" s="174">
        <v>83248.7</v>
      </c>
      <c r="Z232" s="181">
        <f t="shared" si="53"/>
        <v>138.74783333333332</v>
      </c>
      <c r="AA232" s="174">
        <v>0</v>
      </c>
      <c r="AB232" s="174">
        <v>23.94044591687318</v>
      </c>
      <c r="AC232" s="174">
        <v>22.67342312852934</v>
      </c>
      <c r="AD232" s="174">
        <v>6.3234621081170026</v>
      </c>
      <c r="AE232" s="174">
        <v>41.570354852388093</v>
      </c>
      <c r="AF232">
        <v>0</v>
      </c>
      <c r="AG232" s="106">
        <v>5.4923260062919903</v>
      </c>
      <c r="AH232" s="106">
        <v>0</v>
      </c>
      <c r="AI232" s="106">
        <v>100</v>
      </c>
      <c r="AJ232">
        <v>40.229999999999997</v>
      </c>
      <c r="AK232">
        <v>40.840000000000003</v>
      </c>
      <c r="AL232">
        <v>57.68</v>
      </c>
      <c r="AM232">
        <v>138.75</v>
      </c>
      <c r="AN232" t="s">
        <v>1068</v>
      </c>
      <c r="AO232">
        <v>9.9</v>
      </c>
      <c r="AP232">
        <v>8.33</v>
      </c>
      <c r="AQ232">
        <v>12.806699999999999</v>
      </c>
      <c r="AR232" t="s">
        <v>1071</v>
      </c>
      <c r="AS232" t="s">
        <v>1073</v>
      </c>
      <c r="AT232" t="s">
        <v>1076</v>
      </c>
      <c r="AU232" t="s">
        <v>1078</v>
      </c>
      <c r="AV232" t="s">
        <v>1082</v>
      </c>
      <c r="AW232" t="s">
        <v>1084</v>
      </c>
      <c r="AX232" s="65">
        <f t="shared" si="66"/>
        <v>583.5</v>
      </c>
      <c r="AY232" s="65">
        <v>2862.47</v>
      </c>
      <c r="AZ232" s="106">
        <v>1073.8423965887907</v>
      </c>
      <c r="BA232" s="65">
        <f t="shared" si="54"/>
        <v>4519.8123965887908</v>
      </c>
      <c r="BB232" s="65">
        <f t="shared" si="55"/>
        <v>23428.557603411209</v>
      </c>
      <c r="BC232" s="65">
        <f t="shared" si="56"/>
        <v>0</v>
      </c>
      <c r="BD232" s="65">
        <f t="shared" si="57"/>
        <v>23556.030000000002</v>
      </c>
      <c r="BE232" s="65">
        <f t="shared" si="58"/>
        <v>31744.309999999998</v>
      </c>
      <c r="BF232" s="65">
        <f t="shared" si="59"/>
        <v>78728.887603411204</v>
      </c>
      <c r="BG232" s="66">
        <f t="shared" si="60"/>
        <v>645.68748522697013</v>
      </c>
      <c r="BH232" s="66">
        <f t="shared" si="61"/>
        <v>40.394064833467603</v>
      </c>
      <c r="BI232" s="66">
        <f t="shared" si="62"/>
        <v>0</v>
      </c>
      <c r="BJ232" s="66">
        <f t="shared" si="63"/>
        <v>40.613844827586213</v>
      </c>
      <c r="BK232" s="66">
        <f t="shared" si="64"/>
        <v>54.731568965517241</v>
      </c>
      <c r="BL232" s="66">
        <f t="shared" si="65"/>
        <v>135.73946138519173</v>
      </c>
      <c r="BM232" s="207">
        <f t="shared" si="67"/>
        <v>39870.979999999996</v>
      </c>
    </row>
    <row r="233" spans="1:65" x14ac:dyDescent="0.35">
      <c r="A233" s="1">
        <v>382</v>
      </c>
      <c r="B233">
        <v>27</v>
      </c>
      <c r="C233" t="s">
        <v>37</v>
      </c>
      <c r="D233" t="s">
        <v>1446</v>
      </c>
      <c r="E233" s="6" t="s">
        <v>1115</v>
      </c>
      <c r="F233" s="7" t="s">
        <v>1116</v>
      </c>
      <c r="G233" s="6">
        <v>-8.0500000000000007</v>
      </c>
      <c r="H233" s="6">
        <v>-34.880000000000003</v>
      </c>
      <c r="I233" s="6">
        <v>10</v>
      </c>
      <c r="J233" s="8">
        <v>63550.072249703</v>
      </c>
      <c r="K233" t="s">
        <v>1166</v>
      </c>
      <c r="L233" t="s">
        <v>1062</v>
      </c>
      <c r="M233">
        <v>600</v>
      </c>
      <c r="N233">
        <v>600</v>
      </c>
      <c r="O233">
        <v>0</v>
      </c>
      <c r="P233">
        <v>22219.67</v>
      </c>
      <c r="Q233">
        <v>18875.330000000002</v>
      </c>
      <c r="R233">
        <v>5250.2</v>
      </c>
      <c r="S233">
        <v>34606.78</v>
      </c>
      <c r="T233">
        <v>0</v>
      </c>
      <c r="U233">
        <v>4572.29</v>
      </c>
      <c r="V233">
        <v>0</v>
      </c>
      <c r="W233" s="181">
        <f t="shared" si="51"/>
        <v>26791.96</v>
      </c>
      <c r="X233" s="181">
        <f t="shared" si="52"/>
        <v>44.653266666666667</v>
      </c>
      <c r="Y233" s="174">
        <v>85524.26</v>
      </c>
      <c r="Z233" s="181">
        <f t="shared" si="53"/>
        <v>142.54043333333331</v>
      </c>
      <c r="AA233" s="174">
        <v>0</v>
      </c>
      <c r="AB233" s="174">
        <v>25.980546338547679</v>
      </c>
      <c r="AC233" s="174">
        <v>22.070147113813089</v>
      </c>
      <c r="AD233" s="174">
        <v>6.1388429435109986</v>
      </c>
      <c r="AE233" s="174">
        <v>40.464284636897183</v>
      </c>
      <c r="AF233">
        <v>0</v>
      </c>
      <c r="AG233" s="106">
        <v>5.3461906598197988</v>
      </c>
      <c r="AH233" s="106">
        <v>0</v>
      </c>
      <c r="AI233" s="106">
        <v>100</v>
      </c>
      <c r="AJ233">
        <v>40.21</v>
      </c>
      <c r="AK233">
        <v>44.65</v>
      </c>
      <c r="AL233">
        <v>57.68</v>
      </c>
      <c r="AM233">
        <v>142.54</v>
      </c>
      <c r="AN233" t="s">
        <v>1069</v>
      </c>
      <c r="AO233">
        <v>9.9</v>
      </c>
      <c r="AP233">
        <v>8.33</v>
      </c>
      <c r="AQ233">
        <v>12.806699999999999</v>
      </c>
      <c r="AR233" t="s">
        <v>1071</v>
      </c>
      <c r="AS233" t="s">
        <v>1073</v>
      </c>
      <c r="AT233" t="s">
        <v>1076</v>
      </c>
      <c r="AU233" t="s">
        <v>1078</v>
      </c>
      <c r="AV233" t="s">
        <v>1082</v>
      </c>
      <c r="AW233" t="s">
        <v>1084</v>
      </c>
      <c r="AX233" s="65">
        <f t="shared" si="66"/>
        <v>583.5</v>
      </c>
      <c r="AY233" s="65">
        <v>2862.47</v>
      </c>
      <c r="AZ233" s="106">
        <v>1198.6311586615991</v>
      </c>
      <c r="BA233" s="65">
        <f t="shared" si="54"/>
        <v>4644.6011586615987</v>
      </c>
      <c r="BB233" s="65">
        <f t="shared" si="55"/>
        <v>25593.3288413384</v>
      </c>
      <c r="BC233" s="65">
        <f t="shared" si="56"/>
        <v>0</v>
      </c>
      <c r="BD233" s="65">
        <f t="shared" si="57"/>
        <v>23542.030000000002</v>
      </c>
      <c r="BE233" s="65">
        <f t="shared" si="58"/>
        <v>31744.309999999998</v>
      </c>
      <c r="BF233" s="65">
        <f t="shared" si="59"/>
        <v>80879.658841338402</v>
      </c>
      <c r="BG233" s="66">
        <f t="shared" si="60"/>
        <v>663.51445123737119</v>
      </c>
      <c r="BH233" s="66">
        <f t="shared" si="61"/>
        <v>44.126429036790341</v>
      </c>
      <c r="BI233" s="66">
        <f t="shared" si="62"/>
        <v>0</v>
      </c>
      <c r="BJ233" s="66">
        <f t="shared" si="63"/>
        <v>40.589706896551725</v>
      </c>
      <c r="BK233" s="66">
        <f t="shared" si="64"/>
        <v>54.731568965517241</v>
      </c>
      <c r="BL233" s="66">
        <f t="shared" si="65"/>
        <v>139.44768765748</v>
      </c>
      <c r="BM233" s="207">
        <f t="shared" si="67"/>
        <v>39856.979999999996</v>
      </c>
    </row>
    <row r="234" spans="1:65" x14ac:dyDescent="0.35">
      <c r="A234" s="1">
        <v>383</v>
      </c>
      <c r="B234">
        <v>27</v>
      </c>
      <c r="C234" t="s">
        <v>37</v>
      </c>
      <c r="D234" t="s">
        <v>1447</v>
      </c>
      <c r="E234" s="6" t="s">
        <v>1117</v>
      </c>
      <c r="F234" s="7" t="s">
        <v>1118</v>
      </c>
      <c r="G234" s="6">
        <v>-3.8</v>
      </c>
      <c r="H234" s="6">
        <v>-38.53</v>
      </c>
      <c r="I234" s="6">
        <v>41</v>
      </c>
      <c r="J234" s="8">
        <v>71394.000753582499</v>
      </c>
      <c r="K234" t="s">
        <v>1166</v>
      </c>
      <c r="L234" t="s">
        <v>1062</v>
      </c>
      <c r="M234">
        <v>600</v>
      </c>
      <c r="N234">
        <v>600</v>
      </c>
      <c r="O234">
        <v>0</v>
      </c>
      <c r="P234">
        <v>22189.59</v>
      </c>
      <c r="Q234">
        <v>18875.330000000002</v>
      </c>
      <c r="R234">
        <v>5255.2</v>
      </c>
      <c r="S234">
        <v>34606.78</v>
      </c>
      <c r="T234">
        <v>0</v>
      </c>
      <c r="U234">
        <v>4572.29</v>
      </c>
      <c r="V234">
        <v>0</v>
      </c>
      <c r="W234" s="181">
        <f t="shared" si="51"/>
        <v>26761.88</v>
      </c>
      <c r="X234" s="181">
        <f t="shared" si="52"/>
        <v>44.603133333333332</v>
      </c>
      <c r="Y234" s="174">
        <v>85499.18</v>
      </c>
      <c r="Z234" s="181">
        <f t="shared" si="53"/>
        <v>142.49863333333332</v>
      </c>
      <c r="AA234" s="174">
        <v>0</v>
      </c>
      <c r="AB234" s="174">
        <v>25.952985747933489</v>
      </c>
      <c r="AC234" s="174">
        <v>22.076621085722699</v>
      </c>
      <c r="AD234" s="174">
        <v>6.1464916973472734</v>
      </c>
      <c r="AE234" s="174">
        <v>40.476154274228129</v>
      </c>
      <c r="AF234">
        <v>0</v>
      </c>
      <c r="AG234" s="106">
        <v>5.3477588907870226</v>
      </c>
      <c r="AH234" s="106">
        <v>0</v>
      </c>
      <c r="AI234" s="106">
        <v>100</v>
      </c>
      <c r="AJ234">
        <v>40.22</v>
      </c>
      <c r="AK234">
        <v>44.6</v>
      </c>
      <c r="AL234">
        <v>57.68</v>
      </c>
      <c r="AM234">
        <v>142.5</v>
      </c>
      <c r="AN234" t="s">
        <v>1070</v>
      </c>
      <c r="AO234">
        <v>9.9</v>
      </c>
      <c r="AP234">
        <v>8.33</v>
      </c>
      <c r="AQ234">
        <v>12.806699999999999</v>
      </c>
      <c r="AR234" t="s">
        <v>1071</v>
      </c>
      <c r="AS234" t="s">
        <v>1073</v>
      </c>
      <c r="AT234" t="s">
        <v>1076</v>
      </c>
      <c r="AU234" t="s">
        <v>1078</v>
      </c>
      <c r="AV234" t="s">
        <v>1082</v>
      </c>
      <c r="AW234" t="s">
        <v>1084</v>
      </c>
      <c r="AX234" s="65">
        <f t="shared" si="66"/>
        <v>583.5</v>
      </c>
      <c r="AY234" s="65">
        <v>2862.47</v>
      </c>
      <c r="AZ234" s="106">
        <v>1170.5426557989131</v>
      </c>
      <c r="BA234" s="65">
        <f t="shared" si="54"/>
        <v>4616.5126557989133</v>
      </c>
      <c r="BB234" s="65">
        <f t="shared" si="55"/>
        <v>25591.337344201089</v>
      </c>
      <c r="BC234" s="65">
        <f t="shared" si="56"/>
        <v>0</v>
      </c>
      <c r="BD234" s="65">
        <f t="shared" si="57"/>
        <v>23547.030000000002</v>
      </c>
      <c r="BE234" s="65">
        <f t="shared" si="58"/>
        <v>31744.309999999998</v>
      </c>
      <c r="BF234" s="65">
        <f t="shared" si="59"/>
        <v>80882.66734420108</v>
      </c>
      <c r="BG234" s="66">
        <f t="shared" si="60"/>
        <v>659.50180797127337</v>
      </c>
      <c r="BH234" s="66">
        <f t="shared" si="61"/>
        <v>44.122995421036357</v>
      </c>
      <c r="BI234" s="66">
        <f t="shared" si="62"/>
        <v>0</v>
      </c>
      <c r="BJ234" s="66">
        <f t="shared" si="63"/>
        <v>40.598327586206899</v>
      </c>
      <c r="BK234" s="66">
        <f t="shared" si="64"/>
        <v>54.731568965517241</v>
      </c>
      <c r="BL234" s="66">
        <f t="shared" si="65"/>
        <v>139.45287473138117</v>
      </c>
      <c r="BM234" s="207">
        <f t="shared" si="67"/>
        <v>39861.979999999996</v>
      </c>
    </row>
    <row r="235" spans="1:65" x14ac:dyDescent="0.35">
      <c r="A235" s="1">
        <v>384</v>
      </c>
      <c r="B235">
        <v>28</v>
      </c>
      <c r="C235" t="s">
        <v>37</v>
      </c>
      <c r="D235" t="s">
        <v>1448</v>
      </c>
      <c r="E235" s="6" t="s">
        <v>1104</v>
      </c>
      <c r="F235" s="7" t="s">
        <v>1105</v>
      </c>
      <c r="G235" s="6">
        <v>-22.74</v>
      </c>
      <c r="H235" s="6">
        <v>-45.59</v>
      </c>
      <c r="I235" s="6">
        <v>1642</v>
      </c>
      <c r="J235" s="8">
        <v>3495.45982983364</v>
      </c>
      <c r="K235" t="s">
        <v>1166</v>
      </c>
      <c r="L235" t="s">
        <v>1062</v>
      </c>
      <c r="M235">
        <v>600</v>
      </c>
      <c r="N235">
        <v>600</v>
      </c>
      <c r="O235">
        <v>742.05</v>
      </c>
      <c r="P235">
        <v>7783.69</v>
      </c>
      <c r="Q235">
        <v>18875.330000000002</v>
      </c>
      <c r="R235">
        <v>5265.2</v>
      </c>
      <c r="S235">
        <v>34606.78</v>
      </c>
      <c r="T235">
        <v>0</v>
      </c>
      <c r="U235">
        <v>4744.55</v>
      </c>
      <c r="V235">
        <v>0</v>
      </c>
      <c r="W235" s="181">
        <f t="shared" si="51"/>
        <v>12528.24</v>
      </c>
      <c r="X235" s="181">
        <f t="shared" si="52"/>
        <v>20.880399999999998</v>
      </c>
      <c r="Y235" s="174">
        <v>72017.59</v>
      </c>
      <c r="Z235" s="181">
        <f t="shared" si="53"/>
        <v>120.02931666666666</v>
      </c>
      <c r="AA235" s="174">
        <v>1.030373274084845</v>
      </c>
      <c r="AB235" s="174">
        <v>10.808040091316579</v>
      </c>
      <c r="AC235" s="174">
        <v>26.209333025445591</v>
      </c>
      <c r="AD235" s="174">
        <v>7.3109916618981554</v>
      </c>
      <c r="AE235" s="174">
        <v>48.053232550547719</v>
      </c>
      <c r="AF235">
        <v>0</v>
      </c>
      <c r="AG235" s="106">
        <v>6.5880432822036958</v>
      </c>
      <c r="AH235" s="106">
        <v>0</v>
      </c>
      <c r="AI235" s="106">
        <v>100</v>
      </c>
      <c r="AJ235">
        <v>40.229999999999997</v>
      </c>
      <c r="AK235">
        <v>22.12</v>
      </c>
      <c r="AL235">
        <v>57.68</v>
      </c>
      <c r="AM235">
        <v>120.03</v>
      </c>
      <c r="AN235" t="s">
        <v>1063</v>
      </c>
      <c r="AO235">
        <v>9.9</v>
      </c>
      <c r="AP235">
        <v>8.33</v>
      </c>
      <c r="AQ235">
        <v>12.806699999999999</v>
      </c>
      <c r="AR235" t="s">
        <v>1071</v>
      </c>
      <c r="AS235" t="s">
        <v>1073</v>
      </c>
      <c r="AT235" t="s">
        <v>1076</v>
      </c>
      <c r="AU235" t="s">
        <v>1078</v>
      </c>
      <c r="AV235" t="s">
        <v>1080</v>
      </c>
      <c r="AW235" t="s">
        <v>1083</v>
      </c>
      <c r="AX235" s="65">
        <f t="shared" si="66"/>
        <v>583.5</v>
      </c>
      <c r="AY235" s="65">
        <v>2862.47</v>
      </c>
      <c r="AZ235" s="106">
        <v>505.78316399233529</v>
      </c>
      <c r="BA235" s="65">
        <f t="shared" si="54"/>
        <v>3951.753163992335</v>
      </c>
      <c r="BB235" s="65">
        <f t="shared" si="55"/>
        <v>12022.456836007665</v>
      </c>
      <c r="BC235" s="65">
        <f t="shared" si="56"/>
        <v>742.05</v>
      </c>
      <c r="BD235" s="65">
        <f t="shared" si="57"/>
        <v>23557.030000000002</v>
      </c>
      <c r="BE235" s="65">
        <f t="shared" si="58"/>
        <v>31744.309999999998</v>
      </c>
      <c r="BF235" s="65">
        <f t="shared" si="59"/>
        <v>68065.836836007657</v>
      </c>
      <c r="BG235" s="66">
        <f t="shared" si="60"/>
        <v>564.5361662846193</v>
      </c>
      <c r="BH235" s="66">
        <f t="shared" si="61"/>
        <v>20.72837385518563</v>
      </c>
      <c r="BI235" s="66">
        <f t="shared" si="62"/>
        <v>1.23675</v>
      </c>
      <c r="BJ235" s="66">
        <f t="shared" si="63"/>
        <v>40.615568965517248</v>
      </c>
      <c r="BK235" s="66">
        <f t="shared" si="64"/>
        <v>54.731568965517241</v>
      </c>
      <c r="BL235" s="66">
        <f t="shared" si="65"/>
        <v>117.35489109656493</v>
      </c>
      <c r="BM235" s="207">
        <f t="shared" si="67"/>
        <v>39871.979999999996</v>
      </c>
    </row>
    <row r="236" spans="1:65" x14ac:dyDescent="0.35">
      <c r="A236" s="1">
        <v>385</v>
      </c>
      <c r="B236">
        <v>28</v>
      </c>
      <c r="C236" t="s">
        <v>37</v>
      </c>
      <c r="D236" t="s">
        <v>1449</v>
      </c>
      <c r="E236" s="6" t="s">
        <v>1104</v>
      </c>
      <c r="F236" s="7" t="s">
        <v>1106</v>
      </c>
      <c r="G236" s="6">
        <v>-23.85</v>
      </c>
      <c r="H236" s="6">
        <v>-46.64</v>
      </c>
      <c r="I236" s="6">
        <v>792</v>
      </c>
      <c r="J236" s="8">
        <v>14172.2970393051</v>
      </c>
      <c r="K236" t="s">
        <v>1166</v>
      </c>
      <c r="L236" t="s">
        <v>1062</v>
      </c>
      <c r="M236">
        <v>600</v>
      </c>
      <c r="N236">
        <v>600</v>
      </c>
      <c r="O236">
        <v>188.8</v>
      </c>
      <c r="P236">
        <v>11901.05</v>
      </c>
      <c r="Q236">
        <v>18875.330000000002</v>
      </c>
      <c r="R236">
        <v>5266.4</v>
      </c>
      <c r="S236">
        <v>34606.78</v>
      </c>
      <c r="T236">
        <v>0</v>
      </c>
      <c r="U236">
        <v>4744.55</v>
      </c>
      <c r="V236">
        <v>0</v>
      </c>
      <c r="W236" s="181">
        <f t="shared" si="51"/>
        <v>16645.599999999999</v>
      </c>
      <c r="X236" s="181">
        <f t="shared" si="52"/>
        <v>27.742666666666665</v>
      </c>
      <c r="Y236" s="174">
        <v>75582.899999999994</v>
      </c>
      <c r="Z236" s="181">
        <f t="shared" si="53"/>
        <v>125.97149999999999</v>
      </c>
      <c r="AA236" s="174">
        <v>0.2497919502956357</v>
      </c>
      <c r="AB236" s="174">
        <v>15.745691155009929</v>
      </c>
      <c r="AC236" s="174">
        <v>24.973016383335391</v>
      </c>
      <c r="AD236" s="174">
        <v>6.9677135965939394</v>
      </c>
      <c r="AE236" s="174">
        <v>45.786520496038122</v>
      </c>
      <c r="AF236">
        <v>0</v>
      </c>
      <c r="AG236" s="106">
        <v>6.2772796492328293</v>
      </c>
      <c r="AH236" s="106">
        <v>0</v>
      </c>
      <c r="AI236" s="106">
        <v>100</v>
      </c>
      <c r="AJ236">
        <v>40.24</v>
      </c>
      <c r="AK236">
        <v>28.06</v>
      </c>
      <c r="AL236">
        <v>57.68</v>
      </c>
      <c r="AM236">
        <v>125.97</v>
      </c>
      <c r="AN236" t="s">
        <v>1064</v>
      </c>
      <c r="AO236">
        <v>9.9</v>
      </c>
      <c r="AP236">
        <v>8.33</v>
      </c>
      <c r="AQ236">
        <v>12.806699999999999</v>
      </c>
      <c r="AR236" t="s">
        <v>1071</v>
      </c>
      <c r="AS236" t="s">
        <v>1073</v>
      </c>
      <c r="AT236" t="s">
        <v>1076</v>
      </c>
      <c r="AU236" t="s">
        <v>1078</v>
      </c>
      <c r="AV236" t="s">
        <v>1080</v>
      </c>
      <c r="AW236" t="s">
        <v>1083</v>
      </c>
      <c r="AX236" s="65">
        <f t="shared" si="66"/>
        <v>583.5</v>
      </c>
      <c r="AY236" s="65">
        <v>2862.47</v>
      </c>
      <c r="AZ236" s="106">
        <v>706.73456588943247</v>
      </c>
      <c r="BA236" s="65">
        <f t="shared" si="54"/>
        <v>4152.7045658894322</v>
      </c>
      <c r="BB236" s="65">
        <f t="shared" si="55"/>
        <v>15938.865434110567</v>
      </c>
      <c r="BC236" s="65">
        <f t="shared" si="56"/>
        <v>188.8</v>
      </c>
      <c r="BD236" s="65">
        <f t="shared" si="57"/>
        <v>23558.230000000003</v>
      </c>
      <c r="BE236" s="65">
        <f t="shared" si="58"/>
        <v>31744.309999999998</v>
      </c>
      <c r="BF236" s="65">
        <f t="shared" si="59"/>
        <v>71430.195434110559</v>
      </c>
      <c r="BG236" s="66">
        <f t="shared" si="60"/>
        <v>593.24350941277601</v>
      </c>
      <c r="BH236" s="66">
        <f t="shared" si="61"/>
        <v>27.480802472604424</v>
      </c>
      <c r="BI236" s="66">
        <f t="shared" si="62"/>
        <v>0.31466666666666671</v>
      </c>
      <c r="BJ236" s="66">
        <f t="shared" si="63"/>
        <v>40.617637931034487</v>
      </c>
      <c r="BK236" s="66">
        <f t="shared" si="64"/>
        <v>54.731568965517241</v>
      </c>
      <c r="BL236" s="66">
        <f t="shared" si="65"/>
        <v>123.15550936915614</v>
      </c>
      <c r="BM236" s="207">
        <f t="shared" si="67"/>
        <v>39873.18</v>
      </c>
    </row>
    <row r="237" spans="1:65" x14ac:dyDescent="0.35">
      <c r="A237" s="1">
        <v>386</v>
      </c>
      <c r="B237">
        <v>28</v>
      </c>
      <c r="C237" t="s">
        <v>37</v>
      </c>
      <c r="D237" t="s">
        <v>1450</v>
      </c>
      <c r="E237" s="6" t="s">
        <v>1107</v>
      </c>
      <c r="F237" s="7" t="s">
        <v>1108</v>
      </c>
      <c r="G237" s="6">
        <v>-30.03</v>
      </c>
      <c r="H237" s="6">
        <v>-51.23</v>
      </c>
      <c r="I237" s="6">
        <v>47</v>
      </c>
      <c r="J237" s="8">
        <v>23954.0527728093</v>
      </c>
      <c r="K237" t="s">
        <v>1166</v>
      </c>
      <c r="L237" t="s">
        <v>1062</v>
      </c>
      <c r="M237">
        <v>600</v>
      </c>
      <c r="N237">
        <v>600</v>
      </c>
      <c r="O237">
        <v>306.10000000000002</v>
      </c>
      <c r="P237">
        <v>13610.88</v>
      </c>
      <c r="Q237">
        <v>18875.330000000002</v>
      </c>
      <c r="R237">
        <v>5272.4</v>
      </c>
      <c r="S237">
        <v>34606.78</v>
      </c>
      <c r="T237">
        <v>0</v>
      </c>
      <c r="U237">
        <v>4744.55</v>
      </c>
      <c r="V237">
        <v>0</v>
      </c>
      <c r="W237" s="181">
        <f t="shared" si="51"/>
        <v>18355.43</v>
      </c>
      <c r="X237" s="181">
        <f t="shared" si="52"/>
        <v>30.592383333333334</v>
      </c>
      <c r="Y237" s="174">
        <v>77416.03</v>
      </c>
      <c r="Z237" s="181">
        <f t="shared" si="53"/>
        <v>129.02671666666666</v>
      </c>
      <c r="AA237" s="174">
        <v>0.39539614728370859</v>
      </c>
      <c r="AB237" s="174">
        <v>17.5814750510973</v>
      </c>
      <c r="AC237" s="174">
        <v>24.381681674970942</v>
      </c>
      <c r="AD237" s="174">
        <v>6.8104758148925999</v>
      </c>
      <c r="AE237" s="174">
        <v>44.702343946079381</v>
      </c>
      <c r="AF237">
        <v>0</v>
      </c>
      <c r="AG237" s="106">
        <v>6.1286402828974831</v>
      </c>
      <c r="AH237" s="106">
        <v>0</v>
      </c>
      <c r="AI237" s="106">
        <v>100</v>
      </c>
      <c r="AJ237">
        <v>40.25</v>
      </c>
      <c r="AK237">
        <v>31.1</v>
      </c>
      <c r="AL237">
        <v>57.68</v>
      </c>
      <c r="AM237">
        <v>129.03</v>
      </c>
      <c r="AN237" t="s">
        <v>1065</v>
      </c>
      <c r="AO237">
        <v>9.9</v>
      </c>
      <c r="AP237">
        <v>8.33</v>
      </c>
      <c r="AQ237">
        <v>12.806699999999999</v>
      </c>
      <c r="AR237" t="s">
        <v>1071</v>
      </c>
      <c r="AS237" t="s">
        <v>1073</v>
      </c>
      <c r="AT237" t="s">
        <v>1076</v>
      </c>
      <c r="AU237" t="s">
        <v>1078</v>
      </c>
      <c r="AV237" t="s">
        <v>1080</v>
      </c>
      <c r="AW237" t="s">
        <v>1083</v>
      </c>
      <c r="AX237" s="65">
        <f t="shared" si="66"/>
        <v>583.5</v>
      </c>
      <c r="AY237" s="65">
        <v>2862.47</v>
      </c>
      <c r="AZ237" s="106">
        <v>772.77830858825746</v>
      </c>
      <c r="BA237" s="65">
        <f t="shared" si="54"/>
        <v>4218.7483085882577</v>
      </c>
      <c r="BB237" s="65">
        <f t="shared" si="55"/>
        <v>17582.651691411742</v>
      </c>
      <c r="BC237" s="65">
        <f t="shared" si="56"/>
        <v>306.10000000000002</v>
      </c>
      <c r="BD237" s="65">
        <f t="shared" si="57"/>
        <v>23564.230000000003</v>
      </c>
      <c r="BE237" s="65">
        <f t="shared" si="58"/>
        <v>31744.309999999998</v>
      </c>
      <c r="BF237" s="65">
        <f t="shared" si="59"/>
        <v>73197.281691411743</v>
      </c>
      <c r="BG237" s="66">
        <f t="shared" si="60"/>
        <v>602.67832979832258</v>
      </c>
      <c r="BH237" s="66">
        <f t="shared" si="61"/>
        <v>30.314916709330589</v>
      </c>
      <c r="BI237" s="66">
        <f t="shared" si="62"/>
        <v>0.51016666666666666</v>
      </c>
      <c r="BJ237" s="66">
        <f t="shared" si="63"/>
        <v>40.627982758620696</v>
      </c>
      <c r="BK237" s="66">
        <f t="shared" si="64"/>
        <v>54.731568965517241</v>
      </c>
      <c r="BL237" s="66">
        <f t="shared" si="65"/>
        <v>126.20220981277886</v>
      </c>
      <c r="BM237" s="207">
        <f t="shared" si="67"/>
        <v>39879.18</v>
      </c>
    </row>
    <row r="238" spans="1:65" x14ac:dyDescent="0.35">
      <c r="A238" s="1">
        <v>387</v>
      </c>
      <c r="B238">
        <v>28</v>
      </c>
      <c r="C238" t="s">
        <v>37</v>
      </c>
      <c r="D238" t="s">
        <v>1451</v>
      </c>
      <c r="E238" s="6" t="s">
        <v>1109</v>
      </c>
      <c r="F238" s="7" t="s">
        <v>1110</v>
      </c>
      <c r="G238" s="6">
        <v>-15.37</v>
      </c>
      <c r="H238" s="6">
        <v>-48.78</v>
      </c>
      <c r="I238" s="6">
        <v>770</v>
      </c>
      <c r="J238" s="8">
        <v>31081.371963744201</v>
      </c>
      <c r="K238" t="s">
        <v>1166</v>
      </c>
      <c r="L238" t="s">
        <v>1062</v>
      </c>
      <c r="M238">
        <v>600</v>
      </c>
      <c r="N238">
        <v>600</v>
      </c>
      <c r="O238">
        <v>3.48</v>
      </c>
      <c r="P238">
        <v>19726.07</v>
      </c>
      <c r="Q238">
        <v>18875.330000000002</v>
      </c>
      <c r="R238">
        <v>5266.4</v>
      </c>
      <c r="S238">
        <v>34606.78</v>
      </c>
      <c r="T238">
        <v>0</v>
      </c>
      <c r="U238">
        <v>4744.55</v>
      </c>
      <c r="V238">
        <v>0</v>
      </c>
      <c r="W238" s="181">
        <f t="shared" si="51"/>
        <v>24470.62</v>
      </c>
      <c r="X238" s="181">
        <f t="shared" si="52"/>
        <v>40.784366666666664</v>
      </c>
      <c r="Y238" s="174">
        <v>83222.600000000006</v>
      </c>
      <c r="Z238" s="181">
        <f t="shared" si="53"/>
        <v>138.70433333333335</v>
      </c>
      <c r="AA238" s="174">
        <v>4.1815564522137017E-3</v>
      </c>
      <c r="AB238" s="174">
        <v>23.70278025440205</v>
      </c>
      <c r="AC238" s="174">
        <v>22.680533893437602</v>
      </c>
      <c r="AD238" s="174">
        <v>6.3280887643500678</v>
      </c>
      <c r="AE238" s="174">
        <v>41.583392011304618</v>
      </c>
      <c r="AF238">
        <v>0</v>
      </c>
      <c r="AG238" s="106">
        <v>5.7010355360202638</v>
      </c>
      <c r="AH238" s="106">
        <v>0</v>
      </c>
      <c r="AI238" s="106">
        <v>100</v>
      </c>
      <c r="AJ238">
        <v>40.24</v>
      </c>
      <c r="AK238">
        <v>40.79</v>
      </c>
      <c r="AL238">
        <v>57.68</v>
      </c>
      <c r="AM238">
        <v>138.69999999999999</v>
      </c>
      <c r="AN238" t="s">
        <v>1066</v>
      </c>
      <c r="AO238">
        <v>9.9</v>
      </c>
      <c r="AP238">
        <v>8.33</v>
      </c>
      <c r="AQ238">
        <v>12.806699999999999</v>
      </c>
      <c r="AR238" t="s">
        <v>1071</v>
      </c>
      <c r="AS238" t="s">
        <v>1073</v>
      </c>
      <c r="AT238" t="s">
        <v>1076</v>
      </c>
      <c r="AU238" t="s">
        <v>1078</v>
      </c>
      <c r="AV238" t="s">
        <v>1080</v>
      </c>
      <c r="AW238" t="s">
        <v>1083</v>
      </c>
      <c r="AX238" s="65">
        <f t="shared" si="66"/>
        <v>583.5</v>
      </c>
      <c r="AY238" s="65">
        <v>2862.47</v>
      </c>
      <c r="AZ238" s="106">
        <v>1039.014869477799</v>
      </c>
      <c r="BA238" s="65">
        <f t="shared" si="54"/>
        <v>4484.9848694777993</v>
      </c>
      <c r="BB238" s="65">
        <f t="shared" si="55"/>
        <v>23431.605130522199</v>
      </c>
      <c r="BC238" s="65">
        <f t="shared" si="56"/>
        <v>3.48</v>
      </c>
      <c r="BD238" s="65">
        <f t="shared" si="57"/>
        <v>23558.230000000003</v>
      </c>
      <c r="BE238" s="65">
        <f t="shared" si="58"/>
        <v>31744.309999999998</v>
      </c>
      <c r="BF238" s="65">
        <f t="shared" si="59"/>
        <v>78737.615130522201</v>
      </c>
      <c r="BG238" s="66">
        <f t="shared" si="60"/>
        <v>640.7121242111142</v>
      </c>
      <c r="BH238" s="66">
        <f t="shared" si="61"/>
        <v>40.399319190555516</v>
      </c>
      <c r="BI238" s="66">
        <f t="shared" si="62"/>
        <v>5.7999999999999996E-3</v>
      </c>
      <c r="BJ238" s="66">
        <f t="shared" si="63"/>
        <v>40.617637931034487</v>
      </c>
      <c r="BK238" s="66">
        <f t="shared" si="64"/>
        <v>54.731568965517241</v>
      </c>
      <c r="BL238" s="66">
        <f t="shared" si="65"/>
        <v>135.75450884572794</v>
      </c>
      <c r="BM238" s="207">
        <f t="shared" si="67"/>
        <v>39873.18</v>
      </c>
    </row>
    <row r="239" spans="1:65" x14ac:dyDescent="0.35">
      <c r="A239" s="1">
        <v>388</v>
      </c>
      <c r="B239">
        <v>28</v>
      </c>
      <c r="C239" t="s">
        <v>37</v>
      </c>
      <c r="D239" t="s">
        <v>1452</v>
      </c>
      <c r="E239" s="6" t="s">
        <v>1111</v>
      </c>
      <c r="F239" s="7" t="s">
        <v>1112</v>
      </c>
      <c r="G239" s="6">
        <v>-22.86</v>
      </c>
      <c r="H239" s="6">
        <v>-43.41</v>
      </c>
      <c r="I239" s="6">
        <v>45</v>
      </c>
      <c r="J239" s="8">
        <v>45016.2336447989</v>
      </c>
      <c r="K239" t="s">
        <v>1166</v>
      </c>
      <c r="L239" t="s">
        <v>1062</v>
      </c>
      <c r="M239">
        <v>600</v>
      </c>
      <c r="N239">
        <v>600</v>
      </c>
      <c r="O239">
        <v>0</v>
      </c>
      <c r="P239">
        <v>19005.25</v>
      </c>
      <c r="Q239">
        <v>18875.330000000002</v>
      </c>
      <c r="R239">
        <v>5262.4</v>
      </c>
      <c r="S239">
        <v>34606.78</v>
      </c>
      <c r="T239">
        <v>0</v>
      </c>
      <c r="U239">
        <v>4744.55</v>
      </c>
      <c r="V239">
        <v>0</v>
      </c>
      <c r="W239" s="181">
        <f t="shared" si="51"/>
        <v>23749.8</v>
      </c>
      <c r="X239" s="181">
        <f t="shared" si="52"/>
        <v>39.582999999999998</v>
      </c>
      <c r="Y239" s="174">
        <v>82494.3</v>
      </c>
      <c r="Z239" s="181">
        <f t="shared" si="53"/>
        <v>137.4905</v>
      </c>
      <c r="AA239" s="174">
        <v>0</v>
      </c>
      <c r="AB239" s="174">
        <v>23.03825840088345</v>
      </c>
      <c r="AC239" s="174">
        <v>22.880768731900272</v>
      </c>
      <c r="AD239" s="174">
        <v>6.379107404996466</v>
      </c>
      <c r="AE239" s="174">
        <v>41.95051052012078</v>
      </c>
      <c r="AF239">
        <v>0</v>
      </c>
      <c r="AG239" s="106">
        <v>5.7513670641486749</v>
      </c>
      <c r="AH239" s="106">
        <v>0</v>
      </c>
      <c r="AI239" s="106">
        <v>100</v>
      </c>
      <c r="AJ239">
        <v>40.229999999999997</v>
      </c>
      <c r="AK239">
        <v>39.58</v>
      </c>
      <c r="AL239">
        <v>57.68</v>
      </c>
      <c r="AM239">
        <v>137.49</v>
      </c>
      <c r="AN239" t="s">
        <v>1067</v>
      </c>
      <c r="AO239">
        <v>9.9</v>
      </c>
      <c r="AP239">
        <v>8.33</v>
      </c>
      <c r="AQ239">
        <v>12.806699999999999</v>
      </c>
      <c r="AR239" t="s">
        <v>1071</v>
      </c>
      <c r="AS239" t="s">
        <v>1073</v>
      </c>
      <c r="AT239" t="s">
        <v>1076</v>
      </c>
      <c r="AU239" t="s">
        <v>1078</v>
      </c>
      <c r="AV239" t="s">
        <v>1080</v>
      </c>
      <c r="AW239" t="s">
        <v>1083</v>
      </c>
      <c r="AX239" s="65">
        <f t="shared" si="66"/>
        <v>583.5</v>
      </c>
      <c r="AY239" s="65">
        <v>2862.47</v>
      </c>
      <c r="AZ239" s="106">
        <v>1026.5218871107354</v>
      </c>
      <c r="BA239" s="65">
        <f t="shared" si="54"/>
        <v>4472.4918871107348</v>
      </c>
      <c r="BB239" s="65">
        <f t="shared" si="55"/>
        <v>22723.278112889264</v>
      </c>
      <c r="BC239" s="65">
        <f t="shared" si="56"/>
        <v>0</v>
      </c>
      <c r="BD239" s="65">
        <f t="shared" si="57"/>
        <v>23554.230000000003</v>
      </c>
      <c r="BE239" s="65">
        <f t="shared" si="58"/>
        <v>31744.309999999998</v>
      </c>
      <c r="BF239" s="65">
        <f t="shared" si="59"/>
        <v>78021.808112889266</v>
      </c>
      <c r="BG239" s="66">
        <f t="shared" si="60"/>
        <v>638.92741244439071</v>
      </c>
      <c r="BH239" s="66">
        <f t="shared" si="61"/>
        <v>39.178065711878041</v>
      </c>
      <c r="BI239" s="66">
        <f t="shared" si="62"/>
        <v>0</v>
      </c>
      <c r="BJ239" s="66">
        <f t="shared" si="63"/>
        <v>40.610741379310348</v>
      </c>
      <c r="BK239" s="66">
        <f t="shared" si="64"/>
        <v>54.731568965517241</v>
      </c>
      <c r="BL239" s="66">
        <f t="shared" si="65"/>
        <v>134.52035881532632</v>
      </c>
      <c r="BM239" s="207">
        <f t="shared" si="67"/>
        <v>39869.18</v>
      </c>
    </row>
    <row r="240" spans="1:65" x14ac:dyDescent="0.35">
      <c r="A240" s="1">
        <v>389</v>
      </c>
      <c r="B240">
        <v>28</v>
      </c>
      <c r="C240" t="s">
        <v>37</v>
      </c>
      <c r="D240" t="s">
        <v>1453</v>
      </c>
      <c r="E240" s="6" t="s">
        <v>1113</v>
      </c>
      <c r="F240" s="7" t="s">
        <v>1114</v>
      </c>
      <c r="G240" s="6">
        <v>-20.32</v>
      </c>
      <c r="H240" s="6">
        <v>-40.340000000000003</v>
      </c>
      <c r="I240" s="6">
        <v>9</v>
      </c>
      <c r="J240" s="8">
        <v>54061.366139626101</v>
      </c>
      <c r="K240" t="s">
        <v>1166</v>
      </c>
      <c r="L240" t="s">
        <v>1062</v>
      </c>
      <c r="M240">
        <v>600</v>
      </c>
      <c r="N240">
        <v>600</v>
      </c>
      <c r="O240">
        <v>0</v>
      </c>
      <c r="P240">
        <v>20998</v>
      </c>
      <c r="Q240">
        <v>18875.330000000002</v>
      </c>
      <c r="R240">
        <v>5264.2</v>
      </c>
      <c r="S240">
        <v>34606.78</v>
      </c>
      <c r="T240">
        <v>0</v>
      </c>
      <c r="U240">
        <v>4744.55</v>
      </c>
      <c r="V240">
        <v>0</v>
      </c>
      <c r="W240" s="181">
        <f t="shared" si="51"/>
        <v>25742.55</v>
      </c>
      <c r="X240" s="181">
        <f t="shared" si="52"/>
        <v>42.904249999999998</v>
      </c>
      <c r="Y240" s="174">
        <v>84488.85</v>
      </c>
      <c r="Z240" s="181">
        <f t="shared" si="53"/>
        <v>140.81475</v>
      </c>
      <c r="AA240" s="174">
        <v>0</v>
      </c>
      <c r="AB240" s="174">
        <v>24.852983559369079</v>
      </c>
      <c r="AC240" s="174">
        <v>22.340616542892938</v>
      </c>
      <c r="AD240" s="174">
        <v>6.2306446353572094</v>
      </c>
      <c r="AE240" s="174">
        <v>40.960174034798669</v>
      </c>
      <c r="AF240">
        <v>0</v>
      </c>
      <c r="AG240" s="106">
        <v>5.615593063463403</v>
      </c>
      <c r="AH240" s="106">
        <v>0</v>
      </c>
      <c r="AI240" s="106">
        <v>100</v>
      </c>
      <c r="AJ240">
        <v>40.229999999999997</v>
      </c>
      <c r="AK240">
        <v>42.9</v>
      </c>
      <c r="AL240">
        <v>57.68</v>
      </c>
      <c r="AM240">
        <v>140.81</v>
      </c>
      <c r="AN240" t="s">
        <v>1068</v>
      </c>
      <c r="AO240">
        <v>9.9</v>
      </c>
      <c r="AP240">
        <v>8.33</v>
      </c>
      <c r="AQ240">
        <v>12.806699999999999</v>
      </c>
      <c r="AR240" t="s">
        <v>1071</v>
      </c>
      <c r="AS240" t="s">
        <v>1073</v>
      </c>
      <c r="AT240" t="s">
        <v>1076</v>
      </c>
      <c r="AU240" t="s">
        <v>1078</v>
      </c>
      <c r="AV240" t="s">
        <v>1080</v>
      </c>
      <c r="AW240" t="s">
        <v>1083</v>
      </c>
      <c r="AX240" s="65">
        <f t="shared" si="66"/>
        <v>583.5</v>
      </c>
      <c r="AY240" s="65">
        <v>2862.47</v>
      </c>
      <c r="AZ240" s="106">
        <v>1086.941195935402</v>
      </c>
      <c r="BA240" s="65">
        <f t="shared" si="54"/>
        <v>4532.9111959354013</v>
      </c>
      <c r="BB240" s="65">
        <f t="shared" si="55"/>
        <v>24655.608804064599</v>
      </c>
      <c r="BC240" s="65">
        <f t="shared" si="56"/>
        <v>0</v>
      </c>
      <c r="BD240" s="65">
        <f t="shared" si="57"/>
        <v>23556.030000000002</v>
      </c>
      <c r="BE240" s="65">
        <f t="shared" si="58"/>
        <v>31744.309999999998</v>
      </c>
      <c r="BF240" s="65">
        <f t="shared" si="59"/>
        <v>79955.938804064601</v>
      </c>
      <c r="BG240" s="66">
        <f t="shared" si="60"/>
        <v>647.55874227648587</v>
      </c>
      <c r="BH240" s="66">
        <f t="shared" si="61"/>
        <v>42.509670351835517</v>
      </c>
      <c r="BI240" s="66">
        <f t="shared" si="62"/>
        <v>0</v>
      </c>
      <c r="BJ240" s="66">
        <f t="shared" si="63"/>
        <v>40.613844827586213</v>
      </c>
      <c r="BK240" s="66">
        <f t="shared" si="64"/>
        <v>54.731568965517241</v>
      </c>
      <c r="BL240" s="66">
        <f t="shared" si="65"/>
        <v>137.85506690355965</v>
      </c>
      <c r="BM240" s="207">
        <f t="shared" si="67"/>
        <v>39870.979999999996</v>
      </c>
    </row>
    <row r="241" spans="1:65" x14ac:dyDescent="0.35">
      <c r="A241" s="1">
        <v>390</v>
      </c>
      <c r="B241">
        <v>28</v>
      </c>
      <c r="C241" t="s">
        <v>37</v>
      </c>
      <c r="D241" t="s">
        <v>1454</v>
      </c>
      <c r="E241" s="6" t="s">
        <v>1115</v>
      </c>
      <c r="F241" s="7" t="s">
        <v>1116</v>
      </c>
      <c r="G241" s="6">
        <v>-8.0500000000000007</v>
      </c>
      <c r="H241" s="6">
        <v>-34.880000000000003</v>
      </c>
      <c r="I241" s="6">
        <v>10</v>
      </c>
      <c r="J241" s="8">
        <v>63550.072249703</v>
      </c>
      <c r="K241" t="s">
        <v>1166</v>
      </c>
      <c r="L241" t="s">
        <v>1062</v>
      </c>
      <c r="M241">
        <v>600</v>
      </c>
      <c r="N241">
        <v>600</v>
      </c>
      <c r="O241">
        <v>0</v>
      </c>
      <c r="P241">
        <v>23364.93</v>
      </c>
      <c r="Q241">
        <v>18875.330000000002</v>
      </c>
      <c r="R241">
        <v>5250.2</v>
      </c>
      <c r="S241">
        <v>34606.78</v>
      </c>
      <c r="T241">
        <v>0</v>
      </c>
      <c r="U241">
        <v>4744.55</v>
      </c>
      <c r="V241">
        <v>0</v>
      </c>
      <c r="W241" s="181">
        <f t="shared" si="51"/>
        <v>28109.48</v>
      </c>
      <c r="X241" s="181">
        <f t="shared" si="52"/>
        <v>46.849133333333334</v>
      </c>
      <c r="Y241" s="174">
        <v>86841.78</v>
      </c>
      <c r="Z241" s="181">
        <f t="shared" si="53"/>
        <v>144.7363</v>
      </c>
      <c r="AA241" s="174">
        <v>0</v>
      </c>
      <c r="AB241" s="174">
        <v>26.905171681188481</v>
      </c>
      <c r="AC241" s="174">
        <v>21.735309893463729</v>
      </c>
      <c r="AD241" s="174">
        <v>6.0457074924074563</v>
      </c>
      <c r="AE241" s="174">
        <v>39.850380772941321</v>
      </c>
      <c r="AF241">
        <v>0</v>
      </c>
      <c r="AG241" s="106">
        <v>5.4634416751936694</v>
      </c>
      <c r="AH241" s="106">
        <v>0</v>
      </c>
      <c r="AI241" s="106">
        <v>100</v>
      </c>
      <c r="AJ241">
        <v>40.21</v>
      </c>
      <c r="AK241">
        <v>46.85</v>
      </c>
      <c r="AL241">
        <v>57.68</v>
      </c>
      <c r="AM241">
        <v>144.74</v>
      </c>
      <c r="AN241" t="s">
        <v>1069</v>
      </c>
      <c r="AO241">
        <v>9.9</v>
      </c>
      <c r="AP241">
        <v>8.33</v>
      </c>
      <c r="AQ241">
        <v>12.806699999999999</v>
      </c>
      <c r="AR241" t="s">
        <v>1071</v>
      </c>
      <c r="AS241" t="s">
        <v>1073</v>
      </c>
      <c r="AT241" t="s">
        <v>1076</v>
      </c>
      <c r="AU241" t="s">
        <v>1078</v>
      </c>
      <c r="AV241" t="s">
        <v>1080</v>
      </c>
      <c r="AW241" t="s">
        <v>1083</v>
      </c>
      <c r="AX241" s="65">
        <f t="shared" si="66"/>
        <v>583.5</v>
      </c>
      <c r="AY241" s="65">
        <v>2862.47</v>
      </c>
      <c r="AZ241" s="106">
        <v>1201.4631335763188</v>
      </c>
      <c r="BA241" s="65">
        <f t="shared" si="54"/>
        <v>4647.4331335763181</v>
      </c>
      <c r="BB241" s="65">
        <f t="shared" si="55"/>
        <v>26908.016866423681</v>
      </c>
      <c r="BC241" s="65">
        <f t="shared" si="56"/>
        <v>0</v>
      </c>
      <c r="BD241" s="65">
        <f t="shared" si="57"/>
        <v>23542.030000000002</v>
      </c>
      <c r="BE241" s="65">
        <f t="shared" si="58"/>
        <v>31744.309999999998</v>
      </c>
      <c r="BF241" s="65">
        <f t="shared" si="59"/>
        <v>82194.346866423686</v>
      </c>
      <c r="BG241" s="66">
        <f t="shared" si="60"/>
        <v>663.91901908233115</v>
      </c>
      <c r="BH241" s="66">
        <f t="shared" si="61"/>
        <v>46.393132528316691</v>
      </c>
      <c r="BI241" s="66">
        <f t="shared" si="62"/>
        <v>0</v>
      </c>
      <c r="BJ241" s="66">
        <f t="shared" si="63"/>
        <v>40.589706896551725</v>
      </c>
      <c r="BK241" s="66">
        <f t="shared" si="64"/>
        <v>54.731568965517241</v>
      </c>
      <c r="BL241" s="66">
        <f t="shared" si="65"/>
        <v>141.71439114900636</v>
      </c>
      <c r="BM241" s="207">
        <f t="shared" si="67"/>
        <v>39856.979999999996</v>
      </c>
    </row>
    <row r="242" spans="1:65" x14ac:dyDescent="0.35">
      <c r="A242" s="1">
        <v>391</v>
      </c>
      <c r="B242">
        <v>28</v>
      </c>
      <c r="C242" t="s">
        <v>37</v>
      </c>
      <c r="D242" t="s">
        <v>1455</v>
      </c>
      <c r="E242" s="6" t="s">
        <v>1117</v>
      </c>
      <c r="F242" s="7" t="s">
        <v>1118</v>
      </c>
      <c r="G242" s="6">
        <v>-3.8</v>
      </c>
      <c r="H242" s="6">
        <v>-38.53</v>
      </c>
      <c r="I242" s="6">
        <v>41</v>
      </c>
      <c r="J242" s="8">
        <v>71394.000753582499</v>
      </c>
      <c r="K242" t="s">
        <v>1166</v>
      </c>
      <c r="L242" t="s">
        <v>1062</v>
      </c>
      <c r="M242">
        <v>600</v>
      </c>
      <c r="N242">
        <v>600</v>
      </c>
      <c r="O242">
        <v>0</v>
      </c>
      <c r="P242">
        <v>23643.27</v>
      </c>
      <c r="Q242">
        <v>18875.330000000002</v>
      </c>
      <c r="R242">
        <v>5255.2</v>
      </c>
      <c r="S242">
        <v>34606.78</v>
      </c>
      <c r="T242">
        <v>0</v>
      </c>
      <c r="U242">
        <v>4744.55</v>
      </c>
      <c r="V242">
        <v>0</v>
      </c>
      <c r="W242" s="181">
        <f t="shared" si="51"/>
        <v>28387.82</v>
      </c>
      <c r="X242" s="181">
        <f t="shared" si="52"/>
        <v>47.31303333333333</v>
      </c>
      <c r="Y242" s="174">
        <v>87125.119999999995</v>
      </c>
      <c r="Z242" s="181">
        <f t="shared" si="53"/>
        <v>145.20853333333332</v>
      </c>
      <c r="AA242" s="174">
        <v>0</v>
      </c>
      <c r="AB242" s="174">
        <v>27.13714483262692</v>
      </c>
      <c r="AC242" s="174">
        <v>21.664624393056791</v>
      </c>
      <c r="AD242" s="174">
        <v>6.0317850925198151</v>
      </c>
      <c r="AE242" s="174">
        <v>39.720783167931359</v>
      </c>
      <c r="AF242">
        <v>0</v>
      </c>
      <c r="AG242" s="106">
        <v>5.4456739916111454</v>
      </c>
      <c r="AH242" s="106">
        <v>0</v>
      </c>
      <c r="AI242" s="106">
        <v>100</v>
      </c>
      <c r="AJ242">
        <v>40.22</v>
      </c>
      <c r="AK242">
        <v>47.31</v>
      </c>
      <c r="AL242">
        <v>57.68</v>
      </c>
      <c r="AM242">
        <v>145.21</v>
      </c>
      <c r="AN242" t="s">
        <v>1070</v>
      </c>
      <c r="AO242">
        <v>9.9</v>
      </c>
      <c r="AP242">
        <v>8.33</v>
      </c>
      <c r="AQ242">
        <v>12.806699999999999</v>
      </c>
      <c r="AR242" t="s">
        <v>1071</v>
      </c>
      <c r="AS242" t="s">
        <v>1073</v>
      </c>
      <c r="AT242" t="s">
        <v>1076</v>
      </c>
      <c r="AU242" t="s">
        <v>1078</v>
      </c>
      <c r="AV242" t="s">
        <v>1080</v>
      </c>
      <c r="AW242" t="s">
        <v>1083</v>
      </c>
      <c r="AX242" s="65">
        <f t="shared" si="66"/>
        <v>583.5</v>
      </c>
      <c r="AY242" s="65">
        <v>2862.47</v>
      </c>
      <c r="AZ242" s="106">
        <v>1188.4117991412409</v>
      </c>
      <c r="BA242" s="65">
        <f t="shared" si="54"/>
        <v>4634.3817991412407</v>
      </c>
      <c r="BB242" s="65">
        <f t="shared" si="55"/>
        <v>27199.408200858757</v>
      </c>
      <c r="BC242" s="65">
        <f t="shared" si="56"/>
        <v>0</v>
      </c>
      <c r="BD242" s="65">
        <f t="shared" si="57"/>
        <v>23547.030000000002</v>
      </c>
      <c r="BE242" s="65">
        <f t="shared" si="58"/>
        <v>31744.309999999998</v>
      </c>
      <c r="BF242" s="65">
        <f t="shared" si="59"/>
        <v>82490.738200858759</v>
      </c>
      <c r="BG242" s="66">
        <f t="shared" si="60"/>
        <v>662.05454273446298</v>
      </c>
      <c r="BH242" s="66">
        <f t="shared" si="61"/>
        <v>46.895531380790963</v>
      </c>
      <c r="BI242" s="66">
        <f t="shared" si="62"/>
        <v>0</v>
      </c>
      <c r="BJ242" s="66">
        <f t="shared" si="63"/>
        <v>40.598327586206899</v>
      </c>
      <c r="BK242" s="66">
        <f t="shared" si="64"/>
        <v>54.731568965517241</v>
      </c>
      <c r="BL242" s="66">
        <f t="shared" si="65"/>
        <v>142.22541069113578</v>
      </c>
      <c r="BM242" s="207">
        <f t="shared" si="67"/>
        <v>39861.979999999996</v>
      </c>
    </row>
    <row r="243" spans="1:65" x14ac:dyDescent="0.35">
      <c r="A243" s="1">
        <v>392</v>
      </c>
      <c r="B243">
        <v>29</v>
      </c>
      <c r="C243" t="s">
        <v>37</v>
      </c>
      <c r="D243" t="s">
        <v>1456</v>
      </c>
      <c r="E243" s="6" t="s">
        <v>1104</v>
      </c>
      <c r="F243" s="7" t="s">
        <v>1105</v>
      </c>
      <c r="G243" s="6">
        <v>-22.74</v>
      </c>
      <c r="H243" s="6">
        <v>-45.59</v>
      </c>
      <c r="I243" s="6">
        <v>1642</v>
      </c>
      <c r="J243" s="8">
        <v>3495.45982983364</v>
      </c>
      <c r="K243" t="s">
        <v>1166</v>
      </c>
      <c r="L243" t="s">
        <v>1062</v>
      </c>
      <c r="M243">
        <v>600</v>
      </c>
      <c r="N243">
        <v>600</v>
      </c>
      <c r="O243">
        <v>387.45</v>
      </c>
      <c r="P243">
        <v>9191.02</v>
      </c>
      <c r="Q243">
        <v>18875.330000000002</v>
      </c>
      <c r="R243">
        <v>5265.2</v>
      </c>
      <c r="S243">
        <v>34606.78</v>
      </c>
      <c r="T243">
        <v>0</v>
      </c>
      <c r="U243">
        <v>4572.29</v>
      </c>
      <c r="V243">
        <v>0</v>
      </c>
      <c r="W243" s="181">
        <f t="shared" si="51"/>
        <v>13763.310000000001</v>
      </c>
      <c r="X243" s="181">
        <f t="shared" si="52"/>
        <v>22.938850000000002</v>
      </c>
      <c r="Y243" s="174">
        <v>72898.06</v>
      </c>
      <c r="Z243" s="181">
        <f t="shared" si="53"/>
        <v>121.49676666666666</v>
      </c>
      <c r="AA243" s="174">
        <v>0.53149562553516516</v>
      </c>
      <c r="AB243" s="174">
        <v>12.60804471339841</v>
      </c>
      <c r="AC243" s="174">
        <v>25.892774101258659</v>
      </c>
      <c r="AD243" s="174">
        <v>7.2226887793721817</v>
      </c>
      <c r="AE243" s="174">
        <v>47.472840841031982</v>
      </c>
      <c r="AF243">
        <v>0</v>
      </c>
      <c r="AG243" s="106">
        <v>6.2721696571897798</v>
      </c>
      <c r="AH243" s="106">
        <v>0</v>
      </c>
      <c r="AI243" s="106">
        <v>100</v>
      </c>
      <c r="AJ243">
        <v>40.229999999999997</v>
      </c>
      <c r="AK243">
        <v>23.58</v>
      </c>
      <c r="AL243">
        <v>57.68</v>
      </c>
      <c r="AM243">
        <v>121.5</v>
      </c>
      <c r="AN243" t="s">
        <v>1063</v>
      </c>
      <c r="AO243">
        <v>9.9</v>
      </c>
      <c r="AP243">
        <v>8.33</v>
      </c>
      <c r="AQ243">
        <v>12.806699999999999</v>
      </c>
      <c r="AR243" t="s">
        <v>1071</v>
      </c>
      <c r="AS243" t="s">
        <v>1073</v>
      </c>
      <c r="AT243" t="s">
        <v>1076</v>
      </c>
      <c r="AU243" t="s">
        <v>1078</v>
      </c>
      <c r="AV243" t="s">
        <v>1080</v>
      </c>
      <c r="AW243" t="s">
        <v>1084</v>
      </c>
      <c r="AX243" s="65">
        <f t="shared" si="66"/>
        <v>583.5</v>
      </c>
      <c r="AY243" s="65">
        <v>2862.47</v>
      </c>
      <c r="AZ243" s="106">
        <v>514.97976743999357</v>
      </c>
      <c r="BA243" s="65">
        <f t="shared" si="54"/>
        <v>3960.9497674399936</v>
      </c>
      <c r="BB243" s="65">
        <f t="shared" si="55"/>
        <v>13248.330232560007</v>
      </c>
      <c r="BC243" s="65">
        <f t="shared" si="56"/>
        <v>387.45</v>
      </c>
      <c r="BD243" s="65">
        <f t="shared" si="57"/>
        <v>23557.030000000002</v>
      </c>
      <c r="BE243" s="65">
        <f t="shared" si="58"/>
        <v>31744.309999999998</v>
      </c>
      <c r="BF243" s="65">
        <f t="shared" si="59"/>
        <v>68937.110232560008</v>
      </c>
      <c r="BG243" s="66">
        <f t="shared" si="60"/>
        <v>565.84996677714196</v>
      </c>
      <c r="BH243" s="66">
        <f t="shared" si="61"/>
        <v>22.841948676827599</v>
      </c>
      <c r="BI243" s="66">
        <f t="shared" si="62"/>
        <v>0.64574999999999994</v>
      </c>
      <c r="BJ243" s="66">
        <f t="shared" si="63"/>
        <v>40.615568965517248</v>
      </c>
      <c r="BK243" s="66">
        <f t="shared" si="64"/>
        <v>54.731568965517241</v>
      </c>
      <c r="BL243" s="66">
        <f t="shared" si="65"/>
        <v>118.85708660786209</v>
      </c>
      <c r="BM243" s="207">
        <f t="shared" si="67"/>
        <v>39871.979999999996</v>
      </c>
    </row>
    <row r="244" spans="1:65" x14ac:dyDescent="0.35">
      <c r="A244" s="1">
        <v>393</v>
      </c>
      <c r="B244">
        <v>29</v>
      </c>
      <c r="C244" t="s">
        <v>37</v>
      </c>
      <c r="D244" t="s">
        <v>1457</v>
      </c>
      <c r="E244" s="6" t="s">
        <v>1104</v>
      </c>
      <c r="F244" s="7" t="s">
        <v>1106</v>
      </c>
      <c r="G244" s="6">
        <v>-23.85</v>
      </c>
      <c r="H244" s="6">
        <v>-46.64</v>
      </c>
      <c r="I244" s="6">
        <v>792</v>
      </c>
      <c r="J244" s="8">
        <v>14172.2970393051</v>
      </c>
      <c r="K244" t="s">
        <v>1166</v>
      </c>
      <c r="L244" t="s">
        <v>1062</v>
      </c>
      <c r="M244">
        <v>600</v>
      </c>
      <c r="N244">
        <v>600</v>
      </c>
      <c r="O244">
        <v>72.77</v>
      </c>
      <c r="P244">
        <v>13047.75</v>
      </c>
      <c r="Q244">
        <v>18875.330000000002</v>
      </c>
      <c r="R244">
        <v>5266.4</v>
      </c>
      <c r="S244">
        <v>34606.78</v>
      </c>
      <c r="T244">
        <v>0</v>
      </c>
      <c r="U244">
        <v>4572.29</v>
      </c>
      <c r="V244">
        <v>0</v>
      </c>
      <c r="W244" s="181">
        <f t="shared" si="51"/>
        <v>17620.04</v>
      </c>
      <c r="X244" s="181">
        <f t="shared" si="52"/>
        <v>29.366733333333336</v>
      </c>
      <c r="Y244" s="174">
        <v>76441.320000000007</v>
      </c>
      <c r="Z244" s="181">
        <f t="shared" si="53"/>
        <v>127.40220000000001</v>
      </c>
      <c r="AA244" s="174">
        <v>9.519720486250105E-2</v>
      </c>
      <c r="AB244" s="174">
        <v>17.068975261023748</v>
      </c>
      <c r="AC244" s="174">
        <v>24.692574644184589</v>
      </c>
      <c r="AD244" s="174">
        <v>6.8894676334736227</v>
      </c>
      <c r="AE244" s="174">
        <v>45.272347468620367</v>
      </c>
      <c r="AF244">
        <v>0</v>
      </c>
      <c r="AG244" s="106">
        <v>5.9814377878351648</v>
      </c>
      <c r="AH244" s="106">
        <v>0</v>
      </c>
      <c r="AI244" s="106">
        <v>100</v>
      </c>
      <c r="AJ244">
        <v>40.24</v>
      </c>
      <c r="AK244">
        <v>29.49</v>
      </c>
      <c r="AL244">
        <v>57.68</v>
      </c>
      <c r="AM244">
        <v>127.4</v>
      </c>
      <c r="AN244" t="s">
        <v>1064</v>
      </c>
      <c r="AO244">
        <v>9.9</v>
      </c>
      <c r="AP244">
        <v>8.33</v>
      </c>
      <c r="AQ244">
        <v>12.806699999999999</v>
      </c>
      <c r="AR244" t="s">
        <v>1071</v>
      </c>
      <c r="AS244" t="s">
        <v>1073</v>
      </c>
      <c r="AT244" t="s">
        <v>1076</v>
      </c>
      <c r="AU244" t="s">
        <v>1078</v>
      </c>
      <c r="AV244" t="s">
        <v>1080</v>
      </c>
      <c r="AW244" t="s">
        <v>1084</v>
      </c>
      <c r="AX244" s="65">
        <f t="shared" si="66"/>
        <v>583.5</v>
      </c>
      <c r="AY244" s="65">
        <v>2862.47</v>
      </c>
      <c r="AZ244" s="106">
        <v>711.4609838281491</v>
      </c>
      <c r="BA244" s="65">
        <f t="shared" si="54"/>
        <v>4157.4309838281488</v>
      </c>
      <c r="BB244" s="65">
        <f t="shared" si="55"/>
        <v>16908.579016171851</v>
      </c>
      <c r="BC244" s="65">
        <f t="shared" si="56"/>
        <v>72.77</v>
      </c>
      <c r="BD244" s="65">
        <f t="shared" si="57"/>
        <v>23558.230000000003</v>
      </c>
      <c r="BE244" s="65">
        <f t="shared" si="58"/>
        <v>31744.309999999998</v>
      </c>
      <c r="BF244" s="65">
        <f t="shared" si="59"/>
        <v>72283.889016171859</v>
      </c>
      <c r="BG244" s="66">
        <f t="shared" si="60"/>
        <v>593.91871197544981</v>
      </c>
      <c r="BH244" s="66">
        <f t="shared" si="61"/>
        <v>29.152722441675603</v>
      </c>
      <c r="BI244" s="66">
        <f t="shared" si="62"/>
        <v>0.12128333333333333</v>
      </c>
      <c r="BJ244" s="66">
        <f t="shared" si="63"/>
        <v>40.617637931034487</v>
      </c>
      <c r="BK244" s="66">
        <f t="shared" si="64"/>
        <v>54.731568965517241</v>
      </c>
      <c r="BL244" s="66">
        <f t="shared" si="65"/>
        <v>124.62739485546872</v>
      </c>
      <c r="BM244" s="207">
        <f t="shared" si="67"/>
        <v>39873.18</v>
      </c>
    </row>
    <row r="245" spans="1:65" x14ac:dyDescent="0.35">
      <c r="A245" s="1">
        <v>394</v>
      </c>
      <c r="B245">
        <v>29</v>
      </c>
      <c r="C245" t="s">
        <v>37</v>
      </c>
      <c r="D245" t="s">
        <v>1458</v>
      </c>
      <c r="E245" s="6" t="s">
        <v>1107</v>
      </c>
      <c r="F245" s="7" t="s">
        <v>1108</v>
      </c>
      <c r="G245" s="6">
        <v>-30.03</v>
      </c>
      <c r="H245" s="6">
        <v>-51.23</v>
      </c>
      <c r="I245" s="6">
        <v>47</v>
      </c>
      <c r="J245" s="8">
        <v>23954.0527728093</v>
      </c>
      <c r="K245" t="s">
        <v>1166</v>
      </c>
      <c r="L245" t="s">
        <v>1062</v>
      </c>
      <c r="M245">
        <v>600</v>
      </c>
      <c r="N245">
        <v>600</v>
      </c>
      <c r="O245">
        <v>122.62</v>
      </c>
      <c r="P245">
        <v>14123.66</v>
      </c>
      <c r="Q245">
        <v>18875.330000000002</v>
      </c>
      <c r="R245">
        <v>5272.4</v>
      </c>
      <c r="S245">
        <v>34606.78</v>
      </c>
      <c r="T245">
        <v>0</v>
      </c>
      <c r="U245">
        <v>4572.29</v>
      </c>
      <c r="V245">
        <v>0</v>
      </c>
      <c r="W245" s="181">
        <f t="shared" si="51"/>
        <v>18695.95</v>
      </c>
      <c r="X245" s="181">
        <f t="shared" si="52"/>
        <v>31.159916666666668</v>
      </c>
      <c r="Y245" s="174">
        <v>77573.070000000007</v>
      </c>
      <c r="Z245" s="181">
        <f t="shared" si="53"/>
        <v>129.28845000000001</v>
      </c>
      <c r="AA245" s="174">
        <v>0.15807032002214169</v>
      </c>
      <c r="AB245" s="174">
        <v>18.206911238655369</v>
      </c>
      <c r="AC245" s="174">
        <v>24.332323060051639</v>
      </c>
      <c r="AD245" s="174">
        <v>6.7966885930903578</v>
      </c>
      <c r="AE245" s="174">
        <v>44.611847900308703</v>
      </c>
      <c r="AF245">
        <v>0</v>
      </c>
      <c r="AG245" s="106">
        <v>5.8941717789433881</v>
      </c>
      <c r="AH245" s="106">
        <v>0</v>
      </c>
      <c r="AI245" s="106">
        <v>100</v>
      </c>
      <c r="AJ245">
        <v>40.25</v>
      </c>
      <c r="AK245">
        <v>31.36</v>
      </c>
      <c r="AL245">
        <v>57.68</v>
      </c>
      <c r="AM245">
        <v>129.29</v>
      </c>
      <c r="AN245" t="s">
        <v>1065</v>
      </c>
      <c r="AO245">
        <v>9.9</v>
      </c>
      <c r="AP245">
        <v>8.33</v>
      </c>
      <c r="AQ245">
        <v>12.806699999999999</v>
      </c>
      <c r="AR245" t="s">
        <v>1071</v>
      </c>
      <c r="AS245" t="s">
        <v>1073</v>
      </c>
      <c r="AT245" t="s">
        <v>1076</v>
      </c>
      <c r="AU245" t="s">
        <v>1078</v>
      </c>
      <c r="AV245" t="s">
        <v>1080</v>
      </c>
      <c r="AW245" t="s">
        <v>1084</v>
      </c>
      <c r="AX245" s="65">
        <f t="shared" si="66"/>
        <v>583.5</v>
      </c>
      <c r="AY245" s="65">
        <v>2862.47</v>
      </c>
      <c r="AZ245" s="106">
        <v>779.56850608516868</v>
      </c>
      <c r="BA245" s="65">
        <f t="shared" si="54"/>
        <v>4225.5385060851686</v>
      </c>
      <c r="BB245" s="65">
        <f t="shared" si="55"/>
        <v>17916.381493914832</v>
      </c>
      <c r="BC245" s="65">
        <f t="shared" si="56"/>
        <v>122.62</v>
      </c>
      <c r="BD245" s="65">
        <f t="shared" si="57"/>
        <v>23564.230000000003</v>
      </c>
      <c r="BE245" s="65">
        <f t="shared" si="58"/>
        <v>31744.309999999998</v>
      </c>
      <c r="BF245" s="65">
        <f t="shared" si="59"/>
        <v>73347.531493914837</v>
      </c>
      <c r="BG245" s="66">
        <f t="shared" si="60"/>
        <v>603.64835801216691</v>
      </c>
      <c r="BH245" s="66">
        <f t="shared" si="61"/>
        <v>30.890312920542815</v>
      </c>
      <c r="BI245" s="66">
        <f t="shared" si="62"/>
        <v>0.20436666666666667</v>
      </c>
      <c r="BJ245" s="66">
        <f t="shared" si="63"/>
        <v>40.627982758620696</v>
      </c>
      <c r="BK245" s="66">
        <f t="shared" si="64"/>
        <v>54.731568965517241</v>
      </c>
      <c r="BL245" s="66">
        <f t="shared" si="65"/>
        <v>126.46126119640489</v>
      </c>
      <c r="BM245" s="207">
        <f t="shared" si="67"/>
        <v>39879.18</v>
      </c>
    </row>
    <row r="246" spans="1:65" x14ac:dyDescent="0.35">
      <c r="A246" s="1">
        <v>395</v>
      </c>
      <c r="B246">
        <v>29</v>
      </c>
      <c r="C246" t="s">
        <v>37</v>
      </c>
      <c r="D246" t="s">
        <v>1459</v>
      </c>
      <c r="E246" s="6" t="s">
        <v>1109</v>
      </c>
      <c r="F246" s="7" t="s">
        <v>1110</v>
      </c>
      <c r="G246" s="6">
        <v>-15.37</v>
      </c>
      <c r="H246" s="6">
        <v>-48.78</v>
      </c>
      <c r="I246" s="6">
        <v>770</v>
      </c>
      <c r="J246" s="8">
        <v>31081.371963744201</v>
      </c>
      <c r="K246" t="s">
        <v>1166</v>
      </c>
      <c r="L246" t="s">
        <v>1062</v>
      </c>
      <c r="M246">
        <v>600</v>
      </c>
      <c r="N246">
        <v>600</v>
      </c>
      <c r="O246">
        <v>0.39</v>
      </c>
      <c r="P246">
        <v>19496.45</v>
      </c>
      <c r="Q246">
        <v>18875.330000000002</v>
      </c>
      <c r="R246">
        <v>5266.4</v>
      </c>
      <c r="S246">
        <v>34606.78</v>
      </c>
      <c r="T246">
        <v>0</v>
      </c>
      <c r="U246">
        <v>4572.29</v>
      </c>
      <c r="V246">
        <v>0</v>
      </c>
      <c r="W246" s="181">
        <f t="shared" si="51"/>
        <v>24068.74</v>
      </c>
      <c r="X246" s="181">
        <f t="shared" si="52"/>
        <v>40.114566666666668</v>
      </c>
      <c r="Y246" s="174">
        <v>82817.63</v>
      </c>
      <c r="Z246" s="181">
        <f t="shared" si="53"/>
        <v>138.02938333333333</v>
      </c>
      <c r="AA246" s="174">
        <v>4.7091422442298818E-4</v>
      </c>
      <c r="AB246" s="174">
        <v>23.541424694234792</v>
      </c>
      <c r="AC246" s="174">
        <v>22.79143945558452</v>
      </c>
      <c r="AD246" s="174">
        <v>6.3590324910287803</v>
      </c>
      <c r="AE246" s="174">
        <v>41.786730675581993</v>
      </c>
      <c r="AF246">
        <v>0</v>
      </c>
      <c r="AG246" s="106">
        <v>5.5209138440691907</v>
      </c>
      <c r="AH246" s="106">
        <v>0</v>
      </c>
      <c r="AI246" s="106">
        <v>100</v>
      </c>
      <c r="AJ246">
        <v>40.24</v>
      </c>
      <c r="AK246">
        <v>40.119999999999997</v>
      </c>
      <c r="AL246">
        <v>57.68</v>
      </c>
      <c r="AM246">
        <v>138.03</v>
      </c>
      <c r="AN246" t="s">
        <v>1066</v>
      </c>
      <c r="AO246">
        <v>9.9</v>
      </c>
      <c r="AP246">
        <v>8.33</v>
      </c>
      <c r="AQ246">
        <v>12.806699999999999</v>
      </c>
      <c r="AR246" t="s">
        <v>1071</v>
      </c>
      <c r="AS246" t="s">
        <v>1073</v>
      </c>
      <c r="AT246" t="s">
        <v>1076</v>
      </c>
      <c r="AU246" t="s">
        <v>1078</v>
      </c>
      <c r="AV246" t="s">
        <v>1080</v>
      </c>
      <c r="AW246" t="s">
        <v>1084</v>
      </c>
      <c r="AX246" s="65">
        <f t="shared" si="66"/>
        <v>583.5</v>
      </c>
      <c r="AY246" s="65">
        <v>2862.47</v>
      </c>
      <c r="AZ246" s="106">
        <v>1039.1863903018407</v>
      </c>
      <c r="BA246" s="65">
        <f t="shared" si="54"/>
        <v>4485.1563903018405</v>
      </c>
      <c r="BB246" s="65">
        <f t="shared" si="55"/>
        <v>23029.55360969816</v>
      </c>
      <c r="BC246" s="65">
        <f t="shared" si="56"/>
        <v>0.39</v>
      </c>
      <c r="BD246" s="65">
        <f t="shared" si="57"/>
        <v>23558.230000000003</v>
      </c>
      <c r="BE246" s="65">
        <f t="shared" si="58"/>
        <v>31744.309999999998</v>
      </c>
      <c r="BF246" s="65">
        <f t="shared" si="59"/>
        <v>78332.473609698165</v>
      </c>
      <c r="BG246" s="66">
        <f t="shared" si="60"/>
        <v>640.73662718597723</v>
      </c>
      <c r="BH246" s="66">
        <f t="shared" si="61"/>
        <v>39.706126913272691</v>
      </c>
      <c r="BI246" s="66">
        <f t="shared" si="62"/>
        <v>6.4999999999999997E-4</v>
      </c>
      <c r="BJ246" s="66">
        <f t="shared" si="63"/>
        <v>40.617637931034487</v>
      </c>
      <c r="BK246" s="66">
        <f t="shared" si="64"/>
        <v>54.731568965517241</v>
      </c>
      <c r="BL246" s="66">
        <f t="shared" si="65"/>
        <v>135.0559889822382</v>
      </c>
      <c r="BM246" s="207">
        <f t="shared" si="67"/>
        <v>39873.18</v>
      </c>
    </row>
    <row r="247" spans="1:65" x14ac:dyDescent="0.35">
      <c r="A247" s="1">
        <v>396</v>
      </c>
      <c r="B247">
        <v>29</v>
      </c>
      <c r="C247" t="s">
        <v>37</v>
      </c>
      <c r="D247" t="s">
        <v>1460</v>
      </c>
      <c r="E247" s="6" t="s">
        <v>1111</v>
      </c>
      <c r="F247" s="7" t="s">
        <v>1112</v>
      </c>
      <c r="G247" s="6">
        <v>-22.86</v>
      </c>
      <c r="H247" s="6">
        <v>-43.41</v>
      </c>
      <c r="I247" s="6">
        <v>45</v>
      </c>
      <c r="J247" s="8">
        <v>45016.2336447989</v>
      </c>
      <c r="K247" t="s">
        <v>1166</v>
      </c>
      <c r="L247" t="s">
        <v>1062</v>
      </c>
      <c r="M247">
        <v>600</v>
      </c>
      <c r="N247">
        <v>600</v>
      </c>
      <c r="O247">
        <v>0</v>
      </c>
      <c r="P247">
        <v>18839.28</v>
      </c>
      <c r="Q247">
        <v>18875.330000000002</v>
      </c>
      <c r="R247">
        <v>5262.4</v>
      </c>
      <c r="S247">
        <v>34606.78</v>
      </c>
      <c r="T247">
        <v>0</v>
      </c>
      <c r="U247">
        <v>4572.29</v>
      </c>
      <c r="V247">
        <v>0</v>
      </c>
      <c r="W247" s="181">
        <f t="shared" si="51"/>
        <v>23411.57</v>
      </c>
      <c r="X247" s="181">
        <f t="shared" si="52"/>
        <v>39.019283333333334</v>
      </c>
      <c r="Y247" s="174">
        <v>82156.070000000007</v>
      </c>
      <c r="Z247" s="181">
        <f t="shared" si="53"/>
        <v>136.92678333333333</v>
      </c>
      <c r="AA247" s="174">
        <v>0</v>
      </c>
      <c r="AB247" s="174">
        <v>22.931087136957739</v>
      </c>
      <c r="AC247" s="174">
        <v>22.974967035302441</v>
      </c>
      <c r="AD247" s="174">
        <v>6.4053696823618749</v>
      </c>
      <c r="AE247" s="174">
        <v>42.123217432382042</v>
      </c>
      <c r="AF247">
        <v>0</v>
      </c>
      <c r="AG247" s="106">
        <v>5.5653708849510446</v>
      </c>
      <c r="AH247" s="106">
        <v>0</v>
      </c>
      <c r="AI247" s="106">
        <v>100</v>
      </c>
      <c r="AJ247">
        <v>40.229999999999997</v>
      </c>
      <c r="AK247">
        <v>39.020000000000003</v>
      </c>
      <c r="AL247">
        <v>57.68</v>
      </c>
      <c r="AM247">
        <v>136.93</v>
      </c>
      <c r="AN247" t="s">
        <v>1067</v>
      </c>
      <c r="AO247">
        <v>9.9</v>
      </c>
      <c r="AP247">
        <v>8.33</v>
      </c>
      <c r="AQ247">
        <v>12.806699999999999</v>
      </c>
      <c r="AR247" t="s">
        <v>1071</v>
      </c>
      <c r="AS247" t="s">
        <v>1073</v>
      </c>
      <c r="AT247" t="s">
        <v>1076</v>
      </c>
      <c r="AU247" t="s">
        <v>1078</v>
      </c>
      <c r="AV247" t="s">
        <v>1080</v>
      </c>
      <c r="AW247" t="s">
        <v>1084</v>
      </c>
      <c r="AX247" s="65">
        <f t="shared" si="66"/>
        <v>583.5</v>
      </c>
      <c r="AY247" s="65">
        <v>2862.47</v>
      </c>
      <c r="AZ247" s="106">
        <v>1026.4830368627354</v>
      </c>
      <c r="BA247" s="65">
        <f t="shared" si="54"/>
        <v>4472.4530368627347</v>
      </c>
      <c r="BB247" s="65">
        <f t="shared" si="55"/>
        <v>22385.086963137263</v>
      </c>
      <c r="BC247" s="65">
        <f t="shared" si="56"/>
        <v>0</v>
      </c>
      <c r="BD247" s="65">
        <f t="shared" si="57"/>
        <v>23554.230000000003</v>
      </c>
      <c r="BE247" s="65">
        <f t="shared" si="58"/>
        <v>31744.309999999998</v>
      </c>
      <c r="BF247" s="65">
        <f t="shared" si="59"/>
        <v>77683.616963137276</v>
      </c>
      <c r="BG247" s="66">
        <f t="shared" si="60"/>
        <v>638.92186240896206</v>
      </c>
      <c r="BH247" s="66">
        <f t="shared" si="61"/>
        <v>38.594977522650453</v>
      </c>
      <c r="BI247" s="66">
        <f t="shared" si="62"/>
        <v>0</v>
      </c>
      <c r="BJ247" s="66">
        <f t="shared" si="63"/>
        <v>40.610741379310348</v>
      </c>
      <c r="BK247" s="66">
        <f t="shared" si="64"/>
        <v>54.731568965517241</v>
      </c>
      <c r="BL247" s="66">
        <f t="shared" si="65"/>
        <v>133.93727062609875</v>
      </c>
      <c r="BM247" s="207">
        <f t="shared" si="67"/>
        <v>39869.18</v>
      </c>
    </row>
    <row r="248" spans="1:65" x14ac:dyDescent="0.35">
      <c r="A248" s="1">
        <v>397</v>
      </c>
      <c r="B248">
        <v>29</v>
      </c>
      <c r="C248" t="s">
        <v>37</v>
      </c>
      <c r="D248" t="s">
        <v>1461</v>
      </c>
      <c r="E248" s="6" t="s">
        <v>1113</v>
      </c>
      <c r="F248" s="7" t="s">
        <v>1114</v>
      </c>
      <c r="G248" s="6">
        <v>-20.32</v>
      </c>
      <c r="H248" s="6">
        <v>-40.340000000000003</v>
      </c>
      <c r="I248" s="6">
        <v>9</v>
      </c>
      <c r="J248" s="8">
        <v>54061.366139626101</v>
      </c>
      <c r="K248" t="s">
        <v>1166</v>
      </c>
      <c r="L248" t="s">
        <v>1062</v>
      </c>
      <c r="M248">
        <v>600</v>
      </c>
      <c r="N248">
        <v>600</v>
      </c>
      <c r="O248">
        <v>0</v>
      </c>
      <c r="P248">
        <v>20210.580000000002</v>
      </c>
      <c r="Q248">
        <v>18875.330000000002</v>
      </c>
      <c r="R248">
        <v>5264.2</v>
      </c>
      <c r="S248">
        <v>34606.78</v>
      </c>
      <c r="T248">
        <v>0</v>
      </c>
      <c r="U248">
        <v>4572.29</v>
      </c>
      <c r="V248">
        <v>0</v>
      </c>
      <c r="W248" s="181">
        <f t="shared" si="51"/>
        <v>24782.870000000003</v>
      </c>
      <c r="X248" s="181">
        <f t="shared" si="52"/>
        <v>41.30478333333334</v>
      </c>
      <c r="Y248" s="174">
        <v>83529.17</v>
      </c>
      <c r="Z248" s="181">
        <f t="shared" si="53"/>
        <v>139.21528333333333</v>
      </c>
      <c r="AA248" s="174">
        <v>0</v>
      </c>
      <c r="AB248" s="174">
        <v>24.19583482033881</v>
      </c>
      <c r="AC248" s="174">
        <v>22.597291461174581</v>
      </c>
      <c r="AD248" s="174">
        <v>6.3022295085656914</v>
      </c>
      <c r="AE248" s="174">
        <v>41.43077202850214</v>
      </c>
      <c r="AF248">
        <v>0</v>
      </c>
      <c r="AG248" s="106">
        <v>5.4738841532844154</v>
      </c>
      <c r="AH248" s="106">
        <v>0</v>
      </c>
      <c r="AI248" s="106">
        <v>100</v>
      </c>
      <c r="AJ248">
        <v>40.229999999999997</v>
      </c>
      <c r="AK248">
        <v>41.3</v>
      </c>
      <c r="AL248">
        <v>57.68</v>
      </c>
      <c r="AM248">
        <v>139.22</v>
      </c>
      <c r="AN248" t="s">
        <v>1068</v>
      </c>
      <c r="AO248">
        <v>9.9</v>
      </c>
      <c r="AP248">
        <v>8.33</v>
      </c>
      <c r="AQ248">
        <v>12.806699999999999</v>
      </c>
      <c r="AR248" t="s">
        <v>1071</v>
      </c>
      <c r="AS248" t="s">
        <v>1073</v>
      </c>
      <c r="AT248" t="s">
        <v>1076</v>
      </c>
      <c r="AU248" t="s">
        <v>1078</v>
      </c>
      <c r="AV248" t="s">
        <v>1080</v>
      </c>
      <c r="AW248" t="s">
        <v>1084</v>
      </c>
      <c r="AX248" s="65">
        <f t="shared" si="66"/>
        <v>583.5</v>
      </c>
      <c r="AY248" s="65">
        <v>2862.47</v>
      </c>
      <c r="AZ248" s="106">
        <v>1085.751211070341</v>
      </c>
      <c r="BA248" s="65">
        <f t="shared" si="54"/>
        <v>4531.7212110703404</v>
      </c>
      <c r="BB248" s="65">
        <f t="shared" si="55"/>
        <v>23697.118788929663</v>
      </c>
      <c r="BC248" s="65">
        <f t="shared" si="56"/>
        <v>0</v>
      </c>
      <c r="BD248" s="65">
        <f t="shared" si="57"/>
        <v>23556.030000000002</v>
      </c>
      <c r="BE248" s="65">
        <f t="shared" si="58"/>
        <v>31744.309999999998</v>
      </c>
      <c r="BF248" s="65">
        <f t="shared" si="59"/>
        <v>78997.448788929658</v>
      </c>
      <c r="BG248" s="66">
        <f t="shared" si="60"/>
        <v>647.38874443862005</v>
      </c>
      <c r="BH248" s="66">
        <f t="shared" si="61"/>
        <v>40.85710136022356</v>
      </c>
      <c r="BI248" s="66">
        <f t="shared" si="62"/>
        <v>0</v>
      </c>
      <c r="BJ248" s="66">
        <f t="shared" si="63"/>
        <v>40.613844827586213</v>
      </c>
      <c r="BK248" s="66">
        <f t="shared" si="64"/>
        <v>54.731568965517241</v>
      </c>
      <c r="BL248" s="66">
        <f t="shared" si="65"/>
        <v>136.20249791194769</v>
      </c>
      <c r="BM248" s="207">
        <f t="shared" si="67"/>
        <v>39870.979999999996</v>
      </c>
    </row>
    <row r="249" spans="1:65" x14ac:dyDescent="0.35">
      <c r="A249" s="1">
        <v>398</v>
      </c>
      <c r="B249">
        <v>29</v>
      </c>
      <c r="C249" t="s">
        <v>37</v>
      </c>
      <c r="D249" t="s">
        <v>1462</v>
      </c>
      <c r="E249" s="6" t="s">
        <v>1115</v>
      </c>
      <c r="F249" s="7" t="s">
        <v>1116</v>
      </c>
      <c r="G249" s="6">
        <v>-8.0500000000000007</v>
      </c>
      <c r="H249" s="6">
        <v>-34.880000000000003</v>
      </c>
      <c r="I249" s="6">
        <v>10</v>
      </c>
      <c r="J249" s="8">
        <v>63550.072249703</v>
      </c>
      <c r="K249" t="s">
        <v>1166</v>
      </c>
      <c r="L249" t="s">
        <v>1062</v>
      </c>
      <c r="M249">
        <v>600</v>
      </c>
      <c r="N249">
        <v>600</v>
      </c>
      <c r="O249">
        <v>0</v>
      </c>
      <c r="P249">
        <v>22163.4</v>
      </c>
      <c r="Q249">
        <v>18875.330000000002</v>
      </c>
      <c r="R249">
        <v>5250.2</v>
      </c>
      <c r="S249">
        <v>34606.78</v>
      </c>
      <c r="T249">
        <v>0</v>
      </c>
      <c r="U249">
        <v>4572.29</v>
      </c>
      <c r="V249">
        <v>0</v>
      </c>
      <c r="W249" s="181">
        <f t="shared" si="51"/>
        <v>26735.690000000002</v>
      </c>
      <c r="X249" s="181">
        <f t="shared" si="52"/>
        <v>44.55948333333334</v>
      </c>
      <c r="Y249" s="174">
        <v>85467.98</v>
      </c>
      <c r="Z249" s="181">
        <f t="shared" si="53"/>
        <v>142.44663333333332</v>
      </c>
      <c r="AA249" s="174">
        <v>0</v>
      </c>
      <c r="AB249" s="174">
        <v>25.93181680437516</v>
      </c>
      <c r="AC249" s="174">
        <v>22.084680134010419</v>
      </c>
      <c r="AD249" s="174">
        <v>6.142885323837068</v>
      </c>
      <c r="AE249" s="174">
        <v>40.490930053570942</v>
      </c>
      <c r="AF249">
        <v>0</v>
      </c>
      <c r="AG249" s="106">
        <v>5.3497110847828626</v>
      </c>
      <c r="AH249" s="106">
        <v>0</v>
      </c>
      <c r="AI249" s="106">
        <v>100</v>
      </c>
      <c r="AJ249">
        <v>40.21</v>
      </c>
      <c r="AK249">
        <v>44.56</v>
      </c>
      <c r="AL249">
        <v>57.68</v>
      </c>
      <c r="AM249">
        <v>142.44999999999999</v>
      </c>
      <c r="AN249" t="s">
        <v>1069</v>
      </c>
      <c r="AO249">
        <v>9.9</v>
      </c>
      <c r="AP249">
        <v>8.33</v>
      </c>
      <c r="AQ249">
        <v>12.806699999999999</v>
      </c>
      <c r="AR249" t="s">
        <v>1071</v>
      </c>
      <c r="AS249" t="s">
        <v>1073</v>
      </c>
      <c r="AT249" t="s">
        <v>1076</v>
      </c>
      <c r="AU249" t="s">
        <v>1078</v>
      </c>
      <c r="AV249" t="s">
        <v>1080</v>
      </c>
      <c r="AW249" t="s">
        <v>1084</v>
      </c>
      <c r="AX249" s="65">
        <f t="shared" si="66"/>
        <v>583.5</v>
      </c>
      <c r="AY249" s="65">
        <v>2862.47</v>
      </c>
      <c r="AZ249" s="106">
        <v>1201.2950580598213</v>
      </c>
      <c r="BA249" s="65">
        <f t="shared" si="54"/>
        <v>4647.2650580598211</v>
      </c>
      <c r="BB249" s="65">
        <f t="shared" si="55"/>
        <v>25534.39494194018</v>
      </c>
      <c r="BC249" s="65">
        <f t="shared" si="56"/>
        <v>0</v>
      </c>
      <c r="BD249" s="65">
        <f t="shared" si="57"/>
        <v>23542.030000000002</v>
      </c>
      <c r="BE249" s="65">
        <f t="shared" si="58"/>
        <v>31744.309999999998</v>
      </c>
      <c r="BF249" s="65">
        <f t="shared" si="59"/>
        <v>80820.714941940169</v>
      </c>
      <c r="BG249" s="66">
        <f t="shared" si="60"/>
        <v>663.89500829426015</v>
      </c>
      <c r="BH249" s="66">
        <f t="shared" si="61"/>
        <v>44.024818865414105</v>
      </c>
      <c r="BI249" s="66">
        <f t="shared" si="62"/>
        <v>0</v>
      </c>
      <c r="BJ249" s="66">
        <f t="shared" si="63"/>
        <v>40.589706896551725</v>
      </c>
      <c r="BK249" s="66">
        <f t="shared" si="64"/>
        <v>54.731568965517241</v>
      </c>
      <c r="BL249" s="66">
        <f t="shared" si="65"/>
        <v>139.34606024472444</v>
      </c>
      <c r="BM249" s="207">
        <f t="shared" si="67"/>
        <v>39856.979999999996</v>
      </c>
    </row>
    <row r="250" spans="1:65" x14ac:dyDescent="0.35">
      <c r="A250" s="1">
        <v>399</v>
      </c>
      <c r="B250">
        <v>29</v>
      </c>
      <c r="C250" t="s">
        <v>37</v>
      </c>
      <c r="D250" t="s">
        <v>1463</v>
      </c>
      <c r="E250" s="6" t="s">
        <v>1117</v>
      </c>
      <c r="F250" s="7" t="s">
        <v>1118</v>
      </c>
      <c r="G250" s="6">
        <v>-3.8</v>
      </c>
      <c r="H250" s="6">
        <v>-38.53</v>
      </c>
      <c r="I250" s="6">
        <v>41</v>
      </c>
      <c r="J250" s="8">
        <v>71394.000753582499</v>
      </c>
      <c r="K250" t="s">
        <v>1166</v>
      </c>
      <c r="L250" t="s">
        <v>1062</v>
      </c>
      <c r="M250">
        <v>600</v>
      </c>
      <c r="N250">
        <v>600</v>
      </c>
      <c r="O250">
        <v>0</v>
      </c>
      <c r="P250">
        <v>22209.51</v>
      </c>
      <c r="Q250">
        <v>18875.330000000002</v>
      </c>
      <c r="R250">
        <v>5255.2</v>
      </c>
      <c r="S250">
        <v>34606.78</v>
      </c>
      <c r="T250">
        <v>0</v>
      </c>
      <c r="U250">
        <v>4572.29</v>
      </c>
      <c r="V250">
        <v>0</v>
      </c>
      <c r="W250" s="181">
        <f t="shared" si="51"/>
        <v>26781.8</v>
      </c>
      <c r="X250" s="181">
        <f t="shared" si="52"/>
        <v>44.636333333333333</v>
      </c>
      <c r="Y250" s="174">
        <v>85519.1</v>
      </c>
      <c r="Z250" s="181">
        <f t="shared" si="53"/>
        <v>142.53183333333334</v>
      </c>
      <c r="AA250" s="174">
        <v>0</v>
      </c>
      <c r="AB250" s="174">
        <v>25.970233550165979</v>
      </c>
      <c r="AC250" s="174">
        <v>22.0714787690703</v>
      </c>
      <c r="AD250" s="174">
        <v>6.1450599924461313</v>
      </c>
      <c r="AE250" s="174">
        <v>40.466726146556731</v>
      </c>
      <c r="AF250">
        <v>0</v>
      </c>
      <c r="AG250" s="106">
        <v>5.3465132350550926</v>
      </c>
      <c r="AH250" s="106">
        <v>0</v>
      </c>
      <c r="AI250" s="106">
        <v>100</v>
      </c>
      <c r="AJ250">
        <v>40.22</v>
      </c>
      <c r="AK250">
        <v>44.64</v>
      </c>
      <c r="AL250">
        <v>57.68</v>
      </c>
      <c r="AM250">
        <v>142.53</v>
      </c>
      <c r="AN250" t="s">
        <v>1070</v>
      </c>
      <c r="AO250">
        <v>9.9</v>
      </c>
      <c r="AP250">
        <v>8.33</v>
      </c>
      <c r="AQ250">
        <v>12.806699999999999</v>
      </c>
      <c r="AR250" t="s">
        <v>1071</v>
      </c>
      <c r="AS250" t="s">
        <v>1073</v>
      </c>
      <c r="AT250" t="s">
        <v>1076</v>
      </c>
      <c r="AU250" t="s">
        <v>1078</v>
      </c>
      <c r="AV250" t="s">
        <v>1080</v>
      </c>
      <c r="AW250" t="s">
        <v>1084</v>
      </c>
      <c r="AX250" s="65">
        <f t="shared" si="66"/>
        <v>583.5</v>
      </c>
      <c r="AY250" s="65">
        <v>2862.47</v>
      </c>
      <c r="AZ250" s="106">
        <v>1188.3472146849936</v>
      </c>
      <c r="BA250" s="65">
        <f t="shared" si="54"/>
        <v>4634.3172146849938</v>
      </c>
      <c r="BB250" s="65">
        <f t="shared" si="55"/>
        <v>25593.452785315007</v>
      </c>
      <c r="BC250" s="65">
        <f t="shared" si="56"/>
        <v>0</v>
      </c>
      <c r="BD250" s="65">
        <f t="shared" si="57"/>
        <v>23547.030000000002</v>
      </c>
      <c r="BE250" s="65">
        <f t="shared" si="58"/>
        <v>31744.309999999998</v>
      </c>
      <c r="BF250" s="65">
        <f t="shared" si="59"/>
        <v>80884.782785315008</v>
      </c>
      <c r="BG250" s="66">
        <f t="shared" si="60"/>
        <v>662.04531638357059</v>
      </c>
      <c r="BH250" s="66">
        <f t="shared" si="61"/>
        <v>44.126642733301736</v>
      </c>
      <c r="BI250" s="66">
        <f t="shared" si="62"/>
        <v>0</v>
      </c>
      <c r="BJ250" s="66">
        <f t="shared" si="63"/>
        <v>40.598327586206899</v>
      </c>
      <c r="BK250" s="66">
        <f t="shared" si="64"/>
        <v>54.731568965517241</v>
      </c>
      <c r="BL250" s="66">
        <f t="shared" si="65"/>
        <v>139.45652204364657</v>
      </c>
      <c r="BM250" s="207">
        <f t="shared" si="67"/>
        <v>39861.979999999996</v>
      </c>
    </row>
    <row r="251" spans="1:65" x14ac:dyDescent="0.35">
      <c r="A251" s="1">
        <v>408</v>
      </c>
      <c r="B251">
        <v>30</v>
      </c>
      <c r="C251" t="s">
        <v>37</v>
      </c>
      <c r="D251" t="s">
        <v>1464</v>
      </c>
      <c r="E251" s="6" t="s">
        <v>1104</v>
      </c>
      <c r="F251" s="7" t="s">
        <v>1105</v>
      </c>
      <c r="G251" s="6">
        <v>-22.74</v>
      </c>
      <c r="H251" s="6">
        <v>-45.59</v>
      </c>
      <c r="I251" s="6">
        <v>1642</v>
      </c>
      <c r="J251" s="8">
        <v>3495.45982983364</v>
      </c>
      <c r="K251" t="s">
        <v>1166</v>
      </c>
      <c r="L251" t="s">
        <v>1062</v>
      </c>
      <c r="M251">
        <v>600</v>
      </c>
      <c r="N251">
        <v>600</v>
      </c>
      <c r="O251">
        <v>779.01</v>
      </c>
      <c r="P251">
        <v>7723.59</v>
      </c>
      <c r="Q251">
        <v>18875.330000000002</v>
      </c>
      <c r="R251">
        <v>5265.2</v>
      </c>
      <c r="S251">
        <v>34606.78</v>
      </c>
      <c r="T251">
        <v>0</v>
      </c>
      <c r="U251">
        <v>4744.55</v>
      </c>
      <c r="V251">
        <v>0</v>
      </c>
      <c r="W251" s="181">
        <f t="shared" si="51"/>
        <v>12468.14</v>
      </c>
      <c r="X251" s="181">
        <f t="shared" si="52"/>
        <v>20.780233333333332</v>
      </c>
      <c r="Y251" s="174">
        <v>71994.460000000006</v>
      </c>
      <c r="Z251" s="181">
        <f t="shared" si="53"/>
        <v>119.99076666666667</v>
      </c>
      <c r="AA251" s="174">
        <v>1.0820415904223739</v>
      </c>
      <c r="AB251" s="174">
        <v>10.72803379593374</v>
      </c>
      <c r="AC251" s="174">
        <v>26.217753421582721</v>
      </c>
      <c r="AD251" s="174">
        <v>7.3133404986994819</v>
      </c>
      <c r="AE251" s="174">
        <v>48.068670839395139</v>
      </c>
      <c r="AF251">
        <v>0</v>
      </c>
      <c r="AG251" s="106">
        <v>6.5901598539665418</v>
      </c>
      <c r="AH251" s="106">
        <v>0</v>
      </c>
      <c r="AI251" s="106">
        <v>100</v>
      </c>
      <c r="AJ251">
        <v>40.229999999999997</v>
      </c>
      <c r="AK251">
        <v>22.08</v>
      </c>
      <c r="AL251">
        <v>57.68</v>
      </c>
      <c r="AM251">
        <v>119.99</v>
      </c>
      <c r="AN251" t="s">
        <v>1063</v>
      </c>
      <c r="AO251">
        <v>9.9</v>
      </c>
      <c r="AP251">
        <v>8.33</v>
      </c>
      <c r="AQ251">
        <v>12.806699999999999</v>
      </c>
      <c r="AR251" t="s">
        <v>1071</v>
      </c>
      <c r="AS251" t="s">
        <v>1073</v>
      </c>
      <c r="AT251" t="s">
        <v>1076</v>
      </c>
      <c r="AU251" t="s">
        <v>1078</v>
      </c>
      <c r="AV251" t="s">
        <v>1081</v>
      </c>
      <c r="AW251" t="s">
        <v>1083</v>
      </c>
      <c r="AX251" s="65">
        <f t="shared" si="66"/>
        <v>583.5</v>
      </c>
      <c r="AY251" s="65">
        <v>2862.47</v>
      </c>
      <c r="AZ251" s="106">
        <v>464.50661646322141</v>
      </c>
      <c r="BA251" s="65">
        <f t="shared" si="54"/>
        <v>3910.476616463221</v>
      </c>
      <c r="BB251" s="65">
        <f t="shared" si="55"/>
        <v>12003.633383536779</v>
      </c>
      <c r="BC251" s="65">
        <f t="shared" si="56"/>
        <v>779.01</v>
      </c>
      <c r="BD251" s="65">
        <f t="shared" si="57"/>
        <v>23557.030000000002</v>
      </c>
      <c r="BE251" s="65">
        <f t="shared" si="58"/>
        <v>31744.309999999998</v>
      </c>
      <c r="BF251" s="65">
        <f t="shared" si="59"/>
        <v>68083.98338353679</v>
      </c>
      <c r="BG251" s="66">
        <f t="shared" si="60"/>
        <v>558.63951663760304</v>
      </c>
      <c r="BH251" s="66">
        <f t="shared" si="61"/>
        <v>20.69591962678755</v>
      </c>
      <c r="BI251" s="66">
        <f t="shared" si="62"/>
        <v>1.2983499999999999</v>
      </c>
      <c r="BJ251" s="66">
        <f t="shared" si="63"/>
        <v>40.615568965517248</v>
      </c>
      <c r="BK251" s="66">
        <f t="shared" si="64"/>
        <v>54.731568965517241</v>
      </c>
      <c r="BL251" s="66">
        <f t="shared" si="65"/>
        <v>117.38617824747722</v>
      </c>
      <c r="BM251" s="207">
        <f t="shared" si="67"/>
        <v>39871.979999999996</v>
      </c>
    </row>
    <row r="252" spans="1:65" x14ac:dyDescent="0.35">
      <c r="A252" s="1">
        <v>409</v>
      </c>
      <c r="B252">
        <v>30</v>
      </c>
      <c r="C252" t="s">
        <v>37</v>
      </c>
      <c r="D252" t="s">
        <v>1465</v>
      </c>
      <c r="E252" s="6" t="s">
        <v>1104</v>
      </c>
      <c r="F252" s="7" t="s">
        <v>1106</v>
      </c>
      <c r="G252" s="6">
        <v>-23.85</v>
      </c>
      <c r="H252" s="6">
        <v>-46.64</v>
      </c>
      <c r="I252" s="6">
        <v>792</v>
      </c>
      <c r="J252" s="8">
        <v>14172.2970393051</v>
      </c>
      <c r="K252" t="s">
        <v>1166</v>
      </c>
      <c r="L252" t="s">
        <v>1062</v>
      </c>
      <c r="M252">
        <v>600</v>
      </c>
      <c r="N252">
        <v>600</v>
      </c>
      <c r="O252">
        <v>196.28</v>
      </c>
      <c r="P252">
        <v>11783.69</v>
      </c>
      <c r="Q252">
        <v>18875.330000000002</v>
      </c>
      <c r="R252">
        <v>5266.4</v>
      </c>
      <c r="S252">
        <v>34606.78</v>
      </c>
      <c r="T252">
        <v>0</v>
      </c>
      <c r="U252">
        <v>4744.55</v>
      </c>
      <c r="V252">
        <v>0</v>
      </c>
      <c r="W252" s="181">
        <f t="shared" si="51"/>
        <v>16528.240000000002</v>
      </c>
      <c r="X252" s="181">
        <f t="shared" si="52"/>
        <v>27.547066666666669</v>
      </c>
      <c r="Y252" s="174">
        <v>75473.009999999995</v>
      </c>
      <c r="Z252" s="181">
        <f t="shared" si="53"/>
        <v>125.78834999999999</v>
      </c>
      <c r="AA252" s="174">
        <v>0.26006647939442201</v>
      </c>
      <c r="AB252" s="174">
        <v>15.61311785497889</v>
      </c>
      <c r="AC252" s="174">
        <v>25.009377524495189</v>
      </c>
      <c r="AD252" s="174">
        <v>6.977858707371019</v>
      </c>
      <c r="AE252" s="174">
        <v>45.853186456986407</v>
      </c>
      <c r="AF252">
        <v>0</v>
      </c>
      <c r="AG252" s="106">
        <v>6.286419476313454</v>
      </c>
      <c r="AH252" s="106">
        <v>0</v>
      </c>
      <c r="AI252" s="106">
        <v>100</v>
      </c>
      <c r="AJ252">
        <v>40.24</v>
      </c>
      <c r="AK252">
        <v>27.87</v>
      </c>
      <c r="AL252">
        <v>57.68</v>
      </c>
      <c r="AM252">
        <v>125.79</v>
      </c>
      <c r="AN252" t="s">
        <v>1064</v>
      </c>
      <c r="AO252">
        <v>9.9</v>
      </c>
      <c r="AP252">
        <v>8.33</v>
      </c>
      <c r="AQ252">
        <v>12.806699999999999</v>
      </c>
      <c r="AR252" t="s">
        <v>1071</v>
      </c>
      <c r="AS252" t="s">
        <v>1073</v>
      </c>
      <c r="AT252" t="s">
        <v>1076</v>
      </c>
      <c r="AU252" t="s">
        <v>1078</v>
      </c>
      <c r="AV252" t="s">
        <v>1081</v>
      </c>
      <c r="AW252" t="s">
        <v>1083</v>
      </c>
      <c r="AX252" s="65">
        <f t="shared" si="66"/>
        <v>583.5</v>
      </c>
      <c r="AY252" s="65">
        <v>2862.47</v>
      </c>
      <c r="AZ252" s="106">
        <v>675.25841147657138</v>
      </c>
      <c r="BA252" s="65">
        <f t="shared" si="54"/>
        <v>4121.2284114765716</v>
      </c>
      <c r="BB252" s="65">
        <f t="shared" si="55"/>
        <v>15852.981588523431</v>
      </c>
      <c r="BC252" s="65">
        <f t="shared" si="56"/>
        <v>196.28</v>
      </c>
      <c r="BD252" s="65">
        <f t="shared" si="57"/>
        <v>23558.230000000003</v>
      </c>
      <c r="BE252" s="65">
        <f t="shared" si="58"/>
        <v>31744.309999999998</v>
      </c>
      <c r="BF252" s="65">
        <f t="shared" si="59"/>
        <v>71351.781588523416</v>
      </c>
      <c r="BG252" s="66">
        <f t="shared" si="60"/>
        <v>588.74691592522447</v>
      </c>
      <c r="BH252" s="66">
        <f t="shared" si="61"/>
        <v>27.332726876764536</v>
      </c>
      <c r="BI252" s="66">
        <f t="shared" si="62"/>
        <v>0.32713333333333333</v>
      </c>
      <c r="BJ252" s="66">
        <f t="shared" si="63"/>
        <v>40.617637931034487</v>
      </c>
      <c r="BK252" s="66">
        <f t="shared" si="64"/>
        <v>54.731568965517241</v>
      </c>
      <c r="BL252" s="66">
        <f t="shared" si="65"/>
        <v>123.02031308366107</v>
      </c>
      <c r="BM252" s="207">
        <f t="shared" si="67"/>
        <v>39873.18</v>
      </c>
    </row>
    <row r="253" spans="1:65" x14ac:dyDescent="0.35">
      <c r="A253" s="1">
        <v>410</v>
      </c>
      <c r="B253">
        <v>30</v>
      </c>
      <c r="C253" t="s">
        <v>37</v>
      </c>
      <c r="D253" t="s">
        <v>1466</v>
      </c>
      <c r="E253" s="6" t="s">
        <v>1107</v>
      </c>
      <c r="F253" s="7" t="s">
        <v>1108</v>
      </c>
      <c r="G253" s="6">
        <v>-30.03</v>
      </c>
      <c r="H253" s="6">
        <v>-51.23</v>
      </c>
      <c r="I253" s="6">
        <v>47</v>
      </c>
      <c r="J253" s="8">
        <v>23954.0527728093</v>
      </c>
      <c r="K253" t="s">
        <v>1166</v>
      </c>
      <c r="L253" t="s">
        <v>1062</v>
      </c>
      <c r="M253">
        <v>600</v>
      </c>
      <c r="N253">
        <v>600</v>
      </c>
      <c r="O253">
        <v>320.33</v>
      </c>
      <c r="P253">
        <v>13537.9</v>
      </c>
      <c r="Q253">
        <v>18875.330000000002</v>
      </c>
      <c r="R253">
        <v>5272.4</v>
      </c>
      <c r="S253">
        <v>34606.78</v>
      </c>
      <c r="T253">
        <v>0</v>
      </c>
      <c r="U253">
        <v>4744.55</v>
      </c>
      <c r="V253">
        <v>0</v>
      </c>
      <c r="W253" s="181">
        <f t="shared" si="51"/>
        <v>18282.45</v>
      </c>
      <c r="X253" s="181">
        <f t="shared" si="52"/>
        <v>30.470750000000002</v>
      </c>
      <c r="Y253" s="174">
        <v>77357.289999999994</v>
      </c>
      <c r="Z253" s="181">
        <f t="shared" si="53"/>
        <v>128.92881666666665</v>
      </c>
      <c r="AA253" s="174">
        <v>0.41409154845005558</v>
      </c>
      <c r="AB253" s="174">
        <v>17.500483794093611</v>
      </c>
      <c r="AC253" s="174">
        <v>24.400195508400049</v>
      </c>
      <c r="AD253" s="174">
        <v>6.8156472389350773</v>
      </c>
      <c r="AE253" s="174">
        <v>44.736287943902887</v>
      </c>
      <c r="AF253">
        <v>0</v>
      </c>
      <c r="AG253" s="106">
        <v>6.1332939662183099</v>
      </c>
      <c r="AH253" s="106">
        <v>0</v>
      </c>
      <c r="AI253" s="106">
        <v>100</v>
      </c>
      <c r="AJ253">
        <v>40.25</v>
      </c>
      <c r="AK253">
        <v>31</v>
      </c>
      <c r="AL253">
        <v>57.68</v>
      </c>
      <c r="AM253">
        <v>128.93</v>
      </c>
      <c r="AN253" t="s">
        <v>1065</v>
      </c>
      <c r="AO253">
        <v>9.9</v>
      </c>
      <c r="AP253">
        <v>8.33</v>
      </c>
      <c r="AQ253">
        <v>12.806699999999999</v>
      </c>
      <c r="AR253" t="s">
        <v>1071</v>
      </c>
      <c r="AS253" t="s">
        <v>1073</v>
      </c>
      <c r="AT253" t="s">
        <v>1076</v>
      </c>
      <c r="AU253" t="s">
        <v>1078</v>
      </c>
      <c r="AV253" t="s">
        <v>1081</v>
      </c>
      <c r="AW253" t="s">
        <v>1083</v>
      </c>
      <c r="AX253" s="65">
        <f t="shared" si="66"/>
        <v>583.5</v>
      </c>
      <c r="AY253" s="65">
        <v>2862.47</v>
      </c>
      <c r="AZ253" s="106">
        <v>730.47357921254923</v>
      </c>
      <c r="BA253" s="65">
        <f t="shared" si="54"/>
        <v>4176.4435792125496</v>
      </c>
      <c r="BB253" s="65">
        <f t="shared" si="55"/>
        <v>17551.97642078745</v>
      </c>
      <c r="BC253" s="65">
        <f t="shared" si="56"/>
        <v>320.33</v>
      </c>
      <c r="BD253" s="65">
        <f t="shared" si="57"/>
        <v>23564.230000000003</v>
      </c>
      <c r="BE253" s="65">
        <f t="shared" si="58"/>
        <v>31744.309999999998</v>
      </c>
      <c r="BF253" s="65">
        <f t="shared" si="59"/>
        <v>73180.846420787449</v>
      </c>
      <c r="BG253" s="66">
        <f t="shared" si="60"/>
        <v>596.63479703036421</v>
      </c>
      <c r="BH253" s="66">
        <f t="shared" si="61"/>
        <v>30.262028311702501</v>
      </c>
      <c r="BI253" s="66">
        <f t="shared" si="62"/>
        <v>0.53388333333333327</v>
      </c>
      <c r="BJ253" s="66">
        <f t="shared" si="63"/>
        <v>40.627982758620696</v>
      </c>
      <c r="BK253" s="66">
        <f t="shared" si="64"/>
        <v>54.731568965517241</v>
      </c>
      <c r="BL253" s="66">
        <f t="shared" si="65"/>
        <v>126.1738731392887</v>
      </c>
      <c r="BM253" s="207">
        <f t="shared" si="67"/>
        <v>39879.18</v>
      </c>
    </row>
    <row r="254" spans="1:65" x14ac:dyDescent="0.35">
      <c r="A254" s="1">
        <v>411</v>
      </c>
      <c r="B254">
        <v>30</v>
      </c>
      <c r="C254" t="s">
        <v>37</v>
      </c>
      <c r="D254" t="s">
        <v>1467</v>
      </c>
      <c r="E254" s="6" t="s">
        <v>1109</v>
      </c>
      <c r="F254" s="7" t="s">
        <v>1110</v>
      </c>
      <c r="G254" s="6">
        <v>-15.37</v>
      </c>
      <c r="H254" s="6">
        <v>-48.78</v>
      </c>
      <c r="I254" s="6">
        <v>770</v>
      </c>
      <c r="J254" s="8">
        <v>31081.371963744201</v>
      </c>
      <c r="K254" t="s">
        <v>1166</v>
      </c>
      <c r="L254" t="s">
        <v>1062</v>
      </c>
      <c r="M254">
        <v>600</v>
      </c>
      <c r="N254">
        <v>600</v>
      </c>
      <c r="O254">
        <v>4.09</v>
      </c>
      <c r="P254">
        <v>19670.330000000002</v>
      </c>
      <c r="Q254">
        <v>18875.330000000002</v>
      </c>
      <c r="R254">
        <v>5266.4</v>
      </c>
      <c r="S254">
        <v>34606.78</v>
      </c>
      <c r="T254">
        <v>0</v>
      </c>
      <c r="U254">
        <v>4744.55</v>
      </c>
      <c r="V254">
        <v>0</v>
      </c>
      <c r="W254" s="181">
        <f t="shared" si="51"/>
        <v>24414.880000000001</v>
      </c>
      <c r="X254" s="181">
        <f t="shared" si="52"/>
        <v>40.69146666666667</v>
      </c>
      <c r="Y254" s="174">
        <v>83167.460000000006</v>
      </c>
      <c r="Z254" s="181">
        <f t="shared" si="53"/>
        <v>138.61243333333334</v>
      </c>
      <c r="AA254" s="174">
        <v>4.9177887601713453E-3</v>
      </c>
      <c r="AB254" s="174">
        <v>23.651473785540649</v>
      </c>
      <c r="AC254" s="174">
        <v>22.695571080323969</v>
      </c>
      <c r="AD254" s="174">
        <v>6.332284285224052</v>
      </c>
      <c r="AE254" s="174">
        <v>41.610961787218223</v>
      </c>
      <c r="AF254">
        <v>0</v>
      </c>
      <c r="AG254" s="106">
        <v>5.704815320799745</v>
      </c>
      <c r="AH254" s="106">
        <v>0</v>
      </c>
      <c r="AI254" s="106">
        <v>100</v>
      </c>
      <c r="AJ254">
        <v>40.24</v>
      </c>
      <c r="AK254">
        <v>40.700000000000003</v>
      </c>
      <c r="AL254">
        <v>57.68</v>
      </c>
      <c r="AM254">
        <v>138.61000000000001</v>
      </c>
      <c r="AN254" t="s">
        <v>1066</v>
      </c>
      <c r="AO254">
        <v>9.9</v>
      </c>
      <c r="AP254">
        <v>8.33</v>
      </c>
      <c r="AQ254">
        <v>12.806699999999999</v>
      </c>
      <c r="AR254" t="s">
        <v>1071</v>
      </c>
      <c r="AS254" t="s">
        <v>1073</v>
      </c>
      <c r="AT254" t="s">
        <v>1076</v>
      </c>
      <c r="AU254" t="s">
        <v>1078</v>
      </c>
      <c r="AV254" t="s">
        <v>1081</v>
      </c>
      <c r="AW254" t="s">
        <v>1083</v>
      </c>
      <c r="AX254" s="65">
        <f t="shared" si="66"/>
        <v>583.5</v>
      </c>
      <c r="AY254" s="65">
        <v>2862.47</v>
      </c>
      <c r="AZ254" s="106">
        <v>1005.3878715574353</v>
      </c>
      <c r="BA254" s="65">
        <f t="shared" si="54"/>
        <v>4451.3578715574349</v>
      </c>
      <c r="BB254" s="65">
        <f t="shared" si="55"/>
        <v>23409.492128442565</v>
      </c>
      <c r="BC254" s="65">
        <f t="shared" si="56"/>
        <v>4.09</v>
      </c>
      <c r="BD254" s="65">
        <f t="shared" si="57"/>
        <v>23558.230000000003</v>
      </c>
      <c r="BE254" s="65">
        <f t="shared" si="58"/>
        <v>31744.309999999998</v>
      </c>
      <c r="BF254" s="65">
        <f t="shared" si="59"/>
        <v>78716.102128442566</v>
      </c>
      <c r="BG254" s="66">
        <f t="shared" si="60"/>
        <v>635.9082673653478</v>
      </c>
      <c r="BH254" s="66">
        <f t="shared" si="61"/>
        <v>40.361193324900974</v>
      </c>
      <c r="BI254" s="66">
        <f t="shared" si="62"/>
        <v>6.8166666666666662E-3</v>
      </c>
      <c r="BJ254" s="66">
        <f t="shared" si="63"/>
        <v>40.617637931034487</v>
      </c>
      <c r="BK254" s="66">
        <f t="shared" si="64"/>
        <v>54.731568965517241</v>
      </c>
      <c r="BL254" s="66">
        <f t="shared" si="65"/>
        <v>135.717417462832</v>
      </c>
      <c r="BM254" s="207">
        <f t="shared" si="67"/>
        <v>39873.18</v>
      </c>
    </row>
    <row r="255" spans="1:65" x14ac:dyDescent="0.35">
      <c r="A255" s="1">
        <v>412</v>
      </c>
      <c r="B255">
        <v>30</v>
      </c>
      <c r="C255" t="s">
        <v>37</v>
      </c>
      <c r="D255" t="s">
        <v>1468</v>
      </c>
      <c r="E255" s="6" t="s">
        <v>1111</v>
      </c>
      <c r="F255" s="7" t="s">
        <v>1112</v>
      </c>
      <c r="G255" s="6">
        <v>-22.86</v>
      </c>
      <c r="H255" s="6">
        <v>-43.41</v>
      </c>
      <c r="I255" s="6">
        <v>45</v>
      </c>
      <c r="J255" s="8">
        <v>45016.2336447989</v>
      </c>
      <c r="K255" t="s">
        <v>1166</v>
      </c>
      <c r="L255" t="s">
        <v>1062</v>
      </c>
      <c r="M255">
        <v>600</v>
      </c>
      <c r="N255">
        <v>600</v>
      </c>
      <c r="O255">
        <v>0</v>
      </c>
      <c r="P255">
        <v>18890.57</v>
      </c>
      <c r="Q255">
        <v>18875.330000000002</v>
      </c>
      <c r="R255">
        <v>5262.4</v>
      </c>
      <c r="S255">
        <v>34606.78</v>
      </c>
      <c r="T255">
        <v>0</v>
      </c>
      <c r="U255">
        <v>4744.55</v>
      </c>
      <c r="V255">
        <v>0</v>
      </c>
      <c r="W255" s="181">
        <f t="shared" si="51"/>
        <v>23635.119999999999</v>
      </c>
      <c r="X255" s="181">
        <f t="shared" si="52"/>
        <v>39.391866666666665</v>
      </c>
      <c r="Y255" s="174">
        <v>82379.62</v>
      </c>
      <c r="Z255" s="181">
        <f t="shared" si="53"/>
        <v>137.29936666666666</v>
      </c>
      <c r="AA255" s="174">
        <v>0</v>
      </c>
      <c r="AB255" s="174">
        <v>22.93112058540693</v>
      </c>
      <c r="AC255" s="174">
        <v>22.912620864238029</v>
      </c>
      <c r="AD255" s="174">
        <v>6.3879877086104546</v>
      </c>
      <c r="AE255" s="174">
        <v>42.008909485137217</v>
      </c>
      <c r="AF255">
        <v>0</v>
      </c>
      <c r="AG255" s="106">
        <v>5.759373495532027</v>
      </c>
      <c r="AH255" s="106">
        <v>0</v>
      </c>
      <c r="AI255" s="106">
        <v>100</v>
      </c>
      <c r="AJ255">
        <v>40.229999999999997</v>
      </c>
      <c r="AK255">
        <v>39.39</v>
      </c>
      <c r="AL255">
        <v>57.68</v>
      </c>
      <c r="AM255">
        <v>137.30000000000001</v>
      </c>
      <c r="AN255" t="s">
        <v>1067</v>
      </c>
      <c r="AO255">
        <v>9.9</v>
      </c>
      <c r="AP255">
        <v>8.33</v>
      </c>
      <c r="AQ255">
        <v>12.806699999999999</v>
      </c>
      <c r="AR255" t="s">
        <v>1071</v>
      </c>
      <c r="AS255" t="s">
        <v>1073</v>
      </c>
      <c r="AT255" t="s">
        <v>1076</v>
      </c>
      <c r="AU255" t="s">
        <v>1078</v>
      </c>
      <c r="AV255" t="s">
        <v>1081</v>
      </c>
      <c r="AW255" t="s">
        <v>1083</v>
      </c>
      <c r="AX255" s="65">
        <f t="shared" si="66"/>
        <v>583.5</v>
      </c>
      <c r="AY255" s="65">
        <v>2862.47</v>
      </c>
      <c r="AZ255" s="106">
        <v>985.22779235814915</v>
      </c>
      <c r="BA255" s="65">
        <f t="shared" si="54"/>
        <v>4431.1977923581489</v>
      </c>
      <c r="BB255" s="65">
        <f t="shared" si="55"/>
        <v>22649.892207641849</v>
      </c>
      <c r="BC255" s="65">
        <f t="shared" si="56"/>
        <v>0</v>
      </c>
      <c r="BD255" s="65">
        <f t="shared" si="57"/>
        <v>23554.230000000003</v>
      </c>
      <c r="BE255" s="65">
        <f t="shared" si="58"/>
        <v>31744.309999999998</v>
      </c>
      <c r="BF255" s="65">
        <f t="shared" si="59"/>
        <v>77948.422207641852</v>
      </c>
      <c r="BG255" s="66">
        <f t="shared" si="60"/>
        <v>633.02825605116413</v>
      </c>
      <c r="BH255" s="66">
        <f t="shared" si="61"/>
        <v>39.051538289037673</v>
      </c>
      <c r="BI255" s="66">
        <f t="shared" si="62"/>
        <v>0</v>
      </c>
      <c r="BJ255" s="66">
        <f t="shared" si="63"/>
        <v>40.610741379310348</v>
      </c>
      <c r="BK255" s="66">
        <f t="shared" si="64"/>
        <v>54.731568965517241</v>
      </c>
      <c r="BL255" s="66">
        <f t="shared" si="65"/>
        <v>134.39383139248596</v>
      </c>
      <c r="BM255" s="207">
        <f t="shared" si="67"/>
        <v>39869.18</v>
      </c>
    </row>
    <row r="256" spans="1:65" x14ac:dyDescent="0.35">
      <c r="A256" s="1">
        <v>413</v>
      </c>
      <c r="B256">
        <v>30</v>
      </c>
      <c r="C256" t="s">
        <v>37</v>
      </c>
      <c r="D256" t="s">
        <v>1469</v>
      </c>
      <c r="E256" s="6" t="s">
        <v>1113</v>
      </c>
      <c r="F256" s="7" t="s">
        <v>1114</v>
      </c>
      <c r="G256" s="6">
        <v>-20.32</v>
      </c>
      <c r="H256" s="6">
        <v>-40.340000000000003</v>
      </c>
      <c r="I256" s="6">
        <v>9</v>
      </c>
      <c r="J256" s="8">
        <v>54061.366139626101</v>
      </c>
      <c r="K256" t="s">
        <v>1166</v>
      </c>
      <c r="L256" t="s">
        <v>1062</v>
      </c>
      <c r="M256">
        <v>600</v>
      </c>
      <c r="N256">
        <v>600</v>
      </c>
      <c r="O256">
        <v>0</v>
      </c>
      <c r="P256">
        <v>20864.509999999998</v>
      </c>
      <c r="Q256">
        <v>18875.330000000002</v>
      </c>
      <c r="R256">
        <v>5264.2</v>
      </c>
      <c r="S256">
        <v>34606.78</v>
      </c>
      <c r="T256">
        <v>0</v>
      </c>
      <c r="U256">
        <v>4744.55</v>
      </c>
      <c r="V256">
        <v>0</v>
      </c>
      <c r="W256" s="181">
        <f t="shared" si="51"/>
        <v>25609.059999999998</v>
      </c>
      <c r="X256" s="181">
        <f t="shared" si="52"/>
        <v>42.681766666666661</v>
      </c>
      <c r="Y256" s="174">
        <v>84355.36</v>
      </c>
      <c r="Z256" s="181">
        <f t="shared" si="53"/>
        <v>140.59226666666666</v>
      </c>
      <c r="AA256" s="174">
        <v>0</v>
      </c>
      <c r="AB256" s="174">
        <v>24.73406550573668</v>
      </c>
      <c r="AC256" s="174">
        <v>22.375969944292809</v>
      </c>
      <c r="AD256" s="174">
        <v>6.2405044563854624</v>
      </c>
      <c r="AE256" s="174">
        <v>41.024992365630347</v>
      </c>
      <c r="AF256">
        <v>0</v>
      </c>
      <c r="AG256" s="106">
        <v>5.6244795825659448</v>
      </c>
      <c r="AH256" s="106">
        <v>0</v>
      </c>
      <c r="AI256" s="106">
        <v>100</v>
      </c>
      <c r="AJ256">
        <v>40.229999999999997</v>
      </c>
      <c r="AK256">
        <v>42.68</v>
      </c>
      <c r="AL256">
        <v>57.68</v>
      </c>
      <c r="AM256">
        <v>140.59</v>
      </c>
      <c r="AN256" t="s">
        <v>1068</v>
      </c>
      <c r="AO256">
        <v>9.9</v>
      </c>
      <c r="AP256">
        <v>8.33</v>
      </c>
      <c r="AQ256">
        <v>12.806699999999999</v>
      </c>
      <c r="AR256" t="s">
        <v>1071</v>
      </c>
      <c r="AS256" t="s">
        <v>1073</v>
      </c>
      <c r="AT256" t="s">
        <v>1076</v>
      </c>
      <c r="AU256" t="s">
        <v>1078</v>
      </c>
      <c r="AV256" t="s">
        <v>1081</v>
      </c>
      <c r="AW256" t="s">
        <v>1083</v>
      </c>
      <c r="AX256" s="65">
        <f t="shared" si="66"/>
        <v>583.5</v>
      </c>
      <c r="AY256" s="65">
        <v>2862.47</v>
      </c>
      <c r="AZ256" s="106">
        <v>1049.896347288402</v>
      </c>
      <c r="BA256" s="65">
        <f t="shared" si="54"/>
        <v>4495.8663472884018</v>
      </c>
      <c r="BB256" s="65">
        <f t="shared" si="55"/>
        <v>24559.163652711595</v>
      </c>
      <c r="BC256" s="65">
        <f t="shared" si="56"/>
        <v>0</v>
      </c>
      <c r="BD256" s="65">
        <f t="shared" si="57"/>
        <v>23556.030000000002</v>
      </c>
      <c r="BE256" s="65">
        <f t="shared" si="58"/>
        <v>31744.309999999998</v>
      </c>
      <c r="BF256" s="65">
        <f t="shared" si="59"/>
        <v>79859.493652711593</v>
      </c>
      <c r="BG256" s="66">
        <f t="shared" si="60"/>
        <v>642.26662104120021</v>
      </c>
      <c r="BH256" s="66">
        <f t="shared" si="61"/>
        <v>42.343385608123441</v>
      </c>
      <c r="BI256" s="66">
        <f t="shared" si="62"/>
        <v>0</v>
      </c>
      <c r="BJ256" s="66">
        <f t="shared" si="63"/>
        <v>40.613844827586213</v>
      </c>
      <c r="BK256" s="66">
        <f t="shared" si="64"/>
        <v>54.731568965517241</v>
      </c>
      <c r="BL256" s="66">
        <f t="shared" si="65"/>
        <v>137.68878215984756</v>
      </c>
      <c r="BM256" s="207">
        <f t="shared" si="67"/>
        <v>39870.979999999996</v>
      </c>
    </row>
    <row r="257" spans="1:65" x14ac:dyDescent="0.35">
      <c r="A257" s="1">
        <v>414</v>
      </c>
      <c r="B257">
        <v>30</v>
      </c>
      <c r="C257" t="s">
        <v>37</v>
      </c>
      <c r="D257" t="s">
        <v>1470</v>
      </c>
      <c r="E257" s="6" t="s">
        <v>1115</v>
      </c>
      <c r="F257" s="7" t="s">
        <v>1116</v>
      </c>
      <c r="G257" s="6">
        <v>-8.0500000000000007</v>
      </c>
      <c r="H257" s="6">
        <v>-34.880000000000003</v>
      </c>
      <c r="I257" s="6">
        <v>10</v>
      </c>
      <c r="J257" s="8">
        <v>63550.072249703</v>
      </c>
      <c r="K257" t="s">
        <v>1166</v>
      </c>
      <c r="L257" t="s">
        <v>1062</v>
      </c>
      <c r="M257">
        <v>600</v>
      </c>
      <c r="N257">
        <v>600</v>
      </c>
      <c r="O257">
        <v>0</v>
      </c>
      <c r="P257">
        <v>23429.24</v>
      </c>
      <c r="Q257">
        <v>18875.330000000002</v>
      </c>
      <c r="R257">
        <v>5250.2</v>
      </c>
      <c r="S257">
        <v>34606.78</v>
      </c>
      <c r="T257">
        <v>0</v>
      </c>
      <c r="U257">
        <v>4744.55</v>
      </c>
      <c r="V257">
        <v>0</v>
      </c>
      <c r="W257" s="181">
        <f t="shared" si="51"/>
        <v>28173.79</v>
      </c>
      <c r="X257" s="181">
        <f t="shared" si="52"/>
        <v>46.956316666666666</v>
      </c>
      <c r="Y257" s="174">
        <v>86906.09</v>
      </c>
      <c r="Z257" s="181">
        <f t="shared" si="53"/>
        <v>144.84348333333332</v>
      </c>
      <c r="AA257" s="174">
        <v>0</v>
      </c>
      <c r="AB257" s="174">
        <v>26.959261428054131</v>
      </c>
      <c r="AC257" s="174">
        <v>21.719225890843781</v>
      </c>
      <c r="AD257" s="174">
        <v>6.0412337041052009</v>
      </c>
      <c r="AE257" s="174">
        <v>39.820891723468399</v>
      </c>
      <c r="AF257">
        <v>0</v>
      </c>
      <c r="AG257" s="106">
        <v>5.4593987602019611</v>
      </c>
      <c r="AH257" s="106">
        <v>0</v>
      </c>
      <c r="AI257" s="106">
        <v>100</v>
      </c>
      <c r="AJ257">
        <v>40.21</v>
      </c>
      <c r="AK257">
        <v>46.96</v>
      </c>
      <c r="AL257">
        <v>57.68</v>
      </c>
      <c r="AM257">
        <v>144.84</v>
      </c>
      <c r="AN257" t="s">
        <v>1069</v>
      </c>
      <c r="AO257">
        <v>9.9</v>
      </c>
      <c r="AP257">
        <v>8.33</v>
      </c>
      <c r="AQ257">
        <v>12.806699999999999</v>
      </c>
      <c r="AR257" t="s">
        <v>1071</v>
      </c>
      <c r="AS257" t="s">
        <v>1073</v>
      </c>
      <c r="AT257" t="s">
        <v>1076</v>
      </c>
      <c r="AU257" t="s">
        <v>1078</v>
      </c>
      <c r="AV257" t="s">
        <v>1081</v>
      </c>
      <c r="AW257" t="s">
        <v>1083</v>
      </c>
      <c r="AX257" s="65">
        <f t="shared" si="66"/>
        <v>583.5</v>
      </c>
      <c r="AY257" s="65">
        <v>2862.47</v>
      </c>
      <c r="AZ257" s="106">
        <v>1179.2413541266133</v>
      </c>
      <c r="BA257" s="65">
        <f t="shared" si="54"/>
        <v>4625.2113541266135</v>
      </c>
      <c r="BB257" s="65">
        <f t="shared" si="55"/>
        <v>26994.548645873387</v>
      </c>
      <c r="BC257" s="65">
        <f t="shared" si="56"/>
        <v>0</v>
      </c>
      <c r="BD257" s="65">
        <f t="shared" si="57"/>
        <v>23542.030000000002</v>
      </c>
      <c r="BE257" s="65">
        <f t="shared" si="58"/>
        <v>31744.309999999998</v>
      </c>
      <c r="BF257" s="65">
        <f t="shared" si="59"/>
        <v>82280.878645873381</v>
      </c>
      <c r="BG257" s="66">
        <f t="shared" si="60"/>
        <v>660.74447916094482</v>
      </c>
      <c r="BH257" s="66">
        <f t="shared" si="61"/>
        <v>46.542325251505837</v>
      </c>
      <c r="BI257" s="66">
        <f t="shared" si="62"/>
        <v>0</v>
      </c>
      <c r="BJ257" s="66">
        <f t="shared" si="63"/>
        <v>40.589706896551725</v>
      </c>
      <c r="BK257" s="66">
        <f t="shared" si="64"/>
        <v>54.731568965517241</v>
      </c>
      <c r="BL257" s="66">
        <f t="shared" si="65"/>
        <v>141.86358387219548</v>
      </c>
      <c r="BM257" s="207">
        <f t="shared" si="67"/>
        <v>39856.979999999996</v>
      </c>
    </row>
    <row r="258" spans="1:65" x14ac:dyDescent="0.35">
      <c r="A258" s="1">
        <v>415</v>
      </c>
      <c r="B258">
        <v>30</v>
      </c>
      <c r="C258" t="s">
        <v>37</v>
      </c>
      <c r="D258" t="s">
        <v>1471</v>
      </c>
      <c r="E258" s="6" t="s">
        <v>1117</v>
      </c>
      <c r="F258" s="7" t="s">
        <v>1118</v>
      </c>
      <c r="G258" s="6">
        <v>-3.8</v>
      </c>
      <c r="H258" s="6">
        <v>-38.53</v>
      </c>
      <c r="I258" s="6">
        <v>41</v>
      </c>
      <c r="J258" s="8">
        <v>71394.000753582499</v>
      </c>
      <c r="K258" t="s">
        <v>1166</v>
      </c>
      <c r="L258" t="s">
        <v>1062</v>
      </c>
      <c r="M258">
        <v>600</v>
      </c>
      <c r="N258">
        <v>600</v>
      </c>
      <c r="O258">
        <v>0</v>
      </c>
      <c r="P258">
        <v>23810.27</v>
      </c>
      <c r="Q258">
        <v>18875.330000000002</v>
      </c>
      <c r="R258">
        <v>5255.2</v>
      </c>
      <c r="S258">
        <v>34606.78</v>
      </c>
      <c r="T258">
        <v>0</v>
      </c>
      <c r="U258">
        <v>4744.55</v>
      </c>
      <c r="V258">
        <v>0</v>
      </c>
      <c r="W258" s="181">
        <f t="shared" si="51"/>
        <v>28554.82</v>
      </c>
      <c r="X258" s="181">
        <f t="shared" si="52"/>
        <v>47.591366666666666</v>
      </c>
      <c r="Y258" s="174">
        <v>87292.12</v>
      </c>
      <c r="Z258" s="181">
        <f t="shared" si="53"/>
        <v>145.48686666666666</v>
      </c>
      <c r="AA258" s="174">
        <v>0</v>
      </c>
      <c r="AB258" s="174">
        <v>27.27653996718146</v>
      </c>
      <c r="AC258" s="174">
        <v>21.623177441446039</v>
      </c>
      <c r="AD258" s="174">
        <v>6.020245584595723</v>
      </c>
      <c r="AE258" s="174">
        <v>39.644792680026548</v>
      </c>
      <c r="AF258">
        <v>0</v>
      </c>
      <c r="AG258" s="106">
        <v>5.4352557825379888</v>
      </c>
      <c r="AH258" s="106">
        <v>0</v>
      </c>
      <c r="AI258" s="106">
        <v>100</v>
      </c>
      <c r="AJ258">
        <v>40.22</v>
      </c>
      <c r="AK258">
        <v>47.59</v>
      </c>
      <c r="AL258">
        <v>57.68</v>
      </c>
      <c r="AM258">
        <v>145.49</v>
      </c>
      <c r="AN258" t="s">
        <v>1070</v>
      </c>
      <c r="AO258">
        <v>9.9</v>
      </c>
      <c r="AP258">
        <v>8.33</v>
      </c>
      <c r="AQ258">
        <v>12.806699999999999</v>
      </c>
      <c r="AR258" t="s">
        <v>1071</v>
      </c>
      <c r="AS258" t="s">
        <v>1073</v>
      </c>
      <c r="AT258" t="s">
        <v>1076</v>
      </c>
      <c r="AU258" t="s">
        <v>1078</v>
      </c>
      <c r="AV258" t="s">
        <v>1081</v>
      </c>
      <c r="AW258" t="s">
        <v>1083</v>
      </c>
      <c r="AX258" s="65">
        <f t="shared" si="66"/>
        <v>583.5</v>
      </c>
      <c r="AY258" s="65">
        <v>2862.47</v>
      </c>
      <c r="AZ258" s="106">
        <v>1183.6037524392991</v>
      </c>
      <c r="BA258" s="65">
        <f t="shared" si="54"/>
        <v>4629.5737524392989</v>
      </c>
      <c r="BB258" s="65">
        <f t="shared" si="55"/>
        <v>27371.2162475607</v>
      </c>
      <c r="BC258" s="65">
        <f t="shared" si="56"/>
        <v>0</v>
      </c>
      <c r="BD258" s="65">
        <f t="shared" si="57"/>
        <v>23547.030000000002</v>
      </c>
      <c r="BE258" s="65">
        <f t="shared" si="58"/>
        <v>31744.309999999998</v>
      </c>
      <c r="BF258" s="65">
        <f t="shared" si="59"/>
        <v>82662.546247560691</v>
      </c>
      <c r="BG258" s="66">
        <f t="shared" si="60"/>
        <v>661.36767891989984</v>
      </c>
      <c r="BH258" s="66">
        <f t="shared" si="61"/>
        <v>47.191752150966721</v>
      </c>
      <c r="BI258" s="66">
        <f t="shared" si="62"/>
        <v>0</v>
      </c>
      <c r="BJ258" s="66">
        <f t="shared" si="63"/>
        <v>40.598327586206899</v>
      </c>
      <c r="BK258" s="66">
        <f t="shared" si="64"/>
        <v>54.731568965517241</v>
      </c>
      <c r="BL258" s="66">
        <f t="shared" si="65"/>
        <v>142.52163146131153</v>
      </c>
      <c r="BM258" s="207">
        <f t="shared" si="67"/>
        <v>39861.979999999996</v>
      </c>
    </row>
    <row r="259" spans="1:65" x14ac:dyDescent="0.35">
      <c r="A259" s="1">
        <v>416</v>
      </c>
      <c r="B259">
        <v>31</v>
      </c>
      <c r="C259" t="s">
        <v>37</v>
      </c>
      <c r="D259" t="s">
        <v>1472</v>
      </c>
      <c r="E259" s="6" t="s">
        <v>1104</v>
      </c>
      <c r="F259" s="7" t="s">
        <v>1105</v>
      </c>
      <c r="G259" s="6">
        <v>-22.74</v>
      </c>
      <c r="H259" s="6">
        <v>-45.59</v>
      </c>
      <c r="I259" s="6">
        <v>1642</v>
      </c>
      <c r="J259" s="8">
        <v>3495.45982983364</v>
      </c>
      <c r="K259" t="s">
        <v>1166</v>
      </c>
      <c r="L259" t="s">
        <v>1062</v>
      </c>
      <c r="M259">
        <v>600</v>
      </c>
      <c r="N259">
        <v>600</v>
      </c>
      <c r="O259">
        <v>394.94</v>
      </c>
      <c r="P259">
        <v>9022.26</v>
      </c>
      <c r="Q259">
        <v>18875.330000000002</v>
      </c>
      <c r="R259">
        <v>5265.2</v>
      </c>
      <c r="S259">
        <v>34606.78</v>
      </c>
      <c r="T259">
        <v>0</v>
      </c>
      <c r="U259">
        <v>4572.29</v>
      </c>
      <c r="V259">
        <v>0</v>
      </c>
      <c r="W259" s="181">
        <f t="shared" si="51"/>
        <v>13594.55</v>
      </c>
      <c r="X259" s="181">
        <f t="shared" si="52"/>
        <v>22.657583333333331</v>
      </c>
      <c r="Y259" s="174">
        <v>72736.789999999994</v>
      </c>
      <c r="Z259" s="181">
        <f t="shared" si="53"/>
        <v>121.22798333333333</v>
      </c>
      <c r="AA259" s="174">
        <v>0.54297144539922648</v>
      </c>
      <c r="AB259" s="174">
        <v>12.40398428360669</v>
      </c>
      <c r="AC259" s="174">
        <v>25.95018284419756</v>
      </c>
      <c r="AD259" s="174">
        <v>7.2387027252646163</v>
      </c>
      <c r="AE259" s="174">
        <v>47.578096311371453</v>
      </c>
      <c r="AF259">
        <v>0</v>
      </c>
      <c r="AG259" s="106">
        <v>6.286076138361345</v>
      </c>
      <c r="AH259" s="106">
        <v>0</v>
      </c>
      <c r="AI259" s="106">
        <v>100</v>
      </c>
      <c r="AJ259">
        <v>40.229999999999997</v>
      </c>
      <c r="AK259">
        <v>23.32</v>
      </c>
      <c r="AL259">
        <v>57.68</v>
      </c>
      <c r="AM259">
        <v>121.23</v>
      </c>
      <c r="AN259" t="s">
        <v>1063</v>
      </c>
      <c r="AO259">
        <v>9.9</v>
      </c>
      <c r="AP259">
        <v>8.33</v>
      </c>
      <c r="AQ259">
        <v>12.806699999999999</v>
      </c>
      <c r="AR259" t="s">
        <v>1071</v>
      </c>
      <c r="AS259" t="s">
        <v>1073</v>
      </c>
      <c r="AT259" t="s">
        <v>1076</v>
      </c>
      <c r="AU259" t="s">
        <v>1078</v>
      </c>
      <c r="AV259" t="s">
        <v>1081</v>
      </c>
      <c r="AW259" t="s">
        <v>1084</v>
      </c>
      <c r="AX259" s="65">
        <f t="shared" si="66"/>
        <v>583.5</v>
      </c>
      <c r="AY259" s="65">
        <v>2862.47</v>
      </c>
      <c r="AZ259" s="106">
        <v>474.06944353052143</v>
      </c>
      <c r="BA259" s="65">
        <f t="shared" si="54"/>
        <v>3920.0394435305211</v>
      </c>
      <c r="BB259" s="65">
        <f t="shared" si="55"/>
        <v>13120.480556469478</v>
      </c>
      <c r="BC259" s="65">
        <f t="shared" si="56"/>
        <v>394.94</v>
      </c>
      <c r="BD259" s="65">
        <f t="shared" si="57"/>
        <v>23557.030000000002</v>
      </c>
      <c r="BE259" s="65">
        <f t="shared" si="58"/>
        <v>31744.309999999998</v>
      </c>
      <c r="BF259" s="65">
        <f t="shared" si="59"/>
        <v>68816.750556469473</v>
      </c>
      <c r="BG259" s="66">
        <f t="shared" si="60"/>
        <v>560.0056347900744</v>
      </c>
      <c r="BH259" s="66">
        <f t="shared" si="61"/>
        <v>22.621518200809444</v>
      </c>
      <c r="BI259" s="66">
        <f t="shared" si="62"/>
        <v>0.65823333333333334</v>
      </c>
      <c r="BJ259" s="66">
        <f t="shared" si="63"/>
        <v>40.615568965517248</v>
      </c>
      <c r="BK259" s="66">
        <f t="shared" si="64"/>
        <v>54.731568965517241</v>
      </c>
      <c r="BL259" s="66">
        <f t="shared" si="65"/>
        <v>118.64956992494737</v>
      </c>
      <c r="BM259" s="207">
        <f t="shared" si="67"/>
        <v>39871.979999999996</v>
      </c>
    </row>
    <row r="260" spans="1:65" x14ac:dyDescent="0.35">
      <c r="A260" s="1">
        <v>417</v>
      </c>
      <c r="B260">
        <v>31</v>
      </c>
      <c r="C260" t="s">
        <v>37</v>
      </c>
      <c r="D260" t="s">
        <v>1473</v>
      </c>
      <c r="E260" s="6" t="s">
        <v>1104</v>
      </c>
      <c r="F260" s="7" t="s">
        <v>1106</v>
      </c>
      <c r="G260" s="6">
        <v>-23.85</v>
      </c>
      <c r="H260" s="6">
        <v>-46.64</v>
      </c>
      <c r="I260" s="6">
        <v>792</v>
      </c>
      <c r="J260" s="8">
        <v>14172.2970393051</v>
      </c>
      <c r="K260" t="s">
        <v>1166</v>
      </c>
      <c r="L260" t="s">
        <v>1062</v>
      </c>
      <c r="M260">
        <v>600</v>
      </c>
      <c r="N260">
        <v>600</v>
      </c>
      <c r="O260">
        <v>76.55</v>
      </c>
      <c r="P260">
        <v>12903.8</v>
      </c>
      <c r="Q260">
        <v>18875.330000000002</v>
      </c>
      <c r="R260">
        <v>5266.4</v>
      </c>
      <c r="S260">
        <v>34606.78</v>
      </c>
      <c r="T260">
        <v>0</v>
      </c>
      <c r="U260">
        <v>4572.29</v>
      </c>
      <c r="V260">
        <v>0</v>
      </c>
      <c r="W260" s="181">
        <f t="shared" si="51"/>
        <v>17476.09</v>
      </c>
      <c r="X260" s="181">
        <f t="shared" si="52"/>
        <v>29.126816666666667</v>
      </c>
      <c r="Y260" s="174">
        <v>76301.14</v>
      </c>
      <c r="Z260" s="181">
        <f t="shared" si="53"/>
        <v>127.16856666666666</v>
      </c>
      <c r="AA260" s="174">
        <v>0.1003261550220613</v>
      </c>
      <c r="AB260" s="174">
        <v>16.91167392780763</v>
      </c>
      <c r="AC260" s="174">
        <v>24.737939695265371</v>
      </c>
      <c r="AD260" s="174">
        <v>6.9021249223799277</v>
      </c>
      <c r="AE260" s="174">
        <v>45.355521555772299</v>
      </c>
      <c r="AF260">
        <v>0</v>
      </c>
      <c r="AG260" s="106">
        <v>5.9924268497167938</v>
      </c>
      <c r="AH260" s="106">
        <v>0</v>
      </c>
      <c r="AI260" s="106">
        <v>100</v>
      </c>
      <c r="AJ260">
        <v>40.24</v>
      </c>
      <c r="AK260">
        <v>29.25</v>
      </c>
      <c r="AL260">
        <v>57.68</v>
      </c>
      <c r="AM260">
        <v>127.17</v>
      </c>
      <c r="AN260" t="s">
        <v>1064</v>
      </c>
      <c r="AO260">
        <v>9.9</v>
      </c>
      <c r="AP260">
        <v>8.33</v>
      </c>
      <c r="AQ260">
        <v>12.806699999999999</v>
      </c>
      <c r="AR260" t="s">
        <v>1071</v>
      </c>
      <c r="AS260" t="s">
        <v>1073</v>
      </c>
      <c r="AT260" t="s">
        <v>1076</v>
      </c>
      <c r="AU260" t="s">
        <v>1078</v>
      </c>
      <c r="AV260" t="s">
        <v>1081</v>
      </c>
      <c r="AW260" t="s">
        <v>1084</v>
      </c>
      <c r="AX260" s="65">
        <f t="shared" si="66"/>
        <v>583.5</v>
      </c>
      <c r="AY260" s="65">
        <v>2862.47</v>
      </c>
      <c r="AZ260" s="106">
        <v>681.16155498161584</v>
      </c>
      <c r="BA260" s="65">
        <f t="shared" si="54"/>
        <v>4127.1315549816154</v>
      </c>
      <c r="BB260" s="65">
        <f t="shared" si="55"/>
        <v>16794.928445018384</v>
      </c>
      <c r="BC260" s="65">
        <f t="shared" si="56"/>
        <v>76.55</v>
      </c>
      <c r="BD260" s="65">
        <f t="shared" si="57"/>
        <v>23558.230000000003</v>
      </c>
      <c r="BE260" s="65">
        <f t="shared" si="58"/>
        <v>31744.309999999998</v>
      </c>
      <c r="BF260" s="65">
        <f t="shared" si="59"/>
        <v>72174.008445018379</v>
      </c>
      <c r="BG260" s="66">
        <f t="shared" si="60"/>
        <v>589.59022214023082</v>
      </c>
      <c r="BH260" s="66">
        <f t="shared" si="61"/>
        <v>28.956773181066179</v>
      </c>
      <c r="BI260" s="66">
        <f t="shared" si="62"/>
        <v>0.12758333333333333</v>
      </c>
      <c r="BJ260" s="66">
        <f t="shared" si="63"/>
        <v>40.617637931034487</v>
      </c>
      <c r="BK260" s="66">
        <f t="shared" si="64"/>
        <v>54.731568965517241</v>
      </c>
      <c r="BL260" s="66">
        <f t="shared" si="65"/>
        <v>124.43794559485927</v>
      </c>
      <c r="BM260" s="207">
        <f t="shared" si="67"/>
        <v>39873.18</v>
      </c>
    </row>
    <row r="261" spans="1:65" x14ac:dyDescent="0.35">
      <c r="A261" s="1">
        <v>418</v>
      </c>
      <c r="B261">
        <v>31</v>
      </c>
      <c r="C261" t="s">
        <v>37</v>
      </c>
      <c r="D261" t="s">
        <v>1474</v>
      </c>
      <c r="E261" s="6" t="s">
        <v>1107</v>
      </c>
      <c r="F261" s="7" t="s">
        <v>1108</v>
      </c>
      <c r="G261" s="6">
        <v>-30.03</v>
      </c>
      <c r="H261" s="6">
        <v>-51.23</v>
      </c>
      <c r="I261" s="6">
        <v>47</v>
      </c>
      <c r="J261" s="8">
        <v>23954.0527728093</v>
      </c>
      <c r="K261" t="s">
        <v>1166</v>
      </c>
      <c r="L261" t="s">
        <v>1062</v>
      </c>
      <c r="M261">
        <v>600</v>
      </c>
      <c r="N261">
        <v>600</v>
      </c>
      <c r="O261">
        <v>127.34</v>
      </c>
      <c r="P261">
        <v>13974.3</v>
      </c>
      <c r="Q261">
        <v>18875.330000000002</v>
      </c>
      <c r="R261">
        <v>5272.4</v>
      </c>
      <c r="S261">
        <v>34606.78</v>
      </c>
      <c r="T261">
        <v>0</v>
      </c>
      <c r="U261">
        <v>4572.29</v>
      </c>
      <c r="V261">
        <v>0</v>
      </c>
      <c r="W261" s="181">
        <f t="shared" si="51"/>
        <v>18546.59</v>
      </c>
      <c r="X261" s="181">
        <f t="shared" si="52"/>
        <v>30.910983333333334</v>
      </c>
      <c r="Y261" s="174">
        <v>77428.44</v>
      </c>
      <c r="Z261" s="181">
        <f t="shared" si="53"/>
        <v>129.04740000000001</v>
      </c>
      <c r="AA261" s="174">
        <v>0.16446153377234521</v>
      </c>
      <c r="AB261" s="174">
        <v>18.04801956490406</v>
      </c>
      <c r="AC261" s="174">
        <v>24.377773851571849</v>
      </c>
      <c r="AD261" s="174">
        <v>6.8093842520913492</v>
      </c>
      <c r="AE261" s="174">
        <v>44.695179187389023</v>
      </c>
      <c r="AF261">
        <v>0</v>
      </c>
      <c r="AG261" s="106">
        <v>5.9051816102713666</v>
      </c>
      <c r="AH261" s="106">
        <v>0</v>
      </c>
      <c r="AI261" s="106">
        <v>100</v>
      </c>
      <c r="AJ261">
        <v>40.25</v>
      </c>
      <c r="AK261">
        <v>31.12</v>
      </c>
      <c r="AL261">
        <v>57.68</v>
      </c>
      <c r="AM261">
        <v>129.05000000000001</v>
      </c>
      <c r="AN261" t="s">
        <v>1065</v>
      </c>
      <c r="AO261">
        <v>9.9</v>
      </c>
      <c r="AP261">
        <v>8.33</v>
      </c>
      <c r="AQ261">
        <v>12.806699999999999</v>
      </c>
      <c r="AR261" t="s">
        <v>1071</v>
      </c>
      <c r="AS261" t="s">
        <v>1073</v>
      </c>
      <c r="AT261" t="s">
        <v>1076</v>
      </c>
      <c r="AU261" t="s">
        <v>1078</v>
      </c>
      <c r="AV261" t="s">
        <v>1081</v>
      </c>
      <c r="AW261" t="s">
        <v>1084</v>
      </c>
      <c r="AX261" s="65">
        <f t="shared" si="66"/>
        <v>583.5</v>
      </c>
      <c r="AY261" s="65">
        <v>2862.47</v>
      </c>
      <c r="AZ261" s="106">
        <v>738.24815550867697</v>
      </c>
      <c r="BA261" s="65">
        <f t="shared" si="54"/>
        <v>4184.2181555086772</v>
      </c>
      <c r="BB261" s="65">
        <f t="shared" si="55"/>
        <v>17808.341844491322</v>
      </c>
      <c r="BC261" s="65">
        <f t="shared" si="56"/>
        <v>127.34</v>
      </c>
      <c r="BD261" s="65">
        <f t="shared" si="57"/>
        <v>23564.230000000003</v>
      </c>
      <c r="BE261" s="65">
        <f t="shared" si="58"/>
        <v>31744.309999999998</v>
      </c>
      <c r="BF261" s="65">
        <f t="shared" si="59"/>
        <v>73244.221844491331</v>
      </c>
      <c r="BG261" s="66">
        <f t="shared" si="60"/>
        <v>597.74545078695394</v>
      </c>
      <c r="BH261" s="66">
        <f t="shared" si="61"/>
        <v>30.704037662916072</v>
      </c>
      <c r="BI261" s="66">
        <f t="shared" si="62"/>
        <v>0.21223333333333333</v>
      </c>
      <c r="BJ261" s="66">
        <f t="shared" si="63"/>
        <v>40.627982758620696</v>
      </c>
      <c r="BK261" s="66">
        <f t="shared" si="64"/>
        <v>54.731568965517241</v>
      </c>
      <c r="BL261" s="66">
        <f t="shared" si="65"/>
        <v>126.28314111119195</v>
      </c>
      <c r="BM261" s="207">
        <f t="shared" si="67"/>
        <v>39879.18</v>
      </c>
    </row>
    <row r="262" spans="1:65" x14ac:dyDescent="0.35">
      <c r="A262" s="1">
        <v>419</v>
      </c>
      <c r="B262">
        <v>31</v>
      </c>
      <c r="C262" t="s">
        <v>37</v>
      </c>
      <c r="D262" t="s">
        <v>1475</v>
      </c>
      <c r="E262" s="6" t="s">
        <v>1109</v>
      </c>
      <c r="F262" s="7" t="s">
        <v>1110</v>
      </c>
      <c r="G262" s="6">
        <v>-15.37</v>
      </c>
      <c r="H262" s="6">
        <v>-48.78</v>
      </c>
      <c r="I262" s="6">
        <v>770</v>
      </c>
      <c r="J262" s="8">
        <v>31081.371963744201</v>
      </c>
      <c r="K262" t="s">
        <v>1166</v>
      </c>
      <c r="L262" t="s">
        <v>1062</v>
      </c>
      <c r="M262">
        <v>600</v>
      </c>
      <c r="N262">
        <v>600</v>
      </c>
      <c r="O262">
        <v>0.59</v>
      </c>
      <c r="P262">
        <v>19450.78</v>
      </c>
      <c r="Q262">
        <v>18875.330000000002</v>
      </c>
      <c r="R262">
        <v>5266.4</v>
      </c>
      <c r="S262">
        <v>34606.78</v>
      </c>
      <c r="T262">
        <v>0</v>
      </c>
      <c r="U262">
        <v>4572.29</v>
      </c>
      <c r="V262">
        <v>0</v>
      </c>
      <c r="W262" s="181">
        <f t="shared" si="51"/>
        <v>24023.07</v>
      </c>
      <c r="X262" s="181">
        <f t="shared" si="52"/>
        <v>40.038449999999997</v>
      </c>
      <c r="Y262" s="174">
        <v>82772.149999999994</v>
      </c>
      <c r="Z262" s="181">
        <f t="shared" si="53"/>
        <v>137.95358333333331</v>
      </c>
      <c r="AA262" s="174">
        <v>7.1280013869399312E-4</v>
      </c>
      <c r="AB262" s="174">
        <v>23.499184206281949</v>
      </c>
      <c r="AC262" s="174">
        <v>22.803962443889649</v>
      </c>
      <c r="AD262" s="174">
        <v>6.3625265261322799</v>
      </c>
      <c r="AE262" s="174">
        <v>41.809690819919503</v>
      </c>
      <c r="AF262">
        <v>0</v>
      </c>
      <c r="AG262" s="106">
        <v>5.5239473663545047</v>
      </c>
      <c r="AH262" s="106">
        <v>0</v>
      </c>
      <c r="AI262" s="106">
        <v>100</v>
      </c>
      <c r="AJ262">
        <v>40.24</v>
      </c>
      <c r="AK262">
        <v>40.04</v>
      </c>
      <c r="AL262">
        <v>57.68</v>
      </c>
      <c r="AM262">
        <v>137.94999999999999</v>
      </c>
      <c r="AN262" t="s">
        <v>1066</v>
      </c>
      <c r="AO262">
        <v>9.9</v>
      </c>
      <c r="AP262">
        <v>8.33</v>
      </c>
      <c r="AQ262">
        <v>12.806699999999999</v>
      </c>
      <c r="AR262" t="s">
        <v>1071</v>
      </c>
      <c r="AS262" t="s">
        <v>1073</v>
      </c>
      <c r="AT262" t="s">
        <v>1076</v>
      </c>
      <c r="AU262" t="s">
        <v>1078</v>
      </c>
      <c r="AV262" t="s">
        <v>1081</v>
      </c>
      <c r="AW262" t="s">
        <v>1084</v>
      </c>
      <c r="AX262" s="65">
        <f t="shared" si="66"/>
        <v>583.5</v>
      </c>
      <c r="AY262" s="65">
        <v>2862.47</v>
      </c>
      <c r="AZ262" s="106">
        <v>1005.697307353563</v>
      </c>
      <c r="BA262" s="65">
        <f t="shared" si="54"/>
        <v>4451.667307353563</v>
      </c>
      <c r="BB262" s="65">
        <f t="shared" si="55"/>
        <v>23017.372692646437</v>
      </c>
      <c r="BC262" s="65">
        <f t="shared" si="56"/>
        <v>0.59</v>
      </c>
      <c r="BD262" s="65">
        <f t="shared" si="57"/>
        <v>23558.230000000003</v>
      </c>
      <c r="BE262" s="65">
        <f t="shared" si="58"/>
        <v>31744.309999999998</v>
      </c>
      <c r="BF262" s="65">
        <f t="shared" si="59"/>
        <v>78320.48269264643</v>
      </c>
      <c r="BG262" s="66">
        <f t="shared" si="60"/>
        <v>635.95247247908048</v>
      </c>
      <c r="BH262" s="66">
        <f t="shared" si="61"/>
        <v>39.685125332149028</v>
      </c>
      <c r="BI262" s="66">
        <f t="shared" si="62"/>
        <v>9.8333333333333324E-4</v>
      </c>
      <c r="BJ262" s="66">
        <f t="shared" si="63"/>
        <v>40.617637931034487</v>
      </c>
      <c r="BK262" s="66">
        <f t="shared" si="64"/>
        <v>54.731568965517241</v>
      </c>
      <c r="BL262" s="66">
        <f t="shared" si="65"/>
        <v>135.03531498732144</v>
      </c>
      <c r="BM262" s="207">
        <f t="shared" si="67"/>
        <v>39873.18</v>
      </c>
    </row>
    <row r="263" spans="1:65" x14ac:dyDescent="0.35">
      <c r="A263" s="1">
        <v>420</v>
      </c>
      <c r="B263">
        <v>31</v>
      </c>
      <c r="C263" t="s">
        <v>37</v>
      </c>
      <c r="D263" t="s">
        <v>1476</v>
      </c>
      <c r="E263" s="6" t="s">
        <v>1111</v>
      </c>
      <c r="F263" s="7" t="s">
        <v>1112</v>
      </c>
      <c r="G263" s="6">
        <v>-22.86</v>
      </c>
      <c r="H263" s="6">
        <v>-43.41</v>
      </c>
      <c r="I263" s="6">
        <v>45</v>
      </c>
      <c r="J263" s="8">
        <v>45016.2336447989</v>
      </c>
      <c r="K263" t="s">
        <v>1166</v>
      </c>
      <c r="L263" t="s">
        <v>1062</v>
      </c>
      <c r="M263">
        <v>600</v>
      </c>
      <c r="N263">
        <v>600</v>
      </c>
      <c r="O263">
        <v>0</v>
      </c>
      <c r="P263">
        <v>18716.240000000002</v>
      </c>
      <c r="Q263">
        <v>18875.330000000002</v>
      </c>
      <c r="R263">
        <v>5262.4</v>
      </c>
      <c r="S263">
        <v>34606.78</v>
      </c>
      <c r="T263">
        <v>0</v>
      </c>
      <c r="U263">
        <v>4572.29</v>
      </c>
      <c r="V263">
        <v>0</v>
      </c>
      <c r="W263" s="181">
        <f t="shared" si="51"/>
        <v>23288.530000000002</v>
      </c>
      <c r="X263" s="181">
        <f t="shared" si="52"/>
        <v>38.814216666666674</v>
      </c>
      <c r="Y263" s="174">
        <v>82033.03</v>
      </c>
      <c r="Z263" s="181">
        <f t="shared" si="53"/>
        <v>136.72171666666665</v>
      </c>
      <c r="AA263" s="174">
        <v>0</v>
      </c>
      <c r="AB263" s="174">
        <v>22.815492735060499</v>
      </c>
      <c r="AC263" s="174">
        <v>23.00942681259</v>
      </c>
      <c r="AD263" s="174">
        <v>6.4149769915849753</v>
      </c>
      <c r="AE263" s="174">
        <v>42.186397357259629</v>
      </c>
      <c r="AF263">
        <v>0</v>
      </c>
      <c r="AG263" s="106">
        <v>5.573718293716567</v>
      </c>
      <c r="AH263" s="106">
        <v>0</v>
      </c>
      <c r="AI263" s="106">
        <v>100</v>
      </c>
      <c r="AJ263">
        <v>40.229999999999997</v>
      </c>
      <c r="AK263">
        <v>38.81</v>
      </c>
      <c r="AL263">
        <v>57.68</v>
      </c>
      <c r="AM263">
        <v>136.72</v>
      </c>
      <c r="AN263" t="s">
        <v>1067</v>
      </c>
      <c r="AO263">
        <v>9.9</v>
      </c>
      <c r="AP263">
        <v>8.33</v>
      </c>
      <c r="AQ263">
        <v>12.806699999999999</v>
      </c>
      <c r="AR263" t="s">
        <v>1071</v>
      </c>
      <c r="AS263" t="s">
        <v>1073</v>
      </c>
      <c r="AT263" t="s">
        <v>1076</v>
      </c>
      <c r="AU263" t="s">
        <v>1078</v>
      </c>
      <c r="AV263" t="s">
        <v>1081</v>
      </c>
      <c r="AW263" t="s">
        <v>1084</v>
      </c>
      <c r="AX263" s="65">
        <f t="shared" si="66"/>
        <v>583.5</v>
      </c>
      <c r="AY263" s="65">
        <v>2862.47</v>
      </c>
      <c r="AZ263" s="106">
        <v>985.45685493206577</v>
      </c>
      <c r="BA263" s="65">
        <f t="shared" si="54"/>
        <v>4431.4268549320659</v>
      </c>
      <c r="BB263" s="65">
        <f t="shared" si="55"/>
        <v>22303.073145067938</v>
      </c>
      <c r="BC263" s="65">
        <f t="shared" si="56"/>
        <v>0</v>
      </c>
      <c r="BD263" s="65">
        <f t="shared" si="57"/>
        <v>23554.230000000003</v>
      </c>
      <c r="BE263" s="65">
        <f t="shared" si="58"/>
        <v>31744.309999999998</v>
      </c>
      <c r="BF263" s="65">
        <f t="shared" si="59"/>
        <v>77601.603145067929</v>
      </c>
      <c r="BG263" s="66">
        <f t="shared" si="60"/>
        <v>633.06097927600945</v>
      </c>
      <c r="BH263" s="66">
        <f t="shared" si="61"/>
        <v>38.453574388048168</v>
      </c>
      <c r="BI263" s="66">
        <f t="shared" si="62"/>
        <v>0</v>
      </c>
      <c r="BJ263" s="66">
        <f t="shared" si="63"/>
        <v>40.610741379310348</v>
      </c>
      <c r="BK263" s="66">
        <f t="shared" si="64"/>
        <v>54.731568965517241</v>
      </c>
      <c r="BL263" s="66">
        <f t="shared" si="65"/>
        <v>133.79586749149644</v>
      </c>
      <c r="BM263" s="207">
        <f t="shared" si="67"/>
        <v>39869.18</v>
      </c>
    </row>
    <row r="264" spans="1:65" x14ac:dyDescent="0.35">
      <c r="A264" s="1">
        <v>421</v>
      </c>
      <c r="B264">
        <v>31</v>
      </c>
      <c r="C264" t="s">
        <v>37</v>
      </c>
      <c r="D264" t="s">
        <v>1477</v>
      </c>
      <c r="E264" s="6" t="s">
        <v>1113</v>
      </c>
      <c r="F264" s="7" t="s">
        <v>1114</v>
      </c>
      <c r="G264" s="6">
        <v>-20.32</v>
      </c>
      <c r="H264" s="6">
        <v>-40.340000000000003</v>
      </c>
      <c r="I264" s="6">
        <v>9</v>
      </c>
      <c r="J264" s="8">
        <v>54061.366139626101</v>
      </c>
      <c r="K264" t="s">
        <v>1166</v>
      </c>
      <c r="L264" t="s">
        <v>1062</v>
      </c>
      <c r="M264">
        <v>600</v>
      </c>
      <c r="N264">
        <v>600</v>
      </c>
      <c r="O264">
        <v>0</v>
      </c>
      <c r="P264">
        <v>20058.330000000002</v>
      </c>
      <c r="Q264">
        <v>18875.330000000002</v>
      </c>
      <c r="R264">
        <v>5264.2</v>
      </c>
      <c r="S264">
        <v>34606.78</v>
      </c>
      <c r="T264">
        <v>0</v>
      </c>
      <c r="U264">
        <v>4572.29</v>
      </c>
      <c r="V264">
        <v>0</v>
      </c>
      <c r="W264" s="181">
        <f t="shared" si="51"/>
        <v>24630.620000000003</v>
      </c>
      <c r="X264" s="181">
        <f t="shared" si="52"/>
        <v>41.051033333333336</v>
      </c>
      <c r="Y264" s="174">
        <v>83376.92</v>
      </c>
      <c r="Z264" s="181">
        <f t="shared" si="53"/>
        <v>138.96153333333334</v>
      </c>
      <c r="AA264" s="174">
        <v>0</v>
      </c>
      <c r="AB264" s="174">
        <v>24.057413010698891</v>
      </c>
      <c r="AC264" s="174">
        <v>22.63855513012474</v>
      </c>
      <c r="AD264" s="174">
        <v>6.3137376626529251</v>
      </c>
      <c r="AE264" s="174">
        <v>41.506426478694593</v>
      </c>
      <c r="AF264">
        <v>0</v>
      </c>
      <c r="AG264" s="106">
        <v>5.4838797115556677</v>
      </c>
      <c r="AH264" s="106">
        <v>0</v>
      </c>
      <c r="AI264" s="106">
        <v>100</v>
      </c>
      <c r="AJ264">
        <v>40.229999999999997</v>
      </c>
      <c r="AK264">
        <v>41.05</v>
      </c>
      <c r="AL264">
        <v>57.68</v>
      </c>
      <c r="AM264">
        <v>138.96</v>
      </c>
      <c r="AN264" t="s">
        <v>1068</v>
      </c>
      <c r="AO264">
        <v>9.9</v>
      </c>
      <c r="AP264">
        <v>8.33</v>
      </c>
      <c r="AQ264">
        <v>12.806699999999999</v>
      </c>
      <c r="AR264" t="s">
        <v>1071</v>
      </c>
      <c r="AS264" t="s">
        <v>1073</v>
      </c>
      <c r="AT264" t="s">
        <v>1076</v>
      </c>
      <c r="AU264" t="s">
        <v>1078</v>
      </c>
      <c r="AV264" t="s">
        <v>1081</v>
      </c>
      <c r="AW264" t="s">
        <v>1084</v>
      </c>
      <c r="AX264" s="65">
        <f t="shared" si="66"/>
        <v>583.5</v>
      </c>
      <c r="AY264" s="65">
        <v>2862.47</v>
      </c>
      <c r="AZ264" s="106">
        <v>1049.8378005006771</v>
      </c>
      <c r="BA264" s="65">
        <f t="shared" si="54"/>
        <v>4495.8078005006773</v>
      </c>
      <c r="BB264" s="65">
        <f t="shared" si="55"/>
        <v>23580.782199499325</v>
      </c>
      <c r="BC264" s="65">
        <f t="shared" si="56"/>
        <v>0</v>
      </c>
      <c r="BD264" s="65">
        <f t="shared" si="57"/>
        <v>23556.030000000002</v>
      </c>
      <c r="BE264" s="65">
        <f t="shared" si="58"/>
        <v>31744.309999999998</v>
      </c>
      <c r="BF264" s="65">
        <f t="shared" si="59"/>
        <v>78881.112199499315</v>
      </c>
      <c r="BG264" s="66">
        <f t="shared" si="60"/>
        <v>642.25825721438252</v>
      </c>
      <c r="BH264" s="66">
        <f t="shared" si="61"/>
        <v>40.656521033619526</v>
      </c>
      <c r="BI264" s="66">
        <f t="shared" si="62"/>
        <v>0</v>
      </c>
      <c r="BJ264" s="66">
        <f t="shared" si="63"/>
        <v>40.613844827586213</v>
      </c>
      <c r="BK264" s="66">
        <f t="shared" si="64"/>
        <v>54.731568965517241</v>
      </c>
      <c r="BL264" s="66">
        <f t="shared" si="65"/>
        <v>136.00191758534365</v>
      </c>
      <c r="BM264" s="207">
        <f t="shared" si="67"/>
        <v>39870.979999999996</v>
      </c>
    </row>
    <row r="265" spans="1:65" x14ac:dyDescent="0.35">
      <c r="A265" s="1">
        <v>422</v>
      </c>
      <c r="B265">
        <v>31</v>
      </c>
      <c r="C265" t="s">
        <v>37</v>
      </c>
      <c r="D265" t="s">
        <v>1478</v>
      </c>
      <c r="E265" s="6" t="s">
        <v>1115</v>
      </c>
      <c r="F265" s="7" t="s">
        <v>1116</v>
      </c>
      <c r="G265" s="6">
        <v>-8.0500000000000007</v>
      </c>
      <c r="H265" s="6">
        <v>-34.880000000000003</v>
      </c>
      <c r="I265" s="6">
        <v>10</v>
      </c>
      <c r="J265" s="8">
        <v>63550.072249703</v>
      </c>
      <c r="K265" t="s">
        <v>1166</v>
      </c>
      <c r="L265" t="s">
        <v>1062</v>
      </c>
      <c r="M265">
        <v>600</v>
      </c>
      <c r="N265">
        <v>600</v>
      </c>
      <c r="O265">
        <v>0</v>
      </c>
      <c r="P265">
        <v>22211.27</v>
      </c>
      <c r="Q265">
        <v>18875.330000000002</v>
      </c>
      <c r="R265">
        <v>5250.2</v>
      </c>
      <c r="S265">
        <v>34606.78</v>
      </c>
      <c r="T265">
        <v>0</v>
      </c>
      <c r="U265">
        <v>4572.29</v>
      </c>
      <c r="V265">
        <v>0</v>
      </c>
      <c r="W265" s="181">
        <f t="shared" si="51"/>
        <v>26783.56</v>
      </c>
      <c r="X265" s="181">
        <f t="shared" si="52"/>
        <v>44.639266666666671</v>
      </c>
      <c r="Y265" s="174">
        <v>85515.86</v>
      </c>
      <c r="Z265" s="181">
        <f t="shared" si="53"/>
        <v>142.52643333333333</v>
      </c>
      <c r="AA265" s="174">
        <v>0</v>
      </c>
      <c r="AB265" s="174">
        <v>25.973275600572801</v>
      </c>
      <c r="AC265" s="174">
        <v>22.072315006830319</v>
      </c>
      <c r="AD265" s="174">
        <v>6.1394459460502411</v>
      </c>
      <c r="AE265" s="174">
        <v>40.468259338092373</v>
      </c>
      <c r="AF265">
        <v>0</v>
      </c>
      <c r="AG265" s="106">
        <v>5.3467158021915466</v>
      </c>
      <c r="AH265" s="106">
        <v>0</v>
      </c>
      <c r="AI265" s="106">
        <v>100</v>
      </c>
      <c r="AJ265">
        <v>40.21</v>
      </c>
      <c r="AK265">
        <v>44.64</v>
      </c>
      <c r="AL265">
        <v>57.68</v>
      </c>
      <c r="AM265">
        <v>142.53</v>
      </c>
      <c r="AN265" t="s">
        <v>1069</v>
      </c>
      <c r="AO265">
        <v>9.9</v>
      </c>
      <c r="AP265">
        <v>8.33</v>
      </c>
      <c r="AQ265">
        <v>12.806699999999999</v>
      </c>
      <c r="AR265" t="s">
        <v>1071</v>
      </c>
      <c r="AS265" t="s">
        <v>1073</v>
      </c>
      <c r="AT265" t="s">
        <v>1076</v>
      </c>
      <c r="AU265" t="s">
        <v>1078</v>
      </c>
      <c r="AV265" t="s">
        <v>1081</v>
      </c>
      <c r="AW265" t="s">
        <v>1084</v>
      </c>
      <c r="AX265" s="65">
        <f t="shared" si="66"/>
        <v>583.5</v>
      </c>
      <c r="AY265" s="65">
        <v>2862.47</v>
      </c>
      <c r="AZ265" s="106">
        <v>1178.9797812266659</v>
      </c>
      <c r="BA265" s="65">
        <f t="shared" si="54"/>
        <v>4624.9497812266654</v>
      </c>
      <c r="BB265" s="65">
        <f t="shared" si="55"/>
        <v>25604.580218773335</v>
      </c>
      <c r="BC265" s="65">
        <f t="shared" si="56"/>
        <v>0</v>
      </c>
      <c r="BD265" s="65">
        <f t="shared" si="57"/>
        <v>23542.030000000002</v>
      </c>
      <c r="BE265" s="65">
        <f t="shared" si="58"/>
        <v>31744.309999999998</v>
      </c>
      <c r="BF265" s="65">
        <f t="shared" si="59"/>
        <v>80890.910218773337</v>
      </c>
      <c r="BG265" s="66">
        <f t="shared" si="60"/>
        <v>660.70711160380938</v>
      </c>
      <c r="BH265" s="66">
        <f t="shared" si="61"/>
        <v>44.145827963402304</v>
      </c>
      <c r="BI265" s="66">
        <f t="shared" si="62"/>
        <v>0</v>
      </c>
      <c r="BJ265" s="66">
        <f t="shared" si="63"/>
        <v>40.589706896551725</v>
      </c>
      <c r="BK265" s="66">
        <f t="shared" si="64"/>
        <v>54.731568965517241</v>
      </c>
      <c r="BL265" s="66">
        <f t="shared" si="65"/>
        <v>139.46708658409196</v>
      </c>
      <c r="BM265" s="207">
        <f t="shared" si="67"/>
        <v>39856.979999999996</v>
      </c>
    </row>
    <row r="266" spans="1:65" x14ac:dyDescent="0.35">
      <c r="A266" s="1">
        <v>423</v>
      </c>
      <c r="B266">
        <v>31</v>
      </c>
      <c r="C266" t="s">
        <v>37</v>
      </c>
      <c r="D266" t="s">
        <v>1479</v>
      </c>
      <c r="E266" s="6" t="s">
        <v>1117</v>
      </c>
      <c r="F266" s="7" t="s">
        <v>1118</v>
      </c>
      <c r="G266" s="6">
        <v>-3.8</v>
      </c>
      <c r="H266" s="6">
        <v>-38.53</v>
      </c>
      <c r="I266" s="6">
        <v>41</v>
      </c>
      <c r="J266" s="8">
        <v>71394.000753582499</v>
      </c>
      <c r="K266" t="s">
        <v>1166</v>
      </c>
      <c r="L266" t="s">
        <v>1062</v>
      </c>
      <c r="M266">
        <v>600</v>
      </c>
      <c r="N266">
        <v>600</v>
      </c>
      <c r="O266">
        <v>0</v>
      </c>
      <c r="P266">
        <v>22333.67</v>
      </c>
      <c r="Q266">
        <v>18875.330000000002</v>
      </c>
      <c r="R266">
        <v>5255.2</v>
      </c>
      <c r="S266">
        <v>34606.78</v>
      </c>
      <c r="T266">
        <v>0</v>
      </c>
      <c r="U266">
        <v>4572.29</v>
      </c>
      <c r="V266">
        <v>0</v>
      </c>
      <c r="W266" s="181">
        <f t="shared" si="51"/>
        <v>26905.96</v>
      </c>
      <c r="X266" s="181">
        <f t="shared" si="52"/>
        <v>44.843266666666665</v>
      </c>
      <c r="Y266" s="174">
        <v>85643.26</v>
      </c>
      <c r="Z266" s="181">
        <f t="shared" si="53"/>
        <v>142.73876666666666</v>
      </c>
      <c r="AA266" s="174">
        <v>0</v>
      </c>
      <c r="AB266" s="174">
        <v>26.077557066370431</v>
      </c>
      <c r="AC266" s="174">
        <v>22.039480981924321</v>
      </c>
      <c r="AD266" s="174">
        <v>6.1361512861607546</v>
      </c>
      <c r="AE266" s="174">
        <v>40.408060132227568</v>
      </c>
      <c r="AF266">
        <v>0</v>
      </c>
      <c r="AG266" s="106">
        <v>5.3387622096589977</v>
      </c>
      <c r="AH266" s="106">
        <v>0</v>
      </c>
      <c r="AI266" s="106">
        <v>100</v>
      </c>
      <c r="AJ266">
        <v>40.22</v>
      </c>
      <c r="AK266">
        <v>44.84</v>
      </c>
      <c r="AL266">
        <v>57.68</v>
      </c>
      <c r="AM266">
        <v>142.74</v>
      </c>
      <c r="AN266" t="s">
        <v>1070</v>
      </c>
      <c r="AO266">
        <v>9.9</v>
      </c>
      <c r="AP266">
        <v>8.33</v>
      </c>
      <c r="AQ266">
        <v>12.806699999999999</v>
      </c>
      <c r="AR266" t="s">
        <v>1071</v>
      </c>
      <c r="AS266" t="s">
        <v>1073</v>
      </c>
      <c r="AT266" t="s">
        <v>1076</v>
      </c>
      <c r="AU266" t="s">
        <v>1078</v>
      </c>
      <c r="AV266" t="s">
        <v>1081</v>
      </c>
      <c r="AW266" t="s">
        <v>1084</v>
      </c>
      <c r="AX266" s="65">
        <f t="shared" si="66"/>
        <v>583.5</v>
      </c>
      <c r="AY266" s="65">
        <v>2862.47</v>
      </c>
      <c r="AZ266" s="106">
        <v>1183.450428082338</v>
      </c>
      <c r="BA266" s="65">
        <f t="shared" si="54"/>
        <v>4629.4204280823378</v>
      </c>
      <c r="BB266" s="65">
        <f t="shared" si="55"/>
        <v>25722.509571917661</v>
      </c>
      <c r="BC266" s="65">
        <f t="shared" si="56"/>
        <v>0</v>
      </c>
      <c r="BD266" s="65">
        <f t="shared" si="57"/>
        <v>23547.030000000002</v>
      </c>
      <c r="BE266" s="65">
        <f t="shared" si="58"/>
        <v>31744.309999999998</v>
      </c>
      <c r="BF266" s="65">
        <f t="shared" si="59"/>
        <v>81013.839571917662</v>
      </c>
      <c r="BG266" s="66">
        <f t="shared" si="60"/>
        <v>661.34577544033402</v>
      </c>
      <c r="BH266" s="66">
        <f t="shared" si="61"/>
        <v>44.349154434340797</v>
      </c>
      <c r="BI266" s="66">
        <f t="shared" si="62"/>
        <v>0</v>
      </c>
      <c r="BJ266" s="66">
        <f t="shared" si="63"/>
        <v>40.598327586206899</v>
      </c>
      <c r="BK266" s="66">
        <f t="shared" si="64"/>
        <v>54.731568965517241</v>
      </c>
      <c r="BL266" s="66">
        <f t="shared" si="65"/>
        <v>139.67903374468563</v>
      </c>
      <c r="BM266" s="207">
        <f t="shared" si="67"/>
        <v>39861.979999999996</v>
      </c>
    </row>
    <row r="267" spans="1:65" x14ac:dyDescent="0.35">
      <c r="A267" s="1">
        <v>424</v>
      </c>
      <c r="B267">
        <v>32</v>
      </c>
      <c r="C267" t="s">
        <v>37</v>
      </c>
      <c r="D267" t="s">
        <v>1480</v>
      </c>
      <c r="E267" s="6" t="s">
        <v>1104</v>
      </c>
      <c r="F267" s="7" t="s">
        <v>1105</v>
      </c>
      <c r="G267" s="6">
        <v>-22.74</v>
      </c>
      <c r="H267" s="6">
        <v>-45.59</v>
      </c>
      <c r="I267" s="6">
        <v>1642</v>
      </c>
      <c r="J267" s="8">
        <v>3495.45982983364</v>
      </c>
      <c r="K267" t="s">
        <v>1166</v>
      </c>
      <c r="L267" t="s">
        <v>1062</v>
      </c>
      <c r="M267">
        <v>600</v>
      </c>
      <c r="N267">
        <v>600</v>
      </c>
      <c r="O267">
        <v>318.47000000000003</v>
      </c>
      <c r="P267">
        <v>8269.64</v>
      </c>
      <c r="Q267">
        <v>18875.330000000002</v>
      </c>
      <c r="R267">
        <v>5265.2</v>
      </c>
      <c r="S267">
        <v>34606.78</v>
      </c>
      <c r="T267">
        <v>0</v>
      </c>
      <c r="U267">
        <v>4744.55</v>
      </c>
      <c r="V267">
        <v>0</v>
      </c>
      <c r="W267" s="181">
        <f t="shared" ref="W267:W330" si="68">U267+P267</f>
        <v>13014.189999999999</v>
      </c>
      <c r="X267" s="181">
        <f t="shared" ref="X267:X330" si="69">W267/600</f>
        <v>21.690316666666664</v>
      </c>
      <c r="Y267" s="174">
        <v>72079.960000000006</v>
      </c>
      <c r="Z267" s="181">
        <f t="shared" ref="Z267:Z330" si="70">Y267/600</f>
        <v>120.13326666666667</v>
      </c>
      <c r="AA267" s="174">
        <v>0.44182876905037127</v>
      </c>
      <c r="AB267" s="174">
        <v>11.47286985175907</v>
      </c>
      <c r="AC267" s="174">
        <v>26.186654376611749</v>
      </c>
      <c r="AD267" s="174">
        <v>7.3046655408798777</v>
      </c>
      <c r="AE267" s="174">
        <v>48.011652614679583</v>
      </c>
      <c r="AF267">
        <v>0</v>
      </c>
      <c r="AG267" s="106">
        <v>6.5823427205009537</v>
      </c>
      <c r="AH267" s="106">
        <v>0</v>
      </c>
      <c r="AI267" s="106">
        <v>100</v>
      </c>
      <c r="AJ267">
        <v>40.229999999999997</v>
      </c>
      <c r="AK267">
        <v>22.22</v>
      </c>
      <c r="AL267">
        <v>57.68</v>
      </c>
      <c r="AM267">
        <v>120.13</v>
      </c>
      <c r="AN267" t="s">
        <v>1063</v>
      </c>
      <c r="AO267">
        <v>9.9</v>
      </c>
      <c r="AP267">
        <v>8.33</v>
      </c>
      <c r="AQ267">
        <v>12.806699999999999</v>
      </c>
      <c r="AR267" t="s">
        <v>1071</v>
      </c>
      <c r="AS267" t="s">
        <v>1074</v>
      </c>
      <c r="AT267" t="s">
        <v>1075</v>
      </c>
      <c r="AU267" t="s">
        <v>1077</v>
      </c>
      <c r="AV267" t="s">
        <v>1079</v>
      </c>
      <c r="AW267" t="s">
        <v>1083</v>
      </c>
      <c r="AX267" s="65">
        <f t="shared" si="66"/>
        <v>583.5</v>
      </c>
      <c r="AY267" s="65">
        <v>2862.47</v>
      </c>
      <c r="AZ267" s="106">
        <v>478.75816601437413</v>
      </c>
      <c r="BA267" s="65">
        <f t="shared" ref="BA267:BA330" si="71">(AX267+AZ267+AY267)</f>
        <v>3924.728166014374</v>
      </c>
      <c r="BB267" s="65">
        <f t="shared" ref="BB267:BB330" si="72">U267+P267-AZ267</f>
        <v>12535.431833985625</v>
      </c>
      <c r="BC267" s="65">
        <f t="shared" ref="BC267:BC330" si="73">O267</f>
        <v>318.47000000000003</v>
      </c>
      <c r="BD267" s="65">
        <f t="shared" ref="BD267:BD330" si="74">(Q267+R267-AX267)</f>
        <v>23557.030000000002</v>
      </c>
      <c r="BE267" s="65">
        <f t="shared" ref="BE267:BE330" si="75">(S267-2862.47)</f>
        <v>31744.309999999998</v>
      </c>
      <c r="BF267" s="65">
        <f t="shared" ref="BF267:BF330" si="76">Y267-BA267</f>
        <v>68155.231833985628</v>
      </c>
      <c r="BG267" s="66">
        <f t="shared" ref="BG267:BG330" si="77">BA267/7</f>
        <v>560.67545228776771</v>
      </c>
      <c r="BH267" s="66">
        <f t="shared" ref="BH267:BH330" si="78">BB267/580</f>
        <v>21.612813506871767</v>
      </c>
      <c r="BI267" s="66">
        <f t="shared" ref="BI267:BI330" si="79">BC267/600</f>
        <v>0.53078333333333338</v>
      </c>
      <c r="BJ267" s="66">
        <f t="shared" ref="BJ267:BJ330" si="80">BD267/580</f>
        <v>40.615568965517248</v>
      </c>
      <c r="BK267" s="66">
        <f t="shared" ref="BK267:BK330" si="81">BE267/580</f>
        <v>54.731568965517241</v>
      </c>
      <c r="BL267" s="66">
        <f t="shared" ref="BL267:BL330" si="82">BF267/580</f>
        <v>117.50902040342349</v>
      </c>
      <c r="BM267" s="207">
        <f t="shared" si="67"/>
        <v>39871.979999999996</v>
      </c>
    </row>
    <row r="268" spans="1:65" x14ac:dyDescent="0.35">
      <c r="A268" s="1">
        <v>425</v>
      </c>
      <c r="B268">
        <v>32</v>
      </c>
      <c r="C268" t="s">
        <v>37</v>
      </c>
      <c r="D268" t="s">
        <v>1481</v>
      </c>
      <c r="E268" s="6" t="s">
        <v>1104</v>
      </c>
      <c r="F268" s="7" t="s">
        <v>1106</v>
      </c>
      <c r="G268" s="6">
        <v>-23.85</v>
      </c>
      <c r="H268" s="6">
        <v>-46.64</v>
      </c>
      <c r="I268" s="6">
        <v>792</v>
      </c>
      <c r="J268" s="8">
        <v>14172.2970393051</v>
      </c>
      <c r="K268" t="s">
        <v>1166</v>
      </c>
      <c r="L268" t="s">
        <v>1062</v>
      </c>
      <c r="M268">
        <v>600</v>
      </c>
      <c r="N268">
        <v>600</v>
      </c>
      <c r="O268">
        <v>57.68</v>
      </c>
      <c r="P268">
        <v>11779.92</v>
      </c>
      <c r="Q268">
        <v>18875.330000000002</v>
      </c>
      <c r="R268">
        <v>5266.4</v>
      </c>
      <c r="S268">
        <v>34606.78</v>
      </c>
      <c r="T268">
        <v>0</v>
      </c>
      <c r="U268">
        <v>4744.55</v>
      </c>
      <c r="V268">
        <v>0</v>
      </c>
      <c r="W268" s="181">
        <f t="shared" si="68"/>
        <v>16524.47</v>
      </c>
      <c r="X268" s="181">
        <f t="shared" si="69"/>
        <v>27.540783333333334</v>
      </c>
      <c r="Y268" s="174">
        <v>75330.649999999994</v>
      </c>
      <c r="Z268" s="181">
        <f t="shared" si="70"/>
        <v>125.55108333333332</v>
      </c>
      <c r="AA268" s="174">
        <v>7.6569099032067295E-2</v>
      </c>
      <c r="AB268" s="174">
        <v>15.63761895058652</v>
      </c>
      <c r="AC268" s="174">
        <v>25.056640291833411</v>
      </c>
      <c r="AD268" s="174">
        <v>6.9910454775048398</v>
      </c>
      <c r="AE268" s="174">
        <v>45.939839892527147</v>
      </c>
      <c r="AF268">
        <v>0</v>
      </c>
      <c r="AG268" s="106">
        <v>6.2982995633251546</v>
      </c>
      <c r="AH268" s="106">
        <v>0</v>
      </c>
      <c r="AI268" s="106">
        <v>100</v>
      </c>
      <c r="AJ268">
        <v>40.24</v>
      </c>
      <c r="AK268">
        <v>27.64</v>
      </c>
      <c r="AL268">
        <v>57.68</v>
      </c>
      <c r="AM268">
        <v>125.55</v>
      </c>
      <c r="AN268" t="s">
        <v>1064</v>
      </c>
      <c r="AO268">
        <v>9.9</v>
      </c>
      <c r="AP268">
        <v>8.33</v>
      </c>
      <c r="AQ268">
        <v>12.806699999999999</v>
      </c>
      <c r="AR268" t="s">
        <v>1071</v>
      </c>
      <c r="AS268" t="s">
        <v>1074</v>
      </c>
      <c r="AT268" t="s">
        <v>1075</v>
      </c>
      <c r="AU268" t="s">
        <v>1077</v>
      </c>
      <c r="AV268" t="s">
        <v>1079</v>
      </c>
      <c r="AW268" t="s">
        <v>1083</v>
      </c>
      <c r="AX268" s="65">
        <f t="shared" ref="AX268:AX331" si="83">IF(AR268="LI01",583.5,1391.07)</f>
        <v>583.5</v>
      </c>
      <c r="AY268" s="65">
        <v>2862.47</v>
      </c>
      <c r="AZ268" s="106">
        <v>699.46459209943805</v>
      </c>
      <c r="BA268" s="65">
        <f t="shared" si="71"/>
        <v>4145.4345920994383</v>
      </c>
      <c r="BB268" s="65">
        <f t="shared" si="72"/>
        <v>15825.005407900564</v>
      </c>
      <c r="BC268" s="65">
        <f t="shared" si="73"/>
        <v>57.68</v>
      </c>
      <c r="BD268" s="65">
        <f t="shared" si="74"/>
        <v>23558.230000000003</v>
      </c>
      <c r="BE268" s="65">
        <f t="shared" si="75"/>
        <v>31744.309999999998</v>
      </c>
      <c r="BF268" s="65">
        <f t="shared" si="76"/>
        <v>71185.215407900556</v>
      </c>
      <c r="BG268" s="66">
        <f t="shared" si="77"/>
        <v>592.20494172849124</v>
      </c>
      <c r="BH268" s="66">
        <f t="shared" si="78"/>
        <v>27.284492082587178</v>
      </c>
      <c r="BI268" s="66">
        <f t="shared" si="79"/>
        <v>9.6133333333333335E-2</v>
      </c>
      <c r="BJ268" s="66">
        <f t="shared" si="80"/>
        <v>40.617637931034487</v>
      </c>
      <c r="BK268" s="66">
        <f t="shared" si="81"/>
        <v>54.731568965517241</v>
      </c>
      <c r="BL268" s="66">
        <f t="shared" si="82"/>
        <v>122.73313001362165</v>
      </c>
      <c r="BM268" s="207">
        <f t="shared" ref="BM268:BM331" si="84">R268+S268</f>
        <v>39873.18</v>
      </c>
    </row>
    <row r="269" spans="1:65" x14ac:dyDescent="0.35">
      <c r="A269" s="1">
        <v>426</v>
      </c>
      <c r="B269">
        <v>32</v>
      </c>
      <c r="C269" t="s">
        <v>37</v>
      </c>
      <c r="D269" t="s">
        <v>1482</v>
      </c>
      <c r="E269" s="6" t="s">
        <v>1107</v>
      </c>
      <c r="F269" s="7" t="s">
        <v>1108</v>
      </c>
      <c r="G269" s="6">
        <v>-30.03</v>
      </c>
      <c r="H269" s="6">
        <v>-51.23</v>
      </c>
      <c r="I269" s="6">
        <v>47</v>
      </c>
      <c r="J269" s="8">
        <v>23954.0527728093</v>
      </c>
      <c r="K269" t="s">
        <v>1166</v>
      </c>
      <c r="L269" t="s">
        <v>1062</v>
      </c>
      <c r="M269">
        <v>600</v>
      </c>
      <c r="N269">
        <v>600</v>
      </c>
      <c r="O269">
        <v>108.39</v>
      </c>
      <c r="P269">
        <v>13353.86</v>
      </c>
      <c r="Q269">
        <v>18875.330000000002</v>
      </c>
      <c r="R269">
        <v>5272.4</v>
      </c>
      <c r="S269">
        <v>34606.78</v>
      </c>
      <c r="T269">
        <v>0</v>
      </c>
      <c r="U269">
        <v>4744.55</v>
      </c>
      <c r="V269">
        <v>0</v>
      </c>
      <c r="W269" s="181">
        <f t="shared" si="68"/>
        <v>18098.41</v>
      </c>
      <c r="X269" s="181">
        <f t="shared" si="69"/>
        <v>30.164016666666665</v>
      </c>
      <c r="Y269" s="174">
        <v>76961.3</v>
      </c>
      <c r="Z269" s="181">
        <f t="shared" si="70"/>
        <v>128.26883333333333</v>
      </c>
      <c r="AA269" s="174">
        <v>0.14083701808571319</v>
      </c>
      <c r="AB269" s="174">
        <v>17.35139609128224</v>
      </c>
      <c r="AC269" s="174">
        <v>24.525742158721329</v>
      </c>
      <c r="AD269" s="174">
        <v>6.8507158792795853</v>
      </c>
      <c r="AE269" s="174">
        <v>44.966470160977003</v>
      </c>
      <c r="AF269">
        <v>0</v>
      </c>
      <c r="AG269" s="106">
        <v>6.1648516851976254</v>
      </c>
      <c r="AH269" s="106">
        <v>0</v>
      </c>
      <c r="AI269" s="106">
        <v>100</v>
      </c>
      <c r="AJ269">
        <v>40.25</v>
      </c>
      <c r="AK269">
        <v>30.34</v>
      </c>
      <c r="AL269">
        <v>57.68</v>
      </c>
      <c r="AM269">
        <v>128.27000000000001</v>
      </c>
      <c r="AN269" t="s">
        <v>1065</v>
      </c>
      <c r="AO269">
        <v>9.9</v>
      </c>
      <c r="AP269">
        <v>8.33</v>
      </c>
      <c r="AQ269">
        <v>12.806699999999999</v>
      </c>
      <c r="AR269" t="s">
        <v>1071</v>
      </c>
      <c r="AS269" t="s">
        <v>1074</v>
      </c>
      <c r="AT269" t="s">
        <v>1075</v>
      </c>
      <c r="AU269" t="s">
        <v>1077</v>
      </c>
      <c r="AV269" t="s">
        <v>1079</v>
      </c>
      <c r="AW269" t="s">
        <v>1083</v>
      </c>
      <c r="AX269" s="65">
        <f t="shared" si="83"/>
        <v>583.5</v>
      </c>
      <c r="AY269" s="65">
        <v>2862.47</v>
      </c>
      <c r="AZ269" s="106">
        <v>739.34398843014083</v>
      </c>
      <c r="BA269" s="65">
        <f t="shared" si="71"/>
        <v>4185.3139884301409</v>
      </c>
      <c r="BB269" s="65">
        <f t="shared" si="72"/>
        <v>17359.066011569859</v>
      </c>
      <c r="BC269" s="65">
        <f t="shared" si="73"/>
        <v>108.39</v>
      </c>
      <c r="BD269" s="65">
        <f t="shared" si="74"/>
        <v>23564.230000000003</v>
      </c>
      <c r="BE269" s="65">
        <f t="shared" si="75"/>
        <v>31744.309999999998</v>
      </c>
      <c r="BF269" s="65">
        <f t="shared" si="76"/>
        <v>72775.986011569868</v>
      </c>
      <c r="BG269" s="66">
        <f t="shared" si="77"/>
        <v>597.90199834716293</v>
      </c>
      <c r="BH269" s="66">
        <f t="shared" si="78"/>
        <v>29.929424157879069</v>
      </c>
      <c r="BI269" s="66">
        <f t="shared" si="79"/>
        <v>0.18065000000000001</v>
      </c>
      <c r="BJ269" s="66">
        <f t="shared" si="80"/>
        <v>40.627982758620696</v>
      </c>
      <c r="BK269" s="66">
        <f t="shared" si="81"/>
        <v>54.731568965517241</v>
      </c>
      <c r="BL269" s="66">
        <f t="shared" si="82"/>
        <v>125.47583795098254</v>
      </c>
      <c r="BM269" s="207">
        <f t="shared" si="84"/>
        <v>39879.18</v>
      </c>
    </row>
    <row r="270" spans="1:65" x14ac:dyDescent="0.35">
      <c r="A270" s="1">
        <v>427</v>
      </c>
      <c r="B270">
        <v>32</v>
      </c>
      <c r="C270" t="s">
        <v>37</v>
      </c>
      <c r="D270" t="s">
        <v>1483</v>
      </c>
      <c r="E270" s="6" t="s">
        <v>1109</v>
      </c>
      <c r="F270" s="7" t="s">
        <v>1110</v>
      </c>
      <c r="G270" s="6">
        <v>-15.37</v>
      </c>
      <c r="H270" s="6">
        <v>-48.78</v>
      </c>
      <c r="I270" s="6">
        <v>770</v>
      </c>
      <c r="J270" s="8">
        <v>31081.371963744201</v>
      </c>
      <c r="K270" t="s">
        <v>1166</v>
      </c>
      <c r="L270" t="s">
        <v>1062</v>
      </c>
      <c r="M270">
        <v>600</v>
      </c>
      <c r="N270">
        <v>600</v>
      </c>
      <c r="O270">
        <v>0.1</v>
      </c>
      <c r="P270">
        <v>18834.82</v>
      </c>
      <c r="Q270">
        <v>18875.330000000002</v>
      </c>
      <c r="R270">
        <v>5266.4</v>
      </c>
      <c r="S270">
        <v>34606.78</v>
      </c>
      <c r="T270">
        <v>0</v>
      </c>
      <c r="U270">
        <v>4744.55</v>
      </c>
      <c r="V270">
        <v>0</v>
      </c>
      <c r="W270" s="181">
        <f t="shared" si="68"/>
        <v>23579.37</v>
      </c>
      <c r="X270" s="181">
        <f t="shared" si="69"/>
        <v>39.298949999999998</v>
      </c>
      <c r="Y270" s="174">
        <v>82327.97</v>
      </c>
      <c r="Z270" s="181">
        <f t="shared" si="70"/>
        <v>137.21328333333332</v>
      </c>
      <c r="AA270" s="174">
        <v>1.2146540234139139E-4</v>
      </c>
      <c r="AB270" s="174">
        <v>22.877789893276859</v>
      </c>
      <c r="AC270" s="174">
        <v>22.926995527765349</v>
      </c>
      <c r="AD270" s="174">
        <v>6.3968539489070357</v>
      </c>
      <c r="AE270" s="174">
        <v>42.035264564400173</v>
      </c>
      <c r="AF270">
        <v>0</v>
      </c>
      <c r="AG270" s="106">
        <v>5.762986746788485</v>
      </c>
      <c r="AH270" s="106">
        <v>0</v>
      </c>
      <c r="AI270" s="106">
        <v>100</v>
      </c>
      <c r="AJ270">
        <v>40.24</v>
      </c>
      <c r="AK270">
        <v>39.299999999999997</v>
      </c>
      <c r="AL270">
        <v>57.68</v>
      </c>
      <c r="AM270">
        <v>137.21</v>
      </c>
      <c r="AN270" t="s">
        <v>1066</v>
      </c>
      <c r="AO270">
        <v>9.9</v>
      </c>
      <c r="AP270">
        <v>8.33</v>
      </c>
      <c r="AQ270">
        <v>12.806699999999999</v>
      </c>
      <c r="AR270" t="s">
        <v>1071</v>
      </c>
      <c r="AS270" t="s">
        <v>1074</v>
      </c>
      <c r="AT270" t="s">
        <v>1075</v>
      </c>
      <c r="AU270" t="s">
        <v>1077</v>
      </c>
      <c r="AV270" t="s">
        <v>1079</v>
      </c>
      <c r="AW270" t="s">
        <v>1083</v>
      </c>
      <c r="AX270" s="65">
        <f t="shared" si="83"/>
        <v>583.5</v>
      </c>
      <c r="AY270" s="65">
        <v>2862.47</v>
      </c>
      <c r="AZ270" s="106">
        <v>962.10457992333806</v>
      </c>
      <c r="BA270" s="65">
        <f t="shared" si="71"/>
        <v>4408.0745799233373</v>
      </c>
      <c r="BB270" s="65">
        <f t="shared" si="72"/>
        <v>22617.265420076659</v>
      </c>
      <c r="BC270" s="65">
        <f t="shared" si="73"/>
        <v>0.1</v>
      </c>
      <c r="BD270" s="65">
        <f t="shared" si="74"/>
        <v>23558.230000000003</v>
      </c>
      <c r="BE270" s="65">
        <f t="shared" si="75"/>
        <v>31744.309999999998</v>
      </c>
      <c r="BF270" s="65">
        <f t="shared" si="76"/>
        <v>77919.89542007666</v>
      </c>
      <c r="BG270" s="66">
        <f t="shared" si="77"/>
        <v>629.72493998904815</v>
      </c>
      <c r="BH270" s="66">
        <f t="shared" si="78"/>
        <v>38.995285207028722</v>
      </c>
      <c r="BI270" s="66">
        <f t="shared" si="79"/>
        <v>1.6666666666666669E-4</v>
      </c>
      <c r="BJ270" s="66">
        <f t="shared" si="80"/>
        <v>40.617637931034487</v>
      </c>
      <c r="BK270" s="66">
        <f t="shared" si="81"/>
        <v>54.731568965517241</v>
      </c>
      <c r="BL270" s="66">
        <f t="shared" si="82"/>
        <v>134.34464727599425</v>
      </c>
      <c r="BM270" s="207">
        <f t="shared" si="84"/>
        <v>39873.18</v>
      </c>
    </row>
    <row r="271" spans="1:65" x14ac:dyDescent="0.35">
      <c r="A271" s="1">
        <v>428</v>
      </c>
      <c r="B271">
        <v>32</v>
      </c>
      <c r="C271" t="s">
        <v>37</v>
      </c>
      <c r="D271" t="s">
        <v>1484</v>
      </c>
      <c r="E271" s="6" t="s">
        <v>1111</v>
      </c>
      <c r="F271" s="7" t="s">
        <v>1112</v>
      </c>
      <c r="G271" s="6">
        <v>-22.86</v>
      </c>
      <c r="H271" s="6">
        <v>-43.41</v>
      </c>
      <c r="I271" s="6">
        <v>45</v>
      </c>
      <c r="J271" s="8">
        <v>45016.2336447989</v>
      </c>
      <c r="K271" t="s">
        <v>1166</v>
      </c>
      <c r="L271" t="s">
        <v>1062</v>
      </c>
      <c r="M271">
        <v>600</v>
      </c>
      <c r="N271">
        <v>600</v>
      </c>
      <c r="O271">
        <v>0</v>
      </c>
      <c r="P271">
        <v>18161.28</v>
      </c>
      <c r="Q271">
        <v>18875.330000000002</v>
      </c>
      <c r="R271">
        <v>5262.4</v>
      </c>
      <c r="S271">
        <v>34606.78</v>
      </c>
      <c r="T271">
        <v>0</v>
      </c>
      <c r="U271">
        <v>4744.55</v>
      </c>
      <c r="V271">
        <v>0</v>
      </c>
      <c r="W271" s="181">
        <f t="shared" si="68"/>
        <v>22905.829999999998</v>
      </c>
      <c r="X271" s="181">
        <f t="shared" si="69"/>
        <v>38.176383333333327</v>
      </c>
      <c r="Y271" s="174">
        <v>81650.33</v>
      </c>
      <c r="Z271" s="181">
        <f t="shared" si="70"/>
        <v>136.08388333333335</v>
      </c>
      <c r="AA271" s="174">
        <v>0</v>
      </c>
      <c r="AB271" s="174">
        <v>22.24275149898353</v>
      </c>
      <c r="AC271" s="174">
        <v>23.11727337782958</v>
      </c>
      <c r="AD271" s="174">
        <v>6.4450443739786483</v>
      </c>
      <c r="AE271" s="174">
        <v>42.384127535063243</v>
      </c>
      <c r="AF271">
        <v>0</v>
      </c>
      <c r="AG271" s="106">
        <v>5.8108154614929299</v>
      </c>
      <c r="AH271" s="106">
        <v>0</v>
      </c>
      <c r="AI271" s="106">
        <v>100</v>
      </c>
      <c r="AJ271">
        <v>40.229999999999997</v>
      </c>
      <c r="AK271">
        <v>38.18</v>
      </c>
      <c r="AL271">
        <v>57.68</v>
      </c>
      <c r="AM271">
        <v>136.08000000000001</v>
      </c>
      <c r="AN271" t="s">
        <v>1067</v>
      </c>
      <c r="AO271">
        <v>9.9</v>
      </c>
      <c r="AP271">
        <v>8.33</v>
      </c>
      <c r="AQ271">
        <v>12.806699999999999</v>
      </c>
      <c r="AR271" t="s">
        <v>1071</v>
      </c>
      <c r="AS271" t="s">
        <v>1074</v>
      </c>
      <c r="AT271" t="s">
        <v>1075</v>
      </c>
      <c r="AU271" t="s">
        <v>1077</v>
      </c>
      <c r="AV271" t="s">
        <v>1079</v>
      </c>
      <c r="AW271" t="s">
        <v>1083</v>
      </c>
      <c r="AX271" s="65">
        <f t="shared" si="83"/>
        <v>583.5</v>
      </c>
      <c r="AY271" s="65">
        <v>2862.47</v>
      </c>
      <c r="AZ271" s="106">
        <v>948.53926248374921</v>
      </c>
      <c r="BA271" s="65">
        <f t="shared" si="71"/>
        <v>4394.5092624837489</v>
      </c>
      <c r="BB271" s="65">
        <f t="shared" si="72"/>
        <v>21957.29073751625</v>
      </c>
      <c r="BC271" s="65">
        <f t="shared" si="73"/>
        <v>0</v>
      </c>
      <c r="BD271" s="65">
        <f t="shared" si="74"/>
        <v>23554.230000000003</v>
      </c>
      <c r="BE271" s="65">
        <f t="shared" si="75"/>
        <v>31744.309999999998</v>
      </c>
      <c r="BF271" s="65">
        <f t="shared" si="76"/>
        <v>77255.820737516246</v>
      </c>
      <c r="BG271" s="66">
        <f t="shared" si="77"/>
        <v>627.7870374976784</v>
      </c>
      <c r="BH271" s="66">
        <f t="shared" si="78"/>
        <v>37.857397823303877</v>
      </c>
      <c r="BI271" s="66">
        <f t="shared" si="79"/>
        <v>0</v>
      </c>
      <c r="BJ271" s="66">
        <f t="shared" si="80"/>
        <v>40.610741379310348</v>
      </c>
      <c r="BK271" s="66">
        <f t="shared" si="81"/>
        <v>54.731568965517241</v>
      </c>
      <c r="BL271" s="66">
        <f t="shared" si="82"/>
        <v>133.19969092675214</v>
      </c>
      <c r="BM271" s="207">
        <f t="shared" si="84"/>
        <v>39869.18</v>
      </c>
    </row>
    <row r="272" spans="1:65" x14ac:dyDescent="0.35">
      <c r="A272" s="1">
        <v>429</v>
      </c>
      <c r="B272">
        <v>32</v>
      </c>
      <c r="C272" t="s">
        <v>37</v>
      </c>
      <c r="D272" t="s">
        <v>1485</v>
      </c>
      <c r="E272" s="6" t="s">
        <v>1113</v>
      </c>
      <c r="F272" s="7" t="s">
        <v>1114</v>
      </c>
      <c r="G272" s="6">
        <v>-20.32</v>
      </c>
      <c r="H272" s="6">
        <v>-40.340000000000003</v>
      </c>
      <c r="I272" s="6">
        <v>9</v>
      </c>
      <c r="J272" s="8">
        <v>54061.366139626101</v>
      </c>
      <c r="K272" t="s">
        <v>1166</v>
      </c>
      <c r="L272" t="s">
        <v>1062</v>
      </c>
      <c r="M272">
        <v>600</v>
      </c>
      <c r="N272">
        <v>600</v>
      </c>
      <c r="O272">
        <v>0</v>
      </c>
      <c r="P272">
        <v>19703.2</v>
      </c>
      <c r="Q272">
        <v>18875.330000000002</v>
      </c>
      <c r="R272">
        <v>5264.2</v>
      </c>
      <c r="S272">
        <v>34606.78</v>
      </c>
      <c r="T272">
        <v>0</v>
      </c>
      <c r="U272">
        <v>4744.55</v>
      </c>
      <c r="V272">
        <v>0</v>
      </c>
      <c r="W272" s="181">
        <f t="shared" si="68"/>
        <v>24447.75</v>
      </c>
      <c r="X272" s="181">
        <f t="shared" si="69"/>
        <v>40.746250000000003</v>
      </c>
      <c r="Y272" s="174">
        <v>83194.05</v>
      </c>
      <c r="Z272" s="181">
        <f t="shared" si="70"/>
        <v>138.65675000000002</v>
      </c>
      <c r="AA272" s="174">
        <v>0</v>
      </c>
      <c r="AB272" s="174">
        <v>23.68342447566863</v>
      </c>
      <c r="AC272" s="174">
        <v>22.688317253457431</v>
      </c>
      <c r="AD272" s="174">
        <v>6.3276159773445331</v>
      </c>
      <c r="AE272" s="174">
        <v>41.597662332823077</v>
      </c>
      <c r="AF272">
        <v>0</v>
      </c>
      <c r="AG272" s="106">
        <v>5.7029919807967042</v>
      </c>
      <c r="AH272" s="106">
        <v>0</v>
      </c>
      <c r="AI272" s="106">
        <v>100</v>
      </c>
      <c r="AJ272">
        <v>40.229999999999997</v>
      </c>
      <c r="AK272">
        <v>40.75</v>
      </c>
      <c r="AL272">
        <v>57.68</v>
      </c>
      <c r="AM272">
        <v>138.66</v>
      </c>
      <c r="AN272" t="s">
        <v>1068</v>
      </c>
      <c r="AO272">
        <v>9.9</v>
      </c>
      <c r="AP272">
        <v>8.33</v>
      </c>
      <c r="AQ272">
        <v>12.806699999999999</v>
      </c>
      <c r="AR272" t="s">
        <v>1071</v>
      </c>
      <c r="AS272" t="s">
        <v>1074</v>
      </c>
      <c r="AT272" t="s">
        <v>1075</v>
      </c>
      <c r="AU272" t="s">
        <v>1077</v>
      </c>
      <c r="AV272" t="s">
        <v>1079</v>
      </c>
      <c r="AW272" t="s">
        <v>1083</v>
      </c>
      <c r="AX272" s="65">
        <f t="shared" si="83"/>
        <v>583.5</v>
      </c>
      <c r="AY272" s="65">
        <v>2862.47</v>
      </c>
      <c r="AZ272" s="106">
        <v>992.6304949464519</v>
      </c>
      <c r="BA272" s="65">
        <f t="shared" si="71"/>
        <v>4438.6004949464514</v>
      </c>
      <c r="BB272" s="65">
        <f t="shared" si="72"/>
        <v>23455.11950505355</v>
      </c>
      <c r="BC272" s="65">
        <f t="shared" si="73"/>
        <v>0</v>
      </c>
      <c r="BD272" s="65">
        <f t="shared" si="74"/>
        <v>23556.030000000002</v>
      </c>
      <c r="BE272" s="65">
        <f t="shared" si="75"/>
        <v>31744.309999999998</v>
      </c>
      <c r="BF272" s="65">
        <f t="shared" si="76"/>
        <v>78755.449505053548</v>
      </c>
      <c r="BG272" s="66">
        <f t="shared" si="77"/>
        <v>634.08578499235023</v>
      </c>
      <c r="BH272" s="66">
        <f t="shared" si="78"/>
        <v>40.439861215609568</v>
      </c>
      <c r="BI272" s="66">
        <f t="shared" si="79"/>
        <v>0</v>
      </c>
      <c r="BJ272" s="66">
        <f t="shared" si="80"/>
        <v>40.613844827586213</v>
      </c>
      <c r="BK272" s="66">
        <f t="shared" si="81"/>
        <v>54.731568965517241</v>
      </c>
      <c r="BL272" s="66">
        <f t="shared" si="82"/>
        <v>135.78525776733369</v>
      </c>
      <c r="BM272" s="207">
        <f t="shared" si="84"/>
        <v>39870.979999999996</v>
      </c>
    </row>
    <row r="273" spans="1:65" x14ac:dyDescent="0.35">
      <c r="A273" s="1">
        <v>430</v>
      </c>
      <c r="B273">
        <v>32</v>
      </c>
      <c r="C273" t="s">
        <v>37</v>
      </c>
      <c r="D273" t="s">
        <v>1486</v>
      </c>
      <c r="E273" s="6" t="s">
        <v>1115</v>
      </c>
      <c r="F273" s="7" t="s">
        <v>1116</v>
      </c>
      <c r="G273" s="6">
        <v>-8.0500000000000007</v>
      </c>
      <c r="H273" s="6">
        <v>-34.880000000000003</v>
      </c>
      <c r="I273" s="6">
        <v>10</v>
      </c>
      <c r="J273" s="8">
        <v>63550.072249703</v>
      </c>
      <c r="K273" t="s">
        <v>1166</v>
      </c>
      <c r="L273" t="s">
        <v>1062</v>
      </c>
      <c r="M273">
        <v>600</v>
      </c>
      <c r="N273">
        <v>600</v>
      </c>
      <c r="O273">
        <v>0</v>
      </c>
      <c r="P273">
        <v>21962.1</v>
      </c>
      <c r="Q273">
        <v>18875.330000000002</v>
      </c>
      <c r="R273">
        <v>5250.2</v>
      </c>
      <c r="S273">
        <v>34606.78</v>
      </c>
      <c r="T273">
        <v>0</v>
      </c>
      <c r="U273">
        <v>4744.55</v>
      </c>
      <c r="V273">
        <v>0</v>
      </c>
      <c r="W273" s="181">
        <f t="shared" si="68"/>
        <v>26706.649999999998</v>
      </c>
      <c r="X273" s="181">
        <f t="shared" si="69"/>
        <v>44.511083333333332</v>
      </c>
      <c r="Y273" s="174">
        <v>85438.95</v>
      </c>
      <c r="Z273" s="181">
        <f t="shared" si="70"/>
        <v>142.39824999999999</v>
      </c>
      <c r="AA273" s="174">
        <v>0</v>
      </c>
      <c r="AB273" s="174">
        <v>25.705020953558069</v>
      </c>
      <c r="AC273" s="174">
        <v>22.09218395123068</v>
      </c>
      <c r="AD273" s="174">
        <v>6.1449725213149273</v>
      </c>
      <c r="AE273" s="174">
        <v>40.504687850213507</v>
      </c>
      <c r="AF273">
        <v>0</v>
      </c>
      <c r="AG273" s="106">
        <v>5.5531464279465048</v>
      </c>
      <c r="AH273" s="106">
        <v>0</v>
      </c>
      <c r="AI273" s="106">
        <v>100</v>
      </c>
      <c r="AJ273">
        <v>40.21</v>
      </c>
      <c r="AK273">
        <v>44.51</v>
      </c>
      <c r="AL273">
        <v>57.68</v>
      </c>
      <c r="AM273">
        <v>142.4</v>
      </c>
      <c r="AN273" t="s">
        <v>1069</v>
      </c>
      <c r="AO273">
        <v>9.9</v>
      </c>
      <c r="AP273">
        <v>8.33</v>
      </c>
      <c r="AQ273">
        <v>12.806699999999999</v>
      </c>
      <c r="AR273" t="s">
        <v>1071</v>
      </c>
      <c r="AS273" t="s">
        <v>1074</v>
      </c>
      <c r="AT273" t="s">
        <v>1075</v>
      </c>
      <c r="AU273" t="s">
        <v>1077</v>
      </c>
      <c r="AV273" t="s">
        <v>1079</v>
      </c>
      <c r="AW273" t="s">
        <v>1083</v>
      </c>
      <c r="AX273" s="65">
        <f t="shared" si="83"/>
        <v>583.5</v>
      </c>
      <c r="AY273" s="65">
        <v>2862.47</v>
      </c>
      <c r="AZ273" s="106">
        <v>1079.6942244896909</v>
      </c>
      <c r="BA273" s="65">
        <f t="shared" si="71"/>
        <v>4525.6642244896902</v>
      </c>
      <c r="BB273" s="65">
        <f t="shared" si="72"/>
        <v>25626.955775510309</v>
      </c>
      <c r="BC273" s="65">
        <f t="shared" si="73"/>
        <v>0</v>
      </c>
      <c r="BD273" s="65">
        <f t="shared" si="74"/>
        <v>23542.030000000002</v>
      </c>
      <c r="BE273" s="65">
        <f t="shared" si="75"/>
        <v>31744.309999999998</v>
      </c>
      <c r="BF273" s="65">
        <f t="shared" si="76"/>
        <v>80913.285775510303</v>
      </c>
      <c r="BG273" s="66">
        <f t="shared" si="77"/>
        <v>646.5234606413843</v>
      </c>
      <c r="BH273" s="66">
        <f t="shared" si="78"/>
        <v>44.184406509500533</v>
      </c>
      <c r="BI273" s="66">
        <f t="shared" si="79"/>
        <v>0</v>
      </c>
      <c r="BJ273" s="66">
        <f t="shared" si="80"/>
        <v>40.589706896551725</v>
      </c>
      <c r="BK273" s="66">
        <f t="shared" si="81"/>
        <v>54.731568965517241</v>
      </c>
      <c r="BL273" s="66">
        <f t="shared" si="82"/>
        <v>139.50566513019018</v>
      </c>
      <c r="BM273" s="207">
        <f t="shared" si="84"/>
        <v>39856.979999999996</v>
      </c>
    </row>
    <row r="274" spans="1:65" x14ac:dyDescent="0.35">
      <c r="A274" s="1">
        <v>431</v>
      </c>
      <c r="B274">
        <v>32</v>
      </c>
      <c r="C274" t="s">
        <v>37</v>
      </c>
      <c r="D274" t="s">
        <v>1487</v>
      </c>
      <c r="E274" s="6" t="s">
        <v>1117</v>
      </c>
      <c r="F274" s="7" t="s">
        <v>1118</v>
      </c>
      <c r="G274" s="6">
        <v>-3.8</v>
      </c>
      <c r="H274" s="6">
        <v>-38.53</v>
      </c>
      <c r="I274" s="6">
        <v>41</v>
      </c>
      <c r="J274" s="8">
        <v>71394.000753582499</v>
      </c>
      <c r="K274" t="s">
        <v>1166</v>
      </c>
      <c r="L274" t="s">
        <v>1062</v>
      </c>
      <c r="M274">
        <v>600</v>
      </c>
      <c r="N274">
        <v>600</v>
      </c>
      <c r="O274">
        <v>0</v>
      </c>
      <c r="P274">
        <v>22660.63</v>
      </c>
      <c r="Q274">
        <v>18875.330000000002</v>
      </c>
      <c r="R274">
        <v>5255.2</v>
      </c>
      <c r="S274">
        <v>34606.78</v>
      </c>
      <c r="T274">
        <v>0</v>
      </c>
      <c r="U274">
        <v>4744.55</v>
      </c>
      <c r="V274">
        <v>0</v>
      </c>
      <c r="W274" s="181">
        <f t="shared" si="68"/>
        <v>27405.18</v>
      </c>
      <c r="X274" s="181">
        <f t="shared" si="69"/>
        <v>45.6753</v>
      </c>
      <c r="Y274" s="174">
        <v>86142.48</v>
      </c>
      <c r="Z274" s="181">
        <f t="shared" si="70"/>
        <v>143.57079999999999</v>
      </c>
      <c r="AA274" s="174">
        <v>0</v>
      </c>
      <c r="AB274" s="174">
        <v>26.305987475633401</v>
      </c>
      <c r="AC274" s="174">
        <v>21.911755965233422</v>
      </c>
      <c r="AD274" s="174">
        <v>6.1005905564827021</v>
      </c>
      <c r="AE274" s="174">
        <v>40.17388401169783</v>
      </c>
      <c r="AF274">
        <v>0</v>
      </c>
      <c r="AG274" s="106">
        <v>5.5077935996270373</v>
      </c>
      <c r="AH274" s="106">
        <v>0</v>
      </c>
      <c r="AI274" s="106">
        <v>100</v>
      </c>
      <c r="AJ274">
        <v>40.22</v>
      </c>
      <c r="AK274">
        <v>45.68</v>
      </c>
      <c r="AL274">
        <v>57.68</v>
      </c>
      <c r="AM274">
        <v>143.57</v>
      </c>
      <c r="AN274" t="s">
        <v>1070</v>
      </c>
      <c r="AO274">
        <v>9.9</v>
      </c>
      <c r="AP274">
        <v>8.33</v>
      </c>
      <c r="AQ274">
        <v>12.806699999999999</v>
      </c>
      <c r="AR274" t="s">
        <v>1071</v>
      </c>
      <c r="AS274" t="s">
        <v>1074</v>
      </c>
      <c r="AT274" t="s">
        <v>1075</v>
      </c>
      <c r="AU274" t="s">
        <v>1077</v>
      </c>
      <c r="AV274" t="s">
        <v>1079</v>
      </c>
      <c r="AW274" t="s">
        <v>1083</v>
      </c>
      <c r="AX274" s="65">
        <f t="shared" si="83"/>
        <v>583.5</v>
      </c>
      <c r="AY274" s="65">
        <v>2862.47</v>
      </c>
      <c r="AZ274" s="106">
        <v>1088.7849476416686</v>
      </c>
      <c r="BA274" s="65">
        <f t="shared" si="71"/>
        <v>4534.754947641668</v>
      </c>
      <c r="BB274" s="65">
        <f t="shared" si="72"/>
        <v>26316.395052358333</v>
      </c>
      <c r="BC274" s="65">
        <f t="shared" si="73"/>
        <v>0</v>
      </c>
      <c r="BD274" s="65">
        <f t="shared" si="74"/>
        <v>23547.030000000002</v>
      </c>
      <c r="BE274" s="65">
        <f t="shared" si="75"/>
        <v>31744.309999999998</v>
      </c>
      <c r="BF274" s="65">
        <f t="shared" si="76"/>
        <v>81607.725052358321</v>
      </c>
      <c r="BG274" s="66">
        <f t="shared" si="77"/>
        <v>647.82213537738119</v>
      </c>
      <c r="BH274" s="66">
        <f t="shared" si="78"/>
        <v>45.373094917859198</v>
      </c>
      <c r="BI274" s="66">
        <f t="shared" si="79"/>
        <v>0</v>
      </c>
      <c r="BJ274" s="66">
        <f t="shared" si="80"/>
        <v>40.598327586206899</v>
      </c>
      <c r="BK274" s="66">
        <f t="shared" si="81"/>
        <v>54.731568965517241</v>
      </c>
      <c r="BL274" s="66">
        <f t="shared" si="82"/>
        <v>140.702974228204</v>
      </c>
      <c r="BM274" s="207">
        <f t="shared" si="84"/>
        <v>39861.979999999996</v>
      </c>
    </row>
    <row r="275" spans="1:65" x14ac:dyDescent="0.35">
      <c r="A275" s="1">
        <v>432</v>
      </c>
      <c r="B275">
        <v>33</v>
      </c>
      <c r="C275" t="s">
        <v>37</v>
      </c>
      <c r="D275" t="s">
        <v>1488</v>
      </c>
      <c r="E275" s="6" t="s">
        <v>1104</v>
      </c>
      <c r="F275" s="7" t="s">
        <v>1105</v>
      </c>
      <c r="G275" s="6">
        <v>-22.74</v>
      </c>
      <c r="H275" s="6">
        <v>-45.59</v>
      </c>
      <c r="I275" s="6">
        <v>1642</v>
      </c>
      <c r="J275" s="8">
        <v>3495.45982983364</v>
      </c>
      <c r="K275" t="s">
        <v>1166</v>
      </c>
      <c r="L275" t="s">
        <v>1062</v>
      </c>
      <c r="M275">
        <v>600</v>
      </c>
      <c r="N275">
        <v>600</v>
      </c>
      <c r="O275">
        <v>58.27</v>
      </c>
      <c r="P275">
        <v>10093.459999999999</v>
      </c>
      <c r="Q275">
        <v>18875.330000000002</v>
      </c>
      <c r="R275">
        <v>5265.2</v>
      </c>
      <c r="S275">
        <v>34606.78</v>
      </c>
      <c r="T275">
        <v>0</v>
      </c>
      <c r="U275">
        <v>4462.05</v>
      </c>
      <c r="V275">
        <v>0</v>
      </c>
      <c r="W275" s="181">
        <f t="shared" si="68"/>
        <v>14555.509999999998</v>
      </c>
      <c r="X275" s="181">
        <f t="shared" si="69"/>
        <v>24.259183333333329</v>
      </c>
      <c r="Y275" s="174">
        <v>73361.08</v>
      </c>
      <c r="Z275" s="181">
        <f t="shared" si="70"/>
        <v>122.26846666666667</v>
      </c>
      <c r="AA275" s="174">
        <v>7.9429037849497314E-2</v>
      </c>
      <c r="AB275" s="174">
        <v>13.7586033357197</v>
      </c>
      <c r="AC275" s="174">
        <v>25.72935131271241</v>
      </c>
      <c r="AD275" s="174">
        <v>7.177102627169611</v>
      </c>
      <c r="AE275" s="174">
        <v>47.17321500719455</v>
      </c>
      <c r="AF275">
        <v>0</v>
      </c>
      <c r="AG275" s="106">
        <v>6.0823123105603134</v>
      </c>
      <c r="AH275" s="106">
        <v>0</v>
      </c>
      <c r="AI275" s="106">
        <v>100</v>
      </c>
      <c r="AJ275">
        <v>40.229999999999997</v>
      </c>
      <c r="AK275">
        <v>24.36</v>
      </c>
      <c r="AL275">
        <v>57.68</v>
      </c>
      <c r="AM275">
        <v>122.27</v>
      </c>
      <c r="AN275" t="s">
        <v>1063</v>
      </c>
      <c r="AO275">
        <v>9.9</v>
      </c>
      <c r="AP275">
        <v>8.33</v>
      </c>
      <c r="AQ275">
        <v>12.806699999999999</v>
      </c>
      <c r="AR275" t="s">
        <v>1071</v>
      </c>
      <c r="AS275" t="s">
        <v>1074</v>
      </c>
      <c r="AT275" t="s">
        <v>1075</v>
      </c>
      <c r="AU275" t="s">
        <v>1077</v>
      </c>
      <c r="AV275" t="s">
        <v>1079</v>
      </c>
      <c r="AW275" t="s">
        <v>1084</v>
      </c>
      <c r="AX275" s="65">
        <f t="shared" si="83"/>
        <v>583.5</v>
      </c>
      <c r="AY275" s="65">
        <v>2862.47</v>
      </c>
      <c r="AZ275" s="106">
        <v>500.32449498103807</v>
      </c>
      <c r="BA275" s="65">
        <f t="shared" si="71"/>
        <v>3946.294494981038</v>
      </c>
      <c r="BB275" s="65">
        <f t="shared" si="72"/>
        <v>14055.185505018961</v>
      </c>
      <c r="BC275" s="65">
        <f t="shared" si="73"/>
        <v>58.27</v>
      </c>
      <c r="BD275" s="65">
        <f t="shared" si="74"/>
        <v>23557.030000000002</v>
      </c>
      <c r="BE275" s="65">
        <f t="shared" si="75"/>
        <v>31744.309999999998</v>
      </c>
      <c r="BF275" s="65">
        <f t="shared" si="76"/>
        <v>69414.785505018968</v>
      </c>
      <c r="BG275" s="66">
        <f t="shared" si="77"/>
        <v>563.75635642586258</v>
      </c>
      <c r="BH275" s="66">
        <f t="shared" si="78"/>
        <v>24.233078456929242</v>
      </c>
      <c r="BI275" s="66">
        <f t="shared" si="79"/>
        <v>9.7116666666666671E-2</v>
      </c>
      <c r="BJ275" s="66">
        <f t="shared" si="80"/>
        <v>40.615568965517248</v>
      </c>
      <c r="BK275" s="66">
        <f t="shared" si="81"/>
        <v>54.731568965517241</v>
      </c>
      <c r="BL275" s="66">
        <f t="shared" si="82"/>
        <v>119.68066466382581</v>
      </c>
      <c r="BM275" s="207">
        <f t="shared" si="84"/>
        <v>39871.979999999996</v>
      </c>
    </row>
    <row r="276" spans="1:65" x14ac:dyDescent="0.35">
      <c r="A276" s="1">
        <v>433</v>
      </c>
      <c r="B276">
        <v>33</v>
      </c>
      <c r="C276" t="s">
        <v>37</v>
      </c>
      <c r="D276" t="s">
        <v>1489</v>
      </c>
      <c r="E276" s="6" t="s">
        <v>1104</v>
      </c>
      <c r="F276" s="7" t="s">
        <v>1106</v>
      </c>
      <c r="G276" s="6">
        <v>-23.85</v>
      </c>
      <c r="H276" s="6">
        <v>-46.64</v>
      </c>
      <c r="I276" s="6">
        <v>792</v>
      </c>
      <c r="J276" s="8">
        <v>14172.2970393051</v>
      </c>
      <c r="K276" t="s">
        <v>1166</v>
      </c>
      <c r="L276" t="s">
        <v>1062</v>
      </c>
      <c r="M276">
        <v>600</v>
      </c>
      <c r="N276">
        <v>600</v>
      </c>
      <c r="O276">
        <v>3.85</v>
      </c>
      <c r="P276">
        <v>13204.01</v>
      </c>
      <c r="Q276">
        <v>18875.330000000002</v>
      </c>
      <c r="R276">
        <v>5266.4</v>
      </c>
      <c r="S276">
        <v>34606.78</v>
      </c>
      <c r="T276">
        <v>0</v>
      </c>
      <c r="U276">
        <v>4462.05</v>
      </c>
      <c r="V276">
        <v>0</v>
      </c>
      <c r="W276" s="181">
        <f t="shared" si="68"/>
        <v>17666.060000000001</v>
      </c>
      <c r="X276" s="181">
        <f t="shared" si="69"/>
        <v>29.443433333333335</v>
      </c>
      <c r="Y276" s="174">
        <v>76418.42</v>
      </c>
      <c r="Z276" s="181">
        <f t="shared" si="70"/>
        <v>127.36403333333332</v>
      </c>
      <c r="AA276" s="174">
        <v>5.0380523439244101E-3</v>
      </c>
      <c r="AB276" s="174">
        <v>17.27856974797438</v>
      </c>
      <c r="AC276" s="174">
        <v>24.699974168531622</v>
      </c>
      <c r="AD276" s="174">
        <v>6.8915321724788354</v>
      </c>
      <c r="AE276" s="174">
        <v>45.285914050565303</v>
      </c>
      <c r="AF276">
        <v>0</v>
      </c>
      <c r="AG276" s="106">
        <v>5.8389718081059518</v>
      </c>
      <c r="AH276" s="106">
        <v>0</v>
      </c>
      <c r="AI276" s="106">
        <v>100</v>
      </c>
      <c r="AJ276">
        <v>40.24</v>
      </c>
      <c r="AK276">
        <v>29.45</v>
      </c>
      <c r="AL276">
        <v>57.68</v>
      </c>
      <c r="AM276">
        <v>127.36</v>
      </c>
      <c r="AN276" t="s">
        <v>1064</v>
      </c>
      <c r="AO276">
        <v>9.9</v>
      </c>
      <c r="AP276">
        <v>8.33</v>
      </c>
      <c r="AQ276">
        <v>12.806699999999999</v>
      </c>
      <c r="AR276" t="s">
        <v>1071</v>
      </c>
      <c r="AS276" t="s">
        <v>1074</v>
      </c>
      <c r="AT276" t="s">
        <v>1075</v>
      </c>
      <c r="AU276" t="s">
        <v>1077</v>
      </c>
      <c r="AV276" t="s">
        <v>1079</v>
      </c>
      <c r="AW276" t="s">
        <v>1084</v>
      </c>
      <c r="AX276" s="65">
        <f t="shared" si="83"/>
        <v>583.5</v>
      </c>
      <c r="AY276" s="65">
        <v>2862.47</v>
      </c>
      <c r="AZ276" s="106">
        <v>707.06027006319641</v>
      </c>
      <c r="BA276" s="65">
        <f t="shared" si="71"/>
        <v>4153.0302700631964</v>
      </c>
      <c r="BB276" s="65">
        <f t="shared" si="72"/>
        <v>16958.999729936804</v>
      </c>
      <c r="BC276" s="65">
        <f t="shared" si="73"/>
        <v>3.85</v>
      </c>
      <c r="BD276" s="65">
        <f t="shared" si="74"/>
        <v>23558.230000000003</v>
      </c>
      <c r="BE276" s="65">
        <f t="shared" si="75"/>
        <v>31744.309999999998</v>
      </c>
      <c r="BF276" s="65">
        <f t="shared" si="76"/>
        <v>72265.389729936796</v>
      </c>
      <c r="BG276" s="66">
        <f t="shared" si="77"/>
        <v>593.29003858045667</v>
      </c>
      <c r="BH276" s="66">
        <f t="shared" si="78"/>
        <v>29.239654706787594</v>
      </c>
      <c r="BI276" s="66">
        <f t="shared" si="79"/>
        <v>6.4166666666666669E-3</v>
      </c>
      <c r="BJ276" s="66">
        <f t="shared" si="80"/>
        <v>40.617637931034487</v>
      </c>
      <c r="BK276" s="66">
        <f t="shared" si="81"/>
        <v>54.731568965517241</v>
      </c>
      <c r="BL276" s="66">
        <f t="shared" si="82"/>
        <v>124.59549953437379</v>
      </c>
      <c r="BM276" s="207">
        <f t="shared" si="84"/>
        <v>39873.18</v>
      </c>
    </row>
    <row r="277" spans="1:65" x14ac:dyDescent="0.35">
      <c r="A277" s="1">
        <v>434</v>
      </c>
      <c r="B277">
        <v>33</v>
      </c>
      <c r="C277" t="s">
        <v>37</v>
      </c>
      <c r="D277" t="s">
        <v>1490</v>
      </c>
      <c r="E277" s="6" t="s">
        <v>1107</v>
      </c>
      <c r="F277" s="7" t="s">
        <v>1108</v>
      </c>
      <c r="G277" s="6">
        <v>-30.03</v>
      </c>
      <c r="H277" s="6">
        <v>-51.23</v>
      </c>
      <c r="I277" s="6">
        <v>47</v>
      </c>
      <c r="J277" s="8">
        <v>23954.0527728093</v>
      </c>
      <c r="K277" t="s">
        <v>1166</v>
      </c>
      <c r="L277" t="s">
        <v>1062</v>
      </c>
      <c r="M277">
        <v>600</v>
      </c>
      <c r="N277">
        <v>600</v>
      </c>
      <c r="O277">
        <v>10.74</v>
      </c>
      <c r="P277">
        <v>14213.35</v>
      </c>
      <c r="Q277">
        <v>18875.330000000002</v>
      </c>
      <c r="R277">
        <v>5272.4</v>
      </c>
      <c r="S277">
        <v>34606.78</v>
      </c>
      <c r="T277">
        <v>0</v>
      </c>
      <c r="U277">
        <v>4462.05</v>
      </c>
      <c r="V277">
        <v>0</v>
      </c>
      <c r="W277" s="181">
        <f t="shared" si="68"/>
        <v>18675.400000000001</v>
      </c>
      <c r="X277" s="181">
        <f t="shared" si="69"/>
        <v>31.125666666666667</v>
      </c>
      <c r="Y277" s="174">
        <v>77440.649999999994</v>
      </c>
      <c r="Z277" s="181">
        <f t="shared" si="70"/>
        <v>129.06774999999999</v>
      </c>
      <c r="AA277" s="174">
        <v>1.386868524476486E-2</v>
      </c>
      <c r="AB277" s="174">
        <v>18.353861957511981</v>
      </c>
      <c r="AC277" s="174">
        <v>24.373930229149678</v>
      </c>
      <c r="AD277" s="174">
        <v>6.8083106223927619</v>
      </c>
      <c r="AE277" s="174">
        <v>44.688132137320643</v>
      </c>
      <c r="AF277">
        <v>0</v>
      </c>
      <c r="AG277" s="106">
        <v>5.7618963683801736</v>
      </c>
      <c r="AH277" s="106">
        <v>0</v>
      </c>
      <c r="AI277" s="106">
        <v>100</v>
      </c>
      <c r="AJ277">
        <v>40.25</v>
      </c>
      <c r="AK277">
        <v>31.14</v>
      </c>
      <c r="AL277">
        <v>57.68</v>
      </c>
      <c r="AM277">
        <v>129.07</v>
      </c>
      <c r="AN277" t="s">
        <v>1065</v>
      </c>
      <c r="AO277">
        <v>9.9</v>
      </c>
      <c r="AP277">
        <v>8.33</v>
      </c>
      <c r="AQ277">
        <v>12.806699999999999</v>
      </c>
      <c r="AR277" t="s">
        <v>1071</v>
      </c>
      <c r="AS277" t="s">
        <v>1074</v>
      </c>
      <c r="AT277" t="s">
        <v>1075</v>
      </c>
      <c r="AU277" t="s">
        <v>1077</v>
      </c>
      <c r="AV277" t="s">
        <v>1079</v>
      </c>
      <c r="AW277" t="s">
        <v>1084</v>
      </c>
      <c r="AX277" s="65">
        <f t="shared" si="83"/>
        <v>583.5</v>
      </c>
      <c r="AY277" s="65">
        <v>2862.47</v>
      </c>
      <c r="AZ277" s="106">
        <v>751.07594011439915</v>
      </c>
      <c r="BA277" s="65">
        <f t="shared" si="71"/>
        <v>4197.0459401143989</v>
      </c>
      <c r="BB277" s="65">
        <f t="shared" si="72"/>
        <v>17924.324059885603</v>
      </c>
      <c r="BC277" s="65">
        <f t="shared" si="73"/>
        <v>10.74</v>
      </c>
      <c r="BD277" s="65">
        <f t="shared" si="74"/>
        <v>23564.230000000003</v>
      </c>
      <c r="BE277" s="65">
        <f t="shared" si="75"/>
        <v>31744.309999999998</v>
      </c>
      <c r="BF277" s="65">
        <f t="shared" si="76"/>
        <v>73243.604059885591</v>
      </c>
      <c r="BG277" s="66">
        <f t="shared" si="77"/>
        <v>599.57799144491412</v>
      </c>
      <c r="BH277" s="66">
        <f t="shared" si="78"/>
        <v>30.904006999802764</v>
      </c>
      <c r="BI277" s="66">
        <f t="shared" si="79"/>
        <v>1.7899999999999999E-2</v>
      </c>
      <c r="BJ277" s="66">
        <f t="shared" si="80"/>
        <v>40.627982758620696</v>
      </c>
      <c r="BK277" s="66">
        <f t="shared" si="81"/>
        <v>54.731568965517241</v>
      </c>
      <c r="BL277" s="66">
        <f t="shared" si="82"/>
        <v>126.28207596531999</v>
      </c>
      <c r="BM277" s="207">
        <f t="shared" si="84"/>
        <v>39879.18</v>
      </c>
    </row>
    <row r="278" spans="1:65" x14ac:dyDescent="0.35">
      <c r="A278" s="1">
        <v>435</v>
      </c>
      <c r="B278">
        <v>33</v>
      </c>
      <c r="C278" t="s">
        <v>37</v>
      </c>
      <c r="D278" t="s">
        <v>1491</v>
      </c>
      <c r="E278" s="6" t="s">
        <v>1109</v>
      </c>
      <c r="F278" s="7" t="s">
        <v>1110</v>
      </c>
      <c r="G278" s="6">
        <v>-15.37</v>
      </c>
      <c r="H278" s="6">
        <v>-48.78</v>
      </c>
      <c r="I278" s="6">
        <v>770</v>
      </c>
      <c r="J278" s="8">
        <v>31081.371963744201</v>
      </c>
      <c r="K278" t="s">
        <v>1166</v>
      </c>
      <c r="L278" t="s">
        <v>1062</v>
      </c>
      <c r="M278">
        <v>600</v>
      </c>
      <c r="N278">
        <v>600</v>
      </c>
      <c r="O278">
        <v>0</v>
      </c>
      <c r="P278">
        <v>18296.240000000002</v>
      </c>
      <c r="Q278">
        <v>18875.330000000002</v>
      </c>
      <c r="R278">
        <v>5266.4</v>
      </c>
      <c r="S278">
        <v>34606.78</v>
      </c>
      <c r="T278">
        <v>0</v>
      </c>
      <c r="U278">
        <v>4462.05</v>
      </c>
      <c r="V278">
        <v>0</v>
      </c>
      <c r="W278" s="181">
        <f t="shared" si="68"/>
        <v>22758.29</v>
      </c>
      <c r="X278" s="181">
        <f t="shared" si="69"/>
        <v>37.930483333333335</v>
      </c>
      <c r="Y278" s="174">
        <v>81506.789999999994</v>
      </c>
      <c r="Z278" s="181">
        <f t="shared" si="70"/>
        <v>135.84465</v>
      </c>
      <c r="AA278" s="174">
        <v>0</v>
      </c>
      <c r="AB278" s="174">
        <v>22.447504066839102</v>
      </c>
      <c r="AC278" s="174">
        <v>23.157984751945211</v>
      </c>
      <c r="AD278" s="174">
        <v>6.4613021810820914</v>
      </c>
      <c r="AE278" s="174">
        <v>42.458769385961588</v>
      </c>
      <c r="AF278">
        <v>0</v>
      </c>
      <c r="AG278" s="106">
        <v>5.4744518830885136</v>
      </c>
      <c r="AH278" s="106">
        <v>0</v>
      </c>
      <c r="AI278" s="106">
        <v>100</v>
      </c>
      <c r="AJ278">
        <v>40.24</v>
      </c>
      <c r="AK278">
        <v>37.93</v>
      </c>
      <c r="AL278">
        <v>57.68</v>
      </c>
      <c r="AM278">
        <v>135.84</v>
      </c>
      <c r="AN278" t="s">
        <v>1066</v>
      </c>
      <c r="AO278">
        <v>9.9</v>
      </c>
      <c r="AP278">
        <v>8.33</v>
      </c>
      <c r="AQ278">
        <v>12.806699999999999</v>
      </c>
      <c r="AR278" t="s">
        <v>1071</v>
      </c>
      <c r="AS278" t="s">
        <v>1074</v>
      </c>
      <c r="AT278" t="s">
        <v>1075</v>
      </c>
      <c r="AU278" t="s">
        <v>1077</v>
      </c>
      <c r="AV278" t="s">
        <v>1079</v>
      </c>
      <c r="AW278" t="s">
        <v>1084</v>
      </c>
      <c r="AX278" s="65">
        <f t="shared" si="83"/>
        <v>583.5</v>
      </c>
      <c r="AY278" s="65">
        <v>2862.47</v>
      </c>
      <c r="AZ278" s="106">
        <v>961.93094158780741</v>
      </c>
      <c r="BA278" s="65">
        <f t="shared" si="71"/>
        <v>4407.9009415878072</v>
      </c>
      <c r="BB278" s="65">
        <f t="shared" si="72"/>
        <v>21796.359058412192</v>
      </c>
      <c r="BC278" s="65">
        <f t="shared" si="73"/>
        <v>0</v>
      </c>
      <c r="BD278" s="65">
        <f t="shared" si="74"/>
        <v>23558.230000000003</v>
      </c>
      <c r="BE278" s="65">
        <f t="shared" si="75"/>
        <v>31744.309999999998</v>
      </c>
      <c r="BF278" s="65">
        <f t="shared" si="76"/>
        <v>77098.889058412184</v>
      </c>
      <c r="BG278" s="66">
        <f t="shared" si="77"/>
        <v>629.70013451254385</v>
      </c>
      <c r="BH278" s="66">
        <f t="shared" si="78"/>
        <v>37.579929411055502</v>
      </c>
      <c r="BI278" s="66">
        <f t="shared" si="79"/>
        <v>0</v>
      </c>
      <c r="BJ278" s="66">
        <f t="shared" si="80"/>
        <v>40.617637931034487</v>
      </c>
      <c r="BK278" s="66">
        <f t="shared" si="81"/>
        <v>54.731568965517241</v>
      </c>
      <c r="BL278" s="66">
        <f t="shared" si="82"/>
        <v>132.92911906622791</v>
      </c>
      <c r="BM278" s="207">
        <f t="shared" si="84"/>
        <v>39873.18</v>
      </c>
    </row>
    <row r="279" spans="1:65" x14ac:dyDescent="0.35">
      <c r="A279" s="1">
        <v>436</v>
      </c>
      <c r="B279">
        <v>33</v>
      </c>
      <c r="C279" t="s">
        <v>37</v>
      </c>
      <c r="D279" t="s">
        <v>1492</v>
      </c>
      <c r="E279" s="6" t="s">
        <v>1111</v>
      </c>
      <c r="F279" s="7" t="s">
        <v>1112</v>
      </c>
      <c r="G279" s="6">
        <v>-22.86</v>
      </c>
      <c r="H279" s="6">
        <v>-43.41</v>
      </c>
      <c r="I279" s="6">
        <v>45</v>
      </c>
      <c r="J279" s="8">
        <v>45016.2336447989</v>
      </c>
      <c r="K279" t="s">
        <v>1166</v>
      </c>
      <c r="L279" t="s">
        <v>1062</v>
      </c>
      <c r="M279">
        <v>600</v>
      </c>
      <c r="N279">
        <v>600</v>
      </c>
      <c r="O279">
        <v>0</v>
      </c>
      <c r="P279">
        <v>17884.34</v>
      </c>
      <c r="Q279">
        <v>18875.330000000002</v>
      </c>
      <c r="R279">
        <v>5262.4</v>
      </c>
      <c r="S279">
        <v>34606.78</v>
      </c>
      <c r="T279">
        <v>0</v>
      </c>
      <c r="U279">
        <v>4462.05</v>
      </c>
      <c r="V279">
        <v>0</v>
      </c>
      <c r="W279" s="181">
        <f t="shared" si="68"/>
        <v>22346.39</v>
      </c>
      <c r="X279" s="181">
        <f t="shared" si="69"/>
        <v>37.243983333333333</v>
      </c>
      <c r="Y279" s="174">
        <v>81090.89</v>
      </c>
      <c r="Z279" s="181">
        <f t="shared" si="70"/>
        <v>135.15148333333335</v>
      </c>
      <c r="AA279" s="174">
        <v>0</v>
      </c>
      <c r="AB279" s="174">
        <v>22.054684564443679</v>
      </c>
      <c r="AC279" s="174">
        <v>23.276757722106641</v>
      </c>
      <c r="AD279" s="174">
        <v>6.4895082542564282</v>
      </c>
      <c r="AE279" s="174">
        <v>42.676532468690382</v>
      </c>
      <c r="AF279">
        <v>0</v>
      </c>
      <c r="AG279" s="106">
        <v>5.5025293223443477</v>
      </c>
      <c r="AH279" s="106">
        <v>0</v>
      </c>
      <c r="AI279" s="106">
        <v>100</v>
      </c>
      <c r="AJ279">
        <v>40.229999999999997</v>
      </c>
      <c r="AK279">
        <v>37.24</v>
      </c>
      <c r="AL279">
        <v>57.68</v>
      </c>
      <c r="AM279">
        <v>135.15</v>
      </c>
      <c r="AN279" t="s">
        <v>1067</v>
      </c>
      <c r="AO279">
        <v>9.9</v>
      </c>
      <c r="AP279">
        <v>8.33</v>
      </c>
      <c r="AQ279">
        <v>12.806699999999999</v>
      </c>
      <c r="AR279" t="s">
        <v>1071</v>
      </c>
      <c r="AS279" t="s">
        <v>1074</v>
      </c>
      <c r="AT279" t="s">
        <v>1075</v>
      </c>
      <c r="AU279" t="s">
        <v>1077</v>
      </c>
      <c r="AV279" t="s">
        <v>1079</v>
      </c>
      <c r="AW279" t="s">
        <v>1084</v>
      </c>
      <c r="AX279" s="65">
        <f t="shared" si="83"/>
        <v>583.5</v>
      </c>
      <c r="AY279" s="65">
        <v>2862.47</v>
      </c>
      <c r="AZ279" s="106">
        <v>947.87700060557142</v>
      </c>
      <c r="BA279" s="65">
        <f t="shared" si="71"/>
        <v>4393.8470006055713</v>
      </c>
      <c r="BB279" s="65">
        <f t="shared" si="72"/>
        <v>21398.512999394428</v>
      </c>
      <c r="BC279" s="65">
        <f t="shared" si="73"/>
        <v>0</v>
      </c>
      <c r="BD279" s="65">
        <f t="shared" si="74"/>
        <v>23554.230000000003</v>
      </c>
      <c r="BE279" s="65">
        <f t="shared" si="75"/>
        <v>31744.309999999998</v>
      </c>
      <c r="BF279" s="65">
        <f t="shared" si="76"/>
        <v>76697.042999394427</v>
      </c>
      <c r="BG279" s="66">
        <f t="shared" si="77"/>
        <v>627.69242865793876</v>
      </c>
      <c r="BH279" s="66">
        <f t="shared" si="78"/>
        <v>36.893987929990395</v>
      </c>
      <c r="BI279" s="66">
        <f t="shared" si="79"/>
        <v>0</v>
      </c>
      <c r="BJ279" s="66">
        <f t="shared" si="80"/>
        <v>40.610741379310348</v>
      </c>
      <c r="BK279" s="66">
        <f t="shared" si="81"/>
        <v>54.731568965517241</v>
      </c>
      <c r="BL279" s="66">
        <f t="shared" si="82"/>
        <v>132.23628103343867</v>
      </c>
      <c r="BM279" s="207">
        <f t="shared" si="84"/>
        <v>39869.18</v>
      </c>
    </row>
    <row r="280" spans="1:65" x14ac:dyDescent="0.35">
      <c r="A280" s="1">
        <v>437</v>
      </c>
      <c r="B280">
        <v>33</v>
      </c>
      <c r="C280" t="s">
        <v>37</v>
      </c>
      <c r="D280" t="s">
        <v>1493</v>
      </c>
      <c r="E280" s="6" t="s">
        <v>1113</v>
      </c>
      <c r="F280" s="7" t="s">
        <v>1114</v>
      </c>
      <c r="G280" s="6">
        <v>-20.32</v>
      </c>
      <c r="H280" s="6">
        <v>-40.340000000000003</v>
      </c>
      <c r="I280" s="6">
        <v>9</v>
      </c>
      <c r="J280" s="8">
        <v>54061.366139626101</v>
      </c>
      <c r="K280" t="s">
        <v>1166</v>
      </c>
      <c r="L280" t="s">
        <v>1062</v>
      </c>
      <c r="M280">
        <v>600</v>
      </c>
      <c r="N280">
        <v>600</v>
      </c>
      <c r="O280">
        <v>0</v>
      </c>
      <c r="P280">
        <v>18856.59</v>
      </c>
      <c r="Q280">
        <v>18875.330000000002</v>
      </c>
      <c r="R280">
        <v>5264.2</v>
      </c>
      <c r="S280">
        <v>34606.78</v>
      </c>
      <c r="T280">
        <v>0</v>
      </c>
      <c r="U280">
        <v>4462.05</v>
      </c>
      <c r="V280">
        <v>0</v>
      </c>
      <c r="W280" s="181">
        <f t="shared" si="68"/>
        <v>23318.639999999999</v>
      </c>
      <c r="X280" s="181">
        <f t="shared" si="69"/>
        <v>38.864399999999996</v>
      </c>
      <c r="Y280" s="174">
        <v>82064.929999999993</v>
      </c>
      <c r="Z280" s="181">
        <f t="shared" si="70"/>
        <v>136.77488333333332</v>
      </c>
      <c r="AA280" s="174">
        <v>0</v>
      </c>
      <c r="AB280" s="174">
        <v>22.977647089932329</v>
      </c>
      <c r="AC280" s="174">
        <v>23.000482666590958</v>
      </c>
      <c r="AD280" s="174">
        <v>6.4146767687488433</v>
      </c>
      <c r="AE280" s="174">
        <v>42.169998804605093</v>
      </c>
      <c r="AF280">
        <v>0</v>
      </c>
      <c r="AG280" s="106">
        <v>5.4372190410690662</v>
      </c>
      <c r="AH280" s="106">
        <v>0</v>
      </c>
      <c r="AI280" s="106">
        <v>100</v>
      </c>
      <c r="AJ280">
        <v>40.229999999999997</v>
      </c>
      <c r="AK280">
        <v>38.86</v>
      </c>
      <c r="AL280">
        <v>57.68</v>
      </c>
      <c r="AM280">
        <v>136.77000000000001</v>
      </c>
      <c r="AN280" t="s">
        <v>1068</v>
      </c>
      <c r="AO280">
        <v>9.9</v>
      </c>
      <c r="AP280">
        <v>8.33</v>
      </c>
      <c r="AQ280">
        <v>12.806699999999999</v>
      </c>
      <c r="AR280" t="s">
        <v>1071</v>
      </c>
      <c r="AS280" t="s">
        <v>1074</v>
      </c>
      <c r="AT280" t="s">
        <v>1075</v>
      </c>
      <c r="AU280" t="s">
        <v>1077</v>
      </c>
      <c r="AV280" t="s">
        <v>1079</v>
      </c>
      <c r="AW280" t="s">
        <v>1084</v>
      </c>
      <c r="AX280" s="65">
        <f t="shared" si="83"/>
        <v>583.5</v>
      </c>
      <c r="AY280" s="65">
        <v>2862.47</v>
      </c>
      <c r="AZ280" s="106">
        <v>992.06875859172419</v>
      </c>
      <c r="BA280" s="65">
        <f t="shared" si="71"/>
        <v>4438.0387585917242</v>
      </c>
      <c r="BB280" s="65">
        <f t="shared" si="72"/>
        <v>22326.571241408274</v>
      </c>
      <c r="BC280" s="65">
        <f t="shared" si="73"/>
        <v>0</v>
      </c>
      <c r="BD280" s="65">
        <f t="shared" si="74"/>
        <v>23556.030000000002</v>
      </c>
      <c r="BE280" s="65">
        <f t="shared" si="75"/>
        <v>31744.309999999998</v>
      </c>
      <c r="BF280" s="65">
        <f t="shared" si="76"/>
        <v>77626.891241408273</v>
      </c>
      <c r="BG280" s="66">
        <f t="shared" si="77"/>
        <v>634.0055369416749</v>
      </c>
      <c r="BH280" s="66">
        <f t="shared" si="78"/>
        <v>38.494088347255641</v>
      </c>
      <c r="BI280" s="66">
        <f t="shared" si="79"/>
        <v>0</v>
      </c>
      <c r="BJ280" s="66">
        <f t="shared" si="80"/>
        <v>40.613844827586213</v>
      </c>
      <c r="BK280" s="66">
        <f t="shared" si="81"/>
        <v>54.731568965517241</v>
      </c>
      <c r="BL280" s="66">
        <f t="shared" si="82"/>
        <v>133.83946765760047</v>
      </c>
      <c r="BM280" s="207">
        <f t="shared" si="84"/>
        <v>39870.979999999996</v>
      </c>
    </row>
    <row r="281" spans="1:65" x14ac:dyDescent="0.35">
      <c r="A281" s="1">
        <v>438</v>
      </c>
      <c r="B281">
        <v>33</v>
      </c>
      <c r="C281" t="s">
        <v>37</v>
      </c>
      <c r="D281" t="s">
        <v>1494</v>
      </c>
      <c r="E281" s="6" t="s">
        <v>1115</v>
      </c>
      <c r="F281" s="7" t="s">
        <v>1116</v>
      </c>
      <c r="G281" s="6">
        <v>-8.0500000000000007</v>
      </c>
      <c r="H281" s="6">
        <v>-34.880000000000003</v>
      </c>
      <c r="I281" s="6">
        <v>10</v>
      </c>
      <c r="J281" s="8">
        <v>63550.072249703</v>
      </c>
      <c r="K281" t="s">
        <v>1166</v>
      </c>
      <c r="L281" t="s">
        <v>1062</v>
      </c>
      <c r="M281">
        <v>600</v>
      </c>
      <c r="N281">
        <v>600</v>
      </c>
      <c r="O281">
        <v>0</v>
      </c>
      <c r="P281">
        <v>20759.650000000001</v>
      </c>
      <c r="Q281">
        <v>18875.330000000002</v>
      </c>
      <c r="R281">
        <v>5250.2</v>
      </c>
      <c r="S281">
        <v>34606.78</v>
      </c>
      <c r="T281">
        <v>0</v>
      </c>
      <c r="U281">
        <v>4462.05</v>
      </c>
      <c r="V281">
        <v>0</v>
      </c>
      <c r="W281" s="181">
        <f t="shared" si="68"/>
        <v>25221.7</v>
      </c>
      <c r="X281" s="181">
        <f t="shared" si="69"/>
        <v>42.036166666666666</v>
      </c>
      <c r="Y281" s="174">
        <v>83953.99</v>
      </c>
      <c r="Z281" s="181">
        <f t="shared" si="70"/>
        <v>139.92331666666666</v>
      </c>
      <c r="AA281" s="174">
        <v>0</v>
      </c>
      <c r="AB281" s="174">
        <v>24.727413193821999</v>
      </c>
      <c r="AC281" s="174">
        <v>22.482945718244</v>
      </c>
      <c r="AD281" s="174">
        <v>6.2536634649526484</v>
      </c>
      <c r="AE281" s="174">
        <v>41.221126000086471</v>
      </c>
      <c r="AF281">
        <v>0</v>
      </c>
      <c r="AG281" s="106">
        <v>5.3148754454672131</v>
      </c>
      <c r="AH281" s="106">
        <v>0</v>
      </c>
      <c r="AI281" s="106">
        <v>100</v>
      </c>
      <c r="AJ281">
        <v>40.21</v>
      </c>
      <c r="AK281">
        <v>42.04</v>
      </c>
      <c r="AL281">
        <v>57.68</v>
      </c>
      <c r="AM281">
        <v>139.91999999999999</v>
      </c>
      <c r="AN281" t="s">
        <v>1069</v>
      </c>
      <c r="AO281">
        <v>9.9</v>
      </c>
      <c r="AP281">
        <v>8.33</v>
      </c>
      <c r="AQ281">
        <v>12.806699999999999</v>
      </c>
      <c r="AR281" t="s">
        <v>1071</v>
      </c>
      <c r="AS281" t="s">
        <v>1074</v>
      </c>
      <c r="AT281" t="s">
        <v>1075</v>
      </c>
      <c r="AU281" t="s">
        <v>1077</v>
      </c>
      <c r="AV281" t="s">
        <v>1079</v>
      </c>
      <c r="AW281" t="s">
        <v>1084</v>
      </c>
      <c r="AX281" s="65">
        <f t="shared" si="83"/>
        <v>583.5</v>
      </c>
      <c r="AY281" s="65">
        <v>2862.47</v>
      </c>
      <c r="AZ281" s="106">
        <v>1079.7648990365187</v>
      </c>
      <c r="BA281" s="65">
        <f t="shared" si="71"/>
        <v>4525.734899036519</v>
      </c>
      <c r="BB281" s="65">
        <f t="shared" si="72"/>
        <v>24141.935100963481</v>
      </c>
      <c r="BC281" s="65">
        <f t="shared" si="73"/>
        <v>0</v>
      </c>
      <c r="BD281" s="65">
        <f t="shared" si="74"/>
        <v>23542.030000000002</v>
      </c>
      <c r="BE281" s="65">
        <f t="shared" si="75"/>
        <v>31744.309999999998</v>
      </c>
      <c r="BF281" s="65">
        <f t="shared" si="76"/>
        <v>79428.255100963492</v>
      </c>
      <c r="BG281" s="66">
        <f t="shared" si="77"/>
        <v>646.53355700521695</v>
      </c>
      <c r="BH281" s="66">
        <f t="shared" si="78"/>
        <v>41.624026036143931</v>
      </c>
      <c r="BI281" s="66">
        <f t="shared" si="79"/>
        <v>0</v>
      </c>
      <c r="BJ281" s="66">
        <f t="shared" si="80"/>
        <v>40.589706896551725</v>
      </c>
      <c r="BK281" s="66">
        <f t="shared" si="81"/>
        <v>54.731568965517241</v>
      </c>
      <c r="BL281" s="66">
        <f t="shared" si="82"/>
        <v>136.94526741545428</v>
      </c>
      <c r="BM281" s="207">
        <f t="shared" si="84"/>
        <v>39856.979999999996</v>
      </c>
    </row>
    <row r="282" spans="1:65" x14ac:dyDescent="0.35">
      <c r="A282" s="1">
        <v>439</v>
      </c>
      <c r="B282">
        <v>33</v>
      </c>
      <c r="C282" t="s">
        <v>37</v>
      </c>
      <c r="D282" t="s">
        <v>1495</v>
      </c>
      <c r="E282" s="6" t="s">
        <v>1117</v>
      </c>
      <c r="F282" s="7" t="s">
        <v>1118</v>
      </c>
      <c r="G282" s="6">
        <v>-3.8</v>
      </c>
      <c r="H282" s="6">
        <v>-38.53</v>
      </c>
      <c r="I282" s="6">
        <v>41</v>
      </c>
      <c r="J282" s="8">
        <v>71394.000753582499</v>
      </c>
      <c r="K282" t="s">
        <v>1166</v>
      </c>
      <c r="L282" t="s">
        <v>1062</v>
      </c>
      <c r="M282">
        <v>600</v>
      </c>
      <c r="N282">
        <v>600</v>
      </c>
      <c r="O282">
        <v>0</v>
      </c>
      <c r="P282">
        <v>21068.400000000001</v>
      </c>
      <c r="Q282">
        <v>18875.330000000002</v>
      </c>
      <c r="R282">
        <v>5255.2</v>
      </c>
      <c r="S282">
        <v>34606.78</v>
      </c>
      <c r="T282">
        <v>0</v>
      </c>
      <c r="U282">
        <v>4462.05</v>
      </c>
      <c r="V282">
        <v>0</v>
      </c>
      <c r="W282" s="181">
        <f t="shared" si="68"/>
        <v>25530.45</v>
      </c>
      <c r="X282" s="181">
        <f t="shared" si="69"/>
        <v>42.550750000000001</v>
      </c>
      <c r="Y282" s="174">
        <v>84267.75</v>
      </c>
      <c r="Z282" s="181">
        <f t="shared" si="70"/>
        <v>140.44624999999999</v>
      </c>
      <c r="AA282" s="174">
        <v>0</v>
      </c>
      <c r="AB282" s="174">
        <v>25.001735539396751</v>
      </c>
      <c r="AC282" s="174">
        <v>22.399233395931422</v>
      </c>
      <c r="AD282" s="174">
        <v>6.2363122309543089</v>
      </c>
      <c r="AE282" s="174">
        <v>41.067644502196863</v>
      </c>
      <c r="AF282">
        <v>0</v>
      </c>
      <c r="AG282" s="106">
        <v>5.2950861984567057</v>
      </c>
      <c r="AH282" s="106">
        <v>0</v>
      </c>
      <c r="AI282" s="106">
        <v>100</v>
      </c>
      <c r="AJ282">
        <v>40.22</v>
      </c>
      <c r="AK282">
        <v>42.55</v>
      </c>
      <c r="AL282">
        <v>57.68</v>
      </c>
      <c r="AM282">
        <v>140.44999999999999</v>
      </c>
      <c r="AN282" t="s">
        <v>1070</v>
      </c>
      <c r="AO282">
        <v>9.9</v>
      </c>
      <c r="AP282">
        <v>8.33</v>
      </c>
      <c r="AQ282">
        <v>12.806699999999999</v>
      </c>
      <c r="AR282" t="s">
        <v>1071</v>
      </c>
      <c r="AS282" t="s">
        <v>1074</v>
      </c>
      <c r="AT282" t="s">
        <v>1075</v>
      </c>
      <c r="AU282" t="s">
        <v>1077</v>
      </c>
      <c r="AV282" t="s">
        <v>1079</v>
      </c>
      <c r="AW282" t="s">
        <v>1084</v>
      </c>
      <c r="AX282" s="65">
        <f t="shared" si="83"/>
        <v>583.5</v>
      </c>
      <c r="AY282" s="65">
        <v>2862.47</v>
      </c>
      <c r="AZ282" s="106">
        <v>1088.7570039489076</v>
      </c>
      <c r="BA282" s="65">
        <f t="shared" si="71"/>
        <v>4534.7270039489076</v>
      </c>
      <c r="BB282" s="65">
        <f t="shared" si="72"/>
        <v>24441.692996051093</v>
      </c>
      <c r="BC282" s="65">
        <f t="shared" si="73"/>
        <v>0</v>
      </c>
      <c r="BD282" s="65">
        <f t="shared" si="74"/>
        <v>23547.030000000002</v>
      </c>
      <c r="BE282" s="65">
        <f t="shared" si="75"/>
        <v>31744.309999999998</v>
      </c>
      <c r="BF282" s="65">
        <f t="shared" si="76"/>
        <v>79733.022996051091</v>
      </c>
      <c r="BG282" s="66">
        <f t="shared" si="77"/>
        <v>647.81814342127257</v>
      </c>
      <c r="BH282" s="66">
        <f t="shared" si="78"/>
        <v>42.140849993191537</v>
      </c>
      <c r="BI282" s="66">
        <f t="shared" si="79"/>
        <v>0</v>
      </c>
      <c r="BJ282" s="66">
        <f t="shared" si="80"/>
        <v>40.598327586206899</v>
      </c>
      <c r="BK282" s="66">
        <f t="shared" si="81"/>
        <v>54.731568965517241</v>
      </c>
      <c r="BL282" s="66">
        <f t="shared" si="82"/>
        <v>137.47072930353636</v>
      </c>
      <c r="BM282" s="207">
        <f t="shared" si="84"/>
        <v>39861.979999999996</v>
      </c>
    </row>
    <row r="283" spans="1:65" x14ac:dyDescent="0.35">
      <c r="A283" s="1">
        <v>440</v>
      </c>
      <c r="B283">
        <v>34</v>
      </c>
      <c r="C283" t="s">
        <v>37</v>
      </c>
      <c r="D283" t="s">
        <v>1496</v>
      </c>
      <c r="E283" s="6" t="s">
        <v>1104</v>
      </c>
      <c r="F283" s="7" t="s">
        <v>1105</v>
      </c>
      <c r="G283" s="6">
        <v>-22.74</v>
      </c>
      <c r="H283" s="6">
        <v>-45.59</v>
      </c>
      <c r="I283" s="6">
        <v>1642</v>
      </c>
      <c r="J283" s="8">
        <v>3495.45982983364</v>
      </c>
      <c r="K283" t="s">
        <v>1166</v>
      </c>
      <c r="L283" t="s">
        <v>1062</v>
      </c>
      <c r="M283">
        <v>600</v>
      </c>
      <c r="N283">
        <v>600</v>
      </c>
      <c r="O283">
        <v>290.3</v>
      </c>
      <c r="P283">
        <v>8544.02</v>
      </c>
      <c r="Q283">
        <v>18875.330000000002</v>
      </c>
      <c r="R283">
        <v>5265.2</v>
      </c>
      <c r="S283">
        <v>34606.78</v>
      </c>
      <c r="T283">
        <v>0</v>
      </c>
      <c r="U283">
        <v>4744.55</v>
      </c>
      <c r="V283">
        <v>0</v>
      </c>
      <c r="W283" s="181">
        <f t="shared" si="68"/>
        <v>13288.57</v>
      </c>
      <c r="X283" s="181">
        <f t="shared" si="69"/>
        <v>22.147616666666668</v>
      </c>
      <c r="Y283" s="174">
        <v>72326.17</v>
      </c>
      <c r="Z283" s="181">
        <f t="shared" si="70"/>
        <v>120.54361666666667</v>
      </c>
      <c r="AA283" s="174">
        <v>0.40137615471688881</v>
      </c>
      <c r="AB283" s="174">
        <v>11.81317910239129</v>
      </c>
      <c r="AC283" s="174">
        <v>26.097510762701798</v>
      </c>
      <c r="AD283" s="174">
        <v>7.2797992759743817</v>
      </c>
      <c r="AE283" s="174">
        <v>47.848213170972564</v>
      </c>
      <c r="AF283">
        <v>0</v>
      </c>
      <c r="AG283" s="106">
        <v>6.5599353594971221</v>
      </c>
      <c r="AH283" s="106">
        <v>0</v>
      </c>
      <c r="AI283" s="106">
        <v>100</v>
      </c>
      <c r="AJ283">
        <v>40.229999999999997</v>
      </c>
      <c r="AK283">
        <v>22.63</v>
      </c>
      <c r="AL283">
        <v>57.68</v>
      </c>
      <c r="AM283">
        <v>120.54</v>
      </c>
      <c r="AN283" t="s">
        <v>1063</v>
      </c>
      <c r="AO283">
        <v>9.9</v>
      </c>
      <c r="AP283">
        <v>8.33</v>
      </c>
      <c r="AQ283">
        <v>12.806699999999999</v>
      </c>
      <c r="AR283" t="s">
        <v>1071</v>
      </c>
      <c r="AS283" t="s">
        <v>1074</v>
      </c>
      <c r="AT283" t="s">
        <v>1075</v>
      </c>
      <c r="AU283" t="s">
        <v>1077</v>
      </c>
      <c r="AV283" t="s">
        <v>1082</v>
      </c>
      <c r="AW283" t="s">
        <v>1083</v>
      </c>
      <c r="AX283" s="65">
        <f t="shared" si="83"/>
        <v>583.5</v>
      </c>
      <c r="AY283" s="65">
        <v>2862.47</v>
      </c>
      <c r="AZ283" s="106">
        <v>505.52707925578801</v>
      </c>
      <c r="BA283" s="65">
        <f t="shared" si="71"/>
        <v>3951.4970792557879</v>
      </c>
      <c r="BB283" s="65">
        <f t="shared" si="72"/>
        <v>12783.042920744212</v>
      </c>
      <c r="BC283" s="65">
        <f t="shared" si="73"/>
        <v>290.3</v>
      </c>
      <c r="BD283" s="65">
        <f t="shared" si="74"/>
        <v>23557.030000000002</v>
      </c>
      <c r="BE283" s="65">
        <f t="shared" si="75"/>
        <v>31744.309999999998</v>
      </c>
      <c r="BF283" s="65">
        <f t="shared" si="76"/>
        <v>68374.672920744211</v>
      </c>
      <c r="BG283" s="66">
        <f t="shared" si="77"/>
        <v>564.49958275082679</v>
      </c>
      <c r="BH283" s="66">
        <f t="shared" si="78"/>
        <v>22.039729173696916</v>
      </c>
      <c r="BI283" s="66">
        <f t="shared" si="79"/>
        <v>0.48383333333333334</v>
      </c>
      <c r="BJ283" s="66">
        <f t="shared" si="80"/>
        <v>40.615568965517248</v>
      </c>
      <c r="BK283" s="66">
        <f t="shared" si="81"/>
        <v>54.731568965517241</v>
      </c>
      <c r="BL283" s="66">
        <f t="shared" si="82"/>
        <v>117.8873671047314</v>
      </c>
      <c r="BM283" s="207">
        <f t="shared" si="84"/>
        <v>39871.979999999996</v>
      </c>
    </row>
    <row r="284" spans="1:65" x14ac:dyDescent="0.35">
      <c r="A284" s="1">
        <v>441</v>
      </c>
      <c r="B284">
        <v>34</v>
      </c>
      <c r="C284" t="s">
        <v>37</v>
      </c>
      <c r="D284" t="s">
        <v>1497</v>
      </c>
      <c r="E284" s="6" t="s">
        <v>1104</v>
      </c>
      <c r="F284" s="7" t="s">
        <v>1106</v>
      </c>
      <c r="G284" s="6">
        <v>-23.85</v>
      </c>
      <c r="H284" s="6">
        <v>-46.64</v>
      </c>
      <c r="I284" s="6">
        <v>792</v>
      </c>
      <c r="J284" s="8">
        <v>14172.2970393051</v>
      </c>
      <c r="K284" t="s">
        <v>1166</v>
      </c>
      <c r="L284" t="s">
        <v>1062</v>
      </c>
      <c r="M284">
        <v>600</v>
      </c>
      <c r="N284">
        <v>600</v>
      </c>
      <c r="O284">
        <v>53.42</v>
      </c>
      <c r="P284">
        <v>12089.06</v>
      </c>
      <c r="Q284">
        <v>18875.330000000002</v>
      </c>
      <c r="R284">
        <v>5266.4</v>
      </c>
      <c r="S284">
        <v>34606.78</v>
      </c>
      <c r="T284">
        <v>0</v>
      </c>
      <c r="U284">
        <v>4744.55</v>
      </c>
      <c r="V284">
        <v>0</v>
      </c>
      <c r="W284" s="181">
        <f t="shared" si="68"/>
        <v>16833.61</v>
      </c>
      <c r="X284" s="181">
        <f t="shared" si="69"/>
        <v>28.056016666666668</v>
      </c>
      <c r="Y284" s="174">
        <v>75635.53</v>
      </c>
      <c r="Z284" s="181">
        <f t="shared" si="70"/>
        <v>126.05921666666667</v>
      </c>
      <c r="AA284" s="174">
        <v>7.062818228417253E-2</v>
      </c>
      <c r="AB284" s="174">
        <v>15.9833083737233</v>
      </c>
      <c r="AC284" s="174">
        <v>24.955639234629551</v>
      </c>
      <c r="AD284" s="174">
        <v>6.9628652036946121</v>
      </c>
      <c r="AE284" s="174">
        <v>45.754660541150443</v>
      </c>
      <c r="AF284">
        <v>0</v>
      </c>
      <c r="AG284" s="106">
        <v>6.2729116858174994</v>
      </c>
      <c r="AH284" s="106">
        <v>0</v>
      </c>
      <c r="AI284" s="106">
        <v>100</v>
      </c>
      <c r="AJ284">
        <v>40.24</v>
      </c>
      <c r="AK284">
        <v>28.15</v>
      </c>
      <c r="AL284">
        <v>57.68</v>
      </c>
      <c r="AM284">
        <v>126.06</v>
      </c>
      <c r="AN284" t="s">
        <v>1064</v>
      </c>
      <c r="AO284">
        <v>9.9</v>
      </c>
      <c r="AP284">
        <v>8.33</v>
      </c>
      <c r="AQ284">
        <v>12.806699999999999</v>
      </c>
      <c r="AR284" t="s">
        <v>1071</v>
      </c>
      <c r="AS284" t="s">
        <v>1074</v>
      </c>
      <c r="AT284" t="s">
        <v>1075</v>
      </c>
      <c r="AU284" t="s">
        <v>1077</v>
      </c>
      <c r="AV284" t="s">
        <v>1082</v>
      </c>
      <c r="AW284" t="s">
        <v>1083</v>
      </c>
      <c r="AX284" s="65">
        <f t="shared" si="83"/>
        <v>583.5</v>
      </c>
      <c r="AY284" s="65">
        <v>2862.47</v>
      </c>
      <c r="AZ284" s="106">
        <v>718.25293623330754</v>
      </c>
      <c r="BA284" s="65">
        <f t="shared" si="71"/>
        <v>4164.2229362333073</v>
      </c>
      <c r="BB284" s="65">
        <f t="shared" si="72"/>
        <v>16115.357063766693</v>
      </c>
      <c r="BC284" s="65">
        <f t="shared" si="73"/>
        <v>53.42</v>
      </c>
      <c r="BD284" s="65">
        <f t="shared" si="74"/>
        <v>23558.230000000003</v>
      </c>
      <c r="BE284" s="65">
        <f t="shared" si="75"/>
        <v>31744.309999999998</v>
      </c>
      <c r="BF284" s="65">
        <f t="shared" si="76"/>
        <v>71471.307063766697</v>
      </c>
      <c r="BG284" s="66">
        <f t="shared" si="77"/>
        <v>594.88899089047243</v>
      </c>
      <c r="BH284" s="66">
        <f t="shared" si="78"/>
        <v>27.785098385804641</v>
      </c>
      <c r="BI284" s="66">
        <f t="shared" si="79"/>
        <v>8.9033333333333339E-2</v>
      </c>
      <c r="BJ284" s="66">
        <f t="shared" si="80"/>
        <v>40.617637931034487</v>
      </c>
      <c r="BK284" s="66">
        <f t="shared" si="81"/>
        <v>54.731568965517241</v>
      </c>
      <c r="BL284" s="66">
        <f t="shared" si="82"/>
        <v>123.22639148925293</v>
      </c>
      <c r="BM284" s="207">
        <f t="shared" si="84"/>
        <v>39873.18</v>
      </c>
    </row>
    <row r="285" spans="1:65" x14ac:dyDescent="0.35">
      <c r="A285" s="1">
        <v>442</v>
      </c>
      <c r="B285">
        <v>34</v>
      </c>
      <c r="C285" t="s">
        <v>37</v>
      </c>
      <c r="D285" t="s">
        <v>1498</v>
      </c>
      <c r="E285" s="6" t="s">
        <v>1107</v>
      </c>
      <c r="F285" s="7" t="s">
        <v>1108</v>
      </c>
      <c r="G285" s="6">
        <v>-30.03</v>
      </c>
      <c r="H285" s="6">
        <v>-51.23</v>
      </c>
      <c r="I285" s="6">
        <v>47</v>
      </c>
      <c r="J285" s="8">
        <v>23954.0527728093</v>
      </c>
      <c r="K285" t="s">
        <v>1166</v>
      </c>
      <c r="L285" t="s">
        <v>1062</v>
      </c>
      <c r="M285">
        <v>600</v>
      </c>
      <c r="N285">
        <v>600</v>
      </c>
      <c r="O285">
        <v>102.98</v>
      </c>
      <c r="P285">
        <v>13671.19</v>
      </c>
      <c r="Q285">
        <v>18875.330000000002</v>
      </c>
      <c r="R285">
        <v>5272.4</v>
      </c>
      <c r="S285">
        <v>34606.78</v>
      </c>
      <c r="T285">
        <v>0</v>
      </c>
      <c r="U285">
        <v>4744.55</v>
      </c>
      <c r="V285">
        <v>0</v>
      </c>
      <c r="W285" s="181">
        <f t="shared" si="68"/>
        <v>18415.740000000002</v>
      </c>
      <c r="X285" s="181">
        <f t="shared" si="69"/>
        <v>30.692900000000002</v>
      </c>
      <c r="Y285" s="174">
        <v>77273.22</v>
      </c>
      <c r="Z285" s="181">
        <f t="shared" si="70"/>
        <v>128.78870000000001</v>
      </c>
      <c r="AA285" s="174">
        <v>0.13326738551855349</v>
      </c>
      <c r="AB285" s="174">
        <v>17.692015422678129</v>
      </c>
      <c r="AC285" s="174">
        <v>24.426741890657599</v>
      </c>
      <c r="AD285" s="174">
        <v>6.8230623752963826</v>
      </c>
      <c r="AE285" s="174">
        <v>44.784959135907627</v>
      </c>
      <c r="AF285">
        <v>0</v>
      </c>
      <c r="AG285" s="106">
        <v>6.1399667310356687</v>
      </c>
      <c r="AH285" s="106">
        <v>0</v>
      </c>
      <c r="AI285" s="106">
        <v>100</v>
      </c>
      <c r="AJ285">
        <v>40.25</v>
      </c>
      <c r="AK285">
        <v>30.86</v>
      </c>
      <c r="AL285">
        <v>57.68</v>
      </c>
      <c r="AM285">
        <v>128.79</v>
      </c>
      <c r="AN285" t="s">
        <v>1065</v>
      </c>
      <c r="AO285">
        <v>9.9</v>
      </c>
      <c r="AP285">
        <v>8.33</v>
      </c>
      <c r="AQ285">
        <v>12.806699999999999</v>
      </c>
      <c r="AR285" t="s">
        <v>1071</v>
      </c>
      <c r="AS285" t="s">
        <v>1074</v>
      </c>
      <c r="AT285" t="s">
        <v>1075</v>
      </c>
      <c r="AU285" t="s">
        <v>1077</v>
      </c>
      <c r="AV285" t="s">
        <v>1082</v>
      </c>
      <c r="AW285" t="s">
        <v>1083</v>
      </c>
      <c r="AX285" s="65">
        <f t="shared" si="83"/>
        <v>583.5</v>
      </c>
      <c r="AY285" s="65">
        <v>2862.47</v>
      </c>
      <c r="AZ285" s="106">
        <v>759.16270946789643</v>
      </c>
      <c r="BA285" s="65">
        <f t="shared" si="71"/>
        <v>4205.1327094678963</v>
      </c>
      <c r="BB285" s="65">
        <f t="shared" si="72"/>
        <v>17656.577290532106</v>
      </c>
      <c r="BC285" s="65">
        <f t="shared" si="73"/>
        <v>102.98</v>
      </c>
      <c r="BD285" s="65">
        <f t="shared" si="74"/>
        <v>23564.230000000003</v>
      </c>
      <c r="BE285" s="65">
        <f t="shared" si="75"/>
        <v>31744.309999999998</v>
      </c>
      <c r="BF285" s="65">
        <f t="shared" si="76"/>
        <v>73068.087290532101</v>
      </c>
      <c r="BG285" s="66">
        <f t="shared" si="77"/>
        <v>600.73324420969948</v>
      </c>
      <c r="BH285" s="66">
        <f t="shared" si="78"/>
        <v>30.44237463884846</v>
      </c>
      <c r="BI285" s="66">
        <f t="shared" si="79"/>
        <v>0.17163333333333333</v>
      </c>
      <c r="BJ285" s="66">
        <f t="shared" si="80"/>
        <v>40.627982758620696</v>
      </c>
      <c r="BK285" s="66">
        <f t="shared" si="81"/>
        <v>54.731568965517241</v>
      </c>
      <c r="BL285" s="66">
        <f t="shared" si="82"/>
        <v>125.979460845745</v>
      </c>
      <c r="BM285" s="207">
        <f t="shared" si="84"/>
        <v>39879.18</v>
      </c>
    </row>
    <row r="286" spans="1:65" x14ac:dyDescent="0.35">
      <c r="A286" s="1">
        <v>443</v>
      </c>
      <c r="B286">
        <v>34</v>
      </c>
      <c r="C286" t="s">
        <v>37</v>
      </c>
      <c r="D286" t="s">
        <v>1499</v>
      </c>
      <c r="E286" s="6" t="s">
        <v>1109</v>
      </c>
      <c r="F286" s="7" t="s">
        <v>1110</v>
      </c>
      <c r="G286" s="6">
        <v>-15.37</v>
      </c>
      <c r="H286" s="6">
        <v>-48.78</v>
      </c>
      <c r="I286" s="6">
        <v>770</v>
      </c>
      <c r="J286" s="8">
        <v>31081.371963744201</v>
      </c>
      <c r="K286" t="s">
        <v>1166</v>
      </c>
      <c r="L286" t="s">
        <v>1062</v>
      </c>
      <c r="M286">
        <v>600</v>
      </c>
      <c r="N286">
        <v>600</v>
      </c>
      <c r="O286">
        <v>0</v>
      </c>
      <c r="P286">
        <v>19146.75</v>
      </c>
      <c r="Q286">
        <v>18875.330000000002</v>
      </c>
      <c r="R286">
        <v>5266.4</v>
      </c>
      <c r="S286">
        <v>34606.78</v>
      </c>
      <c r="T286">
        <v>0</v>
      </c>
      <c r="U286">
        <v>4744.55</v>
      </c>
      <c r="V286">
        <v>0</v>
      </c>
      <c r="W286" s="181">
        <f t="shared" si="68"/>
        <v>23891.3</v>
      </c>
      <c r="X286" s="181">
        <f t="shared" si="69"/>
        <v>39.81883333333333</v>
      </c>
      <c r="Y286" s="174">
        <v>82639.8</v>
      </c>
      <c r="Z286" s="181">
        <f t="shared" si="70"/>
        <v>137.733</v>
      </c>
      <c r="AA286" s="174">
        <v>0</v>
      </c>
      <c r="AB286" s="174">
        <v>23.16892102836648</v>
      </c>
      <c r="AC286" s="174">
        <v>22.840483641054309</v>
      </c>
      <c r="AD286" s="174">
        <v>6.3727162940858992</v>
      </c>
      <c r="AE286" s="174">
        <v>41.876650233906659</v>
      </c>
      <c r="AF286">
        <v>0</v>
      </c>
      <c r="AG286" s="106">
        <v>5.741240903293571</v>
      </c>
      <c r="AH286" s="106">
        <v>0</v>
      </c>
      <c r="AI286" s="106">
        <v>100</v>
      </c>
      <c r="AJ286">
        <v>40.24</v>
      </c>
      <c r="AK286">
        <v>39.82</v>
      </c>
      <c r="AL286">
        <v>57.68</v>
      </c>
      <c r="AM286">
        <v>137.72999999999999</v>
      </c>
      <c r="AN286" t="s">
        <v>1066</v>
      </c>
      <c r="AO286">
        <v>9.9</v>
      </c>
      <c r="AP286">
        <v>8.33</v>
      </c>
      <c r="AQ286">
        <v>12.806699999999999</v>
      </c>
      <c r="AR286" t="s">
        <v>1071</v>
      </c>
      <c r="AS286" t="s">
        <v>1074</v>
      </c>
      <c r="AT286" t="s">
        <v>1075</v>
      </c>
      <c r="AU286" t="s">
        <v>1077</v>
      </c>
      <c r="AV286" t="s">
        <v>1082</v>
      </c>
      <c r="AW286" t="s">
        <v>1083</v>
      </c>
      <c r="AX286" s="65">
        <f t="shared" si="83"/>
        <v>583.5</v>
      </c>
      <c r="AY286" s="65">
        <v>2862.47</v>
      </c>
      <c r="AZ286" s="106">
        <v>977.54698545860754</v>
      </c>
      <c r="BA286" s="65">
        <f t="shared" si="71"/>
        <v>4423.5169854586075</v>
      </c>
      <c r="BB286" s="65">
        <f t="shared" si="72"/>
        <v>22913.753014541391</v>
      </c>
      <c r="BC286" s="65">
        <f t="shared" si="73"/>
        <v>0</v>
      </c>
      <c r="BD286" s="65">
        <f t="shared" si="74"/>
        <v>23558.230000000003</v>
      </c>
      <c r="BE286" s="65">
        <f t="shared" si="75"/>
        <v>31744.309999999998</v>
      </c>
      <c r="BF286" s="65">
        <f t="shared" si="76"/>
        <v>78216.28301454139</v>
      </c>
      <c r="BG286" s="66">
        <f t="shared" si="77"/>
        <v>631.93099792265821</v>
      </c>
      <c r="BH286" s="66">
        <f t="shared" si="78"/>
        <v>39.506470714726539</v>
      </c>
      <c r="BI286" s="66">
        <f t="shared" si="79"/>
        <v>0</v>
      </c>
      <c r="BJ286" s="66">
        <f t="shared" si="80"/>
        <v>40.617637931034487</v>
      </c>
      <c r="BK286" s="66">
        <f t="shared" si="81"/>
        <v>54.731568965517241</v>
      </c>
      <c r="BL286" s="66">
        <f t="shared" si="82"/>
        <v>134.85566036989894</v>
      </c>
      <c r="BM286" s="207">
        <f t="shared" si="84"/>
        <v>39873.18</v>
      </c>
    </row>
    <row r="287" spans="1:65" x14ac:dyDescent="0.35">
      <c r="A287" s="1">
        <v>444</v>
      </c>
      <c r="B287">
        <v>34</v>
      </c>
      <c r="C287" t="s">
        <v>37</v>
      </c>
      <c r="D287" t="s">
        <v>1500</v>
      </c>
      <c r="E287" s="6" t="s">
        <v>1111</v>
      </c>
      <c r="F287" s="7" t="s">
        <v>1112</v>
      </c>
      <c r="G287" s="6">
        <v>-22.86</v>
      </c>
      <c r="H287" s="6">
        <v>-43.41</v>
      </c>
      <c r="I287" s="6">
        <v>45</v>
      </c>
      <c r="J287" s="8">
        <v>45016.2336447989</v>
      </c>
      <c r="K287" t="s">
        <v>1166</v>
      </c>
      <c r="L287" t="s">
        <v>1062</v>
      </c>
      <c r="M287">
        <v>600</v>
      </c>
      <c r="N287">
        <v>600</v>
      </c>
      <c r="O287">
        <v>0</v>
      </c>
      <c r="P287">
        <v>18451.62</v>
      </c>
      <c r="Q287">
        <v>18875.330000000002</v>
      </c>
      <c r="R287">
        <v>5262.4</v>
      </c>
      <c r="S287">
        <v>34606.78</v>
      </c>
      <c r="T287">
        <v>0</v>
      </c>
      <c r="U287">
        <v>4744.55</v>
      </c>
      <c r="V287">
        <v>0</v>
      </c>
      <c r="W287" s="181">
        <f t="shared" si="68"/>
        <v>23196.17</v>
      </c>
      <c r="X287" s="181">
        <f t="shared" si="69"/>
        <v>38.660283333333332</v>
      </c>
      <c r="Y287" s="174">
        <v>81940.67</v>
      </c>
      <c r="Z287" s="181">
        <f t="shared" si="70"/>
        <v>136.56778333333332</v>
      </c>
      <c r="AA287" s="174">
        <v>0</v>
      </c>
      <c r="AB287" s="174">
        <v>22.51826840078315</v>
      </c>
      <c r="AC287" s="174">
        <v>23.03536204915093</v>
      </c>
      <c r="AD287" s="174">
        <v>6.4222076778234776</v>
      </c>
      <c r="AE287" s="174">
        <v>42.233948050461393</v>
      </c>
      <c r="AF287">
        <v>0</v>
      </c>
      <c r="AG287" s="106">
        <v>5.7902260257330092</v>
      </c>
      <c r="AH287" s="106">
        <v>0</v>
      </c>
      <c r="AI287" s="106">
        <v>100</v>
      </c>
      <c r="AJ287">
        <v>40.229999999999997</v>
      </c>
      <c r="AK287">
        <v>38.659999999999997</v>
      </c>
      <c r="AL287">
        <v>57.68</v>
      </c>
      <c r="AM287">
        <v>136.57</v>
      </c>
      <c r="AN287" t="s">
        <v>1067</v>
      </c>
      <c r="AO287">
        <v>9.9</v>
      </c>
      <c r="AP287">
        <v>8.33</v>
      </c>
      <c r="AQ287">
        <v>12.806699999999999</v>
      </c>
      <c r="AR287" t="s">
        <v>1071</v>
      </c>
      <c r="AS287" t="s">
        <v>1074</v>
      </c>
      <c r="AT287" t="s">
        <v>1075</v>
      </c>
      <c r="AU287" t="s">
        <v>1077</v>
      </c>
      <c r="AV287" t="s">
        <v>1082</v>
      </c>
      <c r="AW287" t="s">
        <v>1083</v>
      </c>
      <c r="AX287" s="65">
        <f t="shared" si="83"/>
        <v>583.5</v>
      </c>
      <c r="AY287" s="65">
        <v>2862.47</v>
      </c>
      <c r="AZ287" s="106">
        <v>964.71171358796857</v>
      </c>
      <c r="BA287" s="65">
        <f t="shared" si="71"/>
        <v>4410.6817135879683</v>
      </c>
      <c r="BB287" s="65">
        <f t="shared" si="72"/>
        <v>22231.458286412031</v>
      </c>
      <c r="BC287" s="65">
        <f t="shared" si="73"/>
        <v>0</v>
      </c>
      <c r="BD287" s="65">
        <f t="shared" si="74"/>
        <v>23554.230000000003</v>
      </c>
      <c r="BE287" s="65">
        <f t="shared" si="75"/>
        <v>31744.309999999998</v>
      </c>
      <c r="BF287" s="65">
        <f t="shared" si="76"/>
        <v>77529.98828641203</v>
      </c>
      <c r="BG287" s="66">
        <f t="shared" si="77"/>
        <v>630.09738765542409</v>
      </c>
      <c r="BH287" s="66">
        <f t="shared" si="78"/>
        <v>38.330100493813845</v>
      </c>
      <c r="BI287" s="66">
        <f t="shared" si="79"/>
        <v>0</v>
      </c>
      <c r="BJ287" s="66">
        <f t="shared" si="80"/>
        <v>40.610741379310348</v>
      </c>
      <c r="BK287" s="66">
        <f t="shared" si="81"/>
        <v>54.731568965517241</v>
      </c>
      <c r="BL287" s="66">
        <f t="shared" si="82"/>
        <v>133.67239359726213</v>
      </c>
      <c r="BM287" s="207">
        <f t="shared" si="84"/>
        <v>39869.18</v>
      </c>
    </row>
    <row r="288" spans="1:65" x14ac:dyDescent="0.35">
      <c r="A288" s="1">
        <v>445</v>
      </c>
      <c r="B288">
        <v>34</v>
      </c>
      <c r="C288" t="s">
        <v>37</v>
      </c>
      <c r="D288" t="s">
        <v>1501</v>
      </c>
      <c r="E288" s="6" t="s">
        <v>1113</v>
      </c>
      <c r="F288" s="7" t="s">
        <v>1114</v>
      </c>
      <c r="G288" s="6">
        <v>-20.32</v>
      </c>
      <c r="H288" s="6">
        <v>-40.340000000000003</v>
      </c>
      <c r="I288" s="6">
        <v>9</v>
      </c>
      <c r="J288" s="8">
        <v>54061.366139626101</v>
      </c>
      <c r="K288" t="s">
        <v>1166</v>
      </c>
      <c r="L288" t="s">
        <v>1062</v>
      </c>
      <c r="M288">
        <v>600</v>
      </c>
      <c r="N288">
        <v>600</v>
      </c>
      <c r="O288">
        <v>0</v>
      </c>
      <c r="P288">
        <v>20114.04</v>
      </c>
      <c r="Q288">
        <v>18875.330000000002</v>
      </c>
      <c r="R288">
        <v>5264.2</v>
      </c>
      <c r="S288">
        <v>34606.78</v>
      </c>
      <c r="T288">
        <v>0</v>
      </c>
      <c r="U288">
        <v>4744.55</v>
      </c>
      <c r="V288">
        <v>0</v>
      </c>
      <c r="W288" s="181">
        <f t="shared" si="68"/>
        <v>24858.59</v>
      </c>
      <c r="X288" s="181">
        <f t="shared" si="69"/>
        <v>41.43098333333333</v>
      </c>
      <c r="Y288" s="174">
        <v>83604.89</v>
      </c>
      <c r="Z288" s="181">
        <f t="shared" si="70"/>
        <v>139.34148333333334</v>
      </c>
      <c r="AA288" s="174">
        <v>0</v>
      </c>
      <c r="AB288" s="174">
        <v>24.058449212719491</v>
      </c>
      <c r="AC288" s="174">
        <v>22.576825350765969</v>
      </c>
      <c r="AD288" s="174">
        <v>6.2965216508268833</v>
      </c>
      <c r="AE288" s="174">
        <v>41.393248648494122</v>
      </c>
      <c r="AF288">
        <v>0</v>
      </c>
      <c r="AG288" s="106">
        <v>5.6749670982163849</v>
      </c>
      <c r="AH288" s="106">
        <v>0</v>
      </c>
      <c r="AI288" s="106">
        <v>100</v>
      </c>
      <c r="AJ288">
        <v>40.229999999999997</v>
      </c>
      <c r="AK288">
        <v>41.43</v>
      </c>
      <c r="AL288">
        <v>57.68</v>
      </c>
      <c r="AM288">
        <v>139.34</v>
      </c>
      <c r="AN288" t="s">
        <v>1068</v>
      </c>
      <c r="AO288">
        <v>9.9</v>
      </c>
      <c r="AP288">
        <v>8.33</v>
      </c>
      <c r="AQ288">
        <v>12.806699999999999</v>
      </c>
      <c r="AR288" t="s">
        <v>1071</v>
      </c>
      <c r="AS288" t="s">
        <v>1074</v>
      </c>
      <c r="AT288" t="s">
        <v>1075</v>
      </c>
      <c r="AU288" t="s">
        <v>1077</v>
      </c>
      <c r="AV288" t="s">
        <v>1082</v>
      </c>
      <c r="AW288" t="s">
        <v>1083</v>
      </c>
      <c r="AX288" s="65">
        <f t="shared" si="83"/>
        <v>583.5</v>
      </c>
      <c r="AY288" s="65">
        <v>2862.47</v>
      </c>
      <c r="AZ288" s="106">
        <v>1015.4896941767047</v>
      </c>
      <c r="BA288" s="65">
        <f t="shared" si="71"/>
        <v>4461.4596941767049</v>
      </c>
      <c r="BB288" s="65">
        <f t="shared" si="72"/>
        <v>23843.100305823296</v>
      </c>
      <c r="BC288" s="65">
        <f t="shared" si="73"/>
        <v>0</v>
      </c>
      <c r="BD288" s="65">
        <f t="shared" si="74"/>
        <v>23556.030000000002</v>
      </c>
      <c r="BE288" s="65">
        <f t="shared" si="75"/>
        <v>31744.309999999998</v>
      </c>
      <c r="BF288" s="65">
        <f t="shared" si="76"/>
        <v>79143.430305823291</v>
      </c>
      <c r="BG288" s="66">
        <f t="shared" si="77"/>
        <v>637.35138488238647</v>
      </c>
      <c r="BH288" s="66">
        <f t="shared" si="78"/>
        <v>41.108793630729821</v>
      </c>
      <c r="BI288" s="66">
        <f t="shared" si="79"/>
        <v>0</v>
      </c>
      <c r="BJ288" s="66">
        <f t="shared" si="80"/>
        <v>40.613844827586213</v>
      </c>
      <c r="BK288" s="66">
        <f t="shared" si="81"/>
        <v>54.731568965517241</v>
      </c>
      <c r="BL288" s="66">
        <f t="shared" si="82"/>
        <v>136.45419018245394</v>
      </c>
      <c r="BM288" s="207">
        <f t="shared" si="84"/>
        <v>39870.979999999996</v>
      </c>
    </row>
    <row r="289" spans="1:65" x14ac:dyDescent="0.35">
      <c r="A289" s="1">
        <v>446</v>
      </c>
      <c r="B289">
        <v>34</v>
      </c>
      <c r="C289" t="s">
        <v>37</v>
      </c>
      <c r="D289" t="s">
        <v>1502</v>
      </c>
      <c r="E289" s="6" t="s">
        <v>1115</v>
      </c>
      <c r="F289" s="7" t="s">
        <v>1116</v>
      </c>
      <c r="G289" s="6">
        <v>-8.0500000000000007</v>
      </c>
      <c r="H289" s="6">
        <v>-34.880000000000003</v>
      </c>
      <c r="I289" s="6">
        <v>10</v>
      </c>
      <c r="J289" s="8">
        <v>63550.072249703</v>
      </c>
      <c r="K289" t="s">
        <v>1166</v>
      </c>
      <c r="L289" t="s">
        <v>1062</v>
      </c>
      <c r="M289">
        <v>600</v>
      </c>
      <c r="N289">
        <v>600</v>
      </c>
      <c r="O289">
        <v>0</v>
      </c>
      <c r="P289">
        <v>22361.919999999998</v>
      </c>
      <c r="Q289">
        <v>18875.330000000002</v>
      </c>
      <c r="R289">
        <v>5250.2</v>
      </c>
      <c r="S289">
        <v>34606.78</v>
      </c>
      <c r="T289">
        <v>0</v>
      </c>
      <c r="U289">
        <v>4744.55</v>
      </c>
      <c r="V289">
        <v>0</v>
      </c>
      <c r="W289" s="181">
        <f t="shared" si="68"/>
        <v>27106.469999999998</v>
      </c>
      <c r="X289" s="181">
        <f t="shared" si="69"/>
        <v>45.177449999999993</v>
      </c>
      <c r="Y289" s="174">
        <v>85838.77</v>
      </c>
      <c r="Z289" s="181">
        <f t="shared" si="70"/>
        <v>143.06461666666667</v>
      </c>
      <c r="AA289" s="174">
        <v>0</v>
      </c>
      <c r="AB289" s="174">
        <v>26.05107226023858</v>
      </c>
      <c r="AC289" s="174">
        <v>21.98928293124424</v>
      </c>
      <c r="AD289" s="174">
        <v>6.1163504556274511</v>
      </c>
      <c r="AE289" s="174">
        <v>40.316025031579549</v>
      </c>
      <c r="AF289">
        <v>0</v>
      </c>
      <c r="AG289" s="106">
        <v>5.5272809710577162</v>
      </c>
      <c r="AH289" s="106">
        <v>0</v>
      </c>
      <c r="AI289" s="106">
        <v>100</v>
      </c>
      <c r="AJ289">
        <v>40.21</v>
      </c>
      <c r="AK289">
        <v>45.18</v>
      </c>
      <c r="AL289">
        <v>57.68</v>
      </c>
      <c r="AM289">
        <v>143.06</v>
      </c>
      <c r="AN289" t="s">
        <v>1069</v>
      </c>
      <c r="AO289">
        <v>9.9</v>
      </c>
      <c r="AP289">
        <v>8.33</v>
      </c>
      <c r="AQ289">
        <v>12.806699999999999</v>
      </c>
      <c r="AR289" t="s">
        <v>1071</v>
      </c>
      <c r="AS289" t="s">
        <v>1074</v>
      </c>
      <c r="AT289" t="s">
        <v>1075</v>
      </c>
      <c r="AU289" t="s">
        <v>1077</v>
      </c>
      <c r="AV289" t="s">
        <v>1082</v>
      </c>
      <c r="AW289" t="s">
        <v>1083</v>
      </c>
      <c r="AX289" s="65">
        <f t="shared" si="83"/>
        <v>583.5</v>
      </c>
      <c r="AY289" s="65">
        <v>2862.47</v>
      </c>
      <c r="AZ289" s="106">
        <v>1107.3520069297601</v>
      </c>
      <c r="BA289" s="65">
        <f t="shared" si="71"/>
        <v>4553.3220069297604</v>
      </c>
      <c r="BB289" s="65">
        <f t="shared" si="72"/>
        <v>25999.117993070238</v>
      </c>
      <c r="BC289" s="65">
        <f t="shared" si="73"/>
        <v>0</v>
      </c>
      <c r="BD289" s="65">
        <f t="shared" si="74"/>
        <v>23542.030000000002</v>
      </c>
      <c r="BE289" s="65">
        <f t="shared" si="75"/>
        <v>31744.309999999998</v>
      </c>
      <c r="BF289" s="65">
        <f t="shared" si="76"/>
        <v>81285.447993070236</v>
      </c>
      <c r="BG289" s="66">
        <f t="shared" si="77"/>
        <v>650.47457241853715</v>
      </c>
      <c r="BH289" s="66">
        <f t="shared" si="78"/>
        <v>44.826065505293514</v>
      </c>
      <c r="BI289" s="66">
        <f t="shared" si="79"/>
        <v>0</v>
      </c>
      <c r="BJ289" s="66">
        <f t="shared" si="80"/>
        <v>40.589706896551725</v>
      </c>
      <c r="BK289" s="66">
        <f t="shared" si="81"/>
        <v>54.731568965517241</v>
      </c>
      <c r="BL289" s="66">
        <f t="shared" si="82"/>
        <v>140.14732412598318</v>
      </c>
      <c r="BM289" s="207">
        <f t="shared" si="84"/>
        <v>39856.979999999996</v>
      </c>
    </row>
    <row r="290" spans="1:65" x14ac:dyDescent="0.35">
      <c r="A290" s="1">
        <v>447</v>
      </c>
      <c r="B290">
        <v>34</v>
      </c>
      <c r="C290" t="s">
        <v>37</v>
      </c>
      <c r="D290" t="s">
        <v>1503</v>
      </c>
      <c r="E290" s="6" t="s">
        <v>1117</v>
      </c>
      <c r="F290" s="7" t="s">
        <v>1118</v>
      </c>
      <c r="G290" s="6">
        <v>-3.8</v>
      </c>
      <c r="H290" s="6">
        <v>-38.53</v>
      </c>
      <c r="I290" s="6">
        <v>41</v>
      </c>
      <c r="J290" s="8">
        <v>71394.000753582499</v>
      </c>
      <c r="K290" t="s">
        <v>1166</v>
      </c>
      <c r="L290" t="s">
        <v>1062</v>
      </c>
      <c r="M290">
        <v>600</v>
      </c>
      <c r="N290">
        <v>600</v>
      </c>
      <c r="O290">
        <v>0</v>
      </c>
      <c r="P290">
        <v>22719.33</v>
      </c>
      <c r="Q290">
        <v>18875.330000000002</v>
      </c>
      <c r="R290">
        <v>5255.2</v>
      </c>
      <c r="S290">
        <v>34606.78</v>
      </c>
      <c r="T290">
        <v>0</v>
      </c>
      <c r="U290">
        <v>4744.55</v>
      </c>
      <c r="V290">
        <v>0</v>
      </c>
      <c r="W290" s="181">
        <f t="shared" si="68"/>
        <v>27463.88</v>
      </c>
      <c r="X290" s="181">
        <f t="shared" si="69"/>
        <v>45.773133333333334</v>
      </c>
      <c r="Y290" s="174">
        <v>86201.18</v>
      </c>
      <c r="Z290" s="181">
        <f t="shared" si="70"/>
        <v>143.66863333333333</v>
      </c>
      <c r="AA290" s="174">
        <v>0</v>
      </c>
      <c r="AB290" s="174">
        <v>26.356170530380211</v>
      </c>
      <c r="AC290" s="174">
        <v>21.89683482291078</v>
      </c>
      <c r="AD290" s="174">
        <v>6.0964362668817298</v>
      </c>
      <c r="AE290" s="174">
        <v>40.146526996498203</v>
      </c>
      <c r="AF290">
        <v>0</v>
      </c>
      <c r="AG290" s="106">
        <v>5.5040429840983629</v>
      </c>
      <c r="AH290" s="106">
        <v>0</v>
      </c>
      <c r="AI290" s="106">
        <v>100</v>
      </c>
      <c r="AJ290">
        <v>40.22</v>
      </c>
      <c r="AK290">
        <v>45.77</v>
      </c>
      <c r="AL290">
        <v>57.68</v>
      </c>
      <c r="AM290">
        <v>143.66999999999999</v>
      </c>
      <c r="AN290" t="s">
        <v>1070</v>
      </c>
      <c r="AO290">
        <v>9.9</v>
      </c>
      <c r="AP290">
        <v>8.33</v>
      </c>
      <c r="AQ290">
        <v>12.806699999999999</v>
      </c>
      <c r="AR290" t="s">
        <v>1071</v>
      </c>
      <c r="AS290" t="s">
        <v>1074</v>
      </c>
      <c r="AT290" t="s">
        <v>1075</v>
      </c>
      <c r="AU290" t="s">
        <v>1077</v>
      </c>
      <c r="AV290" t="s">
        <v>1082</v>
      </c>
      <c r="AW290" t="s">
        <v>1083</v>
      </c>
      <c r="AX290" s="65">
        <f t="shared" si="83"/>
        <v>583.5</v>
      </c>
      <c r="AY290" s="65">
        <v>2862.47</v>
      </c>
      <c r="AZ290" s="106">
        <v>1093.5499982717215</v>
      </c>
      <c r="BA290" s="65">
        <f t="shared" si="71"/>
        <v>4539.5199982717213</v>
      </c>
      <c r="BB290" s="65">
        <f t="shared" si="72"/>
        <v>26370.330001728278</v>
      </c>
      <c r="BC290" s="65">
        <f t="shared" si="73"/>
        <v>0</v>
      </c>
      <c r="BD290" s="65">
        <f t="shared" si="74"/>
        <v>23547.030000000002</v>
      </c>
      <c r="BE290" s="65">
        <f t="shared" si="75"/>
        <v>31744.309999999998</v>
      </c>
      <c r="BF290" s="65">
        <f t="shared" si="76"/>
        <v>81661.660001728276</v>
      </c>
      <c r="BG290" s="66">
        <f t="shared" si="77"/>
        <v>648.50285689596024</v>
      </c>
      <c r="BH290" s="66">
        <f t="shared" si="78"/>
        <v>45.466086209876345</v>
      </c>
      <c r="BI290" s="66">
        <f t="shared" si="79"/>
        <v>0</v>
      </c>
      <c r="BJ290" s="66">
        <f t="shared" si="80"/>
        <v>40.598327586206899</v>
      </c>
      <c r="BK290" s="66">
        <f t="shared" si="81"/>
        <v>54.731568965517241</v>
      </c>
      <c r="BL290" s="66">
        <f t="shared" si="82"/>
        <v>140.79596552022116</v>
      </c>
      <c r="BM290" s="207">
        <f t="shared" si="84"/>
        <v>39861.979999999996</v>
      </c>
    </row>
    <row r="291" spans="1:65" x14ac:dyDescent="0.35">
      <c r="A291" s="1">
        <v>448</v>
      </c>
      <c r="B291">
        <v>35</v>
      </c>
      <c r="C291" t="s">
        <v>37</v>
      </c>
      <c r="D291" t="s">
        <v>1504</v>
      </c>
      <c r="E291" s="6" t="s">
        <v>1104</v>
      </c>
      <c r="F291" s="7" t="s">
        <v>1105</v>
      </c>
      <c r="G291" s="6">
        <v>-22.74</v>
      </c>
      <c r="H291" s="6">
        <v>-45.59</v>
      </c>
      <c r="I291" s="6">
        <v>1642</v>
      </c>
      <c r="J291" s="8">
        <v>3495.45982983364</v>
      </c>
      <c r="K291" t="s">
        <v>1166</v>
      </c>
      <c r="L291" t="s">
        <v>1062</v>
      </c>
      <c r="M291">
        <v>600</v>
      </c>
      <c r="N291">
        <v>600</v>
      </c>
      <c r="O291">
        <v>49.07</v>
      </c>
      <c r="P291">
        <v>10482.450000000001</v>
      </c>
      <c r="Q291">
        <v>18875.330000000002</v>
      </c>
      <c r="R291">
        <v>5265.2</v>
      </c>
      <c r="S291">
        <v>34606.78</v>
      </c>
      <c r="T291">
        <v>0</v>
      </c>
      <c r="U291">
        <v>4462.05</v>
      </c>
      <c r="V291">
        <v>0</v>
      </c>
      <c r="W291" s="181">
        <f t="shared" si="68"/>
        <v>14944.5</v>
      </c>
      <c r="X291" s="181">
        <f t="shared" si="69"/>
        <v>24.907499999999999</v>
      </c>
      <c r="Y291" s="174">
        <v>73740.87</v>
      </c>
      <c r="Z291" s="181">
        <f t="shared" si="70"/>
        <v>122.90145</v>
      </c>
      <c r="AA291" s="174">
        <v>6.6543831121059466E-2</v>
      </c>
      <c r="AB291" s="174">
        <v>14.21525132535052</v>
      </c>
      <c r="AC291" s="174">
        <v>25.5968365982121</v>
      </c>
      <c r="AD291" s="174">
        <v>7.140138162188757</v>
      </c>
      <c r="AE291" s="174">
        <v>46.930257264390832</v>
      </c>
      <c r="AF291">
        <v>0</v>
      </c>
      <c r="AG291" s="106">
        <v>6.0509863797375871</v>
      </c>
      <c r="AH291" s="106">
        <v>0</v>
      </c>
      <c r="AI291" s="106">
        <v>100</v>
      </c>
      <c r="AJ291">
        <v>40.229999999999997</v>
      </c>
      <c r="AK291">
        <v>24.99</v>
      </c>
      <c r="AL291">
        <v>57.68</v>
      </c>
      <c r="AM291">
        <v>122.9</v>
      </c>
      <c r="AN291" t="s">
        <v>1063</v>
      </c>
      <c r="AO291">
        <v>9.9</v>
      </c>
      <c r="AP291">
        <v>8.33</v>
      </c>
      <c r="AQ291">
        <v>12.806699999999999</v>
      </c>
      <c r="AR291" t="s">
        <v>1071</v>
      </c>
      <c r="AS291" t="s">
        <v>1074</v>
      </c>
      <c r="AT291" t="s">
        <v>1075</v>
      </c>
      <c r="AU291" t="s">
        <v>1077</v>
      </c>
      <c r="AV291" t="s">
        <v>1082</v>
      </c>
      <c r="AW291" t="s">
        <v>1084</v>
      </c>
      <c r="AX291" s="65">
        <f t="shared" si="83"/>
        <v>583.5</v>
      </c>
      <c r="AY291" s="65">
        <v>2862.47</v>
      </c>
      <c r="AZ291" s="106">
        <v>526.22372300236316</v>
      </c>
      <c r="BA291" s="65">
        <f t="shared" si="71"/>
        <v>3972.1937230023632</v>
      </c>
      <c r="BB291" s="65">
        <f t="shared" si="72"/>
        <v>14418.276276997636</v>
      </c>
      <c r="BC291" s="65">
        <f t="shared" si="73"/>
        <v>49.07</v>
      </c>
      <c r="BD291" s="65">
        <f t="shared" si="74"/>
        <v>23557.030000000002</v>
      </c>
      <c r="BE291" s="65">
        <f t="shared" si="75"/>
        <v>31744.309999999998</v>
      </c>
      <c r="BF291" s="65">
        <f t="shared" si="76"/>
        <v>69768.676276997634</v>
      </c>
      <c r="BG291" s="66">
        <f t="shared" si="77"/>
        <v>567.45624614319479</v>
      </c>
      <c r="BH291" s="66">
        <f t="shared" si="78"/>
        <v>24.85909702930627</v>
      </c>
      <c r="BI291" s="66">
        <f t="shared" si="79"/>
        <v>8.1783333333333333E-2</v>
      </c>
      <c r="BJ291" s="66">
        <f t="shared" si="80"/>
        <v>40.615568965517248</v>
      </c>
      <c r="BK291" s="66">
        <f t="shared" si="81"/>
        <v>54.731568965517241</v>
      </c>
      <c r="BL291" s="66">
        <f t="shared" si="82"/>
        <v>120.2908211672373</v>
      </c>
      <c r="BM291" s="207">
        <f t="shared" si="84"/>
        <v>39871.979999999996</v>
      </c>
    </row>
    <row r="292" spans="1:65" x14ac:dyDescent="0.35">
      <c r="A292" s="1">
        <v>449</v>
      </c>
      <c r="B292">
        <v>35</v>
      </c>
      <c r="C292" t="s">
        <v>37</v>
      </c>
      <c r="D292" t="s">
        <v>1505</v>
      </c>
      <c r="E292" s="6" t="s">
        <v>1104</v>
      </c>
      <c r="F292" s="7" t="s">
        <v>1106</v>
      </c>
      <c r="G292" s="6">
        <v>-23.85</v>
      </c>
      <c r="H292" s="6">
        <v>-46.64</v>
      </c>
      <c r="I292" s="6">
        <v>792</v>
      </c>
      <c r="J292" s="8">
        <v>14172.2970393051</v>
      </c>
      <c r="K292" t="s">
        <v>1166</v>
      </c>
      <c r="L292" t="s">
        <v>1062</v>
      </c>
      <c r="M292">
        <v>600</v>
      </c>
      <c r="N292">
        <v>600</v>
      </c>
      <c r="O292">
        <v>3.04</v>
      </c>
      <c r="P292">
        <v>13553.62</v>
      </c>
      <c r="Q292">
        <v>18875.330000000002</v>
      </c>
      <c r="R292">
        <v>5266.4</v>
      </c>
      <c r="S292">
        <v>34606.78</v>
      </c>
      <c r="T292">
        <v>0</v>
      </c>
      <c r="U292">
        <v>4462.05</v>
      </c>
      <c r="V292">
        <v>0</v>
      </c>
      <c r="W292" s="181">
        <f t="shared" si="68"/>
        <v>18015.670000000002</v>
      </c>
      <c r="X292" s="181">
        <f t="shared" si="69"/>
        <v>30.02611666666667</v>
      </c>
      <c r="Y292" s="174">
        <v>76767.210000000006</v>
      </c>
      <c r="Z292" s="181">
        <f t="shared" si="70"/>
        <v>127.94535</v>
      </c>
      <c r="AA292" s="174">
        <v>3.9600240779885058E-3</v>
      </c>
      <c r="AB292" s="174">
        <v>17.655480771021899</v>
      </c>
      <c r="AC292" s="174">
        <v>24.587750421045659</v>
      </c>
      <c r="AD292" s="174">
        <v>6.8602206593153499</v>
      </c>
      <c r="AE292" s="174">
        <v>45.080158572911529</v>
      </c>
      <c r="AF292">
        <v>0</v>
      </c>
      <c r="AG292" s="106">
        <v>5.8124425780225693</v>
      </c>
      <c r="AH292" s="106">
        <v>0</v>
      </c>
      <c r="AI292" s="106">
        <v>100</v>
      </c>
      <c r="AJ292">
        <v>40.24</v>
      </c>
      <c r="AK292">
        <v>30.03</v>
      </c>
      <c r="AL292">
        <v>57.68</v>
      </c>
      <c r="AM292">
        <v>127.95</v>
      </c>
      <c r="AN292" t="s">
        <v>1064</v>
      </c>
      <c r="AO292">
        <v>9.9</v>
      </c>
      <c r="AP292">
        <v>8.33</v>
      </c>
      <c r="AQ292">
        <v>12.806699999999999</v>
      </c>
      <c r="AR292" t="s">
        <v>1071</v>
      </c>
      <c r="AS292" t="s">
        <v>1074</v>
      </c>
      <c r="AT292" t="s">
        <v>1075</v>
      </c>
      <c r="AU292" t="s">
        <v>1077</v>
      </c>
      <c r="AV292" t="s">
        <v>1082</v>
      </c>
      <c r="AW292" t="s">
        <v>1084</v>
      </c>
      <c r="AX292" s="65">
        <f t="shared" si="83"/>
        <v>583.5</v>
      </c>
      <c r="AY292" s="65">
        <v>2862.47</v>
      </c>
      <c r="AZ292" s="106">
        <v>726.38194445516865</v>
      </c>
      <c r="BA292" s="65">
        <f t="shared" si="71"/>
        <v>4172.3519444551685</v>
      </c>
      <c r="BB292" s="65">
        <f t="shared" si="72"/>
        <v>17289.288055544832</v>
      </c>
      <c r="BC292" s="65">
        <f t="shared" si="73"/>
        <v>3.04</v>
      </c>
      <c r="BD292" s="65">
        <f t="shared" si="74"/>
        <v>23558.230000000003</v>
      </c>
      <c r="BE292" s="65">
        <f t="shared" si="75"/>
        <v>31744.309999999998</v>
      </c>
      <c r="BF292" s="65">
        <f t="shared" si="76"/>
        <v>72594.858055544843</v>
      </c>
      <c r="BG292" s="66">
        <f t="shared" si="77"/>
        <v>596.05027777930979</v>
      </c>
      <c r="BH292" s="66">
        <f t="shared" si="78"/>
        <v>29.809117337146262</v>
      </c>
      <c r="BI292" s="66">
        <f t="shared" si="79"/>
        <v>5.0666666666666664E-3</v>
      </c>
      <c r="BJ292" s="66">
        <f t="shared" si="80"/>
        <v>40.617637931034487</v>
      </c>
      <c r="BK292" s="66">
        <f t="shared" si="81"/>
        <v>54.731568965517241</v>
      </c>
      <c r="BL292" s="66">
        <f t="shared" si="82"/>
        <v>125.16354837162903</v>
      </c>
      <c r="BM292" s="207">
        <f t="shared" si="84"/>
        <v>39873.18</v>
      </c>
    </row>
    <row r="293" spans="1:65" x14ac:dyDescent="0.35">
      <c r="A293" s="1">
        <v>450</v>
      </c>
      <c r="B293">
        <v>35</v>
      </c>
      <c r="C293" t="s">
        <v>37</v>
      </c>
      <c r="D293" t="s">
        <v>1506</v>
      </c>
      <c r="E293" s="6" t="s">
        <v>1107</v>
      </c>
      <c r="F293" s="7" t="s">
        <v>1108</v>
      </c>
      <c r="G293" s="6">
        <v>-30.03</v>
      </c>
      <c r="H293" s="6">
        <v>-51.23</v>
      </c>
      <c r="I293" s="6">
        <v>47</v>
      </c>
      <c r="J293" s="8">
        <v>23954.0527728093</v>
      </c>
      <c r="K293" t="s">
        <v>1166</v>
      </c>
      <c r="L293" t="s">
        <v>1062</v>
      </c>
      <c r="M293">
        <v>600</v>
      </c>
      <c r="N293">
        <v>600</v>
      </c>
      <c r="O293">
        <v>9.23</v>
      </c>
      <c r="P293">
        <v>14601.43</v>
      </c>
      <c r="Q293">
        <v>18875.330000000002</v>
      </c>
      <c r="R293">
        <v>5272.4</v>
      </c>
      <c r="S293">
        <v>34606.78</v>
      </c>
      <c r="T293">
        <v>0</v>
      </c>
      <c r="U293">
        <v>4462.05</v>
      </c>
      <c r="V293">
        <v>0</v>
      </c>
      <c r="W293" s="181">
        <f t="shared" si="68"/>
        <v>19063.48</v>
      </c>
      <c r="X293" s="181">
        <f t="shared" si="69"/>
        <v>31.772466666666666</v>
      </c>
      <c r="Y293" s="174">
        <v>77827.199999999997</v>
      </c>
      <c r="Z293" s="181">
        <f t="shared" si="70"/>
        <v>129.71199999999999</v>
      </c>
      <c r="AA293" s="174">
        <v>1.18596069240574E-2</v>
      </c>
      <c r="AB293" s="174">
        <v>18.761345647794091</v>
      </c>
      <c r="AC293" s="174">
        <v>24.252870461740891</v>
      </c>
      <c r="AD293" s="174">
        <v>6.7744952921343691</v>
      </c>
      <c r="AE293" s="174">
        <v>44.466176349656678</v>
      </c>
      <c r="AF293">
        <v>0</v>
      </c>
      <c r="AG293" s="106">
        <v>5.7332783397064269</v>
      </c>
      <c r="AH293" s="106">
        <v>0</v>
      </c>
      <c r="AI293" s="106">
        <v>100</v>
      </c>
      <c r="AJ293">
        <v>40.25</v>
      </c>
      <c r="AK293">
        <v>31.79</v>
      </c>
      <c r="AL293">
        <v>57.68</v>
      </c>
      <c r="AM293">
        <v>129.71</v>
      </c>
      <c r="AN293" t="s">
        <v>1065</v>
      </c>
      <c r="AO293">
        <v>9.9</v>
      </c>
      <c r="AP293">
        <v>8.33</v>
      </c>
      <c r="AQ293">
        <v>12.806699999999999</v>
      </c>
      <c r="AR293" t="s">
        <v>1071</v>
      </c>
      <c r="AS293" t="s">
        <v>1074</v>
      </c>
      <c r="AT293" t="s">
        <v>1075</v>
      </c>
      <c r="AU293" t="s">
        <v>1077</v>
      </c>
      <c r="AV293" t="s">
        <v>1082</v>
      </c>
      <c r="AW293" t="s">
        <v>1084</v>
      </c>
      <c r="AX293" s="65">
        <f t="shared" si="83"/>
        <v>583.5</v>
      </c>
      <c r="AY293" s="65">
        <v>2862.47</v>
      </c>
      <c r="AZ293" s="106">
        <v>770.18089109468247</v>
      </c>
      <c r="BA293" s="65">
        <f t="shared" si="71"/>
        <v>4216.1508910946823</v>
      </c>
      <c r="BB293" s="65">
        <f t="shared" si="72"/>
        <v>18293.299108905318</v>
      </c>
      <c r="BC293" s="65">
        <f t="shared" si="73"/>
        <v>9.23</v>
      </c>
      <c r="BD293" s="65">
        <f t="shared" si="74"/>
        <v>23564.230000000003</v>
      </c>
      <c r="BE293" s="65">
        <f t="shared" si="75"/>
        <v>31744.309999999998</v>
      </c>
      <c r="BF293" s="65">
        <f t="shared" si="76"/>
        <v>73611.04910890531</v>
      </c>
      <c r="BG293" s="66">
        <f t="shared" si="77"/>
        <v>602.3072701563832</v>
      </c>
      <c r="BH293" s="66">
        <f t="shared" si="78"/>
        <v>31.540170877422963</v>
      </c>
      <c r="BI293" s="66">
        <f t="shared" si="79"/>
        <v>1.5383333333333334E-2</v>
      </c>
      <c r="BJ293" s="66">
        <f t="shared" si="80"/>
        <v>40.627982758620696</v>
      </c>
      <c r="BK293" s="66">
        <f t="shared" si="81"/>
        <v>54.731568965517241</v>
      </c>
      <c r="BL293" s="66">
        <f t="shared" si="82"/>
        <v>126.91560191190571</v>
      </c>
      <c r="BM293" s="207">
        <f t="shared" si="84"/>
        <v>39879.18</v>
      </c>
    </row>
    <row r="294" spans="1:65" x14ac:dyDescent="0.35">
      <c r="A294" s="1">
        <v>451</v>
      </c>
      <c r="B294">
        <v>35</v>
      </c>
      <c r="C294" t="s">
        <v>37</v>
      </c>
      <c r="D294" t="s">
        <v>1507</v>
      </c>
      <c r="E294" s="6" t="s">
        <v>1109</v>
      </c>
      <c r="F294" s="7" t="s">
        <v>1110</v>
      </c>
      <c r="G294" s="6">
        <v>-15.37</v>
      </c>
      <c r="H294" s="6">
        <v>-48.78</v>
      </c>
      <c r="I294" s="6">
        <v>770</v>
      </c>
      <c r="J294" s="8">
        <v>31081.371963744201</v>
      </c>
      <c r="K294" t="s">
        <v>1166</v>
      </c>
      <c r="L294" t="s">
        <v>1062</v>
      </c>
      <c r="M294">
        <v>600</v>
      </c>
      <c r="N294">
        <v>600</v>
      </c>
      <c r="O294">
        <v>0</v>
      </c>
      <c r="P294">
        <v>18686.419999999998</v>
      </c>
      <c r="Q294">
        <v>18875.330000000002</v>
      </c>
      <c r="R294">
        <v>5266.4</v>
      </c>
      <c r="S294">
        <v>34606.78</v>
      </c>
      <c r="T294">
        <v>0</v>
      </c>
      <c r="U294">
        <v>4462.05</v>
      </c>
      <c r="V294">
        <v>0</v>
      </c>
      <c r="W294" s="181">
        <f t="shared" si="68"/>
        <v>23148.469999999998</v>
      </c>
      <c r="X294" s="181">
        <f t="shared" si="69"/>
        <v>38.580783333333329</v>
      </c>
      <c r="Y294" s="174">
        <v>81896.97</v>
      </c>
      <c r="Z294" s="181">
        <f t="shared" si="70"/>
        <v>136.49494999999999</v>
      </c>
      <c r="AA294" s="174">
        <v>0</v>
      </c>
      <c r="AB294" s="174">
        <v>22.816985781036831</v>
      </c>
      <c r="AC294" s="174">
        <v>23.047653655562591</v>
      </c>
      <c r="AD294" s="174">
        <v>6.4305187359190459</v>
      </c>
      <c r="AE294" s="174">
        <v>42.25648397004187</v>
      </c>
      <c r="AF294">
        <v>0</v>
      </c>
      <c r="AG294" s="106">
        <v>5.4483700679036113</v>
      </c>
      <c r="AH294" s="106">
        <v>0</v>
      </c>
      <c r="AI294" s="106">
        <v>100</v>
      </c>
      <c r="AJ294">
        <v>40.24</v>
      </c>
      <c r="AK294">
        <v>38.58</v>
      </c>
      <c r="AL294">
        <v>57.68</v>
      </c>
      <c r="AM294">
        <v>136.49</v>
      </c>
      <c r="AN294" t="s">
        <v>1066</v>
      </c>
      <c r="AO294">
        <v>9.9</v>
      </c>
      <c r="AP294">
        <v>8.33</v>
      </c>
      <c r="AQ294">
        <v>12.806699999999999</v>
      </c>
      <c r="AR294" t="s">
        <v>1071</v>
      </c>
      <c r="AS294" t="s">
        <v>1074</v>
      </c>
      <c r="AT294" t="s">
        <v>1075</v>
      </c>
      <c r="AU294" t="s">
        <v>1077</v>
      </c>
      <c r="AV294" t="s">
        <v>1082</v>
      </c>
      <c r="AW294" t="s">
        <v>1084</v>
      </c>
      <c r="AX294" s="65">
        <f t="shared" si="83"/>
        <v>583.5</v>
      </c>
      <c r="AY294" s="65">
        <v>2862.47</v>
      </c>
      <c r="AZ294" s="106">
        <v>977.21730632164076</v>
      </c>
      <c r="BA294" s="65">
        <f t="shared" si="71"/>
        <v>4423.1873063216408</v>
      </c>
      <c r="BB294" s="65">
        <f t="shared" si="72"/>
        <v>22171.252693678358</v>
      </c>
      <c r="BC294" s="65">
        <f t="shared" si="73"/>
        <v>0</v>
      </c>
      <c r="BD294" s="65">
        <f t="shared" si="74"/>
        <v>23558.230000000003</v>
      </c>
      <c r="BE294" s="65">
        <f t="shared" si="75"/>
        <v>31744.309999999998</v>
      </c>
      <c r="BF294" s="65">
        <f t="shared" si="76"/>
        <v>77473.782693678368</v>
      </c>
      <c r="BG294" s="66">
        <f t="shared" si="77"/>
        <v>631.88390090309156</v>
      </c>
      <c r="BH294" s="66">
        <f t="shared" si="78"/>
        <v>38.226297747721304</v>
      </c>
      <c r="BI294" s="66">
        <f t="shared" si="79"/>
        <v>0</v>
      </c>
      <c r="BJ294" s="66">
        <f t="shared" si="80"/>
        <v>40.617637931034487</v>
      </c>
      <c r="BK294" s="66">
        <f t="shared" si="81"/>
        <v>54.731568965517241</v>
      </c>
      <c r="BL294" s="66">
        <f t="shared" si="82"/>
        <v>133.57548740289374</v>
      </c>
      <c r="BM294" s="207">
        <f t="shared" si="84"/>
        <v>39873.18</v>
      </c>
    </row>
    <row r="295" spans="1:65" x14ac:dyDescent="0.35">
      <c r="A295" s="1">
        <v>452</v>
      </c>
      <c r="B295">
        <v>35</v>
      </c>
      <c r="C295" t="s">
        <v>37</v>
      </c>
      <c r="D295" t="s">
        <v>1508</v>
      </c>
      <c r="E295" s="6" t="s">
        <v>1111</v>
      </c>
      <c r="F295" s="7" t="s">
        <v>1112</v>
      </c>
      <c r="G295" s="6">
        <v>-22.86</v>
      </c>
      <c r="H295" s="6">
        <v>-43.41</v>
      </c>
      <c r="I295" s="6">
        <v>45</v>
      </c>
      <c r="J295" s="8">
        <v>45016.2336447989</v>
      </c>
      <c r="K295" t="s">
        <v>1166</v>
      </c>
      <c r="L295" t="s">
        <v>1062</v>
      </c>
      <c r="M295">
        <v>600</v>
      </c>
      <c r="N295">
        <v>600</v>
      </c>
      <c r="O295">
        <v>0</v>
      </c>
      <c r="P295">
        <v>18236.96</v>
      </c>
      <c r="Q295">
        <v>18875.330000000002</v>
      </c>
      <c r="R295">
        <v>5262.4</v>
      </c>
      <c r="S295">
        <v>34606.78</v>
      </c>
      <c r="T295">
        <v>0</v>
      </c>
      <c r="U295">
        <v>4462.05</v>
      </c>
      <c r="V295">
        <v>0</v>
      </c>
      <c r="W295" s="181">
        <f t="shared" si="68"/>
        <v>22699.01</v>
      </c>
      <c r="X295" s="181">
        <f t="shared" si="69"/>
        <v>37.831683333333331</v>
      </c>
      <c r="Y295" s="174">
        <v>81443.509999999995</v>
      </c>
      <c r="Z295" s="181">
        <f t="shared" si="70"/>
        <v>135.73918333333333</v>
      </c>
      <c r="AA295" s="174">
        <v>0</v>
      </c>
      <c r="AB295" s="174">
        <v>22.392158687659709</v>
      </c>
      <c r="AC295" s="174">
        <v>23.17597804907966</v>
      </c>
      <c r="AD295" s="174">
        <v>6.4614111056854009</v>
      </c>
      <c r="AE295" s="174">
        <v>42.491759011859877</v>
      </c>
      <c r="AF295">
        <v>0</v>
      </c>
      <c r="AG295" s="106">
        <v>5.478705424164553</v>
      </c>
      <c r="AH295" s="106">
        <v>0</v>
      </c>
      <c r="AI295" s="106">
        <v>100</v>
      </c>
      <c r="AJ295">
        <v>40.229999999999997</v>
      </c>
      <c r="AK295">
        <v>37.83</v>
      </c>
      <c r="AL295">
        <v>57.68</v>
      </c>
      <c r="AM295">
        <v>135.74</v>
      </c>
      <c r="AN295" t="s">
        <v>1067</v>
      </c>
      <c r="AO295">
        <v>9.9</v>
      </c>
      <c r="AP295">
        <v>8.33</v>
      </c>
      <c r="AQ295">
        <v>12.806699999999999</v>
      </c>
      <c r="AR295" t="s">
        <v>1071</v>
      </c>
      <c r="AS295" t="s">
        <v>1074</v>
      </c>
      <c r="AT295" t="s">
        <v>1075</v>
      </c>
      <c r="AU295" t="s">
        <v>1077</v>
      </c>
      <c r="AV295" t="s">
        <v>1082</v>
      </c>
      <c r="AW295" t="s">
        <v>1084</v>
      </c>
      <c r="AX295" s="65">
        <f t="shared" si="83"/>
        <v>583.5</v>
      </c>
      <c r="AY295" s="65">
        <v>2862.47</v>
      </c>
      <c r="AZ295" s="106">
        <v>963.99501036148536</v>
      </c>
      <c r="BA295" s="65">
        <f t="shared" si="71"/>
        <v>4409.9650103614849</v>
      </c>
      <c r="BB295" s="65">
        <f t="shared" si="72"/>
        <v>21735.014989638512</v>
      </c>
      <c r="BC295" s="65">
        <f t="shared" si="73"/>
        <v>0</v>
      </c>
      <c r="BD295" s="65">
        <f t="shared" si="74"/>
        <v>23554.230000000003</v>
      </c>
      <c r="BE295" s="65">
        <f t="shared" si="75"/>
        <v>31744.309999999998</v>
      </c>
      <c r="BF295" s="65">
        <f t="shared" si="76"/>
        <v>77033.544989638511</v>
      </c>
      <c r="BG295" s="66">
        <f t="shared" si="77"/>
        <v>629.99500148021218</v>
      </c>
      <c r="BH295" s="66">
        <f t="shared" si="78"/>
        <v>37.474163775238814</v>
      </c>
      <c r="BI295" s="66">
        <f t="shared" si="79"/>
        <v>0</v>
      </c>
      <c r="BJ295" s="66">
        <f t="shared" si="80"/>
        <v>40.610741379310348</v>
      </c>
      <c r="BK295" s="66">
        <f t="shared" si="81"/>
        <v>54.731568965517241</v>
      </c>
      <c r="BL295" s="66">
        <f t="shared" si="82"/>
        <v>132.81645687868709</v>
      </c>
      <c r="BM295" s="207">
        <f t="shared" si="84"/>
        <v>39869.18</v>
      </c>
    </row>
    <row r="296" spans="1:65" x14ac:dyDescent="0.35">
      <c r="A296" s="1">
        <v>453</v>
      </c>
      <c r="B296">
        <v>35</v>
      </c>
      <c r="C296" t="s">
        <v>37</v>
      </c>
      <c r="D296" t="s">
        <v>1509</v>
      </c>
      <c r="E296" s="6" t="s">
        <v>1113</v>
      </c>
      <c r="F296" s="7" t="s">
        <v>1114</v>
      </c>
      <c r="G296" s="6">
        <v>-20.32</v>
      </c>
      <c r="H296" s="6">
        <v>-40.340000000000003</v>
      </c>
      <c r="I296" s="6">
        <v>9</v>
      </c>
      <c r="J296" s="8">
        <v>54061.366139626101</v>
      </c>
      <c r="K296" t="s">
        <v>1166</v>
      </c>
      <c r="L296" t="s">
        <v>1062</v>
      </c>
      <c r="M296">
        <v>600</v>
      </c>
      <c r="N296">
        <v>600</v>
      </c>
      <c r="O296">
        <v>0</v>
      </c>
      <c r="P296">
        <v>19341.45</v>
      </c>
      <c r="Q296">
        <v>18875.330000000002</v>
      </c>
      <c r="R296">
        <v>5264.2</v>
      </c>
      <c r="S296">
        <v>34606.78</v>
      </c>
      <c r="T296">
        <v>0</v>
      </c>
      <c r="U296">
        <v>4462.05</v>
      </c>
      <c r="V296">
        <v>0</v>
      </c>
      <c r="W296" s="181">
        <f t="shared" si="68"/>
        <v>23803.5</v>
      </c>
      <c r="X296" s="181">
        <f t="shared" si="69"/>
        <v>39.672499999999999</v>
      </c>
      <c r="Y296" s="174">
        <v>82549.789999999994</v>
      </c>
      <c r="Z296" s="181">
        <f t="shared" si="70"/>
        <v>137.58298333333332</v>
      </c>
      <c r="AA296" s="174">
        <v>0</v>
      </c>
      <c r="AB296" s="174">
        <v>23.430041433176271</v>
      </c>
      <c r="AC296" s="174">
        <v>22.86538827052135</v>
      </c>
      <c r="AD296" s="174">
        <v>6.3769998688064504</v>
      </c>
      <c r="AE296" s="174">
        <v>41.922311371113118</v>
      </c>
      <c r="AF296">
        <v>0</v>
      </c>
      <c r="AG296" s="106">
        <v>5.4052832841852183</v>
      </c>
      <c r="AH296" s="106">
        <v>0</v>
      </c>
      <c r="AI296" s="106">
        <v>100</v>
      </c>
      <c r="AJ296">
        <v>40.229999999999997</v>
      </c>
      <c r="AK296">
        <v>39.67</v>
      </c>
      <c r="AL296">
        <v>57.68</v>
      </c>
      <c r="AM296">
        <v>137.58000000000001</v>
      </c>
      <c r="AN296" t="s">
        <v>1068</v>
      </c>
      <c r="AO296">
        <v>9.9</v>
      </c>
      <c r="AP296">
        <v>8.33</v>
      </c>
      <c r="AQ296">
        <v>12.806699999999999</v>
      </c>
      <c r="AR296" t="s">
        <v>1071</v>
      </c>
      <c r="AS296" t="s">
        <v>1074</v>
      </c>
      <c r="AT296" t="s">
        <v>1075</v>
      </c>
      <c r="AU296" t="s">
        <v>1077</v>
      </c>
      <c r="AV296" t="s">
        <v>1082</v>
      </c>
      <c r="AW296" t="s">
        <v>1084</v>
      </c>
      <c r="AX296" s="65">
        <f t="shared" si="83"/>
        <v>583.5</v>
      </c>
      <c r="AY296" s="65">
        <v>2862.47</v>
      </c>
      <c r="AZ296" s="106">
        <v>1014.8323799876853</v>
      </c>
      <c r="BA296" s="65">
        <f t="shared" si="71"/>
        <v>4460.8023799876846</v>
      </c>
      <c r="BB296" s="65">
        <f t="shared" si="72"/>
        <v>22788.667620012315</v>
      </c>
      <c r="BC296" s="65">
        <f t="shared" si="73"/>
        <v>0</v>
      </c>
      <c r="BD296" s="65">
        <f t="shared" si="74"/>
        <v>23556.030000000002</v>
      </c>
      <c r="BE296" s="65">
        <f t="shared" si="75"/>
        <v>31744.309999999998</v>
      </c>
      <c r="BF296" s="65">
        <f t="shared" si="76"/>
        <v>78088.987620012311</v>
      </c>
      <c r="BG296" s="66">
        <f t="shared" si="77"/>
        <v>637.2574828553835</v>
      </c>
      <c r="BH296" s="66">
        <f t="shared" si="78"/>
        <v>39.290806241400546</v>
      </c>
      <c r="BI296" s="66">
        <f t="shared" si="79"/>
        <v>0</v>
      </c>
      <c r="BJ296" s="66">
        <f t="shared" si="80"/>
        <v>40.613844827586213</v>
      </c>
      <c r="BK296" s="66">
        <f t="shared" si="81"/>
        <v>54.731568965517241</v>
      </c>
      <c r="BL296" s="66">
        <f t="shared" si="82"/>
        <v>134.63618555174537</v>
      </c>
      <c r="BM296" s="207">
        <f t="shared" si="84"/>
        <v>39870.979999999996</v>
      </c>
    </row>
    <row r="297" spans="1:65" x14ac:dyDescent="0.35">
      <c r="A297" s="1">
        <v>454</v>
      </c>
      <c r="B297">
        <v>35</v>
      </c>
      <c r="C297" t="s">
        <v>37</v>
      </c>
      <c r="D297" t="s">
        <v>1510</v>
      </c>
      <c r="E297" s="6" t="s">
        <v>1115</v>
      </c>
      <c r="F297" s="7" t="s">
        <v>1116</v>
      </c>
      <c r="G297" s="6">
        <v>-8.0500000000000007</v>
      </c>
      <c r="H297" s="6">
        <v>-34.880000000000003</v>
      </c>
      <c r="I297" s="6">
        <v>10</v>
      </c>
      <c r="J297" s="8">
        <v>63550.072249703</v>
      </c>
      <c r="K297" t="s">
        <v>1166</v>
      </c>
      <c r="L297" t="s">
        <v>1062</v>
      </c>
      <c r="M297">
        <v>600</v>
      </c>
      <c r="N297">
        <v>600</v>
      </c>
      <c r="O297">
        <v>0</v>
      </c>
      <c r="P297">
        <v>21239.8</v>
      </c>
      <c r="Q297">
        <v>18875.330000000002</v>
      </c>
      <c r="R297">
        <v>5250.2</v>
      </c>
      <c r="S297">
        <v>34606.78</v>
      </c>
      <c r="T297">
        <v>0</v>
      </c>
      <c r="U297">
        <v>4462.05</v>
      </c>
      <c r="V297">
        <v>0</v>
      </c>
      <c r="W297" s="181">
        <f t="shared" si="68"/>
        <v>25701.85</v>
      </c>
      <c r="X297" s="181">
        <f t="shared" si="69"/>
        <v>42.836416666666665</v>
      </c>
      <c r="Y297" s="174">
        <v>84434.15</v>
      </c>
      <c r="Z297" s="181">
        <f t="shared" si="70"/>
        <v>140.72358333333332</v>
      </c>
      <c r="AA297" s="174">
        <v>0</v>
      </c>
      <c r="AB297" s="174">
        <v>25.155461386180828</v>
      </c>
      <c r="AC297" s="174">
        <v>22.355089735610541</v>
      </c>
      <c r="AD297" s="174">
        <v>6.2181001407605807</v>
      </c>
      <c r="AE297" s="174">
        <v>40.986709761393939</v>
      </c>
      <c r="AF297">
        <v>0</v>
      </c>
      <c r="AG297" s="106">
        <v>5.2846508196032058</v>
      </c>
      <c r="AH297" s="106">
        <v>0</v>
      </c>
      <c r="AI297" s="106">
        <v>100</v>
      </c>
      <c r="AJ297">
        <v>40.21</v>
      </c>
      <c r="AK297">
        <v>42.84</v>
      </c>
      <c r="AL297">
        <v>57.68</v>
      </c>
      <c r="AM297">
        <v>140.72</v>
      </c>
      <c r="AN297" t="s">
        <v>1069</v>
      </c>
      <c r="AO297">
        <v>9.9</v>
      </c>
      <c r="AP297">
        <v>8.33</v>
      </c>
      <c r="AQ297">
        <v>12.806699999999999</v>
      </c>
      <c r="AR297" t="s">
        <v>1071</v>
      </c>
      <c r="AS297" t="s">
        <v>1074</v>
      </c>
      <c r="AT297" t="s">
        <v>1075</v>
      </c>
      <c r="AU297" t="s">
        <v>1077</v>
      </c>
      <c r="AV297" t="s">
        <v>1082</v>
      </c>
      <c r="AW297" t="s">
        <v>1084</v>
      </c>
      <c r="AX297" s="65">
        <f t="shared" si="83"/>
        <v>583.5</v>
      </c>
      <c r="AY297" s="65">
        <v>2862.47</v>
      </c>
      <c r="AZ297" s="106">
        <v>1107.5380129660493</v>
      </c>
      <c r="BA297" s="65">
        <f t="shared" si="71"/>
        <v>4553.5080129660491</v>
      </c>
      <c r="BB297" s="65">
        <f t="shared" si="72"/>
        <v>24594.311987033951</v>
      </c>
      <c r="BC297" s="65">
        <f t="shared" si="73"/>
        <v>0</v>
      </c>
      <c r="BD297" s="65">
        <f t="shared" si="74"/>
        <v>23542.030000000002</v>
      </c>
      <c r="BE297" s="65">
        <f t="shared" si="75"/>
        <v>31744.309999999998</v>
      </c>
      <c r="BF297" s="65">
        <f t="shared" si="76"/>
        <v>79880.641987033945</v>
      </c>
      <c r="BG297" s="66">
        <f t="shared" si="77"/>
        <v>650.50114470943561</v>
      </c>
      <c r="BH297" s="66">
        <f t="shared" si="78"/>
        <v>42.403986184541296</v>
      </c>
      <c r="BI297" s="66">
        <f t="shared" si="79"/>
        <v>0</v>
      </c>
      <c r="BJ297" s="66">
        <f t="shared" si="80"/>
        <v>40.589706896551725</v>
      </c>
      <c r="BK297" s="66">
        <f t="shared" si="81"/>
        <v>54.731568965517241</v>
      </c>
      <c r="BL297" s="66">
        <f t="shared" si="82"/>
        <v>137.72524480523094</v>
      </c>
      <c r="BM297" s="207">
        <f t="shared" si="84"/>
        <v>39856.979999999996</v>
      </c>
    </row>
    <row r="298" spans="1:65" x14ac:dyDescent="0.35">
      <c r="A298" s="1">
        <v>455</v>
      </c>
      <c r="B298">
        <v>35</v>
      </c>
      <c r="C298" t="s">
        <v>37</v>
      </c>
      <c r="D298" t="s">
        <v>1511</v>
      </c>
      <c r="E298" s="6" t="s">
        <v>1117</v>
      </c>
      <c r="F298" s="7" t="s">
        <v>1118</v>
      </c>
      <c r="G298" s="6">
        <v>-3.8</v>
      </c>
      <c r="H298" s="6">
        <v>-38.53</v>
      </c>
      <c r="I298" s="6">
        <v>41</v>
      </c>
      <c r="J298" s="8">
        <v>71394.000753582499</v>
      </c>
      <c r="K298" t="s">
        <v>1166</v>
      </c>
      <c r="L298" t="s">
        <v>1062</v>
      </c>
      <c r="M298">
        <v>600</v>
      </c>
      <c r="N298">
        <v>600</v>
      </c>
      <c r="O298">
        <v>0</v>
      </c>
      <c r="P298">
        <v>21212.92</v>
      </c>
      <c r="Q298">
        <v>18875.330000000002</v>
      </c>
      <c r="R298">
        <v>5255.2</v>
      </c>
      <c r="S298">
        <v>34606.78</v>
      </c>
      <c r="T298">
        <v>0</v>
      </c>
      <c r="U298">
        <v>4462.05</v>
      </c>
      <c r="V298">
        <v>0</v>
      </c>
      <c r="W298" s="181">
        <f t="shared" si="68"/>
        <v>25674.969999999998</v>
      </c>
      <c r="X298" s="181">
        <f t="shared" si="69"/>
        <v>42.791616666666663</v>
      </c>
      <c r="Y298" s="174">
        <v>84412.27</v>
      </c>
      <c r="Z298" s="181">
        <f t="shared" si="70"/>
        <v>140.68711666666667</v>
      </c>
      <c r="AA298" s="174">
        <v>0</v>
      </c>
      <c r="AB298" s="174">
        <v>25.130138071159561</v>
      </c>
      <c r="AC298" s="174">
        <v>22.360884264811261</v>
      </c>
      <c r="AD298" s="174">
        <v>6.2256352068247898</v>
      </c>
      <c r="AE298" s="174">
        <v>40.997333681465967</v>
      </c>
      <c r="AF298">
        <v>0</v>
      </c>
      <c r="AG298" s="106">
        <v>5.2860206223573893</v>
      </c>
      <c r="AH298" s="106">
        <v>0</v>
      </c>
      <c r="AI298" s="106">
        <v>100</v>
      </c>
      <c r="AJ298">
        <v>40.22</v>
      </c>
      <c r="AK298">
        <v>42.79</v>
      </c>
      <c r="AL298">
        <v>57.68</v>
      </c>
      <c r="AM298">
        <v>140.69</v>
      </c>
      <c r="AN298" t="s">
        <v>1070</v>
      </c>
      <c r="AO298">
        <v>9.9</v>
      </c>
      <c r="AP298">
        <v>8.33</v>
      </c>
      <c r="AQ298">
        <v>12.806699999999999</v>
      </c>
      <c r="AR298" t="s">
        <v>1071</v>
      </c>
      <c r="AS298" t="s">
        <v>1074</v>
      </c>
      <c r="AT298" t="s">
        <v>1075</v>
      </c>
      <c r="AU298" t="s">
        <v>1077</v>
      </c>
      <c r="AV298" t="s">
        <v>1082</v>
      </c>
      <c r="AW298" t="s">
        <v>1084</v>
      </c>
      <c r="AX298" s="65">
        <f t="shared" si="83"/>
        <v>583.5</v>
      </c>
      <c r="AY298" s="65">
        <v>2862.47</v>
      </c>
      <c r="AZ298" s="106">
        <v>1093.6030180558853</v>
      </c>
      <c r="BA298" s="65">
        <f t="shared" si="71"/>
        <v>4539.5730180558849</v>
      </c>
      <c r="BB298" s="65">
        <f t="shared" si="72"/>
        <v>24581.366981944113</v>
      </c>
      <c r="BC298" s="65">
        <f t="shared" si="73"/>
        <v>0</v>
      </c>
      <c r="BD298" s="65">
        <f t="shared" si="74"/>
        <v>23547.030000000002</v>
      </c>
      <c r="BE298" s="65">
        <f t="shared" si="75"/>
        <v>31744.309999999998</v>
      </c>
      <c r="BF298" s="65">
        <f t="shared" si="76"/>
        <v>79872.696981944115</v>
      </c>
      <c r="BG298" s="66">
        <f t="shared" si="77"/>
        <v>648.51043115084065</v>
      </c>
      <c r="BH298" s="66">
        <f t="shared" si="78"/>
        <v>42.381667210248473</v>
      </c>
      <c r="BI298" s="66">
        <f t="shared" si="79"/>
        <v>0</v>
      </c>
      <c r="BJ298" s="66">
        <f t="shared" si="80"/>
        <v>40.598327586206899</v>
      </c>
      <c r="BK298" s="66">
        <f t="shared" si="81"/>
        <v>54.731568965517241</v>
      </c>
      <c r="BL298" s="66">
        <f t="shared" si="82"/>
        <v>137.71154652059329</v>
      </c>
      <c r="BM298" s="207">
        <f t="shared" si="84"/>
        <v>39861.979999999996</v>
      </c>
    </row>
    <row r="299" spans="1:65" x14ac:dyDescent="0.35">
      <c r="A299" s="1">
        <v>456</v>
      </c>
      <c r="B299">
        <v>36</v>
      </c>
      <c r="C299" t="s">
        <v>37</v>
      </c>
      <c r="D299" t="s">
        <v>1512</v>
      </c>
      <c r="E299" s="6" t="s">
        <v>1104</v>
      </c>
      <c r="F299" s="7" t="s">
        <v>1105</v>
      </c>
      <c r="G299" s="6">
        <v>-22.74</v>
      </c>
      <c r="H299" s="6">
        <v>-45.59</v>
      </c>
      <c r="I299" s="6">
        <v>1642</v>
      </c>
      <c r="J299" s="8">
        <v>3495.45982983364</v>
      </c>
      <c r="K299" t="s">
        <v>1166</v>
      </c>
      <c r="L299" t="s">
        <v>1062</v>
      </c>
      <c r="M299">
        <v>600</v>
      </c>
      <c r="N299">
        <v>600</v>
      </c>
      <c r="O299">
        <v>219.06</v>
      </c>
      <c r="P299">
        <v>8811.18</v>
      </c>
      <c r="Q299">
        <v>18875.330000000002</v>
      </c>
      <c r="R299">
        <v>5265.2</v>
      </c>
      <c r="S299">
        <v>34606.78</v>
      </c>
      <c r="T299">
        <v>0</v>
      </c>
      <c r="U299">
        <v>4744.55</v>
      </c>
      <c r="V299">
        <v>0</v>
      </c>
      <c r="W299" s="181">
        <f t="shared" si="68"/>
        <v>13555.73</v>
      </c>
      <c r="X299" s="181">
        <f t="shared" si="69"/>
        <v>22.592883333333333</v>
      </c>
      <c r="Y299" s="174">
        <v>72522.09</v>
      </c>
      <c r="Z299" s="181">
        <f t="shared" si="70"/>
        <v>120.87015</v>
      </c>
      <c r="AA299" s="174">
        <v>0.30205968967524238</v>
      </c>
      <c r="AB299" s="174">
        <v>12.14964985151421</v>
      </c>
      <c r="AC299" s="174">
        <v>26.027007771011569</v>
      </c>
      <c r="AD299" s="174">
        <v>7.2601327402450764</v>
      </c>
      <c r="AE299" s="174">
        <v>47.718950184695451</v>
      </c>
      <c r="AF299">
        <v>0</v>
      </c>
      <c r="AG299" s="106">
        <v>6.5422135517605744</v>
      </c>
      <c r="AH299" s="106">
        <v>0</v>
      </c>
      <c r="AI299" s="106">
        <v>100</v>
      </c>
      <c r="AJ299">
        <v>40.229999999999997</v>
      </c>
      <c r="AK299">
        <v>22.96</v>
      </c>
      <c r="AL299">
        <v>57.68</v>
      </c>
      <c r="AM299">
        <v>120.87</v>
      </c>
      <c r="AN299" t="s">
        <v>1063</v>
      </c>
      <c r="AO299">
        <v>9.9</v>
      </c>
      <c r="AP299">
        <v>8.33</v>
      </c>
      <c r="AQ299">
        <v>12.806699999999999</v>
      </c>
      <c r="AR299" t="s">
        <v>1071</v>
      </c>
      <c r="AS299" t="s">
        <v>1074</v>
      </c>
      <c r="AT299" t="s">
        <v>1075</v>
      </c>
      <c r="AU299" t="s">
        <v>1077</v>
      </c>
      <c r="AV299" t="s">
        <v>1080</v>
      </c>
      <c r="AW299" t="s">
        <v>1083</v>
      </c>
      <c r="AX299" s="65">
        <f t="shared" si="83"/>
        <v>583.5</v>
      </c>
      <c r="AY299" s="65">
        <v>2862.47</v>
      </c>
      <c r="AZ299" s="106">
        <v>545.75785968497689</v>
      </c>
      <c r="BA299" s="65">
        <f t="shared" si="71"/>
        <v>3991.7278596849765</v>
      </c>
      <c r="BB299" s="65">
        <f t="shared" si="72"/>
        <v>13009.972140315023</v>
      </c>
      <c r="BC299" s="65">
        <f t="shared" si="73"/>
        <v>219.06</v>
      </c>
      <c r="BD299" s="65">
        <f t="shared" si="74"/>
        <v>23557.030000000002</v>
      </c>
      <c r="BE299" s="65">
        <f t="shared" si="75"/>
        <v>31744.309999999998</v>
      </c>
      <c r="BF299" s="65">
        <f t="shared" si="76"/>
        <v>68530.362140315017</v>
      </c>
      <c r="BG299" s="66">
        <f t="shared" si="77"/>
        <v>570.24683709785381</v>
      </c>
      <c r="BH299" s="66">
        <f t="shared" si="78"/>
        <v>22.430986448819006</v>
      </c>
      <c r="BI299" s="66">
        <f t="shared" si="79"/>
        <v>0.36509999999999998</v>
      </c>
      <c r="BJ299" s="66">
        <f t="shared" si="80"/>
        <v>40.615568965517248</v>
      </c>
      <c r="BK299" s="66">
        <f t="shared" si="81"/>
        <v>54.731568965517241</v>
      </c>
      <c r="BL299" s="66">
        <f t="shared" si="82"/>
        <v>118.15579679364659</v>
      </c>
      <c r="BM299" s="207">
        <f t="shared" si="84"/>
        <v>39871.979999999996</v>
      </c>
    </row>
    <row r="300" spans="1:65" x14ac:dyDescent="0.35">
      <c r="A300" s="1">
        <v>457</v>
      </c>
      <c r="B300">
        <v>36</v>
      </c>
      <c r="C300" t="s">
        <v>37</v>
      </c>
      <c r="D300" t="s">
        <v>1513</v>
      </c>
      <c r="E300" s="6" t="s">
        <v>1104</v>
      </c>
      <c r="F300" s="7" t="s">
        <v>1106</v>
      </c>
      <c r="G300" s="6">
        <v>-23.85</v>
      </c>
      <c r="H300" s="6">
        <v>-46.64</v>
      </c>
      <c r="I300" s="6">
        <v>792</v>
      </c>
      <c r="J300" s="8">
        <v>14172.2970393051</v>
      </c>
      <c r="K300" t="s">
        <v>1166</v>
      </c>
      <c r="L300" t="s">
        <v>1062</v>
      </c>
      <c r="M300">
        <v>600</v>
      </c>
      <c r="N300">
        <v>600</v>
      </c>
      <c r="O300">
        <v>42.17</v>
      </c>
      <c r="P300">
        <v>12452.31</v>
      </c>
      <c r="Q300">
        <v>18875.330000000002</v>
      </c>
      <c r="R300">
        <v>5266.4</v>
      </c>
      <c r="S300">
        <v>34606.78</v>
      </c>
      <c r="T300">
        <v>0</v>
      </c>
      <c r="U300">
        <v>4744.55</v>
      </c>
      <c r="V300">
        <v>0</v>
      </c>
      <c r="W300" s="181">
        <f t="shared" si="68"/>
        <v>17196.86</v>
      </c>
      <c r="X300" s="181">
        <f t="shared" si="69"/>
        <v>28.661433333333335</v>
      </c>
      <c r="Y300" s="174">
        <v>75987.53</v>
      </c>
      <c r="Z300" s="181">
        <f t="shared" si="70"/>
        <v>126.64588333333333</v>
      </c>
      <c r="AA300" s="174">
        <v>5.5495947821965E-2</v>
      </c>
      <c r="AB300" s="174">
        <v>16.387307233173651</v>
      </c>
      <c r="AC300" s="174">
        <v>24.840036253316828</v>
      </c>
      <c r="AD300" s="174">
        <v>6.9306108515436673</v>
      </c>
      <c r="AE300" s="174">
        <v>45.542709441930803</v>
      </c>
      <c r="AF300">
        <v>0</v>
      </c>
      <c r="AG300" s="106">
        <v>6.2438534322671106</v>
      </c>
      <c r="AH300" s="106">
        <v>0</v>
      </c>
      <c r="AI300" s="106">
        <v>100</v>
      </c>
      <c r="AJ300">
        <v>40.24</v>
      </c>
      <c r="AK300">
        <v>28.73</v>
      </c>
      <c r="AL300">
        <v>57.68</v>
      </c>
      <c r="AM300">
        <v>126.65</v>
      </c>
      <c r="AN300" t="s">
        <v>1064</v>
      </c>
      <c r="AO300">
        <v>9.9</v>
      </c>
      <c r="AP300">
        <v>8.33</v>
      </c>
      <c r="AQ300">
        <v>12.806699999999999</v>
      </c>
      <c r="AR300" t="s">
        <v>1071</v>
      </c>
      <c r="AS300" t="s">
        <v>1074</v>
      </c>
      <c r="AT300" t="s">
        <v>1075</v>
      </c>
      <c r="AU300" t="s">
        <v>1077</v>
      </c>
      <c r="AV300" t="s">
        <v>1080</v>
      </c>
      <c r="AW300" t="s">
        <v>1083</v>
      </c>
      <c r="AX300" s="65">
        <f t="shared" si="83"/>
        <v>583.5</v>
      </c>
      <c r="AY300" s="65">
        <v>2862.47</v>
      </c>
      <c r="AZ300" s="106">
        <v>743.19875319473806</v>
      </c>
      <c r="BA300" s="65">
        <f t="shared" si="71"/>
        <v>4189.1687531947373</v>
      </c>
      <c r="BB300" s="65">
        <f t="shared" si="72"/>
        <v>16453.661246805263</v>
      </c>
      <c r="BC300" s="65">
        <f t="shared" si="73"/>
        <v>42.17</v>
      </c>
      <c r="BD300" s="65">
        <f t="shared" si="74"/>
        <v>23558.230000000003</v>
      </c>
      <c r="BE300" s="65">
        <f t="shared" si="75"/>
        <v>31744.309999999998</v>
      </c>
      <c r="BF300" s="65">
        <f t="shared" si="76"/>
        <v>71798.36124680526</v>
      </c>
      <c r="BG300" s="66">
        <f t="shared" si="77"/>
        <v>598.45267902781961</v>
      </c>
      <c r="BH300" s="66">
        <f t="shared" si="78"/>
        <v>28.368381460009072</v>
      </c>
      <c r="BI300" s="66">
        <f t="shared" si="79"/>
        <v>7.0283333333333337E-2</v>
      </c>
      <c r="BJ300" s="66">
        <f t="shared" si="80"/>
        <v>40.617637931034487</v>
      </c>
      <c r="BK300" s="66">
        <f t="shared" si="81"/>
        <v>54.731568965517241</v>
      </c>
      <c r="BL300" s="66">
        <f t="shared" si="82"/>
        <v>123.79027801173321</v>
      </c>
      <c r="BM300" s="207">
        <f t="shared" si="84"/>
        <v>39873.18</v>
      </c>
    </row>
    <row r="301" spans="1:65" x14ac:dyDescent="0.35">
      <c r="A301" s="1">
        <v>458</v>
      </c>
      <c r="B301">
        <v>36</v>
      </c>
      <c r="C301" t="s">
        <v>37</v>
      </c>
      <c r="D301" t="s">
        <v>1514</v>
      </c>
      <c r="E301" s="6" t="s">
        <v>1107</v>
      </c>
      <c r="F301" s="7" t="s">
        <v>1108</v>
      </c>
      <c r="G301" s="6">
        <v>-30.03</v>
      </c>
      <c r="H301" s="6">
        <v>-51.23</v>
      </c>
      <c r="I301" s="6">
        <v>47</v>
      </c>
      <c r="J301" s="8">
        <v>23954.0527728093</v>
      </c>
      <c r="K301" t="s">
        <v>1166</v>
      </c>
      <c r="L301" t="s">
        <v>1062</v>
      </c>
      <c r="M301">
        <v>600</v>
      </c>
      <c r="N301">
        <v>600</v>
      </c>
      <c r="O301">
        <v>83.18</v>
      </c>
      <c r="P301">
        <v>13973.9</v>
      </c>
      <c r="Q301">
        <v>18875.330000000002</v>
      </c>
      <c r="R301">
        <v>5272.4</v>
      </c>
      <c r="S301">
        <v>34606.78</v>
      </c>
      <c r="T301">
        <v>0</v>
      </c>
      <c r="U301">
        <v>4744.55</v>
      </c>
      <c r="V301">
        <v>0</v>
      </c>
      <c r="W301" s="181">
        <f t="shared" si="68"/>
        <v>18718.45</v>
      </c>
      <c r="X301" s="181">
        <f t="shared" si="69"/>
        <v>31.197416666666669</v>
      </c>
      <c r="Y301" s="174">
        <v>77556.13</v>
      </c>
      <c r="Z301" s="181">
        <f t="shared" si="70"/>
        <v>129.26021666666668</v>
      </c>
      <c r="AA301" s="174">
        <v>0.1072513545995655</v>
      </c>
      <c r="AB301" s="174">
        <v>18.017789180558651</v>
      </c>
      <c r="AC301" s="174">
        <v>24.33763778569147</v>
      </c>
      <c r="AD301" s="174">
        <v>6.7981731424711356</v>
      </c>
      <c r="AE301" s="174">
        <v>44.621592129468027</v>
      </c>
      <c r="AF301">
        <v>0</v>
      </c>
      <c r="AG301" s="106">
        <v>6.1175693010984444</v>
      </c>
      <c r="AH301" s="106">
        <v>0</v>
      </c>
      <c r="AI301" s="106">
        <v>100</v>
      </c>
      <c r="AJ301">
        <v>40.25</v>
      </c>
      <c r="AK301">
        <v>31.34</v>
      </c>
      <c r="AL301">
        <v>57.68</v>
      </c>
      <c r="AM301">
        <v>129.26</v>
      </c>
      <c r="AN301" t="s">
        <v>1065</v>
      </c>
      <c r="AO301">
        <v>9.9</v>
      </c>
      <c r="AP301">
        <v>8.33</v>
      </c>
      <c r="AQ301">
        <v>12.806699999999999</v>
      </c>
      <c r="AR301" t="s">
        <v>1071</v>
      </c>
      <c r="AS301" t="s">
        <v>1074</v>
      </c>
      <c r="AT301" t="s">
        <v>1075</v>
      </c>
      <c r="AU301" t="s">
        <v>1077</v>
      </c>
      <c r="AV301" t="s">
        <v>1080</v>
      </c>
      <c r="AW301" t="s">
        <v>1083</v>
      </c>
      <c r="AX301" s="65">
        <f t="shared" si="83"/>
        <v>583.5</v>
      </c>
      <c r="AY301" s="65">
        <v>2862.47</v>
      </c>
      <c r="AZ301" s="106">
        <v>785.79476609522419</v>
      </c>
      <c r="BA301" s="65">
        <f t="shared" si="71"/>
        <v>4231.7647660952243</v>
      </c>
      <c r="BB301" s="65">
        <f t="shared" si="72"/>
        <v>17932.655233904778</v>
      </c>
      <c r="BC301" s="65">
        <f t="shared" si="73"/>
        <v>83.18</v>
      </c>
      <c r="BD301" s="65">
        <f t="shared" si="74"/>
        <v>23564.230000000003</v>
      </c>
      <c r="BE301" s="65">
        <f t="shared" si="75"/>
        <v>31744.309999999998</v>
      </c>
      <c r="BF301" s="65">
        <f t="shared" si="76"/>
        <v>73324.365233904784</v>
      </c>
      <c r="BG301" s="66">
        <f t="shared" si="77"/>
        <v>604.53782372788919</v>
      </c>
      <c r="BH301" s="66">
        <f t="shared" si="78"/>
        <v>30.918371092939271</v>
      </c>
      <c r="BI301" s="66">
        <f t="shared" si="79"/>
        <v>0.13863333333333336</v>
      </c>
      <c r="BJ301" s="66">
        <f t="shared" si="80"/>
        <v>40.627982758620696</v>
      </c>
      <c r="BK301" s="66">
        <f t="shared" si="81"/>
        <v>54.731568965517241</v>
      </c>
      <c r="BL301" s="66">
        <f t="shared" si="82"/>
        <v>126.42131936880135</v>
      </c>
      <c r="BM301" s="207">
        <f t="shared" si="84"/>
        <v>39879.18</v>
      </c>
    </row>
    <row r="302" spans="1:65" x14ac:dyDescent="0.35">
      <c r="A302" s="1">
        <v>459</v>
      </c>
      <c r="B302">
        <v>36</v>
      </c>
      <c r="C302" t="s">
        <v>37</v>
      </c>
      <c r="D302" t="s">
        <v>1515</v>
      </c>
      <c r="E302" s="6" t="s">
        <v>1109</v>
      </c>
      <c r="F302" s="7" t="s">
        <v>1110</v>
      </c>
      <c r="G302" s="6">
        <v>-15.37</v>
      </c>
      <c r="H302" s="6">
        <v>-48.78</v>
      </c>
      <c r="I302" s="6">
        <v>770</v>
      </c>
      <c r="J302" s="8">
        <v>31081.371963744201</v>
      </c>
      <c r="K302" t="s">
        <v>1166</v>
      </c>
      <c r="L302" t="s">
        <v>1062</v>
      </c>
      <c r="M302">
        <v>600</v>
      </c>
      <c r="N302">
        <v>600</v>
      </c>
      <c r="O302">
        <v>0</v>
      </c>
      <c r="P302">
        <v>19499.82</v>
      </c>
      <c r="Q302">
        <v>18875.330000000002</v>
      </c>
      <c r="R302">
        <v>5266.4</v>
      </c>
      <c r="S302">
        <v>34606.78</v>
      </c>
      <c r="T302">
        <v>0</v>
      </c>
      <c r="U302">
        <v>4744.55</v>
      </c>
      <c r="V302">
        <v>0</v>
      </c>
      <c r="W302" s="181">
        <f t="shared" si="68"/>
        <v>24244.37</v>
      </c>
      <c r="X302" s="181">
        <f t="shared" si="69"/>
        <v>40.407283333333332</v>
      </c>
      <c r="Y302" s="174">
        <v>82992.87</v>
      </c>
      <c r="Z302" s="181">
        <f t="shared" si="70"/>
        <v>138.32145</v>
      </c>
      <c r="AA302" s="174">
        <v>0</v>
      </c>
      <c r="AB302" s="174">
        <v>23.495777408348449</v>
      </c>
      <c r="AC302" s="174">
        <v>22.74331517876174</v>
      </c>
      <c r="AD302" s="174">
        <v>6.3456053513994632</v>
      </c>
      <c r="AE302" s="174">
        <v>41.698497714321732</v>
      </c>
      <c r="AF302">
        <v>0</v>
      </c>
      <c r="AG302" s="106">
        <v>5.716816396396462</v>
      </c>
      <c r="AH302" s="106">
        <v>0</v>
      </c>
      <c r="AI302" s="106">
        <v>100</v>
      </c>
      <c r="AJ302">
        <v>40.24</v>
      </c>
      <c r="AK302">
        <v>40.409999999999997</v>
      </c>
      <c r="AL302">
        <v>57.68</v>
      </c>
      <c r="AM302">
        <v>138.32</v>
      </c>
      <c r="AN302" t="s">
        <v>1066</v>
      </c>
      <c r="AO302">
        <v>9.9</v>
      </c>
      <c r="AP302">
        <v>8.33</v>
      </c>
      <c r="AQ302">
        <v>12.806699999999999</v>
      </c>
      <c r="AR302" t="s">
        <v>1071</v>
      </c>
      <c r="AS302" t="s">
        <v>1074</v>
      </c>
      <c r="AT302" t="s">
        <v>1075</v>
      </c>
      <c r="AU302" t="s">
        <v>1077</v>
      </c>
      <c r="AV302" t="s">
        <v>1080</v>
      </c>
      <c r="AW302" t="s">
        <v>1083</v>
      </c>
      <c r="AX302" s="65">
        <f t="shared" si="83"/>
        <v>583.5</v>
      </c>
      <c r="AY302" s="65">
        <v>2862.47</v>
      </c>
      <c r="AZ302" s="106">
        <v>988.60182103432135</v>
      </c>
      <c r="BA302" s="65">
        <f t="shared" si="71"/>
        <v>4434.5718210343211</v>
      </c>
      <c r="BB302" s="65">
        <f t="shared" si="72"/>
        <v>23255.768178965678</v>
      </c>
      <c r="BC302" s="65">
        <f t="shared" si="73"/>
        <v>0</v>
      </c>
      <c r="BD302" s="65">
        <f t="shared" si="74"/>
        <v>23558.230000000003</v>
      </c>
      <c r="BE302" s="65">
        <f t="shared" si="75"/>
        <v>31744.309999999998</v>
      </c>
      <c r="BF302" s="65">
        <f t="shared" si="76"/>
        <v>78558.298178965677</v>
      </c>
      <c r="BG302" s="66">
        <f t="shared" si="77"/>
        <v>633.51026014776016</v>
      </c>
      <c r="BH302" s="66">
        <f t="shared" si="78"/>
        <v>40.096152032699443</v>
      </c>
      <c r="BI302" s="66">
        <f t="shared" si="79"/>
        <v>0</v>
      </c>
      <c r="BJ302" s="66">
        <f t="shared" si="80"/>
        <v>40.617637931034487</v>
      </c>
      <c r="BK302" s="66">
        <f t="shared" si="81"/>
        <v>54.731568965517241</v>
      </c>
      <c r="BL302" s="66">
        <f t="shared" si="82"/>
        <v>135.44534168787186</v>
      </c>
      <c r="BM302" s="207">
        <f t="shared" si="84"/>
        <v>39873.18</v>
      </c>
    </row>
    <row r="303" spans="1:65" x14ac:dyDescent="0.35">
      <c r="A303" s="1">
        <v>460</v>
      </c>
      <c r="B303">
        <v>36</v>
      </c>
      <c r="C303" t="s">
        <v>37</v>
      </c>
      <c r="D303" t="s">
        <v>1516</v>
      </c>
      <c r="E303" s="6" t="s">
        <v>1111</v>
      </c>
      <c r="F303" s="7" t="s">
        <v>1112</v>
      </c>
      <c r="G303" s="6">
        <v>-22.86</v>
      </c>
      <c r="H303" s="6">
        <v>-43.41</v>
      </c>
      <c r="I303" s="6">
        <v>45</v>
      </c>
      <c r="J303" s="8">
        <v>45016.2336447989</v>
      </c>
      <c r="K303" t="s">
        <v>1166</v>
      </c>
      <c r="L303" t="s">
        <v>1062</v>
      </c>
      <c r="M303">
        <v>600</v>
      </c>
      <c r="N303">
        <v>600</v>
      </c>
      <c r="O303">
        <v>0</v>
      </c>
      <c r="P303">
        <v>18854.22</v>
      </c>
      <c r="Q303">
        <v>18875.330000000002</v>
      </c>
      <c r="R303">
        <v>5262.4</v>
      </c>
      <c r="S303">
        <v>34606.78</v>
      </c>
      <c r="T303">
        <v>0</v>
      </c>
      <c r="U303">
        <v>4744.55</v>
      </c>
      <c r="V303">
        <v>0</v>
      </c>
      <c r="W303" s="181">
        <f t="shared" si="68"/>
        <v>23598.77</v>
      </c>
      <c r="X303" s="181">
        <f t="shared" si="69"/>
        <v>39.331283333333332</v>
      </c>
      <c r="Y303" s="174">
        <v>82343.259999999995</v>
      </c>
      <c r="Z303" s="181">
        <f t="shared" si="70"/>
        <v>137.23876666666666</v>
      </c>
      <c r="AA303" s="174">
        <v>0</v>
      </c>
      <c r="AB303" s="174">
        <v>22.897101717857659</v>
      </c>
      <c r="AC303" s="174">
        <v>22.92273830304994</v>
      </c>
      <c r="AD303" s="174">
        <v>6.3908084280364914</v>
      </c>
      <c r="AE303" s="174">
        <v>42.027459199453602</v>
      </c>
      <c r="AF303">
        <v>0</v>
      </c>
      <c r="AG303" s="106">
        <v>5.7619166401718864</v>
      </c>
      <c r="AH303" s="106">
        <v>0</v>
      </c>
      <c r="AI303" s="106">
        <v>100</v>
      </c>
      <c r="AJ303">
        <v>40.229999999999997</v>
      </c>
      <c r="AK303">
        <v>39.33</v>
      </c>
      <c r="AL303">
        <v>57.68</v>
      </c>
      <c r="AM303">
        <v>137.24</v>
      </c>
      <c r="AN303" t="s">
        <v>1067</v>
      </c>
      <c r="AO303">
        <v>9.9</v>
      </c>
      <c r="AP303">
        <v>8.33</v>
      </c>
      <c r="AQ303">
        <v>12.806699999999999</v>
      </c>
      <c r="AR303" t="s">
        <v>1071</v>
      </c>
      <c r="AS303" t="s">
        <v>1074</v>
      </c>
      <c r="AT303" t="s">
        <v>1075</v>
      </c>
      <c r="AU303" t="s">
        <v>1077</v>
      </c>
      <c r="AV303" t="s">
        <v>1080</v>
      </c>
      <c r="AW303" t="s">
        <v>1083</v>
      </c>
      <c r="AX303" s="65">
        <f t="shared" si="83"/>
        <v>583.5</v>
      </c>
      <c r="AY303" s="65">
        <v>2862.47</v>
      </c>
      <c r="AZ303" s="106">
        <v>980.62760343272419</v>
      </c>
      <c r="BA303" s="65">
        <f t="shared" si="71"/>
        <v>4426.5976034327241</v>
      </c>
      <c r="BB303" s="65">
        <f t="shared" si="72"/>
        <v>22618.142396567277</v>
      </c>
      <c r="BC303" s="65">
        <f t="shared" si="73"/>
        <v>0</v>
      </c>
      <c r="BD303" s="65">
        <f t="shared" si="74"/>
        <v>23554.230000000003</v>
      </c>
      <c r="BE303" s="65">
        <f t="shared" si="75"/>
        <v>31744.309999999998</v>
      </c>
      <c r="BF303" s="65">
        <f t="shared" si="76"/>
        <v>77916.662396567277</v>
      </c>
      <c r="BG303" s="66">
        <f t="shared" si="77"/>
        <v>632.37108620467484</v>
      </c>
      <c r="BH303" s="66">
        <f t="shared" si="78"/>
        <v>38.996797235460825</v>
      </c>
      <c r="BI303" s="66">
        <f t="shared" si="79"/>
        <v>0</v>
      </c>
      <c r="BJ303" s="66">
        <f t="shared" si="80"/>
        <v>40.610741379310348</v>
      </c>
      <c r="BK303" s="66">
        <f t="shared" si="81"/>
        <v>54.731568965517241</v>
      </c>
      <c r="BL303" s="66">
        <f t="shared" si="82"/>
        <v>134.33907309752979</v>
      </c>
      <c r="BM303" s="207">
        <f t="shared" si="84"/>
        <v>39869.18</v>
      </c>
    </row>
    <row r="304" spans="1:65" x14ac:dyDescent="0.35">
      <c r="A304" s="1">
        <v>461</v>
      </c>
      <c r="B304">
        <v>36</v>
      </c>
      <c r="C304" t="s">
        <v>37</v>
      </c>
      <c r="D304" t="s">
        <v>1517</v>
      </c>
      <c r="E304" s="6" t="s">
        <v>1113</v>
      </c>
      <c r="F304" s="7" t="s">
        <v>1114</v>
      </c>
      <c r="G304" s="6">
        <v>-20.32</v>
      </c>
      <c r="H304" s="6">
        <v>-40.340000000000003</v>
      </c>
      <c r="I304" s="6">
        <v>9</v>
      </c>
      <c r="J304" s="8">
        <v>54061.366139626101</v>
      </c>
      <c r="K304" t="s">
        <v>1166</v>
      </c>
      <c r="L304" t="s">
        <v>1062</v>
      </c>
      <c r="M304">
        <v>600</v>
      </c>
      <c r="N304">
        <v>600</v>
      </c>
      <c r="O304">
        <v>0</v>
      </c>
      <c r="P304">
        <v>20419.099999999999</v>
      </c>
      <c r="Q304">
        <v>18875.330000000002</v>
      </c>
      <c r="R304">
        <v>5264.2</v>
      </c>
      <c r="S304">
        <v>34606.78</v>
      </c>
      <c r="T304">
        <v>0</v>
      </c>
      <c r="U304">
        <v>4744.55</v>
      </c>
      <c r="V304">
        <v>0</v>
      </c>
      <c r="W304" s="181">
        <f t="shared" si="68"/>
        <v>25163.649999999998</v>
      </c>
      <c r="X304" s="181">
        <f t="shared" si="69"/>
        <v>41.939416666666666</v>
      </c>
      <c r="Y304" s="174">
        <v>83909.95</v>
      </c>
      <c r="Z304" s="181">
        <f t="shared" si="70"/>
        <v>139.84991666666667</v>
      </c>
      <c r="AA304" s="174">
        <v>0</v>
      </c>
      <c r="AB304" s="174">
        <v>24.334539586783212</v>
      </c>
      <c r="AC304" s="174">
        <v>22.49474585552727</v>
      </c>
      <c r="AD304" s="174">
        <v>6.2736302428972959</v>
      </c>
      <c r="AE304" s="174">
        <v>41.242760840639278</v>
      </c>
      <c r="AF304">
        <v>0</v>
      </c>
      <c r="AG304" s="106">
        <v>5.6543353916907364</v>
      </c>
      <c r="AH304" s="106">
        <v>0</v>
      </c>
      <c r="AI304" s="106">
        <v>100</v>
      </c>
      <c r="AJ304">
        <v>40.229999999999997</v>
      </c>
      <c r="AK304">
        <v>41.94</v>
      </c>
      <c r="AL304">
        <v>57.68</v>
      </c>
      <c r="AM304">
        <v>139.85</v>
      </c>
      <c r="AN304" t="s">
        <v>1068</v>
      </c>
      <c r="AO304">
        <v>9.9</v>
      </c>
      <c r="AP304">
        <v>8.33</v>
      </c>
      <c r="AQ304">
        <v>12.806699999999999</v>
      </c>
      <c r="AR304" t="s">
        <v>1071</v>
      </c>
      <c r="AS304" t="s">
        <v>1074</v>
      </c>
      <c r="AT304" t="s">
        <v>1075</v>
      </c>
      <c r="AU304" t="s">
        <v>1077</v>
      </c>
      <c r="AV304" t="s">
        <v>1080</v>
      </c>
      <c r="AW304" t="s">
        <v>1083</v>
      </c>
      <c r="AX304" s="65">
        <f t="shared" si="83"/>
        <v>583.5</v>
      </c>
      <c r="AY304" s="65">
        <v>2862.47</v>
      </c>
      <c r="AZ304" s="106">
        <v>1023.7683280905659</v>
      </c>
      <c r="BA304" s="65">
        <f t="shared" si="71"/>
        <v>4469.7383280905651</v>
      </c>
      <c r="BB304" s="65">
        <f t="shared" si="72"/>
        <v>24139.881671909432</v>
      </c>
      <c r="BC304" s="65">
        <f t="shared" si="73"/>
        <v>0</v>
      </c>
      <c r="BD304" s="65">
        <f t="shared" si="74"/>
        <v>23556.030000000002</v>
      </c>
      <c r="BE304" s="65">
        <f t="shared" si="75"/>
        <v>31744.309999999998</v>
      </c>
      <c r="BF304" s="65">
        <f t="shared" si="76"/>
        <v>79440.211671909434</v>
      </c>
      <c r="BG304" s="66">
        <f t="shared" si="77"/>
        <v>638.53404687008072</v>
      </c>
      <c r="BH304" s="66">
        <f t="shared" si="78"/>
        <v>41.620485641223162</v>
      </c>
      <c r="BI304" s="66">
        <f t="shared" si="79"/>
        <v>0</v>
      </c>
      <c r="BJ304" s="66">
        <f t="shared" si="80"/>
        <v>40.613844827586213</v>
      </c>
      <c r="BK304" s="66">
        <f t="shared" si="81"/>
        <v>54.731568965517241</v>
      </c>
      <c r="BL304" s="66">
        <f t="shared" si="82"/>
        <v>136.9658821929473</v>
      </c>
      <c r="BM304" s="207">
        <f t="shared" si="84"/>
        <v>39870.979999999996</v>
      </c>
    </row>
    <row r="305" spans="1:65" x14ac:dyDescent="0.35">
      <c r="A305" s="1">
        <v>462</v>
      </c>
      <c r="B305">
        <v>36</v>
      </c>
      <c r="C305" t="s">
        <v>37</v>
      </c>
      <c r="D305" t="s">
        <v>1518</v>
      </c>
      <c r="E305" s="6" t="s">
        <v>1115</v>
      </c>
      <c r="F305" s="7" t="s">
        <v>1116</v>
      </c>
      <c r="G305" s="6">
        <v>-8.0500000000000007</v>
      </c>
      <c r="H305" s="6">
        <v>-34.880000000000003</v>
      </c>
      <c r="I305" s="6">
        <v>10</v>
      </c>
      <c r="J305" s="8">
        <v>63550.072249703</v>
      </c>
      <c r="K305" t="s">
        <v>1166</v>
      </c>
      <c r="L305" t="s">
        <v>1062</v>
      </c>
      <c r="M305">
        <v>600</v>
      </c>
      <c r="N305">
        <v>600</v>
      </c>
      <c r="O305">
        <v>0</v>
      </c>
      <c r="P305">
        <v>22212.75</v>
      </c>
      <c r="Q305">
        <v>18875.330000000002</v>
      </c>
      <c r="R305">
        <v>5250.2</v>
      </c>
      <c r="S305">
        <v>34606.78</v>
      </c>
      <c r="T305">
        <v>0</v>
      </c>
      <c r="U305">
        <v>4744.55</v>
      </c>
      <c r="V305">
        <v>0</v>
      </c>
      <c r="W305" s="181">
        <f t="shared" si="68"/>
        <v>26957.3</v>
      </c>
      <c r="X305" s="181">
        <f t="shared" si="69"/>
        <v>44.92883333333333</v>
      </c>
      <c r="Y305" s="174">
        <v>85689.59</v>
      </c>
      <c r="Z305" s="181">
        <f t="shared" si="70"/>
        <v>142.81598333333332</v>
      </c>
      <c r="AA305" s="174">
        <v>0</v>
      </c>
      <c r="AB305" s="174">
        <v>25.922343659247289</v>
      </c>
      <c r="AC305" s="174">
        <v>22.02756484189036</v>
      </c>
      <c r="AD305" s="174">
        <v>6.1269986237534804</v>
      </c>
      <c r="AE305" s="174">
        <v>40.386212607622468</v>
      </c>
      <c r="AF305">
        <v>0</v>
      </c>
      <c r="AG305" s="106">
        <v>5.536903607544394</v>
      </c>
      <c r="AH305" s="106">
        <v>0</v>
      </c>
      <c r="AI305" s="106">
        <v>100</v>
      </c>
      <c r="AJ305">
        <v>40.21</v>
      </c>
      <c r="AK305">
        <v>44.93</v>
      </c>
      <c r="AL305">
        <v>57.68</v>
      </c>
      <c r="AM305">
        <v>142.82</v>
      </c>
      <c r="AN305" t="s">
        <v>1069</v>
      </c>
      <c r="AO305">
        <v>9.9</v>
      </c>
      <c r="AP305">
        <v>8.33</v>
      </c>
      <c r="AQ305">
        <v>12.806699999999999</v>
      </c>
      <c r="AR305" t="s">
        <v>1071</v>
      </c>
      <c r="AS305" t="s">
        <v>1074</v>
      </c>
      <c r="AT305" t="s">
        <v>1075</v>
      </c>
      <c r="AU305" t="s">
        <v>1077</v>
      </c>
      <c r="AV305" t="s">
        <v>1080</v>
      </c>
      <c r="AW305" t="s">
        <v>1083</v>
      </c>
      <c r="AX305" s="65">
        <f t="shared" si="83"/>
        <v>583.5</v>
      </c>
      <c r="AY305" s="65">
        <v>2862.47</v>
      </c>
      <c r="AZ305" s="106">
        <v>1092.6101532303965</v>
      </c>
      <c r="BA305" s="65">
        <f t="shared" si="71"/>
        <v>4538.5801532303958</v>
      </c>
      <c r="BB305" s="65">
        <f t="shared" si="72"/>
        <v>25864.689846769601</v>
      </c>
      <c r="BC305" s="65">
        <f t="shared" si="73"/>
        <v>0</v>
      </c>
      <c r="BD305" s="65">
        <f t="shared" si="74"/>
        <v>23542.030000000002</v>
      </c>
      <c r="BE305" s="65">
        <f t="shared" si="75"/>
        <v>31744.309999999998</v>
      </c>
      <c r="BF305" s="65">
        <f t="shared" si="76"/>
        <v>81151.009846769593</v>
      </c>
      <c r="BG305" s="66">
        <f t="shared" si="77"/>
        <v>648.36859331862797</v>
      </c>
      <c r="BH305" s="66">
        <f t="shared" si="78"/>
        <v>44.594292839257932</v>
      </c>
      <c r="BI305" s="66">
        <f t="shared" si="79"/>
        <v>0</v>
      </c>
      <c r="BJ305" s="66">
        <f t="shared" si="80"/>
        <v>40.589706896551725</v>
      </c>
      <c r="BK305" s="66">
        <f t="shared" si="81"/>
        <v>54.731568965517241</v>
      </c>
      <c r="BL305" s="66">
        <f t="shared" si="82"/>
        <v>139.91553421856827</v>
      </c>
      <c r="BM305" s="207">
        <f t="shared" si="84"/>
        <v>39856.979999999996</v>
      </c>
    </row>
    <row r="306" spans="1:65" x14ac:dyDescent="0.35">
      <c r="A306" s="1">
        <v>463</v>
      </c>
      <c r="B306">
        <v>36</v>
      </c>
      <c r="C306" t="s">
        <v>37</v>
      </c>
      <c r="D306" t="s">
        <v>1519</v>
      </c>
      <c r="E306" s="6" t="s">
        <v>1117</v>
      </c>
      <c r="F306" s="7" t="s">
        <v>1118</v>
      </c>
      <c r="G306" s="6">
        <v>-3.8</v>
      </c>
      <c r="H306" s="6">
        <v>-38.53</v>
      </c>
      <c r="I306" s="6">
        <v>41</v>
      </c>
      <c r="J306" s="8">
        <v>71394.000753582499</v>
      </c>
      <c r="K306" t="s">
        <v>1166</v>
      </c>
      <c r="L306" t="s">
        <v>1062</v>
      </c>
      <c r="M306">
        <v>600</v>
      </c>
      <c r="N306">
        <v>600</v>
      </c>
      <c r="O306">
        <v>0</v>
      </c>
      <c r="P306">
        <v>22684.25</v>
      </c>
      <c r="Q306">
        <v>18875.330000000002</v>
      </c>
      <c r="R306">
        <v>5255.2</v>
      </c>
      <c r="S306">
        <v>34606.78</v>
      </c>
      <c r="T306">
        <v>0</v>
      </c>
      <c r="U306">
        <v>4744.55</v>
      </c>
      <c r="V306">
        <v>0</v>
      </c>
      <c r="W306" s="181">
        <f t="shared" si="68"/>
        <v>27428.799999999999</v>
      </c>
      <c r="X306" s="181">
        <f t="shared" si="69"/>
        <v>45.714666666666666</v>
      </c>
      <c r="Y306" s="174">
        <v>86166.1</v>
      </c>
      <c r="Z306" s="181">
        <f t="shared" si="70"/>
        <v>143.61016666666669</v>
      </c>
      <c r="AA306" s="174">
        <v>0</v>
      </c>
      <c r="AB306" s="174">
        <v>26.32618860549567</v>
      </c>
      <c r="AC306" s="174">
        <v>21.905749476882441</v>
      </c>
      <c r="AD306" s="174">
        <v>6.0989182520736112</v>
      </c>
      <c r="AE306" s="174">
        <v>40.162871477297912</v>
      </c>
      <c r="AF306">
        <v>0</v>
      </c>
      <c r="AG306" s="106">
        <v>5.5062837937425506</v>
      </c>
      <c r="AH306" s="106">
        <v>0</v>
      </c>
      <c r="AI306" s="106">
        <v>100</v>
      </c>
      <c r="AJ306">
        <v>40.22</v>
      </c>
      <c r="AK306">
        <v>45.71</v>
      </c>
      <c r="AL306">
        <v>57.68</v>
      </c>
      <c r="AM306">
        <v>143.61000000000001</v>
      </c>
      <c r="AN306" t="s">
        <v>1070</v>
      </c>
      <c r="AO306">
        <v>9.9</v>
      </c>
      <c r="AP306">
        <v>8.33</v>
      </c>
      <c r="AQ306">
        <v>12.806699999999999</v>
      </c>
      <c r="AR306" t="s">
        <v>1071</v>
      </c>
      <c r="AS306" t="s">
        <v>1074</v>
      </c>
      <c r="AT306" t="s">
        <v>1075</v>
      </c>
      <c r="AU306" t="s">
        <v>1077</v>
      </c>
      <c r="AV306" t="s">
        <v>1080</v>
      </c>
      <c r="AW306" t="s">
        <v>1083</v>
      </c>
      <c r="AX306" s="65">
        <f t="shared" si="83"/>
        <v>583.5</v>
      </c>
      <c r="AY306" s="65">
        <v>2862.47</v>
      </c>
      <c r="AZ306" s="106">
        <v>1090.9078554081993</v>
      </c>
      <c r="BA306" s="65">
        <f t="shared" si="71"/>
        <v>4536.8778554081991</v>
      </c>
      <c r="BB306" s="65">
        <f t="shared" si="72"/>
        <v>26337.892144591799</v>
      </c>
      <c r="BC306" s="65">
        <f t="shared" si="73"/>
        <v>0</v>
      </c>
      <c r="BD306" s="65">
        <f t="shared" si="74"/>
        <v>23547.030000000002</v>
      </c>
      <c r="BE306" s="65">
        <f t="shared" si="75"/>
        <v>31744.309999999998</v>
      </c>
      <c r="BF306" s="65">
        <f t="shared" si="76"/>
        <v>81629.222144591811</v>
      </c>
      <c r="BG306" s="66">
        <f t="shared" si="77"/>
        <v>648.125407915457</v>
      </c>
      <c r="BH306" s="66">
        <f t="shared" si="78"/>
        <v>45.410158869985857</v>
      </c>
      <c r="BI306" s="66">
        <f t="shared" si="79"/>
        <v>0</v>
      </c>
      <c r="BJ306" s="66">
        <f t="shared" si="80"/>
        <v>40.598327586206899</v>
      </c>
      <c r="BK306" s="66">
        <f t="shared" si="81"/>
        <v>54.731568965517241</v>
      </c>
      <c r="BL306" s="66">
        <f t="shared" si="82"/>
        <v>140.74003818033071</v>
      </c>
      <c r="BM306" s="207">
        <f t="shared" si="84"/>
        <v>39861.979999999996</v>
      </c>
    </row>
    <row r="307" spans="1:65" x14ac:dyDescent="0.35">
      <c r="A307" s="1">
        <v>464</v>
      </c>
      <c r="B307">
        <v>37</v>
      </c>
      <c r="C307" t="s">
        <v>37</v>
      </c>
      <c r="D307" t="s">
        <v>1520</v>
      </c>
      <c r="E307" s="6" t="s">
        <v>1104</v>
      </c>
      <c r="F307" s="7" t="s">
        <v>1105</v>
      </c>
      <c r="G307" s="6">
        <v>-22.74</v>
      </c>
      <c r="H307" s="6">
        <v>-45.59</v>
      </c>
      <c r="I307" s="6">
        <v>1642</v>
      </c>
      <c r="J307" s="8">
        <v>3495.45982983364</v>
      </c>
      <c r="K307" t="s">
        <v>1166</v>
      </c>
      <c r="L307" t="s">
        <v>1062</v>
      </c>
      <c r="M307">
        <v>600</v>
      </c>
      <c r="N307">
        <v>600</v>
      </c>
      <c r="O307">
        <v>28.59</v>
      </c>
      <c r="P307">
        <v>10957.35</v>
      </c>
      <c r="Q307">
        <v>18875.330000000002</v>
      </c>
      <c r="R307">
        <v>5265.2</v>
      </c>
      <c r="S307">
        <v>34606.78</v>
      </c>
      <c r="T307">
        <v>0</v>
      </c>
      <c r="U307">
        <v>4462.05</v>
      </c>
      <c r="V307">
        <v>0</v>
      </c>
      <c r="W307" s="181">
        <f t="shared" si="68"/>
        <v>15419.400000000001</v>
      </c>
      <c r="X307" s="181">
        <f t="shared" si="69"/>
        <v>25.699000000000002</v>
      </c>
      <c r="Y307" s="174">
        <v>74195.28</v>
      </c>
      <c r="Z307" s="181">
        <f t="shared" si="70"/>
        <v>123.6588</v>
      </c>
      <c r="AA307" s="174">
        <v>3.8533448488906573E-2</v>
      </c>
      <c r="AB307" s="174">
        <v>14.768257495625059</v>
      </c>
      <c r="AC307" s="174">
        <v>25.440068424837811</v>
      </c>
      <c r="AD307" s="174">
        <v>7.0964082890448017</v>
      </c>
      <c r="AE307" s="174">
        <v>46.642832266419113</v>
      </c>
      <c r="AF307">
        <v>0</v>
      </c>
      <c r="AG307" s="106">
        <v>6.0139270314769364</v>
      </c>
      <c r="AH307" s="106">
        <v>0</v>
      </c>
      <c r="AI307" s="106">
        <v>100</v>
      </c>
      <c r="AJ307">
        <v>40.229999999999997</v>
      </c>
      <c r="AK307">
        <v>25.75</v>
      </c>
      <c r="AL307">
        <v>57.68</v>
      </c>
      <c r="AM307">
        <v>123.66</v>
      </c>
      <c r="AN307" t="s">
        <v>1063</v>
      </c>
      <c r="AO307">
        <v>9.9</v>
      </c>
      <c r="AP307">
        <v>8.33</v>
      </c>
      <c r="AQ307">
        <v>12.806699999999999</v>
      </c>
      <c r="AR307" t="s">
        <v>1071</v>
      </c>
      <c r="AS307" t="s">
        <v>1074</v>
      </c>
      <c r="AT307" t="s">
        <v>1075</v>
      </c>
      <c r="AU307" t="s">
        <v>1077</v>
      </c>
      <c r="AV307" t="s">
        <v>1080</v>
      </c>
      <c r="AW307" t="s">
        <v>1084</v>
      </c>
      <c r="AX307" s="65">
        <f t="shared" si="83"/>
        <v>583.5</v>
      </c>
      <c r="AY307" s="65">
        <v>2862.47</v>
      </c>
      <c r="AZ307" s="106">
        <v>564.43347417731309</v>
      </c>
      <c r="BA307" s="65">
        <f t="shared" si="71"/>
        <v>4010.403474177313</v>
      </c>
      <c r="BB307" s="65">
        <f t="shared" si="72"/>
        <v>14854.966525822689</v>
      </c>
      <c r="BC307" s="65">
        <f t="shared" si="73"/>
        <v>28.59</v>
      </c>
      <c r="BD307" s="65">
        <f t="shared" si="74"/>
        <v>23557.030000000002</v>
      </c>
      <c r="BE307" s="65">
        <f t="shared" si="75"/>
        <v>31744.309999999998</v>
      </c>
      <c r="BF307" s="65">
        <f t="shared" si="76"/>
        <v>70184.876525822692</v>
      </c>
      <c r="BG307" s="66">
        <f t="shared" si="77"/>
        <v>572.9147820253304</v>
      </c>
      <c r="BH307" s="66">
        <f t="shared" si="78"/>
        <v>25.61201125141843</v>
      </c>
      <c r="BI307" s="66">
        <f t="shared" si="79"/>
        <v>4.7649999999999998E-2</v>
      </c>
      <c r="BJ307" s="66">
        <f t="shared" si="80"/>
        <v>40.615568965517248</v>
      </c>
      <c r="BK307" s="66">
        <f t="shared" si="81"/>
        <v>54.731568965517241</v>
      </c>
      <c r="BL307" s="66">
        <f t="shared" si="82"/>
        <v>121.00840780314257</v>
      </c>
      <c r="BM307" s="207">
        <f t="shared" si="84"/>
        <v>39871.979999999996</v>
      </c>
    </row>
    <row r="308" spans="1:65" x14ac:dyDescent="0.35">
      <c r="A308" s="1">
        <v>465</v>
      </c>
      <c r="B308">
        <v>37</v>
      </c>
      <c r="C308" t="s">
        <v>37</v>
      </c>
      <c r="D308" t="s">
        <v>1521</v>
      </c>
      <c r="E308" s="6" t="s">
        <v>1104</v>
      </c>
      <c r="F308" s="7" t="s">
        <v>1106</v>
      </c>
      <c r="G308" s="6">
        <v>-23.85</v>
      </c>
      <c r="H308" s="6">
        <v>-46.64</v>
      </c>
      <c r="I308" s="6">
        <v>792</v>
      </c>
      <c r="J308" s="8">
        <v>14172.2970393051</v>
      </c>
      <c r="K308" t="s">
        <v>1166</v>
      </c>
      <c r="L308" t="s">
        <v>1062</v>
      </c>
      <c r="M308">
        <v>600</v>
      </c>
      <c r="N308">
        <v>600</v>
      </c>
      <c r="O308">
        <v>1.53</v>
      </c>
      <c r="P308">
        <v>13950.79</v>
      </c>
      <c r="Q308">
        <v>18875.330000000002</v>
      </c>
      <c r="R308">
        <v>5266.4</v>
      </c>
      <c r="S308">
        <v>34606.78</v>
      </c>
      <c r="T308">
        <v>0</v>
      </c>
      <c r="U308">
        <v>4462.05</v>
      </c>
      <c r="V308">
        <v>0</v>
      </c>
      <c r="W308" s="181">
        <f t="shared" si="68"/>
        <v>18412.84</v>
      </c>
      <c r="X308" s="181">
        <f t="shared" si="69"/>
        <v>30.688066666666668</v>
      </c>
      <c r="Y308" s="174">
        <v>77162.87</v>
      </c>
      <c r="Z308" s="181">
        <f t="shared" si="70"/>
        <v>128.60478333333333</v>
      </c>
      <c r="AA308" s="174">
        <v>1.982818938694219E-3</v>
      </c>
      <c r="AB308" s="174">
        <v>18.07966707303655</v>
      </c>
      <c r="AC308" s="174">
        <v>24.461674377845199</v>
      </c>
      <c r="AD308" s="174">
        <v>6.8250442213981941</v>
      </c>
      <c r="AE308" s="174">
        <v>44.84900574589826</v>
      </c>
      <c r="AF308">
        <v>0</v>
      </c>
      <c r="AG308" s="106">
        <v>5.7826387224840143</v>
      </c>
      <c r="AH308" s="106">
        <v>0</v>
      </c>
      <c r="AI308" s="106">
        <v>100</v>
      </c>
      <c r="AJ308">
        <v>40.24</v>
      </c>
      <c r="AK308">
        <v>30.69</v>
      </c>
      <c r="AL308">
        <v>57.68</v>
      </c>
      <c r="AM308">
        <v>128.6</v>
      </c>
      <c r="AN308" t="s">
        <v>1064</v>
      </c>
      <c r="AO308">
        <v>9.9</v>
      </c>
      <c r="AP308">
        <v>8.33</v>
      </c>
      <c r="AQ308">
        <v>12.806699999999999</v>
      </c>
      <c r="AR308" t="s">
        <v>1071</v>
      </c>
      <c r="AS308" t="s">
        <v>1074</v>
      </c>
      <c r="AT308" t="s">
        <v>1075</v>
      </c>
      <c r="AU308" t="s">
        <v>1077</v>
      </c>
      <c r="AV308" t="s">
        <v>1080</v>
      </c>
      <c r="AW308" t="s">
        <v>1084</v>
      </c>
      <c r="AX308" s="65">
        <f t="shared" si="83"/>
        <v>583.5</v>
      </c>
      <c r="AY308" s="65">
        <v>2862.47</v>
      </c>
      <c r="AZ308" s="106">
        <v>749.53371647385757</v>
      </c>
      <c r="BA308" s="65">
        <f t="shared" si="71"/>
        <v>4195.5037164738569</v>
      </c>
      <c r="BB308" s="65">
        <f t="shared" si="72"/>
        <v>17663.306283526144</v>
      </c>
      <c r="BC308" s="65">
        <f t="shared" si="73"/>
        <v>1.53</v>
      </c>
      <c r="BD308" s="65">
        <f t="shared" si="74"/>
        <v>23558.230000000003</v>
      </c>
      <c r="BE308" s="65">
        <f t="shared" si="75"/>
        <v>31744.309999999998</v>
      </c>
      <c r="BF308" s="65">
        <f t="shared" si="76"/>
        <v>72967.366283526135</v>
      </c>
      <c r="BG308" s="66">
        <f t="shared" si="77"/>
        <v>599.35767378197954</v>
      </c>
      <c r="BH308" s="66">
        <f t="shared" si="78"/>
        <v>30.453976350907144</v>
      </c>
      <c r="BI308" s="66">
        <f t="shared" si="79"/>
        <v>2.5500000000000002E-3</v>
      </c>
      <c r="BJ308" s="66">
        <f t="shared" si="80"/>
        <v>40.617637931034487</v>
      </c>
      <c r="BK308" s="66">
        <f t="shared" si="81"/>
        <v>54.731568965517241</v>
      </c>
      <c r="BL308" s="66">
        <f t="shared" si="82"/>
        <v>125.80580393711402</v>
      </c>
      <c r="BM308" s="207">
        <f t="shared" si="84"/>
        <v>39873.18</v>
      </c>
    </row>
    <row r="309" spans="1:65" x14ac:dyDescent="0.35">
      <c r="A309" s="1">
        <v>466</v>
      </c>
      <c r="B309">
        <v>37</v>
      </c>
      <c r="C309" t="s">
        <v>37</v>
      </c>
      <c r="D309" t="s">
        <v>1522</v>
      </c>
      <c r="E309" s="6" t="s">
        <v>1107</v>
      </c>
      <c r="F309" s="7" t="s">
        <v>1108</v>
      </c>
      <c r="G309" s="6">
        <v>-30.03</v>
      </c>
      <c r="H309" s="6">
        <v>-51.23</v>
      </c>
      <c r="I309" s="6">
        <v>47</v>
      </c>
      <c r="J309" s="8">
        <v>23954.0527728093</v>
      </c>
      <c r="K309" t="s">
        <v>1166</v>
      </c>
      <c r="L309" t="s">
        <v>1062</v>
      </c>
      <c r="M309">
        <v>600</v>
      </c>
      <c r="N309">
        <v>600</v>
      </c>
      <c r="O309">
        <v>5.26</v>
      </c>
      <c r="P309">
        <v>14980.97</v>
      </c>
      <c r="Q309">
        <v>18875.330000000002</v>
      </c>
      <c r="R309">
        <v>5272.4</v>
      </c>
      <c r="S309">
        <v>34606.78</v>
      </c>
      <c r="T309">
        <v>0</v>
      </c>
      <c r="U309">
        <v>4462.05</v>
      </c>
      <c r="V309">
        <v>0</v>
      </c>
      <c r="W309" s="181">
        <f t="shared" si="68"/>
        <v>19443.02</v>
      </c>
      <c r="X309" s="181">
        <f t="shared" si="69"/>
        <v>32.405033333333336</v>
      </c>
      <c r="Y309" s="174">
        <v>78202.78</v>
      </c>
      <c r="Z309" s="181">
        <f t="shared" si="70"/>
        <v>130.33796666666666</v>
      </c>
      <c r="AA309" s="174">
        <v>6.7261035988746181E-3</v>
      </c>
      <c r="AB309" s="174">
        <v>19.156569625785679</v>
      </c>
      <c r="AC309" s="174">
        <v>24.136392593715978</v>
      </c>
      <c r="AD309" s="174">
        <v>6.7419598126818512</v>
      </c>
      <c r="AE309" s="174">
        <v>44.252621198376843</v>
      </c>
      <c r="AF309">
        <v>0</v>
      </c>
      <c r="AG309" s="106">
        <v>5.7057434531099798</v>
      </c>
      <c r="AH309" s="106">
        <v>0</v>
      </c>
      <c r="AI309" s="106">
        <v>100</v>
      </c>
      <c r="AJ309">
        <v>40.25</v>
      </c>
      <c r="AK309">
        <v>32.409999999999997</v>
      </c>
      <c r="AL309">
        <v>57.68</v>
      </c>
      <c r="AM309">
        <v>130.34</v>
      </c>
      <c r="AN309" t="s">
        <v>1065</v>
      </c>
      <c r="AO309">
        <v>9.9</v>
      </c>
      <c r="AP309">
        <v>8.33</v>
      </c>
      <c r="AQ309">
        <v>12.806699999999999</v>
      </c>
      <c r="AR309" t="s">
        <v>1071</v>
      </c>
      <c r="AS309" t="s">
        <v>1074</v>
      </c>
      <c r="AT309" t="s">
        <v>1075</v>
      </c>
      <c r="AU309" t="s">
        <v>1077</v>
      </c>
      <c r="AV309" t="s">
        <v>1080</v>
      </c>
      <c r="AW309" t="s">
        <v>1084</v>
      </c>
      <c r="AX309" s="65">
        <f t="shared" si="83"/>
        <v>583.5</v>
      </c>
      <c r="AY309" s="65">
        <v>2862.47</v>
      </c>
      <c r="AZ309" s="106">
        <v>794.67103087661303</v>
      </c>
      <c r="BA309" s="65">
        <f t="shared" si="71"/>
        <v>4240.6410308766126</v>
      </c>
      <c r="BB309" s="65">
        <f t="shared" si="72"/>
        <v>18648.348969123388</v>
      </c>
      <c r="BC309" s="65">
        <f t="shared" si="73"/>
        <v>5.26</v>
      </c>
      <c r="BD309" s="65">
        <f t="shared" si="74"/>
        <v>23564.230000000003</v>
      </c>
      <c r="BE309" s="65">
        <f t="shared" si="75"/>
        <v>31744.309999999998</v>
      </c>
      <c r="BF309" s="65">
        <f t="shared" si="76"/>
        <v>73962.138969123393</v>
      </c>
      <c r="BG309" s="66">
        <f t="shared" si="77"/>
        <v>605.80586155380183</v>
      </c>
      <c r="BH309" s="66">
        <f t="shared" si="78"/>
        <v>32.152325808833425</v>
      </c>
      <c r="BI309" s="66">
        <f t="shared" si="79"/>
        <v>8.7666666666666657E-3</v>
      </c>
      <c r="BJ309" s="66">
        <f t="shared" si="80"/>
        <v>40.627982758620696</v>
      </c>
      <c r="BK309" s="66">
        <f t="shared" si="81"/>
        <v>54.731568965517241</v>
      </c>
      <c r="BL309" s="66">
        <f t="shared" si="82"/>
        <v>127.5209292571093</v>
      </c>
      <c r="BM309" s="207">
        <f t="shared" si="84"/>
        <v>39879.18</v>
      </c>
    </row>
    <row r="310" spans="1:65" x14ac:dyDescent="0.35">
      <c r="A310" s="1">
        <v>467</v>
      </c>
      <c r="B310">
        <v>37</v>
      </c>
      <c r="C310" t="s">
        <v>37</v>
      </c>
      <c r="D310" t="s">
        <v>1523</v>
      </c>
      <c r="E310" s="6" t="s">
        <v>1109</v>
      </c>
      <c r="F310" s="7" t="s">
        <v>1110</v>
      </c>
      <c r="G310" s="6">
        <v>-15.37</v>
      </c>
      <c r="H310" s="6">
        <v>-48.78</v>
      </c>
      <c r="I310" s="6">
        <v>770</v>
      </c>
      <c r="J310" s="8">
        <v>31081.371963744201</v>
      </c>
      <c r="K310" t="s">
        <v>1166</v>
      </c>
      <c r="L310" t="s">
        <v>1062</v>
      </c>
      <c r="M310">
        <v>600</v>
      </c>
      <c r="N310">
        <v>600</v>
      </c>
      <c r="O310">
        <v>0</v>
      </c>
      <c r="P310">
        <v>19015.900000000001</v>
      </c>
      <c r="Q310">
        <v>18875.330000000002</v>
      </c>
      <c r="R310">
        <v>5266.4</v>
      </c>
      <c r="S310">
        <v>34606.78</v>
      </c>
      <c r="T310">
        <v>0</v>
      </c>
      <c r="U310">
        <v>4462.05</v>
      </c>
      <c r="V310">
        <v>0</v>
      </c>
      <c r="W310" s="181">
        <f t="shared" si="68"/>
        <v>23477.95</v>
      </c>
      <c r="X310" s="181">
        <f t="shared" si="69"/>
        <v>39.129916666666666</v>
      </c>
      <c r="Y310" s="174">
        <v>82226.45</v>
      </c>
      <c r="Z310" s="181">
        <f t="shared" si="70"/>
        <v>137.04408333333333</v>
      </c>
      <c r="AA310" s="174">
        <v>0</v>
      </c>
      <c r="AB310" s="174">
        <v>23.12625681882168</v>
      </c>
      <c r="AC310" s="174">
        <v>22.95530209561522</v>
      </c>
      <c r="AD310" s="174">
        <v>6.4047517556698601</v>
      </c>
      <c r="AE310" s="174">
        <v>42.087162950607741</v>
      </c>
      <c r="AF310">
        <v>0</v>
      </c>
      <c r="AG310" s="106">
        <v>5.4265385408223272</v>
      </c>
      <c r="AH310" s="106">
        <v>0</v>
      </c>
      <c r="AI310" s="106">
        <v>100</v>
      </c>
      <c r="AJ310">
        <v>40.24</v>
      </c>
      <c r="AK310">
        <v>39.130000000000003</v>
      </c>
      <c r="AL310">
        <v>57.68</v>
      </c>
      <c r="AM310">
        <v>137.04</v>
      </c>
      <c r="AN310" t="s">
        <v>1066</v>
      </c>
      <c r="AO310">
        <v>9.9</v>
      </c>
      <c r="AP310">
        <v>8.33</v>
      </c>
      <c r="AQ310">
        <v>12.806699999999999</v>
      </c>
      <c r="AR310" t="s">
        <v>1071</v>
      </c>
      <c r="AS310" t="s">
        <v>1074</v>
      </c>
      <c r="AT310" t="s">
        <v>1075</v>
      </c>
      <c r="AU310" t="s">
        <v>1077</v>
      </c>
      <c r="AV310" t="s">
        <v>1080</v>
      </c>
      <c r="AW310" t="s">
        <v>1084</v>
      </c>
      <c r="AX310" s="65">
        <f t="shared" si="83"/>
        <v>583.5</v>
      </c>
      <c r="AY310" s="65">
        <v>2862.47</v>
      </c>
      <c r="AZ310" s="106">
        <v>988.06417617962131</v>
      </c>
      <c r="BA310" s="65">
        <f t="shared" si="71"/>
        <v>4434.0341761796208</v>
      </c>
      <c r="BB310" s="65">
        <f t="shared" si="72"/>
        <v>22489.885823820379</v>
      </c>
      <c r="BC310" s="65">
        <f t="shared" si="73"/>
        <v>0</v>
      </c>
      <c r="BD310" s="65">
        <f t="shared" si="74"/>
        <v>23558.230000000003</v>
      </c>
      <c r="BE310" s="65">
        <f t="shared" si="75"/>
        <v>31744.309999999998</v>
      </c>
      <c r="BF310" s="65">
        <f t="shared" si="76"/>
        <v>77792.415823820382</v>
      </c>
      <c r="BG310" s="66">
        <f t="shared" si="77"/>
        <v>633.43345373994578</v>
      </c>
      <c r="BH310" s="66">
        <f t="shared" si="78"/>
        <v>38.775665213483414</v>
      </c>
      <c r="BI310" s="66">
        <f t="shared" si="79"/>
        <v>0</v>
      </c>
      <c r="BJ310" s="66">
        <f t="shared" si="80"/>
        <v>40.617637931034487</v>
      </c>
      <c r="BK310" s="66">
        <f t="shared" si="81"/>
        <v>54.731568965517241</v>
      </c>
      <c r="BL310" s="66">
        <f t="shared" si="82"/>
        <v>134.12485486865583</v>
      </c>
      <c r="BM310" s="207">
        <f t="shared" si="84"/>
        <v>39873.18</v>
      </c>
    </row>
    <row r="311" spans="1:65" x14ac:dyDescent="0.35">
      <c r="A311" s="1">
        <v>468</v>
      </c>
      <c r="B311">
        <v>37</v>
      </c>
      <c r="C311" t="s">
        <v>37</v>
      </c>
      <c r="D311" t="s">
        <v>1524</v>
      </c>
      <c r="E311" s="6" t="s">
        <v>1111</v>
      </c>
      <c r="F311" s="7" t="s">
        <v>1112</v>
      </c>
      <c r="G311" s="6">
        <v>-22.86</v>
      </c>
      <c r="H311" s="6">
        <v>-43.41</v>
      </c>
      <c r="I311" s="6">
        <v>45</v>
      </c>
      <c r="J311" s="8">
        <v>45016.2336447989</v>
      </c>
      <c r="K311" t="s">
        <v>1166</v>
      </c>
      <c r="L311" t="s">
        <v>1062</v>
      </c>
      <c r="M311">
        <v>600</v>
      </c>
      <c r="N311">
        <v>600</v>
      </c>
      <c r="O311">
        <v>0</v>
      </c>
      <c r="P311">
        <v>18652.490000000002</v>
      </c>
      <c r="Q311">
        <v>18875.330000000002</v>
      </c>
      <c r="R311">
        <v>5262.4</v>
      </c>
      <c r="S311">
        <v>34606.78</v>
      </c>
      <c r="T311">
        <v>0</v>
      </c>
      <c r="U311">
        <v>4462.05</v>
      </c>
      <c r="V311">
        <v>0</v>
      </c>
      <c r="W311" s="181">
        <f t="shared" si="68"/>
        <v>23114.54</v>
      </c>
      <c r="X311" s="181">
        <f t="shared" si="69"/>
        <v>38.524233333333335</v>
      </c>
      <c r="Y311" s="174">
        <v>81859.039999999994</v>
      </c>
      <c r="Z311" s="181">
        <f t="shared" si="70"/>
        <v>136.43173333333331</v>
      </c>
      <c r="AA311" s="174">
        <v>0</v>
      </c>
      <c r="AB311" s="174">
        <v>22.786108901350421</v>
      </c>
      <c r="AC311" s="174">
        <v>23.058332958705599</v>
      </c>
      <c r="AD311" s="174">
        <v>6.4286119162892703</v>
      </c>
      <c r="AE311" s="174">
        <v>42.276063828747567</v>
      </c>
      <c r="AF311">
        <v>0</v>
      </c>
      <c r="AG311" s="106">
        <v>5.4508946110289109</v>
      </c>
      <c r="AH311" s="106">
        <v>0</v>
      </c>
      <c r="AI311" s="106">
        <v>100</v>
      </c>
      <c r="AJ311">
        <v>40.229999999999997</v>
      </c>
      <c r="AK311">
        <v>38.520000000000003</v>
      </c>
      <c r="AL311">
        <v>57.68</v>
      </c>
      <c r="AM311">
        <v>136.43</v>
      </c>
      <c r="AN311" t="s">
        <v>1067</v>
      </c>
      <c r="AO311">
        <v>9.9</v>
      </c>
      <c r="AP311">
        <v>8.33</v>
      </c>
      <c r="AQ311">
        <v>12.806699999999999</v>
      </c>
      <c r="AR311" t="s">
        <v>1071</v>
      </c>
      <c r="AS311" t="s">
        <v>1074</v>
      </c>
      <c r="AT311" t="s">
        <v>1075</v>
      </c>
      <c r="AU311" t="s">
        <v>1077</v>
      </c>
      <c r="AV311" t="s">
        <v>1080</v>
      </c>
      <c r="AW311" t="s">
        <v>1084</v>
      </c>
      <c r="AX311" s="65">
        <f t="shared" si="83"/>
        <v>583.5</v>
      </c>
      <c r="AY311" s="65">
        <v>2862.47</v>
      </c>
      <c r="AZ311" s="106">
        <v>979.93400130447412</v>
      </c>
      <c r="BA311" s="65">
        <f t="shared" si="71"/>
        <v>4425.9040013044741</v>
      </c>
      <c r="BB311" s="65">
        <f t="shared" si="72"/>
        <v>22134.605998695526</v>
      </c>
      <c r="BC311" s="65">
        <f t="shared" si="73"/>
        <v>0</v>
      </c>
      <c r="BD311" s="65">
        <f t="shared" si="74"/>
        <v>23554.230000000003</v>
      </c>
      <c r="BE311" s="65">
        <f t="shared" si="75"/>
        <v>31744.309999999998</v>
      </c>
      <c r="BF311" s="65">
        <f t="shared" si="76"/>
        <v>77433.135998695521</v>
      </c>
      <c r="BG311" s="66">
        <f t="shared" si="77"/>
        <v>632.27200018635347</v>
      </c>
      <c r="BH311" s="66">
        <f t="shared" si="78"/>
        <v>38.163113790854354</v>
      </c>
      <c r="BI311" s="66">
        <f t="shared" si="79"/>
        <v>0</v>
      </c>
      <c r="BJ311" s="66">
        <f t="shared" si="80"/>
        <v>40.610741379310348</v>
      </c>
      <c r="BK311" s="66">
        <f t="shared" si="81"/>
        <v>54.731568965517241</v>
      </c>
      <c r="BL311" s="66">
        <f t="shared" si="82"/>
        <v>133.50540689430261</v>
      </c>
      <c r="BM311" s="207">
        <f t="shared" si="84"/>
        <v>39869.18</v>
      </c>
    </row>
    <row r="312" spans="1:65" x14ac:dyDescent="0.35">
      <c r="A312" s="1">
        <v>469</v>
      </c>
      <c r="B312">
        <v>37</v>
      </c>
      <c r="C312" t="s">
        <v>37</v>
      </c>
      <c r="D312" t="s">
        <v>1525</v>
      </c>
      <c r="E312" s="6" t="s">
        <v>1113</v>
      </c>
      <c r="F312" s="7" t="s">
        <v>1114</v>
      </c>
      <c r="G312" s="6">
        <v>-20.32</v>
      </c>
      <c r="H312" s="6">
        <v>-40.340000000000003</v>
      </c>
      <c r="I312" s="6">
        <v>9</v>
      </c>
      <c r="J312" s="8">
        <v>54061.366139626101</v>
      </c>
      <c r="K312" t="s">
        <v>1166</v>
      </c>
      <c r="L312" t="s">
        <v>1062</v>
      </c>
      <c r="M312">
        <v>600</v>
      </c>
      <c r="N312">
        <v>600</v>
      </c>
      <c r="O312">
        <v>0</v>
      </c>
      <c r="P312">
        <v>19610.59</v>
      </c>
      <c r="Q312">
        <v>18875.330000000002</v>
      </c>
      <c r="R312">
        <v>5264.2</v>
      </c>
      <c r="S312">
        <v>34606.78</v>
      </c>
      <c r="T312">
        <v>0</v>
      </c>
      <c r="U312">
        <v>4462.05</v>
      </c>
      <c r="V312">
        <v>0</v>
      </c>
      <c r="W312" s="181">
        <f t="shared" si="68"/>
        <v>24072.639999999999</v>
      </c>
      <c r="X312" s="181">
        <f t="shared" si="69"/>
        <v>40.121066666666664</v>
      </c>
      <c r="Y312" s="174">
        <v>82818.94</v>
      </c>
      <c r="Z312" s="181">
        <f t="shared" si="70"/>
        <v>138.03156666666666</v>
      </c>
      <c r="AA312" s="174">
        <v>0</v>
      </c>
      <c r="AB312" s="174">
        <v>23.678871040851281</v>
      </c>
      <c r="AC312" s="174">
        <v>22.79107894884914</v>
      </c>
      <c r="AD312" s="174">
        <v>6.3562755089596648</v>
      </c>
      <c r="AE312" s="174">
        <v>41.786069708209247</v>
      </c>
      <c r="AF312">
        <v>0</v>
      </c>
      <c r="AG312" s="106">
        <v>5.3877168676633627</v>
      </c>
      <c r="AH312" s="106">
        <v>0</v>
      </c>
      <c r="AI312" s="106">
        <v>100</v>
      </c>
      <c r="AJ312">
        <v>40.229999999999997</v>
      </c>
      <c r="AK312">
        <v>40.119999999999997</v>
      </c>
      <c r="AL312">
        <v>57.68</v>
      </c>
      <c r="AM312">
        <v>138.03</v>
      </c>
      <c r="AN312" t="s">
        <v>1068</v>
      </c>
      <c r="AO312">
        <v>9.9</v>
      </c>
      <c r="AP312">
        <v>8.33</v>
      </c>
      <c r="AQ312">
        <v>12.806699999999999</v>
      </c>
      <c r="AR312" t="s">
        <v>1071</v>
      </c>
      <c r="AS312" t="s">
        <v>1074</v>
      </c>
      <c r="AT312" t="s">
        <v>1075</v>
      </c>
      <c r="AU312" t="s">
        <v>1077</v>
      </c>
      <c r="AV312" t="s">
        <v>1080</v>
      </c>
      <c r="AW312" t="s">
        <v>1084</v>
      </c>
      <c r="AX312" s="65">
        <f t="shared" si="83"/>
        <v>583.5</v>
      </c>
      <c r="AY312" s="65">
        <v>2862.47</v>
      </c>
      <c r="AZ312" s="106">
        <v>1023.3403412871074</v>
      </c>
      <c r="BA312" s="65">
        <f t="shared" si="71"/>
        <v>4469.3103412871078</v>
      </c>
      <c r="BB312" s="65">
        <f t="shared" si="72"/>
        <v>23049.299658712891</v>
      </c>
      <c r="BC312" s="65">
        <f t="shared" si="73"/>
        <v>0</v>
      </c>
      <c r="BD312" s="65">
        <f t="shared" si="74"/>
        <v>23556.030000000002</v>
      </c>
      <c r="BE312" s="65">
        <f t="shared" si="75"/>
        <v>31744.309999999998</v>
      </c>
      <c r="BF312" s="65">
        <f t="shared" si="76"/>
        <v>78349.629658712889</v>
      </c>
      <c r="BG312" s="66">
        <f t="shared" si="77"/>
        <v>638.47290589815827</v>
      </c>
      <c r="BH312" s="66">
        <f t="shared" si="78"/>
        <v>39.740171825367057</v>
      </c>
      <c r="BI312" s="66">
        <f t="shared" si="79"/>
        <v>0</v>
      </c>
      <c r="BJ312" s="66">
        <f t="shared" si="80"/>
        <v>40.613844827586213</v>
      </c>
      <c r="BK312" s="66">
        <f t="shared" si="81"/>
        <v>54.731568965517241</v>
      </c>
      <c r="BL312" s="66">
        <f t="shared" si="82"/>
        <v>135.08556837709119</v>
      </c>
      <c r="BM312" s="207">
        <f t="shared" si="84"/>
        <v>39870.979999999996</v>
      </c>
    </row>
    <row r="313" spans="1:65" x14ac:dyDescent="0.35">
      <c r="A313" s="1">
        <v>470</v>
      </c>
      <c r="B313">
        <v>37</v>
      </c>
      <c r="C313" t="s">
        <v>37</v>
      </c>
      <c r="D313" t="s">
        <v>1526</v>
      </c>
      <c r="E313" s="6" t="s">
        <v>1115</v>
      </c>
      <c r="F313" s="7" t="s">
        <v>1116</v>
      </c>
      <c r="G313" s="6">
        <v>-8.0500000000000007</v>
      </c>
      <c r="H313" s="6">
        <v>-34.880000000000003</v>
      </c>
      <c r="I313" s="6">
        <v>10</v>
      </c>
      <c r="J313" s="8">
        <v>63550.072249703</v>
      </c>
      <c r="K313" t="s">
        <v>1166</v>
      </c>
      <c r="L313" t="s">
        <v>1062</v>
      </c>
      <c r="M313">
        <v>600</v>
      </c>
      <c r="N313">
        <v>600</v>
      </c>
      <c r="O313">
        <v>0</v>
      </c>
      <c r="P313">
        <v>21071.33</v>
      </c>
      <c r="Q313">
        <v>18875.330000000002</v>
      </c>
      <c r="R313">
        <v>5250.2</v>
      </c>
      <c r="S313">
        <v>34606.78</v>
      </c>
      <c r="T313">
        <v>0</v>
      </c>
      <c r="U313">
        <v>4462.05</v>
      </c>
      <c r="V313">
        <v>0</v>
      </c>
      <c r="W313" s="181">
        <f t="shared" si="68"/>
        <v>25533.38</v>
      </c>
      <c r="X313" s="181">
        <f t="shared" si="69"/>
        <v>42.555633333333333</v>
      </c>
      <c r="Y313" s="174">
        <v>84265.68</v>
      </c>
      <c r="Z313" s="181">
        <f t="shared" si="70"/>
        <v>140.44279999999998</v>
      </c>
      <c r="AA313" s="174">
        <v>0</v>
      </c>
      <c r="AB313" s="174">
        <v>25.005826808731619</v>
      </c>
      <c r="AC313" s="174">
        <v>22.399783636707149</v>
      </c>
      <c r="AD313" s="174">
        <v>6.2305318131889518</v>
      </c>
      <c r="AE313" s="174">
        <v>41.06865333549792</v>
      </c>
      <c r="AF313">
        <v>0</v>
      </c>
      <c r="AG313" s="106">
        <v>5.2952162731019321</v>
      </c>
      <c r="AH313" s="106">
        <v>0</v>
      </c>
      <c r="AI313" s="106">
        <v>100</v>
      </c>
      <c r="AJ313">
        <v>40.21</v>
      </c>
      <c r="AK313">
        <v>42.56</v>
      </c>
      <c r="AL313">
        <v>57.68</v>
      </c>
      <c r="AM313">
        <v>140.44</v>
      </c>
      <c r="AN313" t="s">
        <v>1069</v>
      </c>
      <c r="AO313">
        <v>9.9</v>
      </c>
      <c r="AP313">
        <v>8.33</v>
      </c>
      <c r="AQ313">
        <v>12.806699999999999</v>
      </c>
      <c r="AR313" t="s">
        <v>1071</v>
      </c>
      <c r="AS313" t="s">
        <v>1074</v>
      </c>
      <c r="AT313" t="s">
        <v>1075</v>
      </c>
      <c r="AU313" t="s">
        <v>1077</v>
      </c>
      <c r="AV313" t="s">
        <v>1080</v>
      </c>
      <c r="AW313" t="s">
        <v>1084</v>
      </c>
      <c r="AX313" s="65">
        <f t="shared" si="83"/>
        <v>583.5</v>
      </c>
      <c r="AY313" s="65">
        <v>2862.47</v>
      </c>
      <c r="AZ313" s="106">
        <v>1092.6297147355049</v>
      </c>
      <c r="BA313" s="65">
        <f t="shared" si="71"/>
        <v>4538.5997147355047</v>
      </c>
      <c r="BB313" s="65">
        <f t="shared" si="72"/>
        <v>24440.750285264498</v>
      </c>
      <c r="BC313" s="65">
        <f t="shared" si="73"/>
        <v>0</v>
      </c>
      <c r="BD313" s="65">
        <f t="shared" si="74"/>
        <v>23542.030000000002</v>
      </c>
      <c r="BE313" s="65">
        <f t="shared" si="75"/>
        <v>31744.309999999998</v>
      </c>
      <c r="BF313" s="65">
        <f t="shared" si="76"/>
        <v>79727.080285264485</v>
      </c>
      <c r="BG313" s="66">
        <f t="shared" si="77"/>
        <v>648.37138781935778</v>
      </c>
      <c r="BH313" s="66">
        <f t="shared" si="78"/>
        <v>42.139224629766375</v>
      </c>
      <c r="BI313" s="66">
        <f t="shared" si="79"/>
        <v>0</v>
      </c>
      <c r="BJ313" s="66">
        <f t="shared" si="80"/>
        <v>40.589706896551725</v>
      </c>
      <c r="BK313" s="66">
        <f t="shared" si="81"/>
        <v>54.731568965517241</v>
      </c>
      <c r="BL313" s="66">
        <f t="shared" si="82"/>
        <v>137.46048325045601</v>
      </c>
      <c r="BM313" s="207">
        <f t="shared" si="84"/>
        <v>39856.979999999996</v>
      </c>
    </row>
    <row r="314" spans="1:65" x14ac:dyDescent="0.35">
      <c r="A314" s="1">
        <v>471</v>
      </c>
      <c r="B314">
        <v>37</v>
      </c>
      <c r="C314" t="s">
        <v>37</v>
      </c>
      <c r="D314" t="s">
        <v>1527</v>
      </c>
      <c r="E314" s="6" t="s">
        <v>1117</v>
      </c>
      <c r="F314" s="7" t="s">
        <v>1118</v>
      </c>
      <c r="G314" s="6">
        <v>-3.8</v>
      </c>
      <c r="H314" s="6">
        <v>-38.53</v>
      </c>
      <c r="I314" s="6">
        <v>41</v>
      </c>
      <c r="J314" s="8">
        <v>71394.000753582499</v>
      </c>
      <c r="K314" t="s">
        <v>1166</v>
      </c>
      <c r="L314" t="s">
        <v>1062</v>
      </c>
      <c r="M314">
        <v>600</v>
      </c>
      <c r="N314">
        <v>600</v>
      </c>
      <c r="O314">
        <v>0</v>
      </c>
      <c r="P314">
        <v>21167.68</v>
      </c>
      <c r="Q314">
        <v>18875.330000000002</v>
      </c>
      <c r="R314">
        <v>5255.2</v>
      </c>
      <c r="S314">
        <v>34606.78</v>
      </c>
      <c r="T314">
        <v>0</v>
      </c>
      <c r="U314">
        <v>4462.05</v>
      </c>
      <c r="V314">
        <v>0</v>
      </c>
      <c r="W314" s="181">
        <f t="shared" si="68"/>
        <v>25629.73</v>
      </c>
      <c r="X314" s="181">
        <f t="shared" si="69"/>
        <v>42.716216666666668</v>
      </c>
      <c r="Y314" s="174">
        <v>84367.03</v>
      </c>
      <c r="Z314" s="181">
        <f t="shared" si="70"/>
        <v>140.61171666666667</v>
      </c>
      <c r="AA314" s="174">
        <v>0</v>
      </c>
      <c r="AB314" s="174">
        <v>25.089990722679229</v>
      </c>
      <c r="AC314" s="174">
        <v>22.372874806663219</v>
      </c>
      <c r="AD314" s="174">
        <v>6.2289735694144976</v>
      </c>
      <c r="AE314" s="174">
        <v>41.019317617320418</v>
      </c>
      <c r="AF314">
        <v>0</v>
      </c>
      <c r="AG314" s="106">
        <v>5.2888551368941163</v>
      </c>
      <c r="AH314" s="106">
        <v>0</v>
      </c>
      <c r="AI314" s="106">
        <v>100</v>
      </c>
      <c r="AJ314">
        <v>40.22</v>
      </c>
      <c r="AK314">
        <v>42.72</v>
      </c>
      <c r="AL314">
        <v>57.68</v>
      </c>
      <c r="AM314">
        <v>140.61000000000001</v>
      </c>
      <c r="AN314" t="s">
        <v>1070</v>
      </c>
      <c r="AO314">
        <v>9.9</v>
      </c>
      <c r="AP314">
        <v>8.33</v>
      </c>
      <c r="AQ314">
        <v>12.806699999999999</v>
      </c>
      <c r="AR314" t="s">
        <v>1071</v>
      </c>
      <c r="AS314" t="s">
        <v>1074</v>
      </c>
      <c r="AT314" t="s">
        <v>1075</v>
      </c>
      <c r="AU314" t="s">
        <v>1077</v>
      </c>
      <c r="AV314" t="s">
        <v>1080</v>
      </c>
      <c r="AW314" t="s">
        <v>1084</v>
      </c>
      <c r="AX314" s="65">
        <f t="shared" si="83"/>
        <v>583.5</v>
      </c>
      <c r="AY314" s="65">
        <v>2862.47</v>
      </c>
      <c r="AZ314" s="106">
        <v>1090.8337475970575</v>
      </c>
      <c r="BA314" s="65">
        <f t="shared" si="71"/>
        <v>4536.8037475970577</v>
      </c>
      <c r="BB314" s="65">
        <f t="shared" si="72"/>
        <v>24538.896252402941</v>
      </c>
      <c r="BC314" s="65">
        <f t="shared" si="73"/>
        <v>0</v>
      </c>
      <c r="BD314" s="65">
        <f t="shared" si="74"/>
        <v>23547.030000000002</v>
      </c>
      <c r="BE314" s="65">
        <f t="shared" si="75"/>
        <v>31744.309999999998</v>
      </c>
      <c r="BF314" s="65">
        <f t="shared" si="76"/>
        <v>79830.226252402936</v>
      </c>
      <c r="BG314" s="66">
        <f t="shared" si="77"/>
        <v>648.11482108529401</v>
      </c>
      <c r="BH314" s="66">
        <f t="shared" si="78"/>
        <v>42.308441814487828</v>
      </c>
      <c r="BI314" s="66">
        <f t="shared" si="79"/>
        <v>0</v>
      </c>
      <c r="BJ314" s="66">
        <f t="shared" si="80"/>
        <v>40.598327586206899</v>
      </c>
      <c r="BK314" s="66">
        <f t="shared" si="81"/>
        <v>54.731568965517241</v>
      </c>
      <c r="BL314" s="66">
        <f t="shared" si="82"/>
        <v>137.63832112483266</v>
      </c>
      <c r="BM314" s="207">
        <f t="shared" si="84"/>
        <v>39861.979999999996</v>
      </c>
    </row>
    <row r="315" spans="1:65" x14ac:dyDescent="0.35">
      <c r="A315" s="1">
        <v>472</v>
      </c>
      <c r="B315">
        <v>38</v>
      </c>
      <c r="C315" t="s">
        <v>37</v>
      </c>
      <c r="D315" t="s">
        <v>1528</v>
      </c>
      <c r="E315" s="6" t="s">
        <v>1104</v>
      </c>
      <c r="F315" s="7" t="s">
        <v>1105</v>
      </c>
      <c r="G315" s="6">
        <v>-22.74</v>
      </c>
      <c r="H315" s="6">
        <v>-45.59</v>
      </c>
      <c r="I315" s="6">
        <v>1642</v>
      </c>
      <c r="J315" s="8">
        <v>3495.45982983364</v>
      </c>
      <c r="K315" t="s">
        <v>1166</v>
      </c>
      <c r="L315" t="s">
        <v>1062</v>
      </c>
      <c r="M315">
        <v>600</v>
      </c>
      <c r="N315">
        <v>600</v>
      </c>
      <c r="O315">
        <v>261.26</v>
      </c>
      <c r="P315">
        <v>8778.57</v>
      </c>
      <c r="Q315">
        <v>18875.330000000002</v>
      </c>
      <c r="R315">
        <v>5265.2</v>
      </c>
      <c r="S315">
        <v>34606.78</v>
      </c>
      <c r="T315">
        <v>0</v>
      </c>
      <c r="U315">
        <v>4744.55</v>
      </c>
      <c r="V315">
        <v>0</v>
      </c>
      <c r="W315" s="181">
        <f t="shared" si="68"/>
        <v>13523.119999999999</v>
      </c>
      <c r="X315" s="181">
        <f t="shared" si="69"/>
        <v>22.53853333333333</v>
      </c>
      <c r="Y315" s="174">
        <v>72531.679999999993</v>
      </c>
      <c r="Z315" s="181">
        <f t="shared" si="70"/>
        <v>120.88613333333332</v>
      </c>
      <c r="AA315" s="174">
        <v>0.3602012251749856</v>
      </c>
      <c r="AB315" s="174">
        <v>12.103083783527421</v>
      </c>
      <c r="AC315" s="174">
        <v>26.02356652982532</v>
      </c>
      <c r="AD315" s="174">
        <v>7.2591728193804421</v>
      </c>
      <c r="AE315" s="174">
        <v>47.712640876372923</v>
      </c>
      <c r="AF315">
        <v>0</v>
      </c>
      <c r="AG315" s="106">
        <v>6.5413485527978956</v>
      </c>
      <c r="AH315" s="106">
        <v>0</v>
      </c>
      <c r="AI315" s="106">
        <v>100</v>
      </c>
      <c r="AJ315">
        <v>40.229999999999997</v>
      </c>
      <c r="AK315">
        <v>22.97</v>
      </c>
      <c r="AL315">
        <v>57.68</v>
      </c>
      <c r="AM315">
        <v>120.89</v>
      </c>
      <c r="AN315" t="s">
        <v>1063</v>
      </c>
      <c r="AO315">
        <v>9.9</v>
      </c>
      <c r="AP315">
        <v>8.33</v>
      </c>
      <c r="AQ315">
        <v>12.806699999999999</v>
      </c>
      <c r="AR315" t="s">
        <v>1071</v>
      </c>
      <c r="AS315" t="s">
        <v>1074</v>
      </c>
      <c r="AT315" t="s">
        <v>1075</v>
      </c>
      <c r="AU315" t="s">
        <v>1077</v>
      </c>
      <c r="AV315" t="s">
        <v>1081</v>
      </c>
      <c r="AW315" t="s">
        <v>1083</v>
      </c>
      <c r="AX315" s="65">
        <f t="shared" si="83"/>
        <v>583.5</v>
      </c>
      <c r="AY315" s="65">
        <v>2862.47</v>
      </c>
      <c r="AZ315" s="106">
        <v>532.79261771560482</v>
      </c>
      <c r="BA315" s="65">
        <f t="shared" si="71"/>
        <v>3978.7626177156044</v>
      </c>
      <c r="BB315" s="65">
        <f t="shared" si="72"/>
        <v>12990.327382284395</v>
      </c>
      <c r="BC315" s="65">
        <f t="shared" si="73"/>
        <v>261.26</v>
      </c>
      <c r="BD315" s="65">
        <f t="shared" si="74"/>
        <v>23557.030000000002</v>
      </c>
      <c r="BE315" s="65">
        <f t="shared" si="75"/>
        <v>31744.309999999998</v>
      </c>
      <c r="BF315" s="65">
        <f t="shared" si="76"/>
        <v>68552.917382284388</v>
      </c>
      <c r="BG315" s="66">
        <f t="shared" si="77"/>
        <v>568.39465967365777</v>
      </c>
      <c r="BH315" s="66">
        <f t="shared" si="78"/>
        <v>22.397116176352405</v>
      </c>
      <c r="BI315" s="66">
        <f t="shared" si="79"/>
        <v>0.43543333333333334</v>
      </c>
      <c r="BJ315" s="66">
        <f t="shared" si="80"/>
        <v>40.615568965517248</v>
      </c>
      <c r="BK315" s="66">
        <f t="shared" si="81"/>
        <v>54.731568965517241</v>
      </c>
      <c r="BL315" s="66">
        <f t="shared" si="82"/>
        <v>118.19468514186963</v>
      </c>
      <c r="BM315" s="207">
        <f t="shared" si="84"/>
        <v>39871.979999999996</v>
      </c>
    </row>
    <row r="316" spans="1:65" x14ac:dyDescent="0.35">
      <c r="A316" s="1">
        <v>473</v>
      </c>
      <c r="B316">
        <v>38</v>
      </c>
      <c r="C316" t="s">
        <v>37</v>
      </c>
      <c r="D316" t="s">
        <v>1529</v>
      </c>
      <c r="E316" s="6" t="s">
        <v>1104</v>
      </c>
      <c r="F316" s="7" t="s">
        <v>1106</v>
      </c>
      <c r="G316" s="6">
        <v>-23.85</v>
      </c>
      <c r="H316" s="6">
        <v>-46.64</v>
      </c>
      <c r="I316" s="6">
        <v>792</v>
      </c>
      <c r="J316" s="8">
        <v>14172.2970393051</v>
      </c>
      <c r="K316" t="s">
        <v>1166</v>
      </c>
      <c r="L316" t="s">
        <v>1062</v>
      </c>
      <c r="M316">
        <v>600</v>
      </c>
      <c r="N316">
        <v>600</v>
      </c>
      <c r="O316">
        <v>49.94</v>
      </c>
      <c r="P316">
        <v>12325.48</v>
      </c>
      <c r="Q316">
        <v>18875.330000000002</v>
      </c>
      <c r="R316">
        <v>5266.4</v>
      </c>
      <c r="S316">
        <v>34606.78</v>
      </c>
      <c r="T316">
        <v>0</v>
      </c>
      <c r="U316">
        <v>4744.55</v>
      </c>
      <c r="V316">
        <v>0</v>
      </c>
      <c r="W316" s="181">
        <f t="shared" si="68"/>
        <v>17070.03</v>
      </c>
      <c r="X316" s="181">
        <f t="shared" si="69"/>
        <v>28.450049999999997</v>
      </c>
      <c r="Y316" s="174">
        <v>75868.47</v>
      </c>
      <c r="Z316" s="181">
        <f t="shared" si="70"/>
        <v>126.44745</v>
      </c>
      <c r="AA316" s="174">
        <v>6.5824445912775087E-2</v>
      </c>
      <c r="AB316" s="174">
        <v>16.24585285560655</v>
      </c>
      <c r="AC316" s="174">
        <v>24.87901759452906</v>
      </c>
      <c r="AD316" s="174">
        <v>6.9414870235290094</v>
      </c>
      <c r="AE316" s="174">
        <v>45.614179381764252</v>
      </c>
      <c r="AF316">
        <v>0</v>
      </c>
      <c r="AG316" s="106">
        <v>6.2536518793643792</v>
      </c>
      <c r="AH316" s="106">
        <v>0</v>
      </c>
      <c r="AI316" s="106">
        <v>100</v>
      </c>
      <c r="AJ316">
        <v>40.24</v>
      </c>
      <c r="AK316">
        <v>28.53</v>
      </c>
      <c r="AL316">
        <v>57.68</v>
      </c>
      <c r="AM316">
        <v>126.45</v>
      </c>
      <c r="AN316" t="s">
        <v>1064</v>
      </c>
      <c r="AO316">
        <v>9.9</v>
      </c>
      <c r="AP316">
        <v>8.33</v>
      </c>
      <c r="AQ316">
        <v>12.806699999999999</v>
      </c>
      <c r="AR316" t="s">
        <v>1071</v>
      </c>
      <c r="AS316" t="s">
        <v>1074</v>
      </c>
      <c r="AT316" t="s">
        <v>1075</v>
      </c>
      <c r="AU316" t="s">
        <v>1077</v>
      </c>
      <c r="AV316" t="s">
        <v>1081</v>
      </c>
      <c r="AW316" t="s">
        <v>1083</v>
      </c>
      <c r="AX316" s="65">
        <f t="shared" si="83"/>
        <v>583.5</v>
      </c>
      <c r="AY316" s="65">
        <v>2862.47</v>
      </c>
      <c r="AZ316" s="106">
        <v>731.40113767740468</v>
      </c>
      <c r="BA316" s="65">
        <f t="shared" si="71"/>
        <v>4177.3711376774045</v>
      </c>
      <c r="BB316" s="65">
        <f t="shared" si="72"/>
        <v>16338.628862322594</v>
      </c>
      <c r="BC316" s="65">
        <f t="shared" si="73"/>
        <v>49.94</v>
      </c>
      <c r="BD316" s="65">
        <f t="shared" si="74"/>
        <v>23558.230000000003</v>
      </c>
      <c r="BE316" s="65">
        <f t="shared" si="75"/>
        <v>31744.309999999998</v>
      </c>
      <c r="BF316" s="65">
        <f t="shared" si="76"/>
        <v>71691.0988623226</v>
      </c>
      <c r="BG316" s="66">
        <f t="shared" si="77"/>
        <v>596.76730538248637</v>
      </c>
      <c r="BH316" s="66">
        <f t="shared" si="78"/>
        <v>28.170049762625162</v>
      </c>
      <c r="BI316" s="66">
        <f t="shared" si="79"/>
        <v>8.3233333333333326E-2</v>
      </c>
      <c r="BJ316" s="66">
        <f t="shared" si="80"/>
        <v>40.617637931034487</v>
      </c>
      <c r="BK316" s="66">
        <f t="shared" si="81"/>
        <v>54.731568965517241</v>
      </c>
      <c r="BL316" s="66">
        <f t="shared" si="82"/>
        <v>123.60534286607344</v>
      </c>
      <c r="BM316" s="207">
        <f t="shared" si="84"/>
        <v>39873.18</v>
      </c>
    </row>
    <row r="317" spans="1:65" x14ac:dyDescent="0.35">
      <c r="A317" s="1">
        <v>474</v>
      </c>
      <c r="B317">
        <v>38</v>
      </c>
      <c r="C317" t="s">
        <v>37</v>
      </c>
      <c r="D317" t="s">
        <v>1530</v>
      </c>
      <c r="E317" s="6" t="s">
        <v>1107</v>
      </c>
      <c r="F317" s="7" t="s">
        <v>1108</v>
      </c>
      <c r="G317" s="6">
        <v>-30.03</v>
      </c>
      <c r="H317" s="6">
        <v>-51.23</v>
      </c>
      <c r="I317" s="6">
        <v>47</v>
      </c>
      <c r="J317" s="8">
        <v>23954.0527728093</v>
      </c>
      <c r="K317" t="s">
        <v>1166</v>
      </c>
      <c r="L317" t="s">
        <v>1062</v>
      </c>
      <c r="M317">
        <v>600</v>
      </c>
      <c r="N317">
        <v>600</v>
      </c>
      <c r="O317">
        <v>96.32</v>
      </c>
      <c r="P317">
        <v>13863.4</v>
      </c>
      <c r="Q317">
        <v>18875.330000000002</v>
      </c>
      <c r="R317">
        <v>5272.4</v>
      </c>
      <c r="S317">
        <v>34606.78</v>
      </c>
      <c r="T317">
        <v>0</v>
      </c>
      <c r="U317">
        <v>4744.55</v>
      </c>
      <c r="V317">
        <v>0</v>
      </c>
      <c r="W317" s="181">
        <f t="shared" si="68"/>
        <v>18607.95</v>
      </c>
      <c r="X317" s="181">
        <f t="shared" si="69"/>
        <v>31.013250000000003</v>
      </c>
      <c r="Y317" s="174">
        <v>77458.77</v>
      </c>
      <c r="Z317" s="181">
        <f t="shared" si="70"/>
        <v>129.09795</v>
      </c>
      <c r="AA317" s="174">
        <v>0.1243500251811383</v>
      </c>
      <c r="AB317" s="174">
        <v>17.89777968330765</v>
      </c>
      <c r="AC317" s="174">
        <v>24.368228413645092</v>
      </c>
      <c r="AD317" s="174">
        <v>6.8067179481419586</v>
      </c>
      <c r="AE317" s="174">
        <v>44.677678202222928</v>
      </c>
      <c r="AF317">
        <v>0</v>
      </c>
      <c r="AG317" s="106">
        <v>6.1252586375952003</v>
      </c>
      <c r="AH317" s="106">
        <v>0</v>
      </c>
      <c r="AI317" s="106">
        <v>100</v>
      </c>
      <c r="AJ317">
        <v>40.25</v>
      </c>
      <c r="AK317">
        <v>31.17</v>
      </c>
      <c r="AL317">
        <v>57.68</v>
      </c>
      <c r="AM317">
        <v>129.1</v>
      </c>
      <c r="AN317" t="s">
        <v>1065</v>
      </c>
      <c r="AO317">
        <v>9.9</v>
      </c>
      <c r="AP317">
        <v>8.33</v>
      </c>
      <c r="AQ317">
        <v>12.806699999999999</v>
      </c>
      <c r="AR317" t="s">
        <v>1071</v>
      </c>
      <c r="AS317" t="s">
        <v>1074</v>
      </c>
      <c r="AT317" t="s">
        <v>1075</v>
      </c>
      <c r="AU317" t="s">
        <v>1077</v>
      </c>
      <c r="AV317" t="s">
        <v>1081</v>
      </c>
      <c r="AW317" t="s">
        <v>1083</v>
      </c>
      <c r="AX317" s="65">
        <f t="shared" si="83"/>
        <v>583.5</v>
      </c>
      <c r="AY317" s="65">
        <v>2862.47</v>
      </c>
      <c r="AZ317" s="106">
        <v>773.95435177756303</v>
      </c>
      <c r="BA317" s="65">
        <f t="shared" si="71"/>
        <v>4219.9243517775631</v>
      </c>
      <c r="BB317" s="65">
        <f t="shared" si="72"/>
        <v>17833.995648222437</v>
      </c>
      <c r="BC317" s="65">
        <f t="shared" si="73"/>
        <v>96.32</v>
      </c>
      <c r="BD317" s="65">
        <f t="shared" si="74"/>
        <v>23564.230000000003</v>
      </c>
      <c r="BE317" s="65">
        <f t="shared" si="75"/>
        <v>31744.309999999998</v>
      </c>
      <c r="BF317" s="65">
        <f t="shared" si="76"/>
        <v>73238.845648222443</v>
      </c>
      <c r="BG317" s="66">
        <f t="shared" si="77"/>
        <v>602.84633596822334</v>
      </c>
      <c r="BH317" s="66">
        <f t="shared" si="78"/>
        <v>30.7482683590042</v>
      </c>
      <c r="BI317" s="66">
        <f t="shared" si="79"/>
        <v>0.16053333333333333</v>
      </c>
      <c r="BJ317" s="66">
        <f t="shared" si="80"/>
        <v>40.627982758620696</v>
      </c>
      <c r="BK317" s="66">
        <f t="shared" si="81"/>
        <v>54.731568965517241</v>
      </c>
      <c r="BL317" s="66">
        <f t="shared" si="82"/>
        <v>126.27387180728007</v>
      </c>
      <c r="BM317" s="207">
        <f t="shared" si="84"/>
        <v>39879.18</v>
      </c>
    </row>
    <row r="318" spans="1:65" x14ac:dyDescent="0.35">
      <c r="A318" s="1">
        <v>475</v>
      </c>
      <c r="B318">
        <v>38</v>
      </c>
      <c r="C318" t="s">
        <v>37</v>
      </c>
      <c r="D318" t="s">
        <v>1531</v>
      </c>
      <c r="E318" s="6" t="s">
        <v>1109</v>
      </c>
      <c r="F318" s="7" t="s">
        <v>1110</v>
      </c>
      <c r="G318" s="6">
        <v>-15.37</v>
      </c>
      <c r="H318" s="6">
        <v>-48.78</v>
      </c>
      <c r="I318" s="6">
        <v>770</v>
      </c>
      <c r="J318" s="8">
        <v>31081.371963744201</v>
      </c>
      <c r="K318" t="s">
        <v>1166</v>
      </c>
      <c r="L318" t="s">
        <v>1062</v>
      </c>
      <c r="M318">
        <v>600</v>
      </c>
      <c r="N318">
        <v>600</v>
      </c>
      <c r="O318">
        <v>0</v>
      </c>
      <c r="P318">
        <v>19386.71</v>
      </c>
      <c r="Q318">
        <v>18875.330000000002</v>
      </c>
      <c r="R318">
        <v>5266.4</v>
      </c>
      <c r="S318">
        <v>34606.78</v>
      </c>
      <c r="T318">
        <v>0</v>
      </c>
      <c r="U318">
        <v>4744.55</v>
      </c>
      <c r="V318">
        <v>0</v>
      </c>
      <c r="W318" s="181">
        <f t="shared" si="68"/>
        <v>24131.26</v>
      </c>
      <c r="X318" s="181">
        <f t="shared" si="69"/>
        <v>40.218766666666667</v>
      </c>
      <c r="Y318" s="174">
        <v>82879.759999999995</v>
      </c>
      <c r="Z318" s="181">
        <f t="shared" si="70"/>
        <v>138.13293333333331</v>
      </c>
      <c r="AA318" s="174">
        <v>0</v>
      </c>
      <c r="AB318" s="174">
        <v>23.39136841129849</v>
      </c>
      <c r="AC318" s="174">
        <v>22.7743540763149</v>
      </c>
      <c r="AD318" s="174">
        <v>6.35426550462984</v>
      </c>
      <c r="AE318" s="174">
        <v>41.755405662371608</v>
      </c>
      <c r="AF318">
        <v>0</v>
      </c>
      <c r="AG318" s="106">
        <v>5.7246184110571754</v>
      </c>
      <c r="AH318" s="106">
        <v>0</v>
      </c>
      <c r="AI318" s="106">
        <v>100</v>
      </c>
      <c r="AJ318">
        <v>40.24</v>
      </c>
      <c r="AK318">
        <v>40.22</v>
      </c>
      <c r="AL318">
        <v>57.68</v>
      </c>
      <c r="AM318">
        <v>138.13</v>
      </c>
      <c r="AN318" t="s">
        <v>1066</v>
      </c>
      <c r="AO318">
        <v>9.9</v>
      </c>
      <c r="AP318">
        <v>8.33</v>
      </c>
      <c r="AQ318">
        <v>12.806699999999999</v>
      </c>
      <c r="AR318" t="s">
        <v>1071</v>
      </c>
      <c r="AS318" t="s">
        <v>1074</v>
      </c>
      <c r="AT318" t="s">
        <v>1075</v>
      </c>
      <c r="AU318" t="s">
        <v>1077</v>
      </c>
      <c r="AV318" t="s">
        <v>1081</v>
      </c>
      <c r="AW318" t="s">
        <v>1083</v>
      </c>
      <c r="AX318" s="65">
        <f t="shared" si="83"/>
        <v>583.5</v>
      </c>
      <c r="AY318" s="65">
        <v>2862.47</v>
      </c>
      <c r="AZ318" s="106">
        <v>991.9503189515242</v>
      </c>
      <c r="BA318" s="65">
        <f t="shared" si="71"/>
        <v>4437.9203189515238</v>
      </c>
      <c r="BB318" s="65">
        <f t="shared" si="72"/>
        <v>23139.309681048475</v>
      </c>
      <c r="BC318" s="65">
        <f t="shared" si="73"/>
        <v>0</v>
      </c>
      <c r="BD318" s="65">
        <f t="shared" si="74"/>
        <v>23558.230000000003</v>
      </c>
      <c r="BE318" s="65">
        <f t="shared" si="75"/>
        <v>31744.309999999998</v>
      </c>
      <c r="BF318" s="65">
        <f t="shared" si="76"/>
        <v>78441.83968104847</v>
      </c>
      <c r="BG318" s="66">
        <f t="shared" si="77"/>
        <v>633.98861699307486</v>
      </c>
      <c r="BH318" s="66">
        <f t="shared" si="78"/>
        <v>39.895361519049096</v>
      </c>
      <c r="BI318" s="66">
        <f t="shared" si="79"/>
        <v>0</v>
      </c>
      <c r="BJ318" s="66">
        <f t="shared" si="80"/>
        <v>40.617637931034487</v>
      </c>
      <c r="BK318" s="66">
        <f t="shared" si="81"/>
        <v>54.731568965517241</v>
      </c>
      <c r="BL318" s="66">
        <f t="shared" si="82"/>
        <v>135.2445511742215</v>
      </c>
      <c r="BM318" s="207">
        <f t="shared" si="84"/>
        <v>39873.18</v>
      </c>
    </row>
    <row r="319" spans="1:65" x14ac:dyDescent="0.35">
      <c r="A319" s="1">
        <v>476</v>
      </c>
      <c r="B319">
        <v>38</v>
      </c>
      <c r="C319" t="s">
        <v>37</v>
      </c>
      <c r="D319" t="s">
        <v>1532</v>
      </c>
      <c r="E319" s="6" t="s">
        <v>1111</v>
      </c>
      <c r="F319" s="7" t="s">
        <v>1112</v>
      </c>
      <c r="G319" s="6">
        <v>-22.86</v>
      </c>
      <c r="H319" s="6">
        <v>-43.41</v>
      </c>
      <c r="I319" s="6">
        <v>45</v>
      </c>
      <c r="J319" s="8">
        <v>45016.2336447989</v>
      </c>
      <c r="K319" t="s">
        <v>1166</v>
      </c>
      <c r="L319" t="s">
        <v>1062</v>
      </c>
      <c r="M319">
        <v>600</v>
      </c>
      <c r="N319">
        <v>600</v>
      </c>
      <c r="O319">
        <v>0</v>
      </c>
      <c r="P319">
        <v>18690.43</v>
      </c>
      <c r="Q319">
        <v>18875.330000000002</v>
      </c>
      <c r="R319">
        <v>5262.4</v>
      </c>
      <c r="S319">
        <v>34606.78</v>
      </c>
      <c r="T319">
        <v>0</v>
      </c>
      <c r="U319">
        <v>4744.55</v>
      </c>
      <c r="V319">
        <v>0</v>
      </c>
      <c r="W319" s="181">
        <f t="shared" si="68"/>
        <v>23434.98</v>
      </c>
      <c r="X319" s="181">
        <f t="shared" si="69"/>
        <v>39.058300000000003</v>
      </c>
      <c r="Y319" s="174">
        <v>82179.48</v>
      </c>
      <c r="Z319" s="181">
        <f t="shared" si="70"/>
        <v>136.9658</v>
      </c>
      <c r="AA319" s="174">
        <v>0</v>
      </c>
      <c r="AB319" s="174">
        <v>22.7434269479437</v>
      </c>
      <c r="AC319" s="174">
        <v>22.968422287412871</v>
      </c>
      <c r="AD319" s="174">
        <v>6.4035450212145424</v>
      </c>
      <c r="AE319" s="174">
        <v>42.111218031557272</v>
      </c>
      <c r="AF319">
        <v>0</v>
      </c>
      <c r="AG319" s="106">
        <v>5.7733998803594284</v>
      </c>
      <c r="AH319" s="106">
        <v>0</v>
      </c>
      <c r="AI319" s="106">
        <v>100</v>
      </c>
      <c r="AJ319">
        <v>40.229999999999997</v>
      </c>
      <c r="AK319">
        <v>39.06</v>
      </c>
      <c r="AL319">
        <v>57.68</v>
      </c>
      <c r="AM319">
        <v>136.97</v>
      </c>
      <c r="AN319" t="s">
        <v>1067</v>
      </c>
      <c r="AO319">
        <v>9.9</v>
      </c>
      <c r="AP319">
        <v>8.33</v>
      </c>
      <c r="AQ319">
        <v>12.806699999999999</v>
      </c>
      <c r="AR319" t="s">
        <v>1071</v>
      </c>
      <c r="AS319" t="s">
        <v>1074</v>
      </c>
      <c r="AT319" t="s">
        <v>1075</v>
      </c>
      <c r="AU319" t="s">
        <v>1077</v>
      </c>
      <c r="AV319" t="s">
        <v>1081</v>
      </c>
      <c r="AW319" t="s">
        <v>1083</v>
      </c>
      <c r="AX319" s="65">
        <f t="shared" si="83"/>
        <v>583.5</v>
      </c>
      <c r="AY319" s="65">
        <v>2862.47</v>
      </c>
      <c r="AZ319" s="106">
        <v>979.62435320085194</v>
      </c>
      <c r="BA319" s="65">
        <f t="shared" si="71"/>
        <v>4425.5943532008514</v>
      </c>
      <c r="BB319" s="65">
        <f t="shared" si="72"/>
        <v>22455.355646799148</v>
      </c>
      <c r="BC319" s="65">
        <f t="shared" si="73"/>
        <v>0</v>
      </c>
      <c r="BD319" s="65">
        <f t="shared" si="74"/>
        <v>23554.230000000003</v>
      </c>
      <c r="BE319" s="65">
        <f t="shared" si="75"/>
        <v>31744.309999999998</v>
      </c>
      <c r="BF319" s="65">
        <f t="shared" si="76"/>
        <v>77753.885646799143</v>
      </c>
      <c r="BG319" s="66">
        <f t="shared" si="77"/>
        <v>632.22776474297882</v>
      </c>
      <c r="BH319" s="66">
        <f t="shared" si="78"/>
        <v>38.716130425515772</v>
      </c>
      <c r="BI319" s="66">
        <f t="shared" si="79"/>
        <v>0</v>
      </c>
      <c r="BJ319" s="66">
        <f t="shared" si="80"/>
        <v>40.610741379310348</v>
      </c>
      <c r="BK319" s="66">
        <f t="shared" si="81"/>
        <v>54.731568965517241</v>
      </c>
      <c r="BL319" s="66">
        <f t="shared" si="82"/>
        <v>134.05842352896403</v>
      </c>
      <c r="BM319" s="207">
        <f t="shared" si="84"/>
        <v>39869.18</v>
      </c>
    </row>
    <row r="320" spans="1:65" x14ac:dyDescent="0.35">
      <c r="A320" s="1">
        <v>477</v>
      </c>
      <c r="B320">
        <v>38</v>
      </c>
      <c r="C320" t="s">
        <v>37</v>
      </c>
      <c r="D320" t="s">
        <v>1533</v>
      </c>
      <c r="E320" s="6" t="s">
        <v>1113</v>
      </c>
      <c r="F320" s="7" t="s">
        <v>1114</v>
      </c>
      <c r="G320" s="6">
        <v>-20.32</v>
      </c>
      <c r="H320" s="6">
        <v>-40.340000000000003</v>
      </c>
      <c r="I320" s="6">
        <v>9</v>
      </c>
      <c r="J320" s="8">
        <v>54061.366139626101</v>
      </c>
      <c r="K320" t="s">
        <v>1166</v>
      </c>
      <c r="L320" t="s">
        <v>1062</v>
      </c>
      <c r="M320">
        <v>600</v>
      </c>
      <c r="N320">
        <v>600</v>
      </c>
      <c r="O320">
        <v>0</v>
      </c>
      <c r="P320">
        <v>20200.45</v>
      </c>
      <c r="Q320">
        <v>18875.330000000002</v>
      </c>
      <c r="R320">
        <v>5264.2</v>
      </c>
      <c r="S320">
        <v>34606.78</v>
      </c>
      <c r="T320">
        <v>0</v>
      </c>
      <c r="U320">
        <v>4744.55</v>
      </c>
      <c r="V320">
        <v>0</v>
      </c>
      <c r="W320" s="181">
        <f t="shared" si="68"/>
        <v>24945</v>
      </c>
      <c r="X320" s="181">
        <f t="shared" si="69"/>
        <v>41.575000000000003</v>
      </c>
      <c r="Y320" s="174">
        <v>83691.3</v>
      </c>
      <c r="Z320" s="181">
        <f t="shared" si="70"/>
        <v>139.4855</v>
      </c>
      <c r="AA320" s="174">
        <v>0</v>
      </c>
      <c r="AB320" s="174">
        <v>24.136857714003721</v>
      </c>
      <c r="AC320" s="174">
        <v>22.553515120448601</v>
      </c>
      <c r="AD320" s="174">
        <v>6.2900205875640589</v>
      </c>
      <c r="AE320" s="174">
        <v>41.350510746039312</v>
      </c>
      <c r="AF320">
        <v>0</v>
      </c>
      <c r="AG320" s="106">
        <v>5.6691077806175789</v>
      </c>
      <c r="AH320" s="106">
        <v>0</v>
      </c>
      <c r="AI320" s="106">
        <v>100</v>
      </c>
      <c r="AJ320">
        <v>40.229999999999997</v>
      </c>
      <c r="AK320">
        <v>41.58</v>
      </c>
      <c r="AL320">
        <v>57.68</v>
      </c>
      <c r="AM320">
        <v>139.49</v>
      </c>
      <c r="AN320" t="s">
        <v>1068</v>
      </c>
      <c r="AO320">
        <v>9.9</v>
      </c>
      <c r="AP320">
        <v>8.33</v>
      </c>
      <c r="AQ320">
        <v>12.806699999999999</v>
      </c>
      <c r="AR320" t="s">
        <v>1071</v>
      </c>
      <c r="AS320" t="s">
        <v>1074</v>
      </c>
      <c r="AT320" t="s">
        <v>1075</v>
      </c>
      <c r="AU320" t="s">
        <v>1077</v>
      </c>
      <c r="AV320" t="s">
        <v>1081</v>
      </c>
      <c r="AW320" t="s">
        <v>1083</v>
      </c>
      <c r="AX320" s="65">
        <f t="shared" si="83"/>
        <v>583.5</v>
      </c>
      <c r="AY320" s="65">
        <v>2862.47</v>
      </c>
      <c r="AZ320" s="106">
        <v>1024.0409934690465</v>
      </c>
      <c r="BA320" s="65">
        <f t="shared" si="71"/>
        <v>4470.0109934690463</v>
      </c>
      <c r="BB320" s="65">
        <f t="shared" si="72"/>
        <v>23920.959006530953</v>
      </c>
      <c r="BC320" s="65">
        <f t="shared" si="73"/>
        <v>0</v>
      </c>
      <c r="BD320" s="65">
        <f t="shared" si="74"/>
        <v>23556.030000000002</v>
      </c>
      <c r="BE320" s="65">
        <f t="shared" si="75"/>
        <v>31744.309999999998</v>
      </c>
      <c r="BF320" s="65">
        <f t="shared" si="76"/>
        <v>79221.289006530962</v>
      </c>
      <c r="BG320" s="66">
        <f t="shared" si="77"/>
        <v>638.57299906700666</v>
      </c>
      <c r="BH320" s="66">
        <f t="shared" si="78"/>
        <v>41.243032769880955</v>
      </c>
      <c r="BI320" s="66">
        <f t="shared" si="79"/>
        <v>0</v>
      </c>
      <c r="BJ320" s="66">
        <f t="shared" si="80"/>
        <v>40.613844827586213</v>
      </c>
      <c r="BK320" s="66">
        <f t="shared" si="81"/>
        <v>54.731568965517241</v>
      </c>
      <c r="BL320" s="66">
        <f t="shared" si="82"/>
        <v>136.5884293216051</v>
      </c>
      <c r="BM320" s="207">
        <f t="shared" si="84"/>
        <v>39870.979999999996</v>
      </c>
    </row>
    <row r="321" spans="1:65" x14ac:dyDescent="0.35">
      <c r="A321" s="1">
        <v>478</v>
      </c>
      <c r="B321">
        <v>38</v>
      </c>
      <c r="C321" t="s">
        <v>37</v>
      </c>
      <c r="D321" t="s">
        <v>1534</v>
      </c>
      <c r="E321" s="6" t="s">
        <v>1115</v>
      </c>
      <c r="F321" s="7" t="s">
        <v>1116</v>
      </c>
      <c r="G321" s="6">
        <v>-8.0500000000000007</v>
      </c>
      <c r="H321" s="6">
        <v>-34.880000000000003</v>
      </c>
      <c r="I321" s="6">
        <v>10</v>
      </c>
      <c r="J321" s="8">
        <v>63550.072249703</v>
      </c>
      <c r="K321" t="s">
        <v>1166</v>
      </c>
      <c r="L321" t="s">
        <v>1062</v>
      </c>
      <c r="M321">
        <v>600</v>
      </c>
      <c r="N321">
        <v>600</v>
      </c>
      <c r="O321">
        <v>0</v>
      </c>
      <c r="P321">
        <v>22265.63</v>
      </c>
      <c r="Q321">
        <v>18875.330000000002</v>
      </c>
      <c r="R321">
        <v>5250.2</v>
      </c>
      <c r="S321">
        <v>34606.78</v>
      </c>
      <c r="T321">
        <v>0</v>
      </c>
      <c r="U321">
        <v>4744.55</v>
      </c>
      <c r="V321">
        <v>0</v>
      </c>
      <c r="W321" s="181">
        <f t="shared" si="68"/>
        <v>27010.18</v>
      </c>
      <c r="X321" s="181">
        <f t="shared" si="69"/>
        <v>45.016966666666669</v>
      </c>
      <c r="Y321" s="174">
        <v>85742.48</v>
      </c>
      <c r="Z321" s="181">
        <f t="shared" si="70"/>
        <v>142.90413333333333</v>
      </c>
      <c r="AA321" s="174">
        <v>0</v>
      </c>
      <c r="AB321" s="174">
        <v>25.96802658378904</v>
      </c>
      <c r="AC321" s="174">
        <v>22.013977202432219</v>
      </c>
      <c r="AD321" s="174">
        <v>6.1232192024303478</v>
      </c>
      <c r="AE321" s="174">
        <v>40.361300489558957</v>
      </c>
      <c r="AF321">
        <v>0</v>
      </c>
      <c r="AG321" s="106">
        <v>5.5334881846198067</v>
      </c>
      <c r="AH321" s="106">
        <v>0</v>
      </c>
      <c r="AI321" s="106">
        <v>100</v>
      </c>
      <c r="AJ321">
        <v>40.21</v>
      </c>
      <c r="AK321">
        <v>45.02</v>
      </c>
      <c r="AL321">
        <v>57.68</v>
      </c>
      <c r="AM321">
        <v>142.9</v>
      </c>
      <c r="AN321" t="s">
        <v>1069</v>
      </c>
      <c r="AO321">
        <v>9.9</v>
      </c>
      <c r="AP321">
        <v>8.33</v>
      </c>
      <c r="AQ321">
        <v>12.806699999999999</v>
      </c>
      <c r="AR321" t="s">
        <v>1071</v>
      </c>
      <c r="AS321" t="s">
        <v>1074</v>
      </c>
      <c r="AT321" t="s">
        <v>1075</v>
      </c>
      <c r="AU321" t="s">
        <v>1077</v>
      </c>
      <c r="AV321" t="s">
        <v>1081</v>
      </c>
      <c r="AW321" t="s">
        <v>1083</v>
      </c>
      <c r="AX321" s="65">
        <f t="shared" si="83"/>
        <v>583.5</v>
      </c>
      <c r="AY321" s="65">
        <v>2862.47</v>
      </c>
      <c r="AZ321" s="106">
        <v>1104.6800700529686</v>
      </c>
      <c r="BA321" s="65">
        <f t="shared" si="71"/>
        <v>4550.6500700529687</v>
      </c>
      <c r="BB321" s="65">
        <f t="shared" si="72"/>
        <v>25905.499929947033</v>
      </c>
      <c r="BC321" s="65">
        <f t="shared" si="73"/>
        <v>0</v>
      </c>
      <c r="BD321" s="65">
        <f t="shared" si="74"/>
        <v>23542.030000000002</v>
      </c>
      <c r="BE321" s="65">
        <f t="shared" si="75"/>
        <v>31744.309999999998</v>
      </c>
      <c r="BF321" s="65">
        <f t="shared" si="76"/>
        <v>81191.829929947024</v>
      </c>
      <c r="BG321" s="66">
        <f t="shared" si="77"/>
        <v>650.09286715042413</v>
      </c>
      <c r="BH321" s="66">
        <f t="shared" si="78"/>
        <v>44.664655051632813</v>
      </c>
      <c r="BI321" s="66">
        <f t="shared" si="79"/>
        <v>0</v>
      </c>
      <c r="BJ321" s="66">
        <f t="shared" si="80"/>
        <v>40.589706896551725</v>
      </c>
      <c r="BK321" s="66">
        <f t="shared" si="81"/>
        <v>54.731568965517241</v>
      </c>
      <c r="BL321" s="66">
        <f t="shared" si="82"/>
        <v>139.98591367232245</v>
      </c>
      <c r="BM321" s="207">
        <f t="shared" si="84"/>
        <v>39856.979999999996</v>
      </c>
    </row>
    <row r="322" spans="1:65" x14ac:dyDescent="0.35">
      <c r="A322" s="1">
        <v>479</v>
      </c>
      <c r="B322">
        <v>38</v>
      </c>
      <c r="C322" t="s">
        <v>37</v>
      </c>
      <c r="D322" t="s">
        <v>1535</v>
      </c>
      <c r="E322" s="6" t="s">
        <v>1117</v>
      </c>
      <c r="F322" s="7" t="s">
        <v>1118</v>
      </c>
      <c r="G322" s="6">
        <v>-3.8</v>
      </c>
      <c r="H322" s="6">
        <v>-38.53</v>
      </c>
      <c r="I322" s="6">
        <v>41</v>
      </c>
      <c r="J322" s="8">
        <v>71394.000753582499</v>
      </c>
      <c r="K322" t="s">
        <v>1166</v>
      </c>
      <c r="L322" t="s">
        <v>1062</v>
      </c>
      <c r="M322">
        <v>600</v>
      </c>
      <c r="N322">
        <v>600</v>
      </c>
      <c r="O322">
        <v>0</v>
      </c>
      <c r="P322">
        <v>22842.07</v>
      </c>
      <c r="Q322">
        <v>18875.330000000002</v>
      </c>
      <c r="R322">
        <v>5255.2</v>
      </c>
      <c r="S322">
        <v>34606.78</v>
      </c>
      <c r="T322">
        <v>0</v>
      </c>
      <c r="U322">
        <v>4744.55</v>
      </c>
      <c r="V322">
        <v>0</v>
      </c>
      <c r="W322" s="181">
        <f t="shared" si="68"/>
        <v>27586.62</v>
      </c>
      <c r="X322" s="181">
        <f t="shared" si="69"/>
        <v>45.977699999999999</v>
      </c>
      <c r="Y322" s="174">
        <v>86323.92</v>
      </c>
      <c r="Z322" s="181">
        <f t="shared" si="70"/>
        <v>143.8732</v>
      </c>
      <c r="AA322" s="174">
        <v>0</v>
      </c>
      <c r="AB322" s="174">
        <v>26.460881294547331</v>
      </c>
      <c r="AC322" s="174">
        <v>21.865700723507459</v>
      </c>
      <c r="AD322" s="174">
        <v>6.0877680253630748</v>
      </c>
      <c r="AE322" s="174">
        <v>40.089444501593533</v>
      </c>
      <c r="AF322">
        <v>0</v>
      </c>
      <c r="AG322" s="106">
        <v>5.4962170392632776</v>
      </c>
      <c r="AH322" s="106">
        <v>0</v>
      </c>
      <c r="AI322" s="106">
        <v>100</v>
      </c>
      <c r="AJ322">
        <v>40.22</v>
      </c>
      <c r="AK322">
        <v>45.98</v>
      </c>
      <c r="AL322">
        <v>57.68</v>
      </c>
      <c r="AM322">
        <v>143.87</v>
      </c>
      <c r="AN322" t="s">
        <v>1070</v>
      </c>
      <c r="AO322">
        <v>9.9</v>
      </c>
      <c r="AP322">
        <v>8.33</v>
      </c>
      <c r="AQ322">
        <v>12.806699999999999</v>
      </c>
      <c r="AR322" t="s">
        <v>1071</v>
      </c>
      <c r="AS322" t="s">
        <v>1074</v>
      </c>
      <c r="AT322" t="s">
        <v>1075</v>
      </c>
      <c r="AU322" t="s">
        <v>1077</v>
      </c>
      <c r="AV322" t="s">
        <v>1081</v>
      </c>
      <c r="AW322" t="s">
        <v>1083</v>
      </c>
      <c r="AX322" s="65">
        <f t="shared" si="83"/>
        <v>583.5</v>
      </c>
      <c r="AY322" s="65">
        <v>2862.47</v>
      </c>
      <c r="AZ322" s="106">
        <v>1108.5265562337047</v>
      </c>
      <c r="BA322" s="65">
        <f t="shared" si="71"/>
        <v>4554.4965562337047</v>
      </c>
      <c r="BB322" s="65">
        <f t="shared" si="72"/>
        <v>26478.093443766295</v>
      </c>
      <c r="BC322" s="65">
        <f t="shared" si="73"/>
        <v>0</v>
      </c>
      <c r="BD322" s="65">
        <f t="shared" si="74"/>
        <v>23547.030000000002</v>
      </c>
      <c r="BE322" s="65">
        <f t="shared" si="75"/>
        <v>31744.309999999998</v>
      </c>
      <c r="BF322" s="65">
        <f t="shared" si="76"/>
        <v>81769.423443766296</v>
      </c>
      <c r="BG322" s="66">
        <f t="shared" si="77"/>
        <v>650.64236517624352</v>
      </c>
      <c r="BH322" s="66">
        <f t="shared" si="78"/>
        <v>45.651885247872919</v>
      </c>
      <c r="BI322" s="66">
        <f t="shared" si="79"/>
        <v>0</v>
      </c>
      <c r="BJ322" s="66">
        <f t="shared" si="80"/>
        <v>40.598327586206899</v>
      </c>
      <c r="BK322" s="66">
        <f t="shared" si="81"/>
        <v>54.731568965517241</v>
      </c>
      <c r="BL322" s="66">
        <f t="shared" si="82"/>
        <v>140.98176455821775</v>
      </c>
      <c r="BM322" s="207">
        <f t="shared" si="84"/>
        <v>39861.979999999996</v>
      </c>
    </row>
    <row r="323" spans="1:65" x14ac:dyDescent="0.35">
      <c r="A323" s="1">
        <v>480</v>
      </c>
      <c r="B323">
        <v>39</v>
      </c>
      <c r="C323" t="s">
        <v>37</v>
      </c>
      <c r="D323" t="s">
        <v>1536</v>
      </c>
      <c r="E323" s="6" t="s">
        <v>1104</v>
      </c>
      <c r="F323" s="7" t="s">
        <v>1105</v>
      </c>
      <c r="G323" s="6">
        <v>-22.74</v>
      </c>
      <c r="H323" s="6">
        <v>-45.59</v>
      </c>
      <c r="I323" s="6">
        <v>1642</v>
      </c>
      <c r="J323" s="8">
        <v>3495.45982983364</v>
      </c>
      <c r="K323" t="s">
        <v>1166</v>
      </c>
      <c r="L323" t="s">
        <v>1062</v>
      </c>
      <c r="M323">
        <v>600</v>
      </c>
      <c r="N323">
        <v>600</v>
      </c>
      <c r="O323">
        <v>39.83</v>
      </c>
      <c r="P323">
        <v>10780.9</v>
      </c>
      <c r="Q323">
        <v>18875.330000000002</v>
      </c>
      <c r="R323">
        <v>5265.2</v>
      </c>
      <c r="S323">
        <v>34606.78</v>
      </c>
      <c r="T323">
        <v>0</v>
      </c>
      <c r="U323">
        <v>4462.05</v>
      </c>
      <c r="V323">
        <v>0</v>
      </c>
      <c r="W323" s="181">
        <f t="shared" si="68"/>
        <v>15242.95</v>
      </c>
      <c r="X323" s="181">
        <f t="shared" si="69"/>
        <v>25.404916666666669</v>
      </c>
      <c r="Y323" s="174">
        <v>74030.080000000002</v>
      </c>
      <c r="Z323" s="181">
        <f t="shared" si="70"/>
        <v>123.38346666666666</v>
      </c>
      <c r="AA323" s="174">
        <v>5.3802454353689737E-2</v>
      </c>
      <c r="AB323" s="174">
        <v>14.56286417629158</v>
      </c>
      <c r="AC323" s="174">
        <v>25.496838582370849</v>
      </c>
      <c r="AD323" s="174">
        <v>7.1122441040182576</v>
      </c>
      <c r="AE323" s="174">
        <v>46.746916928902408</v>
      </c>
      <c r="AF323">
        <v>0</v>
      </c>
      <c r="AG323" s="106">
        <v>6.0273472620858994</v>
      </c>
      <c r="AH323" s="106">
        <v>0</v>
      </c>
      <c r="AI323" s="106">
        <v>100</v>
      </c>
      <c r="AJ323">
        <v>40.229999999999997</v>
      </c>
      <c r="AK323">
        <v>25.47</v>
      </c>
      <c r="AL323">
        <v>57.68</v>
      </c>
      <c r="AM323">
        <v>123.38</v>
      </c>
      <c r="AN323" t="s">
        <v>1063</v>
      </c>
      <c r="AO323">
        <v>9.9</v>
      </c>
      <c r="AP323">
        <v>8.33</v>
      </c>
      <c r="AQ323">
        <v>12.806699999999999</v>
      </c>
      <c r="AR323" t="s">
        <v>1071</v>
      </c>
      <c r="AS323" t="s">
        <v>1074</v>
      </c>
      <c r="AT323" t="s">
        <v>1075</v>
      </c>
      <c r="AU323" t="s">
        <v>1077</v>
      </c>
      <c r="AV323" t="s">
        <v>1081</v>
      </c>
      <c r="AW323" t="s">
        <v>1084</v>
      </c>
      <c r="AX323" s="65">
        <f t="shared" si="83"/>
        <v>583.5</v>
      </c>
      <c r="AY323" s="65">
        <v>2862.47</v>
      </c>
      <c r="AZ323" s="106">
        <v>552.39945886286307</v>
      </c>
      <c r="BA323" s="65">
        <f t="shared" si="71"/>
        <v>3998.3694588628628</v>
      </c>
      <c r="BB323" s="65">
        <f t="shared" si="72"/>
        <v>14690.550541137138</v>
      </c>
      <c r="BC323" s="65">
        <f t="shared" si="73"/>
        <v>39.83</v>
      </c>
      <c r="BD323" s="65">
        <f t="shared" si="74"/>
        <v>23557.030000000002</v>
      </c>
      <c r="BE323" s="65">
        <f t="shared" si="75"/>
        <v>31744.309999999998</v>
      </c>
      <c r="BF323" s="65">
        <f t="shared" si="76"/>
        <v>70031.710541137145</v>
      </c>
      <c r="BG323" s="66">
        <f t="shared" si="77"/>
        <v>571.19563698040895</v>
      </c>
      <c r="BH323" s="66">
        <f t="shared" si="78"/>
        <v>25.328535415753684</v>
      </c>
      <c r="BI323" s="66">
        <f t="shared" si="79"/>
        <v>6.6383333333333336E-2</v>
      </c>
      <c r="BJ323" s="66">
        <f t="shared" si="80"/>
        <v>40.615568965517248</v>
      </c>
      <c r="BK323" s="66">
        <f t="shared" si="81"/>
        <v>54.731568965517241</v>
      </c>
      <c r="BL323" s="66">
        <f t="shared" si="82"/>
        <v>120.74432851920197</v>
      </c>
      <c r="BM323" s="207">
        <f t="shared" si="84"/>
        <v>39871.979999999996</v>
      </c>
    </row>
    <row r="324" spans="1:65" x14ac:dyDescent="0.35">
      <c r="A324" s="1">
        <v>481</v>
      </c>
      <c r="B324">
        <v>39</v>
      </c>
      <c r="C324" t="s">
        <v>37</v>
      </c>
      <c r="D324" t="s">
        <v>1537</v>
      </c>
      <c r="E324" s="6" t="s">
        <v>1104</v>
      </c>
      <c r="F324" s="7" t="s">
        <v>1106</v>
      </c>
      <c r="G324" s="6">
        <v>-23.85</v>
      </c>
      <c r="H324" s="6">
        <v>-46.64</v>
      </c>
      <c r="I324" s="6">
        <v>792</v>
      </c>
      <c r="J324" s="8">
        <v>14172.2970393051</v>
      </c>
      <c r="K324" t="s">
        <v>1166</v>
      </c>
      <c r="L324" t="s">
        <v>1062</v>
      </c>
      <c r="M324">
        <v>600</v>
      </c>
      <c r="N324">
        <v>600</v>
      </c>
      <c r="O324">
        <v>2.84</v>
      </c>
      <c r="P324">
        <v>13791.78</v>
      </c>
      <c r="Q324">
        <v>18875.330000000002</v>
      </c>
      <c r="R324">
        <v>5266.4</v>
      </c>
      <c r="S324">
        <v>34606.78</v>
      </c>
      <c r="T324">
        <v>0</v>
      </c>
      <c r="U324">
        <v>4462.05</v>
      </c>
      <c r="V324">
        <v>0</v>
      </c>
      <c r="W324" s="181">
        <f t="shared" si="68"/>
        <v>18253.830000000002</v>
      </c>
      <c r="X324" s="181">
        <f t="shared" si="69"/>
        <v>30.423050000000003</v>
      </c>
      <c r="Y324" s="174">
        <v>77005.17</v>
      </c>
      <c r="Z324" s="181">
        <f t="shared" si="70"/>
        <v>128.34195</v>
      </c>
      <c r="AA324" s="174">
        <v>3.688064061153296E-3</v>
      </c>
      <c r="AB324" s="174">
        <v>17.910200055398882</v>
      </c>
      <c r="AC324" s="174">
        <v>24.511769794157981</v>
      </c>
      <c r="AD324" s="174">
        <v>6.8390213280484931</v>
      </c>
      <c r="AE324" s="174">
        <v>44.940852672619251</v>
      </c>
      <c r="AF324">
        <v>0</v>
      </c>
      <c r="AG324" s="106">
        <v>5.7944810718553059</v>
      </c>
      <c r="AH324" s="106">
        <v>0</v>
      </c>
      <c r="AI324" s="106">
        <v>100</v>
      </c>
      <c r="AJ324">
        <v>40.24</v>
      </c>
      <c r="AK324">
        <v>30.43</v>
      </c>
      <c r="AL324">
        <v>57.68</v>
      </c>
      <c r="AM324">
        <v>128.34</v>
      </c>
      <c r="AN324" t="s">
        <v>1064</v>
      </c>
      <c r="AO324">
        <v>9.9</v>
      </c>
      <c r="AP324">
        <v>8.33</v>
      </c>
      <c r="AQ324">
        <v>12.806699999999999</v>
      </c>
      <c r="AR324" t="s">
        <v>1071</v>
      </c>
      <c r="AS324" t="s">
        <v>1074</v>
      </c>
      <c r="AT324" t="s">
        <v>1075</v>
      </c>
      <c r="AU324" t="s">
        <v>1077</v>
      </c>
      <c r="AV324" t="s">
        <v>1081</v>
      </c>
      <c r="AW324" t="s">
        <v>1084</v>
      </c>
      <c r="AX324" s="65">
        <f t="shared" si="83"/>
        <v>583.5</v>
      </c>
      <c r="AY324" s="65">
        <v>2862.47</v>
      </c>
      <c r="AZ324" s="106">
        <v>738.78913104951027</v>
      </c>
      <c r="BA324" s="65">
        <f t="shared" si="71"/>
        <v>4184.75913104951</v>
      </c>
      <c r="BB324" s="65">
        <f t="shared" si="72"/>
        <v>17515.040868950491</v>
      </c>
      <c r="BC324" s="65">
        <f t="shared" si="73"/>
        <v>2.84</v>
      </c>
      <c r="BD324" s="65">
        <f t="shared" si="74"/>
        <v>23558.230000000003</v>
      </c>
      <c r="BE324" s="65">
        <f t="shared" si="75"/>
        <v>31744.309999999998</v>
      </c>
      <c r="BF324" s="65">
        <f t="shared" si="76"/>
        <v>72820.410868950494</v>
      </c>
      <c r="BG324" s="66">
        <f t="shared" si="77"/>
        <v>597.82273300707288</v>
      </c>
      <c r="BH324" s="66">
        <f t="shared" si="78"/>
        <v>30.198346325776708</v>
      </c>
      <c r="BI324" s="66">
        <f t="shared" si="79"/>
        <v>4.7333333333333333E-3</v>
      </c>
      <c r="BJ324" s="66">
        <f t="shared" si="80"/>
        <v>40.617637931034487</v>
      </c>
      <c r="BK324" s="66">
        <f t="shared" si="81"/>
        <v>54.731568965517241</v>
      </c>
      <c r="BL324" s="66">
        <f t="shared" si="82"/>
        <v>125.55243253267327</v>
      </c>
      <c r="BM324" s="207">
        <f t="shared" si="84"/>
        <v>39873.18</v>
      </c>
    </row>
    <row r="325" spans="1:65" x14ac:dyDescent="0.35">
      <c r="A325" s="1">
        <v>482</v>
      </c>
      <c r="B325">
        <v>39</v>
      </c>
      <c r="C325" t="s">
        <v>37</v>
      </c>
      <c r="D325" t="s">
        <v>1538</v>
      </c>
      <c r="E325" s="6" t="s">
        <v>1107</v>
      </c>
      <c r="F325" s="7" t="s">
        <v>1108</v>
      </c>
      <c r="G325" s="6">
        <v>-30.03</v>
      </c>
      <c r="H325" s="6">
        <v>-51.23</v>
      </c>
      <c r="I325" s="6">
        <v>47</v>
      </c>
      <c r="J325" s="8">
        <v>23954.0527728093</v>
      </c>
      <c r="K325" t="s">
        <v>1166</v>
      </c>
      <c r="L325" t="s">
        <v>1062</v>
      </c>
      <c r="M325">
        <v>600</v>
      </c>
      <c r="N325">
        <v>600</v>
      </c>
      <c r="O325">
        <v>8.07</v>
      </c>
      <c r="P325">
        <v>14844.99</v>
      </c>
      <c r="Q325">
        <v>18875.330000000002</v>
      </c>
      <c r="R325">
        <v>5272.4</v>
      </c>
      <c r="S325">
        <v>34606.78</v>
      </c>
      <c r="T325">
        <v>0</v>
      </c>
      <c r="U325">
        <v>4462.05</v>
      </c>
      <c r="V325">
        <v>0</v>
      </c>
      <c r="W325" s="181">
        <f t="shared" si="68"/>
        <v>19307.04</v>
      </c>
      <c r="X325" s="181">
        <f t="shared" si="69"/>
        <v>32.178400000000003</v>
      </c>
      <c r="Y325" s="174">
        <v>78069.600000000006</v>
      </c>
      <c r="Z325" s="181">
        <f t="shared" si="70"/>
        <v>130.11600000000001</v>
      </c>
      <c r="AA325" s="174">
        <v>1.033693012388945E-2</v>
      </c>
      <c r="AB325" s="174">
        <v>19.015071167266129</v>
      </c>
      <c r="AC325" s="174">
        <v>24.177567196450351</v>
      </c>
      <c r="AD325" s="174">
        <v>6.7534610142744409</v>
      </c>
      <c r="AE325" s="174">
        <v>44.328112351030363</v>
      </c>
      <c r="AF325">
        <v>0</v>
      </c>
      <c r="AG325" s="106">
        <v>5.7154769590211814</v>
      </c>
      <c r="AH325" s="106">
        <v>0</v>
      </c>
      <c r="AI325" s="106">
        <v>100</v>
      </c>
      <c r="AJ325">
        <v>40.25</v>
      </c>
      <c r="AK325">
        <v>32.19</v>
      </c>
      <c r="AL325">
        <v>57.68</v>
      </c>
      <c r="AM325">
        <v>130.12</v>
      </c>
      <c r="AN325" t="s">
        <v>1065</v>
      </c>
      <c r="AO325">
        <v>9.9</v>
      </c>
      <c r="AP325">
        <v>8.33</v>
      </c>
      <c r="AQ325">
        <v>12.806699999999999</v>
      </c>
      <c r="AR325" t="s">
        <v>1071</v>
      </c>
      <c r="AS325" t="s">
        <v>1074</v>
      </c>
      <c r="AT325" t="s">
        <v>1075</v>
      </c>
      <c r="AU325" t="s">
        <v>1077</v>
      </c>
      <c r="AV325" t="s">
        <v>1081</v>
      </c>
      <c r="AW325" t="s">
        <v>1084</v>
      </c>
      <c r="AX325" s="65">
        <f t="shared" si="83"/>
        <v>583.5</v>
      </c>
      <c r="AY325" s="65">
        <v>2862.47</v>
      </c>
      <c r="AZ325" s="106">
        <v>784.55520876372418</v>
      </c>
      <c r="BA325" s="65">
        <f t="shared" si="71"/>
        <v>4230.5252087637236</v>
      </c>
      <c r="BB325" s="65">
        <f t="shared" si="72"/>
        <v>18522.484791236278</v>
      </c>
      <c r="BC325" s="65">
        <f t="shared" si="73"/>
        <v>8.07</v>
      </c>
      <c r="BD325" s="65">
        <f t="shared" si="74"/>
        <v>23564.230000000003</v>
      </c>
      <c r="BE325" s="65">
        <f t="shared" si="75"/>
        <v>31744.309999999998</v>
      </c>
      <c r="BF325" s="65">
        <f t="shared" si="76"/>
        <v>73839.074791236286</v>
      </c>
      <c r="BG325" s="66">
        <f t="shared" si="77"/>
        <v>604.36074410910339</v>
      </c>
      <c r="BH325" s="66">
        <f t="shared" si="78"/>
        <v>31.935318605579791</v>
      </c>
      <c r="BI325" s="66">
        <f t="shared" si="79"/>
        <v>1.345E-2</v>
      </c>
      <c r="BJ325" s="66">
        <f t="shared" si="80"/>
        <v>40.627982758620696</v>
      </c>
      <c r="BK325" s="66">
        <f t="shared" si="81"/>
        <v>54.731568965517241</v>
      </c>
      <c r="BL325" s="66">
        <f t="shared" si="82"/>
        <v>127.30874964006256</v>
      </c>
      <c r="BM325" s="207">
        <f t="shared" si="84"/>
        <v>39879.18</v>
      </c>
    </row>
    <row r="326" spans="1:65" x14ac:dyDescent="0.35">
      <c r="A326" s="1">
        <v>483</v>
      </c>
      <c r="B326">
        <v>39</v>
      </c>
      <c r="C326" t="s">
        <v>37</v>
      </c>
      <c r="D326" t="s">
        <v>1539</v>
      </c>
      <c r="E326" s="6" t="s">
        <v>1109</v>
      </c>
      <c r="F326" s="7" t="s">
        <v>1110</v>
      </c>
      <c r="G326" s="6">
        <v>-15.37</v>
      </c>
      <c r="H326" s="6">
        <v>-48.78</v>
      </c>
      <c r="I326" s="6">
        <v>770</v>
      </c>
      <c r="J326" s="8">
        <v>31081.371963744201</v>
      </c>
      <c r="K326" t="s">
        <v>1166</v>
      </c>
      <c r="L326" t="s">
        <v>1062</v>
      </c>
      <c r="M326">
        <v>600</v>
      </c>
      <c r="N326">
        <v>600</v>
      </c>
      <c r="O326">
        <v>0</v>
      </c>
      <c r="P326">
        <v>18959.64</v>
      </c>
      <c r="Q326">
        <v>18875.330000000002</v>
      </c>
      <c r="R326">
        <v>5266.4</v>
      </c>
      <c r="S326">
        <v>34606.78</v>
      </c>
      <c r="T326">
        <v>0</v>
      </c>
      <c r="U326">
        <v>4462.05</v>
      </c>
      <c r="V326">
        <v>0</v>
      </c>
      <c r="W326" s="181">
        <f t="shared" si="68"/>
        <v>23421.69</v>
      </c>
      <c r="X326" s="181">
        <f t="shared" si="69"/>
        <v>39.036149999999999</v>
      </c>
      <c r="Y326" s="174">
        <v>82170.19</v>
      </c>
      <c r="Z326" s="181">
        <f t="shared" si="70"/>
        <v>136.95031666666668</v>
      </c>
      <c r="AA326" s="174">
        <v>0</v>
      </c>
      <c r="AB326" s="174">
        <v>23.073623171614909</v>
      </c>
      <c r="AC326" s="174">
        <v>22.971019052043079</v>
      </c>
      <c r="AD326" s="174">
        <v>6.4091369388338997</v>
      </c>
      <c r="AE326" s="174">
        <v>42.115979043008167</v>
      </c>
      <c r="AF326">
        <v>0</v>
      </c>
      <c r="AG326" s="106">
        <v>5.4302539643634757</v>
      </c>
      <c r="AH326" s="106">
        <v>0</v>
      </c>
      <c r="AI326" s="106">
        <v>100</v>
      </c>
      <c r="AJ326">
        <v>40.24</v>
      </c>
      <c r="AK326">
        <v>39.04</v>
      </c>
      <c r="AL326">
        <v>57.68</v>
      </c>
      <c r="AM326">
        <v>136.94999999999999</v>
      </c>
      <c r="AN326" t="s">
        <v>1066</v>
      </c>
      <c r="AO326">
        <v>9.9</v>
      </c>
      <c r="AP326">
        <v>8.33</v>
      </c>
      <c r="AQ326">
        <v>12.806699999999999</v>
      </c>
      <c r="AR326" t="s">
        <v>1071</v>
      </c>
      <c r="AS326" t="s">
        <v>1074</v>
      </c>
      <c r="AT326" t="s">
        <v>1075</v>
      </c>
      <c r="AU326" t="s">
        <v>1077</v>
      </c>
      <c r="AV326" t="s">
        <v>1081</v>
      </c>
      <c r="AW326" t="s">
        <v>1084</v>
      </c>
      <c r="AX326" s="65">
        <f t="shared" si="83"/>
        <v>583.5</v>
      </c>
      <c r="AY326" s="65">
        <v>2862.47</v>
      </c>
      <c r="AZ326" s="106">
        <v>991.49072509979919</v>
      </c>
      <c r="BA326" s="65">
        <f t="shared" si="71"/>
        <v>4437.4607250997988</v>
      </c>
      <c r="BB326" s="65">
        <f t="shared" si="72"/>
        <v>22430.199274900198</v>
      </c>
      <c r="BC326" s="65">
        <f t="shared" si="73"/>
        <v>0</v>
      </c>
      <c r="BD326" s="65">
        <f t="shared" si="74"/>
        <v>23558.230000000003</v>
      </c>
      <c r="BE326" s="65">
        <f t="shared" si="75"/>
        <v>31744.309999999998</v>
      </c>
      <c r="BF326" s="65">
        <f t="shared" si="76"/>
        <v>77732.729274900208</v>
      </c>
      <c r="BG326" s="66">
        <f t="shared" si="77"/>
        <v>633.92296072854265</v>
      </c>
      <c r="BH326" s="66">
        <f t="shared" si="78"/>
        <v>38.67275737051758</v>
      </c>
      <c r="BI326" s="66">
        <f t="shared" si="79"/>
        <v>0</v>
      </c>
      <c r="BJ326" s="66">
        <f t="shared" si="80"/>
        <v>40.617637931034487</v>
      </c>
      <c r="BK326" s="66">
        <f t="shared" si="81"/>
        <v>54.731568965517241</v>
      </c>
      <c r="BL326" s="66">
        <f t="shared" si="82"/>
        <v>134.02194702569003</v>
      </c>
      <c r="BM326" s="207">
        <f t="shared" si="84"/>
        <v>39873.18</v>
      </c>
    </row>
    <row r="327" spans="1:65" x14ac:dyDescent="0.35">
      <c r="A327" s="1">
        <v>484</v>
      </c>
      <c r="B327">
        <v>39</v>
      </c>
      <c r="C327" t="s">
        <v>37</v>
      </c>
      <c r="D327" t="s">
        <v>1540</v>
      </c>
      <c r="E327" s="6" t="s">
        <v>1111</v>
      </c>
      <c r="F327" s="7" t="s">
        <v>1112</v>
      </c>
      <c r="G327" s="6">
        <v>-22.86</v>
      </c>
      <c r="H327" s="6">
        <v>-43.41</v>
      </c>
      <c r="I327" s="6">
        <v>45</v>
      </c>
      <c r="J327" s="8">
        <v>45016.2336447989</v>
      </c>
      <c r="K327" t="s">
        <v>1166</v>
      </c>
      <c r="L327" t="s">
        <v>1062</v>
      </c>
      <c r="M327">
        <v>600</v>
      </c>
      <c r="N327">
        <v>600</v>
      </c>
      <c r="O327">
        <v>0</v>
      </c>
      <c r="P327">
        <v>18510</v>
      </c>
      <c r="Q327">
        <v>18875.330000000002</v>
      </c>
      <c r="R327">
        <v>5262.4</v>
      </c>
      <c r="S327">
        <v>34606.78</v>
      </c>
      <c r="T327">
        <v>0</v>
      </c>
      <c r="U327">
        <v>4462.05</v>
      </c>
      <c r="V327">
        <v>0</v>
      </c>
      <c r="W327" s="181">
        <f t="shared" si="68"/>
        <v>22972.05</v>
      </c>
      <c r="X327" s="181">
        <f t="shared" si="69"/>
        <v>38.286749999999998</v>
      </c>
      <c r="Y327" s="174">
        <v>81716.55</v>
      </c>
      <c r="Z327" s="181">
        <f t="shared" si="70"/>
        <v>136.19425000000001</v>
      </c>
      <c r="AA327" s="174">
        <v>0</v>
      </c>
      <c r="AB327" s="174">
        <v>22.651470234609761</v>
      </c>
      <c r="AC327" s="174">
        <v>23.098540014232121</v>
      </c>
      <c r="AD327" s="174">
        <v>6.4398215538957526</v>
      </c>
      <c r="AE327" s="174">
        <v>42.349781041906439</v>
      </c>
      <c r="AF327">
        <v>0</v>
      </c>
      <c r="AG327" s="106">
        <v>5.4603993927790642</v>
      </c>
      <c r="AH327" s="106">
        <v>0</v>
      </c>
      <c r="AI327" s="106">
        <v>100</v>
      </c>
      <c r="AJ327">
        <v>40.229999999999997</v>
      </c>
      <c r="AK327">
        <v>38.29</v>
      </c>
      <c r="AL327">
        <v>57.68</v>
      </c>
      <c r="AM327">
        <v>136.19</v>
      </c>
      <c r="AN327" t="s">
        <v>1067</v>
      </c>
      <c r="AO327">
        <v>9.9</v>
      </c>
      <c r="AP327">
        <v>8.33</v>
      </c>
      <c r="AQ327">
        <v>12.806699999999999</v>
      </c>
      <c r="AR327" t="s">
        <v>1071</v>
      </c>
      <c r="AS327" t="s">
        <v>1074</v>
      </c>
      <c r="AT327" t="s">
        <v>1075</v>
      </c>
      <c r="AU327" t="s">
        <v>1077</v>
      </c>
      <c r="AV327" t="s">
        <v>1081</v>
      </c>
      <c r="AW327" t="s">
        <v>1084</v>
      </c>
      <c r="AX327" s="65">
        <f t="shared" si="83"/>
        <v>583.5</v>
      </c>
      <c r="AY327" s="65">
        <v>2862.47</v>
      </c>
      <c r="AZ327" s="106">
        <v>979.00916909902969</v>
      </c>
      <c r="BA327" s="65">
        <f t="shared" si="71"/>
        <v>4424.9791690990296</v>
      </c>
      <c r="BB327" s="65">
        <f t="shared" si="72"/>
        <v>21993.040830900969</v>
      </c>
      <c r="BC327" s="65">
        <f t="shared" si="73"/>
        <v>0</v>
      </c>
      <c r="BD327" s="65">
        <f t="shared" si="74"/>
        <v>23554.230000000003</v>
      </c>
      <c r="BE327" s="65">
        <f t="shared" si="75"/>
        <v>31744.309999999998</v>
      </c>
      <c r="BF327" s="65">
        <f t="shared" si="76"/>
        <v>77291.570830900979</v>
      </c>
      <c r="BG327" s="66">
        <f t="shared" si="77"/>
        <v>632.13988129986137</v>
      </c>
      <c r="BH327" s="66">
        <f t="shared" si="78"/>
        <v>37.919035915346498</v>
      </c>
      <c r="BI327" s="66">
        <f t="shared" si="79"/>
        <v>0</v>
      </c>
      <c r="BJ327" s="66">
        <f t="shared" si="80"/>
        <v>40.610741379310348</v>
      </c>
      <c r="BK327" s="66">
        <f t="shared" si="81"/>
        <v>54.731568965517241</v>
      </c>
      <c r="BL327" s="66">
        <f t="shared" si="82"/>
        <v>133.26132901879478</v>
      </c>
      <c r="BM327" s="207">
        <f t="shared" si="84"/>
        <v>39869.18</v>
      </c>
    </row>
    <row r="328" spans="1:65" x14ac:dyDescent="0.35">
      <c r="A328" s="1">
        <v>485</v>
      </c>
      <c r="B328">
        <v>39</v>
      </c>
      <c r="C328" t="s">
        <v>37</v>
      </c>
      <c r="D328" t="s">
        <v>1541</v>
      </c>
      <c r="E328" s="6" t="s">
        <v>1113</v>
      </c>
      <c r="F328" s="7" t="s">
        <v>1114</v>
      </c>
      <c r="G328" s="6">
        <v>-20.32</v>
      </c>
      <c r="H328" s="6">
        <v>-40.340000000000003</v>
      </c>
      <c r="I328" s="6">
        <v>9</v>
      </c>
      <c r="J328" s="8">
        <v>54061.366139626101</v>
      </c>
      <c r="K328" t="s">
        <v>1166</v>
      </c>
      <c r="L328" t="s">
        <v>1062</v>
      </c>
      <c r="M328">
        <v>600</v>
      </c>
      <c r="N328">
        <v>600</v>
      </c>
      <c r="O328">
        <v>0</v>
      </c>
      <c r="P328">
        <v>19439.150000000001</v>
      </c>
      <c r="Q328">
        <v>18875.330000000002</v>
      </c>
      <c r="R328">
        <v>5264.2</v>
      </c>
      <c r="S328">
        <v>34606.78</v>
      </c>
      <c r="T328">
        <v>0</v>
      </c>
      <c r="U328">
        <v>4462.05</v>
      </c>
      <c r="V328">
        <v>0</v>
      </c>
      <c r="W328" s="181">
        <f t="shared" si="68"/>
        <v>23901.200000000001</v>
      </c>
      <c r="X328" s="181">
        <f t="shared" si="69"/>
        <v>39.835333333333331</v>
      </c>
      <c r="Y328" s="174">
        <v>82647.5</v>
      </c>
      <c r="Z328" s="181">
        <f t="shared" si="70"/>
        <v>137.74583333333334</v>
      </c>
      <c r="AA328" s="174">
        <v>0</v>
      </c>
      <c r="AB328" s="174">
        <v>23.520554160742911</v>
      </c>
      <c r="AC328" s="174">
        <v>22.838355667140569</v>
      </c>
      <c r="AD328" s="174">
        <v>6.3694606612420213</v>
      </c>
      <c r="AE328" s="174">
        <v>41.872748721981907</v>
      </c>
      <c r="AF328">
        <v>0</v>
      </c>
      <c r="AG328" s="106">
        <v>5.3988928884721261</v>
      </c>
      <c r="AH328" s="106">
        <v>0</v>
      </c>
      <c r="AI328" s="106">
        <v>100</v>
      </c>
      <c r="AJ328">
        <v>40.229999999999997</v>
      </c>
      <c r="AK328">
        <v>39.840000000000003</v>
      </c>
      <c r="AL328">
        <v>57.68</v>
      </c>
      <c r="AM328">
        <v>137.75</v>
      </c>
      <c r="AN328" t="s">
        <v>1068</v>
      </c>
      <c r="AO328">
        <v>9.9</v>
      </c>
      <c r="AP328">
        <v>8.33</v>
      </c>
      <c r="AQ328">
        <v>12.806699999999999</v>
      </c>
      <c r="AR328" t="s">
        <v>1071</v>
      </c>
      <c r="AS328" t="s">
        <v>1074</v>
      </c>
      <c r="AT328" t="s">
        <v>1075</v>
      </c>
      <c r="AU328" t="s">
        <v>1077</v>
      </c>
      <c r="AV328" t="s">
        <v>1081</v>
      </c>
      <c r="AW328" t="s">
        <v>1084</v>
      </c>
      <c r="AX328" s="65">
        <f t="shared" si="83"/>
        <v>583.5</v>
      </c>
      <c r="AY328" s="65">
        <v>2862.47</v>
      </c>
      <c r="AZ328" s="106">
        <v>1023.0493935822908</v>
      </c>
      <c r="BA328" s="65">
        <f t="shared" si="71"/>
        <v>4469.0193935822908</v>
      </c>
      <c r="BB328" s="65">
        <f t="shared" si="72"/>
        <v>22878.150606417708</v>
      </c>
      <c r="BC328" s="65">
        <f t="shared" si="73"/>
        <v>0</v>
      </c>
      <c r="BD328" s="65">
        <f t="shared" si="74"/>
        <v>23556.030000000002</v>
      </c>
      <c r="BE328" s="65">
        <f t="shared" si="75"/>
        <v>31744.309999999998</v>
      </c>
      <c r="BF328" s="65">
        <f t="shared" si="76"/>
        <v>78178.48060641771</v>
      </c>
      <c r="BG328" s="66">
        <f t="shared" si="77"/>
        <v>638.43134194032723</v>
      </c>
      <c r="BH328" s="66">
        <f t="shared" si="78"/>
        <v>39.445087252444324</v>
      </c>
      <c r="BI328" s="66">
        <f t="shared" si="79"/>
        <v>0</v>
      </c>
      <c r="BJ328" s="66">
        <f t="shared" si="80"/>
        <v>40.613844827586213</v>
      </c>
      <c r="BK328" s="66">
        <f t="shared" si="81"/>
        <v>54.731568965517241</v>
      </c>
      <c r="BL328" s="66">
        <f t="shared" si="82"/>
        <v>134.79048380416847</v>
      </c>
      <c r="BM328" s="207">
        <f t="shared" si="84"/>
        <v>39870.979999999996</v>
      </c>
    </row>
    <row r="329" spans="1:65" x14ac:dyDescent="0.35">
      <c r="A329" s="1">
        <v>486</v>
      </c>
      <c r="B329">
        <v>39</v>
      </c>
      <c r="C329" t="s">
        <v>37</v>
      </c>
      <c r="D329" t="s">
        <v>1542</v>
      </c>
      <c r="E329" s="6" t="s">
        <v>1115</v>
      </c>
      <c r="F329" s="7" t="s">
        <v>1116</v>
      </c>
      <c r="G329" s="6">
        <v>-8.0500000000000007</v>
      </c>
      <c r="H329" s="6">
        <v>-34.880000000000003</v>
      </c>
      <c r="I329" s="6">
        <v>10</v>
      </c>
      <c r="J329" s="8">
        <v>63550.072249703</v>
      </c>
      <c r="K329" t="s">
        <v>1166</v>
      </c>
      <c r="L329" t="s">
        <v>1062</v>
      </c>
      <c r="M329">
        <v>600</v>
      </c>
      <c r="N329">
        <v>600</v>
      </c>
      <c r="O329">
        <v>0</v>
      </c>
      <c r="P329">
        <v>21154.49</v>
      </c>
      <c r="Q329">
        <v>18875.330000000002</v>
      </c>
      <c r="R329">
        <v>5250.2</v>
      </c>
      <c r="S329">
        <v>34606.78</v>
      </c>
      <c r="T329">
        <v>0</v>
      </c>
      <c r="U329">
        <v>4462.05</v>
      </c>
      <c r="V329">
        <v>0</v>
      </c>
      <c r="W329" s="181">
        <f t="shared" si="68"/>
        <v>25616.54</v>
      </c>
      <c r="X329" s="181">
        <f t="shared" si="69"/>
        <v>42.694233333333337</v>
      </c>
      <c r="Y329" s="174">
        <v>84348.84</v>
      </c>
      <c r="Z329" s="181">
        <f t="shared" si="70"/>
        <v>140.5814</v>
      </c>
      <c r="AA329" s="174">
        <v>0</v>
      </c>
      <c r="AB329" s="174">
        <v>25.079763989641119</v>
      </c>
      <c r="AC329" s="174">
        <v>22.377699562910411</v>
      </c>
      <c r="AD329" s="174">
        <v>6.2243890965186957</v>
      </c>
      <c r="AE329" s="174">
        <v>41.028163517127211</v>
      </c>
      <c r="AF329">
        <v>0</v>
      </c>
      <c r="AG329" s="106">
        <v>5.2899956893301683</v>
      </c>
      <c r="AH329" s="106">
        <v>0</v>
      </c>
      <c r="AI329" s="106">
        <v>100</v>
      </c>
      <c r="AJ329">
        <v>40.21</v>
      </c>
      <c r="AK329">
        <v>42.69</v>
      </c>
      <c r="AL329">
        <v>57.68</v>
      </c>
      <c r="AM329">
        <v>140.58000000000001</v>
      </c>
      <c r="AN329" t="s">
        <v>1069</v>
      </c>
      <c r="AO329">
        <v>9.9</v>
      </c>
      <c r="AP329">
        <v>8.33</v>
      </c>
      <c r="AQ329">
        <v>12.806699999999999</v>
      </c>
      <c r="AR329" t="s">
        <v>1071</v>
      </c>
      <c r="AS329" t="s">
        <v>1074</v>
      </c>
      <c r="AT329" t="s">
        <v>1075</v>
      </c>
      <c r="AU329" t="s">
        <v>1077</v>
      </c>
      <c r="AV329" t="s">
        <v>1081</v>
      </c>
      <c r="AW329" t="s">
        <v>1084</v>
      </c>
      <c r="AX329" s="65">
        <f t="shared" si="83"/>
        <v>583.5</v>
      </c>
      <c r="AY329" s="65">
        <v>2862.47</v>
      </c>
      <c r="AZ329" s="106">
        <v>1104.6931601254491</v>
      </c>
      <c r="BA329" s="65">
        <f t="shared" si="71"/>
        <v>4550.6631601254485</v>
      </c>
      <c r="BB329" s="65">
        <f t="shared" si="72"/>
        <v>24511.846839874554</v>
      </c>
      <c r="BC329" s="65">
        <f t="shared" si="73"/>
        <v>0</v>
      </c>
      <c r="BD329" s="65">
        <f t="shared" si="74"/>
        <v>23542.030000000002</v>
      </c>
      <c r="BE329" s="65">
        <f t="shared" si="75"/>
        <v>31744.309999999998</v>
      </c>
      <c r="BF329" s="65">
        <f t="shared" si="76"/>
        <v>79798.176839874548</v>
      </c>
      <c r="BG329" s="66">
        <f t="shared" si="77"/>
        <v>650.09473716077832</v>
      </c>
      <c r="BH329" s="66">
        <f t="shared" si="78"/>
        <v>42.261804896335434</v>
      </c>
      <c r="BI329" s="66">
        <f t="shared" si="79"/>
        <v>0</v>
      </c>
      <c r="BJ329" s="66">
        <f t="shared" si="80"/>
        <v>40.589706896551725</v>
      </c>
      <c r="BK329" s="66">
        <f t="shared" si="81"/>
        <v>54.731568965517241</v>
      </c>
      <c r="BL329" s="66">
        <f t="shared" si="82"/>
        <v>137.5830635170251</v>
      </c>
      <c r="BM329" s="207">
        <f t="shared" si="84"/>
        <v>39856.979999999996</v>
      </c>
    </row>
    <row r="330" spans="1:65" x14ac:dyDescent="0.35">
      <c r="A330" s="1">
        <v>487</v>
      </c>
      <c r="B330">
        <v>39</v>
      </c>
      <c r="C330" t="s">
        <v>37</v>
      </c>
      <c r="D330" t="s">
        <v>1543</v>
      </c>
      <c r="E330" s="6" t="s">
        <v>1117</v>
      </c>
      <c r="F330" s="7" t="s">
        <v>1118</v>
      </c>
      <c r="G330" s="6">
        <v>-3.8</v>
      </c>
      <c r="H330" s="6">
        <v>-38.53</v>
      </c>
      <c r="I330" s="6">
        <v>41</v>
      </c>
      <c r="J330" s="8">
        <v>71394.000753582499</v>
      </c>
      <c r="K330" t="s">
        <v>1166</v>
      </c>
      <c r="L330" t="s">
        <v>1062</v>
      </c>
      <c r="M330">
        <v>600</v>
      </c>
      <c r="N330">
        <v>600</v>
      </c>
      <c r="O330">
        <v>0</v>
      </c>
      <c r="P330">
        <v>21422.11</v>
      </c>
      <c r="Q330">
        <v>18875.330000000002</v>
      </c>
      <c r="R330">
        <v>5255.2</v>
      </c>
      <c r="S330">
        <v>34606.78</v>
      </c>
      <c r="T330">
        <v>0</v>
      </c>
      <c r="U330">
        <v>4462.05</v>
      </c>
      <c r="V330">
        <v>0</v>
      </c>
      <c r="W330" s="181">
        <f t="shared" si="68"/>
        <v>25884.16</v>
      </c>
      <c r="X330" s="181">
        <f t="shared" si="69"/>
        <v>43.140266666666669</v>
      </c>
      <c r="Y330" s="174">
        <v>84621.45</v>
      </c>
      <c r="Z330" s="181">
        <f t="shared" si="70"/>
        <v>141.03575000000001</v>
      </c>
      <c r="AA330" s="174">
        <v>0</v>
      </c>
      <c r="AB330" s="174">
        <v>25.315224449592861</v>
      </c>
      <c r="AC330" s="174">
        <v>22.305609275189681</v>
      </c>
      <c r="AD330" s="174">
        <v>6.2102457473843806</v>
      </c>
      <c r="AE330" s="174">
        <v>40.895990319239388</v>
      </c>
      <c r="AF330">
        <v>0</v>
      </c>
      <c r="AG330" s="106">
        <v>5.272953843263144</v>
      </c>
      <c r="AH330" s="106">
        <v>0</v>
      </c>
      <c r="AI330" s="106">
        <v>100</v>
      </c>
      <c r="AJ330">
        <v>40.22</v>
      </c>
      <c r="AK330">
        <v>43.14</v>
      </c>
      <c r="AL330">
        <v>57.68</v>
      </c>
      <c r="AM330">
        <v>141.04</v>
      </c>
      <c r="AN330" t="s">
        <v>1070</v>
      </c>
      <c r="AO330">
        <v>9.9</v>
      </c>
      <c r="AP330">
        <v>8.33</v>
      </c>
      <c r="AQ330">
        <v>12.806699999999999</v>
      </c>
      <c r="AR330" t="s">
        <v>1071</v>
      </c>
      <c r="AS330" t="s">
        <v>1074</v>
      </c>
      <c r="AT330" t="s">
        <v>1075</v>
      </c>
      <c r="AU330" t="s">
        <v>1077</v>
      </c>
      <c r="AV330" t="s">
        <v>1081</v>
      </c>
      <c r="AW330" t="s">
        <v>1084</v>
      </c>
      <c r="AX330" s="65">
        <f t="shared" si="83"/>
        <v>583.5</v>
      </c>
      <c r="AY330" s="65">
        <v>2862.47</v>
      </c>
      <c r="AZ330" s="106">
        <v>1108.5976975851354</v>
      </c>
      <c r="BA330" s="65">
        <f t="shared" si="71"/>
        <v>4554.5676975851347</v>
      </c>
      <c r="BB330" s="65">
        <f t="shared" si="72"/>
        <v>24775.562302414866</v>
      </c>
      <c r="BC330" s="65">
        <f t="shared" si="73"/>
        <v>0</v>
      </c>
      <c r="BD330" s="65">
        <f t="shared" si="74"/>
        <v>23547.030000000002</v>
      </c>
      <c r="BE330" s="65">
        <f t="shared" si="75"/>
        <v>31744.309999999998</v>
      </c>
      <c r="BF330" s="65">
        <f t="shared" si="76"/>
        <v>80066.882302414859</v>
      </c>
      <c r="BG330" s="66">
        <f t="shared" si="77"/>
        <v>650.65252822644777</v>
      </c>
      <c r="BH330" s="66">
        <f t="shared" si="78"/>
        <v>42.716486728301497</v>
      </c>
      <c r="BI330" s="66">
        <f t="shared" si="79"/>
        <v>0</v>
      </c>
      <c r="BJ330" s="66">
        <f t="shared" si="80"/>
        <v>40.598327586206899</v>
      </c>
      <c r="BK330" s="66">
        <f t="shared" si="81"/>
        <v>54.731568965517241</v>
      </c>
      <c r="BL330" s="66">
        <f t="shared" si="82"/>
        <v>138.046348797267</v>
      </c>
      <c r="BM330" s="207">
        <f t="shared" si="84"/>
        <v>39861.979999999996</v>
      </c>
    </row>
    <row r="331" spans="1:65" x14ac:dyDescent="0.35">
      <c r="A331" s="1">
        <v>496</v>
      </c>
      <c r="B331">
        <v>40</v>
      </c>
      <c r="C331" t="s">
        <v>37</v>
      </c>
      <c r="D331" t="s">
        <v>1544</v>
      </c>
      <c r="E331" s="6" t="s">
        <v>1104</v>
      </c>
      <c r="F331" s="7" t="s">
        <v>1105</v>
      </c>
      <c r="G331" s="6">
        <v>-22.74</v>
      </c>
      <c r="H331" s="6">
        <v>-45.59</v>
      </c>
      <c r="I331" s="6">
        <v>1642</v>
      </c>
      <c r="J331" s="8">
        <v>3495.45982983364</v>
      </c>
      <c r="K331" t="s">
        <v>1166</v>
      </c>
      <c r="L331" t="s">
        <v>1062</v>
      </c>
      <c r="M331">
        <v>600</v>
      </c>
      <c r="N331">
        <v>600</v>
      </c>
      <c r="O331">
        <v>256.08</v>
      </c>
      <c r="P331">
        <v>8826.16</v>
      </c>
      <c r="Q331">
        <v>18875.330000000002</v>
      </c>
      <c r="R331">
        <v>5265.2</v>
      </c>
      <c r="S331">
        <v>34606.78</v>
      </c>
      <c r="T331">
        <v>0</v>
      </c>
      <c r="U331">
        <v>4744.55</v>
      </c>
      <c r="V331">
        <v>0</v>
      </c>
      <c r="W331" s="181">
        <f t="shared" ref="W331:W394" si="85">U331+P331</f>
        <v>13570.71</v>
      </c>
      <c r="X331" s="181">
        <f t="shared" ref="X331:X394" si="86">W331/600</f>
        <v>22.617849999999997</v>
      </c>
      <c r="Y331" s="174">
        <v>72574.09</v>
      </c>
      <c r="Z331" s="181">
        <f t="shared" ref="Z331:Z394" si="87">Y331/600</f>
        <v>120.95681666666665</v>
      </c>
      <c r="AA331" s="174">
        <v>0.35285320146625332</v>
      </c>
      <c r="AB331" s="174">
        <v>12.16158549146121</v>
      </c>
      <c r="AC331" s="174">
        <v>26.008359181630802</v>
      </c>
      <c r="AD331" s="174">
        <v>7.2549307886602508</v>
      </c>
      <c r="AE331" s="174">
        <v>47.684759119955899</v>
      </c>
      <c r="AF331">
        <v>0</v>
      </c>
      <c r="AG331" s="106">
        <v>6.5375259958478296</v>
      </c>
      <c r="AH331" s="106">
        <v>0</v>
      </c>
      <c r="AI331" s="106">
        <v>100</v>
      </c>
      <c r="AJ331">
        <v>40.229999999999997</v>
      </c>
      <c r="AK331">
        <v>23.04</v>
      </c>
      <c r="AL331">
        <v>57.68</v>
      </c>
      <c r="AM331">
        <v>120.96</v>
      </c>
      <c r="AN331" t="s">
        <v>1063</v>
      </c>
      <c r="AO331">
        <v>9.9</v>
      </c>
      <c r="AP331">
        <v>8.33</v>
      </c>
      <c r="AQ331">
        <v>12.806699999999999</v>
      </c>
      <c r="AR331" t="s">
        <v>1071</v>
      </c>
      <c r="AS331" t="s">
        <v>1074</v>
      </c>
      <c r="AT331" t="s">
        <v>1075</v>
      </c>
      <c r="AU331" t="s">
        <v>1078</v>
      </c>
      <c r="AV331" t="s">
        <v>1079</v>
      </c>
      <c r="AW331" t="s">
        <v>1083</v>
      </c>
      <c r="AX331" s="65">
        <f t="shared" si="83"/>
        <v>583.5</v>
      </c>
      <c r="AY331" s="65">
        <v>2862.47</v>
      </c>
      <c r="AZ331" s="106">
        <v>523.97801076872418</v>
      </c>
      <c r="BA331" s="65">
        <f t="shared" ref="BA331:BA394" si="88">(AX331+AZ331+AY331)</f>
        <v>3969.9480107687241</v>
      </c>
      <c r="BB331" s="65">
        <f t="shared" ref="BB331:BB394" si="89">U331+P331-AZ331</f>
        <v>13046.731989231275</v>
      </c>
      <c r="BC331" s="65">
        <f t="shared" ref="BC331:BC394" si="90">O331</f>
        <v>256.08</v>
      </c>
      <c r="BD331" s="65">
        <f t="shared" ref="BD331:BD394" si="91">(Q331+R331-AX331)</f>
        <v>23557.030000000002</v>
      </c>
      <c r="BE331" s="65">
        <f t="shared" ref="BE331:BE394" si="92">(S331-2862.47)</f>
        <v>31744.309999999998</v>
      </c>
      <c r="BF331" s="65">
        <f t="shared" ref="BF331:BF394" si="93">Y331-BA331</f>
        <v>68604.14198923127</v>
      </c>
      <c r="BG331" s="66">
        <f t="shared" ref="BG331:BG394" si="94">BA331/7</f>
        <v>567.13543010981778</v>
      </c>
      <c r="BH331" s="66">
        <f t="shared" ref="BH331:BH394" si="95">BB331/580</f>
        <v>22.494365498674611</v>
      </c>
      <c r="BI331" s="66">
        <f t="shared" ref="BI331:BI394" si="96">BC331/600</f>
        <v>0.42679999999999996</v>
      </c>
      <c r="BJ331" s="66">
        <f t="shared" ref="BJ331:BJ394" si="97">BD331/580</f>
        <v>40.615568965517248</v>
      </c>
      <c r="BK331" s="66">
        <f t="shared" ref="BK331:BK394" si="98">BE331/580</f>
        <v>54.731568965517241</v>
      </c>
      <c r="BL331" s="66">
        <f t="shared" ref="BL331:BL394" si="99">BF331/580</f>
        <v>118.28300342970908</v>
      </c>
      <c r="BM331" s="207">
        <f t="shared" si="84"/>
        <v>39871.979999999996</v>
      </c>
    </row>
    <row r="332" spans="1:65" x14ac:dyDescent="0.35">
      <c r="A332" s="1">
        <v>497</v>
      </c>
      <c r="B332">
        <v>40</v>
      </c>
      <c r="C332" t="s">
        <v>37</v>
      </c>
      <c r="D332" t="s">
        <v>1545</v>
      </c>
      <c r="E332" s="6" t="s">
        <v>1104</v>
      </c>
      <c r="F332" s="7" t="s">
        <v>1106</v>
      </c>
      <c r="G332" s="6">
        <v>-23.85</v>
      </c>
      <c r="H332" s="6">
        <v>-46.64</v>
      </c>
      <c r="I332" s="6">
        <v>792</v>
      </c>
      <c r="J332" s="8">
        <v>14172.2970393051</v>
      </c>
      <c r="K332" t="s">
        <v>1166</v>
      </c>
      <c r="L332" t="s">
        <v>1062</v>
      </c>
      <c r="M332">
        <v>600</v>
      </c>
      <c r="N332">
        <v>600</v>
      </c>
      <c r="O332">
        <v>47.33</v>
      </c>
      <c r="P332">
        <v>12432.74</v>
      </c>
      <c r="Q332">
        <v>18875.330000000002</v>
      </c>
      <c r="R332">
        <v>5266.4</v>
      </c>
      <c r="S332">
        <v>34606.78</v>
      </c>
      <c r="T332">
        <v>0</v>
      </c>
      <c r="U332">
        <v>4744.55</v>
      </c>
      <c r="V332">
        <v>0</v>
      </c>
      <c r="W332" s="181">
        <f t="shared" si="85"/>
        <v>17177.29</v>
      </c>
      <c r="X332" s="181">
        <f t="shared" si="86"/>
        <v>28.628816666666669</v>
      </c>
      <c r="Y332" s="174">
        <v>75973.11</v>
      </c>
      <c r="Z332" s="181">
        <f t="shared" si="87"/>
        <v>126.62184999999999</v>
      </c>
      <c r="AA332" s="174">
        <v>6.2298357932168362E-2</v>
      </c>
      <c r="AB332" s="174">
        <v>16.364658495617729</v>
      </c>
      <c r="AC332" s="174">
        <v>24.844750991502131</v>
      </c>
      <c r="AD332" s="174">
        <v>6.9319263091901853</v>
      </c>
      <c r="AE332" s="174">
        <v>45.551353630251548</v>
      </c>
      <c r="AF332">
        <v>0</v>
      </c>
      <c r="AG332" s="106">
        <v>6.2450385406099613</v>
      </c>
      <c r="AH332" s="106">
        <v>0</v>
      </c>
      <c r="AI332" s="106">
        <v>100</v>
      </c>
      <c r="AJ332">
        <v>40.24</v>
      </c>
      <c r="AK332">
        <v>28.71</v>
      </c>
      <c r="AL332">
        <v>57.68</v>
      </c>
      <c r="AM332">
        <v>126.62</v>
      </c>
      <c r="AN332" t="s">
        <v>1064</v>
      </c>
      <c r="AO332">
        <v>9.9</v>
      </c>
      <c r="AP332">
        <v>8.33</v>
      </c>
      <c r="AQ332">
        <v>12.806699999999999</v>
      </c>
      <c r="AR332" t="s">
        <v>1071</v>
      </c>
      <c r="AS332" t="s">
        <v>1074</v>
      </c>
      <c r="AT332" t="s">
        <v>1075</v>
      </c>
      <c r="AU332" t="s">
        <v>1078</v>
      </c>
      <c r="AV332" t="s">
        <v>1079</v>
      </c>
      <c r="AW332" t="s">
        <v>1083</v>
      </c>
      <c r="AX332" s="65">
        <f t="shared" ref="AX332:AX395" si="100">IF(AR332="LI01",583.5,1391.07)</f>
        <v>583.5</v>
      </c>
      <c r="AY332" s="65">
        <v>2862.47</v>
      </c>
      <c r="AZ332" s="106">
        <v>731.16865325597689</v>
      </c>
      <c r="BA332" s="65">
        <f t="shared" si="88"/>
        <v>4177.1386532559773</v>
      </c>
      <c r="BB332" s="65">
        <f t="shared" si="89"/>
        <v>16446.121346744025</v>
      </c>
      <c r="BC332" s="65">
        <f t="shared" si="90"/>
        <v>47.33</v>
      </c>
      <c r="BD332" s="65">
        <f t="shared" si="91"/>
        <v>23558.230000000003</v>
      </c>
      <c r="BE332" s="65">
        <f t="shared" si="92"/>
        <v>31744.309999999998</v>
      </c>
      <c r="BF332" s="65">
        <f t="shared" si="93"/>
        <v>71795.971346744016</v>
      </c>
      <c r="BG332" s="66">
        <f t="shared" si="94"/>
        <v>596.73409332228243</v>
      </c>
      <c r="BH332" s="66">
        <f t="shared" si="95"/>
        <v>28.355381632317282</v>
      </c>
      <c r="BI332" s="66">
        <f t="shared" si="96"/>
        <v>7.8883333333333333E-2</v>
      </c>
      <c r="BJ332" s="66">
        <f t="shared" si="97"/>
        <v>40.617637931034487</v>
      </c>
      <c r="BK332" s="66">
        <f t="shared" si="98"/>
        <v>54.731568965517241</v>
      </c>
      <c r="BL332" s="66">
        <f t="shared" si="99"/>
        <v>123.78615749438623</v>
      </c>
      <c r="BM332" s="207">
        <f t="shared" ref="BM332:BM395" si="101">R332+S332</f>
        <v>39873.18</v>
      </c>
    </row>
    <row r="333" spans="1:65" x14ac:dyDescent="0.35">
      <c r="A333" s="1">
        <v>498</v>
      </c>
      <c r="B333">
        <v>40</v>
      </c>
      <c r="C333" t="s">
        <v>37</v>
      </c>
      <c r="D333" t="s">
        <v>1546</v>
      </c>
      <c r="E333" s="6" t="s">
        <v>1107</v>
      </c>
      <c r="F333" s="7" t="s">
        <v>1108</v>
      </c>
      <c r="G333" s="6">
        <v>-30.03</v>
      </c>
      <c r="H333" s="6">
        <v>-51.23</v>
      </c>
      <c r="I333" s="6">
        <v>47</v>
      </c>
      <c r="J333" s="8">
        <v>23954.0527728093</v>
      </c>
      <c r="K333" t="s">
        <v>1166</v>
      </c>
      <c r="L333" t="s">
        <v>1062</v>
      </c>
      <c r="M333">
        <v>600</v>
      </c>
      <c r="N333">
        <v>600</v>
      </c>
      <c r="O333">
        <v>93.95</v>
      </c>
      <c r="P333">
        <v>13871.84</v>
      </c>
      <c r="Q333">
        <v>18875.330000000002</v>
      </c>
      <c r="R333">
        <v>5272.4</v>
      </c>
      <c r="S333">
        <v>34606.78</v>
      </c>
      <c r="T333">
        <v>0</v>
      </c>
      <c r="U333">
        <v>4744.55</v>
      </c>
      <c r="V333">
        <v>0</v>
      </c>
      <c r="W333" s="181">
        <f t="shared" si="85"/>
        <v>18616.39</v>
      </c>
      <c r="X333" s="181">
        <f t="shared" si="86"/>
        <v>31.027316666666664</v>
      </c>
      <c r="Y333" s="174">
        <v>77464.84</v>
      </c>
      <c r="Z333" s="181">
        <f t="shared" si="87"/>
        <v>129.10806666666667</v>
      </c>
      <c r="AA333" s="174">
        <v>0.12128082882505151</v>
      </c>
      <c r="AB333" s="174">
        <v>17.907272512277832</v>
      </c>
      <c r="AC333" s="174">
        <v>24.366318964836179</v>
      </c>
      <c r="AD333" s="174">
        <v>6.8061845864523827</v>
      </c>
      <c r="AE333" s="174">
        <v>44.674177342908088</v>
      </c>
      <c r="AF333">
        <v>0</v>
      </c>
      <c r="AG333" s="106">
        <v>6.124778673782842</v>
      </c>
      <c r="AH333" s="106">
        <v>0</v>
      </c>
      <c r="AI333" s="106">
        <v>100</v>
      </c>
      <c r="AJ333">
        <v>40.25</v>
      </c>
      <c r="AK333">
        <v>31.18</v>
      </c>
      <c r="AL333">
        <v>57.68</v>
      </c>
      <c r="AM333">
        <v>129.11000000000001</v>
      </c>
      <c r="AN333" t="s">
        <v>1065</v>
      </c>
      <c r="AO333">
        <v>9.9</v>
      </c>
      <c r="AP333">
        <v>8.33</v>
      </c>
      <c r="AQ333">
        <v>12.806699999999999</v>
      </c>
      <c r="AR333" t="s">
        <v>1071</v>
      </c>
      <c r="AS333" t="s">
        <v>1074</v>
      </c>
      <c r="AT333" t="s">
        <v>1075</v>
      </c>
      <c r="AU333" t="s">
        <v>1078</v>
      </c>
      <c r="AV333" t="s">
        <v>1079</v>
      </c>
      <c r="AW333" t="s">
        <v>1083</v>
      </c>
      <c r="AX333" s="65">
        <f t="shared" si="100"/>
        <v>583.5</v>
      </c>
      <c r="AY333" s="65">
        <v>2862.47</v>
      </c>
      <c r="AZ333" s="106">
        <v>766.5423124061075</v>
      </c>
      <c r="BA333" s="65">
        <f t="shared" si="88"/>
        <v>4212.5123124061074</v>
      </c>
      <c r="BB333" s="65">
        <f t="shared" si="89"/>
        <v>17849.84768759389</v>
      </c>
      <c r="BC333" s="65">
        <f t="shared" si="90"/>
        <v>93.95</v>
      </c>
      <c r="BD333" s="65">
        <f t="shared" si="91"/>
        <v>23564.230000000003</v>
      </c>
      <c r="BE333" s="65">
        <f t="shared" si="92"/>
        <v>31744.309999999998</v>
      </c>
      <c r="BF333" s="65">
        <f t="shared" si="93"/>
        <v>73252.32768759389</v>
      </c>
      <c r="BG333" s="66">
        <f t="shared" si="94"/>
        <v>601.78747320087245</v>
      </c>
      <c r="BH333" s="66">
        <f t="shared" si="95"/>
        <v>30.775599461368778</v>
      </c>
      <c r="BI333" s="66">
        <f t="shared" si="96"/>
        <v>0.15658333333333332</v>
      </c>
      <c r="BJ333" s="66">
        <f t="shared" si="97"/>
        <v>40.627982758620696</v>
      </c>
      <c r="BK333" s="66">
        <f t="shared" si="98"/>
        <v>54.731568965517241</v>
      </c>
      <c r="BL333" s="66">
        <f t="shared" si="99"/>
        <v>126.29711670274808</v>
      </c>
      <c r="BM333" s="207">
        <f t="shared" si="101"/>
        <v>39879.18</v>
      </c>
    </row>
    <row r="334" spans="1:65" x14ac:dyDescent="0.35">
      <c r="A334" s="1">
        <v>499</v>
      </c>
      <c r="B334">
        <v>40</v>
      </c>
      <c r="C334" t="s">
        <v>37</v>
      </c>
      <c r="D334" t="s">
        <v>1547</v>
      </c>
      <c r="E334" s="6" t="s">
        <v>1109</v>
      </c>
      <c r="F334" s="7" t="s">
        <v>1110</v>
      </c>
      <c r="G334" s="6">
        <v>-15.37</v>
      </c>
      <c r="H334" s="6">
        <v>-48.78</v>
      </c>
      <c r="I334" s="6">
        <v>770</v>
      </c>
      <c r="J334" s="8">
        <v>31081.371963744201</v>
      </c>
      <c r="K334" t="s">
        <v>1166</v>
      </c>
      <c r="L334" t="s">
        <v>1062</v>
      </c>
      <c r="M334">
        <v>600</v>
      </c>
      <c r="N334">
        <v>600</v>
      </c>
      <c r="O334">
        <v>0</v>
      </c>
      <c r="P334">
        <v>19439.39</v>
      </c>
      <c r="Q334">
        <v>18875.330000000002</v>
      </c>
      <c r="R334">
        <v>5266.4</v>
      </c>
      <c r="S334">
        <v>34606.78</v>
      </c>
      <c r="T334">
        <v>0</v>
      </c>
      <c r="U334">
        <v>4744.55</v>
      </c>
      <c r="V334">
        <v>0</v>
      </c>
      <c r="W334" s="181">
        <f t="shared" si="85"/>
        <v>24183.94</v>
      </c>
      <c r="X334" s="181">
        <f t="shared" si="86"/>
        <v>40.306566666666662</v>
      </c>
      <c r="Y334" s="174">
        <v>82932.44</v>
      </c>
      <c r="Z334" s="181">
        <f t="shared" si="87"/>
        <v>138.22073333333333</v>
      </c>
      <c r="AA334" s="174">
        <v>0</v>
      </c>
      <c r="AB334" s="174">
        <v>23.440031427991261</v>
      </c>
      <c r="AC334" s="174">
        <v>22.759887445732939</v>
      </c>
      <c r="AD334" s="174">
        <v>6.3502291744943218</v>
      </c>
      <c r="AE334" s="174">
        <v>41.728881967056559</v>
      </c>
      <c r="AF334">
        <v>0</v>
      </c>
      <c r="AG334" s="106">
        <v>5.720982042732615</v>
      </c>
      <c r="AH334" s="106">
        <v>0</v>
      </c>
      <c r="AI334" s="106">
        <v>100</v>
      </c>
      <c r="AJ334">
        <v>40.24</v>
      </c>
      <c r="AK334">
        <v>40.31</v>
      </c>
      <c r="AL334">
        <v>57.68</v>
      </c>
      <c r="AM334">
        <v>138.22</v>
      </c>
      <c r="AN334" t="s">
        <v>1066</v>
      </c>
      <c r="AO334">
        <v>9.9</v>
      </c>
      <c r="AP334">
        <v>8.33</v>
      </c>
      <c r="AQ334">
        <v>12.806699999999999</v>
      </c>
      <c r="AR334" t="s">
        <v>1071</v>
      </c>
      <c r="AS334" t="s">
        <v>1074</v>
      </c>
      <c r="AT334" t="s">
        <v>1075</v>
      </c>
      <c r="AU334" t="s">
        <v>1078</v>
      </c>
      <c r="AV334" t="s">
        <v>1079</v>
      </c>
      <c r="AW334" t="s">
        <v>1083</v>
      </c>
      <c r="AX334" s="65">
        <f t="shared" si="100"/>
        <v>583.5</v>
      </c>
      <c r="AY334" s="65">
        <v>2862.47</v>
      </c>
      <c r="AZ334" s="106">
        <v>985.36223990231031</v>
      </c>
      <c r="BA334" s="65">
        <f t="shared" si="88"/>
        <v>4431.33223990231</v>
      </c>
      <c r="BB334" s="65">
        <f t="shared" si="89"/>
        <v>23198.577760097687</v>
      </c>
      <c r="BC334" s="65">
        <f t="shared" si="90"/>
        <v>0</v>
      </c>
      <c r="BD334" s="65">
        <f t="shared" si="91"/>
        <v>23558.230000000003</v>
      </c>
      <c r="BE334" s="65">
        <f t="shared" si="92"/>
        <v>31744.309999999998</v>
      </c>
      <c r="BF334" s="65">
        <f t="shared" si="93"/>
        <v>78501.107760097686</v>
      </c>
      <c r="BG334" s="66">
        <f t="shared" si="94"/>
        <v>633.04746284318719</v>
      </c>
      <c r="BH334" s="66">
        <f t="shared" si="95"/>
        <v>39.99754786223739</v>
      </c>
      <c r="BI334" s="66">
        <f t="shared" si="96"/>
        <v>0</v>
      </c>
      <c r="BJ334" s="66">
        <f t="shared" si="97"/>
        <v>40.617637931034487</v>
      </c>
      <c r="BK334" s="66">
        <f t="shared" si="98"/>
        <v>54.731568965517241</v>
      </c>
      <c r="BL334" s="66">
        <f t="shared" si="99"/>
        <v>135.34673751740979</v>
      </c>
      <c r="BM334" s="207">
        <f t="shared" si="101"/>
        <v>39873.18</v>
      </c>
    </row>
    <row r="335" spans="1:65" x14ac:dyDescent="0.35">
      <c r="A335" s="1">
        <v>500</v>
      </c>
      <c r="B335">
        <v>40</v>
      </c>
      <c r="C335" t="s">
        <v>37</v>
      </c>
      <c r="D335" t="s">
        <v>1548</v>
      </c>
      <c r="E335" s="6" t="s">
        <v>1111</v>
      </c>
      <c r="F335" s="7" t="s">
        <v>1112</v>
      </c>
      <c r="G335" s="6">
        <v>-22.86</v>
      </c>
      <c r="H335" s="6">
        <v>-43.41</v>
      </c>
      <c r="I335" s="6">
        <v>45</v>
      </c>
      <c r="J335" s="8">
        <v>45016.2336447989</v>
      </c>
      <c r="K335" t="s">
        <v>1166</v>
      </c>
      <c r="L335" t="s">
        <v>1062</v>
      </c>
      <c r="M335">
        <v>600</v>
      </c>
      <c r="N335">
        <v>600</v>
      </c>
      <c r="O335">
        <v>0</v>
      </c>
      <c r="P335">
        <v>18674.87</v>
      </c>
      <c r="Q335">
        <v>18875.330000000002</v>
      </c>
      <c r="R335">
        <v>5262.4</v>
      </c>
      <c r="S335">
        <v>34606.78</v>
      </c>
      <c r="T335">
        <v>0</v>
      </c>
      <c r="U335">
        <v>4744.55</v>
      </c>
      <c r="V335">
        <v>0</v>
      </c>
      <c r="W335" s="181">
        <f t="shared" si="85"/>
        <v>23419.42</v>
      </c>
      <c r="X335" s="181">
        <f t="shared" si="86"/>
        <v>39.032366666666661</v>
      </c>
      <c r="Y335" s="174">
        <v>82163.92</v>
      </c>
      <c r="Z335" s="181">
        <f t="shared" si="87"/>
        <v>136.93986666666666</v>
      </c>
      <c r="AA335" s="174">
        <v>0</v>
      </c>
      <c r="AB335" s="174">
        <v>22.728796289174131</v>
      </c>
      <c r="AC335" s="174">
        <v>22.972771990430839</v>
      </c>
      <c r="AD335" s="174">
        <v>6.4047577087363887</v>
      </c>
      <c r="AE335" s="174">
        <v>42.119192949898213</v>
      </c>
      <c r="AF335">
        <v>0</v>
      </c>
      <c r="AG335" s="106">
        <v>5.7744932325526834</v>
      </c>
      <c r="AH335" s="106">
        <v>0</v>
      </c>
      <c r="AI335" s="106">
        <v>100</v>
      </c>
      <c r="AJ335">
        <v>40.229999999999997</v>
      </c>
      <c r="AK335">
        <v>39.03</v>
      </c>
      <c r="AL335">
        <v>57.68</v>
      </c>
      <c r="AM335">
        <v>136.94</v>
      </c>
      <c r="AN335" t="s">
        <v>1067</v>
      </c>
      <c r="AO335">
        <v>9.9</v>
      </c>
      <c r="AP335">
        <v>8.33</v>
      </c>
      <c r="AQ335">
        <v>12.806699999999999</v>
      </c>
      <c r="AR335" t="s">
        <v>1071</v>
      </c>
      <c r="AS335" t="s">
        <v>1074</v>
      </c>
      <c r="AT335" t="s">
        <v>1075</v>
      </c>
      <c r="AU335" t="s">
        <v>1078</v>
      </c>
      <c r="AV335" t="s">
        <v>1079</v>
      </c>
      <c r="AW335" t="s">
        <v>1083</v>
      </c>
      <c r="AX335" s="65">
        <f t="shared" si="100"/>
        <v>583.5</v>
      </c>
      <c r="AY335" s="65">
        <v>2862.47</v>
      </c>
      <c r="AZ335" s="106">
        <v>968.20986541194077</v>
      </c>
      <c r="BA335" s="65">
        <f t="shared" si="88"/>
        <v>4414.1798654119411</v>
      </c>
      <c r="BB335" s="65">
        <f t="shared" si="89"/>
        <v>22451.210134588058</v>
      </c>
      <c r="BC335" s="65">
        <f t="shared" si="90"/>
        <v>0</v>
      </c>
      <c r="BD335" s="65">
        <f t="shared" si="91"/>
        <v>23554.230000000003</v>
      </c>
      <c r="BE335" s="65">
        <f t="shared" si="92"/>
        <v>31744.309999999998</v>
      </c>
      <c r="BF335" s="65">
        <f t="shared" si="93"/>
        <v>77749.740134588064</v>
      </c>
      <c r="BG335" s="66">
        <f t="shared" si="94"/>
        <v>630.59712363027734</v>
      </c>
      <c r="BH335" s="66">
        <f t="shared" si="95"/>
        <v>38.708982990669064</v>
      </c>
      <c r="BI335" s="66">
        <f t="shared" si="96"/>
        <v>0</v>
      </c>
      <c r="BJ335" s="66">
        <f t="shared" si="97"/>
        <v>40.610741379310348</v>
      </c>
      <c r="BK335" s="66">
        <f t="shared" si="98"/>
        <v>54.731568965517241</v>
      </c>
      <c r="BL335" s="66">
        <f t="shared" si="99"/>
        <v>134.05127609411736</v>
      </c>
      <c r="BM335" s="207">
        <f t="shared" si="101"/>
        <v>39869.18</v>
      </c>
    </row>
    <row r="336" spans="1:65" x14ac:dyDescent="0.35">
      <c r="A336" s="1">
        <v>501</v>
      </c>
      <c r="B336">
        <v>40</v>
      </c>
      <c r="C336" t="s">
        <v>37</v>
      </c>
      <c r="D336" t="s">
        <v>1549</v>
      </c>
      <c r="E336" s="6" t="s">
        <v>1113</v>
      </c>
      <c r="F336" s="7" t="s">
        <v>1114</v>
      </c>
      <c r="G336" s="6">
        <v>-20.32</v>
      </c>
      <c r="H336" s="6">
        <v>-40.340000000000003</v>
      </c>
      <c r="I336" s="6">
        <v>9</v>
      </c>
      <c r="J336" s="8">
        <v>54061.366139626101</v>
      </c>
      <c r="K336" t="s">
        <v>1166</v>
      </c>
      <c r="L336" t="s">
        <v>1062</v>
      </c>
      <c r="M336">
        <v>600</v>
      </c>
      <c r="N336">
        <v>600</v>
      </c>
      <c r="O336">
        <v>0</v>
      </c>
      <c r="P336">
        <v>20224.79</v>
      </c>
      <c r="Q336">
        <v>18875.330000000002</v>
      </c>
      <c r="R336">
        <v>5264.2</v>
      </c>
      <c r="S336">
        <v>34606.78</v>
      </c>
      <c r="T336">
        <v>0</v>
      </c>
      <c r="U336">
        <v>4744.55</v>
      </c>
      <c r="V336">
        <v>0</v>
      </c>
      <c r="W336" s="181">
        <f t="shared" si="85"/>
        <v>24969.34</v>
      </c>
      <c r="X336" s="181">
        <f t="shared" si="86"/>
        <v>41.615566666666666</v>
      </c>
      <c r="Y336" s="174">
        <v>83715.64</v>
      </c>
      <c r="Z336" s="181">
        <f t="shared" si="87"/>
        <v>139.52606666666668</v>
      </c>
      <c r="AA336" s="174">
        <v>0</v>
      </c>
      <c r="AB336" s="174">
        <v>24.158914630527821</v>
      </c>
      <c r="AC336" s="174">
        <v>22.54695777276504</v>
      </c>
      <c r="AD336" s="174">
        <v>6.2881917882966656</v>
      </c>
      <c r="AE336" s="174">
        <v>41.338488244251607</v>
      </c>
      <c r="AF336">
        <v>0</v>
      </c>
      <c r="AG336" s="106">
        <v>5.6674595093581086</v>
      </c>
      <c r="AH336" s="106">
        <v>0</v>
      </c>
      <c r="AI336" s="106">
        <v>100</v>
      </c>
      <c r="AJ336">
        <v>40.229999999999997</v>
      </c>
      <c r="AK336">
        <v>41.62</v>
      </c>
      <c r="AL336">
        <v>57.68</v>
      </c>
      <c r="AM336">
        <v>139.53</v>
      </c>
      <c r="AN336" t="s">
        <v>1068</v>
      </c>
      <c r="AO336">
        <v>9.9</v>
      </c>
      <c r="AP336">
        <v>8.33</v>
      </c>
      <c r="AQ336">
        <v>12.806699999999999</v>
      </c>
      <c r="AR336" t="s">
        <v>1071</v>
      </c>
      <c r="AS336" t="s">
        <v>1074</v>
      </c>
      <c r="AT336" t="s">
        <v>1075</v>
      </c>
      <c r="AU336" t="s">
        <v>1078</v>
      </c>
      <c r="AV336" t="s">
        <v>1079</v>
      </c>
      <c r="AW336" t="s">
        <v>1083</v>
      </c>
      <c r="AX336" s="65">
        <f t="shared" si="100"/>
        <v>583.5</v>
      </c>
      <c r="AY336" s="65">
        <v>2862.47</v>
      </c>
      <c r="AZ336" s="106">
        <v>1014.2536202494714</v>
      </c>
      <c r="BA336" s="65">
        <f t="shared" si="88"/>
        <v>4460.2236202494714</v>
      </c>
      <c r="BB336" s="65">
        <f t="shared" si="89"/>
        <v>23955.08637975053</v>
      </c>
      <c r="BC336" s="65">
        <f t="shared" si="90"/>
        <v>0</v>
      </c>
      <c r="BD336" s="65">
        <f t="shared" si="91"/>
        <v>23556.030000000002</v>
      </c>
      <c r="BE336" s="65">
        <f t="shared" si="92"/>
        <v>31744.309999999998</v>
      </c>
      <c r="BF336" s="65">
        <f t="shared" si="93"/>
        <v>79255.416379750532</v>
      </c>
      <c r="BG336" s="66">
        <f t="shared" si="94"/>
        <v>637.1748028927816</v>
      </c>
      <c r="BH336" s="66">
        <f t="shared" si="95"/>
        <v>41.301873068535393</v>
      </c>
      <c r="BI336" s="66">
        <f t="shared" si="96"/>
        <v>0</v>
      </c>
      <c r="BJ336" s="66">
        <f t="shared" si="97"/>
        <v>40.613844827586213</v>
      </c>
      <c r="BK336" s="66">
        <f t="shared" si="98"/>
        <v>54.731568965517241</v>
      </c>
      <c r="BL336" s="66">
        <f t="shared" si="99"/>
        <v>136.64726962025955</v>
      </c>
      <c r="BM336" s="207">
        <f t="shared" si="101"/>
        <v>39870.979999999996</v>
      </c>
    </row>
    <row r="337" spans="1:65" x14ac:dyDescent="0.35">
      <c r="A337" s="1">
        <v>502</v>
      </c>
      <c r="B337">
        <v>40</v>
      </c>
      <c r="C337" t="s">
        <v>37</v>
      </c>
      <c r="D337" t="s">
        <v>1550</v>
      </c>
      <c r="E337" s="6" t="s">
        <v>1115</v>
      </c>
      <c r="F337" s="7" t="s">
        <v>1116</v>
      </c>
      <c r="G337" s="6">
        <v>-8.0500000000000007</v>
      </c>
      <c r="H337" s="6">
        <v>-34.880000000000003</v>
      </c>
      <c r="I337" s="6">
        <v>10</v>
      </c>
      <c r="J337" s="8">
        <v>63550.072249703</v>
      </c>
      <c r="K337" t="s">
        <v>1166</v>
      </c>
      <c r="L337" t="s">
        <v>1062</v>
      </c>
      <c r="M337">
        <v>600</v>
      </c>
      <c r="N337">
        <v>600</v>
      </c>
      <c r="O337">
        <v>0</v>
      </c>
      <c r="P337">
        <v>22498.400000000001</v>
      </c>
      <c r="Q337">
        <v>18875.330000000002</v>
      </c>
      <c r="R337">
        <v>5250.2</v>
      </c>
      <c r="S337">
        <v>34606.78</v>
      </c>
      <c r="T337">
        <v>0</v>
      </c>
      <c r="U337">
        <v>4744.55</v>
      </c>
      <c r="V337">
        <v>0</v>
      </c>
      <c r="W337" s="181">
        <f t="shared" si="85"/>
        <v>27242.95</v>
      </c>
      <c r="X337" s="181">
        <f t="shared" si="86"/>
        <v>45.404916666666665</v>
      </c>
      <c r="Y337" s="174">
        <v>85975.25</v>
      </c>
      <c r="Z337" s="181">
        <f t="shared" si="87"/>
        <v>143.29208333333332</v>
      </c>
      <c r="AA337" s="174">
        <v>0</v>
      </c>
      <c r="AB337" s="174">
        <v>26.168461272284759</v>
      </c>
      <c r="AC337" s="174">
        <v>21.95437640483744</v>
      </c>
      <c r="AD337" s="174">
        <v>6.1066411554488056</v>
      </c>
      <c r="AE337" s="174">
        <v>40.252026019115966</v>
      </c>
      <c r="AF337">
        <v>0</v>
      </c>
      <c r="AG337" s="106">
        <v>5.5185067795673763</v>
      </c>
      <c r="AH337" s="106">
        <v>0</v>
      </c>
      <c r="AI337" s="106">
        <v>100</v>
      </c>
      <c r="AJ337">
        <v>40.21</v>
      </c>
      <c r="AK337">
        <v>45.4</v>
      </c>
      <c r="AL337">
        <v>57.68</v>
      </c>
      <c r="AM337">
        <v>143.29</v>
      </c>
      <c r="AN337" t="s">
        <v>1069</v>
      </c>
      <c r="AO337">
        <v>9.9</v>
      </c>
      <c r="AP337">
        <v>8.33</v>
      </c>
      <c r="AQ337">
        <v>12.806699999999999</v>
      </c>
      <c r="AR337" t="s">
        <v>1071</v>
      </c>
      <c r="AS337" t="s">
        <v>1074</v>
      </c>
      <c r="AT337" t="s">
        <v>1075</v>
      </c>
      <c r="AU337" t="s">
        <v>1078</v>
      </c>
      <c r="AV337" t="s">
        <v>1079</v>
      </c>
      <c r="AW337" t="s">
        <v>1083</v>
      </c>
      <c r="AX337" s="65">
        <f t="shared" si="100"/>
        <v>583.5</v>
      </c>
      <c r="AY337" s="65">
        <v>2862.47</v>
      </c>
      <c r="AZ337" s="106">
        <v>1111.6788402050352</v>
      </c>
      <c r="BA337" s="65">
        <f t="shared" si="88"/>
        <v>4557.6488402050345</v>
      </c>
      <c r="BB337" s="65">
        <f t="shared" si="89"/>
        <v>26131.271159794967</v>
      </c>
      <c r="BC337" s="65">
        <f t="shared" si="90"/>
        <v>0</v>
      </c>
      <c r="BD337" s="65">
        <f t="shared" si="91"/>
        <v>23542.030000000002</v>
      </c>
      <c r="BE337" s="65">
        <f t="shared" si="92"/>
        <v>31744.309999999998</v>
      </c>
      <c r="BF337" s="65">
        <f t="shared" si="93"/>
        <v>81417.601159794969</v>
      </c>
      <c r="BG337" s="66">
        <f t="shared" si="94"/>
        <v>651.09269145786209</v>
      </c>
      <c r="BH337" s="66">
        <f t="shared" si="95"/>
        <v>45.05391579274994</v>
      </c>
      <c r="BI337" s="66">
        <f t="shared" si="96"/>
        <v>0</v>
      </c>
      <c r="BJ337" s="66">
        <f t="shared" si="97"/>
        <v>40.589706896551725</v>
      </c>
      <c r="BK337" s="66">
        <f t="shared" si="98"/>
        <v>54.731568965517241</v>
      </c>
      <c r="BL337" s="66">
        <f t="shared" si="99"/>
        <v>140.37517441343959</v>
      </c>
      <c r="BM337" s="207">
        <f t="shared" si="101"/>
        <v>39856.979999999996</v>
      </c>
    </row>
    <row r="338" spans="1:65" x14ac:dyDescent="0.35">
      <c r="A338" s="1">
        <v>503</v>
      </c>
      <c r="B338">
        <v>40</v>
      </c>
      <c r="C338" t="s">
        <v>37</v>
      </c>
      <c r="D338" t="s">
        <v>1551</v>
      </c>
      <c r="E338" s="6" t="s">
        <v>1117</v>
      </c>
      <c r="F338" s="7" t="s">
        <v>1118</v>
      </c>
      <c r="G338" s="6">
        <v>-3.8</v>
      </c>
      <c r="H338" s="6">
        <v>-38.53</v>
      </c>
      <c r="I338" s="6">
        <v>41</v>
      </c>
      <c r="J338" s="8">
        <v>71394.000753582499</v>
      </c>
      <c r="K338" t="s">
        <v>1166</v>
      </c>
      <c r="L338" t="s">
        <v>1062</v>
      </c>
      <c r="M338">
        <v>600</v>
      </c>
      <c r="N338">
        <v>600</v>
      </c>
      <c r="O338">
        <v>0</v>
      </c>
      <c r="P338">
        <v>23116.66</v>
      </c>
      <c r="Q338">
        <v>18875.330000000002</v>
      </c>
      <c r="R338">
        <v>5255.2</v>
      </c>
      <c r="S338">
        <v>34606.78</v>
      </c>
      <c r="T338">
        <v>0</v>
      </c>
      <c r="U338">
        <v>4744.55</v>
      </c>
      <c r="V338">
        <v>0</v>
      </c>
      <c r="W338" s="181">
        <f t="shared" si="85"/>
        <v>27861.21</v>
      </c>
      <c r="X338" s="181">
        <f t="shared" si="86"/>
        <v>46.43535</v>
      </c>
      <c r="Y338" s="174">
        <v>86598.51</v>
      </c>
      <c r="Z338" s="181">
        <f t="shared" si="87"/>
        <v>144.33085</v>
      </c>
      <c r="AA338" s="174">
        <v>0</v>
      </c>
      <c r="AB338" s="174">
        <v>26.694062057187821</v>
      </c>
      <c r="AC338" s="174">
        <v>21.79636808993596</v>
      </c>
      <c r="AD338" s="174">
        <v>6.0684646883647311</v>
      </c>
      <c r="AE338" s="174">
        <v>39.96232729639344</v>
      </c>
      <c r="AF338">
        <v>0</v>
      </c>
      <c r="AG338" s="106">
        <v>5.478789415660847</v>
      </c>
      <c r="AH338" s="106">
        <v>0</v>
      </c>
      <c r="AI338" s="106">
        <v>100</v>
      </c>
      <c r="AJ338">
        <v>40.22</v>
      </c>
      <c r="AK338">
        <v>46.44</v>
      </c>
      <c r="AL338">
        <v>57.68</v>
      </c>
      <c r="AM338">
        <v>144.33000000000001</v>
      </c>
      <c r="AN338" t="s">
        <v>1070</v>
      </c>
      <c r="AO338">
        <v>9.9</v>
      </c>
      <c r="AP338">
        <v>8.33</v>
      </c>
      <c r="AQ338">
        <v>12.806699999999999</v>
      </c>
      <c r="AR338" t="s">
        <v>1071</v>
      </c>
      <c r="AS338" t="s">
        <v>1074</v>
      </c>
      <c r="AT338" t="s">
        <v>1075</v>
      </c>
      <c r="AU338" t="s">
        <v>1078</v>
      </c>
      <c r="AV338" t="s">
        <v>1079</v>
      </c>
      <c r="AW338" t="s">
        <v>1083</v>
      </c>
      <c r="AX338" s="65">
        <f t="shared" si="100"/>
        <v>583.5</v>
      </c>
      <c r="AY338" s="65">
        <v>2862.47</v>
      </c>
      <c r="AZ338" s="106">
        <v>1119.8748447073353</v>
      </c>
      <c r="BA338" s="65">
        <f t="shared" si="88"/>
        <v>4565.8448447073351</v>
      </c>
      <c r="BB338" s="65">
        <f t="shared" si="89"/>
        <v>26741.335155292665</v>
      </c>
      <c r="BC338" s="65">
        <f t="shared" si="90"/>
        <v>0</v>
      </c>
      <c r="BD338" s="65">
        <f t="shared" si="91"/>
        <v>23547.030000000002</v>
      </c>
      <c r="BE338" s="65">
        <f t="shared" si="92"/>
        <v>31744.309999999998</v>
      </c>
      <c r="BF338" s="65">
        <f t="shared" si="93"/>
        <v>82032.665155292663</v>
      </c>
      <c r="BG338" s="66">
        <f t="shared" si="94"/>
        <v>652.263549243905</v>
      </c>
      <c r="BH338" s="66">
        <f t="shared" si="95"/>
        <v>46.105750267745975</v>
      </c>
      <c r="BI338" s="66">
        <f t="shared" si="96"/>
        <v>0</v>
      </c>
      <c r="BJ338" s="66">
        <f t="shared" si="97"/>
        <v>40.598327586206899</v>
      </c>
      <c r="BK338" s="66">
        <f t="shared" si="98"/>
        <v>54.731568965517241</v>
      </c>
      <c r="BL338" s="66">
        <f t="shared" si="99"/>
        <v>141.43562957809081</v>
      </c>
      <c r="BM338" s="207">
        <f t="shared" si="101"/>
        <v>39861.979999999996</v>
      </c>
    </row>
    <row r="339" spans="1:65" x14ac:dyDescent="0.35">
      <c r="A339" s="1">
        <v>504</v>
      </c>
      <c r="B339">
        <v>41</v>
      </c>
      <c r="C339" t="s">
        <v>37</v>
      </c>
      <c r="D339" t="s">
        <v>1552</v>
      </c>
      <c r="E339" s="6" t="s">
        <v>1104</v>
      </c>
      <c r="F339" s="7" t="s">
        <v>1105</v>
      </c>
      <c r="G339" s="6">
        <v>-22.74</v>
      </c>
      <c r="H339" s="6">
        <v>-45.59</v>
      </c>
      <c r="I339" s="6">
        <v>1642</v>
      </c>
      <c r="J339" s="8">
        <v>3495.45982983364</v>
      </c>
      <c r="K339" t="s">
        <v>1166</v>
      </c>
      <c r="L339" t="s">
        <v>1062</v>
      </c>
      <c r="M339">
        <v>600</v>
      </c>
      <c r="N339">
        <v>600</v>
      </c>
      <c r="O339">
        <v>41.55</v>
      </c>
      <c r="P339">
        <v>10867.75</v>
      </c>
      <c r="Q339">
        <v>18875.330000000002</v>
      </c>
      <c r="R339">
        <v>5265.2</v>
      </c>
      <c r="S339">
        <v>34606.78</v>
      </c>
      <c r="T339">
        <v>0</v>
      </c>
      <c r="U339">
        <v>4462.05</v>
      </c>
      <c r="V339">
        <v>0</v>
      </c>
      <c r="W339" s="181">
        <f t="shared" si="85"/>
        <v>15329.8</v>
      </c>
      <c r="X339" s="181">
        <f t="shared" si="86"/>
        <v>25.549666666666667</v>
      </c>
      <c r="Y339" s="174">
        <v>74118.649999999994</v>
      </c>
      <c r="Z339" s="181">
        <f t="shared" si="87"/>
        <v>123.53108333333333</v>
      </c>
      <c r="AA339" s="174">
        <v>5.6058765236549783E-2</v>
      </c>
      <c r="AB339" s="174">
        <v>14.662638890481681</v>
      </c>
      <c r="AC339" s="174">
        <v>25.466370474907471</v>
      </c>
      <c r="AD339" s="174">
        <v>7.1037451437661101</v>
      </c>
      <c r="AE339" s="174">
        <v>46.691055490082462</v>
      </c>
      <c r="AF339">
        <v>0</v>
      </c>
      <c r="AG339" s="106">
        <v>6.0201447274066657</v>
      </c>
      <c r="AH339" s="106">
        <v>0</v>
      </c>
      <c r="AI339" s="106">
        <v>100</v>
      </c>
      <c r="AJ339">
        <v>40.229999999999997</v>
      </c>
      <c r="AK339">
        <v>25.62</v>
      </c>
      <c r="AL339">
        <v>57.68</v>
      </c>
      <c r="AM339">
        <v>123.53</v>
      </c>
      <c r="AN339" t="s">
        <v>1063</v>
      </c>
      <c r="AO339">
        <v>9.9</v>
      </c>
      <c r="AP339">
        <v>8.33</v>
      </c>
      <c r="AQ339">
        <v>12.806699999999999</v>
      </c>
      <c r="AR339" t="s">
        <v>1071</v>
      </c>
      <c r="AS339" t="s">
        <v>1074</v>
      </c>
      <c r="AT339" t="s">
        <v>1075</v>
      </c>
      <c r="AU339" t="s">
        <v>1078</v>
      </c>
      <c r="AV339" t="s">
        <v>1079</v>
      </c>
      <c r="AW339" t="s">
        <v>1084</v>
      </c>
      <c r="AX339" s="65">
        <f t="shared" si="100"/>
        <v>583.5</v>
      </c>
      <c r="AY339" s="65">
        <v>2862.47</v>
      </c>
      <c r="AZ339" s="106">
        <v>542.13159016066857</v>
      </c>
      <c r="BA339" s="65">
        <f t="shared" si="88"/>
        <v>3988.1015901606684</v>
      </c>
      <c r="BB339" s="65">
        <f t="shared" si="89"/>
        <v>14787.668409839331</v>
      </c>
      <c r="BC339" s="65">
        <f t="shared" si="90"/>
        <v>41.55</v>
      </c>
      <c r="BD339" s="65">
        <f t="shared" si="91"/>
        <v>23557.030000000002</v>
      </c>
      <c r="BE339" s="65">
        <f t="shared" si="92"/>
        <v>31744.309999999998</v>
      </c>
      <c r="BF339" s="65">
        <f t="shared" si="93"/>
        <v>70130.548409839321</v>
      </c>
      <c r="BG339" s="66">
        <f t="shared" si="94"/>
        <v>569.72879859438115</v>
      </c>
      <c r="BH339" s="66">
        <f t="shared" si="95"/>
        <v>25.495980016964364</v>
      </c>
      <c r="BI339" s="66">
        <f t="shared" si="96"/>
        <v>6.9249999999999992E-2</v>
      </c>
      <c r="BJ339" s="66">
        <f t="shared" si="97"/>
        <v>40.615568965517248</v>
      </c>
      <c r="BK339" s="66">
        <f t="shared" si="98"/>
        <v>54.731568965517241</v>
      </c>
      <c r="BL339" s="66">
        <f t="shared" si="99"/>
        <v>120.914738637654</v>
      </c>
      <c r="BM339" s="207">
        <f t="shared" si="101"/>
        <v>39871.979999999996</v>
      </c>
    </row>
    <row r="340" spans="1:65" x14ac:dyDescent="0.35">
      <c r="A340" s="1">
        <v>505</v>
      </c>
      <c r="B340">
        <v>41</v>
      </c>
      <c r="C340" t="s">
        <v>37</v>
      </c>
      <c r="D340" t="s">
        <v>1553</v>
      </c>
      <c r="E340" s="6" t="s">
        <v>1104</v>
      </c>
      <c r="F340" s="7" t="s">
        <v>1106</v>
      </c>
      <c r="G340" s="6">
        <v>-23.85</v>
      </c>
      <c r="H340" s="6">
        <v>-46.64</v>
      </c>
      <c r="I340" s="6">
        <v>792</v>
      </c>
      <c r="J340" s="8">
        <v>14172.2970393051</v>
      </c>
      <c r="K340" t="s">
        <v>1166</v>
      </c>
      <c r="L340" t="s">
        <v>1062</v>
      </c>
      <c r="M340">
        <v>600</v>
      </c>
      <c r="N340">
        <v>600</v>
      </c>
      <c r="O340">
        <v>2.29</v>
      </c>
      <c r="P340">
        <v>13928.4</v>
      </c>
      <c r="Q340">
        <v>18875.330000000002</v>
      </c>
      <c r="R340">
        <v>5266.4</v>
      </c>
      <c r="S340">
        <v>34606.78</v>
      </c>
      <c r="T340">
        <v>0</v>
      </c>
      <c r="U340">
        <v>4462.05</v>
      </c>
      <c r="V340">
        <v>0</v>
      </c>
      <c r="W340" s="181">
        <f t="shared" si="85"/>
        <v>18390.45</v>
      </c>
      <c r="X340" s="181">
        <f t="shared" si="86"/>
        <v>30.650750000000002</v>
      </c>
      <c r="Y340" s="174">
        <v>77141.240000000005</v>
      </c>
      <c r="Z340" s="181">
        <f t="shared" si="87"/>
        <v>128.56873333333334</v>
      </c>
      <c r="AA340" s="174">
        <v>2.968580748766807E-3</v>
      </c>
      <c r="AB340" s="174">
        <v>18.05571183455179</v>
      </c>
      <c r="AC340" s="174">
        <v>24.468533303327771</v>
      </c>
      <c r="AD340" s="174">
        <v>6.8269579280810104</v>
      </c>
      <c r="AE340" s="174">
        <v>44.861581172405323</v>
      </c>
      <c r="AF340">
        <v>0</v>
      </c>
      <c r="AG340" s="106">
        <v>5.7842601441200587</v>
      </c>
      <c r="AH340" s="106">
        <v>0</v>
      </c>
      <c r="AI340" s="106">
        <v>100</v>
      </c>
      <c r="AJ340">
        <v>40.24</v>
      </c>
      <c r="AK340">
        <v>30.65</v>
      </c>
      <c r="AL340">
        <v>57.68</v>
      </c>
      <c r="AM340">
        <v>128.57</v>
      </c>
      <c r="AN340" t="s">
        <v>1064</v>
      </c>
      <c r="AO340">
        <v>9.9</v>
      </c>
      <c r="AP340">
        <v>8.33</v>
      </c>
      <c r="AQ340">
        <v>12.806699999999999</v>
      </c>
      <c r="AR340" t="s">
        <v>1071</v>
      </c>
      <c r="AS340" t="s">
        <v>1074</v>
      </c>
      <c r="AT340" t="s">
        <v>1075</v>
      </c>
      <c r="AU340" t="s">
        <v>1078</v>
      </c>
      <c r="AV340" t="s">
        <v>1079</v>
      </c>
      <c r="AW340" t="s">
        <v>1084</v>
      </c>
      <c r="AX340" s="65">
        <f t="shared" si="100"/>
        <v>583.5</v>
      </c>
      <c r="AY340" s="65">
        <v>2862.47</v>
      </c>
      <c r="AZ340" s="106">
        <v>737.69219541879363</v>
      </c>
      <c r="BA340" s="65">
        <f t="shared" si="88"/>
        <v>4183.662195418794</v>
      </c>
      <c r="BB340" s="65">
        <f t="shared" si="89"/>
        <v>17652.757804581208</v>
      </c>
      <c r="BC340" s="65">
        <f t="shared" si="90"/>
        <v>2.29</v>
      </c>
      <c r="BD340" s="65">
        <f t="shared" si="91"/>
        <v>23558.230000000003</v>
      </c>
      <c r="BE340" s="65">
        <f t="shared" si="92"/>
        <v>31744.309999999998</v>
      </c>
      <c r="BF340" s="65">
        <f t="shared" si="93"/>
        <v>72957.577804581204</v>
      </c>
      <c r="BG340" s="66">
        <f t="shared" si="94"/>
        <v>597.66602791697062</v>
      </c>
      <c r="BH340" s="66">
        <f t="shared" si="95"/>
        <v>30.435789318243462</v>
      </c>
      <c r="BI340" s="66">
        <f t="shared" si="96"/>
        <v>3.8166666666666666E-3</v>
      </c>
      <c r="BJ340" s="66">
        <f t="shared" si="97"/>
        <v>40.617637931034487</v>
      </c>
      <c r="BK340" s="66">
        <f t="shared" si="98"/>
        <v>54.731568965517241</v>
      </c>
      <c r="BL340" s="66">
        <f t="shared" si="99"/>
        <v>125.78892724927793</v>
      </c>
      <c r="BM340" s="207">
        <f t="shared" si="101"/>
        <v>39873.18</v>
      </c>
    </row>
    <row r="341" spans="1:65" x14ac:dyDescent="0.35">
      <c r="A341" s="1">
        <v>506</v>
      </c>
      <c r="B341">
        <v>41</v>
      </c>
      <c r="C341" t="s">
        <v>37</v>
      </c>
      <c r="D341" t="s">
        <v>1554</v>
      </c>
      <c r="E341" s="6" t="s">
        <v>1107</v>
      </c>
      <c r="F341" s="7" t="s">
        <v>1108</v>
      </c>
      <c r="G341" s="6">
        <v>-30.03</v>
      </c>
      <c r="H341" s="6">
        <v>-51.23</v>
      </c>
      <c r="I341" s="6">
        <v>47</v>
      </c>
      <c r="J341" s="8">
        <v>23954.0527728093</v>
      </c>
      <c r="K341" t="s">
        <v>1166</v>
      </c>
      <c r="L341" t="s">
        <v>1062</v>
      </c>
      <c r="M341">
        <v>600</v>
      </c>
      <c r="N341">
        <v>600</v>
      </c>
      <c r="O341">
        <v>7.34</v>
      </c>
      <c r="P341">
        <v>14868.62</v>
      </c>
      <c r="Q341">
        <v>18875.330000000002</v>
      </c>
      <c r="R341">
        <v>5272.4</v>
      </c>
      <c r="S341">
        <v>34606.78</v>
      </c>
      <c r="T341">
        <v>0</v>
      </c>
      <c r="U341">
        <v>4462.05</v>
      </c>
      <c r="V341">
        <v>0</v>
      </c>
      <c r="W341" s="181">
        <f t="shared" si="85"/>
        <v>19330.670000000002</v>
      </c>
      <c r="X341" s="181">
        <f t="shared" si="86"/>
        <v>32.217783333333337</v>
      </c>
      <c r="Y341" s="174">
        <v>78092.5</v>
      </c>
      <c r="Z341" s="181">
        <f t="shared" si="87"/>
        <v>130.15416666666667</v>
      </c>
      <c r="AA341" s="174">
        <v>9.3991100297723847E-3</v>
      </c>
      <c r="AB341" s="174">
        <v>19.039754137721289</v>
      </c>
      <c r="AC341" s="174">
        <v>24.170477318564529</v>
      </c>
      <c r="AD341" s="174">
        <v>6.7514806159362282</v>
      </c>
      <c r="AE341" s="174">
        <v>44.315113487210681</v>
      </c>
      <c r="AF341">
        <v>0</v>
      </c>
      <c r="AG341" s="106">
        <v>5.7138009411915363</v>
      </c>
      <c r="AH341" s="106">
        <v>0</v>
      </c>
      <c r="AI341" s="106">
        <v>100</v>
      </c>
      <c r="AJ341">
        <v>40.25</v>
      </c>
      <c r="AK341">
        <v>32.229999999999997</v>
      </c>
      <c r="AL341">
        <v>57.68</v>
      </c>
      <c r="AM341">
        <v>130.15</v>
      </c>
      <c r="AN341" t="s">
        <v>1065</v>
      </c>
      <c r="AO341">
        <v>9.9</v>
      </c>
      <c r="AP341">
        <v>8.33</v>
      </c>
      <c r="AQ341">
        <v>12.806699999999999</v>
      </c>
      <c r="AR341" t="s">
        <v>1071</v>
      </c>
      <c r="AS341" t="s">
        <v>1074</v>
      </c>
      <c r="AT341" t="s">
        <v>1075</v>
      </c>
      <c r="AU341" t="s">
        <v>1078</v>
      </c>
      <c r="AV341" t="s">
        <v>1079</v>
      </c>
      <c r="AW341" t="s">
        <v>1084</v>
      </c>
      <c r="AX341" s="65">
        <f t="shared" si="100"/>
        <v>583.5</v>
      </c>
      <c r="AY341" s="65">
        <v>2862.47</v>
      </c>
      <c r="AZ341" s="106">
        <v>776.37061623066586</v>
      </c>
      <c r="BA341" s="65">
        <f t="shared" si="88"/>
        <v>4222.3406162306655</v>
      </c>
      <c r="BB341" s="65">
        <f t="shared" si="89"/>
        <v>18554.299383769336</v>
      </c>
      <c r="BC341" s="65">
        <f t="shared" si="90"/>
        <v>7.34</v>
      </c>
      <c r="BD341" s="65">
        <f t="shared" si="91"/>
        <v>23564.230000000003</v>
      </c>
      <c r="BE341" s="65">
        <f t="shared" si="92"/>
        <v>31744.309999999998</v>
      </c>
      <c r="BF341" s="65">
        <f t="shared" si="93"/>
        <v>73870.159383769336</v>
      </c>
      <c r="BG341" s="66">
        <f t="shared" si="94"/>
        <v>603.19151660438081</v>
      </c>
      <c r="BH341" s="66">
        <f t="shared" si="95"/>
        <v>31.990171351326442</v>
      </c>
      <c r="BI341" s="66">
        <f t="shared" si="96"/>
        <v>1.2233333333333334E-2</v>
      </c>
      <c r="BJ341" s="66">
        <f t="shared" si="97"/>
        <v>40.627982758620696</v>
      </c>
      <c r="BK341" s="66">
        <f t="shared" si="98"/>
        <v>54.731568965517241</v>
      </c>
      <c r="BL341" s="66">
        <f t="shared" si="99"/>
        <v>127.36234376511955</v>
      </c>
      <c r="BM341" s="207">
        <f t="shared" si="101"/>
        <v>39879.18</v>
      </c>
    </row>
    <row r="342" spans="1:65" x14ac:dyDescent="0.35">
      <c r="A342" s="1">
        <v>507</v>
      </c>
      <c r="B342">
        <v>41</v>
      </c>
      <c r="C342" t="s">
        <v>37</v>
      </c>
      <c r="D342" t="s">
        <v>1555</v>
      </c>
      <c r="E342" s="6" t="s">
        <v>1109</v>
      </c>
      <c r="F342" s="7" t="s">
        <v>1110</v>
      </c>
      <c r="G342" s="6">
        <v>-15.37</v>
      </c>
      <c r="H342" s="6">
        <v>-48.78</v>
      </c>
      <c r="I342" s="6">
        <v>770</v>
      </c>
      <c r="J342" s="8">
        <v>31081.371963744201</v>
      </c>
      <c r="K342" t="s">
        <v>1166</v>
      </c>
      <c r="L342" t="s">
        <v>1062</v>
      </c>
      <c r="M342">
        <v>600</v>
      </c>
      <c r="N342">
        <v>600</v>
      </c>
      <c r="O342">
        <v>0</v>
      </c>
      <c r="P342">
        <v>19040.849999999999</v>
      </c>
      <c r="Q342">
        <v>18875.330000000002</v>
      </c>
      <c r="R342">
        <v>5266.4</v>
      </c>
      <c r="S342">
        <v>34606.78</v>
      </c>
      <c r="T342">
        <v>0</v>
      </c>
      <c r="U342">
        <v>4462.05</v>
      </c>
      <c r="V342">
        <v>0</v>
      </c>
      <c r="W342" s="181">
        <f t="shared" si="85"/>
        <v>23502.899999999998</v>
      </c>
      <c r="X342" s="181">
        <f t="shared" si="86"/>
        <v>39.171499999999995</v>
      </c>
      <c r="Y342" s="174">
        <v>82251.399999999994</v>
      </c>
      <c r="Z342" s="181">
        <f t="shared" si="87"/>
        <v>137.08566666666667</v>
      </c>
      <c r="AA342" s="174">
        <v>0</v>
      </c>
      <c r="AB342" s="174">
        <v>23.149575569534381</v>
      </c>
      <c r="AC342" s="174">
        <v>22.94833887325931</v>
      </c>
      <c r="AD342" s="174">
        <v>6.4028089491485858</v>
      </c>
      <c r="AE342" s="174">
        <v>42.074396302069033</v>
      </c>
      <c r="AF342">
        <v>0</v>
      </c>
      <c r="AG342" s="106">
        <v>5.4248924638364819</v>
      </c>
      <c r="AH342" s="106">
        <v>0</v>
      </c>
      <c r="AI342" s="106">
        <v>100</v>
      </c>
      <c r="AJ342">
        <v>40.24</v>
      </c>
      <c r="AK342">
        <v>39.17</v>
      </c>
      <c r="AL342">
        <v>57.68</v>
      </c>
      <c r="AM342">
        <v>137.09</v>
      </c>
      <c r="AN342" t="s">
        <v>1066</v>
      </c>
      <c r="AO342">
        <v>9.9</v>
      </c>
      <c r="AP342">
        <v>8.33</v>
      </c>
      <c r="AQ342">
        <v>12.806699999999999</v>
      </c>
      <c r="AR342" t="s">
        <v>1071</v>
      </c>
      <c r="AS342" t="s">
        <v>1074</v>
      </c>
      <c r="AT342" t="s">
        <v>1075</v>
      </c>
      <c r="AU342" t="s">
        <v>1078</v>
      </c>
      <c r="AV342" t="s">
        <v>1079</v>
      </c>
      <c r="AW342" t="s">
        <v>1084</v>
      </c>
      <c r="AX342" s="65">
        <f t="shared" si="100"/>
        <v>583.5</v>
      </c>
      <c r="AY342" s="65">
        <v>2862.47</v>
      </c>
      <c r="AZ342" s="106">
        <v>985.03979394953251</v>
      </c>
      <c r="BA342" s="65">
        <f t="shared" si="88"/>
        <v>4431.0097939495317</v>
      </c>
      <c r="BB342" s="65">
        <f t="shared" si="89"/>
        <v>22517.860206050464</v>
      </c>
      <c r="BC342" s="65">
        <f t="shared" si="90"/>
        <v>0</v>
      </c>
      <c r="BD342" s="65">
        <f t="shared" si="91"/>
        <v>23558.230000000003</v>
      </c>
      <c r="BE342" s="65">
        <f t="shared" si="92"/>
        <v>31744.309999999998</v>
      </c>
      <c r="BF342" s="65">
        <f t="shared" si="93"/>
        <v>77820.390206050462</v>
      </c>
      <c r="BG342" s="66">
        <f t="shared" si="94"/>
        <v>633.00139913564738</v>
      </c>
      <c r="BH342" s="66">
        <f t="shared" si="95"/>
        <v>38.823896906983556</v>
      </c>
      <c r="BI342" s="66">
        <f t="shared" si="96"/>
        <v>0</v>
      </c>
      <c r="BJ342" s="66">
        <f t="shared" si="97"/>
        <v>40.617637931034487</v>
      </c>
      <c r="BK342" s="66">
        <f t="shared" si="98"/>
        <v>54.731568965517241</v>
      </c>
      <c r="BL342" s="66">
        <f t="shared" si="99"/>
        <v>134.17308656215596</v>
      </c>
      <c r="BM342" s="207">
        <f t="shared" si="101"/>
        <v>39873.18</v>
      </c>
    </row>
    <row r="343" spans="1:65" x14ac:dyDescent="0.35">
      <c r="A343" s="1">
        <v>508</v>
      </c>
      <c r="B343">
        <v>41</v>
      </c>
      <c r="C343" t="s">
        <v>37</v>
      </c>
      <c r="D343" t="s">
        <v>1556</v>
      </c>
      <c r="E343" s="6" t="s">
        <v>1111</v>
      </c>
      <c r="F343" s="7" t="s">
        <v>1112</v>
      </c>
      <c r="G343" s="6">
        <v>-22.86</v>
      </c>
      <c r="H343" s="6">
        <v>-43.41</v>
      </c>
      <c r="I343" s="6">
        <v>45</v>
      </c>
      <c r="J343" s="8">
        <v>45016.2336447989</v>
      </c>
      <c r="K343" t="s">
        <v>1166</v>
      </c>
      <c r="L343" t="s">
        <v>1062</v>
      </c>
      <c r="M343">
        <v>600</v>
      </c>
      <c r="N343">
        <v>600</v>
      </c>
      <c r="O343">
        <v>0</v>
      </c>
      <c r="P343">
        <v>18512.080000000002</v>
      </c>
      <c r="Q343">
        <v>18875.330000000002</v>
      </c>
      <c r="R343">
        <v>5262.4</v>
      </c>
      <c r="S343">
        <v>34606.78</v>
      </c>
      <c r="T343">
        <v>0</v>
      </c>
      <c r="U343">
        <v>4462.05</v>
      </c>
      <c r="V343">
        <v>0</v>
      </c>
      <c r="W343" s="181">
        <f t="shared" si="85"/>
        <v>22974.13</v>
      </c>
      <c r="X343" s="181">
        <f t="shared" si="86"/>
        <v>38.290216666666666</v>
      </c>
      <c r="Y343" s="174">
        <v>81718.63</v>
      </c>
      <c r="Z343" s="181">
        <f t="shared" si="87"/>
        <v>136.19771666666668</v>
      </c>
      <c r="AA343" s="174">
        <v>0</v>
      </c>
      <c r="AB343" s="174">
        <v>22.65343900160833</v>
      </c>
      <c r="AC343" s="174">
        <v>23.097952082652391</v>
      </c>
      <c r="AD343" s="174">
        <v>6.4396576398796688</v>
      </c>
      <c r="AE343" s="174">
        <v>42.348703104787717</v>
      </c>
      <c r="AF343">
        <v>0</v>
      </c>
      <c r="AG343" s="106">
        <v>5.4602604081835437</v>
      </c>
      <c r="AH343" s="106">
        <v>0</v>
      </c>
      <c r="AI343" s="106">
        <v>100</v>
      </c>
      <c r="AJ343">
        <v>40.229999999999997</v>
      </c>
      <c r="AK343">
        <v>38.29</v>
      </c>
      <c r="AL343">
        <v>57.68</v>
      </c>
      <c r="AM343">
        <v>136.19999999999999</v>
      </c>
      <c r="AN343" t="s">
        <v>1067</v>
      </c>
      <c r="AO343">
        <v>9.9</v>
      </c>
      <c r="AP343">
        <v>8.33</v>
      </c>
      <c r="AQ343">
        <v>12.806699999999999</v>
      </c>
      <c r="AR343" t="s">
        <v>1071</v>
      </c>
      <c r="AS343" t="s">
        <v>1074</v>
      </c>
      <c r="AT343" t="s">
        <v>1075</v>
      </c>
      <c r="AU343" t="s">
        <v>1078</v>
      </c>
      <c r="AV343" t="s">
        <v>1079</v>
      </c>
      <c r="AW343" t="s">
        <v>1084</v>
      </c>
      <c r="AX343" s="65">
        <f t="shared" si="100"/>
        <v>583.5</v>
      </c>
      <c r="AY343" s="65">
        <v>2862.47</v>
      </c>
      <c r="AZ343" s="106">
        <v>967.47640083327428</v>
      </c>
      <c r="BA343" s="65">
        <f t="shared" si="88"/>
        <v>4413.4464008332743</v>
      </c>
      <c r="BB343" s="65">
        <f t="shared" si="89"/>
        <v>22006.653599166726</v>
      </c>
      <c r="BC343" s="65">
        <f t="shared" si="90"/>
        <v>0</v>
      </c>
      <c r="BD343" s="65">
        <f t="shared" si="91"/>
        <v>23554.230000000003</v>
      </c>
      <c r="BE343" s="65">
        <f t="shared" si="92"/>
        <v>31744.309999999998</v>
      </c>
      <c r="BF343" s="65">
        <f t="shared" si="93"/>
        <v>77305.183599166732</v>
      </c>
      <c r="BG343" s="66">
        <f t="shared" si="94"/>
        <v>630.49234297618204</v>
      </c>
      <c r="BH343" s="66">
        <f t="shared" si="95"/>
        <v>37.942506205459871</v>
      </c>
      <c r="BI343" s="66">
        <f t="shared" si="96"/>
        <v>0</v>
      </c>
      <c r="BJ343" s="66">
        <f t="shared" si="97"/>
        <v>40.610741379310348</v>
      </c>
      <c r="BK343" s="66">
        <f t="shared" si="98"/>
        <v>54.731568965517241</v>
      </c>
      <c r="BL343" s="66">
        <f t="shared" si="99"/>
        <v>133.28479930890816</v>
      </c>
      <c r="BM343" s="207">
        <f t="shared" si="101"/>
        <v>39869.18</v>
      </c>
    </row>
    <row r="344" spans="1:65" x14ac:dyDescent="0.35">
      <c r="A344" s="1">
        <v>509</v>
      </c>
      <c r="B344">
        <v>41</v>
      </c>
      <c r="C344" t="s">
        <v>37</v>
      </c>
      <c r="D344" t="s">
        <v>1557</v>
      </c>
      <c r="E344" s="6" t="s">
        <v>1113</v>
      </c>
      <c r="F344" s="7" t="s">
        <v>1114</v>
      </c>
      <c r="G344" s="6">
        <v>-20.32</v>
      </c>
      <c r="H344" s="6">
        <v>-40.340000000000003</v>
      </c>
      <c r="I344" s="6">
        <v>9</v>
      </c>
      <c r="J344" s="8">
        <v>54061.366139626101</v>
      </c>
      <c r="K344" t="s">
        <v>1166</v>
      </c>
      <c r="L344" t="s">
        <v>1062</v>
      </c>
      <c r="M344">
        <v>600</v>
      </c>
      <c r="N344">
        <v>600</v>
      </c>
      <c r="O344">
        <v>0</v>
      </c>
      <c r="P344">
        <v>19492.259999999998</v>
      </c>
      <c r="Q344">
        <v>18875.330000000002</v>
      </c>
      <c r="R344">
        <v>5264.2</v>
      </c>
      <c r="S344">
        <v>34606.78</v>
      </c>
      <c r="T344">
        <v>0</v>
      </c>
      <c r="U344">
        <v>4462.05</v>
      </c>
      <c r="V344">
        <v>0</v>
      </c>
      <c r="W344" s="181">
        <f t="shared" si="85"/>
        <v>23954.309999999998</v>
      </c>
      <c r="X344" s="181">
        <f t="shared" si="86"/>
        <v>39.923849999999995</v>
      </c>
      <c r="Y344" s="174">
        <v>82700.61</v>
      </c>
      <c r="Z344" s="181">
        <f t="shared" si="87"/>
        <v>137.83435</v>
      </c>
      <c r="AA344" s="174">
        <v>0</v>
      </c>
      <c r="AB344" s="174">
        <v>23.569668954074221</v>
      </c>
      <c r="AC344" s="174">
        <v>22.823688966744019</v>
      </c>
      <c r="AD344" s="174">
        <v>6.3653702191555777</v>
      </c>
      <c r="AE344" s="174">
        <v>41.845858210719364</v>
      </c>
      <c r="AF344">
        <v>0</v>
      </c>
      <c r="AG344" s="106">
        <v>5.3954257411160569</v>
      </c>
      <c r="AH344" s="106">
        <v>0</v>
      </c>
      <c r="AI344" s="106">
        <v>100</v>
      </c>
      <c r="AJ344">
        <v>40.229999999999997</v>
      </c>
      <c r="AK344">
        <v>39.92</v>
      </c>
      <c r="AL344">
        <v>57.68</v>
      </c>
      <c r="AM344">
        <v>137.83000000000001</v>
      </c>
      <c r="AN344" t="s">
        <v>1068</v>
      </c>
      <c r="AO344">
        <v>9.9</v>
      </c>
      <c r="AP344">
        <v>8.33</v>
      </c>
      <c r="AQ344">
        <v>12.806699999999999</v>
      </c>
      <c r="AR344" t="s">
        <v>1071</v>
      </c>
      <c r="AS344" t="s">
        <v>1074</v>
      </c>
      <c r="AT344" t="s">
        <v>1075</v>
      </c>
      <c r="AU344" t="s">
        <v>1078</v>
      </c>
      <c r="AV344" t="s">
        <v>1079</v>
      </c>
      <c r="AW344" t="s">
        <v>1084</v>
      </c>
      <c r="AX344" s="65">
        <f t="shared" si="100"/>
        <v>583.5</v>
      </c>
      <c r="AY344" s="65">
        <v>2862.47</v>
      </c>
      <c r="AZ344" s="106">
        <v>1013.5486537427242</v>
      </c>
      <c r="BA344" s="65">
        <f t="shared" si="88"/>
        <v>4459.5186537427235</v>
      </c>
      <c r="BB344" s="65">
        <f t="shared" si="89"/>
        <v>22940.761346257274</v>
      </c>
      <c r="BC344" s="65">
        <f t="shared" si="90"/>
        <v>0</v>
      </c>
      <c r="BD344" s="65">
        <f t="shared" si="91"/>
        <v>23556.030000000002</v>
      </c>
      <c r="BE344" s="65">
        <f t="shared" si="92"/>
        <v>31744.309999999998</v>
      </c>
      <c r="BF344" s="65">
        <f t="shared" si="93"/>
        <v>78241.091346257279</v>
      </c>
      <c r="BG344" s="66">
        <f t="shared" si="94"/>
        <v>637.07409339181766</v>
      </c>
      <c r="BH344" s="66">
        <f t="shared" si="95"/>
        <v>39.55303680389185</v>
      </c>
      <c r="BI344" s="66">
        <f t="shared" si="96"/>
        <v>0</v>
      </c>
      <c r="BJ344" s="66">
        <f t="shared" si="97"/>
        <v>40.613844827586213</v>
      </c>
      <c r="BK344" s="66">
        <f t="shared" si="98"/>
        <v>54.731568965517241</v>
      </c>
      <c r="BL344" s="66">
        <f t="shared" si="99"/>
        <v>134.89843335561599</v>
      </c>
      <c r="BM344" s="207">
        <f t="shared" si="101"/>
        <v>39870.979999999996</v>
      </c>
    </row>
    <row r="345" spans="1:65" x14ac:dyDescent="0.35">
      <c r="A345" s="1">
        <v>510</v>
      </c>
      <c r="B345">
        <v>41</v>
      </c>
      <c r="C345" t="s">
        <v>37</v>
      </c>
      <c r="D345" t="s">
        <v>1558</v>
      </c>
      <c r="E345" s="6" t="s">
        <v>1115</v>
      </c>
      <c r="F345" s="7" t="s">
        <v>1116</v>
      </c>
      <c r="G345" s="6">
        <v>-8.0500000000000007</v>
      </c>
      <c r="H345" s="6">
        <v>-34.880000000000003</v>
      </c>
      <c r="I345" s="6">
        <v>10</v>
      </c>
      <c r="J345" s="8">
        <v>63550.072249703</v>
      </c>
      <c r="K345" t="s">
        <v>1166</v>
      </c>
      <c r="L345" t="s">
        <v>1062</v>
      </c>
      <c r="M345">
        <v>600</v>
      </c>
      <c r="N345">
        <v>600</v>
      </c>
      <c r="O345">
        <v>0</v>
      </c>
      <c r="P345">
        <v>21327.81</v>
      </c>
      <c r="Q345">
        <v>18875.330000000002</v>
      </c>
      <c r="R345">
        <v>5250.2</v>
      </c>
      <c r="S345">
        <v>34606.78</v>
      </c>
      <c r="T345">
        <v>0</v>
      </c>
      <c r="U345">
        <v>4462.05</v>
      </c>
      <c r="V345">
        <v>0</v>
      </c>
      <c r="W345" s="181">
        <f t="shared" si="85"/>
        <v>25789.86</v>
      </c>
      <c r="X345" s="181">
        <f t="shared" si="86"/>
        <v>42.9831</v>
      </c>
      <c r="Y345" s="174">
        <v>84522.15</v>
      </c>
      <c r="Z345" s="181">
        <f t="shared" si="87"/>
        <v>140.87025</v>
      </c>
      <c r="AA345" s="174">
        <v>0</v>
      </c>
      <c r="AB345" s="174">
        <v>25.233397399379928</v>
      </c>
      <c r="AC345" s="174">
        <v>22.331814796476429</v>
      </c>
      <c r="AD345" s="174">
        <v>6.211626183195766</v>
      </c>
      <c r="AE345" s="174">
        <v>40.944036563196747</v>
      </c>
      <c r="AF345">
        <v>0</v>
      </c>
      <c r="AG345" s="106">
        <v>5.2791487201875498</v>
      </c>
      <c r="AH345" s="106">
        <v>0</v>
      </c>
      <c r="AI345" s="106">
        <v>100</v>
      </c>
      <c r="AJ345">
        <v>40.21</v>
      </c>
      <c r="AK345">
        <v>42.98</v>
      </c>
      <c r="AL345">
        <v>57.68</v>
      </c>
      <c r="AM345">
        <v>140.87</v>
      </c>
      <c r="AN345" t="s">
        <v>1069</v>
      </c>
      <c r="AO345">
        <v>9.9</v>
      </c>
      <c r="AP345">
        <v>8.33</v>
      </c>
      <c r="AQ345">
        <v>12.806699999999999</v>
      </c>
      <c r="AR345" t="s">
        <v>1071</v>
      </c>
      <c r="AS345" t="s">
        <v>1074</v>
      </c>
      <c r="AT345" t="s">
        <v>1075</v>
      </c>
      <c r="AU345" t="s">
        <v>1078</v>
      </c>
      <c r="AV345" t="s">
        <v>1079</v>
      </c>
      <c r="AW345" t="s">
        <v>1084</v>
      </c>
      <c r="AX345" s="65">
        <f t="shared" si="100"/>
        <v>583.5</v>
      </c>
      <c r="AY345" s="65">
        <v>2862.47</v>
      </c>
      <c r="AZ345" s="106">
        <v>1111.6502794444436</v>
      </c>
      <c r="BA345" s="65">
        <f t="shared" si="88"/>
        <v>4557.6202794444434</v>
      </c>
      <c r="BB345" s="65">
        <f t="shared" si="89"/>
        <v>24678.209720555558</v>
      </c>
      <c r="BC345" s="65">
        <f t="shared" si="90"/>
        <v>0</v>
      </c>
      <c r="BD345" s="65">
        <f t="shared" si="91"/>
        <v>23542.030000000002</v>
      </c>
      <c r="BE345" s="65">
        <f t="shared" si="92"/>
        <v>31744.309999999998</v>
      </c>
      <c r="BF345" s="65">
        <f t="shared" si="93"/>
        <v>79964.529720555554</v>
      </c>
      <c r="BG345" s="66">
        <f t="shared" si="94"/>
        <v>651.08861134920619</v>
      </c>
      <c r="BH345" s="66">
        <f t="shared" si="95"/>
        <v>42.548637449233723</v>
      </c>
      <c r="BI345" s="66">
        <f t="shared" si="96"/>
        <v>0</v>
      </c>
      <c r="BJ345" s="66">
        <f t="shared" si="97"/>
        <v>40.589706896551725</v>
      </c>
      <c r="BK345" s="66">
        <f t="shared" si="98"/>
        <v>54.731568965517241</v>
      </c>
      <c r="BL345" s="66">
        <f t="shared" si="99"/>
        <v>137.86987882854405</v>
      </c>
      <c r="BM345" s="207">
        <f t="shared" si="101"/>
        <v>39856.979999999996</v>
      </c>
    </row>
    <row r="346" spans="1:65" x14ac:dyDescent="0.35">
      <c r="A346" s="1">
        <v>511</v>
      </c>
      <c r="B346">
        <v>41</v>
      </c>
      <c r="C346" t="s">
        <v>37</v>
      </c>
      <c r="D346" t="s">
        <v>1559</v>
      </c>
      <c r="E346" s="6" t="s">
        <v>1117</v>
      </c>
      <c r="F346" s="7" t="s">
        <v>1118</v>
      </c>
      <c r="G346" s="6">
        <v>-3.8</v>
      </c>
      <c r="H346" s="6">
        <v>-38.53</v>
      </c>
      <c r="I346" s="6">
        <v>41</v>
      </c>
      <c r="J346" s="8">
        <v>71394.000753582499</v>
      </c>
      <c r="K346" t="s">
        <v>1166</v>
      </c>
      <c r="L346" t="s">
        <v>1062</v>
      </c>
      <c r="M346">
        <v>600</v>
      </c>
      <c r="N346">
        <v>600</v>
      </c>
      <c r="O346">
        <v>0</v>
      </c>
      <c r="P346">
        <v>21662.04</v>
      </c>
      <c r="Q346">
        <v>18875.330000000002</v>
      </c>
      <c r="R346">
        <v>5255.2</v>
      </c>
      <c r="S346">
        <v>34606.78</v>
      </c>
      <c r="T346">
        <v>0</v>
      </c>
      <c r="U346">
        <v>4462.05</v>
      </c>
      <c r="V346">
        <v>0</v>
      </c>
      <c r="W346" s="181">
        <f t="shared" si="85"/>
        <v>26124.09</v>
      </c>
      <c r="X346" s="181">
        <f t="shared" si="86"/>
        <v>43.540149999999997</v>
      </c>
      <c r="Y346" s="174">
        <v>84861.39</v>
      </c>
      <c r="Z346" s="181">
        <f t="shared" si="87"/>
        <v>141.43565000000001</v>
      </c>
      <c r="AA346" s="174">
        <v>0</v>
      </c>
      <c r="AB346" s="174">
        <v>25.526378957497631</v>
      </c>
      <c r="AC346" s="174">
        <v>22.242541631712609</v>
      </c>
      <c r="AD346" s="174">
        <v>6.1926866859003837</v>
      </c>
      <c r="AE346" s="174">
        <v>40.780359595806758</v>
      </c>
      <c r="AF346">
        <v>0</v>
      </c>
      <c r="AG346" s="106">
        <v>5.258044913004607</v>
      </c>
      <c r="AH346" s="106">
        <v>0</v>
      </c>
      <c r="AI346" s="106">
        <v>100</v>
      </c>
      <c r="AJ346">
        <v>40.22</v>
      </c>
      <c r="AK346">
        <v>43.54</v>
      </c>
      <c r="AL346">
        <v>57.68</v>
      </c>
      <c r="AM346">
        <v>141.44</v>
      </c>
      <c r="AN346" t="s">
        <v>1070</v>
      </c>
      <c r="AO346">
        <v>9.9</v>
      </c>
      <c r="AP346">
        <v>8.33</v>
      </c>
      <c r="AQ346">
        <v>12.806699999999999</v>
      </c>
      <c r="AR346" t="s">
        <v>1071</v>
      </c>
      <c r="AS346" t="s">
        <v>1074</v>
      </c>
      <c r="AT346" t="s">
        <v>1075</v>
      </c>
      <c r="AU346" t="s">
        <v>1078</v>
      </c>
      <c r="AV346" t="s">
        <v>1079</v>
      </c>
      <c r="AW346" t="s">
        <v>1084</v>
      </c>
      <c r="AX346" s="65">
        <f t="shared" si="100"/>
        <v>583.5</v>
      </c>
      <c r="AY346" s="65">
        <v>2862.47</v>
      </c>
      <c r="AZ346" s="106">
        <v>1119.8122298131493</v>
      </c>
      <c r="BA346" s="65">
        <f t="shared" si="88"/>
        <v>4565.7822298131487</v>
      </c>
      <c r="BB346" s="65">
        <f t="shared" si="89"/>
        <v>25004.277770186851</v>
      </c>
      <c r="BC346" s="65">
        <f t="shared" si="90"/>
        <v>0</v>
      </c>
      <c r="BD346" s="65">
        <f t="shared" si="91"/>
        <v>23547.030000000002</v>
      </c>
      <c r="BE346" s="65">
        <f t="shared" si="92"/>
        <v>31744.309999999998</v>
      </c>
      <c r="BF346" s="65">
        <f t="shared" si="93"/>
        <v>80295.607770186849</v>
      </c>
      <c r="BG346" s="66">
        <f t="shared" si="94"/>
        <v>652.25460425902122</v>
      </c>
      <c r="BH346" s="66">
        <f t="shared" si="95"/>
        <v>43.110823741701466</v>
      </c>
      <c r="BI346" s="66">
        <f t="shared" si="96"/>
        <v>0</v>
      </c>
      <c r="BJ346" s="66">
        <f t="shared" si="97"/>
        <v>40.598327586206899</v>
      </c>
      <c r="BK346" s="66">
        <f t="shared" si="98"/>
        <v>54.731568965517241</v>
      </c>
      <c r="BL346" s="66">
        <f t="shared" si="99"/>
        <v>138.4407030520463</v>
      </c>
      <c r="BM346" s="207">
        <f t="shared" si="101"/>
        <v>39861.979999999996</v>
      </c>
    </row>
    <row r="347" spans="1:65" x14ac:dyDescent="0.35">
      <c r="A347" s="1">
        <v>512</v>
      </c>
      <c r="B347">
        <v>42</v>
      </c>
      <c r="C347" t="s">
        <v>37</v>
      </c>
      <c r="D347" t="s">
        <v>1560</v>
      </c>
      <c r="E347" s="6" t="s">
        <v>1104</v>
      </c>
      <c r="F347" s="7" t="s">
        <v>1105</v>
      </c>
      <c r="G347" s="6">
        <v>-22.74</v>
      </c>
      <c r="H347" s="6">
        <v>-45.59</v>
      </c>
      <c r="I347" s="6">
        <v>1642</v>
      </c>
      <c r="J347" s="8">
        <v>3495.45982983364</v>
      </c>
      <c r="K347" t="s">
        <v>1166</v>
      </c>
      <c r="L347" t="s">
        <v>1062</v>
      </c>
      <c r="M347">
        <v>600</v>
      </c>
      <c r="N347">
        <v>600</v>
      </c>
      <c r="O347">
        <v>222.8</v>
      </c>
      <c r="P347">
        <v>9301.25</v>
      </c>
      <c r="Q347">
        <v>18875.330000000002</v>
      </c>
      <c r="R347">
        <v>5265.2</v>
      </c>
      <c r="S347">
        <v>34606.78</v>
      </c>
      <c r="T347">
        <v>0</v>
      </c>
      <c r="U347">
        <v>4744.55</v>
      </c>
      <c r="V347">
        <v>0</v>
      </c>
      <c r="W347" s="181">
        <f t="shared" si="85"/>
        <v>14045.8</v>
      </c>
      <c r="X347" s="181">
        <f t="shared" si="86"/>
        <v>23.409666666666666</v>
      </c>
      <c r="Y347" s="174">
        <v>73015.89</v>
      </c>
      <c r="Z347" s="181">
        <f t="shared" si="87"/>
        <v>121.69315</v>
      </c>
      <c r="AA347" s="174">
        <v>0.30513905945678399</v>
      </c>
      <c r="AB347" s="174">
        <v>12.7386655151365</v>
      </c>
      <c r="AC347" s="174">
        <v>25.85098942161768</v>
      </c>
      <c r="AD347" s="174">
        <v>7.2110331052596894</v>
      </c>
      <c r="AE347" s="174">
        <v>47.396231149137527</v>
      </c>
      <c r="AF347">
        <v>0</v>
      </c>
      <c r="AG347" s="106">
        <v>6.4979691406897873</v>
      </c>
      <c r="AH347" s="106">
        <v>0</v>
      </c>
      <c r="AI347" s="106">
        <v>100</v>
      </c>
      <c r="AJ347">
        <v>40.229999999999997</v>
      </c>
      <c r="AK347">
        <v>23.78</v>
      </c>
      <c r="AL347">
        <v>57.68</v>
      </c>
      <c r="AM347">
        <v>121.69</v>
      </c>
      <c r="AN347" t="s">
        <v>1063</v>
      </c>
      <c r="AO347">
        <v>9.9</v>
      </c>
      <c r="AP347">
        <v>8.33</v>
      </c>
      <c r="AQ347">
        <v>12.806699999999999</v>
      </c>
      <c r="AR347" t="s">
        <v>1071</v>
      </c>
      <c r="AS347" t="s">
        <v>1074</v>
      </c>
      <c r="AT347" t="s">
        <v>1075</v>
      </c>
      <c r="AU347" t="s">
        <v>1078</v>
      </c>
      <c r="AV347" t="s">
        <v>1082</v>
      </c>
      <c r="AW347" t="s">
        <v>1083</v>
      </c>
      <c r="AX347" s="65">
        <f t="shared" si="100"/>
        <v>583.5</v>
      </c>
      <c r="AY347" s="65">
        <v>2862.47</v>
      </c>
      <c r="AZ347" s="106">
        <v>560.55182624569636</v>
      </c>
      <c r="BA347" s="65">
        <f t="shared" si="88"/>
        <v>4006.521826245696</v>
      </c>
      <c r="BB347" s="65">
        <f t="shared" si="89"/>
        <v>13485.248173754302</v>
      </c>
      <c r="BC347" s="65">
        <f t="shared" si="90"/>
        <v>222.8</v>
      </c>
      <c r="BD347" s="65">
        <f t="shared" si="91"/>
        <v>23557.030000000002</v>
      </c>
      <c r="BE347" s="65">
        <f t="shared" si="92"/>
        <v>31744.309999999998</v>
      </c>
      <c r="BF347" s="65">
        <f t="shared" si="93"/>
        <v>69009.368173754308</v>
      </c>
      <c r="BG347" s="66">
        <f t="shared" si="94"/>
        <v>572.36026089224231</v>
      </c>
      <c r="BH347" s="66">
        <f t="shared" si="95"/>
        <v>23.250427885783278</v>
      </c>
      <c r="BI347" s="66">
        <f t="shared" si="96"/>
        <v>0.37133333333333335</v>
      </c>
      <c r="BJ347" s="66">
        <f t="shared" si="97"/>
        <v>40.615568965517248</v>
      </c>
      <c r="BK347" s="66">
        <f t="shared" si="98"/>
        <v>54.731568965517241</v>
      </c>
      <c r="BL347" s="66">
        <f t="shared" si="99"/>
        <v>118.98166926509363</v>
      </c>
      <c r="BM347" s="207">
        <f t="shared" si="101"/>
        <v>39871.979999999996</v>
      </c>
    </row>
    <row r="348" spans="1:65" x14ac:dyDescent="0.35">
      <c r="A348" s="1">
        <v>513</v>
      </c>
      <c r="B348">
        <v>42</v>
      </c>
      <c r="C348" t="s">
        <v>37</v>
      </c>
      <c r="D348" t="s">
        <v>1561</v>
      </c>
      <c r="E348" s="6" t="s">
        <v>1104</v>
      </c>
      <c r="F348" s="7" t="s">
        <v>1106</v>
      </c>
      <c r="G348" s="6">
        <v>-23.85</v>
      </c>
      <c r="H348" s="6">
        <v>-46.64</v>
      </c>
      <c r="I348" s="6">
        <v>792</v>
      </c>
      <c r="J348" s="8">
        <v>14172.2970393051</v>
      </c>
      <c r="K348" t="s">
        <v>1166</v>
      </c>
      <c r="L348" t="s">
        <v>1062</v>
      </c>
      <c r="M348">
        <v>600</v>
      </c>
      <c r="N348">
        <v>600</v>
      </c>
      <c r="O348">
        <v>41.63</v>
      </c>
      <c r="P348">
        <v>12913.57</v>
      </c>
      <c r="Q348">
        <v>18875.330000000002</v>
      </c>
      <c r="R348">
        <v>5266.4</v>
      </c>
      <c r="S348">
        <v>34606.78</v>
      </c>
      <c r="T348">
        <v>0</v>
      </c>
      <c r="U348">
        <v>4744.55</v>
      </c>
      <c r="V348">
        <v>0</v>
      </c>
      <c r="W348" s="181">
        <f t="shared" si="85"/>
        <v>17658.12</v>
      </c>
      <c r="X348" s="181">
        <f t="shared" si="86"/>
        <v>29.430199999999999</v>
      </c>
      <c r="Y348" s="174">
        <v>76448.25</v>
      </c>
      <c r="Z348" s="181">
        <f t="shared" si="87"/>
        <v>127.41374999999999</v>
      </c>
      <c r="AA348" s="174">
        <v>5.445513795279814E-2</v>
      </c>
      <c r="AB348" s="174">
        <v>16.891910540790661</v>
      </c>
      <c r="AC348" s="174">
        <v>24.690336273230589</v>
      </c>
      <c r="AD348" s="174">
        <v>6.8888431062843161</v>
      </c>
      <c r="AE348" s="174">
        <v>45.26824355037558</v>
      </c>
      <c r="AF348">
        <v>0</v>
      </c>
      <c r="AG348" s="106">
        <v>6.2062244721102191</v>
      </c>
      <c r="AH348" s="106">
        <v>0</v>
      </c>
      <c r="AI348" s="106">
        <v>100</v>
      </c>
      <c r="AJ348">
        <v>40.24</v>
      </c>
      <c r="AK348">
        <v>29.5</v>
      </c>
      <c r="AL348">
        <v>57.68</v>
      </c>
      <c r="AM348">
        <v>127.41</v>
      </c>
      <c r="AN348" t="s">
        <v>1064</v>
      </c>
      <c r="AO348">
        <v>9.9</v>
      </c>
      <c r="AP348">
        <v>8.33</v>
      </c>
      <c r="AQ348">
        <v>12.806699999999999</v>
      </c>
      <c r="AR348" t="s">
        <v>1071</v>
      </c>
      <c r="AS348" t="s">
        <v>1074</v>
      </c>
      <c r="AT348" t="s">
        <v>1075</v>
      </c>
      <c r="AU348" t="s">
        <v>1078</v>
      </c>
      <c r="AV348" t="s">
        <v>1082</v>
      </c>
      <c r="AW348" t="s">
        <v>1083</v>
      </c>
      <c r="AX348" s="65">
        <f t="shared" si="100"/>
        <v>583.5</v>
      </c>
      <c r="AY348" s="65">
        <v>2862.47</v>
      </c>
      <c r="AZ348" s="106">
        <v>754.97465839207132</v>
      </c>
      <c r="BA348" s="65">
        <f t="shared" si="88"/>
        <v>4200.9446583920708</v>
      </c>
      <c r="BB348" s="65">
        <f t="shared" si="89"/>
        <v>16903.145341607928</v>
      </c>
      <c r="BC348" s="65">
        <f t="shared" si="90"/>
        <v>41.63</v>
      </c>
      <c r="BD348" s="65">
        <f t="shared" si="91"/>
        <v>23558.230000000003</v>
      </c>
      <c r="BE348" s="65">
        <f t="shared" si="92"/>
        <v>31744.309999999998</v>
      </c>
      <c r="BF348" s="65">
        <f t="shared" si="93"/>
        <v>72247.305341607935</v>
      </c>
      <c r="BG348" s="66">
        <f t="shared" si="94"/>
        <v>600.13495119886727</v>
      </c>
      <c r="BH348" s="66">
        <f t="shared" si="95"/>
        <v>29.143354037255047</v>
      </c>
      <c r="BI348" s="66">
        <f t="shared" si="96"/>
        <v>6.9383333333333339E-2</v>
      </c>
      <c r="BJ348" s="66">
        <f t="shared" si="97"/>
        <v>40.617637931034487</v>
      </c>
      <c r="BK348" s="66">
        <f t="shared" si="98"/>
        <v>54.731568965517241</v>
      </c>
      <c r="BL348" s="66">
        <f t="shared" si="99"/>
        <v>124.56431955449644</v>
      </c>
      <c r="BM348" s="207">
        <f t="shared" si="101"/>
        <v>39873.18</v>
      </c>
    </row>
    <row r="349" spans="1:65" x14ac:dyDescent="0.35">
      <c r="A349" s="1">
        <v>514</v>
      </c>
      <c r="B349">
        <v>42</v>
      </c>
      <c r="C349" t="s">
        <v>37</v>
      </c>
      <c r="D349" t="s">
        <v>1562</v>
      </c>
      <c r="E349" s="6" t="s">
        <v>1107</v>
      </c>
      <c r="F349" s="7" t="s">
        <v>1108</v>
      </c>
      <c r="G349" s="6">
        <v>-30.03</v>
      </c>
      <c r="H349" s="6">
        <v>-51.23</v>
      </c>
      <c r="I349" s="6">
        <v>47</v>
      </c>
      <c r="J349" s="8">
        <v>23954.0527728093</v>
      </c>
      <c r="K349" t="s">
        <v>1166</v>
      </c>
      <c r="L349" t="s">
        <v>1062</v>
      </c>
      <c r="M349">
        <v>600</v>
      </c>
      <c r="N349">
        <v>600</v>
      </c>
      <c r="O349">
        <v>86.66</v>
      </c>
      <c r="P349">
        <v>14348.47</v>
      </c>
      <c r="Q349">
        <v>18875.330000000002</v>
      </c>
      <c r="R349">
        <v>5272.4</v>
      </c>
      <c r="S349">
        <v>34606.78</v>
      </c>
      <c r="T349">
        <v>0</v>
      </c>
      <c r="U349">
        <v>4744.55</v>
      </c>
      <c r="V349">
        <v>0</v>
      </c>
      <c r="W349" s="181">
        <f t="shared" si="85"/>
        <v>19093.02</v>
      </c>
      <c r="X349" s="181">
        <f t="shared" si="86"/>
        <v>31.8217</v>
      </c>
      <c r="Y349" s="174">
        <v>77934.179999999993</v>
      </c>
      <c r="Z349" s="181">
        <f t="shared" si="87"/>
        <v>129.8903</v>
      </c>
      <c r="AA349" s="174">
        <v>0.11119639675428671</v>
      </c>
      <c r="AB349" s="174">
        <v>18.411010419305111</v>
      </c>
      <c r="AC349" s="174">
        <v>24.219578623910589</v>
      </c>
      <c r="AD349" s="174">
        <v>6.765195964081486</v>
      </c>
      <c r="AE349" s="174">
        <v>44.405137771386059</v>
      </c>
      <c r="AF349">
        <v>0</v>
      </c>
      <c r="AG349" s="106">
        <v>6.0878936559029686</v>
      </c>
      <c r="AH349" s="106">
        <v>0</v>
      </c>
      <c r="AI349" s="106">
        <v>100</v>
      </c>
      <c r="AJ349">
        <v>40.25</v>
      </c>
      <c r="AK349">
        <v>31.97</v>
      </c>
      <c r="AL349">
        <v>57.68</v>
      </c>
      <c r="AM349">
        <v>129.88999999999999</v>
      </c>
      <c r="AN349" t="s">
        <v>1065</v>
      </c>
      <c r="AO349">
        <v>9.9</v>
      </c>
      <c r="AP349">
        <v>8.33</v>
      </c>
      <c r="AQ349">
        <v>12.806699999999999</v>
      </c>
      <c r="AR349" t="s">
        <v>1071</v>
      </c>
      <c r="AS349" t="s">
        <v>1074</v>
      </c>
      <c r="AT349" t="s">
        <v>1075</v>
      </c>
      <c r="AU349" t="s">
        <v>1078</v>
      </c>
      <c r="AV349" t="s">
        <v>1082</v>
      </c>
      <c r="AW349" t="s">
        <v>1083</v>
      </c>
      <c r="AX349" s="65">
        <f t="shared" si="100"/>
        <v>583.5</v>
      </c>
      <c r="AY349" s="65">
        <v>2862.47</v>
      </c>
      <c r="AZ349" s="106">
        <v>793.58034414759356</v>
      </c>
      <c r="BA349" s="65">
        <f t="shared" si="88"/>
        <v>4239.5503441475939</v>
      </c>
      <c r="BB349" s="65">
        <f t="shared" si="89"/>
        <v>18299.439655852406</v>
      </c>
      <c r="BC349" s="65">
        <f t="shared" si="90"/>
        <v>86.66</v>
      </c>
      <c r="BD349" s="65">
        <f t="shared" si="91"/>
        <v>23564.230000000003</v>
      </c>
      <c r="BE349" s="65">
        <f t="shared" si="92"/>
        <v>31744.309999999998</v>
      </c>
      <c r="BF349" s="65">
        <f t="shared" si="93"/>
        <v>73694.629655852405</v>
      </c>
      <c r="BG349" s="66">
        <f t="shared" si="94"/>
        <v>605.65004916394196</v>
      </c>
      <c r="BH349" s="66">
        <f t="shared" si="95"/>
        <v>31.550758027331735</v>
      </c>
      <c r="BI349" s="66">
        <f t="shared" si="96"/>
        <v>0.14443333333333333</v>
      </c>
      <c r="BJ349" s="66">
        <f t="shared" si="97"/>
        <v>40.627982758620696</v>
      </c>
      <c r="BK349" s="66">
        <f t="shared" si="98"/>
        <v>54.731568965517241</v>
      </c>
      <c r="BL349" s="66">
        <f t="shared" si="99"/>
        <v>127.05970630319381</v>
      </c>
      <c r="BM349" s="207">
        <f t="shared" si="101"/>
        <v>39879.18</v>
      </c>
    </row>
    <row r="350" spans="1:65" x14ac:dyDescent="0.35">
      <c r="A350" s="1">
        <v>515</v>
      </c>
      <c r="B350">
        <v>42</v>
      </c>
      <c r="C350" t="s">
        <v>37</v>
      </c>
      <c r="D350" t="s">
        <v>1563</v>
      </c>
      <c r="E350" s="6" t="s">
        <v>1109</v>
      </c>
      <c r="F350" s="7" t="s">
        <v>1110</v>
      </c>
      <c r="G350" s="6">
        <v>-15.37</v>
      </c>
      <c r="H350" s="6">
        <v>-48.78</v>
      </c>
      <c r="I350" s="6">
        <v>770</v>
      </c>
      <c r="J350" s="8">
        <v>31081.371963744201</v>
      </c>
      <c r="K350" t="s">
        <v>1166</v>
      </c>
      <c r="L350" t="s">
        <v>1062</v>
      </c>
      <c r="M350">
        <v>600</v>
      </c>
      <c r="N350">
        <v>600</v>
      </c>
      <c r="O350">
        <v>0</v>
      </c>
      <c r="P350">
        <v>19869.900000000001</v>
      </c>
      <c r="Q350">
        <v>18875.330000000002</v>
      </c>
      <c r="R350">
        <v>5266.4</v>
      </c>
      <c r="S350">
        <v>34606.78</v>
      </c>
      <c r="T350">
        <v>0</v>
      </c>
      <c r="U350">
        <v>4744.55</v>
      </c>
      <c r="V350">
        <v>0</v>
      </c>
      <c r="W350" s="181">
        <f t="shared" si="85"/>
        <v>24614.45</v>
      </c>
      <c r="X350" s="181">
        <f t="shared" si="86"/>
        <v>41.024083333333337</v>
      </c>
      <c r="Y350" s="174">
        <v>83362.95</v>
      </c>
      <c r="Z350" s="181">
        <f t="shared" si="87"/>
        <v>138.93824999999998</v>
      </c>
      <c r="AA350" s="174">
        <v>0</v>
      </c>
      <c r="AB350" s="174">
        <v>23.83540889567848</v>
      </c>
      <c r="AC350" s="174">
        <v>22.642348909197668</v>
      </c>
      <c r="AD350" s="174">
        <v>6.3174347836778804</v>
      </c>
      <c r="AE350" s="174">
        <v>41.513382143986028</v>
      </c>
      <c r="AF350">
        <v>0</v>
      </c>
      <c r="AG350" s="106">
        <v>5.6914372631966614</v>
      </c>
      <c r="AH350" s="106">
        <v>0</v>
      </c>
      <c r="AI350" s="106">
        <v>100</v>
      </c>
      <c r="AJ350">
        <v>40.24</v>
      </c>
      <c r="AK350">
        <v>41.02</v>
      </c>
      <c r="AL350">
        <v>57.68</v>
      </c>
      <c r="AM350">
        <v>138.94</v>
      </c>
      <c r="AN350" t="s">
        <v>1066</v>
      </c>
      <c r="AO350">
        <v>9.9</v>
      </c>
      <c r="AP350">
        <v>8.33</v>
      </c>
      <c r="AQ350">
        <v>12.806699999999999</v>
      </c>
      <c r="AR350" t="s">
        <v>1071</v>
      </c>
      <c r="AS350" t="s">
        <v>1074</v>
      </c>
      <c r="AT350" t="s">
        <v>1075</v>
      </c>
      <c r="AU350" t="s">
        <v>1078</v>
      </c>
      <c r="AV350" t="s">
        <v>1082</v>
      </c>
      <c r="AW350" t="s">
        <v>1083</v>
      </c>
      <c r="AX350" s="65">
        <f t="shared" si="100"/>
        <v>583.5</v>
      </c>
      <c r="AY350" s="65">
        <v>2862.47</v>
      </c>
      <c r="AZ350" s="106">
        <v>1006.4949852833603</v>
      </c>
      <c r="BA350" s="65">
        <f t="shared" si="88"/>
        <v>4452.46498528336</v>
      </c>
      <c r="BB350" s="65">
        <f t="shared" si="89"/>
        <v>23607.955014716641</v>
      </c>
      <c r="BC350" s="65">
        <f t="shared" si="90"/>
        <v>0</v>
      </c>
      <c r="BD350" s="65">
        <f t="shared" si="91"/>
        <v>23558.230000000003</v>
      </c>
      <c r="BE350" s="65">
        <f t="shared" si="92"/>
        <v>31744.309999999998</v>
      </c>
      <c r="BF350" s="65">
        <f t="shared" si="93"/>
        <v>78910.485014716643</v>
      </c>
      <c r="BG350" s="66">
        <f t="shared" si="94"/>
        <v>636.06642646905141</v>
      </c>
      <c r="BH350" s="66">
        <f t="shared" si="95"/>
        <v>40.70337071502869</v>
      </c>
      <c r="BI350" s="66">
        <f t="shared" si="96"/>
        <v>0</v>
      </c>
      <c r="BJ350" s="66">
        <f t="shared" si="97"/>
        <v>40.617637931034487</v>
      </c>
      <c r="BK350" s="66">
        <f t="shared" si="98"/>
        <v>54.731568965517241</v>
      </c>
      <c r="BL350" s="66">
        <f t="shared" si="99"/>
        <v>136.05256037020112</v>
      </c>
      <c r="BM350" s="207">
        <f t="shared" si="101"/>
        <v>39873.18</v>
      </c>
    </row>
    <row r="351" spans="1:65" x14ac:dyDescent="0.35">
      <c r="A351" s="1">
        <v>516</v>
      </c>
      <c r="B351">
        <v>42</v>
      </c>
      <c r="C351" t="s">
        <v>37</v>
      </c>
      <c r="D351" t="s">
        <v>1564</v>
      </c>
      <c r="E351" s="6" t="s">
        <v>1111</v>
      </c>
      <c r="F351" s="7" t="s">
        <v>1112</v>
      </c>
      <c r="G351" s="6">
        <v>-22.86</v>
      </c>
      <c r="H351" s="6">
        <v>-43.41</v>
      </c>
      <c r="I351" s="6">
        <v>45</v>
      </c>
      <c r="J351" s="8">
        <v>45016.2336447989</v>
      </c>
      <c r="K351" t="s">
        <v>1166</v>
      </c>
      <c r="L351" t="s">
        <v>1062</v>
      </c>
      <c r="M351">
        <v>600</v>
      </c>
      <c r="N351">
        <v>600</v>
      </c>
      <c r="O351">
        <v>0</v>
      </c>
      <c r="P351">
        <v>19130.62</v>
      </c>
      <c r="Q351">
        <v>18875.330000000002</v>
      </c>
      <c r="R351">
        <v>5262.4</v>
      </c>
      <c r="S351">
        <v>34606.78</v>
      </c>
      <c r="T351">
        <v>0</v>
      </c>
      <c r="U351">
        <v>4744.55</v>
      </c>
      <c r="V351">
        <v>0</v>
      </c>
      <c r="W351" s="181">
        <f t="shared" si="85"/>
        <v>23875.17</v>
      </c>
      <c r="X351" s="181">
        <f t="shared" si="86"/>
        <v>39.79195</v>
      </c>
      <c r="Y351" s="174">
        <v>82619.67</v>
      </c>
      <c r="Z351" s="181">
        <f t="shared" si="87"/>
        <v>137.69944999999998</v>
      </c>
      <c r="AA351" s="174">
        <v>0</v>
      </c>
      <c r="AB351" s="174">
        <v>23.155042860858678</v>
      </c>
      <c r="AC351" s="174">
        <v>22.846048646768981</v>
      </c>
      <c r="AD351" s="174">
        <v>6.3694275225258101</v>
      </c>
      <c r="AE351" s="174">
        <v>41.886853336499648</v>
      </c>
      <c r="AF351">
        <v>0</v>
      </c>
      <c r="AG351" s="106">
        <v>5.7426397370020972</v>
      </c>
      <c r="AH351" s="106">
        <v>0</v>
      </c>
      <c r="AI351" s="106">
        <v>100</v>
      </c>
      <c r="AJ351">
        <v>40.229999999999997</v>
      </c>
      <c r="AK351">
        <v>39.79</v>
      </c>
      <c r="AL351">
        <v>57.68</v>
      </c>
      <c r="AM351">
        <v>137.69999999999999</v>
      </c>
      <c r="AN351" t="s">
        <v>1067</v>
      </c>
      <c r="AO351">
        <v>9.9</v>
      </c>
      <c r="AP351">
        <v>8.33</v>
      </c>
      <c r="AQ351">
        <v>12.806699999999999</v>
      </c>
      <c r="AR351" t="s">
        <v>1071</v>
      </c>
      <c r="AS351" t="s">
        <v>1074</v>
      </c>
      <c r="AT351" t="s">
        <v>1075</v>
      </c>
      <c r="AU351" t="s">
        <v>1078</v>
      </c>
      <c r="AV351" t="s">
        <v>1082</v>
      </c>
      <c r="AW351" t="s">
        <v>1083</v>
      </c>
      <c r="AX351" s="65">
        <f t="shared" si="100"/>
        <v>583.5</v>
      </c>
      <c r="AY351" s="65">
        <v>2862.47</v>
      </c>
      <c r="AZ351" s="106">
        <v>991.45476098043252</v>
      </c>
      <c r="BA351" s="65">
        <f t="shared" si="88"/>
        <v>4437.4247609804324</v>
      </c>
      <c r="BB351" s="65">
        <f t="shared" si="89"/>
        <v>22883.715239019566</v>
      </c>
      <c r="BC351" s="65">
        <f t="shared" si="90"/>
        <v>0</v>
      </c>
      <c r="BD351" s="65">
        <f t="shared" si="91"/>
        <v>23554.230000000003</v>
      </c>
      <c r="BE351" s="65">
        <f t="shared" si="92"/>
        <v>31744.309999999998</v>
      </c>
      <c r="BF351" s="65">
        <f t="shared" si="93"/>
        <v>78182.245239019569</v>
      </c>
      <c r="BG351" s="66">
        <f t="shared" si="94"/>
        <v>633.91782299720467</v>
      </c>
      <c r="BH351" s="66">
        <f t="shared" si="95"/>
        <v>39.454681446585461</v>
      </c>
      <c r="BI351" s="66">
        <f t="shared" si="96"/>
        <v>0</v>
      </c>
      <c r="BJ351" s="66">
        <f t="shared" si="97"/>
        <v>40.610741379310348</v>
      </c>
      <c r="BK351" s="66">
        <f t="shared" si="98"/>
        <v>54.731568965517241</v>
      </c>
      <c r="BL351" s="66">
        <f t="shared" si="99"/>
        <v>134.79697455003375</v>
      </c>
      <c r="BM351" s="207">
        <f t="shared" si="101"/>
        <v>39869.18</v>
      </c>
    </row>
    <row r="352" spans="1:65" x14ac:dyDescent="0.35">
      <c r="A352" s="1">
        <v>517</v>
      </c>
      <c r="B352">
        <v>42</v>
      </c>
      <c r="C352" t="s">
        <v>37</v>
      </c>
      <c r="D352" t="s">
        <v>1565</v>
      </c>
      <c r="E352" s="6" t="s">
        <v>1113</v>
      </c>
      <c r="F352" s="7" t="s">
        <v>1114</v>
      </c>
      <c r="G352" s="6">
        <v>-20.32</v>
      </c>
      <c r="H352" s="6">
        <v>-40.340000000000003</v>
      </c>
      <c r="I352" s="6">
        <v>9</v>
      </c>
      <c r="J352" s="8">
        <v>54061.366139626101</v>
      </c>
      <c r="K352" t="s">
        <v>1166</v>
      </c>
      <c r="L352" t="s">
        <v>1062</v>
      </c>
      <c r="M352">
        <v>600</v>
      </c>
      <c r="N352">
        <v>600</v>
      </c>
      <c r="O352">
        <v>0</v>
      </c>
      <c r="P352">
        <v>20863.689999999999</v>
      </c>
      <c r="Q352">
        <v>18875.330000000002</v>
      </c>
      <c r="R352">
        <v>5264.2</v>
      </c>
      <c r="S352">
        <v>34606.78</v>
      </c>
      <c r="T352">
        <v>0</v>
      </c>
      <c r="U352">
        <v>4744.55</v>
      </c>
      <c r="V352">
        <v>0</v>
      </c>
      <c r="W352" s="181">
        <f t="shared" si="85"/>
        <v>25608.239999999998</v>
      </c>
      <c r="X352" s="181">
        <f t="shared" si="86"/>
        <v>42.680399999999999</v>
      </c>
      <c r="Y352" s="174">
        <v>84354.54</v>
      </c>
      <c r="Z352" s="181">
        <f t="shared" si="87"/>
        <v>140.59089999999998</v>
      </c>
      <c r="AA352" s="174">
        <v>0</v>
      </c>
      <c r="AB352" s="174">
        <v>24.7333338549413</v>
      </c>
      <c r="AC352" s="174">
        <v>22.376187458315819</v>
      </c>
      <c r="AD352" s="174">
        <v>6.2405651195537306</v>
      </c>
      <c r="AE352" s="174">
        <v>41.02539116448267</v>
      </c>
      <c r="AF352">
        <v>0</v>
      </c>
      <c r="AG352" s="106">
        <v>5.6245342574329733</v>
      </c>
      <c r="AH352" s="106">
        <v>0</v>
      </c>
      <c r="AI352" s="106">
        <v>100</v>
      </c>
      <c r="AJ352">
        <v>40.229999999999997</v>
      </c>
      <c r="AK352">
        <v>42.68</v>
      </c>
      <c r="AL352">
        <v>57.68</v>
      </c>
      <c r="AM352">
        <v>140.59</v>
      </c>
      <c r="AN352" t="s">
        <v>1068</v>
      </c>
      <c r="AO352">
        <v>9.9</v>
      </c>
      <c r="AP352">
        <v>8.33</v>
      </c>
      <c r="AQ352">
        <v>12.806699999999999</v>
      </c>
      <c r="AR352" t="s">
        <v>1071</v>
      </c>
      <c r="AS352" t="s">
        <v>1074</v>
      </c>
      <c r="AT352" t="s">
        <v>1075</v>
      </c>
      <c r="AU352" t="s">
        <v>1078</v>
      </c>
      <c r="AV352" t="s">
        <v>1082</v>
      </c>
      <c r="AW352" t="s">
        <v>1083</v>
      </c>
      <c r="AX352" s="65">
        <f t="shared" si="100"/>
        <v>583.5</v>
      </c>
      <c r="AY352" s="65">
        <v>2862.47</v>
      </c>
      <c r="AZ352" s="106">
        <v>1047.5871641854824</v>
      </c>
      <c r="BA352" s="65">
        <f t="shared" si="88"/>
        <v>4493.5571641854822</v>
      </c>
      <c r="BB352" s="65">
        <f t="shared" si="89"/>
        <v>24560.652835814515</v>
      </c>
      <c r="BC352" s="65">
        <f t="shared" si="90"/>
        <v>0</v>
      </c>
      <c r="BD352" s="65">
        <f t="shared" si="91"/>
        <v>23556.030000000002</v>
      </c>
      <c r="BE352" s="65">
        <f t="shared" si="92"/>
        <v>31744.309999999998</v>
      </c>
      <c r="BF352" s="65">
        <f t="shared" si="93"/>
        <v>79860.982835814517</v>
      </c>
      <c r="BG352" s="66">
        <f t="shared" si="94"/>
        <v>641.9367377407832</v>
      </c>
      <c r="BH352" s="66">
        <f t="shared" si="95"/>
        <v>42.345953165197443</v>
      </c>
      <c r="BI352" s="66">
        <f t="shared" si="96"/>
        <v>0</v>
      </c>
      <c r="BJ352" s="66">
        <f t="shared" si="97"/>
        <v>40.613844827586213</v>
      </c>
      <c r="BK352" s="66">
        <f t="shared" si="98"/>
        <v>54.731568965517241</v>
      </c>
      <c r="BL352" s="66">
        <f t="shared" si="99"/>
        <v>137.69134971692159</v>
      </c>
      <c r="BM352" s="207">
        <f t="shared" si="101"/>
        <v>39870.979999999996</v>
      </c>
    </row>
    <row r="353" spans="1:65" x14ac:dyDescent="0.35">
      <c r="A353" s="1">
        <v>518</v>
      </c>
      <c r="B353">
        <v>42</v>
      </c>
      <c r="C353" t="s">
        <v>37</v>
      </c>
      <c r="D353" t="s">
        <v>1566</v>
      </c>
      <c r="E353" s="6" t="s">
        <v>1115</v>
      </c>
      <c r="F353" s="7" t="s">
        <v>1116</v>
      </c>
      <c r="G353" s="6">
        <v>-8.0500000000000007</v>
      </c>
      <c r="H353" s="6">
        <v>-34.880000000000003</v>
      </c>
      <c r="I353" s="6">
        <v>10</v>
      </c>
      <c r="J353" s="8">
        <v>63550.072249703</v>
      </c>
      <c r="K353" t="s">
        <v>1166</v>
      </c>
      <c r="L353" t="s">
        <v>1062</v>
      </c>
      <c r="M353">
        <v>600</v>
      </c>
      <c r="N353">
        <v>600</v>
      </c>
      <c r="O353">
        <v>0</v>
      </c>
      <c r="P353">
        <v>23103.64</v>
      </c>
      <c r="Q353">
        <v>18875.330000000002</v>
      </c>
      <c r="R353">
        <v>5250.2</v>
      </c>
      <c r="S353">
        <v>34606.78</v>
      </c>
      <c r="T353">
        <v>0</v>
      </c>
      <c r="U353">
        <v>4744.55</v>
      </c>
      <c r="V353">
        <v>0</v>
      </c>
      <c r="W353" s="181">
        <f t="shared" si="85"/>
        <v>27848.19</v>
      </c>
      <c r="X353" s="181">
        <f t="shared" si="86"/>
        <v>46.413649999999997</v>
      </c>
      <c r="Y353" s="174">
        <v>86580.49</v>
      </c>
      <c r="Z353" s="181">
        <f t="shared" si="87"/>
        <v>144.30081666666666</v>
      </c>
      <c r="AA353" s="174">
        <v>0</v>
      </c>
      <c r="AB353" s="174">
        <v>26.684579863200121</v>
      </c>
      <c r="AC353" s="174">
        <v>21.800904568685159</v>
      </c>
      <c r="AD353" s="174">
        <v>6.063952745012184</v>
      </c>
      <c r="AE353" s="174">
        <v>39.970644656781218</v>
      </c>
      <c r="AF353">
        <v>0</v>
      </c>
      <c r="AG353" s="106">
        <v>5.4799297162674874</v>
      </c>
      <c r="AH353" s="106">
        <v>0</v>
      </c>
      <c r="AI353" s="106">
        <v>100</v>
      </c>
      <c r="AJ353">
        <v>40.21</v>
      </c>
      <c r="AK353">
        <v>46.41</v>
      </c>
      <c r="AL353">
        <v>57.68</v>
      </c>
      <c r="AM353">
        <v>144.30000000000001</v>
      </c>
      <c r="AN353" t="s">
        <v>1069</v>
      </c>
      <c r="AO353">
        <v>9.9</v>
      </c>
      <c r="AP353">
        <v>8.33</v>
      </c>
      <c r="AQ353">
        <v>12.806699999999999</v>
      </c>
      <c r="AR353" t="s">
        <v>1071</v>
      </c>
      <c r="AS353" t="s">
        <v>1074</v>
      </c>
      <c r="AT353" t="s">
        <v>1075</v>
      </c>
      <c r="AU353" t="s">
        <v>1078</v>
      </c>
      <c r="AV353" t="s">
        <v>1082</v>
      </c>
      <c r="AW353" t="s">
        <v>1083</v>
      </c>
      <c r="AX353" s="65">
        <f t="shared" si="100"/>
        <v>583.5</v>
      </c>
      <c r="AY353" s="65">
        <v>2862.47</v>
      </c>
      <c r="AZ353" s="106">
        <v>1155.8216184951687</v>
      </c>
      <c r="BA353" s="65">
        <f t="shared" si="88"/>
        <v>4601.7916184951682</v>
      </c>
      <c r="BB353" s="65">
        <f t="shared" si="89"/>
        <v>26692.368381504832</v>
      </c>
      <c r="BC353" s="65">
        <f t="shared" si="90"/>
        <v>0</v>
      </c>
      <c r="BD353" s="65">
        <f t="shared" si="91"/>
        <v>23542.030000000002</v>
      </c>
      <c r="BE353" s="65">
        <f t="shared" si="92"/>
        <v>31744.309999999998</v>
      </c>
      <c r="BF353" s="65">
        <f t="shared" si="93"/>
        <v>81978.69838150483</v>
      </c>
      <c r="BG353" s="66">
        <f t="shared" si="94"/>
        <v>657.39880264216686</v>
      </c>
      <c r="BH353" s="66">
        <f t="shared" si="95"/>
        <v>46.021324795697986</v>
      </c>
      <c r="BI353" s="66">
        <f t="shared" si="96"/>
        <v>0</v>
      </c>
      <c r="BJ353" s="66">
        <f t="shared" si="97"/>
        <v>40.589706896551725</v>
      </c>
      <c r="BK353" s="66">
        <f t="shared" si="98"/>
        <v>54.731568965517241</v>
      </c>
      <c r="BL353" s="66">
        <f t="shared" si="99"/>
        <v>141.34258341638764</v>
      </c>
      <c r="BM353" s="207">
        <f t="shared" si="101"/>
        <v>39856.979999999996</v>
      </c>
    </row>
    <row r="354" spans="1:65" x14ac:dyDescent="0.35">
      <c r="A354" s="1">
        <v>519</v>
      </c>
      <c r="B354">
        <v>42</v>
      </c>
      <c r="C354" t="s">
        <v>37</v>
      </c>
      <c r="D354" t="s">
        <v>1567</v>
      </c>
      <c r="E354" s="6" t="s">
        <v>1117</v>
      </c>
      <c r="F354" s="7" t="s">
        <v>1118</v>
      </c>
      <c r="G354" s="6">
        <v>-3.8</v>
      </c>
      <c r="H354" s="6">
        <v>-38.53</v>
      </c>
      <c r="I354" s="6">
        <v>41</v>
      </c>
      <c r="J354" s="8">
        <v>71394.000753582499</v>
      </c>
      <c r="K354" t="s">
        <v>1166</v>
      </c>
      <c r="L354" t="s">
        <v>1062</v>
      </c>
      <c r="M354">
        <v>600</v>
      </c>
      <c r="N354">
        <v>600</v>
      </c>
      <c r="O354">
        <v>0</v>
      </c>
      <c r="P354">
        <v>23209.83</v>
      </c>
      <c r="Q354">
        <v>18875.330000000002</v>
      </c>
      <c r="R354">
        <v>5255.2</v>
      </c>
      <c r="S354">
        <v>34606.78</v>
      </c>
      <c r="T354">
        <v>0</v>
      </c>
      <c r="U354">
        <v>4744.55</v>
      </c>
      <c r="V354">
        <v>0</v>
      </c>
      <c r="W354" s="181">
        <f t="shared" si="85"/>
        <v>27954.38</v>
      </c>
      <c r="X354" s="181">
        <f t="shared" si="86"/>
        <v>46.590633333333336</v>
      </c>
      <c r="Y354" s="174">
        <v>86691.68</v>
      </c>
      <c r="Z354" s="181">
        <f t="shared" si="87"/>
        <v>144.48613333333333</v>
      </c>
      <c r="AA354" s="174">
        <v>0</v>
      </c>
      <c r="AB354" s="174">
        <v>26.772846021671288</v>
      </c>
      <c r="AC354" s="174">
        <v>21.772942916782789</v>
      </c>
      <c r="AD354" s="174">
        <v>6.0619427377575326</v>
      </c>
      <c r="AE354" s="174">
        <v>39.919378653176409</v>
      </c>
      <c r="AF354">
        <v>0</v>
      </c>
      <c r="AG354" s="106">
        <v>5.4729012057443116</v>
      </c>
      <c r="AH354" s="106">
        <v>0</v>
      </c>
      <c r="AI354" s="106">
        <v>100</v>
      </c>
      <c r="AJ354">
        <v>40.22</v>
      </c>
      <c r="AK354">
        <v>46.59</v>
      </c>
      <c r="AL354">
        <v>57.68</v>
      </c>
      <c r="AM354">
        <v>144.49</v>
      </c>
      <c r="AN354" t="s">
        <v>1070</v>
      </c>
      <c r="AO354">
        <v>9.9</v>
      </c>
      <c r="AP354">
        <v>8.33</v>
      </c>
      <c r="AQ354">
        <v>12.806699999999999</v>
      </c>
      <c r="AR354" t="s">
        <v>1071</v>
      </c>
      <c r="AS354" t="s">
        <v>1074</v>
      </c>
      <c r="AT354" t="s">
        <v>1075</v>
      </c>
      <c r="AU354" t="s">
        <v>1078</v>
      </c>
      <c r="AV354" t="s">
        <v>1082</v>
      </c>
      <c r="AW354" t="s">
        <v>1083</v>
      </c>
      <c r="AX354" s="65">
        <f t="shared" si="100"/>
        <v>583.5</v>
      </c>
      <c r="AY354" s="65">
        <v>2862.47</v>
      </c>
      <c r="AZ354" s="106">
        <v>1127.0244462937658</v>
      </c>
      <c r="BA354" s="65">
        <f t="shared" si="88"/>
        <v>4572.9944462937656</v>
      </c>
      <c r="BB354" s="65">
        <f t="shared" si="89"/>
        <v>26827.355553706235</v>
      </c>
      <c r="BC354" s="65">
        <f t="shared" si="90"/>
        <v>0</v>
      </c>
      <c r="BD354" s="65">
        <f t="shared" si="91"/>
        <v>23547.030000000002</v>
      </c>
      <c r="BE354" s="65">
        <f t="shared" si="92"/>
        <v>31744.309999999998</v>
      </c>
      <c r="BF354" s="65">
        <f t="shared" si="93"/>
        <v>82118.685553706222</v>
      </c>
      <c r="BG354" s="66">
        <f t="shared" si="94"/>
        <v>653.28492089910935</v>
      </c>
      <c r="BH354" s="66">
        <f t="shared" si="95"/>
        <v>46.254061299493507</v>
      </c>
      <c r="BI354" s="66">
        <f t="shared" si="96"/>
        <v>0</v>
      </c>
      <c r="BJ354" s="66">
        <f t="shared" si="97"/>
        <v>40.598327586206899</v>
      </c>
      <c r="BK354" s="66">
        <f t="shared" si="98"/>
        <v>54.731568965517241</v>
      </c>
      <c r="BL354" s="66">
        <f t="shared" si="99"/>
        <v>141.58394060983832</v>
      </c>
      <c r="BM354" s="207">
        <f t="shared" si="101"/>
        <v>39861.979999999996</v>
      </c>
    </row>
    <row r="355" spans="1:65" x14ac:dyDescent="0.35">
      <c r="A355" s="1">
        <v>520</v>
      </c>
      <c r="B355">
        <v>43</v>
      </c>
      <c r="C355" t="s">
        <v>37</v>
      </c>
      <c r="D355" t="s">
        <v>1568</v>
      </c>
      <c r="E355" s="6" t="s">
        <v>1104</v>
      </c>
      <c r="F355" s="7" t="s">
        <v>1105</v>
      </c>
      <c r="G355" s="6">
        <v>-22.74</v>
      </c>
      <c r="H355" s="6">
        <v>-45.59</v>
      </c>
      <c r="I355" s="6">
        <v>1642</v>
      </c>
      <c r="J355" s="8">
        <v>3495.45982983364</v>
      </c>
      <c r="K355" t="s">
        <v>1166</v>
      </c>
      <c r="L355" t="s">
        <v>1062</v>
      </c>
      <c r="M355">
        <v>600</v>
      </c>
      <c r="N355">
        <v>600</v>
      </c>
      <c r="O355">
        <v>33.78</v>
      </c>
      <c r="P355">
        <v>11480.29</v>
      </c>
      <c r="Q355">
        <v>18875.330000000002</v>
      </c>
      <c r="R355">
        <v>5265.2</v>
      </c>
      <c r="S355">
        <v>34606.78</v>
      </c>
      <c r="T355">
        <v>0</v>
      </c>
      <c r="U355">
        <v>4462.05</v>
      </c>
      <c r="V355">
        <v>0</v>
      </c>
      <c r="W355" s="181">
        <f t="shared" si="85"/>
        <v>15942.34</v>
      </c>
      <c r="X355" s="181">
        <f t="shared" si="86"/>
        <v>26.570566666666668</v>
      </c>
      <c r="Y355" s="174">
        <v>74723.42</v>
      </c>
      <c r="Z355" s="181">
        <f t="shared" si="87"/>
        <v>124.53903333333334</v>
      </c>
      <c r="AA355" s="174">
        <v>4.520671029243576E-2</v>
      </c>
      <c r="AB355" s="174">
        <v>15.363710601040481</v>
      </c>
      <c r="AC355" s="174">
        <v>25.260259768624081</v>
      </c>
      <c r="AD355" s="174">
        <v>7.0462513626919101</v>
      </c>
      <c r="AE355" s="174">
        <v>46.313163931736533</v>
      </c>
      <c r="AF355">
        <v>0</v>
      </c>
      <c r="AG355" s="106">
        <v>5.9714210082996741</v>
      </c>
      <c r="AH355" s="106">
        <v>0</v>
      </c>
      <c r="AI355" s="106">
        <v>100</v>
      </c>
      <c r="AJ355">
        <v>40.229999999999997</v>
      </c>
      <c r="AK355">
        <v>26.63</v>
      </c>
      <c r="AL355">
        <v>57.68</v>
      </c>
      <c r="AM355">
        <v>124.54</v>
      </c>
      <c r="AN355" t="s">
        <v>1063</v>
      </c>
      <c r="AO355">
        <v>9.9</v>
      </c>
      <c r="AP355">
        <v>8.33</v>
      </c>
      <c r="AQ355">
        <v>12.806699999999999</v>
      </c>
      <c r="AR355" t="s">
        <v>1071</v>
      </c>
      <c r="AS355" t="s">
        <v>1074</v>
      </c>
      <c r="AT355" t="s">
        <v>1075</v>
      </c>
      <c r="AU355" t="s">
        <v>1078</v>
      </c>
      <c r="AV355" t="s">
        <v>1082</v>
      </c>
      <c r="AW355" t="s">
        <v>1084</v>
      </c>
      <c r="AX355" s="65">
        <f t="shared" si="100"/>
        <v>583.5</v>
      </c>
      <c r="AY355" s="65">
        <v>2862.47</v>
      </c>
      <c r="AZ355" s="106">
        <v>576.74774356742978</v>
      </c>
      <c r="BA355" s="65">
        <f t="shared" si="88"/>
        <v>4022.7177435674294</v>
      </c>
      <c r="BB355" s="65">
        <f t="shared" si="89"/>
        <v>15365.59225643257</v>
      </c>
      <c r="BC355" s="65">
        <f t="shared" si="90"/>
        <v>33.78</v>
      </c>
      <c r="BD355" s="65">
        <f t="shared" si="91"/>
        <v>23557.030000000002</v>
      </c>
      <c r="BE355" s="65">
        <f t="shared" si="92"/>
        <v>31744.309999999998</v>
      </c>
      <c r="BF355" s="65">
        <f t="shared" si="93"/>
        <v>70700.702256432574</v>
      </c>
      <c r="BG355" s="66">
        <f t="shared" si="94"/>
        <v>574.67396336677564</v>
      </c>
      <c r="BH355" s="66">
        <f t="shared" si="95"/>
        <v>26.49240044212512</v>
      </c>
      <c r="BI355" s="66">
        <f t="shared" si="96"/>
        <v>5.6300000000000003E-2</v>
      </c>
      <c r="BJ355" s="66">
        <f t="shared" si="97"/>
        <v>40.615568965517248</v>
      </c>
      <c r="BK355" s="66">
        <f t="shared" si="98"/>
        <v>54.731568965517241</v>
      </c>
      <c r="BL355" s="66">
        <f t="shared" si="99"/>
        <v>121.89776251109065</v>
      </c>
      <c r="BM355" s="207">
        <f t="shared" si="101"/>
        <v>39871.979999999996</v>
      </c>
    </row>
    <row r="356" spans="1:65" x14ac:dyDescent="0.35">
      <c r="A356" s="1">
        <v>521</v>
      </c>
      <c r="B356">
        <v>43</v>
      </c>
      <c r="C356" t="s">
        <v>37</v>
      </c>
      <c r="D356" t="s">
        <v>1569</v>
      </c>
      <c r="E356" s="6" t="s">
        <v>1104</v>
      </c>
      <c r="F356" s="7" t="s">
        <v>1106</v>
      </c>
      <c r="G356" s="6">
        <v>-23.85</v>
      </c>
      <c r="H356" s="6">
        <v>-46.64</v>
      </c>
      <c r="I356" s="6">
        <v>792</v>
      </c>
      <c r="J356" s="8">
        <v>14172.2970393051</v>
      </c>
      <c r="K356" t="s">
        <v>1166</v>
      </c>
      <c r="L356" t="s">
        <v>1062</v>
      </c>
      <c r="M356">
        <v>600</v>
      </c>
      <c r="N356">
        <v>600</v>
      </c>
      <c r="O356">
        <v>1.45</v>
      </c>
      <c r="P356">
        <v>14433.32</v>
      </c>
      <c r="Q356">
        <v>18875.330000000002</v>
      </c>
      <c r="R356">
        <v>5266.4</v>
      </c>
      <c r="S356">
        <v>34606.78</v>
      </c>
      <c r="T356">
        <v>0</v>
      </c>
      <c r="U356">
        <v>4462.05</v>
      </c>
      <c r="V356">
        <v>0</v>
      </c>
      <c r="W356" s="181">
        <f t="shared" si="85"/>
        <v>18895.37</v>
      </c>
      <c r="X356" s="181">
        <f t="shared" si="86"/>
        <v>31.492283333333333</v>
      </c>
      <c r="Y356" s="174">
        <v>77645.320000000007</v>
      </c>
      <c r="Z356" s="181">
        <f t="shared" si="87"/>
        <v>129.40886666666668</v>
      </c>
      <c r="AA356" s="174">
        <v>1.8674660623460629E-3</v>
      </c>
      <c r="AB356" s="174">
        <v>18.58878294274529</v>
      </c>
      <c r="AC356" s="174">
        <v>24.309681510746561</v>
      </c>
      <c r="AD356" s="174">
        <v>6.7826367384408988</v>
      </c>
      <c r="AE356" s="174">
        <v>44.57033598419067</v>
      </c>
      <c r="AF356">
        <v>0</v>
      </c>
      <c r="AG356" s="106">
        <v>5.7467082368905169</v>
      </c>
      <c r="AH356" s="106">
        <v>0</v>
      </c>
      <c r="AI356" s="106">
        <v>100</v>
      </c>
      <c r="AJ356">
        <v>40.24</v>
      </c>
      <c r="AK356">
        <v>31.49</v>
      </c>
      <c r="AL356">
        <v>57.68</v>
      </c>
      <c r="AM356">
        <v>129.41</v>
      </c>
      <c r="AN356" t="s">
        <v>1064</v>
      </c>
      <c r="AO356">
        <v>9.9</v>
      </c>
      <c r="AP356">
        <v>8.33</v>
      </c>
      <c r="AQ356">
        <v>12.806699999999999</v>
      </c>
      <c r="AR356" t="s">
        <v>1071</v>
      </c>
      <c r="AS356" t="s">
        <v>1074</v>
      </c>
      <c r="AT356" t="s">
        <v>1075</v>
      </c>
      <c r="AU356" t="s">
        <v>1078</v>
      </c>
      <c r="AV356" t="s">
        <v>1082</v>
      </c>
      <c r="AW356" t="s">
        <v>1084</v>
      </c>
      <c r="AX356" s="65">
        <f t="shared" si="100"/>
        <v>583.5</v>
      </c>
      <c r="AY356" s="65">
        <v>2862.47</v>
      </c>
      <c r="AZ356" s="106">
        <v>760.83750577633248</v>
      </c>
      <c r="BA356" s="65">
        <f t="shared" si="88"/>
        <v>4206.8075057763326</v>
      </c>
      <c r="BB356" s="65">
        <f t="shared" si="89"/>
        <v>18134.532494223666</v>
      </c>
      <c r="BC356" s="65">
        <f t="shared" si="90"/>
        <v>1.45</v>
      </c>
      <c r="BD356" s="65">
        <f t="shared" si="91"/>
        <v>23558.230000000003</v>
      </c>
      <c r="BE356" s="65">
        <f t="shared" si="92"/>
        <v>31744.309999999998</v>
      </c>
      <c r="BF356" s="65">
        <f t="shared" si="93"/>
        <v>73438.512494223673</v>
      </c>
      <c r="BG356" s="66">
        <f t="shared" si="94"/>
        <v>600.97250082519042</v>
      </c>
      <c r="BH356" s="66">
        <f t="shared" si="95"/>
        <v>31.26643533486839</v>
      </c>
      <c r="BI356" s="66">
        <f t="shared" si="96"/>
        <v>2.4166666666666668E-3</v>
      </c>
      <c r="BJ356" s="66">
        <f t="shared" si="97"/>
        <v>40.617637931034487</v>
      </c>
      <c r="BK356" s="66">
        <f t="shared" si="98"/>
        <v>54.731568965517241</v>
      </c>
      <c r="BL356" s="66">
        <f t="shared" si="99"/>
        <v>126.61812499004081</v>
      </c>
      <c r="BM356" s="207">
        <f t="shared" si="101"/>
        <v>39873.18</v>
      </c>
    </row>
    <row r="357" spans="1:65" x14ac:dyDescent="0.35">
      <c r="A357" s="1">
        <v>522</v>
      </c>
      <c r="B357">
        <v>43</v>
      </c>
      <c r="C357" t="s">
        <v>37</v>
      </c>
      <c r="D357" t="s">
        <v>1570</v>
      </c>
      <c r="E357" s="6" t="s">
        <v>1107</v>
      </c>
      <c r="F357" s="7" t="s">
        <v>1108</v>
      </c>
      <c r="G357" s="6">
        <v>-30.03</v>
      </c>
      <c r="H357" s="6">
        <v>-51.23</v>
      </c>
      <c r="I357" s="6">
        <v>47</v>
      </c>
      <c r="J357" s="8">
        <v>23954.0527728093</v>
      </c>
      <c r="K357" t="s">
        <v>1166</v>
      </c>
      <c r="L357" t="s">
        <v>1062</v>
      </c>
      <c r="M357">
        <v>600</v>
      </c>
      <c r="N357">
        <v>600</v>
      </c>
      <c r="O357">
        <v>5.89</v>
      </c>
      <c r="P357">
        <v>15418.25</v>
      </c>
      <c r="Q357">
        <v>18875.330000000002</v>
      </c>
      <c r="R357">
        <v>5272.4</v>
      </c>
      <c r="S357">
        <v>34606.78</v>
      </c>
      <c r="T357">
        <v>0</v>
      </c>
      <c r="U357">
        <v>4462.05</v>
      </c>
      <c r="V357">
        <v>0</v>
      </c>
      <c r="W357" s="181">
        <f t="shared" si="85"/>
        <v>19880.3</v>
      </c>
      <c r="X357" s="181">
        <f t="shared" si="86"/>
        <v>33.133833333333335</v>
      </c>
      <c r="Y357" s="174">
        <v>78640.679999999993</v>
      </c>
      <c r="Z357" s="181">
        <f t="shared" si="87"/>
        <v>131.06779999999998</v>
      </c>
      <c r="AA357" s="174">
        <v>7.4897622960533924E-3</v>
      </c>
      <c r="AB357" s="174">
        <v>19.60594694755946</v>
      </c>
      <c r="AC357" s="174">
        <v>24.001992353067141</v>
      </c>
      <c r="AD357" s="174">
        <v>6.7044181204943802</v>
      </c>
      <c r="AE357" s="174">
        <v>44.006206457014358</v>
      </c>
      <c r="AF357">
        <v>0</v>
      </c>
      <c r="AG357" s="106">
        <v>5.6739717916986478</v>
      </c>
      <c r="AH357" s="106">
        <v>0</v>
      </c>
      <c r="AI357" s="106">
        <v>100</v>
      </c>
      <c r="AJ357">
        <v>40.25</v>
      </c>
      <c r="AK357">
        <v>33.14</v>
      </c>
      <c r="AL357">
        <v>57.68</v>
      </c>
      <c r="AM357">
        <v>131.07</v>
      </c>
      <c r="AN357" t="s">
        <v>1065</v>
      </c>
      <c r="AO357">
        <v>9.9</v>
      </c>
      <c r="AP357">
        <v>8.33</v>
      </c>
      <c r="AQ357">
        <v>12.806699999999999</v>
      </c>
      <c r="AR357" t="s">
        <v>1071</v>
      </c>
      <c r="AS357" t="s">
        <v>1074</v>
      </c>
      <c r="AT357" t="s">
        <v>1075</v>
      </c>
      <c r="AU357" t="s">
        <v>1078</v>
      </c>
      <c r="AV357" t="s">
        <v>1082</v>
      </c>
      <c r="AW357" t="s">
        <v>1084</v>
      </c>
      <c r="AX357" s="65">
        <f t="shared" si="100"/>
        <v>583.5</v>
      </c>
      <c r="AY357" s="65">
        <v>2862.47</v>
      </c>
      <c r="AZ357" s="106">
        <v>802.70290457477142</v>
      </c>
      <c r="BA357" s="65">
        <f t="shared" si="88"/>
        <v>4248.6729045747707</v>
      </c>
      <c r="BB357" s="65">
        <f t="shared" si="89"/>
        <v>19077.597095425226</v>
      </c>
      <c r="BC357" s="65">
        <f t="shared" si="90"/>
        <v>5.89</v>
      </c>
      <c r="BD357" s="65">
        <f t="shared" si="91"/>
        <v>23564.230000000003</v>
      </c>
      <c r="BE357" s="65">
        <f t="shared" si="92"/>
        <v>31744.309999999998</v>
      </c>
      <c r="BF357" s="65">
        <f t="shared" si="93"/>
        <v>74392.007095425215</v>
      </c>
      <c r="BG357" s="66">
        <f t="shared" si="94"/>
        <v>606.95327208211006</v>
      </c>
      <c r="BH357" s="66">
        <f t="shared" si="95"/>
        <v>32.892408785215906</v>
      </c>
      <c r="BI357" s="66">
        <f t="shared" si="96"/>
        <v>9.8166666666666662E-3</v>
      </c>
      <c r="BJ357" s="66">
        <f t="shared" si="97"/>
        <v>40.627982758620696</v>
      </c>
      <c r="BK357" s="66">
        <f t="shared" si="98"/>
        <v>54.731568965517241</v>
      </c>
      <c r="BL357" s="66">
        <f t="shared" si="99"/>
        <v>128.262081199009</v>
      </c>
      <c r="BM357" s="207">
        <f t="shared" si="101"/>
        <v>39879.18</v>
      </c>
    </row>
    <row r="358" spans="1:65" x14ac:dyDescent="0.35">
      <c r="A358" s="1">
        <v>523</v>
      </c>
      <c r="B358">
        <v>43</v>
      </c>
      <c r="C358" t="s">
        <v>37</v>
      </c>
      <c r="D358" t="s">
        <v>1571</v>
      </c>
      <c r="E358" s="6" t="s">
        <v>1109</v>
      </c>
      <c r="F358" s="7" t="s">
        <v>1110</v>
      </c>
      <c r="G358" s="6">
        <v>-15.37</v>
      </c>
      <c r="H358" s="6">
        <v>-48.78</v>
      </c>
      <c r="I358" s="6">
        <v>770</v>
      </c>
      <c r="J358" s="8">
        <v>31081.371963744201</v>
      </c>
      <c r="K358" t="s">
        <v>1166</v>
      </c>
      <c r="L358" t="s">
        <v>1062</v>
      </c>
      <c r="M358">
        <v>600</v>
      </c>
      <c r="N358">
        <v>600</v>
      </c>
      <c r="O358">
        <v>0</v>
      </c>
      <c r="P358">
        <v>19558.5</v>
      </c>
      <c r="Q358">
        <v>18875.330000000002</v>
      </c>
      <c r="R358">
        <v>5266.4</v>
      </c>
      <c r="S358">
        <v>34606.78</v>
      </c>
      <c r="T358">
        <v>0</v>
      </c>
      <c r="U358">
        <v>4462.05</v>
      </c>
      <c r="V358">
        <v>0</v>
      </c>
      <c r="W358" s="181">
        <f t="shared" si="85"/>
        <v>24020.55</v>
      </c>
      <c r="X358" s="181">
        <f t="shared" si="86"/>
        <v>40.03425</v>
      </c>
      <c r="Y358" s="174">
        <v>82769.05</v>
      </c>
      <c r="Z358" s="181">
        <f t="shared" si="87"/>
        <v>137.94841666666667</v>
      </c>
      <c r="AA358" s="174">
        <v>0</v>
      </c>
      <c r="AB358" s="174">
        <v>23.630209601294201</v>
      </c>
      <c r="AC358" s="174">
        <v>22.804816534682949</v>
      </c>
      <c r="AD358" s="174">
        <v>6.3627648257410234</v>
      </c>
      <c r="AE358" s="174">
        <v>41.811256743915749</v>
      </c>
      <c r="AF358">
        <v>0</v>
      </c>
      <c r="AG358" s="106">
        <v>5.3909643761768438</v>
      </c>
      <c r="AH358" s="106">
        <v>0</v>
      </c>
      <c r="AI358" s="106">
        <v>100</v>
      </c>
      <c r="AJ358">
        <v>40.24</v>
      </c>
      <c r="AK358">
        <v>40.03</v>
      </c>
      <c r="AL358">
        <v>57.68</v>
      </c>
      <c r="AM358">
        <v>137.94999999999999</v>
      </c>
      <c r="AN358" t="s">
        <v>1066</v>
      </c>
      <c r="AO358">
        <v>9.9</v>
      </c>
      <c r="AP358">
        <v>8.33</v>
      </c>
      <c r="AQ358">
        <v>12.806699999999999</v>
      </c>
      <c r="AR358" t="s">
        <v>1071</v>
      </c>
      <c r="AS358" t="s">
        <v>1074</v>
      </c>
      <c r="AT358" t="s">
        <v>1075</v>
      </c>
      <c r="AU358" t="s">
        <v>1078</v>
      </c>
      <c r="AV358" t="s">
        <v>1082</v>
      </c>
      <c r="AW358" t="s">
        <v>1084</v>
      </c>
      <c r="AX358" s="65">
        <f t="shared" si="100"/>
        <v>583.5</v>
      </c>
      <c r="AY358" s="65">
        <v>2862.47</v>
      </c>
      <c r="AZ358" s="106">
        <v>1005.9416806690937</v>
      </c>
      <c r="BA358" s="65">
        <f t="shared" si="88"/>
        <v>4451.9116806690936</v>
      </c>
      <c r="BB358" s="65">
        <f t="shared" si="89"/>
        <v>23014.608319330906</v>
      </c>
      <c r="BC358" s="65">
        <f t="shared" si="90"/>
        <v>0</v>
      </c>
      <c r="BD358" s="65">
        <f t="shared" si="91"/>
        <v>23558.230000000003</v>
      </c>
      <c r="BE358" s="65">
        <f t="shared" si="92"/>
        <v>31744.309999999998</v>
      </c>
      <c r="BF358" s="65">
        <f t="shared" si="93"/>
        <v>78317.138319330916</v>
      </c>
      <c r="BG358" s="66">
        <f t="shared" si="94"/>
        <v>635.98738295272767</v>
      </c>
      <c r="BH358" s="66">
        <f t="shared" si="95"/>
        <v>39.680359171260186</v>
      </c>
      <c r="BI358" s="66">
        <f t="shared" si="96"/>
        <v>0</v>
      </c>
      <c r="BJ358" s="66">
        <f t="shared" si="97"/>
        <v>40.617637931034487</v>
      </c>
      <c r="BK358" s="66">
        <f t="shared" si="98"/>
        <v>54.731568965517241</v>
      </c>
      <c r="BL358" s="66">
        <f t="shared" si="99"/>
        <v>135.0295488264326</v>
      </c>
      <c r="BM358" s="207">
        <f t="shared" si="101"/>
        <v>39873.18</v>
      </c>
    </row>
    <row r="359" spans="1:65" x14ac:dyDescent="0.35">
      <c r="A359" s="1">
        <v>524</v>
      </c>
      <c r="B359">
        <v>43</v>
      </c>
      <c r="C359" t="s">
        <v>37</v>
      </c>
      <c r="D359" t="s">
        <v>1572</v>
      </c>
      <c r="E359" s="6" t="s">
        <v>1111</v>
      </c>
      <c r="F359" s="7" t="s">
        <v>1112</v>
      </c>
      <c r="G359" s="6">
        <v>-22.86</v>
      </c>
      <c r="H359" s="6">
        <v>-43.41</v>
      </c>
      <c r="I359" s="6">
        <v>45</v>
      </c>
      <c r="J359" s="8">
        <v>45016.2336447989</v>
      </c>
      <c r="K359" t="s">
        <v>1166</v>
      </c>
      <c r="L359" t="s">
        <v>1062</v>
      </c>
      <c r="M359">
        <v>600</v>
      </c>
      <c r="N359">
        <v>600</v>
      </c>
      <c r="O359">
        <v>0</v>
      </c>
      <c r="P359">
        <v>18976.59</v>
      </c>
      <c r="Q359">
        <v>18875.330000000002</v>
      </c>
      <c r="R359">
        <v>5262.4</v>
      </c>
      <c r="S359">
        <v>34606.78</v>
      </c>
      <c r="T359">
        <v>0</v>
      </c>
      <c r="U359">
        <v>4462.05</v>
      </c>
      <c r="V359">
        <v>0</v>
      </c>
      <c r="W359" s="181">
        <f t="shared" si="85"/>
        <v>23438.639999999999</v>
      </c>
      <c r="X359" s="181">
        <f t="shared" si="86"/>
        <v>39.064399999999999</v>
      </c>
      <c r="Y359" s="174">
        <v>82183.13</v>
      </c>
      <c r="Z359" s="181">
        <f t="shared" si="87"/>
        <v>136.97188333333335</v>
      </c>
      <c r="AA359" s="174">
        <v>0</v>
      </c>
      <c r="AB359" s="174">
        <v>23.090614825694761</v>
      </c>
      <c r="AC359" s="174">
        <v>22.967402190692908</v>
      </c>
      <c r="AD359" s="174">
        <v>6.4032606205190756</v>
      </c>
      <c r="AE359" s="174">
        <v>42.109347745699147</v>
      </c>
      <c r="AF359">
        <v>0</v>
      </c>
      <c r="AG359" s="106">
        <v>5.4293989532888318</v>
      </c>
      <c r="AH359" s="106">
        <v>0</v>
      </c>
      <c r="AI359" s="106">
        <v>100</v>
      </c>
      <c r="AJ359">
        <v>40.229999999999997</v>
      </c>
      <c r="AK359">
        <v>39.06</v>
      </c>
      <c r="AL359">
        <v>57.68</v>
      </c>
      <c r="AM359">
        <v>136.97</v>
      </c>
      <c r="AN359" t="s">
        <v>1067</v>
      </c>
      <c r="AO359">
        <v>9.9</v>
      </c>
      <c r="AP359">
        <v>8.33</v>
      </c>
      <c r="AQ359">
        <v>12.806699999999999</v>
      </c>
      <c r="AR359" t="s">
        <v>1071</v>
      </c>
      <c r="AS359" t="s">
        <v>1074</v>
      </c>
      <c r="AT359" t="s">
        <v>1075</v>
      </c>
      <c r="AU359" t="s">
        <v>1078</v>
      </c>
      <c r="AV359" t="s">
        <v>1082</v>
      </c>
      <c r="AW359" t="s">
        <v>1084</v>
      </c>
      <c r="AX359" s="65">
        <f t="shared" si="100"/>
        <v>583.5</v>
      </c>
      <c r="AY359" s="65">
        <v>2862.47</v>
      </c>
      <c r="AZ359" s="106">
        <v>990.62406124917686</v>
      </c>
      <c r="BA359" s="65">
        <f t="shared" si="88"/>
        <v>4436.5940612491768</v>
      </c>
      <c r="BB359" s="65">
        <f t="shared" si="89"/>
        <v>22448.015938750821</v>
      </c>
      <c r="BC359" s="65">
        <f t="shared" si="90"/>
        <v>0</v>
      </c>
      <c r="BD359" s="65">
        <f t="shared" si="91"/>
        <v>23554.230000000003</v>
      </c>
      <c r="BE359" s="65">
        <f t="shared" si="92"/>
        <v>31744.309999999998</v>
      </c>
      <c r="BF359" s="65">
        <f t="shared" si="93"/>
        <v>77746.535938750822</v>
      </c>
      <c r="BG359" s="66">
        <f t="shared" si="94"/>
        <v>633.79915160702524</v>
      </c>
      <c r="BH359" s="66">
        <f t="shared" si="95"/>
        <v>38.703475756466936</v>
      </c>
      <c r="BI359" s="66">
        <f t="shared" si="96"/>
        <v>0</v>
      </c>
      <c r="BJ359" s="66">
        <f t="shared" si="97"/>
        <v>40.610741379310348</v>
      </c>
      <c r="BK359" s="66">
        <f t="shared" si="98"/>
        <v>54.731568965517241</v>
      </c>
      <c r="BL359" s="66">
        <f t="shared" si="99"/>
        <v>134.04575161853589</v>
      </c>
      <c r="BM359" s="207">
        <f t="shared" si="101"/>
        <v>39869.18</v>
      </c>
    </row>
    <row r="360" spans="1:65" x14ac:dyDescent="0.35">
      <c r="A360" s="1">
        <v>525</v>
      </c>
      <c r="B360">
        <v>43</v>
      </c>
      <c r="C360" t="s">
        <v>37</v>
      </c>
      <c r="D360" t="s">
        <v>1573</v>
      </c>
      <c r="E360" s="6" t="s">
        <v>1113</v>
      </c>
      <c r="F360" s="7" t="s">
        <v>1114</v>
      </c>
      <c r="G360" s="6">
        <v>-20.32</v>
      </c>
      <c r="H360" s="6">
        <v>-40.340000000000003</v>
      </c>
      <c r="I360" s="6">
        <v>9</v>
      </c>
      <c r="J360" s="8">
        <v>54061.366139626101</v>
      </c>
      <c r="K360" t="s">
        <v>1166</v>
      </c>
      <c r="L360" t="s">
        <v>1062</v>
      </c>
      <c r="M360">
        <v>600</v>
      </c>
      <c r="N360">
        <v>600</v>
      </c>
      <c r="O360">
        <v>0</v>
      </c>
      <c r="P360">
        <v>20104.13</v>
      </c>
      <c r="Q360">
        <v>18875.330000000002</v>
      </c>
      <c r="R360">
        <v>5264.2</v>
      </c>
      <c r="S360">
        <v>34606.78</v>
      </c>
      <c r="T360">
        <v>0</v>
      </c>
      <c r="U360">
        <v>4462.05</v>
      </c>
      <c r="V360">
        <v>0</v>
      </c>
      <c r="W360" s="181">
        <f t="shared" si="85"/>
        <v>24566.18</v>
      </c>
      <c r="X360" s="181">
        <f t="shared" si="86"/>
        <v>40.943633333333331</v>
      </c>
      <c r="Y360" s="174">
        <v>83312.479999999996</v>
      </c>
      <c r="Z360" s="181">
        <f t="shared" si="87"/>
        <v>138.85413333333332</v>
      </c>
      <c r="AA360" s="174">
        <v>0</v>
      </c>
      <c r="AB360" s="174">
        <v>24.130994540073711</v>
      </c>
      <c r="AC360" s="174">
        <v>22.656065453819171</v>
      </c>
      <c r="AD360" s="174">
        <v>6.3186211717620218</v>
      </c>
      <c r="AE360" s="174">
        <v>41.538530601897818</v>
      </c>
      <c r="AF360">
        <v>0</v>
      </c>
      <c r="AG360" s="106">
        <v>5.3558002354509204</v>
      </c>
      <c r="AH360" s="106">
        <v>0</v>
      </c>
      <c r="AI360" s="106">
        <v>100</v>
      </c>
      <c r="AJ360">
        <v>40.229999999999997</v>
      </c>
      <c r="AK360">
        <v>40.94</v>
      </c>
      <c r="AL360">
        <v>57.68</v>
      </c>
      <c r="AM360">
        <v>138.85</v>
      </c>
      <c r="AN360" t="s">
        <v>1068</v>
      </c>
      <c r="AO360">
        <v>9.9</v>
      </c>
      <c r="AP360">
        <v>8.33</v>
      </c>
      <c r="AQ360">
        <v>12.806699999999999</v>
      </c>
      <c r="AR360" t="s">
        <v>1071</v>
      </c>
      <c r="AS360" t="s">
        <v>1074</v>
      </c>
      <c r="AT360" t="s">
        <v>1075</v>
      </c>
      <c r="AU360" t="s">
        <v>1078</v>
      </c>
      <c r="AV360" t="s">
        <v>1082</v>
      </c>
      <c r="AW360" t="s">
        <v>1084</v>
      </c>
      <c r="AX360" s="65">
        <f t="shared" si="100"/>
        <v>583.5</v>
      </c>
      <c r="AY360" s="65">
        <v>2862.47</v>
      </c>
      <c r="AZ360" s="106">
        <v>1047.0056637094604</v>
      </c>
      <c r="BA360" s="65">
        <f t="shared" si="88"/>
        <v>4492.9756637094597</v>
      </c>
      <c r="BB360" s="65">
        <f t="shared" si="89"/>
        <v>23519.17433629054</v>
      </c>
      <c r="BC360" s="65">
        <f t="shared" si="90"/>
        <v>0</v>
      </c>
      <c r="BD360" s="65">
        <f t="shared" si="91"/>
        <v>23556.030000000002</v>
      </c>
      <c r="BE360" s="65">
        <f t="shared" si="92"/>
        <v>31744.309999999998</v>
      </c>
      <c r="BF360" s="65">
        <f t="shared" si="93"/>
        <v>78819.504336290542</v>
      </c>
      <c r="BG360" s="66">
        <f t="shared" si="94"/>
        <v>641.85366624420851</v>
      </c>
      <c r="BH360" s="66">
        <f t="shared" si="95"/>
        <v>40.550300579811278</v>
      </c>
      <c r="BI360" s="66">
        <f t="shared" si="96"/>
        <v>0</v>
      </c>
      <c r="BJ360" s="66">
        <f t="shared" si="97"/>
        <v>40.613844827586213</v>
      </c>
      <c r="BK360" s="66">
        <f t="shared" si="98"/>
        <v>54.731568965517241</v>
      </c>
      <c r="BL360" s="66">
        <f t="shared" si="99"/>
        <v>135.89569713153543</v>
      </c>
      <c r="BM360" s="207">
        <f t="shared" si="101"/>
        <v>39870.979999999996</v>
      </c>
    </row>
    <row r="361" spans="1:65" x14ac:dyDescent="0.35">
      <c r="A361" s="1">
        <v>526</v>
      </c>
      <c r="B361">
        <v>43</v>
      </c>
      <c r="C361" t="s">
        <v>37</v>
      </c>
      <c r="D361" t="s">
        <v>1574</v>
      </c>
      <c r="E361" s="6" t="s">
        <v>1115</v>
      </c>
      <c r="F361" s="7" t="s">
        <v>1116</v>
      </c>
      <c r="G361" s="6">
        <v>-8.0500000000000007</v>
      </c>
      <c r="H361" s="6">
        <v>-34.880000000000003</v>
      </c>
      <c r="I361" s="6">
        <v>10</v>
      </c>
      <c r="J361" s="8">
        <v>63550.072249703</v>
      </c>
      <c r="K361" t="s">
        <v>1166</v>
      </c>
      <c r="L361" t="s">
        <v>1062</v>
      </c>
      <c r="M361">
        <v>600</v>
      </c>
      <c r="N361">
        <v>600</v>
      </c>
      <c r="O361">
        <v>0</v>
      </c>
      <c r="P361">
        <v>21958.14</v>
      </c>
      <c r="Q361">
        <v>18875.330000000002</v>
      </c>
      <c r="R361">
        <v>5250.2</v>
      </c>
      <c r="S361">
        <v>34606.78</v>
      </c>
      <c r="T361">
        <v>0</v>
      </c>
      <c r="U361">
        <v>4462.05</v>
      </c>
      <c r="V361">
        <v>0</v>
      </c>
      <c r="W361" s="181">
        <f t="shared" si="85"/>
        <v>26420.19</v>
      </c>
      <c r="X361" s="181">
        <f t="shared" si="86"/>
        <v>44.033649999999994</v>
      </c>
      <c r="Y361" s="174">
        <v>85152.48</v>
      </c>
      <c r="Z361" s="181">
        <f t="shared" si="87"/>
        <v>141.92079999999999</v>
      </c>
      <c r="AA361" s="174">
        <v>0</v>
      </c>
      <c r="AB361" s="174">
        <v>25.786847312021919</v>
      </c>
      <c r="AC361" s="174">
        <v>22.166506483428321</v>
      </c>
      <c r="AD361" s="174">
        <v>6.1656454398039839</v>
      </c>
      <c r="AE361" s="174">
        <v>40.640953733819607</v>
      </c>
      <c r="AF361">
        <v>0</v>
      </c>
      <c r="AG361" s="106">
        <v>5.2400705182045204</v>
      </c>
      <c r="AH361" s="106">
        <v>0</v>
      </c>
      <c r="AI361" s="106">
        <v>100</v>
      </c>
      <c r="AJ361">
        <v>40.21</v>
      </c>
      <c r="AK361">
        <v>44.03</v>
      </c>
      <c r="AL361">
        <v>57.68</v>
      </c>
      <c r="AM361">
        <v>141.91999999999999</v>
      </c>
      <c r="AN361" t="s">
        <v>1069</v>
      </c>
      <c r="AO361">
        <v>9.9</v>
      </c>
      <c r="AP361">
        <v>8.33</v>
      </c>
      <c r="AQ361">
        <v>12.806699999999999</v>
      </c>
      <c r="AR361" t="s">
        <v>1071</v>
      </c>
      <c r="AS361" t="s">
        <v>1074</v>
      </c>
      <c r="AT361" t="s">
        <v>1075</v>
      </c>
      <c r="AU361" t="s">
        <v>1078</v>
      </c>
      <c r="AV361" t="s">
        <v>1082</v>
      </c>
      <c r="AW361" t="s">
        <v>1084</v>
      </c>
      <c r="AX361" s="65">
        <f t="shared" si="100"/>
        <v>583.5</v>
      </c>
      <c r="AY361" s="65">
        <v>2862.47</v>
      </c>
      <c r="AZ361" s="106">
        <v>1156.0018455493268</v>
      </c>
      <c r="BA361" s="65">
        <f t="shared" si="88"/>
        <v>4601.9718455493266</v>
      </c>
      <c r="BB361" s="65">
        <f t="shared" si="89"/>
        <v>25264.188154450672</v>
      </c>
      <c r="BC361" s="65">
        <f t="shared" si="90"/>
        <v>0</v>
      </c>
      <c r="BD361" s="65">
        <f t="shared" si="91"/>
        <v>23542.030000000002</v>
      </c>
      <c r="BE361" s="65">
        <f t="shared" si="92"/>
        <v>31744.309999999998</v>
      </c>
      <c r="BF361" s="65">
        <f t="shared" si="93"/>
        <v>80550.508154450668</v>
      </c>
      <c r="BG361" s="66">
        <f t="shared" si="94"/>
        <v>657.42454936418949</v>
      </c>
      <c r="BH361" s="66">
        <f t="shared" si="95"/>
        <v>43.558945093880467</v>
      </c>
      <c r="BI361" s="66">
        <f t="shared" si="96"/>
        <v>0</v>
      </c>
      <c r="BJ361" s="66">
        <f t="shared" si="97"/>
        <v>40.589706896551725</v>
      </c>
      <c r="BK361" s="66">
        <f t="shared" si="98"/>
        <v>54.731568965517241</v>
      </c>
      <c r="BL361" s="66">
        <f t="shared" si="99"/>
        <v>138.8801864731908</v>
      </c>
      <c r="BM361" s="207">
        <f t="shared" si="101"/>
        <v>39856.979999999996</v>
      </c>
    </row>
    <row r="362" spans="1:65" x14ac:dyDescent="0.35">
      <c r="A362" s="1">
        <v>527</v>
      </c>
      <c r="B362">
        <v>43</v>
      </c>
      <c r="C362" t="s">
        <v>37</v>
      </c>
      <c r="D362" t="s">
        <v>1575</v>
      </c>
      <c r="E362" s="6" t="s">
        <v>1117</v>
      </c>
      <c r="F362" s="7" t="s">
        <v>1118</v>
      </c>
      <c r="G362" s="6">
        <v>-3.8</v>
      </c>
      <c r="H362" s="6">
        <v>-38.53</v>
      </c>
      <c r="I362" s="6">
        <v>41</v>
      </c>
      <c r="J362" s="8">
        <v>71394.000753582499</v>
      </c>
      <c r="K362" t="s">
        <v>1166</v>
      </c>
      <c r="L362" t="s">
        <v>1062</v>
      </c>
      <c r="M362">
        <v>600</v>
      </c>
      <c r="N362">
        <v>600</v>
      </c>
      <c r="O362">
        <v>0</v>
      </c>
      <c r="P362">
        <v>21847.55</v>
      </c>
      <c r="Q362">
        <v>18875.330000000002</v>
      </c>
      <c r="R362">
        <v>5255.2</v>
      </c>
      <c r="S362">
        <v>34606.78</v>
      </c>
      <c r="T362">
        <v>0</v>
      </c>
      <c r="U362">
        <v>4462.05</v>
      </c>
      <c r="V362">
        <v>0</v>
      </c>
      <c r="W362" s="181">
        <f t="shared" si="85"/>
        <v>26309.599999999999</v>
      </c>
      <c r="X362" s="181">
        <f t="shared" si="86"/>
        <v>43.849333333333334</v>
      </c>
      <c r="Y362" s="174">
        <v>85046.9</v>
      </c>
      <c r="Z362" s="181">
        <f t="shared" si="87"/>
        <v>141.74483333333333</v>
      </c>
      <c r="AA362" s="174">
        <v>0</v>
      </c>
      <c r="AB362" s="174">
        <v>25.688825812581062</v>
      </c>
      <c r="AC362" s="174">
        <v>22.194024708719549</v>
      </c>
      <c r="AD362" s="174">
        <v>6.1791787825305802</v>
      </c>
      <c r="AE362" s="174">
        <v>40.691406741456767</v>
      </c>
      <c r="AF362">
        <v>0</v>
      </c>
      <c r="AG362" s="106">
        <v>5.2465757129301602</v>
      </c>
      <c r="AH362" s="106">
        <v>0</v>
      </c>
      <c r="AI362" s="106">
        <v>100</v>
      </c>
      <c r="AJ362">
        <v>40.22</v>
      </c>
      <c r="AK362">
        <v>43.85</v>
      </c>
      <c r="AL362">
        <v>57.68</v>
      </c>
      <c r="AM362">
        <v>141.74</v>
      </c>
      <c r="AN362" t="s">
        <v>1070</v>
      </c>
      <c r="AO362">
        <v>9.9</v>
      </c>
      <c r="AP362">
        <v>8.33</v>
      </c>
      <c r="AQ362">
        <v>12.806699999999999</v>
      </c>
      <c r="AR362" t="s">
        <v>1071</v>
      </c>
      <c r="AS362" t="s">
        <v>1074</v>
      </c>
      <c r="AT362" t="s">
        <v>1075</v>
      </c>
      <c r="AU362" t="s">
        <v>1078</v>
      </c>
      <c r="AV362" t="s">
        <v>1082</v>
      </c>
      <c r="AW362" t="s">
        <v>1084</v>
      </c>
      <c r="AX362" s="65">
        <f t="shared" si="100"/>
        <v>583.5</v>
      </c>
      <c r="AY362" s="65">
        <v>2862.47</v>
      </c>
      <c r="AZ362" s="106">
        <v>1127.2022351167991</v>
      </c>
      <c r="BA362" s="65">
        <f t="shared" si="88"/>
        <v>4573.1722351167991</v>
      </c>
      <c r="BB362" s="65">
        <f t="shared" si="89"/>
        <v>25182.397764883201</v>
      </c>
      <c r="BC362" s="65">
        <f t="shared" si="90"/>
        <v>0</v>
      </c>
      <c r="BD362" s="65">
        <f t="shared" si="91"/>
        <v>23547.030000000002</v>
      </c>
      <c r="BE362" s="65">
        <f t="shared" si="92"/>
        <v>31744.309999999998</v>
      </c>
      <c r="BF362" s="65">
        <f t="shared" si="93"/>
        <v>80473.727764883195</v>
      </c>
      <c r="BG362" s="66">
        <f t="shared" si="94"/>
        <v>653.31031930239988</v>
      </c>
      <c r="BH362" s="66">
        <f t="shared" si="95"/>
        <v>43.417927180833104</v>
      </c>
      <c r="BI362" s="66">
        <f t="shared" si="96"/>
        <v>0</v>
      </c>
      <c r="BJ362" s="66">
        <f t="shared" si="97"/>
        <v>40.598327586206899</v>
      </c>
      <c r="BK362" s="66">
        <f t="shared" si="98"/>
        <v>54.731568965517241</v>
      </c>
      <c r="BL362" s="66">
        <f t="shared" si="99"/>
        <v>138.74780649117793</v>
      </c>
      <c r="BM362" s="207">
        <f t="shared" si="101"/>
        <v>39861.979999999996</v>
      </c>
    </row>
    <row r="363" spans="1:65" x14ac:dyDescent="0.35">
      <c r="A363" s="1">
        <v>528</v>
      </c>
      <c r="B363">
        <v>44</v>
      </c>
      <c r="C363" t="s">
        <v>37</v>
      </c>
      <c r="D363" t="s">
        <v>1576</v>
      </c>
      <c r="E363" s="6" t="s">
        <v>1104</v>
      </c>
      <c r="F363" s="7" t="s">
        <v>1105</v>
      </c>
      <c r="G363" s="6">
        <v>-22.74</v>
      </c>
      <c r="H363" s="6">
        <v>-45.59</v>
      </c>
      <c r="I363" s="6">
        <v>1642</v>
      </c>
      <c r="J363" s="8">
        <v>3495.45982983364</v>
      </c>
      <c r="K363" t="s">
        <v>1166</v>
      </c>
      <c r="L363" t="s">
        <v>1062</v>
      </c>
      <c r="M363">
        <v>600</v>
      </c>
      <c r="N363">
        <v>600</v>
      </c>
      <c r="O363">
        <v>144.43</v>
      </c>
      <c r="P363">
        <v>9824.24</v>
      </c>
      <c r="Q363">
        <v>18875.330000000002</v>
      </c>
      <c r="R363">
        <v>5265.2</v>
      </c>
      <c r="S363">
        <v>34606.78</v>
      </c>
      <c r="T363">
        <v>0</v>
      </c>
      <c r="U363">
        <v>4744.55</v>
      </c>
      <c r="V363">
        <v>0</v>
      </c>
      <c r="W363" s="181">
        <f t="shared" si="85"/>
        <v>14568.79</v>
      </c>
      <c r="X363" s="181">
        <f t="shared" si="86"/>
        <v>24.281316666666669</v>
      </c>
      <c r="Y363" s="174">
        <v>73460.53</v>
      </c>
      <c r="Z363" s="181">
        <f t="shared" si="87"/>
        <v>122.43421666666667</v>
      </c>
      <c r="AA363" s="174">
        <v>0.19660898172120461</v>
      </c>
      <c r="AB363" s="174">
        <v>13.37349458273715</v>
      </c>
      <c r="AC363" s="174">
        <v>25.694519220049191</v>
      </c>
      <c r="AD363" s="174">
        <v>7.1673863501937696</v>
      </c>
      <c r="AE363" s="174">
        <v>47.10935246451394</v>
      </c>
      <c r="AF363">
        <v>0</v>
      </c>
      <c r="AG363" s="106">
        <v>6.4586384007847482</v>
      </c>
      <c r="AH363" s="106">
        <v>0</v>
      </c>
      <c r="AI363" s="106">
        <v>100</v>
      </c>
      <c r="AJ363">
        <v>40.229999999999997</v>
      </c>
      <c r="AK363">
        <v>24.52</v>
      </c>
      <c r="AL363">
        <v>57.68</v>
      </c>
      <c r="AM363">
        <v>122.43</v>
      </c>
      <c r="AN363" t="s">
        <v>1063</v>
      </c>
      <c r="AO363">
        <v>9.9</v>
      </c>
      <c r="AP363">
        <v>8.33</v>
      </c>
      <c r="AQ363">
        <v>12.806699999999999</v>
      </c>
      <c r="AR363" t="s">
        <v>1071</v>
      </c>
      <c r="AS363" t="s">
        <v>1074</v>
      </c>
      <c r="AT363" t="s">
        <v>1075</v>
      </c>
      <c r="AU363" t="s">
        <v>1078</v>
      </c>
      <c r="AV363" t="s">
        <v>1080</v>
      </c>
      <c r="AW363" t="s">
        <v>1083</v>
      </c>
      <c r="AX363" s="65">
        <f t="shared" si="100"/>
        <v>583.5</v>
      </c>
      <c r="AY363" s="65">
        <v>2862.47</v>
      </c>
      <c r="AZ363" s="106">
        <v>614.3161935237714</v>
      </c>
      <c r="BA363" s="65">
        <f t="shared" si="88"/>
        <v>4060.2861935237711</v>
      </c>
      <c r="BB363" s="65">
        <f t="shared" si="89"/>
        <v>13954.47380647623</v>
      </c>
      <c r="BC363" s="65">
        <f t="shared" si="90"/>
        <v>144.43</v>
      </c>
      <c r="BD363" s="65">
        <f t="shared" si="91"/>
        <v>23557.030000000002</v>
      </c>
      <c r="BE363" s="65">
        <f t="shared" si="92"/>
        <v>31744.309999999998</v>
      </c>
      <c r="BF363" s="65">
        <f t="shared" si="93"/>
        <v>69400.243806476225</v>
      </c>
      <c r="BG363" s="66">
        <f t="shared" si="94"/>
        <v>580.04088478911012</v>
      </c>
      <c r="BH363" s="66">
        <f t="shared" si="95"/>
        <v>24.05943759737281</v>
      </c>
      <c r="BI363" s="66">
        <f t="shared" si="96"/>
        <v>0.24071666666666669</v>
      </c>
      <c r="BJ363" s="66">
        <f t="shared" si="97"/>
        <v>40.615568965517248</v>
      </c>
      <c r="BK363" s="66">
        <f t="shared" si="98"/>
        <v>54.731568965517241</v>
      </c>
      <c r="BL363" s="66">
        <f t="shared" si="99"/>
        <v>119.65559276978659</v>
      </c>
      <c r="BM363" s="207">
        <f t="shared" si="101"/>
        <v>39871.979999999996</v>
      </c>
    </row>
    <row r="364" spans="1:65" x14ac:dyDescent="0.35">
      <c r="A364" s="1">
        <v>529</v>
      </c>
      <c r="B364">
        <v>44</v>
      </c>
      <c r="C364" t="s">
        <v>37</v>
      </c>
      <c r="D364" t="s">
        <v>1577</v>
      </c>
      <c r="E364" s="6" t="s">
        <v>1104</v>
      </c>
      <c r="F364" s="7" t="s">
        <v>1106</v>
      </c>
      <c r="G364" s="6">
        <v>-23.85</v>
      </c>
      <c r="H364" s="6">
        <v>-46.64</v>
      </c>
      <c r="I364" s="6">
        <v>792</v>
      </c>
      <c r="J364" s="8">
        <v>14172.2970393051</v>
      </c>
      <c r="K364" t="s">
        <v>1166</v>
      </c>
      <c r="L364" t="s">
        <v>1062</v>
      </c>
      <c r="M364">
        <v>600</v>
      </c>
      <c r="N364">
        <v>600</v>
      </c>
      <c r="O364">
        <v>28.33</v>
      </c>
      <c r="P364">
        <v>13477.09</v>
      </c>
      <c r="Q364">
        <v>18875.330000000002</v>
      </c>
      <c r="R364">
        <v>5266.4</v>
      </c>
      <c r="S364">
        <v>34606.78</v>
      </c>
      <c r="T364">
        <v>0</v>
      </c>
      <c r="U364">
        <v>4744.55</v>
      </c>
      <c r="V364">
        <v>0</v>
      </c>
      <c r="W364" s="181">
        <f t="shared" si="85"/>
        <v>18221.64</v>
      </c>
      <c r="X364" s="181">
        <f t="shared" si="86"/>
        <v>30.369399999999999</v>
      </c>
      <c r="Y364" s="174">
        <v>76998.460000000006</v>
      </c>
      <c r="Z364" s="181">
        <f t="shared" si="87"/>
        <v>128.33076666666668</v>
      </c>
      <c r="AA364" s="174">
        <v>3.6792943651080809E-2</v>
      </c>
      <c r="AB364" s="174">
        <v>17.503064347001221</v>
      </c>
      <c r="AC364" s="174">
        <v>24.513905862532841</v>
      </c>
      <c r="AD364" s="174">
        <v>6.8396173118267551</v>
      </c>
      <c r="AE364" s="174">
        <v>44.944769025250629</v>
      </c>
      <c r="AF364">
        <v>0</v>
      </c>
      <c r="AG364" s="106">
        <v>6.1618764842829323</v>
      </c>
      <c r="AH364" s="106">
        <v>0</v>
      </c>
      <c r="AI364" s="106">
        <v>100</v>
      </c>
      <c r="AJ364">
        <v>40.24</v>
      </c>
      <c r="AK364">
        <v>30.42</v>
      </c>
      <c r="AL364">
        <v>57.68</v>
      </c>
      <c r="AM364">
        <v>128.33000000000001</v>
      </c>
      <c r="AN364" t="s">
        <v>1064</v>
      </c>
      <c r="AO364">
        <v>9.9</v>
      </c>
      <c r="AP364">
        <v>8.33</v>
      </c>
      <c r="AQ364">
        <v>12.806699999999999</v>
      </c>
      <c r="AR364" t="s">
        <v>1071</v>
      </c>
      <c r="AS364" t="s">
        <v>1074</v>
      </c>
      <c r="AT364" t="s">
        <v>1075</v>
      </c>
      <c r="AU364" t="s">
        <v>1078</v>
      </c>
      <c r="AV364" t="s">
        <v>1080</v>
      </c>
      <c r="AW364" t="s">
        <v>1083</v>
      </c>
      <c r="AX364" s="65">
        <f t="shared" si="100"/>
        <v>583.5</v>
      </c>
      <c r="AY364" s="65">
        <v>2862.47</v>
      </c>
      <c r="AZ364" s="106">
        <v>782.96362411975747</v>
      </c>
      <c r="BA364" s="65">
        <f t="shared" si="88"/>
        <v>4228.933624119757</v>
      </c>
      <c r="BB364" s="65">
        <f t="shared" si="89"/>
        <v>17438.676375880241</v>
      </c>
      <c r="BC364" s="65">
        <f t="shared" si="90"/>
        <v>28.33</v>
      </c>
      <c r="BD364" s="65">
        <f t="shared" si="91"/>
        <v>23558.230000000003</v>
      </c>
      <c r="BE364" s="65">
        <f t="shared" si="92"/>
        <v>31744.309999999998</v>
      </c>
      <c r="BF364" s="65">
        <f t="shared" si="93"/>
        <v>72769.526375880247</v>
      </c>
      <c r="BG364" s="66">
        <f t="shared" si="94"/>
        <v>604.13337487425099</v>
      </c>
      <c r="BH364" s="66">
        <f t="shared" si="95"/>
        <v>30.066683406690071</v>
      </c>
      <c r="BI364" s="66">
        <f t="shared" si="96"/>
        <v>4.7216666666666664E-2</v>
      </c>
      <c r="BJ364" s="66">
        <f t="shared" si="97"/>
        <v>40.617637931034487</v>
      </c>
      <c r="BK364" s="66">
        <f t="shared" si="98"/>
        <v>54.731568965517241</v>
      </c>
      <c r="BL364" s="66">
        <f t="shared" si="99"/>
        <v>125.4647006480694</v>
      </c>
      <c r="BM364" s="207">
        <f t="shared" si="101"/>
        <v>39873.18</v>
      </c>
    </row>
    <row r="365" spans="1:65" x14ac:dyDescent="0.35">
      <c r="A365" s="1">
        <v>530</v>
      </c>
      <c r="B365">
        <v>44</v>
      </c>
      <c r="C365" t="s">
        <v>37</v>
      </c>
      <c r="D365" t="s">
        <v>1578</v>
      </c>
      <c r="E365" s="6" t="s">
        <v>1107</v>
      </c>
      <c r="F365" s="7" t="s">
        <v>1108</v>
      </c>
      <c r="G365" s="6">
        <v>-30.03</v>
      </c>
      <c r="H365" s="6">
        <v>-51.23</v>
      </c>
      <c r="I365" s="6">
        <v>47</v>
      </c>
      <c r="J365" s="8">
        <v>23954.0527728093</v>
      </c>
      <c r="K365" t="s">
        <v>1166</v>
      </c>
      <c r="L365" t="s">
        <v>1062</v>
      </c>
      <c r="M365">
        <v>600</v>
      </c>
      <c r="N365">
        <v>600</v>
      </c>
      <c r="O365">
        <v>63.17</v>
      </c>
      <c r="P365">
        <v>14832.15</v>
      </c>
      <c r="Q365">
        <v>18875.330000000002</v>
      </c>
      <c r="R365">
        <v>5272.4</v>
      </c>
      <c r="S365">
        <v>34606.78</v>
      </c>
      <c r="T365">
        <v>0</v>
      </c>
      <c r="U365">
        <v>4744.55</v>
      </c>
      <c r="V365">
        <v>0</v>
      </c>
      <c r="W365" s="181">
        <f t="shared" si="85"/>
        <v>19576.7</v>
      </c>
      <c r="X365" s="181">
        <f t="shared" si="86"/>
        <v>32.627833333333335</v>
      </c>
      <c r="Y365" s="174">
        <v>78394.38</v>
      </c>
      <c r="Z365" s="181">
        <f t="shared" si="87"/>
        <v>130.65730000000002</v>
      </c>
      <c r="AA365" s="174">
        <v>8.0579755844742945E-2</v>
      </c>
      <c r="AB365" s="174">
        <v>18.91991492247276</v>
      </c>
      <c r="AC365" s="174">
        <v>24.077401977029481</v>
      </c>
      <c r="AD365" s="174">
        <v>6.7254821072633</v>
      </c>
      <c r="AE365" s="174">
        <v>44.144465457855517</v>
      </c>
      <c r="AF365">
        <v>0</v>
      </c>
      <c r="AG365" s="106">
        <v>6.0521557795341963</v>
      </c>
      <c r="AH365" s="106">
        <v>0</v>
      </c>
      <c r="AI365" s="106">
        <v>100</v>
      </c>
      <c r="AJ365">
        <v>40.25</v>
      </c>
      <c r="AK365">
        <v>32.729999999999997</v>
      </c>
      <c r="AL365">
        <v>57.68</v>
      </c>
      <c r="AM365">
        <v>130.66</v>
      </c>
      <c r="AN365" t="s">
        <v>1065</v>
      </c>
      <c r="AO365">
        <v>9.9</v>
      </c>
      <c r="AP365">
        <v>8.33</v>
      </c>
      <c r="AQ365">
        <v>12.806699999999999</v>
      </c>
      <c r="AR365" t="s">
        <v>1071</v>
      </c>
      <c r="AS365" t="s">
        <v>1074</v>
      </c>
      <c r="AT365" t="s">
        <v>1075</v>
      </c>
      <c r="AU365" t="s">
        <v>1078</v>
      </c>
      <c r="AV365" t="s">
        <v>1080</v>
      </c>
      <c r="AW365" t="s">
        <v>1083</v>
      </c>
      <c r="AX365" s="65">
        <f t="shared" si="100"/>
        <v>583.5</v>
      </c>
      <c r="AY365" s="65">
        <v>2862.47</v>
      </c>
      <c r="AZ365" s="106">
        <v>826.35163340756026</v>
      </c>
      <c r="BA365" s="65">
        <f t="shared" si="88"/>
        <v>4272.3216334075605</v>
      </c>
      <c r="BB365" s="65">
        <f t="shared" si="89"/>
        <v>18750.34836659244</v>
      </c>
      <c r="BC365" s="65">
        <f t="shared" si="90"/>
        <v>63.17</v>
      </c>
      <c r="BD365" s="65">
        <f t="shared" si="91"/>
        <v>23564.230000000003</v>
      </c>
      <c r="BE365" s="65">
        <f t="shared" si="92"/>
        <v>31744.309999999998</v>
      </c>
      <c r="BF365" s="65">
        <f t="shared" si="93"/>
        <v>74122.05836659245</v>
      </c>
      <c r="BG365" s="66">
        <f t="shared" si="94"/>
        <v>610.33166191536577</v>
      </c>
      <c r="BH365" s="66">
        <f t="shared" si="95"/>
        <v>32.328186838952483</v>
      </c>
      <c r="BI365" s="66">
        <f t="shared" si="96"/>
        <v>0.10528333333333334</v>
      </c>
      <c r="BJ365" s="66">
        <f t="shared" si="97"/>
        <v>40.627982758620696</v>
      </c>
      <c r="BK365" s="66">
        <f t="shared" si="98"/>
        <v>54.731568965517241</v>
      </c>
      <c r="BL365" s="66">
        <f t="shared" si="99"/>
        <v>127.79665235619387</v>
      </c>
      <c r="BM365" s="207">
        <f t="shared" si="101"/>
        <v>39879.18</v>
      </c>
    </row>
    <row r="366" spans="1:65" x14ac:dyDescent="0.35">
      <c r="A366" s="1">
        <v>531</v>
      </c>
      <c r="B366">
        <v>44</v>
      </c>
      <c r="C366" t="s">
        <v>37</v>
      </c>
      <c r="D366" t="s">
        <v>1579</v>
      </c>
      <c r="E366" s="6" t="s">
        <v>1109</v>
      </c>
      <c r="F366" s="7" t="s">
        <v>1110</v>
      </c>
      <c r="G366" s="6">
        <v>-15.37</v>
      </c>
      <c r="H366" s="6">
        <v>-48.78</v>
      </c>
      <c r="I366" s="6">
        <v>770</v>
      </c>
      <c r="J366" s="8">
        <v>31081.371963744201</v>
      </c>
      <c r="K366" t="s">
        <v>1166</v>
      </c>
      <c r="L366" t="s">
        <v>1062</v>
      </c>
      <c r="M366">
        <v>600</v>
      </c>
      <c r="N366">
        <v>600</v>
      </c>
      <c r="O366">
        <v>0</v>
      </c>
      <c r="P366">
        <v>20261.87</v>
      </c>
      <c r="Q366">
        <v>18875.330000000002</v>
      </c>
      <c r="R366">
        <v>5266.4</v>
      </c>
      <c r="S366">
        <v>34606.78</v>
      </c>
      <c r="T366">
        <v>0</v>
      </c>
      <c r="U366">
        <v>4744.55</v>
      </c>
      <c r="V366">
        <v>0</v>
      </c>
      <c r="W366" s="181">
        <f t="shared" si="85"/>
        <v>25006.42</v>
      </c>
      <c r="X366" s="181">
        <f t="shared" si="86"/>
        <v>41.677366666666664</v>
      </c>
      <c r="Y366" s="174">
        <v>83754.92</v>
      </c>
      <c r="Z366" s="181">
        <f t="shared" si="87"/>
        <v>139.59153333333333</v>
      </c>
      <c r="AA366" s="174">
        <v>0</v>
      </c>
      <c r="AB366" s="174">
        <v>24.191856430643121</v>
      </c>
      <c r="AC366" s="174">
        <v>22.536383534244919</v>
      </c>
      <c r="AD366" s="174">
        <v>6.2878694171040932</v>
      </c>
      <c r="AE366" s="174">
        <v>41.319101015200062</v>
      </c>
      <c r="AF366">
        <v>0</v>
      </c>
      <c r="AG366" s="106">
        <v>5.6648015424049127</v>
      </c>
      <c r="AH366" s="106">
        <v>0</v>
      </c>
      <c r="AI366" s="106">
        <v>100</v>
      </c>
      <c r="AJ366">
        <v>40.24</v>
      </c>
      <c r="AK366">
        <v>41.68</v>
      </c>
      <c r="AL366">
        <v>57.68</v>
      </c>
      <c r="AM366">
        <v>139.59</v>
      </c>
      <c r="AN366" t="s">
        <v>1066</v>
      </c>
      <c r="AO366">
        <v>9.9</v>
      </c>
      <c r="AP366">
        <v>8.33</v>
      </c>
      <c r="AQ366">
        <v>12.806699999999999</v>
      </c>
      <c r="AR366" t="s">
        <v>1071</v>
      </c>
      <c r="AS366" t="s">
        <v>1074</v>
      </c>
      <c r="AT366" t="s">
        <v>1075</v>
      </c>
      <c r="AU366" t="s">
        <v>1078</v>
      </c>
      <c r="AV366" t="s">
        <v>1080</v>
      </c>
      <c r="AW366" t="s">
        <v>1083</v>
      </c>
      <c r="AX366" s="65">
        <f t="shared" si="100"/>
        <v>583.5</v>
      </c>
      <c r="AY366" s="65">
        <v>2862.47</v>
      </c>
      <c r="AZ366" s="106">
        <v>1023.9833627737131</v>
      </c>
      <c r="BA366" s="65">
        <f t="shared" si="88"/>
        <v>4469.9533627737128</v>
      </c>
      <c r="BB366" s="65">
        <f t="shared" si="89"/>
        <v>23982.436637226285</v>
      </c>
      <c r="BC366" s="65">
        <f t="shared" si="90"/>
        <v>0</v>
      </c>
      <c r="BD366" s="65">
        <f t="shared" si="91"/>
        <v>23558.230000000003</v>
      </c>
      <c r="BE366" s="65">
        <f t="shared" si="92"/>
        <v>31744.309999999998</v>
      </c>
      <c r="BF366" s="65">
        <f t="shared" si="93"/>
        <v>79284.966637226287</v>
      </c>
      <c r="BG366" s="66">
        <f t="shared" si="94"/>
        <v>638.5647661105304</v>
      </c>
      <c r="BH366" s="66">
        <f t="shared" si="95"/>
        <v>41.349028684872906</v>
      </c>
      <c r="BI366" s="66">
        <f t="shared" si="96"/>
        <v>0</v>
      </c>
      <c r="BJ366" s="66">
        <f t="shared" si="97"/>
        <v>40.617637931034487</v>
      </c>
      <c r="BK366" s="66">
        <f t="shared" si="98"/>
        <v>54.731568965517241</v>
      </c>
      <c r="BL366" s="66">
        <f t="shared" si="99"/>
        <v>136.69821834004532</v>
      </c>
      <c r="BM366" s="207">
        <f t="shared" si="101"/>
        <v>39873.18</v>
      </c>
    </row>
    <row r="367" spans="1:65" x14ac:dyDescent="0.35">
      <c r="A367" s="1">
        <v>532</v>
      </c>
      <c r="B367">
        <v>44</v>
      </c>
      <c r="C367" t="s">
        <v>37</v>
      </c>
      <c r="D367" t="s">
        <v>1580</v>
      </c>
      <c r="E367" s="6" t="s">
        <v>1111</v>
      </c>
      <c r="F367" s="7" t="s">
        <v>1112</v>
      </c>
      <c r="G367" s="6">
        <v>-22.86</v>
      </c>
      <c r="H367" s="6">
        <v>-43.41</v>
      </c>
      <c r="I367" s="6">
        <v>45</v>
      </c>
      <c r="J367" s="8">
        <v>45016.2336447989</v>
      </c>
      <c r="K367" t="s">
        <v>1166</v>
      </c>
      <c r="L367" t="s">
        <v>1062</v>
      </c>
      <c r="M367">
        <v>600</v>
      </c>
      <c r="N367">
        <v>600</v>
      </c>
      <c r="O367">
        <v>0</v>
      </c>
      <c r="P367">
        <v>19670.169999999998</v>
      </c>
      <c r="Q367">
        <v>18875.330000000002</v>
      </c>
      <c r="R367">
        <v>5262.4</v>
      </c>
      <c r="S367">
        <v>34606.78</v>
      </c>
      <c r="T367">
        <v>0</v>
      </c>
      <c r="U367">
        <v>4744.55</v>
      </c>
      <c r="V367">
        <v>0</v>
      </c>
      <c r="W367" s="181">
        <f t="shared" si="85"/>
        <v>24414.719999999998</v>
      </c>
      <c r="X367" s="181">
        <f t="shared" si="86"/>
        <v>40.691199999999995</v>
      </c>
      <c r="Y367" s="174">
        <v>83159.22</v>
      </c>
      <c r="Z367" s="181">
        <f t="shared" si="87"/>
        <v>138.59870000000001</v>
      </c>
      <c r="AA367" s="174">
        <v>0</v>
      </c>
      <c r="AB367" s="174">
        <v>23.653624937800039</v>
      </c>
      <c r="AC367" s="174">
        <v>22.697819917021832</v>
      </c>
      <c r="AD367" s="174">
        <v>6.3281016825314129</v>
      </c>
      <c r="AE367" s="174">
        <v>41.615084893773648</v>
      </c>
      <c r="AF367">
        <v>0</v>
      </c>
      <c r="AG367" s="106">
        <v>5.7053805939978757</v>
      </c>
      <c r="AH367" s="106">
        <v>0</v>
      </c>
      <c r="AI367" s="106">
        <v>100</v>
      </c>
      <c r="AJ367">
        <v>40.229999999999997</v>
      </c>
      <c r="AK367">
        <v>40.69</v>
      </c>
      <c r="AL367">
        <v>57.68</v>
      </c>
      <c r="AM367">
        <v>138.6</v>
      </c>
      <c r="AN367" t="s">
        <v>1067</v>
      </c>
      <c r="AO367">
        <v>9.9</v>
      </c>
      <c r="AP367">
        <v>8.33</v>
      </c>
      <c r="AQ367">
        <v>12.806699999999999</v>
      </c>
      <c r="AR367" t="s">
        <v>1071</v>
      </c>
      <c r="AS367" t="s">
        <v>1074</v>
      </c>
      <c r="AT367" t="s">
        <v>1075</v>
      </c>
      <c r="AU367" t="s">
        <v>1078</v>
      </c>
      <c r="AV367" t="s">
        <v>1080</v>
      </c>
      <c r="AW367" t="s">
        <v>1083</v>
      </c>
      <c r="AX367" s="65">
        <f t="shared" si="100"/>
        <v>583.5</v>
      </c>
      <c r="AY367" s="65">
        <v>2862.47</v>
      </c>
      <c r="AZ367" s="106">
        <v>1013.2611363778352</v>
      </c>
      <c r="BA367" s="65">
        <f t="shared" si="88"/>
        <v>4459.2311363778354</v>
      </c>
      <c r="BB367" s="65">
        <f t="shared" si="89"/>
        <v>23401.458863622163</v>
      </c>
      <c r="BC367" s="65">
        <f t="shared" si="90"/>
        <v>0</v>
      </c>
      <c r="BD367" s="65">
        <f t="shared" si="91"/>
        <v>23554.230000000003</v>
      </c>
      <c r="BE367" s="65">
        <f t="shared" si="92"/>
        <v>31744.309999999998</v>
      </c>
      <c r="BF367" s="65">
        <f t="shared" si="93"/>
        <v>78699.988863622159</v>
      </c>
      <c r="BG367" s="66">
        <f t="shared" si="94"/>
        <v>637.03301948254796</v>
      </c>
      <c r="BH367" s="66">
        <f t="shared" si="95"/>
        <v>40.347342868314072</v>
      </c>
      <c r="BI367" s="66">
        <f t="shared" si="96"/>
        <v>0</v>
      </c>
      <c r="BJ367" s="66">
        <f t="shared" si="97"/>
        <v>40.610741379310348</v>
      </c>
      <c r="BK367" s="66">
        <f t="shared" si="98"/>
        <v>54.731568965517241</v>
      </c>
      <c r="BL367" s="66">
        <f t="shared" si="99"/>
        <v>135.68963597176233</v>
      </c>
      <c r="BM367" s="207">
        <f t="shared" si="101"/>
        <v>39869.18</v>
      </c>
    </row>
    <row r="368" spans="1:65" x14ac:dyDescent="0.35">
      <c r="A368" s="1">
        <v>533</v>
      </c>
      <c r="B368">
        <v>44</v>
      </c>
      <c r="C368" t="s">
        <v>37</v>
      </c>
      <c r="D368" t="s">
        <v>1581</v>
      </c>
      <c r="E368" s="6" t="s">
        <v>1113</v>
      </c>
      <c r="F368" s="7" t="s">
        <v>1114</v>
      </c>
      <c r="G368" s="6">
        <v>-20.32</v>
      </c>
      <c r="H368" s="6">
        <v>-40.340000000000003</v>
      </c>
      <c r="I368" s="6">
        <v>9</v>
      </c>
      <c r="J368" s="8">
        <v>54061.366139626101</v>
      </c>
      <c r="K368" t="s">
        <v>1166</v>
      </c>
      <c r="L368" t="s">
        <v>1062</v>
      </c>
      <c r="M368">
        <v>600</v>
      </c>
      <c r="N368">
        <v>600</v>
      </c>
      <c r="O368">
        <v>0</v>
      </c>
      <c r="P368">
        <v>21242.39</v>
      </c>
      <c r="Q368">
        <v>18875.330000000002</v>
      </c>
      <c r="R368">
        <v>5264.2</v>
      </c>
      <c r="S368">
        <v>34606.78</v>
      </c>
      <c r="T368">
        <v>0</v>
      </c>
      <c r="U368">
        <v>4744.55</v>
      </c>
      <c r="V368">
        <v>0</v>
      </c>
      <c r="W368" s="181">
        <f t="shared" si="85"/>
        <v>25986.94</v>
      </c>
      <c r="X368" s="181">
        <f t="shared" si="86"/>
        <v>43.311566666666664</v>
      </c>
      <c r="Y368" s="174">
        <v>84733.24</v>
      </c>
      <c r="Z368" s="181">
        <f t="shared" si="87"/>
        <v>141.22206666666668</v>
      </c>
      <c r="AA368" s="174">
        <v>0</v>
      </c>
      <c r="AB368" s="174">
        <v>25.06972470307992</v>
      </c>
      <c r="AC368" s="174">
        <v>22.27618110672978</v>
      </c>
      <c r="AD368" s="174">
        <v>6.2126740344167173</v>
      </c>
      <c r="AE368" s="174">
        <v>40.842035545908537</v>
      </c>
      <c r="AF368">
        <v>0</v>
      </c>
      <c r="AG368" s="106">
        <v>5.599396411608951</v>
      </c>
      <c r="AH368" s="106">
        <v>0</v>
      </c>
      <c r="AI368" s="106">
        <v>100</v>
      </c>
      <c r="AJ368">
        <v>40.229999999999997</v>
      </c>
      <c r="AK368">
        <v>43.31</v>
      </c>
      <c r="AL368">
        <v>57.68</v>
      </c>
      <c r="AM368">
        <v>141.22</v>
      </c>
      <c r="AN368" t="s">
        <v>1068</v>
      </c>
      <c r="AO368">
        <v>9.9</v>
      </c>
      <c r="AP368">
        <v>8.33</v>
      </c>
      <c r="AQ368">
        <v>12.806699999999999</v>
      </c>
      <c r="AR368" t="s">
        <v>1071</v>
      </c>
      <c r="AS368" t="s">
        <v>1074</v>
      </c>
      <c r="AT368" t="s">
        <v>1075</v>
      </c>
      <c r="AU368" t="s">
        <v>1078</v>
      </c>
      <c r="AV368" t="s">
        <v>1080</v>
      </c>
      <c r="AW368" t="s">
        <v>1083</v>
      </c>
      <c r="AX368" s="65">
        <f t="shared" si="100"/>
        <v>583.5</v>
      </c>
      <c r="AY368" s="65">
        <v>2862.47</v>
      </c>
      <c r="AZ368" s="106">
        <v>1059.9005274703463</v>
      </c>
      <c r="BA368" s="65">
        <f t="shared" si="88"/>
        <v>4505.8705274703461</v>
      </c>
      <c r="BB368" s="65">
        <f t="shared" si="89"/>
        <v>24927.039472529654</v>
      </c>
      <c r="BC368" s="65">
        <f t="shared" si="90"/>
        <v>0</v>
      </c>
      <c r="BD368" s="65">
        <f t="shared" si="91"/>
        <v>23556.030000000002</v>
      </c>
      <c r="BE368" s="65">
        <f t="shared" si="92"/>
        <v>31744.309999999998</v>
      </c>
      <c r="BF368" s="65">
        <f t="shared" si="93"/>
        <v>80227.369472529652</v>
      </c>
      <c r="BG368" s="66">
        <f t="shared" si="94"/>
        <v>643.69578963862091</v>
      </c>
      <c r="BH368" s="66">
        <f t="shared" si="95"/>
        <v>42.977654262982163</v>
      </c>
      <c r="BI368" s="66">
        <f t="shared" si="96"/>
        <v>0</v>
      </c>
      <c r="BJ368" s="66">
        <f t="shared" si="97"/>
        <v>40.613844827586213</v>
      </c>
      <c r="BK368" s="66">
        <f t="shared" si="98"/>
        <v>54.731568965517241</v>
      </c>
      <c r="BL368" s="66">
        <f t="shared" si="99"/>
        <v>138.32305081470631</v>
      </c>
      <c r="BM368" s="207">
        <f t="shared" si="101"/>
        <v>39870.979999999996</v>
      </c>
    </row>
    <row r="369" spans="1:65" x14ac:dyDescent="0.35">
      <c r="A369" s="1">
        <v>534</v>
      </c>
      <c r="B369">
        <v>44</v>
      </c>
      <c r="C369" t="s">
        <v>37</v>
      </c>
      <c r="D369" t="s">
        <v>1582</v>
      </c>
      <c r="E369" s="6" t="s">
        <v>1115</v>
      </c>
      <c r="F369" s="7" t="s">
        <v>1116</v>
      </c>
      <c r="G369" s="6">
        <v>-8.0500000000000007</v>
      </c>
      <c r="H369" s="6">
        <v>-34.880000000000003</v>
      </c>
      <c r="I369" s="6">
        <v>10</v>
      </c>
      <c r="J369" s="8">
        <v>63550.072249703</v>
      </c>
      <c r="K369" t="s">
        <v>1166</v>
      </c>
      <c r="L369" t="s">
        <v>1062</v>
      </c>
      <c r="M369">
        <v>600</v>
      </c>
      <c r="N369">
        <v>600</v>
      </c>
      <c r="O369">
        <v>0</v>
      </c>
      <c r="P369">
        <v>22785.97</v>
      </c>
      <c r="Q369">
        <v>18875.330000000002</v>
      </c>
      <c r="R369">
        <v>5250.2</v>
      </c>
      <c r="S369">
        <v>34606.78</v>
      </c>
      <c r="T369">
        <v>0</v>
      </c>
      <c r="U369">
        <v>4744.55</v>
      </c>
      <c r="V369">
        <v>0</v>
      </c>
      <c r="W369" s="181">
        <f t="shared" si="85"/>
        <v>27530.52</v>
      </c>
      <c r="X369" s="181">
        <f t="shared" si="86"/>
        <v>45.8842</v>
      </c>
      <c r="Y369" s="174">
        <v>86262.82</v>
      </c>
      <c r="Z369" s="181">
        <f t="shared" si="87"/>
        <v>143.77136666666667</v>
      </c>
      <c r="AA369" s="174">
        <v>0</v>
      </c>
      <c r="AB369" s="174">
        <v>26.414589738661451</v>
      </c>
      <c r="AC369" s="174">
        <v>21.8811882106335</v>
      </c>
      <c r="AD369" s="174">
        <v>6.0862837546929249</v>
      </c>
      <c r="AE369" s="174">
        <v>40.117839875858436</v>
      </c>
      <c r="AF369">
        <v>0</v>
      </c>
      <c r="AG369" s="106">
        <v>5.5001100126334839</v>
      </c>
      <c r="AH369" s="106">
        <v>0</v>
      </c>
      <c r="AI369" s="106">
        <v>100</v>
      </c>
      <c r="AJ369">
        <v>40.21</v>
      </c>
      <c r="AK369">
        <v>45.88</v>
      </c>
      <c r="AL369">
        <v>57.68</v>
      </c>
      <c r="AM369">
        <v>143.77000000000001</v>
      </c>
      <c r="AN369" t="s">
        <v>1069</v>
      </c>
      <c r="AO369">
        <v>9.9</v>
      </c>
      <c r="AP369">
        <v>8.33</v>
      </c>
      <c r="AQ369">
        <v>12.806699999999999</v>
      </c>
      <c r="AR369" t="s">
        <v>1071</v>
      </c>
      <c r="AS369" t="s">
        <v>1074</v>
      </c>
      <c r="AT369" t="s">
        <v>1075</v>
      </c>
      <c r="AU369" t="s">
        <v>1078</v>
      </c>
      <c r="AV369" t="s">
        <v>1080</v>
      </c>
      <c r="AW369" t="s">
        <v>1083</v>
      </c>
      <c r="AX369" s="65">
        <f t="shared" si="100"/>
        <v>583.5</v>
      </c>
      <c r="AY369" s="65">
        <v>2862.47</v>
      </c>
      <c r="AZ369" s="106">
        <v>1130.9010180092491</v>
      </c>
      <c r="BA369" s="65">
        <f t="shared" si="88"/>
        <v>4576.8710180092494</v>
      </c>
      <c r="BB369" s="65">
        <f t="shared" si="89"/>
        <v>26399.618981990752</v>
      </c>
      <c r="BC369" s="65">
        <f t="shared" si="90"/>
        <v>0</v>
      </c>
      <c r="BD369" s="65">
        <f t="shared" si="91"/>
        <v>23542.030000000002</v>
      </c>
      <c r="BE369" s="65">
        <f t="shared" si="92"/>
        <v>31744.309999999998</v>
      </c>
      <c r="BF369" s="65">
        <f t="shared" si="93"/>
        <v>81685.948981990761</v>
      </c>
      <c r="BG369" s="66">
        <f t="shared" si="94"/>
        <v>653.83871685846418</v>
      </c>
      <c r="BH369" s="66">
        <f t="shared" si="95"/>
        <v>45.516584451708191</v>
      </c>
      <c r="BI369" s="66">
        <f t="shared" si="96"/>
        <v>0</v>
      </c>
      <c r="BJ369" s="66">
        <f t="shared" si="97"/>
        <v>40.589706896551725</v>
      </c>
      <c r="BK369" s="66">
        <f t="shared" si="98"/>
        <v>54.731568965517241</v>
      </c>
      <c r="BL369" s="66">
        <f t="shared" si="99"/>
        <v>140.83784307239787</v>
      </c>
      <c r="BM369" s="207">
        <f t="shared" si="101"/>
        <v>39856.979999999996</v>
      </c>
    </row>
    <row r="370" spans="1:65" x14ac:dyDescent="0.35">
      <c r="A370" s="1">
        <v>535</v>
      </c>
      <c r="B370">
        <v>44</v>
      </c>
      <c r="C370" t="s">
        <v>37</v>
      </c>
      <c r="D370" t="s">
        <v>1583</v>
      </c>
      <c r="E370" s="6" t="s">
        <v>1117</v>
      </c>
      <c r="F370" s="7" t="s">
        <v>1118</v>
      </c>
      <c r="G370" s="6">
        <v>-3.8</v>
      </c>
      <c r="H370" s="6">
        <v>-38.53</v>
      </c>
      <c r="I370" s="6">
        <v>41</v>
      </c>
      <c r="J370" s="8">
        <v>71394.000753582499</v>
      </c>
      <c r="K370" t="s">
        <v>1166</v>
      </c>
      <c r="L370" t="s">
        <v>1062</v>
      </c>
      <c r="M370">
        <v>600</v>
      </c>
      <c r="N370">
        <v>600</v>
      </c>
      <c r="O370">
        <v>0</v>
      </c>
      <c r="P370">
        <v>23133.759999999998</v>
      </c>
      <c r="Q370">
        <v>18875.330000000002</v>
      </c>
      <c r="R370">
        <v>5255.2</v>
      </c>
      <c r="S370">
        <v>34606.78</v>
      </c>
      <c r="T370">
        <v>0</v>
      </c>
      <c r="U370">
        <v>4744.55</v>
      </c>
      <c r="V370">
        <v>0</v>
      </c>
      <c r="W370" s="181">
        <f t="shared" si="85"/>
        <v>27878.309999999998</v>
      </c>
      <c r="X370" s="181">
        <f t="shared" si="86"/>
        <v>46.463849999999994</v>
      </c>
      <c r="Y370" s="174">
        <v>86615.6</v>
      </c>
      <c r="Z370" s="181">
        <f t="shared" si="87"/>
        <v>144.35933333333335</v>
      </c>
      <c r="AA370" s="174">
        <v>0</v>
      </c>
      <c r="AB370" s="174">
        <v>26.708537492091491</v>
      </c>
      <c r="AC370" s="174">
        <v>21.792067479761151</v>
      </c>
      <c r="AD370" s="174">
        <v>6.0672673282872829</v>
      </c>
      <c r="AE370" s="174">
        <v>39.954442386821768</v>
      </c>
      <c r="AF370">
        <v>0</v>
      </c>
      <c r="AG370" s="106">
        <v>5.4777084035670249</v>
      </c>
      <c r="AH370" s="106">
        <v>0</v>
      </c>
      <c r="AI370" s="106">
        <v>100</v>
      </c>
      <c r="AJ370">
        <v>40.22</v>
      </c>
      <c r="AK370">
        <v>46.46</v>
      </c>
      <c r="AL370">
        <v>57.68</v>
      </c>
      <c r="AM370">
        <v>144.36000000000001</v>
      </c>
      <c r="AN370" t="s">
        <v>1070</v>
      </c>
      <c r="AO370">
        <v>9.9</v>
      </c>
      <c r="AP370">
        <v>8.33</v>
      </c>
      <c r="AQ370">
        <v>12.806699999999999</v>
      </c>
      <c r="AR370" t="s">
        <v>1071</v>
      </c>
      <c r="AS370" t="s">
        <v>1074</v>
      </c>
      <c r="AT370" t="s">
        <v>1075</v>
      </c>
      <c r="AU370" t="s">
        <v>1078</v>
      </c>
      <c r="AV370" t="s">
        <v>1080</v>
      </c>
      <c r="AW370" t="s">
        <v>1083</v>
      </c>
      <c r="AX370" s="65">
        <f t="shared" si="100"/>
        <v>583.5</v>
      </c>
      <c r="AY370" s="65">
        <v>2862.47</v>
      </c>
      <c r="AZ370" s="106">
        <v>1122.3746790371797</v>
      </c>
      <c r="BA370" s="65">
        <f t="shared" si="88"/>
        <v>4568.34467903718</v>
      </c>
      <c r="BB370" s="65">
        <f t="shared" si="89"/>
        <v>26755.935320962817</v>
      </c>
      <c r="BC370" s="65">
        <f t="shared" si="90"/>
        <v>0</v>
      </c>
      <c r="BD370" s="65">
        <f t="shared" si="91"/>
        <v>23547.030000000002</v>
      </c>
      <c r="BE370" s="65">
        <f t="shared" si="92"/>
        <v>31744.309999999998</v>
      </c>
      <c r="BF370" s="65">
        <f t="shared" si="93"/>
        <v>82047.255320962824</v>
      </c>
      <c r="BG370" s="66">
        <f t="shared" si="94"/>
        <v>652.62066843388288</v>
      </c>
      <c r="BH370" s="66">
        <f t="shared" si="95"/>
        <v>46.13092296717727</v>
      </c>
      <c r="BI370" s="66">
        <f t="shared" si="96"/>
        <v>0</v>
      </c>
      <c r="BJ370" s="66">
        <f t="shared" si="97"/>
        <v>40.598327586206899</v>
      </c>
      <c r="BK370" s="66">
        <f t="shared" si="98"/>
        <v>54.731568965517241</v>
      </c>
      <c r="BL370" s="66">
        <f t="shared" si="99"/>
        <v>141.46078503614279</v>
      </c>
      <c r="BM370" s="207">
        <f t="shared" si="101"/>
        <v>39861.979999999996</v>
      </c>
    </row>
    <row r="371" spans="1:65" x14ac:dyDescent="0.35">
      <c r="A371" s="1">
        <v>536</v>
      </c>
      <c r="B371">
        <v>45</v>
      </c>
      <c r="C371" t="s">
        <v>37</v>
      </c>
      <c r="D371" t="s">
        <v>1584</v>
      </c>
      <c r="E371" s="6" t="s">
        <v>1104</v>
      </c>
      <c r="F371" s="7" t="s">
        <v>1105</v>
      </c>
      <c r="G371" s="6">
        <v>-22.74</v>
      </c>
      <c r="H371" s="6">
        <v>-45.59</v>
      </c>
      <c r="I371" s="6">
        <v>1642</v>
      </c>
      <c r="J371" s="8">
        <v>3495.45982983364</v>
      </c>
      <c r="K371" t="s">
        <v>1166</v>
      </c>
      <c r="L371" t="s">
        <v>1062</v>
      </c>
      <c r="M371">
        <v>600</v>
      </c>
      <c r="N371">
        <v>600</v>
      </c>
      <c r="O371">
        <v>11.46</v>
      </c>
      <c r="P371">
        <v>12230.2</v>
      </c>
      <c r="Q371">
        <v>18875.330000000002</v>
      </c>
      <c r="R371">
        <v>5265.2</v>
      </c>
      <c r="S371">
        <v>34606.78</v>
      </c>
      <c r="T371">
        <v>0</v>
      </c>
      <c r="U371">
        <v>4462.05</v>
      </c>
      <c r="V371">
        <v>0</v>
      </c>
      <c r="W371" s="181">
        <f t="shared" si="85"/>
        <v>16692.25</v>
      </c>
      <c r="X371" s="181">
        <f t="shared" si="86"/>
        <v>27.820416666666667</v>
      </c>
      <c r="Y371" s="174">
        <v>75451.009999999995</v>
      </c>
      <c r="Z371" s="181">
        <f t="shared" si="87"/>
        <v>125.75168333333332</v>
      </c>
      <c r="AA371" s="174">
        <v>1.5188663478461061E-2</v>
      </c>
      <c r="AB371" s="174">
        <v>16.209458296184511</v>
      </c>
      <c r="AC371" s="174">
        <v>25.01666975697211</v>
      </c>
      <c r="AD371" s="174">
        <v>6.9783028749383202</v>
      </c>
      <c r="AE371" s="174">
        <v>45.866556325753628</v>
      </c>
      <c r="AF371">
        <v>0</v>
      </c>
      <c r="AG371" s="106">
        <v>5.9138373363060346</v>
      </c>
      <c r="AH371" s="106">
        <v>0</v>
      </c>
      <c r="AI371" s="106">
        <v>100</v>
      </c>
      <c r="AJ371">
        <v>40.229999999999997</v>
      </c>
      <c r="AK371">
        <v>27.84</v>
      </c>
      <c r="AL371">
        <v>57.68</v>
      </c>
      <c r="AM371">
        <v>125.75</v>
      </c>
      <c r="AN371" t="s">
        <v>1063</v>
      </c>
      <c r="AO371">
        <v>9.9</v>
      </c>
      <c r="AP371">
        <v>8.33</v>
      </c>
      <c r="AQ371">
        <v>12.806699999999999</v>
      </c>
      <c r="AR371" t="s">
        <v>1071</v>
      </c>
      <c r="AS371" t="s">
        <v>1074</v>
      </c>
      <c r="AT371" t="s">
        <v>1075</v>
      </c>
      <c r="AU371" t="s">
        <v>1078</v>
      </c>
      <c r="AV371" t="s">
        <v>1080</v>
      </c>
      <c r="AW371" t="s">
        <v>1084</v>
      </c>
      <c r="AX371" s="65">
        <f t="shared" si="100"/>
        <v>583.5</v>
      </c>
      <c r="AY371" s="65">
        <v>2862.47</v>
      </c>
      <c r="AZ371" s="106">
        <v>626.53228774975469</v>
      </c>
      <c r="BA371" s="65">
        <f t="shared" si="88"/>
        <v>4072.5022877497545</v>
      </c>
      <c r="BB371" s="65">
        <f t="shared" si="89"/>
        <v>16065.717712250245</v>
      </c>
      <c r="BC371" s="65">
        <f t="shared" si="90"/>
        <v>11.46</v>
      </c>
      <c r="BD371" s="65">
        <f t="shared" si="91"/>
        <v>23557.030000000002</v>
      </c>
      <c r="BE371" s="65">
        <f t="shared" si="92"/>
        <v>31744.309999999998</v>
      </c>
      <c r="BF371" s="65">
        <f t="shared" si="93"/>
        <v>71378.507712250241</v>
      </c>
      <c r="BG371" s="66">
        <f t="shared" si="94"/>
        <v>581.78604110710774</v>
      </c>
      <c r="BH371" s="66">
        <f t="shared" si="95"/>
        <v>27.699513296983181</v>
      </c>
      <c r="BI371" s="66">
        <f t="shared" si="96"/>
        <v>1.9100000000000002E-2</v>
      </c>
      <c r="BJ371" s="66">
        <f t="shared" si="97"/>
        <v>40.615568965517248</v>
      </c>
      <c r="BK371" s="66">
        <f t="shared" si="98"/>
        <v>54.731568965517241</v>
      </c>
      <c r="BL371" s="66">
        <f t="shared" si="99"/>
        <v>123.066392607328</v>
      </c>
      <c r="BM371" s="207">
        <f t="shared" si="101"/>
        <v>39871.979999999996</v>
      </c>
    </row>
    <row r="372" spans="1:65" x14ac:dyDescent="0.35">
      <c r="A372" s="1">
        <v>537</v>
      </c>
      <c r="B372">
        <v>45</v>
      </c>
      <c r="C372" t="s">
        <v>37</v>
      </c>
      <c r="D372" t="s">
        <v>1585</v>
      </c>
      <c r="E372" s="6" t="s">
        <v>1104</v>
      </c>
      <c r="F372" s="7" t="s">
        <v>1106</v>
      </c>
      <c r="G372" s="6">
        <v>-23.85</v>
      </c>
      <c r="H372" s="6">
        <v>-46.64</v>
      </c>
      <c r="I372" s="6">
        <v>792</v>
      </c>
      <c r="J372" s="8">
        <v>14172.2970393051</v>
      </c>
      <c r="K372" t="s">
        <v>1166</v>
      </c>
      <c r="L372" t="s">
        <v>1062</v>
      </c>
      <c r="M372">
        <v>600</v>
      </c>
      <c r="N372">
        <v>600</v>
      </c>
      <c r="O372">
        <v>0.77</v>
      </c>
      <c r="P372">
        <v>15015.87</v>
      </c>
      <c r="Q372">
        <v>18875.330000000002</v>
      </c>
      <c r="R372">
        <v>5266.4</v>
      </c>
      <c r="S372">
        <v>34606.78</v>
      </c>
      <c r="T372">
        <v>0</v>
      </c>
      <c r="U372">
        <v>4462.05</v>
      </c>
      <c r="V372">
        <v>0</v>
      </c>
      <c r="W372" s="181">
        <f t="shared" si="85"/>
        <v>19477.920000000002</v>
      </c>
      <c r="X372" s="181">
        <f t="shared" si="86"/>
        <v>32.463200000000001</v>
      </c>
      <c r="Y372" s="174">
        <v>78227.19</v>
      </c>
      <c r="Z372" s="181">
        <f t="shared" si="87"/>
        <v>130.37864999999999</v>
      </c>
      <c r="AA372" s="174">
        <v>9.8431248776799981E-4</v>
      </c>
      <c r="AB372" s="174">
        <v>19.195205656754389</v>
      </c>
      <c r="AC372" s="174">
        <v>24.128861077586961</v>
      </c>
      <c r="AD372" s="174">
        <v>6.7321860851706408</v>
      </c>
      <c r="AE372" s="174">
        <v>44.238812617454357</v>
      </c>
      <c r="AF372">
        <v>0</v>
      </c>
      <c r="AG372" s="106">
        <v>5.7039630338249401</v>
      </c>
      <c r="AH372" s="106">
        <v>0</v>
      </c>
      <c r="AI372" s="106">
        <v>100</v>
      </c>
      <c r="AJ372">
        <v>40.24</v>
      </c>
      <c r="AK372">
        <v>32.46</v>
      </c>
      <c r="AL372">
        <v>57.68</v>
      </c>
      <c r="AM372">
        <v>130.38</v>
      </c>
      <c r="AN372" t="s">
        <v>1064</v>
      </c>
      <c r="AO372">
        <v>9.9</v>
      </c>
      <c r="AP372">
        <v>8.33</v>
      </c>
      <c r="AQ372">
        <v>12.806699999999999</v>
      </c>
      <c r="AR372" t="s">
        <v>1071</v>
      </c>
      <c r="AS372" t="s">
        <v>1074</v>
      </c>
      <c r="AT372" t="s">
        <v>1075</v>
      </c>
      <c r="AU372" t="s">
        <v>1078</v>
      </c>
      <c r="AV372" t="s">
        <v>1080</v>
      </c>
      <c r="AW372" t="s">
        <v>1084</v>
      </c>
      <c r="AX372" s="65">
        <f t="shared" si="100"/>
        <v>583.5</v>
      </c>
      <c r="AY372" s="65">
        <v>2862.47</v>
      </c>
      <c r="AZ372" s="106">
        <v>787.05085306965464</v>
      </c>
      <c r="BA372" s="65">
        <f t="shared" si="88"/>
        <v>4233.0208530696545</v>
      </c>
      <c r="BB372" s="65">
        <f t="shared" si="89"/>
        <v>18690.869146930349</v>
      </c>
      <c r="BC372" s="65">
        <f t="shared" si="90"/>
        <v>0.77</v>
      </c>
      <c r="BD372" s="65">
        <f t="shared" si="91"/>
        <v>23558.230000000003</v>
      </c>
      <c r="BE372" s="65">
        <f t="shared" si="92"/>
        <v>31744.309999999998</v>
      </c>
      <c r="BF372" s="65">
        <f t="shared" si="93"/>
        <v>73994.169146930348</v>
      </c>
      <c r="BG372" s="66">
        <f t="shared" si="94"/>
        <v>604.71726472423632</v>
      </c>
      <c r="BH372" s="66">
        <f t="shared" si="95"/>
        <v>32.225636460224742</v>
      </c>
      <c r="BI372" s="66">
        <f t="shared" si="96"/>
        <v>1.2833333333333334E-3</v>
      </c>
      <c r="BJ372" s="66">
        <f t="shared" si="97"/>
        <v>40.617637931034487</v>
      </c>
      <c r="BK372" s="66">
        <f t="shared" si="98"/>
        <v>54.731568965517241</v>
      </c>
      <c r="BL372" s="66">
        <f t="shared" si="99"/>
        <v>127.57615370160404</v>
      </c>
      <c r="BM372" s="207">
        <f t="shared" si="101"/>
        <v>39873.18</v>
      </c>
    </row>
    <row r="373" spans="1:65" x14ac:dyDescent="0.35">
      <c r="A373" s="1">
        <v>538</v>
      </c>
      <c r="B373">
        <v>45</v>
      </c>
      <c r="C373" t="s">
        <v>37</v>
      </c>
      <c r="D373" t="s">
        <v>1586</v>
      </c>
      <c r="E373" s="6" t="s">
        <v>1107</v>
      </c>
      <c r="F373" s="7" t="s">
        <v>1108</v>
      </c>
      <c r="G373" s="6">
        <v>-30.03</v>
      </c>
      <c r="H373" s="6">
        <v>-51.23</v>
      </c>
      <c r="I373" s="6">
        <v>47</v>
      </c>
      <c r="J373" s="8">
        <v>23954.0527728093</v>
      </c>
      <c r="K373" t="s">
        <v>1166</v>
      </c>
      <c r="L373" t="s">
        <v>1062</v>
      </c>
      <c r="M373">
        <v>600</v>
      </c>
      <c r="N373">
        <v>600</v>
      </c>
      <c r="O373">
        <v>2.77</v>
      </c>
      <c r="P373">
        <v>15961.51</v>
      </c>
      <c r="Q373">
        <v>18875.330000000002</v>
      </c>
      <c r="R373">
        <v>5272.4</v>
      </c>
      <c r="S373">
        <v>34606.78</v>
      </c>
      <c r="T373">
        <v>0</v>
      </c>
      <c r="U373">
        <v>4462.05</v>
      </c>
      <c r="V373">
        <v>0</v>
      </c>
      <c r="W373" s="181">
        <f t="shared" si="85"/>
        <v>20423.560000000001</v>
      </c>
      <c r="X373" s="181">
        <f t="shared" si="86"/>
        <v>34.03926666666667</v>
      </c>
      <c r="Y373" s="174">
        <v>79180.84</v>
      </c>
      <c r="Z373" s="181">
        <f t="shared" si="87"/>
        <v>131.96806666666666</v>
      </c>
      <c r="AA373" s="174">
        <v>3.498321058478289E-3</v>
      </c>
      <c r="AB373" s="174">
        <v>20.158298396430251</v>
      </c>
      <c r="AC373" s="174">
        <v>23.838254304955601</v>
      </c>
      <c r="AD373" s="174">
        <v>6.6586815699353528</v>
      </c>
      <c r="AE373" s="174">
        <v>43.706002613763637</v>
      </c>
      <c r="AF373">
        <v>0</v>
      </c>
      <c r="AG373" s="106">
        <v>5.6352647938566962</v>
      </c>
      <c r="AH373" s="106">
        <v>0</v>
      </c>
      <c r="AI373" s="106">
        <v>100</v>
      </c>
      <c r="AJ373">
        <v>40.25</v>
      </c>
      <c r="AK373">
        <v>34.04</v>
      </c>
      <c r="AL373">
        <v>57.68</v>
      </c>
      <c r="AM373">
        <v>131.97</v>
      </c>
      <c r="AN373" t="s">
        <v>1065</v>
      </c>
      <c r="AO373">
        <v>9.9</v>
      </c>
      <c r="AP373">
        <v>8.33</v>
      </c>
      <c r="AQ373">
        <v>12.806699999999999</v>
      </c>
      <c r="AR373" t="s">
        <v>1071</v>
      </c>
      <c r="AS373" t="s">
        <v>1074</v>
      </c>
      <c r="AT373" t="s">
        <v>1075</v>
      </c>
      <c r="AU373" t="s">
        <v>1078</v>
      </c>
      <c r="AV373" t="s">
        <v>1080</v>
      </c>
      <c r="AW373" t="s">
        <v>1084</v>
      </c>
      <c r="AX373" s="65">
        <f t="shared" si="100"/>
        <v>583.5</v>
      </c>
      <c r="AY373" s="65">
        <v>2862.47</v>
      </c>
      <c r="AZ373" s="106">
        <v>832.5040584025603</v>
      </c>
      <c r="BA373" s="65">
        <f t="shared" si="88"/>
        <v>4278.4740584025603</v>
      </c>
      <c r="BB373" s="65">
        <f t="shared" si="89"/>
        <v>19591.055941597442</v>
      </c>
      <c r="BC373" s="65">
        <f t="shared" si="90"/>
        <v>2.77</v>
      </c>
      <c r="BD373" s="65">
        <f t="shared" si="91"/>
        <v>23564.230000000003</v>
      </c>
      <c r="BE373" s="65">
        <f t="shared" si="92"/>
        <v>31744.309999999998</v>
      </c>
      <c r="BF373" s="65">
        <f t="shared" si="93"/>
        <v>74902.36594159744</v>
      </c>
      <c r="BG373" s="66">
        <f t="shared" si="94"/>
        <v>611.2105797717943</v>
      </c>
      <c r="BH373" s="66">
        <f t="shared" si="95"/>
        <v>33.777682657926626</v>
      </c>
      <c r="BI373" s="66">
        <f t="shared" si="96"/>
        <v>4.6166666666666665E-3</v>
      </c>
      <c r="BJ373" s="66">
        <f t="shared" si="97"/>
        <v>40.627982758620696</v>
      </c>
      <c r="BK373" s="66">
        <f t="shared" si="98"/>
        <v>54.731568965517241</v>
      </c>
      <c r="BL373" s="66">
        <f t="shared" si="99"/>
        <v>129.14201024413353</v>
      </c>
      <c r="BM373" s="207">
        <f t="shared" si="101"/>
        <v>39879.18</v>
      </c>
    </row>
    <row r="374" spans="1:65" x14ac:dyDescent="0.35">
      <c r="A374" s="1">
        <v>539</v>
      </c>
      <c r="B374">
        <v>45</v>
      </c>
      <c r="C374" t="s">
        <v>37</v>
      </c>
      <c r="D374" t="s">
        <v>1587</v>
      </c>
      <c r="E374" s="6" t="s">
        <v>1109</v>
      </c>
      <c r="F374" s="7" t="s">
        <v>1110</v>
      </c>
      <c r="G374" s="6">
        <v>-15.37</v>
      </c>
      <c r="H374" s="6">
        <v>-48.78</v>
      </c>
      <c r="I374" s="6">
        <v>770</v>
      </c>
      <c r="J374" s="8">
        <v>31081.371963744201</v>
      </c>
      <c r="K374" t="s">
        <v>1166</v>
      </c>
      <c r="L374" t="s">
        <v>1062</v>
      </c>
      <c r="M374">
        <v>600</v>
      </c>
      <c r="N374">
        <v>600</v>
      </c>
      <c r="O374">
        <v>0</v>
      </c>
      <c r="P374">
        <v>20016.349999999999</v>
      </c>
      <c r="Q374">
        <v>18875.330000000002</v>
      </c>
      <c r="R374">
        <v>5266.4</v>
      </c>
      <c r="S374">
        <v>34606.78</v>
      </c>
      <c r="T374">
        <v>0</v>
      </c>
      <c r="U374">
        <v>4462.05</v>
      </c>
      <c r="V374">
        <v>0</v>
      </c>
      <c r="W374" s="181">
        <f t="shared" si="85"/>
        <v>24478.399999999998</v>
      </c>
      <c r="X374" s="181">
        <f t="shared" si="86"/>
        <v>40.797333333333327</v>
      </c>
      <c r="Y374" s="174">
        <v>83226.899999999994</v>
      </c>
      <c r="Z374" s="181">
        <f t="shared" si="87"/>
        <v>138.7115</v>
      </c>
      <c r="AA374" s="174">
        <v>0</v>
      </c>
      <c r="AB374" s="174">
        <v>24.050337090532029</v>
      </c>
      <c r="AC374" s="174">
        <v>22.679362081250179</v>
      </c>
      <c r="AD374" s="174">
        <v>6.3277618173931751</v>
      </c>
      <c r="AE374" s="174">
        <v>41.5812435642803</v>
      </c>
      <c r="AF374">
        <v>0</v>
      </c>
      <c r="AG374" s="106">
        <v>5.3613074618903269</v>
      </c>
      <c r="AH374" s="106">
        <v>0</v>
      </c>
      <c r="AI374" s="106">
        <v>100</v>
      </c>
      <c r="AJ374">
        <v>40.24</v>
      </c>
      <c r="AK374">
        <v>40.799999999999997</v>
      </c>
      <c r="AL374">
        <v>57.68</v>
      </c>
      <c r="AM374">
        <v>138.71</v>
      </c>
      <c r="AN374" t="s">
        <v>1066</v>
      </c>
      <c r="AO374">
        <v>9.9</v>
      </c>
      <c r="AP374">
        <v>8.33</v>
      </c>
      <c r="AQ374">
        <v>12.806699999999999</v>
      </c>
      <c r="AR374" t="s">
        <v>1071</v>
      </c>
      <c r="AS374" t="s">
        <v>1074</v>
      </c>
      <c r="AT374" t="s">
        <v>1075</v>
      </c>
      <c r="AU374" t="s">
        <v>1078</v>
      </c>
      <c r="AV374" t="s">
        <v>1080</v>
      </c>
      <c r="AW374" t="s">
        <v>1084</v>
      </c>
      <c r="AX374" s="65">
        <f t="shared" si="100"/>
        <v>583.5</v>
      </c>
      <c r="AY374" s="65">
        <v>2862.47</v>
      </c>
      <c r="AZ374" s="106">
        <v>1023.1522447016102</v>
      </c>
      <c r="BA374" s="65">
        <f t="shared" si="88"/>
        <v>4469.1222447016098</v>
      </c>
      <c r="BB374" s="65">
        <f t="shared" si="89"/>
        <v>23455.247755298387</v>
      </c>
      <c r="BC374" s="65">
        <f t="shared" si="90"/>
        <v>0</v>
      </c>
      <c r="BD374" s="65">
        <f t="shared" si="91"/>
        <v>23558.230000000003</v>
      </c>
      <c r="BE374" s="65">
        <f t="shared" si="92"/>
        <v>31744.309999999998</v>
      </c>
      <c r="BF374" s="65">
        <f t="shared" si="93"/>
        <v>78757.77775529839</v>
      </c>
      <c r="BG374" s="66">
        <f t="shared" si="94"/>
        <v>638.44603495737283</v>
      </c>
      <c r="BH374" s="66">
        <f t="shared" si="95"/>
        <v>40.44008233672136</v>
      </c>
      <c r="BI374" s="66">
        <f t="shared" si="96"/>
        <v>0</v>
      </c>
      <c r="BJ374" s="66">
        <f t="shared" si="97"/>
        <v>40.617637931034487</v>
      </c>
      <c r="BK374" s="66">
        <f t="shared" si="98"/>
        <v>54.731568965517241</v>
      </c>
      <c r="BL374" s="66">
        <f t="shared" si="99"/>
        <v>135.78927199189377</v>
      </c>
      <c r="BM374" s="207">
        <f t="shared" si="101"/>
        <v>39873.18</v>
      </c>
    </row>
    <row r="375" spans="1:65" x14ac:dyDescent="0.35">
      <c r="A375" s="1">
        <v>540</v>
      </c>
      <c r="B375">
        <v>45</v>
      </c>
      <c r="C375" t="s">
        <v>37</v>
      </c>
      <c r="D375" t="s">
        <v>1588</v>
      </c>
      <c r="E375" s="6" t="s">
        <v>1111</v>
      </c>
      <c r="F375" s="7" t="s">
        <v>1112</v>
      </c>
      <c r="G375" s="6">
        <v>-22.86</v>
      </c>
      <c r="H375" s="6">
        <v>-43.41</v>
      </c>
      <c r="I375" s="6">
        <v>45</v>
      </c>
      <c r="J375" s="8">
        <v>45016.2336447989</v>
      </c>
      <c r="K375" t="s">
        <v>1166</v>
      </c>
      <c r="L375" t="s">
        <v>1062</v>
      </c>
      <c r="M375">
        <v>600</v>
      </c>
      <c r="N375">
        <v>600</v>
      </c>
      <c r="O375">
        <v>0</v>
      </c>
      <c r="P375">
        <v>19512.32</v>
      </c>
      <c r="Q375">
        <v>18875.330000000002</v>
      </c>
      <c r="R375">
        <v>5262.4</v>
      </c>
      <c r="S375">
        <v>34606.78</v>
      </c>
      <c r="T375">
        <v>0</v>
      </c>
      <c r="U375">
        <v>4462.05</v>
      </c>
      <c r="V375">
        <v>0</v>
      </c>
      <c r="W375" s="181">
        <f t="shared" si="85"/>
        <v>23974.37</v>
      </c>
      <c r="X375" s="181">
        <f t="shared" si="86"/>
        <v>39.957283333333329</v>
      </c>
      <c r="Y375" s="174">
        <v>82718.86</v>
      </c>
      <c r="Z375" s="181">
        <f t="shared" si="87"/>
        <v>137.86476666666667</v>
      </c>
      <c r="AA375" s="174">
        <v>0</v>
      </c>
      <c r="AB375" s="174">
        <v>23.588719670459671</v>
      </c>
      <c r="AC375" s="174">
        <v>22.818653448560578</v>
      </c>
      <c r="AD375" s="174">
        <v>6.3617898022288983</v>
      </c>
      <c r="AE375" s="174">
        <v>41.836625891604413</v>
      </c>
      <c r="AF375">
        <v>0</v>
      </c>
      <c r="AG375" s="106">
        <v>5.3942353654293589</v>
      </c>
      <c r="AH375" s="106">
        <v>0</v>
      </c>
      <c r="AI375" s="106">
        <v>100</v>
      </c>
      <c r="AJ375">
        <v>40.229999999999997</v>
      </c>
      <c r="AK375">
        <v>39.96</v>
      </c>
      <c r="AL375">
        <v>57.68</v>
      </c>
      <c r="AM375">
        <v>137.86000000000001</v>
      </c>
      <c r="AN375" t="s">
        <v>1067</v>
      </c>
      <c r="AO375">
        <v>9.9</v>
      </c>
      <c r="AP375">
        <v>8.33</v>
      </c>
      <c r="AQ375">
        <v>12.806699999999999</v>
      </c>
      <c r="AR375" t="s">
        <v>1071</v>
      </c>
      <c r="AS375" t="s">
        <v>1074</v>
      </c>
      <c r="AT375" t="s">
        <v>1075</v>
      </c>
      <c r="AU375" t="s">
        <v>1078</v>
      </c>
      <c r="AV375" t="s">
        <v>1080</v>
      </c>
      <c r="AW375" t="s">
        <v>1084</v>
      </c>
      <c r="AX375" s="65">
        <f t="shared" si="100"/>
        <v>583.5</v>
      </c>
      <c r="AY375" s="65">
        <v>2862.47</v>
      </c>
      <c r="AZ375" s="106">
        <v>1012.5139761970047</v>
      </c>
      <c r="BA375" s="65">
        <f t="shared" si="88"/>
        <v>4458.4839761970043</v>
      </c>
      <c r="BB375" s="65">
        <f t="shared" si="89"/>
        <v>22961.856023802993</v>
      </c>
      <c r="BC375" s="65">
        <f t="shared" si="90"/>
        <v>0</v>
      </c>
      <c r="BD375" s="65">
        <f t="shared" si="91"/>
        <v>23554.230000000003</v>
      </c>
      <c r="BE375" s="65">
        <f t="shared" si="92"/>
        <v>31744.309999999998</v>
      </c>
      <c r="BF375" s="65">
        <f t="shared" si="93"/>
        <v>78260.376023802994</v>
      </c>
      <c r="BG375" s="66">
        <f t="shared" si="94"/>
        <v>636.92628231385777</v>
      </c>
      <c r="BH375" s="66">
        <f t="shared" si="95"/>
        <v>39.58940693759137</v>
      </c>
      <c r="BI375" s="66">
        <f t="shared" si="96"/>
        <v>0</v>
      </c>
      <c r="BJ375" s="66">
        <f t="shared" si="97"/>
        <v>40.610741379310348</v>
      </c>
      <c r="BK375" s="66">
        <f t="shared" si="98"/>
        <v>54.731568965517241</v>
      </c>
      <c r="BL375" s="66">
        <f t="shared" si="99"/>
        <v>134.93168279966034</v>
      </c>
      <c r="BM375" s="207">
        <f t="shared" si="101"/>
        <v>39869.18</v>
      </c>
    </row>
    <row r="376" spans="1:65" x14ac:dyDescent="0.35">
      <c r="A376" s="1">
        <v>541</v>
      </c>
      <c r="B376">
        <v>45</v>
      </c>
      <c r="C376" t="s">
        <v>37</v>
      </c>
      <c r="D376" t="s">
        <v>1589</v>
      </c>
      <c r="E376" s="6" t="s">
        <v>1113</v>
      </c>
      <c r="F376" s="7" t="s">
        <v>1114</v>
      </c>
      <c r="G376" s="6">
        <v>-20.32</v>
      </c>
      <c r="H376" s="6">
        <v>-40.340000000000003</v>
      </c>
      <c r="I376" s="6">
        <v>9</v>
      </c>
      <c r="J376" s="8">
        <v>54061.366139626101</v>
      </c>
      <c r="K376" t="s">
        <v>1166</v>
      </c>
      <c r="L376" t="s">
        <v>1062</v>
      </c>
      <c r="M376">
        <v>600</v>
      </c>
      <c r="N376">
        <v>600</v>
      </c>
      <c r="O376">
        <v>0</v>
      </c>
      <c r="P376">
        <v>20490.53</v>
      </c>
      <c r="Q376">
        <v>18875.330000000002</v>
      </c>
      <c r="R376">
        <v>5264.2</v>
      </c>
      <c r="S376">
        <v>34606.78</v>
      </c>
      <c r="T376">
        <v>0</v>
      </c>
      <c r="U376">
        <v>4462.05</v>
      </c>
      <c r="V376">
        <v>0</v>
      </c>
      <c r="W376" s="181">
        <f t="shared" si="85"/>
        <v>24952.579999999998</v>
      </c>
      <c r="X376" s="181">
        <f t="shared" si="86"/>
        <v>41.587633333333329</v>
      </c>
      <c r="Y376" s="174">
        <v>83698.880000000005</v>
      </c>
      <c r="Z376" s="181">
        <f t="shared" si="87"/>
        <v>139.49813333333333</v>
      </c>
      <c r="AA376" s="174">
        <v>0</v>
      </c>
      <c r="AB376" s="174">
        <v>24.481247538796222</v>
      </c>
      <c r="AC376" s="174">
        <v>22.5514726122978</v>
      </c>
      <c r="AD376" s="174">
        <v>6.289450946058059</v>
      </c>
      <c r="AE376" s="174">
        <v>41.346765930440156</v>
      </c>
      <c r="AF376">
        <v>0</v>
      </c>
      <c r="AG376" s="106">
        <v>5.3310749199989296</v>
      </c>
      <c r="AH376" s="106">
        <v>0</v>
      </c>
      <c r="AI376" s="106">
        <v>100</v>
      </c>
      <c r="AJ376">
        <v>40.229999999999997</v>
      </c>
      <c r="AK376">
        <v>41.59</v>
      </c>
      <c r="AL376">
        <v>57.68</v>
      </c>
      <c r="AM376">
        <v>139.5</v>
      </c>
      <c r="AN376" t="s">
        <v>1068</v>
      </c>
      <c r="AO376">
        <v>9.9</v>
      </c>
      <c r="AP376">
        <v>8.33</v>
      </c>
      <c r="AQ376">
        <v>12.806699999999999</v>
      </c>
      <c r="AR376" t="s">
        <v>1071</v>
      </c>
      <c r="AS376" t="s">
        <v>1074</v>
      </c>
      <c r="AT376" t="s">
        <v>1075</v>
      </c>
      <c r="AU376" t="s">
        <v>1078</v>
      </c>
      <c r="AV376" t="s">
        <v>1080</v>
      </c>
      <c r="AW376" t="s">
        <v>1084</v>
      </c>
      <c r="AX376" s="65">
        <f t="shared" si="100"/>
        <v>583.5</v>
      </c>
      <c r="AY376" s="65">
        <v>2862.47</v>
      </c>
      <c r="AZ376" s="106">
        <v>1059.3873189986102</v>
      </c>
      <c r="BA376" s="65">
        <f t="shared" si="88"/>
        <v>4505.35731899861</v>
      </c>
      <c r="BB376" s="65">
        <f t="shared" si="89"/>
        <v>23893.192681001387</v>
      </c>
      <c r="BC376" s="65">
        <f t="shared" si="90"/>
        <v>0</v>
      </c>
      <c r="BD376" s="65">
        <f t="shared" si="91"/>
        <v>23556.030000000002</v>
      </c>
      <c r="BE376" s="65">
        <f t="shared" si="92"/>
        <v>31744.309999999998</v>
      </c>
      <c r="BF376" s="65">
        <f t="shared" si="93"/>
        <v>79193.522681001399</v>
      </c>
      <c r="BG376" s="66">
        <f t="shared" si="94"/>
        <v>643.62247414265858</v>
      </c>
      <c r="BH376" s="66">
        <f t="shared" si="95"/>
        <v>41.195159794829976</v>
      </c>
      <c r="BI376" s="66">
        <f t="shared" si="96"/>
        <v>0</v>
      </c>
      <c r="BJ376" s="66">
        <f t="shared" si="97"/>
        <v>40.613844827586213</v>
      </c>
      <c r="BK376" s="66">
        <f t="shared" si="98"/>
        <v>54.731568965517241</v>
      </c>
      <c r="BL376" s="66">
        <f t="shared" si="99"/>
        <v>136.54055634655413</v>
      </c>
      <c r="BM376" s="207">
        <f t="shared" si="101"/>
        <v>39870.979999999996</v>
      </c>
    </row>
    <row r="377" spans="1:65" x14ac:dyDescent="0.35">
      <c r="A377" s="1">
        <v>542</v>
      </c>
      <c r="B377">
        <v>45</v>
      </c>
      <c r="C377" t="s">
        <v>37</v>
      </c>
      <c r="D377" t="s">
        <v>1590</v>
      </c>
      <c r="E377" s="6" t="s">
        <v>1115</v>
      </c>
      <c r="F377" s="7" t="s">
        <v>1116</v>
      </c>
      <c r="G377" s="6">
        <v>-8.0500000000000007</v>
      </c>
      <c r="H377" s="6">
        <v>-34.880000000000003</v>
      </c>
      <c r="I377" s="6">
        <v>10</v>
      </c>
      <c r="J377" s="8">
        <v>63550.072249703</v>
      </c>
      <c r="K377" t="s">
        <v>1166</v>
      </c>
      <c r="L377" t="s">
        <v>1062</v>
      </c>
      <c r="M377">
        <v>600</v>
      </c>
      <c r="N377">
        <v>600</v>
      </c>
      <c r="O377">
        <v>0</v>
      </c>
      <c r="P377">
        <v>21754.99</v>
      </c>
      <c r="Q377">
        <v>18875.330000000002</v>
      </c>
      <c r="R377">
        <v>5250.2</v>
      </c>
      <c r="S377">
        <v>34606.78</v>
      </c>
      <c r="T377">
        <v>0</v>
      </c>
      <c r="U377">
        <v>4462.05</v>
      </c>
      <c r="V377">
        <v>0</v>
      </c>
      <c r="W377" s="181">
        <f t="shared" si="85"/>
        <v>26217.040000000001</v>
      </c>
      <c r="X377" s="181">
        <f t="shared" si="86"/>
        <v>43.695066666666669</v>
      </c>
      <c r="Y377" s="174">
        <v>84949.34</v>
      </c>
      <c r="Z377" s="181">
        <f t="shared" si="87"/>
        <v>141.58223333333333</v>
      </c>
      <c r="AA377" s="174">
        <v>0</v>
      </c>
      <c r="AB377" s="174">
        <v>25.609369066316471</v>
      </c>
      <c r="AC377" s="174">
        <v>22.21951341823257</v>
      </c>
      <c r="AD377" s="174">
        <v>6.1803893944320221</v>
      </c>
      <c r="AE377" s="174">
        <v>40.738138754226931</v>
      </c>
      <c r="AF377">
        <v>0</v>
      </c>
      <c r="AG377" s="106">
        <v>5.2526011385138487</v>
      </c>
      <c r="AH377" s="106">
        <v>0</v>
      </c>
      <c r="AI377" s="106">
        <v>100</v>
      </c>
      <c r="AJ377">
        <v>40.21</v>
      </c>
      <c r="AK377">
        <v>43.7</v>
      </c>
      <c r="AL377">
        <v>57.68</v>
      </c>
      <c r="AM377">
        <v>141.58000000000001</v>
      </c>
      <c r="AN377" t="s">
        <v>1069</v>
      </c>
      <c r="AO377">
        <v>9.9</v>
      </c>
      <c r="AP377">
        <v>8.33</v>
      </c>
      <c r="AQ377">
        <v>12.806699999999999</v>
      </c>
      <c r="AR377" t="s">
        <v>1071</v>
      </c>
      <c r="AS377" t="s">
        <v>1074</v>
      </c>
      <c r="AT377" t="s">
        <v>1075</v>
      </c>
      <c r="AU377" t="s">
        <v>1078</v>
      </c>
      <c r="AV377" t="s">
        <v>1080</v>
      </c>
      <c r="AW377" t="s">
        <v>1084</v>
      </c>
      <c r="AX377" s="65">
        <f t="shared" si="100"/>
        <v>583.5</v>
      </c>
      <c r="AY377" s="65">
        <v>2862.47</v>
      </c>
      <c r="AZ377" s="106">
        <v>1131.1595956892104</v>
      </c>
      <c r="BA377" s="65">
        <f t="shared" si="88"/>
        <v>4577.12959568921</v>
      </c>
      <c r="BB377" s="65">
        <f t="shared" si="89"/>
        <v>25085.880404310792</v>
      </c>
      <c r="BC377" s="65">
        <f t="shared" si="90"/>
        <v>0</v>
      </c>
      <c r="BD377" s="65">
        <f t="shared" si="91"/>
        <v>23542.030000000002</v>
      </c>
      <c r="BE377" s="65">
        <f t="shared" si="92"/>
        <v>31744.309999999998</v>
      </c>
      <c r="BF377" s="65">
        <f t="shared" si="93"/>
        <v>80372.210404310783</v>
      </c>
      <c r="BG377" s="66">
        <f t="shared" si="94"/>
        <v>653.87565652702995</v>
      </c>
      <c r="BH377" s="66">
        <f t="shared" si="95"/>
        <v>43.251517938466883</v>
      </c>
      <c r="BI377" s="66">
        <f t="shared" si="96"/>
        <v>0</v>
      </c>
      <c r="BJ377" s="66">
        <f t="shared" si="97"/>
        <v>40.589706896551725</v>
      </c>
      <c r="BK377" s="66">
        <f t="shared" si="98"/>
        <v>54.731568965517241</v>
      </c>
      <c r="BL377" s="66">
        <f t="shared" si="99"/>
        <v>138.57277655915652</v>
      </c>
      <c r="BM377" s="207">
        <f t="shared" si="101"/>
        <v>39856.979999999996</v>
      </c>
    </row>
    <row r="378" spans="1:65" x14ac:dyDescent="0.35">
      <c r="A378" s="1">
        <v>543</v>
      </c>
      <c r="B378">
        <v>45</v>
      </c>
      <c r="C378" t="s">
        <v>37</v>
      </c>
      <c r="D378" t="s">
        <v>1591</v>
      </c>
      <c r="E378" s="6" t="s">
        <v>1117</v>
      </c>
      <c r="F378" s="7" t="s">
        <v>1118</v>
      </c>
      <c r="G378" s="6">
        <v>-3.8</v>
      </c>
      <c r="H378" s="6">
        <v>-38.53</v>
      </c>
      <c r="I378" s="6">
        <v>41</v>
      </c>
      <c r="J378" s="8">
        <v>71394.000753582499</v>
      </c>
      <c r="K378" t="s">
        <v>1166</v>
      </c>
      <c r="L378" t="s">
        <v>1062</v>
      </c>
      <c r="M378">
        <v>600</v>
      </c>
      <c r="N378">
        <v>600</v>
      </c>
      <c r="O378">
        <v>0</v>
      </c>
      <c r="P378">
        <v>21801.77</v>
      </c>
      <c r="Q378">
        <v>18875.330000000002</v>
      </c>
      <c r="R378">
        <v>5255.2</v>
      </c>
      <c r="S378">
        <v>34606.78</v>
      </c>
      <c r="T378">
        <v>0</v>
      </c>
      <c r="U378">
        <v>4462.05</v>
      </c>
      <c r="V378">
        <v>0</v>
      </c>
      <c r="W378" s="181">
        <f t="shared" si="85"/>
        <v>26263.82</v>
      </c>
      <c r="X378" s="181">
        <f t="shared" si="86"/>
        <v>43.773033333333331</v>
      </c>
      <c r="Y378" s="174">
        <v>85001.12</v>
      </c>
      <c r="Z378" s="181">
        <f t="shared" si="87"/>
        <v>141.66853333333333</v>
      </c>
      <c r="AA378" s="174">
        <v>0</v>
      </c>
      <c r="AB378" s="174">
        <v>25.648803215769391</v>
      </c>
      <c r="AC378" s="174">
        <v>22.20597799181941</v>
      </c>
      <c r="AD378" s="174">
        <v>6.1825067716754791</v>
      </c>
      <c r="AE378" s="174">
        <v>40.71332236563471</v>
      </c>
      <c r="AF378">
        <v>0</v>
      </c>
      <c r="AG378" s="106">
        <v>5.2494014196518828</v>
      </c>
      <c r="AH378" s="106">
        <v>0</v>
      </c>
      <c r="AI378" s="106">
        <v>100</v>
      </c>
      <c r="AJ378">
        <v>40.22</v>
      </c>
      <c r="AK378">
        <v>43.77</v>
      </c>
      <c r="AL378">
        <v>57.68</v>
      </c>
      <c r="AM378">
        <v>141.66999999999999</v>
      </c>
      <c r="AN378" t="s">
        <v>1070</v>
      </c>
      <c r="AO378">
        <v>9.9</v>
      </c>
      <c r="AP378">
        <v>8.33</v>
      </c>
      <c r="AQ378">
        <v>12.806699999999999</v>
      </c>
      <c r="AR378" t="s">
        <v>1071</v>
      </c>
      <c r="AS378" t="s">
        <v>1074</v>
      </c>
      <c r="AT378" t="s">
        <v>1075</v>
      </c>
      <c r="AU378" t="s">
        <v>1078</v>
      </c>
      <c r="AV378" t="s">
        <v>1080</v>
      </c>
      <c r="AW378" t="s">
        <v>1084</v>
      </c>
      <c r="AX378" s="65">
        <f t="shared" si="100"/>
        <v>583.5</v>
      </c>
      <c r="AY378" s="65">
        <v>2862.47</v>
      </c>
      <c r="AZ378" s="106">
        <v>1122.5583935842965</v>
      </c>
      <c r="BA378" s="65">
        <f t="shared" si="88"/>
        <v>4568.5283935842963</v>
      </c>
      <c r="BB378" s="65">
        <f t="shared" si="89"/>
        <v>25141.261606415705</v>
      </c>
      <c r="BC378" s="65">
        <f t="shared" si="90"/>
        <v>0</v>
      </c>
      <c r="BD378" s="65">
        <f t="shared" si="91"/>
        <v>23547.030000000002</v>
      </c>
      <c r="BE378" s="65">
        <f t="shared" si="92"/>
        <v>31744.309999999998</v>
      </c>
      <c r="BF378" s="65">
        <f t="shared" si="93"/>
        <v>80432.591606415692</v>
      </c>
      <c r="BG378" s="66">
        <f t="shared" si="94"/>
        <v>652.6469133691852</v>
      </c>
      <c r="BH378" s="66">
        <f t="shared" si="95"/>
        <v>43.347002769682248</v>
      </c>
      <c r="BI378" s="66">
        <f t="shared" si="96"/>
        <v>0</v>
      </c>
      <c r="BJ378" s="66">
        <f t="shared" si="97"/>
        <v>40.598327586206899</v>
      </c>
      <c r="BK378" s="66">
        <f t="shared" si="98"/>
        <v>54.731568965517241</v>
      </c>
      <c r="BL378" s="66">
        <f t="shared" si="99"/>
        <v>138.67688208002704</v>
      </c>
      <c r="BM378" s="207">
        <f t="shared" si="101"/>
        <v>39861.979999999996</v>
      </c>
    </row>
    <row r="379" spans="1:65" x14ac:dyDescent="0.35">
      <c r="A379" s="1">
        <v>544</v>
      </c>
      <c r="B379">
        <v>46</v>
      </c>
      <c r="C379" t="s">
        <v>37</v>
      </c>
      <c r="D379" t="s">
        <v>1592</v>
      </c>
      <c r="E379" s="6" t="s">
        <v>1104</v>
      </c>
      <c r="F379" s="7" t="s">
        <v>1105</v>
      </c>
      <c r="G379" s="6">
        <v>-22.74</v>
      </c>
      <c r="H379" s="6">
        <v>-45.59</v>
      </c>
      <c r="I379" s="6">
        <v>1642</v>
      </c>
      <c r="J379" s="8">
        <v>3495.45982983364</v>
      </c>
      <c r="K379" t="s">
        <v>1166</v>
      </c>
      <c r="L379" t="s">
        <v>1062</v>
      </c>
      <c r="M379">
        <v>600</v>
      </c>
      <c r="N379">
        <v>600</v>
      </c>
      <c r="O379">
        <v>189.71</v>
      </c>
      <c r="P379">
        <v>9737.35</v>
      </c>
      <c r="Q379">
        <v>18875.330000000002</v>
      </c>
      <c r="R379">
        <v>5265.2</v>
      </c>
      <c r="S379">
        <v>34606.78</v>
      </c>
      <c r="T379">
        <v>0</v>
      </c>
      <c r="U379">
        <v>4744.55</v>
      </c>
      <c r="V379">
        <v>0</v>
      </c>
      <c r="W379" s="181">
        <f t="shared" si="85"/>
        <v>14481.900000000001</v>
      </c>
      <c r="X379" s="181">
        <f t="shared" si="86"/>
        <v>24.136500000000002</v>
      </c>
      <c r="Y379" s="174">
        <v>73418.91</v>
      </c>
      <c r="Z379" s="181">
        <f t="shared" si="87"/>
        <v>122.36485</v>
      </c>
      <c r="AA379" s="174">
        <v>0.25839392058530969</v>
      </c>
      <c r="AB379" s="174">
        <v>13.26272754526048</v>
      </c>
      <c r="AC379" s="174">
        <v>25.70908503000113</v>
      </c>
      <c r="AD379" s="174">
        <v>7.1714494263126483</v>
      </c>
      <c r="AE379" s="174">
        <v>47.13605799922663</v>
      </c>
      <c r="AF379">
        <v>0</v>
      </c>
      <c r="AG379" s="106">
        <v>6.4622996990829744</v>
      </c>
      <c r="AH379" s="106">
        <v>0</v>
      </c>
      <c r="AI379" s="106">
        <v>100</v>
      </c>
      <c r="AJ379">
        <v>40.229999999999997</v>
      </c>
      <c r="AK379">
        <v>24.45</v>
      </c>
      <c r="AL379">
        <v>57.68</v>
      </c>
      <c r="AM379">
        <v>122.36</v>
      </c>
      <c r="AN379" t="s">
        <v>1063</v>
      </c>
      <c r="AO379">
        <v>9.9</v>
      </c>
      <c r="AP379">
        <v>8.33</v>
      </c>
      <c r="AQ379">
        <v>12.806699999999999</v>
      </c>
      <c r="AR379" t="s">
        <v>1071</v>
      </c>
      <c r="AS379" t="s">
        <v>1074</v>
      </c>
      <c r="AT379" t="s">
        <v>1075</v>
      </c>
      <c r="AU379" t="s">
        <v>1078</v>
      </c>
      <c r="AV379" t="s">
        <v>1081</v>
      </c>
      <c r="AW379" t="s">
        <v>1083</v>
      </c>
      <c r="AX379" s="65">
        <f t="shared" si="100"/>
        <v>583.5</v>
      </c>
      <c r="AY379" s="65">
        <v>2862.47</v>
      </c>
      <c r="AZ379" s="106">
        <v>593.69404832189639</v>
      </c>
      <c r="BA379" s="65">
        <f t="shared" si="88"/>
        <v>4039.6640483218962</v>
      </c>
      <c r="BB379" s="65">
        <f t="shared" si="89"/>
        <v>13888.205951678105</v>
      </c>
      <c r="BC379" s="65">
        <f t="shared" si="90"/>
        <v>189.71</v>
      </c>
      <c r="BD379" s="65">
        <f t="shared" si="91"/>
        <v>23557.030000000002</v>
      </c>
      <c r="BE379" s="65">
        <f t="shared" si="92"/>
        <v>31744.309999999998</v>
      </c>
      <c r="BF379" s="65">
        <f t="shared" si="93"/>
        <v>69379.245951678109</v>
      </c>
      <c r="BG379" s="66">
        <f t="shared" si="94"/>
        <v>577.09486404598522</v>
      </c>
      <c r="BH379" s="66">
        <f t="shared" si="95"/>
        <v>23.945182675307077</v>
      </c>
      <c r="BI379" s="66">
        <f t="shared" si="96"/>
        <v>0.31618333333333337</v>
      </c>
      <c r="BJ379" s="66">
        <f t="shared" si="97"/>
        <v>40.615568965517248</v>
      </c>
      <c r="BK379" s="66">
        <f t="shared" si="98"/>
        <v>54.731568965517241</v>
      </c>
      <c r="BL379" s="66">
        <f t="shared" si="99"/>
        <v>119.6193895718588</v>
      </c>
      <c r="BM379" s="207">
        <f t="shared" si="101"/>
        <v>39871.979999999996</v>
      </c>
    </row>
    <row r="380" spans="1:65" x14ac:dyDescent="0.35">
      <c r="A380" s="1">
        <v>545</v>
      </c>
      <c r="B380">
        <v>46</v>
      </c>
      <c r="C380" t="s">
        <v>37</v>
      </c>
      <c r="D380" t="s">
        <v>1593</v>
      </c>
      <c r="E380" s="6" t="s">
        <v>1104</v>
      </c>
      <c r="F380" s="7" t="s">
        <v>1106</v>
      </c>
      <c r="G380" s="6">
        <v>-23.85</v>
      </c>
      <c r="H380" s="6">
        <v>-46.64</v>
      </c>
      <c r="I380" s="6">
        <v>792</v>
      </c>
      <c r="J380" s="8">
        <v>14172.2970393051</v>
      </c>
      <c r="K380" t="s">
        <v>1166</v>
      </c>
      <c r="L380" t="s">
        <v>1062</v>
      </c>
      <c r="M380">
        <v>600</v>
      </c>
      <c r="N380">
        <v>600</v>
      </c>
      <c r="O380">
        <v>38.25</v>
      </c>
      <c r="P380">
        <v>13279.26</v>
      </c>
      <c r="Q380">
        <v>18875.330000000002</v>
      </c>
      <c r="R380">
        <v>5266.4</v>
      </c>
      <c r="S380">
        <v>34606.78</v>
      </c>
      <c r="T380">
        <v>0</v>
      </c>
      <c r="U380">
        <v>4744.55</v>
      </c>
      <c r="V380">
        <v>0</v>
      </c>
      <c r="W380" s="181">
        <f t="shared" si="85"/>
        <v>18023.810000000001</v>
      </c>
      <c r="X380" s="181">
        <f t="shared" si="86"/>
        <v>30.039683333333336</v>
      </c>
      <c r="Y380" s="174">
        <v>76810.559999999998</v>
      </c>
      <c r="Z380" s="181">
        <f t="shared" si="87"/>
        <v>128.01759999999999</v>
      </c>
      <c r="AA380" s="174">
        <v>4.9797840296959169E-2</v>
      </c>
      <c r="AB380" s="174">
        <v>17.288325980177731</v>
      </c>
      <c r="AC380" s="174">
        <v>24.573873696533401</v>
      </c>
      <c r="AD380" s="174">
        <v>6.8563489186903466</v>
      </c>
      <c r="AE380" s="174">
        <v>45.054716434823547</v>
      </c>
      <c r="AF380">
        <v>0</v>
      </c>
      <c r="AG380" s="106">
        <v>6.1769501485212448</v>
      </c>
      <c r="AH380" s="106">
        <v>0</v>
      </c>
      <c r="AI380" s="106">
        <v>100</v>
      </c>
      <c r="AJ380">
        <v>40.24</v>
      </c>
      <c r="AK380">
        <v>30.1</v>
      </c>
      <c r="AL380">
        <v>57.68</v>
      </c>
      <c r="AM380">
        <v>128.02000000000001</v>
      </c>
      <c r="AN380" t="s">
        <v>1064</v>
      </c>
      <c r="AO380">
        <v>9.9</v>
      </c>
      <c r="AP380">
        <v>8.33</v>
      </c>
      <c r="AQ380">
        <v>12.806699999999999</v>
      </c>
      <c r="AR380" t="s">
        <v>1071</v>
      </c>
      <c r="AS380" t="s">
        <v>1074</v>
      </c>
      <c r="AT380" t="s">
        <v>1075</v>
      </c>
      <c r="AU380" t="s">
        <v>1078</v>
      </c>
      <c r="AV380" t="s">
        <v>1081</v>
      </c>
      <c r="AW380" t="s">
        <v>1083</v>
      </c>
      <c r="AX380" s="65">
        <f t="shared" si="100"/>
        <v>583.5</v>
      </c>
      <c r="AY380" s="65">
        <v>2862.47</v>
      </c>
      <c r="AZ380" s="106">
        <v>769.02842661005479</v>
      </c>
      <c r="BA380" s="65">
        <f t="shared" si="88"/>
        <v>4214.9984266100546</v>
      </c>
      <c r="BB380" s="65">
        <f t="shared" si="89"/>
        <v>17254.781573389948</v>
      </c>
      <c r="BC380" s="65">
        <f t="shared" si="90"/>
        <v>38.25</v>
      </c>
      <c r="BD380" s="65">
        <f t="shared" si="91"/>
        <v>23558.230000000003</v>
      </c>
      <c r="BE380" s="65">
        <f t="shared" si="92"/>
        <v>31744.309999999998</v>
      </c>
      <c r="BF380" s="65">
        <f t="shared" si="93"/>
        <v>72595.561573389947</v>
      </c>
      <c r="BG380" s="66">
        <f t="shared" si="94"/>
        <v>602.14263237286491</v>
      </c>
      <c r="BH380" s="66">
        <f t="shared" si="95"/>
        <v>29.749623402396463</v>
      </c>
      <c r="BI380" s="66">
        <f t="shared" si="96"/>
        <v>6.3750000000000001E-2</v>
      </c>
      <c r="BJ380" s="66">
        <f t="shared" si="97"/>
        <v>40.617637931034487</v>
      </c>
      <c r="BK380" s="66">
        <f t="shared" si="98"/>
        <v>54.731568965517241</v>
      </c>
      <c r="BL380" s="66">
        <f t="shared" si="99"/>
        <v>125.16476133343095</v>
      </c>
      <c r="BM380" s="207">
        <f t="shared" si="101"/>
        <v>39873.18</v>
      </c>
    </row>
    <row r="381" spans="1:65" x14ac:dyDescent="0.35">
      <c r="A381" s="1">
        <v>546</v>
      </c>
      <c r="B381">
        <v>46</v>
      </c>
      <c r="C381" t="s">
        <v>37</v>
      </c>
      <c r="D381" t="s">
        <v>1594</v>
      </c>
      <c r="E381" s="6" t="s">
        <v>1107</v>
      </c>
      <c r="F381" s="7" t="s">
        <v>1108</v>
      </c>
      <c r="G381" s="6">
        <v>-30.03</v>
      </c>
      <c r="H381" s="6">
        <v>-51.23</v>
      </c>
      <c r="I381" s="6">
        <v>47</v>
      </c>
      <c r="J381" s="8">
        <v>23954.0527728093</v>
      </c>
      <c r="K381" t="s">
        <v>1166</v>
      </c>
      <c r="L381" t="s">
        <v>1062</v>
      </c>
      <c r="M381">
        <v>600</v>
      </c>
      <c r="N381">
        <v>600</v>
      </c>
      <c r="O381">
        <v>79.569999999999993</v>
      </c>
      <c r="P381">
        <v>14638.17</v>
      </c>
      <c r="Q381">
        <v>18875.330000000002</v>
      </c>
      <c r="R381">
        <v>5272.4</v>
      </c>
      <c r="S381">
        <v>34606.78</v>
      </c>
      <c r="T381">
        <v>0</v>
      </c>
      <c r="U381">
        <v>4744.55</v>
      </c>
      <c r="V381">
        <v>0</v>
      </c>
      <c r="W381" s="181">
        <f t="shared" si="85"/>
        <v>19382.72</v>
      </c>
      <c r="X381" s="181">
        <f t="shared" si="86"/>
        <v>32.304533333333332</v>
      </c>
      <c r="Y381" s="174">
        <v>78216.789999999994</v>
      </c>
      <c r="Z381" s="181">
        <f t="shared" si="87"/>
        <v>130.36131666666665</v>
      </c>
      <c r="AA381" s="174">
        <v>0.10173007611281409</v>
      </c>
      <c r="AB381" s="174">
        <v>18.71486927550977</v>
      </c>
      <c r="AC381" s="174">
        <v>24.13206934214508</v>
      </c>
      <c r="AD381" s="174">
        <v>6.7407522093402203</v>
      </c>
      <c r="AE381" s="174">
        <v>44.244694777169968</v>
      </c>
      <c r="AF381">
        <v>0</v>
      </c>
      <c r="AG381" s="106">
        <v>6.0658971047009222</v>
      </c>
      <c r="AH381" s="106">
        <v>0</v>
      </c>
      <c r="AI381" s="106">
        <v>100</v>
      </c>
      <c r="AJ381">
        <v>40.25</v>
      </c>
      <c r="AK381">
        <v>32.44</v>
      </c>
      <c r="AL381">
        <v>57.68</v>
      </c>
      <c r="AM381">
        <v>130.36000000000001</v>
      </c>
      <c r="AN381" t="s">
        <v>1065</v>
      </c>
      <c r="AO381">
        <v>9.9</v>
      </c>
      <c r="AP381">
        <v>8.33</v>
      </c>
      <c r="AQ381">
        <v>12.806699999999999</v>
      </c>
      <c r="AR381" t="s">
        <v>1071</v>
      </c>
      <c r="AS381" t="s">
        <v>1074</v>
      </c>
      <c r="AT381" t="s">
        <v>1075</v>
      </c>
      <c r="AU381" t="s">
        <v>1078</v>
      </c>
      <c r="AV381" t="s">
        <v>1081</v>
      </c>
      <c r="AW381" t="s">
        <v>1083</v>
      </c>
      <c r="AX381" s="65">
        <f t="shared" si="100"/>
        <v>583.5</v>
      </c>
      <c r="AY381" s="65">
        <v>2862.47</v>
      </c>
      <c r="AZ381" s="106">
        <v>813.48200667447418</v>
      </c>
      <c r="BA381" s="65">
        <f t="shared" si="88"/>
        <v>4259.4520066744735</v>
      </c>
      <c r="BB381" s="65">
        <f t="shared" si="89"/>
        <v>18569.237993325529</v>
      </c>
      <c r="BC381" s="65">
        <f t="shared" si="90"/>
        <v>79.569999999999993</v>
      </c>
      <c r="BD381" s="65">
        <f t="shared" si="91"/>
        <v>23564.230000000003</v>
      </c>
      <c r="BE381" s="65">
        <f t="shared" si="92"/>
        <v>31744.309999999998</v>
      </c>
      <c r="BF381" s="65">
        <f t="shared" si="93"/>
        <v>73957.33799332552</v>
      </c>
      <c r="BG381" s="66">
        <f t="shared" si="94"/>
        <v>608.49314381063903</v>
      </c>
      <c r="BH381" s="66">
        <f t="shared" si="95"/>
        <v>32.015927574699191</v>
      </c>
      <c r="BI381" s="66">
        <f t="shared" si="96"/>
        <v>0.13261666666666666</v>
      </c>
      <c r="BJ381" s="66">
        <f t="shared" si="97"/>
        <v>40.627982758620696</v>
      </c>
      <c r="BK381" s="66">
        <f t="shared" si="98"/>
        <v>54.731568965517241</v>
      </c>
      <c r="BL381" s="66">
        <f t="shared" si="99"/>
        <v>127.5126517126302</v>
      </c>
      <c r="BM381" s="207">
        <f t="shared" si="101"/>
        <v>39879.18</v>
      </c>
    </row>
    <row r="382" spans="1:65" x14ac:dyDescent="0.35">
      <c r="A382" s="1">
        <v>547</v>
      </c>
      <c r="B382">
        <v>46</v>
      </c>
      <c r="C382" t="s">
        <v>37</v>
      </c>
      <c r="D382" t="s">
        <v>1595</v>
      </c>
      <c r="E382" s="6" t="s">
        <v>1109</v>
      </c>
      <c r="F382" s="7" t="s">
        <v>1110</v>
      </c>
      <c r="G382" s="6">
        <v>-15.37</v>
      </c>
      <c r="H382" s="6">
        <v>-48.78</v>
      </c>
      <c r="I382" s="6">
        <v>770</v>
      </c>
      <c r="J382" s="8">
        <v>31081.371963744201</v>
      </c>
      <c r="K382" t="s">
        <v>1166</v>
      </c>
      <c r="L382" t="s">
        <v>1062</v>
      </c>
      <c r="M382">
        <v>600</v>
      </c>
      <c r="N382">
        <v>600</v>
      </c>
      <c r="O382">
        <v>0</v>
      </c>
      <c r="P382">
        <v>20195.41</v>
      </c>
      <c r="Q382">
        <v>18875.330000000002</v>
      </c>
      <c r="R382">
        <v>5266.4</v>
      </c>
      <c r="S382">
        <v>34606.78</v>
      </c>
      <c r="T382">
        <v>0</v>
      </c>
      <c r="U382">
        <v>4744.55</v>
      </c>
      <c r="V382">
        <v>0</v>
      </c>
      <c r="W382" s="181">
        <f t="shared" si="85"/>
        <v>24939.96</v>
      </c>
      <c r="X382" s="181">
        <f t="shared" si="86"/>
        <v>41.566600000000001</v>
      </c>
      <c r="Y382" s="174">
        <v>83688.460000000006</v>
      </c>
      <c r="Z382" s="181">
        <f t="shared" si="87"/>
        <v>139.48076666666668</v>
      </c>
      <c r="AA382" s="174">
        <v>0</v>
      </c>
      <c r="AB382" s="174">
        <v>24.13165447183518</v>
      </c>
      <c r="AC382" s="174">
        <v>22.55428048263763</v>
      </c>
      <c r="AD382" s="174">
        <v>6.2928628391536883</v>
      </c>
      <c r="AE382" s="174">
        <v>41.351913991487002</v>
      </c>
      <c r="AF382">
        <v>0</v>
      </c>
      <c r="AG382" s="106">
        <v>5.6693001639652589</v>
      </c>
      <c r="AH382" s="106">
        <v>0</v>
      </c>
      <c r="AI382" s="106">
        <v>100</v>
      </c>
      <c r="AJ382">
        <v>40.24</v>
      </c>
      <c r="AK382">
        <v>41.57</v>
      </c>
      <c r="AL382">
        <v>57.68</v>
      </c>
      <c r="AM382">
        <v>139.47999999999999</v>
      </c>
      <c r="AN382" t="s">
        <v>1066</v>
      </c>
      <c r="AO382">
        <v>9.9</v>
      </c>
      <c r="AP382">
        <v>8.33</v>
      </c>
      <c r="AQ382">
        <v>12.806699999999999</v>
      </c>
      <c r="AR382" t="s">
        <v>1071</v>
      </c>
      <c r="AS382" t="s">
        <v>1074</v>
      </c>
      <c r="AT382" t="s">
        <v>1075</v>
      </c>
      <c r="AU382" t="s">
        <v>1078</v>
      </c>
      <c r="AV382" t="s">
        <v>1081</v>
      </c>
      <c r="AW382" t="s">
        <v>1083</v>
      </c>
      <c r="AX382" s="65">
        <f t="shared" si="100"/>
        <v>583.5</v>
      </c>
      <c r="AY382" s="65">
        <v>2862.47</v>
      </c>
      <c r="AZ382" s="106">
        <v>1028.1982404821629</v>
      </c>
      <c r="BA382" s="65">
        <f t="shared" si="88"/>
        <v>4474.1682404821622</v>
      </c>
      <c r="BB382" s="65">
        <f t="shared" si="89"/>
        <v>23911.761759517838</v>
      </c>
      <c r="BC382" s="65">
        <f t="shared" si="90"/>
        <v>0</v>
      </c>
      <c r="BD382" s="65">
        <f t="shared" si="91"/>
        <v>23558.230000000003</v>
      </c>
      <c r="BE382" s="65">
        <f t="shared" si="92"/>
        <v>31744.309999999998</v>
      </c>
      <c r="BF382" s="65">
        <f t="shared" si="93"/>
        <v>79214.291759517844</v>
      </c>
      <c r="BG382" s="66">
        <f t="shared" si="94"/>
        <v>639.16689149745173</v>
      </c>
      <c r="BH382" s="66">
        <f t="shared" si="95"/>
        <v>41.227175447444552</v>
      </c>
      <c r="BI382" s="66">
        <f t="shared" si="96"/>
        <v>0</v>
      </c>
      <c r="BJ382" s="66">
        <f t="shared" si="97"/>
        <v>40.617637931034487</v>
      </c>
      <c r="BK382" s="66">
        <f t="shared" si="98"/>
        <v>54.731568965517241</v>
      </c>
      <c r="BL382" s="66">
        <f t="shared" si="99"/>
        <v>136.57636510261696</v>
      </c>
      <c r="BM382" s="207">
        <f t="shared" si="101"/>
        <v>39873.18</v>
      </c>
    </row>
    <row r="383" spans="1:65" x14ac:dyDescent="0.35">
      <c r="A383" s="1">
        <v>548</v>
      </c>
      <c r="B383">
        <v>46</v>
      </c>
      <c r="C383" t="s">
        <v>37</v>
      </c>
      <c r="D383" t="s">
        <v>1596</v>
      </c>
      <c r="E383" s="6" t="s">
        <v>1111</v>
      </c>
      <c r="F383" s="7" t="s">
        <v>1112</v>
      </c>
      <c r="G383" s="6">
        <v>-22.86</v>
      </c>
      <c r="H383" s="6">
        <v>-43.41</v>
      </c>
      <c r="I383" s="6">
        <v>45</v>
      </c>
      <c r="J383" s="8">
        <v>45016.2336447989</v>
      </c>
      <c r="K383" t="s">
        <v>1166</v>
      </c>
      <c r="L383" t="s">
        <v>1062</v>
      </c>
      <c r="M383">
        <v>600</v>
      </c>
      <c r="N383">
        <v>600</v>
      </c>
      <c r="O383">
        <v>0</v>
      </c>
      <c r="P383">
        <v>19498.75</v>
      </c>
      <c r="Q383">
        <v>18875.330000000002</v>
      </c>
      <c r="R383">
        <v>5262.4</v>
      </c>
      <c r="S383">
        <v>34606.78</v>
      </c>
      <c r="T383">
        <v>0</v>
      </c>
      <c r="U383">
        <v>4744.55</v>
      </c>
      <c r="V383">
        <v>0</v>
      </c>
      <c r="W383" s="181">
        <f t="shared" si="85"/>
        <v>24243.3</v>
      </c>
      <c r="X383" s="181">
        <f t="shared" si="86"/>
        <v>40.405499999999996</v>
      </c>
      <c r="Y383" s="174">
        <v>82987.8</v>
      </c>
      <c r="Z383" s="181">
        <f t="shared" si="87"/>
        <v>138.31300000000002</v>
      </c>
      <c r="AA383" s="174">
        <v>0</v>
      </c>
      <c r="AB383" s="174">
        <v>23.495923497188741</v>
      </c>
      <c r="AC383" s="174">
        <v>22.744704643333119</v>
      </c>
      <c r="AD383" s="174">
        <v>6.3411730398926096</v>
      </c>
      <c r="AE383" s="174">
        <v>41.701045213874806</v>
      </c>
      <c r="AF383">
        <v>0</v>
      </c>
      <c r="AG383" s="106">
        <v>5.7171656556746893</v>
      </c>
      <c r="AH383" s="106">
        <v>0</v>
      </c>
      <c r="AI383" s="106">
        <v>100</v>
      </c>
      <c r="AJ383">
        <v>40.229999999999997</v>
      </c>
      <c r="AK383">
        <v>40.409999999999997</v>
      </c>
      <c r="AL383">
        <v>57.68</v>
      </c>
      <c r="AM383">
        <v>138.31</v>
      </c>
      <c r="AN383" t="s">
        <v>1067</v>
      </c>
      <c r="AO383">
        <v>9.9</v>
      </c>
      <c r="AP383">
        <v>8.33</v>
      </c>
      <c r="AQ383">
        <v>12.806699999999999</v>
      </c>
      <c r="AR383" t="s">
        <v>1071</v>
      </c>
      <c r="AS383" t="s">
        <v>1074</v>
      </c>
      <c r="AT383" t="s">
        <v>1075</v>
      </c>
      <c r="AU383" t="s">
        <v>1078</v>
      </c>
      <c r="AV383" t="s">
        <v>1081</v>
      </c>
      <c r="AW383" t="s">
        <v>1083</v>
      </c>
      <c r="AX383" s="65">
        <f t="shared" si="100"/>
        <v>583.5</v>
      </c>
      <c r="AY383" s="65">
        <v>2862.47</v>
      </c>
      <c r="AZ383" s="106">
        <v>1012.7772677861881</v>
      </c>
      <c r="BA383" s="65">
        <f t="shared" si="88"/>
        <v>4458.7472677861879</v>
      </c>
      <c r="BB383" s="65">
        <f t="shared" si="89"/>
        <v>23230.522732213813</v>
      </c>
      <c r="BC383" s="65">
        <f t="shared" si="90"/>
        <v>0</v>
      </c>
      <c r="BD383" s="65">
        <f t="shared" si="91"/>
        <v>23554.230000000003</v>
      </c>
      <c r="BE383" s="65">
        <f t="shared" si="92"/>
        <v>31744.309999999998</v>
      </c>
      <c r="BF383" s="65">
        <f t="shared" si="93"/>
        <v>78529.052732213808</v>
      </c>
      <c r="BG383" s="66">
        <f t="shared" si="94"/>
        <v>636.96389539802681</v>
      </c>
      <c r="BH383" s="66">
        <f t="shared" si="95"/>
        <v>40.05262540036864</v>
      </c>
      <c r="BI383" s="66">
        <f t="shared" si="96"/>
        <v>0</v>
      </c>
      <c r="BJ383" s="66">
        <f t="shared" si="97"/>
        <v>40.610741379310348</v>
      </c>
      <c r="BK383" s="66">
        <f t="shared" si="98"/>
        <v>54.731568965517241</v>
      </c>
      <c r="BL383" s="66">
        <f t="shared" si="99"/>
        <v>135.39491850381691</v>
      </c>
      <c r="BM383" s="207">
        <f t="shared" si="101"/>
        <v>39869.18</v>
      </c>
    </row>
    <row r="384" spans="1:65" x14ac:dyDescent="0.35">
      <c r="A384" s="1">
        <v>549</v>
      </c>
      <c r="B384">
        <v>46</v>
      </c>
      <c r="C384" t="s">
        <v>37</v>
      </c>
      <c r="D384" t="s">
        <v>1597</v>
      </c>
      <c r="E384" s="6" t="s">
        <v>1113</v>
      </c>
      <c r="F384" s="7" t="s">
        <v>1114</v>
      </c>
      <c r="G384" s="6">
        <v>-20.32</v>
      </c>
      <c r="H384" s="6">
        <v>-40.340000000000003</v>
      </c>
      <c r="I384" s="6">
        <v>9</v>
      </c>
      <c r="J384" s="8">
        <v>54061.366139626101</v>
      </c>
      <c r="K384" t="s">
        <v>1166</v>
      </c>
      <c r="L384" t="s">
        <v>1062</v>
      </c>
      <c r="M384">
        <v>600</v>
      </c>
      <c r="N384">
        <v>600</v>
      </c>
      <c r="O384">
        <v>0</v>
      </c>
      <c r="P384">
        <v>21022.12</v>
      </c>
      <c r="Q384">
        <v>18875.330000000002</v>
      </c>
      <c r="R384">
        <v>5264.2</v>
      </c>
      <c r="S384">
        <v>34606.78</v>
      </c>
      <c r="T384">
        <v>0</v>
      </c>
      <c r="U384">
        <v>4744.55</v>
      </c>
      <c r="V384">
        <v>0</v>
      </c>
      <c r="W384" s="181">
        <f t="shared" si="85"/>
        <v>25766.67</v>
      </c>
      <c r="X384" s="181">
        <f t="shared" si="86"/>
        <v>42.944449999999996</v>
      </c>
      <c r="Y384" s="174">
        <v>84512.97</v>
      </c>
      <c r="Z384" s="181">
        <f t="shared" si="87"/>
        <v>140.85495</v>
      </c>
      <c r="AA384" s="174">
        <v>0</v>
      </c>
      <c r="AB384" s="174">
        <v>24.874430516404761</v>
      </c>
      <c r="AC384" s="174">
        <v>22.3342405313646</v>
      </c>
      <c r="AD384" s="174">
        <v>6.2288664094990382</v>
      </c>
      <c r="AE384" s="174">
        <v>40.948484001923021</v>
      </c>
      <c r="AF384">
        <v>0</v>
      </c>
      <c r="AG384" s="106">
        <v>5.613990373311931</v>
      </c>
      <c r="AH384" s="106">
        <v>0</v>
      </c>
      <c r="AI384" s="106">
        <v>100</v>
      </c>
      <c r="AJ384">
        <v>40.229999999999997</v>
      </c>
      <c r="AK384">
        <v>42.94</v>
      </c>
      <c r="AL384">
        <v>57.68</v>
      </c>
      <c r="AM384">
        <v>140.85</v>
      </c>
      <c r="AN384" t="s">
        <v>1068</v>
      </c>
      <c r="AO384">
        <v>9.9</v>
      </c>
      <c r="AP384">
        <v>8.33</v>
      </c>
      <c r="AQ384">
        <v>12.806699999999999</v>
      </c>
      <c r="AR384" t="s">
        <v>1071</v>
      </c>
      <c r="AS384" t="s">
        <v>1074</v>
      </c>
      <c r="AT384" t="s">
        <v>1075</v>
      </c>
      <c r="AU384" t="s">
        <v>1078</v>
      </c>
      <c r="AV384" t="s">
        <v>1081</v>
      </c>
      <c r="AW384" t="s">
        <v>1083</v>
      </c>
      <c r="AX384" s="65">
        <f t="shared" si="100"/>
        <v>583.5</v>
      </c>
      <c r="AY384" s="65">
        <v>2862.47</v>
      </c>
      <c r="AZ384" s="106">
        <v>1061.2653616399214</v>
      </c>
      <c r="BA384" s="65">
        <f t="shared" si="88"/>
        <v>4507.2353616399214</v>
      </c>
      <c r="BB384" s="65">
        <f t="shared" si="89"/>
        <v>24705.404638360076</v>
      </c>
      <c r="BC384" s="65">
        <f t="shared" si="90"/>
        <v>0</v>
      </c>
      <c r="BD384" s="65">
        <f t="shared" si="91"/>
        <v>23556.030000000002</v>
      </c>
      <c r="BE384" s="65">
        <f t="shared" si="92"/>
        <v>31744.309999999998</v>
      </c>
      <c r="BF384" s="65">
        <f t="shared" si="93"/>
        <v>80005.734638360082</v>
      </c>
      <c r="BG384" s="66">
        <f t="shared" si="94"/>
        <v>643.89076594856022</v>
      </c>
      <c r="BH384" s="66">
        <f t="shared" si="95"/>
        <v>42.595525238551858</v>
      </c>
      <c r="BI384" s="66">
        <f t="shared" si="96"/>
        <v>0</v>
      </c>
      <c r="BJ384" s="66">
        <f t="shared" si="97"/>
        <v>40.613844827586213</v>
      </c>
      <c r="BK384" s="66">
        <f t="shared" si="98"/>
        <v>54.731568965517241</v>
      </c>
      <c r="BL384" s="66">
        <f t="shared" si="99"/>
        <v>137.94092179027601</v>
      </c>
      <c r="BM384" s="207">
        <f t="shared" si="101"/>
        <v>39870.979999999996</v>
      </c>
    </row>
    <row r="385" spans="1:65" x14ac:dyDescent="0.35">
      <c r="A385" s="1">
        <v>550</v>
      </c>
      <c r="B385">
        <v>46</v>
      </c>
      <c r="C385" t="s">
        <v>37</v>
      </c>
      <c r="D385" t="s">
        <v>1598</v>
      </c>
      <c r="E385" s="6" t="s">
        <v>1115</v>
      </c>
      <c r="F385" s="7" t="s">
        <v>1116</v>
      </c>
      <c r="G385" s="6">
        <v>-8.0500000000000007</v>
      </c>
      <c r="H385" s="6">
        <v>-34.880000000000003</v>
      </c>
      <c r="I385" s="6">
        <v>10</v>
      </c>
      <c r="J385" s="8">
        <v>63550.072249703</v>
      </c>
      <c r="K385" t="s">
        <v>1166</v>
      </c>
      <c r="L385" t="s">
        <v>1062</v>
      </c>
      <c r="M385">
        <v>600</v>
      </c>
      <c r="N385">
        <v>600</v>
      </c>
      <c r="O385">
        <v>0</v>
      </c>
      <c r="P385">
        <v>22961.51</v>
      </c>
      <c r="Q385">
        <v>18875.330000000002</v>
      </c>
      <c r="R385">
        <v>5250.2</v>
      </c>
      <c r="S385">
        <v>34606.78</v>
      </c>
      <c r="T385">
        <v>0</v>
      </c>
      <c r="U385">
        <v>4744.55</v>
      </c>
      <c r="V385">
        <v>0</v>
      </c>
      <c r="W385" s="181">
        <f t="shared" si="85"/>
        <v>27706.059999999998</v>
      </c>
      <c r="X385" s="181">
        <f t="shared" si="86"/>
        <v>46.176766666666666</v>
      </c>
      <c r="Y385" s="174">
        <v>86438.36</v>
      </c>
      <c r="Z385" s="181">
        <f t="shared" si="87"/>
        <v>144.06393333333332</v>
      </c>
      <c r="AA385" s="174">
        <v>0</v>
      </c>
      <c r="AB385" s="174">
        <v>26.564027822832362</v>
      </c>
      <c r="AC385" s="174">
        <v>21.83675164591277</v>
      </c>
      <c r="AD385" s="174">
        <v>6.0739236607450664</v>
      </c>
      <c r="AE385" s="174">
        <v>40.036368112490791</v>
      </c>
      <c r="AF385">
        <v>0</v>
      </c>
      <c r="AG385" s="106">
        <v>5.4889403269566897</v>
      </c>
      <c r="AH385" s="106">
        <v>0</v>
      </c>
      <c r="AI385" s="106">
        <v>100</v>
      </c>
      <c r="AJ385">
        <v>40.21</v>
      </c>
      <c r="AK385">
        <v>46.18</v>
      </c>
      <c r="AL385">
        <v>57.68</v>
      </c>
      <c r="AM385">
        <v>144.06</v>
      </c>
      <c r="AN385" t="s">
        <v>1069</v>
      </c>
      <c r="AO385">
        <v>9.9</v>
      </c>
      <c r="AP385">
        <v>8.33</v>
      </c>
      <c r="AQ385">
        <v>12.806699999999999</v>
      </c>
      <c r="AR385" t="s">
        <v>1071</v>
      </c>
      <c r="AS385" t="s">
        <v>1074</v>
      </c>
      <c r="AT385" t="s">
        <v>1075</v>
      </c>
      <c r="AU385" t="s">
        <v>1078</v>
      </c>
      <c r="AV385" t="s">
        <v>1081</v>
      </c>
      <c r="AW385" t="s">
        <v>1083</v>
      </c>
      <c r="AX385" s="65">
        <f t="shared" si="100"/>
        <v>583.5</v>
      </c>
      <c r="AY385" s="65">
        <v>2862.47</v>
      </c>
      <c r="AZ385" s="106">
        <v>1151.5243543840909</v>
      </c>
      <c r="BA385" s="65">
        <f t="shared" si="88"/>
        <v>4597.4943543840909</v>
      </c>
      <c r="BB385" s="65">
        <f t="shared" si="89"/>
        <v>26554.535645615906</v>
      </c>
      <c r="BC385" s="65">
        <f t="shared" si="90"/>
        <v>0</v>
      </c>
      <c r="BD385" s="65">
        <f t="shared" si="91"/>
        <v>23542.030000000002</v>
      </c>
      <c r="BE385" s="65">
        <f t="shared" si="92"/>
        <v>31744.309999999998</v>
      </c>
      <c r="BF385" s="65">
        <f t="shared" si="93"/>
        <v>81840.865645615908</v>
      </c>
      <c r="BG385" s="66">
        <f t="shared" si="94"/>
        <v>656.78490776915589</v>
      </c>
      <c r="BH385" s="66">
        <f t="shared" si="95"/>
        <v>45.783682147613632</v>
      </c>
      <c r="BI385" s="66">
        <f t="shared" si="96"/>
        <v>0</v>
      </c>
      <c r="BJ385" s="66">
        <f t="shared" si="97"/>
        <v>40.589706896551725</v>
      </c>
      <c r="BK385" s="66">
        <f t="shared" si="98"/>
        <v>54.731568965517241</v>
      </c>
      <c r="BL385" s="66">
        <f t="shared" si="99"/>
        <v>141.10494076830329</v>
      </c>
      <c r="BM385" s="207">
        <f t="shared" si="101"/>
        <v>39856.979999999996</v>
      </c>
    </row>
    <row r="386" spans="1:65" x14ac:dyDescent="0.35">
      <c r="A386" s="1">
        <v>551</v>
      </c>
      <c r="B386">
        <v>46</v>
      </c>
      <c r="C386" t="s">
        <v>37</v>
      </c>
      <c r="D386" t="s">
        <v>1599</v>
      </c>
      <c r="E386" s="6" t="s">
        <v>1117</v>
      </c>
      <c r="F386" s="7" t="s">
        <v>1118</v>
      </c>
      <c r="G386" s="6">
        <v>-3.8</v>
      </c>
      <c r="H386" s="6">
        <v>-38.53</v>
      </c>
      <c r="I386" s="6">
        <v>41</v>
      </c>
      <c r="J386" s="8">
        <v>71394.000753582499</v>
      </c>
      <c r="K386" t="s">
        <v>1166</v>
      </c>
      <c r="L386" t="s">
        <v>1062</v>
      </c>
      <c r="M386">
        <v>600</v>
      </c>
      <c r="N386">
        <v>600</v>
      </c>
      <c r="O386">
        <v>0</v>
      </c>
      <c r="P386">
        <v>23435.75</v>
      </c>
      <c r="Q386">
        <v>18875.330000000002</v>
      </c>
      <c r="R386">
        <v>5255.2</v>
      </c>
      <c r="S386">
        <v>34606.78</v>
      </c>
      <c r="T386">
        <v>0</v>
      </c>
      <c r="U386">
        <v>4744.55</v>
      </c>
      <c r="V386">
        <v>0</v>
      </c>
      <c r="W386" s="181">
        <f t="shared" si="85"/>
        <v>28180.3</v>
      </c>
      <c r="X386" s="181">
        <f t="shared" si="86"/>
        <v>46.967166666666664</v>
      </c>
      <c r="Y386" s="174">
        <v>86917.6</v>
      </c>
      <c r="Z386" s="181">
        <f t="shared" si="87"/>
        <v>144.86266666666668</v>
      </c>
      <c r="AA386" s="174">
        <v>0</v>
      </c>
      <c r="AB386" s="174">
        <v>26.963181219914031</v>
      </c>
      <c r="AC386" s="174">
        <v>21.716349738142789</v>
      </c>
      <c r="AD386" s="174">
        <v>6.0461862729757838</v>
      </c>
      <c r="AE386" s="174">
        <v>39.815618470827538</v>
      </c>
      <c r="AF386">
        <v>0</v>
      </c>
      <c r="AG386" s="106">
        <v>5.4586758032895526</v>
      </c>
      <c r="AH386" s="106">
        <v>0</v>
      </c>
      <c r="AI386" s="106">
        <v>100</v>
      </c>
      <c r="AJ386">
        <v>40.22</v>
      </c>
      <c r="AK386">
        <v>46.97</v>
      </c>
      <c r="AL386">
        <v>57.68</v>
      </c>
      <c r="AM386">
        <v>144.86000000000001</v>
      </c>
      <c r="AN386" t="s">
        <v>1070</v>
      </c>
      <c r="AO386">
        <v>9.9</v>
      </c>
      <c r="AP386">
        <v>8.33</v>
      </c>
      <c r="AQ386">
        <v>12.806699999999999</v>
      </c>
      <c r="AR386" t="s">
        <v>1071</v>
      </c>
      <c r="AS386" t="s">
        <v>1074</v>
      </c>
      <c r="AT386" t="s">
        <v>1075</v>
      </c>
      <c r="AU386" t="s">
        <v>1078</v>
      </c>
      <c r="AV386" t="s">
        <v>1081</v>
      </c>
      <c r="AW386" t="s">
        <v>1083</v>
      </c>
      <c r="AX386" s="65">
        <f t="shared" si="100"/>
        <v>583.5</v>
      </c>
      <c r="AY386" s="65">
        <v>2862.47</v>
      </c>
      <c r="AZ386" s="106">
        <v>1150.1960761710964</v>
      </c>
      <c r="BA386" s="65">
        <f t="shared" si="88"/>
        <v>4596.1660761710964</v>
      </c>
      <c r="BB386" s="65">
        <f t="shared" si="89"/>
        <v>27030.103923828901</v>
      </c>
      <c r="BC386" s="65">
        <f t="shared" si="90"/>
        <v>0</v>
      </c>
      <c r="BD386" s="65">
        <f t="shared" si="91"/>
        <v>23547.030000000002</v>
      </c>
      <c r="BE386" s="65">
        <f t="shared" si="92"/>
        <v>31744.309999999998</v>
      </c>
      <c r="BF386" s="65">
        <f t="shared" si="93"/>
        <v>82321.43392382891</v>
      </c>
      <c r="BG386" s="66">
        <f t="shared" si="94"/>
        <v>656.59515373872807</v>
      </c>
      <c r="BH386" s="66">
        <f t="shared" si="95"/>
        <v>46.603627454877419</v>
      </c>
      <c r="BI386" s="66">
        <f t="shared" si="96"/>
        <v>0</v>
      </c>
      <c r="BJ386" s="66">
        <f t="shared" si="97"/>
        <v>40.598327586206899</v>
      </c>
      <c r="BK386" s="66">
        <f t="shared" si="98"/>
        <v>54.731568965517241</v>
      </c>
      <c r="BL386" s="66">
        <f t="shared" si="99"/>
        <v>141.93350676522226</v>
      </c>
      <c r="BM386" s="207">
        <f t="shared" si="101"/>
        <v>39861.979999999996</v>
      </c>
    </row>
    <row r="387" spans="1:65" x14ac:dyDescent="0.35">
      <c r="A387" s="1">
        <v>552</v>
      </c>
      <c r="B387">
        <v>47</v>
      </c>
      <c r="C387" t="s">
        <v>37</v>
      </c>
      <c r="D387" t="s">
        <v>1600</v>
      </c>
      <c r="E387" s="6" t="s">
        <v>1104</v>
      </c>
      <c r="F387" s="7" t="s">
        <v>1105</v>
      </c>
      <c r="G387" s="6">
        <v>-22.74</v>
      </c>
      <c r="H387" s="6">
        <v>-45.59</v>
      </c>
      <c r="I387" s="6">
        <v>1642</v>
      </c>
      <c r="J387" s="8">
        <v>3495.45982983364</v>
      </c>
      <c r="K387" t="s">
        <v>1166</v>
      </c>
      <c r="L387" t="s">
        <v>1062</v>
      </c>
      <c r="M387">
        <v>600</v>
      </c>
      <c r="N387">
        <v>600</v>
      </c>
      <c r="O387">
        <v>22.47</v>
      </c>
      <c r="P387">
        <v>11972.07</v>
      </c>
      <c r="Q387">
        <v>18875.330000000002</v>
      </c>
      <c r="R387">
        <v>5265.2</v>
      </c>
      <c r="S387">
        <v>34606.78</v>
      </c>
      <c r="T387">
        <v>0</v>
      </c>
      <c r="U387">
        <v>4462.05</v>
      </c>
      <c r="V387">
        <v>0</v>
      </c>
      <c r="W387" s="181">
        <f t="shared" si="85"/>
        <v>16434.12</v>
      </c>
      <c r="X387" s="181">
        <f t="shared" si="86"/>
        <v>27.390199999999997</v>
      </c>
      <c r="Y387" s="174">
        <v>75203.88</v>
      </c>
      <c r="Z387" s="181">
        <f t="shared" si="87"/>
        <v>125.33980000000001</v>
      </c>
      <c r="AA387" s="174">
        <v>2.9878777531159289E-2</v>
      </c>
      <c r="AB387" s="174">
        <v>15.91948447340749</v>
      </c>
      <c r="AC387" s="174">
        <v>25.098877877045709</v>
      </c>
      <c r="AD387" s="174">
        <v>7.0012345107725817</v>
      </c>
      <c r="AE387" s="174">
        <v>46.017279959491447</v>
      </c>
      <c r="AF387">
        <v>0</v>
      </c>
      <c r="AG387" s="106">
        <v>5.9332709961241363</v>
      </c>
      <c r="AH387" s="106">
        <v>0</v>
      </c>
      <c r="AI387" s="106">
        <v>100</v>
      </c>
      <c r="AJ387">
        <v>40.229999999999997</v>
      </c>
      <c r="AK387">
        <v>27.43</v>
      </c>
      <c r="AL387">
        <v>57.68</v>
      </c>
      <c r="AM387">
        <v>125.34</v>
      </c>
      <c r="AN387" t="s">
        <v>1063</v>
      </c>
      <c r="AO387">
        <v>9.9</v>
      </c>
      <c r="AP387">
        <v>8.33</v>
      </c>
      <c r="AQ387">
        <v>12.806699999999999</v>
      </c>
      <c r="AR387" t="s">
        <v>1071</v>
      </c>
      <c r="AS387" t="s">
        <v>1074</v>
      </c>
      <c r="AT387" t="s">
        <v>1075</v>
      </c>
      <c r="AU387" t="s">
        <v>1078</v>
      </c>
      <c r="AV387" t="s">
        <v>1081</v>
      </c>
      <c r="AW387" t="s">
        <v>1084</v>
      </c>
      <c r="AX387" s="65">
        <f t="shared" si="100"/>
        <v>583.5</v>
      </c>
      <c r="AY387" s="65">
        <v>2862.47</v>
      </c>
      <c r="AZ387" s="106">
        <v>608.38740778916576</v>
      </c>
      <c r="BA387" s="65">
        <f t="shared" si="88"/>
        <v>4054.3574077891653</v>
      </c>
      <c r="BB387" s="65">
        <f t="shared" si="89"/>
        <v>15825.732592210834</v>
      </c>
      <c r="BC387" s="65">
        <f t="shared" si="90"/>
        <v>22.47</v>
      </c>
      <c r="BD387" s="65">
        <f t="shared" si="91"/>
        <v>23557.030000000002</v>
      </c>
      <c r="BE387" s="65">
        <f t="shared" si="92"/>
        <v>31744.309999999998</v>
      </c>
      <c r="BF387" s="65">
        <f t="shared" si="93"/>
        <v>71149.522592210837</v>
      </c>
      <c r="BG387" s="66">
        <f t="shared" si="94"/>
        <v>579.19391539845219</v>
      </c>
      <c r="BH387" s="66">
        <f t="shared" si="95"/>
        <v>27.285745848639369</v>
      </c>
      <c r="BI387" s="66">
        <f t="shared" si="96"/>
        <v>3.7449999999999997E-2</v>
      </c>
      <c r="BJ387" s="66">
        <f t="shared" si="97"/>
        <v>40.615568965517248</v>
      </c>
      <c r="BK387" s="66">
        <f t="shared" si="98"/>
        <v>54.731568965517241</v>
      </c>
      <c r="BL387" s="66">
        <f t="shared" si="99"/>
        <v>122.67159067622558</v>
      </c>
      <c r="BM387" s="207">
        <f t="shared" si="101"/>
        <v>39871.979999999996</v>
      </c>
    </row>
    <row r="388" spans="1:65" x14ac:dyDescent="0.35">
      <c r="A388" s="1">
        <v>553</v>
      </c>
      <c r="B388">
        <v>47</v>
      </c>
      <c r="C388" t="s">
        <v>37</v>
      </c>
      <c r="D388" t="s">
        <v>1601</v>
      </c>
      <c r="E388" s="6" t="s">
        <v>1104</v>
      </c>
      <c r="F388" s="7" t="s">
        <v>1106</v>
      </c>
      <c r="G388" s="6">
        <v>-23.85</v>
      </c>
      <c r="H388" s="6">
        <v>-46.64</v>
      </c>
      <c r="I388" s="6">
        <v>792</v>
      </c>
      <c r="J388" s="8">
        <v>14172.2970393051</v>
      </c>
      <c r="K388" t="s">
        <v>1166</v>
      </c>
      <c r="L388" t="s">
        <v>1062</v>
      </c>
      <c r="M388">
        <v>600</v>
      </c>
      <c r="N388">
        <v>600</v>
      </c>
      <c r="O388">
        <v>1.47</v>
      </c>
      <c r="P388">
        <v>14792.44</v>
      </c>
      <c r="Q388">
        <v>18875.330000000002</v>
      </c>
      <c r="R388">
        <v>5266.4</v>
      </c>
      <c r="S388">
        <v>34606.78</v>
      </c>
      <c r="T388">
        <v>0</v>
      </c>
      <c r="U388">
        <v>4462.05</v>
      </c>
      <c r="V388">
        <v>0</v>
      </c>
      <c r="W388" s="181">
        <f t="shared" si="85"/>
        <v>19254.490000000002</v>
      </c>
      <c r="X388" s="181">
        <f t="shared" si="86"/>
        <v>32.090816666666669</v>
      </c>
      <c r="Y388" s="174">
        <v>78004.460000000006</v>
      </c>
      <c r="Z388" s="181">
        <f t="shared" si="87"/>
        <v>130.00743333333335</v>
      </c>
      <c r="AA388" s="174">
        <v>1.884507629435547E-3</v>
      </c>
      <c r="AB388" s="174">
        <v>18.963582338753451</v>
      </c>
      <c r="AC388" s="174">
        <v>24.197757410281412</v>
      </c>
      <c r="AD388" s="174">
        <v>6.7514088297002486</v>
      </c>
      <c r="AE388" s="174">
        <v>44.365129891290827</v>
      </c>
      <c r="AF388">
        <v>0</v>
      </c>
      <c r="AG388" s="106">
        <v>5.720249842124411</v>
      </c>
      <c r="AH388" s="106">
        <v>0</v>
      </c>
      <c r="AI388" s="106">
        <v>100</v>
      </c>
      <c r="AJ388">
        <v>40.24</v>
      </c>
      <c r="AK388">
        <v>32.090000000000003</v>
      </c>
      <c r="AL388">
        <v>57.68</v>
      </c>
      <c r="AM388">
        <v>130.01</v>
      </c>
      <c r="AN388" t="s">
        <v>1064</v>
      </c>
      <c r="AO388">
        <v>9.9</v>
      </c>
      <c r="AP388">
        <v>8.33</v>
      </c>
      <c r="AQ388">
        <v>12.806699999999999</v>
      </c>
      <c r="AR388" t="s">
        <v>1071</v>
      </c>
      <c r="AS388" t="s">
        <v>1074</v>
      </c>
      <c r="AT388" t="s">
        <v>1075</v>
      </c>
      <c r="AU388" t="s">
        <v>1078</v>
      </c>
      <c r="AV388" t="s">
        <v>1081</v>
      </c>
      <c r="AW388" t="s">
        <v>1084</v>
      </c>
      <c r="AX388" s="65">
        <f t="shared" si="100"/>
        <v>583.5</v>
      </c>
      <c r="AY388" s="65">
        <v>2862.47</v>
      </c>
      <c r="AZ388" s="106">
        <v>774.1418854090881</v>
      </c>
      <c r="BA388" s="65">
        <f t="shared" si="88"/>
        <v>4220.1118854090873</v>
      </c>
      <c r="BB388" s="65">
        <f t="shared" si="89"/>
        <v>18480.348114590914</v>
      </c>
      <c r="BC388" s="65">
        <f t="shared" si="90"/>
        <v>1.47</v>
      </c>
      <c r="BD388" s="65">
        <f t="shared" si="91"/>
        <v>23558.230000000003</v>
      </c>
      <c r="BE388" s="65">
        <f t="shared" si="92"/>
        <v>31744.309999999998</v>
      </c>
      <c r="BF388" s="65">
        <f t="shared" si="93"/>
        <v>73784.348114590917</v>
      </c>
      <c r="BG388" s="66">
        <f t="shared" si="94"/>
        <v>602.87312648701243</v>
      </c>
      <c r="BH388" s="66">
        <f t="shared" si="95"/>
        <v>31.862669163087784</v>
      </c>
      <c r="BI388" s="66">
        <f t="shared" si="96"/>
        <v>2.4499999999999999E-3</v>
      </c>
      <c r="BJ388" s="66">
        <f t="shared" si="97"/>
        <v>40.617637931034487</v>
      </c>
      <c r="BK388" s="66">
        <f t="shared" si="98"/>
        <v>54.731568965517241</v>
      </c>
      <c r="BL388" s="66">
        <f t="shared" si="99"/>
        <v>127.21439330101882</v>
      </c>
      <c r="BM388" s="207">
        <f t="shared" si="101"/>
        <v>39873.18</v>
      </c>
    </row>
    <row r="389" spans="1:65" x14ac:dyDescent="0.35">
      <c r="A389" s="1">
        <v>554</v>
      </c>
      <c r="B389">
        <v>47</v>
      </c>
      <c r="C389" t="s">
        <v>37</v>
      </c>
      <c r="D389" t="s">
        <v>1602</v>
      </c>
      <c r="E389" s="6" t="s">
        <v>1107</v>
      </c>
      <c r="F389" s="7" t="s">
        <v>1108</v>
      </c>
      <c r="G389" s="6">
        <v>-30.03</v>
      </c>
      <c r="H389" s="6">
        <v>-51.23</v>
      </c>
      <c r="I389" s="6">
        <v>47</v>
      </c>
      <c r="J389" s="8">
        <v>23954.0527728093</v>
      </c>
      <c r="K389" t="s">
        <v>1166</v>
      </c>
      <c r="L389" t="s">
        <v>1062</v>
      </c>
      <c r="M389">
        <v>600</v>
      </c>
      <c r="N389">
        <v>600</v>
      </c>
      <c r="O389">
        <v>5.16</v>
      </c>
      <c r="P389">
        <v>15717.23</v>
      </c>
      <c r="Q389">
        <v>18875.330000000002</v>
      </c>
      <c r="R389">
        <v>5272.4</v>
      </c>
      <c r="S389">
        <v>34606.78</v>
      </c>
      <c r="T389">
        <v>0</v>
      </c>
      <c r="U389">
        <v>4462.05</v>
      </c>
      <c r="V389">
        <v>0</v>
      </c>
      <c r="W389" s="181">
        <f t="shared" si="85"/>
        <v>20179.28</v>
      </c>
      <c r="X389" s="181">
        <f t="shared" si="86"/>
        <v>33.632133333333329</v>
      </c>
      <c r="Y389" s="174">
        <v>78938.94</v>
      </c>
      <c r="Z389" s="181">
        <f t="shared" si="87"/>
        <v>131.56489999999999</v>
      </c>
      <c r="AA389" s="174">
        <v>6.5366978578633057E-3</v>
      </c>
      <c r="AB389" s="174">
        <v>19.91061699080327</v>
      </c>
      <c r="AC389" s="174">
        <v>23.911304104159491</v>
      </c>
      <c r="AD389" s="174">
        <v>6.6790863925966057</v>
      </c>
      <c r="AE389" s="174">
        <v>43.839935018129196</v>
      </c>
      <c r="AF389">
        <v>0</v>
      </c>
      <c r="AG389" s="106">
        <v>5.6525334644726666</v>
      </c>
      <c r="AH389" s="106">
        <v>0</v>
      </c>
      <c r="AI389" s="106">
        <v>100</v>
      </c>
      <c r="AJ389">
        <v>40.25</v>
      </c>
      <c r="AK389">
        <v>33.64</v>
      </c>
      <c r="AL389">
        <v>57.68</v>
      </c>
      <c r="AM389">
        <v>131.56</v>
      </c>
      <c r="AN389" t="s">
        <v>1065</v>
      </c>
      <c r="AO389">
        <v>9.9</v>
      </c>
      <c r="AP389">
        <v>8.33</v>
      </c>
      <c r="AQ389">
        <v>12.806699999999999</v>
      </c>
      <c r="AR389" t="s">
        <v>1071</v>
      </c>
      <c r="AS389" t="s">
        <v>1074</v>
      </c>
      <c r="AT389" t="s">
        <v>1075</v>
      </c>
      <c r="AU389" t="s">
        <v>1078</v>
      </c>
      <c r="AV389" t="s">
        <v>1081</v>
      </c>
      <c r="AW389" t="s">
        <v>1084</v>
      </c>
      <c r="AX389" s="65">
        <f t="shared" si="100"/>
        <v>583.5</v>
      </c>
      <c r="AY389" s="65">
        <v>2862.47</v>
      </c>
      <c r="AZ389" s="106">
        <v>822.00339676196029</v>
      </c>
      <c r="BA389" s="65">
        <f t="shared" si="88"/>
        <v>4267.9733967619595</v>
      </c>
      <c r="BB389" s="65">
        <f t="shared" si="89"/>
        <v>19357.276603238039</v>
      </c>
      <c r="BC389" s="65">
        <f t="shared" si="90"/>
        <v>5.16</v>
      </c>
      <c r="BD389" s="65">
        <f t="shared" si="91"/>
        <v>23564.230000000003</v>
      </c>
      <c r="BE389" s="65">
        <f t="shared" si="92"/>
        <v>31744.309999999998</v>
      </c>
      <c r="BF389" s="65">
        <f t="shared" si="93"/>
        <v>74670.966603238048</v>
      </c>
      <c r="BG389" s="66">
        <f t="shared" si="94"/>
        <v>609.71048525170852</v>
      </c>
      <c r="BH389" s="66">
        <f t="shared" si="95"/>
        <v>33.374614833169034</v>
      </c>
      <c r="BI389" s="66">
        <f t="shared" si="96"/>
        <v>8.6E-3</v>
      </c>
      <c r="BJ389" s="66">
        <f t="shared" si="97"/>
        <v>40.627982758620696</v>
      </c>
      <c r="BK389" s="66">
        <f t="shared" si="98"/>
        <v>54.731568965517241</v>
      </c>
      <c r="BL389" s="66">
        <f t="shared" si="99"/>
        <v>128.7430458676518</v>
      </c>
      <c r="BM389" s="207">
        <f t="shared" si="101"/>
        <v>39879.18</v>
      </c>
    </row>
    <row r="390" spans="1:65" x14ac:dyDescent="0.35">
      <c r="A390" s="1">
        <v>555</v>
      </c>
      <c r="B390">
        <v>47</v>
      </c>
      <c r="C390" t="s">
        <v>37</v>
      </c>
      <c r="D390" t="s">
        <v>1603</v>
      </c>
      <c r="E390" s="6" t="s">
        <v>1109</v>
      </c>
      <c r="F390" s="7" t="s">
        <v>1110</v>
      </c>
      <c r="G390" s="6">
        <v>-15.37</v>
      </c>
      <c r="H390" s="6">
        <v>-48.78</v>
      </c>
      <c r="I390" s="6">
        <v>770</v>
      </c>
      <c r="J390" s="8">
        <v>31081.371963744201</v>
      </c>
      <c r="K390" t="s">
        <v>1166</v>
      </c>
      <c r="L390" t="s">
        <v>1062</v>
      </c>
      <c r="M390">
        <v>600</v>
      </c>
      <c r="N390">
        <v>600</v>
      </c>
      <c r="O390">
        <v>0</v>
      </c>
      <c r="P390">
        <v>19937.8</v>
      </c>
      <c r="Q390">
        <v>18875.330000000002</v>
      </c>
      <c r="R390">
        <v>5266.4</v>
      </c>
      <c r="S390">
        <v>34606.78</v>
      </c>
      <c r="T390">
        <v>0</v>
      </c>
      <c r="U390">
        <v>4462.05</v>
      </c>
      <c r="V390">
        <v>0</v>
      </c>
      <c r="W390" s="181">
        <f t="shared" si="85"/>
        <v>24399.85</v>
      </c>
      <c r="X390" s="181">
        <f t="shared" si="86"/>
        <v>40.666416666666663</v>
      </c>
      <c r="Y390" s="174">
        <v>83148.350000000006</v>
      </c>
      <c r="Z390" s="181">
        <f t="shared" si="87"/>
        <v>138.58058333333335</v>
      </c>
      <c r="AA390" s="174">
        <v>0</v>
      </c>
      <c r="AB390" s="174">
        <v>23.978587668907441</v>
      </c>
      <c r="AC390" s="174">
        <v>22.700787207443081</v>
      </c>
      <c r="AD390" s="174">
        <v>6.3337396352423099</v>
      </c>
      <c r="AE390" s="174">
        <v>41.620525241932043</v>
      </c>
      <c r="AF390">
        <v>0</v>
      </c>
      <c r="AG390" s="106">
        <v>5.3663722731719874</v>
      </c>
      <c r="AH390" s="106">
        <v>0</v>
      </c>
      <c r="AI390" s="106">
        <v>100</v>
      </c>
      <c r="AJ390">
        <v>40.24</v>
      </c>
      <c r="AK390">
        <v>40.67</v>
      </c>
      <c r="AL390">
        <v>57.68</v>
      </c>
      <c r="AM390">
        <v>138.58000000000001</v>
      </c>
      <c r="AN390" t="s">
        <v>1066</v>
      </c>
      <c r="AO390">
        <v>9.9</v>
      </c>
      <c r="AP390">
        <v>8.33</v>
      </c>
      <c r="AQ390">
        <v>12.806699999999999</v>
      </c>
      <c r="AR390" t="s">
        <v>1071</v>
      </c>
      <c r="AS390" t="s">
        <v>1074</v>
      </c>
      <c r="AT390" t="s">
        <v>1075</v>
      </c>
      <c r="AU390" t="s">
        <v>1078</v>
      </c>
      <c r="AV390" t="s">
        <v>1081</v>
      </c>
      <c r="AW390" t="s">
        <v>1084</v>
      </c>
      <c r="AX390" s="65">
        <f t="shared" si="100"/>
        <v>583.5</v>
      </c>
      <c r="AY390" s="65">
        <v>2862.47</v>
      </c>
      <c r="AZ390" s="106">
        <v>1027.5124810790576</v>
      </c>
      <c r="BA390" s="65">
        <f t="shared" si="88"/>
        <v>4473.4824810790578</v>
      </c>
      <c r="BB390" s="65">
        <f t="shared" si="89"/>
        <v>23372.33751892094</v>
      </c>
      <c r="BC390" s="65">
        <f t="shared" si="90"/>
        <v>0</v>
      </c>
      <c r="BD390" s="65">
        <f t="shared" si="91"/>
        <v>23558.230000000003</v>
      </c>
      <c r="BE390" s="65">
        <f t="shared" si="92"/>
        <v>31744.309999999998</v>
      </c>
      <c r="BF390" s="65">
        <f t="shared" si="93"/>
        <v>78674.867518920946</v>
      </c>
      <c r="BG390" s="66">
        <f t="shared" si="94"/>
        <v>639.06892586843685</v>
      </c>
      <c r="BH390" s="66">
        <f t="shared" si="95"/>
        <v>40.297133653311967</v>
      </c>
      <c r="BI390" s="66">
        <f t="shared" si="96"/>
        <v>0</v>
      </c>
      <c r="BJ390" s="66">
        <f t="shared" si="97"/>
        <v>40.617637931034487</v>
      </c>
      <c r="BK390" s="66">
        <f t="shared" si="98"/>
        <v>54.731568965517241</v>
      </c>
      <c r="BL390" s="66">
        <f t="shared" si="99"/>
        <v>135.6463233084844</v>
      </c>
      <c r="BM390" s="207">
        <f t="shared" si="101"/>
        <v>39873.18</v>
      </c>
    </row>
    <row r="391" spans="1:65" x14ac:dyDescent="0.35">
      <c r="A391" s="1">
        <v>556</v>
      </c>
      <c r="B391">
        <v>47</v>
      </c>
      <c r="C391" t="s">
        <v>37</v>
      </c>
      <c r="D391" t="s">
        <v>1604</v>
      </c>
      <c r="E391" s="6" t="s">
        <v>1111</v>
      </c>
      <c r="F391" s="7" t="s">
        <v>1112</v>
      </c>
      <c r="G391" s="6">
        <v>-22.86</v>
      </c>
      <c r="H391" s="6">
        <v>-43.41</v>
      </c>
      <c r="I391" s="6">
        <v>45</v>
      </c>
      <c r="J391" s="8">
        <v>45016.2336447989</v>
      </c>
      <c r="K391" t="s">
        <v>1166</v>
      </c>
      <c r="L391" t="s">
        <v>1062</v>
      </c>
      <c r="M391">
        <v>600</v>
      </c>
      <c r="N391">
        <v>600</v>
      </c>
      <c r="O391">
        <v>0</v>
      </c>
      <c r="P391">
        <v>19338.54</v>
      </c>
      <c r="Q391">
        <v>18875.330000000002</v>
      </c>
      <c r="R391">
        <v>5262.4</v>
      </c>
      <c r="S391">
        <v>34606.78</v>
      </c>
      <c r="T391">
        <v>0</v>
      </c>
      <c r="U391">
        <v>4462.05</v>
      </c>
      <c r="V391">
        <v>0</v>
      </c>
      <c r="W391" s="181">
        <f t="shared" si="85"/>
        <v>23800.59</v>
      </c>
      <c r="X391" s="181">
        <f t="shared" si="86"/>
        <v>39.667650000000002</v>
      </c>
      <c r="Y391" s="174">
        <v>82545.08</v>
      </c>
      <c r="Z391" s="181">
        <f t="shared" si="87"/>
        <v>137.57513333333333</v>
      </c>
      <c r="AA391" s="174">
        <v>0</v>
      </c>
      <c r="AB391" s="174">
        <v>23.42785299862814</v>
      </c>
      <c r="AC391" s="174">
        <v>22.8666929634086</v>
      </c>
      <c r="AD391" s="174">
        <v>6.3751831120643407</v>
      </c>
      <c r="AE391" s="174">
        <v>41.924703446892288</v>
      </c>
      <c r="AF391">
        <v>0</v>
      </c>
      <c r="AG391" s="106">
        <v>5.4055917081914524</v>
      </c>
      <c r="AH391" s="106">
        <v>0</v>
      </c>
      <c r="AI391" s="106">
        <v>100</v>
      </c>
      <c r="AJ391">
        <v>40.229999999999997</v>
      </c>
      <c r="AK391">
        <v>39.67</v>
      </c>
      <c r="AL391">
        <v>57.68</v>
      </c>
      <c r="AM391">
        <v>137.58000000000001</v>
      </c>
      <c r="AN391" t="s">
        <v>1067</v>
      </c>
      <c r="AO391">
        <v>9.9</v>
      </c>
      <c r="AP391">
        <v>8.33</v>
      </c>
      <c r="AQ391">
        <v>12.806699999999999</v>
      </c>
      <c r="AR391" t="s">
        <v>1071</v>
      </c>
      <c r="AS391" t="s">
        <v>1074</v>
      </c>
      <c r="AT391" t="s">
        <v>1075</v>
      </c>
      <c r="AU391" t="s">
        <v>1078</v>
      </c>
      <c r="AV391" t="s">
        <v>1081</v>
      </c>
      <c r="AW391" t="s">
        <v>1084</v>
      </c>
      <c r="AX391" s="65">
        <f t="shared" si="100"/>
        <v>583.5</v>
      </c>
      <c r="AY391" s="65">
        <v>2862.47</v>
      </c>
      <c r="AZ391" s="106">
        <v>1012.0646895790047</v>
      </c>
      <c r="BA391" s="65">
        <f t="shared" si="88"/>
        <v>4458.0346895790044</v>
      </c>
      <c r="BB391" s="65">
        <f t="shared" si="89"/>
        <v>22788.525310420995</v>
      </c>
      <c r="BC391" s="65">
        <f t="shared" si="90"/>
        <v>0</v>
      </c>
      <c r="BD391" s="65">
        <f t="shared" si="91"/>
        <v>23554.230000000003</v>
      </c>
      <c r="BE391" s="65">
        <f t="shared" si="92"/>
        <v>31744.309999999998</v>
      </c>
      <c r="BF391" s="65">
        <f t="shared" si="93"/>
        <v>78087.045310421003</v>
      </c>
      <c r="BG391" s="66">
        <f t="shared" si="94"/>
        <v>636.86209851128638</v>
      </c>
      <c r="BH391" s="66">
        <f t="shared" si="95"/>
        <v>39.290560880036196</v>
      </c>
      <c r="BI391" s="66">
        <f t="shared" si="96"/>
        <v>0</v>
      </c>
      <c r="BJ391" s="66">
        <f t="shared" si="97"/>
        <v>40.610741379310348</v>
      </c>
      <c r="BK391" s="66">
        <f t="shared" si="98"/>
        <v>54.731568965517241</v>
      </c>
      <c r="BL391" s="66">
        <f t="shared" si="99"/>
        <v>134.63283674210518</v>
      </c>
      <c r="BM391" s="207">
        <f t="shared" si="101"/>
        <v>39869.18</v>
      </c>
    </row>
    <row r="392" spans="1:65" x14ac:dyDescent="0.35">
      <c r="A392" s="1">
        <v>557</v>
      </c>
      <c r="B392">
        <v>47</v>
      </c>
      <c r="C392" t="s">
        <v>37</v>
      </c>
      <c r="D392" t="s">
        <v>1605</v>
      </c>
      <c r="E392" s="6" t="s">
        <v>1113</v>
      </c>
      <c r="F392" s="7" t="s">
        <v>1114</v>
      </c>
      <c r="G392" s="6">
        <v>-20.32</v>
      </c>
      <c r="H392" s="6">
        <v>-40.340000000000003</v>
      </c>
      <c r="I392" s="6">
        <v>9</v>
      </c>
      <c r="J392" s="8">
        <v>54061.366139626101</v>
      </c>
      <c r="K392" t="s">
        <v>1166</v>
      </c>
      <c r="L392" t="s">
        <v>1062</v>
      </c>
      <c r="M392">
        <v>600</v>
      </c>
      <c r="N392">
        <v>600</v>
      </c>
      <c r="O392">
        <v>0</v>
      </c>
      <c r="P392">
        <v>20255.89</v>
      </c>
      <c r="Q392">
        <v>18875.330000000002</v>
      </c>
      <c r="R392">
        <v>5264.2</v>
      </c>
      <c r="S392">
        <v>34606.78</v>
      </c>
      <c r="T392">
        <v>0</v>
      </c>
      <c r="U392">
        <v>4462.05</v>
      </c>
      <c r="V392">
        <v>0</v>
      </c>
      <c r="W392" s="181">
        <f t="shared" si="85"/>
        <v>24717.94</v>
      </c>
      <c r="X392" s="181">
        <f t="shared" si="86"/>
        <v>41.196566666666662</v>
      </c>
      <c r="Y392" s="174">
        <v>83464.240000000005</v>
      </c>
      <c r="Z392" s="181">
        <f t="shared" si="87"/>
        <v>139.10706666666667</v>
      </c>
      <c r="AA392" s="174">
        <v>0</v>
      </c>
      <c r="AB392" s="174">
        <v>24.268944400619951</v>
      </c>
      <c r="AC392" s="174">
        <v>22.614870751833362</v>
      </c>
      <c r="AD392" s="174">
        <v>6.3071322520878397</v>
      </c>
      <c r="AE392" s="174">
        <v>41.463002598478099</v>
      </c>
      <c r="AF392">
        <v>0</v>
      </c>
      <c r="AG392" s="106">
        <v>5.3460619781597476</v>
      </c>
      <c r="AH392" s="106">
        <v>0</v>
      </c>
      <c r="AI392" s="106">
        <v>100</v>
      </c>
      <c r="AJ392">
        <v>40.229999999999997</v>
      </c>
      <c r="AK392">
        <v>41.2</v>
      </c>
      <c r="AL392">
        <v>57.68</v>
      </c>
      <c r="AM392">
        <v>139.11000000000001</v>
      </c>
      <c r="AN392" t="s">
        <v>1068</v>
      </c>
      <c r="AO392">
        <v>9.9</v>
      </c>
      <c r="AP392">
        <v>8.33</v>
      </c>
      <c r="AQ392">
        <v>12.806699999999999</v>
      </c>
      <c r="AR392" t="s">
        <v>1071</v>
      </c>
      <c r="AS392" t="s">
        <v>1074</v>
      </c>
      <c r="AT392" t="s">
        <v>1075</v>
      </c>
      <c r="AU392" t="s">
        <v>1078</v>
      </c>
      <c r="AV392" t="s">
        <v>1081</v>
      </c>
      <c r="AW392" t="s">
        <v>1084</v>
      </c>
      <c r="AX392" s="65">
        <f t="shared" si="100"/>
        <v>583.5</v>
      </c>
      <c r="AY392" s="65">
        <v>2862.47</v>
      </c>
      <c r="AZ392" s="106">
        <v>1060.4762252925741</v>
      </c>
      <c r="BA392" s="65">
        <f t="shared" si="88"/>
        <v>4506.4462252925741</v>
      </c>
      <c r="BB392" s="65">
        <f t="shared" si="89"/>
        <v>23657.463774707423</v>
      </c>
      <c r="BC392" s="65">
        <f t="shared" si="90"/>
        <v>0</v>
      </c>
      <c r="BD392" s="65">
        <f t="shared" si="91"/>
        <v>23556.030000000002</v>
      </c>
      <c r="BE392" s="65">
        <f t="shared" si="92"/>
        <v>31744.309999999998</v>
      </c>
      <c r="BF392" s="65">
        <f t="shared" si="93"/>
        <v>78957.793774707432</v>
      </c>
      <c r="BG392" s="66">
        <f t="shared" si="94"/>
        <v>643.7780321846534</v>
      </c>
      <c r="BH392" s="66">
        <f t="shared" si="95"/>
        <v>40.788730646047284</v>
      </c>
      <c r="BI392" s="66">
        <f t="shared" si="96"/>
        <v>0</v>
      </c>
      <c r="BJ392" s="66">
        <f t="shared" si="97"/>
        <v>40.613844827586213</v>
      </c>
      <c r="BK392" s="66">
        <f t="shared" si="98"/>
        <v>54.731568965517241</v>
      </c>
      <c r="BL392" s="66">
        <f t="shared" si="99"/>
        <v>136.13412719777145</v>
      </c>
      <c r="BM392" s="207">
        <f t="shared" si="101"/>
        <v>39870.979999999996</v>
      </c>
    </row>
    <row r="393" spans="1:65" x14ac:dyDescent="0.35">
      <c r="A393" s="1">
        <v>558</v>
      </c>
      <c r="B393">
        <v>47</v>
      </c>
      <c r="C393" t="s">
        <v>37</v>
      </c>
      <c r="D393" t="s">
        <v>1606</v>
      </c>
      <c r="E393" s="6" t="s">
        <v>1115</v>
      </c>
      <c r="F393" s="7" t="s">
        <v>1116</v>
      </c>
      <c r="G393" s="6">
        <v>-8.0500000000000007</v>
      </c>
      <c r="H393" s="6">
        <v>-34.880000000000003</v>
      </c>
      <c r="I393" s="6">
        <v>10</v>
      </c>
      <c r="J393" s="8">
        <v>63550.072249703</v>
      </c>
      <c r="K393" t="s">
        <v>1166</v>
      </c>
      <c r="L393" t="s">
        <v>1062</v>
      </c>
      <c r="M393">
        <v>600</v>
      </c>
      <c r="N393">
        <v>600</v>
      </c>
      <c r="O393">
        <v>0</v>
      </c>
      <c r="P393">
        <v>21846.34</v>
      </c>
      <c r="Q393">
        <v>18875.330000000002</v>
      </c>
      <c r="R393">
        <v>5250.2</v>
      </c>
      <c r="S393">
        <v>34606.78</v>
      </c>
      <c r="T393">
        <v>0</v>
      </c>
      <c r="U393">
        <v>4462.05</v>
      </c>
      <c r="V393">
        <v>0</v>
      </c>
      <c r="W393" s="181">
        <f t="shared" si="85"/>
        <v>26308.39</v>
      </c>
      <c r="X393" s="181">
        <f t="shared" si="86"/>
        <v>43.847316666666664</v>
      </c>
      <c r="Y393" s="174">
        <v>85040.69</v>
      </c>
      <c r="Z393" s="181">
        <f t="shared" si="87"/>
        <v>141.73448333333334</v>
      </c>
      <c r="AA393" s="174">
        <v>0</v>
      </c>
      <c r="AB393" s="174">
        <v>25.689278861683739</v>
      </c>
      <c r="AC393" s="174">
        <v>22.195645402218631</v>
      </c>
      <c r="AD393" s="174">
        <v>6.173750471685965</v>
      </c>
      <c r="AE393" s="174">
        <v>40.694378185313397</v>
      </c>
      <c r="AF393">
        <v>0</v>
      </c>
      <c r="AG393" s="106">
        <v>5.2469588381749963</v>
      </c>
      <c r="AH393" s="106">
        <v>0</v>
      </c>
      <c r="AI393" s="106">
        <v>100</v>
      </c>
      <c r="AJ393">
        <v>40.21</v>
      </c>
      <c r="AK393">
        <v>43.85</v>
      </c>
      <c r="AL393">
        <v>57.68</v>
      </c>
      <c r="AM393">
        <v>141.72999999999999</v>
      </c>
      <c r="AN393" t="s">
        <v>1069</v>
      </c>
      <c r="AO393">
        <v>9.9</v>
      </c>
      <c r="AP393">
        <v>8.33</v>
      </c>
      <c r="AQ393">
        <v>12.806699999999999</v>
      </c>
      <c r="AR393" t="s">
        <v>1071</v>
      </c>
      <c r="AS393" t="s">
        <v>1074</v>
      </c>
      <c r="AT393" t="s">
        <v>1075</v>
      </c>
      <c r="AU393" t="s">
        <v>1078</v>
      </c>
      <c r="AV393" t="s">
        <v>1081</v>
      </c>
      <c r="AW393" t="s">
        <v>1084</v>
      </c>
      <c r="AX393" s="65">
        <f t="shared" si="100"/>
        <v>583.5</v>
      </c>
      <c r="AY393" s="65">
        <v>2862.47</v>
      </c>
      <c r="AZ393" s="106">
        <v>1151.2020491771104</v>
      </c>
      <c r="BA393" s="65">
        <f t="shared" si="88"/>
        <v>4597.1720491771102</v>
      </c>
      <c r="BB393" s="65">
        <f t="shared" si="89"/>
        <v>25157.187950822889</v>
      </c>
      <c r="BC393" s="65">
        <f t="shared" si="90"/>
        <v>0</v>
      </c>
      <c r="BD393" s="65">
        <f t="shared" si="91"/>
        <v>23542.030000000002</v>
      </c>
      <c r="BE393" s="65">
        <f t="shared" si="92"/>
        <v>31744.309999999998</v>
      </c>
      <c r="BF393" s="65">
        <f t="shared" si="93"/>
        <v>80443.51795082289</v>
      </c>
      <c r="BG393" s="66">
        <f t="shared" si="94"/>
        <v>656.73886416815856</v>
      </c>
      <c r="BH393" s="66">
        <f t="shared" si="95"/>
        <v>43.374461984177394</v>
      </c>
      <c r="BI393" s="66">
        <f t="shared" si="96"/>
        <v>0</v>
      </c>
      <c r="BJ393" s="66">
        <f t="shared" si="97"/>
        <v>40.589706896551725</v>
      </c>
      <c r="BK393" s="66">
        <f t="shared" si="98"/>
        <v>54.731568965517241</v>
      </c>
      <c r="BL393" s="66">
        <f t="shared" si="99"/>
        <v>138.69572060486706</v>
      </c>
      <c r="BM393" s="207">
        <f t="shared" si="101"/>
        <v>39856.979999999996</v>
      </c>
    </row>
    <row r="394" spans="1:65" x14ac:dyDescent="0.35">
      <c r="A394" s="1">
        <v>559</v>
      </c>
      <c r="B394">
        <v>47</v>
      </c>
      <c r="C394" t="s">
        <v>37</v>
      </c>
      <c r="D394" t="s">
        <v>1607</v>
      </c>
      <c r="E394" s="6" t="s">
        <v>1117</v>
      </c>
      <c r="F394" s="7" t="s">
        <v>1118</v>
      </c>
      <c r="G394" s="6">
        <v>-3.8</v>
      </c>
      <c r="H394" s="6">
        <v>-38.53</v>
      </c>
      <c r="I394" s="6">
        <v>41</v>
      </c>
      <c r="J394" s="8">
        <v>71394.000753582499</v>
      </c>
      <c r="K394" t="s">
        <v>1166</v>
      </c>
      <c r="L394" t="s">
        <v>1062</v>
      </c>
      <c r="M394">
        <v>600</v>
      </c>
      <c r="N394">
        <v>600</v>
      </c>
      <c r="O394">
        <v>0</v>
      </c>
      <c r="P394">
        <v>22078.12</v>
      </c>
      <c r="Q394">
        <v>18875.330000000002</v>
      </c>
      <c r="R394">
        <v>5255.2</v>
      </c>
      <c r="S394">
        <v>34606.78</v>
      </c>
      <c r="T394">
        <v>0</v>
      </c>
      <c r="U394">
        <v>4462.05</v>
      </c>
      <c r="V394">
        <v>0</v>
      </c>
      <c r="W394" s="181">
        <f t="shared" si="85"/>
        <v>26540.17</v>
      </c>
      <c r="X394" s="181">
        <f t="shared" si="86"/>
        <v>44.233616666666663</v>
      </c>
      <c r="Y394" s="174">
        <v>85277.47</v>
      </c>
      <c r="Z394" s="181">
        <f t="shared" si="87"/>
        <v>142.12911666666668</v>
      </c>
      <c r="AA394" s="174">
        <v>0</v>
      </c>
      <c r="AB394" s="174">
        <v>25.88974555647582</v>
      </c>
      <c r="AC394" s="174">
        <v>22.1340173436196</v>
      </c>
      <c r="AD394" s="174">
        <v>6.1624717525039143</v>
      </c>
      <c r="AE394" s="174">
        <v>40.581386853995546</v>
      </c>
      <c r="AF394">
        <v>0</v>
      </c>
      <c r="AG394" s="106">
        <v>5.2323902198318031</v>
      </c>
      <c r="AH394" s="106">
        <v>0</v>
      </c>
      <c r="AI394" s="106">
        <v>100</v>
      </c>
      <c r="AJ394">
        <v>40.22</v>
      </c>
      <c r="AK394">
        <v>44.23</v>
      </c>
      <c r="AL394">
        <v>57.68</v>
      </c>
      <c r="AM394">
        <v>142.13</v>
      </c>
      <c r="AN394" t="s">
        <v>1070</v>
      </c>
      <c r="AO394">
        <v>9.9</v>
      </c>
      <c r="AP394">
        <v>8.33</v>
      </c>
      <c r="AQ394">
        <v>12.806699999999999</v>
      </c>
      <c r="AR394" t="s">
        <v>1071</v>
      </c>
      <c r="AS394" t="s">
        <v>1074</v>
      </c>
      <c r="AT394" t="s">
        <v>1075</v>
      </c>
      <c r="AU394" t="s">
        <v>1078</v>
      </c>
      <c r="AV394" t="s">
        <v>1081</v>
      </c>
      <c r="AW394" t="s">
        <v>1084</v>
      </c>
      <c r="AX394" s="65">
        <f t="shared" si="100"/>
        <v>583.5</v>
      </c>
      <c r="AY394" s="65">
        <v>2862.47</v>
      </c>
      <c r="AZ394" s="106">
        <v>1150.5120737162797</v>
      </c>
      <c r="BA394" s="65">
        <f t="shared" si="88"/>
        <v>4596.482073716279</v>
      </c>
      <c r="BB394" s="65">
        <f t="shared" si="89"/>
        <v>25389.657926283719</v>
      </c>
      <c r="BC394" s="65">
        <f t="shared" si="90"/>
        <v>0</v>
      </c>
      <c r="BD394" s="65">
        <f t="shared" si="91"/>
        <v>23547.030000000002</v>
      </c>
      <c r="BE394" s="65">
        <f t="shared" si="92"/>
        <v>31744.309999999998</v>
      </c>
      <c r="BF394" s="65">
        <f t="shared" si="93"/>
        <v>80680.98792628372</v>
      </c>
      <c r="BG394" s="66">
        <f t="shared" si="94"/>
        <v>656.64029624518275</v>
      </c>
      <c r="BH394" s="66">
        <f t="shared" si="95"/>
        <v>43.775272286696065</v>
      </c>
      <c r="BI394" s="66">
        <f t="shared" si="96"/>
        <v>0</v>
      </c>
      <c r="BJ394" s="66">
        <f t="shared" si="97"/>
        <v>40.598327586206899</v>
      </c>
      <c r="BK394" s="66">
        <f t="shared" si="98"/>
        <v>54.731568965517241</v>
      </c>
      <c r="BL394" s="66">
        <f t="shared" si="99"/>
        <v>139.1051515970409</v>
      </c>
      <c r="BM394" s="207">
        <f t="shared" si="101"/>
        <v>39861.979999999996</v>
      </c>
    </row>
    <row r="395" spans="1:65" x14ac:dyDescent="0.35">
      <c r="A395" s="1">
        <v>560</v>
      </c>
      <c r="B395">
        <v>48</v>
      </c>
      <c r="C395" t="s">
        <v>37</v>
      </c>
      <c r="D395" t="s">
        <v>1608</v>
      </c>
      <c r="E395" s="6" t="s">
        <v>1104</v>
      </c>
      <c r="F395" s="7" t="s">
        <v>1105</v>
      </c>
      <c r="G395" s="6">
        <v>-22.74</v>
      </c>
      <c r="H395" s="6">
        <v>-45.59</v>
      </c>
      <c r="I395" s="6">
        <v>1642</v>
      </c>
      <c r="J395" s="8">
        <v>3495.45982983364</v>
      </c>
      <c r="K395" t="s">
        <v>1166</v>
      </c>
      <c r="L395" t="s">
        <v>1062</v>
      </c>
      <c r="M395">
        <v>600</v>
      </c>
      <c r="N395">
        <v>600</v>
      </c>
      <c r="O395">
        <v>290.58999999999997</v>
      </c>
      <c r="P395">
        <v>8421.31</v>
      </c>
      <c r="Q395">
        <v>18875.330000000002</v>
      </c>
      <c r="R395">
        <v>5265.2</v>
      </c>
      <c r="S395">
        <v>34606.78</v>
      </c>
      <c r="T395">
        <v>0</v>
      </c>
      <c r="U395">
        <v>4744.55</v>
      </c>
      <c r="V395">
        <v>0</v>
      </c>
      <c r="W395" s="181">
        <f t="shared" ref="W395:W458" si="102">U395+P395</f>
        <v>13165.86</v>
      </c>
      <c r="X395" s="181">
        <f t="shared" ref="X395:X458" si="103">W395/600</f>
        <v>21.943100000000001</v>
      </c>
      <c r="Y395" s="174">
        <v>72203.75</v>
      </c>
      <c r="Z395" s="181">
        <f t="shared" ref="Z395:Z458" si="104">Y395/600</f>
        <v>120.33958333333334</v>
      </c>
      <c r="AA395" s="174">
        <v>0.40245832107058149</v>
      </c>
      <c r="AB395" s="174">
        <v>11.66325848726694</v>
      </c>
      <c r="AC395" s="174">
        <v>26.141758565171479</v>
      </c>
      <c r="AD395" s="174">
        <v>7.2921420286342462</v>
      </c>
      <c r="AE395" s="174">
        <v>47.929338850128971</v>
      </c>
      <c r="AF395">
        <v>0</v>
      </c>
      <c r="AG395" s="106">
        <v>6.5710575974239571</v>
      </c>
      <c r="AH395" s="106">
        <v>0</v>
      </c>
      <c r="AI395" s="106">
        <v>100</v>
      </c>
      <c r="AJ395">
        <v>40.229999999999997</v>
      </c>
      <c r="AK395">
        <v>22.43</v>
      </c>
      <c r="AL395">
        <v>57.68</v>
      </c>
      <c r="AM395">
        <v>120.34</v>
      </c>
      <c r="AN395" t="s">
        <v>1063</v>
      </c>
      <c r="AO395">
        <v>9.9</v>
      </c>
      <c r="AP395">
        <v>8.33</v>
      </c>
      <c r="AQ395">
        <v>12.806699999999999</v>
      </c>
      <c r="AR395" t="s">
        <v>1071</v>
      </c>
      <c r="AS395" t="s">
        <v>1074</v>
      </c>
      <c r="AT395" t="s">
        <v>1076</v>
      </c>
      <c r="AU395" t="s">
        <v>1077</v>
      </c>
      <c r="AV395" t="s">
        <v>1079</v>
      </c>
      <c r="AW395" t="s">
        <v>1083</v>
      </c>
      <c r="AX395" s="65">
        <f t="shared" si="100"/>
        <v>583.5</v>
      </c>
      <c r="AY395" s="65">
        <v>2862.47</v>
      </c>
      <c r="AZ395" s="106">
        <v>523.85699270817975</v>
      </c>
      <c r="BA395" s="65">
        <f t="shared" ref="BA395:BA458" si="105">(AX395+AZ395+AY395)</f>
        <v>3969.8269927081797</v>
      </c>
      <c r="BB395" s="65">
        <f t="shared" ref="BB395:BB458" si="106">U395+P395-AZ395</f>
        <v>12642.003007291822</v>
      </c>
      <c r="BC395" s="65">
        <f t="shared" ref="BC395:BC458" si="107">O395</f>
        <v>290.58999999999997</v>
      </c>
      <c r="BD395" s="65">
        <f t="shared" ref="BD395:BD458" si="108">(Q395+R395-AX395)</f>
        <v>23557.030000000002</v>
      </c>
      <c r="BE395" s="65">
        <f t="shared" ref="BE395:BE458" si="109">(S395-2862.47)</f>
        <v>31744.309999999998</v>
      </c>
      <c r="BF395" s="65">
        <f t="shared" ref="BF395:BF458" si="110">Y395-BA395</f>
        <v>68233.923007291814</v>
      </c>
      <c r="BG395" s="66">
        <f t="shared" ref="BG395:BG458" si="111">BA395/7</f>
        <v>567.11814181545424</v>
      </c>
      <c r="BH395" s="66">
        <f t="shared" ref="BH395:BH458" si="112">BB395/580</f>
        <v>21.796556909123829</v>
      </c>
      <c r="BI395" s="66">
        <f t="shared" ref="BI395:BI458" si="113">BC395/600</f>
        <v>0.48431666666666662</v>
      </c>
      <c r="BJ395" s="66">
        <f t="shared" ref="BJ395:BJ458" si="114">BD395/580</f>
        <v>40.615568965517248</v>
      </c>
      <c r="BK395" s="66">
        <f t="shared" ref="BK395:BK458" si="115">BE395/580</f>
        <v>54.731568965517241</v>
      </c>
      <c r="BL395" s="66">
        <f t="shared" ref="BL395:BL458" si="116">BF395/580</f>
        <v>117.64469484015829</v>
      </c>
      <c r="BM395" s="207">
        <f t="shared" si="101"/>
        <v>39871.979999999996</v>
      </c>
    </row>
    <row r="396" spans="1:65" x14ac:dyDescent="0.35">
      <c r="A396" s="1">
        <v>561</v>
      </c>
      <c r="B396">
        <v>48</v>
      </c>
      <c r="C396" t="s">
        <v>37</v>
      </c>
      <c r="D396" t="s">
        <v>1609</v>
      </c>
      <c r="E396" s="6" t="s">
        <v>1104</v>
      </c>
      <c r="F396" s="7" t="s">
        <v>1106</v>
      </c>
      <c r="G396" s="6">
        <v>-23.85</v>
      </c>
      <c r="H396" s="6">
        <v>-46.64</v>
      </c>
      <c r="I396" s="6">
        <v>792</v>
      </c>
      <c r="J396" s="8">
        <v>14172.2970393051</v>
      </c>
      <c r="K396" t="s">
        <v>1166</v>
      </c>
      <c r="L396" t="s">
        <v>1062</v>
      </c>
      <c r="M396">
        <v>600</v>
      </c>
      <c r="N396">
        <v>600</v>
      </c>
      <c r="O396">
        <v>53.12</v>
      </c>
      <c r="P396">
        <v>11876.54</v>
      </c>
      <c r="Q396">
        <v>18875.330000000002</v>
      </c>
      <c r="R396">
        <v>5266.4</v>
      </c>
      <c r="S396">
        <v>34606.78</v>
      </c>
      <c r="T396">
        <v>0</v>
      </c>
      <c r="U396">
        <v>4744.55</v>
      </c>
      <c r="V396">
        <v>0</v>
      </c>
      <c r="W396" s="181">
        <f t="shared" si="102"/>
        <v>16621.09</v>
      </c>
      <c r="X396" s="181">
        <f t="shared" si="103"/>
        <v>27.701816666666666</v>
      </c>
      <c r="Y396" s="174">
        <v>75422.710000000006</v>
      </c>
      <c r="Z396" s="181">
        <f t="shared" si="104"/>
        <v>125.70451666666668</v>
      </c>
      <c r="AA396" s="174">
        <v>7.0429715400043294E-2</v>
      </c>
      <c r="AB396" s="174">
        <v>15.746636523667741</v>
      </c>
      <c r="AC396" s="174">
        <v>25.026056475562861</v>
      </c>
      <c r="AD396" s="174">
        <v>6.9825122963627253</v>
      </c>
      <c r="AE396" s="174">
        <v>45.883766308582643</v>
      </c>
      <c r="AF396">
        <v>0</v>
      </c>
      <c r="AG396" s="106">
        <v>6.2906119390300343</v>
      </c>
      <c r="AH396" s="106">
        <v>0</v>
      </c>
      <c r="AI396" s="106">
        <v>100</v>
      </c>
      <c r="AJ396">
        <v>40.24</v>
      </c>
      <c r="AK396">
        <v>27.79</v>
      </c>
      <c r="AL396">
        <v>57.68</v>
      </c>
      <c r="AM396">
        <v>125.7</v>
      </c>
      <c r="AN396" t="s">
        <v>1064</v>
      </c>
      <c r="AO396">
        <v>9.9</v>
      </c>
      <c r="AP396">
        <v>8.33</v>
      </c>
      <c r="AQ396">
        <v>12.806699999999999</v>
      </c>
      <c r="AR396" t="s">
        <v>1071</v>
      </c>
      <c r="AS396" t="s">
        <v>1074</v>
      </c>
      <c r="AT396" t="s">
        <v>1076</v>
      </c>
      <c r="AU396" t="s">
        <v>1077</v>
      </c>
      <c r="AV396" t="s">
        <v>1079</v>
      </c>
      <c r="AW396" t="s">
        <v>1083</v>
      </c>
      <c r="AX396" s="65">
        <f t="shared" ref="AX396:AX459" si="117">IF(AR396="LI01",583.5,1391.07)</f>
        <v>583.5</v>
      </c>
      <c r="AY396" s="65">
        <v>2862.47</v>
      </c>
      <c r="AZ396" s="106">
        <v>713.61925333650197</v>
      </c>
      <c r="BA396" s="65">
        <f t="shared" si="105"/>
        <v>4159.5892533365022</v>
      </c>
      <c r="BB396" s="65">
        <f t="shared" si="106"/>
        <v>15907.470746663497</v>
      </c>
      <c r="BC396" s="65">
        <f t="shared" si="107"/>
        <v>53.12</v>
      </c>
      <c r="BD396" s="65">
        <f t="shared" si="108"/>
        <v>23558.230000000003</v>
      </c>
      <c r="BE396" s="65">
        <f t="shared" si="109"/>
        <v>31744.309999999998</v>
      </c>
      <c r="BF396" s="65">
        <f t="shared" si="110"/>
        <v>71263.12074666351</v>
      </c>
      <c r="BG396" s="66">
        <f t="shared" si="111"/>
        <v>594.22703619092886</v>
      </c>
      <c r="BH396" s="66">
        <f t="shared" si="112"/>
        <v>27.426673701143962</v>
      </c>
      <c r="BI396" s="66">
        <f t="shared" si="113"/>
        <v>8.8533333333333325E-2</v>
      </c>
      <c r="BJ396" s="66">
        <f t="shared" si="114"/>
        <v>40.617637931034487</v>
      </c>
      <c r="BK396" s="66">
        <f t="shared" si="115"/>
        <v>54.731568965517241</v>
      </c>
      <c r="BL396" s="66">
        <f t="shared" si="116"/>
        <v>122.86744956321294</v>
      </c>
      <c r="BM396" s="207">
        <f t="shared" ref="BM396:BM459" si="118">R396+S396</f>
        <v>39873.18</v>
      </c>
    </row>
    <row r="397" spans="1:65" x14ac:dyDescent="0.35">
      <c r="A397" s="1">
        <v>562</v>
      </c>
      <c r="B397">
        <v>48</v>
      </c>
      <c r="C397" t="s">
        <v>37</v>
      </c>
      <c r="D397" t="s">
        <v>1610</v>
      </c>
      <c r="E397" s="6" t="s">
        <v>1107</v>
      </c>
      <c r="F397" s="7" t="s">
        <v>1108</v>
      </c>
      <c r="G397" s="6">
        <v>-30.03</v>
      </c>
      <c r="H397" s="6">
        <v>-51.23</v>
      </c>
      <c r="I397" s="6">
        <v>47</v>
      </c>
      <c r="J397" s="8">
        <v>23954.0527728093</v>
      </c>
      <c r="K397" t="s">
        <v>1166</v>
      </c>
      <c r="L397" t="s">
        <v>1062</v>
      </c>
      <c r="M397">
        <v>600</v>
      </c>
      <c r="N397">
        <v>600</v>
      </c>
      <c r="O397">
        <v>98.9</v>
      </c>
      <c r="P397">
        <v>13419.96</v>
      </c>
      <c r="Q397">
        <v>18875.330000000002</v>
      </c>
      <c r="R397">
        <v>5272.4</v>
      </c>
      <c r="S397">
        <v>34606.78</v>
      </c>
      <c r="T397">
        <v>0</v>
      </c>
      <c r="U397">
        <v>4744.55</v>
      </c>
      <c r="V397">
        <v>0</v>
      </c>
      <c r="W397" s="181">
        <f t="shared" si="102"/>
        <v>18164.509999999998</v>
      </c>
      <c r="X397" s="181">
        <f t="shared" si="103"/>
        <v>30.27418333333333</v>
      </c>
      <c r="Y397" s="174">
        <v>77017.91</v>
      </c>
      <c r="Z397" s="181">
        <f t="shared" si="104"/>
        <v>128.36318333333335</v>
      </c>
      <c r="AA397" s="174">
        <v>0.12841169021595111</v>
      </c>
      <c r="AB397" s="174">
        <v>17.424466594847871</v>
      </c>
      <c r="AC397" s="174">
        <v>24.507715153527279</v>
      </c>
      <c r="AD397" s="174">
        <v>6.845680439783421</v>
      </c>
      <c r="AE397" s="174">
        <v>44.933418733382908</v>
      </c>
      <c r="AF397">
        <v>0</v>
      </c>
      <c r="AG397" s="106">
        <v>6.1603203722354971</v>
      </c>
      <c r="AH397" s="106">
        <v>0</v>
      </c>
      <c r="AI397" s="106">
        <v>100</v>
      </c>
      <c r="AJ397">
        <v>40.25</v>
      </c>
      <c r="AK397">
        <v>30.44</v>
      </c>
      <c r="AL397">
        <v>57.68</v>
      </c>
      <c r="AM397">
        <v>128.36000000000001</v>
      </c>
      <c r="AN397" t="s">
        <v>1065</v>
      </c>
      <c r="AO397">
        <v>9.9</v>
      </c>
      <c r="AP397">
        <v>8.33</v>
      </c>
      <c r="AQ397">
        <v>12.806699999999999</v>
      </c>
      <c r="AR397" t="s">
        <v>1071</v>
      </c>
      <c r="AS397" t="s">
        <v>1074</v>
      </c>
      <c r="AT397" t="s">
        <v>1076</v>
      </c>
      <c r="AU397" t="s">
        <v>1077</v>
      </c>
      <c r="AV397" t="s">
        <v>1079</v>
      </c>
      <c r="AW397" t="s">
        <v>1083</v>
      </c>
      <c r="AX397" s="65">
        <f t="shared" si="117"/>
        <v>583.5</v>
      </c>
      <c r="AY397" s="65">
        <v>2862.47</v>
      </c>
      <c r="AZ397" s="106">
        <v>755.57616732534086</v>
      </c>
      <c r="BA397" s="65">
        <f t="shared" si="105"/>
        <v>4201.5461673253412</v>
      </c>
      <c r="BB397" s="65">
        <f t="shared" si="106"/>
        <v>17408.933832674658</v>
      </c>
      <c r="BC397" s="65">
        <f t="shared" si="107"/>
        <v>98.9</v>
      </c>
      <c r="BD397" s="65">
        <f t="shared" si="108"/>
        <v>23564.230000000003</v>
      </c>
      <c r="BE397" s="65">
        <f t="shared" si="109"/>
        <v>31744.309999999998</v>
      </c>
      <c r="BF397" s="65">
        <f t="shared" si="110"/>
        <v>72816.363832674659</v>
      </c>
      <c r="BG397" s="66">
        <f t="shared" si="111"/>
        <v>600.2208810464773</v>
      </c>
      <c r="BH397" s="66">
        <f t="shared" si="112"/>
        <v>30.015403159783894</v>
      </c>
      <c r="BI397" s="66">
        <f t="shared" si="113"/>
        <v>0.16483333333333333</v>
      </c>
      <c r="BJ397" s="66">
        <f t="shared" si="114"/>
        <v>40.627982758620696</v>
      </c>
      <c r="BK397" s="66">
        <f t="shared" si="115"/>
        <v>54.731568965517241</v>
      </c>
      <c r="BL397" s="66">
        <f t="shared" si="116"/>
        <v>125.54545488392182</v>
      </c>
      <c r="BM397" s="207">
        <f t="shared" si="118"/>
        <v>39879.18</v>
      </c>
    </row>
    <row r="398" spans="1:65" x14ac:dyDescent="0.35">
      <c r="A398" s="1">
        <v>563</v>
      </c>
      <c r="B398">
        <v>48</v>
      </c>
      <c r="C398" t="s">
        <v>37</v>
      </c>
      <c r="D398" t="s">
        <v>1611</v>
      </c>
      <c r="E398" s="6" t="s">
        <v>1109</v>
      </c>
      <c r="F398" s="7" t="s">
        <v>1110</v>
      </c>
      <c r="G398" s="6">
        <v>-15.37</v>
      </c>
      <c r="H398" s="6">
        <v>-48.78</v>
      </c>
      <c r="I398" s="6">
        <v>770</v>
      </c>
      <c r="J398" s="8">
        <v>31081.371963744201</v>
      </c>
      <c r="K398" t="s">
        <v>1166</v>
      </c>
      <c r="L398" t="s">
        <v>1062</v>
      </c>
      <c r="M398">
        <v>600</v>
      </c>
      <c r="N398">
        <v>600</v>
      </c>
      <c r="O398">
        <v>0.08</v>
      </c>
      <c r="P398">
        <v>18815.63</v>
      </c>
      <c r="Q398">
        <v>18875.330000000002</v>
      </c>
      <c r="R398">
        <v>5266.4</v>
      </c>
      <c r="S398">
        <v>34606.78</v>
      </c>
      <c r="T398">
        <v>0</v>
      </c>
      <c r="U398">
        <v>4744.55</v>
      </c>
      <c r="V398">
        <v>0</v>
      </c>
      <c r="W398" s="181">
        <f t="shared" si="102"/>
        <v>23560.18</v>
      </c>
      <c r="X398" s="181">
        <f t="shared" si="103"/>
        <v>39.266966666666669</v>
      </c>
      <c r="Y398" s="174">
        <v>82308.75</v>
      </c>
      <c r="Z398" s="181">
        <f t="shared" si="104"/>
        <v>137.18125000000001</v>
      </c>
      <c r="AA398" s="174">
        <v>9.7195012680911815E-5</v>
      </c>
      <c r="AB398" s="174">
        <v>22.85981745561681</v>
      </c>
      <c r="AC398" s="174">
        <v>22.932349233829939</v>
      </c>
      <c r="AD398" s="174">
        <v>6.3983476847844241</v>
      </c>
      <c r="AE398" s="174">
        <v>42.045080261819059</v>
      </c>
      <c r="AF398">
        <v>0</v>
      </c>
      <c r="AG398" s="106">
        <v>5.7643324676902514</v>
      </c>
      <c r="AH398" s="106">
        <v>0</v>
      </c>
      <c r="AI398" s="106">
        <v>100</v>
      </c>
      <c r="AJ398">
        <v>40.24</v>
      </c>
      <c r="AK398">
        <v>39.270000000000003</v>
      </c>
      <c r="AL398">
        <v>57.68</v>
      </c>
      <c r="AM398">
        <v>137.18</v>
      </c>
      <c r="AN398" t="s">
        <v>1066</v>
      </c>
      <c r="AO398">
        <v>9.9</v>
      </c>
      <c r="AP398">
        <v>8.33</v>
      </c>
      <c r="AQ398">
        <v>12.806699999999999</v>
      </c>
      <c r="AR398" t="s">
        <v>1071</v>
      </c>
      <c r="AS398" t="s">
        <v>1074</v>
      </c>
      <c r="AT398" t="s">
        <v>1076</v>
      </c>
      <c r="AU398" t="s">
        <v>1077</v>
      </c>
      <c r="AV398" t="s">
        <v>1079</v>
      </c>
      <c r="AW398" t="s">
        <v>1083</v>
      </c>
      <c r="AX398" s="65">
        <f t="shared" si="117"/>
        <v>583.5</v>
      </c>
      <c r="AY398" s="65">
        <v>2862.47</v>
      </c>
      <c r="AZ398" s="106">
        <v>953.8811140794603</v>
      </c>
      <c r="BA398" s="65">
        <f t="shared" si="105"/>
        <v>4399.8511140794599</v>
      </c>
      <c r="BB398" s="65">
        <f t="shared" si="106"/>
        <v>22606.29888592054</v>
      </c>
      <c r="BC398" s="65">
        <f t="shared" si="107"/>
        <v>0.08</v>
      </c>
      <c r="BD398" s="65">
        <f t="shared" si="108"/>
        <v>23558.230000000003</v>
      </c>
      <c r="BE398" s="65">
        <f t="shared" si="109"/>
        <v>31744.309999999998</v>
      </c>
      <c r="BF398" s="65">
        <f t="shared" si="110"/>
        <v>77908.898885920542</v>
      </c>
      <c r="BG398" s="66">
        <f t="shared" si="111"/>
        <v>628.55015915420859</v>
      </c>
      <c r="BH398" s="66">
        <f t="shared" si="112"/>
        <v>38.97637738951817</v>
      </c>
      <c r="BI398" s="66">
        <f t="shared" si="113"/>
        <v>1.3333333333333334E-4</v>
      </c>
      <c r="BJ398" s="66">
        <f t="shared" si="114"/>
        <v>40.617637931034487</v>
      </c>
      <c r="BK398" s="66">
        <f t="shared" si="115"/>
        <v>54.731568965517241</v>
      </c>
      <c r="BL398" s="66">
        <f t="shared" si="116"/>
        <v>134.32568773434576</v>
      </c>
      <c r="BM398" s="207">
        <f t="shared" si="118"/>
        <v>39873.18</v>
      </c>
    </row>
    <row r="399" spans="1:65" x14ac:dyDescent="0.35">
      <c r="A399" s="1">
        <v>564</v>
      </c>
      <c r="B399">
        <v>48</v>
      </c>
      <c r="C399" t="s">
        <v>37</v>
      </c>
      <c r="D399" t="s">
        <v>1612</v>
      </c>
      <c r="E399" s="6" t="s">
        <v>1111</v>
      </c>
      <c r="F399" s="7" t="s">
        <v>1112</v>
      </c>
      <c r="G399" s="6">
        <v>-22.86</v>
      </c>
      <c r="H399" s="6">
        <v>-43.41</v>
      </c>
      <c r="I399" s="6">
        <v>45</v>
      </c>
      <c r="J399" s="8">
        <v>45016.2336447989</v>
      </c>
      <c r="K399" t="s">
        <v>1166</v>
      </c>
      <c r="L399" t="s">
        <v>1062</v>
      </c>
      <c r="M399">
        <v>600</v>
      </c>
      <c r="N399">
        <v>600</v>
      </c>
      <c r="O399">
        <v>0</v>
      </c>
      <c r="P399">
        <v>18156.13</v>
      </c>
      <c r="Q399">
        <v>18875.330000000002</v>
      </c>
      <c r="R399">
        <v>5262.4</v>
      </c>
      <c r="S399">
        <v>34606.78</v>
      </c>
      <c r="T399">
        <v>0</v>
      </c>
      <c r="U399">
        <v>4744.55</v>
      </c>
      <c r="V399">
        <v>0</v>
      </c>
      <c r="W399" s="181">
        <f t="shared" si="102"/>
        <v>22900.68</v>
      </c>
      <c r="X399" s="181">
        <f t="shared" si="103"/>
        <v>38.1678</v>
      </c>
      <c r="Y399" s="174">
        <v>81645.179999999993</v>
      </c>
      <c r="Z399" s="181">
        <f t="shared" si="104"/>
        <v>136.0753</v>
      </c>
      <c r="AA399" s="174">
        <v>0</v>
      </c>
      <c r="AB399" s="174">
        <v>22.237846741228331</v>
      </c>
      <c r="AC399" s="174">
        <v>23.118731565047689</v>
      </c>
      <c r="AD399" s="174">
        <v>6.4454509133300943</v>
      </c>
      <c r="AE399" s="174">
        <v>42.386801033447412</v>
      </c>
      <c r="AF399">
        <v>0</v>
      </c>
      <c r="AG399" s="106">
        <v>5.8111819950669474</v>
      </c>
      <c r="AH399" s="106">
        <v>0</v>
      </c>
      <c r="AI399" s="106">
        <v>100</v>
      </c>
      <c r="AJ399">
        <v>40.229999999999997</v>
      </c>
      <c r="AK399">
        <v>38.17</v>
      </c>
      <c r="AL399">
        <v>57.68</v>
      </c>
      <c r="AM399">
        <v>136.08000000000001</v>
      </c>
      <c r="AN399" t="s">
        <v>1067</v>
      </c>
      <c r="AO399">
        <v>9.9</v>
      </c>
      <c r="AP399">
        <v>8.33</v>
      </c>
      <c r="AQ399">
        <v>12.806699999999999</v>
      </c>
      <c r="AR399" t="s">
        <v>1071</v>
      </c>
      <c r="AS399" t="s">
        <v>1074</v>
      </c>
      <c r="AT399" t="s">
        <v>1076</v>
      </c>
      <c r="AU399" t="s">
        <v>1077</v>
      </c>
      <c r="AV399" t="s">
        <v>1079</v>
      </c>
      <c r="AW399" t="s">
        <v>1083</v>
      </c>
      <c r="AX399" s="65">
        <f t="shared" si="117"/>
        <v>583.5</v>
      </c>
      <c r="AY399" s="65">
        <v>2862.47</v>
      </c>
      <c r="AZ399" s="106">
        <v>940.41834948659641</v>
      </c>
      <c r="BA399" s="65">
        <f t="shared" si="105"/>
        <v>4386.3883494865968</v>
      </c>
      <c r="BB399" s="65">
        <f t="shared" si="106"/>
        <v>21960.261650513403</v>
      </c>
      <c r="BC399" s="65">
        <f t="shared" si="107"/>
        <v>0</v>
      </c>
      <c r="BD399" s="65">
        <f t="shared" si="108"/>
        <v>23554.230000000003</v>
      </c>
      <c r="BE399" s="65">
        <f t="shared" si="109"/>
        <v>31744.309999999998</v>
      </c>
      <c r="BF399" s="65">
        <f t="shared" si="110"/>
        <v>77258.791650513391</v>
      </c>
      <c r="BG399" s="66">
        <f t="shared" si="111"/>
        <v>626.62690706951378</v>
      </c>
      <c r="BH399" s="66">
        <f t="shared" si="112"/>
        <v>37.862520087092072</v>
      </c>
      <c r="BI399" s="66">
        <f t="shared" si="113"/>
        <v>0</v>
      </c>
      <c r="BJ399" s="66">
        <f t="shared" si="114"/>
        <v>40.610741379310348</v>
      </c>
      <c r="BK399" s="66">
        <f t="shared" si="115"/>
        <v>54.731568965517241</v>
      </c>
      <c r="BL399" s="66">
        <f t="shared" si="116"/>
        <v>133.20481319054034</v>
      </c>
      <c r="BM399" s="207">
        <f t="shared" si="118"/>
        <v>39869.18</v>
      </c>
    </row>
    <row r="400" spans="1:65" x14ac:dyDescent="0.35">
      <c r="A400" s="1">
        <v>565</v>
      </c>
      <c r="B400">
        <v>48</v>
      </c>
      <c r="C400" t="s">
        <v>37</v>
      </c>
      <c r="D400" t="s">
        <v>1613</v>
      </c>
      <c r="E400" s="6" t="s">
        <v>1113</v>
      </c>
      <c r="F400" s="7" t="s">
        <v>1114</v>
      </c>
      <c r="G400" s="6">
        <v>-20.32</v>
      </c>
      <c r="H400" s="6">
        <v>-40.340000000000003</v>
      </c>
      <c r="I400" s="6">
        <v>9</v>
      </c>
      <c r="J400" s="8">
        <v>54061.366139626101</v>
      </c>
      <c r="K400" t="s">
        <v>1166</v>
      </c>
      <c r="L400" t="s">
        <v>1062</v>
      </c>
      <c r="M400">
        <v>600</v>
      </c>
      <c r="N400">
        <v>600</v>
      </c>
      <c r="O400">
        <v>0</v>
      </c>
      <c r="P400">
        <v>19657.259999999998</v>
      </c>
      <c r="Q400">
        <v>18875.330000000002</v>
      </c>
      <c r="R400">
        <v>5264.2</v>
      </c>
      <c r="S400">
        <v>34606.78</v>
      </c>
      <c r="T400">
        <v>0</v>
      </c>
      <c r="U400">
        <v>4744.55</v>
      </c>
      <c r="V400">
        <v>0</v>
      </c>
      <c r="W400" s="181">
        <f t="shared" si="102"/>
        <v>24401.809999999998</v>
      </c>
      <c r="X400" s="181">
        <f t="shared" si="103"/>
        <v>40.669683333333332</v>
      </c>
      <c r="Y400" s="174">
        <v>83148.11</v>
      </c>
      <c r="Z400" s="181">
        <f t="shared" si="104"/>
        <v>138.58018333333334</v>
      </c>
      <c r="AA400" s="174">
        <v>0</v>
      </c>
      <c r="AB400" s="174">
        <v>23.641258953450649</v>
      </c>
      <c r="AC400" s="174">
        <v>22.70085273134892</v>
      </c>
      <c r="AD400" s="174">
        <v>6.3311120361003992</v>
      </c>
      <c r="AE400" s="174">
        <v>41.620645376064473</v>
      </c>
      <c r="AF400">
        <v>0</v>
      </c>
      <c r="AG400" s="106">
        <v>5.7061429297671351</v>
      </c>
      <c r="AH400" s="106">
        <v>0</v>
      </c>
      <c r="AI400" s="106">
        <v>100</v>
      </c>
      <c r="AJ400">
        <v>40.229999999999997</v>
      </c>
      <c r="AK400">
        <v>40.67</v>
      </c>
      <c r="AL400">
        <v>57.68</v>
      </c>
      <c r="AM400">
        <v>138.58000000000001</v>
      </c>
      <c r="AN400" t="s">
        <v>1068</v>
      </c>
      <c r="AO400">
        <v>9.9</v>
      </c>
      <c r="AP400">
        <v>8.33</v>
      </c>
      <c r="AQ400">
        <v>12.806699999999999</v>
      </c>
      <c r="AR400" t="s">
        <v>1071</v>
      </c>
      <c r="AS400" t="s">
        <v>1074</v>
      </c>
      <c r="AT400" t="s">
        <v>1076</v>
      </c>
      <c r="AU400" t="s">
        <v>1077</v>
      </c>
      <c r="AV400" t="s">
        <v>1079</v>
      </c>
      <c r="AW400" t="s">
        <v>1083</v>
      </c>
      <c r="AX400" s="65">
        <f t="shared" si="117"/>
        <v>583.5</v>
      </c>
      <c r="AY400" s="65">
        <v>2862.47</v>
      </c>
      <c r="AZ400" s="106">
        <v>977.23721784592135</v>
      </c>
      <c r="BA400" s="65">
        <f t="shared" si="105"/>
        <v>4423.2072178459212</v>
      </c>
      <c r="BB400" s="65">
        <f t="shared" si="106"/>
        <v>23424.572782154075</v>
      </c>
      <c r="BC400" s="65">
        <f t="shared" si="107"/>
        <v>0</v>
      </c>
      <c r="BD400" s="65">
        <f t="shared" si="108"/>
        <v>23556.030000000002</v>
      </c>
      <c r="BE400" s="65">
        <f t="shared" si="109"/>
        <v>31744.309999999998</v>
      </c>
      <c r="BF400" s="65">
        <f t="shared" si="110"/>
        <v>78724.90278215408</v>
      </c>
      <c r="BG400" s="66">
        <f t="shared" si="111"/>
        <v>631.88674540656018</v>
      </c>
      <c r="BH400" s="66">
        <f t="shared" si="112"/>
        <v>40.387194451989785</v>
      </c>
      <c r="BI400" s="66">
        <f t="shared" si="113"/>
        <v>0</v>
      </c>
      <c r="BJ400" s="66">
        <f t="shared" si="114"/>
        <v>40.613844827586213</v>
      </c>
      <c r="BK400" s="66">
        <f t="shared" si="115"/>
        <v>54.731568965517241</v>
      </c>
      <c r="BL400" s="66">
        <f t="shared" si="116"/>
        <v>135.73259100371394</v>
      </c>
      <c r="BM400" s="207">
        <f t="shared" si="118"/>
        <v>39870.979999999996</v>
      </c>
    </row>
    <row r="401" spans="1:65" x14ac:dyDescent="0.35">
      <c r="A401" s="1">
        <v>566</v>
      </c>
      <c r="B401">
        <v>48</v>
      </c>
      <c r="C401" t="s">
        <v>37</v>
      </c>
      <c r="D401" t="s">
        <v>1614</v>
      </c>
      <c r="E401" s="6" t="s">
        <v>1115</v>
      </c>
      <c r="F401" s="7" t="s">
        <v>1116</v>
      </c>
      <c r="G401" s="6">
        <v>-8.0500000000000007</v>
      </c>
      <c r="H401" s="6">
        <v>-34.880000000000003</v>
      </c>
      <c r="I401" s="6">
        <v>10</v>
      </c>
      <c r="J401" s="8">
        <v>63550.072249703</v>
      </c>
      <c r="K401" t="s">
        <v>1166</v>
      </c>
      <c r="L401" t="s">
        <v>1062</v>
      </c>
      <c r="M401">
        <v>600</v>
      </c>
      <c r="N401">
        <v>600</v>
      </c>
      <c r="O401">
        <v>0</v>
      </c>
      <c r="P401">
        <v>21855.37</v>
      </c>
      <c r="Q401">
        <v>18875.330000000002</v>
      </c>
      <c r="R401">
        <v>5250.2</v>
      </c>
      <c r="S401">
        <v>34606.78</v>
      </c>
      <c r="T401">
        <v>0</v>
      </c>
      <c r="U401">
        <v>4744.55</v>
      </c>
      <c r="V401">
        <v>0</v>
      </c>
      <c r="W401" s="181">
        <f t="shared" si="102"/>
        <v>26599.919999999998</v>
      </c>
      <c r="X401" s="181">
        <f t="shared" si="103"/>
        <v>44.333199999999998</v>
      </c>
      <c r="Y401" s="174">
        <v>85332.22</v>
      </c>
      <c r="Z401" s="181">
        <f t="shared" si="104"/>
        <v>142.22036666666668</v>
      </c>
      <c r="AA401" s="174">
        <v>0</v>
      </c>
      <c r="AB401" s="174">
        <v>25.612095876563391</v>
      </c>
      <c r="AC401" s="174">
        <v>22.119815938223571</v>
      </c>
      <c r="AD401" s="174">
        <v>6.1526583979650358</v>
      </c>
      <c r="AE401" s="174">
        <v>40.555349433074632</v>
      </c>
      <c r="AF401">
        <v>0</v>
      </c>
      <c r="AG401" s="106">
        <v>5.560092073076266</v>
      </c>
      <c r="AH401" s="106">
        <v>0</v>
      </c>
      <c r="AI401" s="106">
        <v>100</v>
      </c>
      <c r="AJ401">
        <v>40.21</v>
      </c>
      <c r="AK401">
        <v>44.33</v>
      </c>
      <c r="AL401">
        <v>57.68</v>
      </c>
      <c r="AM401">
        <v>142.22</v>
      </c>
      <c r="AN401" t="s">
        <v>1069</v>
      </c>
      <c r="AO401">
        <v>9.9</v>
      </c>
      <c r="AP401">
        <v>8.33</v>
      </c>
      <c r="AQ401">
        <v>12.806699999999999</v>
      </c>
      <c r="AR401" t="s">
        <v>1071</v>
      </c>
      <c r="AS401" t="s">
        <v>1074</v>
      </c>
      <c r="AT401" t="s">
        <v>1076</v>
      </c>
      <c r="AU401" t="s">
        <v>1077</v>
      </c>
      <c r="AV401" t="s">
        <v>1079</v>
      </c>
      <c r="AW401" t="s">
        <v>1083</v>
      </c>
      <c r="AX401" s="65">
        <f t="shared" si="117"/>
        <v>583.5</v>
      </c>
      <c r="AY401" s="65">
        <v>2862.47</v>
      </c>
      <c r="AZ401" s="106">
        <v>1050.3644320811518</v>
      </c>
      <c r="BA401" s="65">
        <f t="shared" si="105"/>
        <v>4496.334432081152</v>
      </c>
      <c r="BB401" s="65">
        <f t="shared" si="106"/>
        <v>25549.555567918847</v>
      </c>
      <c r="BC401" s="65">
        <f t="shared" si="107"/>
        <v>0</v>
      </c>
      <c r="BD401" s="65">
        <f t="shared" si="108"/>
        <v>23542.030000000002</v>
      </c>
      <c r="BE401" s="65">
        <f t="shared" si="109"/>
        <v>31744.309999999998</v>
      </c>
      <c r="BF401" s="65">
        <f t="shared" si="110"/>
        <v>80835.885567918856</v>
      </c>
      <c r="BG401" s="66">
        <f t="shared" si="111"/>
        <v>642.33349029730743</v>
      </c>
      <c r="BH401" s="66">
        <f t="shared" si="112"/>
        <v>44.050957875722148</v>
      </c>
      <c r="BI401" s="66">
        <f t="shared" si="113"/>
        <v>0</v>
      </c>
      <c r="BJ401" s="66">
        <f t="shared" si="114"/>
        <v>40.589706896551725</v>
      </c>
      <c r="BK401" s="66">
        <f t="shared" si="115"/>
        <v>54.731568965517241</v>
      </c>
      <c r="BL401" s="66">
        <f t="shared" si="116"/>
        <v>139.37221649641182</v>
      </c>
      <c r="BM401" s="207">
        <f t="shared" si="118"/>
        <v>39856.979999999996</v>
      </c>
    </row>
    <row r="402" spans="1:65" x14ac:dyDescent="0.35">
      <c r="A402" s="1">
        <v>567</v>
      </c>
      <c r="B402">
        <v>48</v>
      </c>
      <c r="C402" t="s">
        <v>37</v>
      </c>
      <c r="D402" t="s">
        <v>1615</v>
      </c>
      <c r="E402" s="6" t="s">
        <v>1117</v>
      </c>
      <c r="F402" s="7" t="s">
        <v>1118</v>
      </c>
      <c r="G402" s="6">
        <v>-3.8</v>
      </c>
      <c r="H402" s="6">
        <v>-38.53</v>
      </c>
      <c r="I402" s="6">
        <v>41</v>
      </c>
      <c r="J402" s="8">
        <v>71394.000753582499</v>
      </c>
      <c r="K402" t="s">
        <v>1166</v>
      </c>
      <c r="L402" t="s">
        <v>1062</v>
      </c>
      <c r="M402">
        <v>600</v>
      </c>
      <c r="N402">
        <v>600</v>
      </c>
      <c r="O402">
        <v>0</v>
      </c>
      <c r="P402">
        <v>22553.81</v>
      </c>
      <c r="Q402">
        <v>18875.330000000002</v>
      </c>
      <c r="R402">
        <v>5255.2</v>
      </c>
      <c r="S402">
        <v>34606.78</v>
      </c>
      <c r="T402">
        <v>0</v>
      </c>
      <c r="U402">
        <v>4744.55</v>
      </c>
      <c r="V402">
        <v>0</v>
      </c>
      <c r="W402" s="181">
        <f t="shared" si="102"/>
        <v>27298.36</v>
      </c>
      <c r="X402" s="181">
        <f t="shared" si="103"/>
        <v>45.497266666666668</v>
      </c>
      <c r="Y402" s="174">
        <v>86035.65</v>
      </c>
      <c r="Z402" s="181">
        <f t="shared" si="104"/>
        <v>143.39274999999998</v>
      </c>
      <c r="AA402" s="174">
        <v>0</v>
      </c>
      <c r="AB402" s="174">
        <v>26.214493643042161</v>
      </c>
      <c r="AC402" s="174">
        <v>21.938963673779419</v>
      </c>
      <c r="AD402" s="174">
        <v>6.1081656266907967</v>
      </c>
      <c r="AE402" s="174">
        <v>40.223767705596458</v>
      </c>
      <c r="AF402">
        <v>0</v>
      </c>
      <c r="AG402" s="106">
        <v>5.5146325970687737</v>
      </c>
      <c r="AH402" s="106">
        <v>0</v>
      </c>
      <c r="AI402" s="106">
        <v>100</v>
      </c>
      <c r="AJ402">
        <v>40.22</v>
      </c>
      <c r="AK402">
        <v>45.5</v>
      </c>
      <c r="AL402">
        <v>57.68</v>
      </c>
      <c r="AM402">
        <v>143.38999999999999</v>
      </c>
      <c r="AN402" t="s">
        <v>1070</v>
      </c>
      <c r="AO402">
        <v>9.9</v>
      </c>
      <c r="AP402">
        <v>8.33</v>
      </c>
      <c r="AQ402">
        <v>12.806699999999999</v>
      </c>
      <c r="AR402" t="s">
        <v>1071</v>
      </c>
      <c r="AS402" t="s">
        <v>1074</v>
      </c>
      <c r="AT402" t="s">
        <v>1076</v>
      </c>
      <c r="AU402" t="s">
        <v>1077</v>
      </c>
      <c r="AV402" t="s">
        <v>1079</v>
      </c>
      <c r="AW402" t="s">
        <v>1083</v>
      </c>
      <c r="AX402" s="65">
        <f t="shared" si="117"/>
        <v>583.5</v>
      </c>
      <c r="AY402" s="65">
        <v>2862.47</v>
      </c>
      <c r="AZ402" s="106">
        <v>1059.440701974363</v>
      </c>
      <c r="BA402" s="65">
        <f t="shared" si="105"/>
        <v>4505.4107019743624</v>
      </c>
      <c r="BB402" s="65">
        <f t="shared" si="106"/>
        <v>26238.919298025638</v>
      </c>
      <c r="BC402" s="65">
        <f t="shared" si="107"/>
        <v>0</v>
      </c>
      <c r="BD402" s="65">
        <f t="shared" si="108"/>
        <v>23547.030000000002</v>
      </c>
      <c r="BE402" s="65">
        <f t="shared" si="109"/>
        <v>31744.309999999998</v>
      </c>
      <c r="BF402" s="65">
        <f t="shared" si="110"/>
        <v>81530.239298025626</v>
      </c>
      <c r="BG402" s="66">
        <f t="shared" si="111"/>
        <v>643.63010028205179</v>
      </c>
      <c r="BH402" s="66">
        <f t="shared" si="112"/>
        <v>45.239516031078686</v>
      </c>
      <c r="BI402" s="66">
        <f t="shared" si="113"/>
        <v>0</v>
      </c>
      <c r="BJ402" s="66">
        <f t="shared" si="114"/>
        <v>40.598327586206899</v>
      </c>
      <c r="BK402" s="66">
        <f t="shared" si="115"/>
        <v>54.731568965517241</v>
      </c>
      <c r="BL402" s="66">
        <f t="shared" si="116"/>
        <v>140.56937810004419</v>
      </c>
      <c r="BM402" s="207">
        <f t="shared" si="118"/>
        <v>39861.979999999996</v>
      </c>
    </row>
    <row r="403" spans="1:65" x14ac:dyDescent="0.35">
      <c r="A403" s="1">
        <v>568</v>
      </c>
      <c r="B403">
        <v>49</v>
      </c>
      <c r="C403" t="s">
        <v>37</v>
      </c>
      <c r="D403" t="s">
        <v>1616</v>
      </c>
      <c r="E403" s="6" t="s">
        <v>1104</v>
      </c>
      <c r="F403" s="7" t="s">
        <v>1105</v>
      </c>
      <c r="G403" s="6">
        <v>-22.74</v>
      </c>
      <c r="H403" s="6">
        <v>-45.59</v>
      </c>
      <c r="I403" s="6">
        <v>1642</v>
      </c>
      <c r="J403" s="8">
        <v>3495.45982983364</v>
      </c>
      <c r="K403" t="s">
        <v>1166</v>
      </c>
      <c r="L403" t="s">
        <v>1062</v>
      </c>
      <c r="M403">
        <v>600</v>
      </c>
      <c r="N403">
        <v>600</v>
      </c>
      <c r="O403">
        <v>57.06</v>
      </c>
      <c r="P403">
        <v>10348.120000000001</v>
      </c>
      <c r="Q403">
        <v>18875.330000000002</v>
      </c>
      <c r="R403">
        <v>5265.2</v>
      </c>
      <c r="S403">
        <v>34606.78</v>
      </c>
      <c r="T403">
        <v>0</v>
      </c>
      <c r="U403">
        <v>4462.05</v>
      </c>
      <c r="V403">
        <v>0</v>
      </c>
      <c r="W403" s="181">
        <f t="shared" si="102"/>
        <v>14810.170000000002</v>
      </c>
      <c r="X403" s="181">
        <f t="shared" si="103"/>
        <v>24.683616666666669</v>
      </c>
      <c r="Y403" s="174">
        <v>73614.52</v>
      </c>
      <c r="Z403" s="181">
        <f t="shared" si="104"/>
        <v>122.69086666666668</v>
      </c>
      <c r="AA403" s="174">
        <v>7.7511882166724708E-2</v>
      </c>
      <c r="AB403" s="174">
        <v>14.057172416528701</v>
      </c>
      <c r="AC403" s="174">
        <v>25.640770326288891</v>
      </c>
      <c r="AD403" s="174">
        <v>7.1523933050164548</v>
      </c>
      <c r="AE403" s="174">
        <v>47.010807107076147</v>
      </c>
      <c r="AF403">
        <v>0</v>
      </c>
      <c r="AG403" s="106">
        <v>6.0613721314762357</v>
      </c>
      <c r="AH403" s="106">
        <v>0</v>
      </c>
      <c r="AI403" s="106">
        <v>100</v>
      </c>
      <c r="AJ403">
        <v>40.229999999999997</v>
      </c>
      <c r="AK403">
        <v>24.78</v>
      </c>
      <c r="AL403">
        <v>57.68</v>
      </c>
      <c r="AM403">
        <v>122.69</v>
      </c>
      <c r="AN403" t="s">
        <v>1063</v>
      </c>
      <c r="AO403">
        <v>9.9</v>
      </c>
      <c r="AP403">
        <v>8.33</v>
      </c>
      <c r="AQ403">
        <v>12.806699999999999</v>
      </c>
      <c r="AR403" t="s">
        <v>1071</v>
      </c>
      <c r="AS403" t="s">
        <v>1074</v>
      </c>
      <c r="AT403" t="s">
        <v>1076</v>
      </c>
      <c r="AU403" t="s">
        <v>1077</v>
      </c>
      <c r="AV403" t="s">
        <v>1079</v>
      </c>
      <c r="AW403" t="s">
        <v>1084</v>
      </c>
      <c r="AX403" s="65">
        <f t="shared" si="117"/>
        <v>583.5</v>
      </c>
      <c r="AY403" s="65">
        <v>2862.47</v>
      </c>
      <c r="AZ403" s="106">
        <v>543.99228873985203</v>
      </c>
      <c r="BA403" s="65">
        <f t="shared" si="105"/>
        <v>3989.9622887398518</v>
      </c>
      <c r="BB403" s="65">
        <f t="shared" si="106"/>
        <v>14266.17771126015</v>
      </c>
      <c r="BC403" s="65">
        <f t="shared" si="107"/>
        <v>57.06</v>
      </c>
      <c r="BD403" s="65">
        <f t="shared" si="108"/>
        <v>23557.030000000002</v>
      </c>
      <c r="BE403" s="65">
        <f t="shared" si="109"/>
        <v>31744.309999999998</v>
      </c>
      <c r="BF403" s="65">
        <f t="shared" si="110"/>
        <v>69624.557711260146</v>
      </c>
      <c r="BG403" s="66">
        <f t="shared" si="111"/>
        <v>569.99461267712172</v>
      </c>
      <c r="BH403" s="66">
        <f t="shared" si="112"/>
        <v>24.596858122862329</v>
      </c>
      <c r="BI403" s="66">
        <f t="shared" si="113"/>
        <v>9.5100000000000004E-2</v>
      </c>
      <c r="BJ403" s="66">
        <f t="shared" si="114"/>
        <v>40.615568965517248</v>
      </c>
      <c r="BK403" s="66">
        <f t="shared" si="115"/>
        <v>54.731568965517241</v>
      </c>
      <c r="BL403" s="66">
        <f t="shared" si="116"/>
        <v>120.04234088148301</v>
      </c>
      <c r="BM403" s="207">
        <f t="shared" si="118"/>
        <v>39871.979999999996</v>
      </c>
    </row>
    <row r="404" spans="1:65" x14ac:dyDescent="0.35">
      <c r="A404" s="1">
        <v>569</v>
      </c>
      <c r="B404">
        <v>49</v>
      </c>
      <c r="C404" t="s">
        <v>37</v>
      </c>
      <c r="D404" t="s">
        <v>1617</v>
      </c>
      <c r="E404" s="6" t="s">
        <v>1104</v>
      </c>
      <c r="F404" s="7" t="s">
        <v>1106</v>
      </c>
      <c r="G404" s="6">
        <v>-23.85</v>
      </c>
      <c r="H404" s="6">
        <v>-46.64</v>
      </c>
      <c r="I404" s="6">
        <v>792</v>
      </c>
      <c r="J404" s="8">
        <v>14172.2970393051</v>
      </c>
      <c r="K404" t="s">
        <v>1166</v>
      </c>
      <c r="L404" t="s">
        <v>1062</v>
      </c>
      <c r="M404">
        <v>600</v>
      </c>
      <c r="N404">
        <v>600</v>
      </c>
      <c r="O404">
        <v>2.93</v>
      </c>
      <c r="P404">
        <v>13339.91</v>
      </c>
      <c r="Q404">
        <v>18875.330000000002</v>
      </c>
      <c r="R404">
        <v>5266.4</v>
      </c>
      <c r="S404">
        <v>34606.78</v>
      </c>
      <c r="T404">
        <v>0</v>
      </c>
      <c r="U404">
        <v>4462.05</v>
      </c>
      <c r="V404">
        <v>0</v>
      </c>
      <c r="W404" s="181">
        <f t="shared" si="102"/>
        <v>17801.96</v>
      </c>
      <c r="X404" s="181">
        <f t="shared" si="103"/>
        <v>29.669933333333333</v>
      </c>
      <c r="Y404" s="174">
        <v>76553.39</v>
      </c>
      <c r="Z404" s="181">
        <f t="shared" si="104"/>
        <v>127.58898333333333</v>
      </c>
      <c r="AA404" s="174">
        <v>3.8273941885525911E-3</v>
      </c>
      <c r="AB404" s="174">
        <v>17.42562935488553</v>
      </c>
      <c r="AC404" s="174">
        <v>24.656426057683401</v>
      </c>
      <c r="AD404" s="174">
        <v>6.8793818275062666</v>
      </c>
      <c r="AE404" s="174">
        <v>45.206071213828672</v>
      </c>
      <c r="AF404">
        <v>0</v>
      </c>
      <c r="AG404" s="106">
        <v>5.8286772146863779</v>
      </c>
      <c r="AH404" s="106">
        <v>0</v>
      </c>
      <c r="AI404" s="106">
        <v>100</v>
      </c>
      <c r="AJ404">
        <v>40.24</v>
      </c>
      <c r="AK404">
        <v>29.67</v>
      </c>
      <c r="AL404">
        <v>57.68</v>
      </c>
      <c r="AM404">
        <v>127.59</v>
      </c>
      <c r="AN404" t="s">
        <v>1064</v>
      </c>
      <c r="AO404">
        <v>9.9</v>
      </c>
      <c r="AP404">
        <v>8.33</v>
      </c>
      <c r="AQ404">
        <v>12.806699999999999</v>
      </c>
      <c r="AR404" t="s">
        <v>1071</v>
      </c>
      <c r="AS404" t="s">
        <v>1074</v>
      </c>
      <c r="AT404" t="s">
        <v>1076</v>
      </c>
      <c r="AU404" t="s">
        <v>1077</v>
      </c>
      <c r="AV404" t="s">
        <v>1079</v>
      </c>
      <c r="AW404" t="s">
        <v>1084</v>
      </c>
      <c r="AX404" s="65">
        <f t="shared" si="117"/>
        <v>583.5</v>
      </c>
      <c r="AY404" s="65">
        <v>2862.47</v>
      </c>
      <c r="AZ404" s="106">
        <v>721.52998446094091</v>
      </c>
      <c r="BA404" s="65">
        <f t="shared" si="105"/>
        <v>4167.4999844609411</v>
      </c>
      <c r="BB404" s="65">
        <f t="shared" si="106"/>
        <v>17080.430015539059</v>
      </c>
      <c r="BC404" s="65">
        <f t="shared" si="107"/>
        <v>2.93</v>
      </c>
      <c r="BD404" s="65">
        <f t="shared" si="108"/>
        <v>23558.230000000003</v>
      </c>
      <c r="BE404" s="65">
        <f t="shared" si="109"/>
        <v>31744.309999999998</v>
      </c>
      <c r="BF404" s="65">
        <f t="shared" si="110"/>
        <v>72385.890015539058</v>
      </c>
      <c r="BG404" s="66">
        <f t="shared" si="111"/>
        <v>595.35714063727733</v>
      </c>
      <c r="BH404" s="66">
        <f t="shared" si="112"/>
        <v>29.449017268170792</v>
      </c>
      <c r="BI404" s="66">
        <f t="shared" si="113"/>
        <v>4.8833333333333333E-3</v>
      </c>
      <c r="BJ404" s="66">
        <f t="shared" si="114"/>
        <v>40.617637931034487</v>
      </c>
      <c r="BK404" s="66">
        <f t="shared" si="115"/>
        <v>54.731568965517241</v>
      </c>
      <c r="BL404" s="66">
        <f t="shared" si="116"/>
        <v>124.80325864748113</v>
      </c>
      <c r="BM404" s="207">
        <f t="shared" si="118"/>
        <v>39873.18</v>
      </c>
    </row>
    <row r="405" spans="1:65" x14ac:dyDescent="0.35">
      <c r="A405" s="1">
        <v>570</v>
      </c>
      <c r="B405">
        <v>49</v>
      </c>
      <c r="C405" t="s">
        <v>37</v>
      </c>
      <c r="D405" t="s">
        <v>1618</v>
      </c>
      <c r="E405" s="6" t="s">
        <v>1107</v>
      </c>
      <c r="F405" s="7" t="s">
        <v>1108</v>
      </c>
      <c r="G405" s="6">
        <v>-30.03</v>
      </c>
      <c r="H405" s="6">
        <v>-51.23</v>
      </c>
      <c r="I405" s="6">
        <v>47</v>
      </c>
      <c r="J405" s="8">
        <v>23954.0527728093</v>
      </c>
      <c r="K405" t="s">
        <v>1166</v>
      </c>
      <c r="L405" t="s">
        <v>1062</v>
      </c>
      <c r="M405">
        <v>600</v>
      </c>
      <c r="N405">
        <v>600</v>
      </c>
      <c r="O405">
        <v>8.14</v>
      </c>
      <c r="P405">
        <v>14327.9</v>
      </c>
      <c r="Q405">
        <v>18875.330000000002</v>
      </c>
      <c r="R405">
        <v>5272.4</v>
      </c>
      <c r="S405">
        <v>34606.78</v>
      </c>
      <c r="T405">
        <v>0</v>
      </c>
      <c r="U405">
        <v>4462.05</v>
      </c>
      <c r="V405">
        <v>0</v>
      </c>
      <c r="W405" s="181">
        <f t="shared" si="102"/>
        <v>18789.95</v>
      </c>
      <c r="X405" s="181">
        <f t="shared" si="103"/>
        <v>31.316583333333334</v>
      </c>
      <c r="Y405" s="174">
        <v>77552.58</v>
      </c>
      <c r="Z405" s="181">
        <f t="shared" si="104"/>
        <v>129.2543</v>
      </c>
      <c r="AA405" s="174">
        <v>1.049610470728376E-2</v>
      </c>
      <c r="AB405" s="174">
        <v>18.475078456448511</v>
      </c>
      <c r="AC405" s="174">
        <v>24.338751850679891</v>
      </c>
      <c r="AD405" s="174">
        <v>6.7984843315335217</v>
      </c>
      <c r="AE405" s="174">
        <v>44.623634700483208</v>
      </c>
      <c r="AF405">
        <v>0</v>
      </c>
      <c r="AG405" s="106">
        <v>5.7535803451026384</v>
      </c>
      <c r="AH405" s="106">
        <v>0</v>
      </c>
      <c r="AI405" s="106">
        <v>100</v>
      </c>
      <c r="AJ405">
        <v>40.25</v>
      </c>
      <c r="AK405">
        <v>31.33</v>
      </c>
      <c r="AL405">
        <v>57.68</v>
      </c>
      <c r="AM405">
        <v>129.25</v>
      </c>
      <c r="AN405" t="s">
        <v>1065</v>
      </c>
      <c r="AO405">
        <v>9.9</v>
      </c>
      <c r="AP405">
        <v>8.33</v>
      </c>
      <c r="AQ405">
        <v>12.806699999999999</v>
      </c>
      <c r="AR405" t="s">
        <v>1071</v>
      </c>
      <c r="AS405" t="s">
        <v>1074</v>
      </c>
      <c r="AT405" t="s">
        <v>1076</v>
      </c>
      <c r="AU405" t="s">
        <v>1077</v>
      </c>
      <c r="AV405" t="s">
        <v>1079</v>
      </c>
      <c r="AW405" t="s">
        <v>1084</v>
      </c>
      <c r="AX405" s="65">
        <f t="shared" si="117"/>
        <v>583.5</v>
      </c>
      <c r="AY405" s="65">
        <v>2862.47</v>
      </c>
      <c r="AZ405" s="106">
        <v>766.16078264828525</v>
      </c>
      <c r="BA405" s="65">
        <f t="shared" si="105"/>
        <v>4212.1307826482853</v>
      </c>
      <c r="BB405" s="65">
        <f t="shared" si="106"/>
        <v>18023.789217351714</v>
      </c>
      <c r="BC405" s="65">
        <f t="shared" si="107"/>
        <v>8.14</v>
      </c>
      <c r="BD405" s="65">
        <f t="shared" si="108"/>
        <v>23564.230000000003</v>
      </c>
      <c r="BE405" s="65">
        <f t="shared" si="109"/>
        <v>31744.309999999998</v>
      </c>
      <c r="BF405" s="65">
        <f t="shared" si="110"/>
        <v>73340.449217351721</v>
      </c>
      <c r="BG405" s="66">
        <f t="shared" si="111"/>
        <v>601.73296894975499</v>
      </c>
      <c r="BH405" s="66">
        <f t="shared" si="112"/>
        <v>31.075498650606402</v>
      </c>
      <c r="BI405" s="66">
        <f t="shared" si="113"/>
        <v>1.3566666666666668E-2</v>
      </c>
      <c r="BJ405" s="66">
        <f t="shared" si="114"/>
        <v>40.627982758620696</v>
      </c>
      <c r="BK405" s="66">
        <f t="shared" si="115"/>
        <v>54.731568965517241</v>
      </c>
      <c r="BL405" s="66">
        <f t="shared" si="116"/>
        <v>126.44905037474435</v>
      </c>
      <c r="BM405" s="207">
        <f t="shared" si="118"/>
        <v>39879.18</v>
      </c>
    </row>
    <row r="406" spans="1:65" x14ac:dyDescent="0.35">
      <c r="A406" s="1">
        <v>571</v>
      </c>
      <c r="B406">
        <v>49</v>
      </c>
      <c r="C406" t="s">
        <v>37</v>
      </c>
      <c r="D406" t="s">
        <v>1619</v>
      </c>
      <c r="E406" s="6" t="s">
        <v>1109</v>
      </c>
      <c r="F406" s="7" t="s">
        <v>1110</v>
      </c>
      <c r="G406" s="6">
        <v>-15.37</v>
      </c>
      <c r="H406" s="6">
        <v>-48.78</v>
      </c>
      <c r="I406" s="6">
        <v>770</v>
      </c>
      <c r="J406" s="8">
        <v>31081.371963744201</v>
      </c>
      <c r="K406" t="s">
        <v>1166</v>
      </c>
      <c r="L406" t="s">
        <v>1062</v>
      </c>
      <c r="M406">
        <v>600</v>
      </c>
      <c r="N406">
        <v>600</v>
      </c>
      <c r="O406">
        <v>0</v>
      </c>
      <c r="P406">
        <v>18267.82</v>
      </c>
      <c r="Q406">
        <v>18875.330000000002</v>
      </c>
      <c r="R406">
        <v>5266.4</v>
      </c>
      <c r="S406">
        <v>34606.78</v>
      </c>
      <c r="T406">
        <v>0</v>
      </c>
      <c r="U406">
        <v>4462.05</v>
      </c>
      <c r="V406">
        <v>0</v>
      </c>
      <c r="W406" s="181">
        <f t="shared" si="102"/>
        <v>22729.87</v>
      </c>
      <c r="X406" s="181">
        <f t="shared" si="103"/>
        <v>37.883116666666666</v>
      </c>
      <c r="Y406" s="174">
        <v>81478.37</v>
      </c>
      <c r="Z406" s="181">
        <f t="shared" si="104"/>
        <v>135.79728333333333</v>
      </c>
      <c r="AA406" s="174">
        <v>0</v>
      </c>
      <c r="AB406" s="174">
        <v>22.420453428314779</v>
      </c>
      <c r="AC406" s="174">
        <v>23.166062354953841</v>
      </c>
      <c r="AD406" s="174">
        <v>6.4635559106054767</v>
      </c>
      <c r="AE406" s="174">
        <v>42.473579184266939</v>
      </c>
      <c r="AF406">
        <v>0</v>
      </c>
      <c r="AG406" s="106">
        <v>5.4763613950549086</v>
      </c>
      <c r="AH406" s="106">
        <v>0</v>
      </c>
      <c r="AI406" s="106">
        <v>100</v>
      </c>
      <c r="AJ406">
        <v>40.24</v>
      </c>
      <c r="AK406">
        <v>37.880000000000003</v>
      </c>
      <c r="AL406">
        <v>57.68</v>
      </c>
      <c r="AM406">
        <v>135.80000000000001</v>
      </c>
      <c r="AN406" t="s">
        <v>1066</v>
      </c>
      <c r="AO406">
        <v>9.9</v>
      </c>
      <c r="AP406">
        <v>8.33</v>
      </c>
      <c r="AQ406">
        <v>12.806699999999999</v>
      </c>
      <c r="AR406" t="s">
        <v>1071</v>
      </c>
      <c r="AS406" t="s">
        <v>1074</v>
      </c>
      <c r="AT406" t="s">
        <v>1076</v>
      </c>
      <c r="AU406" t="s">
        <v>1077</v>
      </c>
      <c r="AV406" t="s">
        <v>1079</v>
      </c>
      <c r="AW406" t="s">
        <v>1084</v>
      </c>
      <c r="AX406" s="65">
        <f t="shared" si="117"/>
        <v>583.5</v>
      </c>
      <c r="AY406" s="65">
        <v>2862.47</v>
      </c>
      <c r="AZ406" s="106">
        <v>953.8369955443103</v>
      </c>
      <c r="BA406" s="65">
        <f t="shared" si="105"/>
        <v>4399.8069955443098</v>
      </c>
      <c r="BB406" s="65">
        <f t="shared" si="106"/>
        <v>21776.03300445569</v>
      </c>
      <c r="BC406" s="65">
        <f t="shared" si="107"/>
        <v>0</v>
      </c>
      <c r="BD406" s="65">
        <f t="shared" si="108"/>
        <v>23558.230000000003</v>
      </c>
      <c r="BE406" s="65">
        <f t="shared" si="109"/>
        <v>31744.309999999998</v>
      </c>
      <c r="BF406" s="65">
        <f t="shared" si="110"/>
        <v>77078.563004455689</v>
      </c>
      <c r="BG406" s="66">
        <f t="shared" si="111"/>
        <v>628.54385650632992</v>
      </c>
      <c r="BH406" s="66">
        <f t="shared" si="112"/>
        <v>37.544884490440843</v>
      </c>
      <c r="BI406" s="66">
        <f t="shared" si="113"/>
        <v>0</v>
      </c>
      <c r="BJ406" s="66">
        <f t="shared" si="114"/>
        <v>40.617637931034487</v>
      </c>
      <c r="BK406" s="66">
        <f t="shared" si="115"/>
        <v>54.731568965517241</v>
      </c>
      <c r="BL406" s="66">
        <f t="shared" si="116"/>
        <v>132.89407414561325</v>
      </c>
      <c r="BM406" s="207">
        <f t="shared" si="118"/>
        <v>39873.18</v>
      </c>
    </row>
    <row r="407" spans="1:65" x14ac:dyDescent="0.35">
      <c r="A407" s="1">
        <v>572</v>
      </c>
      <c r="B407">
        <v>49</v>
      </c>
      <c r="C407" t="s">
        <v>37</v>
      </c>
      <c r="D407" t="s">
        <v>1620</v>
      </c>
      <c r="E407" s="6" t="s">
        <v>1111</v>
      </c>
      <c r="F407" s="7" t="s">
        <v>1112</v>
      </c>
      <c r="G407" s="6">
        <v>-22.86</v>
      </c>
      <c r="H407" s="6">
        <v>-43.41</v>
      </c>
      <c r="I407" s="6">
        <v>45</v>
      </c>
      <c r="J407" s="8">
        <v>45016.2336447989</v>
      </c>
      <c r="K407" t="s">
        <v>1166</v>
      </c>
      <c r="L407" t="s">
        <v>1062</v>
      </c>
      <c r="M407">
        <v>600</v>
      </c>
      <c r="N407">
        <v>600</v>
      </c>
      <c r="O407">
        <v>0</v>
      </c>
      <c r="P407">
        <v>17862.509999999998</v>
      </c>
      <c r="Q407">
        <v>18875.330000000002</v>
      </c>
      <c r="R407">
        <v>5262.4</v>
      </c>
      <c r="S407">
        <v>34606.78</v>
      </c>
      <c r="T407">
        <v>0</v>
      </c>
      <c r="U407">
        <v>4462.05</v>
      </c>
      <c r="V407">
        <v>0</v>
      </c>
      <c r="W407" s="181">
        <f t="shared" si="102"/>
        <v>22324.559999999998</v>
      </c>
      <c r="X407" s="181">
        <f t="shared" si="103"/>
        <v>37.207599999999999</v>
      </c>
      <c r="Y407" s="174">
        <v>81069.06</v>
      </c>
      <c r="Z407" s="181">
        <f t="shared" si="104"/>
        <v>135.11509999999998</v>
      </c>
      <c r="AA407" s="174">
        <v>0</v>
      </c>
      <c r="AB407" s="174">
        <v>22.033695715726811</v>
      </c>
      <c r="AC407" s="174">
        <v>23.283025608043321</v>
      </c>
      <c r="AD407" s="174">
        <v>6.4912557269074052</v>
      </c>
      <c r="AE407" s="174">
        <v>42.688024259810092</v>
      </c>
      <c r="AF407">
        <v>0</v>
      </c>
      <c r="AG407" s="106">
        <v>5.5040110246745186</v>
      </c>
      <c r="AH407" s="106">
        <v>0</v>
      </c>
      <c r="AI407" s="106">
        <v>100</v>
      </c>
      <c r="AJ407">
        <v>40.229999999999997</v>
      </c>
      <c r="AK407">
        <v>37.21</v>
      </c>
      <c r="AL407">
        <v>57.68</v>
      </c>
      <c r="AM407">
        <v>135.12</v>
      </c>
      <c r="AN407" t="s">
        <v>1067</v>
      </c>
      <c r="AO407">
        <v>9.9</v>
      </c>
      <c r="AP407">
        <v>8.33</v>
      </c>
      <c r="AQ407">
        <v>12.806699999999999</v>
      </c>
      <c r="AR407" t="s">
        <v>1071</v>
      </c>
      <c r="AS407" t="s">
        <v>1074</v>
      </c>
      <c r="AT407" t="s">
        <v>1076</v>
      </c>
      <c r="AU407" t="s">
        <v>1077</v>
      </c>
      <c r="AV407" t="s">
        <v>1079</v>
      </c>
      <c r="AW407" t="s">
        <v>1084</v>
      </c>
      <c r="AX407" s="65">
        <f t="shared" si="117"/>
        <v>583.5</v>
      </c>
      <c r="AY407" s="65">
        <v>2862.47</v>
      </c>
      <c r="AZ407" s="106">
        <v>939.82878008620469</v>
      </c>
      <c r="BA407" s="65">
        <f t="shared" si="105"/>
        <v>4385.7987800862047</v>
      </c>
      <c r="BB407" s="65">
        <f t="shared" si="106"/>
        <v>21384.731219913792</v>
      </c>
      <c r="BC407" s="65">
        <f t="shared" si="107"/>
        <v>0</v>
      </c>
      <c r="BD407" s="65">
        <f t="shared" si="108"/>
        <v>23554.230000000003</v>
      </c>
      <c r="BE407" s="65">
        <f t="shared" si="109"/>
        <v>31744.309999999998</v>
      </c>
      <c r="BF407" s="65">
        <f t="shared" si="110"/>
        <v>76683.261219913795</v>
      </c>
      <c r="BG407" s="66">
        <f t="shared" si="111"/>
        <v>626.54268286945785</v>
      </c>
      <c r="BH407" s="66">
        <f t="shared" si="112"/>
        <v>36.870226241230675</v>
      </c>
      <c r="BI407" s="66">
        <f t="shared" si="113"/>
        <v>0</v>
      </c>
      <c r="BJ407" s="66">
        <f t="shared" si="114"/>
        <v>40.610741379310348</v>
      </c>
      <c r="BK407" s="66">
        <f t="shared" si="115"/>
        <v>54.731568965517241</v>
      </c>
      <c r="BL407" s="66">
        <f t="shared" si="116"/>
        <v>132.21251934467895</v>
      </c>
      <c r="BM407" s="207">
        <f t="shared" si="118"/>
        <v>39869.18</v>
      </c>
    </row>
    <row r="408" spans="1:65" x14ac:dyDescent="0.35">
      <c r="A408" s="1">
        <v>573</v>
      </c>
      <c r="B408">
        <v>49</v>
      </c>
      <c r="C408" t="s">
        <v>37</v>
      </c>
      <c r="D408" t="s">
        <v>1621</v>
      </c>
      <c r="E408" s="6" t="s">
        <v>1113</v>
      </c>
      <c r="F408" s="7" t="s">
        <v>1114</v>
      </c>
      <c r="G408" s="6">
        <v>-20.32</v>
      </c>
      <c r="H408" s="6">
        <v>-40.340000000000003</v>
      </c>
      <c r="I408" s="6">
        <v>9</v>
      </c>
      <c r="J408" s="8">
        <v>54061.366139626101</v>
      </c>
      <c r="K408" t="s">
        <v>1166</v>
      </c>
      <c r="L408" t="s">
        <v>1062</v>
      </c>
      <c r="M408">
        <v>600</v>
      </c>
      <c r="N408">
        <v>600</v>
      </c>
      <c r="O408">
        <v>0</v>
      </c>
      <c r="P408">
        <v>18769.02</v>
      </c>
      <c r="Q408">
        <v>18875.330000000002</v>
      </c>
      <c r="R408">
        <v>5264.2</v>
      </c>
      <c r="S408">
        <v>34606.78</v>
      </c>
      <c r="T408">
        <v>0</v>
      </c>
      <c r="U408">
        <v>4462.05</v>
      </c>
      <c r="V408">
        <v>0</v>
      </c>
      <c r="W408" s="181">
        <f t="shared" si="102"/>
        <v>23231.07</v>
      </c>
      <c r="X408" s="181">
        <f t="shared" si="103"/>
        <v>38.718449999999997</v>
      </c>
      <c r="Y408" s="174">
        <v>81977.37</v>
      </c>
      <c r="Z408" s="181">
        <f t="shared" si="104"/>
        <v>136.62895</v>
      </c>
      <c r="AA408" s="174">
        <v>0</v>
      </c>
      <c r="AB408" s="174">
        <v>22.89536734345101</v>
      </c>
      <c r="AC408" s="174">
        <v>23.025049474019479</v>
      </c>
      <c r="AD408" s="174">
        <v>6.4215282827443723</v>
      </c>
      <c r="AE408" s="174">
        <v>42.215040565463383</v>
      </c>
      <c r="AF408">
        <v>0</v>
      </c>
      <c r="AG408" s="106">
        <v>5.4430265328102143</v>
      </c>
      <c r="AH408" s="106">
        <v>0</v>
      </c>
      <c r="AI408" s="106">
        <v>100</v>
      </c>
      <c r="AJ408">
        <v>40.229999999999997</v>
      </c>
      <c r="AK408">
        <v>38.72</v>
      </c>
      <c r="AL408">
        <v>57.68</v>
      </c>
      <c r="AM408">
        <v>136.63</v>
      </c>
      <c r="AN408" t="s">
        <v>1068</v>
      </c>
      <c r="AO408">
        <v>9.9</v>
      </c>
      <c r="AP408">
        <v>8.33</v>
      </c>
      <c r="AQ408">
        <v>12.806699999999999</v>
      </c>
      <c r="AR408" t="s">
        <v>1071</v>
      </c>
      <c r="AS408" t="s">
        <v>1074</v>
      </c>
      <c r="AT408" t="s">
        <v>1076</v>
      </c>
      <c r="AU408" t="s">
        <v>1077</v>
      </c>
      <c r="AV408" t="s">
        <v>1079</v>
      </c>
      <c r="AW408" t="s">
        <v>1084</v>
      </c>
      <c r="AX408" s="65">
        <f t="shared" si="117"/>
        <v>583.5</v>
      </c>
      <c r="AY408" s="65">
        <v>2862.47</v>
      </c>
      <c r="AZ408" s="106">
        <v>976.68351624824913</v>
      </c>
      <c r="BA408" s="65">
        <f t="shared" si="105"/>
        <v>4422.6535162482487</v>
      </c>
      <c r="BB408" s="65">
        <f t="shared" si="106"/>
        <v>22254.38648375175</v>
      </c>
      <c r="BC408" s="65">
        <f t="shared" si="107"/>
        <v>0</v>
      </c>
      <c r="BD408" s="65">
        <f t="shared" si="108"/>
        <v>23556.030000000002</v>
      </c>
      <c r="BE408" s="65">
        <f t="shared" si="109"/>
        <v>31744.309999999998</v>
      </c>
      <c r="BF408" s="65">
        <f t="shared" si="110"/>
        <v>77554.716483751748</v>
      </c>
      <c r="BG408" s="66">
        <f t="shared" si="111"/>
        <v>631.8076451783212</v>
      </c>
      <c r="BH408" s="66">
        <f t="shared" si="112"/>
        <v>38.369631868537503</v>
      </c>
      <c r="BI408" s="66">
        <f t="shared" si="113"/>
        <v>0</v>
      </c>
      <c r="BJ408" s="66">
        <f t="shared" si="114"/>
        <v>40.613844827586213</v>
      </c>
      <c r="BK408" s="66">
        <f t="shared" si="115"/>
        <v>54.731568965517241</v>
      </c>
      <c r="BL408" s="66">
        <f t="shared" si="116"/>
        <v>133.71502842026163</v>
      </c>
      <c r="BM408" s="207">
        <f t="shared" si="118"/>
        <v>39870.979999999996</v>
      </c>
    </row>
    <row r="409" spans="1:65" x14ac:dyDescent="0.35">
      <c r="A409" s="1">
        <v>574</v>
      </c>
      <c r="B409">
        <v>49</v>
      </c>
      <c r="C409" t="s">
        <v>37</v>
      </c>
      <c r="D409" t="s">
        <v>1622</v>
      </c>
      <c r="E409" s="6" t="s">
        <v>1115</v>
      </c>
      <c r="F409" s="7" t="s">
        <v>1116</v>
      </c>
      <c r="G409" s="6">
        <v>-8.0500000000000007</v>
      </c>
      <c r="H409" s="6">
        <v>-34.880000000000003</v>
      </c>
      <c r="I409" s="6">
        <v>10</v>
      </c>
      <c r="J409" s="8">
        <v>63550.072249703</v>
      </c>
      <c r="K409" t="s">
        <v>1166</v>
      </c>
      <c r="L409" t="s">
        <v>1062</v>
      </c>
      <c r="M409">
        <v>600</v>
      </c>
      <c r="N409">
        <v>600</v>
      </c>
      <c r="O409">
        <v>0</v>
      </c>
      <c r="P409">
        <v>20606.86</v>
      </c>
      <c r="Q409">
        <v>18875.330000000002</v>
      </c>
      <c r="R409">
        <v>5250.2</v>
      </c>
      <c r="S409">
        <v>34606.78</v>
      </c>
      <c r="T409">
        <v>0</v>
      </c>
      <c r="U409">
        <v>4462.05</v>
      </c>
      <c r="V409">
        <v>0</v>
      </c>
      <c r="W409" s="181">
        <f t="shared" si="102"/>
        <v>25068.91</v>
      </c>
      <c r="X409" s="181">
        <f t="shared" si="103"/>
        <v>41.781516666666668</v>
      </c>
      <c r="Y409" s="174">
        <v>83801.210000000006</v>
      </c>
      <c r="Z409" s="181">
        <f t="shared" si="104"/>
        <v>139.66868333333335</v>
      </c>
      <c r="AA409" s="174">
        <v>0</v>
      </c>
      <c r="AB409" s="174">
        <v>24.590169998738681</v>
      </c>
      <c r="AC409" s="174">
        <v>22.523934916930202</v>
      </c>
      <c r="AD409" s="174">
        <v>6.2650646691139649</v>
      </c>
      <c r="AE409" s="174">
        <v>41.296277225591368</v>
      </c>
      <c r="AF409">
        <v>0</v>
      </c>
      <c r="AG409" s="106">
        <v>5.3245651226277042</v>
      </c>
      <c r="AH409" s="106">
        <v>0</v>
      </c>
      <c r="AI409" s="106">
        <v>100</v>
      </c>
      <c r="AJ409">
        <v>40.21</v>
      </c>
      <c r="AK409">
        <v>41.78</v>
      </c>
      <c r="AL409">
        <v>57.68</v>
      </c>
      <c r="AM409">
        <v>139.66999999999999</v>
      </c>
      <c r="AN409" t="s">
        <v>1069</v>
      </c>
      <c r="AO409">
        <v>9.9</v>
      </c>
      <c r="AP409">
        <v>8.33</v>
      </c>
      <c r="AQ409">
        <v>12.806699999999999</v>
      </c>
      <c r="AR409" t="s">
        <v>1071</v>
      </c>
      <c r="AS409" t="s">
        <v>1074</v>
      </c>
      <c r="AT409" t="s">
        <v>1076</v>
      </c>
      <c r="AU409" t="s">
        <v>1077</v>
      </c>
      <c r="AV409" t="s">
        <v>1079</v>
      </c>
      <c r="AW409" t="s">
        <v>1084</v>
      </c>
      <c r="AX409" s="65">
        <f t="shared" si="117"/>
        <v>583.5</v>
      </c>
      <c r="AY409" s="65">
        <v>2862.47</v>
      </c>
      <c r="AZ409" s="106">
        <v>1050.3868148914657</v>
      </c>
      <c r="BA409" s="65">
        <f t="shared" si="105"/>
        <v>4496.3568148914655</v>
      </c>
      <c r="BB409" s="65">
        <f t="shared" si="106"/>
        <v>24018.523185108534</v>
      </c>
      <c r="BC409" s="65">
        <f t="shared" si="107"/>
        <v>0</v>
      </c>
      <c r="BD409" s="65">
        <f t="shared" si="108"/>
        <v>23542.030000000002</v>
      </c>
      <c r="BE409" s="65">
        <f t="shared" si="109"/>
        <v>31744.309999999998</v>
      </c>
      <c r="BF409" s="65">
        <f t="shared" si="110"/>
        <v>79304.853185108543</v>
      </c>
      <c r="BG409" s="66">
        <f t="shared" si="111"/>
        <v>642.33668784163797</v>
      </c>
      <c r="BH409" s="66">
        <f t="shared" si="112"/>
        <v>41.411246870876781</v>
      </c>
      <c r="BI409" s="66">
        <f t="shared" si="113"/>
        <v>0</v>
      </c>
      <c r="BJ409" s="66">
        <f t="shared" si="114"/>
        <v>40.589706896551725</v>
      </c>
      <c r="BK409" s="66">
        <f t="shared" si="115"/>
        <v>54.731568965517241</v>
      </c>
      <c r="BL409" s="66">
        <f t="shared" si="116"/>
        <v>136.73250549156646</v>
      </c>
      <c r="BM409" s="207">
        <f t="shared" si="118"/>
        <v>39856.979999999996</v>
      </c>
    </row>
    <row r="410" spans="1:65" x14ac:dyDescent="0.35">
      <c r="A410" s="1">
        <v>575</v>
      </c>
      <c r="B410">
        <v>49</v>
      </c>
      <c r="C410" t="s">
        <v>37</v>
      </c>
      <c r="D410" t="s">
        <v>1623</v>
      </c>
      <c r="E410" s="6" t="s">
        <v>1117</v>
      </c>
      <c r="F410" s="7" t="s">
        <v>1118</v>
      </c>
      <c r="G410" s="6">
        <v>-3.8</v>
      </c>
      <c r="H410" s="6">
        <v>-38.53</v>
      </c>
      <c r="I410" s="6">
        <v>41</v>
      </c>
      <c r="J410" s="8">
        <v>71394.000753582499</v>
      </c>
      <c r="K410" t="s">
        <v>1166</v>
      </c>
      <c r="L410" t="s">
        <v>1062</v>
      </c>
      <c r="M410">
        <v>600</v>
      </c>
      <c r="N410">
        <v>600</v>
      </c>
      <c r="O410">
        <v>0</v>
      </c>
      <c r="P410">
        <v>20891.099999999999</v>
      </c>
      <c r="Q410">
        <v>18875.330000000002</v>
      </c>
      <c r="R410">
        <v>5255.2</v>
      </c>
      <c r="S410">
        <v>34606.78</v>
      </c>
      <c r="T410">
        <v>0</v>
      </c>
      <c r="U410">
        <v>4462.05</v>
      </c>
      <c r="V410">
        <v>0</v>
      </c>
      <c r="W410" s="181">
        <f t="shared" si="102"/>
        <v>25353.149999999998</v>
      </c>
      <c r="X410" s="181">
        <f t="shared" si="103"/>
        <v>42.255249999999997</v>
      </c>
      <c r="Y410" s="174">
        <v>84090.45</v>
      </c>
      <c r="Z410" s="181">
        <f t="shared" si="104"/>
        <v>140.15074999999999</v>
      </c>
      <c r="AA410" s="174">
        <v>0</v>
      </c>
      <c r="AB410" s="174">
        <v>24.843605902929522</v>
      </c>
      <c r="AC410" s="174">
        <v>22.446460923921801</v>
      </c>
      <c r="AD410" s="174">
        <v>6.2494611457067952</v>
      </c>
      <c r="AE410" s="174">
        <v>41.154233328517087</v>
      </c>
      <c r="AF410">
        <v>0</v>
      </c>
      <c r="AG410" s="106">
        <v>5.3062505908816036</v>
      </c>
      <c r="AH410" s="106">
        <v>0</v>
      </c>
      <c r="AI410" s="106">
        <v>100</v>
      </c>
      <c r="AJ410">
        <v>40.22</v>
      </c>
      <c r="AK410">
        <v>42.26</v>
      </c>
      <c r="AL410">
        <v>57.68</v>
      </c>
      <c r="AM410">
        <v>140.15</v>
      </c>
      <c r="AN410" t="s">
        <v>1070</v>
      </c>
      <c r="AO410">
        <v>9.9</v>
      </c>
      <c r="AP410">
        <v>8.33</v>
      </c>
      <c r="AQ410">
        <v>12.806699999999999</v>
      </c>
      <c r="AR410" t="s">
        <v>1071</v>
      </c>
      <c r="AS410" t="s">
        <v>1074</v>
      </c>
      <c r="AT410" t="s">
        <v>1076</v>
      </c>
      <c r="AU410" t="s">
        <v>1077</v>
      </c>
      <c r="AV410" t="s">
        <v>1079</v>
      </c>
      <c r="AW410" t="s">
        <v>1084</v>
      </c>
      <c r="AX410" s="65">
        <f t="shared" si="117"/>
        <v>583.5</v>
      </c>
      <c r="AY410" s="65">
        <v>2862.47</v>
      </c>
      <c r="AZ410" s="106">
        <v>1059.4404890972437</v>
      </c>
      <c r="BA410" s="65">
        <f t="shared" si="105"/>
        <v>4505.410489097243</v>
      </c>
      <c r="BB410" s="65">
        <f t="shared" si="106"/>
        <v>24293.709510902754</v>
      </c>
      <c r="BC410" s="65">
        <f t="shared" si="107"/>
        <v>0</v>
      </c>
      <c r="BD410" s="65">
        <f t="shared" si="108"/>
        <v>23547.030000000002</v>
      </c>
      <c r="BE410" s="65">
        <f t="shared" si="109"/>
        <v>31744.309999999998</v>
      </c>
      <c r="BF410" s="65">
        <f t="shared" si="110"/>
        <v>79585.03951090276</v>
      </c>
      <c r="BG410" s="66">
        <f t="shared" si="111"/>
        <v>643.63006987103472</v>
      </c>
      <c r="BH410" s="66">
        <f t="shared" si="112"/>
        <v>41.885706053280607</v>
      </c>
      <c r="BI410" s="66">
        <f t="shared" si="113"/>
        <v>0</v>
      </c>
      <c r="BJ410" s="66">
        <f t="shared" si="114"/>
        <v>40.598327586206899</v>
      </c>
      <c r="BK410" s="66">
        <f t="shared" si="115"/>
        <v>54.731568965517241</v>
      </c>
      <c r="BL410" s="66">
        <f t="shared" si="116"/>
        <v>137.21558536362545</v>
      </c>
      <c r="BM410" s="207">
        <f t="shared" si="118"/>
        <v>39861.979999999996</v>
      </c>
    </row>
    <row r="411" spans="1:65" x14ac:dyDescent="0.35">
      <c r="A411" s="1">
        <v>584</v>
      </c>
      <c r="B411">
        <v>50</v>
      </c>
      <c r="C411" t="s">
        <v>37</v>
      </c>
      <c r="D411" t="s">
        <v>1624</v>
      </c>
      <c r="E411" s="6" t="s">
        <v>1104</v>
      </c>
      <c r="F411" s="7" t="s">
        <v>1105</v>
      </c>
      <c r="G411" s="6">
        <v>-22.74</v>
      </c>
      <c r="H411" s="6">
        <v>-45.59</v>
      </c>
      <c r="I411" s="6">
        <v>1642</v>
      </c>
      <c r="J411" s="8">
        <v>3495.45982983364</v>
      </c>
      <c r="K411" t="s">
        <v>1166</v>
      </c>
      <c r="L411" t="s">
        <v>1062</v>
      </c>
      <c r="M411">
        <v>600</v>
      </c>
      <c r="N411">
        <v>600</v>
      </c>
      <c r="O411">
        <v>272.10000000000002</v>
      </c>
      <c r="P411">
        <v>8654.3700000000008</v>
      </c>
      <c r="Q411">
        <v>18875.330000000002</v>
      </c>
      <c r="R411">
        <v>5265.2</v>
      </c>
      <c r="S411">
        <v>34606.78</v>
      </c>
      <c r="T411">
        <v>0</v>
      </c>
      <c r="U411">
        <v>4744.55</v>
      </c>
      <c r="V411">
        <v>0</v>
      </c>
      <c r="W411" s="181">
        <f t="shared" si="102"/>
        <v>13398.920000000002</v>
      </c>
      <c r="X411" s="181">
        <f t="shared" si="103"/>
        <v>22.331533333333336</v>
      </c>
      <c r="Y411" s="174">
        <v>72418.320000000007</v>
      </c>
      <c r="Z411" s="181">
        <f t="shared" si="104"/>
        <v>120.69720000000001</v>
      </c>
      <c r="AA411" s="174">
        <v>0.37573365413613569</v>
      </c>
      <c r="AB411" s="174">
        <v>11.9505257785599</v>
      </c>
      <c r="AC411" s="174">
        <v>26.064302513507631</v>
      </c>
      <c r="AD411" s="174">
        <v>7.2705359638279372</v>
      </c>
      <c r="AE411" s="174">
        <v>47.787327847428656</v>
      </c>
      <c r="AF411">
        <v>0</v>
      </c>
      <c r="AG411" s="106">
        <v>6.5515880512003033</v>
      </c>
      <c r="AH411" s="106">
        <v>0</v>
      </c>
      <c r="AI411" s="106">
        <v>100</v>
      </c>
      <c r="AJ411">
        <v>40.229999999999997</v>
      </c>
      <c r="AK411">
        <v>22.79</v>
      </c>
      <c r="AL411">
        <v>57.68</v>
      </c>
      <c r="AM411">
        <v>120.7</v>
      </c>
      <c r="AN411" t="s">
        <v>1063</v>
      </c>
      <c r="AO411">
        <v>9.9</v>
      </c>
      <c r="AP411">
        <v>8.33</v>
      </c>
      <c r="AQ411">
        <v>12.806699999999999</v>
      </c>
      <c r="AR411" t="s">
        <v>1071</v>
      </c>
      <c r="AS411" t="s">
        <v>1074</v>
      </c>
      <c r="AT411" t="s">
        <v>1076</v>
      </c>
      <c r="AU411" t="s">
        <v>1077</v>
      </c>
      <c r="AV411" t="s">
        <v>1082</v>
      </c>
      <c r="AW411" t="s">
        <v>1083</v>
      </c>
      <c r="AX411" s="65">
        <f t="shared" si="117"/>
        <v>583.5</v>
      </c>
      <c r="AY411" s="65">
        <v>2862.47</v>
      </c>
      <c r="AZ411" s="106">
        <v>540.58509400345201</v>
      </c>
      <c r="BA411" s="65">
        <f t="shared" si="105"/>
        <v>3986.5550940034518</v>
      </c>
      <c r="BB411" s="65">
        <f t="shared" si="106"/>
        <v>12858.334905996549</v>
      </c>
      <c r="BC411" s="65">
        <f t="shared" si="107"/>
        <v>272.10000000000002</v>
      </c>
      <c r="BD411" s="65">
        <f t="shared" si="108"/>
        <v>23557.030000000002</v>
      </c>
      <c r="BE411" s="65">
        <f t="shared" si="109"/>
        <v>31744.309999999998</v>
      </c>
      <c r="BF411" s="65">
        <f t="shared" si="110"/>
        <v>68431.764905996562</v>
      </c>
      <c r="BG411" s="66">
        <f t="shared" si="111"/>
        <v>569.50787057192167</v>
      </c>
      <c r="BH411" s="66">
        <f t="shared" si="112"/>
        <v>22.169542941373361</v>
      </c>
      <c r="BI411" s="66">
        <f t="shared" si="113"/>
        <v>0.45350000000000001</v>
      </c>
      <c r="BJ411" s="66">
        <f t="shared" si="114"/>
        <v>40.615568965517248</v>
      </c>
      <c r="BK411" s="66">
        <f t="shared" si="115"/>
        <v>54.731568965517241</v>
      </c>
      <c r="BL411" s="66">
        <f t="shared" si="116"/>
        <v>117.98580156206305</v>
      </c>
      <c r="BM411" s="207">
        <f t="shared" si="118"/>
        <v>39871.979999999996</v>
      </c>
    </row>
    <row r="412" spans="1:65" x14ac:dyDescent="0.35">
      <c r="A412" s="1">
        <v>585</v>
      </c>
      <c r="B412">
        <v>50</v>
      </c>
      <c r="C412" t="s">
        <v>37</v>
      </c>
      <c r="D412" t="s">
        <v>1625</v>
      </c>
      <c r="E412" s="6" t="s">
        <v>1104</v>
      </c>
      <c r="F412" s="7" t="s">
        <v>1106</v>
      </c>
      <c r="G412" s="6">
        <v>-23.85</v>
      </c>
      <c r="H412" s="6">
        <v>-46.64</v>
      </c>
      <c r="I412" s="6">
        <v>792</v>
      </c>
      <c r="J412" s="8">
        <v>14172.2970393051</v>
      </c>
      <c r="K412" t="s">
        <v>1166</v>
      </c>
      <c r="L412" t="s">
        <v>1062</v>
      </c>
      <c r="M412">
        <v>600</v>
      </c>
      <c r="N412">
        <v>600</v>
      </c>
      <c r="O412">
        <v>50.36</v>
      </c>
      <c r="P412">
        <v>12137.02</v>
      </c>
      <c r="Q412">
        <v>18875.330000000002</v>
      </c>
      <c r="R412">
        <v>5266.4</v>
      </c>
      <c r="S412">
        <v>34606.78</v>
      </c>
      <c r="T412">
        <v>0</v>
      </c>
      <c r="U412">
        <v>4744.55</v>
      </c>
      <c r="V412">
        <v>0</v>
      </c>
      <c r="W412" s="181">
        <f t="shared" si="102"/>
        <v>16881.57</v>
      </c>
      <c r="X412" s="181">
        <f t="shared" si="103"/>
        <v>28.135950000000001</v>
      </c>
      <c r="Y412" s="174">
        <v>75680.44</v>
      </c>
      <c r="Z412" s="181">
        <f t="shared" si="104"/>
        <v>126.13406666666667</v>
      </c>
      <c r="AA412" s="174">
        <v>6.6542953502913033E-2</v>
      </c>
      <c r="AB412" s="174">
        <v>16.037195344001699</v>
      </c>
      <c r="AC412" s="174">
        <v>24.940830153735899</v>
      </c>
      <c r="AD412" s="174">
        <v>6.9587333266032809</v>
      </c>
      <c r="AE412" s="174">
        <v>45.727508983827263</v>
      </c>
      <c r="AF412">
        <v>0</v>
      </c>
      <c r="AG412" s="106">
        <v>6.269189238328952</v>
      </c>
      <c r="AH412" s="106">
        <v>0</v>
      </c>
      <c r="AI412" s="106">
        <v>100</v>
      </c>
      <c r="AJ412">
        <v>40.24</v>
      </c>
      <c r="AK412">
        <v>28.22</v>
      </c>
      <c r="AL412">
        <v>57.68</v>
      </c>
      <c r="AM412">
        <v>126.13</v>
      </c>
      <c r="AN412" t="s">
        <v>1064</v>
      </c>
      <c r="AO412">
        <v>9.9</v>
      </c>
      <c r="AP412">
        <v>8.33</v>
      </c>
      <c r="AQ412">
        <v>12.806699999999999</v>
      </c>
      <c r="AR412" t="s">
        <v>1071</v>
      </c>
      <c r="AS412" t="s">
        <v>1074</v>
      </c>
      <c r="AT412" t="s">
        <v>1076</v>
      </c>
      <c r="AU412" t="s">
        <v>1077</v>
      </c>
      <c r="AV412" t="s">
        <v>1082</v>
      </c>
      <c r="AW412" t="s">
        <v>1083</v>
      </c>
      <c r="AX412" s="65">
        <f t="shared" si="117"/>
        <v>583.5</v>
      </c>
      <c r="AY412" s="65">
        <v>2862.47</v>
      </c>
      <c r="AZ412" s="106">
        <v>725.96463954743524</v>
      </c>
      <c r="BA412" s="65">
        <f t="shared" si="105"/>
        <v>4171.9346395474349</v>
      </c>
      <c r="BB412" s="65">
        <f t="shared" si="106"/>
        <v>16155.605360452564</v>
      </c>
      <c r="BC412" s="65">
        <f t="shared" si="107"/>
        <v>50.36</v>
      </c>
      <c r="BD412" s="65">
        <f t="shared" si="108"/>
        <v>23558.230000000003</v>
      </c>
      <c r="BE412" s="65">
        <f t="shared" si="109"/>
        <v>31744.309999999998</v>
      </c>
      <c r="BF412" s="65">
        <f t="shared" si="110"/>
        <v>71508.505360452575</v>
      </c>
      <c r="BG412" s="66">
        <f t="shared" si="111"/>
        <v>595.99066279249075</v>
      </c>
      <c r="BH412" s="66">
        <f t="shared" si="112"/>
        <v>27.854492000780283</v>
      </c>
      <c r="BI412" s="66">
        <f t="shared" si="113"/>
        <v>8.3933333333333332E-2</v>
      </c>
      <c r="BJ412" s="66">
        <f t="shared" si="114"/>
        <v>40.617637931034487</v>
      </c>
      <c r="BK412" s="66">
        <f t="shared" si="115"/>
        <v>54.731568965517241</v>
      </c>
      <c r="BL412" s="66">
        <f t="shared" si="116"/>
        <v>123.29052648353893</v>
      </c>
      <c r="BM412" s="207">
        <f t="shared" si="118"/>
        <v>39873.18</v>
      </c>
    </row>
    <row r="413" spans="1:65" x14ac:dyDescent="0.35">
      <c r="A413" s="1">
        <v>586</v>
      </c>
      <c r="B413">
        <v>50</v>
      </c>
      <c r="C413" t="s">
        <v>37</v>
      </c>
      <c r="D413" t="s">
        <v>1626</v>
      </c>
      <c r="E413" s="6" t="s">
        <v>1107</v>
      </c>
      <c r="F413" s="7" t="s">
        <v>1108</v>
      </c>
      <c r="G413" s="6">
        <v>-30.03</v>
      </c>
      <c r="H413" s="6">
        <v>-51.23</v>
      </c>
      <c r="I413" s="6">
        <v>47</v>
      </c>
      <c r="J413" s="8">
        <v>23954.0527728093</v>
      </c>
      <c r="K413" t="s">
        <v>1166</v>
      </c>
      <c r="L413" t="s">
        <v>1062</v>
      </c>
      <c r="M413">
        <v>600</v>
      </c>
      <c r="N413">
        <v>600</v>
      </c>
      <c r="O413">
        <v>95.53</v>
      </c>
      <c r="P413">
        <v>13673.64</v>
      </c>
      <c r="Q413">
        <v>18875.330000000002</v>
      </c>
      <c r="R413">
        <v>5272.4</v>
      </c>
      <c r="S413">
        <v>34606.78</v>
      </c>
      <c r="T413">
        <v>0</v>
      </c>
      <c r="U413">
        <v>4744.55</v>
      </c>
      <c r="V413">
        <v>0</v>
      </c>
      <c r="W413" s="181">
        <f t="shared" si="102"/>
        <v>18418.189999999999</v>
      </c>
      <c r="X413" s="181">
        <f t="shared" si="103"/>
        <v>30.696983333333332</v>
      </c>
      <c r="Y413" s="174">
        <v>77268.22</v>
      </c>
      <c r="Z413" s="181">
        <f t="shared" si="104"/>
        <v>128.78036666666668</v>
      </c>
      <c r="AA413" s="174">
        <v>0.1236342703377922</v>
      </c>
      <c r="AB413" s="174">
        <v>17.696331040109371</v>
      </c>
      <c r="AC413" s="174">
        <v>24.42832253674279</v>
      </c>
      <c r="AD413" s="174">
        <v>6.8235038933212113</v>
      </c>
      <c r="AE413" s="174">
        <v>44.787857155244417</v>
      </c>
      <c r="AF413">
        <v>0</v>
      </c>
      <c r="AG413" s="106">
        <v>6.140364046175776</v>
      </c>
      <c r="AH413" s="106">
        <v>0</v>
      </c>
      <c r="AI413" s="106">
        <v>100</v>
      </c>
      <c r="AJ413">
        <v>40.25</v>
      </c>
      <c r="AK413">
        <v>30.86</v>
      </c>
      <c r="AL413">
        <v>57.68</v>
      </c>
      <c r="AM413">
        <v>128.78</v>
      </c>
      <c r="AN413" t="s">
        <v>1065</v>
      </c>
      <c r="AO413">
        <v>9.9</v>
      </c>
      <c r="AP413">
        <v>8.33</v>
      </c>
      <c r="AQ413">
        <v>12.806699999999999</v>
      </c>
      <c r="AR413" t="s">
        <v>1071</v>
      </c>
      <c r="AS413" t="s">
        <v>1074</v>
      </c>
      <c r="AT413" t="s">
        <v>1076</v>
      </c>
      <c r="AU413" t="s">
        <v>1077</v>
      </c>
      <c r="AV413" t="s">
        <v>1082</v>
      </c>
      <c r="AW413" t="s">
        <v>1083</v>
      </c>
      <c r="AX413" s="65">
        <f t="shared" si="117"/>
        <v>583.5</v>
      </c>
      <c r="AY413" s="65">
        <v>2862.47</v>
      </c>
      <c r="AZ413" s="106">
        <v>767.2726876281547</v>
      </c>
      <c r="BA413" s="65">
        <f t="shared" si="105"/>
        <v>4213.2426876281543</v>
      </c>
      <c r="BB413" s="65">
        <f t="shared" si="106"/>
        <v>17650.917312371843</v>
      </c>
      <c r="BC413" s="65">
        <f t="shared" si="107"/>
        <v>95.53</v>
      </c>
      <c r="BD413" s="65">
        <f t="shared" si="108"/>
        <v>23564.230000000003</v>
      </c>
      <c r="BE413" s="65">
        <f t="shared" si="109"/>
        <v>31744.309999999998</v>
      </c>
      <c r="BF413" s="65">
        <f t="shared" si="110"/>
        <v>73054.977312371848</v>
      </c>
      <c r="BG413" s="66">
        <f t="shared" si="111"/>
        <v>601.8918125183078</v>
      </c>
      <c r="BH413" s="66">
        <f t="shared" si="112"/>
        <v>30.432616055813522</v>
      </c>
      <c r="BI413" s="66">
        <f t="shared" si="113"/>
        <v>0.15921666666666667</v>
      </c>
      <c r="BJ413" s="66">
        <f t="shared" si="114"/>
        <v>40.627982758620696</v>
      </c>
      <c r="BK413" s="66">
        <f t="shared" si="115"/>
        <v>54.731568965517241</v>
      </c>
      <c r="BL413" s="66">
        <f t="shared" si="116"/>
        <v>125.95685743512388</v>
      </c>
      <c r="BM413" s="207">
        <f t="shared" si="118"/>
        <v>39879.18</v>
      </c>
    </row>
    <row r="414" spans="1:65" x14ac:dyDescent="0.35">
      <c r="A414" s="1">
        <v>587</v>
      </c>
      <c r="B414">
        <v>50</v>
      </c>
      <c r="C414" t="s">
        <v>37</v>
      </c>
      <c r="D414" t="s">
        <v>1627</v>
      </c>
      <c r="E414" s="6" t="s">
        <v>1109</v>
      </c>
      <c r="F414" s="7" t="s">
        <v>1110</v>
      </c>
      <c r="G414" s="6">
        <v>-15.37</v>
      </c>
      <c r="H414" s="6">
        <v>-48.78</v>
      </c>
      <c r="I414" s="6">
        <v>770</v>
      </c>
      <c r="J414" s="8">
        <v>31081.371963744201</v>
      </c>
      <c r="K414" t="s">
        <v>1166</v>
      </c>
      <c r="L414" t="s">
        <v>1062</v>
      </c>
      <c r="M414">
        <v>600</v>
      </c>
      <c r="N414">
        <v>600</v>
      </c>
      <c r="O414">
        <v>0</v>
      </c>
      <c r="P414">
        <v>19064.36</v>
      </c>
      <c r="Q414">
        <v>18875.330000000002</v>
      </c>
      <c r="R414">
        <v>5266.4</v>
      </c>
      <c r="S414">
        <v>34606.78</v>
      </c>
      <c r="T414">
        <v>0</v>
      </c>
      <c r="U414">
        <v>4744.55</v>
      </c>
      <c r="V414">
        <v>0</v>
      </c>
      <c r="W414" s="181">
        <f t="shared" si="102"/>
        <v>23808.91</v>
      </c>
      <c r="X414" s="181">
        <f t="shared" si="103"/>
        <v>39.681516666666667</v>
      </c>
      <c r="Y414" s="174">
        <v>82557.41</v>
      </c>
      <c r="Z414" s="181">
        <f t="shared" si="104"/>
        <v>137.59568333333334</v>
      </c>
      <c r="AA414" s="174">
        <v>0</v>
      </c>
      <c r="AB414" s="174">
        <v>23.09224574753496</v>
      </c>
      <c r="AC414" s="174">
        <v>22.863277808739401</v>
      </c>
      <c r="AD414" s="174">
        <v>6.379076087779401</v>
      </c>
      <c r="AE414" s="174">
        <v>41.918441966626609</v>
      </c>
      <c r="AF414">
        <v>0</v>
      </c>
      <c r="AG414" s="106">
        <v>5.7469705021027186</v>
      </c>
      <c r="AH414" s="106">
        <v>0</v>
      </c>
      <c r="AI414" s="106">
        <v>100</v>
      </c>
      <c r="AJ414">
        <v>40.24</v>
      </c>
      <c r="AK414">
        <v>39.68</v>
      </c>
      <c r="AL414">
        <v>57.68</v>
      </c>
      <c r="AM414">
        <v>137.6</v>
      </c>
      <c r="AN414" t="s">
        <v>1066</v>
      </c>
      <c r="AO414">
        <v>9.9</v>
      </c>
      <c r="AP414">
        <v>8.33</v>
      </c>
      <c r="AQ414">
        <v>12.806699999999999</v>
      </c>
      <c r="AR414" t="s">
        <v>1071</v>
      </c>
      <c r="AS414" t="s">
        <v>1074</v>
      </c>
      <c r="AT414" t="s">
        <v>1076</v>
      </c>
      <c r="AU414" t="s">
        <v>1077</v>
      </c>
      <c r="AV414" t="s">
        <v>1082</v>
      </c>
      <c r="AW414" t="s">
        <v>1083</v>
      </c>
      <c r="AX414" s="65">
        <f t="shared" si="117"/>
        <v>583.5</v>
      </c>
      <c r="AY414" s="65">
        <v>2862.47</v>
      </c>
      <c r="AZ414" s="106">
        <v>962.51419569691586</v>
      </c>
      <c r="BA414" s="65">
        <f t="shared" si="105"/>
        <v>4408.4841956969158</v>
      </c>
      <c r="BB414" s="65">
        <f t="shared" si="106"/>
        <v>22846.395804303083</v>
      </c>
      <c r="BC414" s="65">
        <f t="shared" si="107"/>
        <v>0</v>
      </c>
      <c r="BD414" s="65">
        <f t="shared" si="108"/>
        <v>23558.230000000003</v>
      </c>
      <c r="BE414" s="65">
        <f t="shared" si="109"/>
        <v>31744.309999999998</v>
      </c>
      <c r="BF414" s="65">
        <f t="shared" si="110"/>
        <v>78148.925804303086</v>
      </c>
      <c r="BG414" s="66">
        <f t="shared" si="111"/>
        <v>629.78345652813084</v>
      </c>
      <c r="BH414" s="66">
        <f t="shared" si="112"/>
        <v>39.390337593626008</v>
      </c>
      <c r="BI414" s="66">
        <f t="shared" si="113"/>
        <v>0</v>
      </c>
      <c r="BJ414" s="66">
        <f t="shared" si="114"/>
        <v>40.617637931034487</v>
      </c>
      <c r="BK414" s="66">
        <f t="shared" si="115"/>
        <v>54.731568965517241</v>
      </c>
      <c r="BL414" s="66">
        <f t="shared" si="116"/>
        <v>134.73952724879842</v>
      </c>
      <c r="BM414" s="207">
        <f t="shared" si="118"/>
        <v>39873.18</v>
      </c>
    </row>
    <row r="415" spans="1:65" x14ac:dyDescent="0.35">
      <c r="A415" s="1">
        <v>588</v>
      </c>
      <c r="B415">
        <v>50</v>
      </c>
      <c r="C415" t="s">
        <v>37</v>
      </c>
      <c r="D415" t="s">
        <v>1628</v>
      </c>
      <c r="E415" s="6" t="s">
        <v>1111</v>
      </c>
      <c r="F415" s="7" t="s">
        <v>1112</v>
      </c>
      <c r="G415" s="6">
        <v>-22.86</v>
      </c>
      <c r="H415" s="6">
        <v>-43.41</v>
      </c>
      <c r="I415" s="6">
        <v>45</v>
      </c>
      <c r="J415" s="8">
        <v>45016.2336447989</v>
      </c>
      <c r="K415" t="s">
        <v>1166</v>
      </c>
      <c r="L415" t="s">
        <v>1062</v>
      </c>
      <c r="M415">
        <v>600</v>
      </c>
      <c r="N415">
        <v>600</v>
      </c>
      <c r="O415">
        <v>0</v>
      </c>
      <c r="P415">
        <v>18380.96</v>
      </c>
      <c r="Q415">
        <v>18875.330000000002</v>
      </c>
      <c r="R415">
        <v>5262.4</v>
      </c>
      <c r="S415">
        <v>34606.78</v>
      </c>
      <c r="T415">
        <v>0</v>
      </c>
      <c r="U415">
        <v>4744.55</v>
      </c>
      <c r="V415">
        <v>0</v>
      </c>
      <c r="W415" s="181">
        <f t="shared" si="102"/>
        <v>23125.51</v>
      </c>
      <c r="X415" s="181">
        <f t="shared" si="103"/>
        <v>38.542516666666664</v>
      </c>
      <c r="Y415" s="174">
        <v>81870.009999999995</v>
      </c>
      <c r="Z415" s="181">
        <f t="shared" si="104"/>
        <v>136.45001666666667</v>
      </c>
      <c r="AA415" s="174">
        <v>0</v>
      </c>
      <c r="AB415" s="174">
        <v>22.451395816367921</v>
      </c>
      <c r="AC415" s="174">
        <v>23.055243305821019</v>
      </c>
      <c r="AD415" s="174">
        <v>6.4277505279405744</v>
      </c>
      <c r="AE415" s="174">
        <v>42.270399136387063</v>
      </c>
      <c r="AF415">
        <v>0</v>
      </c>
      <c r="AG415" s="106">
        <v>5.7952234279683132</v>
      </c>
      <c r="AH415" s="106">
        <v>0</v>
      </c>
      <c r="AI415" s="106">
        <v>100</v>
      </c>
      <c r="AJ415">
        <v>40.229999999999997</v>
      </c>
      <c r="AK415">
        <v>38.54</v>
      </c>
      <c r="AL415">
        <v>57.68</v>
      </c>
      <c r="AM415">
        <v>136.44999999999999</v>
      </c>
      <c r="AN415" t="s">
        <v>1067</v>
      </c>
      <c r="AO415">
        <v>9.9</v>
      </c>
      <c r="AP415">
        <v>8.33</v>
      </c>
      <c r="AQ415">
        <v>12.806699999999999</v>
      </c>
      <c r="AR415" t="s">
        <v>1071</v>
      </c>
      <c r="AS415" t="s">
        <v>1074</v>
      </c>
      <c r="AT415" t="s">
        <v>1076</v>
      </c>
      <c r="AU415" t="s">
        <v>1077</v>
      </c>
      <c r="AV415" t="s">
        <v>1082</v>
      </c>
      <c r="AW415" t="s">
        <v>1083</v>
      </c>
      <c r="AX415" s="65">
        <f t="shared" si="117"/>
        <v>583.5</v>
      </c>
      <c r="AY415" s="65">
        <v>2862.47</v>
      </c>
      <c r="AZ415" s="106">
        <v>949.37392900974646</v>
      </c>
      <c r="BA415" s="65">
        <f t="shared" si="105"/>
        <v>4395.3439290097467</v>
      </c>
      <c r="BB415" s="65">
        <f t="shared" si="106"/>
        <v>22176.136070990251</v>
      </c>
      <c r="BC415" s="65">
        <f t="shared" si="107"/>
        <v>0</v>
      </c>
      <c r="BD415" s="65">
        <f t="shared" si="108"/>
        <v>23554.230000000003</v>
      </c>
      <c r="BE415" s="65">
        <f t="shared" si="109"/>
        <v>31744.309999999998</v>
      </c>
      <c r="BF415" s="65">
        <f t="shared" si="110"/>
        <v>77474.66607099025</v>
      </c>
      <c r="BG415" s="66">
        <f t="shared" si="111"/>
        <v>627.90627557282096</v>
      </c>
      <c r="BH415" s="66">
        <f t="shared" si="112"/>
        <v>38.234717363776298</v>
      </c>
      <c r="BI415" s="66">
        <f t="shared" si="113"/>
        <v>0</v>
      </c>
      <c r="BJ415" s="66">
        <f t="shared" si="114"/>
        <v>40.610741379310348</v>
      </c>
      <c r="BK415" s="66">
        <f t="shared" si="115"/>
        <v>54.731568965517241</v>
      </c>
      <c r="BL415" s="66">
        <f t="shared" si="116"/>
        <v>133.57701046722457</v>
      </c>
      <c r="BM415" s="207">
        <f t="shared" si="118"/>
        <v>39869.18</v>
      </c>
    </row>
    <row r="416" spans="1:65" x14ac:dyDescent="0.35">
      <c r="A416" s="1">
        <v>589</v>
      </c>
      <c r="B416">
        <v>50</v>
      </c>
      <c r="C416" t="s">
        <v>37</v>
      </c>
      <c r="D416" t="s">
        <v>1629</v>
      </c>
      <c r="E416" s="6" t="s">
        <v>1113</v>
      </c>
      <c r="F416" s="7" t="s">
        <v>1114</v>
      </c>
      <c r="G416" s="6">
        <v>-20.32</v>
      </c>
      <c r="H416" s="6">
        <v>-40.340000000000003</v>
      </c>
      <c r="I416" s="6">
        <v>9</v>
      </c>
      <c r="J416" s="8">
        <v>54061.366139626101</v>
      </c>
      <c r="K416" t="s">
        <v>1166</v>
      </c>
      <c r="L416" t="s">
        <v>1062</v>
      </c>
      <c r="M416">
        <v>600</v>
      </c>
      <c r="N416">
        <v>600</v>
      </c>
      <c r="O416">
        <v>0</v>
      </c>
      <c r="P416">
        <v>19975.79</v>
      </c>
      <c r="Q416">
        <v>18875.330000000002</v>
      </c>
      <c r="R416">
        <v>5264.2</v>
      </c>
      <c r="S416">
        <v>34606.78</v>
      </c>
      <c r="T416">
        <v>0</v>
      </c>
      <c r="U416">
        <v>4744.55</v>
      </c>
      <c r="V416">
        <v>0</v>
      </c>
      <c r="W416" s="181">
        <f t="shared" si="102"/>
        <v>24720.34</v>
      </c>
      <c r="X416" s="181">
        <f t="shared" si="103"/>
        <v>41.200566666666667</v>
      </c>
      <c r="Y416" s="174">
        <v>83466.64</v>
      </c>
      <c r="Z416" s="181">
        <f t="shared" si="104"/>
        <v>139.11106666666666</v>
      </c>
      <c r="AA416" s="174">
        <v>0</v>
      </c>
      <c r="AB416" s="174">
        <v>23.932663397017059</v>
      </c>
      <c r="AC416" s="174">
        <v>22.61422048377651</v>
      </c>
      <c r="AD416" s="174">
        <v>6.3069508967894237</v>
      </c>
      <c r="AE416" s="174">
        <v>41.461810371185422</v>
      </c>
      <c r="AF416">
        <v>0</v>
      </c>
      <c r="AG416" s="106">
        <v>5.6843668320660807</v>
      </c>
      <c r="AH416" s="106">
        <v>0</v>
      </c>
      <c r="AI416" s="106">
        <v>100</v>
      </c>
      <c r="AJ416">
        <v>40.229999999999997</v>
      </c>
      <c r="AK416">
        <v>41.2</v>
      </c>
      <c r="AL416">
        <v>57.68</v>
      </c>
      <c r="AM416">
        <v>139.11000000000001</v>
      </c>
      <c r="AN416" t="s">
        <v>1068</v>
      </c>
      <c r="AO416">
        <v>9.9</v>
      </c>
      <c r="AP416">
        <v>8.33</v>
      </c>
      <c r="AQ416">
        <v>12.806699999999999</v>
      </c>
      <c r="AR416" t="s">
        <v>1071</v>
      </c>
      <c r="AS416" t="s">
        <v>1074</v>
      </c>
      <c r="AT416" t="s">
        <v>1076</v>
      </c>
      <c r="AU416" t="s">
        <v>1077</v>
      </c>
      <c r="AV416" t="s">
        <v>1082</v>
      </c>
      <c r="AW416" t="s">
        <v>1083</v>
      </c>
      <c r="AX416" s="65">
        <f t="shared" si="117"/>
        <v>583.5</v>
      </c>
      <c r="AY416" s="65">
        <v>2862.47</v>
      </c>
      <c r="AZ416" s="106">
        <v>989.92231378377141</v>
      </c>
      <c r="BA416" s="65">
        <f t="shared" si="105"/>
        <v>4435.892313783771</v>
      </c>
      <c r="BB416" s="65">
        <f t="shared" si="106"/>
        <v>23730.417686216228</v>
      </c>
      <c r="BC416" s="65">
        <f t="shared" si="107"/>
        <v>0</v>
      </c>
      <c r="BD416" s="65">
        <f t="shared" si="108"/>
        <v>23556.030000000002</v>
      </c>
      <c r="BE416" s="65">
        <f t="shared" si="109"/>
        <v>31744.309999999998</v>
      </c>
      <c r="BF416" s="65">
        <f t="shared" si="110"/>
        <v>79030.747686216229</v>
      </c>
      <c r="BG416" s="66">
        <f t="shared" si="111"/>
        <v>633.69890196911012</v>
      </c>
      <c r="BH416" s="66">
        <f t="shared" si="112"/>
        <v>40.914513252096945</v>
      </c>
      <c r="BI416" s="66">
        <f t="shared" si="113"/>
        <v>0</v>
      </c>
      <c r="BJ416" s="66">
        <f t="shared" si="114"/>
        <v>40.613844827586213</v>
      </c>
      <c r="BK416" s="66">
        <f t="shared" si="115"/>
        <v>54.731568965517241</v>
      </c>
      <c r="BL416" s="66">
        <f t="shared" si="116"/>
        <v>136.25990980382107</v>
      </c>
      <c r="BM416" s="207">
        <f t="shared" si="118"/>
        <v>39870.979999999996</v>
      </c>
    </row>
    <row r="417" spans="1:65" x14ac:dyDescent="0.35">
      <c r="A417" s="1">
        <v>590</v>
      </c>
      <c r="B417">
        <v>50</v>
      </c>
      <c r="C417" t="s">
        <v>37</v>
      </c>
      <c r="D417" t="s">
        <v>1630</v>
      </c>
      <c r="E417" s="6" t="s">
        <v>1115</v>
      </c>
      <c r="F417" s="7" t="s">
        <v>1116</v>
      </c>
      <c r="G417" s="6">
        <v>-8.0500000000000007</v>
      </c>
      <c r="H417" s="6">
        <v>-34.880000000000003</v>
      </c>
      <c r="I417" s="6">
        <v>10</v>
      </c>
      <c r="J417" s="8">
        <v>63550.072249703</v>
      </c>
      <c r="K417" t="s">
        <v>1166</v>
      </c>
      <c r="L417" t="s">
        <v>1062</v>
      </c>
      <c r="M417">
        <v>600</v>
      </c>
      <c r="N417">
        <v>600</v>
      </c>
      <c r="O417">
        <v>0</v>
      </c>
      <c r="P417">
        <v>22175.3</v>
      </c>
      <c r="Q417">
        <v>18875.330000000002</v>
      </c>
      <c r="R417">
        <v>5250.2</v>
      </c>
      <c r="S417">
        <v>34606.78</v>
      </c>
      <c r="T417">
        <v>0</v>
      </c>
      <c r="U417">
        <v>4744.55</v>
      </c>
      <c r="V417">
        <v>0</v>
      </c>
      <c r="W417" s="181">
        <f t="shared" si="102"/>
        <v>26919.85</v>
      </c>
      <c r="X417" s="181">
        <f t="shared" si="103"/>
        <v>44.866416666666666</v>
      </c>
      <c r="Y417" s="174">
        <v>85652.15</v>
      </c>
      <c r="Z417" s="181">
        <f t="shared" si="104"/>
        <v>142.75358333333332</v>
      </c>
      <c r="AA417" s="174">
        <v>0</v>
      </c>
      <c r="AB417" s="174">
        <v>25.88995139059557</v>
      </c>
      <c r="AC417" s="174">
        <v>22.037193462160619</v>
      </c>
      <c r="AD417" s="174">
        <v>6.1296768382346496</v>
      </c>
      <c r="AE417" s="174">
        <v>40.403866102602223</v>
      </c>
      <c r="AF417">
        <v>0</v>
      </c>
      <c r="AG417" s="106">
        <v>5.5393238815371246</v>
      </c>
      <c r="AH417" s="106">
        <v>0</v>
      </c>
      <c r="AI417" s="106">
        <v>100</v>
      </c>
      <c r="AJ417">
        <v>40.21</v>
      </c>
      <c r="AK417">
        <v>44.87</v>
      </c>
      <c r="AL417">
        <v>57.68</v>
      </c>
      <c r="AM417">
        <v>142.75</v>
      </c>
      <c r="AN417" t="s">
        <v>1069</v>
      </c>
      <c r="AO417">
        <v>9.9</v>
      </c>
      <c r="AP417">
        <v>8.33</v>
      </c>
      <c r="AQ417">
        <v>12.806699999999999</v>
      </c>
      <c r="AR417" t="s">
        <v>1071</v>
      </c>
      <c r="AS417" t="s">
        <v>1074</v>
      </c>
      <c r="AT417" t="s">
        <v>1076</v>
      </c>
      <c r="AU417" t="s">
        <v>1077</v>
      </c>
      <c r="AV417" t="s">
        <v>1082</v>
      </c>
      <c r="AW417" t="s">
        <v>1083</v>
      </c>
      <c r="AX417" s="65">
        <f t="shared" si="117"/>
        <v>583.5</v>
      </c>
      <c r="AY417" s="65">
        <v>2862.47</v>
      </c>
      <c r="AZ417" s="106">
        <v>1066.9704522045547</v>
      </c>
      <c r="BA417" s="65">
        <f t="shared" si="105"/>
        <v>4512.9404522045543</v>
      </c>
      <c r="BB417" s="65">
        <f t="shared" si="106"/>
        <v>25852.879547795445</v>
      </c>
      <c r="BC417" s="65">
        <f t="shared" si="107"/>
        <v>0</v>
      </c>
      <c r="BD417" s="65">
        <f t="shared" si="108"/>
        <v>23542.030000000002</v>
      </c>
      <c r="BE417" s="65">
        <f t="shared" si="109"/>
        <v>31744.309999999998</v>
      </c>
      <c r="BF417" s="65">
        <f t="shared" si="110"/>
        <v>81139.209547795443</v>
      </c>
      <c r="BG417" s="66">
        <f t="shared" si="111"/>
        <v>644.7057788863649</v>
      </c>
      <c r="BH417" s="66">
        <f t="shared" si="112"/>
        <v>44.573930254819729</v>
      </c>
      <c r="BI417" s="66">
        <f t="shared" si="113"/>
        <v>0</v>
      </c>
      <c r="BJ417" s="66">
        <f t="shared" si="114"/>
        <v>40.589706896551725</v>
      </c>
      <c r="BK417" s="66">
        <f t="shared" si="115"/>
        <v>54.731568965517241</v>
      </c>
      <c r="BL417" s="66">
        <f t="shared" si="116"/>
        <v>139.89518887550938</v>
      </c>
      <c r="BM417" s="207">
        <f t="shared" si="118"/>
        <v>39856.979999999996</v>
      </c>
    </row>
    <row r="418" spans="1:65" x14ac:dyDescent="0.35">
      <c r="A418" s="1">
        <v>591</v>
      </c>
      <c r="B418">
        <v>50</v>
      </c>
      <c r="C418" t="s">
        <v>37</v>
      </c>
      <c r="D418" t="s">
        <v>1631</v>
      </c>
      <c r="E418" s="6" t="s">
        <v>1117</v>
      </c>
      <c r="F418" s="7" t="s">
        <v>1118</v>
      </c>
      <c r="G418" s="6">
        <v>-3.8</v>
      </c>
      <c r="H418" s="6">
        <v>-38.53</v>
      </c>
      <c r="I418" s="6">
        <v>41</v>
      </c>
      <c r="J418" s="8">
        <v>71394.000753582499</v>
      </c>
      <c r="K418" t="s">
        <v>1166</v>
      </c>
      <c r="L418" t="s">
        <v>1062</v>
      </c>
      <c r="M418">
        <v>600</v>
      </c>
      <c r="N418">
        <v>600</v>
      </c>
      <c r="O418">
        <v>0</v>
      </c>
      <c r="P418">
        <v>22610.720000000001</v>
      </c>
      <c r="Q418">
        <v>18875.330000000002</v>
      </c>
      <c r="R418">
        <v>5255.2</v>
      </c>
      <c r="S418">
        <v>34606.78</v>
      </c>
      <c r="T418">
        <v>0</v>
      </c>
      <c r="U418">
        <v>4744.55</v>
      </c>
      <c r="V418">
        <v>0</v>
      </c>
      <c r="W418" s="181">
        <f t="shared" si="102"/>
        <v>27355.27</v>
      </c>
      <c r="X418" s="181">
        <f t="shared" si="103"/>
        <v>45.592116666666669</v>
      </c>
      <c r="Y418" s="174">
        <v>86092.57</v>
      </c>
      <c r="Z418" s="181">
        <f t="shared" si="104"/>
        <v>143.48761666666667</v>
      </c>
      <c r="AA418" s="174">
        <v>0</v>
      </c>
      <c r="AB418" s="174">
        <v>26.263265227185109</v>
      </c>
      <c r="AC418" s="174">
        <v>21.92445875410619</v>
      </c>
      <c r="AD418" s="174">
        <v>6.1041272202699943</v>
      </c>
      <c r="AE418" s="174">
        <v>40.197173809540118</v>
      </c>
      <c r="AF418">
        <v>0</v>
      </c>
      <c r="AG418" s="106">
        <v>5.5109866043027864</v>
      </c>
      <c r="AH418" s="106">
        <v>0</v>
      </c>
      <c r="AI418" s="106">
        <v>100</v>
      </c>
      <c r="AJ418">
        <v>40.22</v>
      </c>
      <c r="AK418">
        <v>45.59</v>
      </c>
      <c r="AL418">
        <v>57.68</v>
      </c>
      <c r="AM418">
        <v>143.49</v>
      </c>
      <c r="AN418" t="s">
        <v>1070</v>
      </c>
      <c r="AO418">
        <v>9.9</v>
      </c>
      <c r="AP418">
        <v>8.33</v>
      </c>
      <c r="AQ418">
        <v>12.806699999999999</v>
      </c>
      <c r="AR418" t="s">
        <v>1071</v>
      </c>
      <c r="AS418" t="s">
        <v>1074</v>
      </c>
      <c r="AT418" t="s">
        <v>1076</v>
      </c>
      <c r="AU418" t="s">
        <v>1077</v>
      </c>
      <c r="AV418" t="s">
        <v>1082</v>
      </c>
      <c r="AW418" t="s">
        <v>1083</v>
      </c>
      <c r="AX418" s="65">
        <f t="shared" si="117"/>
        <v>583.5</v>
      </c>
      <c r="AY418" s="65">
        <v>2862.47</v>
      </c>
      <c r="AZ418" s="106">
        <v>1062.303706681327</v>
      </c>
      <c r="BA418" s="65">
        <f t="shared" si="105"/>
        <v>4508.273706681327</v>
      </c>
      <c r="BB418" s="65">
        <f t="shared" si="106"/>
        <v>26292.966293318674</v>
      </c>
      <c r="BC418" s="65">
        <f t="shared" si="107"/>
        <v>0</v>
      </c>
      <c r="BD418" s="65">
        <f t="shared" si="108"/>
        <v>23547.030000000002</v>
      </c>
      <c r="BE418" s="65">
        <f t="shared" si="109"/>
        <v>31744.309999999998</v>
      </c>
      <c r="BF418" s="65">
        <f t="shared" si="110"/>
        <v>81584.296293318679</v>
      </c>
      <c r="BG418" s="66">
        <f t="shared" si="111"/>
        <v>644.03910095447532</v>
      </c>
      <c r="BH418" s="66">
        <f t="shared" si="112"/>
        <v>45.332700505721853</v>
      </c>
      <c r="BI418" s="66">
        <f t="shared" si="113"/>
        <v>0</v>
      </c>
      <c r="BJ418" s="66">
        <f t="shared" si="114"/>
        <v>40.598327586206899</v>
      </c>
      <c r="BK418" s="66">
        <f t="shared" si="115"/>
        <v>54.731568965517241</v>
      </c>
      <c r="BL418" s="66">
        <f t="shared" si="116"/>
        <v>140.66257981606668</v>
      </c>
      <c r="BM418" s="207">
        <f t="shared" si="118"/>
        <v>39861.979999999996</v>
      </c>
    </row>
    <row r="419" spans="1:65" x14ac:dyDescent="0.35">
      <c r="A419" s="1">
        <v>592</v>
      </c>
      <c r="B419">
        <v>51</v>
      </c>
      <c r="C419" t="s">
        <v>37</v>
      </c>
      <c r="D419" t="s">
        <v>1632</v>
      </c>
      <c r="E419" s="6" t="s">
        <v>1104</v>
      </c>
      <c r="F419" s="7" t="s">
        <v>1105</v>
      </c>
      <c r="G419" s="6">
        <v>-22.74</v>
      </c>
      <c r="H419" s="6">
        <v>-45.59</v>
      </c>
      <c r="I419" s="6">
        <v>1642</v>
      </c>
      <c r="J419" s="8">
        <v>3495.45982983364</v>
      </c>
      <c r="K419" t="s">
        <v>1166</v>
      </c>
      <c r="L419" t="s">
        <v>1062</v>
      </c>
      <c r="M419">
        <v>600</v>
      </c>
      <c r="N419">
        <v>600</v>
      </c>
      <c r="O419">
        <v>50.76</v>
      </c>
      <c r="P419">
        <v>10671.8</v>
      </c>
      <c r="Q419">
        <v>18875.330000000002</v>
      </c>
      <c r="R419">
        <v>5265.2</v>
      </c>
      <c r="S419">
        <v>34606.78</v>
      </c>
      <c r="T419">
        <v>0</v>
      </c>
      <c r="U419">
        <v>4462.05</v>
      </c>
      <c r="V419">
        <v>0</v>
      </c>
      <c r="W419" s="181">
        <f t="shared" si="102"/>
        <v>15133.849999999999</v>
      </c>
      <c r="X419" s="181">
        <f t="shared" si="103"/>
        <v>25.223083333333332</v>
      </c>
      <c r="Y419" s="174">
        <v>73931.91</v>
      </c>
      <c r="Z419" s="181">
        <f t="shared" si="104"/>
        <v>123.21985000000001</v>
      </c>
      <c r="AA419" s="174">
        <v>6.865776902017004E-2</v>
      </c>
      <c r="AB419" s="174">
        <v>14.43463316448878</v>
      </c>
      <c r="AC419" s="174">
        <v>25.53069439163685</v>
      </c>
      <c r="AD419" s="174">
        <v>7.1216880505319002</v>
      </c>
      <c r="AE419" s="174">
        <v>46.808989514811657</v>
      </c>
      <c r="AF419">
        <v>0</v>
      </c>
      <c r="AG419" s="106">
        <v>6.0353506354698538</v>
      </c>
      <c r="AH419" s="106">
        <v>0</v>
      </c>
      <c r="AI419" s="106">
        <v>100</v>
      </c>
      <c r="AJ419">
        <v>40.229999999999997</v>
      </c>
      <c r="AK419">
        <v>25.31</v>
      </c>
      <c r="AL419">
        <v>57.68</v>
      </c>
      <c r="AM419">
        <v>123.22</v>
      </c>
      <c r="AN419" t="s">
        <v>1063</v>
      </c>
      <c r="AO419">
        <v>9.9</v>
      </c>
      <c r="AP419">
        <v>8.33</v>
      </c>
      <c r="AQ419">
        <v>12.806699999999999</v>
      </c>
      <c r="AR419" t="s">
        <v>1071</v>
      </c>
      <c r="AS419" t="s">
        <v>1074</v>
      </c>
      <c r="AT419" t="s">
        <v>1076</v>
      </c>
      <c r="AU419" t="s">
        <v>1077</v>
      </c>
      <c r="AV419" t="s">
        <v>1082</v>
      </c>
      <c r="AW419" t="s">
        <v>1084</v>
      </c>
      <c r="AX419" s="65">
        <f t="shared" si="117"/>
        <v>583.5</v>
      </c>
      <c r="AY419" s="65">
        <v>2862.47</v>
      </c>
      <c r="AZ419" s="106">
        <v>559.54610681647409</v>
      </c>
      <c r="BA419" s="65">
        <f t="shared" si="105"/>
        <v>4005.5161068164739</v>
      </c>
      <c r="BB419" s="65">
        <f t="shared" si="106"/>
        <v>14574.303893183525</v>
      </c>
      <c r="BC419" s="65">
        <f t="shared" si="107"/>
        <v>50.76</v>
      </c>
      <c r="BD419" s="65">
        <f t="shared" si="108"/>
        <v>23557.030000000002</v>
      </c>
      <c r="BE419" s="65">
        <f t="shared" si="109"/>
        <v>31744.309999999998</v>
      </c>
      <c r="BF419" s="65">
        <f t="shared" si="110"/>
        <v>69926.393893183529</v>
      </c>
      <c r="BG419" s="66">
        <f t="shared" si="111"/>
        <v>572.21658668806765</v>
      </c>
      <c r="BH419" s="66">
        <f t="shared" si="112"/>
        <v>25.128110160661251</v>
      </c>
      <c r="BI419" s="66">
        <f t="shared" si="113"/>
        <v>8.4599999999999995E-2</v>
      </c>
      <c r="BJ419" s="66">
        <f t="shared" si="114"/>
        <v>40.615568965517248</v>
      </c>
      <c r="BK419" s="66">
        <f t="shared" si="115"/>
        <v>54.731568965517241</v>
      </c>
      <c r="BL419" s="66">
        <f t="shared" si="116"/>
        <v>120.56274809169574</v>
      </c>
      <c r="BM419" s="207">
        <f t="shared" si="118"/>
        <v>39871.979999999996</v>
      </c>
    </row>
    <row r="420" spans="1:65" x14ac:dyDescent="0.35">
      <c r="A420" s="1">
        <v>593</v>
      </c>
      <c r="B420">
        <v>51</v>
      </c>
      <c r="C420" t="s">
        <v>37</v>
      </c>
      <c r="D420" t="s">
        <v>1633</v>
      </c>
      <c r="E420" s="6" t="s">
        <v>1104</v>
      </c>
      <c r="F420" s="7" t="s">
        <v>1106</v>
      </c>
      <c r="G420" s="6">
        <v>-23.85</v>
      </c>
      <c r="H420" s="6">
        <v>-46.64</v>
      </c>
      <c r="I420" s="6">
        <v>792</v>
      </c>
      <c r="J420" s="8">
        <v>14172.2970393051</v>
      </c>
      <c r="K420" t="s">
        <v>1166</v>
      </c>
      <c r="L420" t="s">
        <v>1062</v>
      </c>
      <c r="M420">
        <v>600</v>
      </c>
      <c r="N420">
        <v>600</v>
      </c>
      <c r="O420">
        <v>2.41</v>
      </c>
      <c r="P420">
        <v>13621.31</v>
      </c>
      <c r="Q420">
        <v>18875.330000000002</v>
      </c>
      <c r="R420">
        <v>5266.4</v>
      </c>
      <c r="S420">
        <v>34606.78</v>
      </c>
      <c r="T420">
        <v>0</v>
      </c>
      <c r="U420">
        <v>4462.05</v>
      </c>
      <c r="V420">
        <v>0</v>
      </c>
      <c r="W420" s="181">
        <f t="shared" si="102"/>
        <v>18083.36</v>
      </c>
      <c r="X420" s="181">
        <f t="shared" si="103"/>
        <v>30.138933333333334</v>
      </c>
      <c r="Y420" s="174">
        <v>76834.259999999995</v>
      </c>
      <c r="Z420" s="181">
        <f t="shared" si="104"/>
        <v>128.05709999999999</v>
      </c>
      <c r="AA420" s="174">
        <v>3.1366216060387652E-3</v>
      </c>
      <c r="AB420" s="174">
        <v>17.72817230230369</v>
      </c>
      <c r="AC420" s="174">
        <v>24.566293734071241</v>
      </c>
      <c r="AD420" s="174">
        <v>6.8542340357023033</v>
      </c>
      <c r="AE420" s="174">
        <v>45.04081903046896</v>
      </c>
      <c r="AF420">
        <v>0</v>
      </c>
      <c r="AG420" s="106">
        <v>5.8073703059026016</v>
      </c>
      <c r="AH420" s="106">
        <v>0</v>
      </c>
      <c r="AI420" s="106">
        <v>100</v>
      </c>
      <c r="AJ420">
        <v>40.24</v>
      </c>
      <c r="AK420">
        <v>30.14</v>
      </c>
      <c r="AL420">
        <v>57.68</v>
      </c>
      <c r="AM420">
        <v>128.06</v>
      </c>
      <c r="AN420" t="s">
        <v>1064</v>
      </c>
      <c r="AO420">
        <v>9.9</v>
      </c>
      <c r="AP420">
        <v>8.33</v>
      </c>
      <c r="AQ420">
        <v>12.806699999999999</v>
      </c>
      <c r="AR420" t="s">
        <v>1071</v>
      </c>
      <c r="AS420" t="s">
        <v>1074</v>
      </c>
      <c r="AT420" t="s">
        <v>1076</v>
      </c>
      <c r="AU420" t="s">
        <v>1077</v>
      </c>
      <c r="AV420" t="s">
        <v>1082</v>
      </c>
      <c r="AW420" t="s">
        <v>1084</v>
      </c>
      <c r="AX420" s="65">
        <f t="shared" si="117"/>
        <v>583.5</v>
      </c>
      <c r="AY420" s="65">
        <v>2862.47</v>
      </c>
      <c r="AZ420" s="106">
        <v>733.15404100512694</v>
      </c>
      <c r="BA420" s="65">
        <f t="shared" si="105"/>
        <v>4179.1240410051269</v>
      </c>
      <c r="BB420" s="65">
        <f t="shared" si="106"/>
        <v>17350.205958994873</v>
      </c>
      <c r="BC420" s="65">
        <f t="shared" si="107"/>
        <v>2.41</v>
      </c>
      <c r="BD420" s="65">
        <f t="shared" si="108"/>
        <v>23558.230000000003</v>
      </c>
      <c r="BE420" s="65">
        <f t="shared" si="109"/>
        <v>31744.309999999998</v>
      </c>
      <c r="BF420" s="65">
        <f t="shared" si="110"/>
        <v>72655.13595899487</v>
      </c>
      <c r="BG420" s="66">
        <f t="shared" si="111"/>
        <v>597.0177201435896</v>
      </c>
      <c r="BH420" s="66">
        <f t="shared" si="112"/>
        <v>29.914148205163574</v>
      </c>
      <c r="BI420" s="66">
        <f t="shared" si="113"/>
        <v>4.0166666666666666E-3</v>
      </c>
      <c r="BJ420" s="66">
        <f t="shared" si="114"/>
        <v>40.617637931034487</v>
      </c>
      <c r="BK420" s="66">
        <f t="shared" si="115"/>
        <v>54.731568965517241</v>
      </c>
      <c r="BL420" s="66">
        <f t="shared" si="116"/>
        <v>125.26747579137046</v>
      </c>
      <c r="BM420" s="207">
        <f t="shared" si="118"/>
        <v>39873.18</v>
      </c>
    </row>
    <row r="421" spans="1:65" x14ac:dyDescent="0.35">
      <c r="A421" s="1">
        <v>594</v>
      </c>
      <c r="B421">
        <v>51</v>
      </c>
      <c r="C421" t="s">
        <v>37</v>
      </c>
      <c r="D421" t="s">
        <v>1634</v>
      </c>
      <c r="E421" s="6" t="s">
        <v>1107</v>
      </c>
      <c r="F421" s="7" t="s">
        <v>1108</v>
      </c>
      <c r="G421" s="6">
        <v>-30.03</v>
      </c>
      <c r="H421" s="6">
        <v>-51.23</v>
      </c>
      <c r="I421" s="6">
        <v>47</v>
      </c>
      <c r="J421" s="8">
        <v>23954.0527728093</v>
      </c>
      <c r="K421" t="s">
        <v>1166</v>
      </c>
      <c r="L421" t="s">
        <v>1062</v>
      </c>
      <c r="M421">
        <v>600</v>
      </c>
      <c r="N421">
        <v>600</v>
      </c>
      <c r="O421">
        <v>7.33</v>
      </c>
      <c r="P421">
        <v>14639.45</v>
      </c>
      <c r="Q421">
        <v>18875.330000000002</v>
      </c>
      <c r="R421">
        <v>5272.4</v>
      </c>
      <c r="S421">
        <v>34606.78</v>
      </c>
      <c r="T421">
        <v>0</v>
      </c>
      <c r="U421">
        <v>4462.05</v>
      </c>
      <c r="V421">
        <v>0</v>
      </c>
      <c r="W421" s="181">
        <f t="shared" si="102"/>
        <v>19101.5</v>
      </c>
      <c r="X421" s="181">
        <f t="shared" si="103"/>
        <v>31.835833333333333</v>
      </c>
      <c r="Y421" s="174">
        <v>77863.320000000007</v>
      </c>
      <c r="Z421" s="181">
        <f t="shared" si="104"/>
        <v>129.7722</v>
      </c>
      <c r="AA421" s="174">
        <v>9.4139320028994392E-3</v>
      </c>
      <c r="AB421" s="174">
        <v>18.801471604344641</v>
      </c>
      <c r="AC421" s="174">
        <v>24.241619802494931</v>
      </c>
      <c r="AD421" s="174">
        <v>6.7713526728631646</v>
      </c>
      <c r="AE421" s="174">
        <v>44.445548943970017</v>
      </c>
      <c r="AF421">
        <v>0</v>
      </c>
      <c r="AG421" s="106">
        <v>5.7306187303598151</v>
      </c>
      <c r="AH421" s="106">
        <v>0</v>
      </c>
      <c r="AI421" s="106">
        <v>100</v>
      </c>
      <c r="AJ421">
        <v>40.25</v>
      </c>
      <c r="AK421">
        <v>31.85</v>
      </c>
      <c r="AL421">
        <v>57.68</v>
      </c>
      <c r="AM421">
        <v>129.77000000000001</v>
      </c>
      <c r="AN421" t="s">
        <v>1065</v>
      </c>
      <c r="AO421">
        <v>9.9</v>
      </c>
      <c r="AP421">
        <v>8.33</v>
      </c>
      <c r="AQ421">
        <v>12.806699999999999</v>
      </c>
      <c r="AR421" t="s">
        <v>1071</v>
      </c>
      <c r="AS421" t="s">
        <v>1074</v>
      </c>
      <c r="AT421" t="s">
        <v>1076</v>
      </c>
      <c r="AU421" t="s">
        <v>1077</v>
      </c>
      <c r="AV421" t="s">
        <v>1082</v>
      </c>
      <c r="AW421" t="s">
        <v>1084</v>
      </c>
      <c r="AX421" s="65">
        <f t="shared" si="117"/>
        <v>583.5</v>
      </c>
      <c r="AY421" s="65">
        <v>2862.47</v>
      </c>
      <c r="AZ421" s="106">
        <v>777.22970980180469</v>
      </c>
      <c r="BA421" s="65">
        <f t="shared" si="105"/>
        <v>4223.1997098018046</v>
      </c>
      <c r="BB421" s="65">
        <f t="shared" si="106"/>
        <v>18324.270290198194</v>
      </c>
      <c r="BC421" s="65">
        <f t="shared" si="107"/>
        <v>7.33</v>
      </c>
      <c r="BD421" s="65">
        <f t="shared" si="108"/>
        <v>23564.230000000003</v>
      </c>
      <c r="BE421" s="65">
        <f t="shared" si="109"/>
        <v>31744.309999999998</v>
      </c>
      <c r="BF421" s="65">
        <f t="shared" si="110"/>
        <v>73640.120290198203</v>
      </c>
      <c r="BG421" s="66">
        <f t="shared" si="111"/>
        <v>603.31424425740067</v>
      </c>
      <c r="BH421" s="66">
        <f t="shared" si="112"/>
        <v>31.593569465858955</v>
      </c>
      <c r="BI421" s="66">
        <f t="shared" si="113"/>
        <v>1.2216666666666667E-2</v>
      </c>
      <c r="BJ421" s="66">
        <f t="shared" si="114"/>
        <v>40.627982758620696</v>
      </c>
      <c r="BK421" s="66">
        <f t="shared" si="115"/>
        <v>54.731568965517241</v>
      </c>
      <c r="BL421" s="66">
        <f t="shared" si="116"/>
        <v>126.96572463827276</v>
      </c>
      <c r="BM421" s="207">
        <f t="shared" si="118"/>
        <v>39879.18</v>
      </c>
    </row>
    <row r="422" spans="1:65" x14ac:dyDescent="0.35">
      <c r="A422" s="1">
        <v>595</v>
      </c>
      <c r="B422">
        <v>51</v>
      </c>
      <c r="C422" t="s">
        <v>37</v>
      </c>
      <c r="D422" t="s">
        <v>1635</v>
      </c>
      <c r="E422" s="6" t="s">
        <v>1109</v>
      </c>
      <c r="F422" s="7" t="s">
        <v>1110</v>
      </c>
      <c r="G422" s="6">
        <v>-15.37</v>
      </c>
      <c r="H422" s="6">
        <v>-48.78</v>
      </c>
      <c r="I422" s="6">
        <v>770</v>
      </c>
      <c r="J422" s="8">
        <v>31081.371963744201</v>
      </c>
      <c r="K422" t="s">
        <v>1166</v>
      </c>
      <c r="L422" t="s">
        <v>1062</v>
      </c>
      <c r="M422">
        <v>600</v>
      </c>
      <c r="N422">
        <v>600</v>
      </c>
      <c r="O422">
        <v>0</v>
      </c>
      <c r="P422">
        <v>18575.580000000002</v>
      </c>
      <c r="Q422">
        <v>18875.330000000002</v>
      </c>
      <c r="R422">
        <v>5266.4</v>
      </c>
      <c r="S422">
        <v>34606.78</v>
      </c>
      <c r="T422">
        <v>0</v>
      </c>
      <c r="U422">
        <v>4462.05</v>
      </c>
      <c r="V422">
        <v>0</v>
      </c>
      <c r="W422" s="181">
        <f t="shared" si="102"/>
        <v>23037.63</v>
      </c>
      <c r="X422" s="181">
        <f t="shared" si="103"/>
        <v>38.396050000000002</v>
      </c>
      <c r="Y422" s="174">
        <v>81786.13</v>
      </c>
      <c r="Z422" s="181">
        <f t="shared" si="104"/>
        <v>136.31021666666666</v>
      </c>
      <c r="AA422" s="174">
        <v>0</v>
      </c>
      <c r="AB422" s="174">
        <v>22.712384116964579</v>
      </c>
      <c r="AC422" s="174">
        <v>23.078888804250791</v>
      </c>
      <c r="AD422" s="174">
        <v>6.4392336451180654</v>
      </c>
      <c r="AE422" s="174">
        <v>42.313751732720448</v>
      </c>
      <c r="AF422">
        <v>0</v>
      </c>
      <c r="AG422" s="106">
        <v>5.4557539279581997</v>
      </c>
      <c r="AH422" s="106">
        <v>0</v>
      </c>
      <c r="AI422" s="106">
        <v>100</v>
      </c>
      <c r="AJ422">
        <v>40.24</v>
      </c>
      <c r="AK422">
        <v>38.4</v>
      </c>
      <c r="AL422">
        <v>57.68</v>
      </c>
      <c r="AM422">
        <v>136.31</v>
      </c>
      <c r="AN422" t="s">
        <v>1066</v>
      </c>
      <c r="AO422">
        <v>9.9</v>
      </c>
      <c r="AP422">
        <v>8.33</v>
      </c>
      <c r="AQ422">
        <v>12.806699999999999</v>
      </c>
      <c r="AR422" t="s">
        <v>1071</v>
      </c>
      <c r="AS422" t="s">
        <v>1074</v>
      </c>
      <c r="AT422" t="s">
        <v>1076</v>
      </c>
      <c r="AU422" t="s">
        <v>1077</v>
      </c>
      <c r="AV422" t="s">
        <v>1082</v>
      </c>
      <c r="AW422" t="s">
        <v>1084</v>
      </c>
      <c r="AX422" s="65">
        <f t="shared" si="117"/>
        <v>583.5</v>
      </c>
      <c r="AY422" s="65">
        <v>2862.47</v>
      </c>
      <c r="AZ422" s="106">
        <v>962.27855176830474</v>
      </c>
      <c r="BA422" s="65">
        <f t="shared" si="105"/>
        <v>4408.2485517683044</v>
      </c>
      <c r="BB422" s="65">
        <f t="shared" si="106"/>
        <v>22075.351448231697</v>
      </c>
      <c r="BC422" s="65">
        <f t="shared" si="107"/>
        <v>0</v>
      </c>
      <c r="BD422" s="65">
        <f t="shared" si="108"/>
        <v>23558.230000000003</v>
      </c>
      <c r="BE422" s="65">
        <f t="shared" si="109"/>
        <v>31744.309999999998</v>
      </c>
      <c r="BF422" s="65">
        <f t="shared" si="110"/>
        <v>77377.881448231696</v>
      </c>
      <c r="BG422" s="66">
        <f t="shared" si="111"/>
        <v>629.74979310975777</v>
      </c>
      <c r="BH422" s="66">
        <f t="shared" si="112"/>
        <v>38.060950772813271</v>
      </c>
      <c r="BI422" s="66">
        <f t="shared" si="113"/>
        <v>0</v>
      </c>
      <c r="BJ422" s="66">
        <f t="shared" si="114"/>
        <v>40.617637931034487</v>
      </c>
      <c r="BK422" s="66">
        <f t="shared" si="115"/>
        <v>54.731568965517241</v>
      </c>
      <c r="BL422" s="66">
        <f t="shared" si="116"/>
        <v>133.41014042798568</v>
      </c>
      <c r="BM422" s="207">
        <f t="shared" si="118"/>
        <v>39873.18</v>
      </c>
    </row>
    <row r="423" spans="1:65" x14ac:dyDescent="0.35">
      <c r="A423" s="1">
        <v>596</v>
      </c>
      <c r="B423">
        <v>51</v>
      </c>
      <c r="C423" t="s">
        <v>37</v>
      </c>
      <c r="D423" t="s">
        <v>1636</v>
      </c>
      <c r="E423" s="6" t="s">
        <v>1111</v>
      </c>
      <c r="F423" s="7" t="s">
        <v>1112</v>
      </c>
      <c r="G423" s="6">
        <v>-22.86</v>
      </c>
      <c r="H423" s="6">
        <v>-43.41</v>
      </c>
      <c r="I423" s="6">
        <v>45</v>
      </c>
      <c r="J423" s="8">
        <v>45016.2336447989</v>
      </c>
      <c r="K423" t="s">
        <v>1166</v>
      </c>
      <c r="L423" t="s">
        <v>1062</v>
      </c>
      <c r="M423">
        <v>600</v>
      </c>
      <c r="N423">
        <v>600</v>
      </c>
      <c r="O423">
        <v>0</v>
      </c>
      <c r="P423">
        <v>18138.27</v>
      </c>
      <c r="Q423">
        <v>18875.330000000002</v>
      </c>
      <c r="R423">
        <v>5262.4</v>
      </c>
      <c r="S423">
        <v>34606.78</v>
      </c>
      <c r="T423">
        <v>0</v>
      </c>
      <c r="U423">
        <v>4462.05</v>
      </c>
      <c r="V423">
        <v>0</v>
      </c>
      <c r="W423" s="181">
        <f t="shared" si="102"/>
        <v>22600.32</v>
      </c>
      <c r="X423" s="181">
        <f t="shared" si="103"/>
        <v>37.667200000000001</v>
      </c>
      <c r="Y423" s="174">
        <v>81344.81</v>
      </c>
      <c r="Z423" s="181">
        <f t="shared" si="104"/>
        <v>135.57468333333333</v>
      </c>
      <c r="AA423" s="174">
        <v>0</v>
      </c>
      <c r="AB423" s="174">
        <v>22.29800524458782</v>
      </c>
      <c r="AC423" s="174">
        <v>23.204098700335031</v>
      </c>
      <c r="AD423" s="174">
        <v>6.4692510806774264</v>
      </c>
      <c r="AE423" s="174">
        <v>42.543316531196027</v>
      </c>
      <c r="AF423">
        <v>0</v>
      </c>
      <c r="AG423" s="106">
        <v>5.4853530298982811</v>
      </c>
      <c r="AH423" s="106">
        <v>0</v>
      </c>
      <c r="AI423" s="106">
        <v>100</v>
      </c>
      <c r="AJ423">
        <v>40.229999999999997</v>
      </c>
      <c r="AK423">
        <v>37.67</v>
      </c>
      <c r="AL423">
        <v>57.68</v>
      </c>
      <c r="AM423">
        <v>135.57</v>
      </c>
      <c r="AN423" t="s">
        <v>1067</v>
      </c>
      <c r="AO423">
        <v>9.9</v>
      </c>
      <c r="AP423">
        <v>8.33</v>
      </c>
      <c r="AQ423">
        <v>12.806699999999999</v>
      </c>
      <c r="AR423" t="s">
        <v>1071</v>
      </c>
      <c r="AS423" t="s">
        <v>1074</v>
      </c>
      <c r="AT423" t="s">
        <v>1076</v>
      </c>
      <c r="AU423" t="s">
        <v>1077</v>
      </c>
      <c r="AV423" t="s">
        <v>1082</v>
      </c>
      <c r="AW423" t="s">
        <v>1084</v>
      </c>
      <c r="AX423" s="65">
        <f t="shared" si="117"/>
        <v>583.5</v>
      </c>
      <c r="AY423" s="65">
        <v>2862.47</v>
      </c>
      <c r="AZ423" s="106">
        <v>948.58328297049638</v>
      </c>
      <c r="BA423" s="65">
        <f t="shared" si="105"/>
        <v>4394.5532829704962</v>
      </c>
      <c r="BB423" s="65">
        <f t="shared" si="106"/>
        <v>21651.736717029504</v>
      </c>
      <c r="BC423" s="65">
        <f t="shared" si="107"/>
        <v>0</v>
      </c>
      <c r="BD423" s="65">
        <f t="shared" si="108"/>
        <v>23554.230000000003</v>
      </c>
      <c r="BE423" s="65">
        <f t="shared" si="109"/>
        <v>31744.309999999998</v>
      </c>
      <c r="BF423" s="65">
        <f t="shared" si="110"/>
        <v>76950.256717029508</v>
      </c>
      <c r="BG423" s="66">
        <f t="shared" si="111"/>
        <v>627.79332613864233</v>
      </c>
      <c r="BH423" s="66">
        <f t="shared" si="112"/>
        <v>37.33058054660259</v>
      </c>
      <c r="BI423" s="66">
        <f t="shared" si="113"/>
        <v>0</v>
      </c>
      <c r="BJ423" s="66">
        <f t="shared" si="114"/>
        <v>40.610741379310348</v>
      </c>
      <c r="BK423" s="66">
        <f t="shared" si="115"/>
        <v>54.731568965517241</v>
      </c>
      <c r="BL423" s="66">
        <f t="shared" si="116"/>
        <v>132.67285640867158</v>
      </c>
      <c r="BM423" s="207">
        <f t="shared" si="118"/>
        <v>39869.18</v>
      </c>
    </row>
    <row r="424" spans="1:65" x14ac:dyDescent="0.35">
      <c r="A424" s="1">
        <v>597</v>
      </c>
      <c r="B424">
        <v>51</v>
      </c>
      <c r="C424" t="s">
        <v>37</v>
      </c>
      <c r="D424" t="s">
        <v>1637</v>
      </c>
      <c r="E424" s="6" t="s">
        <v>1113</v>
      </c>
      <c r="F424" s="7" t="s">
        <v>1114</v>
      </c>
      <c r="G424" s="6">
        <v>-20.32</v>
      </c>
      <c r="H424" s="6">
        <v>-40.340000000000003</v>
      </c>
      <c r="I424" s="6">
        <v>9</v>
      </c>
      <c r="J424" s="8">
        <v>54061.366139626101</v>
      </c>
      <c r="K424" t="s">
        <v>1166</v>
      </c>
      <c r="L424" t="s">
        <v>1062</v>
      </c>
      <c r="M424">
        <v>600</v>
      </c>
      <c r="N424">
        <v>600</v>
      </c>
      <c r="O424">
        <v>0</v>
      </c>
      <c r="P424">
        <v>19162.39</v>
      </c>
      <c r="Q424">
        <v>18875.330000000002</v>
      </c>
      <c r="R424">
        <v>5264.2</v>
      </c>
      <c r="S424">
        <v>34606.78</v>
      </c>
      <c r="T424">
        <v>0</v>
      </c>
      <c r="U424">
        <v>4462.05</v>
      </c>
      <c r="V424">
        <v>0</v>
      </c>
      <c r="W424" s="181">
        <f t="shared" si="102"/>
        <v>23624.44</v>
      </c>
      <c r="X424" s="181">
        <f t="shared" si="103"/>
        <v>39.374066666666664</v>
      </c>
      <c r="Y424" s="174">
        <v>82370.740000000005</v>
      </c>
      <c r="Z424" s="181">
        <f t="shared" si="104"/>
        <v>137.28456666666668</v>
      </c>
      <c r="AA424" s="174">
        <v>0</v>
      </c>
      <c r="AB424" s="174">
        <v>23.263588502422099</v>
      </c>
      <c r="AC424" s="174">
        <v>22.915090965554029</v>
      </c>
      <c r="AD424" s="174">
        <v>6.3908616093530286</v>
      </c>
      <c r="AE424" s="174">
        <v>42.013438267035113</v>
      </c>
      <c r="AF424">
        <v>0</v>
      </c>
      <c r="AG424" s="106">
        <v>5.4170327958690194</v>
      </c>
      <c r="AH424" s="106">
        <v>0</v>
      </c>
      <c r="AI424" s="106">
        <v>100</v>
      </c>
      <c r="AJ424">
        <v>40.229999999999997</v>
      </c>
      <c r="AK424">
        <v>39.369999999999997</v>
      </c>
      <c r="AL424">
        <v>57.68</v>
      </c>
      <c r="AM424">
        <v>137.28</v>
      </c>
      <c r="AN424" t="s">
        <v>1068</v>
      </c>
      <c r="AO424">
        <v>9.9</v>
      </c>
      <c r="AP424">
        <v>8.33</v>
      </c>
      <c r="AQ424">
        <v>12.806699999999999</v>
      </c>
      <c r="AR424" t="s">
        <v>1071</v>
      </c>
      <c r="AS424" t="s">
        <v>1074</v>
      </c>
      <c r="AT424" t="s">
        <v>1076</v>
      </c>
      <c r="AU424" t="s">
        <v>1077</v>
      </c>
      <c r="AV424" t="s">
        <v>1082</v>
      </c>
      <c r="AW424" t="s">
        <v>1084</v>
      </c>
      <c r="AX424" s="65">
        <f t="shared" si="117"/>
        <v>583.5</v>
      </c>
      <c r="AY424" s="65">
        <v>2862.47</v>
      </c>
      <c r="AZ424" s="106">
        <v>989.39390327541867</v>
      </c>
      <c r="BA424" s="65">
        <f t="shared" si="105"/>
        <v>4435.3639032754181</v>
      </c>
      <c r="BB424" s="65">
        <f t="shared" si="106"/>
        <v>22635.046096724582</v>
      </c>
      <c r="BC424" s="65">
        <f t="shared" si="107"/>
        <v>0</v>
      </c>
      <c r="BD424" s="65">
        <f t="shared" si="108"/>
        <v>23556.030000000002</v>
      </c>
      <c r="BE424" s="65">
        <f t="shared" si="109"/>
        <v>31744.309999999998</v>
      </c>
      <c r="BF424" s="65">
        <f t="shared" si="110"/>
        <v>77935.376096724591</v>
      </c>
      <c r="BG424" s="66">
        <f t="shared" si="111"/>
        <v>633.62341475363121</v>
      </c>
      <c r="BH424" s="66">
        <f t="shared" si="112"/>
        <v>39.025941546076865</v>
      </c>
      <c r="BI424" s="66">
        <f t="shared" si="113"/>
        <v>0</v>
      </c>
      <c r="BJ424" s="66">
        <f t="shared" si="114"/>
        <v>40.613844827586213</v>
      </c>
      <c r="BK424" s="66">
        <f t="shared" si="115"/>
        <v>54.731568965517241</v>
      </c>
      <c r="BL424" s="66">
        <f t="shared" si="116"/>
        <v>134.37133809780102</v>
      </c>
      <c r="BM424" s="207">
        <f t="shared" si="118"/>
        <v>39870.979999999996</v>
      </c>
    </row>
    <row r="425" spans="1:65" x14ac:dyDescent="0.35">
      <c r="A425" s="1">
        <v>598</v>
      </c>
      <c r="B425">
        <v>51</v>
      </c>
      <c r="C425" t="s">
        <v>37</v>
      </c>
      <c r="D425" t="s">
        <v>1638</v>
      </c>
      <c r="E425" s="6" t="s">
        <v>1115</v>
      </c>
      <c r="F425" s="7" t="s">
        <v>1116</v>
      </c>
      <c r="G425" s="6">
        <v>-8.0500000000000007</v>
      </c>
      <c r="H425" s="6">
        <v>-34.880000000000003</v>
      </c>
      <c r="I425" s="6">
        <v>10</v>
      </c>
      <c r="J425" s="8">
        <v>63550.072249703</v>
      </c>
      <c r="K425" t="s">
        <v>1166</v>
      </c>
      <c r="L425" t="s">
        <v>1062</v>
      </c>
      <c r="M425">
        <v>600</v>
      </c>
      <c r="N425">
        <v>600</v>
      </c>
      <c r="O425">
        <v>0</v>
      </c>
      <c r="P425">
        <v>21011.85</v>
      </c>
      <c r="Q425">
        <v>18875.330000000002</v>
      </c>
      <c r="R425">
        <v>5250.2</v>
      </c>
      <c r="S425">
        <v>34606.78</v>
      </c>
      <c r="T425">
        <v>0</v>
      </c>
      <c r="U425">
        <v>4462.05</v>
      </c>
      <c r="V425">
        <v>0</v>
      </c>
      <c r="W425" s="181">
        <f t="shared" si="102"/>
        <v>25473.899999999998</v>
      </c>
      <c r="X425" s="181">
        <f t="shared" si="103"/>
        <v>42.456499999999998</v>
      </c>
      <c r="Y425" s="174">
        <v>84206.2</v>
      </c>
      <c r="Z425" s="181">
        <f t="shared" si="104"/>
        <v>140.34366666666665</v>
      </c>
      <c r="AA425" s="174">
        <v>0</v>
      </c>
      <c r="AB425" s="174">
        <v>24.952853827865411</v>
      </c>
      <c r="AC425" s="174">
        <v>22.41560597675706</v>
      </c>
      <c r="AD425" s="174">
        <v>6.2349328196736113</v>
      </c>
      <c r="AE425" s="174">
        <v>41.097662642418257</v>
      </c>
      <c r="AF425">
        <v>0</v>
      </c>
      <c r="AG425" s="106">
        <v>5.2989566088957822</v>
      </c>
      <c r="AH425" s="106">
        <v>0</v>
      </c>
      <c r="AI425" s="106">
        <v>100</v>
      </c>
      <c r="AJ425">
        <v>40.21</v>
      </c>
      <c r="AK425">
        <v>42.46</v>
      </c>
      <c r="AL425">
        <v>57.68</v>
      </c>
      <c r="AM425">
        <v>140.34</v>
      </c>
      <c r="AN425" t="s">
        <v>1069</v>
      </c>
      <c r="AO425">
        <v>9.9</v>
      </c>
      <c r="AP425">
        <v>8.33</v>
      </c>
      <c r="AQ425">
        <v>12.806699999999999</v>
      </c>
      <c r="AR425" t="s">
        <v>1071</v>
      </c>
      <c r="AS425" t="s">
        <v>1074</v>
      </c>
      <c r="AT425" t="s">
        <v>1076</v>
      </c>
      <c r="AU425" t="s">
        <v>1077</v>
      </c>
      <c r="AV425" t="s">
        <v>1082</v>
      </c>
      <c r="AW425" t="s">
        <v>1084</v>
      </c>
      <c r="AX425" s="65">
        <f t="shared" si="117"/>
        <v>583.5</v>
      </c>
      <c r="AY425" s="65">
        <v>2862.47</v>
      </c>
      <c r="AZ425" s="106">
        <v>1067.0883071651992</v>
      </c>
      <c r="BA425" s="65">
        <f t="shared" si="105"/>
        <v>4513.058307165199</v>
      </c>
      <c r="BB425" s="65">
        <f t="shared" si="106"/>
        <v>24406.811692834799</v>
      </c>
      <c r="BC425" s="65">
        <f t="shared" si="107"/>
        <v>0</v>
      </c>
      <c r="BD425" s="65">
        <f t="shared" si="108"/>
        <v>23542.030000000002</v>
      </c>
      <c r="BE425" s="65">
        <f t="shared" si="109"/>
        <v>31744.309999999998</v>
      </c>
      <c r="BF425" s="65">
        <f t="shared" si="110"/>
        <v>79693.141692834804</v>
      </c>
      <c r="BG425" s="66">
        <f t="shared" si="111"/>
        <v>644.72261530931416</v>
      </c>
      <c r="BH425" s="66">
        <f t="shared" si="112"/>
        <v>42.08070981523241</v>
      </c>
      <c r="BI425" s="66">
        <f t="shared" si="113"/>
        <v>0</v>
      </c>
      <c r="BJ425" s="66">
        <f t="shared" si="114"/>
        <v>40.589706896551725</v>
      </c>
      <c r="BK425" s="66">
        <f t="shared" si="115"/>
        <v>54.731568965517241</v>
      </c>
      <c r="BL425" s="66">
        <f t="shared" si="116"/>
        <v>137.40196843592207</v>
      </c>
      <c r="BM425" s="207">
        <f t="shared" si="118"/>
        <v>39856.979999999996</v>
      </c>
    </row>
    <row r="426" spans="1:65" x14ac:dyDescent="0.35">
      <c r="A426" s="1">
        <v>599</v>
      </c>
      <c r="B426">
        <v>51</v>
      </c>
      <c r="C426" t="s">
        <v>37</v>
      </c>
      <c r="D426" t="s">
        <v>1639</v>
      </c>
      <c r="E426" s="6" t="s">
        <v>1117</v>
      </c>
      <c r="F426" s="7" t="s">
        <v>1118</v>
      </c>
      <c r="G426" s="6">
        <v>-3.8</v>
      </c>
      <c r="H426" s="6">
        <v>-38.53</v>
      </c>
      <c r="I426" s="6">
        <v>41</v>
      </c>
      <c r="J426" s="8">
        <v>71394.000753582499</v>
      </c>
      <c r="K426" t="s">
        <v>1166</v>
      </c>
      <c r="L426" t="s">
        <v>1062</v>
      </c>
      <c r="M426">
        <v>600</v>
      </c>
      <c r="N426">
        <v>600</v>
      </c>
      <c r="O426">
        <v>0</v>
      </c>
      <c r="P426">
        <v>21007.37</v>
      </c>
      <c r="Q426">
        <v>18875.330000000002</v>
      </c>
      <c r="R426">
        <v>5255.2</v>
      </c>
      <c r="S426">
        <v>34606.78</v>
      </c>
      <c r="T426">
        <v>0</v>
      </c>
      <c r="U426">
        <v>4462.05</v>
      </c>
      <c r="V426">
        <v>0</v>
      </c>
      <c r="W426" s="181">
        <f t="shared" si="102"/>
        <v>25469.42</v>
      </c>
      <c r="X426" s="181">
        <f t="shared" si="103"/>
        <v>42.449033333333333</v>
      </c>
      <c r="Y426" s="174">
        <v>84206.720000000001</v>
      </c>
      <c r="Z426" s="181">
        <f t="shared" si="104"/>
        <v>140.34453333333335</v>
      </c>
      <c r="AA426" s="174">
        <v>0</v>
      </c>
      <c r="AB426" s="174">
        <v>24.947379496553239</v>
      </c>
      <c r="AC426" s="174">
        <v>22.41546755413345</v>
      </c>
      <c r="AD426" s="174">
        <v>6.2408320856102693</v>
      </c>
      <c r="AE426" s="174">
        <v>41.097408852880143</v>
      </c>
      <c r="AF426">
        <v>0</v>
      </c>
      <c r="AG426" s="106">
        <v>5.2989238863596633</v>
      </c>
      <c r="AH426" s="106">
        <v>0</v>
      </c>
      <c r="AI426" s="106">
        <v>100</v>
      </c>
      <c r="AJ426">
        <v>40.22</v>
      </c>
      <c r="AK426">
        <v>42.45</v>
      </c>
      <c r="AL426">
        <v>57.68</v>
      </c>
      <c r="AM426">
        <v>140.34</v>
      </c>
      <c r="AN426" t="s">
        <v>1070</v>
      </c>
      <c r="AO426">
        <v>9.9</v>
      </c>
      <c r="AP426">
        <v>8.33</v>
      </c>
      <c r="AQ426">
        <v>12.806699999999999</v>
      </c>
      <c r="AR426" t="s">
        <v>1071</v>
      </c>
      <c r="AS426" t="s">
        <v>1074</v>
      </c>
      <c r="AT426" t="s">
        <v>1076</v>
      </c>
      <c r="AU426" t="s">
        <v>1077</v>
      </c>
      <c r="AV426" t="s">
        <v>1082</v>
      </c>
      <c r="AW426" t="s">
        <v>1084</v>
      </c>
      <c r="AX426" s="65">
        <f t="shared" si="117"/>
        <v>583.5</v>
      </c>
      <c r="AY426" s="65">
        <v>2862.47</v>
      </c>
      <c r="AZ426" s="106">
        <v>1062.2601867029271</v>
      </c>
      <c r="BA426" s="65">
        <f t="shared" si="105"/>
        <v>4508.2301867029273</v>
      </c>
      <c r="BB426" s="65">
        <f t="shared" si="106"/>
        <v>24407.159813297072</v>
      </c>
      <c r="BC426" s="65">
        <f t="shared" si="107"/>
        <v>0</v>
      </c>
      <c r="BD426" s="65">
        <f t="shared" si="108"/>
        <v>23547.030000000002</v>
      </c>
      <c r="BE426" s="65">
        <f t="shared" si="109"/>
        <v>31744.309999999998</v>
      </c>
      <c r="BF426" s="65">
        <f t="shared" si="110"/>
        <v>79698.48981329707</v>
      </c>
      <c r="BG426" s="66">
        <f t="shared" si="111"/>
        <v>644.03288381470395</v>
      </c>
      <c r="BH426" s="66">
        <f t="shared" si="112"/>
        <v>42.081310022925983</v>
      </c>
      <c r="BI426" s="66">
        <f t="shared" si="113"/>
        <v>0</v>
      </c>
      <c r="BJ426" s="66">
        <f t="shared" si="114"/>
        <v>40.598327586206899</v>
      </c>
      <c r="BK426" s="66">
        <f t="shared" si="115"/>
        <v>54.731568965517241</v>
      </c>
      <c r="BL426" s="66">
        <f t="shared" si="116"/>
        <v>137.41118933327081</v>
      </c>
      <c r="BM426" s="207">
        <f t="shared" si="118"/>
        <v>39861.979999999996</v>
      </c>
    </row>
    <row r="427" spans="1:65" x14ac:dyDescent="0.35">
      <c r="A427" s="1">
        <v>600</v>
      </c>
      <c r="B427">
        <v>52</v>
      </c>
      <c r="C427" t="s">
        <v>37</v>
      </c>
      <c r="D427" t="s">
        <v>1640</v>
      </c>
      <c r="E427" s="6" t="s">
        <v>1104</v>
      </c>
      <c r="F427" s="7" t="s">
        <v>1105</v>
      </c>
      <c r="G427" s="6">
        <v>-22.74</v>
      </c>
      <c r="H427" s="6">
        <v>-45.59</v>
      </c>
      <c r="I427" s="6">
        <v>1642</v>
      </c>
      <c r="J427" s="8">
        <v>3495.45982983364</v>
      </c>
      <c r="K427" t="s">
        <v>1166</v>
      </c>
      <c r="L427" t="s">
        <v>1062</v>
      </c>
      <c r="M427">
        <v>600</v>
      </c>
      <c r="N427">
        <v>600</v>
      </c>
      <c r="O427">
        <v>218.88</v>
      </c>
      <c r="P427">
        <v>8866.51</v>
      </c>
      <c r="Q427">
        <v>18875.330000000002</v>
      </c>
      <c r="R427">
        <v>5265.2</v>
      </c>
      <c r="S427">
        <v>34606.78</v>
      </c>
      <c r="T427">
        <v>0</v>
      </c>
      <c r="U427">
        <v>4744.55</v>
      </c>
      <c r="V427">
        <v>0</v>
      </c>
      <c r="W427" s="181">
        <f t="shared" si="102"/>
        <v>13611.060000000001</v>
      </c>
      <c r="X427" s="181">
        <f t="shared" si="103"/>
        <v>22.685100000000002</v>
      </c>
      <c r="Y427" s="174">
        <v>72577.240000000005</v>
      </c>
      <c r="Z427" s="181">
        <f t="shared" si="104"/>
        <v>120.96206666666667</v>
      </c>
      <c r="AA427" s="174">
        <v>0.30158214889406099</v>
      </c>
      <c r="AB427" s="174">
        <v>12.216653595534909</v>
      </c>
      <c r="AC427" s="174">
        <v>26.007230365883299</v>
      </c>
      <c r="AD427" s="174">
        <v>7.2546159098913101</v>
      </c>
      <c r="AE427" s="174">
        <v>47.682689504312918</v>
      </c>
      <c r="AF427">
        <v>0</v>
      </c>
      <c r="AG427" s="106">
        <v>6.5372422539076993</v>
      </c>
      <c r="AH427" s="106">
        <v>0</v>
      </c>
      <c r="AI427" s="106">
        <v>100</v>
      </c>
      <c r="AJ427">
        <v>40.229999999999997</v>
      </c>
      <c r="AK427">
        <v>23.05</v>
      </c>
      <c r="AL427">
        <v>57.68</v>
      </c>
      <c r="AM427">
        <v>120.96</v>
      </c>
      <c r="AN427" t="s">
        <v>1063</v>
      </c>
      <c r="AO427">
        <v>9.9</v>
      </c>
      <c r="AP427">
        <v>8.33</v>
      </c>
      <c r="AQ427">
        <v>12.806699999999999</v>
      </c>
      <c r="AR427" t="s">
        <v>1071</v>
      </c>
      <c r="AS427" t="s">
        <v>1074</v>
      </c>
      <c r="AT427" t="s">
        <v>1076</v>
      </c>
      <c r="AU427" t="s">
        <v>1077</v>
      </c>
      <c r="AV427" t="s">
        <v>1080</v>
      </c>
      <c r="AW427" t="s">
        <v>1083</v>
      </c>
      <c r="AX427" s="65">
        <f t="shared" si="117"/>
        <v>583.5</v>
      </c>
      <c r="AY427" s="65">
        <v>2862.47</v>
      </c>
      <c r="AZ427" s="106">
        <v>566.52708447147415</v>
      </c>
      <c r="BA427" s="65">
        <f t="shared" si="105"/>
        <v>4012.497084471474</v>
      </c>
      <c r="BB427" s="65">
        <f t="shared" si="106"/>
        <v>13044.532915528527</v>
      </c>
      <c r="BC427" s="65">
        <f t="shared" si="107"/>
        <v>218.88</v>
      </c>
      <c r="BD427" s="65">
        <f t="shared" si="108"/>
        <v>23557.030000000002</v>
      </c>
      <c r="BE427" s="65">
        <f t="shared" si="109"/>
        <v>31744.309999999998</v>
      </c>
      <c r="BF427" s="65">
        <f t="shared" si="110"/>
        <v>68564.742915528535</v>
      </c>
      <c r="BG427" s="66">
        <f t="shared" si="111"/>
        <v>573.21386921021053</v>
      </c>
      <c r="BH427" s="66">
        <f t="shared" si="112"/>
        <v>22.490573992290564</v>
      </c>
      <c r="BI427" s="66">
        <f t="shared" si="113"/>
        <v>0.36480000000000001</v>
      </c>
      <c r="BJ427" s="66">
        <f t="shared" si="114"/>
        <v>40.615568965517248</v>
      </c>
      <c r="BK427" s="66">
        <f t="shared" si="115"/>
        <v>54.731568965517241</v>
      </c>
      <c r="BL427" s="66">
        <f t="shared" si="116"/>
        <v>118.21507399229058</v>
      </c>
      <c r="BM427" s="207">
        <f t="shared" si="118"/>
        <v>39871.979999999996</v>
      </c>
    </row>
    <row r="428" spans="1:65" x14ac:dyDescent="0.35">
      <c r="A428" s="1">
        <v>601</v>
      </c>
      <c r="B428">
        <v>52</v>
      </c>
      <c r="C428" t="s">
        <v>37</v>
      </c>
      <c r="D428" t="s">
        <v>1641</v>
      </c>
      <c r="E428" s="6" t="s">
        <v>1104</v>
      </c>
      <c r="F428" s="7" t="s">
        <v>1106</v>
      </c>
      <c r="G428" s="6">
        <v>-23.85</v>
      </c>
      <c r="H428" s="6">
        <v>-46.64</v>
      </c>
      <c r="I428" s="6">
        <v>792</v>
      </c>
      <c r="J428" s="8">
        <v>14172.2970393051</v>
      </c>
      <c r="K428" t="s">
        <v>1166</v>
      </c>
      <c r="L428" t="s">
        <v>1062</v>
      </c>
      <c r="M428">
        <v>600</v>
      </c>
      <c r="N428">
        <v>600</v>
      </c>
      <c r="O428">
        <v>41.71</v>
      </c>
      <c r="P428">
        <v>12423.29</v>
      </c>
      <c r="Q428">
        <v>18875.330000000002</v>
      </c>
      <c r="R428">
        <v>5266.4</v>
      </c>
      <c r="S428">
        <v>34606.78</v>
      </c>
      <c r="T428">
        <v>0</v>
      </c>
      <c r="U428">
        <v>4744.55</v>
      </c>
      <c r="V428">
        <v>0</v>
      </c>
      <c r="W428" s="181">
        <f t="shared" si="102"/>
        <v>17167.84</v>
      </c>
      <c r="X428" s="181">
        <f t="shared" si="103"/>
        <v>28.613066666666668</v>
      </c>
      <c r="Y428" s="174">
        <v>75958.05</v>
      </c>
      <c r="Z428" s="181">
        <f t="shared" si="104"/>
        <v>126.59675</v>
      </c>
      <c r="AA428" s="174">
        <v>5.4911888864972183E-2</v>
      </c>
      <c r="AB428" s="174">
        <v>16.35546199514074</v>
      </c>
      <c r="AC428" s="174">
        <v>24.84967689402243</v>
      </c>
      <c r="AD428" s="174">
        <v>6.9333006837326652</v>
      </c>
      <c r="AE428" s="174">
        <v>45.560384975654323</v>
      </c>
      <c r="AF428">
        <v>0</v>
      </c>
      <c r="AG428" s="106">
        <v>6.2462767277464337</v>
      </c>
      <c r="AH428" s="106">
        <v>0</v>
      </c>
      <c r="AI428" s="106">
        <v>100</v>
      </c>
      <c r="AJ428">
        <v>40.24</v>
      </c>
      <c r="AK428">
        <v>28.68</v>
      </c>
      <c r="AL428">
        <v>57.68</v>
      </c>
      <c r="AM428">
        <v>126.6</v>
      </c>
      <c r="AN428" t="s">
        <v>1064</v>
      </c>
      <c r="AO428">
        <v>9.9</v>
      </c>
      <c r="AP428">
        <v>8.33</v>
      </c>
      <c r="AQ428">
        <v>12.806699999999999</v>
      </c>
      <c r="AR428" t="s">
        <v>1071</v>
      </c>
      <c r="AS428" t="s">
        <v>1074</v>
      </c>
      <c r="AT428" t="s">
        <v>1076</v>
      </c>
      <c r="AU428" t="s">
        <v>1077</v>
      </c>
      <c r="AV428" t="s">
        <v>1080</v>
      </c>
      <c r="AW428" t="s">
        <v>1083</v>
      </c>
      <c r="AX428" s="65">
        <f t="shared" si="117"/>
        <v>583.5</v>
      </c>
      <c r="AY428" s="65">
        <v>2862.47</v>
      </c>
      <c r="AZ428" s="106">
        <v>740.55302755409923</v>
      </c>
      <c r="BA428" s="65">
        <f t="shared" si="105"/>
        <v>4186.5230275540989</v>
      </c>
      <c r="BB428" s="65">
        <f t="shared" si="106"/>
        <v>16427.286972445901</v>
      </c>
      <c r="BC428" s="65">
        <f t="shared" si="107"/>
        <v>41.71</v>
      </c>
      <c r="BD428" s="65">
        <f t="shared" si="108"/>
        <v>23558.230000000003</v>
      </c>
      <c r="BE428" s="65">
        <f t="shared" si="109"/>
        <v>31744.309999999998</v>
      </c>
      <c r="BF428" s="65">
        <f t="shared" si="110"/>
        <v>71771.526972445907</v>
      </c>
      <c r="BG428" s="66">
        <f t="shared" si="111"/>
        <v>598.0747182220141</v>
      </c>
      <c r="BH428" s="66">
        <f t="shared" si="112"/>
        <v>28.322908573182588</v>
      </c>
      <c r="BI428" s="66">
        <f t="shared" si="113"/>
        <v>6.9516666666666671E-2</v>
      </c>
      <c r="BJ428" s="66">
        <f t="shared" si="114"/>
        <v>40.617637931034487</v>
      </c>
      <c r="BK428" s="66">
        <f t="shared" si="115"/>
        <v>54.731568965517241</v>
      </c>
      <c r="BL428" s="66">
        <f t="shared" si="116"/>
        <v>123.74401202145846</v>
      </c>
      <c r="BM428" s="207">
        <f t="shared" si="118"/>
        <v>39873.18</v>
      </c>
    </row>
    <row r="429" spans="1:65" x14ac:dyDescent="0.35">
      <c r="A429" s="1">
        <v>602</v>
      </c>
      <c r="B429">
        <v>52</v>
      </c>
      <c r="C429" t="s">
        <v>37</v>
      </c>
      <c r="D429" t="s">
        <v>1642</v>
      </c>
      <c r="E429" s="6" t="s">
        <v>1107</v>
      </c>
      <c r="F429" s="7" t="s">
        <v>1108</v>
      </c>
      <c r="G429" s="6">
        <v>-30.03</v>
      </c>
      <c r="H429" s="6">
        <v>-51.23</v>
      </c>
      <c r="I429" s="6">
        <v>47</v>
      </c>
      <c r="J429" s="8">
        <v>23954.0527728093</v>
      </c>
      <c r="K429" t="s">
        <v>1166</v>
      </c>
      <c r="L429" t="s">
        <v>1062</v>
      </c>
      <c r="M429">
        <v>600</v>
      </c>
      <c r="N429">
        <v>600</v>
      </c>
      <c r="O429">
        <v>80.95</v>
      </c>
      <c r="P429">
        <v>13916.66</v>
      </c>
      <c r="Q429">
        <v>18875.330000000002</v>
      </c>
      <c r="R429">
        <v>5272.4</v>
      </c>
      <c r="S429">
        <v>34606.78</v>
      </c>
      <c r="T429">
        <v>0</v>
      </c>
      <c r="U429">
        <v>4744.55</v>
      </c>
      <c r="V429">
        <v>0</v>
      </c>
      <c r="W429" s="181">
        <f t="shared" si="102"/>
        <v>18661.21</v>
      </c>
      <c r="X429" s="181">
        <f t="shared" si="103"/>
        <v>31.102016666666664</v>
      </c>
      <c r="Y429" s="174">
        <v>77496.649999999994</v>
      </c>
      <c r="Z429" s="181">
        <f t="shared" si="104"/>
        <v>129.16108333333332</v>
      </c>
      <c r="AA429" s="174">
        <v>0.1044561281036019</v>
      </c>
      <c r="AB429" s="174">
        <v>17.957756883684649</v>
      </c>
      <c r="AC429" s="174">
        <v>24.356317337588141</v>
      </c>
      <c r="AD429" s="174">
        <v>6.8033908562499148</v>
      </c>
      <c r="AE429" s="174">
        <v>44.655839962114491</v>
      </c>
      <c r="AF429">
        <v>0</v>
      </c>
      <c r="AG429" s="106">
        <v>6.1222646398263674</v>
      </c>
      <c r="AH429" s="106">
        <v>0</v>
      </c>
      <c r="AI429" s="106">
        <v>100</v>
      </c>
      <c r="AJ429">
        <v>40.25</v>
      </c>
      <c r="AK429">
        <v>31.24</v>
      </c>
      <c r="AL429">
        <v>57.68</v>
      </c>
      <c r="AM429">
        <v>129.16</v>
      </c>
      <c r="AN429" t="s">
        <v>1065</v>
      </c>
      <c r="AO429">
        <v>9.9</v>
      </c>
      <c r="AP429">
        <v>8.33</v>
      </c>
      <c r="AQ429">
        <v>12.806699999999999</v>
      </c>
      <c r="AR429" t="s">
        <v>1071</v>
      </c>
      <c r="AS429" t="s">
        <v>1074</v>
      </c>
      <c r="AT429" t="s">
        <v>1076</v>
      </c>
      <c r="AU429" t="s">
        <v>1077</v>
      </c>
      <c r="AV429" t="s">
        <v>1080</v>
      </c>
      <c r="AW429" t="s">
        <v>1083</v>
      </c>
      <c r="AX429" s="65">
        <f t="shared" si="117"/>
        <v>583.5</v>
      </c>
      <c r="AY429" s="65">
        <v>2862.47</v>
      </c>
      <c r="AZ429" s="106">
        <v>782.99079876519363</v>
      </c>
      <c r="BA429" s="65">
        <f t="shared" si="105"/>
        <v>4228.9607987651934</v>
      </c>
      <c r="BB429" s="65">
        <f t="shared" si="106"/>
        <v>17878.219201234806</v>
      </c>
      <c r="BC429" s="65">
        <f t="shared" si="107"/>
        <v>80.95</v>
      </c>
      <c r="BD429" s="65">
        <f t="shared" si="108"/>
        <v>23564.230000000003</v>
      </c>
      <c r="BE429" s="65">
        <f t="shared" si="109"/>
        <v>31744.309999999998</v>
      </c>
      <c r="BF429" s="65">
        <f t="shared" si="110"/>
        <v>73267.689201234796</v>
      </c>
      <c r="BG429" s="66">
        <f t="shared" si="111"/>
        <v>604.13725696645622</v>
      </c>
      <c r="BH429" s="66">
        <f t="shared" si="112"/>
        <v>30.824515864197942</v>
      </c>
      <c r="BI429" s="66">
        <f t="shared" si="113"/>
        <v>0.13491666666666668</v>
      </c>
      <c r="BJ429" s="66">
        <f t="shared" si="114"/>
        <v>40.627982758620696</v>
      </c>
      <c r="BK429" s="66">
        <f t="shared" si="115"/>
        <v>54.731568965517241</v>
      </c>
      <c r="BL429" s="66">
        <f t="shared" si="116"/>
        <v>126.32360207109447</v>
      </c>
      <c r="BM429" s="207">
        <f t="shared" si="118"/>
        <v>39879.18</v>
      </c>
    </row>
    <row r="430" spans="1:65" x14ac:dyDescent="0.35">
      <c r="A430" s="1">
        <v>603</v>
      </c>
      <c r="B430">
        <v>52</v>
      </c>
      <c r="C430" t="s">
        <v>37</v>
      </c>
      <c r="D430" t="s">
        <v>1643</v>
      </c>
      <c r="E430" s="6" t="s">
        <v>1109</v>
      </c>
      <c r="F430" s="7" t="s">
        <v>1110</v>
      </c>
      <c r="G430" s="6">
        <v>-15.37</v>
      </c>
      <c r="H430" s="6">
        <v>-48.78</v>
      </c>
      <c r="I430" s="6">
        <v>770</v>
      </c>
      <c r="J430" s="8">
        <v>31081.371963744201</v>
      </c>
      <c r="K430" t="s">
        <v>1166</v>
      </c>
      <c r="L430" t="s">
        <v>1062</v>
      </c>
      <c r="M430">
        <v>600</v>
      </c>
      <c r="N430">
        <v>600</v>
      </c>
      <c r="O430">
        <v>0</v>
      </c>
      <c r="P430">
        <v>19349.830000000002</v>
      </c>
      <c r="Q430">
        <v>18875.330000000002</v>
      </c>
      <c r="R430">
        <v>5266.4</v>
      </c>
      <c r="S430">
        <v>34606.78</v>
      </c>
      <c r="T430">
        <v>0</v>
      </c>
      <c r="U430">
        <v>4744.55</v>
      </c>
      <c r="V430">
        <v>0</v>
      </c>
      <c r="W430" s="181">
        <f t="shared" si="102"/>
        <v>24094.38</v>
      </c>
      <c r="X430" s="181">
        <f t="shared" si="103"/>
        <v>40.157299999999999</v>
      </c>
      <c r="Y430" s="174">
        <v>82842.880000000005</v>
      </c>
      <c r="Z430" s="181">
        <f t="shared" si="104"/>
        <v>138.07146666666668</v>
      </c>
      <c r="AA430" s="174">
        <v>0</v>
      </c>
      <c r="AB430" s="174">
        <v>23.35726377450905</v>
      </c>
      <c r="AC430" s="174">
        <v>22.784492765099429</v>
      </c>
      <c r="AD430" s="174">
        <v>6.3570942970596862</v>
      </c>
      <c r="AE430" s="174">
        <v>41.773994337232118</v>
      </c>
      <c r="AF430">
        <v>0</v>
      </c>
      <c r="AG430" s="106">
        <v>5.727166897143122</v>
      </c>
      <c r="AH430" s="106">
        <v>0</v>
      </c>
      <c r="AI430" s="106">
        <v>100</v>
      </c>
      <c r="AJ430">
        <v>40.24</v>
      </c>
      <c r="AK430">
        <v>40.159999999999997</v>
      </c>
      <c r="AL430">
        <v>57.68</v>
      </c>
      <c r="AM430">
        <v>138.07</v>
      </c>
      <c r="AN430" t="s">
        <v>1066</v>
      </c>
      <c r="AO430">
        <v>9.9</v>
      </c>
      <c r="AP430">
        <v>8.33</v>
      </c>
      <c r="AQ430">
        <v>12.806699999999999</v>
      </c>
      <c r="AR430" t="s">
        <v>1071</v>
      </c>
      <c r="AS430" t="s">
        <v>1074</v>
      </c>
      <c r="AT430" t="s">
        <v>1076</v>
      </c>
      <c r="AU430" t="s">
        <v>1077</v>
      </c>
      <c r="AV430" t="s">
        <v>1080</v>
      </c>
      <c r="AW430" t="s">
        <v>1083</v>
      </c>
      <c r="AX430" s="65">
        <f t="shared" si="117"/>
        <v>583.5</v>
      </c>
      <c r="AY430" s="65">
        <v>2862.47</v>
      </c>
      <c r="AZ430" s="106">
        <v>968.68066440486587</v>
      </c>
      <c r="BA430" s="65">
        <f t="shared" si="105"/>
        <v>4414.6506644048659</v>
      </c>
      <c r="BB430" s="65">
        <f t="shared" si="106"/>
        <v>23125.699335595134</v>
      </c>
      <c r="BC430" s="65">
        <f t="shared" si="107"/>
        <v>0</v>
      </c>
      <c r="BD430" s="65">
        <f t="shared" si="108"/>
        <v>23558.230000000003</v>
      </c>
      <c r="BE430" s="65">
        <f t="shared" si="109"/>
        <v>31744.309999999998</v>
      </c>
      <c r="BF430" s="65">
        <f t="shared" si="110"/>
        <v>78428.229335595141</v>
      </c>
      <c r="BG430" s="66">
        <f t="shared" si="111"/>
        <v>630.66438062926659</v>
      </c>
      <c r="BH430" s="66">
        <f t="shared" si="112"/>
        <v>39.871895406198504</v>
      </c>
      <c r="BI430" s="66">
        <f t="shared" si="113"/>
        <v>0</v>
      </c>
      <c r="BJ430" s="66">
        <f t="shared" si="114"/>
        <v>40.617637931034487</v>
      </c>
      <c r="BK430" s="66">
        <f t="shared" si="115"/>
        <v>54.731568965517241</v>
      </c>
      <c r="BL430" s="66">
        <f t="shared" si="116"/>
        <v>135.22108506137093</v>
      </c>
      <c r="BM430" s="207">
        <f t="shared" si="118"/>
        <v>39873.18</v>
      </c>
    </row>
    <row r="431" spans="1:65" x14ac:dyDescent="0.35">
      <c r="A431" s="1">
        <v>604</v>
      </c>
      <c r="B431">
        <v>52</v>
      </c>
      <c r="C431" t="s">
        <v>37</v>
      </c>
      <c r="D431" t="s">
        <v>1644</v>
      </c>
      <c r="E431" s="6" t="s">
        <v>1111</v>
      </c>
      <c r="F431" s="7" t="s">
        <v>1112</v>
      </c>
      <c r="G431" s="6">
        <v>-22.86</v>
      </c>
      <c r="H431" s="6">
        <v>-43.41</v>
      </c>
      <c r="I431" s="6">
        <v>45</v>
      </c>
      <c r="J431" s="8">
        <v>45016.2336447989</v>
      </c>
      <c r="K431" t="s">
        <v>1166</v>
      </c>
      <c r="L431" t="s">
        <v>1062</v>
      </c>
      <c r="M431">
        <v>600</v>
      </c>
      <c r="N431">
        <v>600</v>
      </c>
      <c r="O431">
        <v>0</v>
      </c>
      <c r="P431">
        <v>18696.7</v>
      </c>
      <c r="Q431">
        <v>18875.330000000002</v>
      </c>
      <c r="R431">
        <v>5262.4</v>
      </c>
      <c r="S431">
        <v>34606.78</v>
      </c>
      <c r="T431">
        <v>0</v>
      </c>
      <c r="U431">
        <v>4744.55</v>
      </c>
      <c r="V431">
        <v>0</v>
      </c>
      <c r="W431" s="181">
        <f t="shared" si="102"/>
        <v>23441.25</v>
      </c>
      <c r="X431" s="181">
        <f t="shared" si="103"/>
        <v>39.068750000000001</v>
      </c>
      <c r="Y431" s="174">
        <v>82185.75</v>
      </c>
      <c r="Z431" s="181">
        <f t="shared" si="104"/>
        <v>136.97624999999999</v>
      </c>
      <c r="AA431" s="174">
        <v>0</v>
      </c>
      <c r="AB431" s="174">
        <v>22.749320898087571</v>
      </c>
      <c r="AC431" s="174">
        <v>22.966670012745521</v>
      </c>
      <c r="AD431" s="174">
        <v>6.4030564909366889</v>
      </c>
      <c r="AE431" s="174">
        <v>42.108005341558602</v>
      </c>
      <c r="AF431">
        <v>0</v>
      </c>
      <c r="AG431" s="106">
        <v>5.7729594242310869</v>
      </c>
      <c r="AH431" s="106">
        <v>0</v>
      </c>
      <c r="AI431" s="106">
        <v>100</v>
      </c>
      <c r="AJ431">
        <v>40.229999999999997</v>
      </c>
      <c r="AK431">
        <v>39.07</v>
      </c>
      <c r="AL431">
        <v>57.68</v>
      </c>
      <c r="AM431">
        <v>136.97999999999999</v>
      </c>
      <c r="AN431" t="s">
        <v>1067</v>
      </c>
      <c r="AO431">
        <v>9.9</v>
      </c>
      <c r="AP431">
        <v>8.33</v>
      </c>
      <c r="AQ431">
        <v>12.806699999999999</v>
      </c>
      <c r="AR431" t="s">
        <v>1071</v>
      </c>
      <c r="AS431" t="s">
        <v>1074</v>
      </c>
      <c r="AT431" t="s">
        <v>1076</v>
      </c>
      <c r="AU431" t="s">
        <v>1077</v>
      </c>
      <c r="AV431" t="s">
        <v>1080</v>
      </c>
      <c r="AW431" t="s">
        <v>1083</v>
      </c>
      <c r="AX431" s="65">
        <f t="shared" si="117"/>
        <v>583.5</v>
      </c>
      <c r="AY431" s="65">
        <v>2862.47</v>
      </c>
      <c r="AZ431" s="106">
        <v>958.99801440992417</v>
      </c>
      <c r="BA431" s="65">
        <f t="shared" si="105"/>
        <v>4404.9680144099239</v>
      </c>
      <c r="BB431" s="65">
        <f t="shared" si="106"/>
        <v>22482.251985590075</v>
      </c>
      <c r="BC431" s="65">
        <f t="shared" si="107"/>
        <v>0</v>
      </c>
      <c r="BD431" s="65">
        <f t="shared" si="108"/>
        <v>23554.230000000003</v>
      </c>
      <c r="BE431" s="65">
        <f t="shared" si="109"/>
        <v>31744.309999999998</v>
      </c>
      <c r="BF431" s="65">
        <f t="shared" si="110"/>
        <v>77780.781985590074</v>
      </c>
      <c r="BG431" s="66">
        <f t="shared" si="111"/>
        <v>629.28114491570341</v>
      </c>
      <c r="BH431" s="66">
        <f t="shared" si="112"/>
        <v>38.762503423431163</v>
      </c>
      <c r="BI431" s="66">
        <f t="shared" si="113"/>
        <v>0</v>
      </c>
      <c r="BJ431" s="66">
        <f t="shared" si="114"/>
        <v>40.610741379310348</v>
      </c>
      <c r="BK431" s="66">
        <f t="shared" si="115"/>
        <v>54.731568965517241</v>
      </c>
      <c r="BL431" s="66">
        <f t="shared" si="116"/>
        <v>134.10479652687943</v>
      </c>
      <c r="BM431" s="207">
        <f t="shared" si="118"/>
        <v>39869.18</v>
      </c>
    </row>
    <row r="432" spans="1:65" x14ac:dyDescent="0.35">
      <c r="A432" s="1">
        <v>605</v>
      </c>
      <c r="B432">
        <v>52</v>
      </c>
      <c r="C432" t="s">
        <v>37</v>
      </c>
      <c r="D432" t="s">
        <v>1645</v>
      </c>
      <c r="E432" s="6" t="s">
        <v>1113</v>
      </c>
      <c r="F432" s="7" t="s">
        <v>1114</v>
      </c>
      <c r="G432" s="6">
        <v>-20.32</v>
      </c>
      <c r="H432" s="6">
        <v>-40.340000000000003</v>
      </c>
      <c r="I432" s="6">
        <v>9</v>
      </c>
      <c r="J432" s="8">
        <v>54061.366139626101</v>
      </c>
      <c r="K432" t="s">
        <v>1166</v>
      </c>
      <c r="L432" t="s">
        <v>1062</v>
      </c>
      <c r="M432">
        <v>600</v>
      </c>
      <c r="N432">
        <v>600</v>
      </c>
      <c r="O432">
        <v>0</v>
      </c>
      <c r="P432">
        <v>20215.57</v>
      </c>
      <c r="Q432">
        <v>18875.330000000002</v>
      </c>
      <c r="R432">
        <v>5264.2</v>
      </c>
      <c r="S432">
        <v>34606.78</v>
      </c>
      <c r="T432">
        <v>0</v>
      </c>
      <c r="U432">
        <v>4744.55</v>
      </c>
      <c r="V432">
        <v>0</v>
      </c>
      <c r="W432" s="181">
        <f t="shared" si="102"/>
        <v>24960.12</v>
      </c>
      <c r="X432" s="181">
        <f t="shared" si="103"/>
        <v>41.600200000000001</v>
      </c>
      <c r="Y432" s="174">
        <v>83706.42</v>
      </c>
      <c r="Z432" s="181">
        <f t="shared" si="104"/>
        <v>139.51069999999999</v>
      </c>
      <c r="AA432" s="174">
        <v>0</v>
      </c>
      <c r="AB432" s="174">
        <v>24.150560972503659</v>
      </c>
      <c r="AC432" s="174">
        <v>22.549441249548121</v>
      </c>
      <c r="AD432" s="174">
        <v>6.2888844129279446</v>
      </c>
      <c r="AE432" s="174">
        <v>41.343041549262288</v>
      </c>
      <c r="AF432">
        <v>0</v>
      </c>
      <c r="AG432" s="106">
        <v>5.6680837622729543</v>
      </c>
      <c r="AH432" s="106">
        <v>0</v>
      </c>
      <c r="AI432" s="106">
        <v>100</v>
      </c>
      <c r="AJ432">
        <v>40.229999999999997</v>
      </c>
      <c r="AK432">
        <v>41.6</v>
      </c>
      <c r="AL432">
        <v>57.68</v>
      </c>
      <c r="AM432">
        <v>139.51</v>
      </c>
      <c r="AN432" t="s">
        <v>1068</v>
      </c>
      <c r="AO432">
        <v>9.9</v>
      </c>
      <c r="AP432">
        <v>8.33</v>
      </c>
      <c r="AQ432">
        <v>12.806699999999999</v>
      </c>
      <c r="AR432" t="s">
        <v>1071</v>
      </c>
      <c r="AS432" t="s">
        <v>1074</v>
      </c>
      <c r="AT432" t="s">
        <v>1076</v>
      </c>
      <c r="AU432" t="s">
        <v>1077</v>
      </c>
      <c r="AV432" t="s">
        <v>1080</v>
      </c>
      <c r="AW432" t="s">
        <v>1083</v>
      </c>
      <c r="AX432" s="65">
        <f t="shared" si="117"/>
        <v>583.5</v>
      </c>
      <c r="AY432" s="65">
        <v>2862.47</v>
      </c>
      <c r="AZ432" s="106">
        <v>994.99933865088803</v>
      </c>
      <c r="BA432" s="65">
        <f t="shared" si="105"/>
        <v>4440.9693386508879</v>
      </c>
      <c r="BB432" s="65">
        <f t="shared" si="106"/>
        <v>23965.120661349112</v>
      </c>
      <c r="BC432" s="65">
        <f t="shared" si="107"/>
        <v>0</v>
      </c>
      <c r="BD432" s="65">
        <f t="shared" si="108"/>
        <v>23556.030000000002</v>
      </c>
      <c r="BE432" s="65">
        <f t="shared" si="109"/>
        <v>31744.309999999998</v>
      </c>
      <c r="BF432" s="65">
        <f t="shared" si="110"/>
        <v>79265.45066134911</v>
      </c>
      <c r="BG432" s="66">
        <f t="shared" si="111"/>
        <v>634.42419123584114</v>
      </c>
      <c r="BH432" s="66">
        <f t="shared" si="112"/>
        <v>41.319173554050195</v>
      </c>
      <c r="BI432" s="66">
        <f t="shared" si="113"/>
        <v>0</v>
      </c>
      <c r="BJ432" s="66">
        <f t="shared" si="114"/>
        <v>40.613844827586213</v>
      </c>
      <c r="BK432" s="66">
        <f t="shared" si="115"/>
        <v>54.731568965517241</v>
      </c>
      <c r="BL432" s="66">
        <f t="shared" si="116"/>
        <v>136.66457010577432</v>
      </c>
      <c r="BM432" s="207">
        <f t="shared" si="118"/>
        <v>39870.979999999996</v>
      </c>
    </row>
    <row r="433" spans="1:65" x14ac:dyDescent="0.35">
      <c r="A433" s="1">
        <v>606</v>
      </c>
      <c r="B433">
        <v>52</v>
      </c>
      <c r="C433" t="s">
        <v>37</v>
      </c>
      <c r="D433" t="s">
        <v>1646</v>
      </c>
      <c r="E433" s="6" t="s">
        <v>1115</v>
      </c>
      <c r="F433" s="7" t="s">
        <v>1116</v>
      </c>
      <c r="G433" s="6">
        <v>-8.0500000000000007</v>
      </c>
      <c r="H433" s="6">
        <v>-34.880000000000003</v>
      </c>
      <c r="I433" s="6">
        <v>10</v>
      </c>
      <c r="J433" s="8">
        <v>63550.072249703</v>
      </c>
      <c r="K433" t="s">
        <v>1166</v>
      </c>
      <c r="L433" t="s">
        <v>1062</v>
      </c>
      <c r="M433">
        <v>600</v>
      </c>
      <c r="N433">
        <v>600</v>
      </c>
      <c r="O433">
        <v>0</v>
      </c>
      <c r="P433">
        <v>22057.62</v>
      </c>
      <c r="Q433">
        <v>18875.330000000002</v>
      </c>
      <c r="R433">
        <v>5250.2</v>
      </c>
      <c r="S433">
        <v>34606.78</v>
      </c>
      <c r="T433">
        <v>0</v>
      </c>
      <c r="U433">
        <v>4744.55</v>
      </c>
      <c r="V433">
        <v>0</v>
      </c>
      <c r="W433" s="181">
        <f t="shared" si="102"/>
        <v>26802.17</v>
      </c>
      <c r="X433" s="181">
        <f t="shared" si="103"/>
        <v>44.67028333333333</v>
      </c>
      <c r="Y433" s="174">
        <v>85534.47</v>
      </c>
      <c r="Z433" s="181">
        <f t="shared" si="104"/>
        <v>142.55744999999999</v>
      </c>
      <c r="AA433" s="174">
        <v>0</v>
      </c>
      <c r="AB433" s="174">
        <v>25.78798933342312</v>
      </c>
      <c r="AC433" s="174">
        <v>22.067512664777141</v>
      </c>
      <c r="AD433" s="174">
        <v>6.1381101677487448</v>
      </c>
      <c r="AE433" s="174">
        <v>40.459454533359477</v>
      </c>
      <c r="AF433">
        <v>0</v>
      </c>
      <c r="AG433" s="106">
        <v>5.5469449918845584</v>
      </c>
      <c r="AH433" s="106">
        <v>0</v>
      </c>
      <c r="AI433" s="106">
        <v>100</v>
      </c>
      <c r="AJ433">
        <v>40.21</v>
      </c>
      <c r="AK433">
        <v>44.67</v>
      </c>
      <c r="AL433">
        <v>57.68</v>
      </c>
      <c r="AM433">
        <v>142.56</v>
      </c>
      <c r="AN433" t="s">
        <v>1069</v>
      </c>
      <c r="AO433">
        <v>9.9</v>
      </c>
      <c r="AP433">
        <v>8.33</v>
      </c>
      <c r="AQ433">
        <v>12.806699999999999</v>
      </c>
      <c r="AR433" t="s">
        <v>1071</v>
      </c>
      <c r="AS433" t="s">
        <v>1074</v>
      </c>
      <c r="AT433" t="s">
        <v>1076</v>
      </c>
      <c r="AU433" t="s">
        <v>1077</v>
      </c>
      <c r="AV433" t="s">
        <v>1080</v>
      </c>
      <c r="AW433" t="s">
        <v>1083</v>
      </c>
      <c r="AX433" s="65">
        <f t="shared" si="117"/>
        <v>583.5</v>
      </c>
      <c r="AY433" s="65">
        <v>2862.47</v>
      </c>
      <c r="AZ433" s="106">
        <v>1058.2255607902075</v>
      </c>
      <c r="BA433" s="65">
        <f t="shared" si="105"/>
        <v>4504.1955607902073</v>
      </c>
      <c r="BB433" s="65">
        <f t="shared" si="106"/>
        <v>25743.94443920979</v>
      </c>
      <c r="BC433" s="65">
        <f t="shared" si="107"/>
        <v>0</v>
      </c>
      <c r="BD433" s="65">
        <f t="shared" si="108"/>
        <v>23542.030000000002</v>
      </c>
      <c r="BE433" s="65">
        <f t="shared" si="109"/>
        <v>31744.309999999998</v>
      </c>
      <c r="BF433" s="65">
        <f t="shared" si="110"/>
        <v>81030.274439209796</v>
      </c>
      <c r="BG433" s="66">
        <f t="shared" si="111"/>
        <v>643.45650868431528</v>
      </c>
      <c r="BH433" s="66">
        <f t="shared" si="112"/>
        <v>44.386111102085849</v>
      </c>
      <c r="BI433" s="66">
        <f t="shared" si="113"/>
        <v>0</v>
      </c>
      <c r="BJ433" s="66">
        <f t="shared" si="114"/>
        <v>40.589706896551725</v>
      </c>
      <c r="BK433" s="66">
        <f t="shared" si="115"/>
        <v>54.731568965517241</v>
      </c>
      <c r="BL433" s="66">
        <f t="shared" si="116"/>
        <v>139.7073697227755</v>
      </c>
      <c r="BM433" s="207">
        <f t="shared" si="118"/>
        <v>39856.979999999996</v>
      </c>
    </row>
    <row r="434" spans="1:65" x14ac:dyDescent="0.35">
      <c r="A434" s="1">
        <v>607</v>
      </c>
      <c r="B434">
        <v>52</v>
      </c>
      <c r="C434" t="s">
        <v>37</v>
      </c>
      <c r="D434" t="s">
        <v>1647</v>
      </c>
      <c r="E434" s="6" t="s">
        <v>1117</v>
      </c>
      <c r="F434" s="7" t="s">
        <v>1118</v>
      </c>
      <c r="G434" s="6">
        <v>-3.8</v>
      </c>
      <c r="H434" s="6">
        <v>-38.53</v>
      </c>
      <c r="I434" s="6">
        <v>41</v>
      </c>
      <c r="J434" s="8">
        <v>71394.000753582499</v>
      </c>
      <c r="K434" t="s">
        <v>1166</v>
      </c>
      <c r="L434" t="s">
        <v>1062</v>
      </c>
      <c r="M434">
        <v>600</v>
      </c>
      <c r="N434">
        <v>600</v>
      </c>
      <c r="O434">
        <v>0</v>
      </c>
      <c r="P434">
        <v>22585.439999999999</v>
      </c>
      <c r="Q434">
        <v>18875.330000000002</v>
      </c>
      <c r="R434">
        <v>5255.2</v>
      </c>
      <c r="S434">
        <v>34606.78</v>
      </c>
      <c r="T434">
        <v>0</v>
      </c>
      <c r="U434">
        <v>4744.55</v>
      </c>
      <c r="V434">
        <v>0</v>
      </c>
      <c r="W434" s="181">
        <f t="shared" si="102"/>
        <v>27329.989999999998</v>
      </c>
      <c r="X434" s="181">
        <f t="shared" si="103"/>
        <v>45.54998333333333</v>
      </c>
      <c r="Y434" s="174">
        <v>86067.29</v>
      </c>
      <c r="Z434" s="181">
        <f t="shared" si="104"/>
        <v>143.44548333333333</v>
      </c>
      <c r="AA434" s="174">
        <v>0</v>
      </c>
      <c r="AB434" s="174">
        <v>26.241607003078641</v>
      </c>
      <c r="AC434" s="174">
        <v>21.930898486521421</v>
      </c>
      <c r="AD434" s="174">
        <v>6.1059201468990141</v>
      </c>
      <c r="AE434" s="174">
        <v>40.208980670821639</v>
      </c>
      <c r="AF434">
        <v>0</v>
      </c>
      <c r="AG434" s="106">
        <v>5.5126053114952267</v>
      </c>
      <c r="AH434" s="106">
        <v>0</v>
      </c>
      <c r="AI434" s="106">
        <v>100</v>
      </c>
      <c r="AJ434">
        <v>40.22</v>
      </c>
      <c r="AK434">
        <v>45.55</v>
      </c>
      <c r="AL434">
        <v>57.68</v>
      </c>
      <c r="AM434">
        <v>143.44999999999999</v>
      </c>
      <c r="AN434" t="s">
        <v>1070</v>
      </c>
      <c r="AO434">
        <v>9.9</v>
      </c>
      <c r="AP434">
        <v>8.33</v>
      </c>
      <c r="AQ434">
        <v>12.806699999999999</v>
      </c>
      <c r="AR434" t="s">
        <v>1071</v>
      </c>
      <c r="AS434" t="s">
        <v>1074</v>
      </c>
      <c r="AT434" t="s">
        <v>1076</v>
      </c>
      <c r="AU434" t="s">
        <v>1077</v>
      </c>
      <c r="AV434" t="s">
        <v>1080</v>
      </c>
      <c r="AW434" t="s">
        <v>1083</v>
      </c>
      <c r="AX434" s="65">
        <f t="shared" si="117"/>
        <v>583.5</v>
      </c>
      <c r="AY434" s="65">
        <v>2862.47</v>
      </c>
      <c r="AZ434" s="106">
        <v>1060.8107754097605</v>
      </c>
      <c r="BA434" s="65">
        <f t="shared" si="105"/>
        <v>4506.7807754097603</v>
      </c>
      <c r="BB434" s="65">
        <f t="shared" si="106"/>
        <v>26269.179224590236</v>
      </c>
      <c r="BC434" s="65">
        <f t="shared" si="107"/>
        <v>0</v>
      </c>
      <c r="BD434" s="65">
        <f t="shared" si="108"/>
        <v>23547.030000000002</v>
      </c>
      <c r="BE434" s="65">
        <f t="shared" si="109"/>
        <v>31744.309999999998</v>
      </c>
      <c r="BF434" s="65">
        <f t="shared" si="110"/>
        <v>81560.509224590234</v>
      </c>
      <c r="BG434" s="66">
        <f t="shared" si="111"/>
        <v>643.82582505853713</v>
      </c>
      <c r="BH434" s="66">
        <f t="shared" si="112"/>
        <v>45.291688318259027</v>
      </c>
      <c r="BI434" s="66">
        <f t="shared" si="113"/>
        <v>0</v>
      </c>
      <c r="BJ434" s="66">
        <f t="shared" si="114"/>
        <v>40.598327586206899</v>
      </c>
      <c r="BK434" s="66">
        <f t="shared" si="115"/>
        <v>54.731568965517241</v>
      </c>
      <c r="BL434" s="66">
        <f t="shared" si="116"/>
        <v>140.62156762860386</v>
      </c>
      <c r="BM434" s="207">
        <f t="shared" si="118"/>
        <v>39861.979999999996</v>
      </c>
    </row>
    <row r="435" spans="1:65" x14ac:dyDescent="0.35">
      <c r="A435" s="1">
        <v>608</v>
      </c>
      <c r="B435">
        <v>53</v>
      </c>
      <c r="C435" t="s">
        <v>37</v>
      </c>
      <c r="D435" t="s">
        <v>1648</v>
      </c>
      <c r="E435" s="6" t="s">
        <v>1104</v>
      </c>
      <c r="F435" s="7" t="s">
        <v>1105</v>
      </c>
      <c r="G435" s="6">
        <v>-22.74</v>
      </c>
      <c r="H435" s="6">
        <v>-45.59</v>
      </c>
      <c r="I435" s="6">
        <v>1642</v>
      </c>
      <c r="J435" s="8">
        <v>3495.45982983364</v>
      </c>
      <c r="K435" t="s">
        <v>1166</v>
      </c>
      <c r="L435" t="s">
        <v>1062</v>
      </c>
      <c r="M435">
        <v>600</v>
      </c>
      <c r="N435">
        <v>600</v>
      </c>
      <c r="O435">
        <v>36.33</v>
      </c>
      <c r="P435">
        <v>11043.97</v>
      </c>
      <c r="Q435">
        <v>18875.330000000002</v>
      </c>
      <c r="R435">
        <v>5265.2</v>
      </c>
      <c r="S435">
        <v>34606.78</v>
      </c>
      <c r="T435">
        <v>0</v>
      </c>
      <c r="U435">
        <v>4462.05</v>
      </c>
      <c r="V435">
        <v>0</v>
      </c>
      <c r="W435" s="181">
        <f t="shared" si="102"/>
        <v>15506.02</v>
      </c>
      <c r="X435" s="181">
        <f t="shared" si="103"/>
        <v>25.843366666666668</v>
      </c>
      <c r="Y435" s="174">
        <v>74289.649999999994</v>
      </c>
      <c r="Z435" s="181">
        <f t="shared" si="104"/>
        <v>123.81608333333332</v>
      </c>
      <c r="AA435" s="174">
        <v>4.8903178302764923E-2</v>
      </c>
      <c r="AB435" s="174">
        <v>14.866095075155149</v>
      </c>
      <c r="AC435" s="174">
        <v>25.407751954680101</v>
      </c>
      <c r="AD435" s="174">
        <v>7.0873937351972991</v>
      </c>
      <c r="AE435" s="174">
        <v>46.583581965993922</v>
      </c>
      <c r="AF435">
        <v>0</v>
      </c>
      <c r="AG435" s="106">
        <v>6.0062875514960714</v>
      </c>
      <c r="AH435" s="106">
        <v>0</v>
      </c>
      <c r="AI435" s="106">
        <v>100</v>
      </c>
      <c r="AJ435">
        <v>40.229999999999997</v>
      </c>
      <c r="AK435">
        <v>25.9</v>
      </c>
      <c r="AL435">
        <v>57.68</v>
      </c>
      <c r="AM435">
        <v>123.82</v>
      </c>
      <c r="AN435" t="s">
        <v>1063</v>
      </c>
      <c r="AO435">
        <v>9.9</v>
      </c>
      <c r="AP435">
        <v>8.33</v>
      </c>
      <c r="AQ435">
        <v>12.806699999999999</v>
      </c>
      <c r="AR435" t="s">
        <v>1071</v>
      </c>
      <c r="AS435" t="s">
        <v>1074</v>
      </c>
      <c r="AT435" t="s">
        <v>1076</v>
      </c>
      <c r="AU435" t="s">
        <v>1077</v>
      </c>
      <c r="AV435" t="s">
        <v>1080</v>
      </c>
      <c r="AW435" t="s">
        <v>1084</v>
      </c>
      <c r="AX435" s="65">
        <f t="shared" si="117"/>
        <v>583.5</v>
      </c>
      <c r="AY435" s="65">
        <v>2862.47</v>
      </c>
      <c r="AZ435" s="106">
        <v>583.14691525507419</v>
      </c>
      <c r="BA435" s="65">
        <f t="shared" si="105"/>
        <v>4029.1169152550738</v>
      </c>
      <c r="BB435" s="65">
        <f t="shared" si="106"/>
        <v>14922.873084744926</v>
      </c>
      <c r="BC435" s="65">
        <f t="shared" si="107"/>
        <v>36.33</v>
      </c>
      <c r="BD435" s="65">
        <f t="shared" si="108"/>
        <v>23557.030000000002</v>
      </c>
      <c r="BE435" s="65">
        <f t="shared" si="109"/>
        <v>31744.309999999998</v>
      </c>
      <c r="BF435" s="65">
        <f t="shared" si="110"/>
        <v>70260.533084744922</v>
      </c>
      <c r="BG435" s="66">
        <f t="shared" si="111"/>
        <v>575.58813075072487</v>
      </c>
      <c r="BH435" s="66">
        <f t="shared" si="112"/>
        <v>25.729091525422287</v>
      </c>
      <c r="BI435" s="66">
        <f t="shared" si="113"/>
        <v>6.055E-2</v>
      </c>
      <c r="BJ435" s="66">
        <f t="shared" si="114"/>
        <v>40.615568965517248</v>
      </c>
      <c r="BK435" s="66">
        <f t="shared" si="115"/>
        <v>54.731568965517241</v>
      </c>
      <c r="BL435" s="66">
        <f t="shared" si="116"/>
        <v>121.13885014611193</v>
      </c>
      <c r="BM435" s="207">
        <f t="shared" si="118"/>
        <v>39871.979999999996</v>
      </c>
    </row>
    <row r="436" spans="1:65" x14ac:dyDescent="0.35">
      <c r="A436" s="1">
        <v>609</v>
      </c>
      <c r="B436">
        <v>53</v>
      </c>
      <c r="C436" t="s">
        <v>37</v>
      </c>
      <c r="D436" t="s">
        <v>1649</v>
      </c>
      <c r="E436" s="6" t="s">
        <v>1104</v>
      </c>
      <c r="F436" s="7" t="s">
        <v>1106</v>
      </c>
      <c r="G436" s="6">
        <v>-23.85</v>
      </c>
      <c r="H436" s="6">
        <v>-46.64</v>
      </c>
      <c r="I436" s="6">
        <v>792</v>
      </c>
      <c r="J436" s="8">
        <v>14172.2970393051</v>
      </c>
      <c r="K436" t="s">
        <v>1166</v>
      </c>
      <c r="L436" t="s">
        <v>1062</v>
      </c>
      <c r="M436">
        <v>600</v>
      </c>
      <c r="N436">
        <v>600</v>
      </c>
      <c r="O436">
        <v>1.21</v>
      </c>
      <c r="P436">
        <v>13933.15</v>
      </c>
      <c r="Q436">
        <v>18875.330000000002</v>
      </c>
      <c r="R436">
        <v>5266.4</v>
      </c>
      <c r="S436">
        <v>34606.78</v>
      </c>
      <c r="T436">
        <v>0</v>
      </c>
      <c r="U436">
        <v>4462.05</v>
      </c>
      <c r="V436">
        <v>0</v>
      </c>
      <c r="W436" s="181">
        <f t="shared" si="102"/>
        <v>18395.2</v>
      </c>
      <c r="X436" s="181">
        <f t="shared" si="103"/>
        <v>30.658666666666669</v>
      </c>
      <c r="Y436" s="174">
        <v>77144.91</v>
      </c>
      <c r="Z436" s="181">
        <f t="shared" si="104"/>
        <v>128.57485</v>
      </c>
      <c r="AA436" s="174">
        <v>1.5684767796086609E-3</v>
      </c>
      <c r="AB436" s="174">
        <v>18.061010117193732</v>
      </c>
      <c r="AC436" s="174">
        <v>24.46736926648822</v>
      </c>
      <c r="AD436" s="174">
        <v>6.8266331505215314</v>
      </c>
      <c r="AE436" s="174">
        <v>44.859446981012738</v>
      </c>
      <c r="AF436">
        <v>0</v>
      </c>
      <c r="AG436" s="106">
        <v>5.7839849706221704</v>
      </c>
      <c r="AH436" s="106">
        <v>0</v>
      </c>
      <c r="AI436" s="106">
        <v>100</v>
      </c>
      <c r="AJ436">
        <v>40.24</v>
      </c>
      <c r="AK436">
        <v>30.66</v>
      </c>
      <c r="AL436">
        <v>57.68</v>
      </c>
      <c r="AM436">
        <v>128.57</v>
      </c>
      <c r="AN436" t="s">
        <v>1064</v>
      </c>
      <c r="AO436">
        <v>9.9</v>
      </c>
      <c r="AP436">
        <v>8.33</v>
      </c>
      <c r="AQ436">
        <v>12.806699999999999</v>
      </c>
      <c r="AR436" t="s">
        <v>1071</v>
      </c>
      <c r="AS436" t="s">
        <v>1074</v>
      </c>
      <c r="AT436" t="s">
        <v>1076</v>
      </c>
      <c r="AU436" t="s">
        <v>1077</v>
      </c>
      <c r="AV436" t="s">
        <v>1080</v>
      </c>
      <c r="AW436" t="s">
        <v>1084</v>
      </c>
      <c r="AX436" s="65">
        <f t="shared" si="117"/>
        <v>583.5</v>
      </c>
      <c r="AY436" s="65">
        <v>2862.47</v>
      </c>
      <c r="AZ436" s="106">
        <v>746.68630590133807</v>
      </c>
      <c r="BA436" s="65">
        <f t="shared" si="105"/>
        <v>4192.6563059013379</v>
      </c>
      <c r="BB436" s="65">
        <f t="shared" si="106"/>
        <v>17648.513694098663</v>
      </c>
      <c r="BC436" s="65">
        <f t="shared" si="107"/>
        <v>1.21</v>
      </c>
      <c r="BD436" s="65">
        <f t="shared" si="108"/>
        <v>23558.230000000003</v>
      </c>
      <c r="BE436" s="65">
        <f t="shared" si="109"/>
        <v>31744.309999999998</v>
      </c>
      <c r="BF436" s="65">
        <f t="shared" si="110"/>
        <v>72952.253694098661</v>
      </c>
      <c r="BG436" s="66">
        <f t="shared" si="111"/>
        <v>598.95090084304832</v>
      </c>
      <c r="BH436" s="66">
        <f t="shared" si="112"/>
        <v>30.428471886377004</v>
      </c>
      <c r="BI436" s="66">
        <f t="shared" si="113"/>
        <v>2.0166666666666666E-3</v>
      </c>
      <c r="BJ436" s="66">
        <f t="shared" si="114"/>
        <v>40.617637931034487</v>
      </c>
      <c r="BK436" s="66">
        <f t="shared" si="115"/>
        <v>54.731568965517241</v>
      </c>
      <c r="BL436" s="66">
        <f t="shared" si="116"/>
        <v>125.77974774844597</v>
      </c>
      <c r="BM436" s="207">
        <f t="shared" si="118"/>
        <v>39873.18</v>
      </c>
    </row>
    <row r="437" spans="1:65" x14ac:dyDescent="0.35">
      <c r="A437" s="1">
        <v>610</v>
      </c>
      <c r="B437">
        <v>53</v>
      </c>
      <c r="C437" t="s">
        <v>37</v>
      </c>
      <c r="D437" t="s">
        <v>1650</v>
      </c>
      <c r="E437" s="6" t="s">
        <v>1107</v>
      </c>
      <c r="F437" s="7" t="s">
        <v>1108</v>
      </c>
      <c r="G437" s="6">
        <v>-30.03</v>
      </c>
      <c r="H437" s="6">
        <v>-51.23</v>
      </c>
      <c r="I437" s="6">
        <v>47</v>
      </c>
      <c r="J437" s="8">
        <v>23954.0527728093</v>
      </c>
      <c r="K437" t="s">
        <v>1166</v>
      </c>
      <c r="L437" t="s">
        <v>1062</v>
      </c>
      <c r="M437">
        <v>600</v>
      </c>
      <c r="N437">
        <v>600</v>
      </c>
      <c r="O437">
        <v>4.8899999999999997</v>
      </c>
      <c r="P437">
        <v>14924.44</v>
      </c>
      <c r="Q437">
        <v>18875.330000000002</v>
      </c>
      <c r="R437">
        <v>5272.4</v>
      </c>
      <c r="S437">
        <v>34606.78</v>
      </c>
      <c r="T437">
        <v>0</v>
      </c>
      <c r="U437">
        <v>4462.05</v>
      </c>
      <c r="V437">
        <v>0</v>
      </c>
      <c r="W437" s="181">
        <f t="shared" si="102"/>
        <v>19386.490000000002</v>
      </c>
      <c r="X437" s="181">
        <f t="shared" si="103"/>
        <v>32.310816666666668</v>
      </c>
      <c r="Y437" s="174">
        <v>78145.88</v>
      </c>
      <c r="Z437" s="181">
        <f t="shared" si="104"/>
        <v>130.24313333333333</v>
      </c>
      <c r="AA437" s="174">
        <v>6.2575275881466804E-3</v>
      </c>
      <c r="AB437" s="174">
        <v>19.098178944302632</v>
      </c>
      <c r="AC437" s="174">
        <v>24.15396691418665</v>
      </c>
      <c r="AD437" s="174">
        <v>6.7468688048557377</v>
      </c>
      <c r="AE437" s="174">
        <v>44.284842655812433</v>
      </c>
      <c r="AF437">
        <v>0</v>
      </c>
      <c r="AG437" s="106">
        <v>5.7098979498343354</v>
      </c>
      <c r="AH437" s="106">
        <v>0</v>
      </c>
      <c r="AI437" s="106">
        <v>100</v>
      </c>
      <c r="AJ437">
        <v>40.25</v>
      </c>
      <c r="AK437">
        <v>32.32</v>
      </c>
      <c r="AL437">
        <v>57.68</v>
      </c>
      <c r="AM437">
        <v>130.24</v>
      </c>
      <c r="AN437" t="s">
        <v>1065</v>
      </c>
      <c r="AO437">
        <v>9.9</v>
      </c>
      <c r="AP437">
        <v>8.33</v>
      </c>
      <c r="AQ437">
        <v>12.806699999999999</v>
      </c>
      <c r="AR437" t="s">
        <v>1071</v>
      </c>
      <c r="AS437" t="s">
        <v>1074</v>
      </c>
      <c r="AT437" t="s">
        <v>1076</v>
      </c>
      <c r="AU437" t="s">
        <v>1077</v>
      </c>
      <c r="AV437" t="s">
        <v>1080</v>
      </c>
      <c r="AW437" t="s">
        <v>1084</v>
      </c>
      <c r="AX437" s="65">
        <f t="shared" si="117"/>
        <v>583.5</v>
      </c>
      <c r="AY437" s="65">
        <v>2862.47</v>
      </c>
      <c r="AZ437" s="106">
        <v>791.12337995961582</v>
      </c>
      <c r="BA437" s="65">
        <f t="shared" si="105"/>
        <v>4237.093379959615</v>
      </c>
      <c r="BB437" s="65">
        <f t="shared" si="106"/>
        <v>18595.366620040386</v>
      </c>
      <c r="BC437" s="65">
        <f t="shared" si="107"/>
        <v>4.8899999999999997</v>
      </c>
      <c r="BD437" s="65">
        <f t="shared" si="108"/>
        <v>23564.230000000003</v>
      </c>
      <c r="BE437" s="65">
        <f t="shared" si="109"/>
        <v>31744.309999999998</v>
      </c>
      <c r="BF437" s="65">
        <f t="shared" si="110"/>
        <v>73908.786620040395</v>
      </c>
      <c r="BG437" s="66">
        <f t="shared" si="111"/>
        <v>605.29905427994504</v>
      </c>
      <c r="BH437" s="66">
        <f t="shared" si="112"/>
        <v>32.060976931104115</v>
      </c>
      <c r="BI437" s="66">
        <f t="shared" si="113"/>
        <v>8.1499999999999993E-3</v>
      </c>
      <c r="BJ437" s="66">
        <f t="shared" si="114"/>
        <v>40.627982758620696</v>
      </c>
      <c r="BK437" s="66">
        <f t="shared" si="115"/>
        <v>54.731568965517241</v>
      </c>
      <c r="BL437" s="66">
        <f t="shared" si="116"/>
        <v>127.42894244834551</v>
      </c>
      <c r="BM437" s="207">
        <f t="shared" si="118"/>
        <v>39879.18</v>
      </c>
    </row>
    <row r="438" spans="1:65" x14ac:dyDescent="0.35">
      <c r="A438" s="1">
        <v>611</v>
      </c>
      <c r="B438">
        <v>53</v>
      </c>
      <c r="C438" t="s">
        <v>37</v>
      </c>
      <c r="D438" t="s">
        <v>1651</v>
      </c>
      <c r="E438" s="6" t="s">
        <v>1109</v>
      </c>
      <c r="F438" s="7" t="s">
        <v>1110</v>
      </c>
      <c r="G438" s="6">
        <v>-15.37</v>
      </c>
      <c r="H438" s="6">
        <v>-48.78</v>
      </c>
      <c r="I438" s="6">
        <v>770</v>
      </c>
      <c r="J438" s="8">
        <v>31081.371963744201</v>
      </c>
      <c r="K438" t="s">
        <v>1166</v>
      </c>
      <c r="L438" t="s">
        <v>1062</v>
      </c>
      <c r="M438">
        <v>600</v>
      </c>
      <c r="N438">
        <v>600</v>
      </c>
      <c r="O438">
        <v>0</v>
      </c>
      <c r="P438">
        <v>18825.48</v>
      </c>
      <c r="Q438">
        <v>18875.330000000002</v>
      </c>
      <c r="R438">
        <v>5266.4</v>
      </c>
      <c r="S438">
        <v>34606.78</v>
      </c>
      <c r="T438">
        <v>0</v>
      </c>
      <c r="U438">
        <v>4462.05</v>
      </c>
      <c r="V438">
        <v>0</v>
      </c>
      <c r="W438" s="181">
        <f t="shared" si="102"/>
        <v>23287.53</v>
      </c>
      <c r="X438" s="181">
        <f t="shared" si="103"/>
        <v>38.812549999999995</v>
      </c>
      <c r="Y438" s="174">
        <v>82036.03</v>
      </c>
      <c r="Z438" s="181">
        <f t="shared" si="104"/>
        <v>136.72671666666668</v>
      </c>
      <c r="AA438" s="174">
        <v>0</v>
      </c>
      <c r="AB438" s="174">
        <v>22.947819391065121</v>
      </c>
      <c r="AC438" s="174">
        <v>23.008585374011879</v>
      </c>
      <c r="AD438" s="174">
        <v>6.4196183067366874</v>
      </c>
      <c r="AE438" s="174">
        <v>42.184854630337433</v>
      </c>
      <c r="AF438">
        <v>0</v>
      </c>
      <c r="AG438" s="106">
        <v>5.4391344876147718</v>
      </c>
      <c r="AH438" s="106">
        <v>0</v>
      </c>
      <c r="AI438" s="106">
        <v>100</v>
      </c>
      <c r="AJ438">
        <v>40.24</v>
      </c>
      <c r="AK438">
        <v>38.81</v>
      </c>
      <c r="AL438">
        <v>57.68</v>
      </c>
      <c r="AM438">
        <v>136.72999999999999</v>
      </c>
      <c r="AN438" t="s">
        <v>1066</v>
      </c>
      <c r="AO438">
        <v>9.9</v>
      </c>
      <c r="AP438">
        <v>8.33</v>
      </c>
      <c r="AQ438">
        <v>12.806699999999999</v>
      </c>
      <c r="AR438" t="s">
        <v>1071</v>
      </c>
      <c r="AS438" t="s">
        <v>1074</v>
      </c>
      <c r="AT438" t="s">
        <v>1076</v>
      </c>
      <c r="AU438" t="s">
        <v>1077</v>
      </c>
      <c r="AV438" t="s">
        <v>1080</v>
      </c>
      <c r="AW438" t="s">
        <v>1084</v>
      </c>
      <c r="AX438" s="65">
        <f t="shared" si="117"/>
        <v>583.5</v>
      </c>
      <c r="AY438" s="65">
        <v>2862.47</v>
      </c>
      <c r="AZ438" s="106">
        <v>968.19025505418801</v>
      </c>
      <c r="BA438" s="65">
        <f t="shared" si="105"/>
        <v>4414.1602550541884</v>
      </c>
      <c r="BB438" s="65">
        <f t="shared" si="106"/>
        <v>22319.33974494581</v>
      </c>
      <c r="BC438" s="65">
        <f t="shared" si="107"/>
        <v>0</v>
      </c>
      <c r="BD438" s="65">
        <f t="shared" si="108"/>
        <v>23558.230000000003</v>
      </c>
      <c r="BE438" s="65">
        <f t="shared" si="109"/>
        <v>31744.309999999998</v>
      </c>
      <c r="BF438" s="65">
        <f t="shared" si="110"/>
        <v>77621.869744945812</v>
      </c>
      <c r="BG438" s="66">
        <f t="shared" si="111"/>
        <v>630.59432215059837</v>
      </c>
      <c r="BH438" s="66">
        <f t="shared" si="112"/>
        <v>38.48162024990657</v>
      </c>
      <c r="BI438" s="66">
        <f t="shared" si="113"/>
        <v>0</v>
      </c>
      <c r="BJ438" s="66">
        <f t="shared" si="114"/>
        <v>40.617637931034487</v>
      </c>
      <c r="BK438" s="66">
        <f t="shared" si="115"/>
        <v>54.731568965517241</v>
      </c>
      <c r="BL438" s="66">
        <f t="shared" si="116"/>
        <v>133.83080990507898</v>
      </c>
      <c r="BM438" s="207">
        <f t="shared" si="118"/>
        <v>39873.18</v>
      </c>
    </row>
    <row r="439" spans="1:65" x14ac:dyDescent="0.35">
      <c r="A439" s="1">
        <v>612</v>
      </c>
      <c r="B439">
        <v>53</v>
      </c>
      <c r="C439" t="s">
        <v>37</v>
      </c>
      <c r="D439" t="s">
        <v>1652</v>
      </c>
      <c r="E439" s="6" t="s">
        <v>1111</v>
      </c>
      <c r="F439" s="7" t="s">
        <v>1112</v>
      </c>
      <c r="G439" s="6">
        <v>-22.86</v>
      </c>
      <c r="H439" s="6">
        <v>-43.41</v>
      </c>
      <c r="I439" s="6">
        <v>45</v>
      </c>
      <c r="J439" s="8">
        <v>45016.2336447989</v>
      </c>
      <c r="K439" t="s">
        <v>1166</v>
      </c>
      <c r="L439" t="s">
        <v>1062</v>
      </c>
      <c r="M439">
        <v>600</v>
      </c>
      <c r="N439">
        <v>600</v>
      </c>
      <c r="O439">
        <v>0</v>
      </c>
      <c r="P439">
        <v>18463.650000000001</v>
      </c>
      <c r="Q439">
        <v>18875.330000000002</v>
      </c>
      <c r="R439">
        <v>5262.4</v>
      </c>
      <c r="S439">
        <v>34606.78</v>
      </c>
      <c r="T439">
        <v>0</v>
      </c>
      <c r="U439">
        <v>4462.05</v>
      </c>
      <c r="V439">
        <v>0</v>
      </c>
      <c r="W439" s="181">
        <f t="shared" si="102"/>
        <v>22925.7</v>
      </c>
      <c r="X439" s="181">
        <f t="shared" si="103"/>
        <v>38.209499999999998</v>
      </c>
      <c r="Y439" s="174">
        <v>81670.2</v>
      </c>
      <c r="Z439" s="181">
        <f t="shared" si="104"/>
        <v>136.11699999999999</v>
      </c>
      <c r="AA439" s="174">
        <v>0</v>
      </c>
      <c r="AB439" s="174">
        <v>22.607572896846101</v>
      </c>
      <c r="AC439" s="174">
        <v>23.11164904702083</v>
      </c>
      <c r="AD439" s="174">
        <v>6.4434763230652061</v>
      </c>
      <c r="AE439" s="174">
        <v>42.37381566348558</v>
      </c>
      <c r="AF439">
        <v>0</v>
      </c>
      <c r="AG439" s="106">
        <v>5.4634983139504989</v>
      </c>
      <c r="AH439" s="106">
        <v>0</v>
      </c>
      <c r="AI439" s="106">
        <v>100</v>
      </c>
      <c r="AJ439">
        <v>40.229999999999997</v>
      </c>
      <c r="AK439">
        <v>38.21</v>
      </c>
      <c r="AL439">
        <v>57.68</v>
      </c>
      <c r="AM439">
        <v>136.12</v>
      </c>
      <c r="AN439" t="s">
        <v>1067</v>
      </c>
      <c r="AO439">
        <v>9.9</v>
      </c>
      <c r="AP439">
        <v>8.33</v>
      </c>
      <c r="AQ439">
        <v>12.806699999999999</v>
      </c>
      <c r="AR439" t="s">
        <v>1071</v>
      </c>
      <c r="AS439" t="s">
        <v>1074</v>
      </c>
      <c r="AT439" t="s">
        <v>1076</v>
      </c>
      <c r="AU439" t="s">
        <v>1077</v>
      </c>
      <c r="AV439" t="s">
        <v>1080</v>
      </c>
      <c r="AW439" t="s">
        <v>1084</v>
      </c>
      <c r="AX439" s="65">
        <f t="shared" si="117"/>
        <v>583.5</v>
      </c>
      <c r="AY439" s="65">
        <v>2862.47</v>
      </c>
      <c r="AZ439" s="106">
        <v>958.18051543683805</v>
      </c>
      <c r="BA439" s="65">
        <f t="shared" si="105"/>
        <v>4404.1505154368378</v>
      </c>
      <c r="BB439" s="65">
        <f t="shared" si="106"/>
        <v>21967.519484563163</v>
      </c>
      <c r="BC439" s="65">
        <f t="shared" si="107"/>
        <v>0</v>
      </c>
      <c r="BD439" s="65">
        <f t="shared" si="108"/>
        <v>23554.230000000003</v>
      </c>
      <c r="BE439" s="65">
        <f t="shared" si="109"/>
        <v>31744.309999999998</v>
      </c>
      <c r="BF439" s="65">
        <f t="shared" si="110"/>
        <v>77266.049484563162</v>
      </c>
      <c r="BG439" s="66">
        <f t="shared" si="111"/>
        <v>629.16435934811966</v>
      </c>
      <c r="BH439" s="66">
        <f t="shared" si="112"/>
        <v>37.875033594074416</v>
      </c>
      <c r="BI439" s="66">
        <f t="shared" si="113"/>
        <v>0</v>
      </c>
      <c r="BJ439" s="66">
        <f t="shared" si="114"/>
        <v>40.610741379310348</v>
      </c>
      <c r="BK439" s="66">
        <f t="shared" si="115"/>
        <v>54.731568965517241</v>
      </c>
      <c r="BL439" s="66">
        <f t="shared" si="116"/>
        <v>133.21732669752268</v>
      </c>
      <c r="BM439" s="207">
        <f t="shared" si="118"/>
        <v>39869.18</v>
      </c>
    </row>
    <row r="440" spans="1:65" x14ac:dyDescent="0.35">
      <c r="A440" s="1">
        <v>613</v>
      </c>
      <c r="B440">
        <v>53</v>
      </c>
      <c r="C440" t="s">
        <v>37</v>
      </c>
      <c r="D440" t="s">
        <v>1653</v>
      </c>
      <c r="E440" s="6" t="s">
        <v>1113</v>
      </c>
      <c r="F440" s="7" t="s">
        <v>1114</v>
      </c>
      <c r="G440" s="6">
        <v>-20.32</v>
      </c>
      <c r="H440" s="6">
        <v>-40.340000000000003</v>
      </c>
      <c r="I440" s="6">
        <v>9</v>
      </c>
      <c r="J440" s="8">
        <v>54061.366139626101</v>
      </c>
      <c r="K440" t="s">
        <v>1166</v>
      </c>
      <c r="L440" t="s">
        <v>1062</v>
      </c>
      <c r="M440">
        <v>600</v>
      </c>
      <c r="N440">
        <v>600</v>
      </c>
      <c r="O440">
        <v>0</v>
      </c>
      <c r="P440">
        <v>19373.13</v>
      </c>
      <c r="Q440">
        <v>18875.330000000002</v>
      </c>
      <c r="R440">
        <v>5264.2</v>
      </c>
      <c r="S440">
        <v>34606.78</v>
      </c>
      <c r="T440">
        <v>0</v>
      </c>
      <c r="U440">
        <v>4462.05</v>
      </c>
      <c r="V440">
        <v>0</v>
      </c>
      <c r="W440" s="181">
        <f t="shared" si="102"/>
        <v>23835.18</v>
      </c>
      <c r="X440" s="181">
        <f t="shared" si="103"/>
        <v>39.725299999999997</v>
      </c>
      <c r="Y440" s="174">
        <v>82581.48</v>
      </c>
      <c r="Z440" s="181">
        <f t="shared" si="104"/>
        <v>137.63579999999999</v>
      </c>
      <c r="AA440" s="174">
        <v>0</v>
      </c>
      <c r="AB440" s="174">
        <v>23.459412449377272</v>
      </c>
      <c r="AC440" s="174">
        <v>22.856613855794301</v>
      </c>
      <c r="AD440" s="174">
        <v>6.3745527447558459</v>
      </c>
      <c r="AE440" s="174">
        <v>41.906224010516652</v>
      </c>
      <c r="AF440">
        <v>0</v>
      </c>
      <c r="AG440" s="106">
        <v>5.4032090488085229</v>
      </c>
      <c r="AH440" s="106">
        <v>0</v>
      </c>
      <c r="AI440" s="106">
        <v>100</v>
      </c>
      <c r="AJ440">
        <v>40.229999999999997</v>
      </c>
      <c r="AK440">
        <v>39.729999999999997</v>
      </c>
      <c r="AL440">
        <v>57.68</v>
      </c>
      <c r="AM440">
        <v>137.63999999999999</v>
      </c>
      <c r="AN440" t="s">
        <v>1068</v>
      </c>
      <c r="AO440">
        <v>9.9</v>
      </c>
      <c r="AP440">
        <v>8.33</v>
      </c>
      <c r="AQ440">
        <v>12.806699999999999</v>
      </c>
      <c r="AR440" t="s">
        <v>1071</v>
      </c>
      <c r="AS440" t="s">
        <v>1074</v>
      </c>
      <c r="AT440" t="s">
        <v>1076</v>
      </c>
      <c r="AU440" t="s">
        <v>1077</v>
      </c>
      <c r="AV440" t="s">
        <v>1080</v>
      </c>
      <c r="AW440" t="s">
        <v>1084</v>
      </c>
      <c r="AX440" s="65">
        <f t="shared" si="117"/>
        <v>583.5</v>
      </c>
      <c r="AY440" s="65">
        <v>2862.47</v>
      </c>
      <c r="AZ440" s="106">
        <v>994.68385651622134</v>
      </c>
      <c r="BA440" s="65">
        <f t="shared" si="105"/>
        <v>4440.6538565162209</v>
      </c>
      <c r="BB440" s="65">
        <f t="shared" si="106"/>
        <v>22840.496143483779</v>
      </c>
      <c r="BC440" s="65">
        <f t="shared" si="107"/>
        <v>0</v>
      </c>
      <c r="BD440" s="65">
        <f t="shared" si="108"/>
        <v>23556.030000000002</v>
      </c>
      <c r="BE440" s="65">
        <f t="shared" si="109"/>
        <v>31744.309999999998</v>
      </c>
      <c r="BF440" s="65">
        <f t="shared" si="110"/>
        <v>78140.826143483777</v>
      </c>
      <c r="BG440" s="66">
        <f t="shared" si="111"/>
        <v>634.3791223594601</v>
      </c>
      <c r="BH440" s="66">
        <f t="shared" si="112"/>
        <v>39.380165764627208</v>
      </c>
      <c r="BI440" s="66">
        <f t="shared" si="113"/>
        <v>0</v>
      </c>
      <c r="BJ440" s="66">
        <f t="shared" si="114"/>
        <v>40.613844827586213</v>
      </c>
      <c r="BK440" s="66">
        <f t="shared" si="115"/>
        <v>54.731568965517241</v>
      </c>
      <c r="BL440" s="66">
        <f t="shared" si="116"/>
        <v>134.72556231635133</v>
      </c>
      <c r="BM440" s="207">
        <f t="shared" si="118"/>
        <v>39870.979999999996</v>
      </c>
    </row>
    <row r="441" spans="1:65" x14ac:dyDescent="0.35">
      <c r="A441" s="1">
        <v>614</v>
      </c>
      <c r="B441">
        <v>53</v>
      </c>
      <c r="C441" t="s">
        <v>37</v>
      </c>
      <c r="D441" t="s">
        <v>1654</v>
      </c>
      <c r="E441" s="6" t="s">
        <v>1115</v>
      </c>
      <c r="F441" s="7" t="s">
        <v>1116</v>
      </c>
      <c r="G441" s="6">
        <v>-8.0500000000000007</v>
      </c>
      <c r="H441" s="6">
        <v>-34.880000000000003</v>
      </c>
      <c r="I441" s="6">
        <v>10</v>
      </c>
      <c r="J441" s="8">
        <v>63550.072249703</v>
      </c>
      <c r="K441" t="s">
        <v>1166</v>
      </c>
      <c r="L441" t="s">
        <v>1062</v>
      </c>
      <c r="M441">
        <v>600</v>
      </c>
      <c r="N441">
        <v>600</v>
      </c>
      <c r="O441">
        <v>0</v>
      </c>
      <c r="P441">
        <v>20854.23</v>
      </c>
      <c r="Q441">
        <v>18875.330000000002</v>
      </c>
      <c r="R441">
        <v>5250.2</v>
      </c>
      <c r="S441">
        <v>34606.78</v>
      </c>
      <c r="T441">
        <v>0</v>
      </c>
      <c r="U441">
        <v>4462.05</v>
      </c>
      <c r="V441">
        <v>0</v>
      </c>
      <c r="W441" s="181">
        <f t="shared" si="102"/>
        <v>25316.28</v>
      </c>
      <c r="X441" s="181">
        <f t="shared" si="103"/>
        <v>42.193799999999996</v>
      </c>
      <c r="Y441" s="174">
        <v>84048.58</v>
      </c>
      <c r="Z441" s="181">
        <f t="shared" si="104"/>
        <v>140.08096666666668</v>
      </c>
      <c r="AA441" s="174">
        <v>0</v>
      </c>
      <c r="AB441" s="174">
        <v>24.812114612763239</v>
      </c>
      <c r="AC441" s="174">
        <v>22.45764294887552</v>
      </c>
      <c r="AD441" s="174">
        <v>6.2466254635116973</v>
      </c>
      <c r="AE441" s="174">
        <v>41.174734897365298</v>
      </c>
      <c r="AF441">
        <v>0</v>
      </c>
      <c r="AG441" s="106">
        <v>5.3088939753651996</v>
      </c>
      <c r="AH441" s="106">
        <v>0</v>
      </c>
      <c r="AI441" s="106">
        <v>100</v>
      </c>
      <c r="AJ441">
        <v>40.21</v>
      </c>
      <c r="AK441">
        <v>42.19</v>
      </c>
      <c r="AL441">
        <v>57.68</v>
      </c>
      <c r="AM441">
        <v>140.08000000000001</v>
      </c>
      <c r="AN441" t="s">
        <v>1069</v>
      </c>
      <c r="AO441">
        <v>9.9</v>
      </c>
      <c r="AP441">
        <v>8.33</v>
      </c>
      <c r="AQ441">
        <v>12.806699999999999</v>
      </c>
      <c r="AR441" t="s">
        <v>1071</v>
      </c>
      <c r="AS441" t="s">
        <v>1074</v>
      </c>
      <c r="AT441" t="s">
        <v>1076</v>
      </c>
      <c r="AU441" t="s">
        <v>1077</v>
      </c>
      <c r="AV441" t="s">
        <v>1080</v>
      </c>
      <c r="AW441" t="s">
        <v>1084</v>
      </c>
      <c r="AX441" s="65">
        <f t="shared" si="117"/>
        <v>583.5</v>
      </c>
      <c r="AY441" s="65">
        <v>2862.47</v>
      </c>
      <c r="AZ441" s="106">
        <v>1058.1995578140409</v>
      </c>
      <c r="BA441" s="65">
        <f t="shared" si="105"/>
        <v>4504.1695578140407</v>
      </c>
      <c r="BB441" s="65">
        <f t="shared" si="106"/>
        <v>24258.080442185958</v>
      </c>
      <c r="BC441" s="65">
        <f t="shared" si="107"/>
        <v>0</v>
      </c>
      <c r="BD441" s="65">
        <f t="shared" si="108"/>
        <v>23542.030000000002</v>
      </c>
      <c r="BE441" s="65">
        <f t="shared" si="109"/>
        <v>31744.309999999998</v>
      </c>
      <c r="BF441" s="65">
        <f t="shared" si="110"/>
        <v>79544.410442185967</v>
      </c>
      <c r="BG441" s="66">
        <f t="shared" si="111"/>
        <v>643.45279397343438</v>
      </c>
      <c r="BH441" s="66">
        <f t="shared" si="112"/>
        <v>41.824276624458548</v>
      </c>
      <c r="BI441" s="66">
        <f t="shared" si="113"/>
        <v>0</v>
      </c>
      <c r="BJ441" s="66">
        <f t="shared" si="114"/>
        <v>40.589706896551725</v>
      </c>
      <c r="BK441" s="66">
        <f t="shared" si="115"/>
        <v>54.731568965517241</v>
      </c>
      <c r="BL441" s="66">
        <f t="shared" si="116"/>
        <v>137.14553524514821</v>
      </c>
      <c r="BM441" s="207">
        <f t="shared" si="118"/>
        <v>39856.979999999996</v>
      </c>
    </row>
    <row r="442" spans="1:65" x14ac:dyDescent="0.35">
      <c r="A442" s="1">
        <v>615</v>
      </c>
      <c r="B442">
        <v>53</v>
      </c>
      <c r="C442" t="s">
        <v>37</v>
      </c>
      <c r="D442" t="s">
        <v>1655</v>
      </c>
      <c r="E442" s="6" t="s">
        <v>1117</v>
      </c>
      <c r="F442" s="7" t="s">
        <v>1118</v>
      </c>
      <c r="G442" s="6">
        <v>-3.8</v>
      </c>
      <c r="H442" s="6">
        <v>-38.53</v>
      </c>
      <c r="I442" s="6">
        <v>41</v>
      </c>
      <c r="J442" s="8">
        <v>71394.000753582499</v>
      </c>
      <c r="K442" t="s">
        <v>1166</v>
      </c>
      <c r="L442" t="s">
        <v>1062</v>
      </c>
      <c r="M442">
        <v>600</v>
      </c>
      <c r="N442">
        <v>600</v>
      </c>
      <c r="O442">
        <v>0</v>
      </c>
      <c r="P442">
        <v>20972.639999999999</v>
      </c>
      <c r="Q442">
        <v>18875.330000000002</v>
      </c>
      <c r="R442">
        <v>5255.2</v>
      </c>
      <c r="S442">
        <v>34606.78</v>
      </c>
      <c r="T442">
        <v>0</v>
      </c>
      <c r="U442">
        <v>4462.05</v>
      </c>
      <c r="V442">
        <v>0</v>
      </c>
      <c r="W442" s="181">
        <f t="shared" si="102"/>
        <v>25434.69</v>
      </c>
      <c r="X442" s="181">
        <f t="shared" si="103"/>
        <v>42.391149999999996</v>
      </c>
      <c r="Y442" s="174">
        <v>84171.99</v>
      </c>
      <c r="Z442" s="181">
        <f t="shared" si="104"/>
        <v>140.28665000000001</v>
      </c>
      <c r="AA442" s="174">
        <v>0</v>
      </c>
      <c r="AB442" s="174">
        <v>24.916412217413409</v>
      </c>
      <c r="AC442" s="174">
        <v>22.42471634566321</v>
      </c>
      <c r="AD442" s="174">
        <v>6.2434071001529121</v>
      </c>
      <c r="AE442" s="174">
        <v>41.114365954755257</v>
      </c>
      <c r="AF442">
        <v>0</v>
      </c>
      <c r="AG442" s="106">
        <v>5.3011102624519157</v>
      </c>
      <c r="AH442" s="106">
        <v>0</v>
      </c>
      <c r="AI442" s="106">
        <v>100</v>
      </c>
      <c r="AJ442">
        <v>40.22</v>
      </c>
      <c r="AK442">
        <v>42.39</v>
      </c>
      <c r="AL442">
        <v>57.68</v>
      </c>
      <c r="AM442">
        <v>140.29</v>
      </c>
      <c r="AN442" t="s">
        <v>1070</v>
      </c>
      <c r="AO442">
        <v>9.9</v>
      </c>
      <c r="AP442">
        <v>8.33</v>
      </c>
      <c r="AQ442">
        <v>12.806699999999999</v>
      </c>
      <c r="AR442" t="s">
        <v>1071</v>
      </c>
      <c r="AS442" t="s">
        <v>1074</v>
      </c>
      <c r="AT442" t="s">
        <v>1076</v>
      </c>
      <c r="AU442" t="s">
        <v>1077</v>
      </c>
      <c r="AV442" t="s">
        <v>1080</v>
      </c>
      <c r="AW442" t="s">
        <v>1084</v>
      </c>
      <c r="AX442" s="65">
        <f t="shared" si="117"/>
        <v>583.5</v>
      </c>
      <c r="AY442" s="65">
        <v>2862.47</v>
      </c>
      <c r="AZ442" s="106">
        <v>1060.7469307294436</v>
      </c>
      <c r="BA442" s="65">
        <f t="shared" si="105"/>
        <v>4506.7169307294434</v>
      </c>
      <c r="BB442" s="65">
        <f t="shared" si="106"/>
        <v>24373.943069270554</v>
      </c>
      <c r="BC442" s="65">
        <f t="shared" si="107"/>
        <v>0</v>
      </c>
      <c r="BD442" s="65">
        <f t="shared" si="108"/>
        <v>23547.030000000002</v>
      </c>
      <c r="BE442" s="65">
        <f t="shared" si="109"/>
        <v>31744.309999999998</v>
      </c>
      <c r="BF442" s="65">
        <f t="shared" si="110"/>
        <v>79665.273069270566</v>
      </c>
      <c r="BG442" s="66">
        <f t="shared" si="111"/>
        <v>643.81670438992046</v>
      </c>
      <c r="BH442" s="66">
        <f t="shared" si="112"/>
        <v>42.024039774604404</v>
      </c>
      <c r="BI442" s="66">
        <f t="shared" si="113"/>
        <v>0</v>
      </c>
      <c r="BJ442" s="66">
        <f t="shared" si="114"/>
        <v>40.598327586206899</v>
      </c>
      <c r="BK442" s="66">
        <f t="shared" si="115"/>
        <v>54.731568965517241</v>
      </c>
      <c r="BL442" s="66">
        <f t="shared" si="116"/>
        <v>137.35391908494924</v>
      </c>
      <c r="BM442" s="207">
        <f t="shared" si="118"/>
        <v>39861.979999999996</v>
      </c>
    </row>
    <row r="443" spans="1:65" x14ac:dyDescent="0.35">
      <c r="A443" s="1">
        <v>616</v>
      </c>
      <c r="B443">
        <v>54</v>
      </c>
      <c r="C443" t="s">
        <v>37</v>
      </c>
      <c r="D443" t="s">
        <v>1656</v>
      </c>
      <c r="E443" s="6" t="s">
        <v>1104</v>
      </c>
      <c r="F443" s="7" t="s">
        <v>1105</v>
      </c>
      <c r="G443" s="6">
        <v>-22.74</v>
      </c>
      <c r="H443" s="6">
        <v>-45.59</v>
      </c>
      <c r="I443" s="6">
        <v>1642</v>
      </c>
      <c r="J443" s="8">
        <v>3495.45982983364</v>
      </c>
      <c r="K443" t="s">
        <v>1166</v>
      </c>
      <c r="L443" t="s">
        <v>1062</v>
      </c>
      <c r="M443">
        <v>600</v>
      </c>
      <c r="N443">
        <v>600</v>
      </c>
      <c r="O443">
        <v>247.26</v>
      </c>
      <c r="P443">
        <v>8830.01</v>
      </c>
      <c r="Q443">
        <v>18875.330000000002</v>
      </c>
      <c r="R443">
        <v>5265.2</v>
      </c>
      <c r="S443">
        <v>34606.78</v>
      </c>
      <c r="T443">
        <v>0</v>
      </c>
      <c r="U443">
        <v>4744.55</v>
      </c>
      <c r="V443">
        <v>0</v>
      </c>
      <c r="W443" s="181">
        <f t="shared" si="102"/>
        <v>13574.560000000001</v>
      </c>
      <c r="X443" s="181">
        <f t="shared" si="103"/>
        <v>22.624266666666667</v>
      </c>
      <c r="Y443" s="174">
        <v>72569.13</v>
      </c>
      <c r="Z443" s="181">
        <f t="shared" si="104"/>
        <v>120.94855000000001</v>
      </c>
      <c r="AA443" s="174">
        <v>0.34072339023493869</v>
      </c>
      <c r="AB443" s="174">
        <v>12.167722005210759</v>
      </c>
      <c r="AC443" s="174">
        <v>26.010136817128711</v>
      </c>
      <c r="AD443" s="174">
        <v>7.2554266531788372</v>
      </c>
      <c r="AE443" s="174">
        <v>47.68801830750899</v>
      </c>
      <c r="AF443">
        <v>0</v>
      </c>
      <c r="AG443" s="106">
        <v>6.5379728267377608</v>
      </c>
      <c r="AH443" s="106">
        <v>0</v>
      </c>
      <c r="AI443" s="106">
        <v>100</v>
      </c>
      <c r="AJ443">
        <v>40.229999999999997</v>
      </c>
      <c r="AK443">
        <v>23.04</v>
      </c>
      <c r="AL443">
        <v>57.68</v>
      </c>
      <c r="AM443">
        <v>120.95</v>
      </c>
      <c r="AN443" t="s">
        <v>1063</v>
      </c>
      <c r="AO443">
        <v>9.9</v>
      </c>
      <c r="AP443">
        <v>8.33</v>
      </c>
      <c r="AQ443">
        <v>12.806699999999999</v>
      </c>
      <c r="AR443" t="s">
        <v>1071</v>
      </c>
      <c r="AS443" t="s">
        <v>1074</v>
      </c>
      <c r="AT443" t="s">
        <v>1076</v>
      </c>
      <c r="AU443" t="s">
        <v>1077</v>
      </c>
      <c r="AV443" t="s">
        <v>1081</v>
      </c>
      <c r="AW443" t="s">
        <v>1083</v>
      </c>
      <c r="AX443" s="65">
        <f t="shared" si="117"/>
        <v>583.5</v>
      </c>
      <c r="AY443" s="65">
        <v>2862.47</v>
      </c>
      <c r="AZ443" s="106">
        <v>558.70827206153251</v>
      </c>
      <c r="BA443" s="65">
        <f t="shared" si="105"/>
        <v>4004.6782720615324</v>
      </c>
      <c r="BB443" s="65">
        <f t="shared" si="106"/>
        <v>13015.851727938469</v>
      </c>
      <c r="BC443" s="65">
        <f t="shared" si="107"/>
        <v>247.26</v>
      </c>
      <c r="BD443" s="65">
        <f t="shared" si="108"/>
        <v>23557.030000000002</v>
      </c>
      <c r="BE443" s="65">
        <f t="shared" si="109"/>
        <v>31744.309999999998</v>
      </c>
      <c r="BF443" s="65">
        <f t="shared" si="110"/>
        <v>68564.451727938475</v>
      </c>
      <c r="BG443" s="66">
        <f t="shared" si="111"/>
        <v>572.0968960087904</v>
      </c>
      <c r="BH443" s="66">
        <f t="shared" si="112"/>
        <v>22.441123668859429</v>
      </c>
      <c r="BI443" s="66">
        <f t="shared" si="113"/>
        <v>0.41209999999999997</v>
      </c>
      <c r="BJ443" s="66">
        <f t="shared" si="114"/>
        <v>40.615568965517248</v>
      </c>
      <c r="BK443" s="66">
        <f t="shared" si="115"/>
        <v>54.731568965517241</v>
      </c>
      <c r="BL443" s="66">
        <f t="shared" si="116"/>
        <v>118.21457194472151</v>
      </c>
      <c r="BM443" s="207">
        <f t="shared" si="118"/>
        <v>39871.979999999996</v>
      </c>
    </row>
    <row r="444" spans="1:65" x14ac:dyDescent="0.35">
      <c r="A444" s="1">
        <v>617</v>
      </c>
      <c r="B444">
        <v>54</v>
      </c>
      <c r="C444" t="s">
        <v>37</v>
      </c>
      <c r="D444" t="s">
        <v>1657</v>
      </c>
      <c r="E444" s="6" t="s">
        <v>1104</v>
      </c>
      <c r="F444" s="7" t="s">
        <v>1106</v>
      </c>
      <c r="G444" s="6">
        <v>-23.85</v>
      </c>
      <c r="H444" s="6">
        <v>-46.64</v>
      </c>
      <c r="I444" s="6">
        <v>792</v>
      </c>
      <c r="J444" s="8">
        <v>14172.2970393051</v>
      </c>
      <c r="K444" t="s">
        <v>1166</v>
      </c>
      <c r="L444" t="s">
        <v>1062</v>
      </c>
      <c r="M444">
        <v>600</v>
      </c>
      <c r="N444">
        <v>600</v>
      </c>
      <c r="O444">
        <v>46.71</v>
      </c>
      <c r="P444">
        <v>12323.73</v>
      </c>
      <c r="Q444">
        <v>18875.330000000002</v>
      </c>
      <c r="R444">
        <v>5266.4</v>
      </c>
      <c r="S444">
        <v>34606.78</v>
      </c>
      <c r="T444">
        <v>0</v>
      </c>
      <c r="U444">
        <v>4744.55</v>
      </c>
      <c r="V444">
        <v>0</v>
      </c>
      <c r="W444" s="181">
        <f t="shared" si="102"/>
        <v>17068.28</v>
      </c>
      <c r="X444" s="181">
        <f t="shared" si="103"/>
        <v>28.44713333333333</v>
      </c>
      <c r="Y444" s="174">
        <v>75863.490000000005</v>
      </c>
      <c r="Z444" s="181">
        <f t="shared" si="104"/>
        <v>126.43915000000001</v>
      </c>
      <c r="AA444" s="174">
        <v>6.1571119388259092E-2</v>
      </c>
      <c r="AB444" s="174">
        <v>16.24461252705353</v>
      </c>
      <c r="AC444" s="174">
        <v>24.880650758355571</v>
      </c>
      <c r="AD444" s="174">
        <v>6.9419426920643899</v>
      </c>
      <c r="AE444" s="174">
        <v>45.61717368921466</v>
      </c>
      <c r="AF444">
        <v>0</v>
      </c>
      <c r="AG444" s="106">
        <v>6.2540623954948558</v>
      </c>
      <c r="AH444" s="106">
        <v>0</v>
      </c>
      <c r="AI444" s="106">
        <v>100</v>
      </c>
      <c r="AJ444">
        <v>40.24</v>
      </c>
      <c r="AK444">
        <v>28.52</v>
      </c>
      <c r="AL444">
        <v>57.68</v>
      </c>
      <c r="AM444">
        <v>126.44</v>
      </c>
      <c r="AN444" t="s">
        <v>1064</v>
      </c>
      <c r="AO444">
        <v>9.9</v>
      </c>
      <c r="AP444">
        <v>8.33</v>
      </c>
      <c r="AQ444">
        <v>12.806699999999999</v>
      </c>
      <c r="AR444" t="s">
        <v>1071</v>
      </c>
      <c r="AS444" t="s">
        <v>1074</v>
      </c>
      <c r="AT444" t="s">
        <v>1076</v>
      </c>
      <c r="AU444" t="s">
        <v>1077</v>
      </c>
      <c r="AV444" t="s">
        <v>1081</v>
      </c>
      <c r="AW444" t="s">
        <v>1083</v>
      </c>
      <c r="AX444" s="65">
        <f t="shared" si="117"/>
        <v>583.5</v>
      </c>
      <c r="AY444" s="65">
        <v>2862.47</v>
      </c>
      <c r="AZ444" s="106">
        <v>735.59703090735468</v>
      </c>
      <c r="BA444" s="65">
        <f t="shared" si="105"/>
        <v>4181.5670309073539</v>
      </c>
      <c r="BB444" s="65">
        <f t="shared" si="106"/>
        <v>16332.682969092644</v>
      </c>
      <c r="BC444" s="65">
        <f t="shared" si="107"/>
        <v>46.71</v>
      </c>
      <c r="BD444" s="65">
        <f t="shared" si="108"/>
        <v>23558.230000000003</v>
      </c>
      <c r="BE444" s="65">
        <f t="shared" si="109"/>
        <v>31744.309999999998</v>
      </c>
      <c r="BF444" s="65">
        <f t="shared" si="110"/>
        <v>71681.922969092644</v>
      </c>
      <c r="BG444" s="66">
        <f t="shared" si="111"/>
        <v>597.36671870105056</v>
      </c>
      <c r="BH444" s="66">
        <f t="shared" si="112"/>
        <v>28.159798222573524</v>
      </c>
      <c r="BI444" s="66">
        <f t="shared" si="113"/>
        <v>7.7850000000000003E-2</v>
      </c>
      <c r="BJ444" s="66">
        <f t="shared" si="114"/>
        <v>40.617637931034487</v>
      </c>
      <c r="BK444" s="66">
        <f t="shared" si="115"/>
        <v>54.731568965517241</v>
      </c>
      <c r="BL444" s="66">
        <f t="shared" si="116"/>
        <v>123.58952236050456</v>
      </c>
      <c r="BM444" s="207">
        <f t="shared" si="118"/>
        <v>39873.18</v>
      </c>
    </row>
    <row r="445" spans="1:65" x14ac:dyDescent="0.35">
      <c r="A445" s="1">
        <v>618</v>
      </c>
      <c r="B445">
        <v>54</v>
      </c>
      <c r="C445" t="s">
        <v>37</v>
      </c>
      <c r="D445" t="s">
        <v>1658</v>
      </c>
      <c r="E445" s="6" t="s">
        <v>1107</v>
      </c>
      <c r="F445" s="7" t="s">
        <v>1108</v>
      </c>
      <c r="G445" s="6">
        <v>-30.03</v>
      </c>
      <c r="H445" s="6">
        <v>-51.23</v>
      </c>
      <c r="I445" s="6">
        <v>47</v>
      </c>
      <c r="J445" s="8">
        <v>23954.0527728093</v>
      </c>
      <c r="K445" t="s">
        <v>1166</v>
      </c>
      <c r="L445" t="s">
        <v>1062</v>
      </c>
      <c r="M445">
        <v>600</v>
      </c>
      <c r="N445">
        <v>600</v>
      </c>
      <c r="O445">
        <v>89.22</v>
      </c>
      <c r="P445">
        <v>13832.07</v>
      </c>
      <c r="Q445">
        <v>18875.330000000002</v>
      </c>
      <c r="R445">
        <v>5272.4</v>
      </c>
      <c r="S445">
        <v>34606.78</v>
      </c>
      <c r="T445">
        <v>0</v>
      </c>
      <c r="U445">
        <v>4744.55</v>
      </c>
      <c r="V445">
        <v>0</v>
      </c>
      <c r="W445" s="181">
        <f t="shared" si="102"/>
        <v>18576.62</v>
      </c>
      <c r="X445" s="181">
        <f t="shared" si="103"/>
        <v>30.961033333333333</v>
      </c>
      <c r="Y445" s="174">
        <v>77420.34</v>
      </c>
      <c r="Z445" s="181">
        <f t="shared" si="104"/>
        <v>129.03389999999999</v>
      </c>
      <c r="AA445" s="174">
        <v>0.115241033557848</v>
      </c>
      <c r="AB445" s="174">
        <v>17.866196402650779</v>
      </c>
      <c r="AC445" s="174">
        <v>24.380324343706061</v>
      </c>
      <c r="AD445" s="174">
        <v>6.8100966748531464</v>
      </c>
      <c r="AE445" s="174">
        <v>44.699855361007202</v>
      </c>
      <c r="AF445">
        <v>0</v>
      </c>
      <c r="AG445" s="106">
        <v>6.1282991007272756</v>
      </c>
      <c r="AH445" s="106">
        <v>0</v>
      </c>
      <c r="AI445" s="106">
        <v>100</v>
      </c>
      <c r="AJ445">
        <v>40.25</v>
      </c>
      <c r="AK445">
        <v>31.11</v>
      </c>
      <c r="AL445">
        <v>57.68</v>
      </c>
      <c r="AM445">
        <v>129.03</v>
      </c>
      <c r="AN445" t="s">
        <v>1065</v>
      </c>
      <c r="AO445">
        <v>9.9</v>
      </c>
      <c r="AP445">
        <v>8.33</v>
      </c>
      <c r="AQ445">
        <v>12.806699999999999</v>
      </c>
      <c r="AR445" t="s">
        <v>1071</v>
      </c>
      <c r="AS445" t="s">
        <v>1074</v>
      </c>
      <c r="AT445" t="s">
        <v>1076</v>
      </c>
      <c r="AU445" t="s">
        <v>1077</v>
      </c>
      <c r="AV445" t="s">
        <v>1081</v>
      </c>
      <c r="AW445" t="s">
        <v>1083</v>
      </c>
      <c r="AX445" s="65">
        <f t="shared" si="117"/>
        <v>583.5</v>
      </c>
      <c r="AY445" s="65">
        <v>2862.47</v>
      </c>
      <c r="AZ445" s="106">
        <v>776.85324501006585</v>
      </c>
      <c r="BA445" s="65">
        <f t="shared" si="105"/>
        <v>4222.8232450100659</v>
      </c>
      <c r="BB445" s="65">
        <f t="shared" si="106"/>
        <v>17799.766754989934</v>
      </c>
      <c r="BC445" s="65">
        <f t="shared" si="107"/>
        <v>89.22</v>
      </c>
      <c r="BD445" s="65">
        <f t="shared" si="108"/>
        <v>23564.230000000003</v>
      </c>
      <c r="BE445" s="65">
        <f t="shared" si="109"/>
        <v>31744.309999999998</v>
      </c>
      <c r="BF445" s="65">
        <f t="shared" si="110"/>
        <v>73197.516754989934</v>
      </c>
      <c r="BG445" s="66">
        <f t="shared" si="111"/>
        <v>603.26046357286657</v>
      </c>
      <c r="BH445" s="66">
        <f t="shared" si="112"/>
        <v>30.689253025844714</v>
      </c>
      <c r="BI445" s="66">
        <f t="shared" si="113"/>
        <v>0.1487</v>
      </c>
      <c r="BJ445" s="66">
        <f t="shared" si="114"/>
        <v>40.627982758620696</v>
      </c>
      <c r="BK445" s="66">
        <f t="shared" si="115"/>
        <v>54.731568965517241</v>
      </c>
      <c r="BL445" s="66">
        <f t="shared" si="116"/>
        <v>126.20261509481023</v>
      </c>
      <c r="BM445" s="207">
        <f t="shared" si="118"/>
        <v>39879.18</v>
      </c>
    </row>
    <row r="446" spans="1:65" x14ac:dyDescent="0.35">
      <c r="A446" s="1">
        <v>619</v>
      </c>
      <c r="B446">
        <v>54</v>
      </c>
      <c r="C446" t="s">
        <v>37</v>
      </c>
      <c r="D446" t="s">
        <v>1659</v>
      </c>
      <c r="E446" s="6" t="s">
        <v>1109</v>
      </c>
      <c r="F446" s="7" t="s">
        <v>1110</v>
      </c>
      <c r="G446" s="6">
        <v>-15.37</v>
      </c>
      <c r="H446" s="6">
        <v>-48.78</v>
      </c>
      <c r="I446" s="6">
        <v>770</v>
      </c>
      <c r="J446" s="8">
        <v>31081.371963744201</v>
      </c>
      <c r="K446" t="s">
        <v>1166</v>
      </c>
      <c r="L446" t="s">
        <v>1062</v>
      </c>
      <c r="M446">
        <v>600</v>
      </c>
      <c r="N446">
        <v>600</v>
      </c>
      <c r="O446">
        <v>0</v>
      </c>
      <c r="P446">
        <v>19261.7</v>
      </c>
      <c r="Q446">
        <v>18875.330000000002</v>
      </c>
      <c r="R446">
        <v>5266.4</v>
      </c>
      <c r="S446">
        <v>34606.78</v>
      </c>
      <c r="T446">
        <v>0</v>
      </c>
      <c r="U446">
        <v>4744.55</v>
      </c>
      <c r="V446">
        <v>0</v>
      </c>
      <c r="W446" s="181">
        <f t="shared" si="102"/>
        <v>24006.25</v>
      </c>
      <c r="X446" s="181">
        <f t="shared" si="103"/>
        <v>40.010416666666664</v>
      </c>
      <c r="Y446" s="174">
        <v>82754.75</v>
      </c>
      <c r="Z446" s="181">
        <f t="shared" si="104"/>
        <v>137.92458333333335</v>
      </c>
      <c r="AA446" s="174">
        <v>0</v>
      </c>
      <c r="AB446" s="174">
        <v>23.27564278787623</v>
      </c>
      <c r="AC446" s="174">
        <v>22.80875720124827</v>
      </c>
      <c r="AD446" s="174">
        <v>6.3638643099036596</v>
      </c>
      <c r="AE446" s="174">
        <v>41.818481718572038</v>
      </c>
      <c r="AF446">
        <v>0</v>
      </c>
      <c r="AG446" s="106">
        <v>5.7332660662983086</v>
      </c>
      <c r="AH446" s="106">
        <v>0</v>
      </c>
      <c r="AI446" s="106">
        <v>100</v>
      </c>
      <c r="AJ446">
        <v>40.24</v>
      </c>
      <c r="AK446">
        <v>40.01</v>
      </c>
      <c r="AL446">
        <v>57.68</v>
      </c>
      <c r="AM446">
        <v>137.91999999999999</v>
      </c>
      <c r="AN446" t="s">
        <v>1066</v>
      </c>
      <c r="AO446">
        <v>9.9</v>
      </c>
      <c r="AP446">
        <v>8.33</v>
      </c>
      <c r="AQ446">
        <v>12.806699999999999</v>
      </c>
      <c r="AR446" t="s">
        <v>1071</v>
      </c>
      <c r="AS446" t="s">
        <v>1074</v>
      </c>
      <c r="AT446" t="s">
        <v>1076</v>
      </c>
      <c r="AU446" t="s">
        <v>1077</v>
      </c>
      <c r="AV446" t="s">
        <v>1081</v>
      </c>
      <c r="AW446" t="s">
        <v>1083</v>
      </c>
      <c r="AX446" s="65">
        <f t="shared" si="117"/>
        <v>583.5</v>
      </c>
      <c r="AY446" s="65">
        <v>2862.47</v>
      </c>
      <c r="AZ446" s="106">
        <v>971.50249313503525</v>
      </c>
      <c r="BA446" s="65">
        <f t="shared" si="105"/>
        <v>4417.4724931350356</v>
      </c>
      <c r="BB446" s="65">
        <f t="shared" si="106"/>
        <v>23034.747506864966</v>
      </c>
      <c r="BC446" s="65">
        <f t="shared" si="107"/>
        <v>0</v>
      </c>
      <c r="BD446" s="65">
        <f t="shared" si="108"/>
        <v>23558.230000000003</v>
      </c>
      <c r="BE446" s="65">
        <f t="shared" si="109"/>
        <v>31744.309999999998</v>
      </c>
      <c r="BF446" s="65">
        <f t="shared" si="110"/>
        <v>78337.277506864964</v>
      </c>
      <c r="BG446" s="66">
        <f t="shared" si="111"/>
        <v>631.06749901929084</v>
      </c>
      <c r="BH446" s="66">
        <f t="shared" si="112"/>
        <v>39.715081908387873</v>
      </c>
      <c r="BI446" s="66">
        <f t="shared" si="113"/>
        <v>0</v>
      </c>
      <c r="BJ446" s="66">
        <f t="shared" si="114"/>
        <v>40.617637931034487</v>
      </c>
      <c r="BK446" s="66">
        <f t="shared" si="115"/>
        <v>54.731568965517241</v>
      </c>
      <c r="BL446" s="66">
        <f t="shared" si="116"/>
        <v>135.06427156356028</v>
      </c>
      <c r="BM446" s="207">
        <f t="shared" si="118"/>
        <v>39873.18</v>
      </c>
    </row>
    <row r="447" spans="1:65" x14ac:dyDescent="0.35">
      <c r="A447" s="1">
        <v>620</v>
      </c>
      <c r="B447">
        <v>54</v>
      </c>
      <c r="C447" t="s">
        <v>37</v>
      </c>
      <c r="D447" t="s">
        <v>1660</v>
      </c>
      <c r="E447" s="6" t="s">
        <v>1111</v>
      </c>
      <c r="F447" s="7" t="s">
        <v>1112</v>
      </c>
      <c r="G447" s="6">
        <v>-22.86</v>
      </c>
      <c r="H447" s="6">
        <v>-43.41</v>
      </c>
      <c r="I447" s="6">
        <v>45</v>
      </c>
      <c r="J447" s="8">
        <v>45016.2336447989</v>
      </c>
      <c r="K447" t="s">
        <v>1166</v>
      </c>
      <c r="L447" t="s">
        <v>1062</v>
      </c>
      <c r="M447">
        <v>600</v>
      </c>
      <c r="N447">
        <v>600</v>
      </c>
      <c r="O447">
        <v>0</v>
      </c>
      <c r="P447">
        <v>18574.330000000002</v>
      </c>
      <c r="Q447">
        <v>18875.330000000002</v>
      </c>
      <c r="R447">
        <v>5262.4</v>
      </c>
      <c r="S447">
        <v>34606.78</v>
      </c>
      <c r="T447">
        <v>0</v>
      </c>
      <c r="U447">
        <v>4744.55</v>
      </c>
      <c r="V447">
        <v>0</v>
      </c>
      <c r="W447" s="181">
        <f t="shared" si="102"/>
        <v>23318.880000000001</v>
      </c>
      <c r="X447" s="181">
        <f t="shared" si="103"/>
        <v>38.864800000000002</v>
      </c>
      <c r="Y447" s="174">
        <v>82063.38</v>
      </c>
      <c r="Z447" s="181">
        <f t="shared" si="104"/>
        <v>136.7723</v>
      </c>
      <c r="AA447" s="174">
        <v>0</v>
      </c>
      <c r="AB447" s="174">
        <v>22.634127426874201</v>
      </c>
      <c r="AC447" s="174">
        <v>23.000917096029919</v>
      </c>
      <c r="AD447" s="174">
        <v>6.4126045015450241</v>
      </c>
      <c r="AE447" s="174">
        <v>42.170795304799768</v>
      </c>
      <c r="AF447">
        <v>0</v>
      </c>
      <c r="AG447" s="106">
        <v>5.7815678564543651</v>
      </c>
      <c r="AH447" s="106">
        <v>0</v>
      </c>
      <c r="AI447" s="106">
        <v>100</v>
      </c>
      <c r="AJ447">
        <v>40.229999999999997</v>
      </c>
      <c r="AK447">
        <v>38.86</v>
      </c>
      <c r="AL447">
        <v>57.68</v>
      </c>
      <c r="AM447">
        <v>136.77000000000001</v>
      </c>
      <c r="AN447" t="s">
        <v>1067</v>
      </c>
      <c r="AO447">
        <v>9.9</v>
      </c>
      <c r="AP447">
        <v>8.33</v>
      </c>
      <c r="AQ447">
        <v>12.806699999999999</v>
      </c>
      <c r="AR447" t="s">
        <v>1071</v>
      </c>
      <c r="AS447" t="s">
        <v>1074</v>
      </c>
      <c r="AT447" t="s">
        <v>1076</v>
      </c>
      <c r="AU447" t="s">
        <v>1077</v>
      </c>
      <c r="AV447" t="s">
        <v>1081</v>
      </c>
      <c r="AW447" t="s">
        <v>1083</v>
      </c>
      <c r="AX447" s="65">
        <f t="shared" si="117"/>
        <v>583.5</v>
      </c>
      <c r="AY447" s="65">
        <v>2862.47</v>
      </c>
      <c r="AZ447" s="106">
        <v>958.79389740906026</v>
      </c>
      <c r="BA447" s="65">
        <f t="shared" si="105"/>
        <v>4404.7638974090605</v>
      </c>
      <c r="BB447" s="65">
        <f t="shared" si="106"/>
        <v>22360.08610259094</v>
      </c>
      <c r="BC447" s="65">
        <f t="shared" si="107"/>
        <v>0</v>
      </c>
      <c r="BD447" s="65">
        <f t="shared" si="108"/>
        <v>23554.230000000003</v>
      </c>
      <c r="BE447" s="65">
        <f t="shared" si="109"/>
        <v>31744.309999999998</v>
      </c>
      <c r="BF447" s="65">
        <f t="shared" si="110"/>
        <v>77658.616102590939</v>
      </c>
      <c r="BG447" s="66">
        <f t="shared" si="111"/>
        <v>629.25198534415154</v>
      </c>
      <c r="BH447" s="66">
        <f t="shared" si="112"/>
        <v>38.551872590674037</v>
      </c>
      <c r="BI447" s="66">
        <f t="shared" si="113"/>
        <v>0</v>
      </c>
      <c r="BJ447" s="66">
        <f t="shared" si="114"/>
        <v>40.610741379310348</v>
      </c>
      <c r="BK447" s="66">
        <f t="shared" si="115"/>
        <v>54.731568965517241</v>
      </c>
      <c r="BL447" s="66">
        <f t="shared" si="116"/>
        <v>133.89416569412231</v>
      </c>
      <c r="BM447" s="207">
        <f t="shared" si="118"/>
        <v>39869.18</v>
      </c>
    </row>
    <row r="448" spans="1:65" x14ac:dyDescent="0.35">
      <c r="A448" s="1">
        <v>621</v>
      </c>
      <c r="B448">
        <v>54</v>
      </c>
      <c r="C448" t="s">
        <v>37</v>
      </c>
      <c r="D448" t="s">
        <v>1661</v>
      </c>
      <c r="E448" s="6" t="s">
        <v>1113</v>
      </c>
      <c r="F448" s="7" t="s">
        <v>1114</v>
      </c>
      <c r="G448" s="6">
        <v>-20.32</v>
      </c>
      <c r="H448" s="6">
        <v>-40.340000000000003</v>
      </c>
      <c r="I448" s="6">
        <v>9</v>
      </c>
      <c r="J448" s="8">
        <v>54061.366139626101</v>
      </c>
      <c r="K448" t="s">
        <v>1166</v>
      </c>
      <c r="L448" t="s">
        <v>1062</v>
      </c>
      <c r="M448">
        <v>600</v>
      </c>
      <c r="N448">
        <v>600</v>
      </c>
      <c r="O448">
        <v>0</v>
      </c>
      <c r="P448">
        <v>20050.89</v>
      </c>
      <c r="Q448">
        <v>18875.330000000002</v>
      </c>
      <c r="R448">
        <v>5264.2</v>
      </c>
      <c r="S448">
        <v>34606.78</v>
      </c>
      <c r="T448">
        <v>0</v>
      </c>
      <c r="U448">
        <v>4744.55</v>
      </c>
      <c r="V448">
        <v>0</v>
      </c>
      <c r="W448" s="181">
        <f t="shared" si="102"/>
        <v>24795.439999999999</v>
      </c>
      <c r="X448" s="181">
        <f t="shared" si="103"/>
        <v>41.325733333333332</v>
      </c>
      <c r="Y448" s="174">
        <v>83541.740000000005</v>
      </c>
      <c r="Z448" s="181">
        <f t="shared" si="104"/>
        <v>139.23623333333333</v>
      </c>
      <c r="AA448" s="174">
        <v>0</v>
      </c>
      <c r="AB448" s="174">
        <v>24.00104426841002</v>
      </c>
      <c r="AC448" s="174">
        <v>22.593891388903319</v>
      </c>
      <c r="AD448" s="174">
        <v>6.3012812517431396</v>
      </c>
      <c r="AE448" s="174">
        <v>41.424538200904117</v>
      </c>
      <c r="AF448">
        <v>0</v>
      </c>
      <c r="AG448" s="106">
        <v>5.6792568601037026</v>
      </c>
      <c r="AH448" s="106">
        <v>0</v>
      </c>
      <c r="AI448" s="106">
        <v>100</v>
      </c>
      <c r="AJ448">
        <v>40.229999999999997</v>
      </c>
      <c r="AK448">
        <v>41.33</v>
      </c>
      <c r="AL448">
        <v>57.68</v>
      </c>
      <c r="AM448">
        <v>139.24</v>
      </c>
      <c r="AN448" t="s">
        <v>1068</v>
      </c>
      <c r="AO448">
        <v>9.9</v>
      </c>
      <c r="AP448">
        <v>8.33</v>
      </c>
      <c r="AQ448">
        <v>12.806699999999999</v>
      </c>
      <c r="AR448" t="s">
        <v>1071</v>
      </c>
      <c r="AS448" t="s">
        <v>1074</v>
      </c>
      <c r="AT448" t="s">
        <v>1076</v>
      </c>
      <c r="AU448" t="s">
        <v>1077</v>
      </c>
      <c r="AV448" t="s">
        <v>1081</v>
      </c>
      <c r="AW448" t="s">
        <v>1083</v>
      </c>
      <c r="AX448" s="65">
        <f t="shared" si="117"/>
        <v>583.5</v>
      </c>
      <c r="AY448" s="65">
        <v>2862.47</v>
      </c>
      <c r="AZ448" s="106">
        <v>995.1895668456408</v>
      </c>
      <c r="BA448" s="65">
        <f t="shared" si="105"/>
        <v>4441.1595668456412</v>
      </c>
      <c r="BB448" s="65">
        <f t="shared" si="106"/>
        <v>23800.250433154357</v>
      </c>
      <c r="BC448" s="65">
        <f t="shared" si="107"/>
        <v>0</v>
      </c>
      <c r="BD448" s="65">
        <f t="shared" si="108"/>
        <v>23556.030000000002</v>
      </c>
      <c r="BE448" s="65">
        <f t="shared" si="109"/>
        <v>31744.309999999998</v>
      </c>
      <c r="BF448" s="65">
        <f t="shared" si="110"/>
        <v>79100.580433154362</v>
      </c>
      <c r="BG448" s="66">
        <f t="shared" si="111"/>
        <v>634.4513666922345</v>
      </c>
      <c r="BH448" s="66">
        <f t="shared" si="112"/>
        <v>41.034914539921303</v>
      </c>
      <c r="BI448" s="66">
        <f t="shared" si="113"/>
        <v>0</v>
      </c>
      <c r="BJ448" s="66">
        <f t="shared" si="114"/>
        <v>40.613844827586213</v>
      </c>
      <c r="BK448" s="66">
        <f t="shared" si="115"/>
        <v>54.731568965517241</v>
      </c>
      <c r="BL448" s="66">
        <f t="shared" si="116"/>
        <v>136.38031109164544</v>
      </c>
      <c r="BM448" s="207">
        <f t="shared" si="118"/>
        <v>39870.979999999996</v>
      </c>
    </row>
    <row r="449" spans="1:65" x14ac:dyDescent="0.35">
      <c r="A449" s="1">
        <v>622</v>
      </c>
      <c r="B449">
        <v>54</v>
      </c>
      <c r="C449" t="s">
        <v>37</v>
      </c>
      <c r="D449" t="s">
        <v>1662</v>
      </c>
      <c r="E449" s="6" t="s">
        <v>1115</v>
      </c>
      <c r="F449" s="7" t="s">
        <v>1116</v>
      </c>
      <c r="G449" s="6">
        <v>-8.0500000000000007</v>
      </c>
      <c r="H449" s="6">
        <v>-34.880000000000003</v>
      </c>
      <c r="I449" s="6">
        <v>10</v>
      </c>
      <c r="J449" s="8">
        <v>63550.072249703</v>
      </c>
      <c r="K449" t="s">
        <v>1166</v>
      </c>
      <c r="L449" t="s">
        <v>1062</v>
      </c>
      <c r="M449">
        <v>600</v>
      </c>
      <c r="N449">
        <v>600</v>
      </c>
      <c r="O449">
        <v>0</v>
      </c>
      <c r="P449">
        <v>22092.16</v>
      </c>
      <c r="Q449">
        <v>18875.330000000002</v>
      </c>
      <c r="R449">
        <v>5250.2</v>
      </c>
      <c r="S449">
        <v>34606.78</v>
      </c>
      <c r="T449">
        <v>0</v>
      </c>
      <c r="U449">
        <v>4744.55</v>
      </c>
      <c r="V449">
        <v>0</v>
      </c>
      <c r="W449" s="181">
        <f t="shared" si="102"/>
        <v>26836.71</v>
      </c>
      <c r="X449" s="181">
        <f t="shared" si="103"/>
        <v>44.727849999999997</v>
      </c>
      <c r="Y449" s="174">
        <v>85569.01</v>
      </c>
      <c r="Z449" s="181">
        <f t="shared" si="104"/>
        <v>142.61501666666666</v>
      </c>
      <c r="AA449" s="174">
        <v>0</v>
      </c>
      <c r="AB449" s="174">
        <v>25.817945071469222</v>
      </c>
      <c r="AC449" s="174">
        <v>22.05860509546622</v>
      </c>
      <c r="AD449" s="174">
        <v>6.1356325146218236</v>
      </c>
      <c r="AE449" s="174">
        <v>40.443123041858257</v>
      </c>
      <c r="AF449">
        <v>0</v>
      </c>
      <c r="AG449" s="106">
        <v>5.5447059630583562</v>
      </c>
      <c r="AH449" s="106">
        <v>0</v>
      </c>
      <c r="AI449" s="106">
        <v>100</v>
      </c>
      <c r="AJ449">
        <v>40.21</v>
      </c>
      <c r="AK449">
        <v>44.73</v>
      </c>
      <c r="AL449">
        <v>57.68</v>
      </c>
      <c r="AM449">
        <v>142.62</v>
      </c>
      <c r="AN449" t="s">
        <v>1069</v>
      </c>
      <c r="AO449">
        <v>9.9</v>
      </c>
      <c r="AP449">
        <v>8.33</v>
      </c>
      <c r="AQ449">
        <v>12.806699999999999</v>
      </c>
      <c r="AR449" t="s">
        <v>1071</v>
      </c>
      <c r="AS449" t="s">
        <v>1074</v>
      </c>
      <c r="AT449" t="s">
        <v>1076</v>
      </c>
      <c r="AU449" t="s">
        <v>1077</v>
      </c>
      <c r="AV449" t="s">
        <v>1081</v>
      </c>
      <c r="AW449" t="s">
        <v>1083</v>
      </c>
      <c r="AX449" s="65">
        <f t="shared" si="117"/>
        <v>583.5</v>
      </c>
      <c r="AY449" s="65">
        <v>2862.47</v>
      </c>
      <c r="AZ449" s="106">
        <v>1064.3883716992018</v>
      </c>
      <c r="BA449" s="65">
        <f t="shared" si="105"/>
        <v>4510.3583716992016</v>
      </c>
      <c r="BB449" s="65">
        <f t="shared" si="106"/>
        <v>25772.321628300797</v>
      </c>
      <c r="BC449" s="65">
        <f t="shared" si="107"/>
        <v>0</v>
      </c>
      <c r="BD449" s="65">
        <f t="shared" si="108"/>
        <v>23542.030000000002</v>
      </c>
      <c r="BE449" s="65">
        <f t="shared" si="109"/>
        <v>31744.309999999998</v>
      </c>
      <c r="BF449" s="65">
        <f t="shared" si="110"/>
        <v>81058.651628300795</v>
      </c>
      <c r="BG449" s="66">
        <f t="shared" si="111"/>
        <v>644.3369102427431</v>
      </c>
      <c r="BH449" s="66">
        <f t="shared" si="112"/>
        <v>44.435037290173788</v>
      </c>
      <c r="BI449" s="66">
        <f t="shared" si="113"/>
        <v>0</v>
      </c>
      <c r="BJ449" s="66">
        <f t="shared" si="114"/>
        <v>40.589706896551725</v>
      </c>
      <c r="BK449" s="66">
        <f t="shared" si="115"/>
        <v>54.731568965517241</v>
      </c>
      <c r="BL449" s="66">
        <f t="shared" si="116"/>
        <v>139.75629591086343</v>
      </c>
      <c r="BM449" s="207">
        <f t="shared" si="118"/>
        <v>39856.979999999996</v>
      </c>
    </row>
    <row r="450" spans="1:65" x14ac:dyDescent="0.35">
      <c r="A450" s="1">
        <v>623</v>
      </c>
      <c r="B450">
        <v>54</v>
      </c>
      <c r="C450" t="s">
        <v>37</v>
      </c>
      <c r="D450" t="s">
        <v>1663</v>
      </c>
      <c r="E450" s="6" t="s">
        <v>1117</v>
      </c>
      <c r="F450" s="7" t="s">
        <v>1118</v>
      </c>
      <c r="G450" s="6">
        <v>-3.8</v>
      </c>
      <c r="H450" s="6">
        <v>-38.53</v>
      </c>
      <c r="I450" s="6">
        <v>41</v>
      </c>
      <c r="J450" s="8">
        <v>71394.000753582499</v>
      </c>
      <c r="K450" t="s">
        <v>1166</v>
      </c>
      <c r="L450" t="s">
        <v>1062</v>
      </c>
      <c r="M450">
        <v>600</v>
      </c>
      <c r="N450">
        <v>600</v>
      </c>
      <c r="O450">
        <v>0</v>
      </c>
      <c r="P450">
        <v>22707.31</v>
      </c>
      <c r="Q450">
        <v>18875.330000000002</v>
      </c>
      <c r="R450">
        <v>5255.2</v>
      </c>
      <c r="S450">
        <v>34606.78</v>
      </c>
      <c r="T450">
        <v>0</v>
      </c>
      <c r="U450">
        <v>4744.55</v>
      </c>
      <c r="V450">
        <v>0</v>
      </c>
      <c r="W450" s="181">
        <f t="shared" si="102"/>
        <v>27451.86</v>
      </c>
      <c r="X450" s="181">
        <f t="shared" si="103"/>
        <v>45.753100000000003</v>
      </c>
      <c r="Y450" s="174">
        <v>86189.16</v>
      </c>
      <c r="Z450" s="181">
        <f t="shared" si="104"/>
        <v>143.64860000000002</v>
      </c>
      <c r="AA450" s="174">
        <v>0</v>
      </c>
      <c r="AB450" s="174">
        <v>26.34590011087241</v>
      </c>
      <c r="AC450" s="174">
        <v>21.89988857067409</v>
      </c>
      <c r="AD450" s="174">
        <v>6.0972864801095632</v>
      </c>
      <c r="AE450" s="174">
        <v>40.152125858982728</v>
      </c>
      <c r="AF450">
        <v>0</v>
      </c>
      <c r="AG450" s="106">
        <v>5.5048105817483313</v>
      </c>
      <c r="AH450" s="106">
        <v>0</v>
      </c>
      <c r="AI450" s="106">
        <v>100</v>
      </c>
      <c r="AJ450">
        <v>40.22</v>
      </c>
      <c r="AK450">
        <v>45.75</v>
      </c>
      <c r="AL450">
        <v>57.68</v>
      </c>
      <c r="AM450">
        <v>143.65</v>
      </c>
      <c r="AN450" t="s">
        <v>1070</v>
      </c>
      <c r="AO450">
        <v>9.9</v>
      </c>
      <c r="AP450">
        <v>8.33</v>
      </c>
      <c r="AQ450">
        <v>12.806699999999999</v>
      </c>
      <c r="AR450" t="s">
        <v>1071</v>
      </c>
      <c r="AS450" t="s">
        <v>1074</v>
      </c>
      <c r="AT450" t="s">
        <v>1076</v>
      </c>
      <c r="AU450" t="s">
        <v>1077</v>
      </c>
      <c r="AV450" t="s">
        <v>1081</v>
      </c>
      <c r="AW450" t="s">
        <v>1083</v>
      </c>
      <c r="AX450" s="65">
        <f t="shared" si="117"/>
        <v>583.5</v>
      </c>
      <c r="AY450" s="65">
        <v>2862.47</v>
      </c>
      <c r="AZ450" s="106">
        <v>1070.0127740390742</v>
      </c>
      <c r="BA450" s="65">
        <f t="shared" si="105"/>
        <v>4515.9827740390738</v>
      </c>
      <c r="BB450" s="65">
        <f t="shared" si="106"/>
        <v>26381.847225960926</v>
      </c>
      <c r="BC450" s="65">
        <f t="shared" si="107"/>
        <v>0</v>
      </c>
      <c r="BD450" s="65">
        <f t="shared" si="108"/>
        <v>23547.030000000002</v>
      </c>
      <c r="BE450" s="65">
        <f t="shared" si="109"/>
        <v>31744.309999999998</v>
      </c>
      <c r="BF450" s="65">
        <f t="shared" si="110"/>
        <v>81673.177225960928</v>
      </c>
      <c r="BG450" s="66">
        <f t="shared" si="111"/>
        <v>645.14039629129627</v>
      </c>
      <c r="BH450" s="66">
        <f t="shared" si="112"/>
        <v>45.485943493036082</v>
      </c>
      <c r="BI450" s="66">
        <f t="shared" si="113"/>
        <v>0</v>
      </c>
      <c r="BJ450" s="66">
        <f t="shared" si="114"/>
        <v>40.598327586206899</v>
      </c>
      <c r="BK450" s="66">
        <f t="shared" si="115"/>
        <v>54.731568965517241</v>
      </c>
      <c r="BL450" s="66">
        <f t="shared" si="116"/>
        <v>140.81582280338091</v>
      </c>
      <c r="BM450" s="207">
        <f t="shared" si="118"/>
        <v>39861.979999999996</v>
      </c>
    </row>
    <row r="451" spans="1:65" x14ac:dyDescent="0.35">
      <c r="A451" s="1">
        <v>624</v>
      </c>
      <c r="B451">
        <v>55</v>
      </c>
      <c r="C451" t="s">
        <v>37</v>
      </c>
      <c r="D451" t="s">
        <v>1664</v>
      </c>
      <c r="E451" s="6" t="s">
        <v>1104</v>
      </c>
      <c r="F451" s="7" t="s">
        <v>1105</v>
      </c>
      <c r="G451" s="6">
        <v>-22.74</v>
      </c>
      <c r="H451" s="6">
        <v>-45.59</v>
      </c>
      <c r="I451" s="6">
        <v>1642</v>
      </c>
      <c r="J451" s="8">
        <v>3495.45982983364</v>
      </c>
      <c r="K451" t="s">
        <v>1166</v>
      </c>
      <c r="L451" t="s">
        <v>1062</v>
      </c>
      <c r="M451">
        <v>600</v>
      </c>
      <c r="N451">
        <v>600</v>
      </c>
      <c r="O451">
        <v>41.5</v>
      </c>
      <c r="P451">
        <v>10891.41</v>
      </c>
      <c r="Q451">
        <v>18875.330000000002</v>
      </c>
      <c r="R451">
        <v>5265.2</v>
      </c>
      <c r="S451">
        <v>34606.78</v>
      </c>
      <c r="T451">
        <v>0</v>
      </c>
      <c r="U451">
        <v>4462.05</v>
      </c>
      <c r="V451">
        <v>0</v>
      </c>
      <c r="W451" s="181">
        <f t="shared" si="102"/>
        <v>15353.46</v>
      </c>
      <c r="X451" s="181">
        <f t="shared" si="103"/>
        <v>25.589099999999998</v>
      </c>
      <c r="Y451" s="174">
        <v>74142.25</v>
      </c>
      <c r="Z451" s="181">
        <f t="shared" si="104"/>
        <v>123.57041666666667</v>
      </c>
      <c r="AA451" s="174">
        <v>5.5973483405210918E-2</v>
      </c>
      <c r="AB451" s="174">
        <v>14.689883298659</v>
      </c>
      <c r="AC451" s="174">
        <v>25.458264349948919</v>
      </c>
      <c r="AD451" s="174">
        <v>7.1014839716895546</v>
      </c>
      <c r="AE451" s="174">
        <v>46.676193398500857</v>
      </c>
      <c r="AF451">
        <v>0</v>
      </c>
      <c r="AG451" s="106">
        <v>6.0182284729691924</v>
      </c>
      <c r="AH451" s="106">
        <v>0</v>
      </c>
      <c r="AI451" s="106">
        <v>100</v>
      </c>
      <c r="AJ451">
        <v>40.229999999999997</v>
      </c>
      <c r="AK451">
        <v>25.66</v>
      </c>
      <c r="AL451">
        <v>57.68</v>
      </c>
      <c r="AM451">
        <v>123.57</v>
      </c>
      <c r="AN451" t="s">
        <v>1063</v>
      </c>
      <c r="AO451">
        <v>9.9</v>
      </c>
      <c r="AP451">
        <v>8.33</v>
      </c>
      <c r="AQ451">
        <v>12.806699999999999</v>
      </c>
      <c r="AR451" t="s">
        <v>1071</v>
      </c>
      <c r="AS451" t="s">
        <v>1074</v>
      </c>
      <c r="AT451" t="s">
        <v>1076</v>
      </c>
      <c r="AU451" t="s">
        <v>1077</v>
      </c>
      <c r="AV451" t="s">
        <v>1081</v>
      </c>
      <c r="AW451" t="s">
        <v>1084</v>
      </c>
      <c r="AX451" s="65">
        <f t="shared" si="117"/>
        <v>583.5</v>
      </c>
      <c r="AY451" s="65">
        <v>2862.47</v>
      </c>
      <c r="AZ451" s="106">
        <v>576.73726251209359</v>
      </c>
      <c r="BA451" s="65">
        <f t="shared" si="105"/>
        <v>4022.7072625120936</v>
      </c>
      <c r="BB451" s="65">
        <f t="shared" si="106"/>
        <v>14776.722737487906</v>
      </c>
      <c r="BC451" s="65">
        <f t="shared" si="107"/>
        <v>41.5</v>
      </c>
      <c r="BD451" s="65">
        <f t="shared" si="108"/>
        <v>23557.030000000002</v>
      </c>
      <c r="BE451" s="65">
        <f t="shared" si="109"/>
        <v>31744.309999999998</v>
      </c>
      <c r="BF451" s="65">
        <f t="shared" si="110"/>
        <v>70119.542737487907</v>
      </c>
      <c r="BG451" s="66">
        <f t="shared" si="111"/>
        <v>574.67246607315622</v>
      </c>
      <c r="BH451" s="66">
        <f t="shared" si="112"/>
        <v>25.477108168082594</v>
      </c>
      <c r="BI451" s="66">
        <f t="shared" si="113"/>
        <v>6.9166666666666668E-2</v>
      </c>
      <c r="BJ451" s="66">
        <f t="shared" si="114"/>
        <v>40.615568965517248</v>
      </c>
      <c r="BK451" s="66">
        <f t="shared" si="115"/>
        <v>54.731568965517241</v>
      </c>
      <c r="BL451" s="66">
        <f t="shared" si="116"/>
        <v>120.89576334049639</v>
      </c>
      <c r="BM451" s="207">
        <f t="shared" si="118"/>
        <v>39871.979999999996</v>
      </c>
    </row>
    <row r="452" spans="1:65" x14ac:dyDescent="0.35">
      <c r="A452" s="1">
        <v>625</v>
      </c>
      <c r="B452">
        <v>55</v>
      </c>
      <c r="C452" t="s">
        <v>37</v>
      </c>
      <c r="D452" t="s">
        <v>1665</v>
      </c>
      <c r="E452" s="6" t="s">
        <v>1104</v>
      </c>
      <c r="F452" s="7" t="s">
        <v>1106</v>
      </c>
      <c r="G452" s="6">
        <v>-23.85</v>
      </c>
      <c r="H452" s="6">
        <v>-46.64</v>
      </c>
      <c r="I452" s="6">
        <v>792</v>
      </c>
      <c r="J452" s="8">
        <v>14172.2970393051</v>
      </c>
      <c r="K452" t="s">
        <v>1166</v>
      </c>
      <c r="L452" t="s">
        <v>1062</v>
      </c>
      <c r="M452">
        <v>600</v>
      </c>
      <c r="N452">
        <v>600</v>
      </c>
      <c r="O452">
        <v>2.2200000000000002</v>
      </c>
      <c r="P452">
        <v>13802.77</v>
      </c>
      <c r="Q452">
        <v>18875.330000000002</v>
      </c>
      <c r="R452">
        <v>5266.4</v>
      </c>
      <c r="S452">
        <v>34606.78</v>
      </c>
      <c r="T452">
        <v>0</v>
      </c>
      <c r="U452">
        <v>4462.05</v>
      </c>
      <c r="V452">
        <v>0</v>
      </c>
      <c r="W452" s="181">
        <f t="shared" si="102"/>
        <v>18264.82</v>
      </c>
      <c r="X452" s="181">
        <f t="shared" si="103"/>
        <v>30.441366666666667</v>
      </c>
      <c r="Y452" s="174">
        <v>77015.53</v>
      </c>
      <c r="Z452" s="181">
        <f t="shared" si="104"/>
        <v>128.35921666666667</v>
      </c>
      <c r="AA452" s="174">
        <v>2.882535509396612E-3</v>
      </c>
      <c r="AB452" s="174">
        <v>17.922060654519939</v>
      </c>
      <c r="AC452" s="174">
        <v>24.508472511972592</v>
      </c>
      <c r="AD452" s="174">
        <v>6.8381013543632054</v>
      </c>
      <c r="AE452" s="174">
        <v>44.934807304448853</v>
      </c>
      <c r="AF452">
        <v>0</v>
      </c>
      <c r="AG452" s="106">
        <v>5.7937016079743922</v>
      </c>
      <c r="AH452" s="106">
        <v>0</v>
      </c>
      <c r="AI452" s="106">
        <v>100</v>
      </c>
      <c r="AJ452">
        <v>40.24</v>
      </c>
      <c r="AK452">
        <v>30.45</v>
      </c>
      <c r="AL452">
        <v>57.68</v>
      </c>
      <c r="AM452">
        <v>128.36000000000001</v>
      </c>
      <c r="AN452" t="s">
        <v>1064</v>
      </c>
      <c r="AO452">
        <v>9.9</v>
      </c>
      <c r="AP452">
        <v>8.33</v>
      </c>
      <c r="AQ452">
        <v>12.806699999999999</v>
      </c>
      <c r="AR452" t="s">
        <v>1071</v>
      </c>
      <c r="AS452" t="s">
        <v>1074</v>
      </c>
      <c r="AT452" t="s">
        <v>1076</v>
      </c>
      <c r="AU452" t="s">
        <v>1077</v>
      </c>
      <c r="AV452" t="s">
        <v>1081</v>
      </c>
      <c r="AW452" t="s">
        <v>1084</v>
      </c>
      <c r="AX452" s="65">
        <f t="shared" si="117"/>
        <v>583.5</v>
      </c>
      <c r="AY452" s="65">
        <v>2862.47</v>
      </c>
      <c r="AZ452" s="106">
        <v>742.04167527246591</v>
      </c>
      <c r="BA452" s="65">
        <f t="shared" si="105"/>
        <v>4188.0116752724662</v>
      </c>
      <c r="BB452" s="65">
        <f t="shared" si="106"/>
        <v>17522.778324727533</v>
      </c>
      <c r="BC452" s="65">
        <f t="shared" si="107"/>
        <v>2.2200000000000002</v>
      </c>
      <c r="BD452" s="65">
        <f t="shared" si="108"/>
        <v>23558.230000000003</v>
      </c>
      <c r="BE452" s="65">
        <f t="shared" si="109"/>
        <v>31744.309999999998</v>
      </c>
      <c r="BF452" s="65">
        <f t="shared" si="110"/>
        <v>72827.518324727527</v>
      </c>
      <c r="BG452" s="66">
        <f t="shared" si="111"/>
        <v>598.28738218178091</v>
      </c>
      <c r="BH452" s="66">
        <f t="shared" si="112"/>
        <v>30.21168676677161</v>
      </c>
      <c r="BI452" s="66">
        <f t="shared" si="113"/>
        <v>3.7000000000000002E-3</v>
      </c>
      <c r="BJ452" s="66">
        <f t="shared" si="114"/>
        <v>40.617637931034487</v>
      </c>
      <c r="BK452" s="66">
        <f t="shared" si="115"/>
        <v>54.731568965517241</v>
      </c>
      <c r="BL452" s="66">
        <f t="shared" si="116"/>
        <v>125.5646867667716</v>
      </c>
      <c r="BM452" s="207">
        <f t="shared" si="118"/>
        <v>39873.18</v>
      </c>
    </row>
    <row r="453" spans="1:65" x14ac:dyDescent="0.35">
      <c r="A453" s="1">
        <v>626</v>
      </c>
      <c r="B453">
        <v>55</v>
      </c>
      <c r="C453" t="s">
        <v>37</v>
      </c>
      <c r="D453" t="s">
        <v>1666</v>
      </c>
      <c r="E453" s="6" t="s">
        <v>1107</v>
      </c>
      <c r="F453" s="7" t="s">
        <v>1108</v>
      </c>
      <c r="G453" s="6">
        <v>-30.03</v>
      </c>
      <c r="H453" s="6">
        <v>-51.23</v>
      </c>
      <c r="I453" s="6">
        <v>47</v>
      </c>
      <c r="J453" s="8">
        <v>23954.0527728093</v>
      </c>
      <c r="K453" t="s">
        <v>1166</v>
      </c>
      <c r="L453" t="s">
        <v>1062</v>
      </c>
      <c r="M453">
        <v>600</v>
      </c>
      <c r="N453">
        <v>600</v>
      </c>
      <c r="O453">
        <v>6.39</v>
      </c>
      <c r="P453">
        <v>14828.75</v>
      </c>
      <c r="Q453">
        <v>18875.330000000002</v>
      </c>
      <c r="R453">
        <v>5272.4</v>
      </c>
      <c r="S453">
        <v>34606.78</v>
      </c>
      <c r="T453">
        <v>0</v>
      </c>
      <c r="U453">
        <v>4462.05</v>
      </c>
      <c r="V453">
        <v>0</v>
      </c>
      <c r="W453" s="181">
        <f t="shared" si="102"/>
        <v>19290.8</v>
      </c>
      <c r="X453" s="181">
        <f t="shared" si="103"/>
        <v>32.151333333333334</v>
      </c>
      <c r="Y453" s="174">
        <v>78051.69</v>
      </c>
      <c r="Z453" s="181">
        <f t="shared" si="104"/>
        <v>130.08615</v>
      </c>
      <c r="AA453" s="174">
        <v>8.1868823083779477E-3</v>
      </c>
      <c r="AB453" s="174">
        <v>18.99862770428161</v>
      </c>
      <c r="AC453" s="174">
        <v>24.18311506131386</v>
      </c>
      <c r="AD453" s="174">
        <v>6.7550106858672754</v>
      </c>
      <c r="AE453" s="174">
        <v>44.338284026905747</v>
      </c>
      <c r="AF453">
        <v>0</v>
      </c>
      <c r="AG453" s="106">
        <v>5.7167884513455123</v>
      </c>
      <c r="AH453" s="106">
        <v>0</v>
      </c>
      <c r="AI453" s="106">
        <v>100</v>
      </c>
      <c r="AJ453">
        <v>40.25</v>
      </c>
      <c r="AK453">
        <v>32.159999999999997</v>
      </c>
      <c r="AL453">
        <v>57.68</v>
      </c>
      <c r="AM453">
        <v>130.09</v>
      </c>
      <c r="AN453" t="s">
        <v>1065</v>
      </c>
      <c r="AO453">
        <v>9.9</v>
      </c>
      <c r="AP453">
        <v>8.33</v>
      </c>
      <c r="AQ453">
        <v>12.806699999999999</v>
      </c>
      <c r="AR453" t="s">
        <v>1071</v>
      </c>
      <c r="AS453" t="s">
        <v>1074</v>
      </c>
      <c r="AT453" t="s">
        <v>1076</v>
      </c>
      <c r="AU453" t="s">
        <v>1077</v>
      </c>
      <c r="AV453" t="s">
        <v>1081</v>
      </c>
      <c r="AW453" t="s">
        <v>1084</v>
      </c>
      <c r="AX453" s="65">
        <f t="shared" si="117"/>
        <v>583.5</v>
      </c>
      <c r="AY453" s="65">
        <v>2862.47</v>
      </c>
      <c r="AZ453" s="106">
        <v>786.49842328005752</v>
      </c>
      <c r="BA453" s="65">
        <f t="shared" si="105"/>
        <v>4232.4684232800573</v>
      </c>
      <c r="BB453" s="65">
        <f t="shared" si="106"/>
        <v>18504.301576719943</v>
      </c>
      <c r="BC453" s="65">
        <f t="shared" si="107"/>
        <v>6.39</v>
      </c>
      <c r="BD453" s="65">
        <f t="shared" si="108"/>
        <v>23564.230000000003</v>
      </c>
      <c r="BE453" s="65">
        <f t="shared" si="109"/>
        <v>31744.309999999998</v>
      </c>
      <c r="BF453" s="65">
        <f t="shared" si="110"/>
        <v>73819.221576719952</v>
      </c>
      <c r="BG453" s="66">
        <f t="shared" si="111"/>
        <v>604.63834618286535</v>
      </c>
      <c r="BH453" s="66">
        <f t="shared" si="112"/>
        <v>31.90396823572404</v>
      </c>
      <c r="BI453" s="66">
        <f t="shared" si="113"/>
        <v>1.065E-2</v>
      </c>
      <c r="BJ453" s="66">
        <f t="shared" si="114"/>
        <v>40.627982758620696</v>
      </c>
      <c r="BK453" s="66">
        <f t="shared" si="115"/>
        <v>54.731568965517241</v>
      </c>
      <c r="BL453" s="66">
        <f t="shared" si="116"/>
        <v>127.27451995986199</v>
      </c>
      <c r="BM453" s="207">
        <f t="shared" si="118"/>
        <v>39879.18</v>
      </c>
    </row>
    <row r="454" spans="1:65" x14ac:dyDescent="0.35">
      <c r="A454" s="1">
        <v>627</v>
      </c>
      <c r="B454">
        <v>55</v>
      </c>
      <c r="C454" t="s">
        <v>37</v>
      </c>
      <c r="D454" t="s">
        <v>1667</v>
      </c>
      <c r="E454" s="6" t="s">
        <v>1109</v>
      </c>
      <c r="F454" s="7" t="s">
        <v>1110</v>
      </c>
      <c r="G454" s="6">
        <v>-15.37</v>
      </c>
      <c r="H454" s="6">
        <v>-48.78</v>
      </c>
      <c r="I454" s="6">
        <v>770</v>
      </c>
      <c r="J454" s="8">
        <v>31081.371963744201</v>
      </c>
      <c r="K454" t="s">
        <v>1166</v>
      </c>
      <c r="L454" t="s">
        <v>1062</v>
      </c>
      <c r="M454">
        <v>600</v>
      </c>
      <c r="N454">
        <v>600</v>
      </c>
      <c r="O454">
        <v>0</v>
      </c>
      <c r="P454">
        <v>18793.93</v>
      </c>
      <c r="Q454">
        <v>18875.330000000002</v>
      </c>
      <c r="R454">
        <v>5266.4</v>
      </c>
      <c r="S454">
        <v>34606.78</v>
      </c>
      <c r="T454">
        <v>0</v>
      </c>
      <c r="U454">
        <v>4462.05</v>
      </c>
      <c r="V454">
        <v>0</v>
      </c>
      <c r="W454" s="181">
        <f t="shared" si="102"/>
        <v>23255.98</v>
      </c>
      <c r="X454" s="181">
        <f t="shared" si="103"/>
        <v>38.759966666666664</v>
      </c>
      <c r="Y454" s="174">
        <v>82004.47</v>
      </c>
      <c r="Z454" s="181">
        <f t="shared" si="104"/>
        <v>136.67411666666666</v>
      </c>
      <c r="AA454" s="174">
        <v>0</v>
      </c>
      <c r="AB454" s="174">
        <v>22.91817750910408</v>
      </c>
      <c r="AC454" s="174">
        <v>23.017440390749432</v>
      </c>
      <c r="AD454" s="174">
        <v>6.4220889422247334</v>
      </c>
      <c r="AE454" s="174">
        <v>42.201089769862541</v>
      </c>
      <c r="AF454">
        <v>0</v>
      </c>
      <c r="AG454" s="106">
        <v>5.441227776973621</v>
      </c>
      <c r="AH454" s="106">
        <v>0</v>
      </c>
      <c r="AI454" s="106">
        <v>100</v>
      </c>
      <c r="AJ454">
        <v>40.24</v>
      </c>
      <c r="AK454">
        <v>38.76</v>
      </c>
      <c r="AL454">
        <v>57.68</v>
      </c>
      <c r="AM454">
        <v>136.66999999999999</v>
      </c>
      <c r="AN454" t="s">
        <v>1066</v>
      </c>
      <c r="AO454">
        <v>9.9</v>
      </c>
      <c r="AP454">
        <v>8.33</v>
      </c>
      <c r="AQ454">
        <v>12.806699999999999</v>
      </c>
      <c r="AR454" t="s">
        <v>1071</v>
      </c>
      <c r="AS454" t="s">
        <v>1074</v>
      </c>
      <c r="AT454" t="s">
        <v>1076</v>
      </c>
      <c r="AU454" t="s">
        <v>1077</v>
      </c>
      <c r="AV454" t="s">
        <v>1081</v>
      </c>
      <c r="AW454" t="s">
        <v>1084</v>
      </c>
      <c r="AX454" s="65">
        <f t="shared" si="117"/>
        <v>583.5</v>
      </c>
      <c r="AY454" s="65">
        <v>2862.47</v>
      </c>
      <c r="AZ454" s="106">
        <v>971.22213080898814</v>
      </c>
      <c r="BA454" s="65">
        <f t="shared" si="105"/>
        <v>4417.1921308089877</v>
      </c>
      <c r="BB454" s="65">
        <f t="shared" si="106"/>
        <v>22284.757869191013</v>
      </c>
      <c r="BC454" s="65">
        <f t="shared" si="107"/>
        <v>0</v>
      </c>
      <c r="BD454" s="65">
        <f t="shared" si="108"/>
        <v>23558.230000000003</v>
      </c>
      <c r="BE454" s="65">
        <f t="shared" si="109"/>
        <v>31744.309999999998</v>
      </c>
      <c r="BF454" s="65">
        <f t="shared" si="110"/>
        <v>77587.277869191021</v>
      </c>
      <c r="BG454" s="66">
        <f t="shared" si="111"/>
        <v>631.02744725842683</v>
      </c>
      <c r="BH454" s="66">
        <f t="shared" si="112"/>
        <v>38.421996326191405</v>
      </c>
      <c r="BI454" s="66">
        <f t="shared" si="113"/>
        <v>0</v>
      </c>
      <c r="BJ454" s="66">
        <f t="shared" si="114"/>
        <v>40.617637931034487</v>
      </c>
      <c r="BK454" s="66">
        <f t="shared" si="115"/>
        <v>54.731568965517241</v>
      </c>
      <c r="BL454" s="66">
        <f t="shared" si="116"/>
        <v>133.77116873998452</v>
      </c>
      <c r="BM454" s="207">
        <f t="shared" si="118"/>
        <v>39873.18</v>
      </c>
    </row>
    <row r="455" spans="1:65" x14ac:dyDescent="0.35">
      <c r="A455" s="1">
        <v>628</v>
      </c>
      <c r="B455">
        <v>55</v>
      </c>
      <c r="C455" t="s">
        <v>37</v>
      </c>
      <c r="D455" t="s">
        <v>1668</v>
      </c>
      <c r="E455" s="6" t="s">
        <v>1111</v>
      </c>
      <c r="F455" s="7" t="s">
        <v>1112</v>
      </c>
      <c r="G455" s="6">
        <v>-22.86</v>
      </c>
      <c r="H455" s="6">
        <v>-43.41</v>
      </c>
      <c r="I455" s="6">
        <v>45</v>
      </c>
      <c r="J455" s="8">
        <v>45016.2336447989</v>
      </c>
      <c r="K455" t="s">
        <v>1166</v>
      </c>
      <c r="L455" t="s">
        <v>1062</v>
      </c>
      <c r="M455">
        <v>600</v>
      </c>
      <c r="N455">
        <v>600</v>
      </c>
      <c r="O455">
        <v>0</v>
      </c>
      <c r="P455">
        <v>18367.310000000001</v>
      </c>
      <c r="Q455">
        <v>18875.330000000002</v>
      </c>
      <c r="R455">
        <v>5262.4</v>
      </c>
      <c r="S455">
        <v>34606.78</v>
      </c>
      <c r="T455">
        <v>0</v>
      </c>
      <c r="U455">
        <v>4462.05</v>
      </c>
      <c r="V455">
        <v>0</v>
      </c>
      <c r="W455" s="181">
        <f t="shared" si="102"/>
        <v>22829.360000000001</v>
      </c>
      <c r="X455" s="181">
        <f t="shared" si="103"/>
        <v>38.048933333333338</v>
      </c>
      <c r="Y455" s="174">
        <v>81573.86</v>
      </c>
      <c r="Z455" s="181">
        <f t="shared" si="104"/>
        <v>135.95643333333334</v>
      </c>
      <c r="AA455" s="174">
        <v>0</v>
      </c>
      <c r="AB455" s="174">
        <v>22.516171234265489</v>
      </c>
      <c r="AC455" s="174">
        <v>23.138944264743639</v>
      </c>
      <c r="AD455" s="174">
        <v>6.451086169025225</v>
      </c>
      <c r="AE455" s="174">
        <v>42.423859800185987</v>
      </c>
      <c r="AF455">
        <v>0</v>
      </c>
      <c r="AG455" s="106">
        <v>5.4699507906086584</v>
      </c>
      <c r="AH455" s="106">
        <v>0</v>
      </c>
      <c r="AI455" s="106">
        <v>100</v>
      </c>
      <c r="AJ455">
        <v>40.229999999999997</v>
      </c>
      <c r="AK455">
        <v>38.049999999999997</v>
      </c>
      <c r="AL455">
        <v>57.68</v>
      </c>
      <c r="AM455">
        <v>135.96</v>
      </c>
      <c r="AN455" t="s">
        <v>1067</v>
      </c>
      <c r="AO455">
        <v>9.9</v>
      </c>
      <c r="AP455">
        <v>8.33</v>
      </c>
      <c r="AQ455">
        <v>12.806699999999999</v>
      </c>
      <c r="AR455" t="s">
        <v>1071</v>
      </c>
      <c r="AS455" t="s">
        <v>1074</v>
      </c>
      <c r="AT455" t="s">
        <v>1076</v>
      </c>
      <c r="AU455" t="s">
        <v>1077</v>
      </c>
      <c r="AV455" t="s">
        <v>1081</v>
      </c>
      <c r="AW455" t="s">
        <v>1084</v>
      </c>
      <c r="AX455" s="65">
        <f t="shared" si="117"/>
        <v>583.5</v>
      </c>
      <c r="AY455" s="65">
        <v>2862.47</v>
      </c>
      <c r="AZ455" s="106">
        <v>958.09924242547697</v>
      </c>
      <c r="BA455" s="65">
        <f t="shared" si="105"/>
        <v>4404.0692424254767</v>
      </c>
      <c r="BB455" s="65">
        <f t="shared" si="106"/>
        <v>21871.260757574524</v>
      </c>
      <c r="BC455" s="65">
        <f t="shared" si="107"/>
        <v>0</v>
      </c>
      <c r="BD455" s="65">
        <f t="shared" si="108"/>
        <v>23554.230000000003</v>
      </c>
      <c r="BE455" s="65">
        <f t="shared" si="109"/>
        <v>31744.309999999998</v>
      </c>
      <c r="BF455" s="65">
        <f t="shared" si="110"/>
        <v>77169.790757574519</v>
      </c>
      <c r="BG455" s="66">
        <f t="shared" si="111"/>
        <v>629.15274891792524</v>
      </c>
      <c r="BH455" s="66">
        <f t="shared" si="112"/>
        <v>37.709070271680211</v>
      </c>
      <c r="BI455" s="66">
        <f t="shared" si="113"/>
        <v>0</v>
      </c>
      <c r="BJ455" s="66">
        <f t="shared" si="114"/>
        <v>40.610741379310348</v>
      </c>
      <c r="BK455" s="66">
        <f t="shared" si="115"/>
        <v>54.731568965517241</v>
      </c>
      <c r="BL455" s="66">
        <f t="shared" si="116"/>
        <v>133.05136337512849</v>
      </c>
      <c r="BM455" s="207">
        <f t="shared" si="118"/>
        <v>39869.18</v>
      </c>
    </row>
    <row r="456" spans="1:65" x14ac:dyDescent="0.35">
      <c r="A456" s="1">
        <v>629</v>
      </c>
      <c r="B456">
        <v>55</v>
      </c>
      <c r="C456" t="s">
        <v>37</v>
      </c>
      <c r="D456" t="s">
        <v>1669</v>
      </c>
      <c r="E456" s="6" t="s">
        <v>1113</v>
      </c>
      <c r="F456" s="7" t="s">
        <v>1114</v>
      </c>
      <c r="G456" s="6">
        <v>-20.32</v>
      </c>
      <c r="H456" s="6">
        <v>-40.340000000000003</v>
      </c>
      <c r="I456" s="6">
        <v>9</v>
      </c>
      <c r="J456" s="8">
        <v>54061.366139626101</v>
      </c>
      <c r="K456" t="s">
        <v>1166</v>
      </c>
      <c r="L456" t="s">
        <v>1062</v>
      </c>
      <c r="M456">
        <v>600</v>
      </c>
      <c r="N456">
        <v>600</v>
      </c>
      <c r="O456">
        <v>0</v>
      </c>
      <c r="P456">
        <v>19264.29</v>
      </c>
      <c r="Q456">
        <v>18875.330000000002</v>
      </c>
      <c r="R456">
        <v>5264.2</v>
      </c>
      <c r="S456">
        <v>34606.78</v>
      </c>
      <c r="T456">
        <v>0</v>
      </c>
      <c r="U456">
        <v>4462.05</v>
      </c>
      <c r="V456">
        <v>0</v>
      </c>
      <c r="W456" s="181">
        <f t="shared" si="102"/>
        <v>23726.34</v>
      </c>
      <c r="X456" s="181">
        <f t="shared" si="103"/>
        <v>39.543900000000001</v>
      </c>
      <c r="Y456" s="174">
        <v>82472.63</v>
      </c>
      <c r="Z456" s="181">
        <f t="shared" si="104"/>
        <v>137.45438333333334</v>
      </c>
      <c r="AA456" s="174">
        <v>0</v>
      </c>
      <c r="AB456" s="174">
        <v>23.358403872896989</v>
      </c>
      <c r="AC456" s="174">
        <v>22.88678074168363</v>
      </c>
      <c r="AD456" s="174">
        <v>6.3829660822020591</v>
      </c>
      <c r="AE456" s="174">
        <v>41.961533177734232</v>
      </c>
      <c r="AF456">
        <v>0</v>
      </c>
      <c r="AG456" s="106">
        <v>5.4103403759526039</v>
      </c>
      <c r="AH456" s="106">
        <v>0</v>
      </c>
      <c r="AI456" s="106">
        <v>100</v>
      </c>
      <c r="AJ456">
        <v>40.229999999999997</v>
      </c>
      <c r="AK456">
        <v>39.54</v>
      </c>
      <c r="AL456">
        <v>57.68</v>
      </c>
      <c r="AM456">
        <v>137.44999999999999</v>
      </c>
      <c r="AN456" t="s">
        <v>1068</v>
      </c>
      <c r="AO456">
        <v>9.9</v>
      </c>
      <c r="AP456">
        <v>8.33</v>
      </c>
      <c r="AQ456">
        <v>12.806699999999999</v>
      </c>
      <c r="AR456" t="s">
        <v>1071</v>
      </c>
      <c r="AS456" t="s">
        <v>1074</v>
      </c>
      <c r="AT456" t="s">
        <v>1076</v>
      </c>
      <c r="AU456" t="s">
        <v>1077</v>
      </c>
      <c r="AV456" t="s">
        <v>1081</v>
      </c>
      <c r="AW456" t="s">
        <v>1084</v>
      </c>
      <c r="AX456" s="65">
        <f t="shared" si="117"/>
        <v>583.5</v>
      </c>
      <c r="AY456" s="65">
        <v>2862.47</v>
      </c>
      <c r="AZ456" s="106">
        <v>994.82008217425755</v>
      </c>
      <c r="BA456" s="65">
        <f t="shared" si="105"/>
        <v>4440.7900821742569</v>
      </c>
      <c r="BB456" s="65">
        <f t="shared" si="106"/>
        <v>22731.519917825743</v>
      </c>
      <c r="BC456" s="65">
        <f t="shared" si="107"/>
        <v>0</v>
      </c>
      <c r="BD456" s="65">
        <f t="shared" si="108"/>
        <v>23556.030000000002</v>
      </c>
      <c r="BE456" s="65">
        <f t="shared" si="109"/>
        <v>31744.309999999998</v>
      </c>
      <c r="BF456" s="65">
        <f t="shared" si="110"/>
        <v>78031.839917825753</v>
      </c>
      <c r="BG456" s="66">
        <f t="shared" si="111"/>
        <v>634.39858316775099</v>
      </c>
      <c r="BH456" s="66">
        <f t="shared" si="112"/>
        <v>39.192275720389212</v>
      </c>
      <c r="BI456" s="66">
        <f t="shared" si="113"/>
        <v>0</v>
      </c>
      <c r="BJ456" s="66">
        <f t="shared" si="114"/>
        <v>40.613844827586213</v>
      </c>
      <c r="BK456" s="66">
        <f t="shared" si="115"/>
        <v>54.731568965517241</v>
      </c>
      <c r="BL456" s="66">
        <f t="shared" si="116"/>
        <v>134.53765503073404</v>
      </c>
      <c r="BM456" s="207">
        <f t="shared" si="118"/>
        <v>39870.979999999996</v>
      </c>
    </row>
    <row r="457" spans="1:65" x14ac:dyDescent="0.35">
      <c r="A457" s="1">
        <v>630</v>
      </c>
      <c r="B457">
        <v>55</v>
      </c>
      <c r="C457" t="s">
        <v>37</v>
      </c>
      <c r="D457" t="s">
        <v>1670</v>
      </c>
      <c r="E457" s="6" t="s">
        <v>1115</v>
      </c>
      <c r="F457" s="7" t="s">
        <v>1116</v>
      </c>
      <c r="G457" s="6">
        <v>-8.0500000000000007</v>
      </c>
      <c r="H457" s="6">
        <v>-34.880000000000003</v>
      </c>
      <c r="I457" s="6">
        <v>10</v>
      </c>
      <c r="J457" s="8">
        <v>63550.072249703</v>
      </c>
      <c r="K457" t="s">
        <v>1166</v>
      </c>
      <c r="L457" t="s">
        <v>1062</v>
      </c>
      <c r="M457">
        <v>600</v>
      </c>
      <c r="N457">
        <v>600</v>
      </c>
      <c r="O457">
        <v>0</v>
      </c>
      <c r="P457">
        <v>20925.22</v>
      </c>
      <c r="Q457">
        <v>18875.330000000002</v>
      </c>
      <c r="R457">
        <v>5250.2</v>
      </c>
      <c r="S457">
        <v>34606.78</v>
      </c>
      <c r="T457">
        <v>0</v>
      </c>
      <c r="U457">
        <v>4462.05</v>
      </c>
      <c r="V457">
        <v>0</v>
      </c>
      <c r="W457" s="181">
        <f t="shared" si="102"/>
        <v>25387.27</v>
      </c>
      <c r="X457" s="181">
        <f t="shared" si="103"/>
        <v>42.312116666666668</v>
      </c>
      <c r="Y457" s="174">
        <v>84119.56</v>
      </c>
      <c r="Z457" s="181">
        <f t="shared" si="104"/>
        <v>140.19926666666666</v>
      </c>
      <c r="AA457" s="174">
        <v>0</v>
      </c>
      <c r="AB457" s="174">
        <v>24.87556996256281</v>
      </c>
      <c r="AC457" s="174">
        <v>22.438693212375341</v>
      </c>
      <c r="AD457" s="174">
        <v>6.2413545672373942</v>
      </c>
      <c r="AE457" s="174">
        <v>41.139991697531457</v>
      </c>
      <c r="AF457">
        <v>0</v>
      </c>
      <c r="AG457" s="106">
        <v>5.3044143359760803</v>
      </c>
      <c r="AH457" s="106">
        <v>0</v>
      </c>
      <c r="AI457" s="106">
        <v>100</v>
      </c>
      <c r="AJ457">
        <v>40.21</v>
      </c>
      <c r="AK457">
        <v>42.31</v>
      </c>
      <c r="AL457">
        <v>57.68</v>
      </c>
      <c r="AM457">
        <v>140.19999999999999</v>
      </c>
      <c r="AN457" t="s">
        <v>1069</v>
      </c>
      <c r="AO457">
        <v>9.9</v>
      </c>
      <c r="AP457">
        <v>8.33</v>
      </c>
      <c r="AQ457">
        <v>12.806699999999999</v>
      </c>
      <c r="AR457" t="s">
        <v>1071</v>
      </c>
      <c r="AS457" t="s">
        <v>1074</v>
      </c>
      <c r="AT457" t="s">
        <v>1076</v>
      </c>
      <c r="AU457" t="s">
        <v>1077</v>
      </c>
      <c r="AV457" t="s">
        <v>1081</v>
      </c>
      <c r="AW457" t="s">
        <v>1084</v>
      </c>
      <c r="AX457" s="65">
        <f t="shared" si="117"/>
        <v>583.5</v>
      </c>
      <c r="AY457" s="65">
        <v>2862.47</v>
      </c>
      <c r="AZ457" s="106">
        <v>1064.410857699052</v>
      </c>
      <c r="BA457" s="65">
        <f t="shared" si="105"/>
        <v>4510.3808576990523</v>
      </c>
      <c r="BB457" s="65">
        <f t="shared" si="106"/>
        <v>24322.859142300949</v>
      </c>
      <c r="BC457" s="65">
        <f t="shared" si="107"/>
        <v>0</v>
      </c>
      <c r="BD457" s="65">
        <f t="shared" si="108"/>
        <v>23542.030000000002</v>
      </c>
      <c r="BE457" s="65">
        <f t="shared" si="109"/>
        <v>31744.309999999998</v>
      </c>
      <c r="BF457" s="65">
        <f t="shared" si="110"/>
        <v>79609.179142300942</v>
      </c>
      <c r="BG457" s="66">
        <f t="shared" si="111"/>
        <v>644.34012252843604</v>
      </c>
      <c r="BH457" s="66">
        <f t="shared" si="112"/>
        <v>41.93596403844991</v>
      </c>
      <c r="BI457" s="66">
        <f t="shared" si="113"/>
        <v>0</v>
      </c>
      <c r="BJ457" s="66">
        <f t="shared" si="114"/>
        <v>40.589706896551725</v>
      </c>
      <c r="BK457" s="66">
        <f t="shared" si="115"/>
        <v>54.731568965517241</v>
      </c>
      <c r="BL457" s="66">
        <f t="shared" si="116"/>
        <v>137.25720541776025</v>
      </c>
      <c r="BM457" s="207">
        <f t="shared" si="118"/>
        <v>39856.979999999996</v>
      </c>
    </row>
    <row r="458" spans="1:65" x14ac:dyDescent="0.35">
      <c r="A458" s="1">
        <v>631</v>
      </c>
      <c r="B458">
        <v>55</v>
      </c>
      <c r="C458" t="s">
        <v>37</v>
      </c>
      <c r="D458" t="s">
        <v>1671</v>
      </c>
      <c r="E458" s="6" t="s">
        <v>1117</v>
      </c>
      <c r="F458" s="7" t="s">
        <v>1118</v>
      </c>
      <c r="G458" s="6">
        <v>-3.8</v>
      </c>
      <c r="H458" s="6">
        <v>-38.53</v>
      </c>
      <c r="I458" s="6">
        <v>41</v>
      </c>
      <c r="J458" s="8">
        <v>71394.000753582499</v>
      </c>
      <c r="K458" t="s">
        <v>1166</v>
      </c>
      <c r="L458" t="s">
        <v>1062</v>
      </c>
      <c r="M458">
        <v>600</v>
      </c>
      <c r="N458">
        <v>600</v>
      </c>
      <c r="O458">
        <v>0</v>
      </c>
      <c r="P458">
        <v>21194.38</v>
      </c>
      <c r="Q458">
        <v>18875.330000000002</v>
      </c>
      <c r="R458">
        <v>5255.2</v>
      </c>
      <c r="S458">
        <v>34606.78</v>
      </c>
      <c r="T458">
        <v>0</v>
      </c>
      <c r="U458">
        <v>4462.05</v>
      </c>
      <c r="V458">
        <v>0</v>
      </c>
      <c r="W458" s="181">
        <f t="shared" si="102"/>
        <v>25656.43</v>
      </c>
      <c r="X458" s="181">
        <f t="shared" si="103"/>
        <v>42.760716666666667</v>
      </c>
      <c r="Y458" s="174">
        <v>84393.73</v>
      </c>
      <c r="Z458" s="181">
        <f t="shared" si="104"/>
        <v>140.65621666666667</v>
      </c>
      <c r="AA458" s="174">
        <v>0</v>
      </c>
      <c r="AB458" s="174">
        <v>25.113690317989271</v>
      </c>
      <c r="AC458" s="174">
        <v>22.365796605980091</v>
      </c>
      <c r="AD458" s="174">
        <v>6.2270028827970991</v>
      </c>
      <c r="AE458" s="174">
        <v>41.006340162948121</v>
      </c>
      <c r="AF458">
        <v>0</v>
      </c>
      <c r="AG458" s="106">
        <v>5.2871818795069263</v>
      </c>
      <c r="AH458" s="106">
        <v>0</v>
      </c>
      <c r="AI458" s="106">
        <v>100</v>
      </c>
      <c r="AJ458">
        <v>40.22</v>
      </c>
      <c r="AK458">
        <v>42.76</v>
      </c>
      <c r="AL458">
        <v>57.68</v>
      </c>
      <c r="AM458">
        <v>140.66</v>
      </c>
      <c r="AN458" t="s">
        <v>1070</v>
      </c>
      <c r="AO458">
        <v>9.9</v>
      </c>
      <c r="AP458">
        <v>8.33</v>
      </c>
      <c r="AQ458">
        <v>12.806699999999999</v>
      </c>
      <c r="AR458" t="s">
        <v>1071</v>
      </c>
      <c r="AS458" t="s">
        <v>1074</v>
      </c>
      <c r="AT458" t="s">
        <v>1076</v>
      </c>
      <c r="AU458" t="s">
        <v>1077</v>
      </c>
      <c r="AV458" t="s">
        <v>1081</v>
      </c>
      <c r="AW458" t="s">
        <v>1084</v>
      </c>
      <c r="AX458" s="65">
        <f t="shared" si="117"/>
        <v>583.5</v>
      </c>
      <c r="AY458" s="65">
        <v>2862.47</v>
      </c>
      <c r="AZ458" s="106">
        <v>1070.0449483541438</v>
      </c>
      <c r="BA458" s="65">
        <f t="shared" si="105"/>
        <v>4516.0149483541436</v>
      </c>
      <c r="BB458" s="65">
        <f t="shared" si="106"/>
        <v>24586.385051645855</v>
      </c>
      <c r="BC458" s="65">
        <f t="shared" si="107"/>
        <v>0</v>
      </c>
      <c r="BD458" s="65">
        <f t="shared" si="108"/>
        <v>23547.030000000002</v>
      </c>
      <c r="BE458" s="65">
        <f t="shared" si="109"/>
        <v>31744.309999999998</v>
      </c>
      <c r="BF458" s="65">
        <f t="shared" si="110"/>
        <v>79877.71505164585</v>
      </c>
      <c r="BG458" s="66">
        <f t="shared" si="111"/>
        <v>645.14499262202048</v>
      </c>
      <c r="BH458" s="66">
        <f t="shared" si="112"/>
        <v>42.390319054561822</v>
      </c>
      <c r="BI458" s="66">
        <f t="shared" si="113"/>
        <v>0</v>
      </c>
      <c r="BJ458" s="66">
        <f t="shared" si="114"/>
        <v>40.598327586206899</v>
      </c>
      <c r="BK458" s="66">
        <f t="shared" si="115"/>
        <v>54.731568965517241</v>
      </c>
      <c r="BL458" s="66">
        <f t="shared" si="116"/>
        <v>137.72019836490665</v>
      </c>
      <c r="BM458" s="207">
        <f t="shared" si="118"/>
        <v>39861.979999999996</v>
      </c>
    </row>
    <row r="459" spans="1:65" x14ac:dyDescent="0.35">
      <c r="A459" s="1">
        <v>632</v>
      </c>
      <c r="B459">
        <v>56</v>
      </c>
      <c r="C459" t="s">
        <v>37</v>
      </c>
      <c r="D459" t="s">
        <v>1672</v>
      </c>
      <c r="E459" s="6" t="s">
        <v>1104</v>
      </c>
      <c r="F459" s="7" t="s">
        <v>1105</v>
      </c>
      <c r="G459" s="6">
        <v>-22.74</v>
      </c>
      <c r="H459" s="6">
        <v>-45.59</v>
      </c>
      <c r="I459" s="6">
        <v>1642</v>
      </c>
      <c r="J459" s="8">
        <v>3495.45982983364</v>
      </c>
      <c r="K459" t="s">
        <v>1166</v>
      </c>
      <c r="L459" t="s">
        <v>1062</v>
      </c>
      <c r="M459">
        <v>600</v>
      </c>
      <c r="N459">
        <v>600</v>
      </c>
      <c r="O459">
        <v>232.61</v>
      </c>
      <c r="P459">
        <v>9012.0300000000007</v>
      </c>
      <c r="Q459">
        <v>18875.330000000002</v>
      </c>
      <c r="R459">
        <v>5265.2</v>
      </c>
      <c r="S459">
        <v>34606.78</v>
      </c>
      <c r="T459">
        <v>0</v>
      </c>
      <c r="U459">
        <v>4744.55</v>
      </c>
      <c r="V459">
        <v>0</v>
      </c>
      <c r="W459" s="181">
        <f t="shared" ref="W459:W522" si="119">U459+P459</f>
        <v>13756.580000000002</v>
      </c>
      <c r="X459" s="181">
        <f t="shared" ref="X459:X522" si="120">W459/600</f>
        <v>22.927633333333336</v>
      </c>
      <c r="Y459" s="174">
        <v>72736.490000000005</v>
      </c>
      <c r="Z459" s="181">
        <f t="shared" ref="Z459:Z522" si="121">Y459/600</f>
        <v>121.22748333333334</v>
      </c>
      <c r="AA459" s="174">
        <v>0.31979821957314691</v>
      </c>
      <c r="AB459" s="174">
        <v>12.389970976053419</v>
      </c>
      <c r="AC459" s="174">
        <v>25.950289875136949</v>
      </c>
      <c r="AD459" s="174">
        <v>7.238732581129498</v>
      </c>
      <c r="AE459" s="174">
        <v>47.578292546148433</v>
      </c>
      <c r="AF459">
        <v>0</v>
      </c>
      <c r="AG459" s="106">
        <v>6.5229295502161291</v>
      </c>
      <c r="AH459" s="106">
        <v>0</v>
      </c>
      <c r="AI459" s="106">
        <v>100</v>
      </c>
      <c r="AJ459">
        <v>40.229999999999997</v>
      </c>
      <c r="AK459">
        <v>23.32</v>
      </c>
      <c r="AL459">
        <v>57.68</v>
      </c>
      <c r="AM459">
        <v>121.23</v>
      </c>
      <c r="AN459" t="s">
        <v>1063</v>
      </c>
      <c r="AO459">
        <v>9.9</v>
      </c>
      <c r="AP459">
        <v>8.33</v>
      </c>
      <c r="AQ459">
        <v>12.806699999999999</v>
      </c>
      <c r="AR459" t="s">
        <v>1071</v>
      </c>
      <c r="AS459" t="s">
        <v>1074</v>
      </c>
      <c r="AT459" t="s">
        <v>1076</v>
      </c>
      <c r="AU459" t="s">
        <v>1078</v>
      </c>
      <c r="AV459" t="s">
        <v>1079</v>
      </c>
      <c r="AW459" t="s">
        <v>1083</v>
      </c>
      <c r="AX459" s="65">
        <f t="shared" si="117"/>
        <v>583.5</v>
      </c>
      <c r="AY459" s="65">
        <v>2862.47</v>
      </c>
      <c r="AZ459" s="106">
        <v>566.34637452130482</v>
      </c>
      <c r="BA459" s="65">
        <f t="shared" ref="BA459:BA522" si="122">(AX459+AZ459+AY459)</f>
        <v>4012.3163745213046</v>
      </c>
      <c r="BB459" s="65">
        <f t="shared" ref="BB459:BB522" si="123">U459+P459-AZ459</f>
        <v>13190.233625478697</v>
      </c>
      <c r="BC459" s="65">
        <f t="shared" ref="BC459:BC522" si="124">O459</f>
        <v>232.61</v>
      </c>
      <c r="BD459" s="65">
        <f t="shared" ref="BD459:BD522" si="125">(Q459+R459-AX459)</f>
        <v>23557.030000000002</v>
      </c>
      <c r="BE459" s="65">
        <f t="shared" ref="BE459:BE522" si="126">(S459-2862.47)</f>
        <v>31744.309999999998</v>
      </c>
      <c r="BF459" s="65">
        <f t="shared" ref="BF459:BF522" si="127">Y459-BA459</f>
        <v>68724.173625478696</v>
      </c>
      <c r="BG459" s="66">
        <f t="shared" ref="BG459:BG522" si="128">BA459/7</f>
        <v>573.18805350304353</v>
      </c>
      <c r="BH459" s="66">
        <f t="shared" ref="BH459:BH522" si="129">BB459/580</f>
        <v>22.741782112894306</v>
      </c>
      <c r="BI459" s="66">
        <f t="shared" ref="BI459:BI522" si="130">BC459/600</f>
        <v>0.38768333333333338</v>
      </c>
      <c r="BJ459" s="66">
        <f t="shared" ref="BJ459:BJ522" si="131">BD459/580</f>
        <v>40.615568965517248</v>
      </c>
      <c r="BK459" s="66">
        <f t="shared" ref="BK459:BK522" si="132">BE459/580</f>
        <v>54.731568965517241</v>
      </c>
      <c r="BL459" s="66">
        <f t="shared" ref="BL459:BL522" si="133">BF459/580</f>
        <v>118.48995452668741</v>
      </c>
      <c r="BM459" s="207">
        <f t="shared" si="118"/>
        <v>39871.979999999996</v>
      </c>
    </row>
    <row r="460" spans="1:65" x14ac:dyDescent="0.35">
      <c r="A460" s="1">
        <v>633</v>
      </c>
      <c r="B460">
        <v>56</v>
      </c>
      <c r="C460" t="s">
        <v>37</v>
      </c>
      <c r="D460" t="s">
        <v>1673</v>
      </c>
      <c r="E460" s="6" t="s">
        <v>1104</v>
      </c>
      <c r="F460" s="7" t="s">
        <v>1106</v>
      </c>
      <c r="G460" s="6">
        <v>-23.85</v>
      </c>
      <c r="H460" s="6">
        <v>-46.64</v>
      </c>
      <c r="I460" s="6">
        <v>792</v>
      </c>
      <c r="J460" s="8">
        <v>14172.2970393051</v>
      </c>
      <c r="K460" t="s">
        <v>1166</v>
      </c>
      <c r="L460" t="s">
        <v>1062</v>
      </c>
      <c r="M460">
        <v>600</v>
      </c>
      <c r="N460">
        <v>600</v>
      </c>
      <c r="O460">
        <v>42.96</v>
      </c>
      <c r="P460">
        <v>12560.96</v>
      </c>
      <c r="Q460">
        <v>18875.330000000002</v>
      </c>
      <c r="R460">
        <v>5266.4</v>
      </c>
      <c r="S460">
        <v>34606.78</v>
      </c>
      <c r="T460">
        <v>0</v>
      </c>
      <c r="U460">
        <v>4744.55</v>
      </c>
      <c r="V460">
        <v>0</v>
      </c>
      <c r="W460" s="181">
        <f t="shared" si="119"/>
        <v>17305.509999999998</v>
      </c>
      <c r="X460" s="181">
        <f t="shared" si="120"/>
        <v>28.842516666666665</v>
      </c>
      <c r="Y460" s="174">
        <v>76096.97</v>
      </c>
      <c r="Z460" s="181">
        <f t="shared" si="121"/>
        <v>126.82828333333333</v>
      </c>
      <c r="AA460" s="174">
        <v>5.6454284579267752E-2</v>
      </c>
      <c r="AB460" s="174">
        <v>16.506517933631262</v>
      </c>
      <c r="AC460" s="174">
        <v>24.80431218220647</v>
      </c>
      <c r="AD460" s="174">
        <v>6.9206434894845348</v>
      </c>
      <c r="AE460" s="174">
        <v>45.477211510524</v>
      </c>
      <c r="AF460">
        <v>0</v>
      </c>
      <c r="AG460" s="106">
        <v>6.2348737407021586</v>
      </c>
      <c r="AH460" s="106">
        <v>0</v>
      </c>
      <c r="AI460" s="106">
        <v>100</v>
      </c>
      <c r="AJ460">
        <v>40.24</v>
      </c>
      <c r="AK460">
        <v>28.91</v>
      </c>
      <c r="AL460">
        <v>57.68</v>
      </c>
      <c r="AM460">
        <v>126.83</v>
      </c>
      <c r="AN460" t="s">
        <v>1064</v>
      </c>
      <c r="AO460">
        <v>9.9</v>
      </c>
      <c r="AP460">
        <v>8.33</v>
      </c>
      <c r="AQ460">
        <v>12.806699999999999</v>
      </c>
      <c r="AR460" t="s">
        <v>1071</v>
      </c>
      <c r="AS460" t="s">
        <v>1074</v>
      </c>
      <c r="AT460" t="s">
        <v>1076</v>
      </c>
      <c r="AU460" t="s">
        <v>1078</v>
      </c>
      <c r="AV460" t="s">
        <v>1079</v>
      </c>
      <c r="AW460" t="s">
        <v>1083</v>
      </c>
      <c r="AX460" s="65">
        <f t="shared" ref="AX460:AX523" si="134">IF(AR460="LI01",583.5,1391.07)</f>
        <v>583.5</v>
      </c>
      <c r="AY460" s="65">
        <v>2862.47</v>
      </c>
      <c r="AZ460" s="106">
        <v>745.82601683252972</v>
      </c>
      <c r="BA460" s="65">
        <f t="shared" si="122"/>
        <v>4191.7960168325299</v>
      </c>
      <c r="BB460" s="65">
        <f t="shared" si="123"/>
        <v>16559.68398316747</v>
      </c>
      <c r="BC460" s="65">
        <f t="shared" si="124"/>
        <v>42.96</v>
      </c>
      <c r="BD460" s="65">
        <f t="shared" si="125"/>
        <v>23558.230000000003</v>
      </c>
      <c r="BE460" s="65">
        <f t="shared" si="126"/>
        <v>31744.309999999998</v>
      </c>
      <c r="BF460" s="65">
        <f t="shared" si="127"/>
        <v>71905.173983167479</v>
      </c>
      <c r="BG460" s="66">
        <f t="shared" si="128"/>
        <v>598.82800240464712</v>
      </c>
      <c r="BH460" s="66">
        <f t="shared" si="129"/>
        <v>28.551179281323222</v>
      </c>
      <c r="BI460" s="66">
        <f t="shared" si="130"/>
        <v>7.1599999999999997E-2</v>
      </c>
      <c r="BJ460" s="66">
        <f t="shared" si="131"/>
        <v>40.617637931034487</v>
      </c>
      <c r="BK460" s="66">
        <f t="shared" si="132"/>
        <v>54.731568965517241</v>
      </c>
      <c r="BL460" s="66">
        <f t="shared" si="133"/>
        <v>123.97443790201289</v>
      </c>
      <c r="BM460" s="207">
        <f t="shared" ref="BM460:BM523" si="135">R460+S460</f>
        <v>39873.18</v>
      </c>
    </row>
    <row r="461" spans="1:65" x14ac:dyDescent="0.35">
      <c r="A461" s="1">
        <v>634</v>
      </c>
      <c r="B461">
        <v>56</v>
      </c>
      <c r="C461" t="s">
        <v>37</v>
      </c>
      <c r="D461" t="s">
        <v>1674</v>
      </c>
      <c r="E461" s="6" t="s">
        <v>1107</v>
      </c>
      <c r="F461" s="7" t="s">
        <v>1108</v>
      </c>
      <c r="G461" s="6">
        <v>-30.03</v>
      </c>
      <c r="H461" s="6">
        <v>-51.23</v>
      </c>
      <c r="I461" s="6">
        <v>47</v>
      </c>
      <c r="J461" s="8">
        <v>23954.0527728093</v>
      </c>
      <c r="K461" t="s">
        <v>1166</v>
      </c>
      <c r="L461" t="s">
        <v>1062</v>
      </c>
      <c r="M461">
        <v>600</v>
      </c>
      <c r="N461">
        <v>600</v>
      </c>
      <c r="O461">
        <v>84.86</v>
      </c>
      <c r="P461">
        <v>13964.81</v>
      </c>
      <c r="Q461">
        <v>18875.330000000002</v>
      </c>
      <c r="R461">
        <v>5272.4</v>
      </c>
      <c r="S461">
        <v>34606.78</v>
      </c>
      <c r="T461">
        <v>0</v>
      </c>
      <c r="U461">
        <v>4744.55</v>
      </c>
      <c r="V461">
        <v>0</v>
      </c>
      <c r="W461" s="181">
        <f t="shared" si="119"/>
        <v>18709.36</v>
      </c>
      <c r="X461" s="181">
        <f t="shared" si="120"/>
        <v>31.182266666666667</v>
      </c>
      <c r="Y461" s="174">
        <v>77548.72</v>
      </c>
      <c r="Z461" s="181">
        <f t="shared" si="121"/>
        <v>129.24786666666668</v>
      </c>
      <c r="AA461" s="174">
        <v>0.10942798282163781</v>
      </c>
      <c r="AB461" s="174">
        <v>18.007789167893421</v>
      </c>
      <c r="AC461" s="174">
        <v>24.339963315964471</v>
      </c>
      <c r="AD461" s="174">
        <v>6.7988227271836328</v>
      </c>
      <c r="AE461" s="174">
        <v>44.625855849071392</v>
      </c>
      <c r="AF461">
        <v>0</v>
      </c>
      <c r="AG461" s="106">
        <v>6.1181538521847951</v>
      </c>
      <c r="AH461" s="106">
        <v>0</v>
      </c>
      <c r="AI461" s="106">
        <v>100</v>
      </c>
      <c r="AJ461">
        <v>40.25</v>
      </c>
      <c r="AK461">
        <v>31.32</v>
      </c>
      <c r="AL461">
        <v>57.68</v>
      </c>
      <c r="AM461">
        <v>129.25</v>
      </c>
      <c r="AN461" t="s">
        <v>1065</v>
      </c>
      <c r="AO461">
        <v>9.9</v>
      </c>
      <c r="AP461">
        <v>8.33</v>
      </c>
      <c r="AQ461">
        <v>12.806699999999999</v>
      </c>
      <c r="AR461" t="s">
        <v>1071</v>
      </c>
      <c r="AS461" t="s">
        <v>1074</v>
      </c>
      <c r="AT461" t="s">
        <v>1076</v>
      </c>
      <c r="AU461" t="s">
        <v>1078</v>
      </c>
      <c r="AV461" t="s">
        <v>1079</v>
      </c>
      <c r="AW461" t="s">
        <v>1083</v>
      </c>
      <c r="AX461" s="65">
        <f t="shared" si="134"/>
        <v>583.5</v>
      </c>
      <c r="AY461" s="65">
        <v>2862.47</v>
      </c>
      <c r="AZ461" s="106">
        <v>781.36454829961031</v>
      </c>
      <c r="BA461" s="65">
        <f t="shared" si="122"/>
        <v>4227.3345482996101</v>
      </c>
      <c r="BB461" s="65">
        <f t="shared" si="123"/>
        <v>17927.99545170039</v>
      </c>
      <c r="BC461" s="65">
        <f t="shared" si="124"/>
        <v>84.86</v>
      </c>
      <c r="BD461" s="65">
        <f t="shared" si="125"/>
        <v>23564.230000000003</v>
      </c>
      <c r="BE461" s="65">
        <f t="shared" si="126"/>
        <v>31744.309999999998</v>
      </c>
      <c r="BF461" s="65">
        <f t="shared" si="127"/>
        <v>73321.385451700393</v>
      </c>
      <c r="BG461" s="66">
        <f t="shared" si="128"/>
        <v>603.90493547137282</v>
      </c>
      <c r="BH461" s="66">
        <f t="shared" si="129"/>
        <v>30.910336985690329</v>
      </c>
      <c r="BI461" s="66">
        <f t="shared" si="130"/>
        <v>0.14143333333333333</v>
      </c>
      <c r="BJ461" s="66">
        <f t="shared" si="131"/>
        <v>40.627982758620696</v>
      </c>
      <c r="BK461" s="66">
        <f t="shared" si="132"/>
        <v>54.731568965517241</v>
      </c>
      <c r="BL461" s="66">
        <f t="shared" si="133"/>
        <v>126.41618181327654</v>
      </c>
      <c r="BM461" s="207">
        <f t="shared" si="135"/>
        <v>39879.18</v>
      </c>
    </row>
    <row r="462" spans="1:65" x14ac:dyDescent="0.35">
      <c r="A462" s="1">
        <v>635</v>
      </c>
      <c r="B462">
        <v>56</v>
      </c>
      <c r="C462" t="s">
        <v>37</v>
      </c>
      <c r="D462" t="s">
        <v>1675</v>
      </c>
      <c r="E462" s="6" t="s">
        <v>1109</v>
      </c>
      <c r="F462" s="7" t="s">
        <v>1110</v>
      </c>
      <c r="G462" s="6">
        <v>-15.37</v>
      </c>
      <c r="H462" s="6">
        <v>-48.78</v>
      </c>
      <c r="I462" s="6">
        <v>770</v>
      </c>
      <c r="J462" s="8">
        <v>31081.371963744201</v>
      </c>
      <c r="K462" t="s">
        <v>1166</v>
      </c>
      <c r="L462" t="s">
        <v>1062</v>
      </c>
      <c r="M462">
        <v>600</v>
      </c>
      <c r="N462">
        <v>600</v>
      </c>
      <c r="O462">
        <v>0</v>
      </c>
      <c r="P462">
        <v>19435.73</v>
      </c>
      <c r="Q462">
        <v>18875.330000000002</v>
      </c>
      <c r="R462">
        <v>5266.4</v>
      </c>
      <c r="S462">
        <v>34606.78</v>
      </c>
      <c r="T462">
        <v>0</v>
      </c>
      <c r="U462">
        <v>4744.55</v>
      </c>
      <c r="V462">
        <v>0</v>
      </c>
      <c r="W462" s="181">
        <f t="shared" si="119"/>
        <v>24180.28</v>
      </c>
      <c r="X462" s="181">
        <f t="shared" si="120"/>
        <v>40.300466666666665</v>
      </c>
      <c r="Y462" s="174">
        <v>82928.78</v>
      </c>
      <c r="Z462" s="181">
        <f t="shared" si="121"/>
        <v>138.21463333333332</v>
      </c>
      <c r="AA462" s="174">
        <v>0</v>
      </c>
      <c r="AB462" s="174">
        <v>23.436652510744761</v>
      </c>
      <c r="AC462" s="174">
        <v>22.76089193643028</v>
      </c>
      <c r="AD462" s="174">
        <v>6.350509437133887</v>
      </c>
      <c r="AE462" s="174">
        <v>41.730723640212723</v>
      </c>
      <c r="AF462">
        <v>0</v>
      </c>
      <c r="AG462" s="106">
        <v>5.721234534018226</v>
      </c>
      <c r="AH462" s="106">
        <v>0</v>
      </c>
      <c r="AI462" s="106">
        <v>100</v>
      </c>
      <c r="AJ462">
        <v>40.24</v>
      </c>
      <c r="AK462">
        <v>40.299999999999997</v>
      </c>
      <c r="AL462">
        <v>57.68</v>
      </c>
      <c r="AM462">
        <v>138.21</v>
      </c>
      <c r="AN462" t="s">
        <v>1066</v>
      </c>
      <c r="AO462">
        <v>9.9</v>
      </c>
      <c r="AP462">
        <v>8.33</v>
      </c>
      <c r="AQ462">
        <v>12.806699999999999</v>
      </c>
      <c r="AR462" t="s">
        <v>1071</v>
      </c>
      <c r="AS462" t="s">
        <v>1074</v>
      </c>
      <c r="AT462" t="s">
        <v>1076</v>
      </c>
      <c r="AU462" t="s">
        <v>1078</v>
      </c>
      <c r="AV462" t="s">
        <v>1079</v>
      </c>
      <c r="AW462" t="s">
        <v>1083</v>
      </c>
      <c r="AX462" s="65">
        <f t="shared" si="134"/>
        <v>583.5</v>
      </c>
      <c r="AY462" s="65">
        <v>2862.47</v>
      </c>
      <c r="AZ462" s="106">
        <v>975.47837887581579</v>
      </c>
      <c r="BA462" s="65">
        <f t="shared" si="122"/>
        <v>4421.4483788758153</v>
      </c>
      <c r="BB462" s="65">
        <f t="shared" si="123"/>
        <v>23204.801621124185</v>
      </c>
      <c r="BC462" s="65">
        <f t="shared" si="124"/>
        <v>0</v>
      </c>
      <c r="BD462" s="65">
        <f t="shared" si="125"/>
        <v>23558.230000000003</v>
      </c>
      <c r="BE462" s="65">
        <f t="shared" si="126"/>
        <v>31744.309999999998</v>
      </c>
      <c r="BF462" s="65">
        <f t="shared" si="127"/>
        <v>78507.331621124176</v>
      </c>
      <c r="BG462" s="66">
        <f t="shared" si="128"/>
        <v>631.63548269654507</v>
      </c>
      <c r="BH462" s="66">
        <f t="shared" si="129"/>
        <v>40.008278657110665</v>
      </c>
      <c r="BI462" s="66">
        <f t="shared" si="130"/>
        <v>0</v>
      </c>
      <c r="BJ462" s="66">
        <f t="shared" si="131"/>
        <v>40.617637931034487</v>
      </c>
      <c r="BK462" s="66">
        <f t="shared" si="132"/>
        <v>54.731568965517241</v>
      </c>
      <c r="BL462" s="66">
        <f t="shared" si="133"/>
        <v>135.35746831228306</v>
      </c>
      <c r="BM462" s="207">
        <f t="shared" si="135"/>
        <v>39873.18</v>
      </c>
    </row>
    <row r="463" spans="1:65" x14ac:dyDescent="0.35">
      <c r="A463" s="1">
        <v>636</v>
      </c>
      <c r="B463">
        <v>56</v>
      </c>
      <c r="C463" t="s">
        <v>37</v>
      </c>
      <c r="D463" t="s">
        <v>1676</v>
      </c>
      <c r="E463" s="6" t="s">
        <v>1111</v>
      </c>
      <c r="F463" s="7" t="s">
        <v>1112</v>
      </c>
      <c r="G463" s="6">
        <v>-22.86</v>
      </c>
      <c r="H463" s="6">
        <v>-43.41</v>
      </c>
      <c r="I463" s="6">
        <v>45</v>
      </c>
      <c r="J463" s="8">
        <v>45016.2336447989</v>
      </c>
      <c r="K463" t="s">
        <v>1166</v>
      </c>
      <c r="L463" t="s">
        <v>1062</v>
      </c>
      <c r="M463">
        <v>600</v>
      </c>
      <c r="N463">
        <v>600</v>
      </c>
      <c r="O463">
        <v>0</v>
      </c>
      <c r="P463">
        <v>18687.77</v>
      </c>
      <c r="Q463">
        <v>18875.330000000002</v>
      </c>
      <c r="R463">
        <v>5262.4</v>
      </c>
      <c r="S463">
        <v>34606.78</v>
      </c>
      <c r="T463">
        <v>0</v>
      </c>
      <c r="U463">
        <v>4744.55</v>
      </c>
      <c r="V463">
        <v>0</v>
      </c>
      <c r="W463" s="181">
        <f t="shared" si="119"/>
        <v>23432.32</v>
      </c>
      <c r="X463" s="181">
        <f t="shared" si="120"/>
        <v>39.053866666666664</v>
      </c>
      <c r="Y463" s="174">
        <v>82176.820000000007</v>
      </c>
      <c r="Z463" s="181">
        <f t="shared" si="121"/>
        <v>136.96136666666669</v>
      </c>
      <c r="AA463" s="174">
        <v>0</v>
      </c>
      <c r="AB463" s="174">
        <v>22.740926212525618</v>
      </c>
      <c r="AC463" s="174">
        <v>22.969165757448391</v>
      </c>
      <c r="AD463" s="174">
        <v>6.403752299005971</v>
      </c>
      <c r="AE463" s="174">
        <v>42.112581139060858</v>
      </c>
      <c r="AF463">
        <v>0</v>
      </c>
      <c r="AG463" s="106">
        <v>5.7735867608408302</v>
      </c>
      <c r="AH463" s="106">
        <v>0</v>
      </c>
      <c r="AI463" s="106">
        <v>100</v>
      </c>
      <c r="AJ463">
        <v>40.229999999999997</v>
      </c>
      <c r="AK463">
        <v>39.049999999999997</v>
      </c>
      <c r="AL463">
        <v>57.68</v>
      </c>
      <c r="AM463">
        <v>136.96</v>
      </c>
      <c r="AN463" t="s">
        <v>1067</v>
      </c>
      <c r="AO463">
        <v>9.9</v>
      </c>
      <c r="AP463">
        <v>8.33</v>
      </c>
      <c r="AQ463">
        <v>12.806699999999999</v>
      </c>
      <c r="AR463" t="s">
        <v>1071</v>
      </c>
      <c r="AS463" t="s">
        <v>1074</v>
      </c>
      <c r="AT463" t="s">
        <v>1076</v>
      </c>
      <c r="AU463" t="s">
        <v>1078</v>
      </c>
      <c r="AV463" t="s">
        <v>1079</v>
      </c>
      <c r="AW463" t="s">
        <v>1083</v>
      </c>
      <c r="AX463" s="65">
        <f t="shared" si="134"/>
        <v>583.5</v>
      </c>
      <c r="AY463" s="65">
        <v>2862.47</v>
      </c>
      <c r="AZ463" s="106">
        <v>958.98279621647976</v>
      </c>
      <c r="BA463" s="65">
        <f t="shared" si="122"/>
        <v>4404.9527962164793</v>
      </c>
      <c r="BB463" s="65">
        <f t="shared" si="123"/>
        <v>22473.337203783522</v>
      </c>
      <c r="BC463" s="65">
        <f t="shared" si="124"/>
        <v>0</v>
      </c>
      <c r="BD463" s="65">
        <f t="shared" si="125"/>
        <v>23554.230000000003</v>
      </c>
      <c r="BE463" s="65">
        <f t="shared" si="126"/>
        <v>31744.309999999998</v>
      </c>
      <c r="BF463" s="65">
        <f t="shared" si="127"/>
        <v>77771.867203783535</v>
      </c>
      <c r="BG463" s="66">
        <f t="shared" si="128"/>
        <v>629.27897088806844</v>
      </c>
      <c r="BH463" s="66">
        <f t="shared" si="129"/>
        <v>38.747133109971585</v>
      </c>
      <c r="BI463" s="66">
        <f t="shared" si="130"/>
        <v>0</v>
      </c>
      <c r="BJ463" s="66">
        <f t="shared" si="131"/>
        <v>40.610741379310348</v>
      </c>
      <c r="BK463" s="66">
        <f t="shared" si="132"/>
        <v>54.731568965517241</v>
      </c>
      <c r="BL463" s="66">
        <f t="shared" si="133"/>
        <v>134.0894262134199</v>
      </c>
      <c r="BM463" s="207">
        <f t="shared" si="135"/>
        <v>39869.18</v>
      </c>
    </row>
    <row r="464" spans="1:65" x14ac:dyDescent="0.35">
      <c r="A464" s="1">
        <v>637</v>
      </c>
      <c r="B464">
        <v>56</v>
      </c>
      <c r="C464" t="s">
        <v>37</v>
      </c>
      <c r="D464" t="s">
        <v>1677</v>
      </c>
      <c r="E464" s="6" t="s">
        <v>1113</v>
      </c>
      <c r="F464" s="7" t="s">
        <v>1114</v>
      </c>
      <c r="G464" s="6">
        <v>-20.32</v>
      </c>
      <c r="H464" s="6">
        <v>-40.340000000000003</v>
      </c>
      <c r="I464" s="6">
        <v>9</v>
      </c>
      <c r="J464" s="8">
        <v>54061.366139626101</v>
      </c>
      <c r="K464" t="s">
        <v>1166</v>
      </c>
      <c r="L464" t="s">
        <v>1062</v>
      </c>
      <c r="M464">
        <v>600</v>
      </c>
      <c r="N464">
        <v>600</v>
      </c>
      <c r="O464">
        <v>0</v>
      </c>
      <c r="P464">
        <v>20194.650000000001</v>
      </c>
      <c r="Q464">
        <v>18875.330000000002</v>
      </c>
      <c r="R464">
        <v>5264.2</v>
      </c>
      <c r="S464">
        <v>34606.78</v>
      </c>
      <c r="T464">
        <v>0</v>
      </c>
      <c r="U464">
        <v>4744.55</v>
      </c>
      <c r="V464">
        <v>0</v>
      </c>
      <c r="W464" s="181">
        <f t="shared" si="119"/>
        <v>24939.200000000001</v>
      </c>
      <c r="X464" s="181">
        <f t="shared" si="120"/>
        <v>41.565333333333335</v>
      </c>
      <c r="Y464" s="174">
        <v>83685.5</v>
      </c>
      <c r="Z464" s="181">
        <f t="shared" si="121"/>
        <v>139.47583333333333</v>
      </c>
      <c r="AA464" s="174">
        <v>0</v>
      </c>
      <c r="AB464" s="174">
        <v>24.131599858995891</v>
      </c>
      <c r="AC464" s="174">
        <v>22.555078239360469</v>
      </c>
      <c r="AD464" s="174">
        <v>6.2904565307012561</v>
      </c>
      <c r="AE464" s="174">
        <v>41.353376630360103</v>
      </c>
      <c r="AF464">
        <v>0</v>
      </c>
      <c r="AG464" s="106">
        <v>5.6695006900837068</v>
      </c>
      <c r="AH464" s="106">
        <v>0</v>
      </c>
      <c r="AI464" s="106">
        <v>100</v>
      </c>
      <c r="AJ464">
        <v>40.229999999999997</v>
      </c>
      <c r="AK464">
        <v>41.57</v>
      </c>
      <c r="AL464">
        <v>57.68</v>
      </c>
      <c r="AM464">
        <v>139.47999999999999</v>
      </c>
      <c r="AN464" t="s">
        <v>1068</v>
      </c>
      <c r="AO464">
        <v>9.9</v>
      </c>
      <c r="AP464">
        <v>8.33</v>
      </c>
      <c r="AQ464">
        <v>12.806699999999999</v>
      </c>
      <c r="AR464" t="s">
        <v>1071</v>
      </c>
      <c r="AS464" t="s">
        <v>1074</v>
      </c>
      <c r="AT464" t="s">
        <v>1076</v>
      </c>
      <c r="AU464" t="s">
        <v>1078</v>
      </c>
      <c r="AV464" t="s">
        <v>1079</v>
      </c>
      <c r="AW464" t="s">
        <v>1083</v>
      </c>
      <c r="AX464" s="65">
        <f t="shared" si="134"/>
        <v>583.5</v>
      </c>
      <c r="AY464" s="65">
        <v>2862.47</v>
      </c>
      <c r="AZ464" s="106">
        <v>997.42962445063245</v>
      </c>
      <c r="BA464" s="65">
        <f t="shared" si="122"/>
        <v>4443.3996244506325</v>
      </c>
      <c r="BB464" s="65">
        <f t="shared" si="123"/>
        <v>23941.770375549368</v>
      </c>
      <c r="BC464" s="65">
        <f t="shared" si="124"/>
        <v>0</v>
      </c>
      <c r="BD464" s="65">
        <f t="shared" si="125"/>
        <v>23556.030000000002</v>
      </c>
      <c r="BE464" s="65">
        <f t="shared" si="126"/>
        <v>31744.309999999998</v>
      </c>
      <c r="BF464" s="65">
        <f t="shared" si="127"/>
        <v>79242.100375549373</v>
      </c>
      <c r="BG464" s="66">
        <f t="shared" si="128"/>
        <v>634.77137492151894</v>
      </c>
      <c r="BH464" s="66">
        <f t="shared" si="129"/>
        <v>41.278914440602357</v>
      </c>
      <c r="BI464" s="66">
        <f t="shared" si="130"/>
        <v>0</v>
      </c>
      <c r="BJ464" s="66">
        <f t="shared" si="131"/>
        <v>40.613844827586213</v>
      </c>
      <c r="BK464" s="66">
        <f t="shared" si="132"/>
        <v>54.731568965517241</v>
      </c>
      <c r="BL464" s="66">
        <f t="shared" si="133"/>
        <v>136.62431099232651</v>
      </c>
      <c r="BM464" s="207">
        <f t="shared" si="135"/>
        <v>39870.979999999996</v>
      </c>
    </row>
    <row r="465" spans="1:65" x14ac:dyDescent="0.35">
      <c r="A465" s="1">
        <v>638</v>
      </c>
      <c r="B465">
        <v>56</v>
      </c>
      <c r="C465" t="s">
        <v>37</v>
      </c>
      <c r="D465" t="s">
        <v>1678</v>
      </c>
      <c r="E465" s="6" t="s">
        <v>1115</v>
      </c>
      <c r="F465" s="7" t="s">
        <v>1116</v>
      </c>
      <c r="G465" s="6">
        <v>-8.0500000000000007</v>
      </c>
      <c r="H465" s="6">
        <v>-34.880000000000003</v>
      </c>
      <c r="I465" s="6">
        <v>10</v>
      </c>
      <c r="J465" s="8">
        <v>63550.072249703</v>
      </c>
      <c r="K465" t="s">
        <v>1166</v>
      </c>
      <c r="L465" t="s">
        <v>1062</v>
      </c>
      <c r="M465">
        <v>600</v>
      </c>
      <c r="N465">
        <v>600</v>
      </c>
      <c r="O465">
        <v>0</v>
      </c>
      <c r="P465">
        <v>22381.97</v>
      </c>
      <c r="Q465">
        <v>18875.330000000002</v>
      </c>
      <c r="R465">
        <v>5250.2</v>
      </c>
      <c r="S465">
        <v>34606.78</v>
      </c>
      <c r="T465">
        <v>0</v>
      </c>
      <c r="U465">
        <v>4744.55</v>
      </c>
      <c r="V465">
        <v>0</v>
      </c>
      <c r="W465" s="181">
        <f t="shared" si="119"/>
        <v>27126.52</v>
      </c>
      <c r="X465" s="181">
        <f t="shared" si="120"/>
        <v>45.210866666666668</v>
      </c>
      <c r="Y465" s="174">
        <v>85858.82</v>
      </c>
      <c r="Z465" s="181">
        <f t="shared" si="121"/>
        <v>143.09803333333335</v>
      </c>
      <c r="AA465" s="174">
        <v>0</v>
      </c>
      <c r="AB465" s="174">
        <v>26.068341027747639</v>
      </c>
      <c r="AC465" s="174">
        <v>21.984147930288351</v>
      </c>
      <c r="AD465" s="174">
        <v>6.1149221477770128</v>
      </c>
      <c r="AE465" s="174">
        <v>40.306610316796807</v>
      </c>
      <c r="AF465">
        <v>0</v>
      </c>
      <c r="AG465" s="106">
        <v>5.5259902244172467</v>
      </c>
      <c r="AH465" s="106">
        <v>0</v>
      </c>
      <c r="AI465" s="106">
        <v>100</v>
      </c>
      <c r="AJ465">
        <v>40.21</v>
      </c>
      <c r="AK465">
        <v>45.21</v>
      </c>
      <c r="AL465">
        <v>57.68</v>
      </c>
      <c r="AM465">
        <v>143.1</v>
      </c>
      <c r="AN465" t="s">
        <v>1069</v>
      </c>
      <c r="AO465">
        <v>9.9</v>
      </c>
      <c r="AP465">
        <v>8.33</v>
      </c>
      <c r="AQ465">
        <v>12.806699999999999</v>
      </c>
      <c r="AR465" t="s">
        <v>1071</v>
      </c>
      <c r="AS465" t="s">
        <v>1074</v>
      </c>
      <c r="AT465" t="s">
        <v>1076</v>
      </c>
      <c r="AU465" t="s">
        <v>1078</v>
      </c>
      <c r="AV465" t="s">
        <v>1079</v>
      </c>
      <c r="AW465" t="s">
        <v>1083</v>
      </c>
      <c r="AX465" s="65">
        <f t="shared" si="134"/>
        <v>583.5</v>
      </c>
      <c r="AY465" s="65">
        <v>2862.47</v>
      </c>
      <c r="AZ465" s="106">
        <v>1078.5261550629298</v>
      </c>
      <c r="BA465" s="65">
        <f t="shared" si="122"/>
        <v>4524.4961550629296</v>
      </c>
      <c r="BB465" s="65">
        <f t="shared" si="123"/>
        <v>26047.993844937071</v>
      </c>
      <c r="BC465" s="65">
        <f t="shared" si="124"/>
        <v>0</v>
      </c>
      <c r="BD465" s="65">
        <f t="shared" si="125"/>
        <v>23542.030000000002</v>
      </c>
      <c r="BE465" s="65">
        <f t="shared" si="126"/>
        <v>31744.309999999998</v>
      </c>
      <c r="BF465" s="65">
        <f t="shared" si="127"/>
        <v>81334.323844937084</v>
      </c>
      <c r="BG465" s="66">
        <f t="shared" si="128"/>
        <v>646.35659358041846</v>
      </c>
      <c r="BH465" s="66">
        <f t="shared" si="129"/>
        <v>44.910334215408746</v>
      </c>
      <c r="BI465" s="66">
        <f t="shared" si="130"/>
        <v>0</v>
      </c>
      <c r="BJ465" s="66">
        <f t="shared" si="131"/>
        <v>40.589706896551725</v>
      </c>
      <c r="BK465" s="66">
        <f t="shared" si="132"/>
        <v>54.731568965517241</v>
      </c>
      <c r="BL465" s="66">
        <f t="shared" si="133"/>
        <v>140.23159283609843</v>
      </c>
      <c r="BM465" s="207">
        <f t="shared" si="135"/>
        <v>39856.979999999996</v>
      </c>
    </row>
    <row r="466" spans="1:65" x14ac:dyDescent="0.35">
      <c r="A466" s="1">
        <v>639</v>
      </c>
      <c r="B466">
        <v>56</v>
      </c>
      <c r="C466" t="s">
        <v>37</v>
      </c>
      <c r="D466" t="s">
        <v>1679</v>
      </c>
      <c r="E466" s="6" t="s">
        <v>1117</v>
      </c>
      <c r="F466" s="7" t="s">
        <v>1118</v>
      </c>
      <c r="G466" s="6">
        <v>-3.8</v>
      </c>
      <c r="H466" s="6">
        <v>-38.53</v>
      </c>
      <c r="I466" s="6">
        <v>41</v>
      </c>
      <c r="J466" s="8">
        <v>71394.000753582499</v>
      </c>
      <c r="K466" t="s">
        <v>1166</v>
      </c>
      <c r="L466" t="s">
        <v>1062</v>
      </c>
      <c r="M466">
        <v>600</v>
      </c>
      <c r="N466">
        <v>600</v>
      </c>
      <c r="O466">
        <v>0</v>
      </c>
      <c r="P466">
        <v>23010.080000000002</v>
      </c>
      <c r="Q466">
        <v>18875.330000000002</v>
      </c>
      <c r="R466">
        <v>5255.2</v>
      </c>
      <c r="S466">
        <v>34606.78</v>
      </c>
      <c r="T466">
        <v>0</v>
      </c>
      <c r="U466">
        <v>4744.55</v>
      </c>
      <c r="V466">
        <v>0</v>
      </c>
      <c r="W466" s="181">
        <f t="shared" si="119"/>
        <v>27754.63</v>
      </c>
      <c r="X466" s="181">
        <f t="shared" si="120"/>
        <v>46.257716666666667</v>
      </c>
      <c r="Y466" s="174">
        <v>86491.93</v>
      </c>
      <c r="Z466" s="181">
        <f t="shared" si="121"/>
        <v>144.15321666666665</v>
      </c>
      <c r="AA466" s="174">
        <v>0</v>
      </c>
      <c r="AB466" s="174">
        <v>26.603730544572201</v>
      </c>
      <c r="AC466" s="174">
        <v>21.823226744969158</v>
      </c>
      <c r="AD466" s="174">
        <v>6.0759425763767787</v>
      </c>
      <c r="AE466" s="174">
        <v>40.011571021712662</v>
      </c>
      <c r="AF466">
        <v>0</v>
      </c>
      <c r="AG466" s="106">
        <v>5.4855406741415074</v>
      </c>
      <c r="AH466" s="106">
        <v>0</v>
      </c>
      <c r="AI466" s="106">
        <v>100</v>
      </c>
      <c r="AJ466">
        <v>40.22</v>
      </c>
      <c r="AK466">
        <v>46.26</v>
      </c>
      <c r="AL466">
        <v>57.68</v>
      </c>
      <c r="AM466">
        <v>144.15</v>
      </c>
      <c r="AN466" t="s">
        <v>1070</v>
      </c>
      <c r="AO466">
        <v>9.9</v>
      </c>
      <c r="AP466">
        <v>8.33</v>
      </c>
      <c r="AQ466">
        <v>12.806699999999999</v>
      </c>
      <c r="AR466" t="s">
        <v>1071</v>
      </c>
      <c r="AS466" t="s">
        <v>1074</v>
      </c>
      <c r="AT466" t="s">
        <v>1076</v>
      </c>
      <c r="AU466" t="s">
        <v>1078</v>
      </c>
      <c r="AV466" t="s">
        <v>1079</v>
      </c>
      <c r="AW466" t="s">
        <v>1083</v>
      </c>
      <c r="AX466" s="65">
        <f t="shared" si="134"/>
        <v>583.5</v>
      </c>
      <c r="AY466" s="65">
        <v>2862.47</v>
      </c>
      <c r="AZ466" s="106">
        <v>1086.5640321426963</v>
      </c>
      <c r="BA466" s="65">
        <f t="shared" si="122"/>
        <v>4532.5340321426957</v>
      </c>
      <c r="BB466" s="65">
        <f t="shared" si="123"/>
        <v>26668.065967857307</v>
      </c>
      <c r="BC466" s="65">
        <f t="shared" si="124"/>
        <v>0</v>
      </c>
      <c r="BD466" s="65">
        <f t="shared" si="125"/>
        <v>23547.030000000002</v>
      </c>
      <c r="BE466" s="65">
        <f t="shared" si="126"/>
        <v>31744.309999999998</v>
      </c>
      <c r="BF466" s="65">
        <f t="shared" si="127"/>
        <v>81959.395967857301</v>
      </c>
      <c r="BG466" s="66">
        <f t="shared" si="128"/>
        <v>647.50486173467084</v>
      </c>
      <c r="BH466" s="66">
        <f t="shared" si="129"/>
        <v>45.979424082512594</v>
      </c>
      <c r="BI466" s="66">
        <f t="shared" si="130"/>
        <v>0</v>
      </c>
      <c r="BJ466" s="66">
        <f t="shared" si="131"/>
        <v>40.598327586206899</v>
      </c>
      <c r="BK466" s="66">
        <f t="shared" si="132"/>
        <v>54.731568965517241</v>
      </c>
      <c r="BL466" s="66">
        <f t="shared" si="133"/>
        <v>141.3093033928574</v>
      </c>
      <c r="BM466" s="207">
        <f t="shared" si="135"/>
        <v>39861.979999999996</v>
      </c>
    </row>
    <row r="467" spans="1:65" x14ac:dyDescent="0.35">
      <c r="A467" s="1">
        <v>640</v>
      </c>
      <c r="B467">
        <v>57</v>
      </c>
      <c r="C467" t="s">
        <v>37</v>
      </c>
      <c r="D467" t="s">
        <v>1680</v>
      </c>
      <c r="E467" s="6" t="s">
        <v>1104</v>
      </c>
      <c r="F467" s="7" t="s">
        <v>1105</v>
      </c>
      <c r="G467" s="6">
        <v>-22.74</v>
      </c>
      <c r="H467" s="6">
        <v>-45.59</v>
      </c>
      <c r="I467" s="6">
        <v>1642</v>
      </c>
      <c r="J467" s="8">
        <v>3495.45982983364</v>
      </c>
      <c r="K467" t="s">
        <v>1166</v>
      </c>
      <c r="L467" t="s">
        <v>1062</v>
      </c>
      <c r="M467">
        <v>600</v>
      </c>
      <c r="N467">
        <v>600</v>
      </c>
      <c r="O467">
        <v>41.32</v>
      </c>
      <c r="P467">
        <v>11172.49</v>
      </c>
      <c r="Q467">
        <v>18875.330000000002</v>
      </c>
      <c r="R467">
        <v>5265.2</v>
      </c>
      <c r="S467">
        <v>34606.78</v>
      </c>
      <c r="T467">
        <v>0</v>
      </c>
      <c r="U467">
        <v>4462.05</v>
      </c>
      <c r="V467">
        <v>0</v>
      </c>
      <c r="W467" s="181">
        <f t="shared" si="119"/>
        <v>15634.54</v>
      </c>
      <c r="X467" s="181">
        <f t="shared" si="120"/>
        <v>26.05756666666667</v>
      </c>
      <c r="Y467" s="174">
        <v>74423.16</v>
      </c>
      <c r="Z467" s="181">
        <f t="shared" si="121"/>
        <v>124.0386</v>
      </c>
      <c r="AA467" s="174">
        <v>5.5520351460486221E-2</v>
      </c>
      <c r="AB467" s="174">
        <v>15.01211450844065</v>
      </c>
      <c r="AC467" s="174">
        <v>25.36217220553387</v>
      </c>
      <c r="AD467" s="174">
        <v>7.0746794411847063</v>
      </c>
      <c r="AE467" s="174">
        <v>46.500014242878152</v>
      </c>
      <c r="AF467">
        <v>0</v>
      </c>
      <c r="AG467" s="106">
        <v>5.9955126871796356</v>
      </c>
      <c r="AH467" s="106">
        <v>0</v>
      </c>
      <c r="AI467" s="106">
        <v>100</v>
      </c>
      <c r="AJ467">
        <v>40.229999999999997</v>
      </c>
      <c r="AK467">
        <v>26.13</v>
      </c>
      <c r="AL467">
        <v>57.68</v>
      </c>
      <c r="AM467">
        <v>124.04</v>
      </c>
      <c r="AN467" t="s">
        <v>1063</v>
      </c>
      <c r="AO467">
        <v>9.9</v>
      </c>
      <c r="AP467">
        <v>8.33</v>
      </c>
      <c r="AQ467">
        <v>12.806699999999999</v>
      </c>
      <c r="AR467" t="s">
        <v>1071</v>
      </c>
      <c r="AS467" t="s">
        <v>1074</v>
      </c>
      <c r="AT467" t="s">
        <v>1076</v>
      </c>
      <c r="AU467" t="s">
        <v>1078</v>
      </c>
      <c r="AV467" t="s">
        <v>1079</v>
      </c>
      <c r="AW467" t="s">
        <v>1084</v>
      </c>
      <c r="AX467" s="65">
        <f t="shared" si="134"/>
        <v>583.5</v>
      </c>
      <c r="AY467" s="65">
        <v>2862.47</v>
      </c>
      <c r="AZ467" s="106">
        <v>583.0238218055631</v>
      </c>
      <c r="BA467" s="65">
        <f t="shared" si="122"/>
        <v>4028.9938218055631</v>
      </c>
      <c r="BB467" s="65">
        <f t="shared" si="123"/>
        <v>15051.516178194437</v>
      </c>
      <c r="BC467" s="65">
        <f t="shared" si="124"/>
        <v>41.32</v>
      </c>
      <c r="BD467" s="65">
        <f t="shared" si="125"/>
        <v>23557.030000000002</v>
      </c>
      <c r="BE467" s="65">
        <f t="shared" si="126"/>
        <v>31744.309999999998</v>
      </c>
      <c r="BF467" s="65">
        <f t="shared" si="127"/>
        <v>70394.166178194442</v>
      </c>
      <c r="BG467" s="66">
        <f t="shared" si="128"/>
        <v>575.57054597222327</v>
      </c>
      <c r="BH467" s="66">
        <f t="shared" si="129"/>
        <v>25.950889962404201</v>
      </c>
      <c r="BI467" s="66">
        <f t="shared" si="130"/>
        <v>6.8866666666666673E-2</v>
      </c>
      <c r="BJ467" s="66">
        <f t="shared" si="131"/>
        <v>40.615568965517248</v>
      </c>
      <c r="BK467" s="66">
        <f t="shared" si="132"/>
        <v>54.731568965517241</v>
      </c>
      <c r="BL467" s="66">
        <f t="shared" si="133"/>
        <v>121.36925203136973</v>
      </c>
      <c r="BM467" s="207">
        <f t="shared" si="135"/>
        <v>39871.979999999996</v>
      </c>
    </row>
    <row r="468" spans="1:65" x14ac:dyDescent="0.35">
      <c r="A468" s="1">
        <v>641</v>
      </c>
      <c r="B468">
        <v>57</v>
      </c>
      <c r="C468" t="s">
        <v>37</v>
      </c>
      <c r="D468" t="s">
        <v>1681</v>
      </c>
      <c r="E468" s="6" t="s">
        <v>1104</v>
      </c>
      <c r="F468" s="7" t="s">
        <v>1106</v>
      </c>
      <c r="G468" s="6">
        <v>-23.85</v>
      </c>
      <c r="H468" s="6">
        <v>-46.64</v>
      </c>
      <c r="I468" s="6">
        <v>792</v>
      </c>
      <c r="J468" s="8">
        <v>14172.2970393051</v>
      </c>
      <c r="K468" t="s">
        <v>1166</v>
      </c>
      <c r="L468" t="s">
        <v>1062</v>
      </c>
      <c r="M468">
        <v>600</v>
      </c>
      <c r="N468">
        <v>600</v>
      </c>
      <c r="O468">
        <v>1.43</v>
      </c>
      <c r="P468">
        <v>14082.27</v>
      </c>
      <c r="Q468">
        <v>18875.330000000002</v>
      </c>
      <c r="R468">
        <v>5266.4</v>
      </c>
      <c r="S468">
        <v>34606.78</v>
      </c>
      <c r="T468">
        <v>0</v>
      </c>
      <c r="U468">
        <v>4462.05</v>
      </c>
      <c r="V468">
        <v>0</v>
      </c>
      <c r="W468" s="181">
        <f t="shared" si="119"/>
        <v>18544.32</v>
      </c>
      <c r="X468" s="181">
        <f t="shared" si="120"/>
        <v>30.9072</v>
      </c>
      <c r="Y468" s="174">
        <v>77294.25</v>
      </c>
      <c r="Z468" s="181">
        <f t="shared" si="121"/>
        <v>128.82374999999999</v>
      </c>
      <c r="AA468" s="174">
        <v>1.8500729355676519E-3</v>
      </c>
      <c r="AB468" s="174">
        <v>18.219039579270131</v>
      </c>
      <c r="AC468" s="174">
        <v>24.420095932103621</v>
      </c>
      <c r="AD468" s="174">
        <v>6.8134434320793584</v>
      </c>
      <c r="AE468" s="174">
        <v>44.772774171429297</v>
      </c>
      <c r="AF468">
        <v>0</v>
      </c>
      <c r="AG468" s="106">
        <v>5.7728097497549964</v>
      </c>
      <c r="AH468" s="106">
        <v>0</v>
      </c>
      <c r="AI468" s="106">
        <v>100</v>
      </c>
      <c r="AJ468">
        <v>40.24</v>
      </c>
      <c r="AK468">
        <v>30.91</v>
      </c>
      <c r="AL468">
        <v>57.68</v>
      </c>
      <c r="AM468">
        <v>128.82</v>
      </c>
      <c r="AN468" t="s">
        <v>1064</v>
      </c>
      <c r="AO468">
        <v>9.9</v>
      </c>
      <c r="AP468">
        <v>8.33</v>
      </c>
      <c r="AQ468">
        <v>12.806699999999999</v>
      </c>
      <c r="AR468" t="s">
        <v>1071</v>
      </c>
      <c r="AS468" t="s">
        <v>1074</v>
      </c>
      <c r="AT468" t="s">
        <v>1076</v>
      </c>
      <c r="AU468" t="s">
        <v>1078</v>
      </c>
      <c r="AV468" t="s">
        <v>1079</v>
      </c>
      <c r="AW468" t="s">
        <v>1084</v>
      </c>
      <c r="AX468" s="65">
        <f t="shared" si="134"/>
        <v>583.5</v>
      </c>
      <c r="AY468" s="65">
        <v>2862.47</v>
      </c>
      <c r="AZ468" s="106">
        <v>751.42125023686867</v>
      </c>
      <c r="BA468" s="65">
        <f t="shared" si="122"/>
        <v>4197.3912502368685</v>
      </c>
      <c r="BB468" s="65">
        <f t="shared" si="123"/>
        <v>17792.898749763131</v>
      </c>
      <c r="BC468" s="65">
        <f t="shared" si="124"/>
        <v>1.43</v>
      </c>
      <c r="BD468" s="65">
        <f t="shared" si="125"/>
        <v>23558.230000000003</v>
      </c>
      <c r="BE468" s="65">
        <f t="shared" si="126"/>
        <v>31744.309999999998</v>
      </c>
      <c r="BF468" s="65">
        <f t="shared" si="127"/>
        <v>73096.858749763138</v>
      </c>
      <c r="BG468" s="66">
        <f t="shared" si="128"/>
        <v>599.62732146240978</v>
      </c>
      <c r="BH468" s="66">
        <f t="shared" si="129"/>
        <v>30.677411637522642</v>
      </c>
      <c r="BI468" s="66">
        <f t="shared" si="130"/>
        <v>2.3833333333333332E-3</v>
      </c>
      <c r="BJ468" s="66">
        <f t="shared" si="131"/>
        <v>40.617637931034487</v>
      </c>
      <c r="BK468" s="66">
        <f t="shared" si="132"/>
        <v>54.731568965517241</v>
      </c>
      <c r="BL468" s="66">
        <f t="shared" si="133"/>
        <v>126.02906680993644</v>
      </c>
      <c r="BM468" s="207">
        <f t="shared" si="135"/>
        <v>39873.18</v>
      </c>
    </row>
    <row r="469" spans="1:65" x14ac:dyDescent="0.35">
      <c r="A469" s="1">
        <v>642</v>
      </c>
      <c r="B469">
        <v>57</v>
      </c>
      <c r="C469" t="s">
        <v>37</v>
      </c>
      <c r="D469" t="s">
        <v>1682</v>
      </c>
      <c r="E469" s="6" t="s">
        <v>1107</v>
      </c>
      <c r="F469" s="7" t="s">
        <v>1108</v>
      </c>
      <c r="G469" s="6">
        <v>-30.03</v>
      </c>
      <c r="H469" s="6">
        <v>-51.23</v>
      </c>
      <c r="I469" s="6">
        <v>47</v>
      </c>
      <c r="J469" s="8">
        <v>23954.0527728093</v>
      </c>
      <c r="K469" t="s">
        <v>1166</v>
      </c>
      <c r="L469" t="s">
        <v>1062</v>
      </c>
      <c r="M469">
        <v>600</v>
      </c>
      <c r="N469">
        <v>600</v>
      </c>
      <c r="O469">
        <v>5.49</v>
      </c>
      <c r="P469">
        <v>15003.38</v>
      </c>
      <c r="Q469">
        <v>18875.330000000002</v>
      </c>
      <c r="R469">
        <v>5272.4</v>
      </c>
      <c r="S469">
        <v>34606.78</v>
      </c>
      <c r="T469">
        <v>0</v>
      </c>
      <c r="U469">
        <v>4462.05</v>
      </c>
      <c r="V469">
        <v>0</v>
      </c>
      <c r="W469" s="181">
        <f t="shared" si="119"/>
        <v>19465.43</v>
      </c>
      <c r="X469" s="181">
        <f t="shared" si="120"/>
        <v>32.442383333333332</v>
      </c>
      <c r="Y469" s="174">
        <v>78225.42</v>
      </c>
      <c r="Z469" s="181">
        <f t="shared" si="121"/>
        <v>130.37569999999999</v>
      </c>
      <c r="AA469" s="174">
        <v>7.0181790011482198E-3</v>
      </c>
      <c r="AB469" s="174">
        <v>19.17967330824175</v>
      </c>
      <c r="AC469" s="174">
        <v>24.129407039297458</v>
      </c>
      <c r="AD469" s="174">
        <v>6.7400085547639117</v>
      </c>
      <c r="AE469" s="174">
        <v>44.239813605347209</v>
      </c>
      <c r="AF469">
        <v>0</v>
      </c>
      <c r="AG469" s="106">
        <v>5.7040920969168338</v>
      </c>
      <c r="AH469" s="106">
        <v>0</v>
      </c>
      <c r="AI469" s="106">
        <v>100</v>
      </c>
      <c r="AJ469">
        <v>40.25</v>
      </c>
      <c r="AK469">
        <v>32.450000000000003</v>
      </c>
      <c r="AL469">
        <v>57.68</v>
      </c>
      <c r="AM469">
        <v>130.38</v>
      </c>
      <c r="AN469" t="s">
        <v>1065</v>
      </c>
      <c r="AO469">
        <v>9.9</v>
      </c>
      <c r="AP469">
        <v>8.33</v>
      </c>
      <c r="AQ469">
        <v>12.806699999999999</v>
      </c>
      <c r="AR469" t="s">
        <v>1071</v>
      </c>
      <c r="AS469" t="s">
        <v>1074</v>
      </c>
      <c r="AT469" t="s">
        <v>1076</v>
      </c>
      <c r="AU469" t="s">
        <v>1078</v>
      </c>
      <c r="AV469" t="s">
        <v>1079</v>
      </c>
      <c r="AW469" t="s">
        <v>1084</v>
      </c>
      <c r="AX469" s="65">
        <f t="shared" si="134"/>
        <v>583.5</v>
      </c>
      <c r="AY469" s="65">
        <v>2862.47</v>
      </c>
      <c r="AZ469" s="106">
        <v>789.98938056709926</v>
      </c>
      <c r="BA469" s="65">
        <f t="shared" si="122"/>
        <v>4235.9593805670993</v>
      </c>
      <c r="BB469" s="65">
        <f t="shared" si="123"/>
        <v>18675.440619432902</v>
      </c>
      <c r="BC469" s="65">
        <f t="shared" si="124"/>
        <v>5.49</v>
      </c>
      <c r="BD469" s="65">
        <f t="shared" si="125"/>
        <v>23564.230000000003</v>
      </c>
      <c r="BE469" s="65">
        <f t="shared" si="126"/>
        <v>31744.309999999998</v>
      </c>
      <c r="BF469" s="65">
        <f t="shared" si="127"/>
        <v>73989.460619432895</v>
      </c>
      <c r="BG469" s="66">
        <f t="shared" si="128"/>
        <v>605.13705436672842</v>
      </c>
      <c r="BH469" s="66">
        <f t="shared" si="129"/>
        <v>32.19903555074638</v>
      </c>
      <c r="BI469" s="66">
        <f t="shared" si="130"/>
        <v>9.1500000000000001E-3</v>
      </c>
      <c r="BJ469" s="66">
        <f t="shared" si="131"/>
        <v>40.627982758620696</v>
      </c>
      <c r="BK469" s="66">
        <f t="shared" si="132"/>
        <v>54.731568965517241</v>
      </c>
      <c r="BL469" s="66">
        <f t="shared" si="133"/>
        <v>127.56803555074637</v>
      </c>
      <c r="BM469" s="207">
        <f t="shared" si="135"/>
        <v>39879.18</v>
      </c>
    </row>
    <row r="470" spans="1:65" x14ac:dyDescent="0.35">
      <c r="A470" s="1">
        <v>643</v>
      </c>
      <c r="B470">
        <v>57</v>
      </c>
      <c r="C470" t="s">
        <v>37</v>
      </c>
      <c r="D470" t="s">
        <v>1683</v>
      </c>
      <c r="E470" s="6" t="s">
        <v>1109</v>
      </c>
      <c r="F470" s="7" t="s">
        <v>1110</v>
      </c>
      <c r="G470" s="6">
        <v>-15.37</v>
      </c>
      <c r="H470" s="6">
        <v>-48.78</v>
      </c>
      <c r="I470" s="6">
        <v>770</v>
      </c>
      <c r="J470" s="8">
        <v>31081.371963744201</v>
      </c>
      <c r="K470" t="s">
        <v>1166</v>
      </c>
      <c r="L470" t="s">
        <v>1062</v>
      </c>
      <c r="M470">
        <v>600</v>
      </c>
      <c r="N470">
        <v>600</v>
      </c>
      <c r="O470">
        <v>0</v>
      </c>
      <c r="P470">
        <v>19044.68</v>
      </c>
      <c r="Q470">
        <v>18875.330000000002</v>
      </c>
      <c r="R470">
        <v>5266.4</v>
      </c>
      <c r="S470">
        <v>34606.78</v>
      </c>
      <c r="T470">
        <v>0</v>
      </c>
      <c r="U470">
        <v>4462.05</v>
      </c>
      <c r="V470">
        <v>0</v>
      </c>
      <c r="W470" s="181">
        <f t="shared" si="119"/>
        <v>23506.73</v>
      </c>
      <c r="X470" s="181">
        <f t="shared" si="120"/>
        <v>39.177883333333334</v>
      </c>
      <c r="Y470" s="174">
        <v>82255.23</v>
      </c>
      <c r="Z470" s="181">
        <f t="shared" si="121"/>
        <v>137.09205</v>
      </c>
      <c r="AA470" s="174">
        <v>0</v>
      </c>
      <c r="AB470" s="174">
        <v>23.153153908876071</v>
      </c>
      <c r="AC470" s="174">
        <v>22.947270343782399</v>
      </c>
      <c r="AD470" s="174">
        <v>6.4025108190688904</v>
      </c>
      <c r="AE470" s="174">
        <v>42.072437217669929</v>
      </c>
      <c r="AF470">
        <v>0</v>
      </c>
      <c r="AG470" s="106">
        <v>5.4246398678843892</v>
      </c>
      <c r="AH470" s="106">
        <v>0</v>
      </c>
      <c r="AI470" s="106">
        <v>100</v>
      </c>
      <c r="AJ470">
        <v>40.24</v>
      </c>
      <c r="AK470">
        <v>39.18</v>
      </c>
      <c r="AL470">
        <v>57.68</v>
      </c>
      <c r="AM470">
        <v>137.09</v>
      </c>
      <c r="AN470" t="s">
        <v>1066</v>
      </c>
      <c r="AO470">
        <v>9.9</v>
      </c>
      <c r="AP470">
        <v>8.33</v>
      </c>
      <c r="AQ470">
        <v>12.806699999999999</v>
      </c>
      <c r="AR470" t="s">
        <v>1071</v>
      </c>
      <c r="AS470" t="s">
        <v>1074</v>
      </c>
      <c r="AT470" t="s">
        <v>1076</v>
      </c>
      <c r="AU470" t="s">
        <v>1078</v>
      </c>
      <c r="AV470" t="s">
        <v>1079</v>
      </c>
      <c r="AW470" t="s">
        <v>1084</v>
      </c>
      <c r="AX470" s="65">
        <f t="shared" si="134"/>
        <v>583.5</v>
      </c>
      <c r="AY470" s="65">
        <v>2862.47</v>
      </c>
      <c r="AZ470" s="106">
        <v>975.26037624571029</v>
      </c>
      <c r="BA470" s="65">
        <f t="shared" si="122"/>
        <v>4421.2303762457104</v>
      </c>
      <c r="BB470" s="65">
        <f t="shared" si="123"/>
        <v>22531.469623754288</v>
      </c>
      <c r="BC470" s="65">
        <f t="shared" si="124"/>
        <v>0</v>
      </c>
      <c r="BD470" s="65">
        <f t="shared" si="125"/>
        <v>23558.230000000003</v>
      </c>
      <c r="BE470" s="65">
        <f t="shared" si="126"/>
        <v>31744.309999999998</v>
      </c>
      <c r="BF470" s="65">
        <f t="shared" si="127"/>
        <v>77833.99962375428</v>
      </c>
      <c r="BG470" s="66">
        <f t="shared" si="128"/>
        <v>631.60433946367289</v>
      </c>
      <c r="BH470" s="66">
        <f t="shared" si="129"/>
        <v>38.847361420266012</v>
      </c>
      <c r="BI470" s="66">
        <f t="shared" si="130"/>
        <v>0</v>
      </c>
      <c r="BJ470" s="66">
        <f t="shared" si="131"/>
        <v>40.617637931034487</v>
      </c>
      <c r="BK470" s="66">
        <f t="shared" si="132"/>
        <v>54.731568965517241</v>
      </c>
      <c r="BL470" s="66">
        <f t="shared" si="133"/>
        <v>134.19655107543841</v>
      </c>
      <c r="BM470" s="207">
        <f t="shared" si="135"/>
        <v>39873.18</v>
      </c>
    </row>
    <row r="471" spans="1:65" x14ac:dyDescent="0.35">
      <c r="A471" s="1">
        <v>644</v>
      </c>
      <c r="B471">
        <v>57</v>
      </c>
      <c r="C471" t="s">
        <v>37</v>
      </c>
      <c r="D471" t="s">
        <v>1684</v>
      </c>
      <c r="E471" s="6" t="s">
        <v>1111</v>
      </c>
      <c r="F471" s="7" t="s">
        <v>1112</v>
      </c>
      <c r="G471" s="6">
        <v>-22.86</v>
      </c>
      <c r="H471" s="6">
        <v>-43.41</v>
      </c>
      <c r="I471" s="6">
        <v>45</v>
      </c>
      <c r="J471" s="8">
        <v>45016.2336447989</v>
      </c>
      <c r="K471" t="s">
        <v>1166</v>
      </c>
      <c r="L471" t="s">
        <v>1062</v>
      </c>
      <c r="M471">
        <v>600</v>
      </c>
      <c r="N471">
        <v>600</v>
      </c>
      <c r="O471">
        <v>0</v>
      </c>
      <c r="P471">
        <v>18514.080000000002</v>
      </c>
      <c r="Q471">
        <v>18875.330000000002</v>
      </c>
      <c r="R471">
        <v>5262.4</v>
      </c>
      <c r="S471">
        <v>34606.78</v>
      </c>
      <c r="T471">
        <v>0</v>
      </c>
      <c r="U471">
        <v>4462.05</v>
      </c>
      <c r="V471">
        <v>0</v>
      </c>
      <c r="W471" s="181">
        <f t="shared" si="119"/>
        <v>22976.13</v>
      </c>
      <c r="X471" s="181">
        <f t="shared" si="120"/>
        <v>38.293550000000003</v>
      </c>
      <c r="Y471" s="174">
        <v>81720.63</v>
      </c>
      <c r="Z471" s="181">
        <f t="shared" si="121"/>
        <v>136.20105000000001</v>
      </c>
      <c r="AA471" s="174">
        <v>0</v>
      </c>
      <c r="AB471" s="174">
        <v>22.655331952286708</v>
      </c>
      <c r="AC471" s="174">
        <v>23.097386792049939</v>
      </c>
      <c r="AD471" s="174">
        <v>6.4395000381176697</v>
      </c>
      <c r="AE471" s="174">
        <v>42.34766667853637</v>
      </c>
      <c r="AF471">
        <v>0</v>
      </c>
      <c r="AG471" s="106">
        <v>5.4601267758214789</v>
      </c>
      <c r="AH471" s="106">
        <v>0</v>
      </c>
      <c r="AI471" s="106">
        <v>100</v>
      </c>
      <c r="AJ471">
        <v>40.229999999999997</v>
      </c>
      <c r="AK471">
        <v>38.29</v>
      </c>
      <c r="AL471">
        <v>57.68</v>
      </c>
      <c r="AM471">
        <v>136.19999999999999</v>
      </c>
      <c r="AN471" t="s">
        <v>1067</v>
      </c>
      <c r="AO471">
        <v>9.9</v>
      </c>
      <c r="AP471">
        <v>8.33</v>
      </c>
      <c r="AQ471">
        <v>12.806699999999999</v>
      </c>
      <c r="AR471" t="s">
        <v>1071</v>
      </c>
      <c r="AS471" t="s">
        <v>1074</v>
      </c>
      <c r="AT471" t="s">
        <v>1076</v>
      </c>
      <c r="AU471" t="s">
        <v>1078</v>
      </c>
      <c r="AV471" t="s">
        <v>1079</v>
      </c>
      <c r="AW471" t="s">
        <v>1084</v>
      </c>
      <c r="AX471" s="65">
        <f t="shared" si="134"/>
        <v>583.5</v>
      </c>
      <c r="AY471" s="65">
        <v>2862.47</v>
      </c>
      <c r="AZ471" s="106">
        <v>958.1674394050325</v>
      </c>
      <c r="BA471" s="65">
        <f t="shared" si="122"/>
        <v>4404.1374394050326</v>
      </c>
      <c r="BB471" s="65">
        <f t="shared" si="123"/>
        <v>22017.96256059497</v>
      </c>
      <c r="BC471" s="65">
        <f t="shared" si="124"/>
        <v>0</v>
      </c>
      <c r="BD471" s="65">
        <f t="shared" si="125"/>
        <v>23554.230000000003</v>
      </c>
      <c r="BE471" s="65">
        <f t="shared" si="126"/>
        <v>31744.309999999998</v>
      </c>
      <c r="BF471" s="65">
        <f t="shared" si="127"/>
        <v>77316.492560594968</v>
      </c>
      <c r="BG471" s="66">
        <f t="shared" si="128"/>
        <v>629.16249134357611</v>
      </c>
      <c r="BH471" s="66">
        <f t="shared" si="129"/>
        <v>37.962004414818914</v>
      </c>
      <c r="BI471" s="66">
        <f t="shared" si="130"/>
        <v>0</v>
      </c>
      <c r="BJ471" s="66">
        <f t="shared" si="131"/>
        <v>40.610741379310348</v>
      </c>
      <c r="BK471" s="66">
        <f t="shared" si="132"/>
        <v>54.731568965517241</v>
      </c>
      <c r="BL471" s="66">
        <f t="shared" si="133"/>
        <v>133.30429751826719</v>
      </c>
      <c r="BM471" s="207">
        <f t="shared" si="135"/>
        <v>39869.18</v>
      </c>
    </row>
    <row r="472" spans="1:65" x14ac:dyDescent="0.35">
      <c r="A472" s="1">
        <v>645</v>
      </c>
      <c r="B472">
        <v>57</v>
      </c>
      <c r="C472" t="s">
        <v>37</v>
      </c>
      <c r="D472" t="s">
        <v>1685</v>
      </c>
      <c r="E472" s="6" t="s">
        <v>1113</v>
      </c>
      <c r="F472" s="7" t="s">
        <v>1114</v>
      </c>
      <c r="G472" s="6">
        <v>-20.32</v>
      </c>
      <c r="H472" s="6">
        <v>-40.340000000000003</v>
      </c>
      <c r="I472" s="6">
        <v>9</v>
      </c>
      <c r="J472" s="8">
        <v>54061.366139626101</v>
      </c>
      <c r="K472" t="s">
        <v>1166</v>
      </c>
      <c r="L472" t="s">
        <v>1062</v>
      </c>
      <c r="M472">
        <v>600</v>
      </c>
      <c r="N472">
        <v>600</v>
      </c>
      <c r="O472">
        <v>0</v>
      </c>
      <c r="P472">
        <v>19451.669999999998</v>
      </c>
      <c r="Q472">
        <v>18875.330000000002</v>
      </c>
      <c r="R472">
        <v>5264.2</v>
      </c>
      <c r="S472">
        <v>34606.78</v>
      </c>
      <c r="T472">
        <v>0</v>
      </c>
      <c r="U472">
        <v>4462.05</v>
      </c>
      <c r="V472">
        <v>0</v>
      </c>
      <c r="W472" s="181">
        <f t="shared" si="119"/>
        <v>23913.719999999998</v>
      </c>
      <c r="X472" s="181">
        <f t="shared" si="120"/>
        <v>39.856199999999994</v>
      </c>
      <c r="Y472" s="174">
        <v>82660.02</v>
      </c>
      <c r="Z472" s="181">
        <f t="shared" si="121"/>
        <v>137.76670000000001</v>
      </c>
      <c r="AA472" s="174">
        <v>0</v>
      </c>
      <c r="AB472" s="174">
        <v>23.532138027549468</v>
      </c>
      <c r="AC472" s="174">
        <v>22.834896483209171</v>
      </c>
      <c r="AD472" s="174">
        <v>6.3684959185831307</v>
      </c>
      <c r="AE472" s="174">
        <v>41.866406516717511</v>
      </c>
      <c r="AF472">
        <v>0</v>
      </c>
      <c r="AG472" s="106">
        <v>5.3980751516875998</v>
      </c>
      <c r="AH472" s="106">
        <v>0</v>
      </c>
      <c r="AI472" s="106">
        <v>100</v>
      </c>
      <c r="AJ472">
        <v>40.229999999999997</v>
      </c>
      <c r="AK472">
        <v>39.86</v>
      </c>
      <c r="AL472">
        <v>57.68</v>
      </c>
      <c r="AM472">
        <v>137.77000000000001</v>
      </c>
      <c r="AN472" t="s">
        <v>1068</v>
      </c>
      <c r="AO472">
        <v>9.9</v>
      </c>
      <c r="AP472">
        <v>8.33</v>
      </c>
      <c r="AQ472">
        <v>12.806699999999999</v>
      </c>
      <c r="AR472" t="s">
        <v>1071</v>
      </c>
      <c r="AS472" t="s">
        <v>1074</v>
      </c>
      <c r="AT472" t="s">
        <v>1076</v>
      </c>
      <c r="AU472" t="s">
        <v>1078</v>
      </c>
      <c r="AV472" t="s">
        <v>1079</v>
      </c>
      <c r="AW472" t="s">
        <v>1084</v>
      </c>
      <c r="AX472" s="65">
        <f t="shared" si="134"/>
        <v>583.5</v>
      </c>
      <c r="AY472" s="65">
        <v>2862.47</v>
      </c>
      <c r="AZ472" s="106">
        <v>996.88892793930199</v>
      </c>
      <c r="BA472" s="65">
        <f t="shared" si="122"/>
        <v>4442.8589279393018</v>
      </c>
      <c r="BB472" s="65">
        <f t="shared" si="123"/>
        <v>22916.831072060697</v>
      </c>
      <c r="BC472" s="65">
        <f t="shared" si="124"/>
        <v>0</v>
      </c>
      <c r="BD472" s="65">
        <f t="shared" si="125"/>
        <v>23556.030000000002</v>
      </c>
      <c r="BE472" s="65">
        <f t="shared" si="126"/>
        <v>31744.309999999998</v>
      </c>
      <c r="BF472" s="65">
        <f t="shared" si="127"/>
        <v>78217.161072060699</v>
      </c>
      <c r="BG472" s="66">
        <f t="shared" si="128"/>
        <v>634.69413256275743</v>
      </c>
      <c r="BH472" s="66">
        <f t="shared" si="129"/>
        <v>39.511777710449479</v>
      </c>
      <c r="BI472" s="66">
        <f t="shared" si="130"/>
        <v>0</v>
      </c>
      <c r="BJ472" s="66">
        <f t="shared" si="131"/>
        <v>40.613844827586213</v>
      </c>
      <c r="BK472" s="66">
        <f t="shared" si="132"/>
        <v>54.731568965517241</v>
      </c>
      <c r="BL472" s="66">
        <f t="shared" si="133"/>
        <v>134.85717426217363</v>
      </c>
      <c r="BM472" s="207">
        <f t="shared" si="135"/>
        <v>39870.979999999996</v>
      </c>
    </row>
    <row r="473" spans="1:65" x14ac:dyDescent="0.35">
      <c r="A473" s="1">
        <v>646</v>
      </c>
      <c r="B473">
        <v>57</v>
      </c>
      <c r="C473" t="s">
        <v>37</v>
      </c>
      <c r="D473" t="s">
        <v>1686</v>
      </c>
      <c r="E473" s="6" t="s">
        <v>1115</v>
      </c>
      <c r="F473" s="7" t="s">
        <v>1116</v>
      </c>
      <c r="G473" s="6">
        <v>-8.0500000000000007</v>
      </c>
      <c r="H473" s="6">
        <v>-34.880000000000003</v>
      </c>
      <c r="I473" s="6">
        <v>10</v>
      </c>
      <c r="J473" s="8">
        <v>63550.072249703</v>
      </c>
      <c r="K473" t="s">
        <v>1166</v>
      </c>
      <c r="L473" t="s">
        <v>1062</v>
      </c>
      <c r="M473">
        <v>600</v>
      </c>
      <c r="N473">
        <v>600</v>
      </c>
      <c r="O473">
        <v>0</v>
      </c>
      <c r="P473">
        <v>21224.65</v>
      </c>
      <c r="Q473">
        <v>18875.330000000002</v>
      </c>
      <c r="R473">
        <v>5250.2</v>
      </c>
      <c r="S473">
        <v>34606.78</v>
      </c>
      <c r="T473">
        <v>0</v>
      </c>
      <c r="U473">
        <v>4462.05</v>
      </c>
      <c r="V473">
        <v>0</v>
      </c>
      <c r="W473" s="181">
        <f t="shared" si="119"/>
        <v>25686.7</v>
      </c>
      <c r="X473" s="181">
        <f t="shared" si="120"/>
        <v>42.811166666666665</v>
      </c>
      <c r="Y473" s="174">
        <v>84419</v>
      </c>
      <c r="Z473" s="181">
        <f t="shared" si="121"/>
        <v>140.69833333333332</v>
      </c>
      <c r="AA473" s="174">
        <v>0</v>
      </c>
      <c r="AB473" s="174">
        <v>25.14202963787773</v>
      </c>
      <c r="AC473" s="174">
        <v>22.35910162404198</v>
      </c>
      <c r="AD473" s="174">
        <v>6.219216053258152</v>
      </c>
      <c r="AE473" s="174">
        <v>40.994065317049483</v>
      </c>
      <c r="AF473">
        <v>0</v>
      </c>
      <c r="AG473" s="106">
        <v>5.2855992134472096</v>
      </c>
      <c r="AH473" s="106">
        <v>0</v>
      </c>
      <c r="AI473" s="106">
        <v>100</v>
      </c>
      <c r="AJ473">
        <v>40.21</v>
      </c>
      <c r="AK473">
        <v>42.81</v>
      </c>
      <c r="AL473">
        <v>57.68</v>
      </c>
      <c r="AM473">
        <v>140.69999999999999</v>
      </c>
      <c r="AN473" t="s">
        <v>1069</v>
      </c>
      <c r="AO473">
        <v>9.9</v>
      </c>
      <c r="AP473">
        <v>8.33</v>
      </c>
      <c r="AQ473">
        <v>12.806699999999999</v>
      </c>
      <c r="AR473" t="s">
        <v>1071</v>
      </c>
      <c r="AS473" t="s">
        <v>1074</v>
      </c>
      <c r="AT473" t="s">
        <v>1076</v>
      </c>
      <c r="AU473" t="s">
        <v>1078</v>
      </c>
      <c r="AV473" t="s">
        <v>1079</v>
      </c>
      <c r="AW473" t="s">
        <v>1084</v>
      </c>
      <c r="AX473" s="65">
        <f t="shared" si="134"/>
        <v>583.5</v>
      </c>
      <c r="AY473" s="65">
        <v>2862.47</v>
      </c>
      <c r="AZ473" s="106">
        <v>1078.5891746586908</v>
      </c>
      <c r="BA473" s="65">
        <f t="shared" si="122"/>
        <v>4524.5591746586906</v>
      </c>
      <c r="BB473" s="65">
        <f t="shared" si="123"/>
        <v>24608.110825341311</v>
      </c>
      <c r="BC473" s="65">
        <f t="shared" si="124"/>
        <v>0</v>
      </c>
      <c r="BD473" s="65">
        <f t="shared" si="125"/>
        <v>23542.030000000002</v>
      </c>
      <c r="BE473" s="65">
        <f t="shared" si="126"/>
        <v>31744.309999999998</v>
      </c>
      <c r="BF473" s="65">
        <f t="shared" si="127"/>
        <v>79894.440825341313</v>
      </c>
      <c r="BG473" s="66">
        <f t="shared" si="128"/>
        <v>646.36559637981293</v>
      </c>
      <c r="BH473" s="66">
        <f t="shared" si="129"/>
        <v>42.42777728507123</v>
      </c>
      <c r="BI473" s="66">
        <f t="shared" si="130"/>
        <v>0</v>
      </c>
      <c r="BJ473" s="66">
        <f t="shared" si="131"/>
        <v>40.589706896551725</v>
      </c>
      <c r="BK473" s="66">
        <f t="shared" si="132"/>
        <v>54.731568965517241</v>
      </c>
      <c r="BL473" s="66">
        <f t="shared" si="133"/>
        <v>137.74903590576088</v>
      </c>
      <c r="BM473" s="207">
        <f t="shared" si="135"/>
        <v>39856.979999999996</v>
      </c>
    </row>
    <row r="474" spans="1:65" x14ac:dyDescent="0.35">
      <c r="A474" s="1">
        <v>647</v>
      </c>
      <c r="B474">
        <v>57</v>
      </c>
      <c r="C474" t="s">
        <v>37</v>
      </c>
      <c r="D474" t="s">
        <v>1687</v>
      </c>
      <c r="E474" s="6" t="s">
        <v>1117</v>
      </c>
      <c r="F474" s="7" t="s">
        <v>1118</v>
      </c>
      <c r="G474" s="6">
        <v>-3.8</v>
      </c>
      <c r="H474" s="6">
        <v>-38.53</v>
      </c>
      <c r="I474" s="6">
        <v>41</v>
      </c>
      <c r="J474" s="8">
        <v>71394.000753582499</v>
      </c>
      <c r="K474" t="s">
        <v>1166</v>
      </c>
      <c r="L474" t="s">
        <v>1062</v>
      </c>
      <c r="M474">
        <v>600</v>
      </c>
      <c r="N474">
        <v>600</v>
      </c>
      <c r="O474">
        <v>0</v>
      </c>
      <c r="P474">
        <v>21533.15</v>
      </c>
      <c r="Q474">
        <v>18875.330000000002</v>
      </c>
      <c r="R474">
        <v>5255.2</v>
      </c>
      <c r="S474">
        <v>34606.78</v>
      </c>
      <c r="T474">
        <v>0</v>
      </c>
      <c r="U474">
        <v>4462.05</v>
      </c>
      <c r="V474">
        <v>0</v>
      </c>
      <c r="W474" s="181">
        <f t="shared" si="119"/>
        <v>25995.200000000001</v>
      </c>
      <c r="X474" s="181">
        <f t="shared" si="120"/>
        <v>43.325333333333333</v>
      </c>
      <c r="Y474" s="174">
        <v>84732.49</v>
      </c>
      <c r="Z474" s="181">
        <f t="shared" si="121"/>
        <v>141.22081666666668</v>
      </c>
      <c r="AA474" s="174">
        <v>0</v>
      </c>
      <c r="AB474" s="174">
        <v>25.4130971484492</v>
      </c>
      <c r="AC474" s="174">
        <v>22.276378281813741</v>
      </c>
      <c r="AD474" s="174">
        <v>6.2021073616507669</v>
      </c>
      <c r="AE474" s="174">
        <v>40.842397054541877</v>
      </c>
      <c r="AF474">
        <v>0</v>
      </c>
      <c r="AG474" s="106">
        <v>5.2660437572411709</v>
      </c>
      <c r="AH474" s="106">
        <v>0</v>
      </c>
      <c r="AI474" s="106">
        <v>100</v>
      </c>
      <c r="AJ474">
        <v>40.22</v>
      </c>
      <c r="AK474">
        <v>43.33</v>
      </c>
      <c r="AL474">
        <v>57.68</v>
      </c>
      <c r="AM474">
        <v>141.22</v>
      </c>
      <c r="AN474" t="s">
        <v>1070</v>
      </c>
      <c r="AO474">
        <v>9.9</v>
      </c>
      <c r="AP474">
        <v>8.33</v>
      </c>
      <c r="AQ474">
        <v>12.806699999999999</v>
      </c>
      <c r="AR474" t="s">
        <v>1071</v>
      </c>
      <c r="AS474" t="s">
        <v>1074</v>
      </c>
      <c r="AT474" t="s">
        <v>1076</v>
      </c>
      <c r="AU474" t="s">
        <v>1078</v>
      </c>
      <c r="AV474" t="s">
        <v>1079</v>
      </c>
      <c r="AW474" t="s">
        <v>1084</v>
      </c>
      <c r="AX474" s="65">
        <f t="shared" si="134"/>
        <v>583.5</v>
      </c>
      <c r="AY474" s="65">
        <v>2862.47</v>
      </c>
      <c r="AZ474" s="106">
        <v>1086.5350153946408</v>
      </c>
      <c r="BA474" s="65">
        <f t="shared" si="122"/>
        <v>4532.5050153946404</v>
      </c>
      <c r="BB474" s="65">
        <f t="shared" si="123"/>
        <v>24908.664984605359</v>
      </c>
      <c r="BC474" s="65">
        <f t="shared" si="124"/>
        <v>0</v>
      </c>
      <c r="BD474" s="65">
        <f t="shared" si="125"/>
        <v>23547.030000000002</v>
      </c>
      <c r="BE474" s="65">
        <f t="shared" si="126"/>
        <v>31744.309999999998</v>
      </c>
      <c r="BF474" s="65">
        <f t="shared" si="127"/>
        <v>80199.984984605369</v>
      </c>
      <c r="BG474" s="66">
        <f t="shared" si="128"/>
        <v>647.50071648494861</v>
      </c>
      <c r="BH474" s="66">
        <f t="shared" si="129"/>
        <v>42.945974111388551</v>
      </c>
      <c r="BI474" s="66">
        <f t="shared" si="130"/>
        <v>0</v>
      </c>
      <c r="BJ474" s="66">
        <f t="shared" si="131"/>
        <v>40.598327586206899</v>
      </c>
      <c r="BK474" s="66">
        <f t="shared" si="132"/>
        <v>54.731568965517241</v>
      </c>
      <c r="BL474" s="66">
        <f t="shared" si="133"/>
        <v>138.27583618035408</v>
      </c>
      <c r="BM474" s="207">
        <f t="shared" si="135"/>
        <v>39861.979999999996</v>
      </c>
    </row>
    <row r="475" spans="1:65" x14ac:dyDescent="0.35">
      <c r="A475" s="1">
        <v>648</v>
      </c>
      <c r="B475">
        <v>58</v>
      </c>
      <c r="C475" t="s">
        <v>37</v>
      </c>
      <c r="D475" t="s">
        <v>1688</v>
      </c>
      <c r="E475" s="6" t="s">
        <v>1104</v>
      </c>
      <c r="F475" s="7" t="s">
        <v>1105</v>
      </c>
      <c r="G475" s="6">
        <v>-22.74</v>
      </c>
      <c r="H475" s="6">
        <v>-45.59</v>
      </c>
      <c r="I475" s="6">
        <v>1642</v>
      </c>
      <c r="J475" s="8">
        <v>3495.45982983364</v>
      </c>
      <c r="K475" t="s">
        <v>1166</v>
      </c>
      <c r="L475" t="s">
        <v>1062</v>
      </c>
      <c r="M475">
        <v>600</v>
      </c>
      <c r="N475">
        <v>600</v>
      </c>
      <c r="O475">
        <v>207.23</v>
      </c>
      <c r="P475">
        <v>9451.1299999999992</v>
      </c>
      <c r="Q475">
        <v>18875.330000000002</v>
      </c>
      <c r="R475">
        <v>5265.2</v>
      </c>
      <c r="S475">
        <v>34606.78</v>
      </c>
      <c r="T475">
        <v>0</v>
      </c>
      <c r="U475">
        <v>4744.55</v>
      </c>
      <c r="V475">
        <v>0</v>
      </c>
      <c r="W475" s="181">
        <f t="shared" si="119"/>
        <v>14195.68</v>
      </c>
      <c r="X475" s="181">
        <f t="shared" si="120"/>
        <v>23.659466666666667</v>
      </c>
      <c r="Y475" s="174">
        <v>73150.2</v>
      </c>
      <c r="Z475" s="181">
        <f t="shared" si="121"/>
        <v>121.917</v>
      </c>
      <c r="AA475" s="174">
        <v>0.2832938255807913</v>
      </c>
      <c r="AB475" s="174">
        <v>12.9201697329604</v>
      </c>
      <c r="AC475" s="174">
        <v>25.803524802392889</v>
      </c>
      <c r="AD475" s="174">
        <v>7.19779303405869</v>
      </c>
      <c r="AE475" s="174">
        <v>47.309207630327741</v>
      </c>
      <c r="AF475">
        <v>0</v>
      </c>
      <c r="AG475" s="106">
        <v>6.4860383156847146</v>
      </c>
      <c r="AH475" s="106">
        <v>0</v>
      </c>
      <c r="AI475" s="106">
        <v>100</v>
      </c>
      <c r="AJ475">
        <v>40.229999999999997</v>
      </c>
      <c r="AK475">
        <v>24</v>
      </c>
      <c r="AL475">
        <v>57.68</v>
      </c>
      <c r="AM475">
        <v>121.92</v>
      </c>
      <c r="AN475" t="s">
        <v>1063</v>
      </c>
      <c r="AO475">
        <v>9.9</v>
      </c>
      <c r="AP475">
        <v>8.33</v>
      </c>
      <c r="AQ475">
        <v>12.806699999999999</v>
      </c>
      <c r="AR475" t="s">
        <v>1071</v>
      </c>
      <c r="AS475" t="s">
        <v>1074</v>
      </c>
      <c r="AT475" t="s">
        <v>1076</v>
      </c>
      <c r="AU475" t="s">
        <v>1078</v>
      </c>
      <c r="AV475" t="s">
        <v>1082</v>
      </c>
      <c r="AW475" t="s">
        <v>1083</v>
      </c>
      <c r="AX475" s="65">
        <f t="shared" si="134"/>
        <v>583.5</v>
      </c>
      <c r="AY475" s="65">
        <v>2862.47</v>
      </c>
      <c r="AZ475" s="106">
        <v>592.31580364951026</v>
      </c>
      <c r="BA475" s="65">
        <f t="shared" si="122"/>
        <v>4038.2858036495099</v>
      </c>
      <c r="BB475" s="65">
        <f t="shared" si="123"/>
        <v>13603.364196350491</v>
      </c>
      <c r="BC475" s="65">
        <f t="shared" si="124"/>
        <v>207.23</v>
      </c>
      <c r="BD475" s="65">
        <f t="shared" si="125"/>
        <v>23557.030000000002</v>
      </c>
      <c r="BE475" s="65">
        <f t="shared" si="126"/>
        <v>31744.309999999998</v>
      </c>
      <c r="BF475" s="65">
        <f t="shared" si="127"/>
        <v>69111.914196350481</v>
      </c>
      <c r="BG475" s="66">
        <f t="shared" si="128"/>
        <v>576.89797194993002</v>
      </c>
      <c r="BH475" s="66">
        <f t="shared" si="129"/>
        <v>23.454076200604295</v>
      </c>
      <c r="BI475" s="66">
        <f t="shared" si="130"/>
        <v>0.34538333333333332</v>
      </c>
      <c r="BJ475" s="66">
        <f t="shared" si="131"/>
        <v>40.615568965517248</v>
      </c>
      <c r="BK475" s="66">
        <f t="shared" si="132"/>
        <v>54.731568965517241</v>
      </c>
      <c r="BL475" s="66">
        <f t="shared" si="133"/>
        <v>119.15847275232842</v>
      </c>
      <c r="BM475" s="207">
        <f t="shared" si="135"/>
        <v>39871.979999999996</v>
      </c>
    </row>
    <row r="476" spans="1:65" x14ac:dyDescent="0.35">
      <c r="A476" s="1">
        <v>649</v>
      </c>
      <c r="B476">
        <v>58</v>
      </c>
      <c r="C476" t="s">
        <v>37</v>
      </c>
      <c r="D476" t="s">
        <v>1689</v>
      </c>
      <c r="E476" s="6" t="s">
        <v>1104</v>
      </c>
      <c r="F476" s="7" t="s">
        <v>1106</v>
      </c>
      <c r="G476" s="6">
        <v>-23.85</v>
      </c>
      <c r="H476" s="6">
        <v>-46.64</v>
      </c>
      <c r="I476" s="6">
        <v>792</v>
      </c>
      <c r="J476" s="8">
        <v>14172.2970393051</v>
      </c>
      <c r="K476" t="s">
        <v>1166</v>
      </c>
      <c r="L476" t="s">
        <v>1062</v>
      </c>
      <c r="M476">
        <v>600</v>
      </c>
      <c r="N476">
        <v>600</v>
      </c>
      <c r="O476">
        <v>38.44</v>
      </c>
      <c r="P476">
        <v>12995.09</v>
      </c>
      <c r="Q476">
        <v>18875.330000000002</v>
      </c>
      <c r="R476">
        <v>5266.4</v>
      </c>
      <c r="S476">
        <v>34606.78</v>
      </c>
      <c r="T476">
        <v>0</v>
      </c>
      <c r="U476">
        <v>4744.55</v>
      </c>
      <c r="V476">
        <v>0</v>
      </c>
      <c r="W476" s="181">
        <f t="shared" si="119"/>
        <v>17739.64</v>
      </c>
      <c r="X476" s="181">
        <f t="shared" si="120"/>
        <v>29.566066666666664</v>
      </c>
      <c r="Y476" s="174">
        <v>76526.58</v>
      </c>
      <c r="Z476" s="181">
        <f t="shared" si="121"/>
        <v>127.54430000000001</v>
      </c>
      <c r="AA476" s="174">
        <v>5.0230913233023082E-2</v>
      </c>
      <c r="AB476" s="174">
        <v>16.981145635934599</v>
      </c>
      <c r="AC476" s="174">
        <v>24.665064086229911</v>
      </c>
      <c r="AD476" s="174">
        <v>6.8817919211860756</v>
      </c>
      <c r="AE476" s="174">
        <v>45.221908518582687</v>
      </c>
      <c r="AF476">
        <v>0</v>
      </c>
      <c r="AG476" s="106">
        <v>6.1998719921888581</v>
      </c>
      <c r="AH476" s="106">
        <v>0</v>
      </c>
      <c r="AI476" s="106">
        <v>100</v>
      </c>
      <c r="AJ476">
        <v>40.24</v>
      </c>
      <c r="AK476">
        <v>29.63</v>
      </c>
      <c r="AL476">
        <v>57.68</v>
      </c>
      <c r="AM476">
        <v>127.54</v>
      </c>
      <c r="AN476" t="s">
        <v>1064</v>
      </c>
      <c r="AO476">
        <v>9.9</v>
      </c>
      <c r="AP476">
        <v>8.33</v>
      </c>
      <c r="AQ476">
        <v>12.806699999999999</v>
      </c>
      <c r="AR476" t="s">
        <v>1071</v>
      </c>
      <c r="AS476" t="s">
        <v>1074</v>
      </c>
      <c r="AT476" t="s">
        <v>1076</v>
      </c>
      <c r="AU476" t="s">
        <v>1078</v>
      </c>
      <c r="AV476" t="s">
        <v>1082</v>
      </c>
      <c r="AW476" t="s">
        <v>1083</v>
      </c>
      <c r="AX476" s="65">
        <f t="shared" si="134"/>
        <v>583.5</v>
      </c>
      <c r="AY476" s="65">
        <v>2862.47</v>
      </c>
      <c r="AZ476" s="106">
        <v>762.69340757501311</v>
      </c>
      <c r="BA476" s="65">
        <f t="shared" si="122"/>
        <v>4208.6634075750135</v>
      </c>
      <c r="BB476" s="65">
        <f t="shared" si="123"/>
        <v>16976.946592424985</v>
      </c>
      <c r="BC476" s="65">
        <f t="shared" si="124"/>
        <v>38.44</v>
      </c>
      <c r="BD476" s="65">
        <f t="shared" si="125"/>
        <v>23558.230000000003</v>
      </c>
      <c r="BE476" s="65">
        <f t="shared" si="126"/>
        <v>31744.309999999998</v>
      </c>
      <c r="BF476" s="65">
        <f t="shared" si="127"/>
        <v>72317.916592424983</v>
      </c>
      <c r="BG476" s="66">
        <f t="shared" si="128"/>
        <v>601.23762965357332</v>
      </c>
      <c r="BH476" s="66">
        <f t="shared" si="129"/>
        <v>29.270597573146528</v>
      </c>
      <c r="BI476" s="66">
        <f t="shared" si="130"/>
        <v>6.4066666666666661E-2</v>
      </c>
      <c r="BJ476" s="66">
        <f t="shared" si="131"/>
        <v>40.617637931034487</v>
      </c>
      <c r="BK476" s="66">
        <f t="shared" si="132"/>
        <v>54.731568965517241</v>
      </c>
      <c r="BL476" s="66">
        <f t="shared" si="133"/>
        <v>124.6860630903879</v>
      </c>
      <c r="BM476" s="207">
        <f t="shared" si="135"/>
        <v>39873.18</v>
      </c>
    </row>
    <row r="477" spans="1:65" x14ac:dyDescent="0.35">
      <c r="A477" s="1">
        <v>650</v>
      </c>
      <c r="B477">
        <v>58</v>
      </c>
      <c r="C477" t="s">
        <v>37</v>
      </c>
      <c r="D477" t="s">
        <v>1690</v>
      </c>
      <c r="E477" s="6" t="s">
        <v>1107</v>
      </c>
      <c r="F477" s="7" t="s">
        <v>1108</v>
      </c>
      <c r="G477" s="6">
        <v>-30.03</v>
      </c>
      <c r="H477" s="6">
        <v>-51.23</v>
      </c>
      <c r="I477" s="6">
        <v>47</v>
      </c>
      <c r="J477" s="8">
        <v>23954.0527728093</v>
      </c>
      <c r="K477" t="s">
        <v>1166</v>
      </c>
      <c r="L477" t="s">
        <v>1062</v>
      </c>
      <c r="M477">
        <v>600</v>
      </c>
      <c r="N477">
        <v>600</v>
      </c>
      <c r="O477">
        <v>79.459999999999994</v>
      </c>
      <c r="P477">
        <v>14386.85</v>
      </c>
      <c r="Q477">
        <v>18875.330000000002</v>
      </c>
      <c r="R477">
        <v>5272.4</v>
      </c>
      <c r="S477">
        <v>34606.78</v>
      </c>
      <c r="T477">
        <v>0</v>
      </c>
      <c r="U477">
        <v>4744.55</v>
      </c>
      <c r="V477">
        <v>0</v>
      </c>
      <c r="W477" s="181">
        <f t="shared" si="119"/>
        <v>19131.400000000001</v>
      </c>
      <c r="X477" s="181">
        <f t="shared" si="120"/>
        <v>31.885666666666669</v>
      </c>
      <c r="Y477" s="174">
        <v>77965.350000000006</v>
      </c>
      <c r="Z477" s="181">
        <f t="shared" si="121"/>
        <v>129.94225</v>
      </c>
      <c r="AA477" s="174">
        <v>0.10191706957000771</v>
      </c>
      <c r="AB477" s="174">
        <v>18.45287682284502</v>
      </c>
      <c r="AC477" s="174">
        <v>24.209895806278041</v>
      </c>
      <c r="AD477" s="174">
        <v>6.7624912861931614</v>
      </c>
      <c r="AE477" s="174">
        <v>44.387384908808848</v>
      </c>
      <c r="AF477">
        <v>0</v>
      </c>
      <c r="AG477" s="106">
        <v>6.0854597587261523</v>
      </c>
      <c r="AH477" s="106">
        <v>0</v>
      </c>
      <c r="AI477" s="106">
        <v>100</v>
      </c>
      <c r="AJ477">
        <v>40.25</v>
      </c>
      <c r="AK477">
        <v>32.020000000000003</v>
      </c>
      <c r="AL477">
        <v>57.68</v>
      </c>
      <c r="AM477">
        <v>129.94</v>
      </c>
      <c r="AN477" t="s">
        <v>1065</v>
      </c>
      <c r="AO477">
        <v>9.9</v>
      </c>
      <c r="AP477">
        <v>8.33</v>
      </c>
      <c r="AQ477">
        <v>12.806699999999999</v>
      </c>
      <c r="AR477" t="s">
        <v>1071</v>
      </c>
      <c r="AS477" t="s">
        <v>1074</v>
      </c>
      <c r="AT477" t="s">
        <v>1076</v>
      </c>
      <c r="AU477" t="s">
        <v>1078</v>
      </c>
      <c r="AV477" t="s">
        <v>1082</v>
      </c>
      <c r="AW477" t="s">
        <v>1083</v>
      </c>
      <c r="AX477" s="65">
        <f t="shared" si="134"/>
        <v>583.5</v>
      </c>
      <c r="AY477" s="65">
        <v>2862.47</v>
      </c>
      <c r="AZ477" s="106">
        <v>799.62422549939924</v>
      </c>
      <c r="BA477" s="65">
        <f t="shared" si="122"/>
        <v>4245.5942254993988</v>
      </c>
      <c r="BB477" s="65">
        <f t="shared" si="123"/>
        <v>18331.775774500602</v>
      </c>
      <c r="BC477" s="65">
        <f t="shared" si="124"/>
        <v>79.459999999999994</v>
      </c>
      <c r="BD477" s="65">
        <f t="shared" si="125"/>
        <v>23564.230000000003</v>
      </c>
      <c r="BE477" s="65">
        <f t="shared" si="126"/>
        <v>31744.309999999998</v>
      </c>
      <c r="BF477" s="65">
        <f t="shared" si="127"/>
        <v>73719.755774500605</v>
      </c>
      <c r="BG477" s="66">
        <f t="shared" si="128"/>
        <v>606.51346078562835</v>
      </c>
      <c r="BH477" s="66">
        <f t="shared" si="129"/>
        <v>31.60650995603552</v>
      </c>
      <c r="BI477" s="66">
        <f t="shared" si="130"/>
        <v>0.13243333333333332</v>
      </c>
      <c r="BJ477" s="66">
        <f t="shared" si="131"/>
        <v>40.627982758620696</v>
      </c>
      <c r="BK477" s="66">
        <f t="shared" si="132"/>
        <v>54.731568965517241</v>
      </c>
      <c r="BL477" s="66">
        <f t="shared" si="133"/>
        <v>127.10302719741483</v>
      </c>
      <c r="BM477" s="207">
        <f t="shared" si="135"/>
        <v>39879.18</v>
      </c>
    </row>
    <row r="478" spans="1:65" x14ac:dyDescent="0.35">
      <c r="A478" s="1">
        <v>651</v>
      </c>
      <c r="B478">
        <v>58</v>
      </c>
      <c r="C478" t="s">
        <v>37</v>
      </c>
      <c r="D478" t="s">
        <v>1691</v>
      </c>
      <c r="E478" s="6" t="s">
        <v>1109</v>
      </c>
      <c r="F478" s="7" t="s">
        <v>1110</v>
      </c>
      <c r="G478" s="6">
        <v>-15.37</v>
      </c>
      <c r="H478" s="6">
        <v>-48.78</v>
      </c>
      <c r="I478" s="6">
        <v>770</v>
      </c>
      <c r="J478" s="8">
        <v>31081.371963744201</v>
      </c>
      <c r="K478" t="s">
        <v>1166</v>
      </c>
      <c r="L478" t="s">
        <v>1062</v>
      </c>
      <c r="M478">
        <v>600</v>
      </c>
      <c r="N478">
        <v>600</v>
      </c>
      <c r="O478">
        <v>0</v>
      </c>
      <c r="P478">
        <v>19814</v>
      </c>
      <c r="Q478">
        <v>18875.330000000002</v>
      </c>
      <c r="R478">
        <v>5266.4</v>
      </c>
      <c r="S478">
        <v>34606.78</v>
      </c>
      <c r="T478">
        <v>0</v>
      </c>
      <c r="U478">
        <v>4744.55</v>
      </c>
      <c r="V478">
        <v>0</v>
      </c>
      <c r="W478" s="181">
        <f t="shared" si="119"/>
        <v>24558.55</v>
      </c>
      <c r="X478" s="181">
        <f t="shared" si="120"/>
        <v>40.930916666666668</v>
      </c>
      <c r="Y478" s="174">
        <v>83307.05</v>
      </c>
      <c r="Z478" s="181">
        <f t="shared" si="121"/>
        <v>138.84508333333335</v>
      </c>
      <c r="AA478" s="174">
        <v>0</v>
      </c>
      <c r="AB478" s="174">
        <v>23.784301568714771</v>
      </c>
      <c r="AC478" s="174">
        <v>22.65754218880635</v>
      </c>
      <c r="AD478" s="174">
        <v>6.3216738559341614</v>
      </c>
      <c r="AE478" s="174">
        <v>41.541238106498781</v>
      </c>
      <c r="AF478">
        <v>0</v>
      </c>
      <c r="AG478" s="106">
        <v>5.6952562838319203</v>
      </c>
      <c r="AH478" s="106">
        <v>0</v>
      </c>
      <c r="AI478" s="106">
        <v>100</v>
      </c>
      <c r="AJ478">
        <v>40.24</v>
      </c>
      <c r="AK478">
        <v>40.93</v>
      </c>
      <c r="AL478">
        <v>57.68</v>
      </c>
      <c r="AM478">
        <v>138.85</v>
      </c>
      <c r="AN478" t="s">
        <v>1066</v>
      </c>
      <c r="AO478">
        <v>9.9</v>
      </c>
      <c r="AP478">
        <v>8.33</v>
      </c>
      <c r="AQ478">
        <v>12.806699999999999</v>
      </c>
      <c r="AR478" t="s">
        <v>1071</v>
      </c>
      <c r="AS478" t="s">
        <v>1074</v>
      </c>
      <c r="AT478" t="s">
        <v>1076</v>
      </c>
      <c r="AU478" t="s">
        <v>1078</v>
      </c>
      <c r="AV478" t="s">
        <v>1082</v>
      </c>
      <c r="AW478" t="s">
        <v>1083</v>
      </c>
      <c r="AX478" s="65">
        <f t="shared" si="134"/>
        <v>583.5</v>
      </c>
      <c r="AY478" s="65">
        <v>2862.47</v>
      </c>
      <c r="AZ478" s="106">
        <v>989.78524492221572</v>
      </c>
      <c r="BA478" s="65">
        <f t="shared" si="122"/>
        <v>4435.7552449222158</v>
      </c>
      <c r="BB478" s="65">
        <f t="shared" si="123"/>
        <v>23568.764755077784</v>
      </c>
      <c r="BC478" s="65">
        <f t="shared" si="124"/>
        <v>0</v>
      </c>
      <c r="BD478" s="65">
        <f t="shared" si="125"/>
        <v>23558.230000000003</v>
      </c>
      <c r="BE478" s="65">
        <f t="shared" si="126"/>
        <v>31744.309999999998</v>
      </c>
      <c r="BF478" s="65">
        <f t="shared" si="127"/>
        <v>78871.29475507779</v>
      </c>
      <c r="BG478" s="66">
        <f t="shared" si="128"/>
        <v>633.67932070317363</v>
      </c>
      <c r="BH478" s="66">
        <f t="shared" si="129"/>
        <v>40.635801301858251</v>
      </c>
      <c r="BI478" s="66">
        <f t="shared" si="130"/>
        <v>0</v>
      </c>
      <c r="BJ478" s="66">
        <f t="shared" si="131"/>
        <v>40.617637931034487</v>
      </c>
      <c r="BK478" s="66">
        <f t="shared" si="132"/>
        <v>54.731568965517241</v>
      </c>
      <c r="BL478" s="66">
        <f t="shared" si="133"/>
        <v>135.98499095703067</v>
      </c>
      <c r="BM478" s="207">
        <f t="shared" si="135"/>
        <v>39873.18</v>
      </c>
    </row>
    <row r="479" spans="1:65" x14ac:dyDescent="0.35">
      <c r="A479" s="1">
        <v>652</v>
      </c>
      <c r="B479">
        <v>58</v>
      </c>
      <c r="C479" t="s">
        <v>37</v>
      </c>
      <c r="D479" t="s">
        <v>1692</v>
      </c>
      <c r="E479" s="6" t="s">
        <v>1111</v>
      </c>
      <c r="F479" s="7" t="s">
        <v>1112</v>
      </c>
      <c r="G479" s="6">
        <v>-22.86</v>
      </c>
      <c r="H479" s="6">
        <v>-43.41</v>
      </c>
      <c r="I479" s="6">
        <v>45</v>
      </c>
      <c r="J479" s="8">
        <v>45016.2336447989</v>
      </c>
      <c r="K479" t="s">
        <v>1166</v>
      </c>
      <c r="L479" t="s">
        <v>1062</v>
      </c>
      <c r="M479">
        <v>600</v>
      </c>
      <c r="N479">
        <v>600</v>
      </c>
      <c r="O479">
        <v>0</v>
      </c>
      <c r="P479">
        <v>19080.599999999999</v>
      </c>
      <c r="Q479">
        <v>18875.330000000002</v>
      </c>
      <c r="R479">
        <v>5262.4</v>
      </c>
      <c r="S479">
        <v>34606.78</v>
      </c>
      <c r="T479">
        <v>0</v>
      </c>
      <c r="U479">
        <v>4744.55</v>
      </c>
      <c r="V479">
        <v>0</v>
      </c>
      <c r="W479" s="181">
        <f t="shared" si="119"/>
        <v>23825.149999999998</v>
      </c>
      <c r="X479" s="181">
        <f t="shared" si="120"/>
        <v>39.70858333333333</v>
      </c>
      <c r="Y479" s="174">
        <v>82569.649999999994</v>
      </c>
      <c r="Z479" s="181">
        <f t="shared" si="121"/>
        <v>137.61608333333334</v>
      </c>
      <c r="AA479" s="174">
        <v>0</v>
      </c>
      <c r="AB479" s="174">
        <v>23.108490831679681</v>
      </c>
      <c r="AC479" s="174">
        <v>22.859888591025889</v>
      </c>
      <c r="AD479" s="174">
        <v>6.3732860681860712</v>
      </c>
      <c r="AE479" s="174">
        <v>41.91222804020606</v>
      </c>
      <c r="AF479">
        <v>0</v>
      </c>
      <c r="AG479" s="106">
        <v>5.7461185798898269</v>
      </c>
      <c r="AH479" s="106">
        <v>0</v>
      </c>
      <c r="AI479" s="106">
        <v>100</v>
      </c>
      <c r="AJ479">
        <v>40.229999999999997</v>
      </c>
      <c r="AK479">
        <v>39.71</v>
      </c>
      <c r="AL479">
        <v>57.68</v>
      </c>
      <c r="AM479">
        <v>137.62</v>
      </c>
      <c r="AN479" t="s">
        <v>1067</v>
      </c>
      <c r="AO479">
        <v>9.9</v>
      </c>
      <c r="AP479">
        <v>8.33</v>
      </c>
      <c r="AQ479">
        <v>12.806699999999999</v>
      </c>
      <c r="AR479" t="s">
        <v>1071</v>
      </c>
      <c r="AS479" t="s">
        <v>1074</v>
      </c>
      <c r="AT479" t="s">
        <v>1076</v>
      </c>
      <c r="AU479" t="s">
        <v>1078</v>
      </c>
      <c r="AV479" t="s">
        <v>1082</v>
      </c>
      <c r="AW479" t="s">
        <v>1083</v>
      </c>
      <c r="AX479" s="65">
        <f t="shared" si="134"/>
        <v>583.5</v>
      </c>
      <c r="AY479" s="65">
        <v>2862.47</v>
      </c>
      <c r="AZ479" s="106">
        <v>974.20024807729078</v>
      </c>
      <c r="BA479" s="65">
        <f t="shared" si="122"/>
        <v>4420.170248077291</v>
      </c>
      <c r="BB479" s="65">
        <f t="shared" si="123"/>
        <v>22850.949751922708</v>
      </c>
      <c r="BC479" s="65">
        <f t="shared" si="124"/>
        <v>0</v>
      </c>
      <c r="BD479" s="65">
        <f t="shared" si="125"/>
        <v>23554.230000000003</v>
      </c>
      <c r="BE479" s="65">
        <f t="shared" si="126"/>
        <v>31744.309999999998</v>
      </c>
      <c r="BF479" s="65">
        <f t="shared" si="127"/>
        <v>78149.4797519227</v>
      </c>
      <c r="BG479" s="66">
        <f t="shared" si="128"/>
        <v>631.4528925824701</v>
      </c>
      <c r="BH479" s="66">
        <f t="shared" si="129"/>
        <v>39.398189227452946</v>
      </c>
      <c r="BI479" s="66">
        <f t="shared" si="130"/>
        <v>0</v>
      </c>
      <c r="BJ479" s="66">
        <f t="shared" si="131"/>
        <v>40.610741379310348</v>
      </c>
      <c r="BK479" s="66">
        <f t="shared" si="132"/>
        <v>54.731568965517241</v>
      </c>
      <c r="BL479" s="66">
        <f t="shared" si="133"/>
        <v>134.74048233090122</v>
      </c>
      <c r="BM479" s="207">
        <f t="shared" si="135"/>
        <v>39869.18</v>
      </c>
    </row>
    <row r="480" spans="1:65" x14ac:dyDescent="0.35">
      <c r="A480" s="1">
        <v>653</v>
      </c>
      <c r="B480">
        <v>58</v>
      </c>
      <c r="C480" t="s">
        <v>37</v>
      </c>
      <c r="D480" t="s">
        <v>1693</v>
      </c>
      <c r="E480" s="6" t="s">
        <v>1113</v>
      </c>
      <c r="F480" s="7" t="s">
        <v>1114</v>
      </c>
      <c r="G480" s="6">
        <v>-20.32</v>
      </c>
      <c r="H480" s="6">
        <v>-40.340000000000003</v>
      </c>
      <c r="I480" s="6">
        <v>9</v>
      </c>
      <c r="J480" s="8">
        <v>54061.366139626101</v>
      </c>
      <c r="K480" t="s">
        <v>1166</v>
      </c>
      <c r="L480" t="s">
        <v>1062</v>
      </c>
      <c r="M480">
        <v>600</v>
      </c>
      <c r="N480">
        <v>600</v>
      </c>
      <c r="O480">
        <v>0</v>
      </c>
      <c r="P480">
        <v>20743.45</v>
      </c>
      <c r="Q480">
        <v>18875.330000000002</v>
      </c>
      <c r="R480">
        <v>5264.2</v>
      </c>
      <c r="S480">
        <v>34606.78</v>
      </c>
      <c r="T480">
        <v>0</v>
      </c>
      <c r="U480">
        <v>4744.55</v>
      </c>
      <c r="V480">
        <v>0</v>
      </c>
      <c r="W480" s="181">
        <f t="shared" si="119"/>
        <v>25488</v>
      </c>
      <c r="X480" s="181">
        <f t="shared" si="120"/>
        <v>42.48</v>
      </c>
      <c r="Y480" s="174">
        <v>84234.3</v>
      </c>
      <c r="Z480" s="181">
        <f t="shared" si="121"/>
        <v>140.3905</v>
      </c>
      <c r="AA480" s="174">
        <v>0</v>
      </c>
      <c r="AB480" s="174">
        <v>24.62589467710897</v>
      </c>
      <c r="AC480" s="174">
        <v>22.40812828028487</v>
      </c>
      <c r="AD480" s="174">
        <v>6.2494731955984673</v>
      </c>
      <c r="AE480" s="174">
        <v>41.083952736593048</v>
      </c>
      <c r="AF480">
        <v>0</v>
      </c>
      <c r="AG480" s="106">
        <v>5.6325629820631269</v>
      </c>
      <c r="AH480" s="106">
        <v>0</v>
      </c>
      <c r="AI480" s="106">
        <v>100</v>
      </c>
      <c r="AJ480">
        <v>40.229999999999997</v>
      </c>
      <c r="AK480">
        <v>42.48</v>
      </c>
      <c r="AL480">
        <v>57.68</v>
      </c>
      <c r="AM480">
        <v>140.38999999999999</v>
      </c>
      <c r="AN480" t="s">
        <v>1068</v>
      </c>
      <c r="AO480">
        <v>9.9</v>
      </c>
      <c r="AP480">
        <v>8.33</v>
      </c>
      <c r="AQ480">
        <v>12.806699999999999</v>
      </c>
      <c r="AR480" t="s">
        <v>1071</v>
      </c>
      <c r="AS480" t="s">
        <v>1074</v>
      </c>
      <c r="AT480" t="s">
        <v>1076</v>
      </c>
      <c r="AU480" t="s">
        <v>1078</v>
      </c>
      <c r="AV480" t="s">
        <v>1082</v>
      </c>
      <c r="AW480" t="s">
        <v>1083</v>
      </c>
      <c r="AX480" s="65">
        <f t="shared" si="134"/>
        <v>583.5</v>
      </c>
      <c r="AY480" s="65">
        <v>2862.47</v>
      </c>
      <c r="AZ480" s="106">
        <v>1019.5442514895631</v>
      </c>
      <c r="BA480" s="65">
        <f t="shared" si="122"/>
        <v>4465.5142514895633</v>
      </c>
      <c r="BB480" s="65">
        <f t="shared" si="123"/>
        <v>24468.455748510438</v>
      </c>
      <c r="BC480" s="65">
        <f t="shared" si="124"/>
        <v>0</v>
      </c>
      <c r="BD480" s="65">
        <f t="shared" si="125"/>
        <v>23556.030000000002</v>
      </c>
      <c r="BE480" s="65">
        <f t="shared" si="126"/>
        <v>31744.309999999998</v>
      </c>
      <c r="BF480" s="65">
        <f t="shared" si="127"/>
        <v>79768.785748510447</v>
      </c>
      <c r="BG480" s="66">
        <f t="shared" si="128"/>
        <v>637.93060735565189</v>
      </c>
      <c r="BH480" s="66">
        <f t="shared" si="129"/>
        <v>42.18699266984558</v>
      </c>
      <c r="BI480" s="66">
        <f t="shared" si="130"/>
        <v>0</v>
      </c>
      <c r="BJ480" s="66">
        <f t="shared" si="131"/>
        <v>40.613844827586213</v>
      </c>
      <c r="BK480" s="66">
        <f t="shared" si="132"/>
        <v>54.731568965517241</v>
      </c>
      <c r="BL480" s="66">
        <f t="shared" si="133"/>
        <v>137.53238922156973</v>
      </c>
      <c r="BM480" s="207">
        <f t="shared" si="135"/>
        <v>39870.979999999996</v>
      </c>
    </row>
    <row r="481" spans="1:65" x14ac:dyDescent="0.35">
      <c r="A481" s="1">
        <v>654</v>
      </c>
      <c r="B481">
        <v>58</v>
      </c>
      <c r="C481" t="s">
        <v>37</v>
      </c>
      <c r="D481" t="s">
        <v>1694</v>
      </c>
      <c r="E481" s="6" t="s">
        <v>1115</v>
      </c>
      <c r="F481" s="7" t="s">
        <v>1116</v>
      </c>
      <c r="G481" s="6">
        <v>-8.0500000000000007</v>
      </c>
      <c r="H481" s="6">
        <v>-34.880000000000003</v>
      </c>
      <c r="I481" s="6">
        <v>10</v>
      </c>
      <c r="J481" s="8">
        <v>63550.072249703</v>
      </c>
      <c r="K481" t="s">
        <v>1166</v>
      </c>
      <c r="L481" t="s">
        <v>1062</v>
      </c>
      <c r="M481">
        <v>600</v>
      </c>
      <c r="N481">
        <v>600</v>
      </c>
      <c r="O481">
        <v>0</v>
      </c>
      <c r="P481">
        <v>22919.94</v>
      </c>
      <c r="Q481">
        <v>18875.330000000002</v>
      </c>
      <c r="R481">
        <v>5250.2</v>
      </c>
      <c r="S481">
        <v>34606.78</v>
      </c>
      <c r="T481">
        <v>0</v>
      </c>
      <c r="U481">
        <v>4744.55</v>
      </c>
      <c r="V481">
        <v>0</v>
      </c>
      <c r="W481" s="181">
        <f t="shared" si="119"/>
        <v>27664.489999999998</v>
      </c>
      <c r="X481" s="181">
        <f t="shared" si="120"/>
        <v>46.107483333333327</v>
      </c>
      <c r="Y481" s="174">
        <v>86396.79</v>
      </c>
      <c r="Z481" s="181">
        <f t="shared" si="121"/>
        <v>143.99464999999998</v>
      </c>
      <c r="AA481" s="174">
        <v>0</v>
      </c>
      <c r="AB481" s="174">
        <v>26.528693948004321</v>
      </c>
      <c r="AC481" s="174">
        <v>21.84725844559734</v>
      </c>
      <c r="AD481" s="174">
        <v>6.0768461420846771</v>
      </c>
      <c r="AE481" s="174">
        <v>40.055631696501678</v>
      </c>
      <c r="AF481">
        <v>0</v>
      </c>
      <c r="AG481" s="106">
        <v>5.4915813423160751</v>
      </c>
      <c r="AH481" s="106">
        <v>0</v>
      </c>
      <c r="AI481" s="106">
        <v>100</v>
      </c>
      <c r="AJ481">
        <v>40.21</v>
      </c>
      <c r="AK481">
        <v>46.11</v>
      </c>
      <c r="AL481">
        <v>57.68</v>
      </c>
      <c r="AM481">
        <v>143.99</v>
      </c>
      <c r="AN481" t="s">
        <v>1069</v>
      </c>
      <c r="AO481">
        <v>9.9</v>
      </c>
      <c r="AP481">
        <v>8.33</v>
      </c>
      <c r="AQ481">
        <v>12.806699999999999</v>
      </c>
      <c r="AR481" t="s">
        <v>1071</v>
      </c>
      <c r="AS481" t="s">
        <v>1074</v>
      </c>
      <c r="AT481" t="s">
        <v>1076</v>
      </c>
      <c r="AU481" t="s">
        <v>1078</v>
      </c>
      <c r="AV481" t="s">
        <v>1082</v>
      </c>
      <c r="AW481" t="s">
        <v>1083</v>
      </c>
      <c r="AX481" s="65">
        <f t="shared" si="134"/>
        <v>583.5</v>
      </c>
      <c r="AY481" s="65">
        <v>2862.47</v>
      </c>
      <c r="AZ481" s="106">
        <v>1108.2327415281243</v>
      </c>
      <c r="BA481" s="65">
        <f t="shared" si="122"/>
        <v>4554.2027415281245</v>
      </c>
      <c r="BB481" s="65">
        <f t="shared" si="123"/>
        <v>26556.257258471873</v>
      </c>
      <c r="BC481" s="65">
        <f t="shared" si="124"/>
        <v>0</v>
      </c>
      <c r="BD481" s="65">
        <f t="shared" si="125"/>
        <v>23542.030000000002</v>
      </c>
      <c r="BE481" s="65">
        <f t="shared" si="126"/>
        <v>31744.309999999998</v>
      </c>
      <c r="BF481" s="65">
        <f t="shared" si="127"/>
        <v>81842.587258471875</v>
      </c>
      <c r="BG481" s="66">
        <f t="shared" si="128"/>
        <v>650.60039164687498</v>
      </c>
      <c r="BH481" s="66">
        <f t="shared" si="129"/>
        <v>45.786650445641158</v>
      </c>
      <c r="BI481" s="66">
        <f t="shared" si="130"/>
        <v>0</v>
      </c>
      <c r="BJ481" s="66">
        <f t="shared" si="131"/>
        <v>40.589706896551725</v>
      </c>
      <c r="BK481" s="66">
        <f t="shared" si="132"/>
        <v>54.731568965517241</v>
      </c>
      <c r="BL481" s="66">
        <f t="shared" si="133"/>
        <v>141.10790906633082</v>
      </c>
      <c r="BM481" s="207">
        <f t="shared" si="135"/>
        <v>39856.979999999996</v>
      </c>
    </row>
    <row r="482" spans="1:65" x14ac:dyDescent="0.35">
      <c r="A482" s="1">
        <v>655</v>
      </c>
      <c r="B482">
        <v>58</v>
      </c>
      <c r="C482" t="s">
        <v>37</v>
      </c>
      <c r="D482" t="s">
        <v>1695</v>
      </c>
      <c r="E482" s="6" t="s">
        <v>1117</v>
      </c>
      <c r="F482" s="7" t="s">
        <v>1118</v>
      </c>
      <c r="G482" s="6">
        <v>-3.8</v>
      </c>
      <c r="H482" s="6">
        <v>-38.53</v>
      </c>
      <c r="I482" s="6">
        <v>41</v>
      </c>
      <c r="J482" s="8">
        <v>71394.000753582499</v>
      </c>
      <c r="K482" t="s">
        <v>1166</v>
      </c>
      <c r="L482" t="s">
        <v>1062</v>
      </c>
      <c r="M482">
        <v>600</v>
      </c>
      <c r="N482">
        <v>600</v>
      </c>
      <c r="O482">
        <v>0</v>
      </c>
      <c r="P482">
        <v>23096.44</v>
      </c>
      <c r="Q482">
        <v>18875.330000000002</v>
      </c>
      <c r="R482">
        <v>5255.2</v>
      </c>
      <c r="S482">
        <v>34606.78</v>
      </c>
      <c r="T482">
        <v>0</v>
      </c>
      <c r="U482">
        <v>4744.55</v>
      </c>
      <c r="V482">
        <v>0</v>
      </c>
      <c r="W482" s="181">
        <f t="shared" si="119"/>
        <v>27840.989999999998</v>
      </c>
      <c r="X482" s="181">
        <f t="shared" si="120"/>
        <v>46.401649999999997</v>
      </c>
      <c r="Y482" s="174">
        <v>86578.29</v>
      </c>
      <c r="Z482" s="181">
        <f t="shared" si="121"/>
        <v>144.29714999999999</v>
      </c>
      <c r="AA482" s="174">
        <v>0</v>
      </c>
      <c r="AB482" s="174">
        <v>26.676941759879991</v>
      </c>
      <c r="AC482" s="174">
        <v>21.801458541165459</v>
      </c>
      <c r="AD482" s="174">
        <v>6.069881953085468</v>
      </c>
      <c r="AE482" s="174">
        <v>39.97166033193772</v>
      </c>
      <c r="AF482">
        <v>0</v>
      </c>
      <c r="AG482" s="106">
        <v>5.4800689641710409</v>
      </c>
      <c r="AH482" s="106">
        <v>0</v>
      </c>
      <c r="AI482" s="106">
        <v>100</v>
      </c>
      <c r="AJ482">
        <v>40.22</v>
      </c>
      <c r="AK482">
        <v>46.4</v>
      </c>
      <c r="AL482">
        <v>57.68</v>
      </c>
      <c r="AM482">
        <v>144.30000000000001</v>
      </c>
      <c r="AN482" t="s">
        <v>1070</v>
      </c>
      <c r="AO482">
        <v>9.9</v>
      </c>
      <c r="AP482">
        <v>8.33</v>
      </c>
      <c r="AQ482">
        <v>12.806699999999999</v>
      </c>
      <c r="AR482" t="s">
        <v>1071</v>
      </c>
      <c r="AS482" t="s">
        <v>1074</v>
      </c>
      <c r="AT482" t="s">
        <v>1076</v>
      </c>
      <c r="AU482" t="s">
        <v>1078</v>
      </c>
      <c r="AV482" t="s">
        <v>1082</v>
      </c>
      <c r="AW482" t="s">
        <v>1083</v>
      </c>
      <c r="AX482" s="65">
        <f t="shared" si="134"/>
        <v>583.5</v>
      </c>
      <c r="AY482" s="65">
        <v>2862.47</v>
      </c>
      <c r="AZ482" s="106">
        <v>1091.8293815044549</v>
      </c>
      <c r="BA482" s="65">
        <f t="shared" si="122"/>
        <v>4537.7993815044547</v>
      </c>
      <c r="BB482" s="65">
        <f t="shared" si="123"/>
        <v>26749.160618495542</v>
      </c>
      <c r="BC482" s="65">
        <f t="shared" si="124"/>
        <v>0</v>
      </c>
      <c r="BD482" s="65">
        <f t="shared" si="125"/>
        <v>23547.030000000002</v>
      </c>
      <c r="BE482" s="65">
        <f t="shared" si="126"/>
        <v>31744.309999999998</v>
      </c>
      <c r="BF482" s="65">
        <f t="shared" si="127"/>
        <v>82040.490618495533</v>
      </c>
      <c r="BG482" s="66">
        <f t="shared" si="128"/>
        <v>648.2570545006364</v>
      </c>
      <c r="BH482" s="66">
        <f t="shared" si="129"/>
        <v>46.119242445681969</v>
      </c>
      <c r="BI482" s="66">
        <f t="shared" si="130"/>
        <v>0</v>
      </c>
      <c r="BJ482" s="66">
        <f t="shared" si="131"/>
        <v>40.598327586206899</v>
      </c>
      <c r="BK482" s="66">
        <f t="shared" si="132"/>
        <v>54.731568965517241</v>
      </c>
      <c r="BL482" s="66">
        <f t="shared" si="133"/>
        <v>141.44912175602678</v>
      </c>
      <c r="BM482" s="207">
        <f t="shared" si="135"/>
        <v>39861.979999999996</v>
      </c>
    </row>
    <row r="483" spans="1:65" x14ac:dyDescent="0.35">
      <c r="A483" s="1">
        <v>656</v>
      </c>
      <c r="B483">
        <v>59</v>
      </c>
      <c r="C483" t="s">
        <v>37</v>
      </c>
      <c r="D483" t="s">
        <v>1696</v>
      </c>
      <c r="E483" s="6" t="s">
        <v>1104</v>
      </c>
      <c r="F483" s="7" t="s">
        <v>1105</v>
      </c>
      <c r="G483" s="6">
        <v>-22.74</v>
      </c>
      <c r="H483" s="6">
        <v>-45.59</v>
      </c>
      <c r="I483" s="6">
        <v>1642</v>
      </c>
      <c r="J483" s="8">
        <v>3495.45982983364</v>
      </c>
      <c r="K483" t="s">
        <v>1166</v>
      </c>
      <c r="L483" t="s">
        <v>1062</v>
      </c>
      <c r="M483">
        <v>600</v>
      </c>
      <c r="N483">
        <v>600</v>
      </c>
      <c r="O483">
        <v>33.590000000000003</v>
      </c>
      <c r="P483">
        <v>11722.88</v>
      </c>
      <c r="Q483">
        <v>18875.330000000002</v>
      </c>
      <c r="R483">
        <v>5265.2</v>
      </c>
      <c r="S483">
        <v>34606.78</v>
      </c>
      <c r="T483">
        <v>0</v>
      </c>
      <c r="U483">
        <v>4462.05</v>
      </c>
      <c r="V483">
        <v>0</v>
      </c>
      <c r="W483" s="181">
        <f t="shared" si="119"/>
        <v>16184.93</v>
      </c>
      <c r="X483" s="181">
        <f t="shared" si="120"/>
        <v>26.974883333333334</v>
      </c>
      <c r="Y483" s="174">
        <v>74965.820000000007</v>
      </c>
      <c r="Z483" s="181">
        <f t="shared" si="121"/>
        <v>124.94303333333335</v>
      </c>
      <c r="AA483" s="174">
        <v>4.4807086749668053E-2</v>
      </c>
      <c r="AB483" s="174">
        <v>15.6376332573965</v>
      </c>
      <c r="AC483" s="174">
        <v>25.17858138549008</v>
      </c>
      <c r="AD483" s="174">
        <v>7.023467494919684</v>
      </c>
      <c r="AE483" s="174">
        <v>46.163411538751923</v>
      </c>
      <c r="AF483">
        <v>0</v>
      </c>
      <c r="AG483" s="106">
        <v>5.9521125761046827</v>
      </c>
      <c r="AH483" s="106">
        <v>0</v>
      </c>
      <c r="AI483" s="106">
        <v>100</v>
      </c>
      <c r="AJ483">
        <v>40.229999999999997</v>
      </c>
      <c r="AK483">
        <v>27.03</v>
      </c>
      <c r="AL483">
        <v>57.68</v>
      </c>
      <c r="AM483">
        <v>124.94</v>
      </c>
      <c r="AN483" t="s">
        <v>1063</v>
      </c>
      <c r="AO483">
        <v>9.9</v>
      </c>
      <c r="AP483">
        <v>8.33</v>
      </c>
      <c r="AQ483">
        <v>12.806699999999999</v>
      </c>
      <c r="AR483" t="s">
        <v>1071</v>
      </c>
      <c r="AS483" t="s">
        <v>1074</v>
      </c>
      <c r="AT483" t="s">
        <v>1076</v>
      </c>
      <c r="AU483" t="s">
        <v>1078</v>
      </c>
      <c r="AV483" t="s">
        <v>1082</v>
      </c>
      <c r="AW483" t="s">
        <v>1084</v>
      </c>
      <c r="AX483" s="65">
        <f t="shared" si="134"/>
        <v>583.5</v>
      </c>
      <c r="AY483" s="65">
        <v>2862.47</v>
      </c>
      <c r="AZ483" s="106">
        <v>607.32134682311312</v>
      </c>
      <c r="BA483" s="65">
        <f t="shared" si="122"/>
        <v>4053.2913468231127</v>
      </c>
      <c r="BB483" s="65">
        <f t="shared" si="123"/>
        <v>15577.608653176887</v>
      </c>
      <c r="BC483" s="65">
        <f t="shared" si="124"/>
        <v>33.590000000000003</v>
      </c>
      <c r="BD483" s="65">
        <f t="shared" si="125"/>
        <v>23557.030000000002</v>
      </c>
      <c r="BE483" s="65">
        <f t="shared" si="126"/>
        <v>31744.309999999998</v>
      </c>
      <c r="BF483" s="65">
        <f t="shared" si="127"/>
        <v>70912.528653176894</v>
      </c>
      <c r="BG483" s="66">
        <f t="shared" si="128"/>
        <v>579.04162097473034</v>
      </c>
      <c r="BH483" s="66">
        <f t="shared" si="129"/>
        <v>26.857945953753255</v>
      </c>
      <c r="BI483" s="66">
        <f t="shared" si="130"/>
        <v>5.5983333333333336E-2</v>
      </c>
      <c r="BJ483" s="66">
        <f t="shared" si="131"/>
        <v>40.615568965517248</v>
      </c>
      <c r="BK483" s="66">
        <f t="shared" si="132"/>
        <v>54.731568965517241</v>
      </c>
      <c r="BL483" s="66">
        <f t="shared" si="133"/>
        <v>122.26298043651188</v>
      </c>
      <c r="BM483" s="207">
        <f t="shared" si="135"/>
        <v>39871.979999999996</v>
      </c>
    </row>
    <row r="484" spans="1:65" x14ac:dyDescent="0.35">
      <c r="A484" s="1">
        <v>657</v>
      </c>
      <c r="B484">
        <v>59</v>
      </c>
      <c r="C484" t="s">
        <v>37</v>
      </c>
      <c r="D484" t="s">
        <v>1697</v>
      </c>
      <c r="E484" s="6" t="s">
        <v>1104</v>
      </c>
      <c r="F484" s="7" t="s">
        <v>1106</v>
      </c>
      <c r="G484" s="6">
        <v>-23.85</v>
      </c>
      <c r="H484" s="6">
        <v>-46.64</v>
      </c>
      <c r="I484" s="6">
        <v>792</v>
      </c>
      <c r="J484" s="8">
        <v>14172.2970393051</v>
      </c>
      <c r="K484" t="s">
        <v>1166</v>
      </c>
      <c r="L484" t="s">
        <v>1062</v>
      </c>
      <c r="M484">
        <v>600</v>
      </c>
      <c r="N484">
        <v>600</v>
      </c>
      <c r="O484">
        <v>0.89</v>
      </c>
      <c r="P484">
        <v>14532.46</v>
      </c>
      <c r="Q484">
        <v>18875.330000000002</v>
      </c>
      <c r="R484">
        <v>5266.4</v>
      </c>
      <c r="S484">
        <v>34606.78</v>
      </c>
      <c r="T484">
        <v>0</v>
      </c>
      <c r="U484">
        <v>4462.05</v>
      </c>
      <c r="V484">
        <v>0</v>
      </c>
      <c r="W484" s="181">
        <f t="shared" si="119"/>
        <v>18994.509999999998</v>
      </c>
      <c r="X484" s="181">
        <f t="shared" si="120"/>
        <v>31.657516666666663</v>
      </c>
      <c r="Y484" s="174">
        <v>77743.899999999994</v>
      </c>
      <c r="Z484" s="181">
        <f t="shared" si="121"/>
        <v>129.57316666666665</v>
      </c>
      <c r="AA484" s="174">
        <v>1.1447843496402931E-3</v>
      </c>
      <c r="AB484" s="174">
        <v>18.692733449183791</v>
      </c>
      <c r="AC484" s="174">
        <v>24.278856604826881</v>
      </c>
      <c r="AD484" s="174">
        <v>6.7740362909501588</v>
      </c>
      <c r="AE484" s="174">
        <v>44.513820376904171</v>
      </c>
      <c r="AF484">
        <v>0</v>
      </c>
      <c r="AG484" s="106">
        <v>5.7394213565308672</v>
      </c>
      <c r="AH484" s="106">
        <v>0</v>
      </c>
      <c r="AI484" s="106">
        <v>100</v>
      </c>
      <c r="AJ484">
        <v>40.24</v>
      </c>
      <c r="AK484">
        <v>31.66</v>
      </c>
      <c r="AL484">
        <v>57.68</v>
      </c>
      <c r="AM484">
        <v>129.57</v>
      </c>
      <c r="AN484" t="s">
        <v>1064</v>
      </c>
      <c r="AO484">
        <v>9.9</v>
      </c>
      <c r="AP484">
        <v>8.33</v>
      </c>
      <c r="AQ484">
        <v>12.806699999999999</v>
      </c>
      <c r="AR484" t="s">
        <v>1071</v>
      </c>
      <c r="AS484" t="s">
        <v>1074</v>
      </c>
      <c r="AT484" t="s">
        <v>1076</v>
      </c>
      <c r="AU484" t="s">
        <v>1078</v>
      </c>
      <c r="AV484" t="s">
        <v>1082</v>
      </c>
      <c r="AW484" t="s">
        <v>1084</v>
      </c>
      <c r="AX484" s="65">
        <f t="shared" si="134"/>
        <v>583.5</v>
      </c>
      <c r="AY484" s="65">
        <v>2862.47</v>
      </c>
      <c r="AZ484" s="106">
        <v>767.89649863456862</v>
      </c>
      <c r="BA484" s="65">
        <f t="shared" si="122"/>
        <v>4213.8664986345684</v>
      </c>
      <c r="BB484" s="65">
        <f t="shared" si="123"/>
        <v>18226.613501365431</v>
      </c>
      <c r="BC484" s="65">
        <f t="shared" si="124"/>
        <v>0.89</v>
      </c>
      <c r="BD484" s="65">
        <f t="shared" si="125"/>
        <v>23558.230000000003</v>
      </c>
      <c r="BE484" s="65">
        <f t="shared" si="126"/>
        <v>31744.309999999998</v>
      </c>
      <c r="BF484" s="65">
        <f t="shared" si="127"/>
        <v>73530.033501365426</v>
      </c>
      <c r="BG484" s="66">
        <f t="shared" si="128"/>
        <v>601.98092837636693</v>
      </c>
      <c r="BH484" s="66">
        <f t="shared" si="129"/>
        <v>31.425195692009364</v>
      </c>
      <c r="BI484" s="66">
        <f t="shared" si="130"/>
        <v>1.4833333333333332E-3</v>
      </c>
      <c r="BJ484" s="66">
        <f t="shared" si="131"/>
        <v>40.617637931034487</v>
      </c>
      <c r="BK484" s="66">
        <f t="shared" si="132"/>
        <v>54.731568965517241</v>
      </c>
      <c r="BL484" s="66">
        <f t="shared" si="133"/>
        <v>126.77591982994039</v>
      </c>
      <c r="BM484" s="207">
        <f t="shared" si="135"/>
        <v>39873.18</v>
      </c>
    </row>
    <row r="485" spans="1:65" x14ac:dyDescent="0.35">
      <c r="A485" s="1">
        <v>658</v>
      </c>
      <c r="B485">
        <v>59</v>
      </c>
      <c r="C485" t="s">
        <v>37</v>
      </c>
      <c r="D485" t="s">
        <v>1698</v>
      </c>
      <c r="E485" s="6" t="s">
        <v>1107</v>
      </c>
      <c r="F485" s="7" t="s">
        <v>1108</v>
      </c>
      <c r="G485" s="6">
        <v>-30.03</v>
      </c>
      <c r="H485" s="6">
        <v>-51.23</v>
      </c>
      <c r="I485" s="6">
        <v>47</v>
      </c>
      <c r="J485" s="8">
        <v>23954.0527728093</v>
      </c>
      <c r="K485" t="s">
        <v>1166</v>
      </c>
      <c r="L485" t="s">
        <v>1062</v>
      </c>
      <c r="M485">
        <v>600</v>
      </c>
      <c r="N485">
        <v>600</v>
      </c>
      <c r="O485">
        <v>4.46</v>
      </c>
      <c r="P485">
        <v>15488.4</v>
      </c>
      <c r="Q485">
        <v>18875.330000000002</v>
      </c>
      <c r="R485">
        <v>5272.4</v>
      </c>
      <c r="S485">
        <v>34606.78</v>
      </c>
      <c r="T485">
        <v>0</v>
      </c>
      <c r="U485">
        <v>4462.05</v>
      </c>
      <c r="V485">
        <v>0</v>
      </c>
      <c r="W485" s="181">
        <f t="shared" si="119"/>
        <v>19950.45</v>
      </c>
      <c r="X485" s="181">
        <f t="shared" si="120"/>
        <v>33.250750000000004</v>
      </c>
      <c r="Y485" s="174">
        <v>78709.399999999994</v>
      </c>
      <c r="Z485" s="181">
        <f t="shared" si="121"/>
        <v>131.18233333333333</v>
      </c>
      <c r="AA485" s="174">
        <v>5.6664134144079371E-3</v>
      </c>
      <c r="AB485" s="174">
        <v>19.67795460262688</v>
      </c>
      <c r="AC485" s="174">
        <v>23.98103657250596</v>
      </c>
      <c r="AD485" s="174">
        <v>6.6985645933014357</v>
      </c>
      <c r="AE485" s="174">
        <v>43.96778529629244</v>
      </c>
      <c r="AF485">
        <v>0</v>
      </c>
      <c r="AG485" s="106">
        <v>5.6690179317845146</v>
      </c>
      <c r="AH485" s="106">
        <v>0</v>
      </c>
      <c r="AI485" s="106">
        <v>100</v>
      </c>
      <c r="AJ485">
        <v>40.25</v>
      </c>
      <c r="AK485">
        <v>33.26</v>
      </c>
      <c r="AL485">
        <v>57.68</v>
      </c>
      <c r="AM485">
        <v>131.18</v>
      </c>
      <c r="AN485" t="s">
        <v>1065</v>
      </c>
      <c r="AO485">
        <v>9.9</v>
      </c>
      <c r="AP485">
        <v>8.33</v>
      </c>
      <c r="AQ485">
        <v>12.806699999999999</v>
      </c>
      <c r="AR485" t="s">
        <v>1071</v>
      </c>
      <c r="AS485" t="s">
        <v>1074</v>
      </c>
      <c r="AT485" t="s">
        <v>1076</v>
      </c>
      <c r="AU485" t="s">
        <v>1078</v>
      </c>
      <c r="AV485" t="s">
        <v>1082</v>
      </c>
      <c r="AW485" t="s">
        <v>1084</v>
      </c>
      <c r="AX485" s="65">
        <f t="shared" si="134"/>
        <v>583.5</v>
      </c>
      <c r="AY485" s="65">
        <v>2862.47</v>
      </c>
      <c r="AZ485" s="106">
        <v>807.51791146991582</v>
      </c>
      <c r="BA485" s="65">
        <f t="shared" si="122"/>
        <v>4253.4879114699161</v>
      </c>
      <c r="BB485" s="65">
        <f t="shared" si="123"/>
        <v>19142.932088530084</v>
      </c>
      <c r="BC485" s="65">
        <f t="shared" si="124"/>
        <v>4.46</v>
      </c>
      <c r="BD485" s="65">
        <f t="shared" si="125"/>
        <v>23564.230000000003</v>
      </c>
      <c r="BE485" s="65">
        <f t="shared" si="126"/>
        <v>31744.309999999998</v>
      </c>
      <c r="BF485" s="65">
        <f t="shared" si="127"/>
        <v>74455.91208853008</v>
      </c>
      <c r="BG485" s="66">
        <f t="shared" si="128"/>
        <v>607.64113020998798</v>
      </c>
      <c r="BH485" s="66">
        <f t="shared" si="129"/>
        <v>33.00505532505187</v>
      </c>
      <c r="BI485" s="66">
        <f t="shared" si="130"/>
        <v>7.4333333333333335E-3</v>
      </c>
      <c r="BJ485" s="66">
        <f t="shared" si="131"/>
        <v>40.627982758620696</v>
      </c>
      <c r="BK485" s="66">
        <f t="shared" si="132"/>
        <v>54.731568965517241</v>
      </c>
      <c r="BL485" s="66">
        <f t="shared" si="133"/>
        <v>128.37226222160359</v>
      </c>
      <c r="BM485" s="207">
        <f t="shared" si="135"/>
        <v>39879.18</v>
      </c>
    </row>
    <row r="486" spans="1:65" x14ac:dyDescent="0.35">
      <c r="A486" s="1">
        <v>659</v>
      </c>
      <c r="B486">
        <v>59</v>
      </c>
      <c r="C486" t="s">
        <v>37</v>
      </c>
      <c r="D486" t="s">
        <v>1699</v>
      </c>
      <c r="E486" s="6" t="s">
        <v>1109</v>
      </c>
      <c r="F486" s="7" t="s">
        <v>1110</v>
      </c>
      <c r="G486" s="6">
        <v>-15.37</v>
      </c>
      <c r="H486" s="6">
        <v>-48.78</v>
      </c>
      <c r="I486" s="6">
        <v>770</v>
      </c>
      <c r="J486" s="8">
        <v>31081.371963744201</v>
      </c>
      <c r="K486" t="s">
        <v>1166</v>
      </c>
      <c r="L486" t="s">
        <v>1062</v>
      </c>
      <c r="M486">
        <v>600</v>
      </c>
      <c r="N486">
        <v>600</v>
      </c>
      <c r="O486">
        <v>0</v>
      </c>
      <c r="P486">
        <v>19497.12</v>
      </c>
      <c r="Q486">
        <v>18875.330000000002</v>
      </c>
      <c r="R486">
        <v>5266.4</v>
      </c>
      <c r="S486">
        <v>34606.78</v>
      </c>
      <c r="T486">
        <v>0</v>
      </c>
      <c r="U486">
        <v>4462.05</v>
      </c>
      <c r="V486">
        <v>0</v>
      </c>
      <c r="W486" s="181">
        <f t="shared" si="119"/>
        <v>23959.17</v>
      </c>
      <c r="X486" s="181">
        <f t="shared" si="120"/>
        <v>39.931950000000001</v>
      </c>
      <c r="Y486" s="174">
        <v>82707.66</v>
      </c>
      <c r="Z486" s="181">
        <f t="shared" si="121"/>
        <v>137.84610000000001</v>
      </c>
      <c r="AA486" s="174">
        <v>0</v>
      </c>
      <c r="AB486" s="174">
        <v>23.573535994126779</v>
      </c>
      <c r="AC486" s="174">
        <v>22.821743475755451</v>
      </c>
      <c r="AD486" s="174">
        <v>6.3674876063474644</v>
      </c>
      <c r="AE486" s="174">
        <v>41.84229127024026</v>
      </c>
      <c r="AF486">
        <v>0</v>
      </c>
      <c r="AG486" s="106">
        <v>5.3949658350871008</v>
      </c>
      <c r="AH486" s="106">
        <v>0</v>
      </c>
      <c r="AI486" s="106">
        <v>100</v>
      </c>
      <c r="AJ486">
        <v>40.24</v>
      </c>
      <c r="AK486">
        <v>39.93</v>
      </c>
      <c r="AL486">
        <v>57.68</v>
      </c>
      <c r="AM486">
        <v>137.85</v>
      </c>
      <c r="AN486" t="s">
        <v>1066</v>
      </c>
      <c r="AO486">
        <v>9.9</v>
      </c>
      <c r="AP486">
        <v>8.33</v>
      </c>
      <c r="AQ486">
        <v>12.806699999999999</v>
      </c>
      <c r="AR486" t="s">
        <v>1071</v>
      </c>
      <c r="AS486" t="s">
        <v>1074</v>
      </c>
      <c r="AT486" t="s">
        <v>1076</v>
      </c>
      <c r="AU486" t="s">
        <v>1078</v>
      </c>
      <c r="AV486" t="s">
        <v>1082</v>
      </c>
      <c r="AW486" t="s">
        <v>1084</v>
      </c>
      <c r="AX486" s="65">
        <f t="shared" si="134"/>
        <v>583.5</v>
      </c>
      <c r="AY486" s="65">
        <v>2862.47</v>
      </c>
      <c r="AZ486" s="106">
        <v>989.20948670804921</v>
      </c>
      <c r="BA486" s="65">
        <f t="shared" si="122"/>
        <v>4435.1794867080489</v>
      </c>
      <c r="BB486" s="65">
        <f t="shared" si="123"/>
        <v>22969.96051329195</v>
      </c>
      <c r="BC486" s="65">
        <f t="shared" si="124"/>
        <v>0</v>
      </c>
      <c r="BD486" s="65">
        <f t="shared" si="125"/>
        <v>23558.230000000003</v>
      </c>
      <c r="BE486" s="65">
        <f t="shared" si="126"/>
        <v>31744.309999999998</v>
      </c>
      <c r="BF486" s="65">
        <f t="shared" si="127"/>
        <v>78272.480513291957</v>
      </c>
      <c r="BG486" s="66">
        <f t="shared" si="128"/>
        <v>633.59706952972124</v>
      </c>
      <c r="BH486" s="66">
        <f t="shared" si="129"/>
        <v>39.603380195330949</v>
      </c>
      <c r="BI486" s="66">
        <f t="shared" si="130"/>
        <v>0</v>
      </c>
      <c r="BJ486" s="66">
        <f t="shared" si="131"/>
        <v>40.617637931034487</v>
      </c>
      <c r="BK486" s="66">
        <f t="shared" si="132"/>
        <v>54.731568965517241</v>
      </c>
      <c r="BL486" s="66">
        <f t="shared" si="133"/>
        <v>134.95255260912407</v>
      </c>
      <c r="BM486" s="207">
        <f t="shared" si="135"/>
        <v>39873.18</v>
      </c>
    </row>
    <row r="487" spans="1:65" x14ac:dyDescent="0.35">
      <c r="A487" s="1">
        <v>660</v>
      </c>
      <c r="B487">
        <v>59</v>
      </c>
      <c r="C487" t="s">
        <v>37</v>
      </c>
      <c r="D487" t="s">
        <v>1700</v>
      </c>
      <c r="E487" s="6" t="s">
        <v>1111</v>
      </c>
      <c r="F487" s="7" t="s">
        <v>1112</v>
      </c>
      <c r="G487" s="6">
        <v>-22.86</v>
      </c>
      <c r="H487" s="6">
        <v>-43.41</v>
      </c>
      <c r="I487" s="6">
        <v>45</v>
      </c>
      <c r="J487" s="8">
        <v>45016.2336447989</v>
      </c>
      <c r="K487" t="s">
        <v>1166</v>
      </c>
      <c r="L487" t="s">
        <v>1062</v>
      </c>
      <c r="M487">
        <v>600</v>
      </c>
      <c r="N487">
        <v>600</v>
      </c>
      <c r="O487">
        <v>0</v>
      </c>
      <c r="P487">
        <v>18924.8</v>
      </c>
      <c r="Q487">
        <v>18875.330000000002</v>
      </c>
      <c r="R487">
        <v>5262.4</v>
      </c>
      <c r="S487">
        <v>34606.78</v>
      </c>
      <c r="T487">
        <v>0</v>
      </c>
      <c r="U487">
        <v>4462.05</v>
      </c>
      <c r="V487">
        <v>0</v>
      </c>
      <c r="W487" s="181">
        <f t="shared" si="119"/>
        <v>23386.85</v>
      </c>
      <c r="X487" s="181">
        <f t="shared" si="120"/>
        <v>38.978083333333331</v>
      </c>
      <c r="Y487" s="174">
        <v>82131.350000000006</v>
      </c>
      <c r="Z487" s="181">
        <f t="shared" si="121"/>
        <v>136.88558333333333</v>
      </c>
      <c r="AA487" s="174">
        <v>0</v>
      </c>
      <c r="AB487" s="174">
        <v>23.04211485626378</v>
      </c>
      <c r="AC487" s="174">
        <v>22.981882070610069</v>
      </c>
      <c r="AD487" s="174">
        <v>6.407297578817345</v>
      </c>
      <c r="AE487" s="174">
        <v>42.135895732871788</v>
      </c>
      <c r="AF487">
        <v>0</v>
      </c>
      <c r="AG487" s="106">
        <v>5.4328219370557038</v>
      </c>
      <c r="AH487" s="106">
        <v>0</v>
      </c>
      <c r="AI487" s="106">
        <v>100</v>
      </c>
      <c r="AJ487">
        <v>40.229999999999997</v>
      </c>
      <c r="AK487">
        <v>38.979999999999997</v>
      </c>
      <c r="AL487">
        <v>57.68</v>
      </c>
      <c r="AM487">
        <v>136.88999999999999</v>
      </c>
      <c r="AN487" t="s">
        <v>1067</v>
      </c>
      <c r="AO487">
        <v>9.9</v>
      </c>
      <c r="AP487">
        <v>8.33</v>
      </c>
      <c r="AQ487">
        <v>12.806699999999999</v>
      </c>
      <c r="AR487" t="s">
        <v>1071</v>
      </c>
      <c r="AS487" t="s">
        <v>1074</v>
      </c>
      <c r="AT487" t="s">
        <v>1076</v>
      </c>
      <c r="AU487" t="s">
        <v>1078</v>
      </c>
      <c r="AV487" t="s">
        <v>1082</v>
      </c>
      <c r="AW487" t="s">
        <v>1084</v>
      </c>
      <c r="AX487" s="65">
        <f t="shared" si="134"/>
        <v>583.5</v>
      </c>
      <c r="AY487" s="65">
        <v>2862.47</v>
      </c>
      <c r="AZ487" s="106">
        <v>973.32080364781871</v>
      </c>
      <c r="BA487" s="65">
        <f t="shared" si="122"/>
        <v>4419.2908036478184</v>
      </c>
      <c r="BB487" s="65">
        <f t="shared" si="123"/>
        <v>22413.529196352181</v>
      </c>
      <c r="BC487" s="65">
        <f t="shared" si="124"/>
        <v>0</v>
      </c>
      <c r="BD487" s="65">
        <f t="shared" si="125"/>
        <v>23554.230000000003</v>
      </c>
      <c r="BE487" s="65">
        <f t="shared" si="126"/>
        <v>31744.309999999998</v>
      </c>
      <c r="BF487" s="65">
        <f t="shared" si="127"/>
        <v>77712.059196352187</v>
      </c>
      <c r="BG487" s="66">
        <f t="shared" si="128"/>
        <v>631.32725766397402</v>
      </c>
      <c r="BH487" s="66">
        <f t="shared" si="129"/>
        <v>38.644015855779621</v>
      </c>
      <c r="BI487" s="66">
        <f t="shared" si="130"/>
        <v>0</v>
      </c>
      <c r="BJ487" s="66">
        <f t="shared" si="131"/>
        <v>40.610741379310348</v>
      </c>
      <c r="BK487" s="66">
        <f t="shared" si="132"/>
        <v>54.731568965517241</v>
      </c>
      <c r="BL487" s="66">
        <f t="shared" si="133"/>
        <v>133.9863089592279</v>
      </c>
      <c r="BM487" s="207">
        <f t="shared" si="135"/>
        <v>39869.18</v>
      </c>
    </row>
    <row r="488" spans="1:65" x14ac:dyDescent="0.35">
      <c r="A488" s="1">
        <v>661</v>
      </c>
      <c r="B488">
        <v>59</v>
      </c>
      <c r="C488" t="s">
        <v>37</v>
      </c>
      <c r="D488" t="s">
        <v>1701</v>
      </c>
      <c r="E488" s="6" t="s">
        <v>1113</v>
      </c>
      <c r="F488" s="7" t="s">
        <v>1114</v>
      </c>
      <c r="G488" s="6">
        <v>-20.32</v>
      </c>
      <c r="H488" s="6">
        <v>-40.340000000000003</v>
      </c>
      <c r="I488" s="6">
        <v>9</v>
      </c>
      <c r="J488" s="8">
        <v>54061.366139626101</v>
      </c>
      <c r="K488" t="s">
        <v>1166</v>
      </c>
      <c r="L488" t="s">
        <v>1062</v>
      </c>
      <c r="M488">
        <v>600</v>
      </c>
      <c r="N488">
        <v>600</v>
      </c>
      <c r="O488">
        <v>0</v>
      </c>
      <c r="P488">
        <v>19993.41</v>
      </c>
      <c r="Q488">
        <v>18875.330000000002</v>
      </c>
      <c r="R488">
        <v>5264.2</v>
      </c>
      <c r="S488">
        <v>34606.78</v>
      </c>
      <c r="T488">
        <v>0</v>
      </c>
      <c r="U488">
        <v>4462.05</v>
      </c>
      <c r="V488">
        <v>0</v>
      </c>
      <c r="W488" s="181">
        <f t="shared" si="119"/>
        <v>24455.46</v>
      </c>
      <c r="X488" s="181">
        <f t="shared" si="120"/>
        <v>40.759099999999997</v>
      </c>
      <c r="Y488" s="174">
        <v>83201.75</v>
      </c>
      <c r="Z488" s="181">
        <f t="shared" si="121"/>
        <v>138.66958333333332</v>
      </c>
      <c r="AA488" s="174">
        <v>0</v>
      </c>
      <c r="AB488" s="174">
        <v>24.030035425937559</v>
      </c>
      <c r="AC488" s="174">
        <v>22.6862175374917</v>
      </c>
      <c r="AD488" s="174">
        <v>6.3270303809715536</v>
      </c>
      <c r="AE488" s="174">
        <v>41.593812630142999</v>
      </c>
      <c r="AF488">
        <v>0</v>
      </c>
      <c r="AG488" s="106">
        <v>5.3629280634121281</v>
      </c>
      <c r="AH488" s="106">
        <v>0</v>
      </c>
      <c r="AI488" s="106">
        <v>100</v>
      </c>
      <c r="AJ488">
        <v>40.229999999999997</v>
      </c>
      <c r="AK488">
        <v>40.76</v>
      </c>
      <c r="AL488">
        <v>57.68</v>
      </c>
      <c r="AM488">
        <v>138.66999999999999</v>
      </c>
      <c r="AN488" t="s">
        <v>1068</v>
      </c>
      <c r="AO488">
        <v>9.9</v>
      </c>
      <c r="AP488">
        <v>8.33</v>
      </c>
      <c r="AQ488">
        <v>12.806699999999999</v>
      </c>
      <c r="AR488" t="s">
        <v>1071</v>
      </c>
      <c r="AS488" t="s">
        <v>1074</v>
      </c>
      <c r="AT488" t="s">
        <v>1076</v>
      </c>
      <c r="AU488" t="s">
        <v>1078</v>
      </c>
      <c r="AV488" t="s">
        <v>1082</v>
      </c>
      <c r="AW488" t="s">
        <v>1084</v>
      </c>
      <c r="AX488" s="65">
        <f t="shared" si="134"/>
        <v>583.5</v>
      </c>
      <c r="AY488" s="65">
        <v>2862.47</v>
      </c>
      <c r="AZ488" s="106">
        <v>1019.0999988610298</v>
      </c>
      <c r="BA488" s="65">
        <f t="shared" si="122"/>
        <v>4465.0699988610295</v>
      </c>
      <c r="BB488" s="65">
        <f t="shared" si="123"/>
        <v>23436.360001138968</v>
      </c>
      <c r="BC488" s="65">
        <f t="shared" si="124"/>
        <v>0</v>
      </c>
      <c r="BD488" s="65">
        <f t="shared" si="125"/>
        <v>23556.030000000002</v>
      </c>
      <c r="BE488" s="65">
        <f t="shared" si="126"/>
        <v>31744.309999999998</v>
      </c>
      <c r="BF488" s="65">
        <f t="shared" si="127"/>
        <v>78736.680001138971</v>
      </c>
      <c r="BG488" s="66">
        <f t="shared" si="128"/>
        <v>637.8671426944328</v>
      </c>
      <c r="BH488" s="66">
        <f t="shared" si="129"/>
        <v>40.407517243343051</v>
      </c>
      <c r="BI488" s="66">
        <f t="shared" si="130"/>
        <v>0</v>
      </c>
      <c r="BJ488" s="66">
        <f t="shared" si="131"/>
        <v>40.613844827586213</v>
      </c>
      <c r="BK488" s="66">
        <f t="shared" si="132"/>
        <v>54.731568965517241</v>
      </c>
      <c r="BL488" s="66">
        <f t="shared" si="133"/>
        <v>135.75289655368789</v>
      </c>
      <c r="BM488" s="207">
        <f t="shared" si="135"/>
        <v>39870.979999999996</v>
      </c>
    </row>
    <row r="489" spans="1:65" x14ac:dyDescent="0.35">
      <c r="A489" s="1">
        <v>662</v>
      </c>
      <c r="B489">
        <v>59</v>
      </c>
      <c r="C489" t="s">
        <v>37</v>
      </c>
      <c r="D489" t="s">
        <v>1702</v>
      </c>
      <c r="E489" s="6" t="s">
        <v>1115</v>
      </c>
      <c r="F489" s="7" t="s">
        <v>1116</v>
      </c>
      <c r="G489" s="6">
        <v>-8.0500000000000007</v>
      </c>
      <c r="H489" s="6">
        <v>-34.880000000000003</v>
      </c>
      <c r="I489" s="6">
        <v>10</v>
      </c>
      <c r="J489" s="8">
        <v>63550.072249703</v>
      </c>
      <c r="K489" t="s">
        <v>1166</v>
      </c>
      <c r="L489" t="s">
        <v>1062</v>
      </c>
      <c r="M489">
        <v>600</v>
      </c>
      <c r="N489">
        <v>600</v>
      </c>
      <c r="O489">
        <v>0</v>
      </c>
      <c r="P489">
        <v>21784.799999999999</v>
      </c>
      <c r="Q489">
        <v>18875.330000000002</v>
      </c>
      <c r="R489">
        <v>5250.2</v>
      </c>
      <c r="S489">
        <v>34606.78</v>
      </c>
      <c r="T489">
        <v>0</v>
      </c>
      <c r="U489">
        <v>4462.05</v>
      </c>
      <c r="V489">
        <v>0</v>
      </c>
      <c r="W489" s="181">
        <f t="shared" si="119"/>
        <v>26246.85</v>
      </c>
      <c r="X489" s="181">
        <f t="shared" si="120"/>
        <v>43.744749999999996</v>
      </c>
      <c r="Y489" s="174">
        <v>84979.15</v>
      </c>
      <c r="Z489" s="181">
        <f t="shared" si="121"/>
        <v>141.63191666666665</v>
      </c>
      <c r="AA489" s="174">
        <v>0</v>
      </c>
      <c r="AB489" s="174">
        <v>25.635464699282121</v>
      </c>
      <c r="AC489" s="174">
        <v>22.211718992246929</v>
      </c>
      <c r="AD489" s="174">
        <v>6.1782213637109811</v>
      </c>
      <c r="AE489" s="174">
        <v>40.723848143927071</v>
      </c>
      <c r="AF489">
        <v>0</v>
      </c>
      <c r="AG489" s="106">
        <v>5.2507585684253142</v>
      </c>
      <c r="AH489" s="106">
        <v>0</v>
      </c>
      <c r="AI489" s="106">
        <v>100</v>
      </c>
      <c r="AJ489">
        <v>40.21</v>
      </c>
      <c r="AK489">
        <v>43.74</v>
      </c>
      <c r="AL489">
        <v>57.68</v>
      </c>
      <c r="AM489">
        <v>141.63</v>
      </c>
      <c r="AN489" t="s">
        <v>1069</v>
      </c>
      <c r="AO489">
        <v>9.9</v>
      </c>
      <c r="AP489">
        <v>8.33</v>
      </c>
      <c r="AQ489">
        <v>12.806699999999999</v>
      </c>
      <c r="AR489" t="s">
        <v>1071</v>
      </c>
      <c r="AS489" t="s">
        <v>1074</v>
      </c>
      <c r="AT489" t="s">
        <v>1076</v>
      </c>
      <c r="AU489" t="s">
        <v>1078</v>
      </c>
      <c r="AV489" t="s">
        <v>1082</v>
      </c>
      <c r="AW489" t="s">
        <v>1084</v>
      </c>
      <c r="AX489" s="65">
        <f t="shared" si="134"/>
        <v>583.5</v>
      </c>
      <c r="AY489" s="65">
        <v>2862.47</v>
      </c>
      <c r="AZ489" s="106">
        <v>1108.1844970116131</v>
      </c>
      <c r="BA489" s="65">
        <f t="shared" si="122"/>
        <v>4554.1544970116129</v>
      </c>
      <c r="BB489" s="65">
        <f t="shared" si="123"/>
        <v>25138.665502988384</v>
      </c>
      <c r="BC489" s="65">
        <f t="shared" si="124"/>
        <v>0</v>
      </c>
      <c r="BD489" s="65">
        <f t="shared" si="125"/>
        <v>23542.030000000002</v>
      </c>
      <c r="BE489" s="65">
        <f t="shared" si="126"/>
        <v>31744.309999999998</v>
      </c>
      <c r="BF489" s="65">
        <f t="shared" si="127"/>
        <v>80424.995502988386</v>
      </c>
      <c r="BG489" s="66">
        <f t="shared" si="128"/>
        <v>650.59349957308757</v>
      </c>
      <c r="BH489" s="66">
        <f t="shared" si="129"/>
        <v>43.34252672929032</v>
      </c>
      <c r="BI489" s="66">
        <f t="shared" si="130"/>
        <v>0</v>
      </c>
      <c r="BJ489" s="66">
        <f t="shared" si="131"/>
        <v>40.589706896551725</v>
      </c>
      <c r="BK489" s="66">
        <f t="shared" si="132"/>
        <v>54.731568965517241</v>
      </c>
      <c r="BL489" s="66">
        <f t="shared" si="133"/>
        <v>138.66378534997997</v>
      </c>
      <c r="BM489" s="207">
        <f t="shared" si="135"/>
        <v>39856.979999999996</v>
      </c>
    </row>
    <row r="490" spans="1:65" x14ac:dyDescent="0.35">
      <c r="A490" s="1">
        <v>663</v>
      </c>
      <c r="B490">
        <v>59</v>
      </c>
      <c r="C490" t="s">
        <v>37</v>
      </c>
      <c r="D490" t="s">
        <v>1703</v>
      </c>
      <c r="E490" s="6" t="s">
        <v>1117</v>
      </c>
      <c r="F490" s="7" t="s">
        <v>1118</v>
      </c>
      <c r="G490" s="6">
        <v>-3.8</v>
      </c>
      <c r="H490" s="6">
        <v>-38.53</v>
      </c>
      <c r="I490" s="6">
        <v>41</v>
      </c>
      <c r="J490" s="8">
        <v>71394.000753582499</v>
      </c>
      <c r="K490" t="s">
        <v>1166</v>
      </c>
      <c r="L490" t="s">
        <v>1062</v>
      </c>
      <c r="M490">
        <v>600</v>
      </c>
      <c r="N490">
        <v>600</v>
      </c>
      <c r="O490">
        <v>0</v>
      </c>
      <c r="P490">
        <v>21709.08</v>
      </c>
      <c r="Q490">
        <v>18875.330000000002</v>
      </c>
      <c r="R490">
        <v>5255.2</v>
      </c>
      <c r="S490">
        <v>34606.78</v>
      </c>
      <c r="T490">
        <v>0</v>
      </c>
      <c r="U490">
        <v>4462.05</v>
      </c>
      <c r="V490">
        <v>0</v>
      </c>
      <c r="W490" s="181">
        <f t="shared" si="119"/>
        <v>26171.13</v>
      </c>
      <c r="X490" s="181">
        <f t="shared" si="120"/>
        <v>43.618549999999999</v>
      </c>
      <c r="Y490" s="174">
        <v>84908.43</v>
      </c>
      <c r="Z490" s="181">
        <f t="shared" si="121"/>
        <v>141.51405</v>
      </c>
      <c r="AA490" s="174">
        <v>0</v>
      </c>
      <c r="AB490" s="174">
        <v>25.567637983648979</v>
      </c>
      <c r="AC490" s="174">
        <v>22.230219072476078</v>
      </c>
      <c r="AD490" s="174">
        <v>6.1892558842508354</v>
      </c>
      <c r="AE490" s="174">
        <v>40.757766926087321</v>
      </c>
      <c r="AF490">
        <v>0</v>
      </c>
      <c r="AG490" s="106">
        <v>5.2551319109304</v>
      </c>
      <c r="AH490" s="106">
        <v>0</v>
      </c>
      <c r="AI490" s="106">
        <v>100</v>
      </c>
      <c r="AJ490">
        <v>40.22</v>
      </c>
      <c r="AK490">
        <v>43.62</v>
      </c>
      <c r="AL490">
        <v>57.68</v>
      </c>
      <c r="AM490">
        <v>141.51</v>
      </c>
      <c r="AN490" t="s">
        <v>1070</v>
      </c>
      <c r="AO490">
        <v>9.9</v>
      </c>
      <c r="AP490">
        <v>8.33</v>
      </c>
      <c r="AQ490">
        <v>12.806699999999999</v>
      </c>
      <c r="AR490" t="s">
        <v>1071</v>
      </c>
      <c r="AS490" t="s">
        <v>1074</v>
      </c>
      <c r="AT490" t="s">
        <v>1076</v>
      </c>
      <c r="AU490" t="s">
        <v>1078</v>
      </c>
      <c r="AV490" t="s">
        <v>1082</v>
      </c>
      <c r="AW490" t="s">
        <v>1084</v>
      </c>
      <c r="AX490" s="65">
        <f t="shared" si="134"/>
        <v>583.5</v>
      </c>
      <c r="AY490" s="65">
        <v>2862.47</v>
      </c>
      <c r="AZ490" s="106">
        <v>1091.8958564317327</v>
      </c>
      <c r="BA490" s="65">
        <f t="shared" si="122"/>
        <v>4537.865856431732</v>
      </c>
      <c r="BB490" s="65">
        <f t="shared" si="123"/>
        <v>25079.234143568268</v>
      </c>
      <c r="BC490" s="65">
        <f t="shared" si="124"/>
        <v>0</v>
      </c>
      <c r="BD490" s="65">
        <f t="shared" si="125"/>
        <v>23547.030000000002</v>
      </c>
      <c r="BE490" s="65">
        <f t="shared" si="126"/>
        <v>31744.309999999998</v>
      </c>
      <c r="BF490" s="65">
        <f t="shared" si="127"/>
        <v>80370.564143568263</v>
      </c>
      <c r="BG490" s="66">
        <f t="shared" si="128"/>
        <v>648.26655091881889</v>
      </c>
      <c r="BH490" s="66">
        <f t="shared" si="129"/>
        <v>43.240058868221155</v>
      </c>
      <c r="BI490" s="66">
        <f t="shared" si="130"/>
        <v>0</v>
      </c>
      <c r="BJ490" s="66">
        <f t="shared" si="131"/>
        <v>40.598327586206899</v>
      </c>
      <c r="BK490" s="66">
        <f t="shared" si="132"/>
        <v>54.731568965517241</v>
      </c>
      <c r="BL490" s="66">
        <f t="shared" si="133"/>
        <v>138.56993817856596</v>
      </c>
      <c r="BM490" s="207">
        <f t="shared" si="135"/>
        <v>39861.979999999996</v>
      </c>
    </row>
    <row r="491" spans="1:65" x14ac:dyDescent="0.35">
      <c r="A491" s="1">
        <v>672</v>
      </c>
      <c r="B491">
        <v>60</v>
      </c>
      <c r="C491" t="s">
        <v>37</v>
      </c>
      <c r="D491" t="s">
        <v>1704</v>
      </c>
      <c r="E491" s="6" t="s">
        <v>1104</v>
      </c>
      <c r="F491" s="7" t="s">
        <v>1105</v>
      </c>
      <c r="G491" s="6">
        <v>-22.74</v>
      </c>
      <c r="H491" s="6">
        <v>-45.59</v>
      </c>
      <c r="I491" s="6">
        <v>1642</v>
      </c>
      <c r="J491" s="8">
        <v>3495.45982983364</v>
      </c>
      <c r="K491" t="s">
        <v>1166</v>
      </c>
      <c r="L491" t="s">
        <v>1062</v>
      </c>
      <c r="M491">
        <v>600</v>
      </c>
      <c r="N491">
        <v>600</v>
      </c>
      <c r="O491">
        <v>142.4</v>
      </c>
      <c r="P491">
        <v>9919.64</v>
      </c>
      <c r="Q491">
        <v>18875.330000000002</v>
      </c>
      <c r="R491">
        <v>5265.2</v>
      </c>
      <c r="S491">
        <v>34606.78</v>
      </c>
      <c r="T491">
        <v>0</v>
      </c>
      <c r="U491">
        <v>4744.55</v>
      </c>
      <c r="V491">
        <v>0</v>
      </c>
      <c r="W491" s="181">
        <f t="shared" si="119"/>
        <v>14664.189999999999</v>
      </c>
      <c r="X491" s="181">
        <f t="shared" si="120"/>
        <v>24.440316666666664</v>
      </c>
      <c r="Y491" s="174">
        <v>73553.89</v>
      </c>
      <c r="Z491" s="181">
        <f t="shared" si="121"/>
        <v>122.58981666666666</v>
      </c>
      <c r="AA491" s="174">
        <v>0.1935995499354283</v>
      </c>
      <c r="AB491" s="174">
        <v>13.4862207831564</v>
      </c>
      <c r="AC491" s="174">
        <v>25.66190584889528</v>
      </c>
      <c r="AD491" s="174">
        <v>7.1582889769664124</v>
      </c>
      <c r="AE491" s="174">
        <v>47.049557814005482</v>
      </c>
      <c r="AF491">
        <v>0</v>
      </c>
      <c r="AG491" s="106">
        <v>6.4504406225150026</v>
      </c>
      <c r="AH491" s="106">
        <v>0</v>
      </c>
      <c r="AI491" s="106">
        <v>100</v>
      </c>
      <c r="AJ491">
        <v>40.229999999999997</v>
      </c>
      <c r="AK491">
        <v>24.68</v>
      </c>
      <c r="AL491">
        <v>57.68</v>
      </c>
      <c r="AM491">
        <v>122.59</v>
      </c>
      <c r="AN491" t="s">
        <v>1063</v>
      </c>
      <c r="AO491">
        <v>9.9</v>
      </c>
      <c r="AP491">
        <v>8.33</v>
      </c>
      <c r="AQ491">
        <v>12.806699999999999</v>
      </c>
      <c r="AR491" t="s">
        <v>1071</v>
      </c>
      <c r="AS491" t="s">
        <v>1074</v>
      </c>
      <c r="AT491" t="s">
        <v>1076</v>
      </c>
      <c r="AU491" t="s">
        <v>1078</v>
      </c>
      <c r="AV491" t="s">
        <v>1080</v>
      </c>
      <c r="AW491" t="s">
        <v>1083</v>
      </c>
      <c r="AX491" s="65">
        <f t="shared" si="134"/>
        <v>583.5</v>
      </c>
      <c r="AY491" s="65">
        <v>2862.47</v>
      </c>
      <c r="AZ491" s="106">
        <v>630.89256486369641</v>
      </c>
      <c r="BA491" s="65">
        <f t="shared" si="122"/>
        <v>4076.8625648636962</v>
      </c>
      <c r="BB491" s="65">
        <f t="shared" si="123"/>
        <v>14033.297435136303</v>
      </c>
      <c r="BC491" s="65">
        <f t="shared" si="124"/>
        <v>142.4</v>
      </c>
      <c r="BD491" s="65">
        <f t="shared" si="125"/>
        <v>23557.030000000002</v>
      </c>
      <c r="BE491" s="65">
        <f t="shared" si="126"/>
        <v>31744.309999999998</v>
      </c>
      <c r="BF491" s="65">
        <f t="shared" si="127"/>
        <v>69477.027435136304</v>
      </c>
      <c r="BG491" s="66">
        <f t="shared" si="128"/>
        <v>582.40893783767092</v>
      </c>
      <c r="BH491" s="66">
        <f t="shared" si="129"/>
        <v>24.195340405407418</v>
      </c>
      <c r="BI491" s="66">
        <f t="shared" si="130"/>
        <v>0.23733333333333334</v>
      </c>
      <c r="BJ491" s="66">
        <f t="shared" si="131"/>
        <v>40.615568965517248</v>
      </c>
      <c r="BK491" s="66">
        <f t="shared" si="132"/>
        <v>54.731568965517241</v>
      </c>
      <c r="BL491" s="66">
        <f t="shared" si="133"/>
        <v>119.78797833644191</v>
      </c>
      <c r="BM491" s="207">
        <f t="shared" si="135"/>
        <v>39871.979999999996</v>
      </c>
    </row>
    <row r="492" spans="1:65" x14ac:dyDescent="0.35">
      <c r="A492" s="1">
        <v>673</v>
      </c>
      <c r="B492">
        <v>60</v>
      </c>
      <c r="C492" t="s">
        <v>37</v>
      </c>
      <c r="D492" t="s">
        <v>1705</v>
      </c>
      <c r="E492" s="6" t="s">
        <v>1104</v>
      </c>
      <c r="F492" s="7" t="s">
        <v>1106</v>
      </c>
      <c r="G492" s="6">
        <v>-23.85</v>
      </c>
      <c r="H492" s="6">
        <v>-46.64</v>
      </c>
      <c r="I492" s="6">
        <v>792</v>
      </c>
      <c r="J492" s="8">
        <v>14172.2970393051</v>
      </c>
      <c r="K492" t="s">
        <v>1166</v>
      </c>
      <c r="L492" t="s">
        <v>1062</v>
      </c>
      <c r="M492">
        <v>600</v>
      </c>
      <c r="N492">
        <v>600</v>
      </c>
      <c r="O492">
        <v>27.62</v>
      </c>
      <c r="P492">
        <v>13495.46</v>
      </c>
      <c r="Q492">
        <v>18875.330000000002</v>
      </c>
      <c r="R492">
        <v>5266.4</v>
      </c>
      <c r="S492">
        <v>34606.78</v>
      </c>
      <c r="T492">
        <v>0</v>
      </c>
      <c r="U492">
        <v>4744.55</v>
      </c>
      <c r="V492">
        <v>0</v>
      </c>
      <c r="W492" s="181">
        <f t="shared" si="119"/>
        <v>18240.009999999998</v>
      </c>
      <c r="X492" s="181">
        <f t="shared" si="120"/>
        <v>30.400016666666662</v>
      </c>
      <c r="Y492" s="174">
        <v>77016.13</v>
      </c>
      <c r="Z492" s="181">
        <f t="shared" si="121"/>
        <v>128.36021666666667</v>
      </c>
      <c r="AA492" s="174">
        <v>3.5862617350417382E-2</v>
      </c>
      <c r="AB492" s="174">
        <v>17.52290072222533</v>
      </c>
      <c r="AC492" s="174">
        <v>24.508281576859289</v>
      </c>
      <c r="AD492" s="174">
        <v>6.8380480816161491</v>
      </c>
      <c r="AE492" s="174">
        <v>44.934457236425658</v>
      </c>
      <c r="AF492">
        <v>0</v>
      </c>
      <c r="AG492" s="106">
        <v>6.1604627498161753</v>
      </c>
      <c r="AH492" s="106">
        <v>0</v>
      </c>
      <c r="AI492" s="106">
        <v>100</v>
      </c>
      <c r="AJ492">
        <v>40.24</v>
      </c>
      <c r="AK492">
        <v>30.45</v>
      </c>
      <c r="AL492">
        <v>57.68</v>
      </c>
      <c r="AM492">
        <v>128.36000000000001</v>
      </c>
      <c r="AN492" t="s">
        <v>1064</v>
      </c>
      <c r="AO492">
        <v>9.9</v>
      </c>
      <c r="AP492">
        <v>8.33</v>
      </c>
      <c r="AQ492">
        <v>12.806699999999999</v>
      </c>
      <c r="AR492" t="s">
        <v>1071</v>
      </c>
      <c r="AS492" t="s">
        <v>1074</v>
      </c>
      <c r="AT492" t="s">
        <v>1076</v>
      </c>
      <c r="AU492" t="s">
        <v>1078</v>
      </c>
      <c r="AV492" t="s">
        <v>1080</v>
      </c>
      <c r="AW492" t="s">
        <v>1083</v>
      </c>
      <c r="AX492" s="65">
        <f t="shared" si="134"/>
        <v>583.5</v>
      </c>
      <c r="AY492" s="65">
        <v>2862.47</v>
      </c>
      <c r="AZ492" s="106">
        <v>782.13661004926303</v>
      </c>
      <c r="BA492" s="65">
        <f t="shared" si="122"/>
        <v>4228.1066100492626</v>
      </c>
      <c r="BB492" s="65">
        <f t="shared" si="123"/>
        <v>17457.873389950735</v>
      </c>
      <c r="BC492" s="65">
        <f t="shared" si="124"/>
        <v>27.62</v>
      </c>
      <c r="BD492" s="65">
        <f t="shared" si="125"/>
        <v>23558.230000000003</v>
      </c>
      <c r="BE492" s="65">
        <f t="shared" si="126"/>
        <v>31744.309999999998</v>
      </c>
      <c r="BF492" s="65">
        <f t="shared" si="127"/>
        <v>72788.023389950744</v>
      </c>
      <c r="BG492" s="66">
        <f t="shared" si="128"/>
        <v>604.01523000703753</v>
      </c>
      <c r="BH492" s="66">
        <f t="shared" si="129"/>
        <v>30.099781706811612</v>
      </c>
      <c r="BI492" s="66">
        <f t="shared" si="130"/>
        <v>4.6033333333333336E-2</v>
      </c>
      <c r="BJ492" s="66">
        <f t="shared" si="131"/>
        <v>40.617637931034487</v>
      </c>
      <c r="BK492" s="66">
        <f t="shared" si="132"/>
        <v>54.731568965517241</v>
      </c>
      <c r="BL492" s="66">
        <f t="shared" si="133"/>
        <v>125.49659205163921</v>
      </c>
      <c r="BM492" s="207">
        <f t="shared" si="135"/>
        <v>39873.18</v>
      </c>
    </row>
    <row r="493" spans="1:65" x14ac:dyDescent="0.35">
      <c r="A493" s="1">
        <v>674</v>
      </c>
      <c r="B493">
        <v>60</v>
      </c>
      <c r="C493" t="s">
        <v>37</v>
      </c>
      <c r="D493" t="s">
        <v>1706</v>
      </c>
      <c r="E493" s="6" t="s">
        <v>1107</v>
      </c>
      <c r="F493" s="7" t="s">
        <v>1108</v>
      </c>
      <c r="G493" s="6">
        <v>-30.03</v>
      </c>
      <c r="H493" s="6">
        <v>-51.23</v>
      </c>
      <c r="I493" s="6">
        <v>47</v>
      </c>
      <c r="J493" s="8">
        <v>23954.0527728093</v>
      </c>
      <c r="K493" t="s">
        <v>1166</v>
      </c>
      <c r="L493" t="s">
        <v>1062</v>
      </c>
      <c r="M493">
        <v>600</v>
      </c>
      <c r="N493">
        <v>600</v>
      </c>
      <c r="O493">
        <v>60.5</v>
      </c>
      <c r="P493">
        <v>14807.33</v>
      </c>
      <c r="Q493">
        <v>18875.330000000002</v>
      </c>
      <c r="R493">
        <v>5272.4</v>
      </c>
      <c r="S493">
        <v>34606.78</v>
      </c>
      <c r="T493">
        <v>0</v>
      </c>
      <c r="U493">
        <v>4744.55</v>
      </c>
      <c r="V493">
        <v>0</v>
      </c>
      <c r="W493" s="181">
        <f t="shared" si="119"/>
        <v>19551.88</v>
      </c>
      <c r="X493" s="181">
        <f t="shared" si="120"/>
        <v>32.586466666666666</v>
      </c>
      <c r="Y493" s="174">
        <v>78366.880000000005</v>
      </c>
      <c r="Z493" s="181">
        <f t="shared" si="121"/>
        <v>130.61146666666667</v>
      </c>
      <c r="AA493" s="174">
        <v>7.7200980822510729E-2</v>
      </c>
      <c r="AB493" s="174">
        <v>18.894882634092362</v>
      </c>
      <c r="AC493" s="174">
        <v>24.085851063612591</v>
      </c>
      <c r="AD493" s="174">
        <v>6.7278421700595974</v>
      </c>
      <c r="AE493" s="174">
        <v>44.159956348906583</v>
      </c>
      <c r="AF493">
        <v>0</v>
      </c>
      <c r="AG493" s="106">
        <v>6.0542795629990627</v>
      </c>
      <c r="AH493" s="106">
        <v>0</v>
      </c>
      <c r="AI493" s="106">
        <v>100</v>
      </c>
      <c r="AJ493">
        <v>40.25</v>
      </c>
      <c r="AK493">
        <v>32.69</v>
      </c>
      <c r="AL493">
        <v>57.68</v>
      </c>
      <c r="AM493">
        <v>130.61000000000001</v>
      </c>
      <c r="AN493" t="s">
        <v>1065</v>
      </c>
      <c r="AO493">
        <v>9.9</v>
      </c>
      <c r="AP493">
        <v>8.33</v>
      </c>
      <c r="AQ493">
        <v>12.806699999999999</v>
      </c>
      <c r="AR493" t="s">
        <v>1071</v>
      </c>
      <c r="AS493" t="s">
        <v>1074</v>
      </c>
      <c r="AT493" t="s">
        <v>1076</v>
      </c>
      <c r="AU493" t="s">
        <v>1078</v>
      </c>
      <c r="AV493" t="s">
        <v>1080</v>
      </c>
      <c r="AW493" t="s">
        <v>1083</v>
      </c>
      <c r="AX493" s="65">
        <f t="shared" si="134"/>
        <v>583.5</v>
      </c>
      <c r="AY493" s="65">
        <v>2862.47</v>
      </c>
      <c r="AZ493" s="106">
        <v>821.5374613793075</v>
      </c>
      <c r="BA493" s="65">
        <f t="shared" si="122"/>
        <v>4267.5074613793076</v>
      </c>
      <c r="BB493" s="65">
        <f t="shared" si="123"/>
        <v>18730.342538620695</v>
      </c>
      <c r="BC493" s="65">
        <f t="shared" si="124"/>
        <v>60.5</v>
      </c>
      <c r="BD493" s="65">
        <f t="shared" si="125"/>
        <v>23564.230000000003</v>
      </c>
      <c r="BE493" s="65">
        <f t="shared" si="126"/>
        <v>31744.309999999998</v>
      </c>
      <c r="BF493" s="65">
        <f t="shared" si="127"/>
        <v>74099.372538620693</v>
      </c>
      <c r="BG493" s="66">
        <f t="shared" si="128"/>
        <v>609.64392305418676</v>
      </c>
      <c r="BH493" s="66">
        <f t="shared" si="129"/>
        <v>32.293694032104646</v>
      </c>
      <c r="BI493" s="66">
        <f t="shared" si="130"/>
        <v>0.10083333333333333</v>
      </c>
      <c r="BJ493" s="66">
        <f t="shared" si="131"/>
        <v>40.627982758620696</v>
      </c>
      <c r="BK493" s="66">
        <f t="shared" si="132"/>
        <v>54.731568965517241</v>
      </c>
      <c r="BL493" s="66">
        <f t="shared" si="133"/>
        <v>127.75753885969085</v>
      </c>
      <c r="BM493" s="207">
        <f t="shared" si="135"/>
        <v>39879.18</v>
      </c>
    </row>
    <row r="494" spans="1:65" x14ac:dyDescent="0.35">
      <c r="A494" s="1">
        <v>675</v>
      </c>
      <c r="B494">
        <v>60</v>
      </c>
      <c r="C494" t="s">
        <v>37</v>
      </c>
      <c r="D494" t="s">
        <v>1707</v>
      </c>
      <c r="E494" s="6" t="s">
        <v>1109</v>
      </c>
      <c r="F494" s="7" t="s">
        <v>1110</v>
      </c>
      <c r="G494" s="6">
        <v>-15.37</v>
      </c>
      <c r="H494" s="6">
        <v>-48.78</v>
      </c>
      <c r="I494" s="6">
        <v>770</v>
      </c>
      <c r="J494" s="8">
        <v>31081.371963744201</v>
      </c>
      <c r="K494" t="s">
        <v>1166</v>
      </c>
      <c r="L494" t="s">
        <v>1062</v>
      </c>
      <c r="M494">
        <v>600</v>
      </c>
      <c r="N494">
        <v>600</v>
      </c>
      <c r="O494">
        <v>0</v>
      </c>
      <c r="P494">
        <v>20150.060000000001</v>
      </c>
      <c r="Q494">
        <v>18875.330000000002</v>
      </c>
      <c r="R494">
        <v>5266.4</v>
      </c>
      <c r="S494">
        <v>34606.78</v>
      </c>
      <c r="T494">
        <v>0</v>
      </c>
      <c r="U494">
        <v>4744.55</v>
      </c>
      <c r="V494">
        <v>0</v>
      </c>
      <c r="W494" s="181">
        <f t="shared" si="119"/>
        <v>24894.61</v>
      </c>
      <c r="X494" s="181">
        <f t="shared" si="120"/>
        <v>41.491016666666667</v>
      </c>
      <c r="Y494" s="174">
        <v>83643.11</v>
      </c>
      <c r="Z494" s="181">
        <f t="shared" si="121"/>
        <v>139.40518333333333</v>
      </c>
      <c r="AA494" s="174">
        <v>0</v>
      </c>
      <c r="AB494" s="174">
        <v>24.090519828829891</v>
      </c>
      <c r="AC494" s="174">
        <v>22.566509064524261</v>
      </c>
      <c r="AD494" s="174">
        <v>6.2962747320131918</v>
      </c>
      <c r="AE494" s="174">
        <v>41.374334359399107</v>
      </c>
      <c r="AF494">
        <v>0</v>
      </c>
      <c r="AG494" s="106">
        <v>5.6723739707909004</v>
      </c>
      <c r="AH494" s="106">
        <v>0</v>
      </c>
      <c r="AI494" s="106">
        <v>100</v>
      </c>
      <c r="AJ494">
        <v>40.24</v>
      </c>
      <c r="AK494">
        <v>41.49</v>
      </c>
      <c r="AL494">
        <v>57.68</v>
      </c>
      <c r="AM494">
        <v>139.41</v>
      </c>
      <c r="AN494" t="s">
        <v>1066</v>
      </c>
      <c r="AO494">
        <v>9.9</v>
      </c>
      <c r="AP494">
        <v>8.33</v>
      </c>
      <c r="AQ494">
        <v>12.806699999999999</v>
      </c>
      <c r="AR494" t="s">
        <v>1071</v>
      </c>
      <c r="AS494" t="s">
        <v>1074</v>
      </c>
      <c r="AT494" t="s">
        <v>1076</v>
      </c>
      <c r="AU494" t="s">
        <v>1078</v>
      </c>
      <c r="AV494" t="s">
        <v>1080</v>
      </c>
      <c r="AW494" t="s">
        <v>1083</v>
      </c>
      <c r="AX494" s="65">
        <f t="shared" si="134"/>
        <v>583.5</v>
      </c>
      <c r="AY494" s="65">
        <v>2862.47</v>
      </c>
      <c r="AZ494" s="106">
        <v>1001.5877149038075</v>
      </c>
      <c r="BA494" s="65">
        <f t="shared" si="122"/>
        <v>4447.5577149038072</v>
      </c>
      <c r="BB494" s="65">
        <f t="shared" si="123"/>
        <v>23893.022285096195</v>
      </c>
      <c r="BC494" s="65">
        <f t="shared" si="124"/>
        <v>0</v>
      </c>
      <c r="BD494" s="65">
        <f t="shared" si="125"/>
        <v>23558.230000000003</v>
      </c>
      <c r="BE494" s="65">
        <f t="shared" si="126"/>
        <v>31744.309999999998</v>
      </c>
      <c r="BF494" s="65">
        <f t="shared" si="127"/>
        <v>79195.552285096201</v>
      </c>
      <c r="BG494" s="66">
        <f t="shared" si="128"/>
        <v>635.36538784340098</v>
      </c>
      <c r="BH494" s="66">
        <f t="shared" si="129"/>
        <v>41.194866008786541</v>
      </c>
      <c r="BI494" s="66">
        <f t="shared" si="130"/>
        <v>0</v>
      </c>
      <c r="BJ494" s="66">
        <f t="shared" si="131"/>
        <v>40.617637931034487</v>
      </c>
      <c r="BK494" s="66">
        <f t="shared" si="132"/>
        <v>54.731568965517241</v>
      </c>
      <c r="BL494" s="66">
        <f t="shared" si="133"/>
        <v>136.54405566395897</v>
      </c>
      <c r="BM494" s="207">
        <f t="shared" si="135"/>
        <v>39873.18</v>
      </c>
    </row>
    <row r="495" spans="1:65" x14ac:dyDescent="0.35">
      <c r="A495" s="1">
        <v>676</v>
      </c>
      <c r="B495">
        <v>60</v>
      </c>
      <c r="C495" t="s">
        <v>37</v>
      </c>
      <c r="D495" t="s">
        <v>1708</v>
      </c>
      <c r="E495" s="6" t="s">
        <v>1111</v>
      </c>
      <c r="F495" s="7" t="s">
        <v>1112</v>
      </c>
      <c r="G495" s="6">
        <v>-22.86</v>
      </c>
      <c r="H495" s="6">
        <v>-43.41</v>
      </c>
      <c r="I495" s="6">
        <v>45</v>
      </c>
      <c r="J495" s="8">
        <v>45016.2336447989</v>
      </c>
      <c r="K495" t="s">
        <v>1166</v>
      </c>
      <c r="L495" t="s">
        <v>1062</v>
      </c>
      <c r="M495">
        <v>600</v>
      </c>
      <c r="N495">
        <v>600</v>
      </c>
      <c r="O495">
        <v>0</v>
      </c>
      <c r="P495">
        <v>19548.740000000002</v>
      </c>
      <c r="Q495">
        <v>18875.330000000002</v>
      </c>
      <c r="R495">
        <v>5262.4</v>
      </c>
      <c r="S495">
        <v>34606.78</v>
      </c>
      <c r="T495">
        <v>0</v>
      </c>
      <c r="U495">
        <v>4744.55</v>
      </c>
      <c r="V495">
        <v>0</v>
      </c>
      <c r="W495" s="181">
        <f t="shared" si="119"/>
        <v>24293.29</v>
      </c>
      <c r="X495" s="181">
        <f t="shared" si="120"/>
        <v>40.488816666666665</v>
      </c>
      <c r="Y495" s="174">
        <v>83037.789999999994</v>
      </c>
      <c r="Z495" s="181">
        <f t="shared" si="121"/>
        <v>138.39631666666665</v>
      </c>
      <c r="AA495" s="174">
        <v>0</v>
      </c>
      <c r="AB495" s="174">
        <v>23.541980103275868</v>
      </c>
      <c r="AC495" s="174">
        <v>22.731011988637949</v>
      </c>
      <c r="AD495" s="174">
        <v>6.337355558234389</v>
      </c>
      <c r="AE495" s="174">
        <v>41.675940556703161</v>
      </c>
      <c r="AF495">
        <v>0</v>
      </c>
      <c r="AG495" s="106">
        <v>5.7137238358583486</v>
      </c>
      <c r="AH495" s="106">
        <v>0</v>
      </c>
      <c r="AI495" s="106">
        <v>100</v>
      </c>
      <c r="AJ495">
        <v>40.229999999999997</v>
      </c>
      <c r="AK495">
        <v>40.49</v>
      </c>
      <c r="AL495">
        <v>57.68</v>
      </c>
      <c r="AM495">
        <v>138.4</v>
      </c>
      <c r="AN495" t="s">
        <v>1067</v>
      </c>
      <c r="AO495">
        <v>9.9</v>
      </c>
      <c r="AP495">
        <v>8.33</v>
      </c>
      <c r="AQ495">
        <v>12.806699999999999</v>
      </c>
      <c r="AR495" t="s">
        <v>1071</v>
      </c>
      <c r="AS495" t="s">
        <v>1074</v>
      </c>
      <c r="AT495" t="s">
        <v>1076</v>
      </c>
      <c r="AU495" t="s">
        <v>1078</v>
      </c>
      <c r="AV495" t="s">
        <v>1080</v>
      </c>
      <c r="AW495" t="s">
        <v>1083</v>
      </c>
      <c r="AX495" s="65">
        <f t="shared" si="134"/>
        <v>583.5</v>
      </c>
      <c r="AY495" s="65">
        <v>2862.47</v>
      </c>
      <c r="AZ495" s="106">
        <v>989.67254464071584</v>
      </c>
      <c r="BA495" s="65">
        <f t="shared" si="122"/>
        <v>4435.6425446407156</v>
      </c>
      <c r="BB495" s="65">
        <f t="shared" si="123"/>
        <v>23303.617455359286</v>
      </c>
      <c r="BC495" s="65">
        <f t="shared" si="124"/>
        <v>0</v>
      </c>
      <c r="BD495" s="65">
        <f t="shared" si="125"/>
        <v>23554.230000000003</v>
      </c>
      <c r="BE495" s="65">
        <f t="shared" si="126"/>
        <v>31744.309999999998</v>
      </c>
      <c r="BF495" s="65">
        <f t="shared" si="127"/>
        <v>78602.147455359285</v>
      </c>
      <c r="BG495" s="66">
        <f t="shared" si="128"/>
        <v>633.66322066295936</v>
      </c>
      <c r="BH495" s="66">
        <f t="shared" si="129"/>
        <v>40.178650785102221</v>
      </c>
      <c r="BI495" s="66">
        <f t="shared" si="130"/>
        <v>0</v>
      </c>
      <c r="BJ495" s="66">
        <f t="shared" si="131"/>
        <v>40.610741379310348</v>
      </c>
      <c r="BK495" s="66">
        <f t="shared" si="132"/>
        <v>54.731568965517241</v>
      </c>
      <c r="BL495" s="66">
        <f t="shared" si="133"/>
        <v>135.52094388855051</v>
      </c>
      <c r="BM495" s="207">
        <f t="shared" si="135"/>
        <v>39869.18</v>
      </c>
    </row>
    <row r="496" spans="1:65" x14ac:dyDescent="0.35">
      <c r="A496" s="1">
        <v>677</v>
      </c>
      <c r="B496">
        <v>60</v>
      </c>
      <c r="C496" t="s">
        <v>37</v>
      </c>
      <c r="D496" t="s">
        <v>1709</v>
      </c>
      <c r="E496" s="6" t="s">
        <v>1113</v>
      </c>
      <c r="F496" s="7" t="s">
        <v>1114</v>
      </c>
      <c r="G496" s="6">
        <v>-20.32</v>
      </c>
      <c r="H496" s="6">
        <v>-40.340000000000003</v>
      </c>
      <c r="I496" s="6">
        <v>9</v>
      </c>
      <c r="J496" s="8">
        <v>54061.366139626101</v>
      </c>
      <c r="K496" t="s">
        <v>1166</v>
      </c>
      <c r="L496" t="s">
        <v>1062</v>
      </c>
      <c r="M496">
        <v>600</v>
      </c>
      <c r="N496">
        <v>600</v>
      </c>
      <c r="O496">
        <v>0</v>
      </c>
      <c r="P496">
        <v>21077.74</v>
      </c>
      <c r="Q496">
        <v>18875.330000000002</v>
      </c>
      <c r="R496">
        <v>5264.2</v>
      </c>
      <c r="S496">
        <v>34606.78</v>
      </c>
      <c r="T496">
        <v>0</v>
      </c>
      <c r="U496">
        <v>4744.55</v>
      </c>
      <c r="V496">
        <v>0</v>
      </c>
      <c r="W496" s="181">
        <f t="shared" si="119"/>
        <v>25822.29</v>
      </c>
      <c r="X496" s="181">
        <f t="shared" si="120"/>
        <v>43.037150000000004</v>
      </c>
      <c r="Y496" s="174">
        <v>84568.59</v>
      </c>
      <c r="Z496" s="181">
        <f t="shared" si="121"/>
        <v>140.94764999999998</v>
      </c>
      <c r="AA496" s="174">
        <v>0</v>
      </c>
      <c r="AB496" s="174">
        <v>24.92383992685701</v>
      </c>
      <c r="AC496" s="174">
        <v>22.31955150251412</v>
      </c>
      <c r="AD496" s="174">
        <v>6.2247697401600286</v>
      </c>
      <c r="AE496" s="174">
        <v>40.921552552785847</v>
      </c>
      <c r="AF496">
        <v>0</v>
      </c>
      <c r="AG496" s="106">
        <v>5.6102981024042142</v>
      </c>
      <c r="AH496" s="106">
        <v>0</v>
      </c>
      <c r="AI496" s="106">
        <v>100</v>
      </c>
      <c r="AJ496">
        <v>40.229999999999997</v>
      </c>
      <c r="AK496">
        <v>43.04</v>
      </c>
      <c r="AL496">
        <v>57.68</v>
      </c>
      <c r="AM496">
        <v>140.94999999999999</v>
      </c>
      <c r="AN496" t="s">
        <v>1068</v>
      </c>
      <c r="AO496">
        <v>9.9</v>
      </c>
      <c r="AP496">
        <v>8.33</v>
      </c>
      <c r="AQ496">
        <v>12.806699999999999</v>
      </c>
      <c r="AR496" t="s">
        <v>1071</v>
      </c>
      <c r="AS496" t="s">
        <v>1074</v>
      </c>
      <c r="AT496" t="s">
        <v>1076</v>
      </c>
      <c r="AU496" t="s">
        <v>1078</v>
      </c>
      <c r="AV496" t="s">
        <v>1080</v>
      </c>
      <c r="AW496" t="s">
        <v>1083</v>
      </c>
      <c r="AX496" s="65">
        <f t="shared" si="134"/>
        <v>583.5</v>
      </c>
      <c r="AY496" s="65">
        <v>2862.47</v>
      </c>
      <c r="AZ496" s="106">
        <v>1028.8048627870935</v>
      </c>
      <c r="BA496" s="65">
        <f t="shared" si="122"/>
        <v>4474.7748627870933</v>
      </c>
      <c r="BB496" s="65">
        <f t="shared" si="123"/>
        <v>24793.485137212909</v>
      </c>
      <c r="BC496" s="65">
        <f t="shared" si="124"/>
        <v>0</v>
      </c>
      <c r="BD496" s="65">
        <f t="shared" si="125"/>
        <v>23556.030000000002</v>
      </c>
      <c r="BE496" s="65">
        <f t="shared" si="126"/>
        <v>31744.309999999998</v>
      </c>
      <c r="BF496" s="65">
        <f t="shared" si="127"/>
        <v>80093.815137212907</v>
      </c>
      <c r="BG496" s="66">
        <f t="shared" si="128"/>
        <v>639.25355182672763</v>
      </c>
      <c r="BH496" s="66">
        <f t="shared" si="129"/>
        <v>42.747388167608463</v>
      </c>
      <c r="BI496" s="66">
        <f t="shared" si="130"/>
        <v>0</v>
      </c>
      <c r="BJ496" s="66">
        <f t="shared" si="131"/>
        <v>40.613844827586213</v>
      </c>
      <c r="BK496" s="66">
        <f t="shared" si="132"/>
        <v>54.731568965517241</v>
      </c>
      <c r="BL496" s="66">
        <f t="shared" si="133"/>
        <v>138.0927847193326</v>
      </c>
      <c r="BM496" s="207">
        <f t="shared" si="135"/>
        <v>39870.979999999996</v>
      </c>
    </row>
    <row r="497" spans="1:65" x14ac:dyDescent="0.35">
      <c r="A497" s="1">
        <v>678</v>
      </c>
      <c r="B497">
        <v>60</v>
      </c>
      <c r="C497" t="s">
        <v>37</v>
      </c>
      <c r="D497" t="s">
        <v>1710</v>
      </c>
      <c r="E497" s="6" t="s">
        <v>1115</v>
      </c>
      <c r="F497" s="7" t="s">
        <v>1116</v>
      </c>
      <c r="G497" s="6">
        <v>-8.0500000000000007</v>
      </c>
      <c r="H497" s="6">
        <v>-34.880000000000003</v>
      </c>
      <c r="I497" s="6">
        <v>10</v>
      </c>
      <c r="J497" s="8">
        <v>63550.072249703</v>
      </c>
      <c r="K497" t="s">
        <v>1166</v>
      </c>
      <c r="L497" t="s">
        <v>1062</v>
      </c>
      <c r="M497">
        <v>600</v>
      </c>
      <c r="N497">
        <v>600</v>
      </c>
      <c r="O497">
        <v>0</v>
      </c>
      <c r="P497">
        <v>22646.91</v>
      </c>
      <c r="Q497">
        <v>18875.330000000002</v>
      </c>
      <c r="R497">
        <v>5250.2</v>
      </c>
      <c r="S497">
        <v>34606.78</v>
      </c>
      <c r="T497">
        <v>0</v>
      </c>
      <c r="U497">
        <v>4744.55</v>
      </c>
      <c r="V497">
        <v>0</v>
      </c>
      <c r="W497" s="181">
        <f t="shared" si="119"/>
        <v>27391.46</v>
      </c>
      <c r="X497" s="181">
        <f t="shared" si="120"/>
        <v>45.652433333333335</v>
      </c>
      <c r="Y497" s="174">
        <v>86123.76</v>
      </c>
      <c r="Z497" s="181">
        <f t="shared" si="121"/>
        <v>143.53959999999998</v>
      </c>
      <c r="AA497" s="174">
        <v>0</v>
      </c>
      <c r="AB497" s="174">
        <v>26.29577482450836</v>
      </c>
      <c r="AC497" s="174">
        <v>21.91651874000857</v>
      </c>
      <c r="AD497" s="174">
        <v>6.0961109919028154</v>
      </c>
      <c r="AE497" s="174">
        <v>40.182616272211057</v>
      </c>
      <c r="AF497">
        <v>0</v>
      </c>
      <c r="AG497" s="106">
        <v>5.5089907825668556</v>
      </c>
      <c r="AH497" s="106">
        <v>0</v>
      </c>
      <c r="AI497" s="106">
        <v>100</v>
      </c>
      <c r="AJ497">
        <v>40.21</v>
      </c>
      <c r="AK497">
        <v>45.65</v>
      </c>
      <c r="AL497">
        <v>57.68</v>
      </c>
      <c r="AM497">
        <v>143.54</v>
      </c>
      <c r="AN497" t="s">
        <v>1069</v>
      </c>
      <c r="AO497">
        <v>9.9</v>
      </c>
      <c r="AP497">
        <v>8.33</v>
      </c>
      <c r="AQ497">
        <v>12.806699999999999</v>
      </c>
      <c r="AR497" t="s">
        <v>1071</v>
      </c>
      <c r="AS497" t="s">
        <v>1074</v>
      </c>
      <c r="AT497" t="s">
        <v>1076</v>
      </c>
      <c r="AU497" t="s">
        <v>1078</v>
      </c>
      <c r="AV497" t="s">
        <v>1080</v>
      </c>
      <c r="AW497" t="s">
        <v>1083</v>
      </c>
      <c r="AX497" s="65">
        <f t="shared" si="134"/>
        <v>583.5</v>
      </c>
      <c r="AY497" s="65">
        <v>2862.47</v>
      </c>
      <c r="AZ497" s="106">
        <v>1092.7343021361214</v>
      </c>
      <c r="BA497" s="65">
        <f t="shared" si="122"/>
        <v>4538.7043021361214</v>
      </c>
      <c r="BB497" s="65">
        <f t="shared" si="123"/>
        <v>26298.725697863876</v>
      </c>
      <c r="BC497" s="65">
        <f t="shared" si="124"/>
        <v>0</v>
      </c>
      <c r="BD497" s="65">
        <f t="shared" si="125"/>
        <v>23542.030000000002</v>
      </c>
      <c r="BE497" s="65">
        <f t="shared" si="126"/>
        <v>31744.309999999998</v>
      </c>
      <c r="BF497" s="65">
        <f t="shared" si="127"/>
        <v>81585.055697863878</v>
      </c>
      <c r="BG497" s="66">
        <f t="shared" si="128"/>
        <v>648.38632887658878</v>
      </c>
      <c r="BH497" s="66">
        <f t="shared" si="129"/>
        <v>45.342630513558404</v>
      </c>
      <c r="BI497" s="66">
        <f t="shared" si="130"/>
        <v>0</v>
      </c>
      <c r="BJ497" s="66">
        <f t="shared" si="131"/>
        <v>40.589706896551725</v>
      </c>
      <c r="BK497" s="66">
        <f t="shared" si="132"/>
        <v>54.731568965517241</v>
      </c>
      <c r="BL497" s="66">
        <f t="shared" si="133"/>
        <v>140.66388913424805</v>
      </c>
      <c r="BM497" s="207">
        <f t="shared" si="135"/>
        <v>39856.979999999996</v>
      </c>
    </row>
    <row r="498" spans="1:65" x14ac:dyDescent="0.35">
      <c r="A498" s="1">
        <v>679</v>
      </c>
      <c r="B498">
        <v>60</v>
      </c>
      <c r="C498" t="s">
        <v>37</v>
      </c>
      <c r="D498" t="s">
        <v>1711</v>
      </c>
      <c r="E498" s="6" t="s">
        <v>1117</v>
      </c>
      <c r="F498" s="7" t="s">
        <v>1118</v>
      </c>
      <c r="G498" s="6">
        <v>-3.8</v>
      </c>
      <c r="H498" s="6">
        <v>-38.53</v>
      </c>
      <c r="I498" s="6">
        <v>41</v>
      </c>
      <c r="J498" s="8">
        <v>71394.000753582499</v>
      </c>
      <c r="K498" t="s">
        <v>1166</v>
      </c>
      <c r="L498" t="s">
        <v>1062</v>
      </c>
      <c r="M498">
        <v>600</v>
      </c>
      <c r="N498">
        <v>600</v>
      </c>
      <c r="O498">
        <v>0</v>
      </c>
      <c r="P498">
        <v>23026.21</v>
      </c>
      <c r="Q498">
        <v>18875.330000000002</v>
      </c>
      <c r="R498">
        <v>5255.2</v>
      </c>
      <c r="S498">
        <v>34606.78</v>
      </c>
      <c r="T498">
        <v>0</v>
      </c>
      <c r="U498">
        <v>4744.55</v>
      </c>
      <c r="V498">
        <v>0</v>
      </c>
      <c r="W498" s="181">
        <f t="shared" si="119"/>
        <v>27770.76</v>
      </c>
      <c r="X498" s="181">
        <f t="shared" si="120"/>
        <v>46.284599999999998</v>
      </c>
      <c r="Y498" s="174">
        <v>86508.06</v>
      </c>
      <c r="Z498" s="181">
        <f t="shared" si="121"/>
        <v>144.18010000000001</v>
      </c>
      <c r="AA498" s="174">
        <v>0</v>
      </c>
      <c r="AB498" s="174">
        <v>26.617415764496389</v>
      </c>
      <c r="AC498" s="174">
        <v>21.819157659991451</v>
      </c>
      <c r="AD498" s="174">
        <v>6.0748096766937092</v>
      </c>
      <c r="AE498" s="174">
        <v>40.004110599636611</v>
      </c>
      <c r="AF498">
        <v>0</v>
      </c>
      <c r="AG498" s="106">
        <v>5.4845178587983598</v>
      </c>
      <c r="AH498" s="106">
        <v>0</v>
      </c>
      <c r="AI498" s="106">
        <v>100</v>
      </c>
      <c r="AJ498">
        <v>40.22</v>
      </c>
      <c r="AK498">
        <v>46.28</v>
      </c>
      <c r="AL498">
        <v>57.68</v>
      </c>
      <c r="AM498">
        <v>144.18</v>
      </c>
      <c r="AN498" t="s">
        <v>1070</v>
      </c>
      <c r="AO498">
        <v>9.9</v>
      </c>
      <c r="AP498">
        <v>8.33</v>
      </c>
      <c r="AQ498">
        <v>12.806699999999999</v>
      </c>
      <c r="AR498" t="s">
        <v>1071</v>
      </c>
      <c r="AS498" t="s">
        <v>1074</v>
      </c>
      <c r="AT498" t="s">
        <v>1076</v>
      </c>
      <c r="AU498" t="s">
        <v>1078</v>
      </c>
      <c r="AV498" t="s">
        <v>1080</v>
      </c>
      <c r="AW498" t="s">
        <v>1083</v>
      </c>
      <c r="AX498" s="65">
        <f t="shared" si="134"/>
        <v>583.5</v>
      </c>
      <c r="AY498" s="65">
        <v>2862.47</v>
      </c>
      <c r="AZ498" s="106">
        <v>1088.4593377248907</v>
      </c>
      <c r="BA498" s="65">
        <f t="shared" si="122"/>
        <v>4534.4293377248905</v>
      </c>
      <c r="BB498" s="65">
        <f t="shared" si="123"/>
        <v>26682.300662275109</v>
      </c>
      <c r="BC498" s="65">
        <f t="shared" si="124"/>
        <v>0</v>
      </c>
      <c r="BD498" s="65">
        <f t="shared" si="125"/>
        <v>23547.030000000002</v>
      </c>
      <c r="BE498" s="65">
        <f t="shared" si="126"/>
        <v>31744.309999999998</v>
      </c>
      <c r="BF498" s="65">
        <f t="shared" si="127"/>
        <v>81973.6306622751</v>
      </c>
      <c r="BG498" s="66">
        <f t="shared" si="128"/>
        <v>647.77561967498434</v>
      </c>
      <c r="BH498" s="66">
        <f t="shared" si="129"/>
        <v>46.003966659095013</v>
      </c>
      <c r="BI498" s="66">
        <f t="shared" si="130"/>
        <v>0</v>
      </c>
      <c r="BJ498" s="66">
        <f t="shared" si="131"/>
        <v>40.598327586206899</v>
      </c>
      <c r="BK498" s="66">
        <f t="shared" si="132"/>
        <v>54.731568965517241</v>
      </c>
      <c r="BL498" s="66">
        <f t="shared" si="133"/>
        <v>141.33384596943984</v>
      </c>
      <c r="BM498" s="207">
        <f t="shared" si="135"/>
        <v>39861.979999999996</v>
      </c>
    </row>
    <row r="499" spans="1:65" x14ac:dyDescent="0.35">
      <c r="A499" s="1">
        <v>680</v>
      </c>
      <c r="B499">
        <v>61</v>
      </c>
      <c r="C499" t="s">
        <v>37</v>
      </c>
      <c r="D499" t="s">
        <v>1712</v>
      </c>
      <c r="E499" s="6" t="s">
        <v>1104</v>
      </c>
      <c r="F499" s="7" t="s">
        <v>1105</v>
      </c>
      <c r="G499" s="6">
        <v>-22.74</v>
      </c>
      <c r="H499" s="6">
        <v>-45.59</v>
      </c>
      <c r="I499" s="6">
        <v>1642</v>
      </c>
      <c r="J499" s="8">
        <v>3495.45982983364</v>
      </c>
      <c r="K499" t="s">
        <v>1166</v>
      </c>
      <c r="L499" t="s">
        <v>1062</v>
      </c>
      <c r="M499">
        <v>600</v>
      </c>
      <c r="N499">
        <v>600</v>
      </c>
      <c r="O499">
        <v>13.93</v>
      </c>
      <c r="P499">
        <v>12368.02</v>
      </c>
      <c r="Q499">
        <v>18875.330000000002</v>
      </c>
      <c r="R499">
        <v>5265.2</v>
      </c>
      <c r="S499">
        <v>34606.78</v>
      </c>
      <c r="T499">
        <v>0</v>
      </c>
      <c r="U499">
        <v>4462.05</v>
      </c>
      <c r="V499">
        <v>0</v>
      </c>
      <c r="W499" s="181">
        <f t="shared" si="119"/>
        <v>16830.07</v>
      </c>
      <c r="X499" s="181">
        <f t="shared" si="120"/>
        <v>28.050116666666668</v>
      </c>
      <c r="Y499" s="174">
        <v>75591.3</v>
      </c>
      <c r="Z499" s="181">
        <f t="shared" si="121"/>
        <v>125.9855</v>
      </c>
      <c r="AA499" s="174">
        <v>1.84280466138299E-2</v>
      </c>
      <c r="AB499" s="174">
        <v>16.36169770859874</v>
      </c>
      <c r="AC499" s="174">
        <v>24.970241284380609</v>
      </c>
      <c r="AD499" s="174">
        <v>6.9653518328167392</v>
      </c>
      <c r="AE499" s="174">
        <v>45.781432519350773</v>
      </c>
      <c r="AF499">
        <v>0</v>
      </c>
      <c r="AG499" s="106">
        <v>5.9028618372749246</v>
      </c>
      <c r="AH499" s="106">
        <v>0</v>
      </c>
      <c r="AI499" s="106">
        <v>100</v>
      </c>
      <c r="AJ499">
        <v>40.229999999999997</v>
      </c>
      <c r="AK499">
        <v>28.07</v>
      </c>
      <c r="AL499">
        <v>57.68</v>
      </c>
      <c r="AM499">
        <v>125.99</v>
      </c>
      <c r="AN499" t="s">
        <v>1063</v>
      </c>
      <c r="AO499">
        <v>9.9</v>
      </c>
      <c r="AP499">
        <v>8.33</v>
      </c>
      <c r="AQ499">
        <v>12.806699999999999</v>
      </c>
      <c r="AR499" t="s">
        <v>1071</v>
      </c>
      <c r="AS499" t="s">
        <v>1074</v>
      </c>
      <c r="AT499" t="s">
        <v>1076</v>
      </c>
      <c r="AU499" t="s">
        <v>1078</v>
      </c>
      <c r="AV499" t="s">
        <v>1080</v>
      </c>
      <c r="AW499" t="s">
        <v>1084</v>
      </c>
      <c r="AX499" s="65">
        <f t="shared" si="134"/>
        <v>583.5</v>
      </c>
      <c r="AY499" s="65">
        <v>2862.47</v>
      </c>
      <c r="AZ499" s="106">
        <v>642.1567269435659</v>
      </c>
      <c r="BA499" s="65">
        <f t="shared" si="122"/>
        <v>4088.1267269435657</v>
      </c>
      <c r="BB499" s="65">
        <f t="shared" si="123"/>
        <v>16187.913273056434</v>
      </c>
      <c r="BC499" s="65">
        <f t="shared" si="124"/>
        <v>13.93</v>
      </c>
      <c r="BD499" s="65">
        <f t="shared" si="125"/>
        <v>23557.030000000002</v>
      </c>
      <c r="BE499" s="65">
        <f t="shared" si="126"/>
        <v>31744.309999999998</v>
      </c>
      <c r="BF499" s="65">
        <f t="shared" si="127"/>
        <v>71503.17327305644</v>
      </c>
      <c r="BG499" s="66">
        <f t="shared" si="128"/>
        <v>584.01810384908083</v>
      </c>
      <c r="BH499" s="66">
        <f t="shared" si="129"/>
        <v>27.910195298373164</v>
      </c>
      <c r="BI499" s="66">
        <f t="shared" si="130"/>
        <v>2.3216666666666667E-2</v>
      </c>
      <c r="BJ499" s="66">
        <f t="shared" si="131"/>
        <v>40.615568965517248</v>
      </c>
      <c r="BK499" s="66">
        <f t="shared" si="132"/>
        <v>54.731568965517241</v>
      </c>
      <c r="BL499" s="66">
        <f t="shared" si="133"/>
        <v>123.28133322940765</v>
      </c>
      <c r="BM499" s="207">
        <f t="shared" si="135"/>
        <v>39871.979999999996</v>
      </c>
    </row>
    <row r="500" spans="1:65" x14ac:dyDescent="0.35">
      <c r="A500" s="1">
        <v>681</v>
      </c>
      <c r="B500">
        <v>61</v>
      </c>
      <c r="C500" t="s">
        <v>37</v>
      </c>
      <c r="D500" t="s">
        <v>1713</v>
      </c>
      <c r="E500" s="6" t="s">
        <v>1104</v>
      </c>
      <c r="F500" s="7" t="s">
        <v>1106</v>
      </c>
      <c r="G500" s="6">
        <v>-23.85</v>
      </c>
      <c r="H500" s="6">
        <v>-46.64</v>
      </c>
      <c r="I500" s="6">
        <v>792</v>
      </c>
      <c r="J500" s="8">
        <v>14172.2970393051</v>
      </c>
      <c r="K500" t="s">
        <v>1166</v>
      </c>
      <c r="L500" t="s">
        <v>1062</v>
      </c>
      <c r="M500">
        <v>600</v>
      </c>
      <c r="N500">
        <v>600</v>
      </c>
      <c r="O500">
        <v>0.4</v>
      </c>
      <c r="P500">
        <v>15039.84</v>
      </c>
      <c r="Q500">
        <v>18875.330000000002</v>
      </c>
      <c r="R500">
        <v>5266.4</v>
      </c>
      <c r="S500">
        <v>34606.78</v>
      </c>
      <c r="T500">
        <v>0</v>
      </c>
      <c r="U500">
        <v>4462.05</v>
      </c>
      <c r="V500">
        <v>0</v>
      </c>
      <c r="W500" s="181">
        <f t="shared" si="119"/>
        <v>19501.89</v>
      </c>
      <c r="X500" s="181">
        <f t="shared" si="120"/>
        <v>32.503149999999998</v>
      </c>
      <c r="Y500" s="174">
        <v>78250.789999999994</v>
      </c>
      <c r="Z500" s="181">
        <f t="shared" si="121"/>
        <v>130.41798333333332</v>
      </c>
      <c r="AA500" s="174">
        <v>5.1117694786212387E-4</v>
      </c>
      <c r="AB500" s="174">
        <v>19.220048768836708</v>
      </c>
      <c r="AC500" s="174">
        <v>24.121583948225961</v>
      </c>
      <c r="AD500" s="174">
        <v>6.7301556955527229</v>
      </c>
      <c r="AE500" s="174">
        <v>44.225470439339972</v>
      </c>
      <c r="AF500">
        <v>0</v>
      </c>
      <c r="AG500" s="106">
        <v>5.7022427505204742</v>
      </c>
      <c r="AH500" s="106">
        <v>0</v>
      </c>
      <c r="AI500" s="106">
        <v>100</v>
      </c>
      <c r="AJ500">
        <v>40.24</v>
      </c>
      <c r="AK500">
        <v>32.5</v>
      </c>
      <c r="AL500">
        <v>57.68</v>
      </c>
      <c r="AM500">
        <v>130.41999999999999</v>
      </c>
      <c r="AN500" t="s">
        <v>1064</v>
      </c>
      <c r="AO500">
        <v>9.9</v>
      </c>
      <c r="AP500">
        <v>8.33</v>
      </c>
      <c r="AQ500">
        <v>12.806699999999999</v>
      </c>
      <c r="AR500" t="s">
        <v>1071</v>
      </c>
      <c r="AS500" t="s">
        <v>1074</v>
      </c>
      <c r="AT500" t="s">
        <v>1076</v>
      </c>
      <c r="AU500" t="s">
        <v>1078</v>
      </c>
      <c r="AV500" t="s">
        <v>1080</v>
      </c>
      <c r="AW500" t="s">
        <v>1084</v>
      </c>
      <c r="AX500" s="65">
        <f t="shared" si="134"/>
        <v>583.5</v>
      </c>
      <c r="AY500" s="65">
        <v>2862.47</v>
      </c>
      <c r="AZ500" s="106">
        <v>786.18739146907694</v>
      </c>
      <c r="BA500" s="65">
        <f t="shared" si="122"/>
        <v>4232.1573914690762</v>
      </c>
      <c r="BB500" s="65">
        <f t="shared" si="123"/>
        <v>18715.702608530923</v>
      </c>
      <c r="BC500" s="65">
        <f t="shared" si="124"/>
        <v>0.4</v>
      </c>
      <c r="BD500" s="65">
        <f t="shared" si="125"/>
        <v>23558.230000000003</v>
      </c>
      <c r="BE500" s="65">
        <f t="shared" si="126"/>
        <v>31744.309999999998</v>
      </c>
      <c r="BF500" s="65">
        <f t="shared" si="127"/>
        <v>74018.632608530912</v>
      </c>
      <c r="BG500" s="66">
        <f t="shared" si="128"/>
        <v>604.59391306701093</v>
      </c>
      <c r="BH500" s="66">
        <f t="shared" si="129"/>
        <v>32.26845277332918</v>
      </c>
      <c r="BI500" s="66">
        <f t="shared" si="130"/>
        <v>6.6666666666666675E-4</v>
      </c>
      <c r="BJ500" s="66">
        <f t="shared" si="131"/>
        <v>40.617637931034487</v>
      </c>
      <c r="BK500" s="66">
        <f t="shared" si="132"/>
        <v>54.731568965517241</v>
      </c>
      <c r="BL500" s="66">
        <f t="shared" si="133"/>
        <v>127.61833208367399</v>
      </c>
      <c r="BM500" s="207">
        <f t="shared" si="135"/>
        <v>39873.18</v>
      </c>
    </row>
    <row r="501" spans="1:65" x14ac:dyDescent="0.35">
      <c r="A501" s="1">
        <v>682</v>
      </c>
      <c r="B501">
        <v>61</v>
      </c>
      <c r="C501" t="s">
        <v>37</v>
      </c>
      <c r="D501" t="s">
        <v>1714</v>
      </c>
      <c r="E501" s="6" t="s">
        <v>1107</v>
      </c>
      <c r="F501" s="7" t="s">
        <v>1108</v>
      </c>
      <c r="G501" s="6">
        <v>-30.03</v>
      </c>
      <c r="H501" s="6">
        <v>-51.23</v>
      </c>
      <c r="I501" s="6">
        <v>47</v>
      </c>
      <c r="J501" s="8">
        <v>23954.0527728093</v>
      </c>
      <c r="K501" t="s">
        <v>1166</v>
      </c>
      <c r="L501" t="s">
        <v>1062</v>
      </c>
      <c r="M501">
        <v>600</v>
      </c>
      <c r="N501">
        <v>600</v>
      </c>
      <c r="O501">
        <v>2.04</v>
      </c>
      <c r="P501">
        <v>15948.53</v>
      </c>
      <c r="Q501">
        <v>18875.330000000002</v>
      </c>
      <c r="R501">
        <v>5272.4</v>
      </c>
      <c r="S501">
        <v>34606.78</v>
      </c>
      <c r="T501">
        <v>0</v>
      </c>
      <c r="U501">
        <v>4462.05</v>
      </c>
      <c r="V501">
        <v>0</v>
      </c>
      <c r="W501" s="181">
        <f t="shared" si="119"/>
        <v>20410.580000000002</v>
      </c>
      <c r="X501" s="181">
        <f t="shared" si="120"/>
        <v>34.017633333333336</v>
      </c>
      <c r="Y501" s="174">
        <v>79167.12</v>
      </c>
      <c r="Z501" s="181">
        <f t="shared" si="121"/>
        <v>131.9452</v>
      </c>
      <c r="AA501" s="174">
        <v>2.5768273495360202E-3</v>
      </c>
      <c r="AB501" s="174">
        <v>20.145396220046909</v>
      </c>
      <c r="AC501" s="174">
        <v>23.842385576234179</v>
      </c>
      <c r="AD501" s="174">
        <v>6.6598355478890729</v>
      </c>
      <c r="AE501" s="174">
        <v>43.713577050674573</v>
      </c>
      <c r="AF501">
        <v>0</v>
      </c>
      <c r="AG501" s="106">
        <v>5.6362414093123512</v>
      </c>
      <c r="AH501" s="106">
        <v>0</v>
      </c>
      <c r="AI501" s="106">
        <v>100</v>
      </c>
      <c r="AJ501">
        <v>40.25</v>
      </c>
      <c r="AK501">
        <v>34.020000000000003</v>
      </c>
      <c r="AL501">
        <v>57.68</v>
      </c>
      <c r="AM501">
        <v>131.94999999999999</v>
      </c>
      <c r="AN501" t="s">
        <v>1065</v>
      </c>
      <c r="AO501">
        <v>9.9</v>
      </c>
      <c r="AP501">
        <v>8.33</v>
      </c>
      <c r="AQ501">
        <v>12.806699999999999</v>
      </c>
      <c r="AR501" t="s">
        <v>1071</v>
      </c>
      <c r="AS501" t="s">
        <v>1074</v>
      </c>
      <c r="AT501" t="s">
        <v>1076</v>
      </c>
      <c r="AU501" t="s">
        <v>1078</v>
      </c>
      <c r="AV501" t="s">
        <v>1080</v>
      </c>
      <c r="AW501" t="s">
        <v>1084</v>
      </c>
      <c r="AX501" s="65">
        <f t="shared" si="134"/>
        <v>583.5</v>
      </c>
      <c r="AY501" s="65">
        <v>2862.47</v>
      </c>
      <c r="AZ501" s="106">
        <v>827.18017601256577</v>
      </c>
      <c r="BA501" s="65">
        <f t="shared" si="122"/>
        <v>4273.1501760125657</v>
      </c>
      <c r="BB501" s="65">
        <f t="shared" si="123"/>
        <v>19583.399823987435</v>
      </c>
      <c r="BC501" s="65">
        <f t="shared" si="124"/>
        <v>2.04</v>
      </c>
      <c r="BD501" s="65">
        <f t="shared" si="125"/>
        <v>23564.230000000003</v>
      </c>
      <c r="BE501" s="65">
        <f t="shared" si="126"/>
        <v>31744.309999999998</v>
      </c>
      <c r="BF501" s="65">
        <f t="shared" si="127"/>
        <v>74893.969823987427</v>
      </c>
      <c r="BG501" s="66">
        <f t="shared" si="128"/>
        <v>610.45002514465227</v>
      </c>
      <c r="BH501" s="66">
        <f t="shared" si="129"/>
        <v>33.764482455150748</v>
      </c>
      <c r="BI501" s="66">
        <f t="shared" si="130"/>
        <v>3.4000000000000002E-3</v>
      </c>
      <c r="BJ501" s="66">
        <f t="shared" si="131"/>
        <v>40.627982758620696</v>
      </c>
      <c r="BK501" s="66">
        <f t="shared" si="132"/>
        <v>54.731568965517241</v>
      </c>
      <c r="BL501" s="66">
        <f t="shared" si="133"/>
        <v>129.12753417928866</v>
      </c>
      <c r="BM501" s="207">
        <f t="shared" si="135"/>
        <v>39879.18</v>
      </c>
    </row>
    <row r="502" spans="1:65" x14ac:dyDescent="0.35">
      <c r="A502" s="1">
        <v>683</v>
      </c>
      <c r="B502">
        <v>61</v>
      </c>
      <c r="C502" t="s">
        <v>37</v>
      </c>
      <c r="D502" t="s">
        <v>1715</v>
      </c>
      <c r="E502" s="6" t="s">
        <v>1109</v>
      </c>
      <c r="F502" s="7" t="s">
        <v>1110</v>
      </c>
      <c r="G502" s="6">
        <v>-15.37</v>
      </c>
      <c r="H502" s="6">
        <v>-48.78</v>
      </c>
      <c r="I502" s="6">
        <v>770</v>
      </c>
      <c r="J502" s="8">
        <v>31081.371963744201</v>
      </c>
      <c r="K502" t="s">
        <v>1166</v>
      </c>
      <c r="L502" t="s">
        <v>1062</v>
      </c>
      <c r="M502">
        <v>600</v>
      </c>
      <c r="N502">
        <v>600</v>
      </c>
      <c r="O502">
        <v>0</v>
      </c>
      <c r="P502">
        <v>19883.21</v>
      </c>
      <c r="Q502">
        <v>18875.330000000002</v>
      </c>
      <c r="R502">
        <v>5266.4</v>
      </c>
      <c r="S502">
        <v>34606.78</v>
      </c>
      <c r="T502">
        <v>0</v>
      </c>
      <c r="U502">
        <v>4462.05</v>
      </c>
      <c r="V502">
        <v>0</v>
      </c>
      <c r="W502" s="181">
        <f t="shared" si="119"/>
        <v>24345.26</v>
      </c>
      <c r="X502" s="181">
        <f t="shared" si="120"/>
        <v>40.575433333333329</v>
      </c>
      <c r="Y502" s="174">
        <v>83093.759999999995</v>
      </c>
      <c r="Z502" s="181">
        <f t="shared" si="121"/>
        <v>138.4896</v>
      </c>
      <c r="AA502" s="174">
        <v>0</v>
      </c>
      <c r="AB502" s="174">
        <v>23.928643980005241</v>
      </c>
      <c r="AC502" s="174">
        <v>22.715700914244351</v>
      </c>
      <c r="AD502" s="174">
        <v>6.3379007039758459</v>
      </c>
      <c r="AE502" s="174">
        <v>41.647868624551357</v>
      </c>
      <c r="AF502">
        <v>0</v>
      </c>
      <c r="AG502" s="106">
        <v>5.3698978118212493</v>
      </c>
      <c r="AH502" s="106">
        <v>0</v>
      </c>
      <c r="AI502" s="106">
        <v>100</v>
      </c>
      <c r="AJ502">
        <v>40.24</v>
      </c>
      <c r="AK502">
        <v>40.58</v>
      </c>
      <c r="AL502">
        <v>57.68</v>
      </c>
      <c r="AM502">
        <v>138.49</v>
      </c>
      <c r="AN502" t="s">
        <v>1066</v>
      </c>
      <c r="AO502">
        <v>9.9</v>
      </c>
      <c r="AP502">
        <v>8.33</v>
      </c>
      <c r="AQ502">
        <v>12.806699999999999</v>
      </c>
      <c r="AR502" t="s">
        <v>1071</v>
      </c>
      <c r="AS502" t="s">
        <v>1074</v>
      </c>
      <c r="AT502" t="s">
        <v>1076</v>
      </c>
      <c r="AU502" t="s">
        <v>1078</v>
      </c>
      <c r="AV502" t="s">
        <v>1080</v>
      </c>
      <c r="AW502" t="s">
        <v>1084</v>
      </c>
      <c r="AX502" s="65">
        <f t="shared" si="134"/>
        <v>583.5</v>
      </c>
      <c r="AY502" s="65">
        <v>2862.47</v>
      </c>
      <c r="AZ502" s="106">
        <v>1001.037073126402</v>
      </c>
      <c r="BA502" s="65">
        <f t="shared" si="122"/>
        <v>4447.0070731264022</v>
      </c>
      <c r="BB502" s="65">
        <f t="shared" si="123"/>
        <v>23344.222926873597</v>
      </c>
      <c r="BC502" s="65">
        <f t="shared" si="124"/>
        <v>0</v>
      </c>
      <c r="BD502" s="65">
        <f t="shared" si="125"/>
        <v>23558.230000000003</v>
      </c>
      <c r="BE502" s="65">
        <f t="shared" si="126"/>
        <v>31744.309999999998</v>
      </c>
      <c r="BF502" s="65">
        <f t="shared" si="127"/>
        <v>78646.752926873596</v>
      </c>
      <c r="BG502" s="66">
        <f t="shared" si="128"/>
        <v>635.28672473234315</v>
      </c>
      <c r="BH502" s="66">
        <f t="shared" si="129"/>
        <v>40.248660218747581</v>
      </c>
      <c r="BI502" s="66">
        <f t="shared" si="130"/>
        <v>0</v>
      </c>
      <c r="BJ502" s="66">
        <f t="shared" si="131"/>
        <v>40.617637931034487</v>
      </c>
      <c r="BK502" s="66">
        <f t="shared" si="132"/>
        <v>54.731568965517241</v>
      </c>
      <c r="BL502" s="66">
        <f t="shared" si="133"/>
        <v>135.59784987391998</v>
      </c>
      <c r="BM502" s="207">
        <f t="shared" si="135"/>
        <v>39873.18</v>
      </c>
    </row>
    <row r="503" spans="1:65" x14ac:dyDescent="0.35">
      <c r="A503" s="1">
        <v>684</v>
      </c>
      <c r="B503">
        <v>61</v>
      </c>
      <c r="C503" t="s">
        <v>37</v>
      </c>
      <c r="D503" t="s">
        <v>1716</v>
      </c>
      <c r="E503" s="6" t="s">
        <v>1111</v>
      </c>
      <c r="F503" s="7" t="s">
        <v>1112</v>
      </c>
      <c r="G503" s="6">
        <v>-22.86</v>
      </c>
      <c r="H503" s="6">
        <v>-43.41</v>
      </c>
      <c r="I503" s="6">
        <v>45</v>
      </c>
      <c r="J503" s="8">
        <v>45016.2336447989</v>
      </c>
      <c r="K503" t="s">
        <v>1166</v>
      </c>
      <c r="L503" t="s">
        <v>1062</v>
      </c>
      <c r="M503">
        <v>600</v>
      </c>
      <c r="N503">
        <v>600</v>
      </c>
      <c r="O503">
        <v>0</v>
      </c>
      <c r="P503">
        <v>19378.580000000002</v>
      </c>
      <c r="Q503">
        <v>18875.330000000002</v>
      </c>
      <c r="R503">
        <v>5262.4</v>
      </c>
      <c r="S503">
        <v>34606.78</v>
      </c>
      <c r="T503">
        <v>0</v>
      </c>
      <c r="U503">
        <v>4462.05</v>
      </c>
      <c r="V503">
        <v>0</v>
      </c>
      <c r="W503" s="181">
        <f t="shared" si="119"/>
        <v>23840.63</v>
      </c>
      <c r="X503" s="181">
        <f t="shared" si="120"/>
        <v>39.734383333333334</v>
      </c>
      <c r="Y503" s="174">
        <v>82585.13</v>
      </c>
      <c r="Z503" s="181">
        <f t="shared" si="121"/>
        <v>137.64188333333334</v>
      </c>
      <c r="AA503" s="174">
        <v>0</v>
      </c>
      <c r="AB503" s="174">
        <v>23.464974868962489</v>
      </c>
      <c r="AC503" s="174">
        <v>22.855603666180581</v>
      </c>
      <c r="AD503" s="174">
        <v>6.3720914406746099</v>
      </c>
      <c r="AE503" s="174">
        <v>41.904371888740741</v>
      </c>
      <c r="AF503">
        <v>0</v>
      </c>
      <c r="AG503" s="106">
        <v>5.4029702441589667</v>
      </c>
      <c r="AH503" s="106">
        <v>0</v>
      </c>
      <c r="AI503" s="106">
        <v>100</v>
      </c>
      <c r="AJ503">
        <v>40.229999999999997</v>
      </c>
      <c r="AK503">
        <v>39.729999999999997</v>
      </c>
      <c r="AL503">
        <v>57.68</v>
      </c>
      <c r="AM503">
        <v>137.63999999999999</v>
      </c>
      <c r="AN503" t="s">
        <v>1067</v>
      </c>
      <c r="AO503">
        <v>9.9</v>
      </c>
      <c r="AP503">
        <v>8.33</v>
      </c>
      <c r="AQ503">
        <v>12.806699999999999</v>
      </c>
      <c r="AR503" t="s">
        <v>1071</v>
      </c>
      <c r="AS503" t="s">
        <v>1074</v>
      </c>
      <c r="AT503" t="s">
        <v>1076</v>
      </c>
      <c r="AU503" t="s">
        <v>1078</v>
      </c>
      <c r="AV503" t="s">
        <v>1080</v>
      </c>
      <c r="AW503" t="s">
        <v>1084</v>
      </c>
      <c r="AX503" s="65">
        <f t="shared" si="134"/>
        <v>583.5</v>
      </c>
      <c r="AY503" s="65">
        <v>2862.47</v>
      </c>
      <c r="AZ503" s="106">
        <v>988.84040545314087</v>
      </c>
      <c r="BA503" s="65">
        <f t="shared" si="122"/>
        <v>4434.8104054531404</v>
      </c>
      <c r="BB503" s="65">
        <f t="shared" si="123"/>
        <v>22851.789594546859</v>
      </c>
      <c r="BC503" s="65">
        <f t="shared" si="124"/>
        <v>0</v>
      </c>
      <c r="BD503" s="65">
        <f t="shared" si="125"/>
        <v>23554.230000000003</v>
      </c>
      <c r="BE503" s="65">
        <f t="shared" si="126"/>
        <v>31744.309999999998</v>
      </c>
      <c r="BF503" s="65">
        <f t="shared" si="127"/>
        <v>78150.319594546861</v>
      </c>
      <c r="BG503" s="66">
        <f t="shared" si="128"/>
        <v>633.54434363616292</v>
      </c>
      <c r="BH503" s="66">
        <f t="shared" si="129"/>
        <v>39.399637231977344</v>
      </c>
      <c r="BI503" s="66">
        <f t="shared" si="130"/>
        <v>0</v>
      </c>
      <c r="BJ503" s="66">
        <f t="shared" si="131"/>
        <v>40.610741379310348</v>
      </c>
      <c r="BK503" s="66">
        <f t="shared" si="132"/>
        <v>54.731568965517241</v>
      </c>
      <c r="BL503" s="66">
        <f t="shared" si="133"/>
        <v>134.74193033542562</v>
      </c>
      <c r="BM503" s="207">
        <f t="shared" si="135"/>
        <v>39869.18</v>
      </c>
    </row>
    <row r="504" spans="1:65" x14ac:dyDescent="0.35">
      <c r="A504" s="1">
        <v>685</v>
      </c>
      <c r="B504">
        <v>61</v>
      </c>
      <c r="C504" t="s">
        <v>37</v>
      </c>
      <c r="D504" t="s">
        <v>1717</v>
      </c>
      <c r="E504" s="6" t="s">
        <v>1113</v>
      </c>
      <c r="F504" s="7" t="s">
        <v>1114</v>
      </c>
      <c r="G504" s="6">
        <v>-20.32</v>
      </c>
      <c r="H504" s="6">
        <v>-40.340000000000003</v>
      </c>
      <c r="I504" s="6">
        <v>9</v>
      </c>
      <c r="J504" s="8">
        <v>54061.366139626101</v>
      </c>
      <c r="K504" t="s">
        <v>1166</v>
      </c>
      <c r="L504" t="s">
        <v>1062</v>
      </c>
      <c r="M504">
        <v>600</v>
      </c>
      <c r="N504">
        <v>600</v>
      </c>
      <c r="O504">
        <v>0</v>
      </c>
      <c r="P504">
        <v>20316.48</v>
      </c>
      <c r="Q504">
        <v>18875.330000000002</v>
      </c>
      <c r="R504">
        <v>5264.2</v>
      </c>
      <c r="S504">
        <v>34606.78</v>
      </c>
      <c r="T504">
        <v>0</v>
      </c>
      <c r="U504">
        <v>4462.05</v>
      </c>
      <c r="V504">
        <v>0</v>
      </c>
      <c r="W504" s="181">
        <f t="shared" si="119"/>
        <v>24778.53</v>
      </c>
      <c r="X504" s="181">
        <f t="shared" si="120"/>
        <v>41.297550000000001</v>
      </c>
      <c r="Y504" s="174">
        <v>83524.83</v>
      </c>
      <c r="Z504" s="181">
        <f t="shared" si="121"/>
        <v>139.20805000000001</v>
      </c>
      <c r="AA504" s="174">
        <v>0</v>
      </c>
      <c r="AB504" s="174">
        <v>24.32388069511785</v>
      </c>
      <c r="AC504" s="174">
        <v>22.598465629921069</v>
      </c>
      <c r="AD504" s="174">
        <v>6.3025569761710383</v>
      </c>
      <c r="AE504" s="174">
        <v>41.432924796135467</v>
      </c>
      <c r="AF504">
        <v>0</v>
      </c>
      <c r="AG504" s="106">
        <v>5.3421838751422781</v>
      </c>
      <c r="AH504" s="106">
        <v>0</v>
      </c>
      <c r="AI504" s="106">
        <v>100</v>
      </c>
      <c r="AJ504">
        <v>40.229999999999997</v>
      </c>
      <c r="AK504">
        <v>41.3</v>
      </c>
      <c r="AL504">
        <v>57.68</v>
      </c>
      <c r="AM504">
        <v>139.21</v>
      </c>
      <c r="AN504" t="s">
        <v>1068</v>
      </c>
      <c r="AO504">
        <v>9.9</v>
      </c>
      <c r="AP504">
        <v>8.33</v>
      </c>
      <c r="AQ504">
        <v>12.806699999999999</v>
      </c>
      <c r="AR504" t="s">
        <v>1071</v>
      </c>
      <c r="AS504" t="s">
        <v>1074</v>
      </c>
      <c r="AT504" t="s">
        <v>1076</v>
      </c>
      <c r="AU504" t="s">
        <v>1078</v>
      </c>
      <c r="AV504" t="s">
        <v>1080</v>
      </c>
      <c r="AW504" t="s">
        <v>1084</v>
      </c>
      <c r="AX504" s="65">
        <f t="shared" si="134"/>
        <v>583.5</v>
      </c>
      <c r="AY504" s="65">
        <v>2862.47</v>
      </c>
      <c r="AZ504" s="106">
        <v>1028.1567834131047</v>
      </c>
      <c r="BA504" s="65">
        <f t="shared" si="122"/>
        <v>4474.1267834131049</v>
      </c>
      <c r="BB504" s="65">
        <f t="shared" si="123"/>
        <v>23750.373216586893</v>
      </c>
      <c r="BC504" s="65">
        <f t="shared" si="124"/>
        <v>0</v>
      </c>
      <c r="BD504" s="65">
        <f t="shared" si="125"/>
        <v>23556.030000000002</v>
      </c>
      <c r="BE504" s="65">
        <f t="shared" si="126"/>
        <v>31744.309999999998</v>
      </c>
      <c r="BF504" s="65">
        <f t="shared" si="127"/>
        <v>79050.703216586902</v>
      </c>
      <c r="BG504" s="66">
        <f t="shared" si="128"/>
        <v>639.16096905901497</v>
      </c>
      <c r="BH504" s="66">
        <f t="shared" si="129"/>
        <v>40.948919338942922</v>
      </c>
      <c r="BI504" s="66">
        <f t="shared" si="130"/>
        <v>0</v>
      </c>
      <c r="BJ504" s="66">
        <f t="shared" si="131"/>
        <v>40.613844827586213</v>
      </c>
      <c r="BK504" s="66">
        <f t="shared" si="132"/>
        <v>54.731568965517241</v>
      </c>
      <c r="BL504" s="66">
        <f t="shared" si="133"/>
        <v>136.29431589066706</v>
      </c>
      <c r="BM504" s="207">
        <f t="shared" si="135"/>
        <v>39870.979999999996</v>
      </c>
    </row>
    <row r="505" spans="1:65" x14ac:dyDescent="0.35">
      <c r="A505" s="1">
        <v>686</v>
      </c>
      <c r="B505">
        <v>61</v>
      </c>
      <c r="C505" t="s">
        <v>37</v>
      </c>
      <c r="D505" t="s">
        <v>1718</v>
      </c>
      <c r="E505" s="6" t="s">
        <v>1115</v>
      </c>
      <c r="F505" s="7" t="s">
        <v>1116</v>
      </c>
      <c r="G505" s="6">
        <v>-8.0500000000000007</v>
      </c>
      <c r="H505" s="6">
        <v>-34.880000000000003</v>
      </c>
      <c r="I505" s="6">
        <v>10</v>
      </c>
      <c r="J505" s="8">
        <v>63550.072249703</v>
      </c>
      <c r="K505" t="s">
        <v>1166</v>
      </c>
      <c r="L505" t="s">
        <v>1062</v>
      </c>
      <c r="M505">
        <v>600</v>
      </c>
      <c r="N505">
        <v>600</v>
      </c>
      <c r="O505">
        <v>0</v>
      </c>
      <c r="P505">
        <v>21604.43</v>
      </c>
      <c r="Q505">
        <v>18875.330000000002</v>
      </c>
      <c r="R505">
        <v>5250.2</v>
      </c>
      <c r="S505">
        <v>34606.78</v>
      </c>
      <c r="T505">
        <v>0</v>
      </c>
      <c r="U505">
        <v>4462.05</v>
      </c>
      <c r="V505">
        <v>0</v>
      </c>
      <c r="W505" s="181">
        <f t="shared" si="119"/>
        <v>26066.48</v>
      </c>
      <c r="X505" s="181">
        <f t="shared" si="120"/>
        <v>43.444133333333333</v>
      </c>
      <c r="Y505" s="174">
        <v>84798.77</v>
      </c>
      <c r="Z505" s="181">
        <f t="shared" si="121"/>
        <v>141.33128333333335</v>
      </c>
      <c r="AA505" s="174">
        <v>0</v>
      </c>
      <c r="AB505" s="174">
        <v>25.477291710717029</v>
      </c>
      <c r="AC505" s="174">
        <v>22.25896672793721</v>
      </c>
      <c r="AD505" s="174">
        <v>6.1913633888793429</v>
      </c>
      <c r="AE505" s="174">
        <v>40.81047401984722</v>
      </c>
      <c r="AF505">
        <v>0</v>
      </c>
      <c r="AG505" s="106">
        <v>5.2619277378669516</v>
      </c>
      <c r="AH505" s="106">
        <v>0</v>
      </c>
      <c r="AI505" s="106">
        <v>100</v>
      </c>
      <c r="AJ505">
        <v>40.21</v>
      </c>
      <c r="AK505">
        <v>43.44</v>
      </c>
      <c r="AL505">
        <v>57.68</v>
      </c>
      <c r="AM505">
        <v>141.33000000000001</v>
      </c>
      <c r="AN505" t="s">
        <v>1069</v>
      </c>
      <c r="AO505">
        <v>9.9</v>
      </c>
      <c r="AP505">
        <v>8.33</v>
      </c>
      <c r="AQ505">
        <v>12.806699999999999</v>
      </c>
      <c r="AR505" t="s">
        <v>1071</v>
      </c>
      <c r="AS505" t="s">
        <v>1074</v>
      </c>
      <c r="AT505" t="s">
        <v>1076</v>
      </c>
      <c r="AU505" t="s">
        <v>1078</v>
      </c>
      <c r="AV505" t="s">
        <v>1080</v>
      </c>
      <c r="AW505" t="s">
        <v>1084</v>
      </c>
      <c r="AX505" s="65">
        <f t="shared" si="134"/>
        <v>583.5</v>
      </c>
      <c r="AY505" s="65">
        <v>2862.47</v>
      </c>
      <c r="AZ505" s="106">
        <v>1092.9049228518159</v>
      </c>
      <c r="BA505" s="65">
        <f t="shared" si="122"/>
        <v>4538.8749228518154</v>
      </c>
      <c r="BB505" s="65">
        <f t="shared" si="123"/>
        <v>24973.575077148183</v>
      </c>
      <c r="BC505" s="65">
        <f t="shared" si="124"/>
        <v>0</v>
      </c>
      <c r="BD505" s="65">
        <f t="shared" si="125"/>
        <v>23542.030000000002</v>
      </c>
      <c r="BE505" s="65">
        <f t="shared" si="126"/>
        <v>31744.309999999998</v>
      </c>
      <c r="BF505" s="65">
        <f t="shared" si="127"/>
        <v>80259.89507714819</v>
      </c>
      <c r="BG505" s="66">
        <f t="shared" si="128"/>
        <v>648.41070326454508</v>
      </c>
      <c r="BH505" s="66">
        <f t="shared" si="129"/>
        <v>43.057888064048591</v>
      </c>
      <c r="BI505" s="66">
        <f t="shared" si="130"/>
        <v>0</v>
      </c>
      <c r="BJ505" s="66">
        <f t="shared" si="131"/>
        <v>40.589706896551725</v>
      </c>
      <c r="BK505" s="66">
        <f t="shared" si="132"/>
        <v>54.731568965517241</v>
      </c>
      <c r="BL505" s="66">
        <f t="shared" si="133"/>
        <v>138.37912944335895</v>
      </c>
      <c r="BM505" s="207">
        <f t="shared" si="135"/>
        <v>39856.979999999996</v>
      </c>
    </row>
    <row r="506" spans="1:65" x14ac:dyDescent="0.35">
      <c r="A506" s="1">
        <v>687</v>
      </c>
      <c r="B506">
        <v>61</v>
      </c>
      <c r="C506" t="s">
        <v>37</v>
      </c>
      <c r="D506" t="s">
        <v>1719</v>
      </c>
      <c r="E506" s="6" t="s">
        <v>1117</v>
      </c>
      <c r="F506" s="7" t="s">
        <v>1118</v>
      </c>
      <c r="G506" s="6">
        <v>-3.8</v>
      </c>
      <c r="H506" s="6">
        <v>-38.53</v>
      </c>
      <c r="I506" s="6">
        <v>41</v>
      </c>
      <c r="J506" s="8">
        <v>71394.000753582499</v>
      </c>
      <c r="K506" t="s">
        <v>1166</v>
      </c>
      <c r="L506" t="s">
        <v>1062</v>
      </c>
      <c r="M506">
        <v>600</v>
      </c>
      <c r="N506">
        <v>600</v>
      </c>
      <c r="O506">
        <v>0</v>
      </c>
      <c r="P506">
        <v>21663.57</v>
      </c>
      <c r="Q506">
        <v>18875.330000000002</v>
      </c>
      <c r="R506">
        <v>5255.2</v>
      </c>
      <c r="S506">
        <v>34606.78</v>
      </c>
      <c r="T506">
        <v>0</v>
      </c>
      <c r="U506">
        <v>4462.05</v>
      </c>
      <c r="V506">
        <v>0</v>
      </c>
      <c r="W506" s="181">
        <f t="shared" si="119"/>
        <v>26125.62</v>
      </c>
      <c r="X506" s="181">
        <f t="shared" si="120"/>
        <v>43.542699999999996</v>
      </c>
      <c r="Y506" s="174">
        <v>84862.92</v>
      </c>
      <c r="Z506" s="181">
        <f t="shared" si="121"/>
        <v>141.43819999999999</v>
      </c>
      <c r="AA506" s="174">
        <v>0</v>
      </c>
      <c r="AB506" s="174">
        <v>25.527721648041339</v>
      </c>
      <c r="AC506" s="174">
        <v>22.24214061924808</v>
      </c>
      <c r="AD506" s="174">
        <v>6.1925750374839801</v>
      </c>
      <c r="AE506" s="174">
        <v>40.779624363620762</v>
      </c>
      <c r="AF506">
        <v>0</v>
      </c>
      <c r="AG506" s="106">
        <v>5.2579501153153814</v>
      </c>
      <c r="AH506" s="106">
        <v>0</v>
      </c>
      <c r="AI506" s="106">
        <v>100</v>
      </c>
      <c r="AJ506">
        <v>40.22</v>
      </c>
      <c r="AK506">
        <v>43.54</v>
      </c>
      <c r="AL506">
        <v>57.68</v>
      </c>
      <c r="AM506">
        <v>141.44</v>
      </c>
      <c r="AN506" t="s">
        <v>1070</v>
      </c>
      <c r="AO506">
        <v>9.9</v>
      </c>
      <c r="AP506">
        <v>8.33</v>
      </c>
      <c r="AQ506">
        <v>12.806699999999999</v>
      </c>
      <c r="AR506" t="s">
        <v>1071</v>
      </c>
      <c r="AS506" t="s">
        <v>1074</v>
      </c>
      <c r="AT506" t="s">
        <v>1076</v>
      </c>
      <c r="AU506" t="s">
        <v>1078</v>
      </c>
      <c r="AV506" t="s">
        <v>1080</v>
      </c>
      <c r="AW506" t="s">
        <v>1084</v>
      </c>
      <c r="AX506" s="65">
        <f t="shared" si="134"/>
        <v>583.5</v>
      </c>
      <c r="AY506" s="65">
        <v>2862.47</v>
      </c>
      <c r="AZ506" s="106">
        <v>1088.5239990255991</v>
      </c>
      <c r="BA506" s="65">
        <f t="shared" si="122"/>
        <v>4534.4939990255989</v>
      </c>
      <c r="BB506" s="65">
        <f t="shared" si="123"/>
        <v>25037.096000974401</v>
      </c>
      <c r="BC506" s="65">
        <f t="shared" si="124"/>
        <v>0</v>
      </c>
      <c r="BD506" s="65">
        <f t="shared" si="125"/>
        <v>23547.030000000002</v>
      </c>
      <c r="BE506" s="65">
        <f t="shared" si="126"/>
        <v>31744.309999999998</v>
      </c>
      <c r="BF506" s="65">
        <f t="shared" si="127"/>
        <v>80328.426000974403</v>
      </c>
      <c r="BG506" s="66">
        <f t="shared" si="128"/>
        <v>647.78485700365695</v>
      </c>
      <c r="BH506" s="66">
        <f t="shared" si="129"/>
        <v>43.167406898231725</v>
      </c>
      <c r="BI506" s="66">
        <f t="shared" si="130"/>
        <v>0</v>
      </c>
      <c r="BJ506" s="66">
        <f t="shared" si="131"/>
        <v>40.598327586206899</v>
      </c>
      <c r="BK506" s="66">
        <f t="shared" si="132"/>
        <v>54.731568965517241</v>
      </c>
      <c r="BL506" s="66">
        <f t="shared" si="133"/>
        <v>138.49728620857655</v>
      </c>
      <c r="BM506" s="207">
        <f t="shared" si="135"/>
        <v>39861.979999999996</v>
      </c>
    </row>
    <row r="507" spans="1:65" x14ac:dyDescent="0.35">
      <c r="A507" s="1">
        <v>688</v>
      </c>
      <c r="B507">
        <v>62</v>
      </c>
      <c r="C507" t="s">
        <v>37</v>
      </c>
      <c r="D507" t="s">
        <v>1720</v>
      </c>
      <c r="E507" s="6" t="s">
        <v>1104</v>
      </c>
      <c r="F507" s="7" t="s">
        <v>1105</v>
      </c>
      <c r="G507" s="6">
        <v>-22.74</v>
      </c>
      <c r="H507" s="6">
        <v>-45.59</v>
      </c>
      <c r="I507" s="6">
        <v>1642</v>
      </c>
      <c r="J507" s="8">
        <v>3495.45982983364</v>
      </c>
      <c r="K507" t="s">
        <v>1166</v>
      </c>
      <c r="L507" t="s">
        <v>1062</v>
      </c>
      <c r="M507">
        <v>600</v>
      </c>
      <c r="N507">
        <v>600</v>
      </c>
      <c r="O507">
        <v>177.18</v>
      </c>
      <c r="P507">
        <v>9832.2000000000007</v>
      </c>
      <c r="Q507">
        <v>18875.330000000002</v>
      </c>
      <c r="R507">
        <v>5265.2</v>
      </c>
      <c r="S507">
        <v>34606.78</v>
      </c>
      <c r="T507">
        <v>0</v>
      </c>
      <c r="U507">
        <v>4744.55</v>
      </c>
      <c r="V507">
        <v>0</v>
      </c>
      <c r="W507" s="181">
        <f t="shared" si="119"/>
        <v>14576.75</v>
      </c>
      <c r="X507" s="181">
        <f t="shared" si="120"/>
        <v>24.294583333333332</v>
      </c>
      <c r="Y507" s="174">
        <v>73501.23</v>
      </c>
      <c r="Z507" s="181">
        <f t="shared" si="121"/>
        <v>122.50205</v>
      </c>
      <c r="AA507" s="174">
        <v>0.24105719047150639</v>
      </c>
      <c r="AB507" s="174">
        <v>13.37691899849839</v>
      </c>
      <c r="AC507" s="174">
        <v>25.68029133662117</v>
      </c>
      <c r="AD507" s="174">
        <v>7.1634175373663824</v>
      </c>
      <c r="AE507" s="174">
        <v>47.083266497717112</v>
      </c>
      <c r="AF507">
        <v>0</v>
      </c>
      <c r="AG507" s="106">
        <v>6.455062044539936</v>
      </c>
      <c r="AH507" s="106">
        <v>0</v>
      </c>
      <c r="AI507" s="106">
        <v>100</v>
      </c>
      <c r="AJ507">
        <v>40.229999999999997</v>
      </c>
      <c r="AK507">
        <v>24.59</v>
      </c>
      <c r="AL507">
        <v>57.68</v>
      </c>
      <c r="AM507">
        <v>122.5</v>
      </c>
      <c r="AN507" t="s">
        <v>1063</v>
      </c>
      <c r="AO507">
        <v>9.9</v>
      </c>
      <c r="AP507">
        <v>8.33</v>
      </c>
      <c r="AQ507">
        <v>12.806699999999999</v>
      </c>
      <c r="AR507" t="s">
        <v>1071</v>
      </c>
      <c r="AS507" t="s">
        <v>1074</v>
      </c>
      <c r="AT507" t="s">
        <v>1076</v>
      </c>
      <c r="AU507" t="s">
        <v>1078</v>
      </c>
      <c r="AV507" t="s">
        <v>1081</v>
      </c>
      <c r="AW507" t="s">
        <v>1083</v>
      </c>
      <c r="AX507" s="65">
        <f t="shared" si="134"/>
        <v>583.5</v>
      </c>
      <c r="AY507" s="65">
        <v>2862.47</v>
      </c>
      <c r="AZ507" s="106">
        <v>617.00187618852692</v>
      </c>
      <c r="BA507" s="65">
        <f t="shared" si="122"/>
        <v>4062.9718761885269</v>
      </c>
      <c r="BB507" s="65">
        <f t="shared" si="123"/>
        <v>13959.748123811472</v>
      </c>
      <c r="BC507" s="65">
        <f t="shared" si="124"/>
        <v>177.18</v>
      </c>
      <c r="BD507" s="65">
        <f t="shared" si="125"/>
        <v>23557.030000000002</v>
      </c>
      <c r="BE507" s="65">
        <f t="shared" si="126"/>
        <v>31744.309999999998</v>
      </c>
      <c r="BF507" s="65">
        <f t="shared" si="127"/>
        <v>69438.258123811465</v>
      </c>
      <c r="BG507" s="66">
        <f t="shared" si="128"/>
        <v>580.42455374121812</v>
      </c>
      <c r="BH507" s="66">
        <f t="shared" si="129"/>
        <v>24.068531247950816</v>
      </c>
      <c r="BI507" s="66">
        <f t="shared" si="130"/>
        <v>0.29530000000000001</v>
      </c>
      <c r="BJ507" s="66">
        <f t="shared" si="131"/>
        <v>40.615568965517248</v>
      </c>
      <c r="BK507" s="66">
        <f t="shared" si="132"/>
        <v>54.731568965517241</v>
      </c>
      <c r="BL507" s="66">
        <f t="shared" si="133"/>
        <v>119.72113469622667</v>
      </c>
      <c r="BM507" s="207">
        <f t="shared" si="135"/>
        <v>39871.979999999996</v>
      </c>
    </row>
    <row r="508" spans="1:65" x14ac:dyDescent="0.35">
      <c r="A508" s="1">
        <v>689</v>
      </c>
      <c r="B508">
        <v>62</v>
      </c>
      <c r="C508" t="s">
        <v>37</v>
      </c>
      <c r="D508" t="s">
        <v>1721</v>
      </c>
      <c r="E508" s="6" t="s">
        <v>1104</v>
      </c>
      <c r="F508" s="7" t="s">
        <v>1106</v>
      </c>
      <c r="G508" s="6">
        <v>-23.85</v>
      </c>
      <c r="H508" s="6">
        <v>-46.64</v>
      </c>
      <c r="I508" s="6">
        <v>792</v>
      </c>
      <c r="J508" s="8">
        <v>14172.2970393051</v>
      </c>
      <c r="K508" t="s">
        <v>1166</v>
      </c>
      <c r="L508" t="s">
        <v>1062</v>
      </c>
      <c r="M508">
        <v>600</v>
      </c>
      <c r="N508">
        <v>600</v>
      </c>
      <c r="O508">
        <v>34.93</v>
      </c>
      <c r="P508">
        <v>13308.48</v>
      </c>
      <c r="Q508">
        <v>18875.330000000002</v>
      </c>
      <c r="R508">
        <v>5266.4</v>
      </c>
      <c r="S508">
        <v>34606.78</v>
      </c>
      <c r="T508">
        <v>0</v>
      </c>
      <c r="U508">
        <v>4744.55</v>
      </c>
      <c r="V508">
        <v>0</v>
      </c>
      <c r="W508" s="181">
        <f t="shared" si="119"/>
        <v>18053.03</v>
      </c>
      <c r="X508" s="181">
        <f t="shared" si="120"/>
        <v>30.088383333333333</v>
      </c>
      <c r="Y508" s="174">
        <v>76836.460000000006</v>
      </c>
      <c r="Z508" s="181">
        <f t="shared" si="121"/>
        <v>128.06076666666667</v>
      </c>
      <c r="AA508" s="174">
        <v>4.5460189082110233E-2</v>
      </c>
      <c r="AB508" s="174">
        <v>17.320527260105418</v>
      </c>
      <c r="AC508" s="174">
        <v>24.56559034604145</v>
      </c>
      <c r="AD508" s="174">
        <v>6.8540377836251167</v>
      </c>
      <c r="AE508" s="174">
        <v>45.039529410907257</v>
      </c>
      <c r="AF508">
        <v>0</v>
      </c>
      <c r="AG508" s="106">
        <v>6.1748680248933896</v>
      </c>
      <c r="AH508" s="106">
        <v>0</v>
      </c>
      <c r="AI508" s="106">
        <v>100</v>
      </c>
      <c r="AJ508">
        <v>40.24</v>
      </c>
      <c r="AK508">
        <v>30.15</v>
      </c>
      <c r="AL508">
        <v>57.68</v>
      </c>
      <c r="AM508">
        <v>128.06</v>
      </c>
      <c r="AN508" t="s">
        <v>1064</v>
      </c>
      <c r="AO508">
        <v>9.9</v>
      </c>
      <c r="AP508">
        <v>8.33</v>
      </c>
      <c r="AQ508">
        <v>12.806699999999999</v>
      </c>
      <c r="AR508" t="s">
        <v>1071</v>
      </c>
      <c r="AS508" t="s">
        <v>1074</v>
      </c>
      <c r="AT508" t="s">
        <v>1076</v>
      </c>
      <c r="AU508" t="s">
        <v>1078</v>
      </c>
      <c r="AV508" t="s">
        <v>1081</v>
      </c>
      <c r="AW508" t="s">
        <v>1083</v>
      </c>
      <c r="AX508" s="65">
        <f t="shared" si="134"/>
        <v>583.5</v>
      </c>
      <c r="AY508" s="65">
        <v>2862.47</v>
      </c>
      <c r="AZ508" s="106">
        <v>773.00756817482136</v>
      </c>
      <c r="BA508" s="65">
        <f t="shared" si="122"/>
        <v>4218.9775681748215</v>
      </c>
      <c r="BB508" s="65">
        <f t="shared" si="123"/>
        <v>17280.022431825179</v>
      </c>
      <c r="BC508" s="65">
        <f t="shared" si="124"/>
        <v>34.93</v>
      </c>
      <c r="BD508" s="65">
        <f t="shared" si="125"/>
        <v>23558.230000000003</v>
      </c>
      <c r="BE508" s="65">
        <f t="shared" si="126"/>
        <v>31744.309999999998</v>
      </c>
      <c r="BF508" s="65">
        <f t="shared" si="127"/>
        <v>72617.482431825192</v>
      </c>
      <c r="BG508" s="66">
        <f t="shared" si="128"/>
        <v>602.71108116783159</v>
      </c>
      <c r="BH508" s="66">
        <f t="shared" si="129"/>
        <v>29.793142123836514</v>
      </c>
      <c r="BI508" s="66">
        <f t="shared" si="130"/>
        <v>5.8216666666666667E-2</v>
      </c>
      <c r="BJ508" s="66">
        <f t="shared" si="131"/>
        <v>40.617637931034487</v>
      </c>
      <c r="BK508" s="66">
        <f t="shared" si="132"/>
        <v>54.731568965517241</v>
      </c>
      <c r="BL508" s="66">
        <f t="shared" si="133"/>
        <v>125.20255591693999</v>
      </c>
      <c r="BM508" s="207">
        <f t="shared" si="135"/>
        <v>39873.18</v>
      </c>
    </row>
    <row r="509" spans="1:65" x14ac:dyDescent="0.35">
      <c r="A509" s="1">
        <v>690</v>
      </c>
      <c r="B509">
        <v>62</v>
      </c>
      <c r="C509" t="s">
        <v>37</v>
      </c>
      <c r="D509" t="s">
        <v>1722</v>
      </c>
      <c r="E509" s="6" t="s">
        <v>1107</v>
      </c>
      <c r="F509" s="7" t="s">
        <v>1108</v>
      </c>
      <c r="G509" s="6">
        <v>-30.03</v>
      </c>
      <c r="H509" s="6">
        <v>-51.23</v>
      </c>
      <c r="I509" s="6">
        <v>47</v>
      </c>
      <c r="J509" s="8">
        <v>23954.0527728093</v>
      </c>
      <c r="K509" t="s">
        <v>1166</v>
      </c>
      <c r="L509" t="s">
        <v>1062</v>
      </c>
      <c r="M509">
        <v>600</v>
      </c>
      <c r="N509">
        <v>600</v>
      </c>
      <c r="O509">
        <v>72.77</v>
      </c>
      <c r="P509">
        <v>14635.61</v>
      </c>
      <c r="Q509">
        <v>18875.330000000002</v>
      </c>
      <c r="R509">
        <v>5272.4</v>
      </c>
      <c r="S509">
        <v>34606.78</v>
      </c>
      <c r="T509">
        <v>0</v>
      </c>
      <c r="U509">
        <v>4744.55</v>
      </c>
      <c r="V509">
        <v>0</v>
      </c>
      <c r="W509" s="181">
        <f t="shared" si="119"/>
        <v>19380.16</v>
      </c>
      <c r="X509" s="181">
        <f t="shared" si="120"/>
        <v>32.300266666666666</v>
      </c>
      <c r="Y509" s="174">
        <v>78207.429999999993</v>
      </c>
      <c r="Z509" s="181">
        <f t="shared" si="121"/>
        <v>130.34571666666665</v>
      </c>
      <c r="AA509" s="174">
        <v>9.3047425289387475E-2</v>
      </c>
      <c r="AB509" s="174">
        <v>18.713835757037408</v>
      </c>
      <c r="AC509" s="174">
        <v>24.13495750979159</v>
      </c>
      <c r="AD509" s="174">
        <v>6.7415589541812082</v>
      </c>
      <c r="AE509" s="174">
        <v>44.249990058489331</v>
      </c>
      <c r="AF509">
        <v>0</v>
      </c>
      <c r="AG509" s="106">
        <v>6.0666230817199862</v>
      </c>
      <c r="AH509" s="106">
        <v>0</v>
      </c>
      <c r="AI509" s="106">
        <v>100</v>
      </c>
      <c r="AJ509">
        <v>40.25</v>
      </c>
      <c r="AK509">
        <v>32.42</v>
      </c>
      <c r="AL509">
        <v>57.68</v>
      </c>
      <c r="AM509">
        <v>130.35</v>
      </c>
      <c r="AN509" t="s">
        <v>1065</v>
      </c>
      <c r="AO509">
        <v>9.9</v>
      </c>
      <c r="AP509">
        <v>8.33</v>
      </c>
      <c r="AQ509">
        <v>12.806699999999999</v>
      </c>
      <c r="AR509" t="s">
        <v>1071</v>
      </c>
      <c r="AS509" t="s">
        <v>1074</v>
      </c>
      <c r="AT509" t="s">
        <v>1076</v>
      </c>
      <c r="AU509" t="s">
        <v>1078</v>
      </c>
      <c r="AV509" t="s">
        <v>1081</v>
      </c>
      <c r="AW509" t="s">
        <v>1083</v>
      </c>
      <c r="AX509" s="65">
        <f t="shared" si="134"/>
        <v>583.5</v>
      </c>
      <c r="AY509" s="65">
        <v>2862.47</v>
      </c>
      <c r="AZ509" s="106">
        <v>813.64741680370469</v>
      </c>
      <c r="BA509" s="65">
        <f t="shared" si="122"/>
        <v>4259.6174168037051</v>
      </c>
      <c r="BB509" s="65">
        <f t="shared" si="123"/>
        <v>18566.512583196294</v>
      </c>
      <c r="BC509" s="65">
        <f t="shared" si="124"/>
        <v>72.77</v>
      </c>
      <c r="BD509" s="65">
        <f t="shared" si="125"/>
        <v>23564.230000000003</v>
      </c>
      <c r="BE509" s="65">
        <f t="shared" si="126"/>
        <v>31744.309999999998</v>
      </c>
      <c r="BF509" s="65">
        <f t="shared" si="127"/>
        <v>73947.812583196283</v>
      </c>
      <c r="BG509" s="66">
        <f t="shared" si="128"/>
        <v>608.51677382910077</v>
      </c>
      <c r="BH509" s="66">
        <f t="shared" si="129"/>
        <v>32.011228591717746</v>
      </c>
      <c r="BI509" s="66">
        <f t="shared" si="130"/>
        <v>0.12128333333333333</v>
      </c>
      <c r="BJ509" s="66">
        <f t="shared" si="131"/>
        <v>40.627982758620696</v>
      </c>
      <c r="BK509" s="66">
        <f t="shared" si="132"/>
        <v>54.731568965517241</v>
      </c>
      <c r="BL509" s="66">
        <f t="shared" si="133"/>
        <v>127.49622859171772</v>
      </c>
      <c r="BM509" s="207">
        <f t="shared" si="135"/>
        <v>39879.18</v>
      </c>
    </row>
    <row r="510" spans="1:65" x14ac:dyDescent="0.35">
      <c r="A510" s="1">
        <v>691</v>
      </c>
      <c r="B510">
        <v>62</v>
      </c>
      <c r="C510" t="s">
        <v>37</v>
      </c>
      <c r="D510" t="s">
        <v>1723</v>
      </c>
      <c r="E510" s="6" t="s">
        <v>1109</v>
      </c>
      <c r="F510" s="7" t="s">
        <v>1110</v>
      </c>
      <c r="G510" s="6">
        <v>-15.37</v>
      </c>
      <c r="H510" s="6">
        <v>-48.78</v>
      </c>
      <c r="I510" s="6">
        <v>770</v>
      </c>
      <c r="J510" s="8">
        <v>31081.371963744201</v>
      </c>
      <c r="K510" t="s">
        <v>1166</v>
      </c>
      <c r="L510" t="s">
        <v>1062</v>
      </c>
      <c r="M510">
        <v>600</v>
      </c>
      <c r="N510">
        <v>600</v>
      </c>
      <c r="O510">
        <v>0</v>
      </c>
      <c r="P510">
        <v>20105.009999999998</v>
      </c>
      <c r="Q510">
        <v>18875.330000000002</v>
      </c>
      <c r="R510">
        <v>5266.4</v>
      </c>
      <c r="S510">
        <v>34606.78</v>
      </c>
      <c r="T510">
        <v>0</v>
      </c>
      <c r="U510">
        <v>4744.55</v>
      </c>
      <c r="V510">
        <v>0</v>
      </c>
      <c r="W510" s="181">
        <f t="shared" si="119"/>
        <v>24849.559999999998</v>
      </c>
      <c r="X510" s="181">
        <f t="shared" si="120"/>
        <v>41.415933333333328</v>
      </c>
      <c r="Y510" s="174">
        <v>83598.06</v>
      </c>
      <c r="Z510" s="181">
        <f t="shared" si="121"/>
        <v>139.33009999999999</v>
      </c>
      <c r="AA510" s="174">
        <v>0</v>
      </c>
      <c r="AB510" s="174">
        <v>24.049613113031569</v>
      </c>
      <c r="AC510" s="174">
        <v>22.578669887794049</v>
      </c>
      <c r="AD510" s="174">
        <v>6.2996677195619144</v>
      </c>
      <c r="AE510" s="174">
        <v>41.39663049597084</v>
      </c>
      <c r="AF510">
        <v>0</v>
      </c>
      <c r="AG510" s="106">
        <v>5.6754307456417052</v>
      </c>
      <c r="AH510" s="106">
        <v>0</v>
      </c>
      <c r="AI510" s="106">
        <v>100</v>
      </c>
      <c r="AJ510">
        <v>40.24</v>
      </c>
      <c r="AK510">
        <v>41.42</v>
      </c>
      <c r="AL510">
        <v>57.68</v>
      </c>
      <c r="AM510">
        <v>139.33000000000001</v>
      </c>
      <c r="AN510" t="s">
        <v>1066</v>
      </c>
      <c r="AO510">
        <v>9.9</v>
      </c>
      <c r="AP510">
        <v>8.33</v>
      </c>
      <c r="AQ510">
        <v>12.806699999999999</v>
      </c>
      <c r="AR510" t="s">
        <v>1071</v>
      </c>
      <c r="AS510" t="s">
        <v>1074</v>
      </c>
      <c r="AT510" t="s">
        <v>1076</v>
      </c>
      <c r="AU510" t="s">
        <v>1078</v>
      </c>
      <c r="AV510" t="s">
        <v>1081</v>
      </c>
      <c r="AW510" t="s">
        <v>1083</v>
      </c>
      <c r="AX510" s="65">
        <f t="shared" si="134"/>
        <v>583.5</v>
      </c>
      <c r="AY510" s="65">
        <v>2862.47</v>
      </c>
      <c r="AZ510" s="106">
        <v>1004.8547566021741</v>
      </c>
      <c r="BA510" s="65">
        <f t="shared" si="122"/>
        <v>4450.8247566021737</v>
      </c>
      <c r="BB510" s="65">
        <f t="shared" si="123"/>
        <v>23844.705243397824</v>
      </c>
      <c r="BC510" s="65">
        <f t="shared" si="124"/>
        <v>0</v>
      </c>
      <c r="BD510" s="65">
        <f t="shared" si="125"/>
        <v>23558.230000000003</v>
      </c>
      <c r="BE510" s="65">
        <f t="shared" si="126"/>
        <v>31744.309999999998</v>
      </c>
      <c r="BF510" s="65">
        <f t="shared" si="127"/>
        <v>79147.235243397823</v>
      </c>
      <c r="BG510" s="66">
        <f t="shared" si="128"/>
        <v>635.83210808602485</v>
      </c>
      <c r="BH510" s="66">
        <f t="shared" si="129"/>
        <v>41.111560764479009</v>
      </c>
      <c r="BI510" s="66">
        <f t="shared" si="130"/>
        <v>0</v>
      </c>
      <c r="BJ510" s="66">
        <f t="shared" si="131"/>
        <v>40.617637931034487</v>
      </c>
      <c r="BK510" s="66">
        <f t="shared" si="132"/>
        <v>54.731568965517241</v>
      </c>
      <c r="BL510" s="66">
        <f t="shared" si="133"/>
        <v>136.46075041965142</v>
      </c>
      <c r="BM510" s="207">
        <f t="shared" si="135"/>
        <v>39873.18</v>
      </c>
    </row>
    <row r="511" spans="1:65" x14ac:dyDescent="0.35">
      <c r="A511" s="1">
        <v>692</v>
      </c>
      <c r="B511">
        <v>62</v>
      </c>
      <c r="C511" t="s">
        <v>37</v>
      </c>
      <c r="D511" t="s">
        <v>1724</v>
      </c>
      <c r="E511" s="6" t="s">
        <v>1111</v>
      </c>
      <c r="F511" s="7" t="s">
        <v>1112</v>
      </c>
      <c r="G511" s="6">
        <v>-22.86</v>
      </c>
      <c r="H511" s="6">
        <v>-43.41</v>
      </c>
      <c r="I511" s="6">
        <v>45</v>
      </c>
      <c r="J511" s="8">
        <v>45016.2336447989</v>
      </c>
      <c r="K511" t="s">
        <v>1166</v>
      </c>
      <c r="L511" t="s">
        <v>1062</v>
      </c>
      <c r="M511">
        <v>600</v>
      </c>
      <c r="N511">
        <v>600</v>
      </c>
      <c r="O511">
        <v>0</v>
      </c>
      <c r="P511">
        <v>19404.05</v>
      </c>
      <c r="Q511">
        <v>18875.330000000002</v>
      </c>
      <c r="R511">
        <v>5262.4</v>
      </c>
      <c r="S511">
        <v>34606.78</v>
      </c>
      <c r="T511">
        <v>0</v>
      </c>
      <c r="U511">
        <v>4744.55</v>
      </c>
      <c r="V511">
        <v>0</v>
      </c>
      <c r="W511" s="181">
        <f t="shared" si="119"/>
        <v>24148.6</v>
      </c>
      <c r="X511" s="181">
        <f t="shared" si="120"/>
        <v>40.247666666666667</v>
      </c>
      <c r="Y511" s="174">
        <v>82893.100000000006</v>
      </c>
      <c r="Z511" s="181">
        <f t="shared" si="121"/>
        <v>138.15516666666667</v>
      </c>
      <c r="AA511" s="174">
        <v>0</v>
      </c>
      <c r="AB511" s="174">
        <v>23.408522542889571</v>
      </c>
      <c r="AC511" s="174">
        <v>22.770688995827161</v>
      </c>
      <c r="AD511" s="174">
        <v>6.3484174195439653</v>
      </c>
      <c r="AE511" s="174">
        <v>41.74868595817987</v>
      </c>
      <c r="AF511">
        <v>0</v>
      </c>
      <c r="AG511" s="106">
        <v>5.7236971472897018</v>
      </c>
      <c r="AH511" s="106">
        <v>0</v>
      </c>
      <c r="AI511" s="106">
        <v>100</v>
      </c>
      <c r="AJ511">
        <v>40.229999999999997</v>
      </c>
      <c r="AK511">
        <v>40.25</v>
      </c>
      <c r="AL511">
        <v>57.68</v>
      </c>
      <c r="AM511">
        <v>138.16</v>
      </c>
      <c r="AN511" t="s">
        <v>1067</v>
      </c>
      <c r="AO511">
        <v>9.9</v>
      </c>
      <c r="AP511">
        <v>8.33</v>
      </c>
      <c r="AQ511">
        <v>12.806699999999999</v>
      </c>
      <c r="AR511" t="s">
        <v>1071</v>
      </c>
      <c r="AS511" t="s">
        <v>1074</v>
      </c>
      <c r="AT511" t="s">
        <v>1076</v>
      </c>
      <c r="AU511" t="s">
        <v>1078</v>
      </c>
      <c r="AV511" t="s">
        <v>1081</v>
      </c>
      <c r="AW511" t="s">
        <v>1083</v>
      </c>
      <c r="AX511" s="65">
        <f t="shared" si="134"/>
        <v>583.5</v>
      </c>
      <c r="AY511" s="65">
        <v>2862.47</v>
      </c>
      <c r="AZ511" s="106">
        <v>989.29877983353811</v>
      </c>
      <c r="BA511" s="65">
        <f t="shared" si="122"/>
        <v>4435.2687798335373</v>
      </c>
      <c r="BB511" s="65">
        <f t="shared" si="123"/>
        <v>23159.301220166461</v>
      </c>
      <c r="BC511" s="65">
        <f t="shared" si="124"/>
        <v>0</v>
      </c>
      <c r="BD511" s="65">
        <f t="shared" si="125"/>
        <v>23554.230000000003</v>
      </c>
      <c r="BE511" s="65">
        <f t="shared" si="126"/>
        <v>31744.309999999998</v>
      </c>
      <c r="BF511" s="65">
        <f t="shared" si="127"/>
        <v>78457.831220166467</v>
      </c>
      <c r="BG511" s="66">
        <f t="shared" si="128"/>
        <v>633.60982569050532</v>
      </c>
      <c r="BH511" s="66">
        <f t="shared" si="129"/>
        <v>39.929829689942174</v>
      </c>
      <c r="BI511" s="66">
        <f t="shared" si="130"/>
        <v>0</v>
      </c>
      <c r="BJ511" s="66">
        <f t="shared" si="131"/>
        <v>40.610741379310348</v>
      </c>
      <c r="BK511" s="66">
        <f t="shared" si="132"/>
        <v>54.731568965517241</v>
      </c>
      <c r="BL511" s="66">
        <f t="shared" si="133"/>
        <v>135.27212279339045</v>
      </c>
      <c r="BM511" s="207">
        <f t="shared" si="135"/>
        <v>39869.18</v>
      </c>
    </row>
    <row r="512" spans="1:65" x14ac:dyDescent="0.35">
      <c r="A512" s="1">
        <v>693</v>
      </c>
      <c r="B512">
        <v>62</v>
      </c>
      <c r="C512" t="s">
        <v>37</v>
      </c>
      <c r="D512" t="s">
        <v>1725</v>
      </c>
      <c r="E512" s="6" t="s">
        <v>1113</v>
      </c>
      <c r="F512" s="7" t="s">
        <v>1114</v>
      </c>
      <c r="G512" s="6">
        <v>-20.32</v>
      </c>
      <c r="H512" s="6">
        <v>-40.340000000000003</v>
      </c>
      <c r="I512" s="6">
        <v>9</v>
      </c>
      <c r="J512" s="8">
        <v>54061.366139626101</v>
      </c>
      <c r="K512" t="s">
        <v>1166</v>
      </c>
      <c r="L512" t="s">
        <v>1062</v>
      </c>
      <c r="M512">
        <v>600</v>
      </c>
      <c r="N512">
        <v>600</v>
      </c>
      <c r="O512">
        <v>0</v>
      </c>
      <c r="P512">
        <v>20873.13</v>
      </c>
      <c r="Q512">
        <v>18875.330000000002</v>
      </c>
      <c r="R512">
        <v>5264.2</v>
      </c>
      <c r="S512">
        <v>34606.78</v>
      </c>
      <c r="T512">
        <v>0</v>
      </c>
      <c r="U512">
        <v>4744.55</v>
      </c>
      <c r="V512">
        <v>0</v>
      </c>
      <c r="W512" s="181">
        <f t="shared" si="119"/>
        <v>25617.68</v>
      </c>
      <c r="X512" s="181">
        <f t="shared" si="120"/>
        <v>42.696133333333336</v>
      </c>
      <c r="Y512" s="174">
        <v>84363.98</v>
      </c>
      <c r="Z512" s="181">
        <f t="shared" si="121"/>
        <v>140.60663333333332</v>
      </c>
      <c r="AA512" s="174">
        <v>0</v>
      </c>
      <c r="AB512" s="174">
        <v>24.74175590103739</v>
      </c>
      <c r="AC512" s="174">
        <v>22.37368365029721</v>
      </c>
      <c r="AD512" s="174">
        <v>6.2398668246803908</v>
      </c>
      <c r="AE512" s="174">
        <v>41.020800583376939</v>
      </c>
      <c r="AF512">
        <v>0</v>
      </c>
      <c r="AG512" s="106">
        <v>5.6239048940080831</v>
      </c>
      <c r="AH512" s="106">
        <v>0</v>
      </c>
      <c r="AI512" s="106">
        <v>100</v>
      </c>
      <c r="AJ512">
        <v>40.229999999999997</v>
      </c>
      <c r="AK512">
        <v>42.7</v>
      </c>
      <c r="AL512">
        <v>57.68</v>
      </c>
      <c r="AM512">
        <v>140.61000000000001</v>
      </c>
      <c r="AN512" t="s">
        <v>1068</v>
      </c>
      <c r="AO512">
        <v>9.9</v>
      </c>
      <c r="AP512">
        <v>8.33</v>
      </c>
      <c r="AQ512">
        <v>12.806699999999999</v>
      </c>
      <c r="AR512" t="s">
        <v>1071</v>
      </c>
      <c r="AS512" t="s">
        <v>1074</v>
      </c>
      <c r="AT512" t="s">
        <v>1076</v>
      </c>
      <c r="AU512" t="s">
        <v>1078</v>
      </c>
      <c r="AV512" t="s">
        <v>1081</v>
      </c>
      <c r="AW512" t="s">
        <v>1083</v>
      </c>
      <c r="AX512" s="65">
        <f t="shared" si="134"/>
        <v>583.5</v>
      </c>
      <c r="AY512" s="65">
        <v>2862.47</v>
      </c>
      <c r="AZ512" s="106">
        <v>1028.8465193034574</v>
      </c>
      <c r="BA512" s="65">
        <f t="shared" si="122"/>
        <v>4474.8165193034574</v>
      </c>
      <c r="BB512" s="65">
        <f t="shared" si="123"/>
        <v>24588.833480696543</v>
      </c>
      <c r="BC512" s="65">
        <f t="shared" si="124"/>
        <v>0</v>
      </c>
      <c r="BD512" s="65">
        <f t="shared" si="125"/>
        <v>23556.030000000002</v>
      </c>
      <c r="BE512" s="65">
        <f t="shared" si="126"/>
        <v>31744.309999999998</v>
      </c>
      <c r="BF512" s="65">
        <f t="shared" si="127"/>
        <v>79889.163480696545</v>
      </c>
      <c r="BG512" s="66">
        <f t="shared" si="128"/>
        <v>639.25950275763682</v>
      </c>
      <c r="BH512" s="66">
        <f t="shared" si="129"/>
        <v>42.39454048395956</v>
      </c>
      <c r="BI512" s="66">
        <f t="shared" si="130"/>
        <v>0</v>
      </c>
      <c r="BJ512" s="66">
        <f t="shared" si="131"/>
        <v>40.613844827586213</v>
      </c>
      <c r="BK512" s="66">
        <f t="shared" si="132"/>
        <v>54.731568965517241</v>
      </c>
      <c r="BL512" s="66">
        <f t="shared" si="133"/>
        <v>137.73993703568371</v>
      </c>
      <c r="BM512" s="207">
        <f t="shared" si="135"/>
        <v>39870.979999999996</v>
      </c>
    </row>
    <row r="513" spans="1:65" x14ac:dyDescent="0.35">
      <c r="A513" s="1">
        <v>694</v>
      </c>
      <c r="B513">
        <v>62</v>
      </c>
      <c r="C513" t="s">
        <v>37</v>
      </c>
      <c r="D513" t="s">
        <v>1726</v>
      </c>
      <c r="E513" s="6" t="s">
        <v>1115</v>
      </c>
      <c r="F513" s="7" t="s">
        <v>1116</v>
      </c>
      <c r="G513" s="6">
        <v>-8.0500000000000007</v>
      </c>
      <c r="H513" s="6">
        <v>-34.880000000000003</v>
      </c>
      <c r="I513" s="6">
        <v>10</v>
      </c>
      <c r="J513" s="8">
        <v>63550.072249703</v>
      </c>
      <c r="K513" t="s">
        <v>1166</v>
      </c>
      <c r="L513" t="s">
        <v>1062</v>
      </c>
      <c r="M513">
        <v>600</v>
      </c>
      <c r="N513">
        <v>600</v>
      </c>
      <c r="O513">
        <v>0</v>
      </c>
      <c r="P513">
        <v>22781.68</v>
      </c>
      <c r="Q513">
        <v>18875.330000000002</v>
      </c>
      <c r="R513">
        <v>5250.2</v>
      </c>
      <c r="S513">
        <v>34606.78</v>
      </c>
      <c r="T513">
        <v>0</v>
      </c>
      <c r="U513">
        <v>4744.55</v>
      </c>
      <c r="V513">
        <v>0</v>
      </c>
      <c r="W513" s="181">
        <f t="shared" si="119"/>
        <v>27526.23</v>
      </c>
      <c r="X513" s="181">
        <f t="shared" si="120"/>
        <v>45.877049999999997</v>
      </c>
      <c r="Y513" s="174">
        <v>86258.53</v>
      </c>
      <c r="Z513" s="181">
        <f t="shared" si="121"/>
        <v>143.76421666666667</v>
      </c>
      <c r="AA513" s="174">
        <v>0</v>
      </c>
      <c r="AB513" s="174">
        <v>26.410930026282621</v>
      </c>
      <c r="AC513" s="174">
        <v>21.882276454282259</v>
      </c>
      <c r="AD513" s="174">
        <v>6.0865864512182153</v>
      </c>
      <c r="AE513" s="174">
        <v>40.119835105003517</v>
      </c>
      <c r="AF513">
        <v>0</v>
      </c>
      <c r="AG513" s="106">
        <v>5.5003835562697398</v>
      </c>
      <c r="AH513" s="106">
        <v>0</v>
      </c>
      <c r="AI513" s="106">
        <v>100</v>
      </c>
      <c r="AJ513">
        <v>40.21</v>
      </c>
      <c r="AK513">
        <v>45.88</v>
      </c>
      <c r="AL513">
        <v>57.68</v>
      </c>
      <c r="AM513">
        <v>143.76</v>
      </c>
      <c r="AN513" t="s">
        <v>1069</v>
      </c>
      <c r="AO513">
        <v>9.9</v>
      </c>
      <c r="AP513">
        <v>8.33</v>
      </c>
      <c r="AQ513">
        <v>12.806699999999999</v>
      </c>
      <c r="AR513" t="s">
        <v>1071</v>
      </c>
      <c r="AS513" t="s">
        <v>1074</v>
      </c>
      <c r="AT513" t="s">
        <v>1076</v>
      </c>
      <c r="AU513" t="s">
        <v>1078</v>
      </c>
      <c r="AV513" t="s">
        <v>1081</v>
      </c>
      <c r="AW513" t="s">
        <v>1083</v>
      </c>
      <c r="AX513" s="65">
        <f t="shared" si="134"/>
        <v>583.5</v>
      </c>
      <c r="AY513" s="65">
        <v>2862.47</v>
      </c>
      <c r="AZ513" s="106">
        <v>1105.4013158494436</v>
      </c>
      <c r="BA513" s="65">
        <f t="shared" si="122"/>
        <v>4551.3713158494429</v>
      </c>
      <c r="BB513" s="65">
        <f t="shared" si="123"/>
        <v>26420.828684150554</v>
      </c>
      <c r="BC513" s="65">
        <f t="shared" si="124"/>
        <v>0</v>
      </c>
      <c r="BD513" s="65">
        <f t="shared" si="125"/>
        <v>23542.030000000002</v>
      </c>
      <c r="BE513" s="65">
        <f t="shared" si="126"/>
        <v>31744.309999999998</v>
      </c>
      <c r="BF513" s="65">
        <f t="shared" si="127"/>
        <v>81707.158684150549</v>
      </c>
      <c r="BG513" s="66">
        <f t="shared" si="128"/>
        <v>650.1959022642061</v>
      </c>
      <c r="BH513" s="66">
        <f t="shared" si="129"/>
        <v>45.553152903707854</v>
      </c>
      <c r="BI513" s="66">
        <f t="shared" si="130"/>
        <v>0</v>
      </c>
      <c r="BJ513" s="66">
        <f t="shared" si="131"/>
        <v>40.589706896551725</v>
      </c>
      <c r="BK513" s="66">
        <f t="shared" si="132"/>
        <v>54.731568965517241</v>
      </c>
      <c r="BL513" s="66">
        <f t="shared" si="133"/>
        <v>140.87441152439749</v>
      </c>
      <c r="BM513" s="207">
        <f t="shared" si="135"/>
        <v>39856.979999999996</v>
      </c>
    </row>
    <row r="514" spans="1:65" x14ac:dyDescent="0.35">
      <c r="A514" s="1">
        <v>695</v>
      </c>
      <c r="B514">
        <v>62</v>
      </c>
      <c r="C514" t="s">
        <v>37</v>
      </c>
      <c r="D514" t="s">
        <v>1727</v>
      </c>
      <c r="E514" s="6" t="s">
        <v>1117</v>
      </c>
      <c r="F514" s="7" t="s">
        <v>1118</v>
      </c>
      <c r="G514" s="6">
        <v>-3.8</v>
      </c>
      <c r="H514" s="6">
        <v>-38.53</v>
      </c>
      <c r="I514" s="6">
        <v>41</v>
      </c>
      <c r="J514" s="8">
        <v>71394.000753582499</v>
      </c>
      <c r="K514" t="s">
        <v>1166</v>
      </c>
      <c r="L514" t="s">
        <v>1062</v>
      </c>
      <c r="M514">
        <v>600</v>
      </c>
      <c r="N514">
        <v>600</v>
      </c>
      <c r="O514">
        <v>0</v>
      </c>
      <c r="P514">
        <v>23276.799999999999</v>
      </c>
      <c r="Q514">
        <v>18875.330000000002</v>
      </c>
      <c r="R514">
        <v>5255.2</v>
      </c>
      <c r="S514">
        <v>34606.78</v>
      </c>
      <c r="T514">
        <v>0</v>
      </c>
      <c r="U514">
        <v>4744.55</v>
      </c>
      <c r="V514">
        <v>0</v>
      </c>
      <c r="W514" s="181">
        <f t="shared" si="119"/>
        <v>28021.35</v>
      </c>
      <c r="X514" s="181">
        <f t="shared" si="120"/>
        <v>46.702249999999999</v>
      </c>
      <c r="Y514" s="174">
        <v>86758.65</v>
      </c>
      <c r="Z514" s="181">
        <f t="shared" si="121"/>
        <v>144.59774999999999</v>
      </c>
      <c r="AA514" s="174">
        <v>0</v>
      </c>
      <c r="AB514" s="174">
        <v>26.829370904226838</v>
      </c>
      <c r="AC514" s="174">
        <v>21.75613613167102</v>
      </c>
      <c r="AD514" s="174">
        <v>6.0572634544221238</v>
      </c>
      <c r="AE514" s="174">
        <v>39.888564425564482</v>
      </c>
      <c r="AF514">
        <v>0</v>
      </c>
      <c r="AG514" s="106">
        <v>5.4686766103437527</v>
      </c>
      <c r="AH514" s="106">
        <v>0</v>
      </c>
      <c r="AI514" s="106">
        <v>100</v>
      </c>
      <c r="AJ514">
        <v>40.22</v>
      </c>
      <c r="AK514">
        <v>46.7</v>
      </c>
      <c r="AL514">
        <v>57.68</v>
      </c>
      <c r="AM514">
        <v>144.6</v>
      </c>
      <c r="AN514" t="s">
        <v>1070</v>
      </c>
      <c r="AO514">
        <v>9.9</v>
      </c>
      <c r="AP514">
        <v>8.33</v>
      </c>
      <c r="AQ514">
        <v>12.806699999999999</v>
      </c>
      <c r="AR514" t="s">
        <v>1071</v>
      </c>
      <c r="AS514" t="s">
        <v>1074</v>
      </c>
      <c r="AT514" t="s">
        <v>1076</v>
      </c>
      <c r="AU514" t="s">
        <v>1078</v>
      </c>
      <c r="AV514" t="s">
        <v>1081</v>
      </c>
      <c r="AW514" t="s">
        <v>1083</v>
      </c>
      <c r="AX514" s="65">
        <f t="shared" si="134"/>
        <v>583.5</v>
      </c>
      <c r="AY514" s="65">
        <v>2862.47</v>
      </c>
      <c r="AZ514" s="106">
        <v>1106.3937034552296</v>
      </c>
      <c r="BA514" s="65">
        <f t="shared" si="122"/>
        <v>4552.3637034552294</v>
      </c>
      <c r="BB514" s="65">
        <f t="shared" si="123"/>
        <v>26914.956296544769</v>
      </c>
      <c r="BC514" s="65">
        <f t="shared" si="124"/>
        <v>0</v>
      </c>
      <c r="BD514" s="65">
        <f t="shared" si="125"/>
        <v>23547.030000000002</v>
      </c>
      <c r="BE514" s="65">
        <f t="shared" si="126"/>
        <v>31744.309999999998</v>
      </c>
      <c r="BF514" s="65">
        <f t="shared" si="127"/>
        <v>82206.286296544771</v>
      </c>
      <c r="BG514" s="66">
        <f t="shared" si="128"/>
        <v>650.33767192217567</v>
      </c>
      <c r="BH514" s="66">
        <f t="shared" si="129"/>
        <v>46.40509706300822</v>
      </c>
      <c r="BI514" s="66">
        <f t="shared" si="130"/>
        <v>0</v>
      </c>
      <c r="BJ514" s="66">
        <f t="shared" si="131"/>
        <v>40.598327586206899</v>
      </c>
      <c r="BK514" s="66">
        <f t="shared" si="132"/>
        <v>54.731568965517241</v>
      </c>
      <c r="BL514" s="66">
        <f t="shared" si="133"/>
        <v>141.73497637335305</v>
      </c>
      <c r="BM514" s="207">
        <f t="shared" si="135"/>
        <v>39861.979999999996</v>
      </c>
    </row>
    <row r="515" spans="1:65" x14ac:dyDescent="0.35">
      <c r="A515" s="1">
        <v>696</v>
      </c>
      <c r="B515">
        <v>63</v>
      </c>
      <c r="C515" t="s">
        <v>37</v>
      </c>
      <c r="D515" t="s">
        <v>1728</v>
      </c>
      <c r="E515" s="6" t="s">
        <v>1104</v>
      </c>
      <c r="F515" s="7" t="s">
        <v>1105</v>
      </c>
      <c r="G515" s="6">
        <v>-22.74</v>
      </c>
      <c r="H515" s="6">
        <v>-45.59</v>
      </c>
      <c r="I515" s="6">
        <v>1642</v>
      </c>
      <c r="J515" s="8">
        <v>3495.45982983364</v>
      </c>
      <c r="K515" t="s">
        <v>1166</v>
      </c>
      <c r="L515" t="s">
        <v>1062</v>
      </c>
      <c r="M515">
        <v>600</v>
      </c>
      <c r="N515">
        <v>600</v>
      </c>
      <c r="O515">
        <v>23.79</v>
      </c>
      <c r="P515">
        <v>12145.89</v>
      </c>
      <c r="Q515">
        <v>18875.330000000002</v>
      </c>
      <c r="R515">
        <v>5265.2</v>
      </c>
      <c r="S515">
        <v>34606.78</v>
      </c>
      <c r="T515">
        <v>0</v>
      </c>
      <c r="U515">
        <v>4462.05</v>
      </c>
      <c r="V515">
        <v>0</v>
      </c>
      <c r="W515" s="181">
        <f t="shared" si="119"/>
        <v>16607.939999999999</v>
      </c>
      <c r="X515" s="181">
        <f t="shared" si="120"/>
        <v>27.679899999999996</v>
      </c>
      <c r="Y515" s="174">
        <v>75379.03</v>
      </c>
      <c r="Z515" s="181">
        <f t="shared" si="121"/>
        <v>125.63171666666666</v>
      </c>
      <c r="AA515" s="174">
        <v>3.1560501640840961E-2</v>
      </c>
      <c r="AB515" s="174">
        <v>16.113088746299869</v>
      </c>
      <c r="AC515" s="174">
        <v>25.04055836218641</v>
      </c>
      <c r="AD515" s="174">
        <v>6.9849665085899888</v>
      </c>
      <c r="AE515" s="174">
        <v>45.910354643725192</v>
      </c>
      <c r="AF515">
        <v>0</v>
      </c>
      <c r="AG515" s="106">
        <v>5.9194845038467596</v>
      </c>
      <c r="AH515" s="106">
        <v>0</v>
      </c>
      <c r="AI515" s="106">
        <v>100</v>
      </c>
      <c r="AJ515">
        <v>40.229999999999997</v>
      </c>
      <c r="AK515">
        <v>27.72</v>
      </c>
      <c r="AL515">
        <v>57.68</v>
      </c>
      <c r="AM515">
        <v>125.63</v>
      </c>
      <c r="AN515" t="s">
        <v>1063</v>
      </c>
      <c r="AO515">
        <v>9.9</v>
      </c>
      <c r="AP515">
        <v>8.33</v>
      </c>
      <c r="AQ515">
        <v>12.806699999999999</v>
      </c>
      <c r="AR515" t="s">
        <v>1071</v>
      </c>
      <c r="AS515" t="s">
        <v>1074</v>
      </c>
      <c r="AT515" t="s">
        <v>1076</v>
      </c>
      <c r="AU515" t="s">
        <v>1078</v>
      </c>
      <c r="AV515" t="s">
        <v>1081</v>
      </c>
      <c r="AW515" t="s">
        <v>1084</v>
      </c>
      <c r="AX515" s="65">
        <f t="shared" si="134"/>
        <v>583.5</v>
      </c>
      <c r="AY515" s="65">
        <v>2862.47</v>
      </c>
      <c r="AZ515" s="106">
        <v>630.51252849853529</v>
      </c>
      <c r="BA515" s="65">
        <f t="shared" si="122"/>
        <v>4076.482528498535</v>
      </c>
      <c r="BB515" s="65">
        <f t="shared" si="123"/>
        <v>15977.427471501464</v>
      </c>
      <c r="BC515" s="65">
        <f t="shared" si="124"/>
        <v>23.79</v>
      </c>
      <c r="BD515" s="65">
        <f t="shared" si="125"/>
        <v>23557.030000000002</v>
      </c>
      <c r="BE515" s="65">
        <f t="shared" si="126"/>
        <v>31744.309999999998</v>
      </c>
      <c r="BF515" s="65">
        <f t="shared" si="127"/>
        <v>71302.547471501457</v>
      </c>
      <c r="BG515" s="66">
        <f t="shared" si="128"/>
        <v>582.35464692836217</v>
      </c>
      <c r="BH515" s="66">
        <f t="shared" si="129"/>
        <v>27.547288743968039</v>
      </c>
      <c r="BI515" s="66">
        <f t="shared" si="130"/>
        <v>3.9649999999999998E-2</v>
      </c>
      <c r="BJ515" s="66">
        <f t="shared" si="131"/>
        <v>40.615568965517248</v>
      </c>
      <c r="BK515" s="66">
        <f t="shared" si="132"/>
        <v>54.731568965517241</v>
      </c>
      <c r="BL515" s="66">
        <f t="shared" si="133"/>
        <v>122.93542667500252</v>
      </c>
      <c r="BM515" s="207">
        <f t="shared" si="135"/>
        <v>39871.979999999996</v>
      </c>
    </row>
    <row r="516" spans="1:65" x14ac:dyDescent="0.35">
      <c r="A516" s="1">
        <v>697</v>
      </c>
      <c r="B516">
        <v>63</v>
      </c>
      <c r="C516" t="s">
        <v>37</v>
      </c>
      <c r="D516" t="s">
        <v>1729</v>
      </c>
      <c r="E516" s="6" t="s">
        <v>1104</v>
      </c>
      <c r="F516" s="7" t="s">
        <v>1106</v>
      </c>
      <c r="G516" s="6">
        <v>-23.85</v>
      </c>
      <c r="H516" s="6">
        <v>-46.64</v>
      </c>
      <c r="I516" s="6">
        <v>792</v>
      </c>
      <c r="J516" s="8">
        <v>14172.2970393051</v>
      </c>
      <c r="K516" t="s">
        <v>1166</v>
      </c>
      <c r="L516" t="s">
        <v>1062</v>
      </c>
      <c r="M516">
        <v>600</v>
      </c>
      <c r="N516">
        <v>600</v>
      </c>
      <c r="O516">
        <v>0.94</v>
      </c>
      <c r="P516">
        <v>14833.41</v>
      </c>
      <c r="Q516">
        <v>18875.330000000002</v>
      </c>
      <c r="R516">
        <v>5266.4</v>
      </c>
      <c r="S516">
        <v>34606.78</v>
      </c>
      <c r="T516">
        <v>0</v>
      </c>
      <c r="U516">
        <v>4462.05</v>
      </c>
      <c r="V516">
        <v>0</v>
      </c>
      <c r="W516" s="181">
        <f t="shared" si="119"/>
        <v>19295.46</v>
      </c>
      <c r="X516" s="181">
        <f t="shared" si="120"/>
        <v>32.159099999999995</v>
      </c>
      <c r="Y516" s="174">
        <v>78044.899999999994</v>
      </c>
      <c r="Z516" s="181">
        <f t="shared" si="121"/>
        <v>130.07483333333332</v>
      </c>
      <c r="AA516" s="174">
        <v>1.2044348829968389E-3</v>
      </c>
      <c r="AB516" s="174">
        <v>19.006251529568239</v>
      </c>
      <c r="AC516" s="174">
        <v>24.185219021358218</v>
      </c>
      <c r="AD516" s="174">
        <v>6.7479104976750568</v>
      </c>
      <c r="AE516" s="174">
        <v>44.342141510848244</v>
      </c>
      <c r="AF516">
        <v>0</v>
      </c>
      <c r="AG516" s="106">
        <v>5.7172858188043048</v>
      </c>
      <c r="AH516" s="106">
        <v>0</v>
      </c>
      <c r="AI516" s="106">
        <v>100</v>
      </c>
      <c r="AJ516">
        <v>40.24</v>
      </c>
      <c r="AK516">
        <v>32.159999999999997</v>
      </c>
      <c r="AL516">
        <v>57.68</v>
      </c>
      <c r="AM516">
        <v>130.07</v>
      </c>
      <c r="AN516" t="s">
        <v>1064</v>
      </c>
      <c r="AO516">
        <v>9.9</v>
      </c>
      <c r="AP516">
        <v>8.33</v>
      </c>
      <c r="AQ516">
        <v>12.806699999999999</v>
      </c>
      <c r="AR516" t="s">
        <v>1071</v>
      </c>
      <c r="AS516" t="s">
        <v>1074</v>
      </c>
      <c r="AT516" t="s">
        <v>1076</v>
      </c>
      <c r="AU516" t="s">
        <v>1078</v>
      </c>
      <c r="AV516" t="s">
        <v>1081</v>
      </c>
      <c r="AW516" t="s">
        <v>1084</v>
      </c>
      <c r="AX516" s="65">
        <f t="shared" si="134"/>
        <v>583.5</v>
      </c>
      <c r="AY516" s="65">
        <v>2862.47</v>
      </c>
      <c r="AZ516" s="106">
        <v>777.83727519032141</v>
      </c>
      <c r="BA516" s="65">
        <f t="shared" si="122"/>
        <v>4223.807275190321</v>
      </c>
      <c r="BB516" s="65">
        <f t="shared" si="123"/>
        <v>18517.622724809677</v>
      </c>
      <c r="BC516" s="65">
        <f t="shared" si="124"/>
        <v>0.94</v>
      </c>
      <c r="BD516" s="65">
        <f t="shared" si="125"/>
        <v>23558.230000000003</v>
      </c>
      <c r="BE516" s="65">
        <f t="shared" si="126"/>
        <v>31744.309999999998</v>
      </c>
      <c r="BF516" s="65">
        <f t="shared" si="127"/>
        <v>73821.09272480967</v>
      </c>
      <c r="BG516" s="66">
        <f t="shared" si="128"/>
        <v>603.40103931290298</v>
      </c>
      <c r="BH516" s="66">
        <f t="shared" si="129"/>
        <v>31.926935732430476</v>
      </c>
      <c r="BI516" s="66">
        <f t="shared" si="130"/>
        <v>1.5666666666666665E-3</v>
      </c>
      <c r="BJ516" s="66">
        <f t="shared" si="131"/>
        <v>40.617637931034487</v>
      </c>
      <c r="BK516" s="66">
        <f t="shared" si="132"/>
        <v>54.731568965517241</v>
      </c>
      <c r="BL516" s="66">
        <f t="shared" si="133"/>
        <v>127.27774607725806</v>
      </c>
      <c r="BM516" s="207">
        <f t="shared" si="135"/>
        <v>39873.18</v>
      </c>
    </row>
    <row r="517" spans="1:65" x14ac:dyDescent="0.35">
      <c r="A517" s="1">
        <v>698</v>
      </c>
      <c r="B517">
        <v>63</v>
      </c>
      <c r="C517" t="s">
        <v>37</v>
      </c>
      <c r="D517" t="s">
        <v>1730</v>
      </c>
      <c r="E517" s="6" t="s">
        <v>1107</v>
      </c>
      <c r="F517" s="7" t="s">
        <v>1108</v>
      </c>
      <c r="G517" s="6">
        <v>-30.03</v>
      </c>
      <c r="H517" s="6">
        <v>-51.23</v>
      </c>
      <c r="I517" s="6">
        <v>47</v>
      </c>
      <c r="J517" s="8">
        <v>23954.0527728093</v>
      </c>
      <c r="K517" t="s">
        <v>1166</v>
      </c>
      <c r="L517" t="s">
        <v>1062</v>
      </c>
      <c r="M517">
        <v>600</v>
      </c>
      <c r="N517">
        <v>600</v>
      </c>
      <c r="O517">
        <v>3.82</v>
      </c>
      <c r="P517">
        <v>15749.23</v>
      </c>
      <c r="Q517">
        <v>18875.330000000002</v>
      </c>
      <c r="R517">
        <v>5272.4</v>
      </c>
      <c r="S517">
        <v>34606.78</v>
      </c>
      <c r="T517">
        <v>0</v>
      </c>
      <c r="U517">
        <v>4462.05</v>
      </c>
      <c r="V517">
        <v>0</v>
      </c>
      <c r="W517" s="181">
        <f t="shared" si="119"/>
        <v>20211.28</v>
      </c>
      <c r="X517" s="181">
        <f t="shared" si="120"/>
        <v>33.685466666666663</v>
      </c>
      <c r="Y517" s="174">
        <v>78969.600000000006</v>
      </c>
      <c r="Z517" s="181">
        <f t="shared" si="121"/>
        <v>131.61600000000001</v>
      </c>
      <c r="AA517" s="174">
        <v>4.8373044817246122E-3</v>
      </c>
      <c r="AB517" s="174">
        <v>19.943408602804119</v>
      </c>
      <c r="AC517" s="174">
        <v>23.902020524353681</v>
      </c>
      <c r="AD517" s="174">
        <v>6.6764932328389648</v>
      </c>
      <c r="AE517" s="174">
        <v>43.822914134046513</v>
      </c>
      <c r="AF517">
        <v>0</v>
      </c>
      <c r="AG517" s="106">
        <v>5.6503388645757351</v>
      </c>
      <c r="AH517" s="106">
        <v>0</v>
      </c>
      <c r="AI517" s="106">
        <v>100</v>
      </c>
      <c r="AJ517">
        <v>40.25</v>
      </c>
      <c r="AK517">
        <v>33.69</v>
      </c>
      <c r="AL517">
        <v>57.68</v>
      </c>
      <c r="AM517">
        <v>131.62</v>
      </c>
      <c r="AN517" t="s">
        <v>1065</v>
      </c>
      <c r="AO517">
        <v>9.9</v>
      </c>
      <c r="AP517">
        <v>8.33</v>
      </c>
      <c r="AQ517">
        <v>12.806699999999999</v>
      </c>
      <c r="AR517" t="s">
        <v>1071</v>
      </c>
      <c r="AS517" t="s">
        <v>1074</v>
      </c>
      <c r="AT517" t="s">
        <v>1076</v>
      </c>
      <c r="AU517" t="s">
        <v>1078</v>
      </c>
      <c r="AV517" t="s">
        <v>1081</v>
      </c>
      <c r="AW517" t="s">
        <v>1084</v>
      </c>
      <c r="AX517" s="65">
        <f t="shared" si="134"/>
        <v>583.5</v>
      </c>
      <c r="AY517" s="65">
        <v>2862.47</v>
      </c>
      <c r="AZ517" s="106">
        <v>821.02670056885756</v>
      </c>
      <c r="BA517" s="65">
        <f t="shared" si="122"/>
        <v>4266.9967005688577</v>
      </c>
      <c r="BB517" s="65">
        <f t="shared" si="123"/>
        <v>19390.25329943114</v>
      </c>
      <c r="BC517" s="65">
        <f t="shared" si="124"/>
        <v>3.82</v>
      </c>
      <c r="BD517" s="65">
        <f t="shared" si="125"/>
        <v>23564.230000000003</v>
      </c>
      <c r="BE517" s="65">
        <f t="shared" si="126"/>
        <v>31744.309999999998</v>
      </c>
      <c r="BF517" s="65">
        <f t="shared" si="127"/>
        <v>74702.603299431154</v>
      </c>
      <c r="BG517" s="66">
        <f t="shared" si="128"/>
        <v>609.57095722412248</v>
      </c>
      <c r="BH517" s="66">
        <f t="shared" si="129"/>
        <v>33.431471205915763</v>
      </c>
      <c r="BI517" s="66">
        <f t="shared" si="130"/>
        <v>6.3666666666666663E-3</v>
      </c>
      <c r="BJ517" s="66">
        <f t="shared" si="131"/>
        <v>40.627982758620696</v>
      </c>
      <c r="BK517" s="66">
        <f t="shared" si="132"/>
        <v>54.731568965517241</v>
      </c>
      <c r="BL517" s="66">
        <f t="shared" si="133"/>
        <v>128.79759189557095</v>
      </c>
      <c r="BM517" s="207">
        <f t="shared" si="135"/>
        <v>39879.18</v>
      </c>
    </row>
    <row r="518" spans="1:65" x14ac:dyDescent="0.35">
      <c r="A518" s="1">
        <v>699</v>
      </c>
      <c r="B518">
        <v>63</v>
      </c>
      <c r="C518" t="s">
        <v>37</v>
      </c>
      <c r="D518" t="s">
        <v>1731</v>
      </c>
      <c r="E518" s="6" t="s">
        <v>1109</v>
      </c>
      <c r="F518" s="7" t="s">
        <v>1110</v>
      </c>
      <c r="G518" s="6">
        <v>-15.37</v>
      </c>
      <c r="H518" s="6">
        <v>-48.78</v>
      </c>
      <c r="I518" s="6">
        <v>770</v>
      </c>
      <c r="J518" s="8">
        <v>31081.371963744201</v>
      </c>
      <c r="K518" t="s">
        <v>1166</v>
      </c>
      <c r="L518" t="s">
        <v>1062</v>
      </c>
      <c r="M518">
        <v>600</v>
      </c>
      <c r="N518">
        <v>600</v>
      </c>
      <c r="O518">
        <v>0</v>
      </c>
      <c r="P518">
        <v>19837.45</v>
      </c>
      <c r="Q518">
        <v>18875.330000000002</v>
      </c>
      <c r="R518">
        <v>5266.4</v>
      </c>
      <c r="S518">
        <v>34606.78</v>
      </c>
      <c r="T518">
        <v>0</v>
      </c>
      <c r="U518">
        <v>4462.05</v>
      </c>
      <c r="V518">
        <v>0</v>
      </c>
      <c r="W518" s="181">
        <f t="shared" si="119"/>
        <v>24299.5</v>
      </c>
      <c r="X518" s="181">
        <f t="shared" si="120"/>
        <v>40.499166666666667</v>
      </c>
      <c r="Y518" s="174">
        <v>83048</v>
      </c>
      <c r="Z518" s="181">
        <f t="shared" si="121"/>
        <v>138.41333333333333</v>
      </c>
      <c r="AA518" s="174">
        <v>0</v>
      </c>
      <c r="AB518" s="174">
        <v>23.886728157210289</v>
      </c>
      <c r="AC518" s="174">
        <v>22.728217416433871</v>
      </c>
      <c r="AD518" s="174">
        <v>6.3413929293902314</v>
      </c>
      <c r="AE518" s="174">
        <v>41.670816876986798</v>
      </c>
      <c r="AF518">
        <v>0</v>
      </c>
      <c r="AG518" s="106">
        <v>5.372856661207976</v>
      </c>
      <c r="AH518" s="106">
        <v>0</v>
      </c>
      <c r="AI518" s="106">
        <v>100</v>
      </c>
      <c r="AJ518">
        <v>40.24</v>
      </c>
      <c r="AK518">
        <v>40.5</v>
      </c>
      <c r="AL518">
        <v>57.68</v>
      </c>
      <c r="AM518">
        <v>138.41</v>
      </c>
      <c r="AN518" t="s">
        <v>1066</v>
      </c>
      <c r="AO518">
        <v>9.9</v>
      </c>
      <c r="AP518">
        <v>8.33</v>
      </c>
      <c r="AQ518">
        <v>12.806699999999999</v>
      </c>
      <c r="AR518" t="s">
        <v>1071</v>
      </c>
      <c r="AS518" t="s">
        <v>1074</v>
      </c>
      <c r="AT518" t="s">
        <v>1076</v>
      </c>
      <c r="AU518" t="s">
        <v>1078</v>
      </c>
      <c r="AV518" t="s">
        <v>1081</v>
      </c>
      <c r="AW518" t="s">
        <v>1084</v>
      </c>
      <c r="AX518" s="65">
        <f t="shared" si="134"/>
        <v>583.5</v>
      </c>
      <c r="AY518" s="65">
        <v>2862.47</v>
      </c>
      <c r="AZ518" s="106">
        <v>1004.334243457977</v>
      </c>
      <c r="BA518" s="65">
        <f t="shared" si="122"/>
        <v>4450.3042434579766</v>
      </c>
      <c r="BB518" s="65">
        <f t="shared" si="123"/>
        <v>23295.165756542025</v>
      </c>
      <c r="BC518" s="65">
        <f t="shared" si="124"/>
        <v>0</v>
      </c>
      <c r="BD518" s="65">
        <f t="shared" si="125"/>
        <v>23558.230000000003</v>
      </c>
      <c r="BE518" s="65">
        <f t="shared" si="126"/>
        <v>31744.309999999998</v>
      </c>
      <c r="BF518" s="65">
        <f t="shared" si="127"/>
        <v>78597.695756542031</v>
      </c>
      <c r="BG518" s="66">
        <f t="shared" si="128"/>
        <v>635.75774906542517</v>
      </c>
      <c r="BH518" s="66">
        <f t="shared" si="129"/>
        <v>40.1640788905897</v>
      </c>
      <c r="BI518" s="66">
        <f t="shared" si="130"/>
        <v>0</v>
      </c>
      <c r="BJ518" s="66">
        <f t="shared" si="131"/>
        <v>40.617637931034487</v>
      </c>
      <c r="BK518" s="66">
        <f t="shared" si="132"/>
        <v>54.731568965517241</v>
      </c>
      <c r="BL518" s="66">
        <f t="shared" si="133"/>
        <v>135.51326854576212</v>
      </c>
      <c r="BM518" s="207">
        <f t="shared" si="135"/>
        <v>39873.18</v>
      </c>
    </row>
    <row r="519" spans="1:65" x14ac:dyDescent="0.35">
      <c r="A519" s="1">
        <v>700</v>
      </c>
      <c r="B519">
        <v>63</v>
      </c>
      <c r="C519" t="s">
        <v>37</v>
      </c>
      <c r="D519" t="s">
        <v>1732</v>
      </c>
      <c r="E519" s="6" t="s">
        <v>1111</v>
      </c>
      <c r="F519" s="7" t="s">
        <v>1112</v>
      </c>
      <c r="G519" s="6">
        <v>-22.86</v>
      </c>
      <c r="H519" s="6">
        <v>-43.41</v>
      </c>
      <c r="I519" s="6">
        <v>45</v>
      </c>
      <c r="J519" s="8">
        <v>45016.2336447989</v>
      </c>
      <c r="K519" t="s">
        <v>1166</v>
      </c>
      <c r="L519" t="s">
        <v>1062</v>
      </c>
      <c r="M519">
        <v>600</v>
      </c>
      <c r="N519">
        <v>600</v>
      </c>
      <c r="O519">
        <v>0</v>
      </c>
      <c r="P519">
        <v>19248.61</v>
      </c>
      <c r="Q519">
        <v>18875.330000000002</v>
      </c>
      <c r="R519">
        <v>5262.4</v>
      </c>
      <c r="S519">
        <v>34606.78</v>
      </c>
      <c r="T519">
        <v>0</v>
      </c>
      <c r="U519">
        <v>4462.05</v>
      </c>
      <c r="V519">
        <v>0</v>
      </c>
      <c r="W519" s="181">
        <f t="shared" si="119"/>
        <v>23710.66</v>
      </c>
      <c r="X519" s="181">
        <f t="shared" si="120"/>
        <v>39.517766666666667</v>
      </c>
      <c r="Y519" s="174">
        <v>82455.16</v>
      </c>
      <c r="Z519" s="181">
        <f t="shared" si="121"/>
        <v>137.42526666666666</v>
      </c>
      <c r="AA519" s="174">
        <v>0</v>
      </c>
      <c r="AB519" s="174">
        <v>23.344336485430379</v>
      </c>
      <c r="AC519" s="174">
        <v>22.891629826441431</v>
      </c>
      <c r="AD519" s="174">
        <v>6.3821354539849287</v>
      </c>
      <c r="AE519" s="174">
        <v>41.970423682399009</v>
      </c>
      <c r="AF519">
        <v>0</v>
      </c>
      <c r="AG519" s="106">
        <v>5.4114866795480108</v>
      </c>
      <c r="AH519" s="106">
        <v>0</v>
      </c>
      <c r="AI519" s="106">
        <v>100</v>
      </c>
      <c r="AJ519">
        <v>40.229999999999997</v>
      </c>
      <c r="AK519">
        <v>39.520000000000003</v>
      </c>
      <c r="AL519">
        <v>57.68</v>
      </c>
      <c r="AM519">
        <v>137.43</v>
      </c>
      <c r="AN519" t="s">
        <v>1067</v>
      </c>
      <c r="AO519">
        <v>9.9</v>
      </c>
      <c r="AP519">
        <v>8.33</v>
      </c>
      <c r="AQ519">
        <v>12.806699999999999</v>
      </c>
      <c r="AR519" t="s">
        <v>1071</v>
      </c>
      <c r="AS519" t="s">
        <v>1074</v>
      </c>
      <c r="AT519" t="s">
        <v>1076</v>
      </c>
      <c r="AU519" t="s">
        <v>1078</v>
      </c>
      <c r="AV519" t="s">
        <v>1081</v>
      </c>
      <c r="AW519" t="s">
        <v>1084</v>
      </c>
      <c r="AX519" s="65">
        <f t="shared" si="134"/>
        <v>583.5</v>
      </c>
      <c r="AY519" s="65">
        <v>2862.47</v>
      </c>
      <c r="AZ519" s="106">
        <v>988.63399363724079</v>
      </c>
      <c r="BA519" s="65">
        <f t="shared" si="122"/>
        <v>4434.6039936372408</v>
      </c>
      <c r="BB519" s="65">
        <f t="shared" si="123"/>
        <v>22722.026006362757</v>
      </c>
      <c r="BC519" s="65">
        <f t="shared" si="124"/>
        <v>0</v>
      </c>
      <c r="BD519" s="65">
        <f t="shared" si="125"/>
        <v>23554.230000000003</v>
      </c>
      <c r="BE519" s="65">
        <f t="shared" si="126"/>
        <v>31744.309999999998</v>
      </c>
      <c r="BF519" s="65">
        <f t="shared" si="127"/>
        <v>78020.556006362764</v>
      </c>
      <c r="BG519" s="66">
        <f t="shared" si="128"/>
        <v>633.51485623389158</v>
      </c>
      <c r="BH519" s="66">
        <f t="shared" si="129"/>
        <v>39.175906907521998</v>
      </c>
      <c r="BI519" s="66">
        <f t="shared" si="130"/>
        <v>0</v>
      </c>
      <c r="BJ519" s="66">
        <f t="shared" si="131"/>
        <v>40.610741379310348</v>
      </c>
      <c r="BK519" s="66">
        <f t="shared" si="132"/>
        <v>54.731568965517241</v>
      </c>
      <c r="BL519" s="66">
        <f t="shared" si="133"/>
        <v>134.51820001097028</v>
      </c>
      <c r="BM519" s="207">
        <f t="shared" si="135"/>
        <v>39869.18</v>
      </c>
    </row>
    <row r="520" spans="1:65" x14ac:dyDescent="0.35">
      <c r="A520" s="1">
        <v>701</v>
      </c>
      <c r="B520">
        <v>63</v>
      </c>
      <c r="C520" t="s">
        <v>37</v>
      </c>
      <c r="D520" t="s">
        <v>1733</v>
      </c>
      <c r="E520" s="6" t="s">
        <v>1113</v>
      </c>
      <c r="F520" s="7" t="s">
        <v>1114</v>
      </c>
      <c r="G520" s="6">
        <v>-20.32</v>
      </c>
      <c r="H520" s="6">
        <v>-40.340000000000003</v>
      </c>
      <c r="I520" s="6">
        <v>9</v>
      </c>
      <c r="J520" s="8">
        <v>54061.366139626101</v>
      </c>
      <c r="K520" t="s">
        <v>1166</v>
      </c>
      <c r="L520" t="s">
        <v>1062</v>
      </c>
      <c r="M520">
        <v>600</v>
      </c>
      <c r="N520">
        <v>600</v>
      </c>
      <c r="O520">
        <v>0</v>
      </c>
      <c r="P520">
        <v>20122.3</v>
      </c>
      <c r="Q520">
        <v>18875.330000000002</v>
      </c>
      <c r="R520">
        <v>5264.2</v>
      </c>
      <c r="S520">
        <v>34606.78</v>
      </c>
      <c r="T520">
        <v>0</v>
      </c>
      <c r="U520">
        <v>4462.05</v>
      </c>
      <c r="V520">
        <v>0</v>
      </c>
      <c r="W520" s="181">
        <f t="shared" si="119"/>
        <v>24584.35</v>
      </c>
      <c r="X520" s="181">
        <f t="shared" si="120"/>
        <v>40.973916666666668</v>
      </c>
      <c r="Y520" s="174">
        <v>83330.649999999994</v>
      </c>
      <c r="Z520" s="181">
        <f t="shared" si="121"/>
        <v>138.88441666666665</v>
      </c>
      <c r="AA520" s="174">
        <v>0</v>
      </c>
      <c r="AB520" s="174">
        <v>24.147537550709131</v>
      </c>
      <c r="AC520" s="174">
        <v>22.651125366236801</v>
      </c>
      <c r="AD520" s="174">
        <v>6.3172434152379706</v>
      </c>
      <c r="AE520" s="174">
        <v>41.529473249038617</v>
      </c>
      <c r="AF520">
        <v>0</v>
      </c>
      <c r="AG520" s="106">
        <v>5.3546324191638979</v>
      </c>
      <c r="AH520" s="106">
        <v>0</v>
      </c>
      <c r="AI520" s="106">
        <v>100</v>
      </c>
      <c r="AJ520">
        <v>40.229999999999997</v>
      </c>
      <c r="AK520">
        <v>40.97</v>
      </c>
      <c r="AL520">
        <v>57.68</v>
      </c>
      <c r="AM520">
        <v>138.88</v>
      </c>
      <c r="AN520" t="s">
        <v>1068</v>
      </c>
      <c r="AO520">
        <v>9.9</v>
      </c>
      <c r="AP520">
        <v>8.33</v>
      </c>
      <c r="AQ520">
        <v>12.806699999999999</v>
      </c>
      <c r="AR520" t="s">
        <v>1071</v>
      </c>
      <c r="AS520" t="s">
        <v>1074</v>
      </c>
      <c r="AT520" t="s">
        <v>1076</v>
      </c>
      <c r="AU520" t="s">
        <v>1078</v>
      </c>
      <c r="AV520" t="s">
        <v>1081</v>
      </c>
      <c r="AW520" t="s">
        <v>1084</v>
      </c>
      <c r="AX520" s="65">
        <f t="shared" si="134"/>
        <v>583.5</v>
      </c>
      <c r="AY520" s="65">
        <v>2862.47</v>
      </c>
      <c r="AZ520" s="106">
        <v>1028.4879218837132</v>
      </c>
      <c r="BA520" s="65">
        <f t="shared" si="122"/>
        <v>4474.4579218837134</v>
      </c>
      <c r="BB520" s="65">
        <f t="shared" si="123"/>
        <v>23555.862078116286</v>
      </c>
      <c r="BC520" s="65">
        <f t="shared" si="124"/>
        <v>0</v>
      </c>
      <c r="BD520" s="65">
        <f t="shared" si="125"/>
        <v>23556.030000000002</v>
      </c>
      <c r="BE520" s="65">
        <f t="shared" si="126"/>
        <v>31744.309999999998</v>
      </c>
      <c r="BF520" s="65">
        <f t="shared" si="127"/>
        <v>78856.192078116277</v>
      </c>
      <c r="BG520" s="66">
        <f t="shared" si="128"/>
        <v>639.20827455481617</v>
      </c>
      <c r="BH520" s="66">
        <f t="shared" si="129"/>
        <v>40.613555307097045</v>
      </c>
      <c r="BI520" s="66">
        <f t="shared" si="130"/>
        <v>0</v>
      </c>
      <c r="BJ520" s="66">
        <f t="shared" si="131"/>
        <v>40.613844827586213</v>
      </c>
      <c r="BK520" s="66">
        <f t="shared" si="132"/>
        <v>54.731568965517241</v>
      </c>
      <c r="BL520" s="66">
        <f t="shared" si="133"/>
        <v>135.95895185882117</v>
      </c>
      <c r="BM520" s="207">
        <f t="shared" si="135"/>
        <v>39870.979999999996</v>
      </c>
    </row>
    <row r="521" spans="1:65" x14ac:dyDescent="0.35">
      <c r="A521" s="1">
        <v>702</v>
      </c>
      <c r="B521">
        <v>63</v>
      </c>
      <c r="C521" t="s">
        <v>37</v>
      </c>
      <c r="D521" t="s">
        <v>1734</v>
      </c>
      <c r="E521" s="6" t="s">
        <v>1115</v>
      </c>
      <c r="F521" s="7" t="s">
        <v>1116</v>
      </c>
      <c r="G521" s="6">
        <v>-8.0500000000000007</v>
      </c>
      <c r="H521" s="6">
        <v>-34.880000000000003</v>
      </c>
      <c r="I521" s="6">
        <v>10</v>
      </c>
      <c r="J521" s="8">
        <v>63550.072249703</v>
      </c>
      <c r="K521" t="s">
        <v>1166</v>
      </c>
      <c r="L521" t="s">
        <v>1062</v>
      </c>
      <c r="M521">
        <v>600</v>
      </c>
      <c r="N521">
        <v>600</v>
      </c>
      <c r="O521">
        <v>0</v>
      </c>
      <c r="P521">
        <v>21683.24</v>
      </c>
      <c r="Q521">
        <v>18875.330000000002</v>
      </c>
      <c r="R521">
        <v>5250.2</v>
      </c>
      <c r="S521">
        <v>34606.78</v>
      </c>
      <c r="T521">
        <v>0</v>
      </c>
      <c r="U521">
        <v>4462.05</v>
      </c>
      <c r="V521">
        <v>0</v>
      </c>
      <c r="W521" s="181">
        <f t="shared" si="119"/>
        <v>26145.29</v>
      </c>
      <c r="X521" s="181">
        <f t="shared" si="120"/>
        <v>43.575483333333338</v>
      </c>
      <c r="Y521" s="174">
        <v>84877.59</v>
      </c>
      <c r="Z521" s="181">
        <f t="shared" si="121"/>
        <v>141.46265</v>
      </c>
      <c r="AA521" s="174">
        <v>0</v>
      </c>
      <c r="AB521" s="174">
        <v>25.54648406016241</v>
      </c>
      <c r="AC521" s="174">
        <v>22.238296351251261</v>
      </c>
      <c r="AD521" s="174">
        <v>6.1856138940796974</v>
      </c>
      <c r="AE521" s="174">
        <v>40.772576129930172</v>
      </c>
      <c r="AF521">
        <v>0</v>
      </c>
      <c r="AG521" s="106">
        <v>5.2570413462493466</v>
      </c>
      <c r="AH521" s="106">
        <v>0</v>
      </c>
      <c r="AI521" s="106">
        <v>100</v>
      </c>
      <c r="AJ521">
        <v>40.21</v>
      </c>
      <c r="AK521">
        <v>43.58</v>
      </c>
      <c r="AL521">
        <v>57.68</v>
      </c>
      <c r="AM521">
        <v>141.46</v>
      </c>
      <c r="AN521" t="s">
        <v>1069</v>
      </c>
      <c r="AO521">
        <v>9.9</v>
      </c>
      <c r="AP521">
        <v>8.33</v>
      </c>
      <c r="AQ521">
        <v>12.806699999999999</v>
      </c>
      <c r="AR521" t="s">
        <v>1071</v>
      </c>
      <c r="AS521" t="s">
        <v>1074</v>
      </c>
      <c r="AT521" t="s">
        <v>1076</v>
      </c>
      <c r="AU521" t="s">
        <v>1078</v>
      </c>
      <c r="AV521" t="s">
        <v>1081</v>
      </c>
      <c r="AW521" t="s">
        <v>1084</v>
      </c>
      <c r="AX521" s="65">
        <f t="shared" si="134"/>
        <v>583.5</v>
      </c>
      <c r="AY521" s="65">
        <v>2862.47</v>
      </c>
      <c r="AZ521" s="106">
        <v>1105.4165098067131</v>
      </c>
      <c r="BA521" s="65">
        <f t="shared" si="122"/>
        <v>4551.3865098067126</v>
      </c>
      <c r="BB521" s="65">
        <f t="shared" si="123"/>
        <v>25039.873490193288</v>
      </c>
      <c r="BC521" s="65">
        <f t="shared" si="124"/>
        <v>0</v>
      </c>
      <c r="BD521" s="65">
        <f t="shared" si="125"/>
        <v>23542.030000000002</v>
      </c>
      <c r="BE521" s="65">
        <f t="shared" si="126"/>
        <v>31744.309999999998</v>
      </c>
      <c r="BF521" s="65">
        <f t="shared" si="127"/>
        <v>80326.203490193278</v>
      </c>
      <c r="BG521" s="66">
        <f t="shared" si="128"/>
        <v>650.19807282953036</v>
      </c>
      <c r="BH521" s="66">
        <f t="shared" si="129"/>
        <v>43.172195672747044</v>
      </c>
      <c r="BI521" s="66">
        <f t="shared" si="130"/>
        <v>0</v>
      </c>
      <c r="BJ521" s="66">
        <f t="shared" si="131"/>
        <v>40.589706896551725</v>
      </c>
      <c r="BK521" s="66">
        <f t="shared" si="132"/>
        <v>54.731568965517241</v>
      </c>
      <c r="BL521" s="66">
        <f t="shared" si="133"/>
        <v>138.49345429343668</v>
      </c>
      <c r="BM521" s="207">
        <f t="shared" si="135"/>
        <v>39856.979999999996</v>
      </c>
    </row>
    <row r="522" spans="1:65" x14ac:dyDescent="0.35">
      <c r="A522" s="1">
        <v>703</v>
      </c>
      <c r="B522">
        <v>63</v>
      </c>
      <c r="C522" t="s">
        <v>37</v>
      </c>
      <c r="D522" t="s">
        <v>1735</v>
      </c>
      <c r="E522" s="6" t="s">
        <v>1117</v>
      </c>
      <c r="F522" s="7" t="s">
        <v>1118</v>
      </c>
      <c r="G522" s="6">
        <v>-3.8</v>
      </c>
      <c r="H522" s="6">
        <v>-38.53</v>
      </c>
      <c r="I522" s="6">
        <v>41</v>
      </c>
      <c r="J522" s="8">
        <v>71394.000753582499</v>
      </c>
      <c r="K522" t="s">
        <v>1166</v>
      </c>
      <c r="L522" t="s">
        <v>1062</v>
      </c>
      <c r="M522">
        <v>600</v>
      </c>
      <c r="N522">
        <v>600</v>
      </c>
      <c r="O522">
        <v>0</v>
      </c>
      <c r="P522">
        <v>21903.21</v>
      </c>
      <c r="Q522">
        <v>18875.330000000002</v>
      </c>
      <c r="R522">
        <v>5255.2</v>
      </c>
      <c r="S522">
        <v>34606.78</v>
      </c>
      <c r="T522">
        <v>0</v>
      </c>
      <c r="U522">
        <v>4462.05</v>
      </c>
      <c r="V522">
        <v>0</v>
      </c>
      <c r="W522" s="181">
        <f t="shared" si="119"/>
        <v>26365.26</v>
      </c>
      <c r="X522" s="181">
        <f t="shared" si="120"/>
        <v>43.942099999999996</v>
      </c>
      <c r="Y522" s="174">
        <v>85102.56</v>
      </c>
      <c r="Z522" s="181">
        <f t="shared" si="121"/>
        <v>141.83760000000001</v>
      </c>
      <c r="AA522" s="174">
        <v>0</v>
      </c>
      <c r="AB522" s="174">
        <v>25.73742787526016</v>
      </c>
      <c r="AC522" s="174">
        <v>22.179509053546688</v>
      </c>
      <c r="AD522" s="174">
        <v>6.1751373871714321</v>
      </c>
      <c r="AE522" s="174">
        <v>40.664793162508857</v>
      </c>
      <c r="AF522">
        <v>0</v>
      </c>
      <c r="AG522" s="106">
        <v>5.2431442720407002</v>
      </c>
      <c r="AH522" s="106">
        <v>0</v>
      </c>
      <c r="AI522" s="106">
        <v>100</v>
      </c>
      <c r="AJ522">
        <v>40.22</v>
      </c>
      <c r="AK522">
        <v>43.94</v>
      </c>
      <c r="AL522">
        <v>57.68</v>
      </c>
      <c r="AM522">
        <v>141.84</v>
      </c>
      <c r="AN522" t="s">
        <v>1070</v>
      </c>
      <c r="AO522">
        <v>9.9</v>
      </c>
      <c r="AP522">
        <v>8.33</v>
      </c>
      <c r="AQ522">
        <v>12.806699999999999</v>
      </c>
      <c r="AR522" t="s">
        <v>1071</v>
      </c>
      <c r="AS522" t="s">
        <v>1074</v>
      </c>
      <c r="AT522" t="s">
        <v>1076</v>
      </c>
      <c r="AU522" t="s">
        <v>1078</v>
      </c>
      <c r="AV522" t="s">
        <v>1081</v>
      </c>
      <c r="AW522" t="s">
        <v>1084</v>
      </c>
      <c r="AX522" s="65">
        <f t="shared" si="134"/>
        <v>583.5</v>
      </c>
      <c r="AY522" s="65">
        <v>2862.47</v>
      </c>
      <c r="AZ522" s="106">
        <v>1106.4416245470156</v>
      </c>
      <c r="BA522" s="65">
        <f t="shared" si="122"/>
        <v>4552.4116245470159</v>
      </c>
      <c r="BB522" s="65">
        <f t="shared" si="123"/>
        <v>25258.818375452982</v>
      </c>
      <c r="BC522" s="65">
        <f t="shared" si="124"/>
        <v>0</v>
      </c>
      <c r="BD522" s="65">
        <f t="shared" si="125"/>
        <v>23547.030000000002</v>
      </c>
      <c r="BE522" s="65">
        <f t="shared" si="126"/>
        <v>31744.309999999998</v>
      </c>
      <c r="BF522" s="65">
        <f t="shared" si="127"/>
        <v>80550.148375452976</v>
      </c>
      <c r="BG522" s="66">
        <f t="shared" si="128"/>
        <v>650.34451779243079</v>
      </c>
      <c r="BH522" s="66">
        <f t="shared" si="129"/>
        <v>43.549686854229279</v>
      </c>
      <c r="BI522" s="66">
        <f t="shared" si="130"/>
        <v>0</v>
      </c>
      <c r="BJ522" s="66">
        <f t="shared" si="131"/>
        <v>40.598327586206899</v>
      </c>
      <c r="BK522" s="66">
        <f t="shared" si="132"/>
        <v>54.731568965517241</v>
      </c>
      <c r="BL522" s="66">
        <f t="shared" si="133"/>
        <v>138.8795661645741</v>
      </c>
      <c r="BM522" s="207">
        <f t="shared" si="135"/>
        <v>39861.979999999996</v>
      </c>
    </row>
    <row r="523" spans="1:65" x14ac:dyDescent="0.35">
      <c r="A523" s="1">
        <v>704</v>
      </c>
      <c r="B523">
        <v>64</v>
      </c>
      <c r="C523" t="s">
        <v>37</v>
      </c>
      <c r="D523" t="s">
        <v>1736</v>
      </c>
      <c r="E523" s="6" t="s">
        <v>1104</v>
      </c>
      <c r="F523" s="7" t="s">
        <v>1105</v>
      </c>
      <c r="G523" s="6">
        <v>-22.74</v>
      </c>
      <c r="H523" s="6">
        <v>-45.59</v>
      </c>
      <c r="I523" s="6">
        <v>1642</v>
      </c>
      <c r="J523" s="8">
        <v>3495.45982983364</v>
      </c>
      <c r="K523" t="s">
        <v>1166</v>
      </c>
      <c r="L523" t="s">
        <v>1062</v>
      </c>
      <c r="M523">
        <v>600</v>
      </c>
      <c r="N523">
        <v>600</v>
      </c>
      <c r="O523">
        <v>643.55999999999995</v>
      </c>
      <c r="P523">
        <v>10445.92</v>
      </c>
      <c r="Q523">
        <v>44998.77</v>
      </c>
      <c r="R523">
        <v>5265.2</v>
      </c>
      <c r="S523">
        <v>34606.78</v>
      </c>
      <c r="T523">
        <v>0</v>
      </c>
      <c r="U523">
        <v>4744.55</v>
      </c>
      <c r="V523">
        <v>0</v>
      </c>
      <c r="W523" s="181">
        <f t="shared" ref="W523:W586" si="136">U523+P523</f>
        <v>15190.470000000001</v>
      </c>
      <c r="X523" s="181">
        <f t="shared" ref="X523:X586" si="137">W523/600</f>
        <v>25.317450000000001</v>
      </c>
      <c r="Y523" s="174">
        <v>100704.77</v>
      </c>
      <c r="Z523" s="181">
        <f t="shared" ref="Z523:Z586" si="138">Y523/600</f>
        <v>167.84128333333334</v>
      </c>
      <c r="AA523" s="174">
        <v>0.6390561241538012</v>
      </c>
      <c r="AB523" s="174">
        <v>10.37281550814326</v>
      </c>
      <c r="AC523" s="174">
        <v>44.683851618945162</v>
      </c>
      <c r="AD523" s="174">
        <v>5.2283521426045656</v>
      </c>
      <c r="AE523" s="174">
        <v>34.364588688301453</v>
      </c>
      <c r="AF523">
        <v>0</v>
      </c>
      <c r="AG523" s="106">
        <v>4.7113458478679808</v>
      </c>
      <c r="AH523" s="106">
        <v>0</v>
      </c>
      <c r="AI523" s="106">
        <v>100</v>
      </c>
      <c r="AJ523">
        <v>83.77</v>
      </c>
      <c r="AK523">
        <v>26.39</v>
      </c>
      <c r="AL523">
        <v>57.68</v>
      </c>
      <c r="AM523">
        <v>167.84</v>
      </c>
      <c r="AN523" t="s">
        <v>1063</v>
      </c>
      <c r="AO523">
        <v>23.601600000000001</v>
      </c>
      <c r="AP523">
        <v>8.33</v>
      </c>
      <c r="AQ523">
        <v>12.806699999999999</v>
      </c>
      <c r="AR523" t="s">
        <v>1072</v>
      </c>
      <c r="AS523" t="s">
        <v>1073</v>
      </c>
      <c r="AT523" t="s">
        <v>1075</v>
      </c>
      <c r="AU523" t="s">
        <v>1077</v>
      </c>
      <c r="AV523" t="s">
        <v>1079</v>
      </c>
      <c r="AW523" t="s">
        <v>1083</v>
      </c>
      <c r="AX523" s="65">
        <f t="shared" si="134"/>
        <v>1391.07</v>
      </c>
      <c r="AY523" s="65">
        <v>2862.47</v>
      </c>
      <c r="AZ523" s="106">
        <v>497.26003714528252</v>
      </c>
      <c r="BA523" s="65">
        <f t="shared" ref="BA523:BA586" si="139">(AX523+AZ523+AY523)</f>
        <v>4750.8000371452817</v>
      </c>
      <c r="BB523" s="65">
        <f t="shared" ref="BB523:BB586" si="140">U523+P523-AZ523</f>
        <v>14693.209962854718</v>
      </c>
      <c r="BC523" s="65">
        <f t="shared" ref="BC523:BC586" si="141">O523</f>
        <v>643.55999999999995</v>
      </c>
      <c r="BD523" s="65">
        <f t="shared" ref="BD523:BD586" si="142">(Q523+R523-AX523)</f>
        <v>48872.899999999994</v>
      </c>
      <c r="BE523" s="65">
        <f t="shared" ref="BE523:BE586" si="143">(S523-2862.47)</f>
        <v>31744.309999999998</v>
      </c>
      <c r="BF523" s="65">
        <f t="shared" ref="BF523:BF586" si="144">Y523-BA523</f>
        <v>95953.969962854724</v>
      </c>
      <c r="BG523" s="66">
        <f t="shared" ref="BG523:BG586" si="145">BA523/7</f>
        <v>678.68571959218309</v>
      </c>
      <c r="BH523" s="66">
        <f t="shared" ref="BH523:BH586" si="146">BB523/580</f>
        <v>25.333120625611585</v>
      </c>
      <c r="BI523" s="66">
        <f t="shared" ref="BI523:BI586" si="147">BC523/600</f>
        <v>1.0726</v>
      </c>
      <c r="BJ523" s="66">
        <f t="shared" ref="BJ523:BJ586" si="148">BD523/580</f>
        <v>84.263620689655156</v>
      </c>
      <c r="BK523" s="66">
        <f t="shared" ref="BK523:BK586" si="149">BE523/580</f>
        <v>54.731568965517241</v>
      </c>
      <c r="BL523" s="66">
        <f t="shared" ref="BL523:BL586" si="150">BF523/580</f>
        <v>165.43787924630124</v>
      </c>
      <c r="BM523" s="207">
        <f t="shared" si="135"/>
        <v>39871.979999999996</v>
      </c>
    </row>
    <row r="524" spans="1:65" x14ac:dyDescent="0.35">
      <c r="A524" s="1">
        <v>705</v>
      </c>
      <c r="B524">
        <v>64</v>
      </c>
      <c r="C524" t="s">
        <v>37</v>
      </c>
      <c r="D524" t="s">
        <v>1737</v>
      </c>
      <c r="E524" s="6" t="s">
        <v>1104</v>
      </c>
      <c r="F524" s="7" t="s">
        <v>1106</v>
      </c>
      <c r="G524" s="6">
        <v>-23.85</v>
      </c>
      <c r="H524" s="6">
        <v>-46.64</v>
      </c>
      <c r="I524" s="6">
        <v>792</v>
      </c>
      <c r="J524" s="8">
        <v>14172.2970393051</v>
      </c>
      <c r="K524" t="s">
        <v>1166</v>
      </c>
      <c r="L524" t="s">
        <v>1062</v>
      </c>
      <c r="M524">
        <v>600</v>
      </c>
      <c r="N524">
        <v>600</v>
      </c>
      <c r="O524">
        <v>182.28</v>
      </c>
      <c r="P524">
        <v>14599.87</v>
      </c>
      <c r="Q524">
        <v>44998.77</v>
      </c>
      <c r="R524">
        <v>5266.4</v>
      </c>
      <c r="S524">
        <v>34606.78</v>
      </c>
      <c r="T524">
        <v>0</v>
      </c>
      <c r="U524">
        <v>4744.55</v>
      </c>
      <c r="V524">
        <v>0</v>
      </c>
      <c r="W524" s="181">
        <f t="shared" si="136"/>
        <v>19344.420000000002</v>
      </c>
      <c r="X524" s="181">
        <f t="shared" si="137"/>
        <v>32.240700000000004</v>
      </c>
      <c r="Y524" s="174">
        <v>104398.65</v>
      </c>
      <c r="Z524" s="181">
        <f t="shared" si="138"/>
        <v>173.99775</v>
      </c>
      <c r="AA524" s="174">
        <v>0.17459995890751459</v>
      </c>
      <c r="AB524" s="174">
        <v>13.98473064546333</v>
      </c>
      <c r="AC524" s="174">
        <v>43.102827479090969</v>
      </c>
      <c r="AD524" s="174">
        <v>5.0445096751730034</v>
      </c>
      <c r="AE524" s="174">
        <v>33.148685351774191</v>
      </c>
      <c r="AF524">
        <v>0</v>
      </c>
      <c r="AG524" s="106">
        <v>4.5446468895910046</v>
      </c>
      <c r="AH524" s="106">
        <v>0</v>
      </c>
      <c r="AI524" s="106">
        <v>100</v>
      </c>
      <c r="AJ524">
        <v>83.78</v>
      </c>
      <c r="AK524">
        <v>32.54</v>
      </c>
      <c r="AL524">
        <v>57.68</v>
      </c>
      <c r="AM524">
        <v>174</v>
      </c>
      <c r="AN524" t="s">
        <v>1064</v>
      </c>
      <c r="AO524">
        <v>23.601600000000001</v>
      </c>
      <c r="AP524">
        <v>8.33</v>
      </c>
      <c r="AQ524">
        <v>12.806699999999999</v>
      </c>
      <c r="AR524" t="s">
        <v>1072</v>
      </c>
      <c r="AS524" t="s">
        <v>1073</v>
      </c>
      <c r="AT524" t="s">
        <v>1075</v>
      </c>
      <c r="AU524" t="s">
        <v>1077</v>
      </c>
      <c r="AV524" t="s">
        <v>1079</v>
      </c>
      <c r="AW524" t="s">
        <v>1083</v>
      </c>
      <c r="AX524" s="65">
        <f t="shared" ref="AX524:AX587" si="151">IF(AR524="LI01",583.5,1391.07)</f>
        <v>1391.07</v>
      </c>
      <c r="AY524" s="65">
        <v>2862.47</v>
      </c>
      <c r="AZ524" s="106">
        <v>734.44368157656584</v>
      </c>
      <c r="BA524" s="65">
        <f t="shared" si="139"/>
        <v>4987.9836815765657</v>
      </c>
      <c r="BB524" s="65">
        <f t="shared" si="140"/>
        <v>18609.976318423436</v>
      </c>
      <c r="BC524" s="65">
        <f t="shared" si="141"/>
        <v>182.28</v>
      </c>
      <c r="BD524" s="65">
        <f t="shared" si="142"/>
        <v>48874.1</v>
      </c>
      <c r="BE524" s="65">
        <f t="shared" si="143"/>
        <v>31744.309999999998</v>
      </c>
      <c r="BF524" s="65">
        <f t="shared" si="144"/>
        <v>99410.666318423435</v>
      </c>
      <c r="BG524" s="66">
        <f t="shared" si="145"/>
        <v>712.56909736808086</v>
      </c>
      <c r="BH524" s="66">
        <f t="shared" si="146"/>
        <v>32.086166066247301</v>
      </c>
      <c r="BI524" s="66">
        <f t="shared" si="147"/>
        <v>0.30380000000000001</v>
      </c>
      <c r="BJ524" s="66">
        <f t="shared" si="148"/>
        <v>84.265689655172409</v>
      </c>
      <c r="BK524" s="66">
        <f t="shared" si="149"/>
        <v>54.731568965517241</v>
      </c>
      <c r="BL524" s="66">
        <f t="shared" si="150"/>
        <v>171.39770054900592</v>
      </c>
      <c r="BM524" s="207">
        <f t="shared" ref="BM524:BM587" si="152">R524+S524</f>
        <v>39873.18</v>
      </c>
    </row>
    <row r="525" spans="1:65" x14ac:dyDescent="0.35">
      <c r="A525" s="1">
        <v>706</v>
      </c>
      <c r="B525">
        <v>64</v>
      </c>
      <c r="C525" t="s">
        <v>37</v>
      </c>
      <c r="D525" t="s">
        <v>1738</v>
      </c>
      <c r="E525" s="6" t="s">
        <v>1107</v>
      </c>
      <c r="F525" s="7" t="s">
        <v>1108</v>
      </c>
      <c r="G525" s="6">
        <v>-30.03</v>
      </c>
      <c r="H525" s="6">
        <v>-51.23</v>
      </c>
      <c r="I525" s="6">
        <v>47</v>
      </c>
      <c r="J525" s="8">
        <v>23954.0527728093</v>
      </c>
      <c r="K525" t="s">
        <v>1166</v>
      </c>
      <c r="L525" t="s">
        <v>1062</v>
      </c>
      <c r="M525">
        <v>600</v>
      </c>
      <c r="N525">
        <v>600</v>
      </c>
      <c r="O525">
        <v>309.81</v>
      </c>
      <c r="P525">
        <v>16909.21</v>
      </c>
      <c r="Q525">
        <v>44998.77</v>
      </c>
      <c r="R525">
        <v>5272.4</v>
      </c>
      <c r="S525">
        <v>34606.78</v>
      </c>
      <c r="T525">
        <v>0</v>
      </c>
      <c r="U525">
        <v>4744.55</v>
      </c>
      <c r="V525">
        <v>0</v>
      </c>
      <c r="W525" s="181">
        <f t="shared" si="136"/>
        <v>21653.759999999998</v>
      </c>
      <c r="X525" s="181">
        <f t="shared" si="137"/>
        <v>36.089599999999997</v>
      </c>
      <c r="Y525" s="174">
        <v>106841.52</v>
      </c>
      <c r="Z525" s="181">
        <f t="shared" si="138"/>
        <v>178.0692</v>
      </c>
      <c r="AA525" s="174">
        <v>0.28997153915444113</v>
      </c>
      <c r="AB525" s="174">
        <v>15.82644088178454</v>
      </c>
      <c r="AC525" s="174">
        <v>42.117306081006703</v>
      </c>
      <c r="AD525" s="174">
        <v>4.9347856526189444</v>
      </c>
      <c r="AE525" s="174">
        <v>32.390759697166423</v>
      </c>
      <c r="AF525">
        <v>0</v>
      </c>
      <c r="AG525" s="106">
        <v>4.4407361482689502</v>
      </c>
      <c r="AH525" s="106">
        <v>0</v>
      </c>
      <c r="AI525" s="106">
        <v>100</v>
      </c>
      <c r="AJ525">
        <v>83.79</v>
      </c>
      <c r="AK525">
        <v>36.61</v>
      </c>
      <c r="AL525">
        <v>57.68</v>
      </c>
      <c r="AM525">
        <v>178.07</v>
      </c>
      <c r="AN525" t="s">
        <v>1065</v>
      </c>
      <c r="AO525">
        <v>23.601600000000001</v>
      </c>
      <c r="AP525">
        <v>8.33</v>
      </c>
      <c r="AQ525">
        <v>12.806699999999999</v>
      </c>
      <c r="AR525" t="s">
        <v>1072</v>
      </c>
      <c r="AS525" t="s">
        <v>1073</v>
      </c>
      <c r="AT525" t="s">
        <v>1075</v>
      </c>
      <c r="AU525" t="s">
        <v>1077</v>
      </c>
      <c r="AV525" t="s">
        <v>1079</v>
      </c>
      <c r="AW525" t="s">
        <v>1083</v>
      </c>
      <c r="AX525" s="65">
        <f t="shared" si="151"/>
        <v>1391.07</v>
      </c>
      <c r="AY525" s="65">
        <v>2862.47</v>
      </c>
      <c r="AZ525" s="106">
        <v>816.1724411612214</v>
      </c>
      <c r="BA525" s="65">
        <f t="shared" si="139"/>
        <v>5069.7124411612212</v>
      </c>
      <c r="BB525" s="65">
        <f t="shared" si="140"/>
        <v>20837.587558838775</v>
      </c>
      <c r="BC525" s="65">
        <f t="shared" si="141"/>
        <v>309.81</v>
      </c>
      <c r="BD525" s="65">
        <f t="shared" si="142"/>
        <v>48880.1</v>
      </c>
      <c r="BE525" s="65">
        <f t="shared" si="143"/>
        <v>31744.309999999998</v>
      </c>
      <c r="BF525" s="65">
        <f t="shared" si="144"/>
        <v>101771.80755883879</v>
      </c>
      <c r="BG525" s="66">
        <f t="shared" si="145"/>
        <v>724.24463445160302</v>
      </c>
      <c r="BH525" s="66">
        <f t="shared" si="146"/>
        <v>35.926875101446164</v>
      </c>
      <c r="BI525" s="66">
        <f t="shared" si="147"/>
        <v>0.51634999999999998</v>
      </c>
      <c r="BJ525" s="66">
        <f t="shared" si="148"/>
        <v>84.276034482758618</v>
      </c>
      <c r="BK525" s="66">
        <f t="shared" si="149"/>
        <v>54.731568965517241</v>
      </c>
      <c r="BL525" s="66">
        <f t="shared" si="150"/>
        <v>175.46863372213585</v>
      </c>
      <c r="BM525" s="207">
        <f t="shared" si="152"/>
        <v>39879.18</v>
      </c>
    </row>
    <row r="526" spans="1:65" x14ac:dyDescent="0.35">
      <c r="A526" s="1">
        <v>707</v>
      </c>
      <c r="B526">
        <v>64</v>
      </c>
      <c r="C526" t="s">
        <v>37</v>
      </c>
      <c r="D526" t="s">
        <v>1739</v>
      </c>
      <c r="E526" s="6" t="s">
        <v>1109</v>
      </c>
      <c r="F526" s="7" t="s">
        <v>1110</v>
      </c>
      <c r="G526" s="6">
        <v>-15.37</v>
      </c>
      <c r="H526" s="6">
        <v>-48.78</v>
      </c>
      <c r="I526" s="6">
        <v>770</v>
      </c>
      <c r="J526" s="8">
        <v>31081.371963744201</v>
      </c>
      <c r="K526" t="s">
        <v>1166</v>
      </c>
      <c r="L526" t="s">
        <v>1062</v>
      </c>
      <c r="M526">
        <v>600</v>
      </c>
      <c r="N526">
        <v>600</v>
      </c>
      <c r="O526">
        <v>12.95</v>
      </c>
      <c r="P526">
        <v>23293.68</v>
      </c>
      <c r="Q526">
        <v>44998.77</v>
      </c>
      <c r="R526">
        <v>5266.4</v>
      </c>
      <c r="S526">
        <v>34606.78</v>
      </c>
      <c r="T526">
        <v>0</v>
      </c>
      <c r="U526">
        <v>4744.55</v>
      </c>
      <c r="V526">
        <v>0</v>
      </c>
      <c r="W526" s="181">
        <f t="shared" si="136"/>
        <v>28038.23</v>
      </c>
      <c r="X526" s="181">
        <f t="shared" si="137"/>
        <v>46.730383333333336</v>
      </c>
      <c r="Y526" s="174">
        <v>112923.12</v>
      </c>
      <c r="Z526" s="181">
        <f t="shared" si="138"/>
        <v>188.20519999999999</v>
      </c>
      <c r="AA526" s="174">
        <v>1.1467979276520169E-2</v>
      </c>
      <c r="AB526" s="174">
        <v>20.627910387173149</v>
      </c>
      <c r="AC526" s="174">
        <v>39.849031801459248</v>
      </c>
      <c r="AD526" s="174">
        <v>4.6637039430012202</v>
      </c>
      <c r="AE526" s="174">
        <v>30.646319371976261</v>
      </c>
      <c r="AF526">
        <v>0</v>
      </c>
      <c r="AG526" s="106">
        <v>4.201575372696043</v>
      </c>
      <c r="AH526" s="106">
        <v>0</v>
      </c>
      <c r="AI526" s="106">
        <v>100</v>
      </c>
      <c r="AJ526">
        <v>83.78</v>
      </c>
      <c r="AK526">
        <v>46.75</v>
      </c>
      <c r="AL526">
        <v>57.68</v>
      </c>
      <c r="AM526">
        <v>188.21</v>
      </c>
      <c r="AN526" t="s">
        <v>1066</v>
      </c>
      <c r="AO526">
        <v>23.601600000000001</v>
      </c>
      <c r="AP526">
        <v>8.33</v>
      </c>
      <c r="AQ526">
        <v>12.806699999999999</v>
      </c>
      <c r="AR526" t="s">
        <v>1072</v>
      </c>
      <c r="AS526" t="s">
        <v>1073</v>
      </c>
      <c r="AT526" t="s">
        <v>1075</v>
      </c>
      <c r="AU526" t="s">
        <v>1077</v>
      </c>
      <c r="AV526" t="s">
        <v>1079</v>
      </c>
      <c r="AW526" t="s">
        <v>1083</v>
      </c>
      <c r="AX526" s="65">
        <f t="shared" si="151"/>
        <v>1391.07</v>
      </c>
      <c r="AY526" s="65">
        <v>2862.47</v>
      </c>
      <c r="AZ526" s="106">
        <v>1113.3127582160132</v>
      </c>
      <c r="BA526" s="65">
        <f t="shared" si="139"/>
        <v>5366.8527582160132</v>
      </c>
      <c r="BB526" s="65">
        <f t="shared" si="140"/>
        <v>26924.917241783987</v>
      </c>
      <c r="BC526" s="65">
        <f t="shared" si="141"/>
        <v>12.95</v>
      </c>
      <c r="BD526" s="65">
        <f t="shared" si="142"/>
        <v>48874.1</v>
      </c>
      <c r="BE526" s="65">
        <f t="shared" si="143"/>
        <v>31744.309999999998</v>
      </c>
      <c r="BF526" s="65">
        <f t="shared" si="144"/>
        <v>107556.26724178398</v>
      </c>
      <c r="BG526" s="66">
        <f t="shared" si="145"/>
        <v>766.69325117371613</v>
      </c>
      <c r="BH526" s="66">
        <f t="shared" si="146"/>
        <v>46.422271106524114</v>
      </c>
      <c r="BI526" s="66">
        <f t="shared" si="147"/>
        <v>2.1583333333333333E-2</v>
      </c>
      <c r="BJ526" s="66">
        <f t="shared" si="148"/>
        <v>84.265689655172409</v>
      </c>
      <c r="BK526" s="66">
        <f t="shared" si="149"/>
        <v>54.731568965517241</v>
      </c>
      <c r="BL526" s="66">
        <f t="shared" si="150"/>
        <v>185.44184007204134</v>
      </c>
      <c r="BM526" s="207">
        <f t="shared" si="152"/>
        <v>39873.18</v>
      </c>
    </row>
    <row r="527" spans="1:65" x14ac:dyDescent="0.35">
      <c r="A527" s="1">
        <v>708</v>
      </c>
      <c r="B527">
        <v>64</v>
      </c>
      <c r="C527" t="s">
        <v>37</v>
      </c>
      <c r="D527" t="s">
        <v>1740</v>
      </c>
      <c r="E527" s="6" t="s">
        <v>1111</v>
      </c>
      <c r="F527" s="7" t="s">
        <v>1112</v>
      </c>
      <c r="G527" s="6">
        <v>-22.86</v>
      </c>
      <c r="H527" s="6">
        <v>-43.41</v>
      </c>
      <c r="I527" s="6">
        <v>45</v>
      </c>
      <c r="J527" s="8">
        <v>45016.2336447989</v>
      </c>
      <c r="K527" t="s">
        <v>1166</v>
      </c>
      <c r="L527" t="s">
        <v>1062</v>
      </c>
      <c r="M527">
        <v>600</v>
      </c>
      <c r="N527">
        <v>600</v>
      </c>
      <c r="O527">
        <v>0</v>
      </c>
      <c r="P527">
        <v>22914.31</v>
      </c>
      <c r="Q527">
        <v>44998.77</v>
      </c>
      <c r="R527">
        <v>5262.4</v>
      </c>
      <c r="S527">
        <v>34606.78</v>
      </c>
      <c r="T527">
        <v>0</v>
      </c>
      <c r="U527">
        <v>4744.55</v>
      </c>
      <c r="V527">
        <v>0</v>
      </c>
      <c r="W527" s="181">
        <f t="shared" si="136"/>
        <v>27658.86</v>
      </c>
      <c r="X527" s="181">
        <f t="shared" si="137"/>
        <v>46.098100000000002</v>
      </c>
      <c r="Y527" s="174">
        <v>112526.81</v>
      </c>
      <c r="Z527" s="181">
        <f t="shared" si="138"/>
        <v>187.54468333333332</v>
      </c>
      <c r="AA527" s="174">
        <v>0</v>
      </c>
      <c r="AB527" s="174">
        <v>20.363422725659781</v>
      </c>
      <c r="AC527" s="174">
        <v>39.989376753859823</v>
      </c>
      <c r="AD527" s="174">
        <v>4.6765744092452266</v>
      </c>
      <c r="AE527" s="174">
        <v>30.75425314198456</v>
      </c>
      <c r="AF527">
        <v>0</v>
      </c>
      <c r="AG527" s="106">
        <v>4.2163729692506164</v>
      </c>
      <c r="AH527" s="106">
        <v>0</v>
      </c>
      <c r="AI527" s="106">
        <v>100</v>
      </c>
      <c r="AJ527">
        <v>83.77</v>
      </c>
      <c r="AK527">
        <v>46.1</v>
      </c>
      <c r="AL527">
        <v>57.68</v>
      </c>
      <c r="AM527">
        <v>187.54</v>
      </c>
      <c r="AN527" t="s">
        <v>1067</v>
      </c>
      <c r="AO527">
        <v>23.601600000000001</v>
      </c>
      <c r="AP527">
        <v>8.33</v>
      </c>
      <c r="AQ527">
        <v>12.806699999999999</v>
      </c>
      <c r="AR527" t="s">
        <v>1072</v>
      </c>
      <c r="AS527" t="s">
        <v>1073</v>
      </c>
      <c r="AT527" t="s">
        <v>1075</v>
      </c>
      <c r="AU527" t="s">
        <v>1077</v>
      </c>
      <c r="AV527" t="s">
        <v>1079</v>
      </c>
      <c r="AW527" t="s">
        <v>1083</v>
      </c>
      <c r="AX527" s="65">
        <f t="shared" si="151"/>
        <v>1391.07</v>
      </c>
      <c r="AY527" s="65">
        <v>2862.47</v>
      </c>
      <c r="AZ527" s="106">
        <v>1112.9868700176464</v>
      </c>
      <c r="BA527" s="65">
        <f t="shared" si="139"/>
        <v>5366.5268700176457</v>
      </c>
      <c r="BB527" s="65">
        <f t="shared" si="140"/>
        <v>26545.873129982356</v>
      </c>
      <c r="BC527" s="65">
        <f t="shared" si="141"/>
        <v>0</v>
      </c>
      <c r="BD527" s="65">
        <f t="shared" si="142"/>
        <v>48870.1</v>
      </c>
      <c r="BE527" s="65">
        <f t="shared" si="143"/>
        <v>31744.309999999998</v>
      </c>
      <c r="BF527" s="65">
        <f t="shared" si="144"/>
        <v>107160.28312998236</v>
      </c>
      <c r="BG527" s="66">
        <f t="shared" si="145"/>
        <v>766.64669571680656</v>
      </c>
      <c r="BH527" s="66">
        <f t="shared" si="146"/>
        <v>45.768746775831644</v>
      </c>
      <c r="BI527" s="66">
        <f t="shared" si="147"/>
        <v>0</v>
      </c>
      <c r="BJ527" s="66">
        <f t="shared" si="148"/>
        <v>84.258793103448269</v>
      </c>
      <c r="BK527" s="66">
        <f t="shared" si="149"/>
        <v>54.731568965517241</v>
      </c>
      <c r="BL527" s="66">
        <f t="shared" si="150"/>
        <v>184.75910884479717</v>
      </c>
      <c r="BM527" s="207">
        <f t="shared" si="152"/>
        <v>39869.18</v>
      </c>
    </row>
    <row r="528" spans="1:65" x14ac:dyDescent="0.35">
      <c r="A528" s="1">
        <v>709</v>
      </c>
      <c r="B528">
        <v>64</v>
      </c>
      <c r="C528" t="s">
        <v>37</v>
      </c>
      <c r="D528" t="s">
        <v>1741</v>
      </c>
      <c r="E528" s="6" t="s">
        <v>1113</v>
      </c>
      <c r="F528" s="7" t="s">
        <v>1114</v>
      </c>
      <c r="G528" s="6">
        <v>-20.32</v>
      </c>
      <c r="H528" s="6">
        <v>-40.340000000000003</v>
      </c>
      <c r="I528" s="6">
        <v>9</v>
      </c>
      <c r="J528" s="8">
        <v>54061.366139626101</v>
      </c>
      <c r="K528" t="s">
        <v>1166</v>
      </c>
      <c r="L528" t="s">
        <v>1062</v>
      </c>
      <c r="M528">
        <v>600</v>
      </c>
      <c r="N528">
        <v>600</v>
      </c>
      <c r="O528">
        <v>0</v>
      </c>
      <c r="P528">
        <v>25198.880000000001</v>
      </c>
      <c r="Q528">
        <v>44998.77</v>
      </c>
      <c r="R528">
        <v>5264.2</v>
      </c>
      <c r="S528">
        <v>34606.78</v>
      </c>
      <c r="T528">
        <v>0</v>
      </c>
      <c r="U528">
        <v>4744.55</v>
      </c>
      <c r="V528">
        <v>0</v>
      </c>
      <c r="W528" s="181">
        <f t="shared" si="136"/>
        <v>29943.43</v>
      </c>
      <c r="X528" s="181">
        <f t="shared" si="137"/>
        <v>49.90571666666667</v>
      </c>
      <c r="Y528" s="174">
        <v>114813.18</v>
      </c>
      <c r="Z528" s="181">
        <f t="shared" si="138"/>
        <v>191.3553</v>
      </c>
      <c r="AA528" s="174">
        <v>0</v>
      </c>
      <c r="AB528" s="174">
        <v>21.94772412017506</v>
      </c>
      <c r="AC528" s="174">
        <v>39.193035155023139</v>
      </c>
      <c r="AD528" s="174">
        <v>4.5850136717753136</v>
      </c>
      <c r="AE528" s="174">
        <v>30.141818212856752</v>
      </c>
      <c r="AF528">
        <v>0</v>
      </c>
      <c r="AG528" s="106">
        <v>4.1324088401697443</v>
      </c>
      <c r="AH528" s="106">
        <v>0</v>
      </c>
      <c r="AI528" s="106">
        <v>100</v>
      </c>
      <c r="AJ528">
        <v>83.77</v>
      </c>
      <c r="AK528">
        <v>49.91</v>
      </c>
      <c r="AL528">
        <v>57.68</v>
      </c>
      <c r="AM528">
        <v>191.36</v>
      </c>
      <c r="AN528" t="s">
        <v>1068</v>
      </c>
      <c r="AO528">
        <v>23.601600000000001</v>
      </c>
      <c r="AP528">
        <v>8.33</v>
      </c>
      <c r="AQ528">
        <v>12.806699999999999</v>
      </c>
      <c r="AR528" t="s">
        <v>1072</v>
      </c>
      <c r="AS528" t="s">
        <v>1073</v>
      </c>
      <c r="AT528" t="s">
        <v>1075</v>
      </c>
      <c r="AU528" t="s">
        <v>1077</v>
      </c>
      <c r="AV528" t="s">
        <v>1079</v>
      </c>
      <c r="AW528" t="s">
        <v>1083</v>
      </c>
      <c r="AX528" s="65">
        <f t="shared" si="151"/>
        <v>1391.07</v>
      </c>
      <c r="AY528" s="65">
        <v>2862.47</v>
      </c>
      <c r="AZ528" s="106">
        <v>1220.0237731954908</v>
      </c>
      <c r="BA528" s="65">
        <f t="shared" si="139"/>
        <v>5473.5637731954903</v>
      </c>
      <c r="BB528" s="65">
        <f t="shared" si="140"/>
        <v>28723.406226804509</v>
      </c>
      <c r="BC528" s="65">
        <f t="shared" si="141"/>
        <v>0</v>
      </c>
      <c r="BD528" s="65">
        <f t="shared" si="142"/>
        <v>48871.899999999994</v>
      </c>
      <c r="BE528" s="65">
        <f t="shared" si="143"/>
        <v>31744.309999999998</v>
      </c>
      <c r="BF528" s="65">
        <f t="shared" si="144"/>
        <v>109339.6162268045</v>
      </c>
      <c r="BG528" s="66">
        <f t="shared" si="145"/>
        <v>781.93768188506999</v>
      </c>
      <c r="BH528" s="66">
        <f t="shared" si="146"/>
        <v>49.523114184145705</v>
      </c>
      <c r="BI528" s="66">
        <f t="shared" si="147"/>
        <v>0</v>
      </c>
      <c r="BJ528" s="66">
        <f t="shared" si="148"/>
        <v>84.261896551724135</v>
      </c>
      <c r="BK528" s="66">
        <f t="shared" si="149"/>
        <v>54.731568965517241</v>
      </c>
      <c r="BL528" s="66">
        <f t="shared" si="150"/>
        <v>188.51657970138706</v>
      </c>
      <c r="BM528" s="207">
        <f t="shared" si="152"/>
        <v>39870.979999999996</v>
      </c>
    </row>
    <row r="529" spans="1:65" x14ac:dyDescent="0.35">
      <c r="A529" s="1">
        <v>710</v>
      </c>
      <c r="B529">
        <v>64</v>
      </c>
      <c r="C529" t="s">
        <v>37</v>
      </c>
      <c r="D529" t="s">
        <v>1742</v>
      </c>
      <c r="E529" s="6" t="s">
        <v>1115</v>
      </c>
      <c r="F529" s="7" t="s">
        <v>1116</v>
      </c>
      <c r="G529" s="6">
        <v>-8.0500000000000007</v>
      </c>
      <c r="H529" s="6">
        <v>-34.880000000000003</v>
      </c>
      <c r="I529" s="6">
        <v>10</v>
      </c>
      <c r="J529" s="8">
        <v>63550.072249703</v>
      </c>
      <c r="K529" t="s">
        <v>1166</v>
      </c>
      <c r="L529" t="s">
        <v>1062</v>
      </c>
      <c r="M529">
        <v>600</v>
      </c>
      <c r="N529">
        <v>600</v>
      </c>
      <c r="O529">
        <v>0</v>
      </c>
      <c r="P529">
        <v>29481.59</v>
      </c>
      <c r="Q529">
        <v>44998.77</v>
      </c>
      <c r="R529">
        <v>5250.2</v>
      </c>
      <c r="S529">
        <v>34606.78</v>
      </c>
      <c r="T529">
        <v>0</v>
      </c>
      <c r="U529">
        <v>4744.55</v>
      </c>
      <c r="V529">
        <v>0</v>
      </c>
      <c r="W529" s="181">
        <f t="shared" si="136"/>
        <v>34226.14</v>
      </c>
      <c r="X529" s="181">
        <f t="shared" si="137"/>
        <v>57.043566666666663</v>
      </c>
      <c r="Y529" s="174">
        <v>119081.89</v>
      </c>
      <c r="Z529" s="181">
        <f t="shared" si="138"/>
        <v>198.46981666666667</v>
      </c>
      <c r="AA529" s="174">
        <v>0</v>
      </c>
      <c r="AB529" s="174">
        <v>24.757408536260218</v>
      </c>
      <c r="AC529" s="174">
        <v>37.788088516230303</v>
      </c>
      <c r="AD529" s="174">
        <v>4.408898783853699</v>
      </c>
      <c r="AE529" s="174">
        <v>29.061329140812258</v>
      </c>
      <c r="AF529">
        <v>0</v>
      </c>
      <c r="AG529" s="106">
        <v>3.9842750228435242</v>
      </c>
      <c r="AH529" s="106">
        <v>0</v>
      </c>
      <c r="AI529" s="106">
        <v>100</v>
      </c>
      <c r="AJ529">
        <v>83.75</v>
      </c>
      <c r="AK529">
        <v>57.04</v>
      </c>
      <c r="AL529">
        <v>57.68</v>
      </c>
      <c r="AM529">
        <v>198.47</v>
      </c>
      <c r="AN529" t="s">
        <v>1069</v>
      </c>
      <c r="AO529">
        <v>23.601600000000001</v>
      </c>
      <c r="AP529">
        <v>8.33</v>
      </c>
      <c r="AQ529">
        <v>12.806699999999999</v>
      </c>
      <c r="AR529" t="s">
        <v>1072</v>
      </c>
      <c r="AS529" t="s">
        <v>1073</v>
      </c>
      <c r="AT529" t="s">
        <v>1075</v>
      </c>
      <c r="AU529" t="s">
        <v>1077</v>
      </c>
      <c r="AV529" t="s">
        <v>1079</v>
      </c>
      <c r="AW529" t="s">
        <v>1083</v>
      </c>
      <c r="AX529" s="65">
        <f t="shared" si="151"/>
        <v>1391.07</v>
      </c>
      <c r="AY529" s="65">
        <v>2862.47</v>
      </c>
      <c r="AZ529" s="106">
        <v>1458.1318554068216</v>
      </c>
      <c r="BA529" s="65">
        <f t="shared" si="139"/>
        <v>5711.6718554068211</v>
      </c>
      <c r="BB529" s="65">
        <f t="shared" si="140"/>
        <v>32768.008144593179</v>
      </c>
      <c r="BC529" s="65">
        <f t="shared" si="141"/>
        <v>0</v>
      </c>
      <c r="BD529" s="65">
        <f t="shared" si="142"/>
        <v>48857.899999999994</v>
      </c>
      <c r="BE529" s="65">
        <f t="shared" si="143"/>
        <v>31744.309999999998</v>
      </c>
      <c r="BF529" s="65">
        <f t="shared" si="144"/>
        <v>113370.21814459318</v>
      </c>
      <c r="BG529" s="66">
        <f t="shared" si="145"/>
        <v>815.95312220097446</v>
      </c>
      <c r="BH529" s="66">
        <f t="shared" si="146"/>
        <v>56.496565766539966</v>
      </c>
      <c r="BI529" s="66">
        <f t="shared" si="147"/>
        <v>0</v>
      </c>
      <c r="BJ529" s="66">
        <f t="shared" si="148"/>
        <v>84.237758620689647</v>
      </c>
      <c r="BK529" s="66">
        <f t="shared" si="149"/>
        <v>54.731568965517241</v>
      </c>
      <c r="BL529" s="66">
        <f t="shared" si="150"/>
        <v>195.46589335274686</v>
      </c>
      <c r="BM529" s="207">
        <f t="shared" si="152"/>
        <v>39856.979999999996</v>
      </c>
    </row>
    <row r="530" spans="1:65" x14ac:dyDescent="0.35">
      <c r="A530" s="1">
        <v>711</v>
      </c>
      <c r="B530">
        <v>64</v>
      </c>
      <c r="C530" t="s">
        <v>37</v>
      </c>
      <c r="D530" t="s">
        <v>1743</v>
      </c>
      <c r="E530" s="6" t="s">
        <v>1117</v>
      </c>
      <c r="F530" s="7" t="s">
        <v>1118</v>
      </c>
      <c r="G530" s="6">
        <v>-3.8</v>
      </c>
      <c r="H530" s="6">
        <v>-38.53</v>
      </c>
      <c r="I530" s="6">
        <v>41</v>
      </c>
      <c r="J530" s="8">
        <v>71394.000753582499</v>
      </c>
      <c r="K530" t="s">
        <v>1166</v>
      </c>
      <c r="L530" t="s">
        <v>1062</v>
      </c>
      <c r="M530">
        <v>600</v>
      </c>
      <c r="N530">
        <v>600</v>
      </c>
      <c r="O530">
        <v>0</v>
      </c>
      <c r="P530">
        <v>28342.42</v>
      </c>
      <c r="Q530">
        <v>44998.77</v>
      </c>
      <c r="R530">
        <v>5255.2</v>
      </c>
      <c r="S530">
        <v>34606.78</v>
      </c>
      <c r="T530">
        <v>0</v>
      </c>
      <c r="U530">
        <v>4744.55</v>
      </c>
      <c r="V530">
        <v>0</v>
      </c>
      <c r="W530" s="181">
        <f t="shared" si="136"/>
        <v>33086.97</v>
      </c>
      <c r="X530" s="181">
        <f t="shared" si="137"/>
        <v>55.144950000000001</v>
      </c>
      <c r="Y530" s="174">
        <v>117947.72</v>
      </c>
      <c r="Z530" s="181">
        <f t="shared" si="138"/>
        <v>196.57953333333333</v>
      </c>
      <c r="AA530" s="174">
        <v>0</v>
      </c>
      <c r="AB530" s="174">
        <v>24.029646355181772</v>
      </c>
      <c r="AC530" s="174">
        <v>38.151453881431543</v>
      </c>
      <c r="AD530" s="174">
        <v>4.4555333498604286</v>
      </c>
      <c r="AE530" s="174">
        <v>29.34077911807028</v>
      </c>
      <c r="AF530">
        <v>0</v>
      </c>
      <c r="AG530" s="106">
        <v>4.0225872954559874</v>
      </c>
      <c r="AH530" s="106">
        <v>0</v>
      </c>
      <c r="AI530" s="106">
        <v>100</v>
      </c>
      <c r="AJ530">
        <v>83.76</v>
      </c>
      <c r="AK530">
        <v>55.14</v>
      </c>
      <c r="AL530">
        <v>57.68</v>
      </c>
      <c r="AM530">
        <v>196.58</v>
      </c>
      <c r="AN530" t="s">
        <v>1070</v>
      </c>
      <c r="AO530">
        <v>23.601600000000001</v>
      </c>
      <c r="AP530">
        <v>8.33</v>
      </c>
      <c r="AQ530">
        <v>12.806699999999999</v>
      </c>
      <c r="AR530" t="s">
        <v>1072</v>
      </c>
      <c r="AS530" t="s">
        <v>1073</v>
      </c>
      <c r="AT530" t="s">
        <v>1075</v>
      </c>
      <c r="AU530" t="s">
        <v>1077</v>
      </c>
      <c r="AV530" t="s">
        <v>1079</v>
      </c>
      <c r="AW530" t="s">
        <v>1083</v>
      </c>
      <c r="AX530" s="65">
        <f t="shared" si="151"/>
        <v>1391.07</v>
      </c>
      <c r="AY530" s="65">
        <v>2862.47</v>
      </c>
      <c r="AZ530" s="106">
        <v>1378.8591759475157</v>
      </c>
      <c r="BA530" s="65">
        <f t="shared" si="139"/>
        <v>5632.3991759475157</v>
      </c>
      <c r="BB530" s="65">
        <f t="shared" si="140"/>
        <v>31708.110824052485</v>
      </c>
      <c r="BC530" s="65">
        <f t="shared" si="141"/>
        <v>0</v>
      </c>
      <c r="BD530" s="65">
        <f t="shared" si="142"/>
        <v>48862.899999999994</v>
      </c>
      <c r="BE530" s="65">
        <f t="shared" si="143"/>
        <v>31744.309999999998</v>
      </c>
      <c r="BF530" s="65">
        <f t="shared" si="144"/>
        <v>112315.32082405248</v>
      </c>
      <c r="BG530" s="66">
        <f t="shared" si="145"/>
        <v>804.62845370678792</v>
      </c>
      <c r="BH530" s="66">
        <f t="shared" si="146"/>
        <v>54.669156593193939</v>
      </c>
      <c r="BI530" s="66">
        <f t="shared" si="147"/>
        <v>0</v>
      </c>
      <c r="BJ530" s="66">
        <f t="shared" si="148"/>
        <v>84.246379310344821</v>
      </c>
      <c r="BK530" s="66">
        <f t="shared" si="149"/>
        <v>54.731568965517241</v>
      </c>
      <c r="BL530" s="66">
        <f t="shared" si="150"/>
        <v>193.64710486905599</v>
      </c>
      <c r="BM530" s="207">
        <f t="shared" si="152"/>
        <v>39861.979999999996</v>
      </c>
    </row>
    <row r="531" spans="1:65" x14ac:dyDescent="0.35">
      <c r="A531" s="1">
        <v>712</v>
      </c>
      <c r="B531">
        <v>65</v>
      </c>
      <c r="C531" t="s">
        <v>37</v>
      </c>
      <c r="D531" t="s">
        <v>1744</v>
      </c>
      <c r="E531" s="6" t="s">
        <v>1104</v>
      </c>
      <c r="F531" s="7" t="s">
        <v>1105</v>
      </c>
      <c r="G531" s="6">
        <v>-22.74</v>
      </c>
      <c r="H531" s="6">
        <v>-45.59</v>
      </c>
      <c r="I531" s="6">
        <v>1642</v>
      </c>
      <c r="J531" s="8">
        <v>3495.45982983364</v>
      </c>
      <c r="K531" t="s">
        <v>1166</v>
      </c>
      <c r="L531" t="s">
        <v>1062</v>
      </c>
      <c r="M531">
        <v>600</v>
      </c>
      <c r="N531">
        <v>600</v>
      </c>
      <c r="O531">
        <v>381.61</v>
      </c>
      <c r="P531">
        <v>11819.87</v>
      </c>
      <c r="Q531">
        <v>44998.77</v>
      </c>
      <c r="R531">
        <v>5265.2</v>
      </c>
      <c r="S531">
        <v>34606.78</v>
      </c>
      <c r="T531">
        <v>0</v>
      </c>
      <c r="U531">
        <v>4572.29</v>
      </c>
      <c r="V531">
        <v>0</v>
      </c>
      <c r="W531" s="181">
        <f t="shared" si="136"/>
        <v>16392.16</v>
      </c>
      <c r="X531" s="181">
        <f t="shared" si="137"/>
        <v>27.320266666666665</v>
      </c>
      <c r="Y531" s="174">
        <v>101644.53</v>
      </c>
      <c r="Z531" s="181">
        <f t="shared" si="138"/>
        <v>169.40754999999999</v>
      </c>
      <c r="AA531" s="174">
        <v>0.3754358448998682</v>
      </c>
      <c r="AB531" s="174">
        <v>11.628633631342479</v>
      </c>
      <c r="AC531" s="174">
        <v>44.270724651882396</v>
      </c>
      <c r="AD531" s="174">
        <v>5.1800131300720258</v>
      </c>
      <c r="AE531" s="174">
        <v>34.046869024826023</v>
      </c>
      <c r="AF531">
        <v>0</v>
      </c>
      <c r="AG531" s="106">
        <v>4.4983138787694719</v>
      </c>
      <c r="AH531" s="106">
        <v>0</v>
      </c>
      <c r="AI531" s="106">
        <v>100</v>
      </c>
      <c r="AJ531">
        <v>83.77</v>
      </c>
      <c r="AK531">
        <v>27.96</v>
      </c>
      <c r="AL531">
        <v>57.68</v>
      </c>
      <c r="AM531">
        <v>169.41</v>
      </c>
      <c r="AN531" t="s">
        <v>1063</v>
      </c>
      <c r="AO531">
        <v>23.601600000000001</v>
      </c>
      <c r="AP531">
        <v>8.33</v>
      </c>
      <c r="AQ531">
        <v>12.806699999999999</v>
      </c>
      <c r="AR531" t="s">
        <v>1072</v>
      </c>
      <c r="AS531" t="s">
        <v>1073</v>
      </c>
      <c r="AT531" t="s">
        <v>1075</v>
      </c>
      <c r="AU531" t="s">
        <v>1077</v>
      </c>
      <c r="AV531" t="s">
        <v>1079</v>
      </c>
      <c r="AW531" t="s">
        <v>1084</v>
      </c>
      <c r="AX531" s="65">
        <f t="shared" si="151"/>
        <v>1391.07</v>
      </c>
      <c r="AY531" s="65">
        <v>2862.47</v>
      </c>
      <c r="AZ531" s="106">
        <v>504.54136521271306</v>
      </c>
      <c r="BA531" s="65">
        <f t="shared" si="139"/>
        <v>4758.0813652127126</v>
      </c>
      <c r="BB531" s="65">
        <f t="shared" si="140"/>
        <v>15887.618634787286</v>
      </c>
      <c r="BC531" s="65">
        <f t="shared" si="141"/>
        <v>381.61</v>
      </c>
      <c r="BD531" s="65">
        <f t="shared" si="142"/>
        <v>48872.899999999994</v>
      </c>
      <c r="BE531" s="65">
        <f t="shared" si="143"/>
        <v>31744.309999999998</v>
      </c>
      <c r="BF531" s="65">
        <f t="shared" si="144"/>
        <v>96886.448634787288</v>
      </c>
      <c r="BG531" s="66">
        <f t="shared" si="145"/>
        <v>679.72590931610182</v>
      </c>
      <c r="BH531" s="66">
        <f t="shared" si="146"/>
        <v>27.392445922047045</v>
      </c>
      <c r="BI531" s="66">
        <f t="shared" si="147"/>
        <v>0.63601666666666667</v>
      </c>
      <c r="BJ531" s="66">
        <f t="shared" si="148"/>
        <v>84.263620689655156</v>
      </c>
      <c r="BK531" s="66">
        <f t="shared" si="149"/>
        <v>54.731568965517241</v>
      </c>
      <c r="BL531" s="66">
        <f t="shared" si="150"/>
        <v>167.04560109446084</v>
      </c>
      <c r="BM531" s="207">
        <f t="shared" si="152"/>
        <v>39871.979999999996</v>
      </c>
    </row>
    <row r="532" spans="1:65" x14ac:dyDescent="0.35">
      <c r="A532" s="1">
        <v>713</v>
      </c>
      <c r="B532">
        <v>65</v>
      </c>
      <c r="C532" t="s">
        <v>37</v>
      </c>
      <c r="D532" t="s">
        <v>1745</v>
      </c>
      <c r="E532" s="6" t="s">
        <v>1104</v>
      </c>
      <c r="F532" s="7" t="s">
        <v>1106</v>
      </c>
      <c r="G532" s="6">
        <v>-23.85</v>
      </c>
      <c r="H532" s="6">
        <v>-46.64</v>
      </c>
      <c r="I532" s="6">
        <v>792</v>
      </c>
      <c r="J532" s="8">
        <v>14172.2970393051</v>
      </c>
      <c r="K532" t="s">
        <v>1166</v>
      </c>
      <c r="L532" t="s">
        <v>1062</v>
      </c>
      <c r="M532">
        <v>600</v>
      </c>
      <c r="N532">
        <v>600</v>
      </c>
      <c r="O532">
        <v>92.8</v>
      </c>
      <c r="P532">
        <v>15669.42</v>
      </c>
      <c r="Q532">
        <v>44998.77</v>
      </c>
      <c r="R532">
        <v>5266.4</v>
      </c>
      <c r="S532">
        <v>34606.78</v>
      </c>
      <c r="T532">
        <v>0</v>
      </c>
      <c r="U532">
        <v>4572.29</v>
      </c>
      <c r="V532">
        <v>0</v>
      </c>
      <c r="W532" s="181">
        <f t="shared" si="136"/>
        <v>20241.71</v>
      </c>
      <c r="X532" s="181">
        <f t="shared" si="137"/>
        <v>33.736183333333329</v>
      </c>
      <c r="Y532" s="174">
        <v>105206.45</v>
      </c>
      <c r="Z532" s="181">
        <f t="shared" si="138"/>
        <v>175.34408333333332</v>
      </c>
      <c r="AA532" s="174">
        <v>8.8207519595994349E-2</v>
      </c>
      <c r="AB532" s="174">
        <v>14.89397275547269</v>
      </c>
      <c r="AC532" s="174">
        <v>42.77187377770089</v>
      </c>
      <c r="AD532" s="174">
        <v>5.0057767370726793</v>
      </c>
      <c r="AE532" s="174">
        <v>32.894161907373551</v>
      </c>
      <c r="AF532">
        <v>0</v>
      </c>
      <c r="AG532" s="106">
        <v>4.3460168079048387</v>
      </c>
      <c r="AH532" s="106">
        <v>0</v>
      </c>
      <c r="AI532" s="106">
        <v>100</v>
      </c>
      <c r="AJ532">
        <v>83.78</v>
      </c>
      <c r="AK532">
        <v>33.89</v>
      </c>
      <c r="AL532">
        <v>57.68</v>
      </c>
      <c r="AM532">
        <v>175.34</v>
      </c>
      <c r="AN532" t="s">
        <v>1064</v>
      </c>
      <c r="AO532">
        <v>23.601600000000001</v>
      </c>
      <c r="AP532">
        <v>8.33</v>
      </c>
      <c r="AQ532">
        <v>12.806699999999999</v>
      </c>
      <c r="AR532" t="s">
        <v>1072</v>
      </c>
      <c r="AS532" t="s">
        <v>1073</v>
      </c>
      <c r="AT532" t="s">
        <v>1075</v>
      </c>
      <c r="AU532" t="s">
        <v>1077</v>
      </c>
      <c r="AV532" t="s">
        <v>1079</v>
      </c>
      <c r="AW532" t="s">
        <v>1084</v>
      </c>
      <c r="AX532" s="65">
        <f t="shared" si="151"/>
        <v>1391.07</v>
      </c>
      <c r="AY532" s="65">
        <v>2862.47</v>
      </c>
      <c r="AZ532" s="106">
        <v>738.7315109575992</v>
      </c>
      <c r="BA532" s="65">
        <f t="shared" si="139"/>
        <v>4992.2715109575984</v>
      </c>
      <c r="BB532" s="65">
        <f t="shared" si="140"/>
        <v>19502.978489042402</v>
      </c>
      <c r="BC532" s="65">
        <f t="shared" si="141"/>
        <v>92.8</v>
      </c>
      <c r="BD532" s="65">
        <f t="shared" si="142"/>
        <v>48874.1</v>
      </c>
      <c r="BE532" s="65">
        <f t="shared" si="143"/>
        <v>31744.309999999998</v>
      </c>
      <c r="BF532" s="65">
        <f t="shared" si="144"/>
        <v>100214.1784890424</v>
      </c>
      <c r="BG532" s="66">
        <f t="shared" si="145"/>
        <v>713.18164442251407</v>
      </c>
      <c r="BH532" s="66">
        <f t="shared" si="146"/>
        <v>33.625824981107591</v>
      </c>
      <c r="BI532" s="66">
        <f t="shared" si="147"/>
        <v>0.15466666666666667</v>
      </c>
      <c r="BJ532" s="66">
        <f t="shared" si="148"/>
        <v>84.265689655172409</v>
      </c>
      <c r="BK532" s="66">
        <f t="shared" si="149"/>
        <v>54.731568965517241</v>
      </c>
      <c r="BL532" s="66">
        <f t="shared" si="150"/>
        <v>172.78306636041793</v>
      </c>
      <c r="BM532" s="207">
        <f t="shared" si="152"/>
        <v>39873.18</v>
      </c>
    </row>
    <row r="533" spans="1:65" x14ac:dyDescent="0.35">
      <c r="A533" s="1">
        <v>714</v>
      </c>
      <c r="B533">
        <v>65</v>
      </c>
      <c r="C533" t="s">
        <v>37</v>
      </c>
      <c r="D533" t="s">
        <v>1746</v>
      </c>
      <c r="E533" s="6" t="s">
        <v>1107</v>
      </c>
      <c r="F533" s="7" t="s">
        <v>1108</v>
      </c>
      <c r="G533" s="6">
        <v>-30.03</v>
      </c>
      <c r="H533" s="6">
        <v>-51.23</v>
      </c>
      <c r="I533" s="6">
        <v>47</v>
      </c>
      <c r="J533" s="8">
        <v>23954.0527728093</v>
      </c>
      <c r="K533" t="s">
        <v>1166</v>
      </c>
      <c r="L533" t="s">
        <v>1062</v>
      </c>
      <c r="M533">
        <v>600</v>
      </c>
      <c r="N533">
        <v>600</v>
      </c>
      <c r="O533">
        <v>160.26</v>
      </c>
      <c r="P533">
        <v>16983.75</v>
      </c>
      <c r="Q533">
        <v>44998.77</v>
      </c>
      <c r="R533">
        <v>5272.4</v>
      </c>
      <c r="S533">
        <v>34606.78</v>
      </c>
      <c r="T533">
        <v>0</v>
      </c>
      <c r="U533">
        <v>4572.29</v>
      </c>
      <c r="V533">
        <v>0</v>
      </c>
      <c r="W533" s="181">
        <f t="shared" si="136"/>
        <v>21556.04</v>
      </c>
      <c r="X533" s="181">
        <f t="shared" si="137"/>
        <v>35.926733333333338</v>
      </c>
      <c r="Y533" s="174">
        <v>106594.25</v>
      </c>
      <c r="Z533" s="181">
        <f t="shared" si="138"/>
        <v>177.65708333333333</v>
      </c>
      <c r="AA533" s="174">
        <v>0.1503458207173464</v>
      </c>
      <c r="AB533" s="174">
        <v>15.93308269442301</v>
      </c>
      <c r="AC533" s="174">
        <v>42.215006907032979</v>
      </c>
      <c r="AD533" s="174">
        <v>4.9462330285170166</v>
      </c>
      <c r="AE533" s="174">
        <v>32.465897550759067</v>
      </c>
      <c r="AF533">
        <v>0</v>
      </c>
      <c r="AG533" s="106">
        <v>4.2894339985505781</v>
      </c>
      <c r="AH533" s="106">
        <v>0</v>
      </c>
      <c r="AI533" s="106">
        <v>100</v>
      </c>
      <c r="AJ533">
        <v>83.79</v>
      </c>
      <c r="AK533">
        <v>36.19</v>
      </c>
      <c r="AL533">
        <v>57.68</v>
      </c>
      <c r="AM533">
        <v>177.66</v>
      </c>
      <c r="AN533" t="s">
        <v>1065</v>
      </c>
      <c r="AO533">
        <v>23.601600000000001</v>
      </c>
      <c r="AP533">
        <v>8.33</v>
      </c>
      <c r="AQ533">
        <v>12.806699999999999</v>
      </c>
      <c r="AR533" t="s">
        <v>1072</v>
      </c>
      <c r="AS533" t="s">
        <v>1073</v>
      </c>
      <c r="AT533" t="s">
        <v>1075</v>
      </c>
      <c r="AU533" t="s">
        <v>1077</v>
      </c>
      <c r="AV533" t="s">
        <v>1079</v>
      </c>
      <c r="AW533" t="s">
        <v>1084</v>
      </c>
      <c r="AX533" s="65">
        <f t="shared" si="151"/>
        <v>1391.07</v>
      </c>
      <c r="AY533" s="65">
        <v>2862.47</v>
      </c>
      <c r="AZ533" s="106">
        <v>821.12499231884635</v>
      </c>
      <c r="BA533" s="65">
        <f t="shared" si="139"/>
        <v>5074.6649923188461</v>
      </c>
      <c r="BB533" s="65">
        <f t="shared" si="140"/>
        <v>20734.915007681153</v>
      </c>
      <c r="BC533" s="65">
        <f t="shared" si="141"/>
        <v>160.26</v>
      </c>
      <c r="BD533" s="65">
        <f t="shared" si="142"/>
        <v>48880.1</v>
      </c>
      <c r="BE533" s="65">
        <f t="shared" si="143"/>
        <v>31744.309999999998</v>
      </c>
      <c r="BF533" s="65">
        <f t="shared" si="144"/>
        <v>101519.58500768115</v>
      </c>
      <c r="BG533" s="66">
        <f t="shared" si="145"/>
        <v>724.95214175983517</v>
      </c>
      <c r="BH533" s="66">
        <f t="shared" si="146"/>
        <v>35.74985346151923</v>
      </c>
      <c r="BI533" s="66">
        <f t="shared" si="147"/>
        <v>0.2671</v>
      </c>
      <c r="BJ533" s="66">
        <f t="shared" si="148"/>
        <v>84.276034482758618</v>
      </c>
      <c r="BK533" s="66">
        <f t="shared" si="149"/>
        <v>54.731568965517241</v>
      </c>
      <c r="BL533" s="66">
        <f t="shared" si="150"/>
        <v>175.03376725462266</v>
      </c>
      <c r="BM533" s="207">
        <f t="shared" si="152"/>
        <v>39879.18</v>
      </c>
    </row>
    <row r="534" spans="1:65" x14ac:dyDescent="0.35">
      <c r="A534" s="1">
        <v>715</v>
      </c>
      <c r="B534">
        <v>65</v>
      </c>
      <c r="C534" t="s">
        <v>37</v>
      </c>
      <c r="D534" t="s">
        <v>1747</v>
      </c>
      <c r="E534" s="6" t="s">
        <v>1109</v>
      </c>
      <c r="F534" s="7" t="s">
        <v>1110</v>
      </c>
      <c r="G534" s="6">
        <v>-15.37</v>
      </c>
      <c r="H534" s="6">
        <v>-48.78</v>
      </c>
      <c r="I534" s="6">
        <v>770</v>
      </c>
      <c r="J534" s="8">
        <v>31081.371963744201</v>
      </c>
      <c r="K534" t="s">
        <v>1166</v>
      </c>
      <c r="L534" t="s">
        <v>1062</v>
      </c>
      <c r="M534">
        <v>600</v>
      </c>
      <c r="N534">
        <v>600</v>
      </c>
      <c r="O534">
        <v>7.19</v>
      </c>
      <c r="P534">
        <v>22433.23</v>
      </c>
      <c r="Q534">
        <v>44998.77</v>
      </c>
      <c r="R534">
        <v>5266.4</v>
      </c>
      <c r="S534">
        <v>34606.78</v>
      </c>
      <c r="T534">
        <v>0</v>
      </c>
      <c r="U534">
        <v>4572.29</v>
      </c>
      <c r="V534">
        <v>0</v>
      </c>
      <c r="W534" s="181">
        <f t="shared" si="136"/>
        <v>27005.52</v>
      </c>
      <c r="X534" s="181">
        <f t="shared" si="137"/>
        <v>45.0092</v>
      </c>
      <c r="Y534" s="174">
        <v>111884.66</v>
      </c>
      <c r="Z534" s="181">
        <f t="shared" si="138"/>
        <v>186.47443333333334</v>
      </c>
      <c r="AA534" s="174">
        <v>6.4262607581772151E-3</v>
      </c>
      <c r="AB534" s="174">
        <v>20.050317889869799</v>
      </c>
      <c r="AC534" s="174">
        <v>40.218891490576091</v>
      </c>
      <c r="AD534" s="174">
        <v>4.7069902165319171</v>
      </c>
      <c r="AE534" s="174">
        <v>30.930763877729081</v>
      </c>
      <c r="AF534">
        <v>0</v>
      </c>
      <c r="AG534" s="106">
        <v>4.0866102645349232</v>
      </c>
      <c r="AH534" s="106">
        <v>0</v>
      </c>
      <c r="AI534" s="106">
        <v>100</v>
      </c>
      <c r="AJ534">
        <v>83.78</v>
      </c>
      <c r="AK534">
        <v>45.02</v>
      </c>
      <c r="AL534">
        <v>57.68</v>
      </c>
      <c r="AM534">
        <v>186.47</v>
      </c>
      <c r="AN534" t="s">
        <v>1066</v>
      </c>
      <c r="AO534">
        <v>23.601600000000001</v>
      </c>
      <c r="AP534">
        <v>8.33</v>
      </c>
      <c r="AQ534">
        <v>12.806699999999999</v>
      </c>
      <c r="AR534" t="s">
        <v>1072</v>
      </c>
      <c r="AS534" t="s">
        <v>1073</v>
      </c>
      <c r="AT534" t="s">
        <v>1075</v>
      </c>
      <c r="AU534" t="s">
        <v>1077</v>
      </c>
      <c r="AV534" t="s">
        <v>1079</v>
      </c>
      <c r="AW534" t="s">
        <v>1084</v>
      </c>
      <c r="AX534" s="65">
        <f t="shared" si="151"/>
        <v>1391.07</v>
      </c>
      <c r="AY534" s="65">
        <v>2862.47</v>
      </c>
      <c r="AZ534" s="106">
        <v>1113.1307355504296</v>
      </c>
      <c r="BA534" s="65">
        <f t="shared" si="139"/>
        <v>5366.6707355504295</v>
      </c>
      <c r="BB534" s="65">
        <f t="shared" si="140"/>
        <v>25892.389264449572</v>
      </c>
      <c r="BC534" s="65">
        <f t="shared" si="141"/>
        <v>7.19</v>
      </c>
      <c r="BD534" s="65">
        <f t="shared" si="142"/>
        <v>48874.1</v>
      </c>
      <c r="BE534" s="65">
        <f t="shared" si="143"/>
        <v>31744.309999999998</v>
      </c>
      <c r="BF534" s="65">
        <f t="shared" si="144"/>
        <v>106517.98926444957</v>
      </c>
      <c r="BG534" s="66">
        <f t="shared" si="145"/>
        <v>766.66724793577566</v>
      </c>
      <c r="BH534" s="66">
        <f t="shared" si="146"/>
        <v>44.64205045594754</v>
      </c>
      <c r="BI534" s="66">
        <f t="shared" si="147"/>
        <v>1.1983333333333334E-2</v>
      </c>
      <c r="BJ534" s="66">
        <f t="shared" si="148"/>
        <v>84.265689655172409</v>
      </c>
      <c r="BK534" s="66">
        <f t="shared" si="149"/>
        <v>54.731568965517241</v>
      </c>
      <c r="BL534" s="66">
        <f t="shared" si="150"/>
        <v>183.65170562836133</v>
      </c>
      <c r="BM534" s="207">
        <f t="shared" si="152"/>
        <v>39873.18</v>
      </c>
    </row>
    <row r="535" spans="1:65" x14ac:dyDescent="0.35">
      <c r="A535" s="1">
        <v>716</v>
      </c>
      <c r="B535">
        <v>65</v>
      </c>
      <c r="C535" t="s">
        <v>37</v>
      </c>
      <c r="D535" t="s">
        <v>1748</v>
      </c>
      <c r="E535" s="6" t="s">
        <v>1111</v>
      </c>
      <c r="F535" s="7" t="s">
        <v>1112</v>
      </c>
      <c r="G535" s="6">
        <v>-22.86</v>
      </c>
      <c r="H535" s="6">
        <v>-43.41</v>
      </c>
      <c r="I535" s="6">
        <v>45</v>
      </c>
      <c r="J535" s="8">
        <v>45016.2336447989</v>
      </c>
      <c r="K535" t="s">
        <v>1166</v>
      </c>
      <c r="L535" t="s">
        <v>1062</v>
      </c>
      <c r="M535">
        <v>600</v>
      </c>
      <c r="N535">
        <v>600</v>
      </c>
      <c r="O535">
        <v>0</v>
      </c>
      <c r="P535">
        <v>21897.16</v>
      </c>
      <c r="Q535">
        <v>44998.77</v>
      </c>
      <c r="R535">
        <v>5262.4</v>
      </c>
      <c r="S535">
        <v>34606.78</v>
      </c>
      <c r="T535">
        <v>0</v>
      </c>
      <c r="U535">
        <v>4572.29</v>
      </c>
      <c r="V535">
        <v>0</v>
      </c>
      <c r="W535" s="181">
        <f t="shared" si="136"/>
        <v>26469.45</v>
      </c>
      <c r="X535" s="181">
        <f t="shared" si="137"/>
        <v>44.115749999999998</v>
      </c>
      <c r="Y535" s="174">
        <v>111337.4</v>
      </c>
      <c r="Z535" s="181">
        <f t="shared" si="138"/>
        <v>185.56233333333333</v>
      </c>
      <c r="AA535" s="174">
        <v>0</v>
      </c>
      <c r="AB535" s="174">
        <v>19.66738939475864</v>
      </c>
      <c r="AC535" s="174">
        <v>40.416580591966401</v>
      </c>
      <c r="AD535" s="174">
        <v>4.7265339409758083</v>
      </c>
      <c r="AE535" s="174">
        <v>31.082798772020901</v>
      </c>
      <c r="AF535">
        <v>0</v>
      </c>
      <c r="AG535" s="106">
        <v>4.1066973002782534</v>
      </c>
      <c r="AH535" s="106">
        <v>0</v>
      </c>
      <c r="AI535" s="106">
        <v>100</v>
      </c>
      <c r="AJ535">
        <v>83.77</v>
      </c>
      <c r="AK535">
        <v>44.12</v>
      </c>
      <c r="AL535">
        <v>57.68</v>
      </c>
      <c r="AM535">
        <v>185.56</v>
      </c>
      <c r="AN535" t="s">
        <v>1067</v>
      </c>
      <c r="AO535">
        <v>23.601600000000001</v>
      </c>
      <c r="AP535">
        <v>8.33</v>
      </c>
      <c r="AQ535">
        <v>12.806699999999999</v>
      </c>
      <c r="AR535" t="s">
        <v>1072</v>
      </c>
      <c r="AS535" t="s">
        <v>1073</v>
      </c>
      <c r="AT535" t="s">
        <v>1075</v>
      </c>
      <c r="AU535" t="s">
        <v>1077</v>
      </c>
      <c r="AV535" t="s">
        <v>1079</v>
      </c>
      <c r="AW535" t="s">
        <v>1084</v>
      </c>
      <c r="AX535" s="65">
        <f t="shared" si="151"/>
        <v>1391.07</v>
      </c>
      <c r="AY535" s="65">
        <v>2862.47</v>
      </c>
      <c r="AZ535" s="106">
        <v>1111.7087452759631</v>
      </c>
      <c r="BA535" s="65">
        <f t="shared" si="139"/>
        <v>5365.2487452759633</v>
      </c>
      <c r="BB535" s="65">
        <f t="shared" si="140"/>
        <v>25357.741254724038</v>
      </c>
      <c r="BC535" s="65">
        <f t="shared" si="141"/>
        <v>0</v>
      </c>
      <c r="BD535" s="65">
        <f t="shared" si="142"/>
        <v>48870.1</v>
      </c>
      <c r="BE535" s="65">
        <f t="shared" si="143"/>
        <v>31744.309999999998</v>
      </c>
      <c r="BF535" s="65">
        <f t="shared" si="144"/>
        <v>105972.15125472403</v>
      </c>
      <c r="BG535" s="66">
        <f t="shared" si="145"/>
        <v>766.46410646799472</v>
      </c>
      <c r="BH535" s="66">
        <f t="shared" si="146"/>
        <v>43.720243542627649</v>
      </c>
      <c r="BI535" s="66">
        <f t="shared" si="147"/>
        <v>0</v>
      </c>
      <c r="BJ535" s="66">
        <f t="shared" si="148"/>
        <v>84.258793103448269</v>
      </c>
      <c r="BK535" s="66">
        <f t="shared" si="149"/>
        <v>54.731568965517241</v>
      </c>
      <c r="BL535" s="66">
        <f t="shared" si="150"/>
        <v>182.71060561159314</v>
      </c>
      <c r="BM535" s="207">
        <f t="shared" si="152"/>
        <v>39869.18</v>
      </c>
    </row>
    <row r="536" spans="1:65" x14ac:dyDescent="0.35">
      <c r="A536" s="1">
        <v>717</v>
      </c>
      <c r="B536">
        <v>65</v>
      </c>
      <c r="C536" t="s">
        <v>37</v>
      </c>
      <c r="D536" t="s">
        <v>1749</v>
      </c>
      <c r="E536" s="6" t="s">
        <v>1113</v>
      </c>
      <c r="F536" s="7" t="s">
        <v>1114</v>
      </c>
      <c r="G536" s="6">
        <v>-20.32</v>
      </c>
      <c r="H536" s="6">
        <v>-40.340000000000003</v>
      </c>
      <c r="I536" s="6">
        <v>9</v>
      </c>
      <c r="J536" s="8">
        <v>54061.366139626101</v>
      </c>
      <c r="K536" t="s">
        <v>1166</v>
      </c>
      <c r="L536" t="s">
        <v>1062</v>
      </c>
      <c r="M536">
        <v>600</v>
      </c>
      <c r="N536">
        <v>600</v>
      </c>
      <c r="O536">
        <v>0</v>
      </c>
      <c r="P536">
        <v>23338.68</v>
      </c>
      <c r="Q536">
        <v>44998.77</v>
      </c>
      <c r="R536">
        <v>5264.2</v>
      </c>
      <c r="S536">
        <v>34606.78</v>
      </c>
      <c r="T536">
        <v>0</v>
      </c>
      <c r="U536">
        <v>4572.29</v>
      </c>
      <c r="V536">
        <v>0</v>
      </c>
      <c r="W536" s="181">
        <f t="shared" si="136"/>
        <v>27910.97</v>
      </c>
      <c r="X536" s="181">
        <f t="shared" si="137"/>
        <v>46.518283333333336</v>
      </c>
      <c r="Y536" s="174">
        <v>112780.72</v>
      </c>
      <c r="Z536" s="181">
        <f t="shared" si="138"/>
        <v>187.96786666666668</v>
      </c>
      <c r="AA536" s="174">
        <v>0</v>
      </c>
      <c r="AB536" s="174">
        <v>20.693856183929309</v>
      </c>
      <c r="AC536" s="174">
        <v>39.899346271242102</v>
      </c>
      <c r="AD536" s="174">
        <v>4.6676417742323331</v>
      </c>
      <c r="AE536" s="174">
        <v>30.685014247115991</v>
      </c>
      <c r="AF536">
        <v>0</v>
      </c>
      <c r="AG536" s="106">
        <v>4.0541415234802542</v>
      </c>
      <c r="AH536" s="106">
        <v>0</v>
      </c>
      <c r="AI536" s="106">
        <v>100</v>
      </c>
      <c r="AJ536">
        <v>83.77</v>
      </c>
      <c r="AK536">
        <v>46.52</v>
      </c>
      <c r="AL536">
        <v>57.68</v>
      </c>
      <c r="AM536">
        <v>187.97</v>
      </c>
      <c r="AN536" t="s">
        <v>1068</v>
      </c>
      <c r="AO536">
        <v>23.601600000000001</v>
      </c>
      <c r="AP536">
        <v>8.33</v>
      </c>
      <c r="AQ536">
        <v>12.806699999999999</v>
      </c>
      <c r="AR536" t="s">
        <v>1072</v>
      </c>
      <c r="AS536" t="s">
        <v>1073</v>
      </c>
      <c r="AT536" t="s">
        <v>1075</v>
      </c>
      <c r="AU536" t="s">
        <v>1077</v>
      </c>
      <c r="AV536" t="s">
        <v>1079</v>
      </c>
      <c r="AW536" t="s">
        <v>1084</v>
      </c>
      <c r="AX536" s="65">
        <f t="shared" si="151"/>
        <v>1391.07</v>
      </c>
      <c r="AY536" s="65">
        <v>2862.47</v>
      </c>
      <c r="AZ536" s="106">
        <v>1218.0427748102879</v>
      </c>
      <c r="BA536" s="65">
        <f t="shared" si="139"/>
        <v>5471.5827748102874</v>
      </c>
      <c r="BB536" s="65">
        <f t="shared" si="140"/>
        <v>26692.927225189713</v>
      </c>
      <c r="BC536" s="65">
        <f t="shared" si="141"/>
        <v>0</v>
      </c>
      <c r="BD536" s="65">
        <f t="shared" si="142"/>
        <v>48871.899999999994</v>
      </c>
      <c r="BE536" s="65">
        <f t="shared" si="143"/>
        <v>31744.309999999998</v>
      </c>
      <c r="BF536" s="65">
        <f t="shared" si="144"/>
        <v>107309.13722518971</v>
      </c>
      <c r="BG536" s="66">
        <f t="shared" si="145"/>
        <v>781.65468211575535</v>
      </c>
      <c r="BH536" s="66">
        <f t="shared" si="146"/>
        <v>46.022288319292606</v>
      </c>
      <c r="BI536" s="66">
        <f t="shared" si="147"/>
        <v>0</v>
      </c>
      <c r="BJ536" s="66">
        <f t="shared" si="148"/>
        <v>84.261896551724135</v>
      </c>
      <c r="BK536" s="66">
        <f t="shared" si="149"/>
        <v>54.731568965517241</v>
      </c>
      <c r="BL536" s="66">
        <f t="shared" si="150"/>
        <v>185.01575383653397</v>
      </c>
      <c r="BM536" s="207">
        <f t="shared" si="152"/>
        <v>39870.979999999996</v>
      </c>
    </row>
    <row r="537" spans="1:65" x14ac:dyDescent="0.35">
      <c r="A537" s="1">
        <v>718</v>
      </c>
      <c r="B537">
        <v>65</v>
      </c>
      <c r="C537" t="s">
        <v>37</v>
      </c>
      <c r="D537" t="s">
        <v>1750</v>
      </c>
      <c r="E537" s="6" t="s">
        <v>1115</v>
      </c>
      <c r="F537" s="7" t="s">
        <v>1116</v>
      </c>
      <c r="G537" s="6">
        <v>-8.0500000000000007</v>
      </c>
      <c r="H537" s="6">
        <v>-34.880000000000003</v>
      </c>
      <c r="I537" s="6">
        <v>10</v>
      </c>
      <c r="J537" s="8">
        <v>63550.072249703</v>
      </c>
      <c r="K537" t="s">
        <v>1166</v>
      </c>
      <c r="L537" t="s">
        <v>1062</v>
      </c>
      <c r="M537">
        <v>600</v>
      </c>
      <c r="N537">
        <v>600</v>
      </c>
      <c r="O537">
        <v>0</v>
      </c>
      <c r="P537">
        <v>26569.93</v>
      </c>
      <c r="Q537">
        <v>44998.77</v>
      </c>
      <c r="R537">
        <v>5250.2</v>
      </c>
      <c r="S537">
        <v>34606.78</v>
      </c>
      <c r="T537">
        <v>0</v>
      </c>
      <c r="U537">
        <v>4572.29</v>
      </c>
      <c r="V537">
        <v>0</v>
      </c>
      <c r="W537" s="181">
        <f t="shared" si="136"/>
        <v>31142.22</v>
      </c>
      <c r="X537" s="181">
        <f t="shared" si="137"/>
        <v>51.903700000000001</v>
      </c>
      <c r="Y537" s="174">
        <v>115997.97</v>
      </c>
      <c r="Z537" s="181">
        <f t="shared" si="138"/>
        <v>193.32995</v>
      </c>
      <c r="AA537" s="174">
        <v>0</v>
      </c>
      <c r="AB537" s="174">
        <v>22.905512915441541</v>
      </c>
      <c r="AC537" s="174">
        <v>38.792721976082859</v>
      </c>
      <c r="AD537" s="174">
        <v>4.5261136897481906</v>
      </c>
      <c r="AE537" s="174">
        <v>29.833953128662511</v>
      </c>
      <c r="AF537">
        <v>0</v>
      </c>
      <c r="AG537" s="106">
        <v>3.9416982900649038</v>
      </c>
      <c r="AH537" s="106">
        <v>0</v>
      </c>
      <c r="AI537" s="106">
        <v>100</v>
      </c>
      <c r="AJ537">
        <v>83.75</v>
      </c>
      <c r="AK537">
        <v>51.9</v>
      </c>
      <c r="AL537">
        <v>57.68</v>
      </c>
      <c r="AM537">
        <v>193.33</v>
      </c>
      <c r="AN537" t="s">
        <v>1069</v>
      </c>
      <c r="AO537">
        <v>23.601600000000001</v>
      </c>
      <c r="AP537">
        <v>8.33</v>
      </c>
      <c r="AQ537">
        <v>12.806699999999999</v>
      </c>
      <c r="AR537" t="s">
        <v>1072</v>
      </c>
      <c r="AS537" t="s">
        <v>1073</v>
      </c>
      <c r="AT537" t="s">
        <v>1075</v>
      </c>
      <c r="AU537" t="s">
        <v>1077</v>
      </c>
      <c r="AV537" t="s">
        <v>1079</v>
      </c>
      <c r="AW537" t="s">
        <v>1084</v>
      </c>
      <c r="AX537" s="65">
        <f t="shared" si="151"/>
        <v>1391.07</v>
      </c>
      <c r="AY537" s="65">
        <v>2862.47</v>
      </c>
      <c r="AZ537" s="106">
        <v>1454.1305435990212</v>
      </c>
      <c r="BA537" s="65">
        <f t="shared" si="139"/>
        <v>5707.6705435990207</v>
      </c>
      <c r="BB537" s="65">
        <f t="shared" si="140"/>
        <v>29688.08945640098</v>
      </c>
      <c r="BC537" s="65">
        <f t="shared" si="141"/>
        <v>0</v>
      </c>
      <c r="BD537" s="65">
        <f t="shared" si="142"/>
        <v>48857.899999999994</v>
      </c>
      <c r="BE537" s="65">
        <f t="shared" si="143"/>
        <v>31744.309999999998</v>
      </c>
      <c r="BF537" s="65">
        <f t="shared" si="144"/>
        <v>110290.29945640099</v>
      </c>
      <c r="BG537" s="66">
        <f t="shared" si="145"/>
        <v>815.38150622843148</v>
      </c>
      <c r="BH537" s="66">
        <f t="shared" si="146"/>
        <v>51.186361131725825</v>
      </c>
      <c r="BI537" s="66">
        <f t="shared" si="147"/>
        <v>0</v>
      </c>
      <c r="BJ537" s="66">
        <f t="shared" si="148"/>
        <v>84.237758620689647</v>
      </c>
      <c r="BK537" s="66">
        <f t="shared" si="149"/>
        <v>54.731568965517241</v>
      </c>
      <c r="BL537" s="66">
        <f t="shared" si="150"/>
        <v>190.15568871793275</v>
      </c>
      <c r="BM537" s="207">
        <f t="shared" si="152"/>
        <v>39856.979999999996</v>
      </c>
    </row>
    <row r="538" spans="1:65" x14ac:dyDescent="0.35">
      <c r="A538" s="1">
        <v>719</v>
      </c>
      <c r="B538">
        <v>65</v>
      </c>
      <c r="C538" t="s">
        <v>37</v>
      </c>
      <c r="D538" t="s">
        <v>1751</v>
      </c>
      <c r="E538" s="6" t="s">
        <v>1117</v>
      </c>
      <c r="F538" s="7" t="s">
        <v>1118</v>
      </c>
      <c r="G538" s="6">
        <v>-3.8</v>
      </c>
      <c r="H538" s="6">
        <v>-38.53</v>
      </c>
      <c r="I538" s="6">
        <v>41</v>
      </c>
      <c r="J538" s="8">
        <v>71394.000753582499</v>
      </c>
      <c r="K538" t="s">
        <v>1166</v>
      </c>
      <c r="L538" t="s">
        <v>1062</v>
      </c>
      <c r="M538">
        <v>600</v>
      </c>
      <c r="N538">
        <v>600</v>
      </c>
      <c r="O538">
        <v>0</v>
      </c>
      <c r="P538">
        <v>25327.68</v>
      </c>
      <c r="Q538">
        <v>44998.77</v>
      </c>
      <c r="R538">
        <v>5255.2</v>
      </c>
      <c r="S538">
        <v>34606.78</v>
      </c>
      <c r="T538">
        <v>0</v>
      </c>
      <c r="U538">
        <v>4572.29</v>
      </c>
      <c r="V538">
        <v>0</v>
      </c>
      <c r="W538" s="181">
        <f t="shared" si="136"/>
        <v>29899.97</v>
      </c>
      <c r="X538" s="181">
        <f t="shared" si="137"/>
        <v>49.833283333333334</v>
      </c>
      <c r="Y538" s="174">
        <v>114760.72</v>
      </c>
      <c r="Z538" s="181">
        <f t="shared" si="138"/>
        <v>191.26786666666666</v>
      </c>
      <c r="AA538" s="174">
        <v>0</v>
      </c>
      <c r="AB538" s="174">
        <v>22.069990498491119</v>
      </c>
      <c r="AC538" s="174">
        <v>39.210951273223102</v>
      </c>
      <c r="AD538" s="174">
        <v>4.5792671917708434</v>
      </c>
      <c r="AE538" s="174">
        <v>30.15559679304905</v>
      </c>
      <c r="AF538">
        <v>0</v>
      </c>
      <c r="AG538" s="106">
        <v>3.984194243465883</v>
      </c>
      <c r="AH538" s="106">
        <v>0</v>
      </c>
      <c r="AI538" s="106">
        <v>100</v>
      </c>
      <c r="AJ538">
        <v>83.76</v>
      </c>
      <c r="AK538">
        <v>49.83</v>
      </c>
      <c r="AL538">
        <v>57.68</v>
      </c>
      <c r="AM538">
        <v>191.27</v>
      </c>
      <c r="AN538" t="s">
        <v>1070</v>
      </c>
      <c r="AO538">
        <v>23.601600000000001</v>
      </c>
      <c r="AP538">
        <v>8.33</v>
      </c>
      <c r="AQ538">
        <v>12.806699999999999</v>
      </c>
      <c r="AR538" t="s">
        <v>1072</v>
      </c>
      <c r="AS538" t="s">
        <v>1073</v>
      </c>
      <c r="AT538" t="s">
        <v>1075</v>
      </c>
      <c r="AU538" t="s">
        <v>1077</v>
      </c>
      <c r="AV538" t="s">
        <v>1079</v>
      </c>
      <c r="AW538" t="s">
        <v>1084</v>
      </c>
      <c r="AX538" s="65">
        <f t="shared" si="151"/>
        <v>1391.07</v>
      </c>
      <c r="AY538" s="65">
        <v>2862.47</v>
      </c>
      <c r="AZ538" s="106">
        <v>1376.4576438091963</v>
      </c>
      <c r="BA538" s="65">
        <f t="shared" si="139"/>
        <v>5629.9976438091962</v>
      </c>
      <c r="BB538" s="65">
        <f t="shared" si="140"/>
        <v>28523.512356190804</v>
      </c>
      <c r="BC538" s="65">
        <f t="shared" si="141"/>
        <v>0</v>
      </c>
      <c r="BD538" s="65">
        <f t="shared" si="142"/>
        <v>48862.899999999994</v>
      </c>
      <c r="BE538" s="65">
        <f t="shared" si="143"/>
        <v>31744.309999999998</v>
      </c>
      <c r="BF538" s="65">
        <f t="shared" si="144"/>
        <v>109130.7223561908</v>
      </c>
      <c r="BG538" s="66">
        <f t="shared" si="145"/>
        <v>804.28537768702802</v>
      </c>
      <c r="BH538" s="66">
        <f t="shared" si="146"/>
        <v>49.178469579639319</v>
      </c>
      <c r="BI538" s="66">
        <f t="shared" si="147"/>
        <v>0</v>
      </c>
      <c r="BJ538" s="66">
        <f t="shared" si="148"/>
        <v>84.246379310344821</v>
      </c>
      <c r="BK538" s="66">
        <f t="shared" si="149"/>
        <v>54.731568965517241</v>
      </c>
      <c r="BL538" s="66">
        <f t="shared" si="150"/>
        <v>188.15641785550139</v>
      </c>
      <c r="BM538" s="207">
        <f t="shared" si="152"/>
        <v>39861.979999999996</v>
      </c>
    </row>
    <row r="539" spans="1:65" x14ac:dyDescent="0.35">
      <c r="A539" s="1">
        <v>720</v>
      </c>
      <c r="B539">
        <v>66</v>
      </c>
      <c r="C539" t="s">
        <v>37</v>
      </c>
      <c r="D539" t="s">
        <v>1752</v>
      </c>
      <c r="E539" s="6" t="s">
        <v>1104</v>
      </c>
      <c r="F539" s="7" t="s">
        <v>1105</v>
      </c>
      <c r="G539" s="6">
        <v>-22.74</v>
      </c>
      <c r="H539" s="6">
        <v>-45.59</v>
      </c>
      <c r="I539" s="6">
        <v>1642</v>
      </c>
      <c r="J539" s="8">
        <v>3495.45982983364</v>
      </c>
      <c r="K539" t="s">
        <v>1166</v>
      </c>
      <c r="L539" t="s">
        <v>1062</v>
      </c>
      <c r="M539">
        <v>600</v>
      </c>
      <c r="N539">
        <v>600</v>
      </c>
      <c r="O539">
        <v>640.02</v>
      </c>
      <c r="P539">
        <v>10526.15</v>
      </c>
      <c r="Q539">
        <v>44998.77</v>
      </c>
      <c r="R539">
        <v>5265.2</v>
      </c>
      <c r="S539">
        <v>34606.78</v>
      </c>
      <c r="T539">
        <v>0</v>
      </c>
      <c r="U539">
        <v>4744.55</v>
      </c>
      <c r="V539">
        <v>0</v>
      </c>
      <c r="W539" s="181">
        <f t="shared" si="136"/>
        <v>15270.7</v>
      </c>
      <c r="X539" s="181">
        <f t="shared" si="137"/>
        <v>25.451166666666669</v>
      </c>
      <c r="Y539" s="174">
        <v>100781.47</v>
      </c>
      <c r="Z539" s="181">
        <f t="shared" si="138"/>
        <v>167.96911666666668</v>
      </c>
      <c r="AA539" s="174">
        <v>0.63505721835571549</v>
      </c>
      <c r="AB539" s="174">
        <v>10.444529138144141</v>
      </c>
      <c r="AC539" s="174">
        <v>44.649844857392928</v>
      </c>
      <c r="AD539" s="174">
        <v>5.2243730916010653</v>
      </c>
      <c r="AE539" s="174">
        <v>34.338435428655693</v>
      </c>
      <c r="AF539">
        <v>0</v>
      </c>
      <c r="AG539" s="106">
        <v>4.7077602658504576</v>
      </c>
      <c r="AH539" s="106">
        <v>0</v>
      </c>
      <c r="AI539" s="106">
        <v>100</v>
      </c>
      <c r="AJ539">
        <v>83.77</v>
      </c>
      <c r="AK539">
        <v>26.52</v>
      </c>
      <c r="AL539">
        <v>57.68</v>
      </c>
      <c r="AM539">
        <v>167.97</v>
      </c>
      <c r="AN539" t="s">
        <v>1063</v>
      </c>
      <c r="AO539">
        <v>23.601600000000001</v>
      </c>
      <c r="AP539">
        <v>8.33</v>
      </c>
      <c r="AQ539">
        <v>12.806699999999999</v>
      </c>
      <c r="AR539" t="s">
        <v>1072</v>
      </c>
      <c r="AS539" t="s">
        <v>1073</v>
      </c>
      <c r="AT539" t="s">
        <v>1075</v>
      </c>
      <c r="AU539" t="s">
        <v>1077</v>
      </c>
      <c r="AV539" t="s">
        <v>1082</v>
      </c>
      <c r="AW539" t="s">
        <v>1083</v>
      </c>
      <c r="AX539" s="65">
        <f t="shared" si="151"/>
        <v>1391.07</v>
      </c>
      <c r="AY539" s="65">
        <v>2862.47</v>
      </c>
      <c r="AZ539" s="106">
        <v>557.36390653309081</v>
      </c>
      <c r="BA539" s="65">
        <f t="shared" si="139"/>
        <v>4810.9039065330908</v>
      </c>
      <c r="BB539" s="65">
        <f t="shared" si="140"/>
        <v>14713.336093466911</v>
      </c>
      <c r="BC539" s="65">
        <f t="shared" si="141"/>
        <v>640.02</v>
      </c>
      <c r="BD539" s="65">
        <f t="shared" si="142"/>
        <v>48872.899999999994</v>
      </c>
      <c r="BE539" s="65">
        <f t="shared" si="143"/>
        <v>31744.309999999998</v>
      </c>
      <c r="BF539" s="65">
        <f t="shared" si="144"/>
        <v>95970.566093466914</v>
      </c>
      <c r="BG539" s="66">
        <f t="shared" si="145"/>
        <v>687.27198664758441</v>
      </c>
      <c r="BH539" s="66">
        <f t="shared" si="146"/>
        <v>25.367820850805018</v>
      </c>
      <c r="BI539" s="66">
        <f t="shared" si="147"/>
        <v>1.0667</v>
      </c>
      <c r="BJ539" s="66">
        <f t="shared" si="148"/>
        <v>84.263620689655156</v>
      </c>
      <c r="BK539" s="66">
        <f t="shared" si="149"/>
        <v>54.731568965517241</v>
      </c>
      <c r="BL539" s="66">
        <f t="shared" si="150"/>
        <v>165.46649326459811</v>
      </c>
      <c r="BM539" s="207">
        <f t="shared" si="152"/>
        <v>39871.979999999996</v>
      </c>
    </row>
    <row r="540" spans="1:65" x14ac:dyDescent="0.35">
      <c r="A540" s="1">
        <v>721</v>
      </c>
      <c r="B540">
        <v>66</v>
      </c>
      <c r="C540" t="s">
        <v>37</v>
      </c>
      <c r="D540" t="s">
        <v>1753</v>
      </c>
      <c r="E540" s="6" t="s">
        <v>1104</v>
      </c>
      <c r="F540" s="7" t="s">
        <v>1106</v>
      </c>
      <c r="G540" s="6">
        <v>-23.85</v>
      </c>
      <c r="H540" s="6">
        <v>-46.64</v>
      </c>
      <c r="I540" s="6">
        <v>792</v>
      </c>
      <c r="J540" s="8">
        <v>14172.2970393051</v>
      </c>
      <c r="K540" t="s">
        <v>1166</v>
      </c>
      <c r="L540" t="s">
        <v>1062</v>
      </c>
      <c r="M540">
        <v>600</v>
      </c>
      <c r="N540">
        <v>600</v>
      </c>
      <c r="O540">
        <v>180.79</v>
      </c>
      <c r="P540">
        <v>14668.91</v>
      </c>
      <c r="Q540">
        <v>44998.77</v>
      </c>
      <c r="R540">
        <v>5266.4</v>
      </c>
      <c r="S540">
        <v>34606.78</v>
      </c>
      <c r="T540">
        <v>0</v>
      </c>
      <c r="U540">
        <v>4744.55</v>
      </c>
      <c r="V540">
        <v>0</v>
      </c>
      <c r="W540" s="181">
        <f t="shared" si="136"/>
        <v>19413.46</v>
      </c>
      <c r="X540" s="181">
        <f t="shared" si="137"/>
        <v>32.355766666666668</v>
      </c>
      <c r="Y540" s="174">
        <v>104466.2</v>
      </c>
      <c r="Z540" s="181">
        <f t="shared" si="138"/>
        <v>174.11033333333333</v>
      </c>
      <c r="AA540" s="174">
        <v>0.1730607603224775</v>
      </c>
      <c r="AB540" s="174">
        <v>14.04177619172517</v>
      </c>
      <c r="AC540" s="174">
        <v>43.074956301655462</v>
      </c>
      <c r="AD540" s="174">
        <v>5.0412477911515872</v>
      </c>
      <c r="AE540" s="174">
        <v>33.127250727986663</v>
      </c>
      <c r="AF540">
        <v>0</v>
      </c>
      <c r="AG540" s="106">
        <v>4.5417082271586411</v>
      </c>
      <c r="AH540" s="106">
        <v>0</v>
      </c>
      <c r="AI540" s="106">
        <v>100</v>
      </c>
      <c r="AJ540">
        <v>83.78</v>
      </c>
      <c r="AK540">
        <v>32.659999999999997</v>
      </c>
      <c r="AL540">
        <v>57.68</v>
      </c>
      <c r="AM540">
        <v>174.11</v>
      </c>
      <c r="AN540" t="s">
        <v>1064</v>
      </c>
      <c r="AO540">
        <v>23.601600000000001</v>
      </c>
      <c r="AP540">
        <v>8.33</v>
      </c>
      <c r="AQ540">
        <v>12.806699999999999</v>
      </c>
      <c r="AR540" t="s">
        <v>1072</v>
      </c>
      <c r="AS540" t="s">
        <v>1073</v>
      </c>
      <c r="AT540" t="s">
        <v>1075</v>
      </c>
      <c r="AU540" t="s">
        <v>1077</v>
      </c>
      <c r="AV540" t="s">
        <v>1082</v>
      </c>
      <c r="AW540" t="s">
        <v>1083</v>
      </c>
      <c r="AX540" s="65">
        <f t="shared" si="151"/>
        <v>1391.07</v>
      </c>
      <c r="AY540" s="65">
        <v>2862.47</v>
      </c>
      <c r="AZ540" s="106">
        <v>777.42882515337692</v>
      </c>
      <c r="BA540" s="65">
        <f t="shared" si="139"/>
        <v>5030.9688251533771</v>
      </c>
      <c r="BB540" s="65">
        <f t="shared" si="140"/>
        <v>18636.031174846623</v>
      </c>
      <c r="BC540" s="65">
        <f t="shared" si="141"/>
        <v>180.79</v>
      </c>
      <c r="BD540" s="65">
        <f t="shared" si="142"/>
        <v>48874.1</v>
      </c>
      <c r="BE540" s="65">
        <f t="shared" si="143"/>
        <v>31744.309999999998</v>
      </c>
      <c r="BF540" s="65">
        <f t="shared" si="144"/>
        <v>99435.231174846616</v>
      </c>
      <c r="BG540" s="66">
        <f t="shared" si="145"/>
        <v>718.70983216476816</v>
      </c>
      <c r="BH540" s="66">
        <f t="shared" si="146"/>
        <v>32.131088232494179</v>
      </c>
      <c r="BI540" s="66">
        <f t="shared" si="147"/>
        <v>0.30131666666666668</v>
      </c>
      <c r="BJ540" s="66">
        <f t="shared" si="148"/>
        <v>84.265689655172409</v>
      </c>
      <c r="BK540" s="66">
        <f t="shared" si="149"/>
        <v>54.731568965517241</v>
      </c>
      <c r="BL540" s="66">
        <f t="shared" si="150"/>
        <v>171.44005374973554</v>
      </c>
      <c r="BM540" s="207">
        <f t="shared" si="152"/>
        <v>39873.18</v>
      </c>
    </row>
    <row r="541" spans="1:65" x14ac:dyDescent="0.35">
      <c r="A541" s="1">
        <v>722</v>
      </c>
      <c r="B541">
        <v>66</v>
      </c>
      <c r="C541" t="s">
        <v>37</v>
      </c>
      <c r="D541" t="s">
        <v>1754</v>
      </c>
      <c r="E541" s="6" t="s">
        <v>1107</v>
      </c>
      <c r="F541" s="7" t="s">
        <v>1108</v>
      </c>
      <c r="G541" s="6">
        <v>-30.03</v>
      </c>
      <c r="H541" s="6">
        <v>-51.23</v>
      </c>
      <c r="I541" s="6">
        <v>47</v>
      </c>
      <c r="J541" s="8">
        <v>23954.0527728093</v>
      </c>
      <c r="K541" t="s">
        <v>1166</v>
      </c>
      <c r="L541" t="s">
        <v>1062</v>
      </c>
      <c r="M541">
        <v>600</v>
      </c>
      <c r="N541">
        <v>600</v>
      </c>
      <c r="O541">
        <v>308.11</v>
      </c>
      <c r="P541">
        <v>16987.11</v>
      </c>
      <c r="Q541">
        <v>44998.77</v>
      </c>
      <c r="R541">
        <v>5272.4</v>
      </c>
      <c r="S541">
        <v>34606.78</v>
      </c>
      <c r="T541">
        <v>0</v>
      </c>
      <c r="U541">
        <v>4744.55</v>
      </c>
      <c r="V541">
        <v>0</v>
      </c>
      <c r="W541" s="181">
        <f t="shared" si="136"/>
        <v>21731.66</v>
      </c>
      <c r="X541" s="181">
        <f t="shared" si="137"/>
        <v>36.219433333333335</v>
      </c>
      <c r="Y541" s="174">
        <v>106917.72</v>
      </c>
      <c r="Z541" s="181">
        <f t="shared" si="138"/>
        <v>178.1962</v>
      </c>
      <c r="AA541" s="174">
        <v>0.28817486942295439</v>
      </c>
      <c r="AB541" s="174">
        <v>15.88802118114752</v>
      </c>
      <c r="AC541" s="174">
        <v>42.087289179006063</v>
      </c>
      <c r="AD541" s="174">
        <v>4.9312686428404948</v>
      </c>
      <c r="AE541" s="174">
        <v>32.367674881207712</v>
      </c>
      <c r="AF541">
        <v>0</v>
      </c>
      <c r="AG541" s="106">
        <v>4.4375712463752501</v>
      </c>
      <c r="AH541" s="106">
        <v>0</v>
      </c>
      <c r="AI541" s="106">
        <v>100</v>
      </c>
      <c r="AJ541">
        <v>83.79</v>
      </c>
      <c r="AK541">
        <v>36.729999999999997</v>
      </c>
      <c r="AL541">
        <v>57.68</v>
      </c>
      <c r="AM541">
        <v>178.2</v>
      </c>
      <c r="AN541" t="s">
        <v>1065</v>
      </c>
      <c r="AO541">
        <v>23.601600000000001</v>
      </c>
      <c r="AP541">
        <v>8.33</v>
      </c>
      <c r="AQ541">
        <v>12.806699999999999</v>
      </c>
      <c r="AR541" t="s">
        <v>1072</v>
      </c>
      <c r="AS541" t="s">
        <v>1073</v>
      </c>
      <c r="AT541" t="s">
        <v>1075</v>
      </c>
      <c r="AU541" t="s">
        <v>1077</v>
      </c>
      <c r="AV541" t="s">
        <v>1082</v>
      </c>
      <c r="AW541" t="s">
        <v>1083</v>
      </c>
      <c r="AX541" s="65">
        <f t="shared" si="151"/>
        <v>1391.07</v>
      </c>
      <c r="AY541" s="65">
        <v>2862.47</v>
      </c>
      <c r="AZ541" s="106">
        <v>867.32465315934917</v>
      </c>
      <c r="BA541" s="65">
        <f t="shared" si="139"/>
        <v>5120.8646531593495</v>
      </c>
      <c r="BB541" s="65">
        <f t="shared" si="140"/>
        <v>20864.335346840649</v>
      </c>
      <c r="BC541" s="65">
        <f t="shared" si="141"/>
        <v>308.11</v>
      </c>
      <c r="BD541" s="65">
        <f t="shared" si="142"/>
        <v>48880.1</v>
      </c>
      <c r="BE541" s="65">
        <f t="shared" si="143"/>
        <v>31744.309999999998</v>
      </c>
      <c r="BF541" s="65">
        <f t="shared" si="144"/>
        <v>101796.85534684065</v>
      </c>
      <c r="BG541" s="66">
        <f t="shared" si="145"/>
        <v>731.55209330847845</v>
      </c>
      <c r="BH541" s="66">
        <f t="shared" si="146"/>
        <v>35.972991977311466</v>
      </c>
      <c r="BI541" s="66">
        <f t="shared" si="147"/>
        <v>0.51351666666666673</v>
      </c>
      <c r="BJ541" s="66">
        <f t="shared" si="148"/>
        <v>84.276034482758618</v>
      </c>
      <c r="BK541" s="66">
        <f t="shared" si="149"/>
        <v>54.731568965517241</v>
      </c>
      <c r="BL541" s="66">
        <f t="shared" si="150"/>
        <v>175.51181956351834</v>
      </c>
      <c r="BM541" s="207">
        <f t="shared" si="152"/>
        <v>39879.18</v>
      </c>
    </row>
    <row r="542" spans="1:65" x14ac:dyDescent="0.35">
      <c r="A542" s="1">
        <v>723</v>
      </c>
      <c r="B542">
        <v>66</v>
      </c>
      <c r="C542" t="s">
        <v>37</v>
      </c>
      <c r="D542" t="s">
        <v>1755</v>
      </c>
      <c r="E542" s="6" t="s">
        <v>1109</v>
      </c>
      <c r="F542" s="7" t="s">
        <v>1110</v>
      </c>
      <c r="G542" s="6">
        <v>-15.37</v>
      </c>
      <c r="H542" s="6">
        <v>-48.78</v>
      </c>
      <c r="I542" s="6">
        <v>770</v>
      </c>
      <c r="J542" s="8">
        <v>31081.371963744201</v>
      </c>
      <c r="K542" t="s">
        <v>1166</v>
      </c>
      <c r="L542" t="s">
        <v>1062</v>
      </c>
      <c r="M542">
        <v>600</v>
      </c>
      <c r="N542">
        <v>600</v>
      </c>
      <c r="O542">
        <v>12.92</v>
      </c>
      <c r="P542">
        <v>23379.759999999998</v>
      </c>
      <c r="Q542">
        <v>44998.77</v>
      </c>
      <c r="R542">
        <v>5266.4</v>
      </c>
      <c r="S542">
        <v>34606.78</v>
      </c>
      <c r="T542">
        <v>0</v>
      </c>
      <c r="U542">
        <v>4744.55</v>
      </c>
      <c r="V542">
        <v>0</v>
      </c>
      <c r="W542" s="181">
        <f t="shared" si="136"/>
        <v>28124.309999999998</v>
      </c>
      <c r="X542" s="181">
        <f t="shared" si="137"/>
        <v>46.873849999999997</v>
      </c>
      <c r="Y542" s="174">
        <v>113009.18</v>
      </c>
      <c r="Z542" s="181">
        <f t="shared" si="138"/>
        <v>188.34863333333331</v>
      </c>
      <c r="AA542" s="174">
        <v>1.143269953821451E-2</v>
      </c>
      <c r="AB542" s="174">
        <v>20.688372395941641</v>
      </c>
      <c r="AC542" s="174">
        <v>39.818685526255479</v>
      </c>
      <c r="AD542" s="174">
        <v>4.6601523876201911</v>
      </c>
      <c r="AE542" s="174">
        <v>30.622981248072058</v>
      </c>
      <c r="AF542">
        <v>0</v>
      </c>
      <c r="AG542" s="106">
        <v>4.1983757425724182</v>
      </c>
      <c r="AH542" s="106">
        <v>0</v>
      </c>
      <c r="AI542" s="106">
        <v>100</v>
      </c>
      <c r="AJ542">
        <v>83.78</v>
      </c>
      <c r="AK542">
        <v>46.9</v>
      </c>
      <c r="AL542">
        <v>57.68</v>
      </c>
      <c r="AM542">
        <v>188.35</v>
      </c>
      <c r="AN542" t="s">
        <v>1066</v>
      </c>
      <c r="AO542">
        <v>23.601600000000001</v>
      </c>
      <c r="AP542">
        <v>8.33</v>
      </c>
      <c r="AQ542">
        <v>12.806699999999999</v>
      </c>
      <c r="AR542" t="s">
        <v>1072</v>
      </c>
      <c r="AS542" t="s">
        <v>1073</v>
      </c>
      <c r="AT542" t="s">
        <v>1075</v>
      </c>
      <c r="AU542" t="s">
        <v>1077</v>
      </c>
      <c r="AV542" t="s">
        <v>1082</v>
      </c>
      <c r="AW542" t="s">
        <v>1083</v>
      </c>
      <c r="AX542" s="65">
        <f t="shared" si="151"/>
        <v>1391.07</v>
      </c>
      <c r="AY542" s="65">
        <v>2862.47</v>
      </c>
      <c r="AZ542" s="106">
        <v>1161.965967288741</v>
      </c>
      <c r="BA542" s="65">
        <f t="shared" si="139"/>
        <v>5415.5059672887401</v>
      </c>
      <c r="BB542" s="65">
        <f t="shared" si="140"/>
        <v>26962.344032711255</v>
      </c>
      <c r="BC542" s="65">
        <f t="shared" si="141"/>
        <v>12.92</v>
      </c>
      <c r="BD542" s="65">
        <f t="shared" si="142"/>
        <v>48874.1</v>
      </c>
      <c r="BE542" s="65">
        <f t="shared" si="143"/>
        <v>31744.309999999998</v>
      </c>
      <c r="BF542" s="65">
        <f t="shared" si="144"/>
        <v>107593.67403271125</v>
      </c>
      <c r="BG542" s="66">
        <f t="shared" si="145"/>
        <v>773.64370961267718</v>
      </c>
      <c r="BH542" s="66">
        <f t="shared" si="146"/>
        <v>46.486800056398714</v>
      </c>
      <c r="BI542" s="66">
        <f t="shared" si="147"/>
        <v>2.1533333333333335E-2</v>
      </c>
      <c r="BJ542" s="66">
        <f t="shared" si="148"/>
        <v>84.265689655172409</v>
      </c>
      <c r="BK542" s="66">
        <f t="shared" si="149"/>
        <v>54.731568965517241</v>
      </c>
      <c r="BL542" s="66">
        <f t="shared" si="150"/>
        <v>185.50633453915734</v>
      </c>
      <c r="BM542" s="207">
        <f t="shared" si="152"/>
        <v>39873.18</v>
      </c>
    </row>
    <row r="543" spans="1:65" x14ac:dyDescent="0.35">
      <c r="A543" s="1">
        <v>724</v>
      </c>
      <c r="B543">
        <v>66</v>
      </c>
      <c r="C543" t="s">
        <v>37</v>
      </c>
      <c r="D543" t="s">
        <v>1756</v>
      </c>
      <c r="E543" s="6" t="s">
        <v>1111</v>
      </c>
      <c r="F543" s="7" t="s">
        <v>1112</v>
      </c>
      <c r="G543" s="6">
        <v>-22.86</v>
      </c>
      <c r="H543" s="6">
        <v>-43.41</v>
      </c>
      <c r="I543" s="6">
        <v>45</v>
      </c>
      <c r="J543" s="8">
        <v>45016.2336447989</v>
      </c>
      <c r="K543" t="s">
        <v>1166</v>
      </c>
      <c r="L543" t="s">
        <v>1062</v>
      </c>
      <c r="M543">
        <v>600</v>
      </c>
      <c r="N543">
        <v>600</v>
      </c>
      <c r="O543">
        <v>0</v>
      </c>
      <c r="P543">
        <v>23022.75</v>
      </c>
      <c r="Q543">
        <v>44998.77</v>
      </c>
      <c r="R543">
        <v>5262.4</v>
      </c>
      <c r="S543">
        <v>34606.78</v>
      </c>
      <c r="T543">
        <v>0</v>
      </c>
      <c r="U543">
        <v>4744.55</v>
      </c>
      <c r="V543">
        <v>0</v>
      </c>
      <c r="W543" s="181">
        <f t="shared" si="136"/>
        <v>27767.3</v>
      </c>
      <c r="X543" s="181">
        <f t="shared" si="137"/>
        <v>46.278833333333331</v>
      </c>
      <c r="Y543" s="174">
        <v>112635.25</v>
      </c>
      <c r="Z543" s="181">
        <f t="shared" si="138"/>
        <v>187.72541666666666</v>
      </c>
      <c r="AA543" s="174">
        <v>0</v>
      </c>
      <c r="AB543" s="174">
        <v>20.440093132478509</v>
      </c>
      <c r="AC543" s="174">
        <v>39.950876834738679</v>
      </c>
      <c r="AD543" s="174">
        <v>4.6720720200825223</v>
      </c>
      <c r="AE543" s="174">
        <v>30.72464437198834</v>
      </c>
      <c r="AF543">
        <v>0</v>
      </c>
      <c r="AG543" s="106">
        <v>4.2123136407119439</v>
      </c>
      <c r="AH543" s="106">
        <v>0</v>
      </c>
      <c r="AI543" s="106">
        <v>100</v>
      </c>
      <c r="AJ543">
        <v>83.77</v>
      </c>
      <c r="AK543">
        <v>46.28</v>
      </c>
      <c r="AL543">
        <v>57.68</v>
      </c>
      <c r="AM543">
        <v>187.73</v>
      </c>
      <c r="AN543" t="s">
        <v>1067</v>
      </c>
      <c r="AO543">
        <v>23.601600000000001</v>
      </c>
      <c r="AP543">
        <v>8.33</v>
      </c>
      <c r="AQ543">
        <v>12.806699999999999</v>
      </c>
      <c r="AR543" t="s">
        <v>1072</v>
      </c>
      <c r="AS543" t="s">
        <v>1073</v>
      </c>
      <c r="AT543" t="s">
        <v>1075</v>
      </c>
      <c r="AU543" t="s">
        <v>1077</v>
      </c>
      <c r="AV543" t="s">
        <v>1082</v>
      </c>
      <c r="AW543" t="s">
        <v>1083</v>
      </c>
      <c r="AX543" s="65">
        <f t="shared" si="151"/>
        <v>1391.07</v>
      </c>
      <c r="AY543" s="65">
        <v>2862.47</v>
      </c>
      <c r="AZ543" s="106">
        <v>1179.6999355659379</v>
      </c>
      <c r="BA543" s="65">
        <f t="shared" si="139"/>
        <v>5433.2399355659381</v>
      </c>
      <c r="BB543" s="65">
        <f t="shared" si="140"/>
        <v>26587.60006443406</v>
      </c>
      <c r="BC543" s="65">
        <f t="shared" si="141"/>
        <v>0</v>
      </c>
      <c r="BD543" s="65">
        <f t="shared" si="142"/>
        <v>48870.1</v>
      </c>
      <c r="BE543" s="65">
        <f t="shared" si="143"/>
        <v>31744.309999999998</v>
      </c>
      <c r="BF543" s="65">
        <f t="shared" si="144"/>
        <v>107202.01006443406</v>
      </c>
      <c r="BG543" s="66">
        <f t="shared" si="145"/>
        <v>776.17713365227689</v>
      </c>
      <c r="BH543" s="66">
        <f t="shared" si="146"/>
        <v>45.840689766265619</v>
      </c>
      <c r="BI543" s="66">
        <f t="shared" si="147"/>
        <v>0</v>
      </c>
      <c r="BJ543" s="66">
        <f t="shared" si="148"/>
        <v>84.258793103448269</v>
      </c>
      <c r="BK543" s="66">
        <f t="shared" si="149"/>
        <v>54.731568965517241</v>
      </c>
      <c r="BL543" s="66">
        <f t="shared" si="150"/>
        <v>184.83105183523114</v>
      </c>
      <c r="BM543" s="207">
        <f t="shared" si="152"/>
        <v>39869.18</v>
      </c>
    </row>
    <row r="544" spans="1:65" x14ac:dyDescent="0.35">
      <c r="A544" s="1">
        <v>725</v>
      </c>
      <c r="B544">
        <v>66</v>
      </c>
      <c r="C544" t="s">
        <v>37</v>
      </c>
      <c r="D544" t="s">
        <v>1757</v>
      </c>
      <c r="E544" s="6" t="s">
        <v>1113</v>
      </c>
      <c r="F544" s="7" t="s">
        <v>1114</v>
      </c>
      <c r="G544" s="6">
        <v>-20.32</v>
      </c>
      <c r="H544" s="6">
        <v>-40.340000000000003</v>
      </c>
      <c r="I544" s="6">
        <v>9</v>
      </c>
      <c r="J544" s="8">
        <v>54061.366139626101</v>
      </c>
      <c r="K544" t="s">
        <v>1166</v>
      </c>
      <c r="L544" t="s">
        <v>1062</v>
      </c>
      <c r="M544">
        <v>600</v>
      </c>
      <c r="N544">
        <v>600</v>
      </c>
      <c r="O544">
        <v>0</v>
      </c>
      <c r="P544">
        <v>25355.97</v>
      </c>
      <c r="Q544">
        <v>44998.77</v>
      </c>
      <c r="R544">
        <v>5264.2</v>
      </c>
      <c r="S544">
        <v>34606.78</v>
      </c>
      <c r="T544">
        <v>0</v>
      </c>
      <c r="U544">
        <v>4744.55</v>
      </c>
      <c r="V544">
        <v>0</v>
      </c>
      <c r="W544" s="181">
        <f t="shared" si="136"/>
        <v>30100.52</v>
      </c>
      <c r="X544" s="181">
        <f t="shared" si="137"/>
        <v>50.167533333333331</v>
      </c>
      <c r="Y544" s="174">
        <v>114970.27</v>
      </c>
      <c r="Z544" s="181">
        <f t="shared" si="138"/>
        <v>191.61711666666667</v>
      </c>
      <c r="AA544" s="174">
        <v>0</v>
      </c>
      <c r="AB544" s="174">
        <v>22.054371099589481</v>
      </c>
      <c r="AC544" s="174">
        <v>39.13948362476664</v>
      </c>
      <c r="AD544" s="174">
        <v>4.5787489235260557</v>
      </c>
      <c r="AE544" s="174">
        <v>30.100633842122839</v>
      </c>
      <c r="AF544">
        <v>0</v>
      </c>
      <c r="AG544" s="106">
        <v>4.1267625099949754</v>
      </c>
      <c r="AH544" s="106">
        <v>0</v>
      </c>
      <c r="AI544" s="106">
        <v>100</v>
      </c>
      <c r="AJ544">
        <v>83.77</v>
      </c>
      <c r="AK544">
        <v>50.17</v>
      </c>
      <c r="AL544">
        <v>57.68</v>
      </c>
      <c r="AM544">
        <v>191.62</v>
      </c>
      <c r="AN544" t="s">
        <v>1068</v>
      </c>
      <c r="AO544">
        <v>23.601600000000001</v>
      </c>
      <c r="AP544">
        <v>8.33</v>
      </c>
      <c r="AQ544">
        <v>12.806699999999999</v>
      </c>
      <c r="AR544" t="s">
        <v>1072</v>
      </c>
      <c r="AS544" t="s">
        <v>1073</v>
      </c>
      <c r="AT544" t="s">
        <v>1075</v>
      </c>
      <c r="AU544" t="s">
        <v>1077</v>
      </c>
      <c r="AV544" t="s">
        <v>1082</v>
      </c>
      <c r="AW544" t="s">
        <v>1083</v>
      </c>
      <c r="AX544" s="65">
        <f t="shared" si="151"/>
        <v>1391.07</v>
      </c>
      <c r="AY544" s="65">
        <v>2862.47</v>
      </c>
      <c r="AZ544" s="106">
        <v>1277.8044977530881</v>
      </c>
      <c r="BA544" s="65">
        <f t="shared" si="139"/>
        <v>5531.3444977530871</v>
      </c>
      <c r="BB544" s="65">
        <f t="shared" si="140"/>
        <v>28822.715502246912</v>
      </c>
      <c r="BC544" s="65">
        <f t="shared" si="141"/>
        <v>0</v>
      </c>
      <c r="BD544" s="65">
        <f t="shared" si="142"/>
        <v>48871.899999999994</v>
      </c>
      <c r="BE544" s="65">
        <f t="shared" si="143"/>
        <v>31744.309999999998</v>
      </c>
      <c r="BF544" s="65">
        <f t="shared" si="144"/>
        <v>109438.92550224692</v>
      </c>
      <c r="BG544" s="66">
        <f t="shared" si="145"/>
        <v>790.19207110758384</v>
      </c>
      <c r="BH544" s="66">
        <f t="shared" si="146"/>
        <v>49.694337072839502</v>
      </c>
      <c r="BI544" s="66">
        <f t="shared" si="147"/>
        <v>0</v>
      </c>
      <c r="BJ544" s="66">
        <f t="shared" si="148"/>
        <v>84.261896551724135</v>
      </c>
      <c r="BK544" s="66">
        <f t="shared" si="149"/>
        <v>54.731568965517241</v>
      </c>
      <c r="BL544" s="66">
        <f t="shared" si="150"/>
        <v>188.68780259008088</v>
      </c>
      <c r="BM544" s="207">
        <f t="shared" si="152"/>
        <v>39870.979999999996</v>
      </c>
    </row>
    <row r="545" spans="1:65" x14ac:dyDescent="0.35">
      <c r="A545" s="1">
        <v>726</v>
      </c>
      <c r="B545">
        <v>66</v>
      </c>
      <c r="C545" t="s">
        <v>37</v>
      </c>
      <c r="D545" t="s">
        <v>1758</v>
      </c>
      <c r="E545" s="6" t="s">
        <v>1115</v>
      </c>
      <c r="F545" s="7" t="s">
        <v>1116</v>
      </c>
      <c r="G545" s="6">
        <v>-8.0500000000000007</v>
      </c>
      <c r="H545" s="6">
        <v>-34.880000000000003</v>
      </c>
      <c r="I545" s="6">
        <v>10</v>
      </c>
      <c r="J545" s="8">
        <v>63550.072249703</v>
      </c>
      <c r="K545" t="s">
        <v>1166</v>
      </c>
      <c r="L545" t="s">
        <v>1062</v>
      </c>
      <c r="M545">
        <v>600</v>
      </c>
      <c r="N545">
        <v>600</v>
      </c>
      <c r="O545">
        <v>0</v>
      </c>
      <c r="P545">
        <v>29717.11</v>
      </c>
      <c r="Q545">
        <v>44998.77</v>
      </c>
      <c r="R545">
        <v>5250.2</v>
      </c>
      <c r="S545">
        <v>34606.78</v>
      </c>
      <c r="T545">
        <v>0</v>
      </c>
      <c r="U545">
        <v>4744.55</v>
      </c>
      <c r="V545">
        <v>0</v>
      </c>
      <c r="W545" s="181">
        <f t="shared" si="136"/>
        <v>34461.660000000003</v>
      </c>
      <c r="X545" s="181">
        <f t="shared" si="137"/>
        <v>57.436100000000003</v>
      </c>
      <c r="Y545" s="174">
        <v>119317.41</v>
      </c>
      <c r="Z545" s="181">
        <f t="shared" si="138"/>
        <v>198.86234999999999</v>
      </c>
      <c r="AA545" s="174">
        <v>0</v>
      </c>
      <c r="AB545" s="174">
        <v>24.905929486736259</v>
      </c>
      <c r="AC545" s="174">
        <v>37.71349880960372</v>
      </c>
      <c r="AD545" s="174">
        <v>4.4001960820302752</v>
      </c>
      <c r="AE545" s="174">
        <v>29.003965138029731</v>
      </c>
      <c r="AF545">
        <v>0</v>
      </c>
      <c r="AG545" s="106">
        <v>3.976410483600004</v>
      </c>
      <c r="AH545" s="106">
        <v>0</v>
      </c>
      <c r="AI545" s="106">
        <v>100</v>
      </c>
      <c r="AJ545">
        <v>83.75</v>
      </c>
      <c r="AK545">
        <v>57.44</v>
      </c>
      <c r="AL545">
        <v>57.68</v>
      </c>
      <c r="AM545">
        <v>198.86</v>
      </c>
      <c r="AN545" t="s">
        <v>1069</v>
      </c>
      <c r="AO545">
        <v>23.601600000000001</v>
      </c>
      <c r="AP545">
        <v>8.33</v>
      </c>
      <c r="AQ545">
        <v>12.806699999999999</v>
      </c>
      <c r="AR545" t="s">
        <v>1072</v>
      </c>
      <c r="AS545" t="s">
        <v>1073</v>
      </c>
      <c r="AT545" t="s">
        <v>1075</v>
      </c>
      <c r="AU545" t="s">
        <v>1077</v>
      </c>
      <c r="AV545" t="s">
        <v>1082</v>
      </c>
      <c r="AW545" t="s">
        <v>1083</v>
      </c>
      <c r="AX545" s="65">
        <f t="shared" si="151"/>
        <v>1391.07</v>
      </c>
      <c r="AY545" s="65">
        <v>2862.47</v>
      </c>
      <c r="AZ545" s="106">
        <v>1441.0640903917715</v>
      </c>
      <c r="BA545" s="65">
        <f t="shared" si="139"/>
        <v>5694.604090391771</v>
      </c>
      <c r="BB545" s="65">
        <f t="shared" si="140"/>
        <v>33020.59590960823</v>
      </c>
      <c r="BC545" s="65">
        <f t="shared" si="141"/>
        <v>0</v>
      </c>
      <c r="BD545" s="65">
        <f t="shared" si="142"/>
        <v>48857.899999999994</v>
      </c>
      <c r="BE545" s="65">
        <f t="shared" si="143"/>
        <v>31744.309999999998</v>
      </c>
      <c r="BF545" s="65">
        <f t="shared" si="144"/>
        <v>113622.80590960823</v>
      </c>
      <c r="BG545" s="66">
        <f t="shared" si="145"/>
        <v>813.51487005596732</v>
      </c>
      <c r="BH545" s="66">
        <f t="shared" si="146"/>
        <v>56.932061913117636</v>
      </c>
      <c r="BI545" s="66">
        <f t="shared" si="147"/>
        <v>0</v>
      </c>
      <c r="BJ545" s="66">
        <f t="shared" si="148"/>
        <v>84.237758620689647</v>
      </c>
      <c r="BK545" s="66">
        <f t="shared" si="149"/>
        <v>54.731568965517241</v>
      </c>
      <c r="BL545" s="66">
        <f t="shared" si="150"/>
        <v>195.90138949932452</v>
      </c>
      <c r="BM545" s="207">
        <f t="shared" si="152"/>
        <v>39856.979999999996</v>
      </c>
    </row>
    <row r="546" spans="1:65" x14ac:dyDescent="0.35">
      <c r="A546" s="1">
        <v>727</v>
      </c>
      <c r="B546">
        <v>66</v>
      </c>
      <c r="C546" t="s">
        <v>37</v>
      </c>
      <c r="D546" t="s">
        <v>1759</v>
      </c>
      <c r="E546" s="6" t="s">
        <v>1117</v>
      </c>
      <c r="F546" s="7" t="s">
        <v>1118</v>
      </c>
      <c r="G546" s="6">
        <v>-3.8</v>
      </c>
      <c r="H546" s="6">
        <v>-38.53</v>
      </c>
      <c r="I546" s="6">
        <v>41</v>
      </c>
      <c r="J546" s="8">
        <v>71394.000753582499</v>
      </c>
      <c r="K546" t="s">
        <v>1166</v>
      </c>
      <c r="L546" t="s">
        <v>1062</v>
      </c>
      <c r="M546">
        <v>600</v>
      </c>
      <c r="N546">
        <v>600</v>
      </c>
      <c r="O546">
        <v>0</v>
      </c>
      <c r="P546">
        <v>28324.94</v>
      </c>
      <c r="Q546">
        <v>44998.77</v>
      </c>
      <c r="R546">
        <v>5255.2</v>
      </c>
      <c r="S546">
        <v>34606.78</v>
      </c>
      <c r="T546">
        <v>0</v>
      </c>
      <c r="U546">
        <v>4744.55</v>
      </c>
      <c r="V546">
        <v>0</v>
      </c>
      <c r="W546" s="181">
        <f t="shared" si="136"/>
        <v>33069.49</v>
      </c>
      <c r="X546" s="181">
        <f t="shared" si="137"/>
        <v>55.11581666666666</v>
      </c>
      <c r="Y546" s="174">
        <v>117930.24000000001</v>
      </c>
      <c r="Z546" s="181">
        <f t="shared" si="138"/>
        <v>196.5504</v>
      </c>
      <c r="AA546" s="174">
        <v>0</v>
      </c>
      <c r="AB546" s="174">
        <v>24.018385784680842</v>
      </c>
      <c r="AC546" s="174">
        <v>38.157108812803223</v>
      </c>
      <c r="AD546" s="174">
        <v>4.4561937633638324</v>
      </c>
      <c r="AE546" s="174">
        <v>29.345128102851309</v>
      </c>
      <c r="AF546">
        <v>0</v>
      </c>
      <c r="AG546" s="106">
        <v>4.0231835363007828</v>
      </c>
      <c r="AH546" s="106">
        <v>0</v>
      </c>
      <c r="AI546" s="106">
        <v>100</v>
      </c>
      <c r="AJ546">
        <v>83.76</v>
      </c>
      <c r="AK546">
        <v>55.12</v>
      </c>
      <c r="AL546">
        <v>57.68</v>
      </c>
      <c r="AM546">
        <v>196.55</v>
      </c>
      <c r="AN546" t="s">
        <v>1070</v>
      </c>
      <c r="AO546">
        <v>23.601600000000001</v>
      </c>
      <c r="AP546">
        <v>8.33</v>
      </c>
      <c r="AQ546">
        <v>12.806699999999999</v>
      </c>
      <c r="AR546" t="s">
        <v>1072</v>
      </c>
      <c r="AS546" t="s">
        <v>1073</v>
      </c>
      <c r="AT546" t="s">
        <v>1075</v>
      </c>
      <c r="AU546" t="s">
        <v>1077</v>
      </c>
      <c r="AV546" t="s">
        <v>1082</v>
      </c>
      <c r="AW546" t="s">
        <v>1083</v>
      </c>
      <c r="AX546" s="65">
        <f t="shared" si="151"/>
        <v>1391.07</v>
      </c>
      <c r="AY546" s="65">
        <v>2862.47</v>
      </c>
      <c r="AZ546" s="106">
        <v>1373.1709138739434</v>
      </c>
      <c r="BA546" s="65">
        <f t="shared" si="139"/>
        <v>5626.7109138739434</v>
      </c>
      <c r="BB546" s="65">
        <f t="shared" si="140"/>
        <v>31696.319086126055</v>
      </c>
      <c r="BC546" s="65">
        <f t="shared" si="141"/>
        <v>0</v>
      </c>
      <c r="BD546" s="65">
        <f t="shared" si="142"/>
        <v>48862.899999999994</v>
      </c>
      <c r="BE546" s="65">
        <f t="shared" si="143"/>
        <v>31744.309999999998</v>
      </c>
      <c r="BF546" s="65">
        <f t="shared" si="144"/>
        <v>112303.52908612606</v>
      </c>
      <c r="BG546" s="66">
        <f t="shared" si="145"/>
        <v>803.8158448391348</v>
      </c>
      <c r="BH546" s="66">
        <f t="shared" si="146"/>
        <v>54.648826010562168</v>
      </c>
      <c r="BI546" s="66">
        <f t="shared" si="147"/>
        <v>0</v>
      </c>
      <c r="BJ546" s="66">
        <f t="shared" si="148"/>
        <v>84.246379310344821</v>
      </c>
      <c r="BK546" s="66">
        <f t="shared" si="149"/>
        <v>54.731568965517241</v>
      </c>
      <c r="BL546" s="66">
        <f t="shared" si="150"/>
        <v>193.62677428642425</v>
      </c>
      <c r="BM546" s="207">
        <f t="shared" si="152"/>
        <v>39861.979999999996</v>
      </c>
    </row>
    <row r="547" spans="1:65" x14ac:dyDescent="0.35">
      <c r="A547" s="1">
        <v>728</v>
      </c>
      <c r="B547">
        <v>67</v>
      </c>
      <c r="C547" t="s">
        <v>37</v>
      </c>
      <c r="D547" t="s">
        <v>1760</v>
      </c>
      <c r="E547" s="6" t="s">
        <v>1104</v>
      </c>
      <c r="F547" s="7" t="s">
        <v>1105</v>
      </c>
      <c r="G547" s="6">
        <v>-22.74</v>
      </c>
      <c r="H547" s="6">
        <v>-45.59</v>
      </c>
      <c r="I547" s="6">
        <v>1642</v>
      </c>
      <c r="J547" s="8">
        <v>3495.45982983364</v>
      </c>
      <c r="K547" t="s">
        <v>1166</v>
      </c>
      <c r="L547" t="s">
        <v>1062</v>
      </c>
      <c r="M547">
        <v>600</v>
      </c>
      <c r="N547">
        <v>600</v>
      </c>
      <c r="O547">
        <v>380.99</v>
      </c>
      <c r="P547">
        <v>11895.85</v>
      </c>
      <c r="Q547">
        <v>44998.77</v>
      </c>
      <c r="R547">
        <v>5265.2</v>
      </c>
      <c r="S547">
        <v>34606.78</v>
      </c>
      <c r="T547">
        <v>0</v>
      </c>
      <c r="U547">
        <v>4572.29</v>
      </c>
      <c r="V547">
        <v>0</v>
      </c>
      <c r="W547" s="181">
        <f t="shared" si="136"/>
        <v>16468.14</v>
      </c>
      <c r="X547" s="181">
        <f t="shared" si="137"/>
        <v>27.446899999999999</v>
      </c>
      <c r="Y547" s="174">
        <v>101719.88</v>
      </c>
      <c r="Z547" s="181">
        <f t="shared" si="138"/>
        <v>169.53313333333335</v>
      </c>
      <c r="AA547" s="174">
        <v>0.37454822007261512</v>
      </c>
      <c r="AB547" s="174">
        <v>11.694714936745889</v>
      </c>
      <c r="AC547" s="174">
        <v>44.237930677857648</v>
      </c>
      <c r="AD547" s="174">
        <v>5.1761759844781574</v>
      </c>
      <c r="AE547" s="174">
        <v>34.021648472255372</v>
      </c>
      <c r="AF547">
        <v>0</v>
      </c>
      <c r="AG547" s="106">
        <v>4.4949817085902968</v>
      </c>
      <c r="AH547" s="106">
        <v>0</v>
      </c>
      <c r="AI547" s="106">
        <v>100</v>
      </c>
      <c r="AJ547">
        <v>83.77</v>
      </c>
      <c r="AK547">
        <v>28.08</v>
      </c>
      <c r="AL547">
        <v>57.68</v>
      </c>
      <c r="AM547">
        <v>169.53</v>
      </c>
      <c r="AN547" t="s">
        <v>1063</v>
      </c>
      <c r="AO547">
        <v>23.601600000000001</v>
      </c>
      <c r="AP547">
        <v>8.33</v>
      </c>
      <c r="AQ547">
        <v>12.806699999999999</v>
      </c>
      <c r="AR547" t="s">
        <v>1072</v>
      </c>
      <c r="AS547" t="s">
        <v>1073</v>
      </c>
      <c r="AT547" t="s">
        <v>1075</v>
      </c>
      <c r="AU547" t="s">
        <v>1077</v>
      </c>
      <c r="AV547" t="s">
        <v>1082</v>
      </c>
      <c r="AW547" t="s">
        <v>1084</v>
      </c>
      <c r="AX547" s="65">
        <f t="shared" si="151"/>
        <v>1391.07</v>
      </c>
      <c r="AY547" s="65">
        <v>2862.47</v>
      </c>
      <c r="AZ547" s="106">
        <v>564.97200834602972</v>
      </c>
      <c r="BA547" s="65">
        <f t="shared" si="139"/>
        <v>4818.5120083460297</v>
      </c>
      <c r="BB547" s="65">
        <f t="shared" si="140"/>
        <v>15903.167991653969</v>
      </c>
      <c r="BC547" s="65">
        <f t="shared" si="141"/>
        <v>380.99</v>
      </c>
      <c r="BD547" s="65">
        <f t="shared" si="142"/>
        <v>48872.899999999994</v>
      </c>
      <c r="BE547" s="65">
        <f t="shared" si="143"/>
        <v>31744.309999999998</v>
      </c>
      <c r="BF547" s="65">
        <f t="shared" si="144"/>
        <v>96901.36799165397</v>
      </c>
      <c r="BG547" s="66">
        <f t="shared" si="145"/>
        <v>688.35885833514715</v>
      </c>
      <c r="BH547" s="66">
        <f t="shared" si="146"/>
        <v>27.419255158024082</v>
      </c>
      <c r="BI547" s="66">
        <f t="shared" si="147"/>
        <v>0.63498333333333334</v>
      </c>
      <c r="BJ547" s="66">
        <f t="shared" si="148"/>
        <v>84.263620689655156</v>
      </c>
      <c r="BK547" s="66">
        <f t="shared" si="149"/>
        <v>54.731568965517241</v>
      </c>
      <c r="BL547" s="66">
        <f t="shared" si="150"/>
        <v>167.07132412354133</v>
      </c>
      <c r="BM547" s="207">
        <f t="shared" si="152"/>
        <v>39871.979999999996</v>
      </c>
    </row>
    <row r="548" spans="1:65" x14ac:dyDescent="0.35">
      <c r="A548" s="1">
        <v>729</v>
      </c>
      <c r="B548">
        <v>67</v>
      </c>
      <c r="C548" t="s">
        <v>37</v>
      </c>
      <c r="D548" t="s">
        <v>1761</v>
      </c>
      <c r="E548" s="6" t="s">
        <v>1104</v>
      </c>
      <c r="F548" s="7" t="s">
        <v>1106</v>
      </c>
      <c r="G548" s="6">
        <v>-23.85</v>
      </c>
      <c r="H548" s="6">
        <v>-46.64</v>
      </c>
      <c r="I548" s="6">
        <v>792</v>
      </c>
      <c r="J548" s="8">
        <v>14172.2970393051</v>
      </c>
      <c r="K548" t="s">
        <v>1166</v>
      </c>
      <c r="L548" t="s">
        <v>1062</v>
      </c>
      <c r="M548">
        <v>600</v>
      </c>
      <c r="N548">
        <v>600</v>
      </c>
      <c r="O548">
        <v>92.15</v>
      </c>
      <c r="P548">
        <v>15738.98</v>
      </c>
      <c r="Q548">
        <v>44998.77</v>
      </c>
      <c r="R548">
        <v>5266.4</v>
      </c>
      <c r="S548">
        <v>34606.78</v>
      </c>
      <c r="T548">
        <v>0</v>
      </c>
      <c r="U548">
        <v>4572.29</v>
      </c>
      <c r="V548">
        <v>0</v>
      </c>
      <c r="W548" s="181">
        <f t="shared" si="136"/>
        <v>20311.27</v>
      </c>
      <c r="X548" s="181">
        <f t="shared" si="137"/>
        <v>33.852116666666667</v>
      </c>
      <c r="Y548" s="174">
        <v>105275.37</v>
      </c>
      <c r="Z548" s="181">
        <f t="shared" si="138"/>
        <v>175.45894999999999</v>
      </c>
      <c r="AA548" s="174">
        <v>8.7532344935002379E-2</v>
      </c>
      <c r="AB548" s="174">
        <v>14.950296541346759</v>
      </c>
      <c r="AC548" s="174">
        <v>42.743872569623839</v>
      </c>
      <c r="AD548" s="174">
        <v>5.0024996350048454</v>
      </c>
      <c r="AE548" s="174">
        <v>32.872627282145856</v>
      </c>
      <c r="AF548">
        <v>0</v>
      </c>
      <c r="AG548" s="106">
        <v>4.3431716269437004</v>
      </c>
      <c r="AH548" s="106">
        <v>0</v>
      </c>
      <c r="AI548" s="106">
        <v>100</v>
      </c>
      <c r="AJ548">
        <v>83.78</v>
      </c>
      <c r="AK548">
        <v>34.01</v>
      </c>
      <c r="AL548">
        <v>57.68</v>
      </c>
      <c r="AM548">
        <v>175.46</v>
      </c>
      <c r="AN548" t="s">
        <v>1064</v>
      </c>
      <c r="AO548">
        <v>23.601600000000001</v>
      </c>
      <c r="AP548">
        <v>8.33</v>
      </c>
      <c r="AQ548">
        <v>12.806699999999999</v>
      </c>
      <c r="AR548" t="s">
        <v>1072</v>
      </c>
      <c r="AS548" t="s">
        <v>1073</v>
      </c>
      <c r="AT548" t="s">
        <v>1075</v>
      </c>
      <c r="AU548" t="s">
        <v>1077</v>
      </c>
      <c r="AV548" t="s">
        <v>1082</v>
      </c>
      <c r="AW548" t="s">
        <v>1084</v>
      </c>
      <c r="AX548" s="65">
        <f t="shared" si="151"/>
        <v>1391.07</v>
      </c>
      <c r="AY548" s="65">
        <v>2862.47</v>
      </c>
      <c r="AZ548" s="106">
        <v>781.26712323447964</v>
      </c>
      <c r="BA548" s="65">
        <f t="shared" si="139"/>
        <v>5034.8071232344791</v>
      </c>
      <c r="BB548" s="65">
        <f t="shared" si="140"/>
        <v>19530.00287676552</v>
      </c>
      <c r="BC548" s="65">
        <f t="shared" si="141"/>
        <v>92.15</v>
      </c>
      <c r="BD548" s="65">
        <f t="shared" si="142"/>
        <v>48874.1</v>
      </c>
      <c r="BE548" s="65">
        <f t="shared" si="143"/>
        <v>31744.309999999998</v>
      </c>
      <c r="BF548" s="65">
        <f t="shared" si="144"/>
        <v>100240.56287676551</v>
      </c>
      <c r="BG548" s="66">
        <f t="shared" si="145"/>
        <v>719.25816046206842</v>
      </c>
      <c r="BH548" s="66">
        <f t="shared" si="146"/>
        <v>33.672418753043999</v>
      </c>
      <c r="BI548" s="66">
        <f t="shared" si="147"/>
        <v>0.15358333333333335</v>
      </c>
      <c r="BJ548" s="66">
        <f t="shared" si="148"/>
        <v>84.265689655172409</v>
      </c>
      <c r="BK548" s="66">
        <f t="shared" si="149"/>
        <v>54.731568965517241</v>
      </c>
      <c r="BL548" s="66">
        <f t="shared" si="150"/>
        <v>172.82855668407848</v>
      </c>
      <c r="BM548" s="207">
        <f t="shared" si="152"/>
        <v>39873.18</v>
      </c>
    </row>
    <row r="549" spans="1:65" x14ac:dyDescent="0.35">
      <c r="A549" s="1">
        <v>730</v>
      </c>
      <c r="B549">
        <v>67</v>
      </c>
      <c r="C549" t="s">
        <v>37</v>
      </c>
      <c r="D549" t="s">
        <v>1762</v>
      </c>
      <c r="E549" s="6" t="s">
        <v>1107</v>
      </c>
      <c r="F549" s="7" t="s">
        <v>1108</v>
      </c>
      <c r="G549" s="6">
        <v>-30.03</v>
      </c>
      <c r="H549" s="6">
        <v>-51.23</v>
      </c>
      <c r="I549" s="6">
        <v>47</v>
      </c>
      <c r="J549" s="8">
        <v>23954.0527728093</v>
      </c>
      <c r="K549" t="s">
        <v>1166</v>
      </c>
      <c r="L549" t="s">
        <v>1062</v>
      </c>
      <c r="M549">
        <v>600</v>
      </c>
      <c r="N549">
        <v>600</v>
      </c>
      <c r="O549">
        <v>159.44</v>
      </c>
      <c r="P549">
        <v>17072.2</v>
      </c>
      <c r="Q549">
        <v>44998.77</v>
      </c>
      <c r="R549">
        <v>5272.4</v>
      </c>
      <c r="S549">
        <v>34606.78</v>
      </c>
      <c r="T549">
        <v>0</v>
      </c>
      <c r="U549">
        <v>4572.29</v>
      </c>
      <c r="V549">
        <v>0</v>
      </c>
      <c r="W549" s="181">
        <f t="shared" si="136"/>
        <v>21644.49</v>
      </c>
      <c r="X549" s="181">
        <f t="shared" si="137"/>
        <v>36.074150000000003</v>
      </c>
      <c r="Y549" s="174">
        <v>106681.88</v>
      </c>
      <c r="Z549" s="181">
        <f t="shared" si="138"/>
        <v>177.80313333333334</v>
      </c>
      <c r="AA549" s="174">
        <v>0.14945368416829549</v>
      </c>
      <c r="AB549" s="174">
        <v>16.00290508566216</v>
      </c>
      <c r="AC549" s="174">
        <v>42.180330905304622</v>
      </c>
      <c r="AD549" s="174">
        <v>4.9421701229862087</v>
      </c>
      <c r="AE549" s="174">
        <v>32.439229604877603</v>
      </c>
      <c r="AF549">
        <v>0</v>
      </c>
      <c r="AG549" s="106">
        <v>4.2859105970011022</v>
      </c>
      <c r="AH549" s="106">
        <v>0</v>
      </c>
      <c r="AI549" s="106">
        <v>100</v>
      </c>
      <c r="AJ549">
        <v>83.79</v>
      </c>
      <c r="AK549">
        <v>36.340000000000003</v>
      </c>
      <c r="AL549">
        <v>57.68</v>
      </c>
      <c r="AM549">
        <v>177.8</v>
      </c>
      <c r="AN549" t="s">
        <v>1065</v>
      </c>
      <c r="AO549">
        <v>23.601600000000001</v>
      </c>
      <c r="AP549">
        <v>8.33</v>
      </c>
      <c r="AQ549">
        <v>12.806699999999999</v>
      </c>
      <c r="AR549" t="s">
        <v>1072</v>
      </c>
      <c r="AS549" t="s">
        <v>1073</v>
      </c>
      <c r="AT549" t="s">
        <v>1075</v>
      </c>
      <c r="AU549" t="s">
        <v>1077</v>
      </c>
      <c r="AV549" t="s">
        <v>1082</v>
      </c>
      <c r="AW549" t="s">
        <v>1084</v>
      </c>
      <c r="AX549" s="65">
        <f t="shared" si="151"/>
        <v>1391.07</v>
      </c>
      <c r="AY549" s="65">
        <v>2862.47</v>
      </c>
      <c r="AZ549" s="106">
        <v>871.70580634744363</v>
      </c>
      <c r="BA549" s="65">
        <f t="shared" si="139"/>
        <v>5125.2458063474432</v>
      </c>
      <c r="BB549" s="65">
        <f t="shared" si="140"/>
        <v>20772.784193652558</v>
      </c>
      <c r="BC549" s="65">
        <f t="shared" si="141"/>
        <v>159.44</v>
      </c>
      <c r="BD549" s="65">
        <f t="shared" si="142"/>
        <v>48880.1</v>
      </c>
      <c r="BE549" s="65">
        <f t="shared" si="143"/>
        <v>31744.309999999998</v>
      </c>
      <c r="BF549" s="65">
        <f t="shared" si="144"/>
        <v>101556.63419365256</v>
      </c>
      <c r="BG549" s="66">
        <f t="shared" si="145"/>
        <v>732.17797233534907</v>
      </c>
      <c r="BH549" s="66">
        <f t="shared" si="146"/>
        <v>35.815145161469928</v>
      </c>
      <c r="BI549" s="66">
        <f t="shared" si="147"/>
        <v>0.26573333333333332</v>
      </c>
      <c r="BJ549" s="66">
        <f t="shared" si="148"/>
        <v>84.276034482758618</v>
      </c>
      <c r="BK549" s="66">
        <f t="shared" si="149"/>
        <v>54.731568965517241</v>
      </c>
      <c r="BL549" s="66">
        <f t="shared" si="150"/>
        <v>175.09764516146993</v>
      </c>
      <c r="BM549" s="207">
        <f t="shared" si="152"/>
        <v>39879.18</v>
      </c>
    </row>
    <row r="550" spans="1:65" x14ac:dyDescent="0.35">
      <c r="A550" s="1">
        <v>731</v>
      </c>
      <c r="B550">
        <v>67</v>
      </c>
      <c r="C550" t="s">
        <v>37</v>
      </c>
      <c r="D550" t="s">
        <v>1763</v>
      </c>
      <c r="E550" s="6" t="s">
        <v>1109</v>
      </c>
      <c r="F550" s="7" t="s">
        <v>1110</v>
      </c>
      <c r="G550" s="6">
        <v>-15.37</v>
      </c>
      <c r="H550" s="6">
        <v>-48.78</v>
      </c>
      <c r="I550" s="6">
        <v>770</v>
      </c>
      <c r="J550" s="8">
        <v>31081.371963744201</v>
      </c>
      <c r="K550" t="s">
        <v>1166</v>
      </c>
      <c r="L550" t="s">
        <v>1062</v>
      </c>
      <c r="M550">
        <v>600</v>
      </c>
      <c r="N550">
        <v>600</v>
      </c>
      <c r="O550">
        <v>6.48</v>
      </c>
      <c r="P550">
        <v>22526.19</v>
      </c>
      <c r="Q550">
        <v>44998.77</v>
      </c>
      <c r="R550">
        <v>5266.4</v>
      </c>
      <c r="S550">
        <v>34606.78</v>
      </c>
      <c r="T550">
        <v>0</v>
      </c>
      <c r="U550">
        <v>4572.29</v>
      </c>
      <c r="V550">
        <v>0</v>
      </c>
      <c r="W550" s="181">
        <f t="shared" si="136"/>
        <v>27098.48</v>
      </c>
      <c r="X550" s="181">
        <f t="shared" si="137"/>
        <v>45.164133333333332</v>
      </c>
      <c r="Y550" s="174">
        <v>111976.91</v>
      </c>
      <c r="Z550" s="181">
        <f t="shared" si="138"/>
        <v>186.62818333333334</v>
      </c>
      <c r="AA550" s="174">
        <v>5.7869073186606066E-3</v>
      </c>
      <c r="AB550" s="174">
        <v>20.116816940206689</v>
      </c>
      <c r="AC550" s="174">
        <v>40.185757938846493</v>
      </c>
      <c r="AD550" s="174">
        <v>4.7031124541657734</v>
      </c>
      <c r="AE550" s="174">
        <v>30.905282169332938</v>
      </c>
      <c r="AF550">
        <v>0</v>
      </c>
      <c r="AG550" s="106">
        <v>4.0832435901294293</v>
      </c>
      <c r="AH550" s="106">
        <v>0</v>
      </c>
      <c r="AI550" s="106">
        <v>100</v>
      </c>
      <c r="AJ550">
        <v>83.78</v>
      </c>
      <c r="AK550">
        <v>45.17</v>
      </c>
      <c r="AL550">
        <v>57.68</v>
      </c>
      <c r="AM550">
        <v>186.63</v>
      </c>
      <c r="AN550" t="s">
        <v>1066</v>
      </c>
      <c r="AO550">
        <v>23.601600000000001</v>
      </c>
      <c r="AP550">
        <v>8.33</v>
      </c>
      <c r="AQ550">
        <v>12.806699999999999</v>
      </c>
      <c r="AR550" t="s">
        <v>1072</v>
      </c>
      <c r="AS550" t="s">
        <v>1073</v>
      </c>
      <c r="AT550" t="s">
        <v>1075</v>
      </c>
      <c r="AU550" t="s">
        <v>1077</v>
      </c>
      <c r="AV550" t="s">
        <v>1082</v>
      </c>
      <c r="AW550" t="s">
        <v>1084</v>
      </c>
      <c r="AX550" s="65">
        <f t="shared" si="151"/>
        <v>1391.07</v>
      </c>
      <c r="AY550" s="65">
        <v>2862.47</v>
      </c>
      <c r="AZ550" s="106">
        <v>1161.6664388861132</v>
      </c>
      <c r="BA550" s="65">
        <f t="shared" si="139"/>
        <v>5415.2064388861127</v>
      </c>
      <c r="BB550" s="65">
        <f t="shared" si="140"/>
        <v>25936.813561113886</v>
      </c>
      <c r="BC550" s="65">
        <f t="shared" si="141"/>
        <v>6.48</v>
      </c>
      <c r="BD550" s="65">
        <f t="shared" si="142"/>
        <v>48874.1</v>
      </c>
      <c r="BE550" s="65">
        <f t="shared" si="143"/>
        <v>31744.309999999998</v>
      </c>
      <c r="BF550" s="65">
        <f t="shared" si="144"/>
        <v>106561.70356111389</v>
      </c>
      <c r="BG550" s="66">
        <f t="shared" si="145"/>
        <v>773.60091984087319</v>
      </c>
      <c r="BH550" s="66">
        <f t="shared" si="146"/>
        <v>44.718644070886008</v>
      </c>
      <c r="BI550" s="66">
        <f t="shared" si="147"/>
        <v>1.0800000000000001E-2</v>
      </c>
      <c r="BJ550" s="66">
        <f t="shared" si="148"/>
        <v>84.265689655172409</v>
      </c>
      <c r="BK550" s="66">
        <f t="shared" si="149"/>
        <v>54.731568965517241</v>
      </c>
      <c r="BL550" s="66">
        <f t="shared" si="150"/>
        <v>183.72707510536875</v>
      </c>
      <c r="BM550" s="207">
        <f t="shared" si="152"/>
        <v>39873.18</v>
      </c>
    </row>
    <row r="551" spans="1:65" x14ac:dyDescent="0.35">
      <c r="A551" s="1">
        <v>732</v>
      </c>
      <c r="B551">
        <v>67</v>
      </c>
      <c r="C551" t="s">
        <v>37</v>
      </c>
      <c r="D551" t="s">
        <v>1764</v>
      </c>
      <c r="E551" s="6" t="s">
        <v>1111</v>
      </c>
      <c r="F551" s="7" t="s">
        <v>1112</v>
      </c>
      <c r="G551" s="6">
        <v>-22.86</v>
      </c>
      <c r="H551" s="6">
        <v>-43.41</v>
      </c>
      <c r="I551" s="6">
        <v>45</v>
      </c>
      <c r="J551" s="8">
        <v>45016.2336447989</v>
      </c>
      <c r="K551" t="s">
        <v>1166</v>
      </c>
      <c r="L551" t="s">
        <v>1062</v>
      </c>
      <c r="M551">
        <v>600</v>
      </c>
      <c r="N551">
        <v>600</v>
      </c>
      <c r="O551">
        <v>0</v>
      </c>
      <c r="P551">
        <v>22006.67</v>
      </c>
      <c r="Q551">
        <v>44998.77</v>
      </c>
      <c r="R551">
        <v>5262.4</v>
      </c>
      <c r="S551">
        <v>34606.78</v>
      </c>
      <c r="T551">
        <v>0</v>
      </c>
      <c r="U551">
        <v>4572.29</v>
      </c>
      <c r="V551">
        <v>0</v>
      </c>
      <c r="W551" s="181">
        <f t="shared" si="136"/>
        <v>26578.959999999999</v>
      </c>
      <c r="X551" s="181">
        <f t="shared" si="137"/>
        <v>44.298266666666663</v>
      </c>
      <c r="Y551" s="174">
        <v>111446.9</v>
      </c>
      <c r="Z551" s="181">
        <f t="shared" si="138"/>
        <v>185.74483333333333</v>
      </c>
      <c r="AA551" s="174">
        <v>0</v>
      </c>
      <c r="AB551" s="174">
        <v>19.746327623289659</v>
      </c>
      <c r="AC551" s="174">
        <v>40.376870060988693</v>
      </c>
      <c r="AD551" s="174">
        <v>4.7218899763026156</v>
      </c>
      <c r="AE551" s="174">
        <v>31.052258968172289</v>
      </c>
      <c r="AF551">
        <v>0</v>
      </c>
      <c r="AG551" s="106">
        <v>4.1026623441298051</v>
      </c>
      <c r="AH551" s="106">
        <v>0</v>
      </c>
      <c r="AI551" s="106">
        <v>100</v>
      </c>
      <c r="AJ551">
        <v>83.77</v>
      </c>
      <c r="AK551">
        <v>44.3</v>
      </c>
      <c r="AL551">
        <v>57.68</v>
      </c>
      <c r="AM551">
        <v>185.74</v>
      </c>
      <c r="AN551" t="s">
        <v>1067</v>
      </c>
      <c r="AO551">
        <v>23.601600000000001</v>
      </c>
      <c r="AP551">
        <v>8.33</v>
      </c>
      <c r="AQ551">
        <v>12.806699999999999</v>
      </c>
      <c r="AR551" t="s">
        <v>1072</v>
      </c>
      <c r="AS551" t="s">
        <v>1073</v>
      </c>
      <c r="AT551" t="s">
        <v>1075</v>
      </c>
      <c r="AU551" t="s">
        <v>1077</v>
      </c>
      <c r="AV551" t="s">
        <v>1082</v>
      </c>
      <c r="AW551" t="s">
        <v>1084</v>
      </c>
      <c r="AX551" s="65">
        <f t="shared" si="151"/>
        <v>1391.07</v>
      </c>
      <c r="AY551" s="65">
        <v>2862.47</v>
      </c>
      <c r="AZ551" s="106">
        <v>1178.2561013074046</v>
      </c>
      <c r="BA551" s="65">
        <f t="shared" si="139"/>
        <v>5431.7961013074037</v>
      </c>
      <c r="BB551" s="65">
        <f t="shared" si="140"/>
        <v>25400.703898692595</v>
      </c>
      <c r="BC551" s="65">
        <f t="shared" si="141"/>
        <v>0</v>
      </c>
      <c r="BD551" s="65">
        <f t="shared" si="142"/>
        <v>48870.1</v>
      </c>
      <c r="BE551" s="65">
        <f t="shared" si="143"/>
        <v>31744.309999999998</v>
      </c>
      <c r="BF551" s="65">
        <f t="shared" si="144"/>
        <v>106015.10389869259</v>
      </c>
      <c r="BG551" s="66">
        <f t="shared" si="145"/>
        <v>775.97087161534341</v>
      </c>
      <c r="BH551" s="66">
        <f t="shared" si="146"/>
        <v>43.794317066711372</v>
      </c>
      <c r="BI551" s="66">
        <f t="shared" si="147"/>
        <v>0</v>
      </c>
      <c r="BJ551" s="66">
        <f t="shared" si="148"/>
        <v>84.258793103448269</v>
      </c>
      <c r="BK551" s="66">
        <f t="shared" si="149"/>
        <v>54.731568965517241</v>
      </c>
      <c r="BL551" s="66">
        <f t="shared" si="150"/>
        <v>182.78466189429756</v>
      </c>
      <c r="BM551" s="207">
        <f t="shared" si="152"/>
        <v>39869.18</v>
      </c>
    </row>
    <row r="552" spans="1:65" x14ac:dyDescent="0.35">
      <c r="A552" s="1">
        <v>733</v>
      </c>
      <c r="B552">
        <v>67</v>
      </c>
      <c r="C552" t="s">
        <v>37</v>
      </c>
      <c r="D552" t="s">
        <v>1765</v>
      </c>
      <c r="E552" s="6" t="s">
        <v>1113</v>
      </c>
      <c r="F552" s="7" t="s">
        <v>1114</v>
      </c>
      <c r="G552" s="6">
        <v>-20.32</v>
      </c>
      <c r="H552" s="6">
        <v>-40.340000000000003</v>
      </c>
      <c r="I552" s="6">
        <v>9</v>
      </c>
      <c r="J552" s="8">
        <v>54061.366139626101</v>
      </c>
      <c r="K552" t="s">
        <v>1166</v>
      </c>
      <c r="L552" t="s">
        <v>1062</v>
      </c>
      <c r="M552">
        <v>600</v>
      </c>
      <c r="N552">
        <v>600</v>
      </c>
      <c r="O552">
        <v>0</v>
      </c>
      <c r="P552">
        <v>23469.82</v>
      </c>
      <c r="Q552">
        <v>44998.77</v>
      </c>
      <c r="R552">
        <v>5264.2</v>
      </c>
      <c r="S552">
        <v>34606.78</v>
      </c>
      <c r="T552">
        <v>0</v>
      </c>
      <c r="U552">
        <v>4572.29</v>
      </c>
      <c r="V552">
        <v>0</v>
      </c>
      <c r="W552" s="181">
        <f t="shared" si="136"/>
        <v>28042.11</v>
      </c>
      <c r="X552" s="181">
        <f t="shared" si="137"/>
        <v>46.736850000000004</v>
      </c>
      <c r="Y552" s="174">
        <v>112911.86</v>
      </c>
      <c r="Z552" s="181">
        <f t="shared" si="138"/>
        <v>188.18643333333333</v>
      </c>
      <c r="AA552" s="174">
        <v>0</v>
      </c>
      <c r="AB552" s="174">
        <v>20.785965265296309</v>
      </c>
      <c r="AC552" s="174">
        <v>39.853005698427069</v>
      </c>
      <c r="AD552" s="174">
        <v>4.6622206028666957</v>
      </c>
      <c r="AE552" s="174">
        <v>30.64937553946946</v>
      </c>
      <c r="AF552">
        <v>0</v>
      </c>
      <c r="AG552" s="106">
        <v>4.0494328939404589</v>
      </c>
      <c r="AH552" s="106">
        <v>0</v>
      </c>
      <c r="AI552" s="106">
        <v>100</v>
      </c>
      <c r="AJ552">
        <v>83.77</v>
      </c>
      <c r="AK552">
        <v>46.74</v>
      </c>
      <c r="AL552">
        <v>57.68</v>
      </c>
      <c r="AM552">
        <v>188.19</v>
      </c>
      <c r="AN552" t="s">
        <v>1068</v>
      </c>
      <c r="AO552">
        <v>23.601600000000001</v>
      </c>
      <c r="AP552">
        <v>8.33</v>
      </c>
      <c r="AQ552">
        <v>12.806699999999999</v>
      </c>
      <c r="AR552" t="s">
        <v>1072</v>
      </c>
      <c r="AS552" t="s">
        <v>1073</v>
      </c>
      <c r="AT552" t="s">
        <v>1075</v>
      </c>
      <c r="AU552" t="s">
        <v>1077</v>
      </c>
      <c r="AV552" t="s">
        <v>1082</v>
      </c>
      <c r="AW552" t="s">
        <v>1084</v>
      </c>
      <c r="AX552" s="65">
        <f t="shared" si="151"/>
        <v>1391.07</v>
      </c>
      <c r="AY552" s="65">
        <v>2862.47</v>
      </c>
      <c r="AZ552" s="106">
        <v>1275.4387453620657</v>
      </c>
      <c r="BA552" s="65">
        <f t="shared" si="139"/>
        <v>5528.9787453620647</v>
      </c>
      <c r="BB552" s="65">
        <f t="shared" si="140"/>
        <v>26766.671254637935</v>
      </c>
      <c r="BC552" s="65">
        <f t="shared" si="141"/>
        <v>0</v>
      </c>
      <c r="BD552" s="65">
        <f t="shared" si="142"/>
        <v>48871.899999999994</v>
      </c>
      <c r="BE552" s="65">
        <f t="shared" si="143"/>
        <v>31744.309999999998</v>
      </c>
      <c r="BF552" s="65">
        <f t="shared" si="144"/>
        <v>107382.88125463793</v>
      </c>
      <c r="BG552" s="66">
        <f t="shared" si="145"/>
        <v>789.85410648029494</v>
      </c>
      <c r="BH552" s="66">
        <f t="shared" si="146"/>
        <v>46.149433197651611</v>
      </c>
      <c r="BI552" s="66">
        <f t="shared" si="147"/>
        <v>0</v>
      </c>
      <c r="BJ552" s="66">
        <f t="shared" si="148"/>
        <v>84.261896551724135</v>
      </c>
      <c r="BK552" s="66">
        <f t="shared" si="149"/>
        <v>54.731568965517241</v>
      </c>
      <c r="BL552" s="66">
        <f t="shared" si="150"/>
        <v>185.14289871489299</v>
      </c>
      <c r="BM552" s="207">
        <f t="shared" si="152"/>
        <v>39870.979999999996</v>
      </c>
    </row>
    <row r="553" spans="1:65" x14ac:dyDescent="0.35">
      <c r="A553" s="1">
        <v>734</v>
      </c>
      <c r="B553">
        <v>67</v>
      </c>
      <c r="C553" t="s">
        <v>37</v>
      </c>
      <c r="D553" t="s">
        <v>1766</v>
      </c>
      <c r="E553" s="6" t="s">
        <v>1115</v>
      </c>
      <c r="F553" s="7" t="s">
        <v>1116</v>
      </c>
      <c r="G553" s="6">
        <v>-8.0500000000000007</v>
      </c>
      <c r="H553" s="6">
        <v>-34.880000000000003</v>
      </c>
      <c r="I553" s="6">
        <v>10</v>
      </c>
      <c r="J553" s="8">
        <v>63550.072249703</v>
      </c>
      <c r="K553" t="s">
        <v>1166</v>
      </c>
      <c r="L553" t="s">
        <v>1062</v>
      </c>
      <c r="M553">
        <v>600</v>
      </c>
      <c r="N553">
        <v>600</v>
      </c>
      <c r="O553">
        <v>0</v>
      </c>
      <c r="P553">
        <v>26746.87</v>
      </c>
      <c r="Q553">
        <v>44998.77</v>
      </c>
      <c r="R553">
        <v>5250.2</v>
      </c>
      <c r="S553">
        <v>34606.78</v>
      </c>
      <c r="T553">
        <v>0</v>
      </c>
      <c r="U553">
        <v>4572.29</v>
      </c>
      <c r="V553">
        <v>0</v>
      </c>
      <c r="W553" s="181">
        <f t="shared" si="136"/>
        <v>31319.16</v>
      </c>
      <c r="X553" s="181">
        <f t="shared" si="137"/>
        <v>52.198599999999999</v>
      </c>
      <c r="Y553" s="174">
        <v>116174.91</v>
      </c>
      <c r="Z553" s="181">
        <f t="shared" si="138"/>
        <v>193.62485000000001</v>
      </c>
      <c r="AA553" s="174">
        <v>0</v>
      </c>
      <c r="AB553" s="174">
        <v>23.022931543480428</v>
      </c>
      <c r="AC553" s="174">
        <v>38.73363878655038</v>
      </c>
      <c r="AD553" s="174">
        <v>4.5192201999553951</v>
      </c>
      <c r="AE553" s="174">
        <v>29.788514576856571</v>
      </c>
      <c r="AF553">
        <v>0</v>
      </c>
      <c r="AG553" s="106">
        <v>3.9356948931572231</v>
      </c>
      <c r="AH553" s="106">
        <v>0</v>
      </c>
      <c r="AI553" s="106">
        <v>100</v>
      </c>
      <c r="AJ553">
        <v>83.75</v>
      </c>
      <c r="AK553">
        <v>52.2</v>
      </c>
      <c r="AL553">
        <v>57.68</v>
      </c>
      <c r="AM553">
        <v>193.62</v>
      </c>
      <c r="AN553" t="s">
        <v>1069</v>
      </c>
      <c r="AO553">
        <v>23.601600000000001</v>
      </c>
      <c r="AP553">
        <v>8.33</v>
      </c>
      <c r="AQ553">
        <v>12.806699999999999</v>
      </c>
      <c r="AR553" t="s">
        <v>1072</v>
      </c>
      <c r="AS553" t="s">
        <v>1073</v>
      </c>
      <c r="AT553" t="s">
        <v>1075</v>
      </c>
      <c r="AU553" t="s">
        <v>1077</v>
      </c>
      <c r="AV553" t="s">
        <v>1082</v>
      </c>
      <c r="AW553" t="s">
        <v>1084</v>
      </c>
      <c r="AX553" s="65">
        <f t="shared" si="151"/>
        <v>1391.07</v>
      </c>
      <c r="AY553" s="65">
        <v>2862.47</v>
      </c>
      <c r="AZ553" s="106">
        <v>1437.590994113099</v>
      </c>
      <c r="BA553" s="65">
        <f t="shared" si="139"/>
        <v>5691.1309941130985</v>
      </c>
      <c r="BB553" s="65">
        <f t="shared" si="140"/>
        <v>29881.5690058869</v>
      </c>
      <c r="BC553" s="65">
        <f t="shared" si="141"/>
        <v>0</v>
      </c>
      <c r="BD553" s="65">
        <f t="shared" si="142"/>
        <v>48857.899999999994</v>
      </c>
      <c r="BE553" s="65">
        <f t="shared" si="143"/>
        <v>31744.309999999998</v>
      </c>
      <c r="BF553" s="65">
        <f t="shared" si="144"/>
        <v>110483.7790058869</v>
      </c>
      <c r="BG553" s="66">
        <f t="shared" si="145"/>
        <v>813.01871344472841</v>
      </c>
      <c r="BH553" s="66">
        <f t="shared" si="146"/>
        <v>51.519946561873965</v>
      </c>
      <c r="BI553" s="66">
        <f t="shared" si="147"/>
        <v>0</v>
      </c>
      <c r="BJ553" s="66">
        <f t="shared" si="148"/>
        <v>84.237758620689647</v>
      </c>
      <c r="BK553" s="66">
        <f t="shared" si="149"/>
        <v>54.731568965517241</v>
      </c>
      <c r="BL553" s="66">
        <f t="shared" si="150"/>
        <v>190.48927414808085</v>
      </c>
      <c r="BM553" s="207">
        <f t="shared" si="152"/>
        <v>39856.979999999996</v>
      </c>
    </row>
    <row r="554" spans="1:65" x14ac:dyDescent="0.35">
      <c r="A554" s="1">
        <v>735</v>
      </c>
      <c r="B554">
        <v>67</v>
      </c>
      <c r="C554" t="s">
        <v>37</v>
      </c>
      <c r="D554" t="s">
        <v>1767</v>
      </c>
      <c r="E554" s="6" t="s">
        <v>1117</v>
      </c>
      <c r="F554" s="7" t="s">
        <v>1118</v>
      </c>
      <c r="G554" s="6">
        <v>-3.8</v>
      </c>
      <c r="H554" s="6">
        <v>-38.53</v>
      </c>
      <c r="I554" s="6">
        <v>41</v>
      </c>
      <c r="J554" s="8">
        <v>71394.000753582499</v>
      </c>
      <c r="K554" t="s">
        <v>1166</v>
      </c>
      <c r="L554" t="s">
        <v>1062</v>
      </c>
      <c r="M554">
        <v>600</v>
      </c>
      <c r="N554">
        <v>600</v>
      </c>
      <c r="O554">
        <v>0</v>
      </c>
      <c r="P554">
        <v>25356.400000000001</v>
      </c>
      <c r="Q554">
        <v>44998.77</v>
      </c>
      <c r="R554">
        <v>5255.2</v>
      </c>
      <c r="S554">
        <v>34606.78</v>
      </c>
      <c r="T554">
        <v>0</v>
      </c>
      <c r="U554">
        <v>4572.29</v>
      </c>
      <c r="V554">
        <v>0</v>
      </c>
      <c r="W554" s="181">
        <f t="shared" si="136"/>
        <v>29928.690000000002</v>
      </c>
      <c r="X554" s="181">
        <f t="shared" si="137"/>
        <v>49.881150000000005</v>
      </c>
      <c r="Y554" s="174">
        <v>114789.44</v>
      </c>
      <c r="Z554" s="181">
        <f t="shared" si="138"/>
        <v>191.31573333333333</v>
      </c>
      <c r="AA554" s="174">
        <v>0</v>
      </c>
      <c r="AB554" s="174">
        <v>22.08948837105574</v>
      </c>
      <c r="AC554" s="174">
        <v>39.201140801801976</v>
      </c>
      <c r="AD554" s="174">
        <v>4.5781214718008902</v>
      </c>
      <c r="AE554" s="174">
        <v>30.14805194624174</v>
      </c>
      <c r="AF554">
        <v>0</v>
      </c>
      <c r="AG554" s="106">
        <v>3.983197409099652</v>
      </c>
      <c r="AH554" s="106">
        <v>0</v>
      </c>
      <c r="AI554" s="106">
        <v>100</v>
      </c>
      <c r="AJ554">
        <v>83.76</v>
      </c>
      <c r="AK554">
        <v>49.88</v>
      </c>
      <c r="AL554">
        <v>57.68</v>
      </c>
      <c r="AM554">
        <v>191.32</v>
      </c>
      <c r="AN554" t="s">
        <v>1070</v>
      </c>
      <c r="AO554">
        <v>23.601600000000001</v>
      </c>
      <c r="AP554">
        <v>8.33</v>
      </c>
      <c r="AQ554">
        <v>12.806699999999999</v>
      </c>
      <c r="AR554" t="s">
        <v>1072</v>
      </c>
      <c r="AS554" t="s">
        <v>1073</v>
      </c>
      <c r="AT554" t="s">
        <v>1075</v>
      </c>
      <c r="AU554" t="s">
        <v>1077</v>
      </c>
      <c r="AV554" t="s">
        <v>1082</v>
      </c>
      <c r="AW554" t="s">
        <v>1084</v>
      </c>
      <c r="AX554" s="65">
        <f t="shared" si="151"/>
        <v>1391.07</v>
      </c>
      <c r="AY554" s="65">
        <v>2862.47</v>
      </c>
      <c r="AZ554" s="106">
        <v>1370.4010125364407</v>
      </c>
      <c r="BA554" s="65">
        <f t="shared" si="139"/>
        <v>5623.9410125364411</v>
      </c>
      <c r="BB554" s="65">
        <f t="shared" si="140"/>
        <v>28558.288987463562</v>
      </c>
      <c r="BC554" s="65">
        <f t="shared" si="141"/>
        <v>0</v>
      </c>
      <c r="BD554" s="65">
        <f t="shared" si="142"/>
        <v>48862.899999999994</v>
      </c>
      <c r="BE554" s="65">
        <f t="shared" si="143"/>
        <v>31744.309999999998</v>
      </c>
      <c r="BF554" s="65">
        <f t="shared" si="144"/>
        <v>109165.49898746356</v>
      </c>
      <c r="BG554" s="66">
        <f t="shared" si="145"/>
        <v>803.420144648063</v>
      </c>
      <c r="BH554" s="66">
        <f t="shared" si="146"/>
        <v>49.238429288730281</v>
      </c>
      <c r="BI554" s="66">
        <f t="shared" si="147"/>
        <v>0</v>
      </c>
      <c r="BJ554" s="66">
        <f t="shared" si="148"/>
        <v>84.246379310344821</v>
      </c>
      <c r="BK554" s="66">
        <f t="shared" si="149"/>
        <v>54.731568965517241</v>
      </c>
      <c r="BL554" s="66">
        <f t="shared" si="150"/>
        <v>188.21637756459236</v>
      </c>
      <c r="BM554" s="207">
        <f t="shared" si="152"/>
        <v>39861.979999999996</v>
      </c>
    </row>
    <row r="555" spans="1:65" x14ac:dyDescent="0.35">
      <c r="A555" s="1">
        <v>736</v>
      </c>
      <c r="B555">
        <v>68</v>
      </c>
      <c r="C555" t="s">
        <v>37</v>
      </c>
      <c r="D555" t="s">
        <v>1768</v>
      </c>
      <c r="E555" s="6" t="s">
        <v>1104</v>
      </c>
      <c r="F555" s="7" t="s">
        <v>1105</v>
      </c>
      <c r="G555" s="6">
        <v>-22.74</v>
      </c>
      <c r="H555" s="6">
        <v>-45.59</v>
      </c>
      <c r="I555" s="6">
        <v>1642</v>
      </c>
      <c r="J555" s="8">
        <v>3495.45982983364</v>
      </c>
      <c r="K555" t="s">
        <v>1166</v>
      </c>
      <c r="L555" t="s">
        <v>1062</v>
      </c>
      <c r="M555">
        <v>600</v>
      </c>
      <c r="N555">
        <v>600</v>
      </c>
      <c r="O555">
        <v>622.05999999999995</v>
      </c>
      <c r="P555">
        <v>10551.56</v>
      </c>
      <c r="Q555">
        <v>44998.77</v>
      </c>
      <c r="R555">
        <v>5265.2</v>
      </c>
      <c r="S555">
        <v>34606.78</v>
      </c>
      <c r="T555">
        <v>0</v>
      </c>
      <c r="U555">
        <v>4744.55</v>
      </c>
      <c r="V555">
        <v>0</v>
      </c>
      <c r="W555" s="181">
        <f t="shared" si="136"/>
        <v>15296.11</v>
      </c>
      <c r="X555" s="181">
        <f t="shared" si="137"/>
        <v>25.493516666666668</v>
      </c>
      <c r="Y555" s="174">
        <v>100788.92</v>
      </c>
      <c r="Z555" s="181">
        <f t="shared" si="138"/>
        <v>167.98153333333332</v>
      </c>
      <c r="AA555" s="174">
        <v>0.61719085788398165</v>
      </c>
      <c r="AB555" s="174">
        <v>10.468968215950721</v>
      </c>
      <c r="AC555" s="174">
        <v>44.646544481278298</v>
      </c>
      <c r="AD555" s="174">
        <v>5.2239869223720223</v>
      </c>
      <c r="AE555" s="174">
        <v>34.335897239498152</v>
      </c>
      <c r="AF555">
        <v>0</v>
      </c>
      <c r="AG555" s="106">
        <v>4.7074122830168239</v>
      </c>
      <c r="AH555" s="106">
        <v>0</v>
      </c>
      <c r="AI555" s="106">
        <v>100</v>
      </c>
      <c r="AJ555">
        <v>83.77</v>
      </c>
      <c r="AK555">
        <v>26.53</v>
      </c>
      <c r="AL555">
        <v>57.68</v>
      </c>
      <c r="AM555">
        <v>167.98</v>
      </c>
      <c r="AN555" t="s">
        <v>1063</v>
      </c>
      <c r="AO555">
        <v>23.601600000000001</v>
      </c>
      <c r="AP555">
        <v>8.33</v>
      </c>
      <c r="AQ555">
        <v>12.806699999999999</v>
      </c>
      <c r="AR555" t="s">
        <v>1072</v>
      </c>
      <c r="AS555" t="s">
        <v>1073</v>
      </c>
      <c r="AT555" t="s">
        <v>1075</v>
      </c>
      <c r="AU555" t="s">
        <v>1077</v>
      </c>
      <c r="AV555" t="s">
        <v>1080</v>
      </c>
      <c r="AW555" t="s">
        <v>1083</v>
      </c>
      <c r="AX555" s="65">
        <f t="shared" si="151"/>
        <v>1391.07</v>
      </c>
      <c r="AY555" s="65">
        <v>2862.47</v>
      </c>
      <c r="AZ555" s="106">
        <v>563.73541624496033</v>
      </c>
      <c r="BA555" s="65">
        <f t="shared" si="139"/>
        <v>4817.2754162449601</v>
      </c>
      <c r="BB555" s="65">
        <f t="shared" si="140"/>
        <v>14732.37458375504</v>
      </c>
      <c r="BC555" s="65">
        <f t="shared" si="141"/>
        <v>622.05999999999995</v>
      </c>
      <c r="BD555" s="65">
        <f t="shared" si="142"/>
        <v>48872.899999999994</v>
      </c>
      <c r="BE555" s="65">
        <f t="shared" si="143"/>
        <v>31744.309999999998</v>
      </c>
      <c r="BF555" s="65">
        <f t="shared" si="144"/>
        <v>95971.644583755042</v>
      </c>
      <c r="BG555" s="66">
        <f t="shared" si="145"/>
        <v>688.1822023207086</v>
      </c>
      <c r="BH555" s="66">
        <f t="shared" si="146"/>
        <v>25.400645834060413</v>
      </c>
      <c r="BI555" s="66">
        <f t="shared" si="147"/>
        <v>1.0367666666666666</v>
      </c>
      <c r="BJ555" s="66">
        <f t="shared" si="148"/>
        <v>84.263620689655156</v>
      </c>
      <c r="BK555" s="66">
        <f t="shared" si="149"/>
        <v>54.731568965517241</v>
      </c>
      <c r="BL555" s="66">
        <f t="shared" si="150"/>
        <v>165.46835273061214</v>
      </c>
      <c r="BM555" s="207">
        <f t="shared" si="152"/>
        <v>39871.979999999996</v>
      </c>
    </row>
    <row r="556" spans="1:65" x14ac:dyDescent="0.35">
      <c r="A556" s="1">
        <v>737</v>
      </c>
      <c r="B556">
        <v>68</v>
      </c>
      <c r="C556" t="s">
        <v>37</v>
      </c>
      <c r="D556" t="s">
        <v>1769</v>
      </c>
      <c r="E556" s="6" t="s">
        <v>1104</v>
      </c>
      <c r="F556" s="7" t="s">
        <v>1106</v>
      </c>
      <c r="G556" s="6">
        <v>-23.85</v>
      </c>
      <c r="H556" s="6">
        <v>-46.64</v>
      </c>
      <c r="I556" s="6">
        <v>792</v>
      </c>
      <c r="J556" s="8">
        <v>14172.2970393051</v>
      </c>
      <c r="K556" t="s">
        <v>1166</v>
      </c>
      <c r="L556" t="s">
        <v>1062</v>
      </c>
      <c r="M556">
        <v>600</v>
      </c>
      <c r="N556">
        <v>600</v>
      </c>
      <c r="O556">
        <v>178.48</v>
      </c>
      <c r="P556">
        <v>14711.09</v>
      </c>
      <c r="Q556">
        <v>44998.77</v>
      </c>
      <c r="R556">
        <v>5266.4</v>
      </c>
      <c r="S556">
        <v>34606.78</v>
      </c>
      <c r="T556">
        <v>0</v>
      </c>
      <c r="U556">
        <v>4744.55</v>
      </c>
      <c r="V556">
        <v>0</v>
      </c>
      <c r="W556" s="181">
        <f t="shared" si="136"/>
        <v>19455.64</v>
      </c>
      <c r="X556" s="181">
        <f t="shared" si="137"/>
        <v>32.426066666666664</v>
      </c>
      <c r="Y556" s="174">
        <v>104506.07</v>
      </c>
      <c r="Z556" s="181">
        <f t="shared" si="138"/>
        <v>174.17678333333333</v>
      </c>
      <c r="AA556" s="174">
        <v>0.17078433817289271</v>
      </c>
      <c r="AB556" s="174">
        <v>14.07678042050572</v>
      </c>
      <c r="AC556" s="174">
        <v>43.058522820731852</v>
      </c>
      <c r="AD556" s="174">
        <v>5.0393245100499886</v>
      </c>
      <c r="AE556" s="174">
        <v>33.114612385672913</v>
      </c>
      <c r="AF556">
        <v>0</v>
      </c>
      <c r="AG556" s="106">
        <v>4.5399755248666418</v>
      </c>
      <c r="AH556" s="106">
        <v>0</v>
      </c>
      <c r="AI556" s="106">
        <v>100</v>
      </c>
      <c r="AJ556">
        <v>83.78</v>
      </c>
      <c r="AK556">
        <v>32.72</v>
      </c>
      <c r="AL556">
        <v>57.68</v>
      </c>
      <c r="AM556">
        <v>174.18</v>
      </c>
      <c r="AN556" t="s">
        <v>1064</v>
      </c>
      <c r="AO556">
        <v>23.601600000000001</v>
      </c>
      <c r="AP556">
        <v>8.33</v>
      </c>
      <c r="AQ556">
        <v>12.806699999999999</v>
      </c>
      <c r="AR556" t="s">
        <v>1072</v>
      </c>
      <c r="AS556" t="s">
        <v>1073</v>
      </c>
      <c r="AT556" t="s">
        <v>1075</v>
      </c>
      <c r="AU556" t="s">
        <v>1077</v>
      </c>
      <c r="AV556" t="s">
        <v>1080</v>
      </c>
      <c r="AW556" t="s">
        <v>1083</v>
      </c>
      <c r="AX556" s="65">
        <f t="shared" si="151"/>
        <v>1391.07</v>
      </c>
      <c r="AY556" s="65">
        <v>2862.47</v>
      </c>
      <c r="AZ556" s="106">
        <v>788.38333995565199</v>
      </c>
      <c r="BA556" s="65">
        <f t="shared" si="139"/>
        <v>5041.9233399556524</v>
      </c>
      <c r="BB556" s="65">
        <f t="shared" si="140"/>
        <v>18667.256660044346</v>
      </c>
      <c r="BC556" s="65">
        <f t="shared" si="141"/>
        <v>178.48</v>
      </c>
      <c r="BD556" s="65">
        <f t="shared" si="142"/>
        <v>48874.1</v>
      </c>
      <c r="BE556" s="65">
        <f t="shared" si="143"/>
        <v>31744.309999999998</v>
      </c>
      <c r="BF556" s="65">
        <f t="shared" si="144"/>
        <v>99464.146660044353</v>
      </c>
      <c r="BG556" s="66">
        <f t="shared" si="145"/>
        <v>720.27476285080752</v>
      </c>
      <c r="BH556" s="66">
        <f t="shared" si="146"/>
        <v>32.184925275938525</v>
      </c>
      <c r="BI556" s="66">
        <f t="shared" si="147"/>
        <v>0.29746666666666666</v>
      </c>
      <c r="BJ556" s="66">
        <f t="shared" si="148"/>
        <v>84.265689655172409</v>
      </c>
      <c r="BK556" s="66">
        <f t="shared" si="149"/>
        <v>54.731568965517241</v>
      </c>
      <c r="BL556" s="66">
        <f t="shared" si="150"/>
        <v>171.48990803455922</v>
      </c>
      <c r="BM556" s="207">
        <f t="shared" si="152"/>
        <v>39873.18</v>
      </c>
    </row>
    <row r="557" spans="1:65" x14ac:dyDescent="0.35">
      <c r="A557" s="1">
        <v>738</v>
      </c>
      <c r="B557">
        <v>68</v>
      </c>
      <c r="C557" t="s">
        <v>37</v>
      </c>
      <c r="D557" t="s">
        <v>1770</v>
      </c>
      <c r="E557" s="6" t="s">
        <v>1107</v>
      </c>
      <c r="F557" s="7" t="s">
        <v>1108</v>
      </c>
      <c r="G557" s="6">
        <v>-30.03</v>
      </c>
      <c r="H557" s="6">
        <v>-51.23</v>
      </c>
      <c r="I557" s="6">
        <v>47</v>
      </c>
      <c r="J557" s="8">
        <v>23954.0527728093</v>
      </c>
      <c r="K557" t="s">
        <v>1166</v>
      </c>
      <c r="L557" t="s">
        <v>1062</v>
      </c>
      <c r="M557">
        <v>600</v>
      </c>
      <c r="N557">
        <v>600</v>
      </c>
      <c r="O557">
        <v>302.67</v>
      </c>
      <c r="P557">
        <v>17054.8</v>
      </c>
      <c r="Q557">
        <v>44998.77</v>
      </c>
      <c r="R557">
        <v>5272.4</v>
      </c>
      <c r="S557">
        <v>34606.78</v>
      </c>
      <c r="T557">
        <v>0</v>
      </c>
      <c r="U557">
        <v>4744.55</v>
      </c>
      <c r="V557">
        <v>0</v>
      </c>
      <c r="W557" s="181">
        <f t="shared" si="136"/>
        <v>21799.35</v>
      </c>
      <c r="X557" s="181">
        <f t="shared" si="137"/>
        <v>36.332249999999995</v>
      </c>
      <c r="Y557" s="174">
        <v>106979.97</v>
      </c>
      <c r="Z557" s="181">
        <f t="shared" si="138"/>
        <v>178.29995</v>
      </c>
      <c r="AA557" s="174">
        <v>0.28292212084187351</v>
      </c>
      <c r="AB557" s="174">
        <v>15.94204971267051</v>
      </c>
      <c r="AC557" s="174">
        <v>42.062799232417063</v>
      </c>
      <c r="AD557" s="174">
        <v>4.9283992134228489</v>
      </c>
      <c r="AE557" s="174">
        <v>32.348840628764428</v>
      </c>
      <c r="AF557">
        <v>0</v>
      </c>
      <c r="AG557" s="106">
        <v>4.4349890918832751</v>
      </c>
      <c r="AH557" s="106">
        <v>0</v>
      </c>
      <c r="AI557" s="106">
        <v>100</v>
      </c>
      <c r="AJ557">
        <v>83.79</v>
      </c>
      <c r="AK557">
        <v>36.840000000000003</v>
      </c>
      <c r="AL557">
        <v>57.68</v>
      </c>
      <c r="AM557">
        <v>178.3</v>
      </c>
      <c r="AN557" t="s">
        <v>1065</v>
      </c>
      <c r="AO557">
        <v>23.601600000000001</v>
      </c>
      <c r="AP557">
        <v>8.33</v>
      </c>
      <c r="AQ557">
        <v>12.806699999999999</v>
      </c>
      <c r="AR557" t="s">
        <v>1072</v>
      </c>
      <c r="AS557" t="s">
        <v>1073</v>
      </c>
      <c r="AT557" t="s">
        <v>1075</v>
      </c>
      <c r="AU557" t="s">
        <v>1077</v>
      </c>
      <c r="AV557" t="s">
        <v>1080</v>
      </c>
      <c r="AW557" t="s">
        <v>1083</v>
      </c>
      <c r="AX557" s="65">
        <f t="shared" si="151"/>
        <v>1391.07</v>
      </c>
      <c r="AY557" s="65">
        <v>2862.47</v>
      </c>
      <c r="AZ557" s="106">
        <v>906.32738733612132</v>
      </c>
      <c r="BA557" s="65">
        <f t="shared" si="139"/>
        <v>5159.8673873361204</v>
      </c>
      <c r="BB557" s="65">
        <f t="shared" si="140"/>
        <v>20893.022612663877</v>
      </c>
      <c r="BC557" s="65">
        <f t="shared" si="141"/>
        <v>302.67</v>
      </c>
      <c r="BD557" s="65">
        <f t="shared" si="142"/>
        <v>48880.1</v>
      </c>
      <c r="BE557" s="65">
        <f t="shared" si="143"/>
        <v>31744.309999999998</v>
      </c>
      <c r="BF557" s="65">
        <f t="shared" si="144"/>
        <v>101820.10261266388</v>
      </c>
      <c r="BG557" s="66">
        <f t="shared" si="145"/>
        <v>737.12391247658866</v>
      </c>
      <c r="BH557" s="66">
        <f t="shared" si="146"/>
        <v>36.022452780454962</v>
      </c>
      <c r="BI557" s="66">
        <f t="shared" si="147"/>
        <v>0.50445000000000007</v>
      </c>
      <c r="BJ557" s="66">
        <f t="shared" si="148"/>
        <v>84.276034482758618</v>
      </c>
      <c r="BK557" s="66">
        <f t="shared" si="149"/>
        <v>54.731568965517241</v>
      </c>
      <c r="BL557" s="66">
        <f t="shared" si="150"/>
        <v>175.55190105631704</v>
      </c>
      <c r="BM557" s="207">
        <f t="shared" si="152"/>
        <v>39879.18</v>
      </c>
    </row>
    <row r="558" spans="1:65" x14ac:dyDescent="0.35">
      <c r="A558" s="1">
        <v>739</v>
      </c>
      <c r="B558">
        <v>68</v>
      </c>
      <c r="C558" t="s">
        <v>37</v>
      </c>
      <c r="D558" t="s">
        <v>1771</v>
      </c>
      <c r="E558" s="6" t="s">
        <v>1109</v>
      </c>
      <c r="F558" s="7" t="s">
        <v>1110</v>
      </c>
      <c r="G558" s="6">
        <v>-15.37</v>
      </c>
      <c r="H558" s="6">
        <v>-48.78</v>
      </c>
      <c r="I558" s="6">
        <v>770</v>
      </c>
      <c r="J558" s="8">
        <v>31081.371963744201</v>
      </c>
      <c r="K558" t="s">
        <v>1166</v>
      </c>
      <c r="L558" t="s">
        <v>1062</v>
      </c>
      <c r="M558">
        <v>600</v>
      </c>
      <c r="N558">
        <v>600</v>
      </c>
      <c r="O558">
        <v>12.88</v>
      </c>
      <c r="P558">
        <v>23398.55</v>
      </c>
      <c r="Q558">
        <v>44998.77</v>
      </c>
      <c r="R558">
        <v>5266.4</v>
      </c>
      <c r="S558">
        <v>34606.78</v>
      </c>
      <c r="T558">
        <v>0</v>
      </c>
      <c r="U558">
        <v>4744.55</v>
      </c>
      <c r="V558">
        <v>0</v>
      </c>
      <c r="W558" s="181">
        <f t="shared" si="136"/>
        <v>28143.1</v>
      </c>
      <c r="X558" s="181">
        <f t="shared" si="137"/>
        <v>46.905166666666666</v>
      </c>
      <c r="Y558" s="174">
        <v>113027.93</v>
      </c>
      <c r="Z558" s="181">
        <f t="shared" si="138"/>
        <v>188.37988333333331</v>
      </c>
      <c r="AA558" s="174">
        <v>1.139541350531678E-2</v>
      </c>
      <c r="AB558" s="174">
        <v>20.701564648666931</v>
      </c>
      <c r="AC558" s="174">
        <v>39.812080076136937</v>
      </c>
      <c r="AD558" s="174">
        <v>4.6593793233230052</v>
      </c>
      <c r="AE558" s="174">
        <v>30.617901256795559</v>
      </c>
      <c r="AF558">
        <v>0</v>
      </c>
      <c r="AG558" s="106">
        <v>4.1976792815722632</v>
      </c>
      <c r="AH558" s="106">
        <v>0</v>
      </c>
      <c r="AI558" s="106">
        <v>100</v>
      </c>
      <c r="AJ558">
        <v>83.78</v>
      </c>
      <c r="AK558">
        <v>46.93</v>
      </c>
      <c r="AL558">
        <v>57.68</v>
      </c>
      <c r="AM558">
        <v>188.38</v>
      </c>
      <c r="AN558" t="s">
        <v>1066</v>
      </c>
      <c r="AO558">
        <v>23.601600000000001</v>
      </c>
      <c r="AP558">
        <v>8.33</v>
      </c>
      <c r="AQ558">
        <v>12.806699999999999</v>
      </c>
      <c r="AR558" t="s">
        <v>1072</v>
      </c>
      <c r="AS558" t="s">
        <v>1073</v>
      </c>
      <c r="AT558" t="s">
        <v>1075</v>
      </c>
      <c r="AU558" t="s">
        <v>1077</v>
      </c>
      <c r="AV558" t="s">
        <v>1080</v>
      </c>
      <c r="AW558" t="s">
        <v>1083</v>
      </c>
      <c r="AX558" s="65">
        <f t="shared" si="151"/>
        <v>1391.07</v>
      </c>
      <c r="AY558" s="65">
        <v>2862.47</v>
      </c>
      <c r="AZ558" s="106">
        <v>1206.4431274877657</v>
      </c>
      <c r="BA558" s="65">
        <f t="shared" si="139"/>
        <v>5459.9831274877652</v>
      </c>
      <c r="BB558" s="65">
        <f t="shared" si="140"/>
        <v>26936.656872512234</v>
      </c>
      <c r="BC558" s="65">
        <f t="shared" si="141"/>
        <v>12.88</v>
      </c>
      <c r="BD558" s="65">
        <f t="shared" si="142"/>
        <v>48874.1</v>
      </c>
      <c r="BE558" s="65">
        <f t="shared" si="143"/>
        <v>31744.309999999998</v>
      </c>
      <c r="BF558" s="65">
        <f t="shared" si="144"/>
        <v>107567.94687251223</v>
      </c>
      <c r="BG558" s="66">
        <f t="shared" si="145"/>
        <v>779.99758964110936</v>
      </c>
      <c r="BH558" s="66">
        <f t="shared" si="146"/>
        <v>46.442511849159025</v>
      </c>
      <c r="BI558" s="66">
        <f t="shared" si="147"/>
        <v>2.1466666666666669E-2</v>
      </c>
      <c r="BJ558" s="66">
        <f t="shared" si="148"/>
        <v>84.265689655172409</v>
      </c>
      <c r="BK558" s="66">
        <f t="shared" si="149"/>
        <v>54.731568965517241</v>
      </c>
      <c r="BL558" s="66">
        <f t="shared" si="150"/>
        <v>185.46197736640039</v>
      </c>
      <c r="BM558" s="207">
        <f t="shared" si="152"/>
        <v>39873.18</v>
      </c>
    </row>
    <row r="559" spans="1:65" x14ac:dyDescent="0.35">
      <c r="A559" s="1">
        <v>740</v>
      </c>
      <c r="B559">
        <v>68</v>
      </c>
      <c r="C559" t="s">
        <v>37</v>
      </c>
      <c r="D559" t="s">
        <v>1772</v>
      </c>
      <c r="E559" s="6" t="s">
        <v>1111</v>
      </c>
      <c r="F559" s="7" t="s">
        <v>1112</v>
      </c>
      <c r="G559" s="6">
        <v>-22.86</v>
      </c>
      <c r="H559" s="6">
        <v>-43.41</v>
      </c>
      <c r="I559" s="6">
        <v>45</v>
      </c>
      <c r="J559" s="8">
        <v>45016.2336447989</v>
      </c>
      <c r="K559" t="s">
        <v>1166</v>
      </c>
      <c r="L559" t="s">
        <v>1062</v>
      </c>
      <c r="M559">
        <v>600</v>
      </c>
      <c r="N559">
        <v>600</v>
      </c>
      <c r="O559">
        <v>0</v>
      </c>
      <c r="P559">
        <v>23114.63</v>
      </c>
      <c r="Q559">
        <v>44998.77</v>
      </c>
      <c r="R559">
        <v>5262.4</v>
      </c>
      <c r="S559">
        <v>34606.78</v>
      </c>
      <c r="T559">
        <v>0</v>
      </c>
      <c r="U559">
        <v>4744.55</v>
      </c>
      <c r="V559">
        <v>0</v>
      </c>
      <c r="W559" s="181">
        <f t="shared" si="136"/>
        <v>27859.18</v>
      </c>
      <c r="X559" s="181">
        <f t="shared" si="137"/>
        <v>46.431966666666668</v>
      </c>
      <c r="Y559" s="174">
        <v>112727.13</v>
      </c>
      <c r="Z559" s="181">
        <f t="shared" si="138"/>
        <v>187.87855000000002</v>
      </c>
      <c r="AA559" s="174">
        <v>0</v>
      </c>
      <c r="AB559" s="174">
        <v>20.504939671576839</v>
      </c>
      <c r="AC559" s="174">
        <v>39.918314251414003</v>
      </c>
      <c r="AD559" s="174">
        <v>4.6682639751406771</v>
      </c>
      <c r="AE559" s="174">
        <v>30.69960177288289</v>
      </c>
      <c r="AF559">
        <v>0</v>
      </c>
      <c r="AG559" s="106">
        <v>4.2088803289855781</v>
      </c>
      <c r="AH559" s="106">
        <v>0</v>
      </c>
      <c r="AI559" s="106">
        <v>100</v>
      </c>
      <c r="AJ559">
        <v>83.77</v>
      </c>
      <c r="AK559">
        <v>46.43</v>
      </c>
      <c r="AL559">
        <v>57.68</v>
      </c>
      <c r="AM559">
        <v>187.88</v>
      </c>
      <c r="AN559" t="s">
        <v>1067</v>
      </c>
      <c r="AO559">
        <v>23.601600000000001</v>
      </c>
      <c r="AP559">
        <v>8.33</v>
      </c>
      <c r="AQ559">
        <v>12.806699999999999</v>
      </c>
      <c r="AR559" t="s">
        <v>1072</v>
      </c>
      <c r="AS559" t="s">
        <v>1073</v>
      </c>
      <c r="AT559" t="s">
        <v>1075</v>
      </c>
      <c r="AU559" t="s">
        <v>1077</v>
      </c>
      <c r="AV559" t="s">
        <v>1080</v>
      </c>
      <c r="AW559" t="s">
        <v>1083</v>
      </c>
      <c r="AX559" s="65">
        <f t="shared" si="151"/>
        <v>1391.07</v>
      </c>
      <c r="AY559" s="65">
        <v>2862.47</v>
      </c>
      <c r="AZ559" s="106">
        <v>1216.6577127050714</v>
      </c>
      <c r="BA559" s="65">
        <f t="shared" si="139"/>
        <v>5470.1977127050704</v>
      </c>
      <c r="BB559" s="65">
        <f t="shared" si="140"/>
        <v>26642.522287294931</v>
      </c>
      <c r="BC559" s="65">
        <f t="shared" si="141"/>
        <v>0</v>
      </c>
      <c r="BD559" s="65">
        <f t="shared" si="142"/>
        <v>48870.1</v>
      </c>
      <c r="BE559" s="65">
        <f t="shared" si="143"/>
        <v>31744.309999999998</v>
      </c>
      <c r="BF559" s="65">
        <f t="shared" si="144"/>
        <v>107256.93228729494</v>
      </c>
      <c r="BG559" s="66">
        <f t="shared" si="145"/>
        <v>781.45681610072438</v>
      </c>
      <c r="BH559" s="66">
        <f t="shared" si="146"/>
        <v>45.935383253956779</v>
      </c>
      <c r="BI559" s="66">
        <f t="shared" si="147"/>
        <v>0</v>
      </c>
      <c r="BJ559" s="66">
        <f t="shared" si="148"/>
        <v>84.258793103448269</v>
      </c>
      <c r="BK559" s="66">
        <f t="shared" si="149"/>
        <v>54.731568965517241</v>
      </c>
      <c r="BL559" s="66">
        <f t="shared" si="150"/>
        <v>184.92574532292232</v>
      </c>
      <c r="BM559" s="207">
        <f t="shared" si="152"/>
        <v>39869.18</v>
      </c>
    </row>
    <row r="560" spans="1:65" x14ac:dyDescent="0.35">
      <c r="A560" s="1">
        <v>741</v>
      </c>
      <c r="B560">
        <v>68</v>
      </c>
      <c r="C560" t="s">
        <v>37</v>
      </c>
      <c r="D560" t="s">
        <v>1773</v>
      </c>
      <c r="E560" s="6" t="s">
        <v>1113</v>
      </c>
      <c r="F560" s="7" t="s">
        <v>1114</v>
      </c>
      <c r="G560" s="6">
        <v>-20.32</v>
      </c>
      <c r="H560" s="6">
        <v>-40.340000000000003</v>
      </c>
      <c r="I560" s="6">
        <v>9</v>
      </c>
      <c r="J560" s="8">
        <v>54061.366139626101</v>
      </c>
      <c r="K560" t="s">
        <v>1166</v>
      </c>
      <c r="L560" t="s">
        <v>1062</v>
      </c>
      <c r="M560">
        <v>600</v>
      </c>
      <c r="N560">
        <v>600</v>
      </c>
      <c r="O560">
        <v>0</v>
      </c>
      <c r="P560">
        <v>25414.29</v>
      </c>
      <c r="Q560">
        <v>44998.77</v>
      </c>
      <c r="R560">
        <v>5264.2</v>
      </c>
      <c r="S560">
        <v>34606.78</v>
      </c>
      <c r="T560">
        <v>0</v>
      </c>
      <c r="U560">
        <v>4744.55</v>
      </c>
      <c r="V560">
        <v>0</v>
      </c>
      <c r="W560" s="181">
        <f t="shared" si="136"/>
        <v>30158.84</v>
      </c>
      <c r="X560" s="181">
        <f t="shared" si="137"/>
        <v>50.264733333333332</v>
      </c>
      <c r="Y560" s="174">
        <v>115028.59</v>
      </c>
      <c r="Z560" s="181">
        <f t="shared" si="138"/>
        <v>191.71431666666666</v>
      </c>
      <c r="AA560" s="174">
        <v>0</v>
      </c>
      <c r="AB560" s="174">
        <v>22.09388987555181</v>
      </c>
      <c r="AC560" s="174">
        <v>39.11963973478246</v>
      </c>
      <c r="AD560" s="174">
        <v>4.5764274777253204</v>
      </c>
      <c r="AE560" s="174">
        <v>30.085372688650711</v>
      </c>
      <c r="AF560">
        <v>0</v>
      </c>
      <c r="AG560" s="106">
        <v>4.1246702232897059</v>
      </c>
      <c r="AH560" s="106">
        <v>0</v>
      </c>
      <c r="AI560" s="106">
        <v>100</v>
      </c>
      <c r="AJ560">
        <v>83.77</v>
      </c>
      <c r="AK560">
        <v>50.26</v>
      </c>
      <c r="AL560">
        <v>57.68</v>
      </c>
      <c r="AM560">
        <v>191.71</v>
      </c>
      <c r="AN560" t="s">
        <v>1068</v>
      </c>
      <c r="AO560">
        <v>23.601600000000001</v>
      </c>
      <c r="AP560">
        <v>8.33</v>
      </c>
      <c r="AQ560">
        <v>12.806699999999999</v>
      </c>
      <c r="AR560" t="s">
        <v>1072</v>
      </c>
      <c r="AS560" t="s">
        <v>1073</v>
      </c>
      <c r="AT560" t="s">
        <v>1075</v>
      </c>
      <c r="AU560" t="s">
        <v>1077</v>
      </c>
      <c r="AV560" t="s">
        <v>1080</v>
      </c>
      <c r="AW560" t="s">
        <v>1083</v>
      </c>
      <c r="AX560" s="65">
        <f t="shared" si="151"/>
        <v>1391.07</v>
      </c>
      <c r="AY560" s="65">
        <v>2862.47</v>
      </c>
      <c r="AZ560" s="106">
        <v>1311.7811654822549</v>
      </c>
      <c r="BA560" s="65">
        <f t="shared" si="139"/>
        <v>5565.3211654822553</v>
      </c>
      <c r="BB560" s="65">
        <f t="shared" si="140"/>
        <v>28847.058834517746</v>
      </c>
      <c r="BC560" s="65">
        <f t="shared" si="141"/>
        <v>0</v>
      </c>
      <c r="BD560" s="65">
        <f t="shared" si="142"/>
        <v>48871.899999999994</v>
      </c>
      <c r="BE560" s="65">
        <f t="shared" si="143"/>
        <v>31744.309999999998</v>
      </c>
      <c r="BF560" s="65">
        <f t="shared" si="144"/>
        <v>109463.26883451774</v>
      </c>
      <c r="BG560" s="66">
        <f t="shared" si="145"/>
        <v>795.04588078317931</v>
      </c>
      <c r="BH560" s="66">
        <f t="shared" si="146"/>
        <v>49.736308335375426</v>
      </c>
      <c r="BI560" s="66">
        <f t="shared" si="147"/>
        <v>0</v>
      </c>
      <c r="BJ560" s="66">
        <f t="shared" si="148"/>
        <v>84.261896551724135</v>
      </c>
      <c r="BK560" s="66">
        <f t="shared" si="149"/>
        <v>54.731568965517241</v>
      </c>
      <c r="BL560" s="66">
        <f t="shared" si="150"/>
        <v>188.7297738526168</v>
      </c>
      <c r="BM560" s="207">
        <f t="shared" si="152"/>
        <v>39870.979999999996</v>
      </c>
    </row>
    <row r="561" spans="1:65" x14ac:dyDescent="0.35">
      <c r="A561" s="1">
        <v>742</v>
      </c>
      <c r="B561">
        <v>68</v>
      </c>
      <c r="C561" t="s">
        <v>37</v>
      </c>
      <c r="D561" t="s">
        <v>1774</v>
      </c>
      <c r="E561" s="6" t="s">
        <v>1115</v>
      </c>
      <c r="F561" s="7" t="s">
        <v>1116</v>
      </c>
      <c r="G561" s="6">
        <v>-8.0500000000000007</v>
      </c>
      <c r="H561" s="6">
        <v>-34.880000000000003</v>
      </c>
      <c r="I561" s="6">
        <v>10</v>
      </c>
      <c r="J561" s="8">
        <v>63550.072249703</v>
      </c>
      <c r="K561" t="s">
        <v>1166</v>
      </c>
      <c r="L561" t="s">
        <v>1062</v>
      </c>
      <c r="M561">
        <v>600</v>
      </c>
      <c r="N561">
        <v>600</v>
      </c>
      <c r="O561">
        <v>0</v>
      </c>
      <c r="P561">
        <v>29541.01</v>
      </c>
      <c r="Q561">
        <v>44998.77</v>
      </c>
      <c r="R561">
        <v>5250.2</v>
      </c>
      <c r="S561">
        <v>34606.78</v>
      </c>
      <c r="T561">
        <v>0</v>
      </c>
      <c r="U561">
        <v>4744.55</v>
      </c>
      <c r="V561">
        <v>0</v>
      </c>
      <c r="W561" s="181">
        <f t="shared" si="136"/>
        <v>34285.56</v>
      </c>
      <c r="X561" s="181">
        <f t="shared" si="137"/>
        <v>57.142599999999995</v>
      </c>
      <c r="Y561" s="174">
        <v>119141.31</v>
      </c>
      <c r="Z561" s="181">
        <f t="shared" si="138"/>
        <v>198.56885</v>
      </c>
      <c r="AA561" s="174">
        <v>0</v>
      </c>
      <c r="AB561" s="174">
        <v>24.794934687221421</v>
      </c>
      <c r="AC561" s="174">
        <v>37.769242255268132</v>
      </c>
      <c r="AD561" s="174">
        <v>4.4066999095443888</v>
      </c>
      <c r="AE561" s="174">
        <v>29.04683522449098</v>
      </c>
      <c r="AF561">
        <v>0</v>
      </c>
      <c r="AG561" s="106">
        <v>3.9822879234750741</v>
      </c>
      <c r="AH561" s="106">
        <v>0</v>
      </c>
      <c r="AI561" s="106">
        <v>100</v>
      </c>
      <c r="AJ561">
        <v>83.75</v>
      </c>
      <c r="AK561">
        <v>57.14</v>
      </c>
      <c r="AL561">
        <v>57.68</v>
      </c>
      <c r="AM561">
        <v>198.57</v>
      </c>
      <c r="AN561" t="s">
        <v>1069</v>
      </c>
      <c r="AO561">
        <v>23.601600000000001</v>
      </c>
      <c r="AP561">
        <v>8.33</v>
      </c>
      <c r="AQ561">
        <v>12.806699999999999</v>
      </c>
      <c r="AR561" t="s">
        <v>1072</v>
      </c>
      <c r="AS561" t="s">
        <v>1073</v>
      </c>
      <c r="AT561" t="s">
        <v>1075</v>
      </c>
      <c r="AU561" t="s">
        <v>1077</v>
      </c>
      <c r="AV561" t="s">
        <v>1080</v>
      </c>
      <c r="AW561" t="s">
        <v>1083</v>
      </c>
      <c r="AX561" s="65">
        <f t="shared" si="151"/>
        <v>1391.07</v>
      </c>
      <c r="AY561" s="65">
        <v>2862.47</v>
      </c>
      <c r="AZ561" s="106">
        <v>1494.8824899500655</v>
      </c>
      <c r="BA561" s="65">
        <f t="shared" si="139"/>
        <v>5748.4224899500659</v>
      </c>
      <c r="BB561" s="65">
        <f t="shared" si="140"/>
        <v>32790.677510049929</v>
      </c>
      <c r="BC561" s="65">
        <f t="shared" si="141"/>
        <v>0</v>
      </c>
      <c r="BD561" s="65">
        <f t="shared" si="142"/>
        <v>48857.899999999994</v>
      </c>
      <c r="BE561" s="65">
        <f t="shared" si="143"/>
        <v>31744.309999999998</v>
      </c>
      <c r="BF561" s="65">
        <f t="shared" si="144"/>
        <v>113392.88751004993</v>
      </c>
      <c r="BG561" s="66">
        <f t="shared" si="145"/>
        <v>821.20321285000944</v>
      </c>
      <c r="BH561" s="66">
        <f t="shared" si="146"/>
        <v>56.535650879396428</v>
      </c>
      <c r="BI561" s="66">
        <f t="shared" si="147"/>
        <v>0</v>
      </c>
      <c r="BJ561" s="66">
        <f t="shared" si="148"/>
        <v>84.237758620689647</v>
      </c>
      <c r="BK561" s="66">
        <f t="shared" si="149"/>
        <v>54.731568965517241</v>
      </c>
      <c r="BL561" s="66">
        <f t="shared" si="150"/>
        <v>195.50497846560333</v>
      </c>
      <c r="BM561" s="207">
        <f t="shared" si="152"/>
        <v>39856.979999999996</v>
      </c>
    </row>
    <row r="562" spans="1:65" x14ac:dyDescent="0.35">
      <c r="A562" s="1">
        <v>743</v>
      </c>
      <c r="B562">
        <v>68</v>
      </c>
      <c r="C562" t="s">
        <v>37</v>
      </c>
      <c r="D562" t="s">
        <v>1775</v>
      </c>
      <c r="E562" s="6" t="s">
        <v>1117</v>
      </c>
      <c r="F562" s="7" t="s">
        <v>1118</v>
      </c>
      <c r="G562" s="6">
        <v>-3.8</v>
      </c>
      <c r="H562" s="6">
        <v>-38.53</v>
      </c>
      <c r="I562" s="6">
        <v>41</v>
      </c>
      <c r="J562" s="8">
        <v>71394.000753582499</v>
      </c>
      <c r="K562" t="s">
        <v>1166</v>
      </c>
      <c r="L562" t="s">
        <v>1062</v>
      </c>
      <c r="M562">
        <v>600</v>
      </c>
      <c r="N562">
        <v>600</v>
      </c>
      <c r="O562">
        <v>0</v>
      </c>
      <c r="P562">
        <v>28319.78</v>
      </c>
      <c r="Q562">
        <v>44998.77</v>
      </c>
      <c r="R562">
        <v>5255.2</v>
      </c>
      <c r="S562">
        <v>34606.78</v>
      </c>
      <c r="T562">
        <v>0</v>
      </c>
      <c r="U562">
        <v>4744.55</v>
      </c>
      <c r="V562">
        <v>0</v>
      </c>
      <c r="W562" s="181">
        <f t="shared" si="136"/>
        <v>33064.33</v>
      </c>
      <c r="X562" s="181">
        <f t="shared" si="137"/>
        <v>55.107216666666666</v>
      </c>
      <c r="Y562" s="174">
        <v>117925.08</v>
      </c>
      <c r="Z562" s="181">
        <f t="shared" si="138"/>
        <v>196.54179999999999</v>
      </c>
      <c r="AA562" s="174">
        <v>0</v>
      </c>
      <c r="AB562" s="174">
        <v>24.015061087938211</v>
      </c>
      <c r="AC562" s="174">
        <v>38.158778437970952</v>
      </c>
      <c r="AD562" s="174">
        <v>4.4563887512308664</v>
      </c>
      <c r="AE562" s="174">
        <v>29.346412145745411</v>
      </c>
      <c r="AF562">
        <v>0</v>
      </c>
      <c r="AG562" s="106">
        <v>4.0233595771145536</v>
      </c>
      <c r="AH562" s="106">
        <v>0</v>
      </c>
      <c r="AI562" s="106">
        <v>100</v>
      </c>
      <c r="AJ562">
        <v>83.76</v>
      </c>
      <c r="AK562">
        <v>55.11</v>
      </c>
      <c r="AL562">
        <v>57.68</v>
      </c>
      <c r="AM562">
        <v>196.54</v>
      </c>
      <c r="AN562" t="s">
        <v>1070</v>
      </c>
      <c r="AO562">
        <v>23.601600000000001</v>
      </c>
      <c r="AP562">
        <v>8.33</v>
      </c>
      <c r="AQ562">
        <v>12.806699999999999</v>
      </c>
      <c r="AR562" t="s">
        <v>1072</v>
      </c>
      <c r="AS562" t="s">
        <v>1073</v>
      </c>
      <c r="AT562" t="s">
        <v>1075</v>
      </c>
      <c r="AU562" t="s">
        <v>1077</v>
      </c>
      <c r="AV562" t="s">
        <v>1080</v>
      </c>
      <c r="AW562" t="s">
        <v>1083</v>
      </c>
      <c r="AX562" s="65">
        <f t="shared" si="151"/>
        <v>1391.07</v>
      </c>
      <c r="AY562" s="65">
        <v>2862.47</v>
      </c>
      <c r="AZ562" s="106">
        <v>1449.5268198619492</v>
      </c>
      <c r="BA562" s="65">
        <f t="shared" si="139"/>
        <v>5703.0668198619496</v>
      </c>
      <c r="BB562" s="65">
        <f t="shared" si="140"/>
        <v>31614.803180138053</v>
      </c>
      <c r="BC562" s="65">
        <f t="shared" si="141"/>
        <v>0</v>
      </c>
      <c r="BD562" s="65">
        <f t="shared" si="142"/>
        <v>48862.899999999994</v>
      </c>
      <c r="BE562" s="65">
        <f t="shared" si="143"/>
        <v>31744.309999999998</v>
      </c>
      <c r="BF562" s="65">
        <f t="shared" si="144"/>
        <v>112222.01318013805</v>
      </c>
      <c r="BG562" s="66">
        <f t="shared" si="145"/>
        <v>814.72383140884995</v>
      </c>
      <c r="BH562" s="66">
        <f t="shared" si="146"/>
        <v>54.508281345065612</v>
      </c>
      <c r="BI562" s="66">
        <f t="shared" si="147"/>
        <v>0</v>
      </c>
      <c r="BJ562" s="66">
        <f t="shared" si="148"/>
        <v>84.246379310344821</v>
      </c>
      <c r="BK562" s="66">
        <f t="shared" si="149"/>
        <v>54.731568965517241</v>
      </c>
      <c r="BL562" s="66">
        <f t="shared" si="150"/>
        <v>193.48622962092767</v>
      </c>
      <c r="BM562" s="207">
        <f t="shared" si="152"/>
        <v>39861.979999999996</v>
      </c>
    </row>
    <row r="563" spans="1:65" x14ac:dyDescent="0.35">
      <c r="A563" s="1">
        <v>744</v>
      </c>
      <c r="B563">
        <v>69</v>
      </c>
      <c r="C563" t="s">
        <v>37</v>
      </c>
      <c r="D563" t="s">
        <v>1776</v>
      </c>
      <c r="E563" s="6" t="s">
        <v>1104</v>
      </c>
      <c r="F563" s="7" t="s">
        <v>1105</v>
      </c>
      <c r="G563" s="6">
        <v>-22.74</v>
      </c>
      <c r="H563" s="6">
        <v>-45.59</v>
      </c>
      <c r="I563" s="6">
        <v>1642</v>
      </c>
      <c r="J563" s="8">
        <v>3495.45982983364</v>
      </c>
      <c r="K563" t="s">
        <v>1166</v>
      </c>
      <c r="L563" t="s">
        <v>1062</v>
      </c>
      <c r="M563">
        <v>600</v>
      </c>
      <c r="N563">
        <v>600</v>
      </c>
      <c r="O563">
        <v>372.8</v>
      </c>
      <c r="P563">
        <v>11983.44</v>
      </c>
      <c r="Q563">
        <v>44998.77</v>
      </c>
      <c r="R563">
        <v>5265.2</v>
      </c>
      <c r="S563">
        <v>34606.78</v>
      </c>
      <c r="T563">
        <v>0</v>
      </c>
      <c r="U563">
        <v>4572.29</v>
      </c>
      <c r="V563">
        <v>0</v>
      </c>
      <c r="W563" s="181">
        <f t="shared" si="136"/>
        <v>16555.73</v>
      </c>
      <c r="X563" s="181">
        <f t="shared" si="137"/>
        <v>27.592883333333333</v>
      </c>
      <c r="Y563" s="174">
        <v>101799.28</v>
      </c>
      <c r="Z563" s="181">
        <f t="shared" si="138"/>
        <v>169.66546666666667</v>
      </c>
      <c r="AA563" s="174">
        <v>0.36621084156980288</v>
      </c>
      <c r="AB563" s="174">
        <v>11.771635320014051</v>
      </c>
      <c r="AC563" s="174">
        <v>44.203426586121239</v>
      </c>
      <c r="AD563" s="174">
        <v>5.1721387420421827</v>
      </c>
      <c r="AE563" s="174">
        <v>33.995112735571411</v>
      </c>
      <c r="AF563">
        <v>0</v>
      </c>
      <c r="AG563" s="106">
        <v>4.4914757746813141</v>
      </c>
      <c r="AH563" s="106">
        <v>0</v>
      </c>
      <c r="AI563" s="106">
        <v>100</v>
      </c>
      <c r="AJ563">
        <v>83.77</v>
      </c>
      <c r="AK563">
        <v>28.21</v>
      </c>
      <c r="AL563">
        <v>57.68</v>
      </c>
      <c r="AM563">
        <v>169.67</v>
      </c>
      <c r="AN563" t="s">
        <v>1063</v>
      </c>
      <c r="AO563">
        <v>23.601600000000001</v>
      </c>
      <c r="AP563">
        <v>8.33</v>
      </c>
      <c r="AQ563">
        <v>12.806699999999999</v>
      </c>
      <c r="AR563" t="s">
        <v>1072</v>
      </c>
      <c r="AS563" t="s">
        <v>1073</v>
      </c>
      <c r="AT563" t="s">
        <v>1075</v>
      </c>
      <c r="AU563" t="s">
        <v>1077</v>
      </c>
      <c r="AV563" t="s">
        <v>1080</v>
      </c>
      <c r="AW563" t="s">
        <v>1084</v>
      </c>
      <c r="AX563" s="65">
        <f t="shared" si="151"/>
        <v>1391.07</v>
      </c>
      <c r="AY563" s="65">
        <v>2862.47</v>
      </c>
      <c r="AZ563" s="106">
        <v>571.01414076635751</v>
      </c>
      <c r="BA563" s="65">
        <f t="shared" si="139"/>
        <v>4824.5541407663568</v>
      </c>
      <c r="BB563" s="65">
        <f t="shared" si="140"/>
        <v>15984.715859233642</v>
      </c>
      <c r="BC563" s="65">
        <f t="shared" si="141"/>
        <v>372.8</v>
      </c>
      <c r="BD563" s="65">
        <f t="shared" si="142"/>
        <v>48872.899999999994</v>
      </c>
      <c r="BE563" s="65">
        <f t="shared" si="143"/>
        <v>31744.309999999998</v>
      </c>
      <c r="BF563" s="65">
        <f t="shared" si="144"/>
        <v>96974.725859233644</v>
      </c>
      <c r="BG563" s="66">
        <f t="shared" si="145"/>
        <v>689.22202010947956</v>
      </c>
      <c r="BH563" s="66">
        <f t="shared" si="146"/>
        <v>27.559854929713175</v>
      </c>
      <c r="BI563" s="66">
        <f t="shared" si="147"/>
        <v>0.6213333333333334</v>
      </c>
      <c r="BJ563" s="66">
        <f t="shared" si="148"/>
        <v>84.263620689655156</v>
      </c>
      <c r="BK563" s="66">
        <f t="shared" si="149"/>
        <v>54.731568965517241</v>
      </c>
      <c r="BL563" s="66">
        <f t="shared" si="150"/>
        <v>167.19780320557524</v>
      </c>
      <c r="BM563" s="207">
        <f t="shared" si="152"/>
        <v>39871.979999999996</v>
      </c>
    </row>
    <row r="564" spans="1:65" x14ac:dyDescent="0.35">
      <c r="A564" s="1">
        <v>745</v>
      </c>
      <c r="B564">
        <v>69</v>
      </c>
      <c r="C564" t="s">
        <v>37</v>
      </c>
      <c r="D564" t="s">
        <v>1777</v>
      </c>
      <c r="E564" s="6" t="s">
        <v>1104</v>
      </c>
      <c r="F564" s="7" t="s">
        <v>1106</v>
      </c>
      <c r="G564" s="6">
        <v>-23.85</v>
      </c>
      <c r="H564" s="6">
        <v>-46.64</v>
      </c>
      <c r="I564" s="6">
        <v>792</v>
      </c>
      <c r="J564" s="8">
        <v>14172.2970393051</v>
      </c>
      <c r="K564" t="s">
        <v>1166</v>
      </c>
      <c r="L564" t="s">
        <v>1062</v>
      </c>
      <c r="M564">
        <v>600</v>
      </c>
      <c r="N564">
        <v>600</v>
      </c>
      <c r="O564">
        <v>92.11</v>
      </c>
      <c r="P564">
        <v>15795.6</v>
      </c>
      <c r="Q564">
        <v>44998.77</v>
      </c>
      <c r="R564">
        <v>5266.4</v>
      </c>
      <c r="S564">
        <v>34606.78</v>
      </c>
      <c r="T564">
        <v>0</v>
      </c>
      <c r="U564">
        <v>4572.29</v>
      </c>
      <c r="V564">
        <v>0</v>
      </c>
      <c r="W564" s="181">
        <f t="shared" si="136"/>
        <v>20367.89</v>
      </c>
      <c r="X564" s="181">
        <f t="shared" si="137"/>
        <v>33.946483333333333</v>
      </c>
      <c r="Y564" s="174">
        <v>105331.95</v>
      </c>
      <c r="Z564" s="181">
        <f t="shared" si="138"/>
        <v>175.55324999999999</v>
      </c>
      <c r="AA564" s="174">
        <v>8.7447350969957358E-2</v>
      </c>
      <c r="AB564" s="174">
        <v>14.996019726208431</v>
      </c>
      <c r="AC564" s="174">
        <v>42.720912315778833</v>
      </c>
      <c r="AD564" s="174">
        <v>4.9998124975375466</v>
      </c>
      <c r="AE564" s="174">
        <v>32.854969456086224</v>
      </c>
      <c r="AF564">
        <v>0</v>
      </c>
      <c r="AG564" s="106">
        <v>4.3408386534190244</v>
      </c>
      <c r="AH564" s="106">
        <v>0</v>
      </c>
      <c r="AI564" s="106">
        <v>100</v>
      </c>
      <c r="AJ564">
        <v>83.78</v>
      </c>
      <c r="AK564">
        <v>34.1</v>
      </c>
      <c r="AL564">
        <v>57.68</v>
      </c>
      <c r="AM564">
        <v>175.55</v>
      </c>
      <c r="AN564" t="s">
        <v>1064</v>
      </c>
      <c r="AO564">
        <v>23.601600000000001</v>
      </c>
      <c r="AP564">
        <v>8.33</v>
      </c>
      <c r="AQ564">
        <v>12.806699999999999</v>
      </c>
      <c r="AR564" t="s">
        <v>1072</v>
      </c>
      <c r="AS564" t="s">
        <v>1073</v>
      </c>
      <c r="AT564" t="s">
        <v>1075</v>
      </c>
      <c r="AU564" t="s">
        <v>1077</v>
      </c>
      <c r="AV564" t="s">
        <v>1080</v>
      </c>
      <c r="AW564" t="s">
        <v>1084</v>
      </c>
      <c r="AX564" s="65">
        <f t="shared" si="151"/>
        <v>1391.07</v>
      </c>
      <c r="AY564" s="65">
        <v>2862.47</v>
      </c>
      <c r="AZ564" s="106">
        <v>792.02627106053524</v>
      </c>
      <c r="BA564" s="65">
        <f t="shared" si="139"/>
        <v>5045.5662710605357</v>
      </c>
      <c r="BB564" s="65">
        <f t="shared" si="140"/>
        <v>19575.863728939465</v>
      </c>
      <c r="BC564" s="65">
        <f t="shared" si="141"/>
        <v>92.11</v>
      </c>
      <c r="BD564" s="65">
        <f t="shared" si="142"/>
        <v>48874.1</v>
      </c>
      <c r="BE564" s="65">
        <f t="shared" si="143"/>
        <v>31744.309999999998</v>
      </c>
      <c r="BF564" s="65">
        <f t="shared" si="144"/>
        <v>100286.38372893946</v>
      </c>
      <c r="BG564" s="66">
        <f t="shared" si="145"/>
        <v>720.79518158007647</v>
      </c>
      <c r="BH564" s="66">
        <f t="shared" si="146"/>
        <v>33.751489187826664</v>
      </c>
      <c r="BI564" s="66">
        <f t="shared" si="147"/>
        <v>0.15351666666666666</v>
      </c>
      <c r="BJ564" s="66">
        <f t="shared" si="148"/>
        <v>84.265689655172409</v>
      </c>
      <c r="BK564" s="66">
        <f t="shared" si="149"/>
        <v>54.731568965517241</v>
      </c>
      <c r="BL564" s="66">
        <f t="shared" si="150"/>
        <v>172.9075581533439</v>
      </c>
      <c r="BM564" s="207">
        <f t="shared" si="152"/>
        <v>39873.18</v>
      </c>
    </row>
    <row r="565" spans="1:65" x14ac:dyDescent="0.35">
      <c r="A565" s="1">
        <v>746</v>
      </c>
      <c r="B565">
        <v>69</v>
      </c>
      <c r="C565" t="s">
        <v>37</v>
      </c>
      <c r="D565" t="s">
        <v>1778</v>
      </c>
      <c r="E565" s="6" t="s">
        <v>1107</v>
      </c>
      <c r="F565" s="7" t="s">
        <v>1108</v>
      </c>
      <c r="G565" s="6">
        <v>-30.03</v>
      </c>
      <c r="H565" s="6">
        <v>-51.23</v>
      </c>
      <c r="I565" s="6">
        <v>47</v>
      </c>
      <c r="J565" s="8">
        <v>23954.0527728093</v>
      </c>
      <c r="K565" t="s">
        <v>1166</v>
      </c>
      <c r="L565" t="s">
        <v>1062</v>
      </c>
      <c r="M565">
        <v>600</v>
      </c>
      <c r="N565">
        <v>600</v>
      </c>
      <c r="O565">
        <v>158.75</v>
      </c>
      <c r="P565">
        <v>17146.3</v>
      </c>
      <c r="Q565">
        <v>44998.77</v>
      </c>
      <c r="R565">
        <v>5272.4</v>
      </c>
      <c r="S565">
        <v>34606.78</v>
      </c>
      <c r="T565">
        <v>0</v>
      </c>
      <c r="U565">
        <v>4572.29</v>
      </c>
      <c r="V565">
        <v>0</v>
      </c>
      <c r="W565" s="181">
        <f t="shared" si="136"/>
        <v>21718.59</v>
      </c>
      <c r="X565" s="181">
        <f t="shared" si="137"/>
        <v>36.197650000000003</v>
      </c>
      <c r="Y565" s="174">
        <v>106755.29</v>
      </c>
      <c r="Z565" s="181">
        <f t="shared" si="138"/>
        <v>177.92548333333332</v>
      </c>
      <c r="AA565" s="174">
        <v>0.14870457473348631</v>
      </c>
      <c r="AB565" s="174">
        <v>16.0613118094663</v>
      </c>
      <c r="AC565" s="174">
        <v>42.151325709480062</v>
      </c>
      <c r="AD565" s="174">
        <v>4.9387716524398932</v>
      </c>
      <c r="AE565" s="174">
        <v>32.416922852253968</v>
      </c>
      <c r="AF565">
        <v>0</v>
      </c>
      <c r="AG565" s="106">
        <v>4.2829634016262803</v>
      </c>
      <c r="AH565" s="106">
        <v>0</v>
      </c>
      <c r="AI565" s="106">
        <v>100</v>
      </c>
      <c r="AJ565">
        <v>83.79</v>
      </c>
      <c r="AK565">
        <v>36.46</v>
      </c>
      <c r="AL565">
        <v>57.68</v>
      </c>
      <c r="AM565">
        <v>177.93</v>
      </c>
      <c r="AN565" t="s">
        <v>1065</v>
      </c>
      <c r="AO565">
        <v>23.601600000000001</v>
      </c>
      <c r="AP565">
        <v>8.33</v>
      </c>
      <c r="AQ565">
        <v>12.806699999999999</v>
      </c>
      <c r="AR565" t="s">
        <v>1072</v>
      </c>
      <c r="AS565" t="s">
        <v>1073</v>
      </c>
      <c r="AT565" t="s">
        <v>1075</v>
      </c>
      <c r="AU565" t="s">
        <v>1077</v>
      </c>
      <c r="AV565" t="s">
        <v>1080</v>
      </c>
      <c r="AW565" t="s">
        <v>1084</v>
      </c>
      <c r="AX565" s="65">
        <f t="shared" si="151"/>
        <v>1391.07</v>
      </c>
      <c r="AY565" s="65">
        <v>2862.47</v>
      </c>
      <c r="AZ565" s="106">
        <v>910.84999288819643</v>
      </c>
      <c r="BA565" s="65">
        <f t="shared" si="139"/>
        <v>5164.3899928881965</v>
      </c>
      <c r="BB565" s="65">
        <f t="shared" si="140"/>
        <v>20807.740007111803</v>
      </c>
      <c r="BC565" s="65">
        <f t="shared" si="141"/>
        <v>158.75</v>
      </c>
      <c r="BD565" s="65">
        <f t="shared" si="142"/>
        <v>48880.1</v>
      </c>
      <c r="BE565" s="65">
        <f t="shared" si="143"/>
        <v>31744.309999999998</v>
      </c>
      <c r="BF565" s="65">
        <f t="shared" si="144"/>
        <v>101590.90000711179</v>
      </c>
      <c r="BG565" s="66">
        <f t="shared" si="145"/>
        <v>737.76999898402812</v>
      </c>
      <c r="BH565" s="66">
        <f t="shared" si="146"/>
        <v>35.875413805365177</v>
      </c>
      <c r="BI565" s="66">
        <f t="shared" si="147"/>
        <v>0.26458333333333334</v>
      </c>
      <c r="BJ565" s="66">
        <f t="shared" si="148"/>
        <v>84.276034482758618</v>
      </c>
      <c r="BK565" s="66">
        <f t="shared" si="149"/>
        <v>54.731568965517241</v>
      </c>
      <c r="BL565" s="66">
        <f t="shared" si="150"/>
        <v>175.15672415019276</v>
      </c>
      <c r="BM565" s="207">
        <f t="shared" si="152"/>
        <v>39879.18</v>
      </c>
    </row>
    <row r="566" spans="1:65" x14ac:dyDescent="0.35">
      <c r="A566" s="1">
        <v>747</v>
      </c>
      <c r="B566">
        <v>69</v>
      </c>
      <c r="C566" t="s">
        <v>37</v>
      </c>
      <c r="D566" t="s">
        <v>1779</v>
      </c>
      <c r="E566" s="6" t="s">
        <v>1109</v>
      </c>
      <c r="F566" s="7" t="s">
        <v>1110</v>
      </c>
      <c r="G566" s="6">
        <v>-15.37</v>
      </c>
      <c r="H566" s="6">
        <v>-48.78</v>
      </c>
      <c r="I566" s="6">
        <v>770</v>
      </c>
      <c r="J566" s="8">
        <v>31081.371963744201</v>
      </c>
      <c r="K566" t="s">
        <v>1166</v>
      </c>
      <c r="L566" t="s">
        <v>1062</v>
      </c>
      <c r="M566">
        <v>600</v>
      </c>
      <c r="N566">
        <v>600</v>
      </c>
      <c r="O566">
        <v>5.27</v>
      </c>
      <c r="P566">
        <v>22572.47</v>
      </c>
      <c r="Q566">
        <v>44998.77</v>
      </c>
      <c r="R566">
        <v>5266.4</v>
      </c>
      <c r="S566">
        <v>34606.78</v>
      </c>
      <c r="T566">
        <v>0</v>
      </c>
      <c r="U566">
        <v>4572.29</v>
      </c>
      <c r="V566">
        <v>0</v>
      </c>
      <c r="W566" s="181">
        <f t="shared" si="136"/>
        <v>27144.760000000002</v>
      </c>
      <c r="X566" s="181">
        <f t="shared" si="137"/>
        <v>45.241266666666668</v>
      </c>
      <c r="Y566" s="174">
        <v>112021.98</v>
      </c>
      <c r="Z566" s="181">
        <f t="shared" si="138"/>
        <v>186.70329999999998</v>
      </c>
      <c r="AA566" s="174">
        <v>4.7044338977047179E-3</v>
      </c>
      <c r="AB566" s="174">
        <v>20.150036626740579</v>
      </c>
      <c r="AC566" s="174">
        <v>40.169589932261509</v>
      </c>
      <c r="AD566" s="174">
        <v>4.7012202426702334</v>
      </c>
      <c r="AE566" s="174">
        <v>30.892847992867111</v>
      </c>
      <c r="AF566">
        <v>0</v>
      </c>
      <c r="AG566" s="106">
        <v>4.0816007715628668</v>
      </c>
      <c r="AH566" s="106">
        <v>0</v>
      </c>
      <c r="AI566" s="106">
        <v>100</v>
      </c>
      <c r="AJ566">
        <v>83.78</v>
      </c>
      <c r="AK566">
        <v>45.25</v>
      </c>
      <c r="AL566">
        <v>57.68</v>
      </c>
      <c r="AM566">
        <v>186.7</v>
      </c>
      <c r="AN566" t="s">
        <v>1066</v>
      </c>
      <c r="AO566">
        <v>23.601600000000001</v>
      </c>
      <c r="AP566">
        <v>8.33</v>
      </c>
      <c r="AQ566">
        <v>12.806699999999999</v>
      </c>
      <c r="AR566" t="s">
        <v>1072</v>
      </c>
      <c r="AS566" t="s">
        <v>1073</v>
      </c>
      <c r="AT566" t="s">
        <v>1075</v>
      </c>
      <c r="AU566" t="s">
        <v>1077</v>
      </c>
      <c r="AV566" t="s">
        <v>1080</v>
      </c>
      <c r="AW566" t="s">
        <v>1084</v>
      </c>
      <c r="AX566" s="65">
        <f t="shared" si="151"/>
        <v>1391.07</v>
      </c>
      <c r="AY566" s="65">
        <v>2862.47</v>
      </c>
      <c r="AZ566" s="106">
        <v>1206.2066430303075</v>
      </c>
      <c r="BA566" s="65">
        <f t="shared" si="139"/>
        <v>5459.7466430303066</v>
      </c>
      <c r="BB566" s="65">
        <f t="shared" si="140"/>
        <v>25938.553356969693</v>
      </c>
      <c r="BC566" s="65">
        <f t="shared" si="141"/>
        <v>5.27</v>
      </c>
      <c r="BD566" s="65">
        <f t="shared" si="142"/>
        <v>48874.1</v>
      </c>
      <c r="BE566" s="65">
        <f t="shared" si="143"/>
        <v>31744.309999999998</v>
      </c>
      <c r="BF566" s="65">
        <f t="shared" si="144"/>
        <v>106562.23335696969</v>
      </c>
      <c r="BG566" s="66">
        <f t="shared" si="145"/>
        <v>779.96380614718669</v>
      </c>
      <c r="BH566" s="66">
        <f t="shared" si="146"/>
        <v>44.721643718913263</v>
      </c>
      <c r="BI566" s="66">
        <f t="shared" si="147"/>
        <v>8.7833333333333322E-3</v>
      </c>
      <c r="BJ566" s="66">
        <f t="shared" si="148"/>
        <v>84.265689655172409</v>
      </c>
      <c r="BK566" s="66">
        <f t="shared" si="149"/>
        <v>54.731568965517241</v>
      </c>
      <c r="BL566" s="66">
        <f t="shared" si="150"/>
        <v>183.72798854649946</v>
      </c>
      <c r="BM566" s="207">
        <f t="shared" si="152"/>
        <v>39873.18</v>
      </c>
    </row>
    <row r="567" spans="1:65" x14ac:dyDescent="0.35">
      <c r="A567" s="1">
        <v>748</v>
      </c>
      <c r="B567">
        <v>69</v>
      </c>
      <c r="C567" t="s">
        <v>37</v>
      </c>
      <c r="D567" t="s">
        <v>1780</v>
      </c>
      <c r="E567" s="6" t="s">
        <v>1111</v>
      </c>
      <c r="F567" s="7" t="s">
        <v>1112</v>
      </c>
      <c r="G567" s="6">
        <v>-22.86</v>
      </c>
      <c r="H567" s="6">
        <v>-43.41</v>
      </c>
      <c r="I567" s="6">
        <v>45</v>
      </c>
      <c r="J567" s="8">
        <v>45016.2336447989</v>
      </c>
      <c r="K567" t="s">
        <v>1166</v>
      </c>
      <c r="L567" t="s">
        <v>1062</v>
      </c>
      <c r="M567">
        <v>600</v>
      </c>
      <c r="N567">
        <v>600</v>
      </c>
      <c r="O567">
        <v>0</v>
      </c>
      <c r="P567">
        <v>22065.18</v>
      </c>
      <c r="Q567">
        <v>44998.77</v>
      </c>
      <c r="R567">
        <v>5262.4</v>
      </c>
      <c r="S567">
        <v>34606.78</v>
      </c>
      <c r="T567">
        <v>0</v>
      </c>
      <c r="U567">
        <v>4572.29</v>
      </c>
      <c r="V567">
        <v>0</v>
      </c>
      <c r="W567" s="181">
        <f t="shared" si="136"/>
        <v>26637.47</v>
      </c>
      <c r="X567" s="181">
        <f t="shared" si="137"/>
        <v>44.395783333333334</v>
      </c>
      <c r="Y567" s="174">
        <v>111505.42</v>
      </c>
      <c r="Z567" s="181">
        <f t="shared" si="138"/>
        <v>185.84236666666666</v>
      </c>
      <c r="AA567" s="174">
        <v>0</v>
      </c>
      <c r="AB567" s="174">
        <v>19.788437189869342</v>
      </c>
      <c r="AC567" s="174">
        <v>40.355679571450423</v>
      </c>
      <c r="AD567" s="174">
        <v>4.7194118456304626</v>
      </c>
      <c r="AE567" s="174">
        <v>31.035962198070731</v>
      </c>
      <c r="AF567">
        <v>0</v>
      </c>
      <c r="AG567" s="106">
        <v>4.1005091949790424</v>
      </c>
      <c r="AH567" s="106">
        <v>0</v>
      </c>
      <c r="AI567" s="106">
        <v>100</v>
      </c>
      <c r="AJ567">
        <v>83.77</v>
      </c>
      <c r="AK567">
        <v>44.4</v>
      </c>
      <c r="AL567">
        <v>57.68</v>
      </c>
      <c r="AM567">
        <v>185.84</v>
      </c>
      <c r="AN567" t="s">
        <v>1067</v>
      </c>
      <c r="AO567">
        <v>23.601600000000001</v>
      </c>
      <c r="AP567">
        <v>8.33</v>
      </c>
      <c r="AQ567">
        <v>12.806699999999999</v>
      </c>
      <c r="AR567" t="s">
        <v>1072</v>
      </c>
      <c r="AS567" t="s">
        <v>1073</v>
      </c>
      <c r="AT567" t="s">
        <v>1075</v>
      </c>
      <c r="AU567" t="s">
        <v>1077</v>
      </c>
      <c r="AV567" t="s">
        <v>1080</v>
      </c>
      <c r="AW567" t="s">
        <v>1084</v>
      </c>
      <c r="AX567" s="65">
        <f t="shared" si="151"/>
        <v>1391.07</v>
      </c>
      <c r="AY567" s="65">
        <v>2862.47</v>
      </c>
      <c r="AZ567" s="106">
        <v>1215.2052941979518</v>
      </c>
      <c r="BA567" s="65">
        <f t="shared" si="139"/>
        <v>5468.7452941979518</v>
      </c>
      <c r="BB567" s="65">
        <f t="shared" si="140"/>
        <v>25422.264705802048</v>
      </c>
      <c r="BC567" s="65">
        <f t="shared" si="141"/>
        <v>0</v>
      </c>
      <c r="BD567" s="65">
        <f t="shared" si="142"/>
        <v>48870.1</v>
      </c>
      <c r="BE567" s="65">
        <f t="shared" si="143"/>
        <v>31744.309999999998</v>
      </c>
      <c r="BF567" s="65">
        <f t="shared" si="144"/>
        <v>106036.67470580204</v>
      </c>
      <c r="BG567" s="66">
        <f t="shared" si="145"/>
        <v>781.24932774256456</v>
      </c>
      <c r="BH567" s="66">
        <f t="shared" si="146"/>
        <v>43.8314908720725</v>
      </c>
      <c r="BI567" s="66">
        <f t="shared" si="147"/>
        <v>0</v>
      </c>
      <c r="BJ567" s="66">
        <f t="shared" si="148"/>
        <v>84.258793103448269</v>
      </c>
      <c r="BK567" s="66">
        <f t="shared" si="149"/>
        <v>54.731568965517241</v>
      </c>
      <c r="BL567" s="66">
        <f t="shared" si="150"/>
        <v>182.821852941038</v>
      </c>
      <c r="BM567" s="207">
        <f t="shared" si="152"/>
        <v>39869.18</v>
      </c>
    </row>
    <row r="568" spans="1:65" x14ac:dyDescent="0.35">
      <c r="A568" s="1">
        <v>749</v>
      </c>
      <c r="B568">
        <v>69</v>
      </c>
      <c r="C568" t="s">
        <v>37</v>
      </c>
      <c r="D568" t="s">
        <v>1781</v>
      </c>
      <c r="E568" s="6" t="s">
        <v>1113</v>
      </c>
      <c r="F568" s="7" t="s">
        <v>1114</v>
      </c>
      <c r="G568" s="6">
        <v>-20.32</v>
      </c>
      <c r="H568" s="6">
        <v>-40.340000000000003</v>
      </c>
      <c r="I568" s="6">
        <v>9</v>
      </c>
      <c r="J568" s="8">
        <v>54061.366139626101</v>
      </c>
      <c r="K568" t="s">
        <v>1166</v>
      </c>
      <c r="L568" t="s">
        <v>1062</v>
      </c>
      <c r="M568">
        <v>600</v>
      </c>
      <c r="N568">
        <v>600</v>
      </c>
      <c r="O568">
        <v>0</v>
      </c>
      <c r="P568">
        <v>23502.79</v>
      </c>
      <c r="Q568">
        <v>44998.77</v>
      </c>
      <c r="R568">
        <v>5264.2</v>
      </c>
      <c r="S568">
        <v>34606.78</v>
      </c>
      <c r="T568">
        <v>0</v>
      </c>
      <c r="U568">
        <v>4572.29</v>
      </c>
      <c r="V568">
        <v>0</v>
      </c>
      <c r="W568" s="181">
        <f t="shared" si="136"/>
        <v>28075.08</v>
      </c>
      <c r="X568" s="181">
        <f t="shared" si="137"/>
        <v>46.791800000000002</v>
      </c>
      <c r="Y568" s="174">
        <v>112944.83</v>
      </c>
      <c r="Z568" s="181">
        <f t="shared" si="138"/>
        <v>188.24138333333335</v>
      </c>
      <c r="AA568" s="174">
        <v>0</v>
      </c>
      <c r="AB568" s="174">
        <v>20.809088826819249</v>
      </c>
      <c r="AC568" s="174">
        <v>39.841372110613648</v>
      </c>
      <c r="AD568" s="174">
        <v>4.6608596427122864</v>
      </c>
      <c r="AE568" s="174">
        <v>30.64042860571838</v>
      </c>
      <c r="AF568">
        <v>0</v>
      </c>
      <c r="AG568" s="106">
        <v>4.0482508141364244</v>
      </c>
      <c r="AH568" s="106">
        <v>0</v>
      </c>
      <c r="AI568" s="106">
        <v>100</v>
      </c>
      <c r="AJ568">
        <v>83.77</v>
      </c>
      <c r="AK568">
        <v>46.79</v>
      </c>
      <c r="AL568">
        <v>57.68</v>
      </c>
      <c r="AM568">
        <v>188.24</v>
      </c>
      <c r="AN568" t="s">
        <v>1068</v>
      </c>
      <c r="AO568">
        <v>23.601600000000001</v>
      </c>
      <c r="AP568">
        <v>8.33</v>
      </c>
      <c r="AQ568">
        <v>12.806699999999999</v>
      </c>
      <c r="AR568" t="s">
        <v>1072</v>
      </c>
      <c r="AS568" t="s">
        <v>1073</v>
      </c>
      <c r="AT568" t="s">
        <v>1075</v>
      </c>
      <c r="AU568" t="s">
        <v>1077</v>
      </c>
      <c r="AV568" t="s">
        <v>1080</v>
      </c>
      <c r="AW568" t="s">
        <v>1084</v>
      </c>
      <c r="AX568" s="65">
        <f t="shared" si="151"/>
        <v>1391.07</v>
      </c>
      <c r="AY568" s="65">
        <v>2862.47</v>
      </c>
      <c r="AZ568" s="106">
        <v>1309.3682192818351</v>
      </c>
      <c r="BA568" s="65">
        <f t="shared" si="139"/>
        <v>5562.908219281835</v>
      </c>
      <c r="BB568" s="65">
        <f t="shared" si="140"/>
        <v>26765.711780718168</v>
      </c>
      <c r="BC568" s="65">
        <f t="shared" si="141"/>
        <v>0</v>
      </c>
      <c r="BD568" s="65">
        <f t="shared" si="142"/>
        <v>48871.899999999994</v>
      </c>
      <c r="BE568" s="65">
        <f t="shared" si="143"/>
        <v>31744.309999999998</v>
      </c>
      <c r="BF568" s="65">
        <f t="shared" si="144"/>
        <v>107381.92178071817</v>
      </c>
      <c r="BG568" s="66">
        <f t="shared" si="145"/>
        <v>794.70117418311929</v>
      </c>
      <c r="BH568" s="66">
        <f t="shared" si="146"/>
        <v>46.147778932272701</v>
      </c>
      <c r="BI568" s="66">
        <f t="shared" si="147"/>
        <v>0</v>
      </c>
      <c r="BJ568" s="66">
        <f t="shared" si="148"/>
        <v>84.261896551724135</v>
      </c>
      <c r="BK568" s="66">
        <f t="shared" si="149"/>
        <v>54.731568965517241</v>
      </c>
      <c r="BL568" s="66">
        <f t="shared" si="150"/>
        <v>185.14124444951409</v>
      </c>
      <c r="BM568" s="207">
        <f t="shared" si="152"/>
        <v>39870.979999999996</v>
      </c>
    </row>
    <row r="569" spans="1:65" x14ac:dyDescent="0.35">
      <c r="A569" s="1">
        <v>750</v>
      </c>
      <c r="B569">
        <v>69</v>
      </c>
      <c r="C569" t="s">
        <v>37</v>
      </c>
      <c r="D569" t="s">
        <v>1782</v>
      </c>
      <c r="E569" s="6" t="s">
        <v>1115</v>
      </c>
      <c r="F569" s="7" t="s">
        <v>1116</v>
      </c>
      <c r="G569" s="6">
        <v>-8.0500000000000007</v>
      </c>
      <c r="H569" s="6">
        <v>-34.880000000000003</v>
      </c>
      <c r="I569" s="6">
        <v>10</v>
      </c>
      <c r="J569" s="8">
        <v>63550.072249703</v>
      </c>
      <c r="K569" t="s">
        <v>1166</v>
      </c>
      <c r="L569" t="s">
        <v>1062</v>
      </c>
      <c r="M569">
        <v>600</v>
      </c>
      <c r="N569">
        <v>600</v>
      </c>
      <c r="O569">
        <v>0</v>
      </c>
      <c r="P569">
        <v>26610.04</v>
      </c>
      <c r="Q569">
        <v>44998.77</v>
      </c>
      <c r="R569">
        <v>5250.2</v>
      </c>
      <c r="S569">
        <v>34606.78</v>
      </c>
      <c r="T569">
        <v>0</v>
      </c>
      <c r="U569">
        <v>4572.29</v>
      </c>
      <c r="V569">
        <v>0</v>
      </c>
      <c r="W569" s="181">
        <f t="shared" si="136"/>
        <v>31182.33</v>
      </c>
      <c r="X569" s="181">
        <f t="shared" si="137"/>
        <v>51.970550000000003</v>
      </c>
      <c r="Y569" s="174">
        <v>116038.08</v>
      </c>
      <c r="Z569" s="181">
        <f t="shared" si="138"/>
        <v>193.39680000000001</v>
      </c>
      <c r="AA569" s="174">
        <v>0</v>
      </c>
      <c r="AB569" s="174">
        <v>22.932161580060619</v>
      </c>
      <c r="AC569" s="174">
        <v>38.77931279111133</v>
      </c>
      <c r="AD569" s="174">
        <v>4.5245491824752699</v>
      </c>
      <c r="AE569" s="174">
        <v>29.823640653137311</v>
      </c>
      <c r="AF569">
        <v>0</v>
      </c>
      <c r="AG569" s="106">
        <v>3.940335793215469</v>
      </c>
      <c r="AH569" s="106">
        <v>0</v>
      </c>
      <c r="AI569" s="106">
        <v>100</v>
      </c>
      <c r="AJ569">
        <v>83.75</v>
      </c>
      <c r="AK569">
        <v>51.97</v>
      </c>
      <c r="AL569">
        <v>57.68</v>
      </c>
      <c r="AM569">
        <v>193.4</v>
      </c>
      <c r="AN569" t="s">
        <v>1069</v>
      </c>
      <c r="AO569">
        <v>23.601600000000001</v>
      </c>
      <c r="AP569">
        <v>8.33</v>
      </c>
      <c r="AQ569">
        <v>12.806699999999999</v>
      </c>
      <c r="AR569" t="s">
        <v>1072</v>
      </c>
      <c r="AS569" t="s">
        <v>1073</v>
      </c>
      <c r="AT569" t="s">
        <v>1075</v>
      </c>
      <c r="AU569" t="s">
        <v>1077</v>
      </c>
      <c r="AV569" t="s">
        <v>1080</v>
      </c>
      <c r="AW569" t="s">
        <v>1084</v>
      </c>
      <c r="AX569" s="65">
        <f t="shared" si="151"/>
        <v>1391.07</v>
      </c>
      <c r="AY569" s="65">
        <v>2862.47</v>
      </c>
      <c r="AZ569" s="106">
        <v>1490.7941308789605</v>
      </c>
      <c r="BA569" s="65">
        <f t="shared" si="139"/>
        <v>5744.3341308789604</v>
      </c>
      <c r="BB569" s="65">
        <f t="shared" si="140"/>
        <v>29691.535869121042</v>
      </c>
      <c r="BC569" s="65">
        <f t="shared" si="141"/>
        <v>0</v>
      </c>
      <c r="BD569" s="65">
        <f t="shared" si="142"/>
        <v>48857.899999999994</v>
      </c>
      <c r="BE569" s="65">
        <f t="shared" si="143"/>
        <v>31744.309999999998</v>
      </c>
      <c r="BF569" s="65">
        <f t="shared" si="144"/>
        <v>110293.74586912105</v>
      </c>
      <c r="BG569" s="66">
        <f t="shared" si="145"/>
        <v>820.61916155413724</v>
      </c>
      <c r="BH569" s="66">
        <f t="shared" si="146"/>
        <v>51.192303222622485</v>
      </c>
      <c r="BI569" s="66">
        <f t="shared" si="147"/>
        <v>0</v>
      </c>
      <c r="BJ569" s="66">
        <f t="shared" si="148"/>
        <v>84.237758620689647</v>
      </c>
      <c r="BK569" s="66">
        <f t="shared" si="149"/>
        <v>54.731568965517241</v>
      </c>
      <c r="BL569" s="66">
        <f t="shared" si="150"/>
        <v>190.16163080882939</v>
      </c>
      <c r="BM569" s="207">
        <f t="shared" si="152"/>
        <v>39856.979999999996</v>
      </c>
    </row>
    <row r="570" spans="1:65" x14ac:dyDescent="0.35">
      <c r="A570" s="1">
        <v>751</v>
      </c>
      <c r="B570">
        <v>69</v>
      </c>
      <c r="C570" t="s">
        <v>37</v>
      </c>
      <c r="D570" t="s">
        <v>1783</v>
      </c>
      <c r="E570" s="6" t="s">
        <v>1117</v>
      </c>
      <c r="F570" s="7" t="s">
        <v>1118</v>
      </c>
      <c r="G570" s="6">
        <v>-3.8</v>
      </c>
      <c r="H570" s="6">
        <v>-38.53</v>
      </c>
      <c r="I570" s="6">
        <v>41</v>
      </c>
      <c r="J570" s="8">
        <v>71394.000753582499</v>
      </c>
      <c r="K570" t="s">
        <v>1166</v>
      </c>
      <c r="L570" t="s">
        <v>1062</v>
      </c>
      <c r="M570">
        <v>600</v>
      </c>
      <c r="N570">
        <v>600</v>
      </c>
      <c r="O570">
        <v>0</v>
      </c>
      <c r="P570">
        <v>25355.42</v>
      </c>
      <c r="Q570">
        <v>44998.77</v>
      </c>
      <c r="R570">
        <v>5255.2</v>
      </c>
      <c r="S570">
        <v>34606.78</v>
      </c>
      <c r="T570">
        <v>0</v>
      </c>
      <c r="U570">
        <v>4572.29</v>
      </c>
      <c r="V570">
        <v>0</v>
      </c>
      <c r="W570" s="181">
        <f t="shared" si="136"/>
        <v>29927.71</v>
      </c>
      <c r="X570" s="181">
        <f t="shared" si="137"/>
        <v>49.879516666666667</v>
      </c>
      <c r="Y570" s="174">
        <v>114788.46</v>
      </c>
      <c r="Z570" s="181">
        <f t="shared" si="138"/>
        <v>191.31410000000002</v>
      </c>
      <c r="AA570" s="174">
        <v>0</v>
      </c>
      <c r="AB570" s="174">
        <v>22.088823214459008</v>
      </c>
      <c r="AC570" s="174">
        <v>39.201475479329538</v>
      </c>
      <c r="AD570" s="174">
        <v>4.5781605572546216</v>
      </c>
      <c r="AE570" s="174">
        <v>30.148309333534041</v>
      </c>
      <c r="AF570">
        <v>0</v>
      </c>
      <c r="AG570" s="106">
        <v>3.983231415422769</v>
      </c>
      <c r="AH570" s="106">
        <v>0</v>
      </c>
      <c r="AI570" s="106">
        <v>100</v>
      </c>
      <c r="AJ570">
        <v>83.76</v>
      </c>
      <c r="AK570">
        <v>49.88</v>
      </c>
      <c r="AL570">
        <v>57.68</v>
      </c>
      <c r="AM570">
        <v>191.31</v>
      </c>
      <c r="AN570" t="s">
        <v>1070</v>
      </c>
      <c r="AO570">
        <v>23.601600000000001</v>
      </c>
      <c r="AP570">
        <v>8.33</v>
      </c>
      <c r="AQ570">
        <v>12.806699999999999</v>
      </c>
      <c r="AR570" t="s">
        <v>1072</v>
      </c>
      <c r="AS570" t="s">
        <v>1073</v>
      </c>
      <c r="AT570" t="s">
        <v>1075</v>
      </c>
      <c r="AU570" t="s">
        <v>1077</v>
      </c>
      <c r="AV570" t="s">
        <v>1080</v>
      </c>
      <c r="AW570" t="s">
        <v>1084</v>
      </c>
      <c r="AX570" s="65">
        <f t="shared" si="151"/>
        <v>1391.07</v>
      </c>
      <c r="AY570" s="65">
        <v>2862.47</v>
      </c>
      <c r="AZ570" s="106">
        <v>1446.5177454793634</v>
      </c>
      <c r="BA570" s="65">
        <f t="shared" si="139"/>
        <v>5700.0577454793638</v>
      </c>
      <c r="BB570" s="65">
        <f t="shared" si="140"/>
        <v>28481.192254520636</v>
      </c>
      <c r="BC570" s="65">
        <f t="shared" si="141"/>
        <v>0</v>
      </c>
      <c r="BD570" s="65">
        <f t="shared" si="142"/>
        <v>48862.899999999994</v>
      </c>
      <c r="BE570" s="65">
        <f t="shared" si="143"/>
        <v>31744.309999999998</v>
      </c>
      <c r="BF570" s="65">
        <f t="shared" si="144"/>
        <v>109088.40225452064</v>
      </c>
      <c r="BG570" s="66">
        <f t="shared" si="145"/>
        <v>814.29396363990907</v>
      </c>
      <c r="BH570" s="66">
        <f t="shared" si="146"/>
        <v>49.105503887104547</v>
      </c>
      <c r="BI570" s="66">
        <f t="shared" si="147"/>
        <v>0</v>
      </c>
      <c r="BJ570" s="66">
        <f t="shared" si="148"/>
        <v>84.246379310344821</v>
      </c>
      <c r="BK570" s="66">
        <f t="shared" si="149"/>
        <v>54.731568965517241</v>
      </c>
      <c r="BL570" s="66">
        <f t="shared" si="150"/>
        <v>188.08345216296661</v>
      </c>
      <c r="BM570" s="207">
        <f t="shared" si="152"/>
        <v>39861.979999999996</v>
      </c>
    </row>
    <row r="571" spans="1:65" x14ac:dyDescent="0.35">
      <c r="A571" s="1">
        <v>760</v>
      </c>
      <c r="B571">
        <v>70</v>
      </c>
      <c r="C571" t="s">
        <v>37</v>
      </c>
      <c r="D571" t="s">
        <v>1784</v>
      </c>
      <c r="E571" s="6" t="s">
        <v>1104</v>
      </c>
      <c r="F571" s="7" t="s">
        <v>1105</v>
      </c>
      <c r="G571" s="6">
        <v>-22.74</v>
      </c>
      <c r="H571" s="6">
        <v>-45.59</v>
      </c>
      <c r="I571" s="6">
        <v>1642</v>
      </c>
      <c r="J571" s="8">
        <v>3495.45982983364</v>
      </c>
      <c r="K571" t="s">
        <v>1166</v>
      </c>
      <c r="L571" t="s">
        <v>1062</v>
      </c>
      <c r="M571">
        <v>600</v>
      </c>
      <c r="N571">
        <v>600</v>
      </c>
      <c r="O571">
        <v>613.64</v>
      </c>
      <c r="P571">
        <v>10428.719999999999</v>
      </c>
      <c r="Q571">
        <v>44998.77</v>
      </c>
      <c r="R571">
        <v>5265.2</v>
      </c>
      <c r="S571">
        <v>34606.78</v>
      </c>
      <c r="T571">
        <v>0</v>
      </c>
      <c r="U571">
        <v>4744.55</v>
      </c>
      <c r="V571">
        <v>0</v>
      </c>
      <c r="W571" s="181">
        <f t="shared" si="136"/>
        <v>15173.27</v>
      </c>
      <c r="X571" s="181">
        <f t="shared" si="137"/>
        <v>25.288783333333335</v>
      </c>
      <c r="Y571" s="174">
        <v>100657.65</v>
      </c>
      <c r="Z571" s="181">
        <f t="shared" si="138"/>
        <v>167.76274999999998</v>
      </c>
      <c r="AA571" s="174">
        <v>0.60963076328525456</v>
      </c>
      <c r="AB571" s="174">
        <v>10.360583621811161</v>
      </c>
      <c r="AC571" s="174">
        <v>44.70476908610523</v>
      </c>
      <c r="AD571" s="174">
        <v>5.2307996461272444</v>
      </c>
      <c r="AE571" s="174">
        <v>34.380675487655431</v>
      </c>
      <c r="AF571">
        <v>0</v>
      </c>
      <c r="AG571" s="106">
        <v>4.7135513296803584</v>
      </c>
      <c r="AH571" s="106">
        <v>0</v>
      </c>
      <c r="AI571" s="106">
        <v>100</v>
      </c>
      <c r="AJ571">
        <v>83.77</v>
      </c>
      <c r="AK571">
        <v>26.31</v>
      </c>
      <c r="AL571">
        <v>57.68</v>
      </c>
      <c r="AM571">
        <v>167.76</v>
      </c>
      <c r="AN571" t="s">
        <v>1063</v>
      </c>
      <c r="AO571">
        <v>23.601600000000001</v>
      </c>
      <c r="AP571">
        <v>8.33</v>
      </c>
      <c r="AQ571">
        <v>12.806699999999999</v>
      </c>
      <c r="AR571" t="s">
        <v>1072</v>
      </c>
      <c r="AS571" t="s">
        <v>1073</v>
      </c>
      <c r="AT571" t="s">
        <v>1075</v>
      </c>
      <c r="AU571" t="s">
        <v>1077</v>
      </c>
      <c r="AV571" t="s">
        <v>1081</v>
      </c>
      <c r="AW571" t="s">
        <v>1083</v>
      </c>
      <c r="AX571" s="65">
        <f t="shared" si="151"/>
        <v>1391.07</v>
      </c>
      <c r="AY571" s="65">
        <v>2862.47</v>
      </c>
      <c r="AZ571" s="106">
        <v>495.76515842799921</v>
      </c>
      <c r="BA571" s="65">
        <f t="shared" si="139"/>
        <v>4749.3051584279992</v>
      </c>
      <c r="BB571" s="65">
        <f t="shared" si="140"/>
        <v>14677.504841572001</v>
      </c>
      <c r="BC571" s="65">
        <f t="shared" si="141"/>
        <v>613.64</v>
      </c>
      <c r="BD571" s="65">
        <f t="shared" si="142"/>
        <v>48872.899999999994</v>
      </c>
      <c r="BE571" s="65">
        <f t="shared" si="143"/>
        <v>31744.309999999998</v>
      </c>
      <c r="BF571" s="65">
        <f t="shared" si="144"/>
        <v>95908.34484157199</v>
      </c>
      <c r="BG571" s="66">
        <f t="shared" si="145"/>
        <v>678.47216548971414</v>
      </c>
      <c r="BH571" s="66">
        <f t="shared" si="146"/>
        <v>25.306042830296555</v>
      </c>
      <c r="BI571" s="66">
        <f t="shared" si="147"/>
        <v>1.0227333333333333</v>
      </c>
      <c r="BJ571" s="66">
        <f t="shared" si="148"/>
        <v>84.263620689655156</v>
      </c>
      <c r="BK571" s="66">
        <f t="shared" si="149"/>
        <v>54.731568965517241</v>
      </c>
      <c r="BL571" s="66">
        <f t="shared" si="150"/>
        <v>165.35921524408963</v>
      </c>
      <c r="BM571" s="207">
        <f t="shared" si="152"/>
        <v>39871.979999999996</v>
      </c>
    </row>
    <row r="572" spans="1:65" x14ac:dyDescent="0.35">
      <c r="A572" s="1">
        <v>761</v>
      </c>
      <c r="B572">
        <v>70</v>
      </c>
      <c r="C572" t="s">
        <v>37</v>
      </c>
      <c r="D572" t="s">
        <v>1785</v>
      </c>
      <c r="E572" s="6" t="s">
        <v>1104</v>
      </c>
      <c r="F572" s="7" t="s">
        <v>1106</v>
      </c>
      <c r="G572" s="6">
        <v>-23.85</v>
      </c>
      <c r="H572" s="6">
        <v>-46.64</v>
      </c>
      <c r="I572" s="6">
        <v>792</v>
      </c>
      <c r="J572" s="8">
        <v>14172.2970393051</v>
      </c>
      <c r="K572" t="s">
        <v>1166</v>
      </c>
      <c r="L572" t="s">
        <v>1062</v>
      </c>
      <c r="M572">
        <v>600</v>
      </c>
      <c r="N572">
        <v>600</v>
      </c>
      <c r="O572">
        <v>175.63</v>
      </c>
      <c r="P572">
        <v>14616.14</v>
      </c>
      <c r="Q572">
        <v>44998.77</v>
      </c>
      <c r="R572">
        <v>5266.4</v>
      </c>
      <c r="S572">
        <v>34606.78</v>
      </c>
      <c r="T572">
        <v>0</v>
      </c>
      <c r="U572">
        <v>4744.55</v>
      </c>
      <c r="V572">
        <v>0</v>
      </c>
      <c r="W572" s="181">
        <f t="shared" si="136"/>
        <v>19360.689999999999</v>
      </c>
      <c r="X572" s="181">
        <f t="shared" si="137"/>
        <v>32.267816666666661</v>
      </c>
      <c r="Y572" s="174">
        <v>104408.27</v>
      </c>
      <c r="Z572" s="181">
        <f t="shared" si="138"/>
        <v>174.01378333333335</v>
      </c>
      <c r="AA572" s="174">
        <v>0.16821464429972841</v>
      </c>
      <c r="AB572" s="174">
        <v>13.999025173005929</v>
      </c>
      <c r="AC572" s="174">
        <v>43.098856058049797</v>
      </c>
      <c r="AD572" s="174">
        <v>5.0440448826515372</v>
      </c>
      <c r="AE572" s="174">
        <v>33.145631088418568</v>
      </c>
      <c r="AF572">
        <v>0</v>
      </c>
      <c r="AG572" s="106">
        <v>4.5442281535744247</v>
      </c>
      <c r="AH572" s="106">
        <v>0</v>
      </c>
      <c r="AI572" s="106">
        <v>100</v>
      </c>
      <c r="AJ572">
        <v>83.78</v>
      </c>
      <c r="AK572">
        <v>32.56</v>
      </c>
      <c r="AL572">
        <v>57.68</v>
      </c>
      <c r="AM572">
        <v>174.01</v>
      </c>
      <c r="AN572" t="s">
        <v>1064</v>
      </c>
      <c r="AO572">
        <v>23.601600000000001</v>
      </c>
      <c r="AP572">
        <v>8.33</v>
      </c>
      <c r="AQ572">
        <v>12.806699999999999</v>
      </c>
      <c r="AR572" t="s">
        <v>1072</v>
      </c>
      <c r="AS572" t="s">
        <v>1073</v>
      </c>
      <c r="AT572" t="s">
        <v>1075</v>
      </c>
      <c r="AU572" t="s">
        <v>1077</v>
      </c>
      <c r="AV572" t="s">
        <v>1081</v>
      </c>
      <c r="AW572" t="s">
        <v>1083</v>
      </c>
      <c r="AX572" s="65">
        <f t="shared" si="151"/>
        <v>1391.07</v>
      </c>
      <c r="AY572" s="65">
        <v>2862.47</v>
      </c>
      <c r="AZ572" s="106">
        <v>729.87183417829078</v>
      </c>
      <c r="BA572" s="65">
        <f t="shared" si="139"/>
        <v>4983.4118341782905</v>
      </c>
      <c r="BB572" s="65">
        <f t="shared" si="140"/>
        <v>18630.818165821707</v>
      </c>
      <c r="BC572" s="65">
        <f t="shared" si="141"/>
        <v>175.63</v>
      </c>
      <c r="BD572" s="65">
        <f t="shared" si="142"/>
        <v>48874.1</v>
      </c>
      <c r="BE572" s="65">
        <f t="shared" si="143"/>
        <v>31744.309999999998</v>
      </c>
      <c r="BF572" s="65">
        <f t="shared" si="144"/>
        <v>99424.858165821715</v>
      </c>
      <c r="BG572" s="66">
        <f t="shared" si="145"/>
        <v>711.91597631118441</v>
      </c>
      <c r="BH572" s="66">
        <f t="shared" si="146"/>
        <v>32.122100285899492</v>
      </c>
      <c r="BI572" s="66">
        <f t="shared" si="147"/>
        <v>0.29271666666666668</v>
      </c>
      <c r="BJ572" s="66">
        <f t="shared" si="148"/>
        <v>84.265689655172409</v>
      </c>
      <c r="BK572" s="66">
        <f t="shared" si="149"/>
        <v>54.731568965517241</v>
      </c>
      <c r="BL572" s="66">
        <f t="shared" si="150"/>
        <v>171.42216925141676</v>
      </c>
      <c r="BM572" s="207">
        <f t="shared" si="152"/>
        <v>39873.18</v>
      </c>
    </row>
    <row r="573" spans="1:65" x14ac:dyDescent="0.35">
      <c r="A573" s="1">
        <v>762</v>
      </c>
      <c r="B573">
        <v>70</v>
      </c>
      <c r="C573" t="s">
        <v>37</v>
      </c>
      <c r="D573" t="s">
        <v>1786</v>
      </c>
      <c r="E573" s="6" t="s">
        <v>1107</v>
      </c>
      <c r="F573" s="7" t="s">
        <v>1108</v>
      </c>
      <c r="G573" s="6">
        <v>-30.03</v>
      </c>
      <c r="H573" s="6">
        <v>-51.23</v>
      </c>
      <c r="I573" s="6">
        <v>47</v>
      </c>
      <c r="J573" s="8">
        <v>23954.0527728093</v>
      </c>
      <c r="K573" t="s">
        <v>1166</v>
      </c>
      <c r="L573" t="s">
        <v>1062</v>
      </c>
      <c r="M573">
        <v>600</v>
      </c>
      <c r="N573">
        <v>600</v>
      </c>
      <c r="O573">
        <v>299.49</v>
      </c>
      <c r="P573">
        <v>16908.060000000001</v>
      </c>
      <c r="Q573">
        <v>44998.77</v>
      </c>
      <c r="R573">
        <v>5272.4</v>
      </c>
      <c r="S573">
        <v>34606.78</v>
      </c>
      <c r="T573">
        <v>0</v>
      </c>
      <c r="U573">
        <v>4744.55</v>
      </c>
      <c r="V573">
        <v>0</v>
      </c>
      <c r="W573" s="181">
        <f t="shared" si="136"/>
        <v>21652.61</v>
      </c>
      <c r="X573" s="181">
        <f t="shared" si="137"/>
        <v>36.087683333333331</v>
      </c>
      <c r="Y573" s="174">
        <v>106830.05</v>
      </c>
      <c r="Z573" s="181">
        <f t="shared" si="138"/>
        <v>178.05008333333333</v>
      </c>
      <c r="AA573" s="174">
        <v>0.28034246918353029</v>
      </c>
      <c r="AB573" s="174">
        <v>15.827063639865379</v>
      </c>
      <c r="AC573" s="174">
        <v>42.121828081143832</v>
      </c>
      <c r="AD573" s="174">
        <v>4.9353154847348657</v>
      </c>
      <c r="AE573" s="174">
        <v>32.394237389199013</v>
      </c>
      <c r="AF573">
        <v>0</v>
      </c>
      <c r="AG573" s="106">
        <v>4.4412129358733798</v>
      </c>
      <c r="AH573" s="106">
        <v>0</v>
      </c>
      <c r="AI573" s="106">
        <v>100</v>
      </c>
      <c r="AJ573">
        <v>83.79</v>
      </c>
      <c r="AK573">
        <v>36.590000000000003</v>
      </c>
      <c r="AL573">
        <v>57.68</v>
      </c>
      <c r="AM573">
        <v>178.05</v>
      </c>
      <c r="AN573" t="s">
        <v>1065</v>
      </c>
      <c r="AO573">
        <v>23.601600000000001</v>
      </c>
      <c r="AP573">
        <v>8.33</v>
      </c>
      <c r="AQ573">
        <v>12.806699999999999</v>
      </c>
      <c r="AR573" t="s">
        <v>1072</v>
      </c>
      <c r="AS573" t="s">
        <v>1073</v>
      </c>
      <c r="AT573" t="s">
        <v>1075</v>
      </c>
      <c r="AU573" t="s">
        <v>1077</v>
      </c>
      <c r="AV573" t="s">
        <v>1081</v>
      </c>
      <c r="AW573" t="s">
        <v>1083</v>
      </c>
      <c r="AX573" s="65">
        <f t="shared" si="151"/>
        <v>1391.07</v>
      </c>
      <c r="AY573" s="65">
        <v>2862.47</v>
      </c>
      <c r="AZ573" s="106">
        <v>807.69150945361866</v>
      </c>
      <c r="BA573" s="65">
        <f t="shared" si="139"/>
        <v>5061.2315094536189</v>
      </c>
      <c r="BB573" s="65">
        <f t="shared" si="140"/>
        <v>20844.918490546381</v>
      </c>
      <c r="BC573" s="65">
        <f t="shared" si="141"/>
        <v>299.49</v>
      </c>
      <c r="BD573" s="65">
        <f t="shared" si="142"/>
        <v>48880.1</v>
      </c>
      <c r="BE573" s="65">
        <f t="shared" si="143"/>
        <v>31744.309999999998</v>
      </c>
      <c r="BF573" s="65">
        <f t="shared" si="144"/>
        <v>101768.81849054639</v>
      </c>
      <c r="BG573" s="66">
        <f t="shared" si="145"/>
        <v>723.03307277908846</v>
      </c>
      <c r="BH573" s="66">
        <f t="shared" si="146"/>
        <v>35.939514638873071</v>
      </c>
      <c r="BI573" s="66">
        <f t="shared" si="147"/>
        <v>0.49915000000000004</v>
      </c>
      <c r="BJ573" s="66">
        <f t="shared" si="148"/>
        <v>84.276034482758618</v>
      </c>
      <c r="BK573" s="66">
        <f t="shared" si="149"/>
        <v>54.731568965517241</v>
      </c>
      <c r="BL573" s="66">
        <f t="shared" si="150"/>
        <v>175.46348015611446</v>
      </c>
      <c r="BM573" s="207">
        <f t="shared" si="152"/>
        <v>39879.18</v>
      </c>
    </row>
    <row r="574" spans="1:65" x14ac:dyDescent="0.35">
      <c r="A574" s="1">
        <v>763</v>
      </c>
      <c r="B574">
        <v>70</v>
      </c>
      <c r="C574" t="s">
        <v>37</v>
      </c>
      <c r="D574" t="s">
        <v>1787</v>
      </c>
      <c r="E574" s="6" t="s">
        <v>1109</v>
      </c>
      <c r="F574" s="7" t="s">
        <v>1110</v>
      </c>
      <c r="G574" s="6">
        <v>-15.37</v>
      </c>
      <c r="H574" s="6">
        <v>-48.78</v>
      </c>
      <c r="I574" s="6">
        <v>770</v>
      </c>
      <c r="J574" s="8">
        <v>31081.371963744201</v>
      </c>
      <c r="K574" t="s">
        <v>1166</v>
      </c>
      <c r="L574" t="s">
        <v>1062</v>
      </c>
      <c r="M574">
        <v>600</v>
      </c>
      <c r="N574">
        <v>600</v>
      </c>
      <c r="O574">
        <v>11.93</v>
      </c>
      <c r="P574">
        <v>23278.31</v>
      </c>
      <c r="Q574">
        <v>44998.77</v>
      </c>
      <c r="R574">
        <v>5266.4</v>
      </c>
      <c r="S574">
        <v>34606.78</v>
      </c>
      <c r="T574">
        <v>0</v>
      </c>
      <c r="U574">
        <v>4744.55</v>
      </c>
      <c r="V574">
        <v>0</v>
      </c>
      <c r="W574" s="181">
        <f t="shared" si="136"/>
        <v>28022.86</v>
      </c>
      <c r="X574" s="181">
        <f t="shared" si="137"/>
        <v>46.704766666666664</v>
      </c>
      <c r="Y574" s="174">
        <v>112906.74</v>
      </c>
      <c r="Z574" s="181">
        <f t="shared" si="138"/>
        <v>188.17790000000002</v>
      </c>
      <c r="AA574" s="174">
        <v>1.0566242546724841E-2</v>
      </c>
      <c r="AB574" s="174">
        <v>20.617289986408249</v>
      </c>
      <c r="AC574" s="174">
        <v>39.854812919051597</v>
      </c>
      <c r="AD574" s="174">
        <v>4.6643805321099512</v>
      </c>
      <c r="AE574" s="174">
        <v>30.6507654016049</v>
      </c>
      <c r="AF574">
        <v>0</v>
      </c>
      <c r="AG574" s="106">
        <v>4.2021849182785722</v>
      </c>
      <c r="AH574" s="106">
        <v>0</v>
      </c>
      <c r="AI574" s="106">
        <v>100</v>
      </c>
      <c r="AJ574">
        <v>83.78</v>
      </c>
      <c r="AK574">
        <v>46.72</v>
      </c>
      <c r="AL574">
        <v>57.68</v>
      </c>
      <c r="AM574">
        <v>188.18</v>
      </c>
      <c r="AN574" t="s">
        <v>1066</v>
      </c>
      <c r="AO574">
        <v>23.601600000000001</v>
      </c>
      <c r="AP574">
        <v>8.33</v>
      </c>
      <c r="AQ574">
        <v>12.806699999999999</v>
      </c>
      <c r="AR574" t="s">
        <v>1072</v>
      </c>
      <c r="AS574" t="s">
        <v>1073</v>
      </c>
      <c r="AT574" t="s">
        <v>1075</v>
      </c>
      <c r="AU574" t="s">
        <v>1077</v>
      </c>
      <c r="AV574" t="s">
        <v>1081</v>
      </c>
      <c r="AW574" t="s">
        <v>1083</v>
      </c>
      <c r="AX574" s="65">
        <f t="shared" si="151"/>
        <v>1391.07</v>
      </c>
      <c r="AY574" s="65">
        <v>2862.47</v>
      </c>
      <c r="AZ574" s="106">
        <v>1108.0663864155713</v>
      </c>
      <c r="BA574" s="65">
        <f t="shared" si="139"/>
        <v>5361.6063864155713</v>
      </c>
      <c r="BB574" s="65">
        <f t="shared" si="140"/>
        <v>26914.793613584428</v>
      </c>
      <c r="BC574" s="65">
        <f t="shared" si="141"/>
        <v>11.93</v>
      </c>
      <c r="BD574" s="65">
        <f t="shared" si="142"/>
        <v>48874.1</v>
      </c>
      <c r="BE574" s="65">
        <f t="shared" si="143"/>
        <v>31744.309999999998</v>
      </c>
      <c r="BF574" s="65">
        <f t="shared" si="144"/>
        <v>107545.13361358443</v>
      </c>
      <c r="BG574" s="66">
        <f t="shared" si="145"/>
        <v>765.94376948793877</v>
      </c>
      <c r="BH574" s="66">
        <f t="shared" si="146"/>
        <v>46.404816575145567</v>
      </c>
      <c r="BI574" s="66">
        <f t="shared" si="147"/>
        <v>1.9883333333333333E-2</v>
      </c>
      <c r="BJ574" s="66">
        <f t="shared" si="148"/>
        <v>84.265689655172409</v>
      </c>
      <c r="BK574" s="66">
        <f t="shared" si="149"/>
        <v>54.731568965517241</v>
      </c>
      <c r="BL574" s="66">
        <f t="shared" si="150"/>
        <v>185.42264416135248</v>
      </c>
      <c r="BM574" s="207">
        <f t="shared" si="152"/>
        <v>39873.18</v>
      </c>
    </row>
    <row r="575" spans="1:65" x14ac:dyDescent="0.35">
      <c r="A575" s="1">
        <v>764</v>
      </c>
      <c r="B575">
        <v>70</v>
      </c>
      <c r="C575" t="s">
        <v>37</v>
      </c>
      <c r="D575" t="s">
        <v>1788</v>
      </c>
      <c r="E575" s="6" t="s">
        <v>1111</v>
      </c>
      <c r="F575" s="7" t="s">
        <v>1112</v>
      </c>
      <c r="G575" s="6">
        <v>-22.86</v>
      </c>
      <c r="H575" s="6">
        <v>-43.41</v>
      </c>
      <c r="I575" s="6">
        <v>45</v>
      </c>
      <c r="J575" s="8">
        <v>45016.2336447989</v>
      </c>
      <c r="K575" t="s">
        <v>1166</v>
      </c>
      <c r="L575" t="s">
        <v>1062</v>
      </c>
      <c r="M575">
        <v>600</v>
      </c>
      <c r="N575">
        <v>600</v>
      </c>
      <c r="O575">
        <v>0</v>
      </c>
      <c r="P575">
        <v>22971.27</v>
      </c>
      <c r="Q575">
        <v>44998.77</v>
      </c>
      <c r="R575">
        <v>5262.4</v>
      </c>
      <c r="S575">
        <v>34606.78</v>
      </c>
      <c r="T575">
        <v>0</v>
      </c>
      <c r="U575">
        <v>4744.55</v>
      </c>
      <c r="V575">
        <v>0</v>
      </c>
      <c r="W575" s="181">
        <f t="shared" si="136"/>
        <v>27715.82</v>
      </c>
      <c r="X575" s="181">
        <f t="shared" si="137"/>
        <v>46.193033333333332</v>
      </c>
      <c r="Y575" s="174">
        <v>112583.77</v>
      </c>
      <c r="Z575" s="181">
        <f t="shared" si="138"/>
        <v>187.63961666666668</v>
      </c>
      <c r="AA575" s="174">
        <v>0</v>
      </c>
      <c r="AB575" s="174">
        <v>20.403713608098219</v>
      </c>
      <c r="AC575" s="174">
        <v>39.969144753280148</v>
      </c>
      <c r="AD575" s="174">
        <v>4.6742083694656866</v>
      </c>
      <c r="AE575" s="174">
        <v>30.738693507954121</v>
      </c>
      <c r="AF575">
        <v>0</v>
      </c>
      <c r="AG575" s="106">
        <v>4.2142397612018154</v>
      </c>
      <c r="AH575" s="106">
        <v>0</v>
      </c>
      <c r="AI575" s="106">
        <v>100</v>
      </c>
      <c r="AJ575">
        <v>83.77</v>
      </c>
      <c r="AK575">
        <v>46.19</v>
      </c>
      <c r="AL575">
        <v>57.68</v>
      </c>
      <c r="AM575">
        <v>187.64</v>
      </c>
      <c r="AN575" t="s">
        <v>1067</v>
      </c>
      <c r="AO575">
        <v>23.601600000000001</v>
      </c>
      <c r="AP575">
        <v>8.33</v>
      </c>
      <c r="AQ575">
        <v>12.806699999999999</v>
      </c>
      <c r="AR575" t="s">
        <v>1072</v>
      </c>
      <c r="AS575" t="s">
        <v>1073</v>
      </c>
      <c r="AT575" t="s">
        <v>1075</v>
      </c>
      <c r="AU575" t="s">
        <v>1077</v>
      </c>
      <c r="AV575" t="s">
        <v>1081</v>
      </c>
      <c r="AW575" t="s">
        <v>1083</v>
      </c>
      <c r="AX575" s="65">
        <f t="shared" si="151"/>
        <v>1391.07</v>
      </c>
      <c r="AY575" s="65">
        <v>2862.47</v>
      </c>
      <c r="AZ575" s="106">
        <v>1098.5905591635242</v>
      </c>
      <c r="BA575" s="65">
        <f t="shared" si="139"/>
        <v>5352.1305591635246</v>
      </c>
      <c r="BB575" s="65">
        <f t="shared" si="140"/>
        <v>26617.229440836476</v>
      </c>
      <c r="BC575" s="65">
        <f t="shared" si="141"/>
        <v>0</v>
      </c>
      <c r="BD575" s="65">
        <f t="shared" si="142"/>
        <v>48870.1</v>
      </c>
      <c r="BE575" s="65">
        <f t="shared" si="143"/>
        <v>31744.309999999998</v>
      </c>
      <c r="BF575" s="65">
        <f t="shared" si="144"/>
        <v>107231.63944083647</v>
      </c>
      <c r="BG575" s="66">
        <f t="shared" si="145"/>
        <v>764.59007988050348</v>
      </c>
      <c r="BH575" s="66">
        <f t="shared" si="146"/>
        <v>45.891774897993926</v>
      </c>
      <c r="BI575" s="66">
        <f t="shared" si="147"/>
        <v>0</v>
      </c>
      <c r="BJ575" s="66">
        <f t="shared" si="148"/>
        <v>84.258793103448269</v>
      </c>
      <c r="BK575" s="66">
        <f t="shared" si="149"/>
        <v>54.731568965517241</v>
      </c>
      <c r="BL575" s="66">
        <f t="shared" si="150"/>
        <v>184.88213696695942</v>
      </c>
      <c r="BM575" s="207">
        <f t="shared" si="152"/>
        <v>39869.18</v>
      </c>
    </row>
    <row r="576" spans="1:65" x14ac:dyDescent="0.35">
      <c r="A576" s="1">
        <v>765</v>
      </c>
      <c r="B576">
        <v>70</v>
      </c>
      <c r="C576" t="s">
        <v>37</v>
      </c>
      <c r="D576" t="s">
        <v>1789</v>
      </c>
      <c r="E576" s="6" t="s">
        <v>1113</v>
      </c>
      <c r="F576" s="7" t="s">
        <v>1114</v>
      </c>
      <c r="G576" s="6">
        <v>-20.32</v>
      </c>
      <c r="H576" s="6">
        <v>-40.340000000000003</v>
      </c>
      <c r="I576" s="6">
        <v>9</v>
      </c>
      <c r="J576" s="8">
        <v>54061.366139626101</v>
      </c>
      <c r="K576" t="s">
        <v>1166</v>
      </c>
      <c r="L576" t="s">
        <v>1062</v>
      </c>
      <c r="M576">
        <v>600</v>
      </c>
      <c r="N576">
        <v>600</v>
      </c>
      <c r="O576">
        <v>0</v>
      </c>
      <c r="P576">
        <v>25256.62</v>
      </c>
      <c r="Q576">
        <v>44998.77</v>
      </c>
      <c r="R576">
        <v>5264.2</v>
      </c>
      <c r="S576">
        <v>34606.78</v>
      </c>
      <c r="T576">
        <v>0</v>
      </c>
      <c r="U576">
        <v>4744.55</v>
      </c>
      <c r="V576">
        <v>0</v>
      </c>
      <c r="W576" s="181">
        <f t="shared" si="136"/>
        <v>30001.17</v>
      </c>
      <c r="X576" s="181">
        <f t="shared" si="137"/>
        <v>50.001949999999994</v>
      </c>
      <c r="Y576" s="174">
        <v>114870.92</v>
      </c>
      <c r="Z576" s="181">
        <f t="shared" si="138"/>
        <v>191.45153333333334</v>
      </c>
      <c r="AA576" s="174">
        <v>0</v>
      </c>
      <c r="AB576" s="174">
        <v>21.986957186379289</v>
      </c>
      <c r="AC576" s="174">
        <v>39.173334730843983</v>
      </c>
      <c r="AD576" s="174">
        <v>4.5827090093820093</v>
      </c>
      <c r="AE576" s="174">
        <v>30.126667393279341</v>
      </c>
      <c r="AF576">
        <v>0</v>
      </c>
      <c r="AG576" s="106">
        <v>4.1303316801153853</v>
      </c>
      <c r="AH576" s="106">
        <v>0</v>
      </c>
      <c r="AI576" s="106">
        <v>100</v>
      </c>
      <c r="AJ576">
        <v>83.77</v>
      </c>
      <c r="AK576">
        <v>50</v>
      </c>
      <c r="AL576">
        <v>57.68</v>
      </c>
      <c r="AM576">
        <v>191.45</v>
      </c>
      <c r="AN576" t="s">
        <v>1068</v>
      </c>
      <c r="AO576">
        <v>23.601600000000001</v>
      </c>
      <c r="AP576">
        <v>8.33</v>
      </c>
      <c r="AQ576">
        <v>12.806699999999999</v>
      </c>
      <c r="AR576" t="s">
        <v>1072</v>
      </c>
      <c r="AS576" t="s">
        <v>1073</v>
      </c>
      <c r="AT576" t="s">
        <v>1075</v>
      </c>
      <c r="AU576" t="s">
        <v>1077</v>
      </c>
      <c r="AV576" t="s">
        <v>1081</v>
      </c>
      <c r="AW576" t="s">
        <v>1083</v>
      </c>
      <c r="AX576" s="65">
        <f t="shared" si="151"/>
        <v>1391.07</v>
      </c>
      <c r="AY576" s="65">
        <v>2862.47</v>
      </c>
      <c r="AZ576" s="106">
        <v>1189.3568073897518</v>
      </c>
      <c r="BA576" s="65">
        <f t="shared" si="139"/>
        <v>5442.8968073897522</v>
      </c>
      <c r="BB576" s="65">
        <f t="shared" si="140"/>
        <v>28811.813192610247</v>
      </c>
      <c r="BC576" s="65">
        <f t="shared" si="141"/>
        <v>0</v>
      </c>
      <c r="BD576" s="65">
        <f t="shared" si="142"/>
        <v>48871.899999999994</v>
      </c>
      <c r="BE576" s="65">
        <f t="shared" si="143"/>
        <v>31744.309999999998</v>
      </c>
      <c r="BF576" s="65">
        <f t="shared" si="144"/>
        <v>109428.02319261024</v>
      </c>
      <c r="BG576" s="66">
        <f t="shared" si="145"/>
        <v>777.55668676996459</v>
      </c>
      <c r="BH576" s="66">
        <f t="shared" si="146"/>
        <v>49.675539987259043</v>
      </c>
      <c r="BI576" s="66">
        <f t="shared" si="147"/>
        <v>0</v>
      </c>
      <c r="BJ576" s="66">
        <f t="shared" si="148"/>
        <v>84.261896551724135</v>
      </c>
      <c r="BK576" s="66">
        <f t="shared" si="149"/>
        <v>54.731568965517241</v>
      </c>
      <c r="BL576" s="66">
        <f t="shared" si="150"/>
        <v>188.6690055045004</v>
      </c>
      <c r="BM576" s="207">
        <f t="shared" si="152"/>
        <v>39870.979999999996</v>
      </c>
    </row>
    <row r="577" spans="1:65" x14ac:dyDescent="0.35">
      <c r="A577" s="1">
        <v>766</v>
      </c>
      <c r="B577">
        <v>70</v>
      </c>
      <c r="C577" t="s">
        <v>37</v>
      </c>
      <c r="D577" t="s">
        <v>1790</v>
      </c>
      <c r="E577" s="6" t="s">
        <v>1115</v>
      </c>
      <c r="F577" s="7" t="s">
        <v>1116</v>
      </c>
      <c r="G577" s="6">
        <v>-8.0500000000000007</v>
      </c>
      <c r="H577" s="6">
        <v>-34.880000000000003</v>
      </c>
      <c r="I577" s="6">
        <v>10</v>
      </c>
      <c r="J577" s="8">
        <v>63550.072249703</v>
      </c>
      <c r="K577" t="s">
        <v>1166</v>
      </c>
      <c r="L577" t="s">
        <v>1062</v>
      </c>
      <c r="M577">
        <v>600</v>
      </c>
      <c r="N577">
        <v>600</v>
      </c>
      <c r="O577">
        <v>0</v>
      </c>
      <c r="P577">
        <v>29354.73</v>
      </c>
      <c r="Q577">
        <v>44998.77</v>
      </c>
      <c r="R577">
        <v>5250.2</v>
      </c>
      <c r="S577">
        <v>34606.78</v>
      </c>
      <c r="T577">
        <v>0</v>
      </c>
      <c r="U577">
        <v>4744.55</v>
      </c>
      <c r="V577">
        <v>0</v>
      </c>
      <c r="W577" s="181">
        <f t="shared" si="136"/>
        <v>34099.279999999999</v>
      </c>
      <c r="X577" s="181">
        <f t="shared" si="137"/>
        <v>56.832133333333331</v>
      </c>
      <c r="Y577" s="174">
        <v>118955.03</v>
      </c>
      <c r="Z577" s="181">
        <f t="shared" si="138"/>
        <v>198.25838333333334</v>
      </c>
      <c r="AA577" s="174">
        <v>0</v>
      </c>
      <c r="AB577" s="174">
        <v>24.677165816359341</v>
      </c>
      <c r="AC577" s="174">
        <v>37.828387752918047</v>
      </c>
      <c r="AD577" s="174">
        <v>4.4136006690931859</v>
      </c>
      <c r="AE577" s="174">
        <v>29.092321695013649</v>
      </c>
      <c r="AF577">
        <v>0</v>
      </c>
      <c r="AG577" s="106">
        <v>3.9885240666157631</v>
      </c>
      <c r="AH577" s="106">
        <v>0</v>
      </c>
      <c r="AI577" s="106">
        <v>100</v>
      </c>
      <c r="AJ577">
        <v>83.75</v>
      </c>
      <c r="AK577">
        <v>56.83</v>
      </c>
      <c r="AL577">
        <v>57.68</v>
      </c>
      <c r="AM577">
        <v>198.26</v>
      </c>
      <c r="AN577" t="s">
        <v>1069</v>
      </c>
      <c r="AO577">
        <v>23.601600000000001</v>
      </c>
      <c r="AP577">
        <v>8.33</v>
      </c>
      <c r="AQ577">
        <v>12.806699999999999</v>
      </c>
      <c r="AR577" t="s">
        <v>1072</v>
      </c>
      <c r="AS577" t="s">
        <v>1073</v>
      </c>
      <c r="AT577" t="s">
        <v>1075</v>
      </c>
      <c r="AU577" t="s">
        <v>1077</v>
      </c>
      <c r="AV577" t="s">
        <v>1081</v>
      </c>
      <c r="AW577" t="s">
        <v>1083</v>
      </c>
      <c r="AX577" s="65">
        <f t="shared" si="151"/>
        <v>1391.07</v>
      </c>
      <c r="AY577" s="65">
        <v>2862.47</v>
      </c>
      <c r="AZ577" s="106">
        <v>1403.8454571176521</v>
      </c>
      <c r="BA577" s="65">
        <f t="shared" si="139"/>
        <v>5657.3854571176525</v>
      </c>
      <c r="BB577" s="65">
        <f t="shared" si="140"/>
        <v>32695.434542882347</v>
      </c>
      <c r="BC577" s="65">
        <f t="shared" si="141"/>
        <v>0</v>
      </c>
      <c r="BD577" s="65">
        <f t="shared" si="142"/>
        <v>48857.899999999994</v>
      </c>
      <c r="BE577" s="65">
        <f t="shared" si="143"/>
        <v>31744.309999999998</v>
      </c>
      <c r="BF577" s="65">
        <f t="shared" si="144"/>
        <v>113297.64454288235</v>
      </c>
      <c r="BG577" s="66">
        <f t="shared" si="145"/>
        <v>808.19792244537894</v>
      </c>
      <c r="BH577" s="66">
        <f t="shared" si="146"/>
        <v>56.371438867038528</v>
      </c>
      <c r="BI577" s="66">
        <f t="shared" si="147"/>
        <v>0</v>
      </c>
      <c r="BJ577" s="66">
        <f t="shared" si="148"/>
        <v>84.237758620689647</v>
      </c>
      <c r="BK577" s="66">
        <f t="shared" si="149"/>
        <v>54.731568965517241</v>
      </c>
      <c r="BL577" s="66">
        <f t="shared" si="150"/>
        <v>195.34076645324544</v>
      </c>
      <c r="BM577" s="207">
        <f t="shared" si="152"/>
        <v>39856.979999999996</v>
      </c>
    </row>
    <row r="578" spans="1:65" x14ac:dyDescent="0.35">
      <c r="A578" s="1">
        <v>767</v>
      </c>
      <c r="B578">
        <v>70</v>
      </c>
      <c r="C578" t="s">
        <v>37</v>
      </c>
      <c r="D578" t="s">
        <v>1791</v>
      </c>
      <c r="E578" s="6" t="s">
        <v>1117</v>
      </c>
      <c r="F578" s="7" t="s">
        <v>1118</v>
      </c>
      <c r="G578" s="6">
        <v>-3.8</v>
      </c>
      <c r="H578" s="6">
        <v>-38.53</v>
      </c>
      <c r="I578" s="6">
        <v>41</v>
      </c>
      <c r="J578" s="8">
        <v>71394.000753582499</v>
      </c>
      <c r="K578" t="s">
        <v>1166</v>
      </c>
      <c r="L578" t="s">
        <v>1062</v>
      </c>
      <c r="M578">
        <v>600</v>
      </c>
      <c r="N578">
        <v>600</v>
      </c>
      <c r="O578">
        <v>0</v>
      </c>
      <c r="P578">
        <v>28323.32</v>
      </c>
      <c r="Q578">
        <v>44998.77</v>
      </c>
      <c r="R578">
        <v>5255.2</v>
      </c>
      <c r="S578">
        <v>34606.78</v>
      </c>
      <c r="T578">
        <v>0</v>
      </c>
      <c r="U578">
        <v>4744.55</v>
      </c>
      <c r="V578">
        <v>0</v>
      </c>
      <c r="W578" s="181">
        <f t="shared" si="136"/>
        <v>33067.870000000003</v>
      </c>
      <c r="X578" s="181">
        <f t="shared" si="137"/>
        <v>55.11311666666667</v>
      </c>
      <c r="Y578" s="174">
        <v>117928.62</v>
      </c>
      <c r="Z578" s="181">
        <f t="shared" si="138"/>
        <v>196.54769999999999</v>
      </c>
      <c r="AA578" s="174">
        <v>0</v>
      </c>
      <c r="AB578" s="174">
        <v>24.01734201587367</v>
      </c>
      <c r="AC578" s="174">
        <v>38.157632981713853</v>
      </c>
      <c r="AD578" s="174">
        <v>4.4562549786472534</v>
      </c>
      <c r="AE578" s="174">
        <v>29.345531220495921</v>
      </c>
      <c r="AF578">
        <v>0</v>
      </c>
      <c r="AG578" s="106">
        <v>4.0232388032693001</v>
      </c>
      <c r="AH578" s="106">
        <v>0</v>
      </c>
      <c r="AI578" s="106">
        <v>100</v>
      </c>
      <c r="AJ578">
        <v>83.76</v>
      </c>
      <c r="AK578">
        <v>55.11</v>
      </c>
      <c r="AL578">
        <v>57.68</v>
      </c>
      <c r="AM578">
        <v>196.55</v>
      </c>
      <c r="AN578" t="s">
        <v>1070</v>
      </c>
      <c r="AO578">
        <v>23.601600000000001</v>
      </c>
      <c r="AP578">
        <v>8.33</v>
      </c>
      <c r="AQ578">
        <v>12.806699999999999</v>
      </c>
      <c r="AR578" t="s">
        <v>1072</v>
      </c>
      <c r="AS578" t="s">
        <v>1073</v>
      </c>
      <c r="AT578" t="s">
        <v>1075</v>
      </c>
      <c r="AU578" t="s">
        <v>1077</v>
      </c>
      <c r="AV578" t="s">
        <v>1081</v>
      </c>
      <c r="AW578" t="s">
        <v>1083</v>
      </c>
      <c r="AX578" s="65">
        <f t="shared" si="151"/>
        <v>1391.07</v>
      </c>
      <c r="AY578" s="65">
        <v>2862.47</v>
      </c>
      <c r="AZ578" s="106">
        <v>1400.0248690509466</v>
      </c>
      <c r="BA578" s="65">
        <f t="shared" si="139"/>
        <v>5653.5648690509461</v>
      </c>
      <c r="BB578" s="65">
        <f t="shared" si="140"/>
        <v>31667.845130949056</v>
      </c>
      <c r="BC578" s="65">
        <f t="shared" si="141"/>
        <v>0</v>
      </c>
      <c r="BD578" s="65">
        <f t="shared" si="142"/>
        <v>48862.899999999994</v>
      </c>
      <c r="BE578" s="65">
        <f t="shared" si="143"/>
        <v>31744.309999999998</v>
      </c>
      <c r="BF578" s="65">
        <f t="shared" si="144"/>
        <v>112275.05513094905</v>
      </c>
      <c r="BG578" s="66">
        <f t="shared" si="145"/>
        <v>807.65212415013514</v>
      </c>
      <c r="BH578" s="66">
        <f t="shared" si="146"/>
        <v>54.599732984394926</v>
      </c>
      <c r="BI578" s="66">
        <f t="shared" si="147"/>
        <v>0</v>
      </c>
      <c r="BJ578" s="66">
        <f t="shared" si="148"/>
        <v>84.246379310344821</v>
      </c>
      <c r="BK578" s="66">
        <f t="shared" si="149"/>
        <v>54.731568965517241</v>
      </c>
      <c r="BL578" s="66">
        <f t="shared" si="150"/>
        <v>193.57768126025698</v>
      </c>
      <c r="BM578" s="207">
        <f t="shared" si="152"/>
        <v>39861.979999999996</v>
      </c>
    </row>
    <row r="579" spans="1:65" x14ac:dyDescent="0.35">
      <c r="A579" s="1">
        <v>768</v>
      </c>
      <c r="B579">
        <v>71</v>
      </c>
      <c r="C579" t="s">
        <v>37</v>
      </c>
      <c r="D579" t="s">
        <v>1792</v>
      </c>
      <c r="E579" s="6" t="s">
        <v>1104</v>
      </c>
      <c r="F579" s="7" t="s">
        <v>1105</v>
      </c>
      <c r="G579" s="6">
        <v>-22.74</v>
      </c>
      <c r="H579" s="6">
        <v>-45.59</v>
      </c>
      <c r="I579" s="6">
        <v>1642</v>
      </c>
      <c r="J579" s="8">
        <v>3495.45982983364</v>
      </c>
      <c r="K579" t="s">
        <v>1166</v>
      </c>
      <c r="L579" t="s">
        <v>1062</v>
      </c>
      <c r="M579">
        <v>600</v>
      </c>
      <c r="N579">
        <v>600</v>
      </c>
      <c r="O579">
        <v>362.26</v>
      </c>
      <c r="P579">
        <v>11872.28</v>
      </c>
      <c r="Q579">
        <v>44998.77</v>
      </c>
      <c r="R579">
        <v>5265.2</v>
      </c>
      <c r="S579">
        <v>34606.78</v>
      </c>
      <c r="T579">
        <v>0</v>
      </c>
      <c r="U579">
        <v>4572.29</v>
      </c>
      <c r="V579">
        <v>0</v>
      </c>
      <c r="W579" s="181">
        <f t="shared" si="136"/>
        <v>16444.57</v>
      </c>
      <c r="X579" s="181">
        <f t="shared" si="137"/>
        <v>27.407616666666666</v>
      </c>
      <c r="Y579" s="174">
        <v>101677.58</v>
      </c>
      <c r="Z579" s="181">
        <f t="shared" si="138"/>
        <v>169.46263333333334</v>
      </c>
      <c r="AA579" s="174">
        <v>0.35628306653246472</v>
      </c>
      <c r="AB579" s="174">
        <v>11.676399064572539</v>
      </c>
      <c r="AC579" s="174">
        <v>44.256334582314011</v>
      </c>
      <c r="AD579" s="174">
        <v>5.178329381954212</v>
      </c>
      <c r="AE579" s="174">
        <v>34.035802189627248</v>
      </c>
      <c r="AF579">
        <v>0</v>
      </c>
      <c r="AG579" s="106">
        <v>4.4968517149995124</v>
      </c>
      <c r="AH579" s="106">
        <v>0</v>
      </c>
      <c r="AI579" s="106">
        <v>100</v>
      </c>
      <c r="AJ579">
        <v>83.77</v>
      </c>
      <c r="AK579">
        <v>28.01</v>
      </c>
      <c r="AL579">
        <v>57.68</v>
      </c>
      <c r="AM579">
        <v>169.46</v>
      </c>
      <c r="AN579" t="s">
        <v>1063</v>
      </c>
      <c r="AO579">
        <v>23.601600000000001</v>
      </c>
      <c r="AP579">
        <v>8.33</v>
      </c>
      <c r="AQ579">
        <v>12.806699999999999</v>
      </c>
      <c r="AR579" t="s">
        <v>1072</v>
      </c>
      <c r="AS579" t="s">
        <v>1073</v>
      </c>
      <c r="AT579" t="s">
        <v>1075</v>
      </c>
      <c r="AU579" t="s">
        <v>1077</v>
      </c>
      <c r="AV579" t="s">
        <v>1081</v>
      </c>
      <c r="AW579" t="s">
        <v>1084</v>
      </c>
      <c r="AX579" s="65">
        <f t="shared" si="151"/>
        <v>1391.07</v>
      </c>
      <c r="AY579" s="65">
        <v>2862.47</v>
      </c>
      <c r="AZ579" s="106">
        <v>502.58591927159358</v>
      </c>
      <c r="BA579" s="65">
        <f t="shared" si="139"/>
        <v>4756.1259192715934</v>
      </c>
      <c r="BB579" s="65">
        <f t="shared" si="140"/>
        <v>15941.984080728405</v>
      </c>
      <c r="BC579" s="65">
        <f t="shared" si="141"/>
        <v>362.26</v>
      </c>
      <c r="BD579" s="65">
        <f t="shared" si="142"/>
        <v>48872.899999999994</v>
      </c>
      <c r="BE579" s="65">
        <f t="shared" si="143"/>
        <v>31744.309999999998</v>
      </c>
      <c r="BF579" s="65">
        <f t="shared" si="144"/>
        <v>96921.454080728407</v>
      </c>
      <c r="BG579" s="66">
        <f t="shared" si="145"/>
        <v>679.44655989594196</v>
      </c>
      <c r="BH579" s="66">
        <f t="shared" si="146"/>
        <v>27.486179449531733</v>
      </c>
      <c r="BI579" s="66">
        <f t="shared" si="147"/>
        <v>0.60376666666666667</v>
      </c>
      <c r="BJ579" s="66">
        <f t="shared" si="148"/>
        <v>84.263620689655156</v>
      </c>
      <c r="BK579" s="66">
        <f t="shared" si="149"/>
        <v>54.731568965517241</v>
      </c>
      <c r="BL579" s="66">
        <f t="shared" si="150"/>
        <v>167.1059553116007</v>
      </c>
      <c r="BM579" s="207">
        <f t="shared" si="152"/>
        <v>39871.979999999996</v>
      </c>
    </row>
    <row r="580" spans="1:65" x14ac:dyDescent="0.35">
      <c r="A580" s="1">
        <v>769</v>
      </c>
      <c r="B580">
        <v>71</v>
      </c>
      <c r="C580" t="s">
        <v>37</v>
      </c>
      <c r="D580" t="s">
        <v>1793</v>
      </c>
      <c r="E580" s="6" t="s">
        <v>1104</v>
      </c>
      <c r="F580" s="7" t="s">
        <v>1106</v>
      </c>
      <c r="G580" s="6">
        <v>-23.85</v>
      </c>
      <c r="H580" s="6">
        <v>-46.64</v>
      </c>
      <c r="I580" s="6">
        <v>792</v>
      </c>
      <c r="J580" s="8">
        <v>14172.2970393051</v>
      </c>
      <c r="K580" t="s">
        <v>1166</v>
      </c>
      <c r="L580" t="s">
        <v>1062</v>
      </c>
      <c r="M580">
        <v>600</v>
      </c>
      <c r="N580">
        <v>600</v>
      </c>
      <c r="O580">
        <v>90.5</v>
      </c>
      <c r="P580">
        <v>15722.03</v>
      </c>
      <c r="Q580">
        <v>44998.77</v>
      </c>
      <c r="R580">
        <v>5266.4</v>
      </c>
      <c r="S580">
        <v>34606.78</v>
      </c>
      <c r="T580">
        <v>0</v>
      </c>
      <c r="U580">
        <v>4572.29</v>
      </c>
      <c r="V580">
        <v>0</v>
      </c>
      <c r="W580" s="181">
        <f t="shared" si="136"/>
        <v>20294.32</v>
      </c>
      <c r="X580" s="181">
        <f t="shared" si="137"/>
        <v>33.823866666666667</v>
      </c>
      <c r="Y580" s="174">
        <v>105256.77</v>
      </c>
      <c r="Z580" s="181">
        <f t="shared" si="138"/>
        <v>175.42795000000001</v>
      </c>
      <c r="AA580" s="174">
        <v>8.5980217709511697E-2</v>
      </c>
      <c r="AB580" s="174">
        <v>14.93683494182844</v>
      </c>
      <c r="AC580" s="174">
        <v>42.751425870278929</v>
      </c>
      <c r="AD580" s="174">
        <v>5.0033836303356063</v>
      </c>
      <c r="AE580" s="174">
        <v>32.878436227902483</v>
      </c>
      <c r="AF580">
        <v>0</v>
      </c>
      <c r="AG580" s="106">
        <v>4.3439391119450086</v>
      </c>
      <c r="AH580" s="106">
        <v>0</v>
      </c>
      <c r="AI580" s="106">
        <v>100</v>
      </c>
      <c r="AJ580">
        <v>83.78</v>
      </c>
      <c r="AK580">
        <v>33.97</v>
      </c>
      <c r="AL580">
        <v>57.68</v>
      </c>
      <c r="AM580">
        <v>175.43</v>
      </c>
      <c r="AN580" t="s">
        <v>1064</v>
      </c>
      <c r="AO580">
        <v>23.601600000000001</v>
      </c>
      <c r="AP580">
        <v>8.33</v>
      </c>
      <c r="AQ580">
        <v>12.806699999999999</v>
      </c>
      <c r="AR580" t="s">
        <v>1072</v>
      </c>
      <c r="AS580" t="s">
        <v>1073</v>
      </c>
      <c r="AT580" t="s">
        <v>1075</v>
      </c>
      <c r="AU580" t="s">
        <v>1077</v>
      </c>
      <c r="AV580" t="s">
        <v>1081</v>
      </c>
      <c r="AW580" t="s">
        <v>1084</v>
      </c>
      <c r="AX580" s="65">
        <f t="shared" si="151"/>
        <v>1391.07</v>
      </c>
      <c r="AY580" s="65">
        <v>2862.47</v>
      </c>
      <c r="AZ580" s="106">
        <v>734.3075734922686</v>
      </c>
      <c r="BA580" s="65">
        <f t="shared" si="139"/>
        <v>4987.8475734922686</v>
      </c>
      <c r="BB580" s="65">
        <f t="shared" si="140"/>
        <v>19560.012426507732</v>
      </c>
      <c r="BC580" s="65">
        <f t="shared" si="141"/>
        <v>90.5</v>
      </c>
      <c r="BD580" s="65">
        <f t="shared" si="142"/>
        <v>48874.1</v>
      </c>
      <c r="BE580" s="65">
        <f t="shared" si="143"/>
        <v>31744.309999999998</v>
      </c>
      <c r="BF580" s="65">
        <f t="shared" si="144"/>
        <v>100268.92242650774</v>
      </c>
      <c r="BG580" s="66">
        <f t="shared" si="145"/>
        <v>712.54965335603833</v>
      </c>
      <c r="BH580" s="66">
        <f t="shared" si="146"/>
        <v>33.724159356047814</v>
      </c>
      <c r="BI580" s="66">
        <f t="shared" si="147"/>
        <v>0.15083333333333335</v>
      </c>
      <c r="BJ580" s="66">
        <f t="shared" si="148"/>
        <v>84.265689655172409</v>
      </c>
      <c r="BK580" s="66">
        <f t="shared" si="149"/>
        <v>54.731568965517241</v>
      </c>
      <c r="BL580" s="66">
        <f t="shared" si="150"/>
        <v>172.87745245949608</v>
      </c>
      <c r="BM580" s="207">
        <f t="shared" si="152"/>
        <v>39873.18</v>
      </c>
    </row>
    <row r="581" spans="1:65" x14ac:dyDescent="0.35">
      <c r="A581" s="1">
        <v>770</v>
      </c>
      <c r="B581">
        <v>71</v>
      </c>
      <c r="C581" t="s">
        <v>37</v>
      </c>
      <c r="D581" t="s">
        <v>1794</v>
      </c>
      <c r="E581" s="6" t="s">
        <v>1107</v>
      </c>
      <c r="F581" s="7" t="s">
        <v>1108</v>
      </c>
      <c r="G581" s="6">
        <v>-30.03</v>
      </c>
      <c r="H581" s="6">
        <v>-51.23</v>
      </c>
      <c r="I581" s="6">
        <v>47</v>
      </c>
      <c r="J581" s="8">
        <v>23954.0527728093</v>
      </c>
      <c r="K581" t="s">
        <v>1166</v>
      </c>
      <c r="L581" t="s">
        <v>1062</v>
      </c>
      <c r="M581">
        <v>600</v>
      </c>
      <c r="N581">
        <v>600</v>
      </c>
      <c r="O581">
        <v>155.5</v>
      </c>
      <c r="P581">
        <v>16987.75</v>
      </c>
      <c r="Q581">
        <v>44998.77</v>
      </c>
      <c r="R581">
        <v>5272.4</v>
      </c>
      <c r="S581">
        <v>34606.78</v>
      </c>
      <c r="T581">
        <v>0</v>
      </c>
      <c r="U581">
        <v>4572.29</v>
      </c>
      <c r="V581">
        <v>0</v>
      </c>
      <c r="W581" s="181">
        <f t="shared" si="136"/>
        <v>21560.04</v>
      </c>
      <c r="X581" s="181">
        <f t="shared" si="137"/>
        <v>35.933399999999999</v>
      </c>
      <c r="Y581" s="174">
        <v>106593.48</v>
      </c>
      <c r="Z581" s="181">
        <f t="shared" si="138"/>
        <v>177.6558</v>
      </c>
      <c r="AA581" s="174">
        <v>0.14588134283635359</v>
      </c>
      <c r="AB581" s="174">
        <v>15.936950365069229</v>
      </c>
      <c r="AC581" s="174">
        <v>42.215311855847091</v>
      </c>
      <c r="AD581" s="174">
        <v>4.94626875865203</v>
      </c>
      <c r="AE581" s="174">
        <v>32.466132074869869</v>
      </c>
      <c r="AF581">
        <v>0</v>
      </c>
      <c r="AG581" s="106">
        <v>4.2894649841622581</v>
      </c>
      <c r="AH581" s="106">
        <v>0</v>
      </c>
      <c r="AI581" s="106">
        <v>100</v>
      </c>
      <c r="AJ581">
        <v>83.79</v>
      </c>
      <c r="AK581">
        <v>36.19</v>
      </c>
      <c r="AL581">
        <v>57.68</v>
      </c>
      <c r="AM581">
        <v>177.66</v>
      </c>
      <c r="AN581" t="s">
        <v>1065</v>
      </c>
      <c r="AO581">
        <v>23.601600000000001</v>
      </c>
      <c r="AP581">
        <v>8.33</v>
      </c>
      <c r="AQ581">
        <v>12.806699999999999</v>
      </c>
      <c r="AR581" t="s">
        <v>1072</v>
      </c>
      <c r="AS581" t="s">
        <v>1073</v>
      </c>
      <c r="AT581" t="s">
        <v>1075</v>
      </c>
      <c r="AU581" t="s">
        <v>1077</v>
      </c>
      <c r="AV581" t="s">
        <v>1081</v>
      </c>
      <c r="AW581" t="s">
        <v>1084</v>
      </c>
      <c r="AX581" s="65">
        <f t="shared" si="151"/>
        <v>1391.07</v>
      </c>
      <c r="AY581" s="65">
        <v>2862.47</v>
      </c>
      <c r="AZ581" s="106">
        <v>812.67377599454358</v>
      </c>
      <c r="BA581" s="65">
        <f t="shared" si="139"/>
        <v>5066.2137759945435</v>
      </c>
      <c r="BB581" s="65">
        <f t="shared" si="140"/>
        <v>20747.366224005458</v>
      </c>
      <c r="BC581" s="65">
        <f t="shared" si="141"/>
        <v>155.5</v>
      </c>
      <c r="BD581" s="65">
        <f t="shared" si="142"/>
        <v>48880.1</v>
      </c>
      <c r="BE581" s="65">
        <f t="shared" si="143"/>
        <v>31744.309999999998</v>
      </c>
      <c r="BF581" s="65">
        <f t="shared" si="144"/>
        <v>101527.26622400545</v>
      </c>
      <c r="BG581" s="66">
        <f t="shared" si="145"/>
        <v>723.74482514207762</v>
      </c>
      <c r="BH581" s="66">
        <f t="shared" si="146"/>
        <v>35.771321075871477</v>
      </c>
      <c r="BI581" s="66">
        <f t="shared" si="147"/>
        <v>0.25916666666666666</v>
      </c>
      <c r="BJ581" s="66">
        <f t="shared" si="148"/>
        <v>84.276034482758618</v>
      </c>
      <c r="BK581" s="66">
        <f t="shared" si="149"/>
        <v>54.731568965517241</v>
      </c>
      <c r="BL581" s="66">
        <f t="shared" si="150"/>
        <v>175.04701073104388</v>
      </c>
      <c r="BM581" s="207">
        <f t="shared" si="152"/>
        <v>39879.18</v>
      </c>
    </row>
    <row r="582" spans="1:65" x14ac:dyDescent="0.35">
      <c r="A582" s="1">
        <v>771</v>
      </c>
      <c r="B582">
        <v>71</v>
      </c>
      <c r="C582" t="s">
        <v>37</v>
      </c>
      <c r="D582" t="s">
        <v>1795</v>
      </c>
      <c r="E582" s="6" t="s">
        <v>1109</v>
      </c>
      <c r="F582" s="7" t="s">
        <v>1110</v>
      </c>
      <c r="G582" s="6">
        <v>-15.37</v>
      </c>
      <c r="H582" s="6">
        <v>-48.78</v>
      </c>
      <c r="I582" s="6">
        <v>770</v>
      </c>
      <c r="J582" s="8">
        <v>31081.371963744201</v>
      </c>
      <c r="K582" t="s">
        <v>1166</v>
      </c>
      <c r="L582" t="s">
        <v>1062</v>
      </c>
      <c r="M582">
        <v>600</v>
      </c>
      <c r="N582">
        <v>600</v>
      </c>
      <c r="O582">
        <v>3.74</v>
      </c>
      <c r="P582">
        <v>22425.65</v>
      </c>
      <c r="Q582">
        <v>44998.77</v>
      </c>
      <c r="R582">
        <v>5266.4</v>
      </c>
      <c r="S582">
        <v>34606.78</v>
      </c>
      <c r="T582">
        <v>0</v>
      </c>
      <c r="U582">
        <v>4572.29</v>
      </c>
      <c r="V582">
        <v>0</v>
      </c>
      <c r="W582" s="181">
        <f t="shared" si="136"/>
        <v>26997.940000000002</v>
      </c>
      <c r="X582" s="181">
        <f t="shared" si="137"/>
        <v>44.996566666666673</v>
      </c>
      <c r="Y582" s="174">
        <v>111873.63</v>
      </c>
      <c r="Z582" s="181">
        <f t="shared" si="138"/>
        <v>186.45605</v>
      </c>
      <c r="AA582" s="174">
        <v>3.3430576982261141E-3</v>
      </c>
      <c r="AB582" s="174">
        <v>20.045519216637562</v>
      </c>
      <c r="AC582" s="174">
        <v>40.222856807274418</v>
      </c>
      <c r="AD582" s="174">
        <v>4.7074542946358306</v>
      </c>
      <c r="AE582" s="174">
        <v>30.933813446475281</v>
      </c>
      <c r="AF582">
        <v>0</v>
      </c>
      <c r="AG582" s="106">
        <v>4.0870131772786849</v>
      </c>
      <c r="AH582" s="106">
        <v>0</v>
      </c>
      <c r="AI582" s="106">
        <v>100</v>
      </c>
      <c r="AJ582">
        <v>83.78</v>
      </c>
      <c r="AK582">
        <v>45</v>
      </c>
      <c r="AL582">
        <v>57.68</v>
      </c>
      <c r="AM582">
        <v>186.46</v>
      </c>
      <c r="AN582" t="s">
        <v>1066</v>
      </c>
      <c r="AO582">
        <v>23.601600000000001</v>
      </c>
      <c r="AP582">
        <v>8.33</v>
      </c>
      <c r="AQ582">
        <v>12.806699999999999</v>
      </c>
      <c r="AR582" t="s">
        <v>1072</v>
      </c>
      <c r="AS582" t="s">
        <v>1073</v>
      </c>
      <c r="AT582" t="s">
        <v>1075</v>
      </c>
      <c r="AU582" t="s">
        <v>1077</v>
      </c>
      <c r="AV582" t="s">
        <v>1081</v>
      </c>
      <c r="AW582" t="s">
        <v>1084</v>
      </c>
      <c r="AX582" s="65">
        <f t="shared" si="151"/>
        <v>1391.07</v>
      </c>
      <c r="AY582" s="65">
        <v>2862.47</v>
      </c>
      <c r="AZ582" s="106">
        <v>1108.0349762407686</v>
      </c>
      <c r="BA582" s="65">
        <f t="shared" si="139"/>
        <v>5361.5749762407686</v>
      </c>
      <c r="BB582" s="65">
        <f t="shared" si="140"/>
        <v>25889.905023759235</v>
      </c>
      <c r="BC582" s="65">
        <f t="shared" si="141"/>
        <v>3.74</v>
      </c>
      <c r="BD582" s="65">
        <f t="shared" si="142"/>
        <v>48874.1</v>
      </c>
      <c r="BE582" s="65">
        <f t="shared" si="143"/>
        <v>31744.309999999998</v>
      </c>
      <c r="BF582" s="65">
        <f t="shared" si="144"/>
        <v>106512.05502375924</v>
      </c>
      <c r="BG582" s="66">
        <f t="shared" si="145"/>
        <v>765.93928232010978</v>
      </c>
      <c r="BH582" s="66">
        <f t="shared" si="146"/>
        <v>44.637767282343511</v>
      </c>
      <c r="BI582" s="66">
        <f t="shared" si="147"/>
        <v>6.2333333333333338E-3</v>
      </c>
      <c r="BJ582" s="66">
        <f t="shared" si="148"/>
        <v>84.265689655172409</v>
      </c>
      <c r="BK582" s="66">
        <f t="shared" si="149"/>
        <v>54.731568965517241</v>
      </c>
      <c r="BL582" s="66">
        <f t="shared" si="150"/>
        <v>183.64147417889524</v>
      </c>
      <c r="BM582" s="207">
        <f t="shared" si="152"/>
        <v>39873.18</v>
      </c>
    </row>
    <row r="583" spans="1:65" x14ac:dyDescent="0.35">
      <c r="A583" s="1">
        <v>772</v>
      </c>
      <c r="B583">
        <v>71</v>
      </c>
      <c r="C583" t="s">
        <v>37</v>
      </c>
      <c r="D583" t="s">
        <v>1796</v>
      </c>
      <c r="E583" s="6" t="s">
        <v>1111</v>
      </c>
      <c r="F583" s="7" t="s">
        <v>1112</v>
      </c>
      <c r="G583" s="6">
        <v>-22.86</v>
      </c>
      <c r="H583" s="6">
        <v>-43.41</v>
      </c>
      <c r="I583" s="6">
        <v>45</v>
      </c>
      <c r="J583" s="8">
        <v>45016.2336447989</v>
      </c>
      <c r="K583" t="s">
        <v>1166</v>
      </c>
      <c r="L583" t="s">
        <v>1062</v>
      </c>
      <c r="M583">
        <v>600</v>
      </c>
      <c r="N583">
        <v>600</v>
      </c>
      <c r="O583">
        <v>0</v>
      </c>
      <c r="P583">
        <v>21898.92</v>
      </c>
      <c r="Q583">
        <v>44998.77</v>
      </c>
      <c r="R583">
        <v>5262.4</v>
      </c>
      <c r="S583">
        <v>34606.78</v>
      </c>
      <c r="T583">
        <v>0</v>
      </c>
      <c r="U583">
        <v>4572.29</v>
      </c>
      <c r="V583">
        <v>0</v>
      </c>
      <c r="W583" s="181">
        <f t="shared" si="136"/>
        <v>26471.21</v>
      </c>
      <c r="X583" s="181">
        <f t="shared" si="137"/>
        <v>44.11868333333333</v>
      </c>
      <c r="Y583" s="174">
        <v>111339.15</v>
      </c>
      <c r="Z583" s="181">
        <f t="shared" si="138"/>
        <v>185.56524999999999</v>
      </c>
      <c r="AA583" s="174">
        <v>0</v>
      </c>
      <c r="AB583" s="174">
        <v>19.668661023548321</v>
      </c>
      <c r="AC583" s="174">
        <v>40.415945334592543</v>
      </c>
      <c r="AD583" s="174">
        <v>4.7264596505362224</v>
      </c>
      <c r="AE583" s="174">
        <v>31.082310220618719</v>
      </c>
      <c r="AF583">
        <v>0</v>
      </c>
      <c r="AG583" s="106">
        <v>4.106632752270877</v>
      </c>
      <c r="AH583" s="106">
        <v>0</v>
      </c>
      <c r="AI583" s="106">
        <v>100</v>
      </c>
      <c r="AJ583">
        <v>83.77</v>
      </c>
      <c r="AK583">
        <v>44.12</v>
      </c>
      <c r="AL583">
        <v>57.68</v>
      </c>
      <c r="AM583">
        <v>185.57</v>
      </c>
      <c r="AN583" t="s">
        <v>1067</v>
      </c>
      <c r="AO583">
        <v>23.601600000000001</v>
      </c>
      <c r="AP583">
        <v>8.33</v>
      </c>
      <c r="AQ583">
        <v>12.806699999999999</v>
      </c>
      <c r="AR583" t="s">
        <v>1072</v>
      </c>
      <c r="AS583" t="s">
        <v>1073</v>
      </c>
      <c r="AT583" t="s">
        <v>1075</v>
      </c>
      <c r="AU583" t="s">
        <v>1077</v>
      </c>
      <c r="AV583" t="s">
        <v>1081</v>
      </c>
      <c r="AW583" t="s">
        <v>1084</v>
      </c>
      <c r="AX583" s="65">
        <f t="shared" si="151"/>
        <v>1391.07</v>
      </c>
      <c r="AY583" s="65">
        <v>2862.47</v>
      </c>
      <c r="AZ583" s="106">
        <v>1097.751757923402</v>
      </c>
      <c r="BA583" s="65">
        <f t="shared" si="139"/>
        <v>5351.2917579234017</v>
      </c>
      <c r="BB583" s="65">
        <f t="shared" si="140"/>
        <v>25373.458242076598</v>
      </c>
      <c r="BC583" s="65">
        <f t="shared" si="141"/>
        <v>0</v>
      </c>
      <c r="BD583" s="65">
        <f t="shared" si="142"/>
        <v>48870.1</v>
      </c>
      <c r="BE583" s="65">
        <f t="shared" si="143"/>
        <v>31744.309999999998</v>
      </c>
      <c r="BF583" s="65">
        <f t="shared" si="144"/>
        <v>105987.85824207659</v>
      </c>
      <c r="BG583" s="66">
        <f t="shared" si="145"/>
        <v>764.47025113191455</v>
      </c>
      <c r="BH583" s="66">
        <f t="shared" si="146"/>
        <v>43.747341796683791</v>
      </c>
      <c r="BI583" s="66">
        <f t="shared" si="147"/>
        <v>0</v>
      </c>
      <c r="BJ583" s="66">
        <f t="shared" si="148"/>
        <v>84.258793103448269</v>
      </c>
      <c r="BK583" s="66">
        <f t="shared" si="149"/>
        <v>54.731568965517241</v>
      </c>
      <c r="BL583" s="66">
        <f t="shared" si="150"/>
        <v>182.73768662426997</v>
      </c>
      <c r="BM583" s="207">
        <f t="shared" si="152"/>
        <v>39869.18</v>
      </c>
    </row>
    <row r="584" spans="1:65" x14ac:dyDescent="0.35">
      <c r="A584" s="1">
        <v>773</v>
      </c>
      <c r="B584">
        <v>71</v>
      </c>
      <c r="C584" t="s">
        <v>37</v>
      </c>
      <c r="D584" t="s">
        <v>1797</v>
      </c>
      <c r="E584" s="6" t="s">
        <v>1113</v>
      </c>
      <c r="F584" s="7" t="s">
        <v>1114</v>
      </c>
      <c r="G584" s="6">
        <v>-20.32</v>
      </c>
      <c r="H584" s="6">
        <v>-40.340000000000003</v>
      </c>
      <c r="I584" s="6">
        <v>9</v>
      </c>
      <c r="J584" s="8">
        <v>54061.366139626101</v>
      </c>
      <c r="K584" t="s">
        <v>1166</v>
      </c>
      <c r="L584" t="s">
        <v>1062</v>
      </c>
      <c r="M584">
        <v>600</v>
      </c>
      <c r="N584">
        <v>600</v>
      </c>
      <c r="O584">
        <v>0</v>
      </c>
      <c r="P584">
        <v>23320.09</v>
      </c>
      <c r="Q584">
        <v>44998.77</v>
      </c>
      <c r="R584">
        <v>5264.2</v>
      </c>
      <c r="S584">
        <v>34606.78</v>
      </c>
      <c r="T584">
        <v>0</v>
      </c>
      <c r="U584">
        <v>4572.29</v>
      </c>
      <c r="V584">
        <v>0</v>
      </c>
      <c r="W584" s="181">
        <f t="shared" si="136"/>
        <v>27892.38</v>
      </c>
      <c r="X584" s="181">
        <f t="shared" si="137"/>
        <v>46.487300000000005</v>
      </c>
      <c r="Y584" s="174">
        <v>112762.13</v>
      </c>
      <c r="Z584" s="181">
        <f t="shared" si="138"/>
        <v>187.93688333333333</v>
      </c>
      <c r="AA584" s="174">
        <v>0</v>
      </c>
      <c r="AB584" s="174">
        <v>20.68078174826956</v>
      </c>
      <c r="AC584" s="174">
        <v>39.905924089940477</v>
      </c>
      <c r="AD584" s="174">
        <v>4.6684112831142874</v>
      </c>
      <c r="AE584" s="174">
        <v>30.690072988156569</v>
      </c>
      <c r="AF584">
        <v>0</v>
      </c>
      <c r="AG584" s="106">
        <v>4.0548098905190946</v>
      </c>
      <c r="AH584" s="106">
        <v>0</v>
      </c>
      <c r="AI584" s="106">
        <v>100</v>
      </c>
      <c r="AJ584">
        <v>83.77</v>
      </c>
      <c r="AK584">
        <v>46.49</v>
      </c>
      <c r="AL584">
        <v>57.68</v>
      </c>
      <c r="AM584">
        <v>187.94</v>
      </c>
      <c r="AN584" t="s">
        <v>1068</v>
      </c>
      <c r="AO584">
        <v>23.601600000000001</v>
      </c>
      <c r="AP584">
        <v>8.33</v>
      </c>
      <c r="AQ584">
        <v>12.806699999999999</v>
      </c>
      <c r="AR584" t="s">
        <v>1072</v>
      </c>
      <c r="AS584" t="s">
        <v>1073</v>
      </c>
      <c r="AT584" t="s">
        <v>1075</v>
      </c>
      <c r="AU584" t="s">
        <v>1077</v>
      </c>
      <c r="AV584" t="s">
        <v>1081</v>
      </c>
      <c r="AW584" t="s">
        <v>1084</v>
      </c>
      <c r="AX584" s="65">
        <f t="shared" si="151"/>
        <v>1391.07</v>
      </c>
      <c r="AY584" s="65">
        <v>2862.47</v>
      </c>
      <c r="AZ584" s="106">
        <v>1187.6247178734156</v>
      </c>
      <c r="BA584" s="65">
        <f t="shared" si="139"/>
        <v>5441.1647178734147</v>
      </c>
      <c r="BB584" s="65">
        <f t="shared" si="140"/>
        <v>26704.755282126585</v>
      </c>
      <c r="BC584" s="65">
        <f t="shared" si="141"/>
        <v>0</v>
      </c>
      <c r="BD584" s="65">
        <f t="shared" si="142"/>
        <v>48871.899999999994</v>
      </c>
      <c r="BE584" s="65">
        <f t="shared" si="143"/>
        <v>31744.309999999998</v>
      </c>
      <c r="BF584" s="65">
        <f t="shared" si="144"/>
        <v>107320.96528212659</v>
      </c>
      <c r="BG584" s="66">
        <f t="shared" si="145"/>
        <v>777.30924541048785</v>
      </c>
      <c r="BH584" s="66">
        <f t="shared" si="146"/>
        <v>46.042681520907905</v>
      </c>
      <c r="BI584" s="66">
        <f t="shared" si="147"/>
        <v>0</v>
      </c>
      <c r="BJ584" s="66">
        <f t="shared" si="148"/>
        <v>84.261896551724135</v>
      </c>
      <c r="BK584" s="66">
        <f t="shared" si="149"/>
        <v>54.731568965517241</v>
      </c>
      <c r="BL584" s="66">
        <f t="shared" si="150"/>
        <v>185.03614703814929</v>
      </c>
      <c r="BM584" s="207">
        <f t="shared" si="152"/>
        <v>39870.979999999996</v>
      </c>
    </row>
    <row r="585" spans="1:65" x14ac:dyDescent="0.35">
      <c r="A585" s="1">
        <v>774</v>
      </c>
      <c r="B585">
        <v>71</v>
      </c>
      <c r="C585" t="s">
        <v>37</v>
      </c>
      <c r="D585" t="s">
        <v>1798</v>
      </c>
      <c r="E585" s="6" t="s">
        <v>1115</v>
      </c>
      <c r="F585" s="7" t="s">
        <v>1116</v>
      </c>
      <c r="G585" s="6">
        <v>-8.0500000000000007</v>
      </c>
      <c r="H585" s="6">
        <v>-34.880000000000003</v>
      </c>
      <c r="I585" s="6">
        <v>10</v>
      </c>
      <c r="J585" s="8">
        <v>63550.072249703</v>
      </c>
      <c r="K585" t="s">
        <v>1166</v>
      </c>
      <c r="L585" t="s">
        <v>1062</v>
      </c>
      <c r="M585">
        <v>600</v>
      </c>
      <c r="N585">
        <v>600</v>
      </c>
      <c r="O585">
        <v>0</v>
      </c>
      <c r="P585">
        <v>26400.71</v>
      </c>
      <c r="Q585">
        <v>44998.77</v>
      </c>
      <c r="R585">
        <v>5250.2</v>
      </c>
      <c r="S585">
        <v>34606.78</v>
      </c>
      <c r="T585">
        <v>0</v>
      </c>
      <c r="U585">
        <v>4572.29</v>
      </c>
      <c r="V585">
        <v>0</v>
      </c>
      <c r="W585" s="181">
        <f t="shared" si="136"/>
        <v>30973</v>
      </c>
      <c r="X585" s="181">
        <f t="shared" si="137"/>
        <v>51.62166666666667</v>
      </c>
      <c r="Y585" s="174">
        <v>115828.75</v>
      </c>
      <c r="Z585" s="181">
        <f t="shared" si="138"/>
        <v>193.04791666666668</v>
      </c>
      <c r="AA585" s="174">
        <v>0</v>
      </c>
      <c r="AB585" s="174">
        <v>22.792881732730429</v>
      </c>
      <c r="AC585" s="174">
        <v>38.849396199130183</v>
      </c>
      <c r="AD585" s="174">
        <v>4.5327261150621068</v>
      </c>
      <c r="AE585" s="174">
        <v>29.877539039314509</v>
      </c>
      <c r="AF585">
        <v>0</v>
      </c>
      <c r="AG585" s="106">
        <v>3.9474569137627751</v>
      </c>
      <c r="AH585" s="106">
        <v>0</v>
      </c>
      <c r="AI585" s="106">
        <v>100</v>
      </c>
      <c r="AJ585">
        <v>83.75</v>
      </c>
      <c r="AK585">
        <v>51.62</v>
      </c>
      <c r="AL585">
        <v>57.68</v>
      </c>
      <c r="AM585">
        <v>193.05</v>
      </c>
      <c r="AN585" t="s">
        <v>1069</v>
      </c>
      <c r="AO585">
        <v>23.601600000000001</v>
      </c>
      <c r="AP585">
        <v>8.33</v>
      </c>
      <c r="AQ585">
        <v>12.806699999999999</v>
      </c>
      <c r="AR585" t="s">
        <v>1072</v>
      </c>
      <c r="AS585" t="s">
        <v>1073</v>
      </c>
      <c r="AT585" t="s">
        <v>1075</v>
      </c>
      <c r="AU585" t="s">
        <v>1077</v>
      </c>
      <c r="AV585" t="s">
        <v>1081</v>
      </c>
      <c r="AW585" t="s">
        <v>1084</v>
      </c>
      <c r="AX585" s="65">
        <f t="shared" si="151"/>
        <v>1391.07</v>
      </c>
      <c r="AY585" s="65">
        <v>2862.47</v>
      </c>
      <c r="AZ585" s="106">
        <v>1400.5360677001881</v>
      </c>
      <c r="BA585" s="65">
        <f t="shared" si="139"/>
        <v>5654.0760677001872</v>
      </c>
      <c r="BB585" s="65">
        <f t="shared" si="140"/>
        <v>29572.463932299812</v>
      </c>
      <c r="BC585" s="65">
        <f t="shared" si="141"/>
        <v>0</v>
      </c>
      <c r="BD585" s="65">
        <f t="shared" si="142"/>
        <v>48857.899999999994</v>
      </c>
      <c r="BE585" s="65">
        <f t="shared" si="143"/>
        <v>31744.309999999998</v>
      </c>
      <c r="BF585" s="65">
        <f t="shared" si="144"/>
        <v>110174.67393229982</v>
      </c>
      <c r="BG585" s="66">
        <f t="shared" si="145"/>
        <v>807.72515252859819</v>
      </c>
      <c r="BH585" s="66">
        <f t="shared" si="146"/>
        <v>50.987006779827261</v>
      </c>
      <c r="BI585" s="66">
        <f t="shared" si="147"/>
        <v>0</v>
      </c>
      <c r="BJ585" s="66">
        <f t="shared" si="148"/>
        <v>84.237758620689647</v>
      </c>
      <c r="BK585" s="66">
        <f t="shared" si="149"/>
        <v>54.731568965517241</v>
      </c>
      <c r="BL585" s="66">
        <f t="shared" si="150"/>
        <v>189.95633436603416</v>
      </c>
      <c r="BM585" s="207">
        <f t="shared" si="152"/>
        <v>39856.979999999996</v>
      </c>
    </row>
    <row r="586" spans="1:65" x14ac:dyDescent="0.35">
      <c r="A586" s="1">
        <v>775</v>
      </c>
      <c r="B586">
        <v>71</v>
      </c>
      <c r="C586" t="s">
        <v>37</v>
      </c>
      <c r="D586" t="s">
        <v>1799</v>
      </c>
      <c r="E586" s="6" t="s">
        <v>1117</v>
      </c>
      <c r="F586" s="7" t="s">
        <v>1118</v>
      </c>
      <c r="G586" s="6">
        <v>-3.8</v>
      </c>
      <c r="H586" s="6">
        <v>-38.53</v>
      </c>
      <c r="I586" s="6">
        <v>41</v>
      </c>
      <c r="J586" s="8">
        <v>71394.000753582499</v>
      </c>
      <c r="K586" t="s">
        <v>1166</v>
      </c>
      <c r="L586" t="s">
        <v>1062</v>
      </c>
      <c r="M586">
        <v>600</v>
      </c>
      <c r="N586">
        <v>600</v>
      </c>
      <c r="O586">
        <v>0</v>
      </c>
      <c r="P586">
        <v>25273.45</v>
      </c>
      <c r="Q586">
        <v>44998.77</v>
      </c>
      <c r="R586">
        <v>5255.2</v>
      </c>
      <c r="S586">
        <v>34606.78</v>
      </c>
      <c r="T586">
        <v>0</v>
      </c>
      <c r="U586">
        <v>4572.29</v>
      </c>
      <c r="V586">
        <v>0</v>
      </c>
      <c r="W586" s="181">
        <f t="shared" si="136"/>
        <v>29845.74</v>
      </c>
      <c r="X586" s="181">
        <f t="shared" si="137"/>
        <v>49.742900000000006</v>
      </c>
      <c r="Y586" s="174">
        <v>114706.49</v>
      </c>
      <c r="Z586" s="181">
        <f t="shared" si="138"/>
        <v>191.17748333333336</v>
      </c>
      <c r="AA586" s="174">
        <v>0</v>
      </c>
      <c r="AB586" s="174">
        <v>22.033147383378221</v>
      </c>
      <c r="AC586" s="174">
        <v>39.229489107373077</v>
      </c>
      <c r="AD586" s="174">
        <v>4.5814321404133276</v>
      </c>
      <c r="AE586" s="174">
        <v>30.169853510468329</v>
      </c>
      <c r="AF586">
        <v>0</v>
      </c>
      <c r="AG586" s="106">
        <v>3.9860778583670382</v>
      </c>
      <c r="AH586" s="106">
        <v>0</v>
      </c>
      <c r="AI586" s="106">
        <v>100</v>
      </c>
      <c r="AJ586">
        <v>83.76</v>
      </c>
      <c r="AK586">
        <v>49.74</v>
      </c>
      <c r="AL586">
        <v>57.68</v>
      </c>
      <c r="AM586">
        <v>191.18</v>
      </c>
      <c r="AN586" t="s">
        <v>1070</v>
      </c>
      <c r="AO586">
        <v>23.601600000000001</v>
      </c>
      <c r="AP586">
        <v>8.33</v>
      </c>
      <c r="AQ586">
        <v>12.806699999999999</v>
      </c>
      <c r="AR586" t="s">
        <v>1072</v>
      </c>
      <c r="AS586" t="s">
        <v>1073</v>
      </c>
      <c r="AT586" t="s">
        <v>1075</v>
      </c>
      <c r="AU586" t="s">
        <v>1077</v>
      </c>
      <c r="AV586" t="s">
        <v>1081</v>
      </c>
      <c r="AW586" t="s">
        <v>1084</v>
      </c>
      <c r="AX586" s="65">
        <f t="shared" si="151"/>
        <v>1391.07</v>
      </c>
      <c r="AY586" s="65">
        <v>2862.47</v>
      </c>
      <c r="AZ586" s="106">
        <v>1397.5180474994354</v>
      </c>
      <c r="BA586" s="65">
        <f t="shared" si="139"/>
        <v>5651.0580474994349</v>
      </c>
      <c r="BB586" s="65">
        <f t="shared" si="140"/>
        <v>28448.221952500568</v>
      </c>
      <c r="BC586" s="65">
        <f t="shared" si="141"/>
        <v>0</v>
      </c>
      <c r="BD586" s="65">
        <f t="shared" si="142"/>
        <v>48862.899999999994</v>
      </c>
      <c r="BE586" s="65">
        <f t="shared" si="143"/>
        <v>31744.309999999998</v>
      </c>
      <c r="BF586" s="65">
        <f t="shared" si="144"/>
        <v>109055.43195250057</v>
      </c>
      <c r="BG586" s="66">
        <f t="shared" si="145"/>
        <v>807.29400678563354</v>
      </c>
      <c r="BH586" s="66">
        <f t="shared" si="146"/>
        <v>49.048658538794079</v>
      </c>
      <c r="BI586" s="66">
        <f t="shared" si="147"/>
        <v>0</v>
      </c>
      <c r="BJ586" s="66">
        <f t="shared" si="148"/>
        <v>84.246379310344821</v>
      </c>
      <c r="BK586" s="66">
        <f t="shared" si="149"/>
        <v>54.731568965517241</v>
      </c>
      <c r="BL586" s="66">
        <f t="shared" si="150"/>
        <v>188.02660681465616</v>
      </c>
      <c r="BM586" s="207">
        <f t="shared" si="152"/>
        <v>39861.979999999996</v>
      </c>
    </row>
    <row r="587" spans="1:65" x14ac:dyDescent="0.35">
      <c r="A587" s="1">
        <v>776</v>
      </c>
      <c r="B587">
        <v>72</v>
      </c>
      <c r="C587" t="s">
        <v>37</v>
      </c>
      <c r="D587" t="s">
        <v>1800</v>
      </c>
      <c r="E587" s="6" t="s">
        <v>1104</v>
      </c>
      <c r="F587" s="7" t="s">
        <v>1105</v>
      </c>
      <c r="G587" s="6">
        <v>-22.74</v>
      </c>
      <c r="H587" s="6">
        <v>-45.59</v>
      </c>
      <c r="I587" s="6">
        <v>1642</v>
      </c>
      <c r="J587" s="8">
        <v>3495.45982983364</v>
      </c>
      <c r="K587" t="s">
        <v>1166</v>
      </c>
      <c r="L587" t="s">
        <v>1062</v>
      </c>
      <c r="M587">
        <v>600</v>
      </c>
      <c r="N587">
        <v>600</v>
      </c>
      <c r="O587">
        <v>605</v>
      </c>
      <c r="P587">
        <v>10720.57</v>
      </c>
      <c r="Q587">
        <v>44998.77</v>
      </c>
      <c r="R587">
        <v>5265.2</v>
      </c>
      <c r="S587">
        <v>34606.78</v>
      </c>
      <c r="T587">
        <v>0</v>
      </c>
      <c r="U587">
        <v>4744.55</v>
      </c>
      <c r="V587">
        <v>0</v>
      </c>
      <c r="W587" s="181">
        <f t="shared" ref="W587:W650" si="153">U587+P587</f>
        <v>15465.119999999999</v>
      </c>
      <c r="X587" s="181">
        <f t="shared" ref="X587:X650" si="154">W587/600</f>
        <v>25.775199999999998</v>
      </c>
      <c r="Y587" s="174">
        <v>100940.87</v>
      </c>
      <c r="Z587" s="181">
        <f t="shared" ref="Z587:Z650" si="155">Y587/600</f>
        <v>168.23478333333333</v>
      </c>
      <c r="AA587" s="174">
        <v>0.59936079409658349</v>
      </c>
      <c r="AB587" s="174">
        <v>10.6206435510215</v>
      </c>
      <c r="AC587" s="174">
        <v>44.579336397635558</v>
      </c>
      <c r="AD587" s="174">
        <v>5.2161230629377382</v>
      </c>
      <c r="AE587" s="174">
        <v>34.284210151943412</v>
      </c>
      <c r="AF587">
        <v>0</v>
      </c>
      <c r="AG587" s="106">
        <v>4.7003260423651989</v>
      </c>
      <c r="AH587" s="106">
        <v>0</v>
      </c>
      <c r="AI587" s="106">
        <v>100</v>
      </c>
      <c r="AJ587">
        <v>83.77</v>
      </c>
      <c r="AK587">
        <v>26.78</v>
      </c>
      <c r="AL587">
        <v>57.68</v>
      </c>
      <c r="AM587">
        <v>168.23</v>
      </c>
      <c r="AN587" t="s">
        <v>1063</v>
      </c>
      <c r="AO587">
        <v>23.601600000000001</v>
      </c>
      <c r="AP587">
        <v>8.33</v>
      </c>
      <c r="AQ587">
        <v>12.806699999999999</v>
      </c>
      <c r="AR587" t="s">
        <v>1072</v>
      </c>
      <c r="AS587" t="s">
        <v>1073</v>
      </c>
      <c r="AT587" t="s">
        <v>1075</v>
      </c>
      <c r="AU587" t="s">
        <v>1078</v>
      </c>
      <c r="AV587" t="s">
        <v>1079</v>
      </c>
      <c r="AW587" t="s">
        <v>1083</v>
      </c>
      <c r="AX587" s="65">
        <f t="shared" si="151"/>
        <v>1391.07</v>
      </c>
      <c r="AY587" s="65">
        <v>2862.47</v>
      </c>
      <c r="AZ587" s="106">
        <v>512.83084562414365</v>
      </c>
      <c r="BA587" s="65">
        <f t="shared" ref="BA587:BA650" si="156">(AX587+AZ587+AY587)</f>
        <v>4766.3708456241438</v>
      </c>
      <c r="BB587" s="65">
        <f t="shared" ref="BB587:BB650" si="157">U587+P587-AZ587</f>
        <v>14952.289154375856</v>
      </c>
      <c r="BC587" s="65">
        <f t="shared" ref="BC587:BC650" si="158">O587</f>
        <v>605</v>
      </c>
      <c r="BD587" s="65">
        <f t="shared" ref="BD587:BD650" si="159">(Q587+R587-AX587)</f>
        <v>48872.899999999994</v>
      </c>
      <c r="BE587" s="65">
        <f t="shared" ref="BE587:BE650" si="160">(S587-2862.47)</f>
        <v>31744.309999999998</v>
      </c>
      <c r="BF587" s="65">
        <f t="shared" ref="BF587:BF650" si="161">Y587-BA587</f>
        <v>96174.499154375852</v>
      </c>
      <c r="BG587" s="66">
        <f t="shared" ref="BG587:BG650" si="162">BA587/7</f>
        <v>680.9101208034491</v>
      </c>
      <c r="BH587" s="66">
        <f t="shared" ref="BH587:BH650" si="163">BB587/580</f>
        <v>25.779808886854923</v>
      </c>
      <c r="BI587" s="66">
        <f t="shared" ref="BI587:BI650" si="164">BC587/600</f>
        <v>1.0083333333333333</v>
      </c>
      <c r="BJ587" s="66">
        <f t="shared" ref="BJ587:BJ650" si="165">BD587/580</f>
        <v>84.263620689655156</v>
      </c>
      <c r="BK587" s="66">
        <f t="shared" ref="BK587:BK650" si="166">BE587/580</f>
        <v>54.731568965517241</v>
      </c>
      <c r="BL587" s="66">
        <f t="shared" ref="BL587:BL650" si="167">BF587/580</f>
        <v>165.81810199030321</v>
      </c>
      <c r="BM587" s="207">
        <f t="shared" si="152"/>
        <v>39871.979999999996</v>
      </c>
    </row>
    <row r="588" spans="1:65" x14ac:dyDescent="0.35">
      <c r="A588" s="1">
        <v>777</v>
      </c>
      <c r="B588">
        <v>72</v>
      </c>
      <c r="C588" t="s">
        <v>37</v>
      </c>
      <c r="D588" t="s">
        <v>1801</v>
      </c>
      <c r="E588" s="6" t="s">
        <v>1104</v>
      </c>
      <c r="F588" s="7" t="s">
        <v>1106</v>
      </c>
      <c r="G588" s="6">
        <v>-23.85</v>
      </c>
      <c r="H588" s="6">
        <v>-46.64</v>
      </c>
      <c r="I588" s="6">
        <v>792</v>
      </c>
      <c r="J588" s="8">
        <v>14172.2970393051</v>
      </c>
      <c r="K588" t="s">
        <v>1166</v>
      </c>
      <c r="L588" t="s">
        <v>1062</v>
      </c>
      <c r="M588">
        <v>600</v>
      </c>
      <c r="N588">
        <v>600</v>
      </c>
      <c r="O588">
        <v>172.84</v>
      </c>
      <c r="P588">
        <v>14873.83</v>
      </c>
      <c r="Q588">
        <v>44998.77</v>
      </c>
      <c r="R588">
        <v>5266.4</v>
      </c>
      <c r="S588">
        <v>34606.78</v>
      </c>
      <c r="T588">
        <v>0</v>
      </c>
      <c r="U588">
        <v>4744.55</v>
      </c>
      <c r="V588">
        <v>0</v>
      </c>
      <c r="W588" s="181">
        <f t="shared" si="153"/>
        <v>19618.38</v>
      </c>
      <c r="X588" s="181">
        <f t="shared" si="154"/>
        <v>32.697299999999998</v>
      </c>
      <c r="Y588" s="174">
        <v>104663.17</v>
      </c>
      <c r="Z588" s="181">
        <f t="shared" si="155"/>
        <v>174.43861666666666</v>
      </c>
      <c r="AA588" s="174">
        <v>0.16513927487577529</v>
      </c>
      <c r="AB588" s="174">
        <v>14.21114036580394</v>
      </c>
      <c r="AC588" s="174">
        <v>42.99389173861254</v>
      </c>
      <c r="AD588" s="174">
        <v>5.0317604559464417</v>
      </c>
      <c r="AE588" s="174">
        <v>33.064907168395528</v>
      </c>
      <c r="AF588">
        <v>0</v>
      </c>
      <c r="AG588" s="106">
        <v>4.5331609963657709</v>
      </c>
      <c r="AH588" s="106">
        <v>0</v>
      </c>
      <c r="AI588" s="106">
        <v>100</v>
      </c>
      <c r="AJ588">
        <v>83.78</v>
      </c>
      <c r="AK588">
        <v>32.99</v>
      </c>
      <c r="AL588">
        <v>57.68</v>
      </c>
      <c r="AM588">
        <v>174.44</v>
      </c>
      <c r="AN588" t="s">
        <v>1064</v>
      </c>
      <c r="AO588">
        <v>23.601600000000001</v>
      </c>
      <c r="AP588">
        <v>8.33</v>
      </c>
      <c r="AQ588">
        <v>12.806699999999999</v>
      </c>
      <c r="AR588" t="s">
        <v>1072</v>
      </c>
      <c r="AS588" t="s">
        <v>1073</v>
      </c>
      <c r="AT588" t="s">
        <v>1075</v>
      </c>
      <c r="AU588" t="s">
        <v>1078</v>
      </c>
      <c r="AV588" t="s">
        <v>1079</v>
      </c>
      <c r="AW588" t="s">
        <v>1083</v>
      </c>
      <c r="AX588" s="65">
        <f t="shared" ref="AX588:AX651" si="168">IF(AR588="LI01",583.5,1391.07)</f>
        <v>1391.07</v>
      </c>
      <c r="AY588" s="65">
        <v>2862.47</v>
      </c>
      <c r="AZ588" s="106">
        <v>746.82784792302971</v>
      </c>
      <c r="BA588" s="65">
        <f t="shared" si="156"/>
        <v>5000.3678479230293</v>
      </c>
      <c r="BB588" s="65">
        <f t="shared" si="157"/>
        <v>18871.552152076973</v>
      </c>
      <c r="BC588" s="65">
        <f t="shared" si="158"/>
        <v>172.84</v>
      </c>
      <c r="BD588" s="65">
        <f t="shared" si="159"/>
        <v>48874.1</v>
      </c>
      <c r="BE588" s="65">
        <f t="shared" si="160"/>
        <v>31744.309999999998</v>
      </c>
      <c r="BF588" s="65">
        <f t="shared" si="161"/>
        <v>99662.802152076969</v>
      </c>
      <c r="BG588" s="66">
        <f t="shared" si="162"/>
        <v>714.33826398900419</v>
      </c>
      <c r="BH588" s="66">
        <f t="shared" si="163"/>
        <v>32.537158882891333</v>
      </c>
      <c r="BI588" s="66">
        <f t="shared" si="164"/>
        <v>0.28806666666666669</v>
      </c>
      <c r="BJ588" s="66">
        <f t="shared" si="165"/>
        <v>84.265689655172409</v>
      </c>
      <c r="BK588" s="66">
        <f t="shared" si="166"/>
        <v>54.731568965517241</v>
      </c>
      <c r="BL588" s="66">
        <f t="shared" si="167"/>
        <v>171.83241750358098</v>
      </c>
      <c r="BM588" s="207">
        <f t="shared" ref="BM588:BM651" si="169">R588+S588</f>
        <v>39873.18</v>
      </c>
    </row>
    <row r="589" spans="1:65" x14ac:dyDescent="0.35">
      <c r="A589" s="1">
        <v>778</v>
      </c>
      <c r="B589">
        <v>72</v>
      </c>
      <c r="C589" t="s">
        <v>37</v>
      </c>
      <c r="D589" t="s">
        <v>1802</v>
      </c>
      <c r="E589" s="6" t="s">
        <v>1107</v>
      </c>
      <c r="F589" s="7" t="s">
        <v>1108</v>
      </c>
      <c r="G589" s="6">
        <v>-30.03</v>
      </c>
      <c r="H589" s="6">
        <v>-51.23</v>
      </c>
      <c r="I589" s="6">
        <v>47</v>
      </c>
      <c r="J589" s="8">
        <v>23954.0527728093</v>
      </c>
      <c r="K589" t="s">
        <v>1166</v>
      </c>
      <c r="L589" t="s">
        <v>1062</v>
      </c>
      <c r="M589">
        <v>600</v>
      </c>
      <c r="N589">
        <v>600</v>
      </c>
      <c r="O589">
        <v>298.20999999999998</v>
      </c>
      <c r="P589">
        <v>17269.240000000002</v>
      </c>
      <c r="Q589">
        <v>44998.77</v>
      </c>
      <c r="R589">
        <v>5272.4</v>
      </c>
      <c r="S589">
        <v>34606.78</v>
      </c>
      <c r="T589">
        <v>0</v>
      </c>
      <c r="U589">
        <v>4744.55</v>
      </c>
      <c r="V589">
        <v>0</v>
      </c>
      <c r="W589" s="181">
        <f t="shared" si="153"/>
        <v>22013.79</v>
      </c>
      <c r="X589" s="181">
        <f t="shared" si="154"/>
        <v>36.68965</v>
      </c>
      <c r="Y589" s="174">
        <v>107189.95</v>
      </c>
      <c r="Z589" s="181">
        <f t="shared" si="155"/>
        <v>178.64991666666666</v>
      </c>
      <c r="AA589" s="174">
        <v>0.27820705206038437</v>
      </c>
      <c r="AB589" s="174">
        <v>16.110876066273001</v>
      </c>
      <c r="AC589" s="174">
        <v>41.980400214758937</v>
      </c>
      <c r="AD589" s="174">
        <v>4.9187447144065279</v>
      </c>
      <c r="AE589" s="174">
        <v>32.285470792737563</v>
      </c>
      <c r="AF589">
        <v>0</v>
      </c>
      <c r="AG589" s="106">
        <v>4.4263011597635789</v>
      </c>
      <c r="AH589" s="106">
        <v>0</v>
      </c>
      <c r="AI589" s="106">
        <v>100</v>
      </c>
      <c r="AJ589">
        <v>83.79</v>
      </c>
      <c r="AK589">
        <v>37.19</v>
      </c>
      <c r="AL589">
        <v>57.68</v>
      </c>
      <c r="AM589">
        <v>178.65</v>
      </c>
      <c r="AN589" t="s">
        <v>1065</v>
      </c>
      <c r="AO589">
        <v>23.601600000000001</v>
      </c>
      <c r="AP589">
        <v>8.33</v>
      </c>
      <c r="AQ589">
        <v>12.806699999999999</v>
      </c>
      <c r="AR589" t="s">
        <v>1072</v>
      </c>
      <c r="AS589" t="s">
        <v>1073</v>
      </c>
      <c r="AT589" t="s">
        <v>1075</v>
      </c>
      <c r="AU589" t="s">
        <v>1078</v>
      </c>
      <c r="AV589" t="s">
        <v>1079</v>
      </c>
      <c r="AW589" t="s">
        <v>1083</v>
      </c>
      <c r="AX589" s="65">
        <f t="shared" si="168"/>
        <v>1391.07</v>
      </c>
      <c r="AY589" s="65">
        <v>2862.47</v>
      </c>
      <c r="AZ589" s="106">
        <v>832.31504231806855</v>
      </c>
      <c r="BA589" s="65">
        <f t="shared" si="156"/>
        <v>5085.8550423180677</v>
      </c>
      <c r="BB589" s="65">
        <f t="shared" si="157"/>
        <v>21181.474957681934</v>
      </c>
      <c r="BC589" s="65">
        <f t="shared" si="158"/>
        <v>298.20999999999998</v>
      </c>
      <c r="BD589" s="65">
        <f t="shared" si="159"/>
        <v>48880.1</v>
      </c>
      <c r="BE589" s="65">
        <f t="shared" si="160"/>
        <v>31744.309999999998</v>
      </c>
      <c r="BF589" s="65">
        <f t="shared" si="161"/>
        <v>102104.09495768193</v>
      </c>
      <c r="BG589" s="66">
        <f t="shared" si="162"/>
        <v>726.55072033115255</v>
      </c>
      <c r="BH589" s="66">
        <f t="shared" si="163"/>
        <v>36.519784409796436</v>
      </c>
      <c r="BI589" s="66">
        <f t="shared" si="164"/>
        <v>0.49701666666666661</v>
      </c>
      <c r="BJ589" s="66">
        <f t="shared" si="165"/>
        <v>84.276034482758618</v>
      </c>
      <c r="BK589" s="66">
        <f t="shared" si="166"/>
        <v>54.731568965517241</v>
      </c>
      <c r="BL589" s="66">
        <f t="shared" si="167"/>
        <v>176.04154303048608</v>
      </c>
      <c r="BM589" s="207">
        <f t="shared" si="169"/>
        <v>39879.18</v>
      </c>
    </row>
    <row r="590" spans="1:65" x14ac:dyDescent="0.35">
      <c r="A590" s="1">
        <v>779</v>
      </c>
      <c r="B590">
        <v>72</v>
      </c>
      <c r="C590" t="s">
        <v>37</v>
      </c>
      <c r="D590" t="s">
        <v>1803</v>
      </c>
      <c r="E590" s="6" t="s">
        <v>1109</v>
      </c>
      <c r="F590" s="7" t="s">
        <v>1110</v>
      </c>
      <c r="G590" s="6">
        <v>-15.37</v>
      </c>
      <c r="H590" s="6">
        <v>-48.78</v>
      </c>
      <c r="I590" s="6">
        <v>770</v>
      </c>
      <c r="J590" s="8">
        <v>31081.371963744201</v>
      </c>
      <c r="K590" t="s">
        <v>1166</v>
      </c>
      <c r="L590" t="s">
        <v>1062</v>
      </c>
      <c r="M590">
        <v>600</v>
      </c>
      <c r="N590">
        <v>600</v>
      </c>
      <c r="O590">
        <v>12.29</v>
      </c>
      <c r="P590">
        <v>23792</v>
      </c>
      <c r="Q590">
        <v>44998.77</v>
      </c>
      <c r="R590">
        <v>5266.4</v>
      </c>
      <c r="S590">
        <v>34606.78</v>
      </c>
      <c r="T590">
        <v>0</v>
      </c>
      <c r="U590">
        <v>4744.55</v>
      </c>
      <c r="V590">
        <v>0</v>
      </c>
      <c r="W590" s="181">
        <f t="shared" si="153"/>
        <v>28536.55</v>
      </c>
      <c r="X590" s="181">
        <f t="shared" si="154"/>
        <v>47.560916666666664</v>
      </c>
      <c r="Y590" s="174">
        <v>113420.79</v>
      </c>
      <c r="Z590" s="181">
        <f t="shared" si="155"/>
        <v>189.03465</v>
      </c>
      <c r="AA590" s="174">
        <v>1.0835755949151831E-2</v>
      </c>
      <c r="AB590" s="174">
        <v>20.976753909049659</v>
      </c>
      <c r="AC590" s="174">
        <v>39.674181426526829</v>
      </c>
      <c r="AD590" s="174">
        <v>4.643240450009209</v>
      </c>
      <c r="AE590" s="174">
        <v>30.511848841821681</v>
      </c>
      <c r="AF590">
        <v>0</v>
      </c>
      <c r="AG590" s="106">
        <v>4.1831396166434747</v>
      </c>
      <c r="AH590" s="106">
        <v>0</v>
      </c>
      <c r="AI590" s="106">
        <v>100</v>
      </c>
      <c r="AJ590">
        <v>83.78</v>
      </c>
      <c r="AK590">
        <v>47.58</v>
      </c>
      <c r="AL590">
        <v>57.68</v>
      </c>
      <c r="AM590">
        <v>189.03</v>
      </c>
      <c r="AN590" t="s">
        <v>1066</v>
      </c>
      <c r="AO590">
        <v>23.601600000000001</v>
      </c>
      <c r="AP590">
        <v>8.33</v>
      </c>
      <c r="AQ590">
        <v>12.806699999999999</v>
      </c>
      <c r="AR590" t="s">
        <v>1072</v>
      </c>
      <c r="AS590" t="s">
        <v>1073</v>
      </c>
      <c r="AT590" t="s">
        <v>1075</v>
      </c>
      <c r="AU590" t="s">
        <v>1078</v>
      </c>
      <c r="AV590" t="s">
        <v>1079</v>
      </c>
      <c r="AW590" t="s">
        <v>1083</v>
      </c>
      <c r="AX590" s="65">
        <f t="shared" si="168"/>
        <v>1391.07</v>
      </c>
      <c r="AY590" s="65">
        <v>2862.47</v>
      </c>
      <c r="AZ590" s="106">
        <v>1132.413641290877</v>
      </c>
      <c r="BA590" s="65">
        <f t="shared" si="156"/>
        <v>5385.9536412908765</v>
      </c>
      <c r="BB590" s="65">
        <f t="shared" si="157"/>
        <v>27404.136358709122</v>
      </c>
      <c r="BC590" s="65">
        <f t="shared" si="158"/>
        <v>12.29</v>
      </c>
      <c r="BD590" s="65">
        <f t="shared" si="159"/>
        <v>48874.1</v>
      </c>
      <c r="BE590" s="65">
        <f t="shared" si="160"/>
        <v>31744.309999999998</v>
      </c>
      <c r="BF590" s="65">
        <f t="shared" si="161"/>
        <v>108034.83635870912</v>
      </c>
      <c r="BG590" s="66">
        <f t="shared" si="162"/>
        <v>769.42194875583948</v>
      </c>
      <c r="BH590" s="66">
        <f t="shared" si="163"/>
        <v>47.248510963291587</v>
      </c>
      <c r="BI590" s="66">
        <f t="shared" si="164"/>
        <v>2.0483333333333333E-2</v>
      </c>
      <c r="BJ590" s="66">
        <f t="shared" si="165"/>
        <v>84.265689655172409</v>
      </c>
      <c r="BK590" s="66">
        <f t="shared" si="166"/>
        <v>54.731568965517241</v>
      </c>
      <c r="BL590" s="66">
        <f t="shared" si="167"/>
        <v>186.26695923915364</v>
      </c>
      <c r="BM590" s="207">
        <f t="shared" si="169"/>
        <v>39873.18</v>
      </c>
    </row>
    <row r="591" spans="1:65" x14ac:dyDescent="0.35">
      <c r="A591" s="1">
        <v>780</v>
      </c>
      <c r="B591">
        <v>72</v>
      </c>
      <c r="C591" t="s">
        <v>37</v>
      </c>
      <c r="D591" t="s">
        <v>1804</v>
      </c>
      <c r="E591" s="6" t="s">
        <v>1111</v>
      </c>
      <c r="F591" s="7" t="s">
        <v>1112</v>
      </c>
      <c r="G591" s="6">
        <v>-22.86</v>
      </c>
      <c r="H591" s="6">
        <v>-43.41</v>
      </c>
      <c r="I591" s="6">
        <v>45</v>
      </c>
      <c r="J591" s="8">
        <v>45016.2336447989</v>
      </c>
      <c r="K591" t="s">
        <v>1166</v>
      </c>
      <c r="L591" t="s">
        <v>1062</v>
      </c>
      <c r="M591">
        <v>600</v>
      </c>
      <c r="N591">
        <v>600</v>
      </c>
      <c r="O591">
        <v>0</v>
      </c>
      <c r="P591">
        <v>23348.79</v>
      </c>
      <c r="Q591">
        <v>44998.77</v>
      </c>
      <c r="R591">
        <v>5262.4</v>
      </c>
      <c r="S591">
        <v>34606.78</v>
      </c>
      <c r="T591">
        <v>0</v>
      </c>
      <c r="U591">
        <v>4744.55</v>
      </c>
      <c r="V591">
        <v>0</v>
      </c>
      <c r="W591" s="181">
        <f t="shared" si="153"/>
        <v>28093.34</v>
      </c>
      <c r="X591" s="181">
        <f t="shared" si="154"/>
        <v>46.822233333333337</v>
      </c>
      <c r="Y591" s="174">
        <v>112961.28</v>
      </c>
      <c r="Z591" s="181">
        <f t="shared" si="155"/>
        <v>188.2688</v>
      </c>
      <c r="AA591" s="174">
        <v>0</v>
      </c>
      <c r="AB591" s="174">
        <v>20.669728600809059</v>
      </c>
      <c r="AC591" s="174">
        <v>39.835570206003332</v>
      </c>
      <c r="AD591" s="174">
        <v>4.6585874381026837</v>
      </c>
      <c r="AE591" s="174">
        <v>30.635966589613719</v>
      </c>
      <c r="AF591">
        <v>0</v>
      </c>
      <c r="AG591" s="106">
        <v>4.2001560180621187</v>
      </c>
      <c r="AH591" s="106">
        <v>0</v>
      </c>
      <c r="AI591" s="106">
        <v>100</v>
      </c>
      <c r="AJ591">
        <v>83.77</v>
      </c>
      <c r="AK591">
        <v>46.82</v>
      </c>
      <c r="AL591">
        <v>57.68</v>
      </c>
      <c r="AM591">
        <v>188.27</v>
      </c>
      <c r="AN591" t="s">
        <v>1067</v>
      </c>
      <c r="AO591">
        <v>23.601600000000001</v>
      </c>
      <c r="AP591">
        <v>8.33</v>
      </c>
      <c r="AQ591">
        <v>12.806699999999999</v>
      </c>
      <c r="AR591" t="s">
        <v>1072</v>
      </c>
      <c r="AS591" t="s">
        <v>1073</v>
      </c>
      <c r="AT591" t="s">
        <v>1075</v>
      </c>
      <c r="AU591" t="s">
        <v>1078</v>
      </c>
      <c r="AV591" t="s">
        <v>1079</v>
      </c>
      <c r="AW591" t="s">
        <v>1083</v>
      </c>
      <c r="AX591" s="65">
        <f t="shared" si="168"/>
        <v>1391.07</v>
      </c>
      <c r="AY591" s="65">
        <v>2862.47</v>
      </c>
      <c r="AZ591" s="106">
        <v>1129.5334282300018</v>
      </c>
      <c r="BA591" s="65">
        <f t="shared" si="156"/>
        <v>5383.0734282300018</v>
      </c>
      <c r="BB591" s="65">
        <f t="shared" si="157"/>
        <v>26963.806571769997</v>
      </c>
      <c r="BC591" s="65">
        <f t="shared" si="158"/>
        <v>0</v>
      </c>
      <c r="BD591" s="65">
        <f t="shared" si="159"/>
        <v>48870.1</v>
      </c>
      <c r="BE591" s="65">
        <f t="shared" si="160"/>
        <v>31744.309999999998</v>
      </c>
      <c r="BF591" s="65">
        <f t="shared" si="161"/>
        <v>107578.20657177</v>
      </c>
      <c r="BG591" s="66">
        <f t="shared" si="162"/>
        <v>769.01048974714308</v>
      </c>
      <c r="BH591" s="66">
        <f t="shared" si="163"/>
        <v>46.489321675465511</v>
      </c>
      <c r="BI591" s="66">
        <f t="shared" si="164"/>
        <v>0</v>
      </c>
      <c r="BJ591" s="66">
        <f t="shared" si="165"/>
        <v>84.258793103448269</v>
      </c>
      <c r="BK591" s="66">
        <f t="shared" si="166"/>
        <v>54.731568965517241</v>
      </c>
      <c r="BL591" s="66">
        <f t="shared" si="167"/>
        <v>185.47966650305173</v>
      </c>
      <c r="BM591" s="207">
        <f t="shared" si="169"/>
        <v>39869.18</v>
      </c>
    </row>
    <row r="592" spans="1:65" x14ac:dyDescent="0.35">
      <c r="A592" s="1">
        <v>781</v>
      </c>
      <c r="B592">
        <v>72</v>
      </c>
      <c r="C592" t="s">
        <v>37</v>
      </c>
      <c r="D592" t="s">
        <v>1805</v>
      </c>
      <c r="E592" s="6" t="s">
        <v>1113</v>
      </c>
      <c r="F592" s="7" t="s">
        <v>1114</v>
      </c>
      <c r="G592" s="6">
        <v>-20.32</v>
      </c>
      <c r="H592" s="6">
        <v>-40.340000000000003</v>
      </c>
      <c r="I592" s="6">
        <v>9</v>
      </c>
      <c r="J592" s="8">
        <v>54061.366139626101</v>
      </c>
      <c r="K592" t="s">
        <v>1166</v>
      </c>
      <c r="L592" t="s">
        <v>1062</v>
      </c>
      <c r="M592">
        <v>600</v>
      </c>
      <c r="N592">
        <v>600</v>
      </c>
      <c r="O592">
        <v>0</v>
      </c>
      <c r="P592">
        <v>25713.15</v>
      </c>
      <c r="Q592">
        <v>44998.77</v>
      </c>
      <c r="R592">
        <v>5264.2</v>
      </c>
      <c r="S592">
        <v>34606.78</v>
      </c>
      <c r="T592">
        <v>0</v>
      </c>
      <c r="U592">
        <v>4744.55</v>
      </c>
      <c r="V592">
        <v>0</v>
      </c>
      <c r="W592" s="181">
        <f t="shared" si="153"/>
        <v>30457.7</v>
      </c>
      <c r="X592" s="181">
        <f t="shared" si="154"/>
        <v>50.762833333333333</v>
      </c>
      <c r="Y592" s="174">
        <v>115327.45</v>
      </c>
      <c r="Z592" s="181">
        <f t="shared" si="155"/>
        <v>192.21241666666666</v>
      </c>
      <c r="AA592" s="174">
        <v>0</v>
      </c>
      <c r="AB592" s="174">
        <v>22.29577607065794</v>
      </c>
      <c r="AC592" s="174">
        <v>39.018264949064587</v>
      </c>
      <c r="AD592" s="174">
        <v>4.5645681058585792</v>
      </c>
      <c r="AE592" s="174">
        <v>30.007409337499439</v>
      </c>
      <c r="AF592">
        <v>0</v>
      </c>
      <c r="AG592" s="106">
        <v>4.1139815369194412</v>
      </c>
      <c r="AH592" s="106">
        <v>0</v>
      </c>
      <c r="AI592" s="106">
        <v>100</v>
      </c>
      <c r="AJ592">
        <v>83.77</v>
      </c>
      <c r="AK592">
        <v>50.76</v>
      </c>
      <c r="AL592">
        <v>57.68</v>
      </c>
      <c r="AM592">
        <v>192.21</v>
      </c>
      <c r="AN592" t="s">
        <v>1068</v>
      </c>
      <c r="AO592">
        <v>23.601600000000001</v>
      </c>
      <c r="AP592">
        <v>8.33</v>
      </c>
      <c r="AQ592">
        <v>12.806699999999999</v>
      </c>
      <c r="AR592" t="s">
        <v>1072</v>
      </c>
      <c r="AS592" t="s">
        <v>1073</v>
      </c>
      <c r="AT592" t="s">
        <v>1075</v>
      </c>
      <c r="AU592" t="s">
        <v>1078</v>
      </c>
      <c r="AV592" t="s">
        <v>1079</v>
      </c>
      <c r="AW592" t="s">
        <v>1083</v>
      </c>
      <c r="AX592" s="65">
        <f t="shared" si="168"/>
        <v>1391.07</v>
      </c>
      <c r="AY592" s="65">
        <v>2862.47</v>
      </c>
      <c r="AZ592" s="106">
        <v>1239.8011326174742</v>
      </c>
      <c r="BA592" s="65">
        <f t="shared" si="156"/>
        <v>5493.3411326174737</v>
      </c>
      <c r="BB592" s="65">
        <f t="shared" si="157"/>
        <v>29217.898867382526</v>
      </c>
      <c r="BC592" s="65">
        <f t="shared" si="158"/>
        <v>0</v>
      </c>
      <c r="BD592" s="65">
        <f t="shared" si="159"/>
        <v>48871.899999999994</v>
      </c>
      <c r="BE592" s="65">
        <f t="shared" si="160"/>
        <v>31744.309999999998</v>
      </c>
      <c r="BF592" s="65">
        <f t="shared" si="161"/>
        <v>109834.10886738253</v>
      </c>
      <c r="BG592" s="66">
        <f t="shared" si="162"/>
        <v>784.76301894535334</v>
      </c>
      <c r="BH592" s="66">
        <f t="shared" si="163"/>
        <v>50.375687702383665</v>
      </c>
      <c r="BI592" s="66">
        <f t="shared" si="164"/>
        <v>0</v>
      </c>
      <c r="BJ592" s="66">
        <f t="shared" si="165"/>
        <v>84.261896551724135</v>
      </c>
      <c r="BK592" s="66">
        <f t="shared" si="166"/>
        <v>54.731568965517241</v>
      </c>
      <c r="BL592" s="66">
        <f t="shared" si="167"/>
        <v>189.36915321962505</v>
      </c>
      <c r="BM592" s="207">
        <f t="shared" si="169"/>
        <v>39870.979999999996</v>
      </c>
    </row>
    <row r="593" spans="1:65" x14ac:dyDescent="0.35">
      <c r="A593" s="1">
        <v>782</v>
      </c>
      <c r="B593">
        <v>72</v>
      </c>
      <c r="C593" t="s">
        <v>37</v>
      </c>
      <c r="D593" t="s">
        <v>1806</v>
      </c>
      <c r="E593" s="6" t="s">
        <v>1115</v>
      </c>
      <c r="F593" s="7" t="s">
        <v>1116</v>
      </c>
      <c r="G593" s="6">
        <v>-8.0500000000000007</v>
      </c>
      <c r="H593" s="6">
        <v>-34.880000000000003</v>
      </c>
      <c r="I593" s="6">
        <v>10</v>
      </c>
      <c r="J593" s="8">
        <v>63550.072249703</v>
      </c>
      <c r="K593" t="s">
        <v>1166</v>
      </c>
      <c r="L593" t="s">
        <v>1062</v>
      </c>
      <c r="M593">
        <v>600</v>
      </c>
      <c r="N593">
        <v>600</v>
      </c>
      <c r="O593">
        <v>0</v>
      </c>
      <c r="P593">
        <v>30398.23</v>
      </c>
      <c r="Q593">
        <v>44998.77</v>
      </c>
      <c r="R593">
        <v>5250.2</v>
      </c>
      <c r="S593">
        <v>34606.78</v>
      </c>
      <c r="T593">
        <v>0</v>
      </c>
      <c r="U593">
        <v>4744.55</v>
      </c>
      <c r="V593">
        <v>0</v>
      </c>
      <c r="W593" s="181">
        <f t="shared" si="153"/>
        <v>35142.78</v>
      </c>
      <c r="X593" s="181">
        <f t="shared" si="154"/>
        <v>58.571300000000001</v>
      </c>
      <c r="Y593" s="174">
        <v>119998.53</v>
      </c>
      <c r="Z593" s="181">
        <f t="shared" si="155"/>
        <v>199.99754999999999</v>
      </c>
      <c r="AA593" s="174">
        <v>0</v>
      </c>
      <c r="AB593" s="174">
        <v>25.332168652399321</v>
      </c>
      <c r="AC593" s="174">
        <v>37.499434368071007</v>
      </c>
      <c r="AD593" s="174">
        <v>4.3752202631148904</v>
      </c>
      <c r="AE593" s="174">
        <v>28.839336615206872</v>
      </c>
      <c r="AF593">
        <v>0</v>
      </c>
      <c r="AG593" s="106">
        <v>3.953840101207907</v>
      </c>
      <c r="AH593" s="106">
        <v>0</v>
      </c>
      <c r="AI593" s="106">
        <v>100</v>
      </c>
      <c r="AJ593">
        <v>83.75</v>
      </c>
      <c r="AK593">
        <v>58.57</v>
      </c>
      <c r="AL593">
        <v>57.68</v>
      </c>
      <c r="AM593">
        <v>200</v>
      </c>
      <c r="AN593" t="s">
        <v>1069</v>
      </c>
      <c r="AO593">
        <v>23.601600000000001</v>
      </c>
      <c r="AP593">
        <v>8.33</v>
      </c>
      <c r="AQ593">
        <v>12.806699999999999</v>
      </c>
      <c r="AR593" t="s">
        <v>1072</v>
      </c>
      <c r="AS593" t="s">
        <v>1073</v>
      </c>
      <c r="AT593" t="s">
        <v>1075</v>
      </c>
      <c r="AU593" t="s">
        <v>1078</v>
      </c>
      <c r="AV593" t="s">
        <v>1079</v>
      </c>
      <c r="AW593" t="s">
        <v>1083</v>
      </c>
      <c r="AX593" s="65">
        <f t="shared" si="168"/>
        <v>1391.07</v>
      </c>
      <c r="AY593" s="65">
        <v>2862.47</v>
      </c>
      <c r="AZ593" s="106">
        <v>1495.319223786013</v>
      </c>
      <c r="BA593" s="65">
        <f t="shared" si="156"/>
        <v>5748.8592237860121</v>
      </c>
      <c r="BB593" s="65">
        <f t="shared" si="157"/>
        <v>33647.460776213986</v>
      </c>
      <c r="BC593" s="65">
        <f t="shared" si="158"/>
        <v>0</v>
      </c>
      <c r="BD593" s="65">
        <f t="shared" si="159"/>
        <v>48857.899999999994</v>
      </c>
      <c r="BE593" s="65">
        <f t="shared" si="160"/>
        <v>31744.309999999998</v>
      </c>
      <c r="BF593" s="65">
        <f t="shared" si="161"/>
        <v>114249.67077621398</v>
      </c>
      <c r="BG593" s="66">
        <f t="shared" si="162"/>
        <v>821.26560339800176</v>
      </c>
      <c r="BH593" s="66">
        <f t="shared" si="163"/>
        <v>58.012863407265492</v>
      </c>
      <c r="BI593" s="66">
        <f t="shared" si="164"/>
        <v>0</v>
      </c>
      <c r="BJ593" s="66">
        <f t="shared" si="165"/>
        <v>84.237758620689647</v>
      </c>
      <c r="BK593" s="66">
        <f t="shared" si="166"/>
        <v>54.731568965517241</v>
      </c>
      <c r="BL593" s="66">
        <f t="shared" si="167"/>
        <v>196.98219099347239</v>
      </c>
      <c r="BM593" s="207">
        <f t="shared" si="169"/>
        <v>39856.979999999996</v>
      </c>
    </row>
    <row r="594" spans="1:65" x14ac:dyDescent="0.35">
      <c r="A594" s="1">
        <v>783</v>
      </c>
      <c r="B594">
        <v>72</v>
      </c>
      <c r="C594" t="s">
        <v>37</v>
      </c>
      <c r="D594" t="s">
        <v>1807</v>
      </c>
      <c r="E594" s="6" t="s">
        <v>1117</v>
      </c>
      <c r="F594" s="7" t="s">
        <v>1118</v>
      </c>
      <c r="G594" s="6">
        <v>-3.8</v>
      </c>
      <c r="H594" s="6">
        <v>-38.53</v>
      </c>
      <c r="I594" s="6">
        <v>41</v>
      </c>
      <c r="J594" s="8">
        <v>71394.000753582499</v>
      </c>
      <c r="K594" t="s">
        <v>1166</v>
      </c>
      <c r="L594" t="s">
        <v>1062</v>
      </c>
      <c r="M594">
        <v>600</v>
      </c>
      <c r="N594">
        <v>600</v>
      </c>
      <c r="O594">
        <v>0</v>
      </c>
      <c r="P594">
        <v>29176.82</v>
      </c>
      <c r="Q594">
        <v>44998.77</v>
      </c>
      <c r="R594">
        <v>5255.2</v>
      </c>
      <c r="S594">
        <v>34606.78</v>
      </c>
      <c r="T594">
        <v>0</v>
      </c>
      <c r="U594">
        <v>4744.55</v>
      </c>
      <c r="V594">
        <v>0</v>
      </c>
      <c r="W594" s="181">
        <f t="shared" si="153"/>
        <v>33921.370000000003</v>
      </c>
      <c r="X594" s="181">
        <f t="shared" si="154"/>
        <v>56.53561666666667</v>
      </c>
      <c r="Y594" s="174">
        <v>118782.12</v>
      </c>
      <c r="Z594" s="181">
        <f t="shared" si="155"/>
        <v>197.97020000000001</v>
      </c>
      <c r="AA594" s="174">
        <v>0</v>
      </c>
      <c r="AB594" s="174">
        <v>24.563309696779282</v>
      </c>
      <c r="AC594" s="174">
        <v>37.883454176436651</v>
      </c>
      <c r="AD594" s="174">
        <v>4.4242348932650808</v>
      </c>
      <c r="AE594" s="174">
        <v>29.134671110433121</v>
      </c>
      <c r="AF594">
        <v>0</v>
      </c>
      <c r="AG594" s="106">
        <v>3.9943301230858652</v>
      </c>
      <c r="AH594" s="106">
        <v>0</v>
      </c>
      <c r="AI594" s="106">
        <v>100</v>
      </c>
      <c r="AJ594">
        <v>83.76</v>
      </c>
      <c r="AK594">
        <v>56.54</v>
      </c>
      <c r="AL594">
        <v>57.68</v>
      </c>
      <c r="AM594">
        <v>197.97</v>
      </c>
      <c r="AN594" t="s">
        <v>1070</v>
      </c>
      <c r="AO594">
        <v>23.601600000000001</v>
      </c>
      <c r="AP594">
        <v>8.33</v>
      </c>
      <c r="AQ594">
        <v>12.806699999999999</v>
      </c>
      <c r="AR594" t="s">
        <v>1072</v>
      </c>
      <c r="AS594" t="s">
        <v>1073</v>
      </c>
      <c r="AT594" t="s">
        <v>1075</v>
      </c>
      <c r="AU594" t="s">
        <v>1078</v>
      </c>
      <c r="AV594" t="s">
        <v>1079</v>
      </c>
      <c r="AW594" t="s">
        <v>1083</v>
      </c>
      <c r="AX594" s="65">
        <f t="shared" si="168"/>
        <v>1391.07</v>
      </c>
      <c r="AY594" s="65">
        <v>2862.47</v>
      </c>
      <c r="AZ594" s="106">
        <v>1411.1963033787879</v>
      </c>
      <c r="BA594" s="65">
        <f t="shared" si="156"/>
        <v>5664.7363033787879</v>
      </c>
      <c r="BB594" s="65">
        <f t="shared" si="157"/>
        <v>32510.173696621216</v>
      </c>
      <c r="BC594" s="65">
        <f t="shared" si="158"/>
        <v>0</v>
      </c>
      <c r="BD594" s="65">
        <f t="shared" si="159"/>
        <v>48862.899999999994</v>
      </c>
      <c r="BE594" s="65">
        <f t="shared" si="160"/>
        <v>31744.309999999998</v>
      </c>
      <c r="BF594" s="65">
        <f t="shared" si="161"/>
        <v>113117.38369662121</v>
      </c>
      <c r="BG594" s="66">
        <f t="shared" si="162"/>
        <v>809.24804333982684</v>
      </c>
      <c r="BH594" s="66">
        <f t="shared" si="163"/>
        <v>56.052023614864162</v>
      </c>
      <c r="BI594" s="66">
        <f t="shared" si="164"/>
        <v>0</v>
      </c>
      <c r="BJ594" s="66">
        <f t="shared" si="165"/>
        <v>84.246379310344821</v>
      </c>
      <c r="BK594" s="66">
        <f t="shared" si="166"/>
        <v>54.731568965517241</v>
      </c>
      <c r="BL594" s="66">
        <f t="shared" si="167"/>
        <v>195.02997189072622</v>
      </c>
      <c r="BM594" s="207">
        <f t="shared" si="169"/>
        <v>39861.979999999996</v>
      </c>
    </row>
    <row r="595" spans="1:65" x14ac:dyDescent="0.35">
      <c r="A595" s="1">
        <v>784</v>
      </c>
      <c r="B595">
        <v>73</v>
      </c>
      <c r="C595" t="s">
        <v>37</v>
      </c>
      <c r="D595" t="s">
        <v>1808</v>
      </c>
      <c r="E595" s="6" t="s">
        <v>1104</v>
      </c>
      <c r="F595" s="7" t="s">
        <v>1105</v>
      </c>
      <c r="G595" s="6">
        <v>-22.74</v>
      </c>
      <c r="H595" s="6">
        <v>-45.59</v>
      </c>
      <c r="I595" s="6">
        <v>1642</v>
      </c>
      <c r="J595" s="8">
        <v>3495.45982983364</v>
      </c>
      <c r="K595" t="s">
        <v>1166</v>
      </c>
      <c r="L595" t="s">
        <v>1062</v>
      </c>
      <c r="M595">
        <v>600</v>
      </c>
      <c r="N595">
        <v>600</v>
      </c>
      <c r="O595">
        <v>360.93</v>
      </c>
      <c r="P595">
        <v>12144.67</v>
      </c>
      <c r="Q595">
        <v>44998.77</v>
      </c>
      <c r="R595">
        <v>5265.2</v>
      </c>
      <c r="S595">
        <v>34606.78</v>
      </c>
      <c r="T595">
        <v>0</v>
      </c>
      <c r="U595">
        <v>4572.29</v>
      </c>
      <c r="V595">
        <v>0</v>
      </c>
      <c r="W595" s="181">
        <f t="shared" si="153"/>
        <v>16716.96</v>
      </c>
      <c r="X595" s="181">
        <f t="shared" si="154"/>
        <v>27.861599999999999</v>
      </c>
      <c r="Y595" s="174">
        <v>101948.64</v>
      </c>
      <c r="Z595" s="181">
        <f t="shared" si="155"/>
        <v>169.9144</v>
      </c>
      <c r="AA595" s="174">
        <v>0.35403120630152601</v>
      </c>
      <c r="AB595" s="174">
        <v>11.91253752870073</v>
      </c>
      <c r="AC595" s="174">
        <v>44.138666293145249</v>
      </c>
      <c r="AD595" s="174">
        <v>5.1645612928235236</v>
      </c>
      <c r="AE595" s="174">
        <v>33.945308147318102</v>
      </c>
      <c r="AF595">
        <v>0</v>
      </c>
      <c r="AG595" s="106">
        <v>4.4848955317108699</v>
      </c>
      <c r="AH595" s="106">
        <v>0</v>
      </c>
      <c r="AI595" s="106">
        <v>100</v>
      </c>
      <c r="AJ595">
        <v>83.77</v>
      </c>
      <c r="AK595">
        <v>28.46</v>
      </c>
      <c r="AL595">
        <v>57.68</v>
      </c>
      <c r="AM595">
        <v>169.91</v>
      </c>
      <c r="AN595" t="s">
        <v>1063</v>
      </c>
      <c r="AO595">
        <v>23.601600000000001</v>
      </c>
      <c r="AP595">
        <v>8.33</v>
      </c>
      <c r="AQ595">
        <v>12.806699999999999</v>
      </c>
      <c r="AR595" t="s">
        <v>1072</v>
      </c>
      <c r="AS595" t="s">
        <v>1073</v>
      </c>
      <c r="AT595" t="s">
        <v>1075</v>
      </c>
      <c r="AU595" t="s">
        <v>1078</v>
      </c>
      <c r="AV595" t="s">
        <v>1079</v>
      </c>
      <c r="AW595" t="s">
        <v>1084</v>
      </c>
      <c r="AX595" s="65">
        <f t="shared" si="168"/>
        <v>1391.07</v>
      </c>
      <c r="AY595" s="65">
        <v>2862.47</v>
      </c>
      <c r="AZ595" s="106">
        <v>519.85471524759362</v>
      </c>
      <c r="BA595" s="65">
        <f t="shared" si="156"/>
        <v>4773.3947152475939</v>
      </c>
      <c r="BB595" s="65">
        <f t="shared" si="157"/>
        <v>16197.105284752406</v>
      </c>
      <c r="BC595" s="65">
        <f t="shared" si="158"/>
        <v>360.93</v>
      </c>
      <c r="BD595" s="65">
        <f t="shared" si="159"/>
        <v>48872.899999999994</v>
      </c>
      <c r="BE595" s="65">
        <f t="shared" si="160"/>
        <v>31744.309999999998</v>
      </c>
      <c r="BF595" s="65">
        <f t="shared" si="161"/>
        <v>97175.245284752411</v>
      </c>
      <c r="BG595" s="66">
        <f t="shared" si="162"/>
        <v>681.91353074965627</v>
      </c>
      <c r="BH595" s="66">
        <f t="shared" si="163"/>
        <v>27.926043594400699</v>
      </c>
      <c r="BI595" s="66">
        <f t="shared" si="164"/>
        <v>0.60155000000000003</v>
      </c>
      <c r="BJ595" s="66">
        <f t="shared" si="165"/>
        <v>84.263620689655156</v>
      </c>
      <c r="BK595" s="66">
        <f t="shared" si="166"/>
        <v>54.731568965517241</v>
      </c>
      <c r="BL595" s="66">
        <f t="shared" si="167"/>
        <v>167.54352635302141</v>
      </c>
      <c r="BM595" s="207">
        <f t="shared" si="169"/>
        <v>39871.979999999996</v>
      </c>
    </row>
    <row r="596" spans="1:65" x14ac:dyDescent="0.35">
      <c r="A596" s="1">
        <v>785</v>
      </c>
      <c r="B596">
        <v>73</v>
      </c>
      <c r="C596" t="s">
        <v>37</v>
      </c>
      <c r="D596" t="s">
        <v>1809</v>
      </c>
      <c r="E596" s="6" t="s">
        <v>1104</v>
      </c>
      <c r="F596" s="7" t="s">
        <v>1106</v>
      </c>
      <c r="G596" s="6">
        <v>-23.85</v>
      </c>
      <c r="H596" s="6">
        <v>-46.64</v>
      </c>
      <c r="I596" s="6">
        <v>792</v>
      </c>
      <c r="J596" s="8">
        <v>14172.2970393051</v>
      </c>
      <c r="K596" t="s">
        <v>1166</v>
      </c>
      <c r="L596" t="s">
        <v>1062</v>
      </c>
      <c r="M596">
        <v>600</v>
      </c>
      <c r="N596">
        <v>600</v>
      </c>
      <c r="O596">
        <v>89.04</v>
      </c>
      <c r="P596">
        <v>15943.78</v>
      </c>
      <c r="Q596">
        <v>44998.77</v>
      </c>
      <c r="R596">
        <v>5266.4</v>
      </c>
      <c r="S596">
        <v>34606.78</v>
      </c>
      <c r="T596">
        <v>0</v>
      </c>
      <c r="U596">
        <v>4572.29</v>
      </c>
      <c r="V596">
        <v>0</v>
      </c>
      <c r="W596" s="181">
        <f t="shared" si="153"/>
        <v>20516.07</v>
      </c>
      <c r="X596" s="181">
        <f t="shared" si="154"/>
        <v>34.193449999999999</v>
      </c>
      <c r="Y596" s="174">
        <v>105477.06</v>
      </c>
      <c r="Z596" s="181">
        <f t="shared" si="155"/>
        <v>175.79509999999999</v>
      </c>
      <c r="AA596" s="174">
        <v>8.4416459844443903E-2</v>
      </c>
      <c r="AB596" s="174">
        <v>15.1158744849354</v>
      </c>
      <c r="AC596" s="174">
        <v>42.662139047106542</v>
      </c>
      <c r="AD596" s="174">
        <v>4.9929340085891658</v>
      </c>
      <c r="AE596" s="174">
        <v>32.809769252195693</v>
      </c>
      <c r="AF596">
        <v>0</v>
      </c>
      <c r="AG596" s="106">
        <v>4.3348667473287552</v>
      </c>
      <c r="AH596" s="106">
        <v>0</v>
      </c>
      <c r="AI596" s="106">
        <v>100</v>
      </c>
      <c r="AJ596">
        <v>83.78</v>
      </c>
      <c r="AK596">
        <v>34.340000000000003</v>
      </c>
      <c r="AL596">
        <v>57.68</v>
      </c>
      <c r="AM596">
        <v>175.8</v>
      </c>
      <c r="AN596" t="s">
        <v>1064</v>
      </c>
      <c r="AO596">
        <v>23.601600000000001</v>
      </c>
      <c r="AP596">
        <v>8.33</v>
      </c>
      <c r="AQ596">
        <v>12.806699999999999</v>
      </c>
      <c r="AR596" t="s">
        <v>1072</v>
      </c>
      <c r="AS596" t="s">
        <v>1073</v>
      </c>
      <c r="AT596" t="s">
        <v>1075</v>
      </c>
      <c r="AU596" t="s">
        <v>1078</v>
      </c>
      <c r="AV596" t="s">
        <v>1079</v>
      </c>
      <c r="AW596" t="s">
        <v>1084</v>
      </c>
      <c r="AX596" s="65">
        <f t="shared" si="168"/>
        <v>1391.07</v>
      </c>
      <c r="AY596" s="65">
        <v>2862.47</v>
      </c>
      <c r="AZ596" s="106">
        <v>750.94107018360194</v>
      </c>
      <c r="BA596" s="65">
        <f t="shared" si="156"/>
        <v>5004.4810701836013</v>
      </c>
      <c r="BB596" s="65">
        <f t="shared" si="157"/>
        <v>19765.128929816397</v>
      </c>
      <c r="BC596" s="65">
        <f t="shared" si="158"/>
        <v>89.04</v>
      </c>
      <c r="BD596" s="65">
        <f t="shared" si="159"/>
        <v>48874.1</v>
      </c>
      <c r="BE596" s="65">
        <f t="shared" si="160"/>
        <v>31744.309999999998</v>
      </c>
      <c r="BF596" s="65">
        <f t="shared" si="161"/>
        <v>100472.5789298164</v>
      </c>
      <c r="BG596" s="66">
        <f t="shared" si="162"/>
        <v>714.9258671690859</v>
      </c>
      <c r="BH596" s="66">
        <f t="shared" si="163"/>
        <v>34.077808499683442</v>
      </c>
      <c r="BI596" s="66">
        <f t="shared" si="164"/>
        <v>0.1484</v>
      </c>
      <c r="BJ596" s="66">
        <f t="shared" si="165"/>
        <v>84.265689655172409</v>
      </c>
      <c r="BK596" s="66">
        <f t="shared" si="166"/>
        <v>54.731568965517241</v>
      </c>
      <c r="BL596" s="66">
        <f t="shared" si="167"/>
        <v>173.22858436175241</v>
      </c>
      <c r="BM596" s="207">
        <f t="shared" si="169"/>
        <v>39873.18</v>
      </c>
    </row>
    <row r="597" spans="1:65" x14ac:dyDescent="0.35">
      <c r="A597" s="1">
        <v>786</v>
      </c>
      <c r="B597">
        <v>73</v>
      </c>
      <c r="C597" t="s">
        <v>37</v>
      </c>
      <c r="D597" t="s">
        <v>1810</v>
      </c>
      <c r="E597" s="6" t="s">
        <v>1107</v>
      </c>
      <c r="F597" s="7" t="s">
        <v>1108</v>
      </c>
      <c r="G597" s="6">
        <v>-30.03</v>
      </c>
      <c r="H597" s="6">
        <v>-51.23</v>
      </c>
      <c r="I597" s="6">
        <v>47</v>
      </c>
      <c r="J597" s="8">
        <v>23954.0527728093</v>
      </c>
      <c r="K597" t="s">
        <v>1166</v>
      </c>
      <c r="L597" t="s">
        <v>1062</v>
      </c>
      <c r="M597">
        <v>600</v>
      </c>
      <c r="N597">
        <v>600</v>
      </c>
      <c r="O597">
        <v>155.29</v>
      </c>
      <c r="P597">
        <v>17311.939999999999</v>
      </c>
      <c r="Q597">
        <v>44998.77</v>
      </c>
      <c r="R597">
        <v>5272.4</v>
      </c>
      <c r="S597">
        <v>34606.78</v>
      </c>
      <c r="T597">
        <v>0</v>
      </c>
      <c r="U597">
        <v>4572.29</v>
      </c>
      <c r="V597">
        <v>0</v>
      </c>
      <c r="W597" s="181">
        <f t="shared" si="153"/>
        <v>21884.23</v>
      </c>
      <c r="X597" s="181">
        <f t="shared" si="154"/>
        <v>36.473716666666668</v>
      </c>
      <c r="Y597" s="174">
        <v>106917.47</v>
      </c>
      <c r="Z597" s="181">
        <f t="shared" si="155"/>
        <v>178.19578333333334</v>
      </c>
      <c r="AA597" s="174">
        <v>0.1452428681673818</v>
      </c>
      <c r="AB597" s="174">
        <v>16.191872104717781</v>
      </c>
      <c r="AC597" s="174">
        <v>42.087387589698857</v>
      </c>
      <c r="AD597" s="174">
        <v>4.9312801733898111</v>
      </c>
      <c r="AE597" s="174">
        <v>32.367750564991852</v>
      </c>
      <c r="AF597">
        <v>0</v>
      </c>
      <c r="AG597" s="106">
        <v>4.2764666990343114</v>
      </c>
      <c r="AH597" s="106">
        <v>0</v>
      </c>
      <c r="AI597" s="106">
        <v>100</v>
      </c>
      <c r="AJ597">
        <v>83.79</v>
      </c>
      <c r="AK597">
        <v>36.729999999999997</v>
      </c>
      <c r="AL597">
        <v>57.68</v>
      </c>
      <c r="AM597">
        <v>178.2</v>
      </c>
      <c r="AN597" t="s">
        <v>1065</v>
      </c>
      <c r="AO597">
        <v>23.601600000000001</v>
      </c>
      <c r="AP597">
        <v>8.33</v>
      </c>
      <c r="AQ597">
        <v>12.806699999999999</v>
      </c>
      <c r="AR597" t="s">
        <v>1072</v>
      </c>
      <c r="AS597" t="s">
        <v>1073</v>
      </c>
      <c r="AT597" t="s">
        <v>1075</v>
      </c>
      <c r="AU597" t="s">
        <v>1078</v>
      </c>
      <c r="AV597" t="s">
        <v>1079</v>
      </c>
      <c r="AW597" t="s">
        <v>1084</v>
      </c>
      <c r="AX597" s="65">
        <f t="shared" si="168"/>
        <v>1391.07</v>
      </c>
      <c r="AY597" s="65">
        <v>2862.47</v>
      </c>
      <c r="AZ597" s="106">
        <v>836.80675923114359</v>
      </c>
      <c r="BA597" s="65">
        <f t="shared" si="156"/>
        <v>5090.3467592311426</v>
      </c>
      <c r="BB597" s="65">
        <f t="shared" si="157"/>
        <v>21047.423240768854</v>
      </c>
      <c r="BC597" s="65">
        <f t="shared" si="158"/>
        <v>155.29</v>
      </c>
      <c r="BD597" s="65">
        <f t="shared" si="159"/>
        <v>48880.1</v>
      </c>
      <c r="BE597" s="65">
        <f t="shared" si="160"/>
        <v>31744.309999999998</v>
      </c>
      <c r="BF597" s="65">
        <f t="shared" si="161"/>
        <v>101827.12324076885</v>
      </c>
      <c r="BG597" s="66">
        <f t="shared" si="162"/>
        <v>727.19239417587755</v>
      </c>
      <c r="BH597" s="66">
        <f t="shared" si="163"/>
        <v>36.288660759946303</v>
      </c>
      <c r="BI597" s="66">
        <f t="shared" si="164"/>
        <v>0.25881666666666664</v>
      </c>
      <c r="BJ597" s="66">
        <f t="shared" si="165"/>
        <v>84.276034482758618</v>
      </c>
      <c r="BK597" s="66">
        <f t="shared" si="166"/>
        <v>54.731568965517241</v>
      </c>
      <c r="BL597" s="66">
        <f t="shared" si="167"/>
        <v>175.56400558753251</v>
      </c>
      <c r="BM597" s="207">
        <f t="shared" si="169"/>
        <v>39879.18</v>
      </c>
    </row>
    <row r="598" spans="1:65" x14ac:dyDescent="0.35">
      <c r="A598" s="1">
        <v>787</v>
      </c>
      <c r="B598">
        <v>73</v>
      </c>
      <c r="C598" t="s">
        <v>37</v>
      </c>
      <c r="D598" t="s">
        <v>1811</v>
      </c>
      <c r="E598" s="6" t="s">
        <v>1109</v>
      </c>
      <c r="F598" s="7" t="s">
        <v>1110</v>
      </c>
      <c r="G598" s="6">
        <v>-15.37</v>
      </c>
      <c r="H598" s="6">
        <v>-48.78</v>
      </c>
      <c r="I598" s="6">
        <v>770</v>
      </c>
      <c r="J598" s="8">
        <v>31081.371963744201</v>
      </c>
      <c r="K598" t="s">
        <v>1166</v>
      </c>
      <c r="L598" t="s">
        <v>1062</v>
      </c>
      <c r="M598">
        <v>600</v>
      </c>
      <c r="N598">
        <v>600</v>
      </c>
      <c r="O598">
        <v>6.24</v>
      </c>
      <c r="P598">
        <v>22813.79</v>
      </c>
      <c r="Q598">
        <v>44998.77</v>
      </c>
      <c r="R598">
        <v>5266.4</v>
      </c>
      <c r="S598">
        <v>34606.78</v>
      </c>
      <c r="T598">
        <v>0</v>
      </c>
      <c r="U598">
        <v>4572.29</v>
      </c>
      <c r="V598">
        <v>0</v>
      </c>
      <c r="W598" s="181">
        <f t="shared" si="153"/>
        <v>27386.080000000002</v>
      </c>
      <c r="X598" s="181">
        <f t="shared" si="154"/>
        <v>45.643466666666669</v>
      </c>
      <c r="Y598" s="174">
        <v>112264.26</v>
      </c>
      <c r="Z598" s="181">
        <f t="shared" si="155"/>
        <v>187.1071</v>
      </c>
      <c r="AA598" s="174">
        <v>5.5583139282261336E-3</v>
      </c>
      <c r="AB598" s="174">
        <v>20.32150748599777</v>
      </c>
      <c r="AC598" s="174">
        <v>40.082899045519923</v>
      </c>
      <c r="AD598" s="174">
        <v>4.6910744345529016</v>
      </c>
      <c r="AE598" s="174">
        <v>30.826177449528458</v>
      </c>
      <c r="AF598">
        <v>0</v>
      </c>
      <c r="AG598" s="106">
        <v>4.0727921780270941</v>
      </c>
      <c r="AH598" s="106">
        <v>0</v>
      </c>
      <c r="AI598" s="106">
        <v>100</v>
      </c>
      <c r="AJ598">
        <v>83.78</v>
      </c>
      <c r="AK598">
        <v>45.65</v>
      </c>
      <c r="AL598">
        <v>57.68</v>
      </c>
      <c r="AM598">
        <v>187.11</v>
      </c>
      <c r="AN598" t="s">
        <v>1066</v>
      </c>
      <c r="AO598">
        <v>23.601600000000001</v>
      </c>
      <c r="AP598">
        <v>8.33</v>
      </c>
      <c r="AQ598">
        <v>12.806699999999999</v>
      </c>
      <c r="AR598" t="s">
        <v>1072</v>
      </c>
      <c r="AS598" t="s">
        <v>1073</v>
      </c>
      <c r="AT598" t="s">
        <v>1075</v>
      </c>
      <c r="AU598" t="s">
        <v>1078</v>
      </c>
      <c r="AV598" t="s">
        <v>1079</v>
      </c>
      <c r="AW598" t="s">
        <v>1084</v>
      </c>
      <c r="AX598" s="65">
        <f t="shared" si="168"/>
        <v>1391.07</v>
      </c>
      <c r="AY598" s="65">
        <v>2862.47</v>
      </c>
      <c r="AZ598" s="106">
        <v>1132.271852963602</v>
      </c>
      <c r="BA598" s="65">
        <f t="shared" si="156"/>
        <v>5385.8118529636013</v>
      </c>
      <c r="BB598" s="65">
        <f t="shared" si="157"/>
        <v>26253.808147036401</v>
      </c>
      <c r="BC598" s="65">
        <f t="shared" si="158"/>
        <v>6.24</v>
      </c>
      <c r="BD598" s="65">
        <f t="shared" si="159"/>
        <v>48874.1</v>
      </c>
      <c r="BE598" s="65">
        <f t="shared" si="160"/>
        <v>31744.309999999998</v>
      </c>
      <c r="BF598" s="65">
        <f t="shared" si="161"/>
        <v>106878.4481470364</v>
      </c>
      <c r="BG598" s="66">
        <f t="shared" si="162"/>
        <v>769.40169328051445</v>
      </c>
      <c r="BH598" s="66">
        <f t="shared" si="163"/>
        <v>45.265186460407591</v>
      </c>
      <c r="BI598" s="66">
        <f t="shared" si="164"/>
        <v>1.04E-2</v>
      </c>
      <c r="BJ598" s="66">
        <f t="shared" si="165"/>
        <v>84.265689655172409</v>
      </c>
      <c r="BK598" s="66">
        <f t="shared" si="166"/>
        <v>54.731568965517241</v>
      </c>
      <c r="BL598" s="66">
        <f t="shared" si="167"/>
        <v>184.27318646040757</v>
      </c>
      <c r="BM598" s="207">
        <f t="shared" si="169"/>
        <v>39873.18</v>
      </c>
    </row>
    <row r="599" spans="1:65" x14ac:dyDescent="0.35">
      <c r="A599" s="1">
        <v>788</v>
      </c>
      <c r="B599">
        <v>73</v>
      </c>
      <c r="C599" t="s">
        <v>37</v>
      </c>
      <c r="D599" t="s">
        <v>1812</v>
      </c>
      <c r="E599" s="6" t="s">
        <v>1111</v>
      </c>
      <c r="F599" s="7" t="s">
        <v>1112</v>
      </c>
      <c r="G599" s="6">
        <v>-22.86</v>
      </c>
      <c r="H599" s="6">
        <v>-43.41</v>
      </c>
      <c r="I599" s="6">
        <v>45</v>
      </c>
      <c r="J599" s="8">
        <v>45016.2336447989</v>
      </c>
      <c r="K599" t="s">
        <v>1166</v>
      </c>
      <c r="L599" t="s">
        <v>1062</v>
      </c>
      <c r="M599">
        <v>600</v>
      </c>
      <c r="N599">
        <v>600</v>
      </c>
      <c r="O599">
        <v>0</v>
      </c>
      <c r="P599">
        <v>22222.240000000002</v>
      </c>
      <c r="Q599">
        <v>44998.77</v>
      </c>
      <c r="R599">
        <v>5262.4</v>
      </c>
      <c r="S599">
        <v>34606.78</v>
      </c>
      <c r="T599">
        <v>0</v>
      </c>
      <c r="U599">
        <v>4572.29</v>
      </c>
      <c r="V599">
        <v>0</v>
      </c>
      <c r="W599" s="181">
        <f t="shared" si="153"/>
        <v>26794.530000000002</v>
      </c>
      <c r="X599" s="181">
        <f t="shared" si="154"/>
        <v>44.657550000000008</v>
      </c>
      <c r="Y599" s="174">
        <v>111662.48</v>
      </c>
      <c r="Z599" s="181">
        <f t="shared" si="155"/>
        <v>186.10413333333332</v>
      </c>
      <c r="AA599" s="174">
        <v>0</v>
      </c>
      <c r="AB599" s="174">
        <v>19.901259581553269</v>
      </c>
      <c r="AC599" s="174">
        <v>40.298916878794017</v>
      </c>
      <c r="AD599" s="174">
        <v>4.7127737087694994</v>
      </c>
      <c r="AE599" s="174">
        <v>30.992308248930168</v>
      </c>
      <c r="AF599">
        <v>0</v>
      </c>
      <c r="AG599" s="106">
        <v>4.0947415819530431</v>
      </c>
      <c r="AH599" s="106">
        <v>0</v>
      </c>
      <c r="AI599" s="106">
        <v>100</v>
      </c>
      <c r="AJ599">
        <v>83.77</v>
      </c>
      <c r="AK599">
        <v>44.66</v>
      </c>
      <c r="AL599">
        <v>57.68</v>
      </c>
      <c r="AM599">
        <v>186.1</v>
      </c>
      <c r="AN599" t="s">
        <v>1067</v>
      </c>
      <c r="AO599">
        <v>23.601600000000001</v>
      </c>
      <c r="AP599">
        <v>8.33</v>
      </c>
      <c r="AQ599">
        <v>12.806699999999999</v>
      </c>
      <c r="AR599" t="s">
        <v>1072</v>
      </c>
      <c r="AS599" t="s">
        <v>1073</v>
      </c>
      <c r="AT599" t="s">
        <v>1075</v>
      </c>
      <c r="AU599" t="s">
        <v>1078</v>
      </c>
      <c r="AV599" t="s">
        <v>1079</v>
      </c>
      <c r="AW599" t="s">
        <v>1084</v>
      </c>
      <c r="AX599" s="65">
        <f t="shared" si="168"/>
        <v>1391.07</v>
      </c>
      <c r="AY599" s="65">
        <v>2862.47</v>
      </c>
      <c r="AZ599" s="106">
        <v>1128.0915433533241</v>
      </c>
      <c r="BA599" s="65">
        <f t="shared" si="156"/>
        <v>5381.6315433533237</v>
      </c>
      <c r="BB599" s="65">
        <f t="shared" si="157"/>
        <v>25666.43845664668</v>
      </c>
      <c r="BC599" s="65">
        <f t="shared" si="158"/>
        <v>0</v>
      </c>
      <c r="BD599" s="65">
        <f t="shared" si="159"/>
        <v>48870.1</v>
      </c>
      <c r="BE599" s="65">
        <f t="shared" si="160"/>
        <v>31744.309999999998</v>
      </c>
      <c r="BF599" s="65">
        <f t="shared" si="161"/>
        <v>106280.84845664666</v>
      </c>
      <c r="BG599" s="66">
        <f t="shared" si="162"/>
        <v>768.80450619333192</v>
      </c>
      <c r="BH599" s="66">
        <f t="shared" si="163"/>
        <v>44.252480097666691</v>
      </c>
      <c r="BI599" s="66">
        <f t="shared" si="164"/>
        <v>0</v>
      </c>
      <c r="BJ599" s="66">
        <f t="shared" si="165"/>
        <v>84.258793103448269</v>
      </c>
      <c r="BK599" s="66">
        <f t="shared" si="166"/>
        <v>54.731568965517241</v>
      </c>
      <c r="BL599" s="66">
        <f t="shared" si="167"/>
        <v>183.24284216663219</v>
      </c>
      <c r="BM599" s="207">
        <f t="shared" si="169"/>
        <v>39869.18</v>
      </c>
    </row>
    <row r="600" spans="1:65" x14ac:dyDescent="0.35">
      <c r="A600" s="1">
        <v>789</v>
      </c>
      <c r="B600">
        <v>73</v>
      </c>
      <c r="C600" t="s">
        <v>37</v>
      </c>
      <c r="D600" t="s">
        <v>1813</v>
      </c>
      <c r="E600" s="6" t="s">
        <v>1113</v>
      </c>
      <c r="F600" s="7" t="s">
        <v>1114</v>
      </c>
      <c r="G600" s="6">
        <v>-20.32</v>
      </c>
      <c r="H600" s="6">
        <v>-40.340000000000003</v>
      </c>
      <c r="I600" s="6">
        <v>9</v>
      </c>
      <c r="J600" s="8">
        <v>54061.366139626101</v>
      </c>
      <c r="K600" t="s">
        <v>1166</v>
      </c>
      <c r="L600" t="s">
        <v>1062</v>
      </c>
      <c r="M600">
        <v>600</v>
      </c>
      <c r="N600">
        <v>600</v>
      </c>
      <c r="O600">
        <v>0</v>
      </c>
      <c r="P600">
        <v>23698.26</v>
      </c>
      <c r="Q600">
        <v>44998.77</v>
      </c>
      <c r="R600">
        <v>5264.2</v>
      </c>
      <c r="S600">
        <v>34606.78</v>
      </c>
      <c r="T600">
        <v>0</v>
      </c>
      <c r="U600">
        <v>4572.29</v>
      </c>
      <c r="V600">
        <v>0</v>
      </c>
      <c r="W600" s="181">
        <f t="shared" si="153"/>
        <v>28270.55</v>
      </c>
      <c r="X600" s="181">
        <f t="shared" si="154"/>
        <v>47.117583333333329</v>
      </c>
      <c r="Y600" s="174">
        <v>113140.29</v>
      </c>
      <c r="Z600" s="181">
        <f t="shared" si="155"/>
        <v>188.56715</v>
      </c>
      <c r="AA600" s="174">
        <v>0</v>
      </c>
      <c r="AB600" s="174">
        <v>20.9459070681187</v>
      </c>
      <c r="AC600" s="174">
        <v>39.772542566401413</v>
      </c>
      <c r="AD600" s="174">
        <v>4.6528075895863452</v>
      </c>
      <c r="AE600" s="174">
        <v>30.587494516763211</v>
      </c>
      <c r="AF600">
        <v>0</v>
      </c>
      <c r="AG600" s="106">
        <v>4.0412570977147046</v>
      </c>
      <c r="AH600" s="106">
        <v>0</v>
      </c>
      <c r="AI600" s="106">
        <v>100</v>
      </c>
      <c r="AJ600">
        <v>83.77</v>
      </c>
      <c r="AK600">
        <v>47.12</v>
      </c>
      <c r="AL600">
        <v>57.68</v>
      </c>
      <c r="AM600">
        <v>188.57</v>
      </c>
      <c r="AN600" t="s">
        <v>1068</v>
      </c>
      <c r="AO600">
        <v>23.601600000000001</v>
      </c>
      <c r="AP600">
        <v>8.33</v>
      </c>
      <c r="AQ600">
        <v>12.806699999999999</v>
      </c>
      <c r="AR600" t="s">
        <v>1072</v>
      </c>
      <c r="AS600" t="s">
        <v>1073</v>
      </c>
      <c r="AT600" t="s">
        <v>1075</v>
      </c>
      <c r="AU600" t="s">
        <v>1078</v>
      </c>
      <c r="AV600" t="s">
        <v>1079</v>
      </c>
      <c r="AW600" t="s">
        <v>1084</v>
      </c>
      <c r="AX600" s="65">
        <f t="shared" si="168"/>
        <v>1391.07</v>
      </c>
      <c r="AY600" s="65">
        <v>2862.47</v>
      </c>
      <c r="AZ600" s="106">
        <v>1237.3434152620966</v>
      </c>
      <c r="BA600" s="65">
        <f t="shared" si="156"/>
        <v>5490.8834152620966</v>
      </c>
      <c r="BB600" s="65">
        <f t="shared" si="157"/>
        <v>27033.206584737902</v>
      </c>
      <c r="BC600" s="65">
        <f t="shared" si="158"/>
        <v>0</v>
      </c>
      <c r="BD600" s="65">
        <f t="shared" si="159"/>
        <v>48871.899999999994</v>
      </c>
      <c r="BE600" s="65">
        <f t="shared" si="160"/>
        <v>31744.309999999998</v>
      </c>
      <c r="BF600" s="65">
        <f t="shared" si="161"/>
        <v>107649.4065847379</v>
      </c>
      <c r="BG600" s="66">
        <f t="shared" si="162"/>
        <v>784.41191646601385</v>
      </c>
      <c r="BH600" s="66">
        <f t="shared" si="163"/>
        <v>46.608976870237761</v>
      </c>
      <c r="BI600" s="66">
        <f t="shared" si="164"/>
        <v>0</v>
      </c>
      <c r="BJ600" s="66">
        <f t="shared" si="165"/>
        <v>84.261896551724135</v>
      </c>
      <c r="BK600" s="66">
        <f t="shared" si="166"/>
        <v>54.731568965517241</v>
      </c>
      <c r="BL600" s="66">
        <f t="shared" si="167"/>
        <v>185.60242514609982</v>
      </c>
      <c r="BM600" s="207">
        <f t="shared" si="169"/>
        <v>39870.979999999996</v>
      </c>
    </row>
    <row r="601" spans="1:65" x14ac:dyDescent="0.35">
      <c r="A601" s="1">
        <v>790</v>
      </c>
      <c r="B601">
        <v>73</v>
      </c>
      <c r="C601" t="s">
        <v>37</v>
      </c>
      <c r="D601" t="s">
        <v>1814</v>
      </c>
      <c r="E601" s="6" t="s">
        <v>1115</v>
      </c>
      <c r="F601" s="7" t="s">
        <v>1116</v>
      </c>
      <c r="G601" s="6">
        <v>-8.0500000000000007</v>
      </c>
      <c r="H601" s="6">
        <v>-34.880000000000003</v>
      </c>
      <c r="I601" s="6">
        <v>10</v>
      </c>
      <c r="J601" s="8">
        <v>63550.072249703</v>
      </c>
      <c r="K601" t="s">
        <v>1166</v>
      </c>
      <c r="L601" t="s">
        <v>1062</v>
      </c>
      <c r="M601">
        <v>600</v>
      </c>
      <c r="N601">
        <v>600</v>
      </c>
      <c r="O601">
        <v>0</v>
      </c>
      <c r="P601">
        <v>27226.63</v>
      </c>
      <c r="Q601">
        <v>44998.77</v>
      </c>
      <c r="R601">
        <v>5250.2</v>
      </c>
      <c r="S601">
        <v>34606.78</v>
      </c>
      <c r="T601">
        <v>0</v>
      </c>
      <c r="U601">
        <v>4572.29</v>
      </c>
      <c r="V601">
        <v>0</v>
      </c>
      <c r="W601" s="181">
        <f t="shared" si="153"/>
        <v>31798.920000000002</v>
      </c>
      <c r="X601" s="181">
        <f t="shared" si="154"/>
        <v>52.998200000000004</v>
      </c>
      <c r="Y601" s="174">
        <v>116654.67</v>
      </c>
      <c r="Z601" s="181">
        <f t="shared" si="155"/>
        <v>194.42445000000001</v>
      </c>
      <c r="AA601" s="174">
        <v>0</v>
      </c>
      <c r="AB601" s="174">
        <v>23.339511397186239</v>
      </c>
      <c r="AC601" s="174">
        <v>38.574340830075627</v>
      </c>
      <c r="AD601" s="174">
        <v>4.5006342223590359</v>
      </c>
      <c r="AE601" s="174">
        <v>29.66600479860772</v>
      </c>
      <c r="AF601">
        <v>0</v>
      </c>
      <c r="AG601" s="106">
        <v>3.9195087517713598</v>
      </c>
      <c r="AH601" s="106">
        <v>0</v>
      </c>
      <c r="AI601" s="106">
        <v>100</v>
      </c>
      <c r="AJ601">
        <v>83.75</v>
      </c>
      <c r="AK601">
        <v>53</v>
      </c>
      <c r="AL601">
        <v>57.68</v>
      </c>
      <c r="AM601">
        <v>194.42</v>
      </c>
      <c r="AN601" t="s">
        <v>1069</v>
      </c>
      <c r="AO601">
        <v>23.601600000000001</v>
      </c>
      <c r="AP601">
        <v>8.33</v>
      </c>
      <c r="AQ601">
        <v>12.806699999999999</v>
      </c>
      <c r="AR601" t="s">
        <v>1072</v>
      </c>
      <c r="AS601" t="s">
        <v>1073</v>
      </c>
      <c r="AT601" t="s">
        <v>1075</v>
      </c>
      <c r="AU601" t="s">
        <v>1078</v>
      </c>
      <c r="AV601" t="s">
        <v>1079</v>
      </c>
      <c r="AW601" t="s">
        <v>1084</v>
      </c>
      <c r="AX601" s="65">
        <f t="shared" si="168"/>
        <v>1391.07</v>
      </c>
      <c r="AY601" s="65">
        <v>2862.47</v>
      </c>
      <c r="AZ601" s="106">
        <v>1490.9661830017712</v>
      </c>
      <c r="BA601" s="65">
        <f t="shared" si="156"/>
        <v>5744.5061830017712</v>
      </c>
      <c r="BB601" s="65">
        <f t="shared" si="157"/>
        <v>30307.95381699823</v>
      </c>
      <c r="BC601" s="65">
        <f t="shared" si="158"/>
        <v>0</v>
      </c>
      <c r="BD601" s="65">
        <f t="shared" si="159"/>
        <v>48857.899999999994</v>
      </c>
      <c r="BE601" s="65">
        <f t="shared" si="160"/>
        <v>31744.309999999998</v>
      </c>
      <c r="BF601" s="65">
        <f t="shared" si="161"/>
        <v>110910.16381699823</v>
      </c>
      <c r="BG601" s="66">
        <f t="shared" si="162"/>
        <v>820.64374042882446</v>
      </c>
      <c r="BH601" s="66">
        <f t="shared" si="163"/>
        <v>52.255092787927985</v>
      </c>
      <c r="BI601" s="66">
        <f t="shared" si="164"/>
        <v>0</v>
      </c>
      <c r="BJ601" s="66">
        <f t="shared" si="165"/>
        <v>84.237758620689647</v>
      </c>
      <c r="BK601" s="66">
        <f t="shared" si="166"/>
        <v>54.731568965517241</v>
      </c>
      <c r="BL601" s="66">
        <f t="shared" si="167"/>
        <v>191.22442037413489</v>
      </c>
      <c r="BM601" s="207">
        <f t="shared" si="169"/>
        <v>39856.979999999996</v>
      </c>
    </row>
    <row r="602" spans="1:65" x14ac:dyDescent="0.35">
      <c r="A602" s="1">
        <v>791</v>
      </c>
      <c r="B602">
        <v>73</v>
      </c>
      <c r="C602" t="s">
        <v>37</v>
      </c>
      <c r="D602" t="s">
        <v>1815</v>
      </c>
      <c r="E602" s="6" t="s">
        <v>1117</v>
      </c>
      <c r="F602" s="7" t="s">
        <v>1118</v>
      </c>
      <c r="G602" s="6">
        <v>-3.8</v>
      </c>
      <c r="H602" s="6">
        <v>-38.53</v>
      </c>
      <c r="I602" s="6">
        <v>41</v>
      </c>
      <c r="J602" s="8">
        <v>71394.000753582499</v>
      </c>
      <c r="K602" t="s">
        <v>1166</v>
      </c>
      <c r="L602" t="s">
        <v>1062</v>
      </c>
      <c r="M602">
        <v>600</v>
      </c>
      <c r="N602">
        <v>600</v>
      </c>
      <c r="O602">
        <v>0</v>
      </c>
      <c r="P602">
        <v>25869.61</v>
      </c>
      <c r="Q602">
        <v>44998.77</v>
      </c>
      <c r="R602">
        <v>5255.2</v>
      </c>
      <c r="S602">
        <v>34606.78</v>
      </c>
      <c r="T602">
        <v>0</v>
      </c>
      <c r="U602">
        <v>4572.29</v>
      </c>
      <c r="V602">
        <v>0</v>
      </c>
      <c r="W602" s="181">
        <f t="shared" si="153"/>
        <v>30441.9</v>
      </c>
      <c r="X602" s="181">
        <f t="shared" si="154"/>
        <v>50.736499999999999</v>
      </c>
      <c r="Y602" s="174">
        <v>115302.65</v>
      </c>
      <c r="Z602" s="181">
        <f t="shared" si="155"/>
        <v>192.17108333333331</v>
      </c>
      <c r="AA602" s="174">
        <v>0</v>
      </c>
      <c r="AB602" s="174">
        <v>22.436266642614029</v>
      </c>
      <c r="AC602" s="174">
        <v>39.02665723641217</v>
      </c>
      <c r="AD602" s="174">
        <v>4.5577443363183763</v>
      </c>
      <c r="AE602" s="174">
        <v>30.0138635148455</v>
      </c>
      <c r="AF602">
        <v>0</v>
      </c>
      <c r="AG602" s="106">
        <v>3.9654682698099308</v>
      </c>
      <c r="AH602" s="106">
        <v>0</v>
      </c>
      <c r="AI602" s="106">
        <v>100</v>
      </c>
      <c r="AJ602">
        <v>83.76</v>
      </c>
      <c r="AK602">
        <v>50.74</v>
      </c>
      <c r="AL602">
        <v>57.68</v>
      </c>
      <c r="AM602">
        <v>192.17</v>
      </c>
      <c r="AN602" t="s">
        <v>1070</v>
      </c>
      <c r="AO602">
        <v>23.601600000000001</v>
      </c>
      <c r="AP602">
        <v>8.33</v>
      </c>
      <c r="AQ602">
        <v>12.806699999999999</v>
      </c>
      <c r="AR602" t="s">
        <v>1072</v>
      </c>
      <c r="AS602" t="s">
        <v>1073</v>
      </c>
      <c r="AT602" t="s">
        <v>1075</v>
      </c>
      <c r="AU602" t="s">
        <v>1078</v>
      </c>
      <c r="AV602" t="s">
        <v>1079</v>
      </c>
      <c r="AW602" t="s">
        <v>1084</v>
      </c>
      <c r="AX602" s="65">
        <f t="shared" si="168"/>
        <v>1391.07</v>
      </c>
      <c r="AY602" s="65">
        <v>2862.47</v>
      </c>
      <c r="AZ602" s="106">
        <v>1408.4143472600854</v>
      </c>
      <c r="BA602" s="65">
        <f t="shared" si="156"/>
        <v>5661.9543472600853</v>
      </c>
      <c r="BB602" s="65">
        <f t="shared" si="157"/>
        <v>29033.485652739917</v>
      </c>
      <c r="BC602" s="65">
        <f t="shared" si="158"/>
        <v>0</v>
      </c>
      <c r="BD602" s="65">
        <f t="shared" si="159"/>
        <v>48862.899999999994</v>
      </c>
      <c r="BE602" s="65">
        <f t="shared" si="160"/>
        <v>31744.309999999998</v>
      </c>
      <c r="BF602" s="65">
        <f t="shared" si="161"/>
        <v>109640.6956527399</v>
      </c>
      <c r="BG602" s="66">
        <f t="shared" si="162"/>
        <v>808.85062103715507</v>
      </c>
      <c r="BH602" s="66">
        <f t="shared" si="163"/>
        <v>50.057733884034342</v>
      </c>
      <c r="BI602" s="66">
        <f t="shared" si="164"/>
        <v>0</v>
      </c>
      <c r="BJ602" s="66">
        <f t="shared" si="165"/>
        <v>84.246379310344821</v>
      </c>
      <c r="BK602" s="66">
        <f t="shared" si="166"/>
        <v>54.731568965517241</v>
      </c>
      <c r="BL602" s="66">
        <f t="shared" si="167"/>
        <v>189.0356821598964</v>
      </c>
      <c r="BM602" s="207">
        <f t="shared" si="169"/>
        <v>39861.979999999996</v>
      </c>
    </row>
    <row r="603" spans="1:65" x14ac:dyDescent="0.35">
      <c r="A603" s="1">
        <v>792</v>
      </c>
      <c r="B603">
        <v>74</v>
      </c>
      <c r="C603" t="s">
        <v>37</v>
      </c>
      <c r="D603" t="s">
        <v>1816</v>
      </c>
      <c r="E603" s="6" t="s">
        <v>1104</v>
      </c>
      <c r="F603" s="7" t="s">
        <v>1105</v>
      </c>
      <c r="G603" s="6">
        <v>-22.74</v>
      </c>
      <c r="H603" s="6">
        <v>-45.59</v>
      </c>
      <c r="I603" s="6">
        <v>1642</v>
      </c>
      <c r="J603" s="8">
        <v>3495.45982983364</v>
      </c>
      <c r="K603" t="s">
        <v>1166</v>
      </c>
      <c r="L603" t="s">
        <v>1062</v>
      </c>
      <c r="M603">
        <v>600</v>
      </c>
      <c r="N603">
        <v>600</v>
      </c>
      <c r="O603">
        <v>596.54999999999995</v>
      </c>
      <c r="P603">
        <v>10882.02</v>
      </c>
      <c r="Q603">
        <v>44998.77</v>
      </c>
      <c r="R603">
        <v>5265.2</v>
      </c>
      <c r="S603">
        <v>34606.78</v>
      </c>
      <c r="T603">
        <v>0</v>
      </c>
      <c r="U603">
        <v>4744.55</v>
      </c>
      <c r="V603">
        <v>0</v>
      </c>
      <c r="W603" s="181">
        <f t="shared" si="153"/>
        <v>15626.57</v>
      </c>
      <c r="X603" s="181">
        <f t="shared" si="154"/>
        <v>26.044283333333333</v>
      </c>
      <c r="Y603" s="174">
        <v>101093.87</v>
      </c>
      <c r="Z603" s="181">
        <f t="shared" si="155"/>
        <v>168.48978333333332</v>
      </c>
      <c r="AA603" s="174">
        <v>0.5900951264404064</v>
      </c>
      <c r="AB603" s="174">
        <v>10.764272848591119</v>
      </c>
      <c r="AC603" s="174">
        <v>44.511868029189102</v>
      </c>
      <c r="AD603" s="174">
        <v>5.208228748192151</v>
      </c>
      <c r="AE603" s="174">
        <v>34.232322889607453</v>
      </c>
      <c r="AF603">
        <v>0</v>
      </c>
      <c r="AG603" s="106">
        <v>4.6932123579797684</v>
      </c>
      <c r="AH603" s="106">
        <v>0</v>
      </c>
      <c r="AI603" s="106">
        <v>100</v>
      </c>
      <c r="AJ603">
        <v>83.77</v>
      </c>
      <c r="AK603">
        <v>27.04</v>
      </c>
      <c r="AL603">
        <v>57.68</v>
      </c>
      <c r="AM603">
        <v>168.49</v>
      </c>
      <c r="AN603" t="s">
        <v>1063</v>
      </c>
      <c r="AO603">
        <v>23.601600000000001</v>
      </c>
      <c r="AP603">
        <v>8.33</v>
      </c>
      <c r="AQ603">
        <v>12.806699999999999</v>
      </c>
      <c r="AR603" t="s">
        <v>1072</v>
      </c>
      <c r="AS603" t="s">
        <v>1073</v>
      </c>
      <c r="AT603" t="s">
        <v>1075</v>
      </c>
      <c r="AU603" t="s">
        <v>1078</v>
      </c>
      <c r="AV603" t="s">
        <v>1082</v>
      </c>
      <c r="AW603" t="s">
        <v>1083</v>
      </c>
      <c r="AX603" s="65">
        <f t="shared" si="168"/>
        <v>1391.07</v>
      </c>
      <c r="AY603" s="65">
        <v>2862.47</v>
      </c>
      <c r="AZ603" s="106">
        <v>576.44109562129916</v>
      </c>
      <c r="BA603" s="65">
        <f t="shared" si="156"/>
        <v>4829.9810956212987</v>
      </c>
      <c r="BB603" s="65">
        <f t="shared" si="157"/>
        <v>15050.1289043787</v>
      </c>
      <c r="BC603" s="65">
        <f t="shared" si="158"/>
        <v>596.54999999999995</v>
      </c>
      <c r="BD603" s="65">
        <f t="shared" si="159"/>
        <v>48872.899999999994</v>
      </c>
      <c r="BE603" s="65">
        <f t="shared" si="160"/>
        <v>31744.309999999998</v>
      </c>
      <c r="BF603" s="65">
        <f t="shared" si="161"/>
        <v>96263.888904378691</v>
      </c>
      <c r="BG603" s="66">
        <f t="shared" si="162"/>
        <v>689.99729937447125</v>
      </c>
      <c r="BH603" s="66">
        <f t="shared" si="163"/>
        <v>25.948498110997757</v>
      </c>
      <c r="BI603" s="66">
        <f t="shared" si="164"/>
        <v>0.99424999999999997</v>
      </c>
      <c r="BJ603" s="66">
        <f t="shared" si="165"/>
        <v>84.263620689655156</v>
      </c>
      <c r="BK603" s="66">
        <f t="shared" si="166"/>
        <v>54.731568965517241</v>
      </c>
      <c r="BL603" s="66">
        <f t="shared" si="167"/>
        <v>165.97222224892877</v>
      </c>
      <c r="BM603" s="207">
        <f t="shared" si="169"/>
        <v>39871.979999999996</v>
      </c>
    </row>
    <row r="604" spans="1:65" x14ac:dyDescent="0.35">
      <c r="A604" s="1">
        <v>793</v>
      </c>
      <c r="B604">
        <v>74</v>
      </c>
      <c r="C604" t="s">
        <v>37</v>
      </c>
      <c r="D604" t="s">
        <v>1817</v>
      </c>
      <c r="E604" s="6" t="s">
        <v>1104</v>
      </c>
      <c r="F604" s="7" t="s">
        <v>1106</v>
      </c>
      <c r="G604" s="6">
        <v>-23.85</v>
      </c>
      <c r="H604" s="6">
        <v>-46.64</v>
      </c>
      <c r="I604" s="6">
        <v>792</v>
      </c>
      <c r="J604" s="8">
        <v>14172.2970393051</v>
      </c>
      <c r="K604" t="s">
        <v>1166</v>
      </c>
      <c r="L604" t="s">
        <v>1062</v>
      </c>
      <c r="M604">
        <v>600</v>
      </c>
      <c r="N604">
        <v>600</v>
      </c>
      <c r="O604">
        <v>170.34</v>
      </c>
      <c r="P604">
        <v>15028.19</v>
      </c>
      <c r="Q604">
        <v>44998.77</v>
      </c>
      <c r="R604">
        <v>5266.4</v>
      </c>
      <c r="S604">
        <v>34606.78</v>
      </c>
      <c r="T604">
        <v>0</v>
      </c>
      <c r="U604">
        <v>4744.55</v>
      </c>
      <c r="V604">
        <v>0</v>
      </c>
      <c r="W604" s="181">
        <f t="shared" si="153"/>
        <v>19772.740000000002</v>
      </c>
      <c r="X604" s="181">
        <f t="shared" si="154"/>
        <v>32.954566666666672</v>
      </c>
      <c r="Y604" s="174">
        <v>104815.02</v>
      </c>
      <c r="Z604" s="181">
        <f t="shared" si="155"/>
        <v>174.6917</v>
      </c>
      <c r="AA604" s="174">
        <v>0.1625148762076275</v>
      </c>
      <c r="AB604" s="174">
        <v>14.33782104892982</v>
      </c>
      <c r="AC604" s="174">
        <v>42.931604649791602</v>
      </c>
      <c r="AD604" s="174">
        <v>5.0244707294813278</v>
      </c>
      <c r="AE604" s="174">
        <v>33.017004623955607</v>
      </c>
      <c r="AF604">
        <v>0</v>
      </c>
      <c r="AG604" s="106">
        <v>4.5265936122513741</v>
      </c>
      <c r="AH604" s="106">
        <v>0</v>
      </c>
      <c r="AI604" s="106">
        <v>100</v>
      </c>
      <c r="AJ604">
        <v>83.78</v>
      </c>
      <c r="AK604">
        <v>33.24</v>
      </c>
      <c r="AL604">
        <v>57.68</v>
      </c>
      <c r="AM604">
        <v>174.69</v>
      </c>
      <c r="AN604" t="s">
        <v>1064</v>
      </c>
      <c r="AO604">
        <v>23.601600000000001</v>
      </c>
      <c r="AP604">
        <v>8.33</v>
      </c>
      <c r="AQ604">
        <v>12.806699999999999</v>
      </c>
      <c r="AR604" t="s">
        <v>1072</v>
      </c>
      <c r="AS604" t="s">
        <v>1073</v>
      </c>
      <c r="AT604" t="s">
        <v>1075</v>
      </c>
      <c r="AU604" t="s">
        <v>1078</v>
      </c>
      <c r="AV604" t="s">
        <v>1082</v>
      </c>
      <c r="AW604" t="s">
        <v>1083</v>
      </c>
      <c r="AX604" s="65">
        <f t="shared" si="168"/>
        <v>1391.07</v>
      </c>
      <c r="AY604" s="65">
        <v>2862.47</v>
      </c>
      <c r="AZ604" s="106">
        <v>793.10420205325192</v>
      </c>
      <c r="BA604" s="65">
        <f t="shared" si="156"/>
        <v>5046.6442020532522</v>
      </c>
      <c r="BB604" s="65">
        <f t="shared" si="157"/>
        <v>18979.63579794675</v>
      </c>
      <c r="BC604" s="65">
        <f t="shared" si="158"/>
        <v>170.34</v>
      </c>
      <c r="BD604" s="65">
        <f t="shared" si="159"/>
        <v>48874.1</v>
      </c>
      <c r="BE604" s="65">
        <f t="shared" si="160"/>
        <v>31744.309999999998</v>
      </c>
      <c r="BF604" s="65">
        <f t="shared" si="161"/>
        <v>99768.375797946748</v>
      </c>
      <c r="BG604" s="66">
        <f t="shared" si="162"/>
        <v>720.94917172189321</v>
      </c>
      <c r="BH604" s="66">
        <f t="shared" si="163"/>
        <v>32.723509996459917</v>
      </c>
      <c r="BI604" s="66">
        <f t="shared" si="164"/>
        <v>0.28389999999999999</v>
      </c>
      <c r="BJ604" s="66">
        <f t="shared" si="165"/>
        <v>84.265689655172409</v>
      </c>
      <c r="BK604" s="66">
        <f t="shared" si="166"/>
        <v>54.731568965517241</v>
      </c>
      <c r="BL604" s="66">
        <f t="shared" si="167"/>
        <v>172.01444103094266</v>
      </c>
      <c r="BM604" s="207">
        <f t="shared" si="169"/>
        <v>39873.18</v>
      </c>
    </row>
    <row r="605" spans="1:65" x14ac:dyDescent="0.35">
      <c r="A605" s="1">
        <v>794</v>
      </c>
      <c r="B605">
        <v>74</v>
      </c>
      <c r="C605" t="s">
        <v>37</v>
      </c>
      <c r="D605" t="s">
        <v>1818</v>
      </c>
      <c r="E605" s="6" t="s">
        <v>1107</v>
      </c>
      <c r="F605" s="7" t="s">
        <v>1108</v>
      </c>
      <c r="G605" s="6">
        <v>-30.03</v>
      </c>
      <c r="H605" s="6">
        <v>-51.23</v>
      </c>
      <c r="I605" s="6">
        <v>47</v>
      </c>
      <c r="J605" s="8">
        <v>23954.0527728093</v>
      </c>
      <c r="K605" t="s">
        <v>1166</v>
      </c>
      <c r="L605" t="s">
        <v>1062</v>
      </c>
      <c r="M605">
        <v>600</v>
      </c>
      <c r="N605">
        <v>600</v>
      </c>
      <c r="O605">
        <v>294.47000000000003</v>
      </c>
      <c r="P605">
        <v>17498.27</v>
      </c>
      <c r="Q605">
        <v>44998.77</v>
      </c>
      <c r="R605">
        <v>5272.4</v>
      </c>
      <c r="S605">
        <v>34606.78</v>
      </c>
      <c r="T605">
        <v>0</v>
      </c>
      <c r="U605">
        <v>4744.55</v>
      </c>
      <c r="V605">
        <v>0</v>
      </c>
      <c r="W605" s="181">
        <f t="shared" si="153"/>
        <v>22242.82</v>
      </c>
      <c r="X605" s="181">
        <f t="shared" si="154"/>
        <v>37.07136666666667</v>
      </c>
      <c r="Y605" s="174">
        <v>107415.24</v>
      </c>
      <c r="Z605" s="181">
        <f t="shared" si="155"/>
        <v>179.02540000000002</v>
      </c>
      <c r="AA605" s="174">
        <v>0.27414173258841112</v>
      </c>
      <c r="AB605" s="174">
        <v>16.290304802186359</v>
      </c>
      <c r="AC605" s="174">
        <v>41.89235158809867</v>
      </c>
      <c r="AD605" s="174">
        <v>4.9084282639968029</v>
      </c>
      <c r="AE605" s="174">
        <v>32.217756065154248</v>
      </c>
      <c r="AF605">
        <v>0</v>
      </c>
      <c r="AG605" s="106">
        <v>4.4170175479755009</v>
      </c>
      <c r="AH605" s="106">
        <v>0</v>
      </c>
      <c r="AI605" s="106">
        <v>100</v>
      </c>
      <c r="AJ605">
        <v>83.79</v>
      </c>
      <c r="AK605">
        <v>37.56</v>
      </c>
      <c r="AL605">
        <v>57.68</v>
      </c>
      <c r="AM605">
        <v>179.03</v>
      </c>
      <c r="AN605" t="s">
        <v>1065</v>
      </c>
      <c r="AO605">
        <v>23.601600000000001</v>
      </c>
      <c r="AP605">
        <v>8.33</v>
      </c>
      <c r="AQ605">
        <v>12.806699999999999</v>
      </c>
      <c r="AR605" t="s">
        <v>1072</v>
      </c>
      <c r="AS605" t="s">
        <v>1073</v>
      </c>
      <c r="AT605" t="s">
        <v>1075</v>
      </c>
      <c r="AU605" t="s">
        <v>1078</v>
      </c>
      <c r="AV605" t="s">
        <v>1082</v>
      </c>
      <c r="AW605" t="s">
        <v>1083</v>
      </c>
      <c r="AX605" s="65">
        <f t="shared" si="168"/>
        <v>1391.07</v>
      </c>
      <c r="AY605" s="65">
        <v>2862.47</v>
      </c>
      <c r="AZ605" s="106">
        <v>889.27777218279357</v>
      </c>
      <c r="BA605" s="65">
        <f t="shared" si="156"/>
        <v>5142.8177721827933</v>
      </c>
      <c r="BB605" s="65">
        <f t="shared" si="157"/>
        <v>21353.542227817205</v>
      </c>
      <c r="BC605" s="65">
        <f t="shared" si="158"/>
        <v>294.47000000000003</v>
      </c>
      <c r="BD605" s="65">
        <f t="shared" si="159"/>
        <v>48880.1</v>
      </c>
      <c r="BE605" s="65">
        <f t="shared" si="160"/>
        <v>31744.309999999998</v>
      </c>
      <c r="BF605" s="65">
        <f t="shared" si="161"/>
        <v>102272.42222781721</v>
      </c>
      <c r="BG605" s="66">
        <f t="shared" si="162"/>
        <v>734.6882531689705</v>
      </c>
      <c r="BH605" s="66">
        <f t="shared" si="163"/>
        <v>36.816452116926214</v>
      </c>
      <c r="BI605" s="66">
        <f t="shared" si="164"/>
        <v>0.4907833333333334</v>
      </c>
      <c r="BJ605" s="66">
        <f t="shared" si="165"/>
        <v>84.276034482758618</v>
      </c>
      <c r="BK605" s="66">
        <f t="shared" si="166"/>
        <v>54.731568965517241</v>
      </c>
      <c r="BL605" s="66">
        <f t="shared" si="167"/>
        <v>176.33176246175381</v>
      </c>
      <c r="BM605" s="207">
        <f t="shared" si="169"/>
        <v>39879.18</v>
      </c>
    </row>
    <row r="606" spans="1:65" x14ac:dyDescent="0.35">
      <c r="A606" s="1">
        <v>795</v>
      </c>
      <c r="B606">
        <v>74</v>
      </c>
      <c r="C606" t="s">
        <v>37</v>
      </c>
      <c r="D606" t="s">
        <v>1819</v>
      </c>
      <c r="E606" s="6" t="s">
        <v>1109</v>
      </c>
      <c r="F606" s="7" t="s">
        <v>1110</v>
      </c>
      <c r="G606" s="6">
        <v>-15.37</v>
      </c>
      <c r="H606" s="6">
        <v>-48.78</v>
      </c>
      <c r="I606" s="6">
        <v>770</v>
      </c>
      <c r="J606" s="8">
        <v>31081.371963744201</v>
      </c>
      <c r="K606" t="s">
        <v>1166</v>
      </c>
      <c r="L606" t="s">
        <v>1062</v>
      </c>
      <c r="M606">
        <v>600</v>
      </c>
      <c r="N606">
        <v>600</v>
      </c>
      <c r="O606">
        <v>12.06</v>
      </c>
      <c r="P606">
        <v>24043.919999999998</v>
      </c>
      <c r="Q606">
        <v>44998.77</v>
      </c>
      <c r="R606">
        <v>5266.4</v>
      </c>
      <c r="S606">
        <v>34606.78</v>
      </c>
      <c r="T606">
        <v>0</v>
      </c>
      <c r="U606">
        <v>4744.55</v>
      </c>
      <c r="V606">
        <v>0</v>
      </c>
      <c r="W606" s="181">
        <f t="shared" si="153"/>
        <v>28788.469999999998</v>
      </c>
      <c r="X606" s="181">
        <f t="shared" si="154"/>
        <v>47.980783333333328</v>
      </c>
      <c r="Y606" s="174">
        <v>113672.47</v>
      </c>
      <c r="Z606" s="181">
        <f t="shared" si="155"/>
        <v>189.45411666666666</v>
      </c>
      <c r="AA606" s="174">
        <v>1.060942900246647E-2</v>
      </c>
      <c r="AB606" s="174">
        <v>21.15192887072833</v>
      </c>
      <c r="AC606" s="174">
        <v>39.586339594802503</v>
      </c>
      <c r="AD606" s="174">
        <v>4.6329599418399194</v>
      </c>
      <c r="AE606" s="174">
        <v>30.44429315207103</v>
      </c>
      <c r="AF606">
        <v>0</v>
      </c>
      <c r="AG606" s="106">
        <v>4.1738778087605546</v>
      </c>
      <c r="AH606" s="106">
        <v>0</v>
      </c>
      <c r="AI606" s="106">
        <v>100</v>
      </c>
      <c r="AJ606">
        <v>83.78</v>
      </c>
      <c r="AK606">
        <v>48</v>
      </c>
      <c r="AL606">
        <v>57.68</v>
      </c>
      <c r="AM606">
        <v>189.45</v>
      </c>
      <c r="AN606" t="s">
        <v>1066</v>
      </c>
      <c r="AO606">
        <v>23.601600000000001</v>
      </c>
      <c r="AP606">
        <v>8.33</v>
      </c>
      <c r="AQ606">
        <v>12.806699999999999</v>
      </c>
      <c r="AR606" t="s">
        <v>1072</v>
      </c>
      <c r="AS606" t="s">
        <v>1073</v>
      </c>
      <c r="AT606" t="s">
        <v>1075</v>
      </c>
      <c r="AU606" t="s">
        <v>1078</v>
      </c>
      <c r="AV606" t="s">
        <v>1082</v>
      </c>
      <c r="AW606" t="s">
        <v>1083</v>
      </c>
      <c r="AX606" s="65">
        <f t="shared" si="168"/>
        <v>1391.07</v>
      </c>
      <c r="AY606" s="65">
        <v>2862.47</v>
      </c>
      <c r="AZ606" s="106">
        <v>1189.1162343770379</v>
      </c>
      <c r="BA606" s="65">
        <f t="shared" si="156"/>
        <v>5442.6562343770383</v>
      </c>
      <c r="BB606" s="65">
        <f t="shared" si="157"/>
        <v>27599.35376562296</v>
      </c>
      <c r="BC606" s="65">
        <f t="shared" si="158"/>
        <v>12.06</v>
      </c>
      <c r="BD606" s="65">
        <f t="shared" si="159"/>
        <v>48874.1</v>
      </c>
      <c r="BE606" s="65">
        <f t="shared" si="160"/>
        <v>31744.309999999998</v>
      </c>
      <c r="BF606" s="65">
        <f t="shared" si="161"/>
        <v>108229.81376562297</v>
      </c>
      <c r="BG606" s="66">
        <f t="shared" si="162"/>
        <v>777.52231919671976</v>
      </c>
      <c r="BH606" s="66">
        <f t="shared" si="163"/>
        <v>47.585092699349929</v>
      </c>
      <c r="BI606" s="66">
        <f t="shared" si="164"/>
        <v>2.01E-2</v>
      </c>
      <c r="BJ606" s="66">
        <f t="shared" si="165"/>
        <v>84.265689655172409</v>
      </c>
      <c r="BK606" s="66">
        <f t="shared" si="166"/>
        <v>54.731568965517241</v>
      </c>
      <c r="BL606" s="66">
        <f t="shared" si="167"/>
        <v>186.60312718210855</v>
      </c>
      <c r="BM606" s="207">
        <f t="shared" si="169"/>
        <v>39873.18</v>
      </c>
    </row>
    <row r="607" spans="1:65" x14ac:dyDescent="0.35">
      <c r="A607" s="1">
        <v>796</v>
      </c>
      <c r="B607">
        <v>74</v>
      </c>
      <c r="C607" t="s">
        <v>37</v>
      </c>
      <c r="D607" t="s">
        <v>1820</v>
      </c>
      <c r="E607" s="6" t="s">
        <v>1111</v>
      </c>
      <c r="F607" s="7" t="s">
        <v>1112</v>
      </c>
      <c r="G607" s="6">
        <v>-22.86</v>
      </c>
      <c r="H607" s="6">
        <v>-43.41</v>
      </c>
      <c r="I607" s="6">
        <v>45</v>
      </c>
      <c r="J607" s="8">
        <v>45016.2336447989</v>
      </c>
      <c r="K607" t="s">
        <v>1166</v>
      </c>
      <c r="L607" t="s">
        <v>1062</v>
      </c>
      <c r="M607">
        <v>600</v>
      </c>
      <c r="N607">
        <v>600</v>
      </c>
      <c r="O607">
        <v>0</v>
      </c>
      <c r="P607">
        <v>23645.59</v>
      </c>
      <c r="Q607">
        <v>44998.77</v>
      </c>
      <c r="R607">
        <v>5262.4</v>
      </c>
      <c r="S607">
        <v>34606.78</v>
      </c>
      <c r="T607">
        <v>0</v>
      </c>
      <c r="U607">
        <v>4744.55</v>
      </c>
      <c r="V607">
        <v>0</v>
      </c>
      <c r="W607" s="181">
        <f t="shared" si="153"/>
        <v>28390.14</v>
      </c>
      <c r="X607" s="181">
        <f t="shared" si="154"/>
        <v>47.316899999999997</v>
      </c>
      <c r="Y607" s="174">
        <v>113258.09</v>
      </c>
      <c r="Z607" s="181">
        <f t="shared" si="155"/>
        <v>188.76348333333334</v>
      </c>
      <c r="AA607" s="174">
        <v>0</v>
      </c>
      <c r="AB607" s="174">
        <v>20.87761677775071</v>
      </c>
      <c r="AC607" s="174">
        <v>39.731175053367053</v>
      </c>
      <c r="AD607" s="174">
        <v>4.6463789032642184</v>
      </c>
      <c r="AE607" s="174">
        <v>30.55568039333879</v>
      </c>
      <c r="AF607">
        <v>0</v>
      </c>
      <c r="AG607" s="106">
        <v>4.189148872279234</v>
      </c>
      <c r="AH607" s="106">
        <v>0</v>
      </c>
      <c r="AI607" s="106">
        <v>100</v>
      </c>
      <c r="AJ607">
        <v>83.77</v>
      </c>
      <c r="AK607">
        <v>47.32</v>
      </c>
      <c r="AL607">
        <v>57.68</v>
      </c>
      <c r="AM607">
        <v>188.76</v>
      </c>
      <c r="AN607" t="s">
        <v>1067</v>
      </c>
      <c r="AO607">
        <v>23.601600000000001</v>
      </c>
      <c r="AP607">
        <v>8.33</v>
      </c>
      <c r="AQ607">
        <v>12.806699999999999</v>
      </c>
      <c r="AR607" t="s">
        <v>1072</v>
      </c>
      <c r="AS607" t="s">
        <v>1073</v>
      </c>
      <c r="AT607" t="s">
        <v>1075</v>
      </c>
      <c r="AU607" t="s">
        <v>1078</v>
      </c>
      <c r="AV607" t="s">
        <v>1082</v>
      </c>
      <c r="AW607" t="s">
        <v>1083</v>
      </c>
      <c r="AX607" s="65">
        <f t="shared" si="168"/>
        <v>1391.07</v>
      </c>
      <c r="AY607" s="65">
        <v>2862.47</v>
      </c>
      <c r="AZ607" s="106">
        <v>1206.3786128382685</v>
      </c>
      <c r="BA607" s="65">
        <f t="shared" si="156"/>
        <v>5459.918612838268</v>
      </c>
      <c r="BB607" s="65">
        <f t="shared" si="157"/>
        <v>27183.761387161732</v>
      </c>
      <c r="BC607" s="65">
        <f t="shared" si="158"/>
        <v>0</v>
      </c>
      <c r="BD607" s="65">
        <f t="shared" si="159"/>
        <v>48870.1</v>
      </c>
      <c r="BE607" s="65">
        <f t="shared" si="160"/>
        <v>31744.309999999998</v>
      </c>
      <c r="BF607" s="65">
        <f t="shared" si="161"/>
        <v>107798.17138716172</v>
      </c>
      <c r="BG607" s="66">
        <f t="shared" si="162"/>
        <v>779.98837326260968</v>
      </c>
      <c r="BH607" s="66">
        <f t="shared" si="163"/>
        <v>46.868554115796087</v>
      </c>
      <c r="BI607" s="66">
        <f t="shared" si="164"/>
        <v>0</v>
      </c>
      <c r="BJ607" s="66">
        <f t="shared" si="165"/>
        <v>84.258793103448269</v>
      </c>
      <c r="BK607" s="66">
        <f t="shared" si="166"/>
        <v>54.731568965517241</v>
      </c>
      <c r="BL607" s="66">
        <f t="shared" si="167"/>
        <v>185.8589161847616</v>
      </c>
      <c r="BM607" s="207">
        <f t="shared" si="169"/>
        <v>39869.18</v>
      </c>
    </row>
    <row r="608" spans="1:65" x14ac:dyDescent="0.35">
      <c r="A608" s="1">
        <v>797</v>
      </c>
      <c r="B608">
        <v>74</v>
      </c>
      <c r="C608" t="s">
        <v>37</v>
      </c>
      <c r="D608" t="s">
        <v>1821</v>
      </c>
      <c r="E608" s="6" t="s">
        <v>1113</v>
      </c>
      <c r="F608" s="7" t="s">
        <v>1114</v>
      </c>
      <c r="G608" s="6">
        <v>-20.32</v>
      </c>
      <c r="H608" s="6">
        <v>-40.340000000000003</v>
      </c>
      <c r="I608" s="6">
        <v>9</v>
      </c>
      <c r="J608" s="8">
        <v>54061.366139626101</v>
      </c>
      <c r="K608" t="s">
        <v>1166</v>
      </c>
      <c r="L608" t="s">
        <v>1062</v>
      </c>
      <c r="M608">
        <v>600</v>
      </c>
      <c r="N608">
        <v>600</v>
      </c>
      <c r="O608">
        <v>0</v>
      </c>
      <c r="P608">
        <v>26155.35</v>
      </c>
      <c r="Q608">
        <v>44998.77</v>
      </c>
      <c r="R608">
        <v>5264.2</v>
      </c>
      <c r="S608">
        <v>34606.78</v>
      </c>
      <c r="T608">
        <v>0</v>
      </c>
      <c r="U608">
        <v>4744.55</v>
      </c>
      <c r="V608">
        <v>0</v>
      </c>
      <c r="W608" s="181">
        <f t="shared" si="153"/>
        <v>30899.899999999998</v>
      </c>
      <c r="X608" s="181">
        <f t="shared" si="154"/>
        <v>51.499833333333328</v>
      </c>
      <c r="Y608" s="174">
        <v>115769.65</v>
      </c>
      <c r="Z608" s="181">
        <f t="shared" si="155"/>
        <v>192.94941666666665</v>
      </c>
      <c r="AA608" s="174">
        <v>0</v>
      </c>
      <c r="AB608" s="174">
        <v>22.59257931590879</v>
      </c>
      <c r="AC608" s="174">
        <v>38.869228679537343</v>
      </c>
      <c r="AD608" s="174">
        <v>4.5471330352989749</v>
      </c>
      <c r="AE608" s="174">
        <v>29.892791418130741</v>
      </c>
      <c r="AF608">
        <v>0</v>
      </c>
      <c r="AG608" s="106">
        <v>4.0982675511241506</v>
      </c>
      <c r="AH608" s="106">
        <v>0</v>
      </c>
      <c r="AI608" s="106">
        <v>100</v>
      </c>
      <c r="AJ608">
        <v>83.77</v>
      </c>
      <c r="AK608">
        <v>51.5</v>
      </c>
      <c r="AL608">
        <v>57.68</v>
      </c>
      <c r="AM608">
        <v>192.95</v>
      </c>
      <c r="AN608" t="s">
        <v>1068</v>
      </c>
      <c r="AO608">
        <v>23.601600000000001</v>
      </c>
      <c r="AP608">
        <v>8.33</v>
      </c>
      <c r="AQ608">
        <v>12.806699999999999</v>
      </c>
      <c r="AR608" t="s">
        <v>1072</v>
      </c>
      <c r="AS608" t="s">
        <v>1073</v>
      </c>
      <c r="AT608" t="s">
        <v>1075</v>
      </c>
      <c r="AU608" t="s">
        <v>1078</v>
      </c>
      <c r="AV608" t="s">
        <v>1082</v>
      </c>
      <c r="AW608" t="s">
        <v>1083</v>
      </c>
      <c r="AX608" s="65">
        <f t="shared" si="168"/>
        <v>1391.07</v>
      </c>
      <c r="AY608" s="65">
        <v>2862.47</v>
      </c>
      <c r="AZ608" s="106">
        <v>1310.3879315373129</v>
      </c>
      <c r="BA608" s="65">
        <f t="shared" si="156"/>
        <v>5563.9279315373133</v>
      </c>
      <c r="BB608" s="65">
        <f t="shared" si="157"/>
        <v>29589.512068462685</v>
      </c>
      <c r="BC608" s="65">
        <f t="shared" si="158"/>
        <v>0</v>
      </c>
      <c r="BD608" s="65">
        <f t="shared" si="159"/>
        <v>48871.899999999994</v>
      </c>
      <c r="BE608" s="65">
        <f t="shared" si="160"/>
        <v>31744.309999999998</v>
      </c>
      <c r="BF608" s="65">
        <f t="shared" si="161"/>
        <v>110205.72206846268</v>
      </c>
      <c r="BG608" s="66">
        <f t="shared" si="162"/>
        <v>794.84684736247334</v>
      </c>
      <c r="BH608" s="66">
        <f t="shared" si="163"/>
        <v>51.016400118039115</v>
      </c>
      <c r="BI608" s="66">
        <f t="shared" si="164"/>
        <v>0</v>
      </c>
      <c r="BJ608" s="66">
        <f t="shared" si="165"/>
        <v>84.261896551724135</v>
      </c>
      <c r="BK608" s="66">
        <f t="shared" si="166"/>
        <v>54.731568965517241</v>
      </c>
      <c r="BL608" s="66">
        <f t="shared" si="167"/>
        <v>190.00986563528048</v>
      </c>
      <c r="BM608" s="207">
        <f t="shared" si="169"/>
        <v>39870.979999999996</v>
      </c>
    </row>
    <row r="609" spans="1:65" x14ac:dyDescent="0.35">
      <c r="A609" s="1">
        <v>798</v>
      </c>
      <c r="B609">
        <v>74</v>
      </c>
      <c r="C609" t="s">
        <v>37</v>
      </c>
      <c r="D609" t="s">
        <v>1822</v>
      </c>
      <c r="E609" s="6" t="s">
        <v>1115</v>
      </c>
      <c r="F609" s="7" t="s">
        <v>1116</v>
      </c>
      <c r="G609" s="6">
        <v>-8.0500000000000007</v>
      </c>
      <c r="H609" s="6">
        <v>-34.880000000000003</v>
      </c>
      <c r="I609" s="6">
        <v>10</v>
      </c>
      <c r="J609" s="8">
        <v>63550.072249703</v>
      </c>
      <c r="K609" t="s">
        <v>1166</v>
      </c>
      <c r="L609" t="s">
        <v>1062</v>
      </c>
      <c r="M609">
        <v>600</v>
      </c>
      <c r="N609">
        <v>600</v>
      </c>
      <c r="O609">
        <v>0</v>
      </c>
      <c r="P609">
        <v>31065.1</v>
      </c>
      <c r="Q609">
        <v>44998.77</v>
      </c>
      <c r="R609">
        <v>5250.2</v>
      </c>
      <c r="S609">
        <v>34606.78</v>
      </c>
      <c r="T609">
        <v>0</v>
      </c>
      <c r="U609">
        <v>4744.55</v>
      </c>
      <c r="V609">
        <v>0</v>
      </c>
      <c r="W609" s="181">
        <f t="shared" si="153"/>
        <v>35809.65</v>
      </c>
      <c r="X609" s="181">
        <f t="shared" si="154"/>
        <v>59.682750000000006</v>
      </c>
      <c r="Y609" s="174">
        <v>120665.4</v>
      </c>
      <c r="Z609" s="181">
        <f t="shared" si="155"/>
        <v>201.10899999999998</v>
      </c>
      <c r="AA609" s="174">
        <v>0</v>
      </c>
      <c r="AB609" s="174">
        <v>25.74482826062815</v>
      </c>
      <c r="AC609" s="174">
        <v>37.292189807517317</v>
      </c>
      <c r="AD609" s="174">
        <v>4.3510401490402391</v>
      </c>
      <c r="AE609" s="174">
        <v>28.679952993981701</v>
      </c>
      <c r="AF609">
        <v>0</v>
      </c>
      <c r="AG609" s="106">
        <v>3.93198878883259</v>
      </c>
      <c r="AH609" s="106">
        <v>0</v>
      </c>
      <c r="AI609" s="106">
        <v>100</v>
      </c>
      <c r="AJ609">
        <v>83.75</v>
      </c>
      <c r="AK609">
        <v>59.68</v>
      </c>
      <c r="AL609">
        <v>57.68</v>
      </c>
      <c r="AM609">
        <v>201.11</v>
      </c>
      <c r="AN609" t="s">
        <v>1069</v>
      </c>
      <c r="AO609">
        <v>23.601600000000001</v>
      </c>
      <c r="AP609">
        <v>8.33</v>
      </c>
      <c r="AQ609">
        <v>12.806699999999999</v>
      </c>
      <c r="AR609" t="s">
        <v>1072</v>
      </c>
      <c r="AS609" t="s">
        <v>1073</v>
      </c>
      <c r="AT609" t="s">
        <v>1075</v>
      </c>
      <c r="AU609" t="s">
        <v>1078</v>
      </c>
      <c r="AV609" t="s">
        <v>1082</v>
      </c>
      <c r="AW609" t="s">
        <v>1083</v>
      </c>
      <c r="AX609" s="65">
        <f t="shared" si="168"/>
        <v>1391.07</v>
      </c>
      <c r="AY609" s="65">
        <v>2862.47</v>
      </c>
      <c r="AZ609" s="106">
        <v>1489.9730905011656</v>
      </c>
      <c r="BA609" s="65">
        <f t="shared" si="156"/>
        <v>5743.5130905011647</v>
      </c>
      <c r="BB609" s="65">
        <f t="shared" si="157"/>
        <v>34319.676909498834</v>
      </c>
      <c r="BC609" s="65">
        <f t="shared" si="158"/>
        <v>0</v>
      </c>
      <c r="BD609" s="65">
        <f t="shared" si="159"/>
        <v>48857.899999999994</v>
      </c>
      <c r="BE609" s="65">
        <f t="shared" si="160"/>
        <v>31744.309999999998</v>
      </c>
      <c r="BF609" s="65">
        <f t="shared" si="161"/>
        <v>114921.88690949883</v>
      </c>
      <c r="BG609" s="66">
        <f t="shared" si="162"/>
        <v>820.50187007159491</v>
      </c>
      <c r="BH609" s="66">
        <f t="shared" si="163"/>
        <v>59.171856740515231</v>
      </c>
      <c r="BI609" s="66">
        <f t="shared" si="164"/>
        <v>0</v>
      </c>
      <c r="BJ609" s="66">
        <f t="shared" si="165"/>
        <v>84.237758620689647</v>
      </c>
      <c r="BK609" s="66">
        <f t="shared" si="166"/>
        <v>54.731568965517241</v>
      </c>
      <c r="BL609" s="66">
        <f t="shared" si="167"/>
        <v>198.14118432672214</v>
      </c>
      <c r="BM609" s="207">
        <f t="shared" si="169"/>
        <v>39856.979999999996</v>
      </c>
    </row>
    <row r="610" spans="1:65" x14ac:dyDescent="0.35">
      <c r="A610" s="1">
        <v>799</v>
      </c>
      <c r="B610">
        <v>74</v>
      </c>
      <c r="C610" t="s">
        <v>37</v>
      </c>
      <c r="D610" t="s">
        <v>1823</v>
      </c>
      <c r="E610" s="6" t="s">
        <v>1117</v>
      </c>
      <c r="F610" s="7" t="s">
        <v>1118</v>
      </c>
      <c r="G610" s="6">
        <v>-3.8</v>
      </c>
      <c r="H610" s="6">
        <v>-38.53</v>
      </c>
      <c r="I610" s="6">
        <v>41</v>
      </c>
      <c r="J610" s="8">
        <v>71394.000753582499</v>
      </c>
      <c r="K610" t="s">
        <v>1166</v>
      </c>
      <c r="L610" t="s">
        <v>1062</v>
      </c>
      <c r="M610">
        <v>600</v>
      </c>
      <c r="N610">
        <v>600</v>
      </c>
      <c r="O610">
        <v>0</v>
      </c>
      <c r="P610">
        <v>29225.32</v>
      </c>
      <c r="Q610">
        <v>44998.77</v>
      </c>
      <c r="R610">
        <v>5255.2</v>
      </c>
      <c r="S610">
        <v>34606.78</v>
      </c>
      <c r="T610">
        <v>0</v>
      </c>
      <c r="U610">
        <v>4744.55</v>
      </c>
      <c r="V610">
        <v>0</v>
      </c>
      <c r="W610" s="181">
        <f t="shared" si="153"/>
        <v>33969.870000000003</v>
      </c>
      <c r="X610" s="181">
        <f t="shared" si="154"/>
        <v>56.616450000000007</v>
      </c>
      <c r="Y610" s="174">
        <v>118830.62</v>
      </c>
      <c r="Z610" s="181">
        <f t="shared" si="155"/>
        <v>198.05103333333332</v>
      </c>
      <c r="AA610" s="174">
        <v>0</v>
      </c>
      <c r="AB610" s="174">
        <v>24.594098726405701</v>
      </c>
      <c r="AC610" s="174">
        <v>37.867992273371968</v>
      </c>
      <c r="AD610" s="174">
        <v>4.4224291685089252</v>
      </c>
      <c r="AE610" s="174">
        <v>29.122779970347711</v>
      </c>
      <c r="AF610">
        <v>0</v>
      </c>
      <c r="AG610" s="106">
        <v>3.9926998613656992</v>
      </c>
      <c r="AH610" s="106">
        <v>0</v>
      </c>
      <c r="AI610" s="106">
        <v>100</v>
      </c>
      <c r="AJ610">
        <v>83.76</v>
      </c>
      <c r="AK610">
        <v>56.62</v>
      </c>
      <c r="AL610">
        <v>57.68</v>
      </c>
      <c r="AM610">
        <v>198.05</v>
      </c>
      <c r="AN610" t="s">
        <v>1070</v>
      </c>
      <c r="AO610">
        <v>23.601600000000001</v>
      </c>
      <c r="AP610">
        <v>8.33</v>
      </c>
      <c r="AQ610">
        <v>12.806699999999999</v>
      </c>
      <c r="AR610" t="s">
        <v>1072</v>
      </c>
      <c r="AS610" t="s">
        <v>1073</v>
      </c>
      <c r="AT610" t="s">
        <v>1075</v>
      </c>
      <c r="AU610" t="s">
        <v>1078</v>
      </c>
      <c r="AV610" t="s">
        <v>1082</v>
      </c>
      <c r="AW610" t="s">
        <v>1083</v>
      </c>
      <c r="AX610" s="65">
        <f t="shared" si="168"/>
        <v>1391.07</v>
      </c>
      <c r="AY610" s="65">
        <v>2862.47</v>
      </c>
      <c r="AZ610" s="106">
        <v>1405.4893916994629</v>
      </c>
      <c r="BA610" s="65">
        <f t="shared" si="156"/>
        <v>5659.0293916994633</v>
      </c>
      <c r="BB610" s="65">
        <f t="shared" si="157"/>
        <v>32564.38060830054</v>
      </c>
      <c r="BC610" s="65">
        <f t="shared" si="158"/>
        <v>0</v>
      </c>
      <c r="BD610" s="65">
        <f t="shared" si="159"/>
        <v>48862.899999999994</v>
      </c>
      <c r="BE610" s="65">
        <f t="shared" si="160"/>
        <v>31744.309999999998</v>
      </c>
      <c r="BF610" s="65">
        <f t="shared" si="161"/>
        <v>113171.59060830052</v>
      </c>
      <c r="BG610" s="66">
        <f t="shared" si="162"/>
        <v>808.43277024278052</v>
      </c>
      <c r="BH610" s="66">
        <f t="shared" si="163"/>
        <v>56.145483807414728</v>
      </c>
      <c r="BI610" s="66">
        <f t="shared" si="164"/>
        <v>0</v>
      </c>
      <c r="BJ610" s="66">
        <f t="shared" si="165"/>
        <v>84.246379310344821</v>
      </c>
      <c r="BK610" s="66">
        <f t="shared" si="166"/>
        <v>54.731568965517241</v>
      </c>
      <c r="BL610" s="66">
        <f t="shared" si="167"/>
        <v>195.12343208327675</v>
      </c>
      <c r="BM610" s="207">
        <f t="shared" si="169"/>
        <v>39861.979999999996</v>
      </c>
    </row>
    <row r="611" spans="1:65" x14ac:dyDescent="0.35">
      <c r="A611" s="1">
        <v>800</v>
      </c>
      <c r="B611">
        <v>75</v>
      </c>
      <c r="C611" t="s">
        <v>37</v>
      </c>
      <c r="D611" t="s">
        <v>1824</v>
      </c>
      <c r="E611" s="6" t="s">
        <v>1104</v>
      </c>
      <c r="F611" s="7" t="s">
        <v>1105</v>
      </c>
      <c r="G611" s="6">
        <v>-22.74</v>
      </c>
      <c r="H611" s="6">
        <v>-45.59</v>
      </c>
      <c r="I611" s="6">
        <v>1642</v>
      </c>
      <c r="J611" s="117">
        <v>3495.45982983364</v>
      </c>
      <c r="K611" t="s">
        <v>1166</v>
      </c>
      <c r="L611" t="s">
        <v>1062</v>
      </c>
      <c r="M611">
        <v>600</v>
      </c>
      <c r="N611">
        <v>600</v>
      </c>
      <c r="O611">
        <v>357.64</v>
      </c>
      <c r="P611">
        <v>12313.97</v>
      </c>
      <c r="Q611">
        <v>44998.77</v>
      </c>
      <c r="R611">
        <v>5265.2</v>
      </c>
      <c r="S611">
        <v>34606.78</v>
      </c>
      <c r="T611">
        <v>0</v>
      </c>
      <c r="U611">
        <v>4572.29</v>
      </c>
      <c r="V611">
        <v>0</v>
      </c>
      <c r="W611" s="181">
        <f t="shared" si="153"/>
        <v>16886.259999999998</v>
      </c>
      <c r="X611" s="181">
        <f t="shared" si="154"/>
        <v>28.143766666666664</v>
      </c>
      <c r="Y611" s="174">
        <v>102114.66</v>
      </c>
      <c r="Z611" s="181">
        <f t="shared" si="155"/>
        <v>170.19110000000001</v>
      </c>
      <c r="AA611" s="174">
        <v>0.35023374704474358</v>
      </c>
      <c r="AB611" s="174">
        <v>12.058963913702501</v>
      </c>
      <c r="AC611" s="174">
        <v>44.0669047911436</v>
      </c>
      <c r="AD611" s="174">
        <v>5.1561646486410471</v>
      </c>
      <c r="AE611" s="174">
        <v>33.890119205214987</v>
      </c>
      <c r="AF611">
        <v>0</v>
      </c>
      <c r="AG611" s="106">
        <v>4.4776039013399247</v>
      </c>
      <c r="AH611" s="106">
        <v>0</v>
      </c>
      <c r="AI611" s="106">
        <v>100</v>
      </c>
      <c r="AJ611">
        <v>83.77</v>
      </c>
      <c r="AK611">
        <v>28.74</v>
      </c>
      <c r="AL611">
        <v>57.68</v>
      </c>
      <c r="AM611">
        <v>170.19</v>
      </c>
      <c r="AN611" t="s">
        <v>1063</v>
      </c>
      <c r="AO611">
        <v>23.601600000000001</v>
      </c>
      <c r="AP611">
        <v>8.33</v>
      </c>
      <c r="AQ611">
        <v>12.806699999999999</v>
      </c>
      <c r="AR611" t="s">
        <v>1072</v>
      </c>
      <c r="AS611" t="s">
        <v>1073</v>
      </c>
      <c r="AT611" t="s">
        <v>1075</v>
      </c>
      <c r="AU611" t="s">
        <v>1078</v>
      </c>
      <c r="AV611" t="s">
        <v>1082</v>
      </c>
      <c r="AW611" t="s">
        <v>1084</v>
      </c>
      <c r="AX611" s="65">
        <f t="shared" si="168"/>
        <v>1391.07</v>
      </c>
      <c r="AY611" s="65">
        <v>2862.47</v>
      </c>
      <c r="AZ611" s="106">
        <v>583.39670636714084</v>
      </c>
      <c r="BA611" s="65">
        <f t="shared" si="156"/>
        <v>4836.9367063671407</v>
      </c>
      <c r="BB611" s="65">
        <f t="shared" si="157"/>
        <v>16302.863293632858</v>
      </c>
      <c r="BC611" s="65">
        <f t="shared" si="158"/>
        <v>357.64</v>
      </c>
      <c r="BD611" s="65">
        <f t="shared" si="159"/>
        <v>48872.899999999994</v>
      </c>
      <c r="BE611" s="65">
        <f t="shared" si="160"/>
        <v>31744.309999999998</v>
      </c>
      <c r="BF611" s="65">
        <f t="shared" si="161"/>
        <v>97277.723293632866</v>
      </c>
      <c r="BG611" s="66">
        <f t="shared" si="162"/>
        <v>690.99095805244872</v>
      </c>
      <c r="BH611" s="66">
        <f t="shared" si="163"/>
        <v>28.10838498902217</v>
      </c>
      <c r="BI611" s="66">
        <f t="shared" si="164"/>
        <v>0.59606666666666663</v>
      </c>
      <c r="BJ611" s="66">
        <f t="shared" si="165"/>
        <v>84.263620689655156</v>
      </c>
      <c r="BK611" s="66">
        <f t="shared" si="166"/>
        <v>54.731568965517241</v>
      </c>
      <c r="BL611" s="66">
        <f t="shared" si="167"/>
        <v>167.72021257522908</v>
      </c>
      <c r="BM611" s="207">
        <f t="shared" si="169"/>
        <v>39871.979999999996</v>
      </c>
    </row>
    <row r="612" spans="1:65" x14ac:dyDescent="0.35">
      <c r="A612" s="1">
        <v>801</v>
      </c>
      <c r="B612">
        <v>75</v>
      </c>
      <c r="C612" t="s">
        <v>37</v>
      </c>
      <c r="D612" t="s">
        <v>1825</v>
      </c>
      <c r="E612" s="6" t="s">
        <v>1104</v>
      </c>
      <c r="F612" s="7" t="s">
        <v>1106</v>
      </c>
      <c r="G612" s="6">
        <v>-23.85</v>
      </c>
      <c r="H612" s="6">
        <v>-46.64</v>
      </c>
      <c r="I612" s="6">
        <v>792</v>
      </c>
      <c r="J612" s="117">
        <v>14172.2970393051</v>
      </c>
      <c r="K612" t="s">
        <v>1166</v>
      </c>
      <c r="L612" t="s">
        <v>1062</v>
      </c>
      <c r="M612">
        <v>600</v>
      </c>
      <c r="N612">
        <v>600</v>
      </c>
      <c r="O612">
        <v>87.92</v>
      </c>
      <c r="P612">
        <v>16091.43</v>
      </c>
      <c r="Q612">
        <v>44998.77</v>
      </c>
      <c r="R612">
        <v>5266.4</v>
      </c>
      <c r="S612">
        <v>34606.78</v>
      </c>
      <c r="T612">
        <v>0</v>
      </c>
      <c r="U612">
        <v>4572.29</v>
      </c>
      <c r="V612">
        <v>0</v>
      </c>
      <c r="W612" s="181">
        <f t="shared" si="153"/>
        <v>20663.72</v>
      </c>
      <c r="X612" s="181">
        <f t="shared" si="154"/>
        <v>34.439533333333337</v>
      </c>
      <c r="Y612" s="174">
        <v>105623.58</v>
      </c>
      <c r="Z612" s="181">
        <f t="shared" si="155"/>
        <v>176.0393</v>
      </c>
      <c r="AA612" s="174">
        <v>8.3238988869720185E-2</v>
      </c>
      <c r="AB612" s="174">
        <v>15.234694752819401</v>
      </c>
      <c r="AC612" s="174">
        <v>42.602958543916039</v>
      </c>
      <c r="AD612" s="174">
        <v>4.9860078592299173</v>
      </c>
      <c r="AE612" s="174">
        <v>32.764255860291797</v>
      </c>
      <c r="AF612">
        <v>0</v>
      </c>
      <c r="AG612" s="106">
        <v>4.3288534624560153</v>
      </c>
      <c r="AH612" s="106">
        <v>0</v>
      </c>
      <c r="AI612" s="106">
        <v>100</v>
      </c>
      <c r="AJ612">
        <v>83.78</v>
      </c>
      <c r="AK612">
        <v>34.590000000000003</v>
      </c>
      <c r="AL612">
        <v>57.68</v>
      </c>
      <c r="AM612">
        <v>176.04</v>
      </c>
      <c r="AN612" t="s">
        <v>1064</v>
      </c>
      <c r="AO612">
        <v>23.601600000000001</v>
      </c>
      <c r="AP612">
        <v>8.33</v>
      </c>
      <c r="AQ612">
        <v>12.806699999999999</v>
      </c>
      <c r="AR612" t="s">
        <v>1072</v>
      </c>
      <c r="AS612" t="s">
        <v>1073</v>
      </c>
      <c r="AT612" t="s">
        <v>1075</v>
      </c>
      <c r="AU612" t="s">
        <v>1078</v>
      </c>
      <c r="AV612" t="s">
        <v>1082</v>
      </c>
      <c r="AW612" t="s">
        <v>1084</v>
      </c>
      <c r="AX612" s="65">
        <f t="shared" si="168"/>
        <v>1391.07</v>
      </c>
      <c r="AY612" s="65">
        <v>2862.47</v>
      </c>
      <c r="AZ612" s="106">
        <v>797.02741217512141</v>
      </c>
      <c r="BA612" s="65">
        <f t="shared" si="156"/>
        <v>5050.5674121751217</v>
      </c>
      <c r="BB612" s="65">
        <f t="shared" si="157"/>
        <v>19866.69258782488</v>
      </c>
      <c r="BC612" s="65">
        <f t="shared" si="158"/>
        <v>87.92</v>
      </c>
      <c r="BD612" s="65">
        <f t="shared" si="159"/>
        <v>48874.1</v>
      </c>
      <c r="BE612" s="65">
        <f t="shared" si="160"/>
        <v>31744.309999999998</v>
      </c>
      <c r="BF612" s="65">
        <f t="shared" si="161"/>
        <v>100573.01258782488</v>
      </c>
      <c r="BG612" s="66">
        <f t="shared" si="162"/>
        <v>721.50963031073172</v>
      </c>
      <c r="BH612" s="66">
        <f t="shared" si="163"/>
        <v>34.252918254870487</v>
      </c>
      <c r="BI612" s="66">
        <f t="shared" si="164"/>
        <v>0.14653333333333335</v>
      </c>
      <c r="BJ612" s="66">
        <f t="shared" si="165"/>
        <v>84.265689655172409</v>
      </c>
      <c r="BK612" s="66">
        <f t="shared" si="166"/>
        <v>54.731568965517241</v>
      </c>
      <c r="BL612" s="66">
        <f t="shared" si="167"/>
        <v>173.40174584107737</v>
      </c>
      <c r="BM612" s="207">
        <f t="shared" si="169"/>
        <v>39873.18</v>
      </c>
    </row>
    <row r="613" spans="1:65" x14ac:dyDescent="0.35">
      <c r="A613" s="1">
        <v>802</v>
      </c>
      <c r="B613">
        <v>75</v>
      </c>
      <c r="C613" t="s">
        <v>37</v>
      </c>
      <c r="D613" t="s">
        <v>1826</v>
      </c>
      <c r="E613" s="6" t="s">
        <v>1107</v>
      </c>
      <c r="F613" s="7" t="s">
        <v>1108</v>
      </c>
      <c r="G613" s="6">
        <v>-30.03</v>
      </c>
      <c r="H613" s="6">
        <v>-51.23</v>
      </c>
      <c r="I613" s="6">
        <v>47</v>
      </c>
      <c r="J613" s="117">
        <v>23954.0527728093</v>
      </c>
      <c r="K613" t="s">
        <v>1166</v>
      </c>
      <c r="L613" t="s">
        <v>1062</v>
      </c>
      <c r="M613">
        <v>600</v>
      </c>
      <c r="N613">
        <v>600</v>
      </c>
      <c r="O613">
        <v>153.71</v>
      </c>
      <c r="P613">
        <v>17523.22</v>
      </c>
      <c r="Q613">
        <v>44998.77</v>
      </c>
      <c r="R613">
        <v>5272.4</v>
      </c>
      <c r="S613">
        <v>34606.78</v>
      </c>
      <c r="T613">
        <v>0</v>
      </c>
      <c r="U613">
        <v>4572.29</v>
      </c>
      <c r="V613">
        <v>0</v>
      </c>
      <c r="W613" s="181">
        <f t="shared" si="153"/>
        <v>22095.510000000002</v>
      </c>
      <c r="X613" s="181">
        <f t="shared" si="154"/>
        <v>36.825850000000003</v>
      </c>
      <c r="Y613" s="174">
        <v>107127.17</v>
      </c>
      <c r="Z613" s="181">
        <f t="shared" si="155"/>
        <v>178.54528333333334</v>
      </c>
      <c r="AA613" s="174">
        <v>0.14348367458974229</v>
      </c>
      <c r="AB613" s="174">
        <v>16.357400274832241</v>
      </c>
      <c r="AC613" s="174">
        <v>42.005002092373019</v>
      </c>
      <c r="AD613" s="174">
        <v>4.9216272585190106</v>
      </c>
      <c r="AE613" s="174">
        <v>32.304391126919533</v>
      </c>
      <c r="AF613">
        <v>0</v>
      </c>
      <c r="AG613" s="106">
        <v>4.2680955727664607</v>
      </c>
      <c r="AH613" s="106">
        <v>0</v>
      </c>
      <c r="AI613" s="106">
        <v>100</v>
      </c>
      <c r="AJ613">
        <v>83.79</v>
      </c>
      <c r="AK613">
        <v>37.08</v>
      </c>
      <c r="AL613">
        <v>57.68</v>
      </c>
      <c r="AM613">
        <v>178.55</v>
      </c>
      <c r="AN613" t="s">
        <v>1065</v>
      </c>
      <c r="AO613">
        <v>23.601600000000001</v>
      </c>
      <c r="AP613">
        <v>8.33</v>
      </c>
      <c r="AQ613">
        <v>12.806699999999999</v>
      </c>
      <c r="AR613" t="s">
        <v>1072</v>
      </c>
      <c r="AS613" t="s">
        <v>1073</v>
      </c>
      <c r="AT613" t="s">
        <v>1075</v>
      </c>
      <c r="AU613" t="s">
        <v>1078</v>
      </c>
      <c r="AV613" t="s">
        <v>1082</v>
      </c>
      <c r="AW613" t="s">
        <v>1084</v>
      </c>
      <c r="AX613" s="65">
        <f t="shared" si="168"/>
        <v>1391.07</v>
      </c>
      <c r="AY613" s="65">
        <v>2862.47</v>
      </c>
      <c r="AZ613" s="106">
        <v>893.24426291834641</v>
      </c>
      <c r="BA613" s="65">
        <f t="shared" si="156"/>
        <v>5146.784262918346</v>
      </c>
      <c r="BB613" s="65">
        <f t="shared" si="157"/>
        <v>21202.265737081656</v>
      </c>
      <c r="BC613" s="65">
        <f t="shared" si="158"/>
        <v>153.71</v>
      </c>
      <c r="BD613" s="65">
        <f t="shared" si="159"/>
        <v>48880.1</v>
      </c>
      <c r="BE613" s="65">
        <f t="shared" si="160"/>
        <v>31744.309999999998</v>
      </c>
      <c r="BF613" s="65">
        <f t="shared" si="161"/>
        <v>101980.38573708165</v>
      </c>
      <c r="BG613" s="66">
        <f t="shared" si="162"/>
        <v>735.25489470262085</v>
      </c>
      <c r="BH613" s="66">
        <f t="shared" si="163"/>
        <v>36.555630581175272</v>
      </c>
      <c r="BI613" s="66">
        <f t="shared" si="164"/>
        <v>0.25618333333333337</v>
      </c>
      <c r="BJ613" s="66">
        <f t="shared" si="165"/>
        <v>84.276034482758618</v>
      </c>
      <c r="BK613" s="66">
        <f t="shared" si="166"/>
        <v>54.731568965517241</v>
      </c>
      <c r="BL613" s="66">
        <f t="shared" si="167"/>
        <v>175.82825127083044</v>
      </c>
      <c r="BM613" s="207">
        <f t="shared" si="169"/>
        <v>39879.18</v>
      </c>
    </row>
    <row r="614" spans="1:65" x14ac:dyDescent="0.35">
      <c r="A614" s="1">
        <v>803</v>
      </c>
      <c r="B614">
        <v>75</v>
      </c>
      <c r="C614" t="s">
        <v>37</v>
      </c>
      <c r="D614" t="s">
        <v>1827</v>
      </c>
      <c r="E614" s="6" t="s">
        <v>1109</v>
      </c>
      <c r="F614" s="7" t="s">
        <v>1110</v>
      </c>
      <c r="G614" s="6">
        <v>-15.37</v>
      </c>
      <c r="H614" s="6">
        <v>-48.78</v>
      </c>
      <c r="I614" s="6">
        <v>770</v>
      </c>
      <c r="J614" s="117">
        <v>31081.371963744201</v>
      </c>
      <c r="K614" t="s">
        <v>1166</v>
      </c>
      <c r="L614" t="s">
        <v>1062</v>
      </c>
      <c r="M614">
        <v>600</v>
      </c>
      <c r="N614">
        <v>600</v>
      </c>
      <c r="O614">
        <v>5.39</v>
      </c>
      <c r="P614">
        <v>23040.91</v>
      </c>
      <c r="Q614">
        <v>44998.77</v>
      </c>
      <c r="R614">
        <v>5266.4</v>
      </c>
      <c r="S614">
        <v>34606.78</v>
      </c>
      <c r="T614">
        <v>0</v>
      </c>
      <c r="U614">
        <v>4572.29</v>
      </c>
      <c r="V614">
        <v>0</v>
      </c>
      <c r="W614" s="181">
        <f t="shared" si="153"/>
        <v>27613.200000000001</v>
      </c>
      <c r="X614" s="181">
        <f t="shared" si="154"/>
        <v>46.021999999999998</v>
      </c>
      <c r="Y614" s="174">
        <v>112490.54</v>
      </c>
      <c r="Z614" s="181">
        <f t="shared" si="155"/>
        <v>187.48423333333332</v>
      </c>
      <c r="AA614" s="174">
        <v>4.7915140242015021E-3</v>
      </c>
      <c r="AB614" s="174">
        <v>20.482531242182681</v>
      </c>
      <c r="AC614" s="174">
        <v>40.002270413138739</v>
      </c>
      <c r="AD614" s="174">
        <v>4.6816381181919828</v>
      </c>
      <c r="AE614" s="174">
        <v>30.764169147023381</v>
      </c>
      <c r="AF614">
        <v>0</v>
      </c>
      <c r="AG614" s="106">
        <v>4.0645995654390141</v>
      </c>
      <c r="AH614" s="106">
        <v>0</v>
      </c>
      <c r="AI614" s="106">
        <v>100</v>
      </c>
      <c r="AJ614">
        <v>83.78</v>
      </c>
      <c r="AK614">
        <v>46.03</v>
      </c>
      <c r="AL614">
        <v>57.68</v>
      </c>
      <c r="AM614">
        <v>187.48</v>
      </c>
      <c r="AN614" t="s">
        <v>1066</v>
      </c>
      <c r="AO614">
        <v>23.601600000000001</v>
      </c>
      <c r="AP614">
        <v>8.33</v>
      </c>
      <c r="AQ614">
        <v>12.806699999999999</v>
      </c>
      <c r="AR614" t="s">
        <v>1072</v>
      </c>
      <c r="AS614" t="s">
        <v>1073</v>
      </c>
      <c r="AT614" t="s">
        <v>1075</v>
      </c>
      <c r="AU614" t="s">
        <v>1078</v>
      </c>
      <c r="AV614" t="s">
        <v>1082</v>
      </c>
      <c r="AW614" t="s">
        <v>1084</v>
      </c>
      <c r="AX614" s="65">
        <f t="shared" si="168"/>
        <v>1391.07</v>
      </c>
      <c r="AY614" s="65">
        <v>2862.47</v>
      </c>
      <c r="AZ614" s="106">
        <v>1188.9947073940214</v>
      </c>
      <c r="BA614" s="65">
        <f t="shared" si="156"/>
        <v>5442.5347073940211</v>
      </c>
      <c r="BB614" s="65">
        <f t="shared" si="157"/>
        <v>26424.205292605981</v>
      </c>
      <c r="BC614" s="65">
        <f t="shared" si="158"/>
        <v>5.39</v>
      </c>
      <c r="BD614" s="65">
        <f t="shared" si="159"/>
        <v>48874.1</v>
      </c>
      <c r="BE614" s="65">
        <f t="shared" si="160"/>
        <v>31744.309999999998</v>
      </c>
      <c r="BF614" s="65">
        <f t="shared" si="161"/>
        <v>107048.00529260597</v>
      </c>
      <c r="BG614" s="66">
        <f t="shared" si="162"/>
        <v>777.5049581991459</v>
      </c>
      <c r="BH614" s="66">
        <f t="shared" si="163"/>
        <v>45.558974642424104</v>
      </c>
      <c r="BI614" s="66">
        <f t="shared" si="164"/>
        <v>8.9833333333333328E-3</v>
      </c>
      <c r="BJ614" s="66">
        <f t="shared" si="165"/>
        <v>84.265689655172409</v>
      </c>
      <c r="BK614" s="66">
        <f t="shared" si="166"/>
        <v>54.731568965517241</v>
      </c>
      <c r="BL614" s="66">
        <f t="shared" si="167"/>
        <v>184.56552636656201</v>
      </c>
      <c r="BM614" s="207">
        <f t="shared" si="169"/>
        <v>39873.18</v>
      </c>
    </row>
    <row r="615" spans="1:65" x14ac:dyDescent="0.35">
      <c r="A615" s="1">
        <v>804</v>
      </c>
      <c r="B615">
        <v>75</v>
      </c>
      <c r="C615" t="s">
        <v>37</v>
      </c>
      <c r="D615" t="s">
        <v>1828</v>
      </c>
      <c r="E615" s="6" t="s">
        <v>1111</v>
      </c>
      <c r="F615" s="7" t="s">
        <v>1112</v>
      </c>
      <c r="G615" s="6">
        <v>-22.86</v>
      </c>
      <c r="H615" s="6">
        <v>-43.41</v>
      </c>
      <c r="I615" s="6">
        <v>45</v>
      </c>
      <c r="J615" s="117">
        <v>45016.2336447989</v>
      </c>
      <c r="K615" t="s">
        <v>1166</v>
      </c>
      <c r="L615" t="s">
        <v>1062</v>
      </c>
      <c r="M615">
        <v>600</v>
      </c>
      <c r="N615">
        <v>600</v>
      </c>
      <c r="O615">
        <v>0</v>
      </c>
      <c r="P615">
        <v>22475.119999999999</v>
      </c>
      <c r="Q615">
        <v>44998.77</v>
      </c>
      <c r="R615">
        <v>5262.4</v>
      </c>
      <c r="S615">
        <v>34606.78</v>
      </c>
      <c r="T615">
        <v>0</v>
      </c>
      <c r="U615">
        <v>4572.29</v>
      </c>
      <c r="V615">
        <v>0</v>
      </c>
      <c r="W615" s="181">
        <f t="shared" si="153"/>
        <v>27047.41</v>
      </c>
      <c r="X615" s="181">
        <f t="shared" si="154"/>
        <v>45.079016666666668</v>
      </c>
      <c r="Y615" s="174">
        <v>111915.36</v>
      </c>
      <c r="Z615" s="181">
        <f t="shared" si="155"/>
        <v>186.5256</v>
      </c>
      <c r="AA615" s="174">
        <v>0</v>
      </c>
      <c r="AB615" s="174">
        <v>20.082247870176179</v>
      </c>
      <c r="AC615" s="174">
        <v>40.207858867629973</v>
      </c>
      <c r="AD615" s="174">
        <v>4.702124891525167</v>
      </c>
      <c r="AE615" s="174">
        <v>30.922279122365332</v>
      </c>
      <c r="AF615">
        <v>0</v>
      </c>
      <c r="AG615" s="106">
        <v>4.08548924830336</v>
      </c>
      <c r="AH615" s="106">
        <v>0</v>
      </c>
      <c r="AI615" s="106">
        <v>100</v>
      </c>
      <c r="AJ615">
        <v>83.77</v>
      </c>
      <c r="AK615">
        <v>45.08</v>
      </c>
      <c r="AL615">
        <v>57.68</v>
      </c>
      <c r="AM615">
        <v>186.53</v>
      </c>
      <c r="AN615" t="s">
        <v>1067</v>
      </c>
      <c r="AO615">
        <v>23.601600000000001</v>
      </c>
      <c r="AP615">
        <v>8.33</v>
      </c>
      <c r="AQ615">
        <v>12.806699999999999</v>
      </c>
      <c r="AR615" t="s">
        <v>1072</v>
      </c>
      <c r="AS615" t="s">
        <v>1073</v>
      </c>
      <c r="AT615" t="s">
        <v>1075</v>
      </c>
      <c r="AU615" t="s">
        <v>1078</v>
      </c>
      <c r="AV615" t="s">
        <v>1082</v>
      </c>
      <c r="AW615" t="s">
        <v>1084</v>
      </c>
      <c r="AX615" s="65">
        <f t="shared" si="168"/>
        <v>1391.07</v>
      </c>
      <c r="AY615" s="65">
        <v>2862.47</v>
      </c>
      <c r="AZ615" s="106">
        <v>1204.8340578308212</v>
      </c>
      <c r="BA615" s="65">
        <f t="shared" si="156"/>
        <v>5458.3740578308207</v>
      </c>
      <c r="BB615" s="65">
        <f t="shared" si="157"/>
        <v>25842.57594216918</v>
      </c>
      <c r="BC615" s="65">
        <f t="shared" si="158"/>
        <v>0</v>
      </c>
      <c r="BD615" s="65">
        <f t="shared" si="159"/>
        <v>48870.1</v>
      </c>
      <c r="BE615" s="65">
        <f t="shared" si="160"/>
        <v>31744.309999999998</v>
      </c>
      <c r="BF615" s="65">
        <f t="shared" si="161"/>
        <v>106456.98594216918</v>
      </c>
      <c r="BG615" s="66">
        <f t="shared" si="162"/>
        <v>779.76772254726006</v>
      </c>
      <c r="BH615" s="66">
        <f t="shared" si="163"/>
        <v>44.556165417533066</v>
      </c>
      <c r="BI615" s="66">
        <f t="shared" si="164"/>
        <v>0</v>
      </c>
      <c r="BJ615" s="66">
        <f t="shared" si="165"/>
        <v>84.258793103448269</v>
      </c>
      <c r="BK615" s="66">
        <f t="shared" si="166"/>
        <v>54.731568965517241</v>
      </c>
      <c r="BL615" s="66">
        <f t="shared" si="167"/>
        <v>183.54652748649858</v>
      </c>
      <c r="BM615" s="207">
        <f t="shared" si="169"/>
        <v>39869.18</v>
      </c>
    </row>
    <row r="616" spans="1:65" x14ac:dyDescent="0.35">
      <c r="A616" s="1">
        <v>805</v>
      </c>
      <c r="B616">
        <v>75</v>
      </c>
      <c r="C616" t="s">
        <v>37</v>
      </c>
      <c r="D616" t="s">
        <v>1829</v>
      </c>
      <c r="E616" s="6" t="s">
        <v>1113</v>
      </c>
      <c r="F616" s="7" t="s">
        <v>1114</v>
      </c>
      <c r="G616" s="6">
        <v>-20.32</v>
      </c>
      <c r="H616" s="6">
        <v>-40.340000000000003</v>
      </c>
      <c r="I616" s="6">
        <v>9</v>
      </c>
      <c r="J616" s="117">
        <v>54061.366139626101</v>
      </c>
      <c r="K616" t="s">
        <v>1166</v>
      </c>
      <c r="L616" t="s">
        <v>1062</v>
      </c>
      <c r="M616">
        <v>600</v>
      </c>
      <c r="N616">
        <v>600</v>
      </c>
      <c r="O616">
        <v>0</v>
      </c>
      <c r="P616">
        <v>24039.66</v>
      </c>
      <c r="Q616">
        <v>44998.77</v>
      </c>
      <c r="R616">
        <v>5264.2</v>
      </c>
      <c r="S616">
        <v>34606.78</v>
      </c>
      <c r="T616">
        <v>0</v>
      </c>
      <c r="U616">
        <v>4572.29</v>
      </c>
      <c r="V616">
        <v>0</v>
      </c>
      <c r="W616" s="181">
        <f t="shared" si="153"/>
        <v>28611.95</v>
      </c>
      <c r="X616" s="181">
        <f t="shared" si="154"/>
        <v>47.686583333333331</v>
      </c>
      <c r="Y616" s="174">
        <v>113481.7</v>
      </c>
      <c r="Z616" s="181">
        <f t="shared" si="155"/>
        <v>189.13616666666667</v>
      </c>
      <c r="AA616" s="174">
        <v>0</v>
      </c>
      <c r="AB616" s="174">
        <v>21.1837327075643</v>
      </c>
      <c r="AC616" s="174">
        <v>39.652886765002627</v>
      </c>
      <c r="AD616" s="174">
        <v>4.6388096054253678</v>
      </c>
      <c r="AE616" s="174">
        <v>30.49547195715256</v>
      </c>
      <c r="AF616">
        <v>0</v>
      </c>
      <c r="AG616" s="106">
        <v>4.0290989648551268</v>
      </c>
      <c r="AH616" s="106">
        <v>0</v>
      </c>
      <c r="AI616" s="106">
        <v>100</v>
      </c>
      <c r="AJ616">
        <v>83.77</v>
      </c>
      <c r="AK616">
        <v>47.69</v>
      </c>
      <c r="AL616">
        <v>57.68</v>
      </c>
      <c r="AM616">
        <v>189.14</v>
      </c>
      <c r="AN616" t="s">
        <v>1068</v>
      </c>
      <c r="AO616">
        <v>23.601600000000001</v>
      </c>
      <c r="AP616">
        <v>8.33</v>
      </c>
      <c r="AQ616">
        <v>12.806699999999999</v>
      </c>
      <c r="AR616" t="s">
        <v>1072</v>
      </c>
      <c r="AS616" t="s">
        <v>1073</v>
      </c>
      <c r="AT616" t="s">
        <v>1075</v>
      </c>
      <c r="AU616" t="s">
        <v>1078</v>
      </c>
      <c r="AV616" t="s">
        <v>1082</v>
      </c>
      <c r="AW616" t="s">
        <v>1084</v>
      </c>
      <c r="AX616" s="65">
        <f t="shared" si="168"/>
        <v>1391.07</v>
      </c>
      <c r="AY616" s="65">
        <v>2862.47</v>
      </c>
      <c r="AZ616" s="106">
        <v>1308.1121003945464</v>
      </c>
      <c r="BA616" s="65">
        <f t="shared" si="156"/>
        <v>5561.6521003945454</v>
      </c>
      <c r="BB616" s="65">
        <f t="shared" si="157"/>
        <v>27303.837899605453</v>
      </c>
      <c r="BC616" s="65">
        <f t="shared" si="158"/>
        <v>0</v>
      </c>
      <c r="BD616" s="65">
        <f t="shared" si="159"/>
        <v>48871.899999999994</v>
      </c>
      <c r="BE616" s="65">
        <f t="shared" si="160"/>
        <v>31744.309999999998</v>
      </c>
      <c r="BF616" s="65">
        <f t="shared" si="161"/>
        <v>107920.04789960544</v>
      </c>
      <c r="BG616" s="66">
        <f t="shared" si="162"/>
        <v>794.52172862779219</v>
      </c>
      <c r="BH616" s="66">
        <f t="shared" si="163"/>
        <v>47.075582585526639</v>
      </c>
      <c r="BI616" s="66">
        <f t="shared" si="164"/>
        <v>0</v>
      </c>
      <c r="BJ616" s="66">
        <f t="shared" si="165"/>
        <v>84.261896551724135</v>
      </c>
      <c r="BK616" s="66">
        <f t="shared" si="166"/>
        <v>54.731568965517241</v>
      </c>
      <c r="BL616" s="66">
        <f t="shared" si="167"/>
        <v>186.06904810276799</v>
      </c>
      <c r="BM616" s="207">
        <f t="shared" si="169"/>
        <v>39870.979999999996</v>
      </c>
    </row>
    <row r="617" spans="1:65" x14ac:dyDescent="0.35">
      <c r="A617" s="1">
        <v>806</v>
      </c>
      <c r="B617">
        <v>75</v>
      </c>
      <c r="C617" t="s">
        <v>37</v>
      </c>
      <c r="D617" t="s">
        <v>1830</v>
      </c>
      <c r="E617" s="6" t="s">
        <v>1115</v>
      </c>
      <c r="F617" s="7" t="s">
        <v>1116</v>
      </c>
      <c r="G617" s="6">
        <v>-8.0500000000000007</v>
      </c>
      <c r="H617" s="6">
        <v>-34.880000000000003</v>
      </c>
      <c r="I617" s="6">
        <v>10</v>
      </c>
      <c r="J617" s="117">
        <v>63550.072249703</v>
      </c>
      <c r="K617" t="s">
        <v>1166</v>
      </c>
      <c r="L617" t="s">
        <v>1062</v>
      </c>
      <c r="M617">
        <v>600</v>
      </c>
      <c r="N617">
        <v>600</v>
      </c>
      <c r="O617">
        <v>0</v>
      </c>
      <c r="P617">
        <v>27727.37</v>
      </c>
      <c r="Q617">
        <v>44998.77</v>
      </c>
      <c r="R617">
        <v>5250.2</v>
      </c>
      <c r="S617">
        <v>34606.78</v>
      </c>
      <c r="T617">
        <v>0</v>
      </c>
      <c r="U617">
        <v>4572.29</v>
      </c>
      <c r="V617">
        <v>0</v>
      </c>
      <c r="W617" s="181">
        <f t="shared" si="153"/>
        <v>32299.66</v>
      </c>
      <c r="X617" s="181">
        <f t="shared" si="154"/>
        <v>53.832766666666664</v>
      </c>
      <c r="Y617" s="174">
        <v>117155.41</v>
      </c>
      <c r="Z617" s="181">
        <f t="shared" si="155"/>
        <v>195.25901666666667</v>
      </c>
      <c r="AA617" s="174">
        <v>0</v>
      </c>
      <c r="AB617" s="174">
        <v>23.667169958263131</v>
      </c>
      <c r="AC617" s="174">
        <v>38.409468243933418</v>
      </c>
      <c r="AD617" s="174">
        <v>4.4813978287473022</v>
      </c>
      <c r="AE617" s="174">
        <v>29.539207792452771</v>
      </c>
      <c r="AF617">
        <v>0</v>
      </c>
      <c r="AG617" s="106">
        <v>3.902756176603368</v>
      </c>
      <c r="AH617" s="106">
        <v>0</v>
      </c>
      <c r="AI617" s="106">
        <v>100</v>
      </c>
      <c r="AJ617">
        <v>83.75</v>
      </c>
      <c r="AK617">
        <v>53.83</v>
      </c>
      <c r="AL617">
        <v>57.68</v>
      </c>
      <c r="AM617">
        <v>195.26</v>
      </c>
      <c r="AN617" t="s">
        <v>1069</v>
      </c>
      <c r="AO617">
        <v>23.601600000000001</v>
      </c>
      <c r="AP617">
        <v>8.33</v>
      </c>
      <c r="AQ617">
        <v>12.806699999999999</v>
      </c>
      <c r="AR617" t="s">
        <v>1072</v>
      </c>
      <c r="AS617" t="s">
        <v>1073</v>
      </c>
      <c r="AT617" t="s">
        <v>1075</v>
      </c>
      <c r="AU617" t="s">
        <v>1078</v>
      </c>
      <c r="AV617" t="s">
        <v>1082</v>
      </c>
      <c r="AW617" t="s">
        <v>1084</v>
      </c>
      <c r="AX617" s="65">
        <f t="shared" si="168"/>
        <v>1391.07</v>
      </c>
      <c r="AY617" s="65">
        <v>2862.47</v>
      </c>
      <c r="AZ617" s="106">
        <v>1486.1408930576963</v>
      </c>
      <c r="BA617" s="65">
        <f t="shared" si="156"/>
        <v>5739.6808930576954</v>
      </c>
      <c r="BB617" s="65">
        <f t="shared" si="157"/>
        <v>30813.519106942302</v>
      </c>
      <c r="BC617" s="65">
        <f t="shared" si="158"/>
        <v>0</v>
      </c>
      <c r="BD617" s="65">
        <f t="shared" si="159"/>
        <v>48857.899999999994</v>
      </c>
      <c r="BE617" s="65">
        <f t="shared" si="160"/>
        <v>31744.309999999998</v>
      </c>
      <c r="BF617" s="65">
        <f t="shared" si="161"/>
        <v>111415.72910694231</v>
      </c>
      <c r="BG617" s="66">
        <f t="shared" si="162"/>
        <v>819.95441329395646</v>
      </c>
      <c r="BH617" s="66">
        <f t="shared" si="163"/>
        <v>53.126757080935</v>
      </c>
      <c r="BI617" s="66">
        <f t="shared" si="164"/>
        <v>0</v>
      </c>
      <c r="BJ617" s="66">
        <f t="shared" si="165"/>
        <v>84.237758620689647</v>
      </c>
      <c r="BK617" s="66">
        <f t="shared" si="166"/>
        <v>54.731568965517241</v>
      </c>
      <c r="BL617" s="66">
        <f t="shared" si="167"/>
        <v>192.09608466714192</v>
      </c>
      <c r="BM617" s="207">
        <f t="shared" si="169"/>
        <v>39856.979999999996</v>
      </c>
    </row>
    <row r="618" spans="1:65" x14ac:dyDescent="0.35">
      <c r="A618" s="1">
        <v>807</v>
      </c>
      <c r="B618">
        <v>75</v>
      </c>
      <c r="C618" t="s">
        <v>37</v>
      </c>
      <c r="D618" t="s">
        <v>1831</v>
      </c>
      <c r="E618" s="6" t="s">
        <v>1117</v>
      </c>
      <c r="F618" s="7" t="s">
        <v>1118</v>
      </c>
      <c r="G618" s="6">
        <v>-3.8</v>
      </c>
      <c r="H618" s="6">
        <v>-38.53</v>
      </c>
      <c r="I618" s="6">
        <v>41</v>
      </c>
      <c r="J618" s="117">
        <v>71394.000753582499</v>
      </c>
      <c r="K618" t="s">
        <v>1166</v>
      </c>
      <c r="L618" t="s">
        <v>1062</v>
      </c>
      <c r="M618">
        <v>600</v>
      </c>
      <c r="N618">
        <v>600</v>
      </c>
      <c r="O618">
        <v>0</v>
      </c>
      <c r="P618">
        <v>25947.03</v>
      </c>
      <c r="Q618">
        <v>44998.77</v>
      </c>
      <c r="R618">
        <v>5255.2</v>
      </c>
      <c r="S618">
        <v>34606.78</v>
      </c>
      <c r="T618">
        <v>0</v>
      </c>
      <c r="U618">
        <v>4572.29</v>
      </c>
      <c r="V618">
        <v>0</v>
      </c>
      <c r="W618" s="181">
        <f t="shared" si="153"/>
        <v>30519.32</v>
      </c>
      <c r="X618" s="181">
        <f t="shared" si="154"/>
        <v>50.865533333333332</v>
      </c>
      <c r="Y618" s="174">
        <v>115380.07</v>
      </c>
      <c r="Z618" s="181">
        <f t="shared" si="155"/>
        <v>192.30011666666667</v>
      </c>
      <c r="AA618" s="174">
        <v>0</v>
      </c>
      <c r="AB618" s="174">
        <v>22.488311889566369</v>
      </c>
      <c r="AC618" s="174">
        <v>39.000470358528993</v>
      </c>
      <c r="AD618" s="174">
        <v>4.5546860909340747</v>
      </c>
      <c r="AE618" s="174">
        <v>29.99372421944275</v>
      </c>
      <c r="AF618">
        <v>0</v>
      </c>
      <c r="AG618" s="106">
        <v>3.9628074415278132</v>
      </c>
      <c r="AH618" s="106">
        <v>0</v>
      </c>
      <c r="AI618" s="106">
        <v>100</v>
      </c>
      <c r="AJ618">
        <v>83.76</v>
      </c>
      <c r="AK618">
        <v>50.87</v>
      </c>
      <c r="AL618">
        <v>57.68</v>
      </c>
      <c r="AM618">
        <v>192.3</v>
      </c>
      <c r="AN618" t="s">
        <v>1070</v>
      </c>
      <c r="AO618">
        <v>23.601600000000001</v>
      </c>
      <c r="AP618">
        <v>8.33</v>
      </c>
      <c r="AQ618">
        <v>12.806699999999999</v>
      </c>
      <c r="AR618" t="s">
        <v>1072</v>
      </c>
      <c r="AS618" t="s">
        <v>1073</v>
      </c>
      <c r="AT618" t="s">
        <v>1075</v>
      </c>
      <c r="AU618" t="s">
        <v>1078</v>
      </c>
      <c r="AV618" t="s">
        <v>1082</v>
      </c>
      <c r="AW618" t="s">
        <v>1084</v>
      </c>
      <c r="AX618" s="65">
        <f t="shared" si="168"/>
        <v>1391.07</v>
      </c>
      <c r="AY618" s="65">
        <v>2862.47</v>
      </c>
      <c r="AZ618" s="106">
        <v>1402.9790735099186</v>
      </c>
      <c r="BA618" s="65">
        <f t="shared" si="156"/>
        <v>5656.5190735099186</v>
      </c>
      <c r="BB618" s="65">
        <f t="shared" si="157"/>
        <v>29116.34092649008</v>
      </c>
      <c r="BC618" s="65">
        <f t="shared" si="158"/>
        <v>0</v>
      </c>
      <c r="BD618" s="65">
        <f t="shared" si="159"/>
        <v>48862.899999999994</v>
      </c>
      <c r="BE618" s="65">
        <f t="shared" si="160"/>
        <v>31744.309999999998</v>
      </c>
      <c r="BF618" s="65">
        <f t="shared" si="161"/>
        <v>109723.55092649009</v>
      </c>
      <c r="BG618" s="66">
        <f t="shared" si="162"/>
        <v>808.07415335855978</v>
      </c>
      <c r="BH618" s="66">
        <f t="shared" si="163"/>
        <v>50.200587804293242</v>
      </c>
      <c r="BI618" s="66">
        <f t="shared" si="164"/>
        <v>0</v>
      </c>
      <c r="BJ618" s="66">
        <f t="shared" si="165"/>
        <v>84.246379310344821</v>
      </c>
      <c r="BK618" s="66">
        <f t="shared" si="166"/>
        <v>54.731568965517241</v>
      </c>
      <c r="BL618" s="66">
        <f t="shared" si="167"/>
        <v>189.17853608015534</v>
      </c>
      <c r="BM618" s="207">
        <f t="shared" si="169"/>
        <v>39861.979999999996</v>
      </c>
    </row>
    <row r="619" spans="1:65" x14ac:dyDescent="0.35">
      <c r="A619" s="1">
        <v>808</v>
      </c>
      <c r="B619">
        <v>76</v>
      </c>
      <c r="C619" t="s">
        <v>37</v>
      </c>
      <c r="D619" t="s">
        <v>1832</v>
      </c>
      <c r="E619" s="6" t="s">
        <v>1104</v>
      </c>
      <c r="F619" s="7" t="s">
        <v>1105</v>
      </c>
      <c r="G619" s="6">
        <v>-22.74</v>
      </c>
      <c r="H619" s="6">
        <v>-45.59</v>
      </c>
      <c r="I619" s="6">
        <v>1642</v>
      </c>
      <c r="J619" s="8">
        <v>3495.45982983364</v>
      </c>
      <c r="K619" t="s">
        <v>1166</v>
      </c>
      <c r="L619" t="s">
        <v>1062</v>
      </c>
      <c r="M619">
        <v>600</v>
      </c>
      <c r="N619">
        <v>600</v>
      </c>
      <c r="O619">
        <v>561.74</v>
      </c>
      <c r="P619">
        <v>11041.94</v>
      </c>
      <c r="Q619">
        <v>44998.77</v>
      </c>
      <c r="R619">
        <v>5265.2</v>
      </c>
      <c r="S619">
        <v>34606.78</v>
      </c>
      <c r="T619">
        <v>0</v>
      </c>
      <c r="U619">
        <v>4744.55</v>
      </c>
      <c r="V619">
        <v>0</v>
      </c>
      <c r="W619" s="181">
        <f t="shared" si="153"/>
        <v>15786.490000000002</v>
      </c>
      <c r="X619" s="181">
        <f t="shared" si="154"/>
        <v>26.310816666666668</v>
      </c>
      <c r="Y619" s="174">
        <v>101218.98</v>
      </c>
      <c r="Z619" s="181">
        <f t="shared" si="155"/>
        <v>168.69829999999999</v>
      </c>
      <c r="AA619" s="174">
        <v>0.55497496615753295</v>
      </c>
      <c r="AB619" s="174">
        <v>10.90896193579505</v>
      </c>
      <c r="AC619" s="174">
        <v>44.456849891196292</v>
      </c>
      <c r="AD619" s="174">
        <v>5.2017912055624356</v>
      </c>
      <c r="AE619" s="174">
        <v>34.190010608682293</v>
      </c>
      <c r="AF619">
        <v>0</v>
      </c>
      <c r="AG619" s="106">
        <v>4.6874113926064069</v>
      </c>
      <c r="AH619" s="106">
        <v>0</v>
      </c>
      <c r="AI619" s="106">
        <v>100</v>
      </c>
      <c r="AJ619">
        <v>83.77</v>
      </c>
      <c r="AK619">
        <v>27.25</v>
      </c>
      <c r="AL619">
        <v>57.68</v>
      </c>
      <c r="AM619">
        <v>168.7</v>
      </c>
      <c r="AN619" t="s">
        <v>1063</v>
      </c>
      <c r="AO619">
        <v>23.601600000000001</v>
      </c>
      <c r="AP619">
        <v>8.33</v>
      </c>
      <c r="AQ619">
        <v>12.806699999999999</v>
      </c>
      <c r="AR619" t="s">
        <v>1072</v>
      </c>
      <c r="AS619" t="s">
        <v>1073</v>
      </c>
      <c r="AT619" t="s">
        <v>1075</v>
      </c>
      <c r="AU619" t="s">
        <v>1078</v>
      </c>
      <c r="AV619" t="s">
        <v>1080</v>
      </c>
      <c r="AW619" t="s">
        <v>1083</v>
      </c>
      <c r="AX619" s="65">
        <f t="shared" si="168"/>
        <v>1391.07</v>
      </c>
      <c r="AY619" s="65">
        <v>2862.47</v>
      </c>
      <c r="AZ619" s="106">
        <v>591.1954591905353</v>
      </c>
      <c r="BA619" s="65">
        <f t="shared" si="156"/>
        <v>4844.735459190535</v>
      </c>
      <c r="BB619" s="65">
        <f t="shared" si="157"/>
        <v>15195.294540809466</v>
      </c>
      <c r="BC619" s="65">
        <f t="shared" si="158"/>
        <v>561.74</v>
      </c>
      <c r="BD619" s="65">
        <f t="shared" si="159"/>
        <v>48872.899999999994</v>
      </c>
      <c r="BE619" s="65">
        <f t="shared" si="160"/>
        <v>31744.309999999998</v>
      </c>
      <c r="BF619" s="65">
        <f t="shared" si="161"/>
        <v>96374.244540809465</v>
      </c>
      <c r="BG619" s="66">
        <f t="shared" si="162"/>
        <v>692.10506559864791</v>
      </c>
      <c r="BH619" s="66">
        <f t="shared" si="163"/>
        <v>26.198783691050803</v>
      </c>
      <c r="BI619" s="66">
        <f t="shared" si="164"/>
        <v>0.93623333333333336</v>
      </c>
      <c r="BJ619" s="66">
        <f t="shared" si="165"/>
        <v>84.263620689655156</v>
      </c>
      <c r="BK619" s="66">
        <f t="shared" si="166"/>
        <v>54.731568965517241</v>
      </c>
      <c r="BL619" s="66">
        <f t="shared" si="167"/>
        <v>166.16249058760252</v>
      </c>
      <c r="BM619" s="207">
        <f t="shared" si="169"/>
        <v>39871.979999999996</v>
      </c>
    </row>
    <row r="620" spans="1:65" x14ac:dyDescent="0.35">
      <c r="A620" s="1">
        <v>809</v>
      </c>
      <c r="B620">
        <v>76</v>
      </c>
      <c r="C620" t="s">
        <v>37</v>
      </c>
      <c r="D620" t="s">
        <v>1833</v>
      </c>
      <c r="E620" s="6" t="s">
        <v>1104</v>
      </c>
      <c r="F620" s="7" t="s">
        <v>1106</v>
      </c>
      <c r="G620" s="6">
        <v>-23.85</v>
      </c>
      <c r="H620" s="6">
        <v>-46.64</v>
      </c>
      <c r="I620" s="6">
        <v>792</v>
      </c>
      <c r="J620" s="8">
        <v>14172.2970393051</v>
      </c>
      <c r="K620" t="s">
        <v>1166</v>
      </c>
      <c r="L620" t="s">
        <v>1062</v>
      </c>
      <c r="M620">
        <v>600</v>
      </c>
      <c r="N620">
        <v>600</v>
      </c>
      <c r="O620">
        <v>165.12</v>
      </c>
      <c r="P620">
        <v>15167.7</v>
      </c>
      <c r="Q620">
        <v>44998.77</v>
      </c>
      <c r="R620">
        <v>5266.4</v>
      </c>
      <c r="S620">
        <v>34606.78</v>
      </c>
      <c r="T620">
        <v>0</v>
      </c>
      <c r="U620">
        <v>4744.55</v>
      </c>
      <c r="V620">
        <v>0</v>
      </c>
      <c r="W620" s="181">
        <f t="shared" si="153"/>
        <v>19912.25</v>
      </c>
      <c r="X620" s="181">
        <f t="shared" si="154"/>
        <v>33.187083333333334</v>
      </c>
      <c r="Y620" s="174">
        <v>104949.32</v>
      </c>
      <c r="Z620" s="181">
        <f t="shared" si="155"/>
        <v>174.91553333333334</v>
      </c>
      <c r="AA620" s="174">
        <v>0.1573330822915289</v>
      </c>
      <c r="AB620" s="174">
        <v>14.452404265220579</v>
      </c>
      <c r="AC620" s="174">
        <v>42.876666566300763</v>
      </c>
      <c r="AD620" s="174">
        <v>5.0180410887845666</v>
      </c>
      <c r="AE620" s="174">
        <v>32.974753909791893</v>
      </c>
      <c r="AF620">
        <v>0</v>
      </c>
      <c r="AG620" s="106">
        <v>4.5208010876106677</v>
      </c>
      <c r="AH620" s="106">
        <v>0</v>
      </c>
      <c r="AI620" s="106">
        <v>100</v>
      </c>
      <c r="AJ620">
        <v>83.78</v>
      </c>
      <c r="AK620">
        <v>33.46</v>
      </c>
      <c r="AL620">
        <v>57.68</v>
      </c>
      <c r="AM620">
        <v>174.92</v>
      </c>
      <c r="AN620" t="s">
        <v>1064</v>
      </c>
      <c r="AO620">
        <v>23.601600000000001</v>
      </c>
      <c r="AP620">
        <v>8.33</v>
      </c>
      <c r="AQ620">
        <v>12.806699999999999</v>
      </c>
      <c r="AR620" t="s">
        <v>1072</v>
      </c>
      <c r="AS620" t="s">
        <v>1073</v>
      </c>
      <c r="AT620" t="s">
        <v>1075</v>
      </c>
      <c r="AU620" t="s">
        <v>1078</v>
      </c>
      <c r="AV620" t="s">
        <v>1080</v>
      </c>
      <c r="AW620" t="s">
        <v>1083</v>
      </c>
      <c r="AX620" s="65">
        <f t="shared" si="168"/>
        <v>1391.07</v>
      </c>
      <c r="AY620" s="65">
        <v>2862.47</v>
      </c>
      <c r="AZ620" s="106">
        <v>810.22070258494637</v>
      </c>
      <c r="BA620" s="65">
        <f t="shared" si="156"/>
        <v>5063.7607025849466</v>
      </c>
      <c r="BB620" s="65">
        <f t="shared" si="157"/>
        <v>19102.029297415054</v>
      </c>
      <c r="BC620" s="65">
        <f t="shared" si="158"/>
        <v>165.12</v>
      </c>
      <c r="BD620" s="65">
        <f t="shared" si="159"/>
        <v>48874.1</v>
      </c>
      <c r="BE620" s="65">
        <f t="shared" si="160"/>
        <v>31744.309999999998</v>
      </c>
      <c r="BF620" s="65">
        <f t="shared" si="161"/>
        <v>99885.559297415064</v>
      </c>
      <c r="BG620" s="66">
        <f t="shared" si="162"/>
        <v>723.39438608356375</v>
      </c>
      <c r="BH620" s="66">
        <f t="shared" si="163"/>
        <v>32.934533271405265</v>
      </c>
      <c r="BI620" s="66">
        <f t="shared" si="164"/>
        <v>0.2752</v>
      </c>
      <c r="BJ620" s="66">
        <f t="shared" si="165"/>
        <v>84.265689655172409</v>
      </c>
      <c r="BK620" s="66">
        <f t="shared" si="166"/>
        <v>54.731568965517241</v>
      </c>
      <c r="BL620" s="66">
        <f t="shared" si="167"/>
        <v>172.21648154726736</v>
      </c>
      <c r="BM620" s="207">
        <f t="shared" si="169"/>
        <v>39873.18</v>
      </c>
    </row>
    <row r="621" spans="1:65" x14ac:dyDescent="0.35">
      <c r="A621" s="1">
        <v>810</v>
      </c>
      <c r="B621">
        <v>76</v>
      </c>
      <c r="C621" t="s">
        <v>37</v>
      </c>
      <c r="D621" t="s">
        <v>1834</v>
      </c>
      <c r="E621" s="6" t="s">
        <v>1107</v>
      </c>
      <c r="F621" s="7" t="s">
        <v>1108</v>
      </c>
      <c r="G621" s="6">
        <v>-30.03</v>
      </c>
      <c r="H621" s="6">
        <v>-51.23</v>
      </c>
      <c r="I621" s="6">
        <v>47</v>
      </c>
      <c r="J621" s="8">
        <v>23954.0527728093</v>
      </c>
      <c r="K621" t="s">
        <v>1166</v>
      </c>
      <c r="L621" t="s">
        <v>1062</v>
      </c>
      <c r="M621">
        <v>600</v>
      </c>
      <c r="N621">
        <v>600</v>
      </c>
      <c r="O621">
        <v>283.41000000000003</v>
      </c>
      <c r="P621">
        <v>17640.78</v>
      </c>
      <c r="Q621">
        <v>44998.77</v>
      </c>
      <c r="R621">
        <v>5272.4</v>
      </c>
      <c r="S621">
        <v>34606.78</v>
      </c>
      <c r="T621">
        <v>0</v>
      </c>
      <c r="U621">
        <v>4744.55</v>
      </c>
      <c r="V621">
        <v>0</v>
      </c>
      <c r="W621" s="181">
        <f t="shared" si="153"/>
        <v>22385.329999999998</v>
      </c>
      <c r="X621" s="181">
        <f t="shared" si="154"/>
        <v>37.308883333333327</v>
      </c>
      <c r="Y621" s="174">
        <v>107546.68</v>
      </c>
      <c r="Z621" s="181">
        <f t="shared" si="155"/>
        <v>179.24446666666665</v>
      </c>
      <c r="AA621" s="174">
        <v>0.26352277913181521</v>
      </c>
      <c r="AB621" s="174">
        <v>16.40290523147716</v>
      </c>
      <c r="AC621" s="174">
        <v>41.841152139703432</v>
      </c>
      <c r="AD621" s="174">
        <v>4.9024293450992626</v>
      </c>
      <c r="AE621" s="174">
        <v>32.178380587852637</v>
      </c>
      <c r="AF621">
        <v>0</v>
      </c>
      <c r="AG621" s="106">
        <v>4.411619215023654</v>
      </c>
      <c r="AH621" s="106">
        <v>0</v>
      </c>
      <c r="AI621" s="106">
        <v>100</v>
      </c>
      <c r="AJ621">
        <v>83.79</v>
      </c>
      <c r="AK621">
        <v>37.78</v>
      </c>
      <c r="AL621">
        <v>57.68</v>
      </c>
      <c r="AM621">
        <v>179.24</v>
      </c>
      <c r="AN621" t="s">
        <v>1065</v>
      </c>
      <c r="AO621">
        <v>23.601600000000001</v>
      </c>
      <c r="AP621">
        <v>8.33</v>
      </c>
      <c r="AQ621">
        <v>12.806699999999999</v>
      </c>
      <c r="AR621" t="s">
        <v>1072</v>
      </c>
      <c r="AS621" t="s">
        <v>1073</v>
      </c>
      <c r="AT621" t="s">
        <v>1075</v>
      </c>
      <c r="AU621" t="s">
        <v>1078</v>
      </c>
      <c r="AV621" t="s">
        <v>1080</v>
      </c>
      <c r="AW621" t="s">
        <v>1083</v>
      </c>
      <c r="AX621" s="65">
        <f t="shared" si="168"/>
        <v>1391.07</v>
      </c>
      <c r="AY621" s="65">
        <v>2862.47</v>
      </c>
      <c r="AZ621" s="106">
        <v>934.10462360284919</v>
      </c>
      <c r="BA621" s="65">
        <f t="shared" si="156"/>
        <v>5187.6446236028496</v>
      </c>
      <c r="BB621" s="65">
        <f t="shared" si="157"/>
        <v>21451.225376397149</v>
      </c>
      <c r="BC621" s="65">
        <f t="shared" si="158"/>
        <v>283.41000000000003</v>
      </c>
      <c r="BD621" s="65">
        <f t="shared" si="159"/>
        <v>48880.1</v>
      </c>
      <c r="BE621" s="65">
        <f t="shared" si="160"/>
        <v>31744.309999999998</v>
      </c>
      <c r="BF621" s="65">
        <f t="shared" si="161"/>
        <v>102359.03537639714</v>
      </c>
      <c r="BG621" s="66">
        <f t="shared" si="162"/>
        <v>741.0920890861214</v>
      </c>
      <c r="BH621" s="66">
        <f t="shared" si="163"/>
        <v>36.984871338615775</v>
      </c>
      <c r="BI621" s="66">
        <f t="shared" si="164"/>
        <v>0.47235000000000005</v>
      </c>
      <c r="BJ621" s="66">
        <f t="shared" si="165"/>
        <v>84.276034482758618</v>
      </c>
      <c r="BK621" s="66">
        <f t="shared" si="166"/>
        <v>54.731568965517241</v>
      </c>
      <c r="BL621" s="66">
        <f t="shared" si="167"/>
        <v>176.48109547654678</v>
      </c>
      <c r="BM621" s="207">
        <f t="shared" si="169"/>
        <v>39879.18</v>
      </c>
    </row>
    <row r="622" spans="1:65" x14ac:dyDescent="0.35">
      <c r="A622" s="1">
        <v>811</v>
      </c>
      <c r="B622">
        <v>76</v>
      </c>
      <c r="C622" t="s">
        <v>37</v>
      </c>
      <c r="D622" t="s">
        <v>1835</v>
      </c>
      <c r="E622" s="6" t="s">
        <v>1109</v>
      </c>
      <c r="F622" s="7" t="s">
        <v>1110</v>
      </c>
      <c r="G622" s="6">
        <v>-15.37</v>
      </c>
      <c r="H622" s="6">
        <v>-48.78</v>
      </c>
      <c r="I622" s="6">
        <v>770</v>
      </c>
      <c r="J622" s="8">
        <v>31081.371963744201</v>
      </c>
      <c r="K622" t="s">
        <v>1166</v>
      </c>
      <c r="L622" t="s">
        <v>1062</v>
      </c>
      <c r="M622">
        <v>600</v>
      </c>
      <c r="N622">
        <v>600</v>
      </c>
      <c r="O622">
        <v>11.56</v>
      </c>
      <c r="P622">
        <v>24104.62</v>
      </c>
      <c r="Q622">
        <v>44998.77</v>
      </c>
      <c r="R622">
        <v>5266.4</v>
      </c>
      <c r="S622">
        <v>34606.78</v>
      </c>
      <c r="T622">
        <v>0</v>
      </c>
      <c r="U622">
        <v>4744.55</v>
      </c>
      <c r="V622">
        <v>0</v>
      </c>
      <c r="W622" s="181">
        <f t="shared" si="153"/>
        <v>28849.17</v>
      </c>
      <c r="X622" s="181">
        <f t="shared" si="154"/>
        <v>48.081949999999999</v>
      </c>
      <c r="Y622" s="174">
        <v>113732.68</v>
      </c>
      <c r="Z622" s="181">
        <f t="shared" si="155"/>
        <v>189.55446666666666</v>
      </c>
      <c r="AA622" s="174">
        <v>1.016418499942145E-2</v>
      </c>
      <c r="AB622" s="174">
        <v>21.194101818404349</v>
      </c>
      <c r="AC622" s="174">
        <v>39.565382614741857</v>
      </c>
      <c r="AD622" s="174">
        <v>4.6305072561378138</v>
      </c>
      <c r="AE622" s="174">
        <v>30.428175964902969</v>
      </c>
      <c r="AF622">
        <v>0</v>
      </c>
      <c r="AG622" s="106">
        <v>4.171668160813585</v>
      </c>
      <c r="AH622" s="106">
        <v>0</v>
      </c>
      <c r="AI622" s="106">
        <v>100</v>
      </c>
      <c r="AJ622">
        <v>83.78</v>
      </c>
      <c r="AK622">
        <v>48.1</v>
      </c>
      <c r="AL622">
        <v>57.68</v>
      </c>
      <c r="AM622">
        <v>189.55</v>
      </c>
      <c r="AN622" t="s">
        <v>1066</v>
      </c>
      <c r="AO622">
        <v>23.601600000000001</v>
      </c>
      <c r="AP622">
        <v>8.33</v>
      </c>
      <c r="AQ622">
        <v>12.806699999999999</v>
      </c>
      <c r="AR622" t="s">
        <v>1072</v>
      </c>
      <c r="AS622" t="s">
        <v>1073</v>
      </c>
      <c r="AT622" t="s">
        <v>1075</v>
      </c>
      <c r="AU622" t="s">
        <v>1078</v>
      </c>
      <c r="AV622" t="s">
        <v>1080</v>
      </c>
      <c r="AW622" t="s">
        <v>1083</v>
      </c>
      <c r="AX622" s="65">
        <f t="shared" si="168"/>
        <v>1391.07</v>
      </c>
      <c r="AY622" s="65">
        <v>2862.47</v>
      </c>
      <c r="AZ622" s="106">
        <v>1239.6483849058463</v>
      </c>
      <c r="BA622" s="65">
        <f t="shared" si="156"/>
        <v>5493.1883849058468</v>
      </c>
      <c r="BB622" s="65">
        <f t="shared" si="157"/>
        <v>27609.521615094152</v>
      </c>
      <c r="BC622" s="65">
        <f t="shared" si="158"/>
        <v>11.56</v>
      </c>
      <c r="BD622" s="65">
        <f t="shared" si="159"/>
        <v>48874.1</v>
      </c>
      <c r="BE622" s="65">
        <f t="shared" si="160"/>
        <v>31744.309999999998</v>
      </c>
      <c r="BF622" s="65">
        <f t="shared" si="161"/>
        <v>108239.49161509414</v>
      </c>
      <c r="BG622" s="66">
        <f t="shared" si="162"/>
        <v>784.74119784369236</v>
      </c>
      <c r="BH622" s="66">
        <f t="shared" si="163"/>
        <v>47.602623474300266</v>
      </c>
      <c r="BI622" s="66">
        <f t="shared" si="164"/>
        <v>1.9266666666666668E-2</v>
      </c>
      <c r="BJ622" s="66">
        <f t="shared" si="165"/>
        <v>84.265689655172409</v>
      </c>
      <c r="BK622" s="66">
        <f t="shared" si="166"/>
        <v>54.731568965517241</v>
      </c>
      <c r="BL622" s="66">
        <f t="shared" si="167"/>
        <v>186.61981312947265</v>
      </c>
      <c r="BM622" s="207">
        <f t="shared" si="169"/>
        <v>39873.18</v>
      </c>
    </row>
    <row r="623" spans="1:65" x14ac:dyDescent="0.35">
      <c r="A623" s="1">
        <v>812</v>
      </c>
      <c r="B623">
        <v>76</v>
      </c>
      <c r="C623" t="s">
        <v>37</v>
      </c>
      <c r="D623" t="s">
        <v>1836</v>
      </c>
      <c r="E623" s="6" t="s">
        <v>1111</v>
      </c>
      <c r="F623" s="7" t="s">
        <v>1112</v>
      </c>
      <c r="G623" s="6">
        <v>-22.86</v>
      </c>
      <c r="H623" s="6">
        <v>-43.41</v>
      </c>
      <c r="I623" s="6">
        <v>45</v>
      </c>
      <c r="J623" s="8">
        <v>45016.2336447989</v>
      </c>
      <c r="K623" t="s">
        <v>1166</v>
      </c>
      <c r="L623" t="s">
        <v>1062</v>
      </c>
      <c r="M623">
        <v>600</v>
      </c>
      <c r="N623">
        <v>600</v>
      </c>
      <c r="O623">
        <v>0</v>
      </c>
      <c r="P623">
        <v>23843.66</v>
      </c>
      <c r="Q623">
        <v>44998.77</v>
      </c>
      <c r="R623">
        <v>5262.4</v>
      </c>
      <c r="S623">
        <v>34606.78</v>
      </c>
      <c r="T623">
        <v>0</v>
      </c>
      <c r="U623">
        <v>4744.55</v>
      </c>
      <c r="V623">
        <v>0</v>
      </c>
      <c r="W623" s="181">
        <f t="shared" si="153"/>
        <v>28588.21</v>
      </c>
      <c r="X623" s="181">
        <f t="shared" si="154"/>
        <v>47.647016666666666</v>
      </c>
      <c r="Y623" s="174">
        <v>113456.16</v>
      </c>
      <c r="Z623" s="181">
        <f t="shared" si="155"/>
        <v>189.09360000000001</v>
      </c>
      <c r="AA623" s="174">
        <v>0</v>
      </c>
      <c r="AB623" s="174">
        <v>21.015747404107451</v>
      </c>
      <c r="AC623" s="174">
        <v>39.66181298573828</v>
      </c>
      <c r="AD623" s="174">
        <v>4.638267327221369</v>
      </c>
      <c r="AE623" s="174">
        <v>30.50233676161788</v>
      </c>
      <c r="AF623">
        <v>0</v>
      </c>
      <c r="AG623" s="106">
        <v>4.1818355213150173</v>
      </c>
      <c r="AH623" s="106">
        <v>0</v>
      </c>
      <c r="AI623" s="106">
        <v>100</v>
      </c>
      <c r="AJ623">
        <v>83.77</v>
      </c>
      <c r="AK623">
        <v>47.65</v>
      </c>
      <c r="AL623">
        <v>57.68</v>
      </c>
      <c r="AM623">
        <v>189.09</v>
      </c>
      <c r="AN623" t="s">
        <v>1067</v>
      </c>
      <c r="AO623">
        <v>23.601600000000001</v>
      </c>
      <c r="AP623">
        <v>8.33</v>
      </c>
      <c r="AQ623">
        <v>12.806699999999999</v>
      </c>
      <c r="AR623" t="s">
        <v>1072</v>
      </c>
      <c r="AS623" t="s">
        <v>1073</v>
      </c>
      <c r="AT623" t="s">
        <v>1075</v>
      </c>
      <c r="AU623" t="s">
        <v>1078</v>
      </c>
      <c r="AV623" t="s">
        <v>1080</v>
      </c>
      <c r="AW623" t="s">
        <v>1083</v>
      </c>
      <c r="AX623" s="65">
        <f t="shared" si="168"/>
        <v>1391.07</v>
      </c>
      <c r="AY623" s="65">
        <v>2862.47</v>
      </c>
      <c r="AZ623" s="106">
        <v>1249.2881351853798</v>
      </c>
      <c r="BA623" s="65">
        <f t="shared" si="156"/>
        <v>5502.8281351853802</v>
      </c>
      <c r="BB623" s="65">
        <f t="shared" si="157"/>
        <v>27338.92186481462</v>
      </c>
      <c r="BC623" s="65">
        <f t="shared" si="158"/>
        <v>0</v>
      </c>
      <c r="BD623" s="65">
        <f t="shared" si="159"/>
        <v>48870.1</v>
      </c>
      <c r="BE623" s="65">
        <f t="shared" si="160"/>
        <v>31744.309999999998</v>
      </c>
      <c r="BF623" s="65">
        <f t="shared" si="161"/>
        <v>107953.33186481462</v>
      </c>
      <c r="BG623" s="66">
        <f t="shared" si="162"/>
        <v>786.11830502648286</v>
      </c>
      <c r="BH623" s="66">
        <f t="shared" si="163"/>
        <v>47.136072180714862</v>
      </c>
      <c r="BI623" s="66">
        <f t="shared" si="164"/>
        <v>0</v>
      </c>
      <c r="BJ623" s="66">
        <f t="shared" si="165"/>
        <v>84.258793103448269</v>
      </c>
      <c r="BK623" s="66">
        <f t="shared" si="166"/>
        <v>54.731568965517241</v>
      </c>
      <c r="BL623" s="66">
        <f t="shared" si="167"/>
        <v>186.12643424968039</v>
      </c>
      <c r="BM623" s="207">
        <f t="shared" si="169"/>
        <v>39869.18</v>
      </c>
    </row>
    <row r="624" spans="1:65" x14ac:dyDescent="0.35">
      <c r="A624" s="1">
        <v>813</v>
      </c>
      <c r="B624">
        <v>76</v>
      </c>
      <c r="C624" t="s">
        <v>37</v>
      </c>
      <c r="D624" t="s">
        <v>1837</v>
      </c>
      <c r="E624" s="6" t="s">
        <v>1113</v>
      </c>
      <c r="F624" s="7" t="s">
        <v>1114</v>
      </c>
      <c r="G624" s="6">
        <v>-20.32</v>
      </c>
      <c r="H624" s="6">
        <v>-40.340000000000003</v>
      </c>
      <c r="I624" s="6">
        <v>9</v>
      </c>
      <c r="J624" s="8">
        <v>54061.366139626101</v>
      </c>
      <c r="K624" t="s">
        <v>1166</v>
      </c>
      <c r="L624" t="s">
        <v>1062</v>
      </c>
      <c r="M624">
        <v>600</v>
      </c>
      <c r="N624">
        <v>600</v>
      </c>
      <c r="O624">
        <v>0</v>
      </c>
      <c r="P624">
        <v>26234.95</v>
      </c>
      <c r="Q624">
        <v>44998.77</v>
      </c>
      <c r="R624">
        <v>5264.2</v>
      </c>
      <c r="S624">
        <v>34606.78</v>
      </c>
      <c r="T624">
        <v>0</v>
      </c>
      <c r="U624">
        <v>4744.55</v>
      </c>
      <c r="V624">
        <v>0</v>
      </c>
      <c r="W624" s="181">
        <f t="shared" si="153"/>
        <v>30979.5</v>
      </c>
      <c r="X624" s="181">
        <f t="shared" si="154"/>
        <v>51.6325</v>
      </c>
      <c r="Y624" s="174">
        <v>115849.25</v>
      </c>
      <c r="Z624" s="181">
        <f t="shared" si="155"/>
        <v>193.08208333333334</v>
      </c>
      <c r="AA624" s="174">
        <v>0</v>
      </c>
      <c r="AB624" s="174">
        <v>22.645765941514512</v>
      </c>
      <c r="AC624" s="174">
        <v>38.842521639112903</v>
      </c>
      <c r="AD624" s="174">
        <v>4.5440087009626744</v>
      </c>
      <c r="AE624" s="174">
        <v>29.872252086224119</v>
      </c>
      <c r="AF624">
        <v>0</v>
      </c>
      <c r="AG624" s="106">
        <v>4.0954516321857932</v>
      </c>
      <c r="AH624" s="106">
        <v>0</v>
      </c>
      <c r="AI624" s="106">
        <v>100</v>
      </c>
      <c r="AJ624">
        <v>83.77</v>
      </c>
      <c r="AK624">
        <v>51.63</v>
      </c>
      <c r="AL624">
        <v>57.68</v>
      </c>
      <c r="AM624">
        <v>193.08</v>
      </c>
      <c r="AN624" t="s">
        <v>1068</v>
      </c>
      <c r="AO624">
        <v>23.601600000000001</v>
      </c>
      <c r="AP624">
        <v>8.33</v>
      </c>
      <c r="AQ624">
        <v>12.806699999999999</v>
      </c>
      <c r="AR624" t="s">
        <v>1072</v>
      </c>
      <c r="AS624" t="s">
        <v>1073</v>
      </c>
      <c r="AT624" t="s">
        <v>1075</v>
      </c>
      <c r="AU624" t="s">
        <v>1078</v>
      </c>
      <c r="AV624" t="s">
        <v>1080</v>
      </c>
      <c r="AW624" t="s">
        <v>1083</v>
      </c>
      <c r="AX624" s="65">
        <f t="shared" si="168"/>
        <v>1391.07</v>
      </c>
      <c r="AY624" s="65">
        <v>2862.47</v>
      </c>
      <c r="AZ624" s="106">
        <v>1347.070397663766</v>
      </c>
      <c r="BA624" s="65">
        <f t="shared" si="156"/>
        <v>5600.610397663766</v>
      </c>
      <c r="BB624" s="65">
        <f t="shared" si="157"/>
        <v>29632.429602336233</v>
      </c>
      <c r="BC624" s="65">
        <f t="shared" si="158"/>
        <v>0</v>
      </c>
      <c r="BD624" s="65">
        <f t="shared" si="159"/>
        <v>48871.899999999994</v>
      </c>
      <c r="BE624" s="65">
        <f t="shared" si="160"/>
        <v>31744.309999999998</v>
      </c>
      <c r="BF624" s="65">
        <f t="shared" si="161"/>
        <v>110248.63960233623</v>
      </c>
      <c r="BG624" s="66">
        <f t="shared" si="162"/>
        <v>800.08719966625233</v>
      </c>
      <c r="BH624" s="66">
        <f t="shared" si="163"/>
        <v>51.090395866096955</v>
      </c>
      <c r="BI624" s="66">
        <f t="shared" si="164"/>
        <v>0</v>
      </c>
      <c r="BJ624" s="66">
        <f t="shared" si="165"/>
        <v>84.261896551724135</v>
      </c>
      <c r="BK624" s="66">
        <f t="shared" si="166"/>
        <v>54.731568965517241</v>
      </c>
      <c r="BL624" s="66">
        <f t="shared" si="167"/>
        <v>190.08386138333833</v>
      </c>
      <c r="BM624" s="207">
        <f t="shared" si="169"/>
        <v>39870.979999999996</v>
      </c>
    </row>
    <row r="625" spans="1:65" x14ac:dyDescent="0.35">
      <c r="A625" s="1">
        <v>814</v>
      </c>
      <c r="B625">
        <v>76</v>
      </c>
      <c r="C625" t="s">
        <v>37</v>
      </c>
      <c r="D625" t="s">
        <v>1838</v>
      </c>
      <c r="E625" s="6" t="s">
        <v>1115</v>
      </c>
      <c r="F625" s="7" t="s">
        <v>1116</v>
      </c>
      <c r="G625" s="6">
        <v>-8.0500000000000007</v>
      </c>
      <c r="H625" s="6">
        <v>-34.880000000000003</v>
      </c>
      <c r="I625" s="6">
        <v>10</v>
      </c>
      <c r="J625" s="8">
        <v>63550.072249703</v>
      </c>
      <c r="K625" t="s">
        <v>1166</v>
      </c>
      <c r="L625" t="s">
        <v>1062</v>
      </c>
      <c r="M625">
        <v>600</v>
      </c>
      <c r="N625">
        <v>600</v>
      </c>
      <c r="O625">
        <v>0</v>
      </c>
      <c r="P625">
        <v>30621.279999999999</v>
      </c>
      <c r="Q625">
        <v>44998.77</v>
      </c>
      <c r="R625">
        <v>5250.2</v>
      </c>
      <c r="S625">
        <v>34606.78</v>
      </c>
      <c r="T625">
        <v>0</v>
      </c>
      <c r="U625">
        <v>4744.55</v>
      </c>
      <c r="V625">
        <v>0</v>
      </c>
      <c r="W625" s="181">
        <f t="shared" si="153"/>
        <v>35365.83</v>
      </c>
      <c r="X625" s="181">
        <f t="shared" si="154"/>
        <v>58.943049999999999</v>
      </c>
      <c r="Y625" s="174">
        <v>120221.58</v>
      </c>
      <c r="Z625" s="181">
        <f t="shared" si="155"/>
        <v>200.36930000000001</v>
      </c>
      <c r="AA625" s="174">
        <v>0</v>
      </c>
      <c r="AB625" s="174">
        <v>25.470701682676271</v>
      </c>
      <c r="AC625" s="174">
        <v>37.429860762102777</v>
      </c>
      <c r="AD625" s="174">
        <v>4.3671028113255526</v>
      </c>
      <c r="AE625" s="174">
        <v>28.785830297688651</v>
      </c>
      <c r="AF625">
        <v>0</v>
      </c>
      <c r="AG625" s="106">
        <v>3.9465044462067458</v>
      </c>
      <c r="AH625" s="106">
        <v>0</v>
      </c>
      <c r="AI625" s="106">
        <v>100</v>
      </c>
      <c r="AJ625">
        <v>83.75</v>
      </c>
      <c r="AK625">
        <v>58.94</v>
      </c>
      <c r="AL625">
        <v>57.68</v>
      </c>
      <c r="AM625">
        <v>200.37</v>
      </c>
      <c r="AN625" t="s">
        <v>1069</v>
      </c>
      <c r="AO625">
        <v>23.601600000000001</v>
      </c>
      <c r="AP625">
        <v>8.33</v>
      </c>
      <c r="AQ625">
        <v>12.806699999999999</v>
      </c>
      <c r="AR625" t="s">
        <v>1072</v>
      </c>
      <c r="AS625" t="s">
        <v>1073</v>
      </c>
      <c r="AT625" t="s">
        <v>1075</v>
      </c>
      <c r="AU625" t="s">
        <v>1078</v>
      </c>
      <c r="AV625" t="s">
        <v>1080</v>
      </c>
      <c r="AW625" t="s">
        <v>1083</v>
      </c>
      <c r="AX625" s="65">
        <f t="shared" si="168"/>
        <v>1391.07</v>
      </c>
      <c r="AY625" s="65">
        <v>2862.47</v>
      </c>
      <c r="AZ625" s="106">
        <v>1537.2948203273186</v>
      </c>
      <c r="BA625" s="65">
        <f t="shared" si="156"/>
        <v>5790.8348203273181</v>
      </c>
      <c r="BB625" s="65">
        <f t="shared" si="157"/>
        <v>33828.535179672683</v>
      </c>
      <c r="BC625" s="65">
        <f t="shared" si="158"/>
        <v>0</v>
      </c>
      <c r="BD625" s="65">
        <f t="shared" si="159"/>
        <v>48857.899999999994</v>
      </c>
      <c r="BE625" s="65">
        <f t="shared" si="160"/>
        <v>31744.309999999998</v>
      </c>
      <c r="BF625" s="65">
        <f t="shared" si="161"/>
        <v>114430.74517967268</v>
      </c>
      <c r="BG625" s="66">
        <f t="shared" si="162"/>
        <v>827.2621171896169</v>
      </c>
      <c r="BH625" s="66">
        <f t="shared" si="163"/>
        <v>58.325060654608073</v>
      </c>
      <c r="BI625" s="66">
        <f t="shared" si="164"/>
        <v>0</v>
      </c>
      <c r="BJ625" s="66">
        <f t="shared" si="165"/>
        <v>84.237758620689647</v>
      </c>
      <c r="BK625" s="66">
        <f t="shared" si="166"/>
        <v>54.731568965517241</v>
      </c>
      <c r="BL625" s="66">
        <f t="shared" si="167"/>
        <v>197.29438824081498</v>
      </c>
      <c r="BM625" s="207">
        <f t="shared" si="169"/>
        <v>39856.979999999996</v>
      </c>
    </row>
    <row r="626" spans="1:65" x14ac:dyDescent="0.35">
      <c r="A626" s="1">
        <v>815</v>
      </c>
      <c r="B626">
        <v>76</v>
      </c>
      <c r="C626" t="s">
        <v>37</v>
      </c>
      <c r="D626" t="s">
        <v>1839</v>
      </c>
      <c r="E626" s="6" t="s">
        <v>1117</v>
      </c>
      <c r="F626" s="7" t="s">
        <v>1118</v>
      </c>
      <c r="G626" s="6">
        <v>-3.8</v>
      </c>
      <c r="H626" s="6">
        <v>-38.53</v>
      </c>
      <c r="I626" s="6">
        <v>41</v>
      </c>
      <c r="J626" s="8">
        <v>71394.000753582499</v>
      </c>
      <c r="K626" t="s">
        <v>1166</v>
      </c>
      <c r="L626" t="s">
        <v>1062</v>
      </c>
      <c r="M626">
        <v>600</v>
      </c>
      <c r="N626">
        <v>600</v>
      </c>
      <c r="O626">
        <v>0</v>
      </c>
      <c r="P626">
        <v>29147.64</v>
      </c>
      <c r="Q626">
        <v>44998.77</v>
      </c>
      <c r="R626">
        <v>5255.2</v>
      </c>
      <c r="S626">
        <v>34606.78</v>
      </c>
      <c r="T626">
        <v>0</v>
      </c>
      <c r="U626">
        <v>4744.55</v>
      </c>
      <c r="V626">
        <v>0</v>
      </c>
      <c r="W626" s="181">
        <f t="shared" si="153"/>
        <v>33892.19</v>
      </c>
      <c r="X626" s="181">
        <f t="shared" si="154"/>
        <v>56.486983333333335</v>
      </c>
      <c r="Y626" s="174">
        <v>118752.94</v>
      </c>
      <c r="Z626" s="181">
        <f t="shared" si="155"/>
        <v>197.92156666666668</v>
      </c>
      <c r="AA626" s="174">
        <v>0</v>
      </c>
      <c r="AB626" s="174">
        <v>24.544773375716002</v>
      </c>
      <c r="AC626" s="174">
        <v>37.892762907596222</v>
      </c>
      <c r="AD626" s="174">
        <v>4.4253220172906884</v>
      </c>
      <c r="AE626" s="174">
        <v>29.1418300885856</v>
      </c>
      <c r="AF626">
        <v>0</v>
      </c>
      <c r="AG626" s="106">
        <v>3.9953116108114881</v>
      </c>
      <c r="AH626" s="106">
        <v>0</v>
      </c>
      <c r="AI626" s="106">
        <v>100</v>
      </c>
      <c r="AJ626">
        <v>83.76</v>
      </c>
      <c r="AK626">
        <v>56.49</v>
      </c>
      <c r="AL626">
        <v>57.68</v>
      </c>
      <c r="AM626">
        <v>197.92</v>
      </c>
      <c r="AN626" t="s">
        <v>1070</v>
      </c>
      <c r="AO626">
        <v>23.601600000000001</v>
      </c>
      <c r="AP626">
        <v>8.33</v>
      </c>
      <c r="AQ626">
        <v>12.806699999999999</v>
      </c>
      <c r="AR626" t="s">
        <v>1072</v>
      </c>
      <c r="AS626" t="s">
        <v>1073</v>
      </c>
      <c r="AT626" t="s">
        <v>1075</v>
      </c>
      <c r="AU626" t="s">
        <v>1078</v>
      </c>
      <c r="AV626" t="s">
        <v>1080</v>
      </c>
      <c r="AW626" t="s">
        <v>1083</v>
      </c>
      <c r="AX626" s="65">
        <f t="shared" si="168"/>
        <v>1391.07</v>
      </c>
      <c r="AY626" s="65">
        <v>2862.47</v>
      </c>
      <c r="AZ626" s="106">
        <v>1483.0910867792131</v>
      </c>
      <c r="BA626" s="65">
        <f t="shared" si="156"/>
        <v>5736.6310867792126</v>
      </c>
      <c r="BB626" s="65">
        <f t="shared" si="157"/>
        <v>32409.098913220791</v>
      </c>
      <c r="BC626" s="65">
        <f t="shared" si="158"/>
        <v>0</v>
      </c>
      <c r="BD626" s="65">
        <f t="shared" si="159"/>
        <v>48862.899999999994</v>
      </c>
      <c r="BE626" s="65">
        <f t="shared" si="160"/>
        <v>31744.309999999998</v>
      </c>
      <c r="BF626" s="65">
        <f t="shared" si="161"/>
        <v>113016.3089132208</v>
      </c>
      <c r="BG626" s="66">
        <f t="shared" si="162"/>
        <v>819.51872668274461</v>
      </c>
      <c r="BH626" s="66">
        <f t="shared" si="163"/>
        <v>55.877756746932398</v>
      </c>
      <c r="BI626" s="66">
        <f t="shared" si="164"/>
        <v>0</v>
      </c>
      <c r="BJ626" s="66">
        <f t="shared" si="165"/>
        <v>84.246379310344821</v>
      </c>
      <c r="BK626" s="66">
        <f t="shared" si="166"/>
        <v>54.731568965517241</v>
      </c>
      <c r="BL626" s="66">
        <f t="shared" si="167"/>
        <v>194.85570502279447</v>
      </c>
      <c r="BM626" s="207">
        <f t="shared" si="169"/>
        <v>39861.979999999996</v>
      </c>
    </row>
    <row r="627" spans="1:65" x14ac:dyDescent="0.35">
      <c r="A627" s="1">
        <v>816</v>
      </c>
      <c r="B627">
        <v>77</v>
      </c>
      <c r="C627" t="s">
        <v>37</v>
      </c>
      <c r="D627" t="s">
        <v>1840</v>
      </c>
      <c r="E627" s="6" t="s">
        <v>1104</v>
      </c>
      <c r="F627" s="7" t="s">
        <v>1105</v>
      </c>
      <c r="G627" s="6">
        <v>-22.74</v>
      </c>
      <c r="H627" s="6">
        <v>-45.59</v>
      </c>
      <c r="I627" s="6">
        <v>1642</v>
      </c>
      <c r="J627" s="8">
        <v>3495.45982983364</v>
      </c>
      <c r="K627" t="s">
        <v>1166</v>
      </c>
      <c r="L627" t="s">
        <v>1062</v>
      </c>
      <c r="M627">
        <v>600</v>
      </c>
      <c r="N627">
        <v>600</v>
      </c>
      <c r="O627">
        <v>337.5</v>
      </c>
      <c r="P627">
        <v>12573.99</v>
      </c>
      <c r="Q627">
        <v>44998.77</v>
      </c>
      <c r="R627">
        <v>5265.2</v>
      </c>
      <c r="S627">
        <v>34606.78</v>
      </c>
      <c r="T627">
        <v>0</v>
      </c>
      <c r="U627">
        <v>4572.29</v>
      </c>
      <c r="V627">
        <v>0</v>
      </c>
      <c r="W627" s="181">
        <f t="shared" si="153"/>
        <v>17146.28</v>
      </c>
      <c r="X627" s="181">
        <f t="shared" si="154"/>
        <v>28.577133333333332</v>
      </c>
      <c r="Y627" s="174">
        <v>102354.53</v>
      </c>
      <c r="Z627" s="181">
        <f t="shared" si="155"/>
        <v>170.59088333333332</v>
      </c>
      <c r="AA627" s="174">
        <v>0.32973626081815821</v>
      </c>
      <c r="AB627" s="174">
        <v>12.284742062710849</v>
      </c>
      <c r="AC627" s="174">
        <v>43.963633070270561</v>
      </c>
      <c r="AD627" s="174">
        <v>5.1440810680289388</v>
      </c>
      <c r="AE627" s="174">
        <v>33.810696996019622</v>
      </c>
      <c r="AF627">
        <v>0</v>
      </c>
      <c r="AG627" s="106">
        <v>4.4671105421518718</v>
      </c>
      <c r="AH627" s="106">
        <v>0</v>
      </c>
      <c r="AI627" s="106">
        <v>100</v>
      </c>
      <c r="AJ627">
        <v>83.77</v>
      </c>
      <c r="AK627">
        <v>29.14</v>
      </c>
      <c r="AL627">
        <v>57.68</v>
      </c>
      <c r="AM627">
        <v>170.59</v>
      </c>
      <c r="AN627" t="s">
        <v>1063</v>
      </c>
      <c r="AO627">
        <v>23.601600000000001</v>
      </c>
      <c r="AP627">
        <v>8.33</v>
      </c>
      <c r="AQ627">
        <v>12.806699999999999</v>
      </c>
      <c r="AR627" t="s">
        <v>1072</v>
      </c>
      <c r="AS627" t="s">
        <v>1073</v>
      </c>
      <c r="AT627" t="s">
        <v>1075</v>
      </c>
      <c r="AU627" t="s">
        <v>1078</v>
      </c>
      <c r="AV627" t="s">
        <v>1080</v>
      </c>
      <c r="AW627" t="s">
        <v>1084</v>
      </c>
      <c r="AX627" s="65">
        <f t="shared" si="168"/>
        <v>1391.07</v>
      </c>
      <c r="AY627" s="65">
        <v>2862.47</v>
      </c>
      <c r="AZ627" s="106">
        <v>597.1984863859908</v>
      </c>
      <c r="BA627" s="65">
        <f t="shared" si="156"/>
        <v>4850.7384863859907</v>
      </c>
      <c r="BB627" s="65">
        <f t="shared" si="157"/>
        <v>16549.081513614008</v>
      </c>
      <c r="BC627" s="65">
        <f t="shared" si="158"/>
        <v>337.5</v>
      </c>
      <c r="BD627" s="65">
        <f t="shared" si="159"/>
        <v>48872.899999999994</v>
      </c>
      <c r="BE627" s="65">
        <f t="shared" si="160"/>
        <v>31744.309999999998</v>
      </c>
      <c r="BF627" s="65">
        <f t="shared" si="161"/>
        <v>97503.791513614007</v>
      </c>
      <c r="BG627" s="66">
        <f t="shared" si="162"/>
        <v>692.96264091228443</v>
      </c>
      <c r="BH627" s="66">
        <f t="shared" si="163"/>
        <v>28.532899161403463</v>
      </c>
      <c r="BI627" s="66">
        <f t="shared" si="164"/>
        <v>0.5625</v>
      </c>
      <c r="BJ627" s="66">
        <f t="shared" si="165"/>
        <v>84.263620689655156</v>
      </c>
      <c r="BK627" s="66">
        <f t="shared" si="166"/>
        <v>54.731568965517241</v>
      </c>
      <c r="BL627" s="66">
        <f t="shared" si="167"/>
        <v>168.10998536830002</v>
      </c>
      <c r="BM627" s="207">
        <f t="shared" si="169"/>
        <v>39871.979999999996</v>
      </c>
    </row>
    <row r="628" spans="1:65" x14ac:dyDescent="0.35">
      <c r="A628" s="1">
        <v>817</v>
      </c>
      <c r="B628">
        <v>77</v>
      </c>
      <c r="C628" t="s">
        <v>37</v>
      </c>
      <c r="D628" t="s">
        <v>1841</v>
      </c>
      <c r="E628" s="6" t="s">
        <v>1104</v>
      </c>
      <c r="F628" s="7" t="s">
        <v>1106</v>
      </c>
      <c r="G628" s="6">
        <v>-23.85</v>
      </c>
      <c r="H628" s="6">
        <v>-46.64</v>
      </c>
      <c r="I628" s="6">
        <v>792</v>
      </c>
      <c r="J628" s="8">
        <v>14172.2970393051</v>
      </c>
      <c r="K628" t="s">
        <v>1166</v>
      </c>
      <c r="L628" t="s">
        <v>1062</v>
      </c>
      <c r="M628">
        <v>600</v>
      </c>
      <c r="N628">
        <v>600</v>
      </c>
      <c r="O628">
        <v>86.5</v>
      </c>
      <c r="P628">
        <v>16245.47</v>
      </c>
      <c r="Q628">
        <v>44998.77</v>
      </c>
      <c r="R628">
        <v>5266.4</v>
      </c>
      <c r="S628">
        <v>34606.78</v>
      </c>
      <c r="T628">
        <v>0</v>
      </c>
      <c r="U628">
        <v>4572.29</v>
      </c>
      <c r="V628">
        <v>0</v>
      </c>
      <c r="W628" s="181">
        <f t="shared" si="153"/>
        <v>20817.759999999998</v>
      </c>
      <c r="X628" s="181">
        <f t="shared" si="154"/>
        <v>34.696266666666666</v>
      </c>
      <c r="Y628" s="174">
        <v>105776.21</v>
      </c>
      <c r="Z628" s="181">
        <f t="shared" si="155"/>
        <v>176.29368333333335</v>
      </c>
      <c r="AA628" s="174">
        <v>8.1776422127432996E-2</v>
      </c>
      <c r="AB628" s="174">
        <v>15.358340027497681</v>
      </c>
      <c r="AC628" s="174">
        <v>42.541484517170723</v>
      </c>
      <c r="AD628" s="174">
        <v>4.9788132889238508</v>
      </c>
      <c r="AE628" s="174">
        <v>32.716978609840517</v>
      </c>
      <c r="AF628">
        <v>0</v>
      </c>
      <c r="AG628" s="106">
        <v>4.3226071344397754</v>
      </c>
      <c r="AH628" s="106">
        <v>0</v>
      </c>
      <c r="AI628" s="106">
        <v>100</v>
      </c>
      <c r="AJ628">
        <v>83.78</v>
      </c>
      <c r="AK628">
        <v>34.840000000000003</v>
      </c>
      <c r="AL628">
        <v>57.68</v>
      </c>
      <c r="AM628">
        <v>176.29</v>
      </c>
      <c r="AN628" t="s">
        <v>1064</v>
      </c>
      <c r="AO628">
        <v>23.601600000000001</v>
      </c>
      <c r="AP628">
        <v>8.33</v>
      </c>
      <c r="AQ628">
        <v>12.806699999999999</v>
      </c>
      <c r="AR628" t="s">
        <v>1072</v>
      </c>
      <c r="AS628" t="s">
        <v>1073</v>
      </c>
      <c r="AT628" t="s">
        <v>1075</v>
      </c>
      <c r="AU628" t="s">
        <v>1078</v>
      </c>
      <c r="AV628" t="s">
        <v>1080</v>
      </c>
      <c r="AW628" t="s">
        <v>1084</v>
      </c>
      <c r="AX628" s="65">
        <f t="shared" si="168"/>
        <v>1391.07</v>
      </c>
      <c r="AY628" s="65">
        <v>2862.47</v>
      </c>
      <c r="AZ628" s="106">
        <v>813.82772762048251</v>
      </c>
      <c r="BA628" s="65">
        <f t="shared" si="156"/>
        <v>5067.3677276204817</v>
      </c>
      <c r="BB628" s="65">
        <f t="shared" si="157"/>
        <v>20003.932272379516</v>
      </c>
      <c r="BC628" s="65">
        <f t="shared" si="158"/>
        <v>86.5</v>
      </c>
      <c r="BD628" s="65">
        <f t="shared" si="159"/>
        <v>48874.1</v>
      </c>
      <c r="BE628" s="65">
        <f t="shared" si="160"/>
        <v>31744.309999999998</v>
      </c>
      <c r="BF628" s="65">
        <f t="shared" si="161"/>
        <v>100708.84227237952</v>
      </c>
      <c r="BG628" s="66">
        <f t="shared" si="162"/>
        <v>723.90967537435449</v>
      </c>
      <c r="BH628" s="66">
        <f t="shared" si="163"/>
        <v>34.48953840065434</v>
      </c>
      <c r="BI628" s="66">
        <f t="shared" si="164"/>
        <v>0.14416666666666667</v>
      </c>
      <c r="BJ628" s="66">
        <f t="shared" si="165"/>
        <v>84.265689655172409</v>
      </c>
      <c r="BK628" s="66">
        <f t="shared" si="166"/>
        <v>54.731568965517241</v>
      </c>
      <c r="BL628" s="66">
        <f t="shared" si="167"/>
        <v>173.63593495237848</v>
      </c>
      <c r="BM628" s="207">
        <f t="shared" si="169"/>
        <v>39873.18</v>
      </c>
    </row>
    <row r="629" spans="1:65" x14ac:dyDescent="0.35">
      <c r="A629" s="1">
        <v>818</v>
      </c>
      <c r="B629">
        <v>77</v>
      </c>
      <c r="C629" t="s">
        <v>37</v>
      </c>
      <c r="D629" t="s">
        <v>1842</v>
      </c>
      <c r="E629" s="6" t="s">
        <v>1107</v>
      </c>
      <c r="F629" s="7" t="s">
        <v>1108</v>
      </c>
      <c r="G629" s="6">
        <v>-30.03</v>
      </c>
      <c r="H629" s="6">
        <v>-51.23</v>
      </c>
      <c r="I629" s="6">
        <v>47</v>
      </c>
      <c r="J629" s="8">
        <v>23954.0527728093</v>
      </c>
      <c r="K629" t="s">
        <v>1166</v>
      </c>
      <c r="L629" t="s">
        <v>1062</v>
      </c>
      <c r="M629">
        <v>600</v>
      </c>
      <c r="N629">
        <v>600</v>
      </c>
      <c r="O629">
        <v>150.28</v>
      </c>
      <c r="P629">
        <v>17679.509999999998</v>
      </c>
      <c r="Q629">
        <v>44998.77</v>
      </c>
      <c r="R629">
        <v>5272.4</v>
      </c>
      <c r="S629">
        <v>34606.78</v>
      </c>
      <c r="T629">
        <v>0</v>
      </c>
      <c r="U629">
        <v>4572.29</v>
      </c>
      <c r="V629">
        <v>0</v>
      </c>
      <c r="W629" s="181">
        <f t="shared" si="153"/>
        <v>22251.8</v>
      </c>
      <c r="X629" s="181">
        <f t="shared" si="154"/>
        <v>37.086333333333329</v>
      </c>
      <c r="Y629" s="174">
        <v>107280.03</v>
      </c>
      <c r="Z629" s="181">
        <f t="shared" si="155"/>
        <v>178.80005</v>
      </c>
      <c r="AA629" s="174">
        <v>0.14008198916424611</v>
      </c>
      <c r="AB629" s="174">
        <v>16.4797772707558</v>
      </c>
      <c r="AC629" s="174">
        <v>41.945150462765532</v>
      </c>
      <c r="AD629" s="174">
        <v>4.9146145839071824</v>
      </c>
      <c r="AE629" s="174">
        <v>32.258361598146458</v>
      </c>
      <c r="AF629">
        <v>0</v>
      </c>
      <c r="AG629" s="106">
        <v>4.2620140952607866</v>
      </c>
      <c r="AH629" s="106">
        <v>0</v>
      </c>
      <c r="AI629" s="106">
        <v>100</v>
      </c>
      <c r="AJ629">
        <v>83.79</v>
      </c>
      <c r="AK629">
        <v>37.340000000000003</v>
      </c>
      <c r="AL629">
        <v>57.68</v>
      </c>
      <c r="AM629">
        <v>178.8</v>
      </c>
      <c r="AN629" t="s">
        <v>1065</v>
      </c>
      <c r="AO629">
        <v>23.601600000000001</v>
      </c>
      <c r="AP629">
        <v>8.33</v>
      </c>
      <c r="AQ629">
        <v>12.806699999999999</v>
      </c>
      <c r="AR629" t="s">
        <v>1072</v>
      </c>
      <c r="AS629" t="s">
        <v>1073</v>
      </c>
      <c r="AT629" t="s">
        <v>1075</v>
      </c>
      <c r="AU629" t="s">
        <v>1078</v>
      </c>
      <c r="AV629" t="s">
        <v>1080</v>
      </c>
      <c r="AW629" t="s">
        <v>1084</v>
      </c>
      <c r="AX629" s="65">
        <f t="shared" si="168"/>
        <v>1391.07</v>
      </c>
      <c r="AY629" s="65">
        <v>2862.47</v>
      </c>
      <c r="AZ629" s="106">
        <v>937.850863541438</v>
      </c>
      <c r="BA629" s="65">
        <f t="shared" si="156"/>
        <v>5191.3908635414373</v>
      </c>
      <c r="BB629" s="65">
        <f t="shared" si="157"/>
        <v>21313.949136458563</v>
      </c>
      <c r="BC629" s="65">
        <f t="shared" si="158"/>
        <v>150.28</v>
      </c>
      <c r="BD629" s="65">
        <f t="shared" si="159"/>
        <v>48880.1</v>
      </c>
      <c r="BE629" s="65">
        <f t="shared" si="160"/>
        <v>31744.309999999998</v>
      </c>
      <c r="BF629" s="65">
        <f t="shared" si="161"/>
        <v>102088.63913645856</v>
      </c>
      <c r="BG629" s="66">
        <f t="shared" si="162"/>
        <v>741.62726622020534</v>
      </c>
      <c r="BH629" s="66">
        <f t="shared" si="163"/>
        <v>36.74818816630787</v>
      </c>
      <c r="BI629" s="66">
        <f t="shared" si="164"/>
        <v>0.25046666666666667</v>
      </c>
      <c r="BJ629" s="66">
        <f t="shared" si="165"/>
        <v>84.276034482758618</v>
      </c>
      <c r="BK629" s="66">
        <f t="shared" si="166"/>
        <v>54.731568965517241</v>
      </c>
      <c r="BL629" s="66">
        <f t="shared" si="167"/>
        <v>176.01489506285958</v>
      </c>
      <c r="BM629" s="207">
        <f t="shared" si="169"/>
        <v>39879.18</v>
      </c>
    </row>
    <row r="630" spans="1:65" x14ac:dyDescent="0.35">
      <c r="A630" s="1">
        <v>819</v>
      </c>
      <c r="B630">
        <v>77</v>
      </c>
      <c r="C630" t="s">
        <v>37</v>
      </c>
      <c r="D630" t="s">
        <v>1843</v>
      </c>
      <c r="E630" s="6" t="s">
        <v>1109</v>
      </c>
      <c r="F630" s="7" t="s">
        <v>1110</v>
      </c>
      <c r="G630" s="6">
        <v>-15.37</v>
      </c>
      <c r="H630" s="6">
        <v>-48.78</v>
      </c>
      <c r="I630" s="6">
        <v>770</v>
      </c>
      <c r="J630" s="8">
        <v>31081.371963744201</v>
      </c>
      <c r="K630" t="s">
        <v>1166</v>
      </c>
      <c r="L630" t="s">
        <v>1062</v>
      </c>
      <c r="M630">
        <v>600</v>
      </c>
      <c r="N630">
        <v>600</v>
      </c>
      <c r="O630">
        <v>2.19</v>
      </c>
      <c r="P630">
        <v>23124.05</v>
      </c>
      <c r="Q630">
        <v>44998.77</v>
      </c>
      <c r="R630">
        <v>5266.4</v>
      </c>
      <c r="S630">
        <v>34606.78</v>
      </c>
      <c r="T630">
        <v>0</v>
      </c>
      <c r="U630">
        <v>4572.29</v>
      </c>
      <c r="V630">
        <v>0</v>
      </c>
      <c r="W630" s="181">
        <f t="shared" si="153"/>
        <v>27696.34</v>
      </c>
      <c r="X630" s="181">
        <f t="shared" si="154"/>
        <v>46.160566666666668</v>
      </c>
      <c r="Y630" s="174">
        <v>112570.48</v>
      </c>
      <c r="Z630" s="181">
        <f t="shared" si="155"/>
        <v>187.61746666666667</v>
      </c>
      <c r="AA630" s="174">
        <v>1.945447865195209E-3</v>
      </c>
      <c r="AB630" s="174">
        <v>20.54184187541885</v>
      </c>
      <c r="AC630" s="174">
        <v>39.973863485347131</v>
      </c>
      <c r="AD630" s="174">
        <v>4.6783135329972829</v>
      </c>
      <c r="AE630" s="174">
        <v>30.74232249875811</v>
      </c>
      <c r="AF630">
        <v>0</v>
      </c>
      <c r="AG630" s="106">
        <v>4.0617131596134257</v>
      </c>
      <c r="AH630" s="106">
        <v>0</v>
      </c>
      <c r="AI630" s="106">
        <v>100</v>
      </c>
      <c r="AJ630">
        <v>83.78</v>
      </c>
      <c r="AK630">
        <v>46.16</v>
      </c>
      <c r="AL630">
        <v>57.68</v>
      </c>
      <c r="AM630">
        <v>187.62</v>
      </c>
      <c r="AN630" t="s">
        <v>1066</v>
      </c>
      <c r="AO630">
        <v>23.601600000000001</v>
      </c>
      <c r="AP630">
        <v>8.33</v>
      </c>
      <c r="AQ630">
        <v>12.806699999999999</v>
      </c>
      <c r="AR630" t="s">
        <v>1072</v>
      </c>
      <c r="AS630" t="s">
        <v>1073</v>
      </c>
      <c r="AT630" t="s">
        <v>1075</v>
      </c>
      <c r="AU630" t="s">
        <v>1078</v>
      </c>
      <c r="AV630" t="s">
        <v>1080</v>
      </c>
      <c r="AW630" t="s">
        <v>1084</v>
      </c>
      <c r="AX630" s="65">
        <f t="shared" si="168"/>
        <v>1391.07</v>
      </c>
      <c r="AY630" s="65">
        <v>2862.47</v>
      </c>
      <c r="AZ630" s="106">
        <v>1239.2403725878994</v>
      </c>
      <c r="BA630" s="65">
        <f t="shared" si="156"/>
        <v>5492.7803725878985</v>
      </c>
      <c r="BB630" s="65">
        <f t="shared" si="157"/>
        <v>26457.099627412099</v>
      </c>
      <c r="BC630" s="65">
        <f t="shared" si="158"/>
        <v>2.19</v>
      </c>
      <c r="BD630" s="65">
        <f t="shared" si="159"/>
        <v>48874.1</v>
      </c>
      <c r="BE630" s="65">
        <f t="shared" si="160"/>
        <v>31744.309999999998</v>
      </c>
      <c r="BF630" s="65">
        <f t="shared" si="161"/>
        <v>107077.6996274121</v>
      </c>
      <c r="BG630" s="66">
        <f t="shared" si="162"/>
        <v>784.68291036969981</v>
      </c>
      <c r="BH630" s="66">
        <f t="shared" si="163"/>
        <v>45.615689012779484</v>
      </c>
      <c r="BI630" s="66">
        <f t="shared" si="164"/>
        <v>3.65E-3</v>
      </c>
      <c r="BJ630" s="66">
        <f t="shared" si="165"/>
        <v>84.265689655172409</v>
      </c>
      <c r="BK630" s="66">
        <f t="shared" si="166"/>
        <v>54.731568965517241</v>
      </c>
      <c r="BL630" s="66">
        <f t="shared" si="167"/>
        <v>184.61672349553811</v>
      </c>
      <c r="BM630" s="207">
        <f t="shared" si="169"/>
        <v>39873.18</v>
      </c>
    </row>
    <row r="631" spans="1:65" x14ac:dyDescent="0.35">
      <c r="A631" s="1">
        <v>820</v>
      </c>
      <c r="B631">
        <v>77</v>
      </c>
      <c r="C631" t="s">
        <v>37</v>
      </c>
      <c r="D631" t="s">
        <v>1844</v>
      </c>
      <c r="E631" s="6" t="s">
        <v>1111</v>
      </c>
      <c r="F631" s="7" t="s">
        <v>1112</v>
      </c>
      <c r="G631" s="6">
        <v>-22.86</v>
      </c>
      <c r="H631" s="6">
        <v>-43.41</v>
      </c>
      <c r="I631" s="6">
        <v>45</v>
      </c>
      <c r="J631" s="8">
        <v>45016.2336447989</v>
      </c>
      <c r="K631" t="s">
        <v>1166</v>
      </c>
      <c r="L631" t="s">
        <v>1062</v>
      </c>
      <c r="M631">
        <v>600</v>
      </c>
      <c r="N631">
        <v>600</v>
      </c>
      <c r="O631">
        <v>0</v>
      </c>
      <c r="P631">
        <v>22612.28</v>
      </c>
      <c r="Q631">
        <v>44998.77</v>
      </c>
      <c r="R631">
        <v>5262.4</v>
      </c>
      <c r="S631">
        <v>34606.78</v>
      </c>
      <c r="T631">
        <v>0</v>
      </c>
      <c r="U631">
        <v>4572.29</v>
      </c>
      <c r="V631">
        <v>0</v>
      </c>
      <c r="W631" s="181">
        <f t="shared" si="153"/>
        <v>27184.57</v>
      </c>
      <c r="X631" s="181">
        <f t="shared" si="154"/>
        <v>45.307616666666668</v>
      </c>
      <c r="Y631" s="174">
        <v>112052.52</v>
      </c>
      <c r="Z631" s="181">
        <f t="shared" si="155"/>
        <v>186.7542</v>
      </c>
      <c r="AA631" s="174">
        <v>0</v>
      </c>
      <c r="AB631" s="174">
        <v>20.180072701622411</v>
      </c>
      <c r="AC631" s="174">
        <v>40.158641679812277</v>
      </c>
      <c r="AD631" s="174">
        <v>4.6963691668870986</v>
      </c>
      <c r="AE631" s="174">
        <v>30.884428123526359</v>
      </c>
      <c r="AF631">
        <v>0</v>
      </c>
      <c r="AG631" s="106">
        <v>4.0804883281518336</v>
      </c>
      <c r="AH631" s="106">
        <v>0</v>
      </c>
      <c r="AI631" s="106">
        <v>100</v>
      </c>
      <c r="AJ631">
        <v>83.77</v>
      </c>
      <c r="AK631">
        <v>45.31</v>
      </c>
      <c r="AL631">
        <v>57.68</v>
      </c>
      <c r="AM631">
        <v>186.75</v>
      </c>
      <c r="AN631" t="s">
        <v>1067</v>
      </c>
      <c r="AO631">
        <v>23.601600000000001</v>
      </c>
      <c r="AP631">
        <v>8.33</v>
      </c>
      <c r="AQ631">
        <v>12.806699999999999</v>
      </c>
      <c r="AR631" t="s">
        <v>1072</v>
      </c>
      <c r="AS631" t="s">
        <v>1073</v>
      </c>
      <c r="AT631" t="s">
        <v>1075</v>
      </c>
      <c r="AU631" t="s">
        <v>1078</v>
      </c>
      <c r="AV631" t="s">
        <v>1080</v>
      </c>
      <c r="AW631" t="s">
        <v>1084</v>
      </c>
      <c r="AX631" s="65">
        <f t="shared" si="168"/>
        <v>1391.07</v>
      </c>
      <c r="AY631" s="65">
        <v>2862.47</v>
      </c>
      <c r="AZ631" s="106">
        <v>1247.7931274392408</v>
      </c>
      <c r="BA631" s="65">
        <f t="shared" si="156"/>
        <v>5501.3331274392403</v>
      </c>
      <c r="BB631" s="65">
        <f t="shared" si="157"/>
        <v>25936.77687256076</v>
      </c>
      <c r="BC631" s="65">
        <f t="shared" si="158"/>
        <v>0</v>
      </c>
      <c r="BD631" s="65">
        <f t="shared" si="159"/>
        <v>48870.1</v>
      </c>
      <c r="BE631" s="65">
        <f t="shared" si="160"/>
        <v>31744.309999999998</v>
      </c>
      <c r="BF631" s="65">
        <f t="shared" si="161"/>
        <v>106551.18687256076</v>
      </c>
      <c r="BG631" s="66">
        <f t="shared" si="162"/>
        <v>785.90473249132003</v>
      </c>
      <c r="BH631" s="66">
        <f t="shared" si="163"/>
        <v>44.718580814759932</v>
      </c>
      <c r="BI631" s="66">
        <f t="shared" si="164"/>
        <v>0</v>
      </c>
      <c r="BJ631" s="66">
        <f t="shared" si="165"/>
        <v>84.258793103448269</v>
      </c>
      <c r="BK631" s="66">
        <f t="shared" si="166"/>
        <v>54.731568965517241</v>
      </c>
      <c r="BL631" s="66">
        <f t="shared" si="167"/>
        <v>183.70894288372546</v>
      </c>
      <c r="BM631" s="207">
        <f t="shared" si="169"/>
        <v>39869.18</v>
      </c>
    </row>
    <row r="632" spans="1:65" x14ac:dyDescent="0.35">
      <c r="A632" s="1">
        <v>821</v>
      </c>
      <c r="B632">
        <v>77</v>
      </c>
      <c r="C632" t="s">
        <v>37</v>
      </c>
      <c r="D632" t="s">
        <v>1845</v>
      </c>
      <c r="E632" s="6" t="s">
        <v>1113</v>
      </c>
      <c r="F632" s="7" t="s">
        <v>1114</v>
      </c>
      <c r="G632" s="6">
        <v>-20.32</v>
      </c>
      <c r="H632" s="6">
        <v>-40.340000000000003</v>
      </c>
      <c r="I632" s="6">
        <v>9</v>
      </c>
      <c r="J632" s="8">
        <v>54061.366139626101</v>
      </c>
      <c r="K632" t="s">
        <v>1166</v>
      </c>
      <c r="L632" t="s">
        <v>1062</v>
      </c>
      <c r="M632">
        <v>600</v>
      </c>
      <c r="N632">
        <v>600</v>
      </c>
      <c r="O632">
        <v>0</v>
      </c>
      <c r="P632">
        <v>24086.36</v>
      </c>
      <c r="Q632">
        <v>44998.77</v>
      </c>
      <c r="R632">
        <v>5264.2</v>
      </c>
      <c r="S632">
        <v>34606.78</v>
      </c>
      <c r="T632">
        <v>0</v>
      </c>
      <c r="U632">
        <v>4572.29</v>
      </c>
      <c r="V632">
        <v>0</v>
      </c>
      <c r="W632" s="181">
        <f t="shared" si="153"/>
        <v>28658.65</v>
      </c>
      <c r="X632" s="181">
        <f t="shared" si="154"/>
        <v>47.764416666666669</v>
      </c>
      <c r="Y632" s="174">
        <v>113528.4</v>
      </c>
      <c r="Z632" s="181">
        <f t="shared" si="155"/>
        <v>189.214</v>
      </c>
      <c r="AA632" s="174">
        <v>0</v>
      </c>
      <c r="AB632" s="174">
        <v>21.216153843443578</v>
      </c>
      <c r="AC632" s="174">
        <v>39.636575517667829</v>
      </c>
      <c r="AD632" s="174">
        <v>4.6369014273080573</v>
      </c>
      <c r="AE632" s="174">
        <v>30.482927619873092</v>
      </c>
      <c r="AF632">
        <v>0</v>
      </c>
      <c r="AG632" s="106">
        <v>4.0274415917074498</v>
      </c>
      <c r="AH632" s="106">
        <v>0</v>
      </c>
      <c r="AI632" s="106">
        <v>100</v>
      </c>
      <c r="AJ632">
        <v>83.77</v>
      </c>
      <c r="AK632">
        <v>47.76</v>
      </c>
      <c r="AL632">
        <v>57.68</v>
      </c>
      <c r="AM632">
        <v>189.21</v>
      </c>
      <c r="AN632" t="s">
        <v>1068</v>
      </c>
      <c r="AO632">
        <v>23.601600000000001</v>
      </c>
      <c r="AP632">
        <v>8.33</v>
      </c>
      <c r="AQ632">
        <v>12.806699999999999</v>
      </c>
      <c r="AR632" t="s">
        <v>1072</v>
      </c>
      <c r="AS632" t="s">
        <v>1073</v>
      </c>
      <c r="AT632" t="s">
        <v>1075</v>
      </c>
      <c r="AU632" t="s">
        <v>1078</v>
      </c>
      <c r="AV632" t="s">
        <v>1080</v>
      </c>
      <c r="AW632" t="s">
        <v>1084</v>
      </c>
      <c r="AX632" s="65">
        <f t="shared" si="168"/>
        <v>1391.07</v>
      </c>
      <c r="AY632" s="65">
        <v>2862.47</v>
      </c>
      <c r="AZ632" s="106">
        <v>1344.8862616993019</v>
      </c>
      <c r="BA632" s="65">
        <f t="shared" si="156"/>
        <v>5598.4262616993019</v>
      </c>
      <c r="BB632" s="65">
        <f t="shared" si="157"/>
        <v>27313.763738300699</v>
      </c>
      <c r="BC632" s="65">
        <f t="shared" si="158"/>
        <v>0</v>
      </c>
      <c r="BD632" s="65">
        <f t="shared" si="159"/>
        <v>48871.899999999994</v>
      </c>
      <c r="BE632" s="65">
        <f t="shared" si="160"/>
        <v>31744.309999999998</v>
      </c>
      <c r="BF632" s="65">
        <f t="shared" si="161"/>
        <v>107929.97373830069</v>
      </c>
      <c r="BG632" s="66">
        <f t="shared" si="162"/>
        <v>799.77518024275741</v>
      </c>
      <c r="BH632" s="66">
        <f t="shared" si="163"/>
        <v>47.092696100518445</v>
      </c>
      <c r="BI632" s="66">
        <f t="shared" si="164"/>
        <v>0</v>
      </c>
      <c r="BJ632" s="66">
        <f t="shared" si="165"/>
        <v>84.261896551724135</v>
      </c>
      <c r="BK632" s="66">
        <f t="shared" si="166"/>
        <v>54.731568965517241</v>
      </c>
      <c r="BL632" s="66">
        <f t="shared" si="167"/>
        <v>186.08616161775981</v>
      </c>
      <c r="BM632" s="207">
        <f t="shared" si="169"/>
        <v>39870.979999999996</v>
      </c>
    </row>
    <row r="633" spans="1:65" x14ac:dyDescent="0.35">
      <c r="A633" s="1">
        <v>822</v>
      </c>
      <c r="B633">
        <v>77</v>
      </c>
      <c r="C633" t="s">
        <v>37</v>
      </c>
      <c r="D633" t="s">
        <v>1846</v>
      </c>
      <c r="E633" s="6" t="s">
        <v>1115</v>
      </c>
      <c r="F633" s="7" t="s">
        <v>1116</v>
      </c>
      <c r="G633" s="6">
        <v>-8.0500000000000007</v>
      </c>
      <c r="H633" s="6">
        <v>-34.880000000000003</v>
      </c>
      <c r="I633" s="6">
        <v>10</v>
      </c>
      <c r="J633" s="8">
        <v>63550.072249703</v>
      </c>
      <c r="K633" t="s">
        <v>1166</v>
      </c>
      <c r="L633" t="s">
        <v>1062</v>
      </c>
      <c r="M633">
        <v>600</v>
      </c>
      <c r="N633">
        <v>600</v>
      </c>
      <c r="O633">
        <v>0</v>
      </c>
      <c r="P633">
        <v>27365.58</v>
      </c>
      <c r="Q633">
        <v>44998.77</v>
      </c>
      <c r="R633">
        <v>5250.2</v>
      </c>
      <c r="S633">
        <v>34606.78</v>
      </c>
      <c r="T633">
        <v>0</v>
      </c>
      <c r="U633">
        <v>4572.29</v>
      </c>
      <c r="V633">
        <v>0</v>
      </c>
      <c r="W633" s="181">
        <f t="shared" si="153"/>
        <v>31937.870000000003</v>
      </c>
      <c r="X633" s="181">
        <f t="shared" si="154"/>
        <v>53.229783333333337</v>
      </c>
      <c r="Y633" s="174">
        <v>116793.62</v>
      </c>
      <c r="Z633" s="181">
        <f t="shared" si="155"/>
        <v>194.65603333333331</v>
      </c>
      <c r="AA633" s="174">
        <v>0</v>
      </c>
      <c r="AB633" s="174">
        <v>23.430714794181402</v>
      </c>
      <c r="AC633" s="174">
        <v>38.528448728620617</v>
      </c>
      <c r="AD633" s="174">
        <v>4.4952797935366684</v>
      </c>
      <c r="AE633" s="174">
        <v>29.630710992603881</v>
      </c>
      <c r="AF633">
        <v>0</v>
      </c>
      <c r="AG633" s="106">
        <v>3.9148456910574398</v>
      </c>
      <c r="AH633" s="106">
        <v>0</v>
      </c>
      <c r="AI633" s="106">
        <v>100</v>
      </c>
      <c r="AJ633">
        <v>83.75</v>
      </c>
      <c r="AK633">
        <v>53.23</v>
      </c>
      <c r="AL633">
        <v>57.68</v>
      </c>
      <c r="AM633">
        <v>194.66</v>
      </c>
      <c r="AN633" t="s">
        <v>1069</v>
      </c>
      <c r="AO633">
        <v>23.601600000000001</v>
      </c>
      <c r="AP633">
        <v>8.33</v>
      </c>
      <c r="AQ633">
        <v>12.806699999999999</v>
      </c>
      <c r="AR633" t="s">
        <v>1072</v>
      </c>
      <c r="AS633" t="s">
        <v>1073</v>
      </c>
      <c r="AT633" t="s">
        <v>1075</v>
      </c>
      <c r="AU633" t="s">
        <v>1078</v>
      </c>
      <c r="AV633" t="s">
        <v>1080</v>
      </c>
      <c r="AW633" t="s">
        <v>1084</v>
      </c>
      <c r="AX633" s="65">
        <f t="shared" si="168"/>
        <v>1391.07</v>
      </c>
      <c r="AY633" s="65">
        <v>2862.47</v>
      </c>
      <c r="AZ633" s="106">
        <v>1533.2500470423852</v>
      </c>
      <c r="BA633" s="65">
        <f t="shared" si="156"/>
        <v>5786.7900470423847</v>
      </c>
      <c r="BB633" s="65">
        <f t="shared" si="157"/>
        <v>30404.619952957619</v>
      </c>
      <c r="BC633" s="65">
        <f t="shared" si="158"/>
        <v>0</v>
      </c>
      <c r="BD633" s="65">
        <f t="shared" si="159"/>
        <v>48857.899999999994</v>
      </c>
      <c r="BE633" s="65">
        <f t="shared" si="160"/>
        <v>31744.309999999998</v>
      </c>
      <c r="BF633" s="65">
        <f t="shared" si="161"/>
        <v>111006.8299529576</v>
      </c>
      <c r="BG633" s="66">
        <f t="shared" si="162"/>
        <v>826.6842924346264</v>
      </c>
      <c r="BH633" s="66">
        <f t="shared" si="163"/>
        <v>52.4217585395821</v>
      </c>
      <c r="BI633" s="66">
        <f t="shared" si="164"/>
        <v>0</v>
      </c>
      <c r="BJ633" s="66">
        <f t="shared" si="165"/>
        <v>84.237758620689647</v>
      </c>
      <c r="BK633" s="66">
        <f t="shared" si="166"/>
        <v>54.731568965517241</v>
      </c>
      <c r="BL633" s="66">
        <f t="shared" si="167"/>
        <v>191.39108612578897</v>
      </c>
      <c r="BM633" s="207">
        <f t="shared" si="169"/>
        <v>39856.979999999996</v>
      </c>
    </row>
    <row r="634" spans="1:65" x14ac:dyDescent="0.35">
      <c r="A634" s="1">
        <v>823</v>
      </c>
      <c r="B634">
        <v>77</v>
      </c>
      <c r="C634" t="s">
        <v>37</v>
      </c>
      <c r="D634" t="s">
        <v>1847</v>
      </c>
      <c r="E634" s="6" t="s">
        <v>1117</v>
      </c>
      <c r="F634" s="7" t="s">
        <v>1118</v>
      </c>
      <c r="G634" s="6">
        <v>-3.8</v>
      </c>
      <c r="H634" s="6">
        <v>-38.53</v>
      </c>
      <c r="I634" s="6">
        <v>41</v>
      </c>
      <c r="J634" s="8">
        <v>71394.000753582499</v>
      </c>
      <c r="K634" t="s">
        <v>1166</v>
      </c>
      <c r="L634" t="s">
        <v>1062</v>
      </c>
      <c r="M634">
        <v>600</v>
      </c>
      <c r="N634">
        <v>600</v>
      </c>
      <c r="O634">
        <v>0</v>
      </c>
      <c r="P634">
        <v>25877.439999999999</v>
      </c>
      <c r="Q634">
        <v>44998.77</v>
      </c>
      <c r="R634">
        <v>5255.2</v>
      </c>
      <c r="S634">
        <v>34606.78</v>
      </c>
      <c r="T634">
        <v>0</v>
      </c>
      <c r="U634">
        <v>4572.29</v>
      </c>
      <c r="V634">
        <v>0</v>
      </c>
      <c r="W634" s="181">
        <f t="shared" si="153"/>
        <v>30449.73</v>
      </c>
      <c r="X634" s="181">
        <f t="shared" si="154"/>
        <v>50.749549999999999</v>
      </c>
      <c r="Y634" s="174">
        <v>115310.48</v>
      </c>
      <c r="Z634" s="181">
        <f t="shared" si="155"/>
        <v>192.18413333333334</v>
      </c>
      <c r="AA634" s="174">
        <v>0</v>
      </c>
      <c r="AB634" s="174">
        <v>22.441533501551639</v>
      </c>
      <c r="AC634" s="174">
        <v>39.024007184776274</v>
      </c>
      <c r="AD634" s="174">
        <v>4.5574348489400096</v>
      </c>
      <c r="AE634" s="174">
        <v>30.01182546460651</v>
      </c>
      <c r="AF634">
        <v>0</v>
      </c>
      <c r="AG634" s="106">
        <v>3.9651990001255739</v>
      </c>
      <c r="AH634" s="106">
        <v>0</v>
      </c>
      <c r="AI634" s="106">
        <v>100</v>
      </c>
      <c r="AJ634">
        <v>83.76</v>
      </c>
      <c r="AK634">
        <v>50.75</v>
      </c>
      <c r="AL634">
        <v>57.68</v>
      </c>
      <c r="AM634">
        <v>192.18</v>
      </c>
      <c r="AN634" t="s">
        <v>1070</v>
      </c>
      <c r="AO634">
        <v>23.601600000000001</v>
      </c>
      <c r="AP634">
        <v>8.33</v>
      </c>
      <c r="AQ634">
        <v>12.806699999999999</v>
      </c>
      <c r="AR634" t="s">
        <v>1072</v>
      </c>
      <c r="AS634" t="s">
        <v>1073</v>
      </c>
      <c r="AT634" t="s">
        <v>1075</v>
      </c>
      <c r="AU634" t="s">
        <v>1078</v>
      </c>
      <c r="AV634" t="s">
        <v>1080</v>
      </c>
      <c r="AW634" t="s">
        <v>1084</v>
      </c>
      <c r="AX634" s="65">
        <f t="shared" si="168"/>
        <v>1391.07</v>
      </c>
      <c r="AY634" s="65">
        <v>2862.47</v>
      </c>
      <c r="AZ634" s="106">
        <v>1480.0696244661522</v>
      </c>
      <c r="BA634" s="65">
        <f t="shared" si="156"/>
        <v>5733.6096244661512</v>
      </c>
      <c r="BB634" s="65">
        <f t="shared" si="157"/>
        <v>28969.660375533847</v>
      </c>
      <c r="BC634" s="65">
        <f t="shared" si="158"/>
        <v>0</v>
      </c>
      <c r="BD634" s="65">
        <f t="shared" si="159"/>
        <v>48862.899999999994</v>
      </c>
      <c r="BE634" s="65">
        <f t="shared" si="160"/>
        <v>31744.309999999998</v>
      </c>
      <c r="BF634" s="65">
        <f t="shared" si="161"/>
        <v>109576.87037553385</v>
      </c>
      <c r="BG634" s="66">
        <f t="shared" si="162"/>
        <v>819.08708920945014</v>
      </c>
      <c r="BH634" s="66">
        <f t="shared" si="163"/>
        <v>49.947690302644567</v>
      </c>
      <c r="BI634" s="66">
        <f t="shared" si="164"/>
        <v>0</v>
      </c>
      <c r="BJ634" s="66">
        <f t="shared" si="165"/>
        <v>84.246379310344821</v>
      </c>
      <c r="BK634" s="66">
        <f t="shared" si="166"/>
        <v>54.731568965517241</v>
      </c>
      <c r="BL634" s="66">
        <f t="shared" si="167"/>
        <v>188.92563857850664</v>
      </c>
      <c r="BM634" s="207">
        <f t="shared" si="169"/>
        <v>39861.979999999996</v>
      </c>
    </row>
    <row r="635" spans="1:65" x14ac:dyDescent="0.35">
      <c r="A635" s="1">
        <v>824</v>
      </c>
      <c r="B635">
        <v>78</v>
      </c>
      <c r="C635" t="s">
        <v>37</v>
      </c>
      <c r="D635" t="s">
        <v>1848</v>
      </c>
      <c r="E635" s="6" t="s">
        <v>1104</v>
      </c>
      <c r="F635" s="7" t="s">
        <v>1105</v>
      </c>
      <c r="G635" s="6">
        <v>-22.74</v>
      </c>
      <c r="H635" s="6">
        <v>-45.59</v>
      </c>
      <c r="I635" s="6">
        <v>1642</v>
      </c>
      <c r="J635" s="8">
        <v>3495.45982983364</v>
      </c>
      <c r="K635" t="s">
        <v>1166</v>
      </c>
      <c r="L635" t="s">
        <v>1062</v>
      </c>
      <c r="M635">
        <v>600</v>
      </c>
      <c r="N635">
        <v>600</v>
      </c>
      <c r="O635">
        <v>558.91</v>
      </c>
      <c r="P635">
        <v>10873.75</v>
      </c>
      <c r="Q635">
        <v>44998.77</v>
      </c>
      <c r="R635">
        <v>5265.2</v>
      </c>
      <c r="S635">
        <v>34606.78</v>
      </c>
      <c r="T635">
        <v>0</v>
      </c>
      <c r="U635">
        <v>4744.55</v>
      </c>
      <c r="V635">
        <v>0</v>
      </c>
      <c r="W635" s="181">
        <f t="shared" si="153"/>
        <v>15618.3</v>
      </c>
      <c r="X635" s="181">
        <f t="shared" si="154"/>
        <v>26.0305</v>
      </c>
      <c r="Y635" s="174">
        <v>101047.95</v>
      </c>
      <c r="Z635" s="181">
        <f t="shared" si="155"/>
        <v>168.41325000000001</v>
      </c>
      <c r="AA635" s="174">
        <v>0.5531136455514436</v>
      </c>
      <c r="AB635" s="174">
        <v>10.76098030687411</v>
      </c>
      <c r="AC635" s="174">
        <v>44.532095901005412</v>
      </c>
      <c r="AD635" s="174">
        <v>5.2105955637892709</v>
      </c>
      <c r="AE635" s="174">
        <v>34.24787934836877</v>
      </c>
      <c r="AF635">
        <v>0</v>
      </c>
      <c r="AG635" s="106">
        <v>4.6953451307028002</v>
      </c>
      <c r="AH635" s="106">
        <v>0</v>
      </c>
      <c r="AI635" s="106">
        <v>100</v>
      </c>
      <c r="AJ635">
        <v>83.77</v>
      </c>
      <c r="AK635">
        <v>26.96</v>
      </c>
      <c r="AL635">
        <v>57.68</v>
      </c>
      <c r="AM635">
        <v>168.41</v>
      </c>
      <c r="AN635" t="s">
        <v>1063</v>
      </c>
      <c r="AO635">
        <v>23.601600000000001</v>
      </c>
      <c r="AP635">
        <v>8.33</v>
      </c>
      <c r="AQ635">
        <v>12.806699999999999</v>
      </c>
      <c r="AR635" t="s">
        <v>1072</v>
      </c>
      <c r="AS635" t="s">
        <v>1073</v>
      </c>
      <c r="AT635" t="s">
        <v>1075</v>
      </c>
      <c r="AU635" t="s">
        <v>1078</v>
      </c>
      <c r="AV635" t="s">
        <v>1081</v>
      </c>
      <c r="AW635" t="s">
        <v>1083</v>
      </c>
      <c r="AX635" s="65">
        <f t="shared" si="168"/>
        <v>1391.07</v>
      </c>
      <c r="AY635" s="65">
        <v>2862.47</v>
      </c>
      <c r="AZ635" s="106">
        <v>520.71700355734913</v>
      </c>
      <c r="BA635" s="65">
        <f t="shared" si="156"/>
        <v>4774.257003557349</v>
      </c>
      <c r="BB635" s="65">
        <f t="shared" si="157"/>
        <v>15097.58299644265</v>
      </c>
      <c r="BC635" s="65">
        <f t="shared" si="158"/>
        <v>558.91</v>
      </c>
      <c r="BD635" s="65">
        <f t="shared" si="159"/>
        <v>48872.899999999994</v>
      </c>
      <c r="BE635" s="65">
        <f t="shared" si="160"/>
        <v>31744.309999999998</v>
      </c>
      <c r="BF635" s="65">
        <f t="shared" si="161"/>
        <v>96273.692996442653</v>
      </c>
      <c r="BG635" s="66">
        <f t="shared" si="162"/>
        <v>682.03671479390698</v>
      </c>
      <c r="BH635" s="66">
        <f t="shared" si="163"/>
        <v>26.030315511108018</v>
      </c>
      <c r="BI635" s="66">
        <f t="shared" si="164"/>
        <v>0.93151666666666666</v>
      </c>
      <c r="BJ635" s="66">
        <f t="shared" si="165"/>
        <v>84.263620689655156</v>
      </c>
      <c r="BK635" s="66">
        <f t="shared" si="166"/>
        <v>54.731568965517241</v>
      </c>
      <c r="BL635" s="66">
        <f t="shared" si="167"/>
        <v>165.98912585593561</v>
      </c>
      <c r="BM635" s="207">
        <f t="shared" si="169"/>
        <v>39871.979999999996</v>
      </c>
    </row>
    <row r="636" spans="1:65" x14ac:dyDescent="0.35">
      <c r="A636" s="1">
        <v>825</v>
      </c>
      <c r="B636">
        <v>78</v>
      </c>
      <c r="C636" t="s">
        <v>37</v>
      </c>
      <c r="D636" t="s">
        <v>1849</v>
      </c>
      <c r="E636" s="6" t="s">
        <v>1104</v>
      </c>
      <c r="F636" s="7" t="s">
        <v>1106</v>
      </c>
      <c r="G636" s="6">
        <v>-23.85</v>
      </c>
      <c r="H636" s="6">
        <v>-46.64</v>
      </c>
      <c r="I636" s="6">
        <v>792</v>
      </c>
      <c r="J636" s="8">
        <v>14172.2970393051</v>
      </c>
      <c r="K636" t="s">
        <v>1166</v>
      </c>
      <c r="L636" t="s">
        <v>1062</v>
      </c>
      <c r="M636">
        <v>600</v>
      </c>
      <c r="N636">
        <v>600</v>
      </c>
      <c r="O636">
        <v>164.03</v>
      </c>
      <c r="P636">
        <v>15036.22</v>
      </c>
      <c r="Q636">
        <v>44998.77</v>
      </c>
      <c r="R636">
        <v>5266.4</v>
      </c>
      <c r="S636">
        <v>34606.78</v>
      </c>
      <c r="T636">
        <v>0</v>
      </c>
      <c r="U636">
        <v>4744.55</v>
      </c>
      <c r="V636">
        <v>0</v>
      </c>
      <c r="W636" s="181">
        <f t="shared" si="153"/>
        <v>19780.77</v>
      </c>
      <c r="X636" s="181">
        <f t="shared" si="154"/>
        <v>32.967950000000002</v>
      </c>
      <c r="Y636" s="174">
        <v>104816.74</v>
      </c>
      <c r="Z636" s="181">
        <f t="shared" si="155"/>
        <v>174.69456666666667</v>
      </c>
      <c r="AA636" s="174">
        <v>0.1564921786348249</v>
      </c>
      <c r="AB636" s="174">
        <v>14.345246761156661</v>
      </c>
      <c r="AC636" s="174">
        <v>42.930900159650072</v>
      </c>
      <c r="AD636" s="174">
        <v>5.0243882799636772</v>
      </c>
      <c r="AE636" s="174">
        <v>33.016462828361192</v>
      </c>
      <c r="AF636">
        <v>0</v>
      </c>
      <c r="AG636" s="106">
        <v>4.5265193326943756</v>
      </c>
      <c r="AH636" s="106">
        <v>0</v>
      </c>
      <c r="AI636" s="106">
        <v>100</v>
      </c>
      <c r="AJ636">
        <v>83.78</v>
      </c>
      <c r="AK636">
        <v>33.24</v>
      </c>
      <c r="AL636">
        <v>57.68</v>
      </c>
      <c r="AM636">
        <v>174.69</v>
      </c>
      <c r="AN636" t="s">
        <v>1064</v>
      </c>
      <c r="AO636">
        <v>23.601600000000001</v>
      </c>
      <c r="AP636">
        <v>8.33</v>
      </c>
      <c r="AQ636">
        <v>12.806699999999999</v>
      </c>
      <c r="AR636" t="s">
        <v>1072</v>
      </c>
      <c r="AS636" t="s">
        <v>1073</v>
      </c>
      <c r="AT636" t="s">
        <v>1075</v>
      </c>
      <c r="AU636" t="s">
        <v>1078</v>
      </c>
      <c r="AV636" t="s">
        <v>1081</v>
      </c>
      <c r="AW636" t="s">
        <v>1083</v>
      </c>
      <c r="AX636" s="65">
        <f t="shared" si="168"/>
        <v>1391.07</v>
      </c>
      <c r="AY636" s="65">
        <v>2862.47</v>
      </c>
      <c r="AZ636" s="106">
        <v>749.84206433890199</v>
      </c>
      <c r="BA636" s="65">
        <f t="shared" si="156"/>
        <v>5003.3820643389017</v>
      </c>
      <c r="BB636" s="65">
        <f t="shared" si="157"/>
        <v>19030.927935661097</v>
      </c>
      <c r="BC636" s="65">
        <f t="shared" si="158"/>
        <v>164.03</v>
      </c>
      <c r="BD636" s="65">
        <f t="shared" si="159"/>
        <v>48874.1</v>
      </c>
      <c r="BE636" s="65">
        <f t="shared" si="160"/>
        <v>31744.309999999998</v>
      </c>
      <c r="BF636" s="65">
        <f t="shared" si="161"/>
        <v>99813.357935661101</v>
      </c>
      <c r="BG636" s="66">
        <f t="shared" si="162"/>
        <v>714.7688663341288</v>
      </c>
      <c r="BH636" s="66">
        <f t="shared" si="163"/>
        <v>32.811944716657067</v>
      </c>
      <c r="BI636" s="66">
        <f t="shared" si="164"/>
        <v>0.27338333333333331</v>
      </c>
      <c r="BJ636" s="66">
        <f t="shared" si="165"/>
        <v>84.265689655172409</v>
      </c>
      <c r="BK636" s="66">
        <f t="shared" si="166"/>
        <v>54.731568965517241</v>
      </c>
      <c r="BL636" s="66">
        <f t="shared" si="167"/>
        <v>172.09199644079501</v>
      </c>
      <c r="BM636" s="207">
        <f t="shared" si="169"/>
        <v>39873.18</v>
      </c>
    </row>
    <row r="637" spans="1:65" x14ac:dyDescent="0.35">
      <c r="A637" s="1">
        <v>826</v>
      </c>
      <c r="B637">
        <v>78</v>
      </c>
      <c r="C637" t="s">
        <v>37</v>
      </c>
      <c r="D637" t="s">
        <v>1850</v>
      </c>
      <c r="E637" s="6" t="s">
        <v>1107</v>
      </c>
      <c r="F637" s="7" t="s">
        <v>1108</v>
      </c>
      <c r="G637" s="6">
        <v>-30.03</v>
      </c>
      <c r="H637" s="6">
        <v>-51.23</v>
      </c>
      <c r="I637" s="6">
        <v>47</v>
      </c>
      <c r="J637" s="8">
        <v>23954.0527728093</v>
      </c>
      <c r="K637" t="s">
        <v>1166</v>
      </c>
      <c r="L637" t="s">
        <v>1062</v>
      </c>
      <c r="M637">
        <v>600</v>
      </c>
      <c r="N637">
        <v>600</v>
      </c>
      <c r="O637">
        <v>284.36</v>
      </c>
      <c r="P637">
        <v>17511.95</v>
      </c>
      <c r="Q637">
        <v>44998.77</v>
      </c>
      <c r="R637">
        <v>5272.4</v>
      </c>
      <c r="S637">
        <v>34606.78</v>
      </c>
      <c r="T637">
        <v>0</v>
      </c>
      <c r="U637">
        <v>4744.55</v>
      </c>
      <c r="V637">
        <v>0</v>
      </c>
      <c r="W637" s="181">
        <f t="shared" si="153"/>
        <v>22256.5</v>
      </c>
      <c r="X637" s="181">
        <f t="shared" si="154"/>
        <v>37.094166666666666</v>
      </c>
      <c r="Y637" s="174">
        <v>107418.8</v>
      </c>
      <c r="Z637" s="181">
        <f t="shared" si="155"/>
        <v>179.03133333333335</v>
      </c>
      <c r="AA637" s="174">
        <v>0.26472088684662282</v>
      </c>
      <c r="AB637" s="174">
        <v>16.302500121021641</v>
      </c>
      <c r="AC637" s="174">
        <v>41.890963220590812</v>
      </c>
      <c r="AD637" s="174">
        <v>4.9082655922426994</v>
      </c>
      <c r="AE637" s="174">
        <v>32.216688326438202</v>
      </c>
      <c r="AF637">
        <v>0</v>
      </c>
      <c r="AG637" s="106">
        <v>4.4168711622174142</v>
      </c>
      <c r="AH637" s="106">
        <v>0</v>
      </c>
      <c r="AI637" s="106">
        <v>100</v>
      </c>
      <c r="AJ637">
        <v>83.79</v>
      </c>
      <c r="AK637">
        <v>37.57</v>
      </c>
      <c r="AL637">
        <v>57.68</v>
      </c>
      <c r="AM637">
        <v>179.03</v>
      </c>
      <c r="AN637" t="s">
        <v>1065</v>
      </c>
      <c r="AO637">
        <v>23.601600000000001</v>
      </c>
      <c r="AP637">
        <v>8.33</v>
      </c>
      <c r="AQ637">
        <v>12.806699999999999</v>
      </c>
      <c r="AR637" t="s">
        <v>1072</v>
      </c>
      <c r="AS637" t="s">
        <v>1073</v>
      </c>
      <c r="AT637" t="s">
        <v>1075</v>
      </c>
      <c r="AU637" t="s">
        <v>1078</v>
      </c>
      <c r="AV637" t="s">
        <v>1081</v>
      </c>
      <c r="AW637" t="s">
        <v>1083</v>
      </c>
      <c r="AX637" s="65">
        <f t="shared" si="168"/>
        <v>1391.07</v>
      </c>
      <c r="AY637" s="65">
        <v>2862.47</v>
      </c>
      <c r="AZ637" s="106">
        <v>833.41976305179628</v>
      </c>
      <c r="BA637" s="65">
        <f t="shared" si="156"/>
        <v>5086.9597630517965</v>
      </c>
      <c r="BB637" s="65">
        <f t="shared" si="157"/>
        <v>21423.080236948204</v>
      </c>
      <c r="BC637" s="65">
        <f t="shared" si="158"/>
        <v>284.36</v>
      </c>
      <c r="BD637" s="65">
        <f t="shared" si="159"/>
        <v>48880.1</v>
      </c>
      <c r="BE637" s="65">
        <f t="shared" si="160"/>
        <v>31744.309999999998</v>
      </c>
      <c r="BF637" s="65">
        <f t="shared" si="161"/>
        <v>102331.84023694821</v>
      </c>
      <c r="BG637" s="66">
        <f t="shared" si="162"/>
        <v>726.7085375788281</v>
      </c>
      <c r="BH637" s="66">
        <f t="shared" si="163"/>
        <v>36.936345236117596</v>
      </c>
      <c r="BI637" s="66">
        <f t="shared" si="164"/>
        <v>0.47393333333333337</v>
      </c>
      <c r="BJ637" s="66">
        <f t="shared" si="165"/>
        <v>84.276034482758618</v>
      </c>
      <c r="BK637" s="66">
        <f t="shared" si="166"/>
        <v>54.731568965517241</v>
      </c>
      <c r="BL637" s="66">
        <f t="shared" si="167"/>
        <v>176.43420730508311</v>
      </c>
      <c r="BM637" s="207">
        <f t="shared" si="169"/>
        <v>39879.18</v>
      </c>
    </row>
    <row r="638" spans="1:65" x14ac:dyDescent="0.35">
      <c r="A638" s="1">
        <v>827</v>
      </c>
      <c r="B638">
        <v>78</v>
      </c>
      <c r="C638" t="s">
        <v>37</v>
      </c>
      <c r="D638" t="s">
        <v>1851</v>
      </c>
      <c r="E638" s="6" t="s">
        <v>1109</v>
      </c>
      <c r="F638" s="7" t="s">
        <v>1110</v>
      </c>
      <c r="G638" s="6">
        <v>-15.37</v>
      </c>
      <c r="H638" s="6">
        <v>-48.78</v>
      </c>
      <c r="I638" s="6">
        <v>770</v>
      </c>
      <c r="J638" s="8">
        <v>31081.371963744201</v>
      </c>
      <c r="K638" t="s">
        <v>1166</v>
      </c>
      <c r="L638" t="s">
        <v>1062</v>
      </c>
      <c r="M638">
        <v>600</v>
      </c>
      <c r="N638">
        <v>600</v>
      </c>
      <c r="O638">
        <v>10.82</v>
      </c>
      <c r="P638">
        <v>24045.23</v>
      </c>
      <c r="Q638">
        <v>44998.77</v>
      </c>
      <c r="R638">
        <v>5266.4</v>
      </c>
      <c r="S638">
        <v>34606.78</v>
      </c>
      <c r="T638">
        <v>0</v>
      </c>
      <c r="U638">
        <v>4744.55</v>
      </c>
      <c r="V638">
        <v>0</v>
      </c>
      <c r="W638" s="181">
        <f t="shared" si="153"/>
        <v>28789.78</v>
      </c>
      <c r="X638" s="181">
        <f t="shared" si="154"/>
        <v>47.982966666666663</v>
      </c>
      <c r="Y638" s="174">
        <v>113672.55</v>
      </c>
      <c r="Z638" s="181">
        <f t="shared" si="155"/>
        <v>189.45425</v>
      </c>
      <c r="AA638" s="174">
        <v>9.5185689069172824E-3</v>
      </c>
      <c r="AB638" s="174">
        <v>21.153066417529999</v>
      </c>
      <c r="AC638" s="174">
        <v>39.58631173489114</v>
      </c>
      <c r="AD638" s="174">
        <v>4.6329566812744147</v>
      </c>
      <c r="AE638" s="174">
        <v>30.444271726111531</v>
      </c>
      <c r="AF638">
        <v>0</v>
      </c>
      <c r="AG638" s="106">
        <v>4.173874871285987</v>
      </c>
      <c r="AH638" s="106">
        <v>0</v>
      </c>
      <c r="AI638" s="106">
        <v>100</v>
      </c>
      <c r="AJ638">
        <v>83.78</v>
      </c>
      <c r="AK638">
        <v>48</v>
      </c>
      <c r="AL638">
        <v>57.68</v>
      </c>
      <c r="AM638">
        <v>189.45</v>
      </c>
      <c r="AN638" t="s">
        <v>1066</v>
      </c>
      <c r="AO638">
        <v>23.601600000000001</v>
      </c>
      <c r="AP638">
        <v>8.33</v>
      </c>
      <c r="AQ638">
        <v>12.806699999999999</v>
      </c>
      <c r="AR638" t="s">
        <v>1072</v>
      </c>
      <c r="AS638" t="s">
        <v>1073</v>
      </c>
      <c r="AT638" t="s">
        <v>1075</v>
      </c>
      <c r="AU638" t="s">
        <v>1078</v>
      </c>
      <c r="AV638" t="s">
        <v>1081</v>
      </c>
      <c r="AW638" t="s">
        <v>1083</v>
      </c>
      <c r="AX638" s="65">
        <f t="shared" si="168"/>
        <v>1391.07</v>
      </c>
      <c r="AY638" s="65">
        <v>2862.47</v>
      </c>
      <c r="AZ638" s="106">
        <v>1137.7263873674324</v>
      </c>
      <c r="BA638" s="65">
        <f t="shared" si="156"/>
        <v>5391.2663873674319</v>
      </c>
      <c r="BB638" s="65">
        <f t="shared" si="157"/>
        <v>27652.053612632568</v>
      </c>
      <c r="BC638" s="65">
        <f t="shared" si="158"/>
        <v>10.82</v>
      </c>
      <c r="BD638" s="65">
        <f t="shared" si="159"/>
        <v>48874.1</v>
      </c>
      <c r="BE638" s="65">
        <f t="shared" si="160"/>
        <v>31744.309999999998</v>
      </c>
      <c r="BF638" s="65">
        <f t="shared" si="161"/>
        <v>108281.28361263257</v>
      </c>
      <c r="BG638" s="66">
        <f t="shared" si="162"/>
        <v>770.18091248106168</v>
      </c>
      <c r="BH638" s="66">
        <f t="shared" si="163"/>
        <v>47.675954504538907</v>
      </c>
      <c r="BI638" s="66">
        <f t="shared" si="164"/>
        <v>1.8033333333333335E-2</v>
      </c>
      <c r="BJ638" s="66">
        <f t="shared" si="165"/>
        <v>84.265689655172409</v>
      </c>
      <c r="BK638" s="66">
        <f t="shared" si="166"/>
        <v>54.731568965517241</v>
      </c>
      <c r="BL638" s="66">
        <f t="shared" si="167"/>
        <v>186.69186829764237</v>
      </c>
      <c r="BM638" s="207">
        <f t="shared" si="169"/>
        <v>39873.18</v>
      </c>
    </row>
    <row r="639" spans="1:65" x14ac:dyDescent="0.35">
      <c r="A639" s="1">
        <v>828</v>
      </c>
      <c r="B639">
        <v>78</v>
      </c>
      <c r="C639" t="s">
        <v>37</v>
      </c>
      <c r="D639" t="s">
        <v>1852</v>
      </c>
      <c r="E639" s="6" t="s">
        <v>1111</v>
      </c>
      <c r="F639" s="7" t="s">
        <v>1112</v>
      </c>
      <c r="G639" s="6">
        <v>-22.86</v>
      </c>
      <c r="H639" s="6">
        <v>-43.41</v>
      </c>
      <c r="I639" s="6">
        <v>45</v>
      </c>
      <c r="J639" s="8">
        <v>45016.2336447989</v>
      </c>
      <c r="K639" t="s">
        <v>1166</v>
      </c>
      <c r="L639" t="s">
        <v>1062</v>
      </c>
      <c r="M639">
        <v>600</v>
      </c>
      <c r="N639">
        <v>600</v>
      </c>
      <c r="O639">
        <v>0</v>
      </c>
      <c r="P639">
        <v>23701.48</v>
      </c>
      <c r="Q639">
        <v>44998.77</v>
      </c>
      <c r="R639">
        <v>5262.4</v>
      </c>
      <c r="S639">
        <v>34606.78</v>
      </c>
      <c r="T639">
        <v>0</v>
      </c>
      <c r="U639">
        <v>4744.55</v>
      </c>
      <c r="V639">
        <v>0</v>
      </c>
      <c r="W639" s="181">
        <f t="shared" si="153"/>
        <v>28446.03</v>
      </c>
      <c r="X639" s="181">
        <f t="shared" si="154"/>
        <v>47.410049999999998</v>
      </c>
      <c r="Y639" s="174">
        <v>113313.98</v>
      </c>
      <c r="Z639" s="181">
        <f t="shared" si="155"/>
        <v>188.85663333333332</v>
      </c>
      <c r="AA639" s="174">
        <v>0</v>
      </c>
      <c r="AB639" s="174">
        <v>20.916642412524919</v>
      </c>
      <c r="AC639" s="174">
        <v>39.711578394828237</v>
      </c>
      <c r="AD639" s="174">
        <v>4.6440871638256818</v>
      </c>
      <c r="AE639" s="174">
        <v>30.540609375824591</v>
      </c>
      <c r="AF639">
        <v>0</v>
      </c>
      <c r="AG639" s="106">
        <v>4.1870826529965681</v>
      </c>
      <c r="AH639" s="106">
        <v>0</v>
      </c>
      <c r="AI639" s="106">
        <v>100</v>
      </c>
      <c r="AJ639">
        <v>83.77</v>
      </c>
      <c r="AK639">
        <v>47.41</v>
      </c>
      <c r="AL639">
        <v>57.68</v>
      </c>
      <c r="AM639">
        <v>188.86</v>
      </c>
      <c r="AN639" t="s">
        <v>1067</v>
      </c>
      <c r="AO639">
        <v>23.601600000000001</v>
      </c>
      <c r="AP639">
        <v>8.33</v>
      </c>
      <c r="AQ639">
        <v>12.806699999999999</v>
      </c>
      <c r="AR639" t="s">
        <v>1072</v>
      </c>
      <c r="AS639" t="s">
        <v>1073</v>
      </c>
      <c r="AT639" t="s">
        <v>1075</v>
      </c>
      <c r="AU639" t="s">
        <v>1078</v>
      </c>
      <c r="AV639" t="s">
        <v>1081</v>
      </c>
      <c r="AW639" t="s">
        <v>1083</v>
      </c>
      <c r="AX639" s="65">
        <f t="shared" si="168"/>
        <v>1391.07</v>
      </c>
      <c r="AY639" s="65">
        <v>2862.47</v>
      </c>
      <c r="AZ639" s="106">
        <v>1125.3883733100547</v>
      </c>
      <c r="BA639" s="65">
        <f t="shared" si="156"/>
        <v>5378.9283733100547</v>
      </c>
      <c r="BB639" s="65">
        <f t="shared" si="157"/>
        <v>27320.641626689943</v>
      </c>
      <c r="BC639" s="65">
        <f t="shared" si="158"/>
        <v>0</v>
      </c>
      <c r="BD639" s="65">
        <f t="shared" si="159"/>
        <v>48870.1</v>
      </c>
      <c r="BE639" s="65">
        <f t="shared" si="160"/>
        <v>31744.309999999998</v>
      </c>
      <c r="BF639" s="65">
        <f t="shared" si="161"/>
        <v>107935.05162668994</v>
      </c>
      <c r="BG639" s="66">
        <f t="shared" si="162"/>
        <v>768.41833904429348</v>
      </c>
      <c r="BH639" s="66">
        <f t="shared" si="163"/>
        <v>47.104554528775765</v>
      </c>
      <c r="BI639" s="66">
        <f t="shared" si="164"/>
        <v>0</v>
      </c>
      <c r="BJ639" s="66">
        <f t="shared" si="165"/>
        <v>84.258793103448269</v>
      </c>
      <c r="BK639" s="66">
        <f t="shared" si="166"/>
        <v>54.731568965517241</v>
      </c>
      <c r="BL639" s="66">
        <f t="shared" si="167"/>
        <v>186.09491659774127</v>
      </c>
      <c r="BM639" s="207">
        <f t="shared" si="169"/>
        <v>39869.18</v>
      </c>
    </row>
    <row r="640" spans="1:65" x14ac:dyDescent="0.35">
      <c r="A640" s="1">
        <v>829</v>
      </c>
      <c r="B640">
        <v>78</v>
      </c>
      <c r="C640" t="s">
        <v>37</v>
      </c>
      <c r="D640" t="s">
        <v>1853</v>
      </c>
      <c r="E640" s="6" t="s">
        <v>1113</v>
      </c>
      <c r="F640" s="7" t="s">
        <v>1114</v>
      </c>
      <c r="G640" s="6">
        <v>-20.32</v>
      </c>
      <c r="H640" s="6">
        <v>-40.340000000000003</v>
      </c>
      <c r="I640" s="6">
        <v>9</v>
      </c>
      <c r="J640" s="8">
        <v>54061.366139626101</v>
      </c>
      <c r="K640" t="s">
        <v>1166</v>
      </c>
      <c r="L640" t="s">
        <v>1062</v>
      </c>
      <c r="M640">
        <v>600</v>
      </c>
      <c r="N640">
        <v>600</v>
      </c>
      <c r="O640">
        <v>0</v>
      </c>
      <c r="P640">
        <v>26118.68</v>
      </c>
      <c r="Q640">
        <v>44998.77</v>
      </c>
      <c r="R640">
        <v>5264.2</v>
      </c>
      <c r="S640">
        <v>34606.78</v>
      </c>
      <c r="T640">
        <v>0</v>
      </c>
      <c r="U640">
        <v>4744.55</v>
      </c>
      <c r="V640">
        <v>0</v>
      </c>
      <c r="W640" s="181">
        <f t="shared" si="153"/>
        <v>30863.23</v>
      </c>
      <c r="X640" s="181">
        <f t="shared" si="154"/>
        <v>51.438716666666664</v>
      </c>
      <c r="Y640" s="174">
        <v>115732.97</v>
      </c>
      <c r="Z640" s="181">
        <f t="shared" si="155"/>
        <v>192.88828333333333</v>
      </c>
      <c r="AA640" s="174">
        <v>0</v>
      </c>
      <c r="AB640" s="174">
        <v>22.568054721139529</v>
      </c>
      <c r="AC640" s="174">
        <v>38.881547756011088</v>
      </c>
      <c r="AD640" s="174">
        <v>4.5485741876320978</v>
      </c>
      <c r="AE640" s="174">
        <v>29.902265534186149</v>
      </c>
      <c r="AF640">
        <v>0</v>
      </c>
      <c r="AG640" s="106">
        <v>4.0995664416112367</v>
      </c>
      <c r="AH640" s="106">
        <v>0</v>
      </c>
      <c r="AI640" s="106">
        <v>100</v>
      </c>
      <c r="AJ640">
        <v>83.77</v>
      </c>
      <c r="AK640">
        <v>51.44</v>
      </c>
      <c r="AL640">
        <v>57.68</v>
      </c>
      <c r="AM640">
        <v>192.89</v>
      </c>
      <c r="AN640" t="s">
        <v>1068</v>
      </c>
      <c r="AO640">
        <v>23.601600000000001</v>
      </c>
      <c r="AP640">
        <v>8.33</v>
      </c>
      <c r="AQ640">
        <v>12.806699999999999</v>
      </c>
      <c r="AR640" t="s">
        <v>1072</v>
      </c>
      <c r="AS640" t="s">
        <v>1073</v>
      </c>
      <c r="AT640" t="s">
        <v>1075</v>
      </c>
      <c r="AU640" t="s">
        <v>1078</v>
      </c>
      <c r="AV640" t="s">
        <v>1081</v>
      </c>
      <c r="AW640" t="s">
        <v>1083</v>
      </c>
      <c r="AX640" s="65">
        <f t="shared" si="168"/>
        <v>1391.07</v>
      </c>
      <c r="AY640" s="65">
        <v>2862.47</v>
      </c>
      <c r="AZ640" s="106">
        <v>1221.4825552250823</v>
      </c>
      <c r="BA640" s="65">
        <f t="shared" si="156"/>
        <v>5475.0225552250813</v>
      </c>
      <c r="BB640" s="65">
        <f t="shared" si="157"/>
        <v>29641.747444774919</v>
      </c>
      <c r="BC640" s="65">
        <f t="shared" si="158"/>
        <v>0</v>
      </c>
      <c r="BD640" s="65">
        <f t="shared" si="159"/>
        <v>48871.899999999994</v>
      </c>
      <c r="BE640" s="65">
        <f t="shared" si="160"/>
        <v>31744.309999999998</v>
      </c>
      <c r="BF640" s="65">
        <f t="shared" si="161"/>
        <v>110257.94744477492</v>
      </c>
      <c r="BG640" s="66">
        <f t="shared" si="162"/>
        <v>782.14607931786873</v>
      </c>
      <c r="BH640" s="66">
        <f t="shared" si="163"/>
        <v>51.106461111680893</v>
      </c>
      <c r="BI640" s="66">
        <f t="shared" si="164"/>
        <v>0</v>
      </c>
      <c r="BJ640" s="66">
        <f t="shared" si="165"/>
        <v>84.261896551724135</v>
      </c>
      <c r="BK640" s="66">
        <f t="shared" si="166"/>
        <v>54.731568965517241</v>
      </c>
      <c r="BL640" s="66">
        <f t="shared" si="167"/>
        <v>190.09990938754297</v>
      </c>
      <c r="BM640" s="207">
        <f t="shared" si="169"/>
        <v>39870.979999999996</v>
      </c>
    </row>
    <row r="641" spans="1:65" x14ac:dyDescent="0.35">
      <c r="A641" s="1">
        <v>830</v>
      </c>
      <c r="B641">
        <v>78</v>
      </c>
      <c r="C641" t="s">
        <v>37</v>
      </c>
      <c r="D641" t="s">
        <v>1854</v>
      </c>
      <c r="E641" s="6" t="s">
        <v>1115</v>
      </c>
      <c r="F641" s="7" t="s">
        <v>1116</v>
      </c>
      <c r="G641" s="6">
        <v>-8.0500000000000007</v>
      </c>
      <c r="H641" s="6">
        <v>-34.880000000000003</v>
      </c>
      <c r="I641" s="6">
        <v>10</v>
      </c>
      <c r="J641" s="8">
        <v>63550.072249703</v>
      </c>
      <c r="K641" t="s">
        <v>1166</v>
      </c>
      <c r="L641" t="s">
        <v>1062</v>
      </c>
      <c r="M641">
        <v>600</v>
      </c>
      <c r="N641">
        <v>600</v>
      </c>
      <c r="O641">
        <v>0</v>
      </c>
      <c r="P641">
        <v>30555.200000000001</v>
      </c>
      <c r="Q641">
        <v>44998.77</v>
      </c>
      <c r="R641">
        <v>5250.2</v>
      </c>
      <c r="S641">
        <v>34606.78</v>
      </c>
      <c r="T641">
        <v>0</v>
      </c>
      <c r="U641">
        <v>4744.55</v>
      </c>
      <c r="V641">
        <v>0</v>
      </c>
      <c r="W641" s="181">
        <f t="shared" si="153"/>
        <v>35299.75</v>
      </c>
      <c r="X641" s="181">
        <f t="shared" si="154"/>
        <v>58.832916666666669</v>
      </c>
      <c r="Y641" s="174">
        <v>120155.5</v>
      </c>
      <c r="Z641" s="181">
        <f t="shared" si="155"/>
        <v>200.25916666666666</v>
      </c>
      <c r="AA641" s="174">
        <v>0</v>
      </c>
      <c r="AB641" s="174">
        <v>25.429713995614019</v>
      </c>
      <c r="AC641" s="174">
        <v>37.450445464419019</v>
      </c>
      <c r="AD641" s="174">
        <v>4.3695045170633051</v>
      </c>
      <c r="AE641" s="174">
        <v>28.801661180719979</v>
      </c>
      <c r="AF641">
        <v>0</v>
      </c>
      <c r="AG641" s="106">
        <v>3.9486748421836708</v>
      </c>
      <c r="AH641" s="106">
        <v>0</v>
      </c>
      <c r="AI641" s="106">
        <v>100</v>
      </c>
      <c r="AJ641">
        <v>83.75</v>
      </c>
      <c r="AK641">
        <v>58.83</v>
      </c>
      <c r="AL641">
        <v>57.68</v>
      </c>
      <c r="AM641">
        <v>200.26</v>
      </c>
      <c r="AN641" t="s">
        <v>1069</v>
      </c>
      <c r="AO641">
        <v>23.601600000000001</v>
      </c>
      <c r="AP641">
        <v>8.33</v>
      </c>
      <c r="AQ641">
        <v>12.806699999999999</v>
      </c>
      <c r="AR641" t="s">
        <v>1072</v>
      </c>
      <c r="AS641" t="s">
        <v>1073</v>
      </c>
      <c r="AT641" t="s">
        <v>1075</v>
      </c>
      <c r="AU641" t="s">
        <v>1078</v>
      </c>
      <c r="AV641" t="s">
        <v>1081</v>
      </c>
      <c r="AW641" t="s">
        <v>1083</v>
      </c>
      <c r="AX641" s="65">
        <f t="shared" si="168"/>
        <v>1391.07</v>
      </c>
      <c r="AY641" s="65">
        <v>2862.47</v>
      </c>
      <c r="AZ641" s="106">
        <v>1448.7791946277239</v>
      </c>
      <c r="BA641" s="65">
        <f t="shared" si="156"/>
        <v>5702.3191946277238</v>
      </c>
      <c r="BB641" s="65">
        <f t="shared" si="157"/>
        <v>33850.970805372279</v>
      </c>
      <c r="BC641" s="65">
        <f t="shared" si="158"/>
        <v>0</v>
      </c>
      <c r="BD641" s="65">
        <f t="shared" si="159"/>
        <v>48857.899999999994</v>
      </c>
      <c r="BE641" s="65">
        <f t="shared" si="160"/>
        <v>31744.309999999998</v>
      </c>
      <c r="BF641" s="65">
        <f t="shared" si="161"/>
        <v>114453.18080537228</v>
      </c>
      <c r="BG641" s="66">
        <f t="shared" si="162"/>
        <v>814.61702780396058</v>
      </c>
      <c r="BH641" s="66">
        <f t="shared" si="163"/>
        <v>58.363742767883238</v>
      </c>
      <c r="BI641" s="66">
        <f t="shared" si="164"/>
        <v>0</v>
      </c>
      <c r="BJ641" s="66">
        <f t="shared" si="165"/>
        <v>84.237758620689647</v>
      </c>
      <c r="BK641" s="66">
        <f t="shared" si="166"/>
        <v>54.731568965517241</v>
      </c>
      <c r="BL641" s="66">
        <f t="shared" si="167"/>
        <v>197.33307035409013</v>
      </c>
      <c r="BM641" s="207">
        <f t="shared" si="169"/>
        <v>39856.979999999996</v>
      </c>
    </row>
    <row r="642" spans="1:65" x14ac:dyDescent="0.35">
      <c r="A642" s="1">
        <v>831</v>
      </c>
      <c r="B642">
        <v>78</v>
      </c>
      <c r="C642" t="s">
        <v>37</v>
      </c>
      <c r="D642" t="s">
        <v>1855</v>
      </c>
      <c r="E642" s="6" t="s">
        <v>1117</v>
      </c>
      <c r="F642" s="7" t="s">
        <v>1118</v>
      </c>
      <c r="G642" s="6">
        <v>-3.8</v>
      </c>
      <c r="H642" s="6">
        <v>-38.53</v>
      </c>
      <c r="I642" s="6">
        <v>41</v>
      </c>
      <c r="J642" s="8">
        <v>71394.000753582499</v>
      </c>
      <c r="K642" t="s">
        <v>1166</v>
      </c>
      <c r="L642" t="s">
        <v>1062</v>
      </c>
      <c r="M642">
        <v>600</v>
      </c>
      <c r="N642">
        <v>600</v>
      </c>
      <c r="O642">
        <v>0</v>
      </c>
      <c r="P642">
        <v>29373.83</v>
      </c>
      <c r="Q642">
        <v>44998.77</v>
      </c>
      <c r="R642">
        <v>5255.2</v>
      </c>
      <c r="S642">
        <v>34606.78</v>
      </c>
      <c r="T642">
        <v>0</v>
      </c>
      <c r="U642">
        <v>4744.55</v>
      </c>
      <c r="V642">
        <v>0</v>
      </c>
      <c r="W642" s="181">
        <f t="shared" si="153"/>
        <v>34118.380000000005</v>
      </c>
      <c r="X642" s="181">
        <f t="shared" si="154"/>
        <v>56.863966666666677</v>
      </c>
      <c r="Y642" s="174">
        <v>118979.13</v>
      </c>
      <c r="Z642" s="181">
        <f t="shared" si="155"/>
        <v>198.29855000000001</v>
      </c>
      <c r="AA642" s="174">
        <v>0</v>
      </c>
      <c r="AB642" s="174">
        <v>24.688220530777119</v>
      </c>
      <c r="AC642" s="174">
        <v>37.820725365868782</v>
      </c>
      <c r="AD642" s="174">
        <v>4.4169090831307978</v>
      </c>
      <c r="AE642" s="174">
        <v>29.086428855211832</v>
      </c>
      <c r="AF642">
        <v>0</v>
      </c>
      <c r="AG642" s="106">
        <v>3.9877161650114599</v>
      </c>
      <c r="AH642" s="106">
        <v>0</v>
      </c>
      <c r="AI642" s="106">
        <v>100</v>
      </c>
      <c r="AJ642">
        <v>83.76</v>
      </c>
      <c r="AK642">
        <v>56.86</v>
      </c>
      <c r="AL642">
        <v>57.68</v>
      </c>
      <c r="AM642">
        <v>198.3</v>
      </c>
      <c r="AN642" t="s">
        <v>1070</v>
      </c>
      <c r="AO642">
        <v>23.601600000000001</v>
      </c>
      <c r="AP642">
        <v>8.33</v>
      </c>
      <c r="AQ642">
        <v>12.806699999999999</v>
      </c>
      <c r="AR642" t="s">
        <v>1072</v>
      </c>
      <c r="AS642" t="s">
        <v>1073</v>
      </c>
      <c r="AT642" t="s">
        <v>1075</v>
      </c>
      <c r="AU642" t="s">
        <v>1078</v>
      </c>
      <c r="AV642" t="s">
        <v>1081</v>
      </c>
      <c r="AW642" t="s">
        <v>1083</v>
      </c>
      <c r="AX642" s="65">
        <f t="shared" si="168"/>
        <v>1391.07</v>
      </c>
      <c r="AY642" s="65">
        <v>2862.47</v>
      </c>
      <c r="AZ642" s="106">
        <v>1441.341109283077</v>
      </c>
      <c r="BA642" s="65">
        <f t="shared" si="156"/>
        <v>5694.8811092830765</v>
      </c>
      <c r="BB642" s="65">
        <f t="shared" si="157"/>
        <v>32677.038890716929</v>
      </c>
      <c r="BC642" s="65">
        <f t="shared" si="158"/>
        <v>0</v>
      </c>
      <c r="BD642" s="65">
        <f t="shared" si="159"/>
        <v>48862.899999999994</v>
      </c>
      <c r="BE642" s="65">
        <f t="shared" si="160"/>
        <v>31744.309999999998</v>
      </c>
      <c r="BF642" s="65">
        <f t="shared" si="161"/>
        <v>113284.24889071693</v>
      </c>
      <c r="BG642" s="66">
        <f t="shared" si="162"/>
        <v>813.5544441832966</v>
      </c>
      <c r="BH642" s="66">
        <f t="shared" si="163"/>
        <v>56.339722225374018</v>
      </c>
      <c r="BI642" s="66">
        <f t="shared" si="164"/>
        <v>0</v>
      </c>
      <c r="BJ642" s="66">
        <f t="shared" si="165"/>
        <v>84.246379310344821</v>
      </c>
      <c r="BK642" s="66">
        <f t="shared" si="166"/>
        <v>54.731568965517241</v>
      </c>
      <c r="BL642" s="66">
        <f t="shared" si="167"/>
        <v>195.31767050123608</v>
      </c>
      <c r="BM642" s="207">
        <f t="shared" si="169"/>
        <v>39861.979999999996</v>
      </c>
    </row>
    <row r="643" spans="1:65" x14ac:dyDescent="0.35">
      <c r="A643" s="1">
        <v>832</v>
      </c>
      <c r="B643">
        <v>79</v>
      </c>
      <c r="C643" t="s">
        <v>37</v>
      </c>
      <c r="D643" t="s">
        <v>1856</v>
      </c>
      <c r="E643" s="6" t="s">
        <v>1104</v>
      </c>
      <c r="F643" s="7" t="s">
        <v>1105</v>
      </c>
      <c r="G643" s="6">
        <v>-22.74</v>
      </c>
      <c r="H643" s="6">
        <v>-45.59</v>
      </c>
      <c r="I643" s="6">
        <v>1642</v>
      </c>
      <c r="J643" s="8">
        <v>3495.45982983364</v>
      </c>
      <c r="K643" t="s">
        <v>1166</v>
      </c>
      <c r="L643" t="s">
        <v>1062</v>
      </c>
      <c r="M643">
        <v>600</v>
      </c>
      <c r="N643">
        <v>600</v>
      </c>
      <c r="O643">
        <v>329.85</v>
      </c>
      <c r="P643">
        <v>12396.01</v>
      </c>
      <c r="Q643">
        <v>44998.77</v>
      </c>
      <c r="R643">
        <v>5265.2</v>
      </c>
      <c r="S643">
        <v>34606.78</v>
      </c>
      <c r="T643">
        <v>0</v>
      </c>
      <c r="U643">
        <v>4572.29</v>
      </c>
      <c r="V643">
        <v>0</v>
      </c>
      <c r="W643" s="181">
        <f t="shared" si="153"/>
        <v>16968.3</v>
      </c>
      <c r="X643" s="181">
        <f t="shared" si="154"/>
        <v>28.2805</v>
      </c>
      <c r="Y643" s="174">
        <v>102168.9</v>
      </c>
      <c r="Z643" s="181">
        <f t="shared" si="155"/>
        <v>170.28149999999999</v>
      </c>
      <c r="AA643" s="174">
        <v>0.32284775504091762</v>
      </c>
      <c r="AB643" s="174">
        <v>12.13286039098003</v>
      </c>
      <c r="AC643" s="174">
        <v>44.043510304994967</v>
      </c>
      <c r="AD643" s="174">
        <v>5.1534273149657093</v>
      </c>
      <c r="AE643" s="174">
        <v>33.872127428209573</v>
      </c>
      <c r="AF643">
        <v>0</v>
      </c>
      <c r="AG643" s="106">
        <v>4.4752268058088127</v>
      </c>
      <c r="AH643" s="106">
        <v>0</v>
      </c>
      <c r="AI643" s="106">
        <v>100</v>
      </c>
      <c r="AJ643">
        <v>83.77</v>
      </c>
      <c r="AK643">
        <v>28.83</v>
      </c>
      <c r="AL643">
        <v>57.68</v>
      </c>
      <c r="AM643">
        <v>170.28</v>
      </c>
      <c r="AN643" t="s">
        <v>1063</v>
      </c>
      <c r="AO643">
        <v>23.601600000000001</v>
      </c>
      <c r="AP643">
        <v>8.33</v>
      </c>
      <c r="AQ643">
        <v>12.806699999999999</v>
      </c>
      <c r="AR643" t="s">
        <v>1072</v>
      </c>
      <c r="AS643" t="s">
        <v>1073</v>
      </c>
      <c r="AT643" t="s">
        <v>1075</v>
      </c>
      <c r="AU643" t="s">
        <v>1078</v>
      </c>
      <c r="AV643" t="s">
        <v>1081</v>
      </c>
      <c r="AW643" t="s">
        <v>1084</v>
      </c>
      <c r="AX643" s="65">
        <f t="shared" si="168"/>
        <v>1391.07</v>
      </c>
      <c r="AY643" s="65">
        <v>2862.47</v>
      </c>
      <c r="AZ643" s="106">
        <v>526.9217465482659</v>
      </c>
      <c r="BA643" s="65">
        <f t="shared" si="156"/>
        <v>4780.4617465482661</v>
      </c>
      <c r="BB643" s="65">
        <f t="shared" si="157"/>
        <v>16441.378253451734</v>
      </c>
      <c r="BC643" s="65">
        <f t="shared" si="158"/>
        <v>329.85</v>
      </c>
      <c r="BD643" s="65">
        <f t="shared" si="159"/>
        <v>48872.899999999994</v>
      </c>
      <c r="BE643" s="65">
        <f t="shared" si="160"/>
        <v>31744.309999999998</v>
      </c>
      <c r="BF643" s="65">
        <f t="shared" si="161"/>
        <v>97388.438253451721</v>
      </c>
      <c r="BG643" s="66">
        <f t="shared" si="162"/>
        <v>682.9231066497523</v>
      </c>
      <c r="BH643" s="66">
        <f t="shared" si="163"/>
        <v>28.34720388526161</v>
      </c>
      <c r="BI643" s="66">
        <f t="shared" si="164"/>
        <v>0.54975000000000007</v>
      </c>
      <c r="BJ643" s="66">
        <f t="shared" si="165"/>
        <v>84.263620689655156</v>
      </c>
      <c r="BK643" s="66">
        <f t="shared" si="166"/>
        <v>54.731568965517241</v>
      </c>
      <c r="BL643" s="66">
        <f t="shared" si="167"/>
        <v>167.91110043698572</v>
      </c>
      <c r="BM643" s="207">
        <f t="shared" si="169"/>
        <v>39871.979999999996</v>
      </c>
    </row>
    <row r="644" spans="1:65" x14ac:dyDescent="0.35">
      <c r="A644" s="1">
        <v>833</v>
      </c>
      <c r="B644">
        <v>79</v>
      </c>
      <c r="C644" t="s">
        <v>37</v>
      </c>
      <c r="D644" t="s">
        <v>1857</v>
      </c>
      <c r="E644" s="6" t="s">
        <v>1104</v>
      </c>
      <c r="F644" s="7" t="s">
        <v>1106</v>
      </c>
      <c r="G644" s="6">
        <v>-23.85</v>
      </c>
      <c r="H644" s="6">
        <v>-46.64</v>
      </c>
      <c r="I644" s="6">
        <v>792</v>
      </c>
      <c r="J644" s="8">
        <v>14172.2970393051</v>
      </c>
      <c r="K644" t="s">
        <v>1166</v>
      </c>
      <c r="L644" t="s">
        <v>1062</v>
      </c>
      <c r="M644">
        <v>600</v>
      </c>
      <c r="N644">
        <v>600</v>
      </c>
      <c r="O644">
        <v>85.9</v>
      </c>
      <c r="P644">
        <v>16126.23</v>
      </c>
      <c r="Q644">
        <v>44998.77</v>
      </c>
      <c r="R644">
        <v>5266.4</v>
      </c>
      <c r="S644">
        <v>34606.78</v>
      </c>
      <c r="T644">
        <v>0</v>
      </c>
      <c r="U644">
        <v>4572.29</v>
      </c>
      <c r="V644">
        <v>0</v>
      </c>
      <c r="W644" s="181">
        <f t="shared" si="153"/>
        <v>20698.52</v>
      </c>
      <c r="X644" s="181">
        <f t="shared" si="154"/>
        <v>34.497533333333337</v>
      </c>
      <c r="Y644" s="174">
        <v>105656.37</v>
      </c>
      <c r="Z644" s="181">
        <f t="shared" si="155"/>
        <v>176.09394999999998</v>
      </c>
      <c r="AA644" s="174">
        <v>8.1301297782613594E-2</v>
      </c>
      <c r="AB644" s="174">
        <v>15.26290369430636</v>
      </c>
      <c r="AC644" s="174">
        <v>42.58973689896785</v>
      </c>
      <c r="AD644" s="174">
        <v>4.9844604731356954</v>
      </c>
      <c r="AE644" s="174">
        <v>32.754087614405073</v>
      </c>
      <c r="AF644">
        <v>0</v>
      </c>
      <c r="AG644" s="106">
        <v>4.3275100214024009</v>
      </c>
      <c r="AH644" s="106">
        <v>0</v>
      </c>
      <c r="AI644" s="106">
        <v>100</v>
      </c>
      <c r="AJ644">
        <v>83.78</v>
      </c>
      <c r="AK644">
        <v>34.64</v>
      </c>
      <c r="AL644">
        <v>57.68</v>
      </c>
      <c r="AM644">
        <v>176.09</v>
      </c>
      <c r="AN644" t="s">
        <v>1064</v>
      </c>
      <c r="AO644">
        <v>23.601600000000001</v>
      </c>
      <c r="AP644">
        <v>8.33</v>
      </c>
      <c r="AQ644">
        <v>12.806699999999999</v>
      </c>
      <c r="AR644" t="s">
        <v>1072</v>
      </c>
      <c r="AS644" t="s">
        <v>1073</v>
      </c>
      <c r="AT644" t="s">
        <v>1075</v>
      </c>
      <c r="AU644" t="s">
        <v>1078</v>
      </c>
      <c r="AV644" t="s">
        <v>1081</v>
      </c>
      <c r="AW644" t="s">
        <v>1084</v>
      </c>
      <c r="AX644" s="65">
        <f t="shared" si="168"/>
        <v>1391.07</v>
      </c>
      <c r="AY644" s="65">
        <v>2862.47</v>
      </c>
      <c r="AZ644" s="106">
        <v>753.55367484866861</v>
      </c>
      <c r="BA644" s="65">
        <f t="shared" si="156"/>
        <v>5007.0936748486683</v>
      </c>
      <c r="BB644" s="65">
        <f t="shared" si="157"/>
        <v>19944.96632515133</v>
      </c>
      <c r="BC644" s="65">
        <f t="shared" si="158"/>
        <v>85.9</v>
      </c>
      <c r="BD644" s="65">
        <f t="shared" si="159"/>
        <v>48874.1</v>
      </c>
      <c r="BE644" s="65">
        <f t="shared" si="160"/>
        <v>31744.309999999998</v>
      </c>
      <c r="BF644" s="65">
        <f t="shared" si="161"/>
        <v>100649.27632515132</v>
      </c>
      <c r="BG644" s="66">
        <f t="shared" si="162"/>
        <v>715.29909640695257</v>
      </c>
      <c r="BH644" s="66">
        <f t="shared" si="163"/>
        <v>34.387872974398846</v>
      </c>
      <c r="BI644" s="66">
        <f t="shared" si="164"/>
        <v>0.14316666666666666</v>
      </c>
      <c r="BJ644" s="66">
        <f t="shared" si="165"/>
        <v>84.265689655172409</v>
      </c>
      <c r="BK644" s="66">
        <f t="shared" si="166"/>
        <v>54.731568965517241</v>
      </c>
      <c r="BL644" s="66">
        <f t="shared" si="167"/>
        <v>173.53323504336436</v>
      </c>
      <c r="BM644" s="207">
        <f t="shared" si="169"/>
        <v>39873.18</v>
      </c>
    </row>
    <row r="645" spans="1:65" x14ac:dyDescent="0.35">
      <c r="A645" s="1">
        <v>834</v>
      </c>
      <c r="B645">
        <v>79</v>
      </c>
      <c r="C645" t="s">
        <v>37</v>
      </c>
      <c r="D645" t="s">
        <v>1858</v>
      </c>
      <c r="E645" s="6" t="s">
        <v>1107</v>
      </c>
      <c r="F645" s="7" t="s">
        <v>1108</v>
      </c>
      <c r="G645" s="6">
        <v>-30.03</v>
      </c>
      <c r="H645" s="6">
        <v>-51.23</v>
      </c>
      <c r="I645" s="6">
        <v>47</v>
      </c>
      <c r="J645" s="8">
        <v>23954.0527728093</v>
      </c>
      <c r="K645" t="s">
        <v>1166</v>
      </c>
      <c r="L645" t="s">
        <v>1062</v>
      </c>
      <c r="M645">
        <v>600</v>
      </c>
      <c r="N645">
        <v>600</v>
      </c>
      <c r="O645">
        <v>149.12</v>
      </c>
      <c r="P645">
        <v>17506.73</v>
      </c>
      <c r="Q645">
        <v>44998.77</v>
      </c>
      <c r="R645">
        <v>5272.4</v>
      </c>
      <c r="S645">
        <v>34606.78</v>
      </c>
      <c r="T645">
        <v>0</v>
      </c>
      <c r="U645">
        <v>4572.29</v>
      </c>
      <c r="V645">
        <v>0</v>
      </c>
      <c r="W645" s="181">
        <f t="shared" si="153"/>
        <v>22079.02</v>
      </c>
      <c r="X645" s="181">
        <f t="shared" si="154"/>
        <v>36.798366666666666</v>
      </c>
      <c r="Y645" s="174">
        <v>107106.09</v>
      </c>
      <c r="Z645" s="181">
        <f t="shared" si="155"/>
        <v>178.51014999999998</v>
      </c>
      <c r="AA645" s="174">
        <v>0.13922644361305689</v>
      </c>
      <c r="AB645" s="174">
        <v>16.345223693629379</v>
      </c>
      <c r="AC645" s="174">
        <v>42.013269273483893</v>
      </c>
      <c r="AD645" s="174">
        <v>4.9225959046773156</v>
      </c>
      <c r="AE645" s="174">
        <v>32.310749089991063</v>
      </c>
      <c r="AF645">
        <v>0</v>
      </c>
      <c r="AG645" s="106">
        <v>4.2689355946053116</v>
      </c>
      <c r="AH645" s="106">
        <v>0</v>
      </c>
      <c r="AI645" s="106">
        <v>100</v>
      </c>
      <c r="AJ645">
        <v>83.79</v>
      </c>
      <c r="AK645">
        <v>37.049999999999997</v>
      </c>
      <c r="AL645">
        <v>57.68</v>
      </c>
      <c r="AM645">
        <v>178.51</v>
      </c>
      <c r="AN645" t="s">
        <v>1065</v>
      </c>
      <c r="AO645">
        <v>23.601600000000001</v>
      </c>
      <c r="AP645">
        <v>8.33</v>
      </c>
      <c r="AQ645">
        <v>12.806699999999999</v>
      </c>
      <c r="AR645" t="s">
        <v>1072</v>
      </c>
      <c r="AS645" t="s">
        <v>1073</v>
      </c>
      <c r="AT645" t="s">
        <v>1075</v>
      </c>
      <c r="AU645" t="s">
        <v>1078</v>
      </c>
      <c r="AV645" t="s">
        <v>1081</v>
      </c>
      <c r="AW645" t="s">
        <v>1084</v>
      </c>
      <c r="AX645" s="65">
        <f t="shared" si="168"/>
        <v>1391.07</v>
      </c>
      <c r="AY645" s="65">
        <v>2862.47</v>
      </c>
      <c r="AZ645" s="106">
        <v>837.84103369917136</v>
      </c>
      <c r="BA645" s="65">
        <f t="shared" si="156"/>
        <v>5091.381033699171</v>
      </c>
      <c r="BB645" s="65">
        <f t="shared" si="157"/>
        <v>21241.178966300828</v>
      </c>
      <c r="BC645" s="65">
        <f t="shared" si="158"/>
        <v>149.12</v>
      </c>
      <c r="BD645" s="65">
        <f t="shared" si="159"/>
        <v>48880.1</v>
      </c>
      <c r="BE645" s="65">
        <f t="shared" si="160"/>
        <v>31744.309999999998</v>
      </c>
      <c r="BF645" s="65">
        <f t="shared" si="161"/>
        <v>102014.70896630082</v>
      </c>
      <c r="BG645" s="66">
        <f t="shared" si="162"/>
        <v>727.34014767131009</v>
      </c>
      <c r="BH645" s="66">
        <f t="shared" si="163"/>
        <v>36.622722355691081</v>
      </c>
      <c r="BI645" s="66">
        <f t="shared" si="164"/>
        <v>0.24853333333333333</v>
      </c>
      <c r="BJ645" s="66">
        <f t="shared" si="165"/>
        <v>84.276034482758618</v>
      </c>
      <c r="BK645" s="66">
        <f t="shared" si="166"/>
        <v>54.731568965517241</v>
      </c>
      <c r="BL645" s="66">
        <f t="shared" si="167"/>
        <v>175.88742925224281</v>
      </c>
      <c r="BM645" s="207">
        <f t="shared" si="169"/>
        <v>39879.18</v>
      </c>
    </row>
    <row r="646" spans="1:65" x14ac:dyDescent="0.35">
      <c r="A646" s="1">
        <v>835</v>
      </c>
      <c r="B646">
        <v>79</v>
      </c>
      <c r="C646" t="s">
        <v>37</v>
      </c>
      <c r="D646" t="s">
        <v>1859</v>
      </c>
      <c r="E646" s="6" t="s">
        <v>1109</v>
      </c>
      <c r="F646" s="7" t="s">
        <v>1110</v>
      </c>
      <c r="G646" s="6">
        <v>-15.37</v>
      </c>
      <c r="H646" s="6">
        <v>-48.78</v>
      </c>
      <c r="I646" s="6">
        <v>770</v>
      </c>
      <c r="J646" s="8">
        <v>31081.371963744201</v>
      </c>
      <c r="K646" t="s">
        <v>1166</v>
      </c>
      <c r="L646" t="s">
        <v>1062</v>
      </c>
      <c r="M646">
        <v>600</v>
      </c>
      <c r="N646">
        <v>600</v>
      </c>
      <c r="O646">
        <v>1.87</v>
      </c>
      <c r="P646">
        <v>22998.86</v>
      </c>
      <c r="Q646">
        <v>44998.77</v>
      </c>
      <c r="R646">
        <v>5266.4</v>
      </c>
      <c r="S646">
        <v>34606.78</v>
      </c>
      <c r="T646">
        <v>0</v>
      </c>
      <c r="U646">
        <v>4572.29</v>
      </c>
      <c r="V646">
        <v>0</v>
      </c>
      <c r="W646" s="181">
        <f t="shared" si="153"/>
        <v>27571.15</v>
      </c>
      <c r="X646" s="181">
        <f t="shared" si="154"/>
        <v>45.951916666666669</v>
      </c>
      <c r="Y646" s="174">
        <v>112444.97</v>
      </c>
      <c r="Z646" s="181">
        <f t="shared" si="155"/>
        <v>187.40828333333334</v>
      </c>
      <c r="AA646" s="174">
        <v>1.663035705376595E-3</v>
      </c>
      <c r="AB646" s="174">
        <v>20.45343602297195</v>
      </c>
      <c r="AC646" s="174">
        <v>40.018481929427338</v>
      </c>
      <c r="AD646" s="174">
        <v>4.683535421815666</v>
      </c>
      <c r="AE646" s="174">
        <v>30.776636785086961</v>
      </c>
      <c r="AF646">
        <v>0</v>
      </c>
      <c r="AG646" s="106">
        <v>4.0662468049926996</v>
      </c>
      <c r="AH646" s="106">
        <v>0</v>
      </c>
      <c r="AI646" s="106">
        <v>100</v>
      </c>
      <c r="AJ646">
        <v>83.78</v>
      </c>
      <c r="AK646">
        <v>45.96</v>
      </c>
      <c r="AL646">
        <v>57.68</v>
      </c>
      <c r="AM646">
        <v>187.41</v>
      </c>
      <c r="AN646" t="s">
        <v>1066</v>
      </c>
      <c r="AO646">
        <v>23.601600000000001</v>
      </c>
      <c r="AP646">
        <v>8.33</v>
      </c>
      <c r="AQ646">
        <v>12.806699999999999</v>
      </c>
      <c r="AR646" t="s">
        <v>1072</v>
      </c>
      <c r="AS646" t="s">
        <v>1073</v>
      </c>
      <c r="AT646" t="s">
        <v>1075</v>
      </c>
      <c r="AU646" t="s">
        <v>1078</v>
      </c>
      <c r="AV646" t="s">
        <v>1081</v>
      </c>
      <c r="AW646" t="s">
        <v>1084</v>
      </c>
      <c r="AX646" s="65">
        <f t="shared" si="168"/>
        <v>1391.07</v>
      </c>
      <c r="AY646" s="65">
        <v>2862.47</v>
      </c>
      <c r="AZ646" s="106">
        <v>1137.4630381861407</v>
      </c>
      <c r="BA646" s="65">
        <f t="shared" si="156"/>
        <v>5391.0030381861397</v>
      </c>
      <c r="BB646" s="65">
        <f t="shared" si="157"/>
        <v>26433.686961813859</v>
      </c>
      <c r="BC646" s="65">
        <f t="shared" si="158"/>
        <v>1.87</v>
      </c>
      <c r="BD646" s="65">
        <f t="shared" si="159"/>
        <v>48874.1</v>
      </c>
      <c r="BE646" s="65">
        <f t="shared" si="160"/>
        <v>31744.309999999998</v>
      </c>
      <c r="BF646" s="65">
        <f t="shared" si="161"/>
        <v>107053.96696181386</v>
      </c>
      <c r="BG646" s="66">
        <f t="shared" si="162"/>
        <v>770.1432911694485</v>
      </c>
      <c r="BH646" s="66">
        <f t="shared" si="163"/>
        <v>45.575322347954931</v>
      </c>
      <c r="BI646" s="66">
        <f t="shared" si="164"/>
        <v>3.1166666666666669E-3</v>
      </c>
      <c r="BJ646" s="66">
        <f t="shared" si="165"/>
        <v>84.265689655172409</v>
      </c>
      <c r="BK646" s="66">
        <f t="shared" si="166"/>
        <v>54.731568965517241</v>
      </c>
      <c r="BL646" s="66">
        <f t="shared" si="167"/>
        <v>184.57580510657561</v>
      </c>
      <c r="BM646" s="207">
        <f t="shared" si="169"/>
        <v>39873.18</v>
      </c>
    </row>
    <row r="647" spans="1:65" x14ac:dyDescent="0.35">
      <c r="A647" s="1">
        <v>836</v>
      </c>
      <c r="B647">
        <v>79</v>
      </c>
      <c r="C647" t="s">
        <v>37</v>
      </c>
      <c r="D647" t="s">
        <v>1860</v>
      </c>
      <c r="E647" s="6" t="s">
        <v>1111</v>
      </c>
      <c r="F647" s="7" t="s">
        <v>1112</v>
      </c>
      <c r="G647" s="6">
        <v>-22.86</v>
      </c>
      <c r="H647" s="6">
        <v>-43.41</v>
      </c>
      <c r="I647" s="6">
        <v>45</v>
      </c>
      <c r="J647" s="8">
        <v>45016.2336447989</v>
      </c>
      <c r="K647" t="s">
        <v>1166</v>
      </c>
      <c r="L647" t="s">
        <v>1062</v>
      </c>
      <c r="M647">
        <v>600</v>
      </c>
      <c r="N647">
        <v>600</v>
      </c>
      <c r="O647">
        <v>0</v>
      </c>
      <c r="P647">
        <v>22433.32</v>
      </c>
      <c r="Q647">
        <v>44998.77</v>
      </c>
      <c r="R647">
        <v>5262.4</v>
      </c>
      <c r="S647">
        <v>34606.78</v>
      </c>
      <c r="T647">
        <v>0</v>
      </c>
      <c r="U647">
        <v>4572.29</v>
      </c>
      <c r="V647">
        <v>0</v>
      </c>
      <c r="W647" s="181">
        <f t="shared" si="153"/>
        <v>27005.61</v>
      </c>
      <c r="X647" s="181">
        <f t="shared" si="154"/>
        <v>45.009349999999998</v>
      </c>
      <c r="Y647" s="174">
        <v>111873.56</v>
      </c>
      <c r="Z647" s="181">
        <f t="shared" si="155"/>
        <v>186.45593333333332</v>
      </c>
      <c r="AA647" s="174">
        <v>0</v>
      </c>
      <c r="AB647" s="174">
        <v>20.05238771341504</v>
      </c>
      <c r="AC647" s="174">
        <v>40.222881974972459</v>
      </c>
      <c r="AD647" s="174">
        <v>4.703881775103965</v>
      </c>
      <c r="AE647" s="174">
        <v>30.933832801959639</v>
      </c>
      <c r="AF647">
        <v>0</v>
      </c>
      <c r="AG647" s="106">
        <v>4.0870157345488964</v>
      </c>
      <c r="AH647" s="106">
        <v>0</v>
      </c>
      <c r="AI647" s="106">
        <v>100</v>
      </c>
      <c r="AJ647">
        <v>83.77</v>
      </c>
      <c r="AK647">
        <v>45.01</v>
      </c>
      <c r="AL647">
        <v>57.68</v>
      </c>
      <c r="AM647">
        <v>186.46</v>
      </c>
      <c r="AN647" t="s">
        <v>1067</v>
      </c>
      <c r="AO647">
        <v>23.601600000000001</v>
      </c>
      <c r="AP647">
        <v>8.33</v>
      </c>
      <c r="AQ647">
        <v>12.806699999999999</v>
      </c>
      <c r="AR647" t="s">
        <v>1072</v>
      </c>
      <c r="AS647" t="s">
        <v>1073</v>
      </c>
      <c r="AT647" t="s">
        <v>1075</v>
      </c>
      <c r="AU647" t="s">
        <v>1078</v>
      </c>
      <c r="AV647" t="s">
        <v>1081</v>
      </c>
      <c r="AW647" t="s">
        <v>1084</v>
      </c>
      <c r="AX647" s="65">
        <f t="shared" si="168"/>
        <v>1391.07</v>
      </c>
      <c r="AY647" s="65">
        <v>2862.47</v>
      </c>
      <c r="AZ647" s="106">
        <v>1124.3260515803547</v>
      </c>
      <c r="BA647" s="65">
        <f t="shared" si="156"/>
        <v>5377.8660515803549</v>
      </c>
      <c r="BB647" s="65">
        <f t="shared" si="157"/>
        <v>25881.283948419645</v>
      </c>
      <c r="BC647" s="65">
        <f t="shared" si="158"/>
        <v>0</v>
      </c>
      <c r="BD647" s="65">
        <f t="shared" si="159"/>
        <v>48870.1</v>
      </c>
      <c r="BE647" s="65">
        <f t="shared" si="160"/>
        <v>31744.309999999998</v>
      </c>
      <c r="BF647" s="65">
        <f t="shared" si="161"/>
        <v>106495.69394841965</v>
      </c>
      <c r="BG647" s="66">
        <f t="shared" si="162"/>
        <v>768.26657879719357</v>
      </c>
      <c r="BH647" s="66">
        <f t="shared" si="163"/>
        <v>44.622903359344214</v>
      </c>
      <c r="BI647" s="66">
        <f t="shared" si="164"/>
        <v>0</v>
      </c>
      <c r="BJ647" s="66">
        <f t="shared" si="165"/>
        <v>84.258793103448269</v>
      </c>
      <c r="BK647" s="66">
        <f t="shared" si="166"/>
        <v>54.731568965517241</v>
      </c>
      <c r="BL647" s="66">
        <f t="shared" si="167"/>
        <v>183.61326542830975</v>
      </c>
      <c r="BM647" s="207">
        <f t="shared" si="169"/>
        <v>39869.18</v>
      </c>
    </row>
    <row r="648" spans="1:65" x14ac:dyDescent="0.35">
      <c r="A648" s="1">
        <v>837</v>
      </c>
      <c r="B648">
        <v>79</v>
      </c>
      <c r="C648" t="s">
        <v>37</v>
      </c>
      <c r="D648" t="s">
        <v>1861</v>
      </c>
      <c r="E648" s="6" t="s">
        <v>1113</v>
      </c>
      <c r="F648" s="7" t="s">
        <v>1114</v>
      </c>
      <c r="G648" s="6">
        <v>-20.32</v>
      </c>
      <c r="H648" s="6">
        <v>-40.340000000000003</v>
      </c>
      <c r="I648" s="6">
        <v>9</v>
      </c>
      <c r="J648" s="8">
        <v>54061.366139626101</v>
      </c>
      <c r="K648" t="s">
        <v>1166</v>
      </c>
      <c r="L648" t="s">
        <v>1062</v>
      </c>
      <c r="M648">
        <v>600</v>
      </c>
      <c r="N648">
        <v>600</v>
      </c>
      <c r="O648">
        <v>0</v>
      </c>
      <c r="P648">
        <v>23914.03</v>
      </c>
      <c r="Q648">
        <v>44998.77</v>
      </c>
      <c r="R648">
        <v>5264.2</v>
      </c>
      <c r="S648">
        <v>34606.78</v>
      </c>
      <c r="T648">
        <v>0</v>
      </c>
      <c r="U648">
        <v>4572.29</v>
      </c>
      <c r="V648">
        <v>0</v>
      </c>
      <c r="W648" s="181">
        <f t="shared" si="153"/>
        <v>28486.32</v>
      </c>
      <c r="X648" s="181">
        <f t="shared" si="154"/>
        <v>47.477199999999996</v>
      </c>
      <c r="Y648" s="174">
        <v>113356.06</v>
      </c>
      <c r="Z648" s="181">
        <f t="shared" si="155"/>
        <v>188.92676666666665</v>
      </c>
      <c r="AA648" s="174">
        <v>0</v>
      </c>
      <c r="AB648" s="174">
        <v>21.09638426035626</v>
      </c>
      <c r="AC648" s="174">
        <v>39.696836675516067</v>
      </c>
      <c r="AD648" s="174">
        <v>4.6439511041579964</v>
      </c>
      <c r="AE648" s="174">
        <v>30.529272100671111</v>
      </c>
      <c r="AF648">
        <v>0</v>
      </c>
      <c r="AG648" s="106">
        <v>4.0335646810589569</v>
      </c>
      <c r="AH648" s="106">
        <v>0</v>
      </c>
      <c r="AI648" s="106">
        <v>100</v>
      </c>
      <c r="AJ648">
        <v>83.77</v>
      </c>
      <c r="AK648">
        <v>47.48</v>
      </c>
      <c r="AL648">
        <v>57.68</v>
      </c>
      <c r="AM648">
        <v>188.93</v>
      </c>
      <c r="AN648" t="s">
        <v>1068</v>
      </c>
      <c r="AO648">
        <v>23.601600000000001</v>
      </c>
      <c r="AP648">
        <v>8.33</v>
      </c>
      <c r="AQ648">
        <v>12.806699999999999</v>
      </c>
      <c r="AR648" t="s">
        <v>1072</v>
      </c>
      <c r="AS648" t="s">
        <v>1073</v>
      </c>
      <c r="AT648" t="s">
        <v>1075</v>
      </c>
      <c r="AU648" t="s">
        <v>1078</v>
      </c>
      <c r="AV648" t="s">
        <v>1081</v>
      </c>
      <c r="AW648" t="s">
        <v>1084</v>
      </c>
      <c r="AX648" s="65">
        <f t="shared" si="168"/>
        <v>1391.07</v>
      </c>
      <c r="AY648" s="65">
        <v>2862.47</v>
      </c>
      <c r="AZ648" s="106">
        <v>1219.5176400834157</v>
      </c>
      <c r="BA648" s="65">
        <f t="shared" si="156"/>
        <v>5473.0576400834161</v>
      </c>
      <c r="BB648" s="65">
        <f t="shared" si="157"/>
        <v>27266.802359916583</v>
      </c>
      <c r="BC648" s="65">
        <f t="shared" si="158"/>
        <v>0</v>
      </c>
      <c r="BD648" s="65">
        <f t="shared" si="159"/>
        <v>48871.899999999994</v>
      </c>
      <c r="BE648" s="65">
        <f t="shared" si="160"/>
        <v>31744.309999999998</v>
      </c>
      <c r="BF648" s="65">
        <f t="shared" si="161"/>
        <v>107883.00235991659</v>
      </c>
      <c r="BG648" s="66">
        <f t="shared" si="162"/>
        <v>781.86537715477368</v>
      </c>
      <c r="BH648" s="66">
        <f t="shared" si="163"/>
        <v>47.011728206752728</v>
      </c>
      <c r="BI648" s="66">
        <f t="shared" si="164"/>
        <v>0</v>
      </c>
      <c r="BJ648" s="66">
        <f t="shared" si="165"/>
        <v>84.261896551724135</v>
      </c>
      <c r="BK648" s="66">
        <f t="shared" si="166"/>
        <v>54.731568965517241</v>
      </c>
      <c r="BL648" s="66">
        <f t="shared" si="167"/>
        <v>186.00517648261481</v>
      </c>
      <c r="BM648" s="207">
        <f t="shared" si="169"/>
        <v>39870.979999999996</v>
      </c>
    </row>
    <row r="649" spans="1:65" x14ac:dyDescent="0.35">
      <c r="A649" s="1">
        <v>838</v>
      </c>
      <c r="B649">
        <v>79</v>
      </c>
      <c r="C649" t="s">
        <v>37</v>
      </c>
      <c r="D649" t="s">
        <v>1862</v>
      </c>
      <c r="E649" s="6" t="s">
        <v>1115</v>
      </c>
      <c r="F649" s="7" t="s">
        <v>1116</v>
      </c>
      <c r="G649" s="6">
        <v>-8.0500000000000007</v>
      </c>
      <c r="H649" s="6">
        <v>-34.880000000000003</v>
      </c>
      <c r="I649" s="6">
        <v>10</v>
      </c>
      <c r="J649" s="8">
        <v>63550.072249703</v>
      </c>
      <c r="K649" t="s">
        <v>1166</v>
      </c>
      <c r="L649" t="s">
        <v>1062</v>
      </c>
      <c r="M649">
        <v>600</v>
      </c>
      <c r="N649">
        <v>600</v>
      </c>
      <c r="O649">
        <v>0</v>
      </c>
      <c r="P649">
        <v>27230.61</v>
      </c>
      <c r="Q649">
        <v>44998.77</v>
      </c>
      <c r="R649">
        <v>5250.2</v>
      </c>
      <c r="S649">
        <v>34606.78</v>
      </c>
      <c r="T649">
        <v>0</v>
      </c>
      <c r="U649">
        <v>4572.29</v>
      </c>
      <c r="V649">
        <v>0</v>
      </c>
      <c r="W649" s="181">
        <f t="shared" si="153"/>
        <v>31802.9</v>
      </c>
      <c r="X649" s="181">
        <f t="shared" si="154"/>
        <v>53.004833333333337</v>
      </c>
      <c r="Y649" s="174">
        <v>116658.65</v>
      </c>
      <c r="Z649" s="181">
        <f t="shared" si="155"/>
        <v>194.43108333333333</v>
      </c>
      <c r="AA649" s="174">
        <v>0</v>
      </c>
      <c r="AB649" s="174">
        <v>23.342126794712609</v>
      </c>
      <c r="AC649" s="174">
        <v>38.573024803561502</v>
      </c>
      <c r="AD649" s="174">
        <v>4.5004806758864433</v>
      </c>
      <c r="AE649" s="174">
        <v>29.664992694498011</v>
      </c>
      <c r="AF649">
        <v>0</v>
      </c>
      <c r="AG649" s="106">
        <v>3.9193750313414402</v>
      </c>
      <c r="AH649" s="106">
        <v>0</v>
      </c>
      <c r="AI649" s="106">
        <v>100</v>
      </c>
      <c r="AJ649">
        <v>83.75</v>
      </c>
      <c r="AK649">
        <v>53</v>
      </c>
      <c r="AL649">
        <v>57.68</v>
      </c>
      <c r="AM649">
        <v>194.43</v>
      </c>
      <c r="AN649" t="s">
        <v>1069</v>
      </c>
      <c r="AO649">
        <v>23.601600000000001</v>
      </c>
      <c r="AP649">
        <v>8.33</v>
      </c>
      <c r="AQ649">
        <v>12.806699999999999</v>
      </c>
      <c r="AR649" t="s">
        <v>1072</v>
      </c>
      <c r="AS649" t="s">
        <v>1073</v>
      </c>
      <c r="AT649" t="s">
        <v>1075</v>
      </c>
      <c r="AU649" t="s">
        <v>1078</v>
      </c>
      <c r="AV649" t="s">
        <v>1081</v>
      </c>
      <c r="AW649" t="s">
        <v>1084</v>
      </c>
      <c r="AX649" s="65">
        <f t="shared" si="168"/>
        <v>1391.07</v>
      </c>
      <c r="AY649" s="65">
        <v>2862.47</v>
      </c>
      <c r="AZ649" s="106">
        <v>1445.4898704314187</v>
      </c>
      <c r="BA649" s="65">
        <f t="shared" si="156"/>
        <v>5699.0298704314191</v>
      </c>
      <c r="BB649" s="65">
        <f t="shared" si="157"/>
        <v>30357.410129568583</v>
      </c>
      <c r="BC649" s="65">
        <f t="shared" si="158"/>
        <v>0</v>
      </c>
      <c r="BD649" s="65">
        <f t="shared" si="159"/>
        <v>48857.899999999994</v>
      </c>
      <c r="BE649" s="65">
        <f t="shared" si="160"/>
        <v>31744.309999999998</v>
      </c>
      <c r="BF649" s="65">
        <f t="shared" si="161"/>
        <v>110959.62012956858</v>
      </c>
      <c r="BG649" s="66">
        <f t="shared" si="162"/>
        <v>814.14712434734554</v>
      </c>
      <c r="BH649" s="66">
        <f t="shared" si="163"/>
        <v>52.340362292359629</v>
      </c>
      <c r="BI649" s="66">
        <f t="shared" si="164"/>
        <v>0</v>
      </c>
      <c r="BJ649" s="66">
        <f t="shared" si="165"/>
        <v>84.237758620689647</v>
      </c>
      <c r="BK649" s="66">
        <f t="shared" si="166"/>
        <v>54.731568965517241</v>
      </c>
      <c r="BL649" s="66">
        <f t="shared" si="167"/>
        <v>191.3096898785665</v>
      </c>
      <c r="BM649" s="207">
        <f t="shared" si="169"/>
        <v>39856.979999999996</v>
      </c>
    </row>
    <row r="650" spans="1:65" x14ac:dyDescent="0.35">
      <c r="A650" s="1">
        <v>839</v>
      </c>
      <c r="B650">
        <v>79</v>
      </c>
      <c r="C650" t="s">
        <v>37</v>
      </c>
      <c r="D650" t="s">
        <v>1863</v>
      </c>
      <c r="E650" s="6" t="s">
        <v>1117</v>
      </c>
      <c r="F650" s="7" t="s">
        <v>1118</v>
      </c>
      <c r="G650" s="6">
        <v>-3.8</v>
      </c>
      <c r="H650" s="6">
        <v>-38.53</v>
      </c>
      <c r="I650" s="6">
        <v>41</v>
      </c>
      <c r="J650" s="8">
        <v>71394.000753582499</v>
      </c>
      <c r="K650" t="s">
        <v>1166</v>
      </c>
      <c r="L650" t="s">
        <v>1062</v>
      </c>
      <c r="M650">
        <v>600</v>
      </c>
      <c r="N650">
        <v>600</v>
      </c>
      <c r="O650">
        <v>0</v>
      </c>
      <c r="P650">
        <v>25932.87</v>
      </c>
      <c r="Q650">
        <v>44998.77</v>
      </c>
      <c r="R650">
        <v>5255.2</v>
      </c>
      <c r="S650">
        <v>34606.78</v>
      </c>
      <c r="T650">
        <v>0</v>
      </c>
      <c r="U650">
        <v>4572.29</v>
      </c>
      <c r="V650">
        <v>0</v>
      </c>
      <c r="W650" s="181">
        <f t="shared" si="153"/>
        <v>30505.16</v>
      </c>
      <c r="X650" s="181">
        <f t="shared" si="154"/>
        <v>50.84193333333333</v>
      </c>
      <c r="Y650" s="174">
        <v>115365.91</v>
      </c>
      <c r="Z650" s="181">
        <f t="shared" si="155"/>
        <v>192.27651666666668</v>
      </c>
      <c r="AA650" s="174">
        <v>0</v>
      </c>
      <c r="AB650" s="174">
        <v>22.478798112891411</v>
      </c>
      <c r="AC650" s="174">
        <v>39.00525727227393</v>
      </c>
      <c r="AD650" s="174">
        <v>4.5552451326392696</v>
      </c>
      <c r="AE650" s="174">
        <v>29.997405646087309</v>
      </c>
      <c r="AF650">
        <v>0</v>
      </c>
      <c r="AG650" s="106">
        <v>3.9632938361080838</v>
      </c>
      <c r="AH650" s="106">
        <v>0</v>
      </c>
      <c r="AI650" s="106">
        <v>100</v>
      </c>
      <c r="AJ650">
        <v>83.76</v>
      </c>
      <c r="AK650">
        <v>50.84</v>
      </c>
      <c r="AL650">
        <v>57.68</v>
      </c>
      <c r="AM650">
        <v>192.28</v>
      </c>
      <c r="AN650" t="s">
        <v>1070</v>
      </c>
      <c r="AO650">
        <v>23.601600000000001</v>
      </c>
      <c r="AP650">
        <v>8.33</v>
      </c>
      <c r="AQ650">
        <v>12.806699999999999</v>
      </c>
      <c r="AR650" t="s">
        <v>1072</v>
      </c>
      <c r="AS650" t="s">
        <v>1073</v>
      </c>
      <c r="AT650" t="s">
        <v>1075</v>
      </c>
      <c r="AU650" t="s">
        <v>1078</v>
      </c>
      <c r="AV650" t="s">
        <v>1081</v>
      </c>
      <c r="AW650" t="s">
        <v>1084</v>
      </c>
      <c r="AX650" s="65">
        <f t="shared" si="168"/>
        <v>1391.07</v>
      </c>
      <c r="AY650" s="65">
        <v>2862.47</v>
      </c>
      <c r="AZ650" s="106">
        <v>1439.0598541771128</v>
      </c>
      <c r="BA650" s="65">
        <f t="shared" si="156"/>
        <v>5692.5998541771132</v>
      </c>
      <c r="BB650" s="65">
        <f t="shared" si="157"/>
        <v>29066.100145822886</v>
      </c>
      <c r="BC650" s="65">
        <f t="shared" si="158"/>
        <v>0</v>
      </c>
      <c r="BD650" s="65">
        <f t="shared" si="159"/>
        <v>48862.899999999994</v>
      </c>
      <c r="BE650" s="65">
        <f t="shared" si="160"/>
        <v>31744.309999999998</v>
      </c>
      <c r="BF650" s="65">
        <f t="shared" si="161"/>
        <v>109673.31014582289</v>
      </c>
      <c r="BG650" s="66">
        <f t="shared" si="162"/>
        <v>813.22855059673043</v>
      </c>
      <c r="BH650" s="66">
        <f t="shared" si="163"/>
        <v>50.113965768660151</v>
      </c>
      <c r="BI650" s="66">
        <f t="shared" si="164"/>
        <v>0</v>
      </c>
      <c r="BJ650" s="66">
        <f t="shared" si="165"/>
        <v>84.246379310344821</v>
      </c>
      <c r="BK650" s="66">
        <f t="shared" si="166"/>
        <v>54.731568965517241</v>
      </c>
      <c r="BL650" s="66">
        <f t="shared" si="167"/>
        <v>189.09191404452224</v>
      </c>
      <c r="BM650" s="207">
        <f t="shared" si="169"/>
        <v>39861.979999999996</v>
      </c>
    </row>
    <row r="651" spans="1:65" x14ac:dyDescent="0.35">
      <c r="A651" s="1">
        <v>848</v>
      </c>
      <c r="B651">
        <v>80</v>
      </c>
      <c r="C651" t="s">
        <v>37</v>
      </c>
      <c r="D651" t="s">
        <v>1864</v>
      </c>
      <c r="E651" s="6" t="s">
        <v>1104</v>
      </c>
      <c r="F651" s="7" t="s">
        <v>1105</v>
      </c>
      <c r="G651" s="6">
        <v>-22.74</v>
      </c>
      <c r="H651" s="6">
        <v>-45.59</v>
      </c>
      <c r="I651" s="6">
        <v>1642</v>
      </c>
      <c r="J651" s="8">
        <v>3495.45982983364</v>
      </c>
      <c r="K651" t="s">
        <v>1166</v>
      </c>
      <c r="L651" t="s">
        <v>1062</v>
      </c>
      <c r="M651">
        <v>600</v>
      </c>
      <c r="N651">
        <v>600</v>
      </c>
      <c r="O651">
        <v>507.25</v>
      </c>
      <c r="P651">
        <v>9174.7199999999993</v>
      </c>
      <c r="Q651">
        <v>44998.77</v>
      </c>
      <c r="R651">
        <v>5265.2</v>
      </c>
      <c r="S651">
        <v>34606.78</v>
      </c>
      <c r="T651">
        <v>0</v>
      </c>
      <c r="U651">
        <v>4744.55</v>
      </c>
      <c r="V651">
        <v>0</v>
      </c>
      <c r="W651" s="181">
        <f t="shared" ref="W651:W714" si="170">U651+P651</f>
        <v>13919.27</v>
      </c>
      <c r="X651" s="181">
        <f t="shared" ref="X651:X714" si="171">W651/600</f>
        <v>23.198783333333335</v>
      </c>
      <c r="Y651" s="174">
        <v>99297.27</v>
      </c>
      <c r="Z651" s="181">
        <f t="shared" ref="Z651:Z714" si="172">Y651/600</f>
        <v>165.49545000000001</v>
      </c>
      <c r="AA651" s="174">
        <v>0.51083982470011513</v>
      </c>
      <c r="AB651" s="174">
        <v>9.2396497909761255</v>
      </c>
      <c r="AC651" s="174">
        <v>45.317227754599891</v>
      </c>
      <c r="AD651" s="174">
        <v>5.3024619911504107</v>
      </c>
      <c r="AE651" s="174">
        <v>34.85169330435771</v>
      </c>
      <c r="AF651">
        <v>0</v>
      </c>
      <c r="AG651" s="106">
        <v>4.7781273342157347</v>
      </c>
      <c r="AH651" s="106">
        <v>0</v>
      </c>
      <c r="AI651" s="106">
        <v>100</v>
      </c>
      <c r="AJ651">
        <v>83.77</v>
      </c>
      <c r="AK651">
        <v>24.04</v>
      </c>
      <c r="AL651">
        <v>57.68</v>
      </c>
      <c r="AM651">
        <v>165.5</v>
      </c>
      <c r="AN651" t="s">
        <v>1063</v>
      </c>
      <c r="AO651">
        <v>23.601600000000001</v>
      </c>
      <c r="AP651">
        <v>8.33</v>
      </c>
      <c r="AQ651">
        <v>12.806699999999999</v>
      </c>
      <c r="AR651" t="s">
        <v>1072</v>
      </c>
      <c r="AS651" t="s">
        <v>1073</v>
      </c>
      <c r="AT651" t="s">
        <v>1076</v>
      </c>
      <c r="AU651" t="s">
        <v>1077</v>
      </c>
      <c r="AV651" t="s">
        <v>1079</v>
      </c>
      <c r="AW651" t="s">
        <v>1083</v>
      </c>
      <c r="AX651" s="65">
        <f t="shared" si="168"/>
        <v>1391.07</v>
      </c>
      <c r="AY651" s="65">
        <v>2862.47</v>
      </c>
      <c r="AZ651" s="106">
        <v>550.67047627529359</v>
      </c>
      <c r="BA651" s="65">
        <f t="shared" ref="BA651:BA714" si="173">(AX651+AZ651+AY651)</f>
        <v>4804.2104762752933</v>
      </c>
      <c r="BB651" s="65">
        <f t="shared" ref="BB651:BB714" si="174">U651+P651-AZ651</f>
        <v>13368.599523724706</v>
      </c>
      <c r="BC651" s="65">
        <f t="shared" ref="BC651:BC714" si="175">O651</f>
        <v>507.25</v>
      </c>
      <c r="BD651" s="65">
        <f t="shared" ref="BD651:BD714" si="176">(Q651+R651-AX651)</f>
        <v>48872.899999999994</v>
      </c>
      <c r="BE651" s="65">
        <f t="shared" ref="BE651:BE714" si="177">(S651-2862.47)</f>
        <v>31744.309999999998</v>
      </c>
      <c r="BF651" s="65">
        <f t="shared" ref="BF651:BF714" si="178">Y651-BA651</f>
        <v>94493.059523724718</v>
      </c>
      <c r="BG651" s="66">
        <f t="shared" ref="BG651:BG714" si="179">BA651/7</f>
        <v>686.31578232504194</v>
      </c>
      <c r="BH651" s="66">
        <f t="shared" ref="BH651:BH714" si="180">BB651/580</f>
        <v>23.049309523663286</v>
      </c>
      <c r="BI651" s="66">
        <f t="shared" ref="BI651:BI714" si="181">BC651/600</f>
        <v>0.84541666666666671</v>
      </c>
      <c r="BJ651" s="66">
        <f t="shared" ref="BJ651:BJ714" si="182">BD651/580</f>
        <v>84.263620689655156</v>
      </c>
      <c r="BK651" s="66">
        <f t="shared" ref="BK651:BK714" si="183">BE651/580</f>
        <v>54.731568965517241</v>
      </c>
      <c r="BL651" s="66">
        <f t="shared" ref="BL651:BL714" si="184">BF651/580</f>
        <v>162.91906814435296</v>
      </c>
      <c r="BM651" s="207">
        <f t="shared" si="169"/>
        <v>39871.979999999996</v>
      </c>
    </row>
    <row r="652" spans="1:65" x14ac:dyDescent="0.35">
      <c r="A652" s="1">
        <v>849</v>
      </c>
      <c r="B652">
        <v>80</v>
      </c>
      <c r="C652" t="s">
        <v>37</v>
      </c>
      <c r="D652" t="s">
        <v>1865</v>
      </c>
      <c r="E652" s="6" t="s">
        <v>1104</v>
      </c>
      <c r="F652" s="7" t="s">
        <v>1106</v>
      </c>
      <c r="G652" s="6">
        <v>-23.85</v>
      </c>
      <c r="H652" s="6">
        <v>-46.64</v>
      </c>
      <c r="I652" s="6">
        <v>792</v>
      </c>
      <c r="J652" s="8">
        <v>14172.2970393051</v>
      </c>
      <c r="K652" t="s">
        <v>1166</v>
      </c>
      <c r="L652" t="s">
        <v>1062</v>
      </c>
      <c r="M652">
        <v>600</v>
      </c>
      <c r="N652">
        <v>600</v>
      </c>
      <c r="O652">
        <v>106.22</v>
      </c>
      <c r="P652">
        <v>13649.6</v>
      </c>
      <c r="Q652">
        <v>44998.77</v>
      </c>
      <c r="R652">
        <v>5266.4</v>
      </c>
      <c r="S652">
        <v>34606.78</v>
      </c>
      <c r="T652">
        <v>0</v>
      </c>
      <c r="U652">
        <v>4744.55</v>
      </c>
      <c r="V652">
        <v>0</v>
      </c>
      <c r="W652" s="181">
        <f t="shared" si="170"/>
        <v>18394.150000000001</v>
      </c>
      <c r="X652" s="181">
        <f t="shared" si="171"/>
        <v>30.656916666666667</v>
      </c>
      <c r="Y652" s="174">
        <v>103372.32</v>
      </c>
      <c r="Z652" s="181">
        <f t="shared" si="172"/>
        <v>172.28720000000001</v>
      </c>
      <c r="AA652" s="174">
        <v>0.1027547800030027</v>
      </c>
      <c r="AB652" s="174">
        <v>13.20430846478051</v>
      </c>
      <c r="AC652" s="174">
        <v>43.530773034793057</v>
      </c>
      <c r="AD652" s="174">
        <v>5.0945939880230986</v>
      </c>
      <c r="AE652" s="174">
        <v>33.477801407572159</v>
      </c>
      <c r="AF652">
        <v>0</v>
      </c>
      <c r="AG652" s="106">
        <v>4.5897683248281549</v>
      </c>
      <c r="AH652" s="106">
        <v>0</v>
      </c>
      <c r="AI652" s="106">
        <v>100</v>
      </c>
      <c r="AJ652">
        <v>83.78</v>
      </c>
      <c r="AK652">
        <v>30.83</v>
      </c>
      <c r="AL652">
        <v>57.68</v>
      </c>
      <c r="AM652">
        <v>172.29</v>
      </c>
      <c r="AN652" t="s">
        <v>1064</v>
      </c>
      <c r="AO652">
        <v>23.601600000000001</v>
      </c>
      <c r="AP652">
        <v>8.33</v>
      </c>
      <c r="AQ652">
        <v>12.806699999999999</v>
      </c>
      <c r="AR652" t="s">
        <v>1072</v>
      </c>
      <c r="AS652" t="s">
        <v>1073</v>
      </c>
      <c r="AT652" t="s">
        <v>1076</v>
      </c>
      <c r="AU652" t="s">
        <v>1077</v>
      </c>
      <c r="AV652" t="s">
        <v>1079</v>
      </c>
      <c r="AW652" t="s">
        <v>1083</v>
      </c>
      <c r="AX652" s="65">
        <f t="shared" ref="AX652:AX715" si="185">IF(AR652="LI01",583.5,1391.07)</f>
        <v>1391.07</v>
      </c>
      <c r="AY652" s="65">
        <v>2862.47</v>
      </c>
      <c r="AZ652" s="106">
        <v>760.56421183969644</v>
      </c>
      <c r="BA652" s="65">
        <f t="shared" si="173"/>
        <v>5014.1042118396963</v>
      </c>
      <c r="BB652" s="65">
        <f t="shared" si="174"/>
        <v>17633.585788160304</v>
      </c>
      <c r="BC652" s="65">
        <f t="shared" si="175"/>
        <v>106.22</v>
      </c>
      <c r="BD652" s="65">
        <f t="shared" si="176"/>
        <v>48874.1</v>
      </c>
      <c r="BE652" s="65">
        <f t="shared" si="177"/>
        <v>31744.309999999998</v>
      </c>
      <c r="BF652" s="65">
        <f t="shared" si="178"/>
        <v>98358.215788160305</v>
      </c>
      <c r="BG652" s="66">
        <f t="shared" si="179"/>
        <v>716.30060169138517</v>
      </c>
      <c r="BH652" s="66">
        <f t="shared" si="180"/>
        <v>30.402734117517767</v>
      </c>
      <c r="BI652" s="66">
        <f t="shared" si="181"/>
        <v>0.17703333333333332</v>
      </c>
      <c r="BJ652" s="66">
        <f t="shared" si="182"/>
        <v>84.265689655172409</v>
      </c>
      <c r="BK652" s="66">
        <f t="shared" si="183"/>
        <v>54.731568965517241</v>
      </c>
      <c r="BL652" s="66">
        <f t="shared" si="184"/>
        <v>169.58313066924191</v>
      </c>
      <c r="BM652" s="207">
        <f t="shared" ref="BM652:BM715" si="186">R652+S652</f>
        <v>39873.18</v>
      </c>
    </row>
    <row r="653" spans="1:65" x14ac:dyDescent="0.35">
      <c r="A653" s="1">
        <v>850</v>
      </c>
      <c r="B653">
        <v>80</v>
      </c>
      <c r="C653" t="s">
        <v>37</v>
      </c>
      <c r="D653" t="s">
        <v>1866</v>
      </c>
      <c r="E653" s="6" t="s">
        <v>1107</v>
      </c>
      <c r="F653" s="7" t="s">
        <v>1108</v>
      </c>
      <c r="G653" s="6">
        <v>-30.03</v>
      </c>
      <c r="H653" s="6">
        <v>-51.23</v>
      </c>
      <c r="I653" s="6">
        <v>47</v>
      </c>
      <c r="J653" s="8">
        <v>23954.0527728093</v>
      </c>
      <c r="K653" t="s">
        <v>1166</v>
      </c>
      <c r="L653" t="s">
        <v>1062</v>
      </c>
      <c r="M653">
        <v>600</v>
      </c>
      <c r="N653">
        <v>600</v>
      </c>
      <c r="O653">
        <v>186.37</v>
      </c>
      <c r="P653">
        <v>15106.5</v>
      </c>
      <c r="Q653">
        <v>44998.77</v>
      </c>
      <c r="R653">
        <v>5272.4</v>
      </c>
      <c r="S653">
        <v>34606.78</v>
      </c>
      <c r="T653">
        <v>0</v>
      </c>
      <c r="U653">
        <v>4744.55</v>
      </c>
      <c r="V653">
        <v>0</v>
      </c>
      <c r="W653" s="181">
        <f t="shared" si="170"/>
        <v>19851.05</v>
      </c>
      <c r="X653" s="181">
        <f t="shared" si="171"/>
        <v>33.08508333333333</v>
      </c>
      <c r="Y653" s="174">
        <v>104915.37</v>
      </c>
      <c r="Z653" s="181">
        <f t="shared" si="172"/>
        <v>174.85894999999999</v>
      </c>
      <c r="AA653" s="174">
        <v>0.177638414657452</v>
      </c>
      <c r="AB653" s="174">
        <v>14.39874824823093</v>
      </c>
      <c r="AC653" s="174">
        <v>42.890541204782487</v>
      </c>
      <c r="AD653" s="174">
        <v>5.0253837926702252</v>
      </c>
      <c r="AE653" s="174">
        <v>32.98542434726199</v>
      </c>
      <c r="AF653">
        <v>0</v>
      </c>
      <c r="AG653" s="106">
        <v>4.5222639923969199</v>
      </c>
      <c r="AH653" s="106">
        <v>0</v>
      </c>
      <c r="AI653" s="106">
        <v>100</v>
      </c>
      <c r="AJ653">
        <v>83.79</v>
      </c>
      <c r="AK653">
        <v>33.4</v>
      </c>
      <c r="AL653">
        <v>57.68</v>
      </c>
      <c r="AM653">
        <v>174.86</v>
      </c>
      <c r="AN653" t="s">
        <v>1065</v>
      </c>
      <c r="AO653">
        <v>23.601600000000001</v>
      </c>
      <c r="AP653">
        <v>8.33</v>
      </c>
      <c r="AQ653">
        <v>12.806699999999999</v>
      </c>
      <c r="AR653" t="s">
        <v>1072</v>
      </c>
      <c r="AS653" t="s">
        <v>1073</v>
      </c>
      <c r="AT653" t="s">
        <v>1076</v>
      </c>
      <c r="AU653" t="s">
        <v>1077</v>
      </c>
      <c r="AV653" t="s">
        <v>1079</v>
      </c>
      <c r="AW653" t="s">
        <v>1083</v>
      </c>
      <c r="AX653" s="65">
        <f t="shared" si="185"/>
        <v>1391.07</v>
      </c>
      <c r="AY653" s="65">
        <v>2862.47</v>
      </c>
      <c r="AZ653" s="106">
        <v>823.8878011601131</v>
      </c>
      <c r="BA653" s="65">
        <f t="shared" si="173"/>
        <v>5077.4278011601127</v>
      </c>
      <c r="BB653" s="65">
        <f t="shared" si="174"/>
        <v>19027.162198839887</v>
      </c>
      <c r="BC653" s="65">
        <f t="shared" si="175"/>
        <v>186.37</v>
      </c>
      <c r="BD653" s="65">
        <f t="shared" si="176"/>
        <v>48880.1</v>
      </c>
      <c r="BE653" s="65">
        <f t="shared" si="177"/>
        <v>31744.309999999998</v>
      </c>
      <c r="BF653" s="65">
        <f t="shared" si="178"/>
        <v>99837.942198839883</v>
      </c>
      <c r="BG653" s="66">
        <f t="shared" si="179"/>
        <v>725.34682873715894</v>
      </c>
      <c r="BH653" s="66">
        <f t="shared" si="180"/>
        <v>32.805452066965323</v>
      </c>
      <c r="BI653" s="66">
        <f t="shared" si="181"/>
        <v>0.31061666666666665</v>
      </c>
      <c r="BJ653" s="66">
        <f t="shared" si="182"/>
        <v>84.276034482758618</v>
      </c>
      <c r="BK653" s="66">
        <f t="shared" si="183"/>
        <v>54.731568965517241</v>
      </c>
      <c r="BL653" s="66">
        <f t="shared" si="184"/>
        <v>172.13438310144807</v>
      </c>
      <c r="BM653" s="207">
        <f t="shared" si="186"/>
        <v>39879.18</v>
      </c>
    </row>
    <row r="654" spans="1:65" x14ac:dyDescent="0.35">
      <c r="A654" s="1">
        <v>851</v>
      </c>
      <c r="B654">
        <v>80</v>
      </c>
      <c r="C654" t="s">
        <v>37</v>
      </c>
      <c r="D654" t="s">
        <v>1867</v>
      </c>
      <c r="E654" s="6" t="s">
        <v>1109</v>
      </c>
      <c r="F654" s="7" t="s">
        <v>1110</v>
      </c>
      <c r="G654" s="6">
        <v>-15.37</v>
      </c>
      <c r="H654" s="6">
        <v>-48.78</v>
      </c>
      <c r="I654" s="6">
        <v>770</v>
      </c>
      <c r="J654" s="8">
        <v>31081.371963744201</v>
      </c>
      <c r="K654" t="s">
        <v>1166</v>
      </c>
      <c r="L654" t="s">
        <v>1062</v>
      </c>
      <c r="M654">
        <v>600</v>
      </c>
      <c r="N654">
        <v>600</v>
      </c>
      <c r="O654">
        <v>3.28</v>
      </c>
      <c r="P654">
        <v>20964.759999999998</v>
      </c>
      <c r="Q654">
        <v>44998.77</v>
      </c>
      <c r="R654">
        <v>5266.4</v>
      </c>
      <c r="S654">
        <v>34606.78</v>
      </c>
      <c r="T654">
        <v>0</v>
      </c>
      <c r="U654">
        <v>4744.55</v>
      </c>
      <c r="V654">
        <v>0</v>
      </c>
      <c r="W654" s="181">
        <f t="shared" si="170"/>
        <v>25709.309999999998</v>
      </c>
      <c r="X654" s="181">
        <f t="shared" si="171"/>
        <v>42.848849999999999</v>
      </c>
      <c r="Y654" s="174">
        <v>110584.54</v>
      </c>
      <c r="Z654" s="181">
        <f t="shared" si="172"/>
        <v>184.30756666666665</v>
      </c>
      <c r="AA654" s="174">
        <v>2.9660565572728341E-3</v>
      </c>
      <c r="AB654" s="174">
        <v>18.958129228552199</v>
      </c>
      <c r="AC654" s="174">
        <v>40.691736837717087</v>
      </c>
      <c r="AD654" s="174">
        <v>4.7623293454944067</v>
      </c>
      <c r="AE654" s="174">
        <v>31.294410593017801</v>
      </c>
      <c r="AF654">
        <v>0</v>
      </c>
      <c r="AG654" s="106">
        <v>4.2904279386612272</v>
      </c>
      <c r="AH654" s="106">
        <v>0</v>
      </c>
      <c r="AI654" s="106">
        <v>100</v>
      </c>
      <c r="AJ654">
        <v>83.78</v>
      </c>
      <c r="AK654">
        <v>42.85</v>
      </c>
      <c r="AL654">
        <v>57.68</v>
      </c>
      <c r="AM654">
        <v>184.31</v>
      </c>
      <c r="AN654" t="s">
        <v>1066</v>
      </c>
      <c r="AO654">
        <v>23.601600000000001</v>
      </c>
      <c r="AP654">
        <v>8.33</v>
      </c>
      <c r="AQ654">
        <v>12.806699999999999</v>
      </c>
      <c r="AR654" t="s">
        <v>1072</v>
      </c>
      <c r="AS654" t="s">
        <v>1073</v>
      </c>
      <c r="AT654" t="s">
        <v>1076</v>
      </c>
      <c r="AU654" t="s">
        <v>1077</v>
      </c>
      <c r="AV654" t="s">
        <v>1079</v>
      </c>
      <c r="AW654" t="s">
        <v>1083</v>
      </c>
      <c r="AX654" s="65">
        <f t="shared" si="185"/>
        <v>1391.07</v>
      </c>
      <c r="AY654" s="65">
        <v>2862.47</v>
      </c>
      <c r="AZ654" s="106">
        <v>1078.4027105515129</v>
      </c>
      <c r="BA654" s="65">
        <f t="shared" si="173"/>
        <v>5331.9427105515133</v>
      </c>
      <c r="BB654" s="65">
        <f t="shared" si="174"/>
        <v>24630.907289448485</v>
      </c>
      <c r="BC654" s="65">
        <f t="shared" si="175"/>
        <v>3.28</v>
      </c>
      <c r="BD654" s="65">
        <f t="shared" si="176"/>
        <v>48874.1</v>
      </c>
      <c r="BE654" s="65">
        <f t="shared" si="177"/>
        <v>31744.309999999998</v>
      </c>
      <c r="BF654" s="65">
        <f t="shared" si="178"/>
        <v>105252.59728944849</v>
      </c>
      <c r="BG654" s="66">
        <f t="shared" si="179"/>
        <v>761.70610150735899</v>
      </c>
      <c r="BH654" s="66">
        <f t="shared" si="180"/>
        <v>42.467081533531868</v>
      </c>
      <c r="BI654" s="66">
        <f t="shared" si="181"/>
        <v>5.4666666666666665E-3</v>
      </c>
      <c r="BJ654" s="66">
        <f t="shared" si="182"/>
        <v>84.265689655172409</v>
      </c>
      <c r="BK654" s="66">
        <f t="shared" si="183"/>
        <v>54.731568965517241</v>
      </c>
      <c r="BL654" s="66">
        <f t="shared" si="184"/>
        <v>181.46999532663531</v>
      </c>
      <c r="BM654" s="207">
        <f t="shared" si="186"/>
        <v>39873.18</v>
      </c>
    </row>
    <row r="655" spans="1:65" x14ac:dyDescent="0.35">
      <c r="A655" s="1">
        <v>852</v>
      </c>
      <c r="B655">
        <v>80</v>
      </c>
      <c r="C655" t="s">
        <v>37</v>
      </c>
      <c r="D655" t="s">
        <v>1868</v>
      </c>
      <c r="E655" s="6" t="s">
        <v>1111</v>
      </c>
      <c r="F655" s="7" t="s">
        <v>1112</v>
      </c>
      <c r="G655" s="6">
        <v>-22.86</v>
      </c>
      <c r="H655" s="6">
        <v>-43.41</v>
      </c>
      <c r="I655" s="6">
        <v>45</v>
      </c>
      <c r="J655" s="8">
        <v>45016.2336447989</v>
      </c>
      <c r="K655" t="s">
        <v>1166</v>
      </c>
      <c r="L655" t="s">
        <v>1062</v>
      </c>
      <c r="M655">
        <v>600</v>
      </c>
      <c r="N655">
        <v>600</v>
      </c>
      <c r="O655">
        <v>0</v>
      </c>
      <c r="P655">
        <v>20523.16</v>
      </c>
      <c r="Q655">
        <v>44998.77</v>
      </c>
      <c r="R655">
        <v>5262.4</v>
      </c>
      <c r="S655">
        <v>34606.78</v>
      </c>
      <c r="T655">
        <v>0</v>
      </c>
      <c r="U655">
        <v>4744.55</v>
      </c>
      <c r="V655">
        <v>0</v>
      </c>
      <c r="W655" s="181">
        <f t="shared" si="170"/>
        <v>25267.71</v>
      </c>
      <c r="X655" s="181">
        <f t="shared" si="171"/>
        <v>42.112850000000002</v>
      </c>
      <c r="Y655" s="174">
        <v>110135.66</v>
      </c>
      <c r="Z655" s="181">
        <f t="shared" si="172"/>
        <v>183.55943333333335</v>
      </c>
      <c r="AA655" s="174">
        <v>0</v>
      </c>
      <c r="AB655" s="174">
        <v>18.634436839076461</v>
      </c>
      <c r="AC655" s="174">
        <v>40.857584182997577</v>
      </c>
      <c r="AD655" s="174">
        <v>4.7781072905905306</v>
      </c>
      <c r="AE655" s="174">
        <v>31.421957247997611</v>
      </c>
      <c r="AF655">
        <v>0</v>
      </c>
      <c r="AG655" s="106">
        <v>4.3079144393378126</v>
      </c>
      <c r="AH655" s="106">
        <v>0</v>
      </c>
      <c r="AI655" s="106">
        <v>100</v>
      </c>
      <c r="AJ655">
        <v>83.77</v>
      </c>
      <c r="AK655">
        <v>42.11</v>
      </c>
      <c r="AL655">
        <v>57.68</v>
      </c>
      <c r="AM655">
        <v>183.56</v>
      </c>
      <c r="AN655" t="s">
        <v>1067</v>
      </c>
      <c r="AO655">
        <v>23.601600000000001</v>
      </c>
      <c r="AP655">
        <v>8.33</v>
      </c>
      <c r="AQ655">
        <v>12.806699999999999</v>
      </c>
      <c r="AR655" t="s">
        <v>1072</v>
      </c>
      <c r="AS655" t="s">
        <v>1073</v>
      </c>
      <c r="AT655" t="s">
        <v>1076</v>
      </c>
      <c r="AU655" t="s">
        <v>1077</v>
      </c>
      <c r="AV655" t="s">
        <v>1079</v>
      </c>
      <c r="AW655" t="s">
        <v>1083</v>
      </c>
      <c r="AX655" s="65">
        <f t="shared" si="185"/>
        <v>1391.07</v>
      </c>
      <c r="AY655" s="65">
        <v>2862.47</v>
      </c>
      <c r="AZ655" s="106">
        <v>1060.6947670472714</v>
      </c>
      <c r="BA655" s="65">
        <f t="shared" si="173"/>
        <v>5314.2347670472718</v>
      </c>
      <c r="BB655" s="65">
        <f t="shared" si="174"/>
        <v>24207.015232952726</v>
      </c>
      <c r="BC655" s="65">
        <f t="shared" si="175"/>
        <v>0</v>
      </c>
      <c r="BD655" s="65">
        <f t="shared" si="176"/>
        <v>48870.1</v>
      </c>
      <c r="BE655" s="65">
        <f t="shared" si="177"/>
        <v>31744.309999999998</v>
      </c>
      <c r="BF655" s="65">
        <f t="shared" si="178"/>
        <v>104821.42523295274</v>
      </c>
      <c r="BG655" s="66">
        <f t="shared" si="179"/>
        <v>759.17639529246742</v>
      </c>
      <c r="BH655" s="66">
        <f t="shared" si="180"/>
        <v>41.736233160263325</v>
      </c>
      <c r="BI655" s="66">
        <f t="shared" si="181"/>
        <v>0</v>
      </c>
      <c r="BJ655" s="66">
        <f t="shared" si="182"/>
        <v>84.258793103448269</v>
      </c>
      <c r="BK655" s="66">
        <f t="shared" si="183"/>
        <v>54.731568965517241</v>
      </c>
      <c r="BL655" s="66">
        <f t="shared" si="184"/>
        <v>180.72659522922885</v>
      </c>
      <c r="BM655" s="207">
        <f t="shared" si="186"/>
        <v>39869.18</v>
      </c>
    </row>
    <row r="656" spans="1:65" x14ac:dyDescent="0.35">
      <c r="A656" s="1">
        <v>853</v>
      </c>
      <c r="B656">
        <v>80</v>
      </c>
      <c r="C656" t="s">
        <v>37</v>
      </c>
      <c r="D656" t="s">
        <v>1869</v>
      </c>
      <c r="E656" s="6" t="s">
        <v>1113</v>
      </c>
      <c r="F656" s="7" t="s">
        <v>1114</v>
      </c>
      <c r="G656" s="6">
        <v>-20.32</v>
      </c>
      <c r="H656" s="6">
        <v>-40.340000000000003</v>
      </c>
      <c r="I656" s="6">
        <v>9</v>
      </c>
      <c r="J656" s="8">
        <v>54061.366139626101</v>
      </c>
      <c r="K656" t="s">
        <v>1166</v>
      </c>
      <c r="L656" t="s">
        <v>1062</v>
      </c>
      <c r="M656">
        <v>600</v>
      </c>
      <c r="N656">
        <v>600</v>
      </c>
      <c r="O656">
        <v>0</v>
      </c>
      <c r="P656">
        <v>22284.02</v>
      </c>
      <c r="Q656">
        <v>44998.77</v>
      </c>
      <c r="R656">
        <v>5264.2</v>
      </c>
      <c r="S656">
        <v>34606.78</v>
      </c>
      <c r="T656">
        <v>0</v>
      </c>
      <c r="U656">
        <v>4744.55</v>
      </c>
      <c r="V656">
        <v>0</v>
      </c>
      <c r="W656" s="181">
        <f t="shared" si="170"/>
        <v>27028.57</v>
      </c>
      <c r="X656" s="181">
        <f t="shared" si="171"/>
        <v>45.047616666666663</v>
      </c>
      <c r="Y656" s="174">
        <v>111898.32</v>
      </c>
      <c r="Z656" s="181">
        <f t="shared" si="172"/>
        <v>186.49720000000002</v>
      </c>
      <c r="AA656" s="174">
        <v>0</v>
      </c>
      <c r="AB656" s="174">
        <v>19.91452597322283</v>
      </c>
      <c r="AC656" s="174">
        <v>40.213981764873672</v>
      </c>
      <c r="AD656" s="174">
        <v>4.7044495395462604</v>
      </c>
      <c r="AE656" s="174">
        <v>30.9269880012497</v>
      </c>
      <c r="AF656">
        <v>0</v>
      </c>
      <c r="AG656" s="106">
        <v>4.2400547211075192</v>
      </c>
      <c r="AH656" s="106">
        <v>0</v>
      </c>
      <c r="AI656" s="106">
        <v>100</v>
      </c>
      <c r="AJ656">
        <v>83.77</v>
      </c>
      <c r="AK656">
        <v>45.05</v>
      </c>
      <c r="AL656">
        <v>57.68</v>
      </c>
      <c r="AM656">
        <v>186.5</v>
      </c>
      <c r="AN656" t="s">
        <v>1068</v>
      </c>
      <c r="AO656">
        <v>23.601600000000001</v>
      </c>
      <c r="AP656">
        <v>8.33</v>
      </c>
      <c r="AQ656">
        <v>12.806699999999999</v>
      </c>
      <c r="AR656" t="s">
        <v>1072</v>
      </c>
      <c r="AS656" t="s">
        <v>1073</v>
      </c>
      <c r="AT656" t="s">
        <v>1076</v>
      </c>
      <c r="AU656" t="s">
        <v>1077</v>
      </c>
      <c r="AV656" t="s">
        <v>1079</v>
      </c>
      <c r="AW656" t="s">
        <v>1083</v>
      </c>
      <c r="AX656" s="65">
        <f t="shared" si="185"/>
        <v>1391.07</v>
      </c>
      <c r="AY656" s="65">
        <v>2862.47</v>
      </c>
      <c r="AZ656" s="106">
        <v>1131.2776564298797</v>
      </c>
      <c r="BA656" s="65">
        <f t="shared" si="173"/>
        <v>5384.8176564298792</v>
      </c>
      <c r="BB656" s="65">
        <f t="shared" si="174"/>
        <v>25897.29234357012</v>
      </c>
      <c r="BC656" s="65">
        <f t="shared" si="175"/>
        <v>0</v>
      </c>
      <c r="BD656" s="65">
        <f t="shared" si="176"/>
        <v>48871.899999999994</v>
      </c>
      <c r="BE656" s="65">
        <f t="shared" si="177"/>
        <v>31744.309999999998</v>
      </c>
      <c r="BF656" s="65">
        <f t="shared" si="178"/>
        <v>106513.50234357013</v>
      </c>
      <c r="BG656" s="66">
        <f t="shared" si="179"/>
        <v>769.25966520426846</v>
      </c>
      <c r="BH656" s="66">
        <f t="shared" si="180"/>
        <v>44.65050404063814</v>
      </c>
      <c r="BI656" s="66">
        <f t="shared" si="181"/>
        <v>0</v>
      </c>
      <c r="BJ656" s="66">
        <f t="shared" si="182"/>
        <v>84.261896551724135</v>
      </c>
      <c r="BK656" s="66">
        <f t="shared" si="183"/>
        <v>54.731568965517241</v>
      </c>
      <c r="BL656" s="66">
        <f t="shared" si="184"/>
        <v>183.64396955787953</v>
      </c>
      <c r="BM656" s="207">
        <f t="shared" si="186"/>
        <v>39870.979999999996</v>
      </c>
    </row>
    <row r="657" spans="1:65" x14ac:dyDescent="0.35">
      <c r="A657" s="1">
        <v>854</v>
      </c>
      <c r="B657">
        <v>80</v>
      </c>
      <c r="C657" t="s">
        <v>37</v>
      </c>
      <c r="D657" t="s">
        <v>1870</v>
      </c>
      <c r="E657" s="6" t="s">
        <v>1115</v>
      </c>
      <c r="F657" s="7" t="s">
        <v>1116</v>
      </c>
      <c r="G657" s="6">
        <v>-8.0500000000000007</v>
      </c>
      <c r="H657" s="6">
        <v>-34.880000000000003</v>
      </c>
      <c r="I657" s="6">
        <v>10</v>
      </c>
      <c r="J657" s="8">
        <v>63550.072249703</v>
      </c>
      <c r="K657" t="s">
        <v>1166</v>
      </c>
      <c r="L657" t="s">
        <v>1062</v>
      </c>
      <c r="M657">
        <v>600</v>
      </c>
      <c r="N657">
        <v>600</v>
      </c>
      <c r="O657">
        <v>0</v>
      </c>
      <c r="P657">
        <v>24547.360000000001</v>
      </c>
      <c r="Q657">
        <v>44998.77</v>
      </c>
      <c r="R657">
        <v>5250.2</v>
      </c>
      <c r="S657">
        <v>34606.78</v>
      </c>
      <c r="T657">
        <v>0</v>
      </c>
      <c r="U657">
        <v>4744.55</v>
      </c>
      <c r="V657">
        <v>0</v>
      </c>
      <c r="W657" s="181">
        <f t="shared" si="170"/>
        <v>29291.91</v>
      </c>
      <c r="X657" s="181">
        <f t="shared" si="171"/>
        <v>48.819850000000002</v>
      </c>
      <c r="Y657" s="174">
        <v>114147.66</v>
      </c>
      <c r="Z657" s="181">
        <f t="shared" si="172"/>
        <v>190.24610000000001</v>
      </c>
      <c r="AA657" s="174">
        <v>0</v>
      </c>
      <c r="AB657" s="174">
        <v>21.5049174025994</v>
      </c>
      <c r="AC657" s="174">
        <v>39.421543989600828</v>
      </c>
      <c r="AD657" s="174">
        <v>4.5994810581311958</v>
      </c>
      <c r="AE657" s="174">
        <v>30.31755534892261</v>
      </c>
      <c r="AF657">
        <v>0</v>
      </c>
      <c r="AG657" s="106">
        <v>4.1565022007459467</v>
      </c>
      <c r="AH657" s="106">
        <v>0</v>
      </c>
      <c r="AI657" s="106">
        <v>100</v>
      </c>
      <c r="AJ657">
        <v>83.75</v>
      </c>
      <c r="AK657">
        <v>48.82</v>
      </c>
      <c r="AL657">
        <v>57.68</v>
      </c>
      <c r="AM657">
        <v>190.25</v>
      </c>
      <c r="AN657" t="s">
        <v>1069</v>
      </c>
      <c r="AO657">
        <v>23.601600000000001</v>
      </c>
      <c r="AP657">
        <v>8.33</v>
      </c>
      <c r="AQ657">
        <v>12.806699999999999</v>
      </c>
      <c r="AR657" t="s">
        <v>1072</v>
      </c>
      <c r="AS657" t="s">
        <v>1073</v>
      </c>
      <c r="AT657" t="s">
        <v>1076</v>
      </c>
      <c r="AU657" t="s">
        <v>1077</v>
      </c>
      <c r="AV657" t="s">
        <v>1079</v>
      </c>
      <c r="AW657" t="s">
        <v>1083</v>
      </c>
      <c r="AX657" s="65">
        <f t="shared" si="185"/>
        <v>1391.07</v>
      </c>
      <c r="AY657" s="65">
        <v>2862.47</v>
      </c>
      <c r="AZ657" s="106">
        <v>1286.3927983232434</v>
      </c>
      <c r="BA657" s="65">
        <f t="shared" si="173"/>
        <v>5539.9327983232433</v>
      </c>
      <c r="BB657" s="65">
        <f t="shared" si="174"/>
        <v>28005.517201676757</v>
      </c>
      <c r="BC657" s="65">
        <f t="shared" si="175"/>
        <v>0</v>
      </c>
      <c r="BD657" s="65">
        <f t="shared" si="176"/>
        <v>48857.899999999994</v>
      </c>
      <c r="BE657" s="65">
        <f t="shared" si="177"/>
        <v>31744.309999999998</v>
      </c>
      <c r="BF657" s="65">
        <f t="shared" si="178"/>
        <v>108607.72720167675</v>
      </c>
      <c r="BG657" s="66">
        <f t="shared" si="179"/>
        <v>791.41897118903478</v>
      </c>
      <c r="BH657" s="66">
        <f t="shared" si="180"/>
        <v>48.285374485649584</v>
      </c>
      <c r="BI657" s="66">
        <f t="shared" si="181"/>
        <v>0</v>
      </c>
      <c r="BJ657" s="66">
        <f t="shared" si="182"/>
        <v>84.237758620689647</v>
      </c>
      <c r="BK657" s="66">
        <f t="shared" si="183"/>
        <v>54.731568965517241</v>
      </c>
      <c r="BL657" s="66">
        <f t="shared" si="184"/>
        <v>187.25470207185646</v>
      </c>
      <c r="BM657" s="207">
        <f t="shared" si="186"/>
        <v>39856.979999999996</v>
      </c>
    </row>
    <row r="658" spans="1:65" x14ac:dyDescent="0.35">
      <c r="A658" s="1">
        <v>855</v>
      </c>
      <c r="B658">
        <v>80</v>
      </c>
      <c r="C658" t="s">
        <v>37</v>
      </c>
      <c r="D658" t="s">
        <v>1871</v>
      </c>
      <c r="E658" s="6" t="s">
        <v>1117</v>
      </c>
      <c r="F658" s="7" t="s">
        <v>1118</v>
      </c>
      <c r="G658" s="6">
        <v>-3.8</v>
      </c>
      <c r="H658" s="6">
        <v>-38.53</v>
      </c>
      <c r="I658" s="6">
        <v>41</v>
      </c>
      <c r="J658" s="8">
        <v>71394.000753582499</v>
      </c>
      <c r="K658" t="s">
        <v>1166</v>
      </c>
      <c r="L658" t="s">
        <v>1062</v>
      </c>
      <c r="M658">
        <v>600</v>
      </c>
      <c r="N658">
        <v>600</v>
      </c>
      <c r="O658">
        <v>0</v>
      </c>
      <c r="P658">
        <v>24949.51</v>
      </c>
      <c r="Q658">
        <v>44998.77</v>
      </c>
      <c r="R658">
        <v>5255.2</v>
      </c>
      <c r="S658">
        <v>34606.78</v>
      </c>
      <c r="T658">
        <v>0</v>
      </c>
      <c r="U658">
        <v>4744.55</v>
      </c>
      <c r="V658">
        <v>0</v>
      </c>
      <c r="W658" s="181">
        <f t="shared" si="170"/>
        <v>29694.059999999998</v>
      </c>
      <c r="X658" s="181">
        <f t="shared" si="171"/>
        <v>49.490099999999998</v>
      </c>
      <c r="Y658" s="174">
        <v>114554.81</v>
      </c>
      <c r="Z658" s="181">
        <f t="shared" si="172"/>
        <v>190.92468333333332</v>
      </c>
      <c r="AA658" s="174">
        <v>0</v>
      </c>
      <c r="AB658" s="174">
        <v>21.779539418728898</v>
      </c>
      <c r="AC658" s="174">
        <v>39.281432180804977</v>
      </c>
      <c r="AD658" s="174">
        <v>4.5874983337670416</v>
      </c>
      <c r="AE658" s="174">
        <v>30.209800880469359</v>
      </c>
      <c r="AF658">
        <v>0</v>
      </c>
      <c r="AG658" s="106">
        <v>4.1417291862297194</v>
      </c>
      <c r="AH658" s="106">
        <v>0</v>
      </c>
      <c r="AI658" s="106">
        <v>100</v>
      </c>
      <c r="AJ658">
        <v>83.76</v>
      </c>
      <c r="AK658">
        <v>49.49</v>
      </c>
      <c r="AL658">
        <v>57.68</v>
      </c>
      <c r="AM658">
        <v>190.92</v>
      </c>
      <c r="AN658" t="s">
        <v>1070</v>
      </c>
      <c r="AO658">
        <v>23.601600000000001</v>
      </c>
      <c r="AP658">
        <v>8.33</v>
      </c>
      <c r="AQ658">
        <v>12.806699999999999</v>
      </c>
      <c r="AR658" t="s">
        <v>1072</v>
      </c>
      <c r="AS658" t="s">
        <v>1073</v>
      </c>
      <c r="AT658" t="s">
        <v>1076</v>
      </c>
      <c r="AU658" t="s">
        <v>1077</v>
      </c>
      <c r="AV658" t="s">
        <v>1079</v>
      </c>
      <c r="AW658" t="s">
        <v>1083</v>
      </c>
      <c r="AX658" s="65">
        <f t="shared" si="185"/>
        <v>1391.07</v>
      </c>
      <c r="AY658" s="65">
        <v>2862.47</v>
      </c>
      <c r="AZ658" s="106">
        <v>1260.101294482849</v>
      </c>
      <c r="BA658" s="65">
        <f t="shared" si="173"/>
        <v>5513.641294482848</v>
      </c>
      <c r="BB658" s="65">
        <f t="shared" si="174"/>
        <v>28433.958705517151</v>
      </c>
      <c r="BC658" s="65">
        <f t="shared" si="175"/>
        <v>0</v>
      </c>
      <c r="BD658" s="65">
        <f t="shared" si="176"/>
        <v>48862.899999999994</v>
      </c>
      <c r="BE658" s="65">
        <f t="shared" si="177"/>
        <v>31744.309999999998</v>
      </c>
      <c r="BF658" s="65">
        <f t="shared" si="178"/>
        <v>109041.16870551715</v>
      </c>
      <c r="BG658" s="66">
        <f t="shared" si="179"/>
        <v>787.66304206897826</v>
      </c>
      <c r="BH658" s="66">
        <f t="shared" si="180"/>
        <v>49.024066733650258</v>
      </c>
      <c r="BI658" s="66">
        <f t="shared" si="181"/>
        <v>0</v>
      </c>
      <c r="BJ658" s="66">
        <f t="shared" si="182"/>
        <v>84.246379310344821</v>
      </c>
      <c r="BK658" s="66">
        <f t="shared" si="183"/>
        <v>54.731568965517241</v>
      </c>
      <c r="BL658" s="66">
        <f t="shared" si="184"/>
        <v>188.00201500951232</v>
      </c>
      <c r="BM658" s="207">
        <f t="shared" si="186"/>
        <v>39861.979999999996</v>
      </c>
    </row>
    <row r="659" spans="1:65" x14ac:dyDescent="0.35">
      <c r="A659" s="1">
        <v>856</v>
      </c>
      <c r="B659">
        <v>81</v>
      </c>
      <c r="C659" t="s">
        <v>37</v>
      </c>
      <c r="D659" t="s">
        <v>1872</v>
      </c>
      <c r="E659" s="6" t="s">
        <v>1104</v>
      </c>
      <c r="F659" s="7" t="s">
        <v>1105</v>
      </c>
      <c r="G659" s="6">
        <v>-22.74</v>
      </c>
      <c r="H659" s="6">
        <v>-45.59</v>
      </c>
      <c r="I659" s="6">
        <v>1642</v>
      </c>
      <c r="J659" s="8">
        <v>3495.45982983364</v>
      </c>
      <c r="K659" t="s">
        <v>1166</v>
      </c>
      <c r="L659" t="s">
        <v>1062</v>
      </c>
      <c r="M659">
        <v>600</v>
      </c>
      <c r="N659">
        <v>600</v>
      </c>
      <c r="O659">
        <v>266.52999999999997</v>
      </c>
      <c r="P659">
        <v>10952.9</v>
      </c>
      <c r="Q659">
        <v>44998.77</v>
      </c>
      <c r="R659">
        <v>5265.2</v>
      </c>
      <c r="S659">
        <v>34606.78</v>
      </c>
      <c r="T659">
        <v>0</v>
      </c>
      <c r="U659">
        <v>4572.29</v>
      </c>
      <c r="V659">
        <v>0</v>
      </c>
      <c r="W659" s="181">
        <f t="shared" si="170"/>
        <v>15525.189999999999</v>
      </c>
      <c r="X659" s="181">
        <f t="shared" si="171"/>
        <v>25.875316666666663</v>
      </c>
      <c r="Y659" s="174">
        <v>100662.47</v>
      </c>
      <c r="Z659" s="181">
        <f t="shared" si="172"/>
        <v>167.77078333333333</v>
      </c>
      <c r="AA659" s="174">
        <v>0.26477593883798001</v>
      </c>
      <c r="AB659" s="174">
        <v>10.8808178460155</v>
      </c>
      <c r="AC659" s="174">
        <v>44.702628496995949</v>
      </c>
      <c r="AD659" s="174">
        <v>5.2305491808416784</v>
      </c>
      <c r="AE659" s="174">
        <v>34.379029244960897</v>
      </c>
      <c r="AF659">
        <v>0</v>
      </c>
      <c r="AG659" s="106">
        <v>4.5421992923479824</v>
      </c>
      <c r="AH659" s="106">
        <v>0</v>
      </c>
      <c r="AI659" s="106">
        <v>100</v>
      </c>
      <c r="AJ659">
        <v>83.77</v>
      </c>
      <c r="AK659">
        <v>26.32</v>
      </c>
      <c r="AL659">
        <v>57.68</v>
      </c>
      <c r="AM659">
        <v>167.77</v>
      </c>
      <c r="AN659" t="s">
        <v>1063</v>
      </c>
      <c r="AO659">
        <v>23.601600000000001</v>
      </c>
      <c r="AP659">
        <v>8.33</v>
      </c>
      <c r="AQ659">
        <v>12.806699999999999</v>
      </c>
      <c r="AR659" t="s">
        <v>1072</v>
      </c>
      <c r="AS659" t="s">
        <v>1073</v>
      </c>
      <c r="AT659" t="s">
        <v>1076</v>
      </c>
      <c r="AU659" t="s">
        <v>1077</v>
      </c>
      <c r="AV659" t="s">
        <v>1079</v>
      </c>
      <c r="AW659" t="s">
        <v>1084</v>
      </c>
      <c r="AX659" s="65">
        <f t="shared" si="185"/>
        <v>1391.07</v>
      </c>
      <c r="AY659" s="65">
        <v>2862.47</v>
      </c>
      <c r="AZ659" s="106">
        <v>561.75571494557425</v>
      </c>
      <c r="BA659" s="65">
        <f t="shared" si="173"/>
        <v>4815.2957149455742</v>
      </c>
      <c r="BB659" s="65">
        <f t="shared" si="174"/>
        <v>14963.434285054424</v>
      </c>
      <c r="BC659" s="65">
        <f t="shared" si="175"/>
        <v>266.52999999999997</v>
      </c>
      <c r="BD659" s="65">
        <f t="shared" si="176"/>
        <v>48872.899999999994</v>
      </c>
      <c r="BE659" s="65">
        <f t="shared" si="177"/>
        <v>31744.309999999998</v>
      </c>
      <c r="BF659" s="65">
        <f t="shared" si="178"/>
        <v>95847.174285054425</v>
      </c>
      <c r="BG659" s="66">
        <f t="shared" si="179"/>
        <v>687.89938784936771</v>
      </c>
      <c r="BH659" s="66">
        <f t="shared" si="180"/>
        <v>25.79902462940418</v>
      </c>
      <c r="BI659" s="66">
        <f t="shared" si="181"/>
        <v>0.44421666666666665</v>
      </c>
      <c r="BJ659" s="66">
        <f t="shared" si="182"/>
        <v>84.263620689655156</v>
      </c>
      <c r="BK659" s="66">
        <f t="shared" si="183"/>
        <v>54.731568965517241</v>
      </c>
      <c r="BL659" s="66">
        <f t="shared" si="184"/>
        <v>165.25374876733522</v>
      </c>
      <c r="BM659" s="207">
        <f t="shared" si="186"/>
        <v>39871.979999999996</v>
      </c>
    </row>
    <row r="660" spans="1:65" x14ac:dyDescent="0.35">
      <c r="A660" s="1">
        <v>857</v>
      </c>
      <c r="B660">
        <v>81</v>
      </c>
      <c r="C660" t="s">
        <v>37</v>
      </c>
      <c r="D660" t="s">
        <v>1873</v>
      </c>
      <c r="E660" s="6" t="s">
        <v>1104</v>
      </c>
      <c r="F660" s="7" t="s">
        <v>1106</v>
      </c>
      <c r="G660" s="6">
        <v>-23.85</v>
      </c>
      <c r="H660" s="6">
        <v>-46.64</v>
      </c>
      <c r="I660" s="6">
        <v>792</v>
      </c>
      <c r="J660" s="8">
        <v>14172.2970393051</v>
      </c>
      <c r="K660" t="s">
        <v>1166</v>
      </c>
      <c r="L660" t="s">
        <v>1062</v>
      </c>
      <c r="M660">
        <v>600</v>
      </c>
      <c r="N660">
        <v>600</v>
      </c>
      <c r="O660">
        <v>45.26</v>
      </c>
      <c r="P660">
        <v>15023.7</v>
      </c>
      <c r="Q660">
        <v>44998.77</v>
      </c>
      <c r="R660">
        <v>5266.4</v>
      </c>
      <c r="S660">
        <v>34606.78</v>
      </c>
      <c r="T660">
        <v>0</v>
      </c>
      <c r="U660">
        <v>4572.29</v>
      </c>
      <c r="V660">
        <v>0</v>
      </c>
      <c r="W660" s="181">
        <f t="shared" si="170"/>
        <v>19595.990000000002</v>
      </c>
      <c r="X660" s="181">
        <f t="shared" si="171"/>
        <v>32.659983333333336</v>
      </c>
      <c r="Y660" s="174">
        <v>104513.2</v>
      </c>
      <c r="Z660" s="181">
        <f t="shared" si="172"/>
        <v>174.18866666666665</v>
      </c>
      <c r="AA660" s="174">
        <v>4.3305534611895923E-2</v>
      </c>
      <c r="AB660" s="174">
        <v>14.374930630772001</v>
      </c>
      <c r="AC660" s="174">
        <v>43.055585323193633</v>
      </c>
      <c r="AD660" s="174">
        <v>5.0389807220523339</v>
      </c>
      <c r="AE660" s="174">
        <v>33.112353272122562</v>
      </c>
      <c r="AF660">
        <v>0</v>
      </c>
      <c r="AG660" s="106">
        <v>4.3748445172475821</v>
      </c>
      <c r="AH660" s="106">
        <v>0</v>
      </c>
      <c r="AI660" s="106">
        <v>100</v>
      </c>
      <c r="AJ660">
        <v>83.78</v>
      </c>
      <c r="AK660">
        <v>32.74</v>
      </c>
      <c r="AL660">
        <v>57.68</v>
      </c>
      <c r="AM660">
        <v>174.19</v>
      </c>
      <c r="AN660" t="s">
        <v>1064</v>
      </c>
      <c r="AO660">
        <v>23.601600000000001</v>
      </c>
      <c r="AP660">
        <v>8.33</v>
      </c>
      <c r="AQ660">
        <v>12.806699999999999</v>
      </c>
      <c r="AR660" t="s">
        <v>1072</v>
      </c>
      <c r="AS660" t="s">
        <v>1073</v>
      </c>
      <c r="AT660" t="s">
        <v>1076</v>
      </c>
      <c r="AU660" t="s">
        <v>1077</v>
      </c>
      <c r="AV660" t="s">
        <v>1079</v>
      </c>
      <c r="AW660" t="s">
        <v>1084</v>
      </c>
      <c r="AX660" s="65">
        <f t="shared" si="185"/>
        <v>1391.07</v>
      </c>
      <c r="AY660" s="65">
        <v>2862.47</v>
      </c>
      <c r="AZ660" s="106">
        <v>765.7037932831297</v>
      </c>
      <c r="BA660" s="65">
        <f t="shared" si="173"/>
        <v>5019.243793283129</v>
      </c>
      <c r="BB660" s="65">
        <f t="shared" si="174"/>
        <v>18830.286206716872</v>
      </c>
      <c r="BC660" s="65">
        <f t="shared" si="175"/>
        <v>45.26</v>
      </c>
      <c r="BD660" s="65">
        <f t="shared" si="176"/>
        <v>48874.1</v>
      </c>
      <c r="BE660" s="65">
        <f t="shared" si="177"/>
        <v>31744.309999999998</v>
      </c>
      <c r="BF660" s="65">
        <f t="shared" si="178"/>
        <v>99493.956206716874</v>
      </c>
      <c r="BG660" s="66">
        <f t="shared" si="179"/>
        <v>717.03482761187558</v>
      </c>
      <c r="BH660" s="66">
        <f t="shared" si="180"/>
        <v>32.466010701235987</v>
      </c>
      <c r="BI660" s="66">
        <f t="shared" si="181"/>
        <v>7.5433333333333324E-2</v>
      </c>
      <c r="BJ660" s="66">
        <f t="shared" si="182"/>
        <v>84.265689655172409</v>
      </c>
      <c r="BK660" s="66">
        <f t="shared" si="183"/>
        <v>54.731568965517241</v>
      </c>
      <c r="BL660" s="66">
        <f t="shared" si="184"/>
        <v>171.54130380468428</v>
      </c>
      <c r="BM660" s="207">
        <f t="shared" si="186"/>
        <v>39873.18</v>
      </c>
    </row>
    <row r="661" spans="1:65" x14ac:dyDescent="0.35">
      <c r="A661" s="1">
        <v>858</v>
      </c>
      <c r="B661">
        <v>81</v>
      </c>
      <c r="C661" t="s">
        <v>37</v>
      </c>
      <c r="D661" t="s">
        <v>1874</v>
      </c>
      <c r="E661" s="6" t="s">
        <v>1107</v>
      </c>
      <c r="F661" s="7" t="s">
        <v>1108</v>
      </c>
      <c r="G661" s="6">
        <v>-30.03</v>
      </c>
      <c r="H661" s="6">
        <v>-51.23</v>
      </c>
      <c r="I661" s="6">
        <v>47</v>
      </c>
      <c r="J661" s="8">
        <v>23954.0527728093</v>
      </c>
      <c r="K661" t="s">
        <v>1166</v>
      </c>
      <c r="L661" t="s">
        <v>1062</v>
      </c>
      <c r="M661">
        <v>600</v>
      </c>
      <c r="N661">
        <v>600</v>
      </c>
      <c r="O661">
        <v>77.3</v>
      </c>
      <c r="P661">
        <v>15886.54</v>
      </c>
      <c r="Q661">
        <v>44998.77</v>
      </c>
      <c r="R661">
        <v>5272.4</v>
      </c>
      <c r="S661">
        <v>34606.78</v>
      </c>
      <c r="T661">
        <v>0</v>
      </c>
      <c r="U661">
        <v>4572.29</v>
      </c>
      <c r="V661">
        <v>0</v>
      </c>
      <c r="W661" s="181">
        <f t="shared" si="170"/>
        <v>20458.830000000002</v>
      </c>
      <c r="X661" s="181">
        <f t="shared" si="171"/>
        <v>34.098050000000001</v>
      </c>
      <c r="Y661" s="174">
        <v>105414.07</v>
      </c>
      <c r="Z661" s="181">
        <f t="shared" si="172"/>
        <v>175.69011666666668</v>
      </c>
      <c r="AA661" s="174">
        <v>7.3329869532596542E-2</v>
      </c>
      <c r="AB661" s="174">
        <v>15.070606798504221</v>
      </c>
      <c r="AC661" s="174">
        <v>42.687631736446562</v>
      </c>
      <c r="AD661" s="174">
        <v>5.0016093677058473</v>
      </c>
      <c r="AE661" s="174">
        <v>32.829374674557201</v>
      </c>
      <c r="AF661">
        <v>0</v>
      </c>
      <c r="AG661" s="106">
        <v>4.3374570396532457</v>
      </c>
      <c r="AH661" s="106">
        <v>0</v>
      </c>
      <c r="AI661" s="106">
        <v>100</v>
      </c>
      <c r="AJ661">
        <v>83.79</v>
      </c>
      <c r="AK661">
        <v>34.229999999999997</v>
      </c>
      <c r="AL661">
        <v>57.68</v>
      </c>
      <c r="AM661">
        <v>175.69</v>
      </c>
      <c r="AN661" t="s">
        <v>1065</v>
      </c>
      <c r="AO661">
        <v>23.601600000000001</v>
      </c>
      <c r="AP661">
        <v>8.33</v>
      </c>
      <c r="AQ661">
        <v>12.806699999999999</v>
      </c>
      <c r="AR661" t="s">
        <v>1072</v>
      </c>
      <c r="AS661" t="s">
        <v>1073</v>
      </c>
      <c r="AT661" t="s">
        <v>1076</v>
      </c>
      <c r="AU661" t="s">
        <v>1077</v>
      </c>
      <c r="AV661" t="s">
        <v>1079</v>
      </c>
      <c r="AW661" t="s">
        <v>1084</v>
      </c>
      <c r="AX661" s="65">
        <f t="shared" si="185"/>
        <v>1391.07</v>
      </c>
      <c r="AY661" s="65">
        <v>2862.47</v>
      </c>
      <c r="AZ661" s="106">
        <v>830.18900835434636</v>
      </c>
      <c r="BA661" s="65">
        <f t="shared" si="173"/>
        <v>5083.7290083543467</v>
      </c>
      <c r="BB661" s="65">
        <f t="shared" si="174"/>
        <v>19628.640991645654</v>
      </c>
      <c r="BC661" s="65">
        <f t="shared" si="175"/>
        <v>77.3</v>
      </c>
      <c r="BD661" s="65">
        <f t="shared" si="176"/>
        <v>48880.1</v>
      </c>
      <c r="BE661" s="65">
        <f t="shared" si="177"/>
        <v>31744.309999999998</v>
      </c>
      <c r="BF661" s="65">
        <f t="shared" si="178"/>
        <v>100330.34099164566</v>
      </c>
      <c r="BG661" s="66">
        <f t="shared" si="179"/>
        <v>726.24700119347813</v>
      </c>
      <c r="BH661" s="66">
        <f t="shared" si="180"/>
        <v>33.842484468354577</v>
      </c>
      <c r="BI661" s="66">
        <f t="shared" si="181"/>
        <v>0.12883333333333333</v>
      </c>
      <c r="BJ661" s="66">
        <f t="shared" si="182"/>
        <v>84.276034482758618</v>
      </c>
      <c r="BK661" s="66">
        <f t="shared" si="183"/>
        <v>54.731568965517241</v>
      </c>
      <c r="BL661" s="66">
        <f t="shared" si="184"/>
        <v>172.9833465373201</v>
      </c>
      <c r="BM661" s="207">
        <f t="shared" si="186"/>
        <v>39879.18</v>
      </c>
    </row>
    <row r="662" spans="1:65" x14ac:dyDescent="0.35">
      <c r="A662" s="1">
        <v>859</v>
      </c>
      <c r="B662">
        <v>81</v>
      </c>
      <c r="C662" t="s">
        <v>37</v>
      </c>
      <c r="D662" t="s">
        <v>1875</v>
      </c>
      <c r="E662" s="6" t="s">
        <v>1109</v>
      </c>
      <c r="F662" s="7" t="s">
        <v>1110</v>
      </c>
      <c r="G662" s="6">
        <v>-15.37</v>
      </c>
      <c r="H662" s="6">
        <v>-48.78</v>
      </c>
      <c r="I662" s="6">
        <v>770</v>
      </c>
      <c r="J662" s="8">
        <v>31081.371963744201</v>
      </c>
      <c r="K662" t="s">
        <v>1166</v>
      </c>
      <c r="L662" t="s">
        <v>1062</v>
      </c>
      <c r="M662">
        <v>600</v>
      </c>
      <c r="N662">
        <v>600</v>
      </c>
      <c r="O662">
        <v>0.56000000000000005</v>
      </c>
      <c r="P662">
        <v>20723.689999999999</v>
      </c>
      <c r="Q662">
        <v>44998.77</v>
      </c>
      <c r="R662">
        <v>5266.4</v>
      </c>
      <c r="S662">
        <v>34606.78</v>
      </c>
      <c r="T662">
        <v>0</v>
      </c>
      <c r="U662">
        <v>4572.29</v>
      </c>
      <c r="V662">
        <v>0</v>
      </c>
      <c r="W662" s="181">
        <f t="shared" si="170"/>
        <v>25295.98</v>
      </c>
      <c r="X662" s="181">
        <f t="shared" si="171"/>
        <v>42.159966666666669</v>
      </c>
      <c r="Y662" s="174">
        <v>110168.49</v>
      </c>
      <c r="Z662" s="181">
        <f t="shared" si="172"/>
        <v>183.61415</v>
      </c>
      <c r="AA662" s="174">
        <v>5.0831231325762938E-4</v>
      </c>
      <c r="AB662" s="174">
        <v>18.810905005596421</v>
      </c>
      <c r="AC662" s="174">
        <v>40.845408700800007</v>
      </c>
      <c r="AD662" s="174">
        <v>4.780314225964247</v>
      </c>
      <c r="AE662" s="174">
        <v>31.412593564639039</v>
      </c>
      <c r="AF662">
        <v>0</v>
      </c>
      <c r="AG662" s="106">
        <v>4.1502701906870101</v>
      </c>
      <c r="AH662" s="106">
        <v>0</v>
      </c>
      <c r="AI662" s="106">
        <v>100</v>
      </c>
      <c r="AJ662">
        <v>83.78</v>
      </c>
      <c r="AK662">
        <v>42.16</v>
      </c>
      <c r="AL662">
        <v>57.68</v>
      </c>
      <c r="AM662">
        <v>183.61</v>
      </c>
      <c r="AN662" t="s">
        <v>1066</v>
      </c>
      <c r="AO662">
        <v>23.601600000000001</v>
      </c>
      <c r="AP662">
        <v>8.33</v>
      </c>
      <c r="AQ662">
        <v>12.806699999999999</v>
      </c>
      <c r="AR662" t="s">
        <v>1072</v>
      </c>
      <c r="AS662" t="s">
        <v>1073</v>
      </c>
      <c r="AT662" t="s">
        <v>1076</v>
      </c>
      <c r="AU662" t="s">
        <v>1077</v>
      </c>
      <c r="AV662" t="s">
        <v>1079</v>
      </c>
      <c r="AW662" t="s">
        <v>1084</v>
      </c>
      <c r="AX662" s="65">
        <f t="shared" si="185"/>
        <v>1391.07</v>
      </c>
      <c r="AY662" s="65">
        <v>2862.47</v>
      </c>
      <c r="AZ662" s="106">
        <v>1078.7571763461492</v>
      </c>
      <c r="BA662" s="65">
        <f t="shared" si="173"/>
        <v>5332.2971763461483</v>
      </c>
      <c r="BB662" s="65">
        <f t="shared" si="174"/>
        <v>24217.22282365385</v>
      </c>
      <c r="BC662" s="65">
        <f t="shared" si="175"/>
        <v>0.56000000000000005</v>
      </c>
      <c r="BD662" s="65">
        <f t="shared" si="176"/>
        <v>48874.1</v>
      </c>
      <c r="BE662" s="65">
        <f t="shared" si="177"/>
        <v>31744.309999999998</v>
      </c>
      <c r="BF662" s="65">
        <f t="shared" si="178"/>
        <v>104836.19282365385</v>
      </c>
      <c r="BG662" s="66">
        <f t="shared" si="179"/>
        <v>761.75673947802113</v>
      </c>
      <c r="BH662" s="66">
        <f t="shared" si="180"/>
        <v>41.753832454575601</v>
      </c>
      <c r="BI662" s="66">
        <f t="shared" si="181"/>
        <v>9.3333333333333343E-4</v>
      </c>
      <c r="BJ662" s="66">
        <f t="shared" si="182"/>
        <v>84.265689655172409</v>
      </c>
      <c r="BK662" s="66">
        <f t="shared" si="183"/>
        <v>54.731568965517241</v>
      </c>
      <c r="BL662" s="66">
        <f t="shared" si="184"/>
        <v>180.75205659250665</v>
      </c>
      <c r="BM662" s="207">
        <f t="shared" si="186"/>
        <v>39873.18</v>
      </c>
    </row>
    <row r="663" spans="1:65" x14ac:dyDescent="0.35">
      <c r="A663" s="1">
        <v>860</v>
      </c>
      <c r="B663">
        <v>81</v>
      </c>
      <c r="C663" t="s">
        <v>37</v>
      </c>
      <c r="D663" t="s">
        <v>1876</v>
      </c>
      <c r="E663" s="6" t="s">
        <v>1111</v>
      </c>
      <c r="F663" s="7" t="s">
        <v>1112</v>
      </c>
      <c r="G663" s="6">
        <v>-22.86</v>
      </c>
      <c r="H663" s="6">
        <v>-43.41</v>
      </c>
      <c r="I663" s="6">
        <v>45</v>
      </c>
      <c r="J663" s="8">
        <v>45016.2336447989</v>
      </c>
      <c r="K663" t="s">
        <v>1166</v>
      </c>
      <c r="L663" t="s">
        <v>1062</v>
      </c>
      <c r="M663">
        <v>600</v>
      </c>
      <c r="N663">
        <v>600</v>
      </c>
      <c r="O663">
        <v>0</v>
      </c>
      <c r="P663">
        <v>20214.03</v>
      </c>
      <c r="Q663">
        <v>44998.77</v>
      </c>
      <c r="R663">
        <v>5262.4</v>
      </c>
      <c r="S663">
        <v>34606.78</v>
      </c>
      <c r="T663">
        <v>0</v>
      </c>
      <c r="U663">
        <v>4572.29</v>
      </c>
      <c r="V663">
        <v>0</v>
      </c>
      <c r="W663" s="181">
        <f t="shared" si="170"/>
        <v>24786.32</v>
      </c>
      <c r="X663" s="181">
        <f t="shared" si="171"/>
        <v>41.310533333333332</v>
      </c>
      <c r="Y663" s="174">
        <v>109654.27</v>
      </c>
      <c r="Z663" s="181">
        <f t="shared" si="172"/>
        <v>182.75711666666666</v>
      </c>
      <c r="AA663" s="174">
        <v>0</v>
      </c>
      <c r="AB663" s="174">
        <v>18.434330008307011</v>
      </c>
      <c r="AC663" s="174">
        <v>41.03695186699067</v>
      </c>
      <c r="AD663" s="174">
        <v>4.7990835195017931</v>
      </c>
      <c r="AE663" s="174">
        <v>31.559901862462809</v>
      </c>
      <c r="AF663">
        <v>0</v>
      </c>
      <c r="AG663" s="106">
        <v>4.1697327427376969</v>
      </c>
      <c r="AH663" s="106">
        <v>0</v>
      </c>
      <c r="AI663" s="106">
        <v>100</v>
      </c>
      <c r="AJ663">
        <v>83.77</v>
      </c>
      <c r="AK663">
        <v>41.31</v>
      </c>
      <c r="AL663">
        <v>57.68</v>
      </c>
      <c r="AM663">
        <v>182.76</v>
      </c>
      <c r="AN663" t="s">
        <v>1067</v>
      </c>
      <c r="AO663">
        <v>23.601600000000001</v>
      </c>
      <c r="AP663">
        <v>8.33</v>
      </c>
      <c r="AQ663">
        <v>12.806699999999999</v>
      </c>
      <c r="AR663" t="s">
        <v>1072</v>
      </c>
      <c r="AS663" t="s">
        <v>1073</v>
      </c>
      <c r="AT663" t="s">
        <v>1076</v>
      </c>
      <c r="AU663" t="s">
        <v>1077</v>
      </c>
      <c r="AV663" t="s">
        <v>1079</v>
      </c>
      <c r="AW663" t="s">
        <v>1084</v>
      </c>
      <c r="AX663" s="65">
        <f t="shared" si="185"/>
        <v>1391.07</v>
      </c>
      <c r="AY663" s="65">
        <v>2862.47</v>
      </c>
      <c r="AZ663" s="106">
        <v>1060.0701238118381</v>
      </c>
      <c r="BA663" s="65">
        <f t="shared" si="173"/>
        <v>5313.6101238118372</v>
      </c>
      <c r="BB663" s="65">
        <f t="shared" si="174"/>
        <v>23726.249876188162</v>
      </c>
      <c r="BC663" s="65">
        <f t="shared" si="175"/>
        <v>0</v>
      </c>
      <c r="BD663" s="65">
        <f t="shared" si="176"/>
        <v>48870.1</v>
      </c>
      <c r="BE663" s="65">
        <f t="shared" si="177"/>
        <v>31744.309999999998</v>
      </c>
      <c r="BF663" s="65">
        <f t="shared" si="178"/>
        <v>104340.65987618816</v>
      </c>
      <c r="BG663" s="66">
        <f t="shared" si="179"/>
        <v>759.08716054454817</v>
      </c>
      <c r="BH663" s="66">
        <f t="shared" si="180"/>
        <v>40.907327372738209</v>
      </c>
      <c r="BI663" s="66">
        <f t="shared" si="181"/>
        <v>0</v>
      </c>
      <c r="BJ663" s="66">
        <f t="shared" si="182"/>
        <v>84.258793103448269</v>
      </c>
      <c r="BK663" s="66">
        <f t="shared" si="183"/>
        <v>54.731568965517241</v>
      </c>
      <c r="BL663" s="66">
        <f t="shared" si="184"/>
        <v>179.89768944170373</v>
      </c>
      <c r="BM663" s="207">
        <f t="shared" si="186"/>
        <v>39869.18</v>
      </c>
    </row>
    <row r="664" spans="1:65" x14ac:dyDescent="0.35">
      <c r="A664" s="1">
        <v>861</v>
      </c>
      <c r="B664">
        <v>81</v>
      </c>
      <c r="C664" t="s">
        <v>37</v>
      </c>
      <c r="D664" t="s">
        <v>1877</v>
      </c>
      <c r="E664" s="6" t="s">
        <v>1113</v>
      </c>
      <c r="F664" s="7" t="s">
        <v>1114</v>
      </c>
      <c r="G664" s="6">
        <v>-20.32</v>
      </c>
      <c r="H664" s="6">
        <v>-40.340000000000003</v>
      </c>
      <c r="I664" s="6">
        <v>9</v>
      </c>
      <c r="J664" s="8">
        <v>54061.366139626101</v>
      </c>
      <c r="K664" t="s">
        <v>1166</v>
      </c>
      <c r="L664" t="s">
        <v>1062</v>
      </c>
      <c r="M664">
        <v>600</v>
      </c>
      <c r="N664">
        <v>600</v>
      </c>
      <c r="O664">
        <v>0</v>
      </c>
      <c r="P664">
        <v>21286.75</v>
      </c>
      <c r="Q664">
        <v>44998.77</v>
      </c>
      <c r="R664">
        <v>5264.2</v>
      </c>
      <c r="S664">
        <v>34606.78</v>
      </c>
      <c r="T664">
        <v>0</v>
      </c>
      <c r="U664">
        <v>4572.29</v>
      </c>
      <c r="V664">
        <v>0</v>
      </c>
      <c r="W664" s="181">
        <f t="shared" si="170"/>
        <v>25859.040000000001</v>
      </c>
      <c r="X664" s="181">
        <f t="shared" si="171"/>
        <v>43.098399999999998</v>
      </c>
      <c r="Y664" s="174">
        <v>110728.79</v>
      </c>
      <c r="Z664" s="181">
        <f t="shared" si="172"/>
        <v>184.54798333333332</v>
      </c>
      <c r="AA664" s="174">
        <v>0</v>
      </c>
      <c r="AB664" s="174">
        <v>19.224223438186218</v>
      </c>
      <c r="AC664" s="174">
        <v>40.638726387238577</v>
      </c>
      <c r="AD664" s="174">
        <v>4.7541384675114751</v>
      </c>
      <c r="AE664" s="174">
        <v>31.253642345409901</v>
      </c>
      <c r="AF664">
        <v>0</v>
      </c>
      <c r="AG664" s="106">
        <v>4.1292693616538214</v>
      </c>
      <c r="AH664" s="106">
        <v>0</v>
      </c>
      <c r="AI664" s="106">
        <v>100</v>
      </c>
      <c r="AJ664">
        <v>83.77</v>
      </c>
      <c r="AK664">
        <v>43.1</v>
      </c>
      <c r="AL664">
        <v>57.68</v>
      </c>
      <c r="AM664">
        <v>184.55</v>
      </c>
      <c r="AN664" t="s">
        <v>1068</v>
      </c>
      <c r="AO664">
        <v>23.601600000000001</v>
      </c>
      <c r="AP664">
        <v>8.33</v>
      </c>
      <c r="AQ664">
        <v>12.806699999999999</v>
      </c>
      <c r="AR664" t="s">
        <v>1072</v>
      </c>
      <c r="AS664" t="s">
        <v>1073</v>
      </c>
      <c r="AT664" t="s">
        <v>1076</v>
      </c>
      <c r="AU664" t="s">
        <v>1077</v>
      </c>
      <c r="AV664" t="s">
        <v>1079</v>
      </c>
      <c r="AW664" t="s">
        <v>1084</v>
      </c>
      <c r="AX664" s="65">
        <f t="shared" si="185"/>
        <v>1391.07</v>
      </c>
      <c r="AY664" s="65">
        <v>2862.47</v>
      </c>
      <c r="AZ664" s="106">
        <v>1130.4442266658994</v>
      </c>
      <c r="BA664" s="65">
        <f t="shared" si="173"/>
        <v>5383.9842266658998</v>
      </c>
      <c r="BB664" s="65">
        <f t="shared" si="174"/>
        <v>24728.595773334102</v>
      </c>
      <c r="BC664" s="65">
        <f t="shared" si="175"/>
        <v>0</v>
      </c>
      <c r="BD664" s="65">
        <f t="shared" si="176"/>
        <v>48871.899999999994</v>
      </c>
      <c r="BE664" s="65">
        <f t="shared" si="177"/>
        <v>31744.309999999998</v>
      </c>
      <c r="BF664" s="65">
        <f t="shared" si="178"/>
        <v>105344.8057733341</v>
      </c>
      <c r="BG664" s="66">
        <f t="shared" si="179"/>
        <v>769.1406038094143</v>
      </c>
      <c r="BH664" s="66">
        <f t="shared" si="180"/>
        <v>42.635509954024315</v>
      </c>
      <c r="BI664" s="66">
        <f t="shared" si="181"/>
        <v>0</v>
      </c>
      <c r="BJ664" s="66">
        <f t="shared" si="182"/>
        <v>84.261896551724135</v>
      </c>
      <c r="BK664" s="66">
        <f t="shared" si="183"/>
        <v>54.731568965517241</v>
      </c>
      <c r="BL664" s="66">
        <f t="shared" si="184"/>
        <v>181.62897547126568</v>
      </c>
      <c r="BM664" s="207">
        <f t="shared" si="186"/>
        <v>39870.979999999996</v>
      </c>
    </row>
    <row r="665" spans="1:65" x14ac:dyDescent="0.35">
      <c r="A665" s="1">
        <v>862</v>
      </c>
      <c r="B665">
        <v>81</v>
      </c>
      <c r="C665" t="s">
        <v>37</v>
      </c>
      <c r="D665" t="s">
        <v>1878</v>
      </c>
      <c r="E665" s="6" t="s">
        <v>1115</v>
      </c>
      <c r="F665" s="7" t="s">
        <v>1116</v>
      </c>
      <c r="G665" s="6">
        <v>-8.0500000000000007</v>
      </c>
      <c r="H665" s="6">
        <v>-34.880000000000003</v>
      </c>
      <c r="I665" s="6">
        <v>10</v>
      </c>
      <c r="J665" s="8">
        <v>63550.072249703</v>
      </c>
      <c r="K665" t="s">
        <v>1166</v>
      </c>
      <c r="L665" t="s">
        <v>1062</v>
      </c>
      <c r="M665">
        <v>600</v>
      </c>
      <c r="N665">
        <v>600</v>
      </c>
      <c r="O665">
        <v>0</v>
      </c>
      <c r="P665">
        <v>23029.46</v>
      </c>
      <c r="Q665">
        <v>44998.77</v>
      </c>
      <c r="R665">
        <v>5250.2</v>
      </c>
      <c r="S665">
        <v>34606.78</v>
      </c>
      <c r="T665">
        <v>0</v>
      </c>
      <c r="U665">
        <v>4572.29</v>
      </c>
      <c r="V665">
        <v>0</v>
      </c>
      <c r="W665" s="181">
        <f t="shared" si="170"/>
        <v>27601.75</v>
      </c>
      <c r="X665" s="181">
        <f t="shared" si="171"/>
        <v>46.002916666666664</v>
      </c>
      <c r="Y665" s="174">
        <v>112457.5</v>
      </c>
      <c r="Z665" s="181">
        <f t="shared" si="172"/>
        <v>187.42916666666667</v>
      </c>
      <c r="AA665" s="174">
        <v>0</v>
      </c>
      <c r="AB665" s="174">
        <v>20.47836738323366</v>
      </c>
      <c r="AC665" s="174">
        <v>40.014023075384031</v>
      </c>
      <c r="AD665" s="174">
        <v>4.6686081408532107</v>
      </c>
      <c r="AE665" s="174">
        <v>30.773207656225679</v>
      </c>
      <c r="AF665">
        <v>0</v>
      </c>
      <c r="AG665" s="106">
        <v>4.065793744303404</v>
      </c>
      <c r="AH665" s="106">
        <v>0</v>
      </c>
      <c r="AI665" s="106">
        <v>100</v>
      </c>
      <c r="AJ665">
        <v>83.75</v>
      </c>
      <c r="AK665">
        <v>46</v>
      </c>
      <c r="AL665">
        <v>57.68</v>
      </c>
      <c r="AM665">
        <v>187.43</v>
      </c>
      <c r="AN665" t="s">
        <v>1069</v>
      </c>
      <c r="AO665">
        <v>23.601600000000001</v>
      </c>
      <c r="AP665">
        <v>8.33</v>
      </c>
      <c r="AQ665">
        <v>12.806699999999999</v>
      </c>
      <c r="AR665" t="s">
        <v>1072</v>
      </c>
      <c r="AS665" t="s">
        <v>1073</v>
      </c>
      <c r="AT665" t="s">
        <v>1076</v>
      </c>
      <c r="AU665" t="s">
        <v>1077</v>
      </c>
      <c r="AV665" t="s">
        <v>1079</v>
      </c>
      <c r="AW665" t="s">
        <v>1084</v>
      </c>
      <c r="AX665" s="65">
        <f t="shared" si="185"/>
        <v>1391.07</v>
      </c>
      <c r="AY665" s="65">
        <v>2862.47</v>
      </c>
      <c r="AZ665" s="106">
        <v>1284.6540836423019</v>
      </c>
      <c r="BA665" s="65">
        <f t="shared" si="173"/>
        <v>5538.1940836423018</v>
      </c>
      <c r="BB665" s="65">
        <f t="shared" si="174"/>
        <v>26317.095916357699</v>
      </c>
      <c r="BC665" s="65">
        <f t="shared" si="175"/>
        <v>0</v>
      </c>
      <c r="BD665" s="65">
        <f t="shared" si="176"/>
        <v>48857.899999999994</v>
      </c>
      <c r="BE665" s="65">
        <f t="shared" si="177"/>
        <v>31744.309999999998</v>
      </c>
      <c r="BF665" s="65">
        <f t="shared" si="178"/>
        <v>106919.3059163577</v>
      </c>
      <c r="BG665" s="66">
        <f t="shared" si="179"/>
        <v>791.17058337747164</v>
      </c>
      <c r="BH665" s="66">
        <f t="shared" si="180"/>
        <v>45.374303304064995</v>
      </c>
      <c r="BI665" s="66">
        <f t="shared" si="181"/>
        <v>0</v>
      </c>
      <c r="BJ665" s="66">
        <f t="shared" si="182"/>
        <v>84.237758620689647</v>
      </c>
      <c r="BK665" s="66">
        <f t="shared" si="183"/>
        <v>54.731568965517241</v>
      </c>
      <c r="BL665" s="66">
        <f t="shared" si="184"/>
        <v>184.3436308902719</v>
      </c>
      <c r="BM665" s="207">
        <f t="shared" si="186"/>
        <v>39856.979999999996</v>
      </c>
    </row>
    <row r="666" spans="1:65" x14ac:dyDescent="0.35">
      <c r="A666" s="1">
        <v>863</v>
      </c>
      <c r="B666">
        <v>81</v>
      </c>
      <c r="C666" t="s">
        <v>37</v>
      </c>
      <c r="D666" t="s">
        <v>1879</v>
      </c>
      <c r="E666" s="6" t="s">
        <v>1117</v>
      </c>
      <c r="F666" s="7" t="s">
        <v>1118</v>
      </c>
      <c r="G666" s="6">
        <v>-3.8</v>
      </c>
      <c r="H666" s="6">
        <v>-38.53</v>
      </c>
      <c r="I666" s="6">
        <v>41</v>
      </c>
      <c r="J666" s="8">
        <v>71394.000753582499</v>
      </c>
      <c r="K666" t="s">
        <v>1166</v>
      </c>
      <c r="L666" t="s">
        <v>1062</v>
      </c>
      <c r="M666">
        <v>600</v>
      </c>
      <c r="N666">
        <v>600</v>
      </c>
      <c r="O666">
        <v>0</v>
      </c>
      <c r="P666">
        <v>23205.64</v>
      </c>
      <c r="Q666">
        <v>44998.77</v>
      </c>
      <c r="R666">
        <v>5255.2</v>
      </c>
      <c r="S666">
        <v>34606.78</v>
      </c>
      <c r="T666">
        <v>0</v>
      </c>
      <c r="U666">
        <v>4572.29</v>
      </c>
      <c r="V666">
        <v>0</v>
      </c>
      <c r="W666" s="181">
        <f t="shared" si="170"/>
        <v>27777.93</v>
      </c>
      <c r="X666" s="181">
        <f t="shared" si="171"/>
        <v>46.296550000000003</v>
      </c>
      <c r="Y666" s="174">
        <v>112638.68</v>
      </c>
      <c r="Z666" s="181">
        <f t="shared" si="172"/>
        <v>187.73113333333333</v>
      </c>
      <c r="AA666" s="174">
        <v>0</v>
      </c>
      <c r="AB666" s="174">
        <v>20.601839439169559</v>
      </c>
      <c r="AC666" s="174">
        <v>39.949660276558639</v>
      </c>
      <c r="AD666" s="174">
        <v>4.6655376288145423</v>
      </c>
      <c r="AE666" s="174">
        <v>30.723708765053001</v>
      </c>
      <c r="AF666">
        <v>0</v>
      </c>
      <c r="AG666" s="106">
        <v>4.0592538904042552</v>
      </c>
      <c r="AH666" s="106">
        <v>0</v>
      </c>
      <c r="AI666" s="106">
        <v>100</v>
      </c>
      <c r="AJ666">
        <v>83.76</v>
      </c>
      <c r="AK666">
        <v>46.3</v>
      </c>
      <c r="AL666">
        <v>57.68</v>
      </c>
      <c r="AM666">
        <v>187.73</v>
      </c>
      <c r="AN666" t="s">
        <v>1070</v>
      </c>
      <c r="AO666">
        <v>23.601600000000001</v>
      </c>
      <c r="AP666">
        <v>8.33</v>
      </c>
      <c r="AQ666">
        <v>12.806699999999999</v>
      </c>
      <c r="AR666" t="s">
        <v>1072</v>
      </c>
      <c r="AS666" t="s">
        <v>1073</v>
      </c>
      <c r="AT666" t="s">
        <v>1076</v>
      </c>
      <c r="AU666" t="s">
        <v>1077</v>
      </c>
      <c r="AV666" t="s">
        <v>1079</v>
      </c>
      <c r="AW666" t="s">
        <v>1084</v>
      </c>
      <c r="AX666" s="65">
        <f t="shared" si="185"/>
        <v>1391.07</v>
      </c>
      <c r="AY666" s="65">
        <v>2862.47</v>
      </c>
      <c r="AZ666" s="106">
        <v>1259.330695954513</v>
      </c>
      <c r="BA666" s="65">
        <f t="shared" si="173"/>
        <v>5512.8706959545125</v>
      </c>
      <c r="BB666" s="65">
        <f t="shared" si="174"/>
        <v>26518.599304045489</v>
      </c>
      <c r="BC666" s="65">
        <f t="shared" si="175"/>
        <v>0</v>
      </c>
      <c r="BD666" s="65">
        <f t="shared" si="176"/>
        <v>48862.899999999994</v>
      </c>
      <c r="BE666" s="65">
        <f t="shared" si="177"/>
        <v>31744.309999999998</v>
      </c>
      <c r="BF666" s="65">
        <f t="shared" si="178"/>
        <v>107125.80930404548</v>
      </c>
      <c r="BG666" s="66">
        <f t="shared" si="179"/>
        <v>787.55295656493035</v>
      </c>
      <c r="BH666" s="66">
        <f t="shared" si="180"/>
        <v>45.721722938009464</v>
      </c>
      <c r="BI666" s="66">
        <f t="shared" si="181"/>
        <v>0</v>
      </c>
      <c r="BJ666" s="66">
        <f t="shared" si="182"/>
        <v>84.246379310344821</v>
      </c>
      <c r="BK666" s="66">
        <f t="shared" si="183"/>
        <v>54.731568965517241</v>
      </c>
      <c r="BL666" s="66">
        <f t="shared" si="184"/>
        <v>184.69967121387151</v>
      </c>
      <c r="BM666" s="207">
        <f t="shared" si="186"/>
        <v>39861.979999999996</v>
      </c>
    </row>
    <row r="667" spans="1:65" x14ac:dyDescent="0.35">
      <c r="A667" s="1">
        <v>864</v>
      </c>
      <c r="B667">
        <v>82</v>
      </c>
      <c r="C667" t="s">
        <v>37</v>
      </c>
      <c r="D667" t="s">
        <v>1880</v>
      </c>
      <c r="E667" s="6" t="s">
        <v>1104</v>
      </c>
      <c r="F667" s="7" t="s">
        <v>1105</v>
      </c>
      <c r="G667" s="6">
        <v>-22.74</v>
      </c>
      <c r="H667" s="6">
        <v>-45.59</v>
      </c>
      <c r="I667" s="6">
        <v>1642</v>
      </c>
      <c r="J667" s="8">
        <v>3495.45982983364</v>
      </c>
      <c r="K667" t="s">
        <v>1166</v>
      </c>
      <c r="L667" t="s">
        <v>1062</v>
      </c>
      <c r="M667">
        <v>600</v>
      </c>
      <c r="N667">
        <v>600</v>
      </c>
      <c r="O667">
        <v>501.22</v>
      </c>
      <c r="P667">
        <v>9279.43</v>
      </c>
      <c r="Q667">
        <v>44998.77</v>
      </c>
      <c r="R667">
        <v>5265.2</v>
      </c>
      <c r="S667">
        <v>34606.78</v>
      </c>
      <c r="T667">
        <v>0</v>
      </c>
      <c r="U667">
        <v>4744.55</v>
      </c>
      <c r="V667">
        <v>0</v>
      </c>
      <c r="W667" s="181">
        <f t="shared" si="170"/>
        <v>14023.98</v>
      </c>
      <c r="X667" s="181">
        <f t="shared" si="171"/>
        <v>23.3733</v>
      </c>
      <c r="Y667" s="174">
        <v>99395.95</v>
      </c>
      <c r="Z667" s="181">
        <f t="shared" si="172"/>
        <v>165.65991666666667</v>
      </c>
      <c r="AA667" s="174">
        <v>0.50426601888708744</v>
      </c>
      <c r="AB667" s="174">
        <v>9.3358230390674883</v>
      </c>
      <c r="AC667" s="174">
        <v>45.272236947280042</v>
      </c>
      <c r="AD667" s="174">
        <v>5.2971977228448441</v>
      </c>
      <c r="AE667" s="174">
        <v>34.817092648141099</v>
      </c>
      <c r="AF667">
        <v>0</v>
      </c>
      <c r="AG667" s="106">
        <v>4.7733836237794396</v>
      </c>
      <c r="AH667" s="106">
        <v>0</v>
      </c>
      <c r="AI667" s="106">
        <v>100</v>
      </c>
      <c r="AJ667">
        <v>83.77</v>
      </c>
      <c r="AK667">
        <v>24.21</v>
      </c>
      <c r="AL667">
        <v>57.68</v>
      </c>
      <c r="AM667">
        <v>165.66</v>
      </c>
      <c r="AN667" t="s">
        <v>1063</v>
      </c>
      <c r="AO667">
        <v>23.601600000000001</v>
      </c>
      <c r="AP667">
        <v>8.33</v>
      </c>
      <c r="AQ667">
        <v>12.806699999999999</v>
      </c>
      <c r="AR667" t="s">
        <v>1072</v>
      </c>
      <c r="AS667" t="s">
        <v>1073</v>
      </c>
      <c r="AT667" t="s">
        <v>1076</v>
      </c>
      <c r="AU667" t="s">
        <v>1077</v>
      </c>
      <c r="AV667" t="s">
        <v>1082</v>
      </c>
      <c r="AW667" t="s">
        <v>1083</v>
      </c>
      <c r="AX667" s="65">
        <f t="shared" si="185"/>
        <v>1391.07</v>
      </c>
      <c r="AY667" s="65">
        <v>2862.47</v>
      </c>
      <c r="AZ667" s="106">
        <v>584.35864185923242</v>
      </c>
      <c r="BA667" s="65">
        <f t="shared" si="173"/>
        <v>4837.8986418592322</v>
      </c>
      <c r="BB667" s="65">
        <f t="shared" si="174"/>
        <v>13439.621358140766</v>
      </c>
      <c r="BC667" s="65">
        <f t="shared" si="175"/>
        <v>501.22</v>
      </c>
      <c r="BD667" s="65">
        <f t="shared" si="176"/>
        <v>48872.899999999994</v>
      </c>
      <c r="BE667" s="65">
        <f t="shared" si="177"/>
        <v>31744.309999999998</v>
      </c>
      <c r="BF667" s="65">
        <f t="shared" si="178"/>
        <v>94558.051358140772</v>
      </c>
      <c r="BG667" s="66">
        <f t="shared" si="179"/>
        <v>691.12837740846169</v>
      </c>
      <c r="BH667" s="66">
        <f t="shared" si="180"/>
        <v>23.171760962311666</v>
      </c>
      <c r="BI667" s="66">
        <f t="shared" si="181"/>
        <v>0.8353666666666667</v>
      </c>
      <c r="BJ667" s="66">
        <f t="shared" si="182"/>
        <v>84.263620689655156</v>
      </c>
      <c r="BK667" s="66">
        <f t="shared" si="183"/>
        <v>54.731568965517241</v>
      </c>
      <c r="BL667" s="66">
        <f t="shared" si="184"/>
        <v>163.03112303127719</v>
      </c>
      <c r="BM667" s="207">
        <f t="shared" si="186"/>
        <v>39871.979999999996</v>
      </c>
    </row>
    <row r="668" spans="1:65" x14ac:dyDescent="0.35">
      <c r="A668" s="1">
        <v>865</v>
      </c>
      <c r="B668">
        <v>82</v>
      </c>
      <c r="C668" t="s">
        <v>37</v>
      </c>
      <c r="D668" t="s">
        <v>1881</v>
      </c>
      <c r="E668" s="6" t="s">
        <v>1104</v>
      </c>
      <c r="F668" s="7" t="s">
        <v>1106</v>
      </c>
      <c r="G668" s="6">
        <v>-23.85</v>
      </c>
      <c r="H668" s="6">
        <v>-46.64</v>
      </c>
      <c r="I668" s="6">
        <v>792</v>
      </c>
      <c r="J668" s="8">
        <v>14172.2970393051</v>
      </c>
      <c r="K668" t="s">
        <v>1166</v>
      </c>
      <c r="L668" t="s">
        <v>1062</v>
      </c>
      <c r="M668">
        <v>600</v>
      </c>
      <c r="N668">
        <v>600</v>
      </c>
      <c r="O668">
        <v>104.81</v>
      </c>
      <c r="P668">
        <v>13725.52</v>
      </c>
      <c r="Q668">
        <v>44998.77</v>
      </c>
      <c r="R668">
        <v>5266.4</v>
      </c>
      <c r="S668">
        <v>34606.78</v>
      </c>
      <c r="T668">
        <v>0</v>
      </c>
      <c r="U668">
        <v>4744.55</v>
      </c>
      <c r="V668">
        <v>0</v>
      </c>
      <c r="W668" s="181">
        <f t="shared" si="170"/>
        <v>18470.07</v>
      </c>
      <c r="X668" s="181">
        <f t="shared" si="171"/>
        <v>30.783449999999998</v>
      </c>
      <c r="Y668" s="174">
        <v>103446.83</v>
      </c>
      <c r="Z668" s="181">
        <f t="shared" si="172"/>
        <v>172.41138333333333</v>
      </c>
      <c r="AA668" s="174">
        <v>0.10131774941774439</v>
      </c>
      <c r="AB668" s="174">
        <v>13.268188111709181</v>
      </c>
      <c r="AC668" s="174">
        <v>43.499418976879227</v>
      </c>
      <c r="AD668" s="174">
        <v>5.0909244874879196</v>
      </c>
      <c r="AE668" s="174">
        <v>33.453688237715937</v>
      </c>
      <c r="AF668">
        <v>0</v>
      </c>
      <c r="AG668" s="106">
        <v>4.5864624367899918</v>
      </c>
      <c r="AH668" s="106">
        <v>0</v>
      </c>
      <c r="AI668" s="106">
        <v>100</v>
      </c>
      <c r="AJ668">
        <v>83.78</v>
      </c>
      <c r="AK668">
        <v>30.96</v>
      </c>
      <c r="AL668">
        <v>57.68</v>
      </c>
      <c r="AM668">
        <v>172.41</v>
      </c>
      <c r="AN668" t="s">
        <v>1064</v>
      </c>
      <c r="AO668">
        <v>23.601600000000001</v>
      </c>
      <c r="AP668">
        <v>8.33</v>
      </c>
      <c r="AQ668">
        <v>12.806699999999999</v>
      </c>
      <c r="AR668" t="s">
        <v>1072</v>
      </c>
      <c r="AS668" t="s">
        <v>1073</v>
      </c>
      <c r="AT668" t="s">
        <v>1076</v>
      </c>
      <c r="AU668" t="s">
        <v>1077</v>
      </c>
      <c r="AV668" t="s">
        <v>1082</v>
      </c>
      <c r="AW668" t="s">
        <v>1083</v>
      </c>
      <c r="AX668" s="65">
        <f t="shared" si="185"/>
        <v>1391.07</v>
      </c>
      <c r="AY668" s="65">
        <v>2862.47</v>
      </c>
      <c r="AZ668" s="106">
        <v>781.53136538295473</v>
      </c>
      <c r="BA668" s="65">
        <f t="shared" si="173"/>
        <v>5035.0713653829544</v>
      </c>
      <c r="BB668" s="65">
        <f t="shared" si="174"/>
        <v>17688.538634617045</v>
      </c>
      <c r="BC668" s="65">
        <f t="shared" si="175"/>
        <v>104.81</v>
      </c>
      <c r="BD668" s="65">
        <f t="shared" si="176"/>
        <v>48874.1</v>
      </c>
      <c r="BE668" s="65">
        <f t="shared" si="177"/>
        <v>31744.309999999998</v>
      </c>
      <c r="BF668" s="65">
        <f t="shared" si="178"/>
        <v>98411.758634617043</v>
      </c>
      <c r="BG668" s="66">
        <f t="shared" si="179"/>
        <v>719.2959093404221</v>
      </c>
      <c r="BH668" s="66">
        <f t="shared" si="180"/>
        <v>30.497480404512146</v>
      </c>
      <c r="BI668" s="66">
        <f t="shared" si="181"/>
        <v>0.17468333333333333</v>
      </c>
      <c r="BJ668" s="66">
        <f t="shared" si="182"/>
        <v>84.265689655172409</v>
      </c>
      <c r="BK668" s="66">
        <f t="shared" si="183"/>
        <v>54.731568965517241</v>
      </c>
      <c r="BL668" s="66">
        <f t="shared" si="184"/>
        <v>169.67544592175352</v>
      </c>
      <c r="BM668" s="207">
        <f t="shared" si="186"/>
        <v>39873.18</v>
      </c>
    </row>
    <row r="669" spans="1:65" x14ac:dyDescent="0.35">
      <c r="A669" s="1">
        <v>866</v>
      </c>
      <c r="B669">
        <v>82</v>
      </c>
      <c r="C669" t="s">
        <v>37</v>
      </c>
      <c r="D669" t="s">
        <v>1882</v>
      </c>
      <c r="E669" s="6" t="s">
        <v>1107</v>
      </c>
      <c r="F669" s="7" t="s">
        <v>1108</v>
      </c>
      <c r="G669" s="6">
        <v>-30.03</v>
      </c>
      <c r="H669" s="6">
        <v>-51.23</v>
      </c>
      <c r="I669" s="6">
        <v>47</v>
      </c>
      <c r="J669" s="8">
        <v>23954.0527728093</v>
      </c>
      <c r="K669" t="s">
        <v>1166</v>
      </c>
      <c r="L669" t="s">
        <v>1062</v>
      </c>
      <c r="M669">
        <v>600</v>
      </c>
      <c r="N669">
        <v>600</v>
      </c>
      <c r="O669">
        <v>184.69</v>
      </c>
      <c r="P669">
        <v>15214.91</v>
      </c>
      <c r="Q669">
        <v>44998.77</v>
      </c>
      <c r="R669">
        <v>5272.4</v>
      </c>
      <c r="S669">
        <v>34606.78</v>
      </c>
      <c r="T669">
        <v>0</v>
      </c>
      <c r="U669">
        <v>4744.55</v>
      </c>
      <c r="V669">
        <v>0</v>
      </c>
      <c r="W669" s="181">
        <f t="shared" si="170"/>
        <v>19959.46</v>
      </c>
      <c r="X669" s="181">
        <f t="shared" si="171"/>
        <v>33.265766666666664</v>
      </c>
      <c r="Y669" s="174">
        <v>105022.1</v>
      </c>
      <c r="Z669" s="181">
        <f t="shared" si="172"/>
        <v>175.03683333333333</v>
      </c>
      <c r="AA669" s="174">
        <v>0.17585822412616009</v>
      </c>
      <c r="AB669" s="174">
        <v>14.487341235797039</v>
      </c>
      <c r="AC669" s="174">
        <v>42.846953165095726</v>
      </c>
      <c r="AD669" s="174">
        <v>5.0202766846216171</v>
      </c>
      <c r="AE669" s="174">
        <v>32.951902504330043</v>
      </c>
      <c r="AF669">
        <v>0</v>
      </c>
      <c r="AG669" s="106">
        <v>4.5176681860294163</v>
      </c>
      <c r="AH669" s="106">
        <v>0</v>
      </c>
      <c r="AI669" s="106">
        <v>100</v>
      </c>
      <c r="AJ669">
        <v>83.79</v>
      </c>
      <c r="AK669">
        <v>33.57</v>
      </c>
      <c r="AL669">
        <v>57.68</v>
      </c>
      <c r="AM669">
        <v>175.04</v>
      </c>
      <c r="AN669" t="s">
        <v>1065</v>
      </c>
      <c r="AO669">
        <v>23.601600000000001</v>
      </c>
      <c r="AP669">
        <v>8.33</v>
      </c>
      <c r="AQ669">
        <v>12.806699999999999</v>
      </c>
      <c r="AR669" t="s">
        <v>1072</v>
      </c>
      <c r="AS669" t="s">
        <v>1073</v>
      </c>
      <c r="AT669" t="s">
        <v>1076</v>
      </c>
      <c r="AU669" t="s">
        <v>1077</v>
      </c>
      <c r="AV669" t="s">
        <v>1082</v>
      </c>
      <c r="AW669" t="s">
        <v>1083</v>
      </c>
      <c r="AX669" s="65">
        <f t="shared" si="185"/>
        <v>1391.07</v>
      </c>
      <c r="AY669" s="65">
        <v>2862.47</v>
      </c>
      <c r="AZ669" s="106">
        <v>850.49293936012407</v>
      </c>
      <c r="BA669" s="65">
        <f t="shared" si="173"/>
        <v>5104.0329393601241</v>
      </c>
      <c r="BB669" s="65">
        <f t="shared" si="174"/>
        <v>19108.967060639876</v>
      </c>
      <c r="BC669" s="65">
        <f t="shared" si="175"/>
        <v>184.69</v>
      </c>
      <c r="BD669" s="65">
        <f t="shared" si="176"/>
        <v>48880.1</v>
      </c>
      <c r="BE669" s="65">
        <f t="shared" si="177"/>
        <v>31744.309999999998</v>
      </c>
      <c r="BF669" s="65">
        <f t="shared" si="178"/>
        <v>99918.067060639878</v>
      </c>
      <c r="BG669" s="66">
        <f t="shared" si="179"/>
        <v>729.147562765732</v>
      </c>
      <c r="BH669" s="66">
        <f t="shared" si="180"/>
        <v>32.946494932137718</v>
      </c>
      <c r="BI669" s="66">
        <f t="shared" si="181"/>
        <v>0.30781666666666668</v>
      </c>
      <c r="BJ669" s="66">
        <f t="shared" si="182"/>
        <v>84.276034482758618</v>
      </c>
      <c r="BK669" s="66">
        <f t="shared" si="183"/>
        <v>54.731568965517241</v>
      </c>
      <c r="BL669" s="66">
        <f t="shared" si="184"/>
        <v>172.27252941489635</v>
      </c>
      <c r="BM669" s="207">
        <f t="shared" si="186"/>
        <v>39879.18</v>
      </c>
    </row>
    <row r="670" spans="1:65" x14ac:dyDescent="0.35">
      <c r="A670" s="1">
        <v>867</v>
      </c>
      <c r="B670">
        <v>82</v>
      </c>
      <c r="C670" t="s">
        <v>37</v>
      </c>
      <c r="D670" t="s">
        <v>1883</v>
      </c>
      <c r="E670" s="6" t="s">
        <v>1109</v>
      </c>
      <c r="F670" s="7" t="s">
        <v>1110</v>
      </c>
      <c r="G670" s="6">
        <v>-15.37</v>
      </c>
      <c r="H670" s="6">
        <v>-48.78</v>
      </c>
      <c r="I670" s="6">
        <v>770</v>
      </c>
      <c r="J670" s="8">
        <v>31081.371963744201</v>
      </c>
      <c r="K670" t="s">
        <v>1166</v>
      </c>
      <c r="L670" t="s">
        <v>1062</v>
      </c>
      <c r="M670">
        <v>600</v>
      </c>
      <c r="N670">
        <v>600</v>
      </c>
      <c r="O670">
        <v>3.08</v>
      </c>
      <c r="P670">
        <v>21064.55</v>
      </c>
      <c r="Q670">
        <v>44998.77</v>
      </c>
      <c r="R670">
        <v>5266.4</v>
      </c>
      <c r="S670">
        <v>34606.78</v>
      </c>
      <c r="T670">
        <v>0</v>
      </c>
      <c r="U670">
        <v>4744.55</v>
      </c>
      <c r="V670">
        <v>0</v>
      </c>
      <c r="W670" s="181">
        <f t="shared" si="170"/>
        <v>25809.1</v>
      </c>
      <c r="X670" s="181">
        <f t="shared" si="171"/>
        <v>43.015166666666666</v>
      </c>
      <c r="Y670" s="174">
        <v>110684.12</v>
      </c>
      <c r="Z670" s="181">
        <f t="shared" si="172"/>
        <v>184.47353333333334</v>
      </c>
      <c r="AA670" s="174">
        <v>2.78269366915507E-3</v>
      </c>
      <c r="AB670" s="174">
        <v>19.031230496298839</v>
      </c>
      <c r="AC670" s="174">
        <v>40.655127402196442</v>
      </c>
      <c r="AD670" s="174">
        <v>4.758044785466967</v>
      </c>
      <c r="AE670" s="174">
        <v>31.26625571942931</v>
      </c>
      <c r="AF670">
        <v>0</v>
      </c>
      <c r="AG670" s="106">
        <v>4.2865679376589876</v>
      </c>
      <c r="AH670" s="106">
        <v>0</v>
      </c>
      <c r="AI670" s="106">
        <v>100</v>
      </c>
      <c r="AJ670">
        <v>83.78</v>
      </c>
      <c r="AK670">
        <v>43.02</v>
      </c>
      <c r="AL670">
        <v>57.68</v>
      </c>
      <c r="AM670">
        <v>184.47</v>
      </c>
      <c r="AN670" t="s">
        <v>1066</v>
      </c>
      <c r="AO670">
        <v>23.601600000000001</v>
      </c>
      <c r="AP670">
        <v>8.33</v>
      </c>
      <c r="AQ670">
        <v>12.806699999999999</v>
      </c>
      <c r="AR670" t="s">
        <v>1072</v>
      </c>
      <c r="AS670" t="s">
        <v>1073</v>
      </c>
      <c r="AT670" t="s">
        <v>1076</v>
      </c>
      <c r="AU670" t="s">
        <v>1077</v>
      </c>
      <c r="AV670" t="s">
        <v>1082</v>
      </c>
      <c r="AW670" t="s">
        <v>1083</v>
      </c>
      <c r="AX670" s="65">
        <f t="shared" si="185"/>
        <v>1391.07</v>
      </c>
      <c r="AY670" s="65">
        <v>2862.47</v>
      </c>
      <c r="AZ670" s="106">
        <v>1104.3571842920687</v>
      </c>
      <c r="BA670" s="65">
        <f t="shared" si="173"/>
        <v>5357.8971842920691</v>
      </c>
      <c r="BB670" s="65">
        <f t="shared" si="174"/>
        <v>24704.74281570793</v>
      </c>
      <c r="BC670" s="65">
        <f t="shared" si="175"/>
        <v>3.08</v>
      </c>
      <c r="BD670" s="65">
        <f t="shared" si="176"/>
        <v>48874.1</v>
      </c>
      <c r="BE670" s="65">
        <f t="shared" si="177"/>
        <v>31744.309999999998</v>
      </c>
      <c r="BF670" s="65">
        <f t="shared" si="178"/>
        <v>105326.22281570792</v>
      </c>
      <c r="BG670" s="66">
        <f t="shared" si="179"/>
        <v>765.41388347029556</v>
      </c>
      <c r="BH670" s="66">
        <f t="shared" si="180"/>
        <v>42.594384165013672</v>
      </c>
      <c r="BI670" s="66">
        <f t="shared" si="181"/>
        <v>5.1333333333333335E-3</v>
      </c>
      <c r="BJ670" s="66">
        <f t="shared" si="182"/>
        <v>84.265689655172409</v>
      </c>
      <c r="BK670" s="66">
        <f t="shared" si="183"/>
        <v>54.731568965517241</v>
      </c>
      <c r="BL670" s="66">
        <f t="shared" si="184"/>
        <v>181.59693588915158</v>
      </c>
      <c r="BM670" s="207">
        <f t="shared" si="186"/>
        <v>39873.18</v>
      </c>
    </row>
    <row r="671" spans="1:65" x14ac:dyDescent="0.35">
      <c r="A671" s="1">
        <v>868</v>
      </c>
      <c r="B671">
        <v>82</v>
      </c>
      <c r="C671" t="s">
        <v>37</v>
      </c>
      <c r="D671" t="s">
        <v>1884</v>
      </c>
      <c r="E671" s="6" t="s">
        <v>1111</v>
      </c>
      <c r="F671" s="7" t="s">
        <v>1112</v>
      </c>
      <c r="G671" s="6">
        <v>-22.86</v>
      </c>
      <c r="H671" s="6">
        <v>-43.41</v>
      </c>
      <c r="I671" s="6">
        <v>45</v>
      </c>
      <c r="J671" s="8">
        <v>45016.2336447989</v>
      </c>
      <c r="K671" t="s">
        <v>1166</v>
      </c>
      <c r="L671" t="s">
        <v>1062</v>
      </c>
      <c r="M671">
        <v>600</v>
      </c>
      <c r="N671">
        <v>600</v>
      </c>
      <c r="O671">
        <v>0</v>
      </c>
      <c r="P671">
        <v>20659.68</v>
      </c>
      <c r="Q671">
        <v>44998.77</v>
      </c>
      <c r="R671">
        <v>5262.4</v>
      </c>
      <c r="S671">
        <v>34606.78</v>
      </c>
      <c r="T671">
        <v>0</v>
      </c>
      <c r="U671">
        <v>4744.55</v>
      </c>
      <c r="V671">
        <v>0</v>
      </c>
      <c r="W671" s="181">
        <f t="shared" si="170"/>
        <v>25404.23</v>
      </c>
      <c r="X671" s="181">
        <f t="shared" si="171"/>
        <v>42.340383333333335</v>
      </c>
      <c r="Y671" s="174">
        <v>110272.18</v>
      </c>
      <c r="Z671" s="181">
        <f t="shared" si="172"/>
        <v>183.78696666666664</v>
      </c>
      <c r="AA671" s="174">
        <v>0</v>
      </c>
      <c r="AB671" s="174">
        <v>18.735169650223661</v>
      </c>
      <c r="AC671" s="174">
        <v>40.807001366981233</v>
      </c>
      <c r="AD671" s="174">
        <v>4.7721918619909394</v>
      </c>
      <c r="AE671" s="174">
        <v>31.383055998348809</v>
      </c>
      <c r="AF671">
        <v>0</v>
      </c>
      <c r="AG671" s="106">
        <v>4.3025811224553649</v>
      </c>
      <c r="AH671" s="106">
        <v>0</v>
      </c>
      <c r="AI671" s="106">
        <v>100</v>
      </c>
      <c r="AJ671">
        <v>83.77</v>
      </c>
      <c r="AK671">
        <v>42.34</v>
      </c>
      <c r="AL671">
        <v>57.68</v>
      </c>
      <c r="AM671">
        <v>183.79</v>
      </c>
      <c r="AN671" t="s">
        <v>1067</v>
      </c>
      <c r="AO671">
        <v>23.601600000000001</v>
      </c>
      <c r="AP671">
        <v>8.33</v>
      </c>
      <c r="AQ671">
        <v>12.806699999999999</v>
      </c>
      <c r="AR671" t="s">
        <v>1072</v>
      </c>
      <c r="AS671" t="s">
        <v>1073</v>
      </c>
      <c r="AT671" t="s">
        <v>1076</v>
      </c>
      <c r="AU671" t="s">
        <v>1077</v>
      </c>
      <c r="AV671" t="s">
        <v>1082</v>
      </c>
      <c r="AW671" t="s">
        <v>1083</v>
      </c>
      <c r="AX671" s="65">
        <f t="shared" si="185"/>
        <v>1391.07</v>
      </c>
      <c r="AY671" s="65">
        <v>2862.47</v>
      </c>
      <c r="AZ671" s="106">
        <v>1093.9207462969075</v>
      </c>
      <c r="BA671" s="65">
        <f t="shared" si="173"/>
        <v>5347.460746296907</v>
      </c>
      <c r="BB671" s="65">
        <f t="shared" si="174"/>
        <v>24310.309253703093</v>
      </c>
      <c r="BC671" s="65">
        <f t="shared" si="175"/>
        <v>0</v>
      </c>
      <c r="BD671" s="65">
        <f t="shared" si="176"/>
        <v>48870.1</v>
      </c>
      <c r="BE671" s="65">
        <f t="shared" si="177"/>
        <v>31744.309999999998</v>
      </c>
      <c r="BF671" s="65">
        <f t="shared" si="178"/>
        <v>104924.71925370308</v>
      </c>
      <c r="BG671" s="66">
        <f t="shared" si="179"/>
        <v>763.92296375670105</v>
      </c>
      <c r="BH671" s="66">
        <f t="shared" si="180"/>
        <v>41.914326299488096</v>
      </c>
      <c r="BI671" s="66">
        <f t="shared" si="181"/>
        <v>0</v>
      </c>
      <c r="BJ671" s="66">
        <f t="shared" si="182"/>
        <v>84.258793103448269</v>
      </c>
      <c r="BK671" s="66">
        <f t="shared" si="183"/>
        <v>54.731568965517241</v>
      </c>
      <c r="BL671" s="66">
        <f t="shared" si="184"/>
        <v>180.90468836845358</v>
      </c>
      <c r="BM671" s="207">
        <f t="shared" si="186"/>
        <v>39869.18</v>
      </c>
    </row>
    <row r="672" spans="1:65" x14ac:dyDescent="0.35">
      <c r="A672" s="1">
        <v>869</v>
      </c>
      <c r="B672">
        <v>82</v>
      </c>
      <c r="C672" t="s">
        <v>37</v>
      </c>
      <c r="D672" t="s">
        <v>1885</v>
      </c>
      <c r="E672" s="6" t="s">
        <v>1113</v>
      </c>
      <c r="F672" s="7" t="s">
        <v>1114</v>
      </c>
      <c r="G672" s="6">
        <v>-20.32</v>
      </c>
      <c r="H672" s="6">
        <v>-40.340000000000003</v>
      </c>
      <c r="I672" s="6">
        <v>9</v>
      </c>
      <c r="J672" s="8">
        <v>54061.366139626101</v>
      </c>
      <c r="K672" t="s">
        <v>1166</v>
      </c>
      <c r="L672" t="s">
        <v>1062</v>
      </c>
      <c r="M672">
        <v>600</v>
      </c>
      <c r="N672">
        <v>600</v>
      </c>
      <c r="O672">
        <v>0</v>
      </c>
      <c r="P672">
        <v>22471.23</v>
      </c>
      <c r="Q672">
        <v>44998.77</v>
      </c>
      <c r="R672">
        <v>5264.2</v>
      </c>
      <c r="S672">
        <v>34606.78</v>
      </c>
      <c r="T672">
        <v>0</v>
      </c>
      <c r="U672">
        <v>4744.55</v>
      </c>
      <c r="V672">
        <v>0</v>
      </c>
      <c r="W672" s="181">
        <f t="shared" si="170"/>
        <v>27215.78</v>
      </c>
      <c r="X672" s="181">
        <f t="shared" si="171"/>
        <v>45.359633333333335</v>
      </c>
      <c r="Y672" s="174">
        <v>112085.53</v>
      </c>
      <c r="Z672" s="181">
        <f t="shared" si="172"/>
        <v>186.80921666666666</v>
      </c>
      <c r="AA672" s="174">
        <v>0</v>
      </c>
      <c r="AB672" s="174">
        <v>20.04828812425654</v>
      </c>
      <c r="AC672" s="174">
        <v>40.146814669119188</v>
      </c>
      <c r="AD672" s="174">
        <v>4.6965919686510826</v>
      </c>
      <c r="AE672" s="174">
        <v>30.875332435863928</v>
      </c>
      <c r="AF672">
        <v>0</v>
      </c>
      <c r="AG672" s="106">
        <v>4.2329728021092468</v>
      </c>
      <c r="AH672" s="106">
        <v>0</v>
      </c>
      <c r="AI672" s="106">
        <v>100</v>
      </c>
      <c r="AJ672">
        <v>83.77</v>
      </c>
      <c r="AK672">
        <v>45.36</v>
      </c>
      <c r="AL672">
        <v>57.68</v>
      </c>
      <c r="AM672">
        <v>186.81</v>
      </c>
      <c r="AN672" t="s">
        <v>1068</v>
      </c>
      <c r="AO672">
        <v>23.601600000000001</v>
      </c>
      <c r="AP672">
        <v>8.33</v>
      </c>
      <c r="AQ672">
        <v>12.806699999999999</v>
      </c>
      <c r="AR672" t="s">
        <v>1072</v>
      </c>
      <c r="AS672" t="s">
        <v>1073</v>
      </c>
      <c r="AT672" t="s">
        <v>1076</v>
      </c>
      <c r="AU672" t="s">
        <v>1077</v>
      </c>
      <c r="AV672" t="s">
        <v>1082</v>
      </c>
      <c r="AW672" t="s">
        <v>1083</v>
      </c>
      <c r="AX672" s="65">
        <f t="shared" si="185"/>
        <v>1391.07</v>
      </c>
      <c r="AY672" s="65">
        <v>2862.47</v>
      </c>
      <c r="AZ672" s="106">
        <v>1158.4553789283882</v>
      </c>
      <c r="BA672" s="65">
        <f t="shared" si="173"/>
        <v>5411.9953789283882</v>
      </c>
      <c r="BB672" s="65">
        <f t="shared" si="174"/>
        <v>26057.32462107161</v>
      </c>
      <c r="BC672" s="65">
        <f t="shared" si="175"/>
        <v>0</v>
      </c>
      <c r="BD672" s="65">
        <f t="shared" si="176"/>
        <v>48871.899999999994</v>
      </c>
      <c r="BE672" s="65">
        <f t="shared" si="177"/>
        <v>31744.309999999998</v>
      </c>
      <c r="BF672" s="65">
        <f t="shared" si="178"/>
        <v>106673.53462107161</v>
      </c>
      <c r="BG672" s="66">
        <f t="shared" si="179"/>
        <v>773.14219698976979</v>
      </c>
      <c r="BH672" s="66">
        <f t="shared" si="180"/>
        <v>44.926421760468294</v>
      </c>
      <c r="BI672" s="66">
        <f t="shared" si="181"/>
        <v>0</v>
      </c>
      <c r="BJ672" s="66">
        <f t="shared" si="182"/>
        <v>84.261896551724135</v>
      </c>
      <c r="BK672" s="66">
        <f t="shared" si="183"/>
        <v>54.731568965517241</v>
      </c>
      <c r="BL672" s="66">
        <f t="shared" si="184"/>
        <v>183.91988727770968</v>
      </c>
      <c r="BM672" s="207">
        <f t="shared" si="186"/>
        <v>39870.979999999996</v>
      </c>
    </row>
    <row r="673" spans="1:65" x14ac:dyDescent="0.35">
      <c r="A673" s="1">
        <v>870</v>
      </c>
      <c r="B673">
        <v>82</v>
      </c>
      <c r="C673" t="s">
        <v>37</v>
      </c>
      <c r="D673" t="s">
        <v>1886</v>
      </c>
      <c r="E673" s="6" t="s">
        <v>1115</v>
      </c>
      <c r="F673" s="7" t="s">
        <v>1116</v>
      </c>
      <c r="G673" s="6">
        <v>-8.0500000000000007</v>
      </c>
      <c r="H673" s="6">
        <v>-34.880000000000003</v>
      </c>
      <c r="I673" s="6">
        <v>10</v>
      </c>
      <c r="J673" s="8">
        <v>63550.072249703</v>
      </c>
      <c r="K673" t="s">
        <v>1166</v>
      </c>
      <c r="L673" t="s">
        <v>1062</v>
      </c>
      <c r="M673">
        <v>600</v>
      </c>
      <c r="N673">
        <v>600</v>
      </c>
      <c r="O673">
        <v>0</v>
      </c>
      <c r="P673">
        <v>24799</v>
      </c>
      <c r="Q673">
        <v>44998.77</v>
      </c>
      <c r="R673">
        <v>5250.2</v>
      </c>
      <c r="S673">
        <v>34606.78</v>
      </c>
      <c r="T673">
        <v>0</v>
      </c>
      <c r="U673">
        <v>4744.55</v>
      </c>
      <c r="V673">
        <v>0</v>
      </c>
      <c r="W673" s="181">
        <f t="shared" si="170"/>
        <v>29543.55</v>
      </c>
      <c r="X673" s="181">
        <f t="shared" si="171"/>
        <v>49.239249999999998</v>
      </c>
      <c r="Y673" s="174">
        <v>114399.3</v>
      </c>
      <c r="Z673" s="181">
        <f t="shared" si="172"/>
        <v>190.66550000000001</v>
      </c>
      <c r="AA673" s="174">
        <v>0</v>
      </c>
      <c r="AB673" s="174">
        <v>21.677580194983712</v>
      </c>
      <c r="AC673" s="174">
        <v>39.334829845986818</v>
      </c>
      <c r="AD673" s="174">
        <v>4.5893637461068382</v>
      </c>
      <c r="AE673" s="174">
        <v>30.250866919640242</v>
      </c>
      <c r="AF673">
        <v>0</v>
      </c>
      <c r="AG673" s="106">
        <v>4.1473592932823893</v>
      </c>
      <c r="AH673" s="106">
        <v>0</v>
      </c>
      <c r="AI673" s="106">
        <v>100</v>
      </c>
      <c r="AJ673">
        <v>83.75</v>
      </c>
      <c r="AK673">
        <v>49.24</v>
      </c>
      <c r="AL673">
        <v>57.68</v>
      </c>
      <c r="AM673">
        <v>190.67</v>
      </c>
      <c r="AN673" t="s">
        <v>1069</v>
      </c>
      <c r="AO673">
        <v>23.601600000000001</v>
      </c>
      <c r="AP673">
        <v>8.33</v>
      </c>
      <c r="AQ673">
        <v>12.806699999999999</v>
      </c>
      <c r="AR673" t="s">
        <v>1072</v>
      </c>
      <c r="AS673" t="s">
        <v>1073</v>
      </c>
      <c r="AT673" t="s">
        <v>1076</v>
      </c>
      <c r="AU673" t="s">
        <v>1077</v>
      </c>
      <c r="AV673" t="s">
        <v>1082</v>
      </c>
      <c r="AW673" t="s">
        <v>1083</v>
      </c>
      <c r="AX673" s="65">
        <f t="shared" si="185"/>
        <v>1391.07</v>
      </c>
      <c r="AY673" s="65">
        <v>2862.47</v>
      </c>
      <c r="AZ673" s="106">
        <v>1284.5526236941632</v>
      </c>
      <c r="BA673" s="65">
        <f t="shared" si="173"/>
        <v>5538.0926236941632</v>
      </c>
      <c r="BB673" s="65">
        <f t="shared" si="174"/>
        <v>28258.997376305837</v>
      </c>
      <c r="BC673" s="65">
        <f t="shared" si="175"/>
        <v>0</v>
      </c>
      <c r="BD673" s="65">
        <f t="shared" si="176"/>
        <v>48857.899999999994</v>
      </c>
      <c r="BE673" s="65">
        <f t="shared" si="177"/>
        <v>31744.309999999998</v>
      </c>
      <c r="BF673" s="65">
        <f t="shared" si="178"/>
        <v>108861.20737630584</v>
      </c>
      <c r="BG673" s="66">
        <f t="shared" si="179"/>
        <v>791.15608909916614</v>
      </c>
      <c r="BH673" s="66">
        <f t="shared" si="180"/>
        <v>48.722409269492822</v>
      </c>
      <c r="BI673" s="66">
        <f t="shared" si="181"/>
        <v>0</v>
      </c>
      <c r="BJ673" s="66">
        <f t="shared" si="182"/>
        <v>84.237758620689647</v>
      </c>
      <c r="BK673" s="66">
        <f t="shared" si="183"/>
        <v>54.731568965517241</v>
      </c>
      <c r="BL673" s="66">
        <f t="shared" si="184"/>
        <v>187.69173685569973</v>
      </c>
      <c r="BM673" s="207">
        <f t="shared" si="186"/>
        <v>39856.979999999996</v>
      </c>
    </row>
    <row r="674" spans="1:65" x14ac:dyDescent="0.35">
      <c r="A674" s="1">
        <v>871</v>
      </c>
      <c r="B674">
        <v>82</v>
      </c>
      <c r="C674" t="s">
        <v>37</v>
      </c>
      <c r="D674" t="s">
        <v>1887</v>
      </c>
      <c r="E674" s="6" t="s">
        <v>1117</v>
      </c>
      <c r="F674" s="7" t="s">
        <v>1118</v>
      </c>
      <c r="G674" s="6">
        <v>-3.8</v>
      </c>
      <c r="H674" s="6">
        <v>-38.53</v>
      </c>
      <c r="I674" s="6">
        <v>41</v>
      </c>
      <c r="J674" s="8">
        <v>71394.000753582499</v>
      </c>
      <c r="K674" t="s">
        <v>1166</v>
      </c>
      <c r="L674" t="s">
        <v>1062</v>
      </c>
      <c r="M674">
        <v>600</v>
      </c>
      <c r="N674">
        <v>600</v>
      </c>
      <c r="O674">
        <v>0</v>
      </c>
      <c r="P674">
        <v>24989.18</v>
      </c>
      <c r="Q674">
        <v>44998.77</v>
      </c>
      <c r="R674">
        <v>5255.2</v>
      </c>
      <c r="S674">
        <v>34606.78</v>
      </c>
      <c r="T674">
        <v>0</v>
      </c>
      <c r="U674">
        <v>4744.55</v>
      </c>
      <c r="V674">
        <v>0</v>
      </c>
      <c r="W674" s="181">
        <f t="shared" si="170"/>
        <v>29733.73</v>
      </c>
      <c r="X674" s="181">
        <f t="shared" si="171"/>
        <v>49.556216666666664</v>
      </c>
      <c r="Y674" s="174">
        <v>114594.48</v>
      </c>
      <c r="Z674" s="181">
        <f t="shared" si="172"/>
        <v>190.99080000000001</v>
      </c>
      <c r="AA674" s="174">
        <v>0</v>
      </c>
      <c r="AB674" s="174">
        <v>21.806617561334541</v>
      </c>
      <c r="AC674" s="174">
        <v>39.267833843305539</v>
      </c>
      <c r="AD674" s="174">
        <v>4.5859102462876047</v>
      </c>
      <c r="AE674" s="174">
        <v>30.199342935191989</v>
      </c>
      <c r="AF674">
        <v>0</v>
      </c>
      <c r="AG674" s="106">
        <v>4.1402954138803194</v>
      </c>
      <c r="AH674" s="106">
        <v>0</v>
      </c>
      <c r="AI674" s="106">
        <v>100</v>
      </c>
      <c r="AJ674">
        <v>83.76</v>
      </c>
      <c r="AK674">
        <v>49.56</v>
      </c>
      <c r="AL674">
        <v>57.68</v>
      </c>
      <c r="AM674">
        <v>190.99</v>
      </c>
      <c r="AN674" t="s">
        <v>1070</v>
      </c>
      <c r="AO674">
        <v>23.601600000000001</v>
      </c>
      <c r="AP674">
        <v>8.33</v>
      </c>
      <c r="AQ674">
        <v>12.806699999999999</v>
      </c>
      <c r="AR674" t="s">
        <v>1072</v>
      </c>
      <c r="AS674" t="s">
        <v>1073</v>
      </c>
      <c r="AT674" t="s">
        <v>1076</v>
      </c>
      <c r="AU674" t="s">
        <v>1077</v>
      </c>
      <c r="AV674" t="s">
        <v>1082</v>
      </c>
      <c r="AW674" t="s">
        <v>1083</v>
      </c>
      <c r="AX674" s="65">
        <f t="shared" si="185"/>
        <v>1391.07</v>
      </c>
      <c r="AY674" s="65">
        <v>2862.47</v>
      </c>
      <c r="AZ674" s="106">
        <v>1258.5312026892743</v>
      </c>
      <c r="BA674" s="65">
        <f t="shared" si="173"/>
        <v>5512.0712026892743</v>
      </c>
      <c r="BB674" s="65">
        <f t="shared" si="174"/>
        <v>28475.198797310724</v>
      </c>
      <c r="BC674" s="65">
        <f t="shared" si="175"/>
        <v>0</v>
      </c>
      <c r="BD674" s="65">
        <f t="shared" si="176"/>
        <v>48862.899999999994</v>
      </c>
      <c r="BE674" s="65">
        <f t="shared" si="177"/>
        <v>31744.309999999998</v>
      </c>
      <c r="BF674" s="65">
        <f t="shared" si="178"/>
        <v>109082.40879731072</v>
      </c>
      <c r="BG674" s="66">
        <f t="shared" si="179"/>
        <v>787.43874324132491</v>
      </c>
      <c r="BH674" s="66">
        <f t="shared" si="180"/>
        <v>49.095170340190904</v>
      </c>
      <c r="BI674" s="66">
        <f t="shared" si="181"/>
        <v>0</v>
      </c>
      <c r="BJ674" s="66">
        <f t="shared" si="182"/>
        <v>84.246379310344821</v>
      </c>
      <c r="BK674" s="66">
        <f t="shared" si="183"/>
        <v>54.731568965517241</v>
      </c>
      <c r="BL674" s="66">
        <f t="shared" si="184"/>
        <v>188.07311861605297</v>
      </c>
      <c r="BM674" s="207">
        <f t="shared" si="186"/>
        <v>39861.979999999996</v>
      </c>
    </row>
    <row r="675" spans="1:65" x14ac:dyDescent="0.35">
      <c r="A675" s="1">
        <v>872</v>
      </c>
      <c r="B675">
        <v>83</v>
      </c>
      <c r="C675" t="s">
        <v>37</v>
      </c>
      <c r="D675" t="s">
        <v>1888</v>
      </c>
      <c r="E675" s="6" t="s">
        <v>1104</v>
      </c>
      <c r="F675" s="7" t="s">
        <v>1105</v>
      </c>
      <c r="G675" s="6">
        <v>-22.74</v>
      </c>
      <c r="H675" s="6">
        <v>-45.59</v>
      </c>
      <c r="I675" s="6">
        <v>1642</v>
      </c>
      <c r="J675" s="8">
        <v>3495.45982983364</v>
      </c>
      <c r="K675" t="s">
        <v>1166</v>
      </c>
      <c r="L675" t="s">
        <v>1062</v>
      </c>
      <c r="M675">
        <v>600</v>
      </c>
      <c r="N675">
        <v>600</v>
      </c>
      <c r="O675">
        <v>264.55</v>
      </c>
      <c r="P675">
        <v>11073.71</v>
      </c>
      <c r="Q675">
        <v>44998.77</v>
      </c>
      <c r="R675">
        <v>5265.2</v>
      </c>
      <c r="S675">
        <v>34606.78</v>
      </c>
      <c r="T675">
        <v>0</v>
      </c>
      <c r="U675">
        <v>4572.29</v>
      </c>
      <c r="V675">
        <v>0</v>
      </c>
      <c r="W675" s="181">
        <f t="shared" si="170"/>
        <v>15646</v>
      </c>
      <c r="X675" s="181">
        <f t="shared" si="171"/>
        <v>26.076666666666668</v>
      </c>
      <c r="Y675" s="174">
        <v>100781.31</v>
      </c>
      <c r="Z675" s="181">
        <f t="shared" si="172"/>
        <v>167.96885</v>
      </c>
      <c r="AA675" s="174">
        <v>0.26249906852768629</v>
      </c>
      <c r="AB675" s="174">
        <v>10.98786074521159</v>
      </c>
      <c r="AC675" s="174">
        <v>44.649915743305982</v>
      </c>
      <c r="AD675" s="174">
        <v>5.2243813857946479</v>
      </c>
      <c r="AE675" s="174">
        <v>34.338489944216839</v>
      </c>
      <c r="AF675">
        <v>0</v>
      </c>
      <c r="AG675" s="106">
        <v>4.5368431904685496</v>
      </c>
      <c r="AH675" s="106">
        <v>0</v>
      </c>
      <c r="AI675" s="106">
        <v>100</v>
      </c>
      <c r="AJ675">
        <v>83.77</v>
      </c>
      <c r="AK675">
        <v>26.52</v>
      </c>
      <c r="AL675">
        <v>57.68</v>
      </c>
      <c r="AM675">
        <v>167.97</v>
      </c>
      <c r="AN675" t="s">
        <v>1063</v>
      </c>
      <c r="AO675">
        <v>23.601600000000001</v>
      </c>
      <c r="AP675">
        <v>8.33</v>
      </c>
      <c r="AQ675">
        <v>12.806699999999999</v>
      </c>
      <c r="AR675" t="s">
        <v>1072</v>
      </c>
      <c r="AS675" t="s">
        <v>1073</v>
      </c>
      <c r="AT675" t="s">
        <v>1076</v>
      </c>
      <c r="AU675" t="s">
        <v>1077</v>
      </c>
      <c r="AV675" t="s">
        <v>1082</v>
      </c>
      <c r="AW675" t="s">
        <v>1084</v>
      </c>
      <c r="AX675" s="65">
        <f t="shared" si="185"/>
        <v>1391.07</v>
      </c>
      <c r="AY675" s="65">
        <v>2862.47</v>
      </c>
      <c r="AZ675" s="106">
        <v>594.51459274751301</v>
      </c>
      <c r="BA675" s="65">
        <f t="shared" si="173"/>
        <v>4848.0545927475123</v>
      </c>
      <c r="BB675" s="65">
        <f t="shared" si="174"/>
        <v>15051.485407252487</v>
      </c>
      <c r="BC675" s="65">
        <f t="shared" si="175"/>
        <v>264.55</v>
      </c>
      <c r="BD675" s="65">
        <f t="shared" si="176"/>
        <v>48872.899999999994</v>
      </c>
      <c r="BE675" s="65">
        <f t="shared" si="177"/>
        <v>31744.309999999998</v>
      </c>
      <c r="BF675" s="65">
        <f t="shared" si="178"/>
        <v>95933.25540725248</v>
      </c>
      <c r="BG675" s="66">
        <f t="shared" si="179"/>
        <v>692.57922753535888</v>
      </c>
      <c r="BH675" s="66">
        <f t="shared" si="180"/>
        <v>25.950836909056012</v>
      </c>
      <c r="BI675" s="66">
        <f t="shared" si="181"/>
        <v>0.44091666666666668</v>
      </c>
      <c r="BJ675" s="66">
        <f t="shared" si="182"/>
        <v>84.263620689655156</v>
      </c>
      <c r="BK675" s="66">
        <f t="shared" si="183"/>
        <v>54.731568965517241</v>
      </c>
      <c r="BL675" s="66">
        <f t="shared" si="184"/>
        <v>165.40216449526289</v>
      </c>
      <c r="BM675" s="207">
        <f t="shared" si="186"/>
        <v>39871.979999999996</v>
      </c>
    </row>
    <row r="676" spans="1:65" x14ac:dyDescent="0.35">
      <c r="A676" s="1">
        <v>873</v>
      </c>
      <c r="B676">
        <v>83</v>
      </c>
      <c r="C676" t="s">
        <v>37</v>
      </c>
      <c r="D676" t="s">
        <v>1889</v>
      </c>
      <c r="E676" s="6" t="s">
        <v>1104</v>
      </c>
      <c r="F676" s="7" t="s">
        <v>1106</v>
      </c>
      <c r="G676" s="6">
        <v>-23.85</v>
      </c>
      <c r="H676" s="6">
        <v>-46.64</v>
      </c>
      <c r="I676" s="6">
        <v>792</v>
      </c>
      <c r="J676" s="8">
        <v>14172.2970393051</v>
      </c>
      <c r="K676" t="s">
        <v>1166</v>
      </c>
      <c r="L676" t="s">
        <v>1062</v>
      </c>
      <c r="M676">
        <v>600</v>
      </c>
      <c r="N676">
        <v>600</v>
      </c>
      <c r="O676">
        <v>44.66</v>
      </c>
      <c r="P676">
        <v>15097.83</v>
      </c>
      <c r="Q676">
        <v>44998.77</v>
      </c>
      <c r="R676">
        <v>5266.4</v>
      </c>
      <c r="S676">
        <v>34606.78</v>
      </c>
      <c r="T676">
        <v>0</v>
      </c>
      <c r="U676">
        <v>4572.29</v>
      </c>
      <c r="V676">
        <v>0</v>
      </c>
      <c r="W676" s="181">
        <f t="shared" si="170"/>
        <v>19670.12</v>
      </c>
      <c r="X676" s="181">
        <f t="shared" si="171"/>
        <v>32.783533333333331</v>
      </c>
      <c r="Y676" s="174">
        <v>104586.72</v>
      </c>
      <c r="Z676" s="181">
        <f t="shared" si="172"/>
        <v>174.31120000000001</v>
      </c>
      <c r="AA676" s="174">
        <v>4.2701406067615473E-2</v>
      </c>
      <c r="AB676" s="174">
        <v>14.435704647779369</v>
      </c>
      <c r="AC676" s="174">
        <v>43.025319084487968</v>
      </c>
      <c r="AD676" s="174">
        <v>5.0354385336876417</v>
      </c>
      <c r="AE676" s="174">
        <v>33.089076701133763</v>
      </c>
      <c r="AF676">
        <v>0</v>
      </c>
      <c r="AG676" s="106">
        <v>4.3717691882870016</v>
      </c>
      <c r="AH676" s="106">
        <v>0</v>
      </c>
      <c r="AI676" s="106">
        <v>100</v>
      </c>
      <c r="AJ676">
        <v>83.78</v>
      </c>
      <c r="AK676">
        <v>32.86</v>
      </c>
      <c r="AL676">
        <v>57.68</v>
      </c>
      <c r="AM676">
        <v>174.31</v>
      </c>
      <c r="AN676" t="s">
        <v>1064</v>
      </c>
      <c r="AO676">
        <v>23.601600000000001</v>
      </c>
      <c r="AP676">
        <v>8.33</v>
      </c>
      <c r="AQ676">
        <v>12.806699999999999</v>
      </c>
      <c r="AR676" t="s">
        <v>1072</v>
      </c>
      <c r="AS676" t="s">
        <v>1073</v>
      </c>
      <c r="AT676" t="s">
        <v>1076</v>
      </c>
      <c r="AU676" t="s">
        <v>1077</v>
      </c>
      <c r="AV676" t="s">
        <v>1082</v>
      </c>
      <c r="AW676" t="s">
        <v>1084</v>
      </c>
      <c r="AX676" s="65">
        <f t="shared" si="185"/>
        <v>1391.07</v>
      </c>
      <c r="AY676" s="65">
        <v>2862.47</v>
      </c>
      <c r="AZ676" s="106">
        <v>786.15265424369079</v>
      </c>
      <c r="BA676" s="65">
        <f t="shared" si="173"/>
        <v>5039.6926542436904</v>
      </c>
      <c r="BB676" s="65">
        <f t="shared" si="174"/>
        <v>18883.967345756308</v>
      </c>
      <c r="BC676" s="65">
        <f t="shared" si="175"/>
        <v>44.66</v>
      </c>
      <c r="BD676" s="65">
        <f t="shared" si="176"/>
        <v>48874.1</v>
      </c>
      <c r="BE676" s="65">
        <f t="shared" si="177"/>
        <v>31744.309999999998</v>
      </c>
      <c r="BF676" s="65">
        <f t="shared" si="178"/>
        <v>99547.027345756316</v>
      </c>
      <c r="BG676" s="66">
        <f t="shared" si="179"/>
        <v>719.95609346338438</v>
      </c>
      <c r="BH676" s="66">
        <f t="shared" si="180"/>
        <v>32.558564389235016</v>
      </c>
      <c r="BI676" s="66">
        <f t="shared" si="181"/>
        <v>7.4433333333333324E-2</v>
      </c>
      <c r="BJ676" s="66">
        <f t="shared" si="182"/>
        <v>84.265689655172409</v>
      </c>
      <c r="BK676" s="66">
        <f t="shared" si="183"/>
        <v>54.731568965517241</v>
      </c>
      <c r="BL676" s="66">
        <f t="shared" si="184"/>
        <v>171.63280576854538</v>
      </c>
      <c r="BM676" s="207">
        <f t="shared" si="186"/>
        <v>39873.18</v>
      </c>
    </row>
    <row r="677" spans="1:65" x14ac:dyDescent="0.35">
      <c r="A677" s="1">
        <v>874</v>
      </c>
      <c r="B677">
        <v>83</v>
      </c>
      <c r="C677" t="s">
        <v>37</v>
      </c>
      <c r="D677" t="s">
        <v>1890</v>
      </c>
      <c r="E677" s="6" t="s">
        <v>1107</v>
      </c>
      <c r="F677" s="7" t="s">
        <v>1108</v>
      </c>
      <c r="G677" s="6">
        <v>-30.03</v>
      </c>
      <c r="H677" s="6">
        <v>-51.23</v>
      </c>
      <c r="I677" s="6">
        <v>47</v>
      </c>
      <c r="J677" s="8">
        <v>23954.0527728093</v>
      </c>
      <c r="K677" t="s">
        <v>1166</v>
      </c>
      <c r="L677" t="s">
        <v>1062</v>
      </c>
      <c r="M677">
        <v>600</v>
      </c>
      <c r="N677">
        <v>600</v>
      </c>
      <c r="O677">
        <v>76.5</v>
      </c>
      <c r="P677">
        <v>15981.29</v>
      </c>
      <c r="Q677">
        <v>44998.77</v>
      </c>
      <c r="R677">
        <v>5272.4</v>
      </c>
      <c r="S677">
        <v>34606.78</v>
      </c>
      <c r="T677">
        <v>0</v>
      </c>
      <c r="U677">
        <v>4572.29</v>
      </c>
      <c r="V677">
        <v>0</v>
      </c>
      <c r="W677" s="181">
        <f t="shared" si="170"/>
        <v>20553.580000000002</v>
      </c>
      <c r="X677" s="181">
        <f t="shared" si="171"/>
        <v>34.255966666666673</v>
      </c>
      <c r="Y677" s="174">
        <v>105508.03</v>
      </c>
      <c r="Z677" s="181">
        <f t="shared" si="172"/>
        <v>175.84671666666665</v>
      </c>
      <c r="AA677" s="174">
        <v>7.2506329613016174E-2</v>
      </c>
      <c r="AB677" s="174">
        <v>15.14698928602875</v>
      </c>
      <c r="AC677" s="174">
        <v>42.649616337258877</v>
      </c>
      <c r="AD677" s="174">
        <v>4.997155192832242</v>
      </c>
      <c r="AE677" s="174">
        <v>32.800138529740337</v>
      </c>
      <c r="AF677">
        <v>0</v>
      </c>
      <c r="AG677" s="106">
        <v>4.3335943245267678</v>
      </c>
      <c r="AH677" s="106">
        <v>0</v>
      </c>
      <c r="AI677" s="106">
        <v>100</v>
      </c>
      <c r="AJ677">
        <v>83.79</v>
      </c>
      <c r="AK677">
        <v>34.380000000000003</v>
      </c>
      <c r="AL677">
        <v>57.68</v>
      </c>
      <c r="AM677">
        <v>175.85</v>
      </c>
      <c r="AN677" t="s">
        <v>1065</v>
      </c>
      <c r="AO677">
        <v>23.601600000000001</v>
      </c>
      <c r="AP677">
        <v>8.33</v>
      </c>
      <c r="AQ677">
        <v>12.806699999999999</v>
      </c>
      <c r="AR677" t="s">
        <v>1072</v>
      </c>
      <c r="AS677" t="s">
        <v>1073</v>
      </c>
      <c r="AT677" t="s">
        <v>1076</v>
      </c>
      <c r="AU677" t="s">
        <v>1077</v>
      </c>
      <c r="AV677" t="s">
        <v>1082</v>
      </c>
      <c r="AW677" t="s">
        <v>1084</v>
      </c>
      <c r="AX677" s="65">
        <f t="shared" si="185"/>
        <v>1391.07</v>
      </c>
      <c r="AY677" s="65">
        <v>2862.47</v>
      </c>
      <c r="AZ677" s="106">
        <v>856.09197279287139</v>
      </c>
      <c r="BA677" s="65">
        <f t="shared" si="173"/>
        <v>5109.6319727928712</v>
      </c>
      <c r="BB677" s="65">
        <f t="shared" si="174"/>
        <v>19697.488027207131</v>
      </c>
      <c r="BC677" s="65">
        <f t="shared" si="175"/>
        <v>76.5</v>
      </c>
      <c r="BD677" s="65">
        <f t="shared" si="176"/>
        <v>48880.1</v>
      </c>
      <c r="BE677" s="65">
        <f t="shared" si="177"/>
        <v>31744.309999999998</v>
      </c>
      <c r="BF677" s="65">
        <f t="shared" si="178"/>
        <v>100398.39802720712</v>
      </c>
      <c r="BG677" s="66">
        <f t="shared" si="179"/>
        <v>729.94742468469587</v>
      </c>
      <c r="BH677" s="66">
        <f t="shared" si="180"/>
        <v>33.961186253805401</v>
      </c>
      <c r="BI677" s="66">
        <f t="shared" si="181"/>
        <v>0.1275</v>
      </c>
      <c r="BJ677" s="66">
        <f t="shared" si="182"/>
        <v>84.276034482758618</v>
      </c>
      <c r="BK677" s="66">
        <f t="shared" si="183"/>
        <v>54.731568965517241</v>
      </c>
      <c r="BL677" s="66">
        <f t="shared" si="184"/>
        <v>173.10068625380538</v>
      </c>
      <c r="BM677" s="207">
        <f t="shared" si="186"/>
        <v>39879.18</v>
      </c>
    </row>
    <row r="678" spans="1:65" x14ac:dyDescent="0.35">
      <c r="A678" s="1">
        <v>875</v>
      </c>
      <c r="B678">
        <v>83</v>
      </c>
      <c r="C678" t="s">
        <v>37</v>
      </c>
      <c r="D678" t="s">
        <v>1891</v>
      </c>
      <c r="E678" s="6" t="s">
        <v>1109</v>
      </c>
      <c r="F678" s="7" t="s">
        <v>1110</v>
      </c>
      <c r="G678" s="6">
        <v>-15.37</v>
      </c>
      <c r="H678" s="6">
        <v>-48.78</v>
      </c>
      <c r="I678" s="6">
        <v>770</v>
      </c>
      <c r="J678" s="8">
        <v>31081.371963744201</v>
      </c>
      <c r="K678" t="s">
        <v>1166</v>
      </c>
      <c r="L678" t="s">
        <v>1062</v>
      </c>
      <c r="M678">
        <v>600</v>
      </c>
      <c r="N678">
        <v>600</v>
      </c>
      <c r="O678">
        <v>0.44</v>
      </c>
      <c r="P678">
        <v>20796.580000000002</v>
      </c>
      <c r="Q678">
        <v>44998.77</v>
      </c>
      <c r="R678">
        <v>5266.4</v>
      </c>
      <c r="S678">
        <v>34606.78</v>
      </c>
      <c r="T678">
        <v>0</v>
      </c>
      <c r="U678">
        <v>4572.29</v>
      </c>
      <c r="V678">
        <v>0</v>
      </c>
      <c r="W678" s="181">
        <f t="shared" si="170"/>
        <v>25368.870000000003</v>
      </c>
      <c r="X678" s="181">
        <f t="shared" si="171"/>
        <v>42.281450000000007</v>
      </c>
      <c r="Y678" s="174">
        <v>110241.26</v>
      </c>
      <c r="Z678" s="181">
        <f t="shared" si="172"/>
        <v>183.73543333333333</v>
      </c>
      <c r="AA678" s="174">
        <v>3.9912461087618199E-4</v>
      </c>
      <c r="AB678" s="174">
        <v>18.864606591034971</v>
      </c>
      <c r="AC678" s="174">
        <v>40.818446741265483</v>
      </c>
      <c r="AD678" s="174">
        <v>4.7771587516325553</v>
      </c>
      <c r="AE678" s="174">
        <v>31.39185818449463</v>
      </c>
      <c r="AF678">
        <v>0</v>
      </c>
      <c r="AG678" s="106">
        <v>4.1475306069614959</v>
      </c>
      <c r="AH678" s="106">
        <v>0</v>
      </c>
      <c r="AI678" s="106">
        <v>100</v>
      </c>
      <c r="AJ678">
        <v>83.78</v>
      </c>
      <c r="AK678">
        <v>42.28</v>
      </c>
      <c r="AL678">
        <v>57.68</v>
      </c>
      <c r="AM678">
        <v>183.74</v>
      </c>
      <c r="AN678" t="s">
        <v>1066</v>
      </c>
      <c r="AO678">
        <v>23.601600000000001</v>
      </c>
      <c r="AP678">
        <v>8.33</v>
      </c>
      <c r="AQ678">
        <v>12.806699999999999</v>
      </c>
      <c r="AR678" t="s">
        <v>1072</v>
      </c>
      <c r="AS678" t="s">
        <v>1073</v>
      </c>
      <c r="AT678" t="s">
        <v>1076</v>
      </c>
      <c r="AU678" t="s">
        <v>1077</v>
      </c>
      <c r="AV678" t="s">
        <v>1082</v>
      </c>
      <c r="AW678" t="s">
        <v>1084</v>
      </c>
      <c r="AX678" s="65">
        <f t="shared" si="185"/>
        <v>1391.07</v>
      </c>
      <c r="AY678" s="65">
        <v>2862.47</v>
      </c>
      <c r="AZ678" s="106">
        <v>1104.7082568025075</v>
      </c>
      <c r="BA678" s="65">
        <f t="shared" si="173"/>
        <v>5358.248256802508</v>
      </c>
      <c r="BB678" s="65">
        <f t="shared" si="174"/>
        <v>24264.161743197496</v>
      </c>
      <c r="BC678" s="65">
        <f t="shared" si="175"/>
        <v>0.44</v>
      </c>
      <c r="BD678" s="65">
        <f t="shared" si="176"/>
        <v>48874.1</v>
      </c>
      <c r="BE678" s="65">
        <f t="shared" si="177"/>
        <v>31744.309999999998</v>
      </c>
      <c r="BF678" s="65">
        <f t="shared" si="178"/>
        <v>104883.01174319748</v>
      </c>
      <c r="BG678" s="66">
        <f t="shared" si="179"/>
        <v>765.46403668607252</v>
      </c>
      <c r="BH678" s="66">
        <f t="shared" si="180"/>
        <v>41.834761626202578</v>
      </c>
      <c r="BI678" s="66">
        <f t="shared" si="181"/>
        <v>7.3333333333333334E-4</v>
      </c>
      <c r="BJ678" s="66">
        <f t="shared" si="182"/>
        <v>84.265689655172409</v>
      </c>
      <c r="BK678" s="66">
        <f t="shared" si="183"/>
        <v>54.731568965517241</v>
      </c>
      <c r="BL678" s="66">
        <f t="shared" si="184"/>
        <v>180.83277886758185</v>
      </c>
      <c r="BM678" s="207">
        <f t="shared" si="186"/>
        <v>39873.18</v>
      </c>
    </row>
    <row r="679" spans="1:65" x14ac:dyDescent="0.35">
      <c r="A679" s="1">
        <v>876</v>
      </c>
      <c r="B679">
        <v>83</v>
      </c>
      <c r="C679" t="s">
        <v>37</v>
      </c>
      <c r="D679" t="s">
        <v>1892</v>
      </c>
      <c r="E679" s="6" t="s">
        <v>1111</v>
      </c>
      <c r="F679" s="7" t="s">
        <v>1112</v>
      </c>
      <c r="G679" s="6">
        <v>-22.86</v>
      </c>
      <c r="H679" s="6">
        <v>-43.41</v>
      </c>
      <c r="I679" s="6">
        <v>45</v>
      </c>
      <c r="J679" s="8">
        <v>45016.2336447989</v>
      </c>
      <c r="K679" t="s">
        <v>1166</v>
      </c>
      <c r="L679" t="s">
        <v>1062</v>
      </c>
      <c r="M679">
        <v>600</v>
      </c>
      <c r="N679">
        <v>600</v>
      </c>
      <c r="O679">
        <v>0</v>
      </c>
      <c r="P679">
        <v>20302.21</v>
      </c>
      <c r="Q679">
        <v>44998.77</v>
      </c>
      <c r="R679">
        <v>5262.4</v>
      </c>
      <c r="S679">
        <v>34606.78</v>
      </c>
      <c r="T679">
        <v>0</v>
      </c>
      <c r="U679">
        <v>4572.29</v>
      </c>
      <c r="V679">
        <v>0</v>
      </c>
      <c r="W679" s="181">
        <f t="shared" si="170"/>
        <v>24874.5</v>
      </c>
      <c r="X679" s="181">
        <f t="shared" si="171"/>
        <v>41.457500000000003</v>
      </c>
      <c r="Y679" s="174">
        <v>109742.45</v>
      </c>
      <c r="Z679" s="181">
        <f t="shared" si="172"/>
        <v>182.90408333333332</v>
      </c>
      <c r="AA679" s="174">
        <v>0</v>
      </c>
      <c r="AB679" s="174">
        <v>18.49986946710229</v>
      </c>
      <c r="AC679" s="174">
        <v>41.003977950191562</v>
      </c>
      <c r="AD679" s="174">
        <v>4.7952273709945414</v>
      </c>
      <c r="AE679" s="174">
        <v>31.534542922998352</v>
      </c>
      <c r="AF679">
        <v>0</v>
      </c>
      <c r="AG679" s="106">
        <v>4.1663822887132564</v>
      </c>
      <c r="AH679" s="106">
        <v>0</v>
      </c>
      <c r="AI679" s="106">
        <v>100</v>
      </c>
      <c r="AJ679">
        <v>83.77</v>
      </c>
      <c r="AK679">
        <v>41.46</v>
      </c>
      <c r="AL679">
        <v>57.68</v>
      </c>
      <c r="AM679">
        <v>182.9</v>
      </c>
      <c r="AN679" t="s">
        <v>1067</v>
      </c>
      <c r="AO679">
        <v>23.601600000000001</v>
      </c>
      <c r="AP679">
        <v>8.33</v>
      </c>
      <c r="AQ679">
        <v>12.806699999999999</v>
      </c>
      <c r="AR679" t="s">
        <v>1072</v>
      </c>
      <c r="AS679" t="s">
        <v>1073</v>
      </c>
      <c r="AT679" t="s">
        <v>1076</v>
      </c>
      <c r="AU679" t="s">
        <v>1077</v>
      </c>
      <c r="AV679" t="s">
        <v>1082</v>
      </c>
      <c r="AW679" t="s">
        <v>1084</v>
      </c>
      <c r="AX679" s="65">
        <f t="shared" si="185"/>
        <v>1391.07</v>
      </c>
      <c r="AY679" s="65">
        <v>2862.47</v>
      </c>
      <c r="AZ679" s="106">
        <v>1093.3453307514019</v>
      </c>
      <c r="BA679" s="65">
        <f t="shared" si="173"/>
        <v>5346.8853307514019</v>
      </c>
      <c r="BB679" s="65">
        <f t="shared" si="174"/>
        <v>23781.154669248597</v>
      </c>
      <c r="BC679" s="65">
        <f t="shared" si="175"/>
        <v>0</v>
      </c>
      <c r="BD679" s="65">
        <f t="shared" si="176"/>
        <v>48870.1</v>
      </c>
      <c r="BE679" s="65">
        <f t="shared" si="177"/>
        <v>31744.309999999998</v>
      </c>
      <c r="BF679" s="65">
        <f t="shared" si="178"/>
        <v>104395.56466924859</v>
      </c>
      <c r="BG679" s="66">
        <f t="shared" si="179"/>
        <v>763.84076153591457</v>
      </c>
      <c r="BH679" s="66">
        <f t="shared" si="180"/>
        <v>41.001990809049303</v>
      </c>
      <c r="BI679" s="66">
        <f t="shared" si="181"/>
        <v>0</v>
      </c>
      <c r="BJ679" s="66">
        <f t="shared" si="182"/>
        <v>84.258793103448269</v>
      </c>
      <c r="BK679" s="66">
        <f t="shared" si="183"/>
        <v>54.731568965517241</v>
      </c>
      <c r="BL679" s="66">
        <f t="shared" si="184"/>
        <v>179.9923528780148</v>
      </c>
      <c r="BM679" s="207">
        <f t="shared" si="186"/>
        <v>39869.18</v>
      </c>
    </row>
    <row r="680" spans="1:65" x14ac:dyDescent="0.35">
      <c r="A680" s="1">
        <v>877</v>
      </c>
      <c r="B680">
        <v>83</v>
      </c>
      <c r="C680" t="s">
        <v>37</v>
      </c>
      <c r="D680" t="s">
        <v>1893</v>
      </c>
      <c r="E680" s="6" t="s">
        <v>1113</v>
      </c>
      <c r="F680" s="7" t="s">
        <v>1114</v>
      </c>
      <c r="G680" s="6">
        <v>-20.32</v>
      </c>
      <c r="H680" s="6">
        <v>-40.340000000000003</v>
      </c>
      <c r="I680" s="6">
        <v>9</v>
      </c>
      <c r="J680" s="8">
        <v>54061.366139626101</v>
      </c>
      <c r="K680" t="s">
        <v>1166</v>
      </c>
      <c r="L680" t="s">
        <v>1062</v>
      </c>
      <c r="M680">
        <v>600</v>
      </c>
      <c r="N680">
        <v>600</v>
      </c>
      <c r="O680">
        <v>0</v>
      </c>
      <c r="P680">
        <v>21396.36</v>
      </c>
      <c r="Q680">
        <v>44998.77</v>
      </c>
      <c r="R680">
        <v>5264.2</v>
      </c>
      <c r="S680">
        <v>34606.78</v>
      </c>
      <c r="T680">
        <v>0</v>
      </c>
      <c r="U680">
        <v>4572.29</v>
      </c>
      <c r="V680">
        <v>0</v>
      </c>
      <c r="W680" s="181">
        <f t="shared" si="170"/>
        <v>25968.65</v>
      </c>
      <c r="X680" s="181">
        <f t="shared" si="171"/>
        <v>43.281083333333335</v>
      </c>
      <c r="Y680" s="174">
        <v>110838.39999999999</v>
      </c>
      <c r="Z680" s="181">
        <f t="shared" si="172"/>
        <v>184.73066666666665</v>
      </c>
      <c r="AA680" s="174">
        <v>0</v>
      </c>
      <c r="AB680" s="174">
        <v>19.30410399284003</v>
      </c>
      <c r="AC680" s="174">
        <v>40.598538051794328</v>
      </c>
      <c r="AD680" s="174">
        <v>4.7494370182175132</v>
      </c>
      <c r="AE680" s="174">
        <v>31.222735080982769</v>
      </c>
      <c r="AF680">
        <v>0</v>
      </c>
      <c r="AG680" s="106">
        <v>4.1251858561653716</v>
      </c>
      <c r="AH680" s="106">
        <v>0</v>
      </c>
      <c r="AI680" s="106">
        <v>100</v>
      </c>
      <c r="AJ680">
        <v>83.77</v>
      </c>
      <c r="AK680">
        <v>43.28</v>
      </c>
      <c r="AL680">
        <v>57.68</v>
      </c>
      <c r="AM680">
        <v>184.73</v>
      </c>
      <c r="AN680" t="s">
        <v>1068</v>
      </c>
      <c r="AO680">
        <v>23.601600000000001</v>
      </c>
      <c r="AP680">
        <v>8.33</v>
      </c>
      <c r="AQ680">
        <v>12.806699999999999</v>
      </c>
      <c r="AR680" t="s">
        <v>1072</v>
      </c>
      <c r="AS680" t="s">
        <v>1073</v>
      </c>
      <c r="AT680" t="s">
        <v>1076</v>
      </c>
      <c r="AU680" t="s">
        <v>1077</v>
      </c>
      <c r="AV680" t="s">
        <v>1082</v>
      </c>
      <c r="AW680" t="s">
        <v>1084</v>
      </c>
      <c r="AX680" s="65">
        <f t="shared" si="185"/>
        <v>1391.07</v>
      </c>
      <c r="AY680" s="65">
        <v>2862.47</v>
      </c>
      <c r="AZ680" s="106">
        <v>1157.5445627620659</v>
      </c>
      <c r="BA680" s="65">
        <f t="shared" si="173"/>
        <v>5411.0845627620656</v>
      </c>
      <c r="BB680" s="65">
        <f t="shared" si="174"/>
        <v>24811.105437237937</v>
      </c>
      <c r="BC680" s="65">
        <f t="shared" si="175"/>
        <v>0</v>
      </c>
      <c r="BD680" s="65">
        <f t="shared" si="176"/>
        <v>48871.899999999994</v>
      </c>
      <c r="BE680" s="65">
        <f t="shared" si="177"/>
        <v>31744.309999999998</v>
      </c>
      <c r="BF680" s="65">
        <f t="shared" si="178"/>
        <v>105427.31543723794</v>
      </c>
      <c r="BG680" s="66">
        <f t="shared" si="179"/>
        <v>773.01208039458083</v>
      </c>
      <c r="BH680" s="66">
        <f t="shared" si="180"/>
        <v>42.777767995237824</v>
      </c>
      <c r="BI680" s="66">
        <f t="shared" si="181"/>
        <v>0</v>
      </c>
      <c r="BJ680" s="66">
        <f t="shared" si="182"/>
        <v>84.261896551724135</v>
      </c>
      <c r="BK680" s="66">
        <f t="shared" si="183"/>
        <v>54.731568965517241</v>
      </c>
      <c r="BL680" s="66">
        <f t="shared" si="184"/>
        <v>181.7712335124792</v>
      </c>
      <c r="BM680" s="207">
        <f t="shared" si="186"/>
        <v>39870.979999999996</v>
      </c>
    </row>
    <row r="681" spans="1:65" x14ac:dyDescent="0.35">
      <c r="A681" s="1">
        <v>878</v>
      </c>
      <c r="B681">
        <v>83</v>
      </c>
      <c r="C681" t="s">
        <v>37</v>
      </c>
      <c r="D681" t="s">
        <v>1894</v>
      </c>
      <c r="E681" s="6" t="s">
        <v>1115</v>
      </c>
      <c r="F681" s="7" t="s">
        <v>1116</v>
      </c>
      <c r="G681" s="6">
        <v>-8.0500000000000007</v>
      </c>
      <c r="H681" s="6">
        <v>-34.880000000000003</v>
      </c>
      <c r="I681" s="6">
        <v>10</v>
      </c>
      <c r="J681" s="8">
        <v>63550.072249703</v>
      </c>
      <c r="K681" t="s">
        <v>1166</v>
      </c>
      <c r="L681" t="s">
        <v>1062</v>
      </c>
      <c r="M681">
        <v>600</v>
      </c>
      <c r="N681">
        <v>600</v>
      </c>
      <c r="O681">
        <v>0</v>
      </c>
      <c r="P681">
        <v>23162.38</v>
      </c>
      <c r="Q681">
        <v>44998.77</v>
      </c>
      <c r="R681">
        <v>5250.2</v>
      </c>
      <c r="S681">
        <v>34606.78</v>
      </c>
      <c r="T681">
        <v>0</v>
      </c>
      <c r="U681">
        <v>4572.29</v>
      </c>
      <c r="V681">
        <v>0</v>
      </c>
      <c r="W681" s="181">
        <f t="shared" si="170"/>
        <v>27734.670000000002</v>
      </c>
      <c r="X681" s="181">
        <f t="shared" si="171"/>
        <v>46.224450000000004</v>
      </c>
      <c r="Y681" s="174">
        <v>112590.42</v>
      </c>
      <c r="Z681" s="181">
        <f t="shared" si="172"/>
        <v>187.6507</v>
      </c>
      <c r="AA681" s="174">
        <v>0</v>
      </c>
      <c r="AB681" s="174">
        <v>20.572247621067589</v>
      </c>
      <c r="AC681" s="174">
        <v>39.966784030115527</v>
      </c>
      <c r="AD681" s="174">
        <v>4.6630965583039838</v>
      </c>
      <c r="AE681" s="174">
        <v>30.736877968836069</v>
      </c>
      <c r="AF681">
        <v>0</v>
      </c>
      <c r="AG681" s="106">
        <v>4.0609938216768349</v>
      </c>
      <c r="AH681" s="106">
        <v>0</v>
      </c>
      <c r="AI681" s="106">
        <v>100</v>
      </c>
      <c r="AJ681">
        <v>83.75</v>
      </c>
      <c r="AK681">
        <v>46.22</v>
      </c>
      <c r="AL681">
        <v>57.68</v>
      </c>
      <c r="AM681">
        <v>187.65</v>
      </c>
      <c r="AN681" t="s">
        <v>1069</v>
      </c>
      <c r="AO681">
        <v>23.601600000000001</v>
      </c>
      <c r="AP681">
        <v>8.33</v>
      </c>
      <c r="AQ681">
        <v>12.806699999999999</v>
      </c>
      <c r="AR681" t="s">
        <v>1072</v>
      </c>
      <c r="AS681" t="s">
        <v>1073</v>
      </c>
      <c r="AT681" t="s">
        <v>1076</v>
      </c>
      <c r="AU681" t="s">
        <v>1077</v>
      </c>
      <c r="AV681" t="s">
        <v>1082</v>
      </c>
      <c r="AW681" t="s">
        <v>1084</v>
      </c>
      <c r="AX681" s="65">
        <f t="shared" si="185"/>
        <v>1391.07</v>
      </c>
      <c r="AY681" s="65">
        <v>2862.47</v>
      </c>
      <c r="AZ681" s="106">
        <v>1282.8210330152879</v>
      </c>
      <c r="BA681" s="65">
        <f t="shared" si="173"/>
        <v>5536.3610330152878</v>
      </c>
      <c r="BB681" s="65">
        <f t="shared" si="174"/>
        <v>26451.848966984715</v>
      </c>
      <c r="BC681" s="65">
        <f t="shared" si="175"/>
        <v>0</v>
      </c>
      <c r="BD681" s="65">
        <f t="shared" si="176"/>
        <v>48857.899999999994</v>
      </c>
      <c r="BE681" s="65">
        <f t="shared" si="177"/>
        <v>31744.309999999998</v>
      </c>
      <c r="BF681" s="65">
        <f t="shared" si="178"/>
        <v>107054.05896698471</v>
      </c>
      <c r="BG681" s="66">
        <f t="shared" si="179"/>
        <v>790.90871900218394</v>
      </c>
      <c r="BH681" s="66">
        <f t="shared" si="180"/>
        <v>45.606636149973646</v>
      </c>
      <c r="BI681" s="66">
        <f t="shared" si="181"/>
        <v>0</v>
      </c>
      <c r="BJ681" s="66">
        <f t="shared" si="182"/>
        <v>84.237758620689647</v>
      </c>
      <c r="BK681" s="66">
        <f t="shared" si="183"/>
        <v>54.731568965517241</v>
      </c>
      <c r="BL681" s="66">
        <f t="shared" si="184"/>
        <v>184.57596373618054</v>
      </c>
      <c r="BM681" s="207">
        <f t="shared" si="186"/>
        <v>39856.979999999996</v>
      </c>
    </row>
    <row r="682" spans="1:65" x14ac:dyDescent="0.35">
      <c r="A682" s="1">
        <v>879</v>
      </c>
      <c r="B682">
        <v>83</v>
      </c>
      <c r="C682" t="s">
        <v>37</v>
      </c>
      <c r="D682" t="s">
        <v>1895</v>
      </c>
      <c r="E682" s="6" t="s">
        <v>1117</v>
      </c>
      <c r="F682" s="7" t="s">
        <v>1118</v>
      </c>
      <c r="G682" s="6">
        <v>-3.8</v>
      </c>
      <c r="H682" s="6">
        <v>-38.53</v>
      </c>
      <c r="I682" s="6">
        <v>41</v>
      </c>
      <c r="J682" s="8">
        <v>71394.000753582499</v>
      </c>
      <c r="K682" t="s">
        <v>1166</v>
      </c>
      <c r="L682" t="s">
        <v>1062</v>
      </c>
      <c r="M682">
        <v>600</v>
      </c>
      <c r="N682">
        <v>600</v>
      </c>
      <c r="O682">
        <v>0</v>
      </c>
      <c r="P682">
        <v>23230.61</v>
      </c>
      <c r="Q682">
        <v>44998.77</v>
      </c>
      <c r="R682">
        <v>5255.2</v>
      </c>
      <c r="S682">
        <v>34606.78</v>
      </c>
      <c r="T682">
        <v>0</v>
      </c>
      <c r="U682">
        <v>4572.29</v>
      </c>
      <c r="V682">
        <v>0</v>
      </c>
      <c r="W682" s="181">
        <f t="shared" si="170"/>
        <v>27802.9</v>
      </c>
      <c r="X682" s="181">
        <f t="shared" si="171"/>
        <v>46.338166666666666</v>
      </c>
      <c r="Y682" s="174">
        <v>112663.65</v>
      </c>
      <c r="Z682" s="181">
        <f t="shared" si="172"/>
        <v>187.77275</v>
      </c>
      <c r="AA682" s="174">
        <v>0</v>
      </c>
      <c r="AB682" s="174">
        <v>20.619436703852571</v>
      </c>
      <c r="AC682" s="174">
        <v>39.940806107382457</v>
      </c>
      <c r="AD682" s="174">
        <v>4.6645035909985166</v>
      </c>
      <c r="AE682" s="174">
        <v>30.716899372601549</v>
      </c>
      <c r="AF682">
        <v>0</v>
      </c>
      <c r="AG682" s="106">
        <v>4.058354225164905</v>
      </c>
      <c r="AH682" s="106">
        <v>0</v>
      </c>
      <c r="AI682" s="106">
        <v>100</v>
      </c>
      <c r="AJ682">
        <v>83.76</v>
      </c>
      <c r="AK682">
        <v>46.34</v>
      </c>
      <c r="AL682">
        <v>57.68</v>
      </c>
      <c r="AM682">
        <v>187.77</v>
      </c>
      <c r="AN682" t="s">
        <v>1070</v>
      </c>
      <c r="AO682">
        <v>23.601600000000001</v>
      </c>
      <c r="AP682">
        <v>8.33</v>
      </c>
      <c r="AQ682">
        <v>12.806699999999999</v>
      </c>
      <c r="AR682" t="s">
        <v>1072</v>
      </c>
      <c r="AS682" t="s">
        <v>1073</v>
      </c>
      <c r="AT682" t="s">
        <v>1076</v>
      </c>
      <c r="AU682" t="s">
        <v>1077</v>
      </c>
      <c r="AV682" t="s">
        <v>1082</v>
      </c>
      <c r="AW682" t="s">
        <v>1084</v>
      </c>
      <c r="AX682" s="65">
        <f t="shared" si="185"/>
        <v>1391.07</v>
      </c>
      <c r="AY682" s="65">
        <v>2862.47</v>
      </c>
      <c r="AZ682" s="106">
        <v>1257.9270490079825</v>
      </c>
      <c r="BA682" s="65">
        <f t="shared" si="173"/>
        <v>5511.4670490079825</v>
      </c>
      <c r="BB682" s="65">
        <f t="shared" si="174"/>
        <v>26544.972950992018</v>
      </c>
      <c r="BC682" s="65">
        <f t="shared" si="175"/>
        <v>0</v>
      </c>
      <c r="BD682" s="65">
        <f t="shared" si="176"/>
        <v>48862.899999999994</v>
      </c>
      <c r="BE682" s="65">
        <f t="shared" si="177"/>
        <v>31744.309999999998</v>
      </c>
      <c r="BF682" s="65">
        <f t="shared" si="178"/>
        <v>107152.18295099201</v>
      </c>
      <c r="BG682" s="66">
        <f t="shared" si="179"/>
        <v>787.35243557256888</v>
      </c>
      <c r="BH682" s="66">
        <f t="shared" si="180"/>
        <v>45.767194743089689</v>
      </c>
      <c r="BI682" s="66">
        <f t="shared" si="181"/>
        <v>0</v>
      </c>
      <c r="BJ682" s="66">
        <f t="shared" si="182"/>
        <v>84.246379310344821</v>
      </c>
      <c r="BK682" s="66">
        <f t="shared" si="183"/>
        <v>54.731568965517241</v>
      </c>
      <c r="BL682" s="66">
        <f t="shared" si="184"/>
        <v>184.74514301895172</v>
      </c>
      <c r="BM682" s="207">
        <f t="shared" si="186"/>
        <v>39861.979999999996</v>
      </c>
    </row>
    <row r="683" spans="1:65" x14ac:dyDescent="0.35">
      <c r="A683" s="1">
        <v>880</v>
      </c>
      <c r="B683">
        <v>84</v>
      </c>
      <c r="C683" t="s">
        <v>37</v>
      </c>
      <c r="D683" t="s">
        <v>1896</v>
      </c>
      <c r="E683" s="6" t="s">
        <v>1104</v>
      </c>
      <c r="F683" s="7" t="s">
        <v>1105</v>
      </c>
      <c r="G683" s="6">
        <v>-22.74</v>
      </c>
      <c r="H683" s="6">
        <v>-45.59</v>
      </c>
      <c r="I683" s="6">
        <v>1642</v>
      </c>
      <c r="J683" s="8">
        <v>3495.45982983364</v>
      </c>
      <c r="K683" t="s">
        <v>1166</v>
      </c>
      <c r="L683" t="s">
        <v>1062</v>
      </c>
      <c r="M683">
        <v>600</v>
      </c>
      <c r="N683">
        <v>600</v>
      </c>
      <c r="O683">
        <v>470.24</v>
      </c>
      <c r="P683">
        <v>9358.81</v>
      </c>
      <c r="Q683">
        <v>44998.77</v>
      </c>
      <c r="R683">
        <v>5265.2</v>
      </c>
      <c r="S683">
        <v>34606.78</v>
      </c>
      <c r="T683">
        <v>0</v>
      </c>
      <c r="U683">
        <v>4744.55</v>
      </c>
      <c r="V683">
        <v>0</v>
      </c>
      <c r="W683" s="181">
        <f t="shared" si="170"/>
        <v>14103.36</v>
      </c>
      <c r="X683" s="181">
        <f t="shared" si="171"/>
        <v>23.505600000000001</v>
      </c>
      <c r="Y683" s="174">
        <v>99444.35</v>
      </c>
      <c r="Z683" s="181">
        <f t="shared" si="172"/>
        <v>165.74058333333335</v>
      </c>
      <c r="AA683" s="174">
        <v>0.47286748819817309</v>
      </c>
      <c r="AB683" s="174">
        <v>9.4111027926674549</v>
      </c>
      <c r="AC683" s="174">
        <v>45.2502027515892</v>
      </c>
      <c r="AD683" s="174">
        <v>5.2946195535492961</v>
      </c>
      <c r="AE683" s="174">
        <v>34.800147016899388</v>
      </c>
      <c r="AF683">
        <v>0</v>
      </c>
      <c r="AG683" s="106">
        <v>4.7710603970964671</v>
      </c>
      <c r="AH683" s="106">
        <v>0</v>
      </c>
      <c r="AI683" s="106">
        <v>100</v>
      </c>
      <c r="AJ683">
        <v>83.77</v>
      </c>
      <c r="AK683">
        <v>24.29</v>
      </c>
      <c r="AL683">
        <v>57.68</v>
      </c>
      <c r="AM683">
        <v>165.74</v>
      </c>
      <c r="AN683" t="s">
        <v>1063</v>
      </c>
      <c r="AO683">
        <v>23.601600000000001</v>
      </c>
      <c r="AP683">
        <v>8.33</v>
      </c>
      <c r="AQ683">
        <v>12.806699999999999</v>
      </c>
      <c r="AR683" t="s">
        <v>1072</v>
      </c>
      <c r="AS683" t="s">
        <v>1073</v>
      </c>
      <c r="AT683" t="s">
        <v>1076</v>
      </c>
      <c r="AU683" t="s">
        <v>1077</v>
      </c>
      <c r="AV683" t="s">
        <v>1080</v>
      </c>
      <c r="AW683" t="s">
        <v>1083</v>
      </c>
      <c r="AX683" s="65">
        <f t="shared" si="185"/>
        <v>1391.07</v>
      </c>
      <c r="AY683" s="65">
        <v>2862.47</v>
      </c>
      <c r="AZ683" s="106">
        <v>590.08321632929369</v>
      </c>
      <c r="BA683" s="65">
        <f t="shared" si="173"/>
        <v>4843.6232163292934</v>
      </c>
      <c r="BB683" s="65">
        <f t="shared" si="174"/>
        <v>13513.276783670706</v>
      </c>
      <c r="BC683" s="65">
        <f t="shared" si="175"/>
        <v>470.24</v>
      </c>
      <c r="BD683" s="65">
        <f t="shared" si="176"/>
        <v>48872.899999999994</v>
      </c>
      <c r="BE683" s="65">
        <f t="shared" si="177"/>
        <v>31744.309999999998</v>
      </c>
      <c r="BF683" s="65">
        <f t="shared" si="178"/>
        <v>94600.726783670718</v>
      </c>
      <c r="BG683" s="66">
        <f t="shared" si="179"/>
        <v>691.9461737613276</v>
      </c>
      <c r="BH683" s="66">
        <f t="shared" si="180"/>
        <v>23.298753075294321</v>
      </c>
      <c r="BI683" s="66">
        <f t="shared" si="181"/>
        <v>0.78373333333333339</v>
      </c>
      <c r="BJ683" s="66">
        <f t="shared" si="182"/>
        <v>84.263620689655156</v>
      </c>
      <c r="BK683" s="66">
        <f t="shared" si="183"/>
        <v>54.731568965517241</v>
      </c>
      <c r="BL683" s="66">
        <f t="shared" si="184"/>
        <v>163.10470135115642</v>
      </c>
      <c r="BM683" s="207">
        <f t="shared" si="186"/>
        <v>39871.979999999996</v>
      </c>
    </row>
    <row r="684" spans="1:65" x14ac:dyDescent="0.35">
      <c r="A684" s="1">
        <v>881</v>
      </c>
      <c r="B684">
        <v>84</v>
      </c>
      <c r="C684" t="s">
        <v>37</v>
      </c>
      <c r="D684" t="s">
        <v>1897</v>
      </c>
      <c r="E684" s="6" t="s">
        <v>1104</v>
      </c>
      <c r="F684" s="7" t="s">
        <v>1106</v>
      </c>
      <c r="G684" s="6">
        <v>-23.85</v>
      </c>
      <c r="H684" s="6">
        <v>-46.64</v>
      </c>
      <c r="I684" s="6">
        <v>792</v>
      </c>
      <c r="J684" s="8">
        <v>14172.2970393051</v>
      </c>
      <c r="K684" t="s">
        <v>1166</v>
      </c>
      <c r="L684" t="s">
        <v>1062</v>
      </c>
      <c r="M684">
        <v>600</v>
      </c>
      <c r="N684">
        <v>600</v>
      </c>
      <c r="O684">
        <v>99.93</v>
      </c>
      <c r="P684">
        <v>13848.38</v>
      </c>
      <c r="Q684">
        <v>44998.77</v>
      </c>
      <c r="R684">
        <v>5266.4</v>
      </c>
      <c r="S684">
        <v>34606.78</v>
      </c>
      <c r="T684">
        <v>0</v>
      </c>
      <c r="U684">
        <v>4744.55</v>
      </c>
      <c r="V684">
        <v>0</v>
      </c>
      <c r="W684" s="181">
        <f t="shared" si="170"/>
        <v>18592.93</v>
      </c>
      <c r="X684" s="181">
        <f t="shared" si="171"/>
        <v>30.988216666666666</v>
      </c>
      <c r="Y684" s="174">
        <v>103564.81</v>
      </c>
      <c r="Z684" s="181">
        <f t="shared" si="172"/>
        <v>172.60801666666666</v>
      </c>
      <c r="AA684" s="174">
        <v>9.6490303994184901E-2</v>
      </c>
      <c r="AB684" s="174">
        <v>13.371704153177131</v>
      </c>
      <c r="AC684" s="174">
        <v>43.449864872054512</v>
      </c>
      <c r="AD684" s="174">
        <v>5.0851249570196666</v>
      </c>
      <c r="AE684" s="174">
        <v>33.41557812928928</v>
      </c>
      <c r="AF684">
        <v>0</v>
      </c>
      <c r="AG684" s="106">
        <v>4.5812375844652253</v>
      </c>
      <c r="AH684" s="106">
        <v>0</v>
      </c>
      <c r="AI684" s="106">
        <v>100</v>
      </c>
      <c r="AJ684">
        <v>83.78</v>
      </c>
      <c r="AK684">
        <v>31.15</v>
      </c>
      <c r="AL684">
        <v>57.68</v>
      </c>
      <c r="AM684">
        <v>172.61</v>
      </c>
      <c r="AN684" t="s">
        <v>1064</v>
      </c>
      <c r="AO684">
        <v>23.601600000000001</v>
      </c>
      <c r="AP684">
        <v>8.33</v>
      </c>
      <c r="AQ684">
        <v>12.806699999999999</v>
      </c>
      <c r="AR684" t="s">
        <v>1072</v>
      </c>
      <c r="AS684" t="s">
        <v>1073</v>
      </c>
      <c r="AT684" t="s">
        <v>1076</v>
      </c>
      <c r="AU684" t="s">
        <v>1077</v>
      </c>
      <c r="AV684" t="s">
        <v>1080</v>
      </c>
      <c r="AW684" t="s">
        <v>1083</v>
      </c>
      <c r="AX684" s="65">
        <f t="shared" si="185"/>
        <v>1391.07</v>
      </c>
      <c r="AY684" s="65">
        <v>2862.47</v>
      </c>
      <c r="AZ684" s="106">
        <v>788.41158525930189</v>
      </c>
      <c r="BA684" s="65">
        <f t="shared" si="173"/>
        <v>5041.9515852593013</v>
      </c>
      <c r="BB684" s="65">
        <f t="shared" si="174"/>
        <v>17804.518414740698</v>
      </c>
      <c r="BC684" s="65">
        <f t="shared" si="175"/>
        <v>99.93</v>
      </c>
      <c r="BD684" s="65">
        <f t="shared" si="176"/>
        <v>48874.1</v>
      </c>
      <c r="BE684" s="65">
        <f t="shared" si="177"/>
        <v>31744.309999999998</v>
      </c>
      <c r="BF684" s="65">
        <f t="shared" si="178"/>
        <v>98522.858414740695</v>
      </c>
      <c r="BG684" s="66">
        <f t="shared" si="179"/>
        <v>720.27879789418591</v>
      </c>
      <c r="BH684" s="66">
        <f t="shared" si="180"/>
        <v>30.697445542656375</v>
      </c>
      <c r="BI684" s="66">
        <f t="shared" si="181"/>
        <v>0.16655</v>
      </c>
      <c r="BJ684" s="66">
        <f t="shared" si="182"/>
        <v>84.265689655172409</v>
      </c>
      <c r="BK684" s="66">
        <f t="shared" si="183"/>
        <v>54.731568965517241</v>
      </c>
      <c r="BL684" s="66">
        <f t="shared" si="184"/>
        <v>169.8669972667943</v>
      </c>
      <c r="BM684" s="207">
        <f t="shared" si="186"/>
        <v>39873.18</v>
      </c>
    </row>
    <row r="685" spans="1:65" x14ac:dyDescent="0.35">
      <c r="A685" s="1">
        <v>882</v>
      </c>
      <c r="B685">
        <v>84</v>
      </c>
      <c r="C685" t="s">
        <v>37</v>
      </c>
      <c r="D685" t="s">
        <v>1898</v>
      </c>
      <c r="E685" s="6" t="s">
        <v>1107</v>
      </c>
      <c r="F685" s="7" t="s">
        <v>1108</v>
      </c>
      <c r="G685" s="6">
        <v>-30.03</v>
      </c>
      <c r="H685" s="6">
        <v>-51.23</v>
      </c>
      <c r="I685" s="6">
        <v>47</v>
      </c>
      <c r="J685" s="8">
        <v>23954.0527728093</v>
      </c>
      <c r="K685" t="s">
        <v>1166</v>
      </c>
      <c r="L685" t="s">
        <v>1062</v>
      </c>
      <c r="M685">
        <v>600</v>
      </c>
      <c r="N685">
        <v>600</v>
      </c>
      <c r="O685">
        <v>176.02</v>
      </c>
      <c r="P685">
        <v>15308.21</v>
      </c>
      <c r="Q685">
        <v>44998.77</v>
      </c>
      <c r="R685">
        <v>5272.4</v>
      </c>
      <c r="S685">
        <v>34606.78</v>
      </c>
      <c r="T685">
        <v>0</v>
      </c>
      <c r="U685">
        <v>4744.55</v>
      </c>
      <c r="V685">
        <v>0</v>
      </c>
      <c r="W685" s="181">
        <f t="shared" si="170"/>
        <v>20052.759999999998</v>
      </c>
      <c r="X685" s="181">
        <f t="shared" si="171"/>
        <v>33.421266666666661</v>
      </c>
      <c r="Y685" s="174">
        <v>105106.73</v>
      </c>
      <c r="Z685" s="181">
        <f t="shared" si="172"/>
        <v>175.17788333333331</v>
      </c>
      <c r="AA685" s="174">
        <v>0.1674678681374637</v>
      </c>
      <c r="AB685" s="174">
        <v>14.56444320929783</v>
      </c>
      <c r="AC685" s="174">
        <v>42.812453588842502</v>
      </c>
      <c r="AD685" s="174">
        <v>5.0162344504486054</v>
      </c>
      <c r="AE685" s="174">
        <v>32.925370240326188</v>
      </c>
      <c r="AF685">
        <v>0</v>
      </c>
      <c r="AG685" s="106">
        <v>4.5140306429474117</v>
      </c>
      <c r="AH685" s="106">
        <v>0</v>
      </c>
      <c r="AI685" s="106">
        <v>100</v>
      </c>
      <c r="AJ685">
        <v>83.79</v>
      </c>
      <c r="AK685">
        <v>33.71</v>
      </c>
      <c r="AL685">
        <v>57.68</v>
      </c>
      <c r="AM685">
        <v>175.18</v>
      </c>
      <c r="AN685" t="s">
        <v>1065</v>
      </c>
      <c r="AO685">
        <v>23.601600000000001</v>
      </c>
      <c r="AP685">
        <v>8.33</v>
      </c>
      <c r="AQ685">
        <v>12.806699999999999</v>
      </c>
      <c r="AR685" t="s">
        <v>1072</v>
      </c>
      <c r="AS685" t="s">
        <v>1073</v>
      </c>
      <c r="AT685" t="s">
        <v>1076</v>
      </c>
      <c r="AU685" t="s">
        <v>1077</v>
      </c>
      <c r="AV685" t="s">
        <v>1080</v>
      </c>
      <c r="AW685" t="s">
        <v>1083</v>
      </c>
      <c r="AX685" s="65">
        <f t="shared" si="185"/>
        <v>1391.07</v>
      </c>
      <c r="AY685" s="65">
        <v>2862.47</v>
      </c>
      <c r="AZ685" s="106">
        <v>864.90641616564085</v>
      </c>
      <c r="BA685" s="65">
        <f t="shared" si="173"/>
        <v>5118.4464161656406</v>
      </c>
      <c r="BB685" s="65">
        <f t="shared" si="174"/>
        <v>19187.853583834356</v>
      </c>
      <c r="BC685" s="65">
        <f t="shared" si="175"/>
        <v>176.02</v>
      </c>
      <c r="BD685" s="65">
        <f t="shared" si="176"/>
        <v>48880.1</v>
      </c>
      <c r="BE685" s="65">
        <f t="shared" si="177"/>
        <v>31744.309999999998</v>
      </c>
      <c r="BF685" s="65">
        <f t="shared" si="178"/>
        <v>99988.28358383436</v>
      </c>
      <c r="BG685" s="66">
        <f t="shared" si="179"/>
        <v>731.20663088080585</v>
      </c>
      <c r="BH685" s="66">
        <f t="shared" si="180"/>
        <v>33.082506179024755</v>
      </c>
      <c r="BI685" s="66">
        <f t="shared" si="181"/>
        <v>0.29336666666666666</v>
      </c>
      <c r="BJ685" s="66">
        <f t="shared" si="182"/>
        <v>84.276034482758618</v>
      </c>
      <c r="BK685" s="66">
        <f t="shared" si="183"/>
        <v>54.731568965517241</v>
      </c>
      <c r="BL685" s="66">
        <f t="shared" si="184"/>
        <v>172.39359238592132</v>
      </c>
      <c r="BM685" s="207">
        <f t="shared" si="186"/>
        <v>39879.18</v>
      </c>
    </row>
    <row r="686" spans="1:65" x14ac:dyDescent="0.35">
      <c r="A686" s="1">
        <v>883</v>
      </c>
      <c r="B686">
        <v>84</v>
      </c>
      <c r="C686" t="s">
        <v>37</v>
      </c>
      <c r="D686" t="s">
        <v>1899</v>
      </c>
      <c r="E686" s="6" t="s">
        <v>1109</v>
      </c>
      <c r="F686" s="7" t="s">
        <v>1110</v>
      </c>
      <c r="G686" s="6">
        <v>-15.37</v>
      </c>
      <c r="H686" s="6">
        <v>-48.78</v>
      </c>
      <c r="I686" s="6">
        <v>770</v>
      </c>
      <c r="J686" s="8">
        <v>31081.371963744201</v>
      </c>
      <c r="K686" t="s">
        <v>1166</v>
      </c>
      <c r="L686" t="s">
        <v>1062</v>
      </c>
      <c r="M686">
        <v>600</v>
      </c>
      <c r="N686">
        <v>600</v>
      </c>
      <c r="O686">
        <v>2.3199999999999998</v>
      </c>
      <c r="P686">
        <v>21127.95</v>
      </c>
      <c r="Q686">
        <v>44998.77</v>
      </c>
      <c r="R686">
        <v>5266.4</v>
      </c>
      <c r="S686">
        <v>34606.78</v>
      </c>
      <c r="T686">
        <v>0</v>
      </c>
      <c r="U686">
        <v>4744.55</v>
      </c>
      <c r="V686">
        <v>0</v>
      </c>
      <c r="W686" s="181">
        <f t="shared" si="170"/>
        <v>25872.5</v>
      </c>
      <c r="X686" s="181">
        <f t="shared" si="171"/>
        <v>43.12083333333333</v>
      </c>
      <c r="Y686" s="174">
        <v>110746.77</v>
      </c>
      <c r="Z686" s="181">
        <f t="shared" si="172"/>
        <v>184.57795000000002</v>
      </c>
      <c r="AA686" s="174">
        <v>2.094869222822481E-3</v>
      </c>
      <c r="AB686" s="174">
        <v>19.077712153591481</v>
      </c>
      <c r="AC686" s="174">
        <v>40.632128593908433</v>
      </c>
      <c r="AD686" s="174">
        <v>4.7553531358070309</v>
      </c>
      <c r="AE686" s="174">
        <v>31.248568242667481</v>
      </c>
      <c r="AF686">
        <v>0</v>
      </c>
      <c r="AG686" s="106">
        <v>4.2841430048027576</v>
      </c>
      <c r="AH686" s="106">
        <v>0</v>
      </c>
      <c r="AI686" s="106">
        <v>100</v>
      </c>
      <c r="AJ686">
        <v>83.78</v>
      </c>
      <c r="AK686">
        <v>43.12</v>
      </c>
      <c r="AL686">
        <v>57.68</v>
      </c>
      <c r="AM686">
        <v>184.58</v>
      </c>
      <c r="AN686" t="s">
        <v>1066</v>
      </c>
      <c r="AO686">
        <v>23.601600000000001</v>
      </c>
      <c r="AP686">
        <v>8.33</v>
      </c>
      <c r="AQ686">
        <v>12.806699999999999</v>
      </c>
      <c r="AR686" t="s">
        <v>1072</v>
      </c>
      <c r="AS686" t="s">
        <v>1073</v>
      </c>
      <c r="AT686" t="s">
        <v>1076</v>
      </c>
      <c r="AU686" t="s">
        <v>1077</v>
      </c>
      <c r="AV686" t="s">
        <v>1080</v>
      </c>
      <c r="AW686" t="s">
        <v>1083</v>
      </c>
      <c r="AX686" s="65">
        <f t="shared" si="185"/>
        <v>1391.07</v>
      </c>
      <c r="AY686" s="65">
        <v>2862.47</v>
      </c>
      <c r="AZ686" s="106">
        <v>1120.9610085899185</v>
      </c>
      <c r="BA686" s="65">
        <f t="shared" si="173"/>
        <v>5374.5010085899175</v>
      </c>
      <c r="BB686" s="65">
        <f t="shared" si="174"/>
        <v>24751.538991410082</v>
      </c>
      <c r="BC686" s="65">
        <f t="shared" si="175"/>
        <v>2.3199999999999998</v>
      </c>
      <c r="BD686" s="65">
        <f t="shared" si="176"/>
        <v>48874.1</v>
      </c>
      <c r="BE686" s="65">
        <f t="shared" si="177"/>
        <v>31744.309999999998</v>
      </c>
      <c r="BF686" s="65">
        <f t="shared" si="178"/>
        <v>105372.26899141009</v>
      </c>
      <c r="BG686" s="66">
        <f t="shared" si="179"/>
        <v>767.7858583699882</v>
      </c>
      <c r="BH686" s="66">
        <f t="shared" si="180"/>
        <v>42.675067226569105</v>
      </c>
      <c r="BI686" s="66">
        <f t="shared" si="181"/>
        <v>3.8666666666666663E-3</v>
      </c>
      <c r="BJ686" s="66">
        <f t="shared" si="182"/>
        <v>84.265689655172409</v>
      </c>
      <c r="BK686" s="66">
        <f t="shared" si="183"/>
        <v>54.731568965517241</v>
      </c>
      <c r="BL686" s="66">
        <f t="shared" si="184"/>
        <v>181.67632584725877</v>
      </c>
      <c r="BM686" s="207">
        <f t="shared" si="186"/>
        <v>39873.18</v>
      </c>
    </row>
    <row r="687" spans="1:65" x14ac:dyDescent="0.35">
      <c r="A687" s="1">
        <v>884</v>
      </c>
      <c r="B687">
        <v>84</v>
      </c>
      <c r="C687" t="s">
        <v>37</v>
      </c>
      <c r="D687" t="s">
        <v>1900</v>
      </c>
      <c r="E687" s="6" t="s">
        <v>1111</v>
      </c>
      <c r="F687" s="7" t="s">
        <v>1112</v>
      </c>
      <c r="G687" s="6">
        <v>-22.86</v>
      </c>
      <c r="H687" s="6">
        <v>-43.41</v>
      </c>
      <c r="I687" s="6">
        <v>45</v>
      </c>
      <c r="J687" s="8">
        <v>45016.2336447989</v>
      </c>
      <c r="K687" t="s">
        <v>1166</v>
      </c>
      <c r="L687" t="s">
        <v>1062</v>
      </c>
      <c r="M687">
        <v>600</v>
      </c>
      <c r="N687">
        <v>600</v>
      </c>
      <c r="O687">
        <v>0</v>
      </c>
      <c r="P687">
        <v>20766.61</v>
      </c>
      <c r="Q687">
        <v>44998.77</v>
      </c>
      <c r="R687">
        <v>5262.4</v>
      </c>
      <c r="S687">
        <v>34606.78</v>
      </c>
      <c r="T687">
        <v>0</v>
      </c>
      <c r="U687">
        <v>4744.55</v>
      </c>
      <c r="V687">
        <v>0</v>
      </c>
      <c r="W687" s="181">
        <f t="shared" si="170"/>
        <v>25511.16</v>
      </c>
      <c r="X687" s="181">
        <f t="shared" si="171"/>
        <v>42.518599999999999</v>
      </c>
      <c r="Y687" s="174">
        <v>110379.11</v>
      </c>
      <c r="Z687" s="181">
        <f t="shared" si="172"/>
        <v>183.96518333333333</v>
      </c>
      <c r="AA687" s="174">
        <v>0</v>
      </c>
      <c r="AB687" s="174">
        <v>18.813895129250451</v>
      </c>
      <c r="AC687" s="174">
        <v>40.76746949671908</v>
      </c>
      <c r="AD687" s="174">
        <v>4.7675687908699391</v>
      </c>
      <c r="AE687" s="174">
        <v>31.35265359541312</v>
      </c>
      <c r="AF687">
        <v>0</v>
      </c>
      <c r="AG687" s="106">
        <v>4.29841298774741</v>
      </c>
      <c r="AH687" s="106">
        <v>0</v>
      </c>
      <c r="AI687" s="106">
        <v>100</v>
      </c>
      <c r="AJ687">
        <v>83.77</v>
      </c>
      <c r="AK687">
        <v>42.52</v>
      </c>
      <c r="AL687">
        <v>57.68</v>
      </c>
      <c r="AM687">
        <v>183.97</v>
      </c>
      <c r="AN687" t="s">
        <v>1067</v>
      </c>
      <c r="AO687">
        <v>23.601600000000001</v>
      </c>
      <c r="AP687">
        <v>8.33</v>
      </c>
      <c r="AQ687">
        <v>12.806699999999999</v>
      </c>
      <c r="AR687" t="s">
        <v>1072</v>
      </c>
      <c r="AS687" t="s">
        <v>1073</v>
      </c>
      <c r="AT687" t="s">
        <v>1076</v>
      </c>
      <c r="AU687" t="s">
        <v>1077</v>
      </c>
      <c r="AV687" t="s">
        <v>1080</v>
      </c>
      <c r="AW687" t="s">
        <v>1083</v>
      </c>
      <c r="AX687" s="65">
        <f t="shared" si="185"/>
        <v>1391.07</v>
      </c>
      <c r="AY687" s="65">
        <v>2862.47</v>
      </c>
      <c r="AZ687" s="106">
        <v>1106.8560543824242</v>
      </c>
      <c r="BA687" s="65">
        <f t="shared" si="173"/>
        <v>5360.3960543824232</v>
      </c>
      <c r="BB687" s="65">
        <f t="shared" si="174"/>
        <v>24404.303945617576</v>
      </c>
      <c r="BC687" s="65">
        <f t="shared" si="175"/>
        <v>0</v>
      </c>
      <c r="BD687" s="65">
        <f t="shared" si="176"/>
        <v>48870.1</v>
      </c>
      <c r="BE687" s="65">
        <f t="shared" si="177"/>
        <v>31744.309999999998</v>
      </c>
      <c r="BF687" s="65">
        <f t="shared" si="178"/>
        <v>105018.71394561758</v>
      </c>
      <c r="BG687" s="66">
        <f t="shared" si="179"/>
        <v>765.77086491177477</v>
      </c>
      <c r="BH687" s="66">
        <f t="shared" si="180"/>
        <v>42.076386113133751</v>
      </c>
      <c r="BI687" s="66">
        <f t="shared" si="181"/>
        <v>0</v>
      </c>
      <c r="BJ687" s="66">
        <f t="shared" si="182"/>
        <v>84.258793103448269</v>
      </c>
      <c r="BK687" s="66">
        <f t="shared" si="183"/>
        <v>54.731568965517241</v>
      </c>
      <c r="BL687" s="66">
        <f t="shared" si="184"/>
        <v>181.06674818209927</v>
      </c>
      <c r="BM687" s="207">
        <f t="shared" si="186"/>
        <v>39869.18</v>
      </c>
    </row>
    <row r="688" spans="1:65" x14ac:dyDescent="0.35">
      <c r="A688" s="1">
        <v>885</v>
      </c>
      <c r="B688">
        <v>84</v>
      </c>
      <c r="C688" t="s">
        <v>37</v>
      </c>
      <c r="D688" t="s">
        <v>1901</v>
      </c>
      <c r="E688" s="6" t="s">
        <v>1113</v>
      </c>
      <c r="F688" s="7" t="s">
        <v>1114</v>
      </c>
      <c r="G688" s="6">
        <v>-20.32</v>
      </c>
      <c r="H688" s="6">
        <v>-40.340000000000003</v>
      </c>
      <c r="I688" s="6">
        <v>9</v>
      </c>
      <c r="J688" s="8">
        <v>54061.366139626101</v>
      </c>
      <c r="K688" t="s">
        <v>1166</v>
      </c>
      <c r="L688" t="s">
        <v>1062</v>
      </c>
      <c r="M688">
        <v>600</v>
      </c>
      <c r="N688">
        <v>600</v>
      </c>
      <c r="O688">
        <v>0</v>
      </c>
      <c r="P688">
        <v>22524.7</v>
      </c>
      <c r="Q688">
        <v>44998.77</v>
      </c>
      <c r="R688">
        <v>5264.2</v>
      </c>
      <c r="S688">
        <v>34606.78</v>
      </c>
      <c r="T688">
        <v>0</v>
      </c>
      <c r="U688">
        <v>4744.55</v>
      </c>
      <c r="V688">
        <v>0</v>
      </c>
      <c r="W688" s="181">
        <f t="shared" si="170"/>
        <v>27269.25</v>
      </c>
      <c r="X688" s="181">
        <f t="shared" si="171"/>
        <v>45.448749999999997</v>
      </c>
      <c r="Y688" s="174">
        <v>112139</v>
      </c>
      <c r="Z688" s="181">
        <f t="shared" si="172"/>
        <v>186.89833333333334</v>
      </c>
      <c r="AA688" s="174">
        <v>0</v>
      </c>
      <c r="AB688" s="174">
        <v>20.086410615396961</v>
      </c>
      <c r="AC688" s="174">
        <v>40.12767190718661</v>
      </c>
      <c r="AD688" s="174">
        <v>4.6943525446098144</v>
      </c>
      <c r="AE688" s="174">
        <v>30.8606104923354</v>
      </c>
      <c r="AF688">
        <v>0</v>
      </c>
      <c r="AG688" s="106">
        <v>4.2309544404712014</v>
      </c>
      <c r="AH688" s="106">
        <v>0</v>
      </c>
      <c r="AI688" s="106">
        <v>100</v>
      </c>
      <c r="AJ688">
        <v>83.77</v>
      </c>
      <c r="AK688">
        <v>45.45</v>
      </c>
      <c r="AL688">
        <v>57.68</v>
      </c>
      <c r="AM688">
        <v>186.9</v>
      </c>
      <c r="AN688" t="s">
        <v>1068</v>
      </c>
      <c r="AO688">
        <v>23.601600000000001</v>
      </c>
      <c r="AP688">
        <v>8.33</v>
      </c>
      <c r="AQ688">
        <v>12.806699999999999</v>
      </c>
      <c r="AR688" t="s">
        <v>1072</v>
      </c>
      <c r="AS688" t="s">
        <v>1073</v>
      </c>
      <c r="AT688" t="s">
        <v>1076</v>
      </c>
      <c r="AU688" t="s">
        <v>1077</v>
      </c>
      <c r="AV688" t="s">
        <v>1080</v>
      </c>
      <c r="AW688" t="s">
        <v>1083</v>
      </c>
      <c r="AX688" s="65">
        <f t="shared" si="185"/>
        <v>1391.07</v>
      </c>
      <c r="AY688" s="65">
        <v>2862.47</v>
      </c>
      <c r="AZ688" s="106">
        <v>1167.4281282723214</v>
      </c>
      <c r="BA688" s="65">
        <f t="shared" si="173"/>
        <v>5420.9681282723213</v>
      </c>
      <c r="BB688" s="65">
        <f t="shared" si="174"/>
        <v>26101.82187172768</v>
      </c>
      <c r="BC688" s="65">
        <f t="shared" si="175"/>
        <v>0</v>
      </c>
      <c r="BD688" s="65">
        <f t="shared" si="176"/>
        <v>48871.899999999994</v>
      </c>
      <c r="BE688" s="65">
        <f t="shared" si="177"/>
        <v>31744.309999999998</v>
      </c>
      <c r="BF688" s="65">
        <f t="shared" si="178"/>
        <v>106718.03187172768</v>
      </c>
      <c r="BG688" s="66">
        <f t="shared" si="179"/>
        <v>774.42401832461735</v>
      </c>
      <c r="BH688" s="66">
        <f t="shared" si="180"/>
        <v>45.003141158151173</v>
      </c>
      <c r="BI688" s="66">
        <f t="shared" si="181"/>
        <v>0</v>
      </c>
      <c r="BJ688" s="66">
        <f t="shared" si="182"/>
        <v>84.261896551724135</v>
      </c>
      <c r="BK688" s="66">
        <f t="shared" si="183"/>
        <v>54.731568965517241</v>
      </c>
      <c r="BL688" s="66">
        <f t="shared" si="184"/>
        <v>183.99660667539254</v>
      </c>
      <c r="BM688" s="207">
        <f t="shared" si="186"/>
        <v>39870.979999999996</v>
      </c>
    </row>
    <row r="689" spans="1:65" x14ac:dyDescent="0.35">
      <c r="A689" s="1">
        <v>886</v>
      </c>
      <c r="B689">
        <v>84</v>
      </c>
      <c r="C689" t="s">
        <v>37</v>
      </c>
      <c r="D689" t="s">
        <v>1902</v>
      </c>
      <c r="E689" s="6" t="s">
        <v>1115</v>
      </c>
      <c r="F689" s="7" t="s">
        <v>1116</v>
      </c>
      <c r="G689" s="6">
        <v>-8.0500000000000007</v>
      </c>
      <c r="H689" s="6">
        <v>-34.880000000000003</v>
      </c>
      <c r="I689" s="6">
        <v>10</v>
      </c>
      <c r="J689" s="8">
        <v>63550.072249703</v>
      </c>
      <c r="K689" t="s">
        <v>1166</v>
      </c>
      <c r="L689" t="s">
        <v>1062</v>
      </c>
      <c r="M689">
        <v>600</v>
      </c>
      <c r="N689">
        <v>600</v>
      </c>
      <c r="O689">
        <v>0</v>
      </c>
      <c r="P689">
        <v>24618.38</v>
      </c>
      <c r="Q689">
        <v>44998.77</v>
      </c>
      <c r="R689">
        <v>5250.2</v>
      </c>
      <c r="S689">
        <v>34606.78</v>
      </c>
      <c r="T689">
        <v>0</v>
      </c>
      <c r="U689">
        <v>4744.55</v>
      </c>
      <c r="V689">
        <v>0</v>
      </c>
      <c r="W689" s="181">
        <f t="shared" si="170"/>
        <v>29362.93</v>
      </c>
      <c r="X689" s="181">
        <f t="shared" si="171"/>
        <v>48.938216666666669</v>
      </c>
      <c r="Y689" s="174">
        <v>114218.68</v>
      </c>
      <c r="Z689" s="181">
        <f t="shared" si="172"/>
        <v>190.36446666666666</v>
      </c>
      <c r="AA689" s="174">
        <v>0</v>
      </c>
      <c r="AB689" s="174">
        <v>21.553724837303321</v>
      </c>
      <c r="AC689" s="174">
        <v>39.397032079166031</v>
      </c>
      <c r="AD689" s="174">
        <v>4.5966211481344379</v>
      </c>
      <c r="AE689" s="174">
        <v>30.29870420495142</v>
      </c>
      <c r="AF689">
        <v>0</v>
      </c>
      <c r="AG689" s="106">
        <v>4.1539177304447934</v>
      </c>
      <c r="AH689" s="106">
        <v>0</v>
      </c>
      <c r="AI689" s="106">
        <v>100</v>
      </c>
      <c r="AJ689">
        <v>83.75</v>
      </c>
      <c r="AK689">
        <v>48.94</v>
      </c>
      <c r="AL689">
        <v>57.68</v>
      </c>
      <c r="AM689">
        <v>190.36</v>
      </c>
      <c r="AN689" t="s">
        <v>1069</v>
      </c>
      <c r="AO689">
        <v>23.601600000000001</v>
      </c>
      <c r="AP689">
        <v>8.33</v>
      </c>
      <c r="AQ689">
        <v>12.806699999999999</v>
      </c>
      <c r="AR689" t="s">
        <v>1072</v>
      </c>
      <c r="AS689" t="s">
        <v>1073</v>
      </c>
      <c r="AT689" t="s">
        <v>1076</v>
      </c>
      <c r="AU689" t="s">
        <v>1077</v>
      </c>
      <c r="AV689" t="s">
        <v>1080</v>
      </c>
      <c r="AW689" t="s">
        <v>1083</v>
      </c>
      <c r="AX689" s="65">
        <f t="shared" si="185"/>
        <v>1391.07</v>
      </c>
      <c r="AY689" s="65">
        <v>2862.47</v>
      </c>
      <c r="AZ689" s="106">
        <v>1294.4526238143549</v>
      </c>
      <c r="BA689" s="65">
        <f t="shared" si="173"/>
        <v>5547.9926238143544</v>
      </c>
      <c r="BB689" s="65">
        <f t="shared" si="174"/>
        <v>28068.477376185645</v>
      </c>
      <c r="BC689" s="65">
        <f t="shared" si="175"/>
        <v>0</v>
      </c>
      <c r="BD689" s="65">
        <f t="shared" si="176"/>
        <v>48857.899999999994</v>
      </c>
      <c r="BE689" s="65">
        <f t="shared" si="177"/>
        <v>31744.309999999998</v>
      </c>
      <c r="BF689" s="65">
        <f t="shared" si="178"/>
        <v>108670.68737618564</v>
      </c>
      <c r="BG689" s="66">
        <f t="shared" si="179"/>
        <v>792.57037483062209</v>
      </c>
      <c r="BH689" s="66">
        <f t="shared" si="180"/>
        <v>48.393926510664905</v>
      </c>
      <c r="BI689" s="66">
        <f t="shared" si="181"/>
        <v>0</v>
      </c>
      <c r="BJ689" s="66">
        <f t="shared" si="182"/>
        <v>84.237758620689647</v>
      </c>
      <c r="BK689" s="66">
        <f t="shared" si="183"/>
        <v>54.731568965517241</v>
      </c>
      <c r="BL689" s="66">
        <f t="shared" si="184"/>
        <v>187.3632540968718</v>
      </c>
      <c r="BM689" s="207">
        <f t="shared" si="186"/>
        <v>39856.979999999996</v>
      </c>
    </row>
    <row r="690" spans="1:65" x14ac:dyDescent="0.35">
      <c r="A690" s="1">
        <v>887</v>
      </c>
      <c r="B690">
        <v>84</v>
      </c>
      <c r="C690" t="s">
        <v>37</v>
      </c>
      <c r="D690" t="s">
        <v>1903</v>
      </c>
      <c r="E690" s="6" t="s">
        <v>1117</v>
      </c>
      <c r="F690" s="7" t="s">
        <v>1118</v>
      </c>
      <c r="G690" s="6">
        <v>-3.8</v>
      </c>
      <c r="H690" s="6">
        <v>-38.53</v>
      </c>
      <c r="I690" s="6">
        <v>41</v>
      </c>
      <c r="J690" s="8">
        <v>71394.000753582499</v>
      </c>
      <c r="K690" t="s">
        <v>1166</v>
      </c>
      <c r="L690" t="s">
        <v>1062</v>
      </c>
      <c r="M690">
        <v>600</v>
      </c>
      <c r="N690">
        <v>600</v>
      </c>
      <c r="O690">
        <v>0</v>
      </c>
      <c r="P690">
        <v>24944.22</v>
      </c>
      <c r="Q690">
        <v>44998.77</v>
      </c>
      <c r="R690">
        <v>5255.2</v>
      </c>
      <c r="S690">
        <v>34606.78</v>
      </c>
      <c r="T690">
        <v>0</v>
      </c>
      <c r="U690">
        <v>4744.55</v>
      </c>
      <c r="V690">
        <v>0</v>
      </c>
      <c r="W690" s="181">
        <f t="shared" si="170"/>
        <v>29688.77</v>
      </c>
      <c r="X690" s="181">
        <f t="shared" si="171"/>
        <v>49.481283333333337</v>
      </c>
      <c r="Y690" s="174">
        <v>114549.52</v>
      </c>
      <c r="Z690" s="181">
        <f t="shared" si="172"/>
        <v>190.91586666666669</v>
      </c>
      <c r="AA690" s="174">
        <v>0</v>
      </c>
      <c r="AB690" s="174">
        <v>21.775927127411791</v>
      </c>
      <c r="AC690" s="174">
        <v>39.283246232721012</v>
      </c>
      <c r="AD690" s="174">
        <v>4.5877101885717204</v>
      </c>
      <c r="AE690" s="174">
        <v>30.211195996281781</v>
      </c>
      <c r="AF690">
        <v>0</v>
      </c>
      <c r="AG690" s="106">
        <v>4.1419204550136914</v>
      </c>
      <c r="AH690" s="106">
        <v>0</v>
      </c>
      <c r="AI690" s="106">
        <v>100</v>
      </c>
      <c r="AJ690">
        <v>83.76</v>
      </c>
      <c r="AK690">
        <v>49.48</v>
      </c>
      <c r="AL690">
        <v>57.68</v>
      </c>
      <c r="AM690">
        <v>190.92</v>
      </c>
      <c r="AN690" t="s">
        <v>1070</v>
      </c>
      <c r="AO690">
        <v>23.601600000000001</v>
      </c>
      <c r="AP690">
        <v>8.33</v>
      </c>
      <c r="AQ690">
        <v>12.806699999999999</v>
      </c>
      <c r="AR690" t="s">
        <v>1072</v>
      </c>
      <c r="AS690" t="s">
        <v>1073</v>
      </c>
      <c r="AT690" t="s">
        <v>1076</v>
      </c>
      <c r="AU690" t="s">
        <v>1077</v>
      </c>
      <c r="AV690" t="s">
        <v>1080</v>
      </c>
      <c r="AW690" t="s">
        <v>1083</v>
      </c>
      <c r="AX690" s="65">
        <f t="shared" si="185"/>
        <v>1391.07</v>
      </c>
      <c r="AY690" s="65">
        <v>2862.47</v>
      </c>
      <c r="AZ690" s="106">
        <v>1281.0659365459019</v>
      </c>
      <c r="BA690" s="65">
        <f t="shared" si="173"/>
        <v>5534.6059365459023</v>
      </c>
      <c r="BB690" s="65">
        <f t="shared" si="174"/>
        <v>28407.704063454097</v>
      </c>
      <c r="BC690" s="65">
        <f t="shared" si="175"/>
        <v>0</v>
      </c>
      <c r="BD690" s="65">
        <f t="shared" si="176"/>
        <v>48862.899999999994</v>
      </c>
      <c r="BE690" s="65">
        <f t="shared" si="177"/>
        <v>31744.309999999998</v>
      </c>
      <c r="BF690" s="65">
        <f t="shared" si="178"/>
        <v>109014.9140634541</v>
      </c>
      <c r="BG690" s="66">
        <f t="shared" si="179"/>
        <v>790.65799093512885</v>
      </c>
      <c r="BH690" s="66">
        <f t="shared" si="180"/>
        <v>48.978800109403615</v>
      </c>
      <c r="BI690" s="66">
        <f t="shared" si="181"/>
        <v>0</v>
      </c>
      <c r="BJ690" s="66">
        <f t="shared" si="182"/>
        <v>84.246379310344821</v>
      </c>
      <c r="BK690" s="66">
        <f t="shared" si="183"/>
        <v>54.731568965517241</v>
      </c>
      <c r="BL690" s="66">
        <f t="shared" si="184"/>
        <v>187.95674838526568</v>
      </c>
      <c r="BM690" s="207">
        <f t="shared" si="186"/>
        <v>39861.979999999996</v>
      </c>
    </row>
    <row r="691" spans="1:65" x14ac:dyDescent="0.35">
      <c r="A691" s="1">
        <v>888</v>
      </c>
      <c r="B691">
        <v>85</v>
      </c>
      <c r="C691" t="s">
        <v>37</v>
      </c>
      <c r="D691" t="s">
        <v>1904</v>
      </c>
      <c r="E691" s="6" t="s">
        <v>1104</v>
      </c>
      <c r="F691" s="7" t="s">
        <v>1105</v>
      </c>
      <c r="G691" s="6">
        <v>-22.74</v>
      </c>
      <c r="H691" s="6">
        <v>-45.59</v>
      </c>
      <c r="I691" s="6">
        <v>1642</v>
      </c>
      <c r="J691" s="8">
        <v>3495.45982983364</v>
      </c>
      <c r="K691" t="s">
        <v>1166</v>
      </c>
      <c r="L691" t="s">
        <v>1062</v>
      </c>
      <c r="M691">
        <v>600</v>
      </c>
      <c r="N691">
        <v>600</v>
      </c>
      <c r="O691">
        <v>246.96</v>
      </c>
      <c r="P691">
        <v>11246.17</v>
      </c>
      <c r="Q691">
        <v>44998.77</v>
      </c>
      <c r="R691">
        <v>5265.2</v>
      </c>
      <c r="S691">
        <v>34606.78</v>
      </c>
      <c r="T691">
        <v>0</v>
      </c>
      <c r="U691">
        <v>4572.29</v>
      </c>
      <c r="V691">
        <v>0</v>
      </c>
      <c r="W691" s="181">
        <f t="shared" si="170"/>
        <v>15818.46</v>
      </c>
      <c r="X691" s="181">
        <f t="shared" si="171"/>
        <v>26.364099999999997</v>
      </c>
      <c r="Y691" s="174">
        <v>100936.17</v>
      </c>
      <c r="Z691" s="181">
        <f t="shared" si="172"/>
        <v>168.22694999999999</v>
      </c>
      <c r="AA691" s="174">
        <v>0.2446694777501465</v>
      </c>
      <c r="AB691" s="174">
        <v>11.14186321910174</v>
      </c>
      <c r="AC691" s="174">
        <v>44.58141219346841</v>
      </c>
      <c r="AD691" s="174">
        <v>5.2163659469147676</v>
      </c>
      <c r="AE691" s="174">
        <v>34.285806564683398</v>
      </c>
      <c r="AF691">
        <v>0</v>
      </c>
      <c r="AG691" s="106">
        <v>4.5298825980815396</v>
      </c>
      <c r="AH691" s="106">
        <v>0</v>
      </c>
      <c r="AI691" s="106">
        <v>100</v>
      </c>
      <c r="AJ691">
        <v>83.77</v>
      </c>
      <c r="AK691">
        <v>26.78</v>
      </c>
      <c r="AL691">
        <v>57.68</v>
      </c>
      <c r="AM691">
        <v>168.23</v>
      </c>
      <c r="AN691" t="s">
        <v>1063</v>
      </c>
      <c r="AO691">
        <v>23.601600000000001</v>
      </c>
      <c r="AP691">
        <v>8.33</v>
      </c>
      <c r="AQ691">
        <v>12.806699999999999</v>
      </c>
      <c r="AR691" t="s">
        <v>1072</v>
      </c>
      <c r="AS691" t="s">
        <v>1073</v>
      </c>
      <c r="AT691" t="s">
        <v>1076</v>
      </c>
      <c r="AU691" t="s">
        <v>1077</v>
      </c>
      <c r="AV691" t="s">
        <v>1080</v>
      </c>
      <c r="AW691" t="s">
        <v>1084</v>
      </c>
      <c r="AX691" s="65">
        <f t="shared" si="185"/>
        <v>1391.07</v>
      </c>
      <c r="AY691" s="65">
        <v>2862.47</v>
      </c>
      <c r="AZ691" s="106">
        <v>599.65856689377972</v>
      </c>
      <c r="BA691" s="65">
        <f t="shared" si="173"/>
        <v>4853.1985668937796</v>
      </c>
      <c r="BB691" s="65">
        <f t="shared" si="174"/>
        <v>15218.801433106219</v>
      </c>
      <c r="BC691" s="65">
        <f t="shared" si="175"/>
        <v>246.96</v>
      </c>
      <c r="BD691" s="65">
        <f t="shared" si="176"/>
        <v>48872.899999999994</v>
      </c>
      <c r="BE691" s="65">
        <f t="shared" si="177"/>
        <v>31744.309999999998</v>
      </c>
      <c r="BF691" s="65">
        <f t="shared" si="178"/>
        <v>96082.971433106213</v>
      </c>
      <c r="BG691" s="66">
        <f t="shared" si="179"/>
        <v>693.31408098482564</v>
      </c>
      <c r="BH691" s="66">
        <f t="shared" si="180"/>
        <v>26.239312815700377</v>
      </c>
      <c r="BI691" s="66">
        <f t="shared" si="181"/>
        <v>0.41160000000000002</v>
      </c>
      <c r="BJ691" s="66">
        <f t="shared" si="182"/>
        <v>84.263620689655156</v>
      </c>
      <c r="BK691" s="66">
        <f t="shared" si="183"/>
        <v>54.731568965517241</v>
      </c>
      <c r="BL691" s="66">
        <f t="shared" si="184"/>
        <v>165.66029557432105</v>
      </c>
      <c r="BM691" s="207">
        <f t="shared" si="186"/>
        <v>39871.979999999996</v>
      </c>
    </row>
    <row r="692" spans="1:65" x14ac:dyDescent="0.35">
      <c r="A692" s="1">
        <v>889</v>
      </c>
      <c r="B692">
        <v>85</v>
      </c>
      <c r="C692" t="s">
        <v>37</v>
      </c>
      <c r="D692" t="s">
        <v>1905</v>
      </c>
      <c r="E692" s="6" t="s">
        <v>1104</v>
      </c>
      <c r="F692" s="7" t="s">
        <v>1106</v>
      </c>
      <c r="G692" s="6">
        <v>-23.85</v>
      </c>
      <c r="H692" s="6">
        <v>-46.64</v>
      </c>
      <c r="I692" s="6">
        <v>792</v>
      </c>
      <c r="J692" s="8">
        <v>14172.2970393051</v>
      </c>
      <c r="K692" t="s">
        <v>1166</v>
      </c>
      <c r="L692" t="s">
        <v>1062</v>
      </c>
      <c r="M692">
        <v>600</v>
      </c>
      <c r="N692">
        <v>600</v>
      </c>
      <c r="O692">
        <v>43.68</v>
      </c>
      <c r="P692">
        <v>15249.01</v>
      </c>
      <c r="Q692">
        <v>44998.77</v>
      </c>
      <c r="R692">
        <v>5266.4</v>
      </c>
      <c r="S692">
        <v>34606.78</v>
      </c>
      <c r="T692">
        <v>0</v>
      </c>
      <c r="U692">
        <v>4572.29</v>
      </c>
      <c r="V692">
        <v>0</v>
      </c>
      <c r="W692" s="181">
        <f t="shared" si="170"/>
        <v>19821.3</v>
      </c>
      <c r="X692" s="181">
        <f t="shared" si="171"/>
        <v>33.035499999999999</v>
      </c>
      <c r="Y692" s="174">
        <v>104736.94</v>
      </c>
      <c r="Z692" s="181">
        <f t="shared" si="172"/>
        <v>174.56156666666666</v>
      </c>
      <c r="AA692" s="174">
        <v>4.1704483632995192E-2</v>
      </c>
      <c r="AB692" s="174">
        <v>14.5593426731772</v>
      </c>
      <c r="AC692" s="174">
        <v>42.96360959180209</v>
      </c>
      <c r="AD692" s="174">
        <v>5.0282164057876804</v>
      </c>
      <c r="AE692" s="174">
        <v>33.041618363110473</v>
      </c>
      <c r="AF692">
        <v>0</v>
      </c>
      <c r="AG692" s="106">
        <v>4.3654989347597892</v>
      </c>
      <c r="AH692" s="106">
        <v>0</v>
      </c>
      <c r="AI692" s="106">
        <v>100</v>
      </c>
      <c r="AJ692">
        <v>83.78</v>
      </c>
      <c r="AK692">
        <v>33.11</v>
      </c>
      <c r="AL692">
        <v>57.68</v>
      </c>
      <c r="AM692">
        <v>174.56</v>
      </c>
      <c r="AN692" t="s">
        <v>1064</v>
      </c>
      <c r="AO692">
        <v>23.601600000000001</v>
      </c>
      <c r="AP692">
        <v>8.33</v>
      </c>
      <c r="AQ692">
        <v>12.806699999999999</v>
      </c>
      <c r="AR692" t="s">
        <v>1072</v>
      </c>
      <c r="AS692" t="s">
        <v>1073</v>
      </c>
      <c r="AT692" t="s">
        <v>1076</v>
      </c>
      <c r="AU692" t="s">
        <v>1077</v>
      </c>
      <c r="AV692" t="s">
        <v>1080</v>
      </c>
      <c r="AW692" t="s">
        <v>1084</v>
      </c>
      <c r="AX692" s="65">
        <f t="shared" si="185"/>
        <v>1391.07</v>
      </c>
      <c r="AY692" s="65">
        <v>2862.47</v>
      </c>
      <c r="AZ692" s="106">
        <v>792.84515257714088</v>
      </c>
      <c r="BA692" s="65">
        <f t="shared" si="173"/>
        <v>5046.3851525771406</v>
      </c>
      <c r="BB692" s="65">
        <f t="shared" si="174"/>
        <v>19028.454847422858</v>
      </c>
      <c r="BC692" s="65">
        <f t="shared" si="175"/>
        <v>43.68</v>
      </c>
      <c r="BD692" s="65">
        <f t="shared" si="176"/>
        <v>48874.1</v>
      </c>
      <c r="BE692" s="65">
        <f t="shared" si="177"/>
        <v>31744.309999999998</v>
      </c>
      <c r="BF692" s="65">
        <f t="shared" si="178"/>
        <v>99690.554847422856</v>
      </c>
      <c r="BG692" s="66">
        <f t="shared" si="179"/>
        <v>720.9121646538772</v>
      </c>
      <c r="BH692" s="66">
        <f t="shared" si="180"/>
        <v>32.807680771418717</v>
      </c>
      <c r="BI692" s="66">
        <f t="shared" si="181"/>
        <v>7.2800000000000004E-2</v>
      </c>
      <c r="BJ692" s="66">
        <f t="shared" si="182"/>
        <v>84.265689655172409</v>
      </c>
      <c r="BK692" s="66">
        <f t="shared" si="183"/>
        <v>54.731568965517241</v>
      </c>
      <c r="BL692" s="66">
        <f t="shared" si="184"/>
        <v>171.88026697831526</v>
      </c>
      <c r="BM692" s="207">
        <f t="shared" si="186"/>
        <v>39873.18</v>
      </c>
    </row>
    <row r="693" spans="1:65" x14ac:dyDescent="0.35">
      <c r="A693" s="1">
        <v>890</v>
      </c>
      <c r="B693">
        <v>85</v>
      </c>
      <c r="C693" t="s">
        <v>37</v>
      </c>
      <c r="D693" t="s">
        <v>1906</v>
      </c>
      <c r="E693" s="6" t="s">
        <v>1107</v>
      </c>
      <c r="F693" s="7" t="s">
        <v>1108</v>
      </c>
      <c r="G693" s="6">
        <v>-30.03</v>
      </c>
      <c r="H693" s="6">
        <v>-51.23</v>
      </c>
      <c r="I693" s="6">
        <v>47</v>
      </c>
      <c r="J693" s="8">
        <v>23954.0527728093</v>
      </c>
      <c r="K693" t="s">
        <v>1166</v>
      </c>
      <c r="L693" t="s">
        <v>1062</v>
      </c>
      <c r="M693">
        <v>600</v>
      </c>
      <c r="N693">
        <v>600</v>
      </c>
      <c r="O693">
        <v>73.97</v>
      </c>
      <c r="P693">
        <v>16120.17</v>
      </c>
      <c r="Q693">
        <v>44998.77</v>
      </c>
      <c r="R693">
        <v>5272.4</v>
      </c>
      <c r="S693">
        <v>34606.78</v>
      </c>
      <c r="T693">
        <v>0</v>
      </c>
      <c r="U693">
        <v>4572.29</v>
      </c>
      <c r="V693">
        <v>0</v>
      </c>
      <c r="W693" s="181">
        <f t="shared" si="170"/>
        <v>20692.46</v>
      </c>
      <c r="X693" s="181">
        <f t="shared" si="171"/>
        <v>34.487433333333335</v>
      </c>
      <c r="Y693" s="174">
        <v>105644.38</v>
      </c>
      <c r="Z693" s="181">
        <f t="shared" si="172"/>
        <v>176.07396666666668</v>
      </c>
      <c r="AA693" s="174">
        <v>7.0017922392085596E-2</v>
      </c>
      <c r="AB693" s="174">
        <v>15.258899716198821</v>
      </c>
      <c r="AC693" s="174">
        <v>42.594570577251723</v>
      </c>
      <c r="AD693" s="174">
        <v>4.9907056106534009</v>
      </c>
      <c r="AE693" s="174">
        <v>32.757805005812898</v>
      </c>
      <c r="AF693">
        <v>0</v>
      </c>
      <c r="AG693" s="106">
        <v>4.3280011676910766</v>
      </c>
      <c r="AH693" s="106">
        <v>0</v>
      </c>
      <c r="AI693" s="106">
        <v>100</v>
      </c>
      <c r="AJ693">
        <v>83.79</v>
      </c>
      <c r="AK693">
        <v>34.61</v>
      </c>
      <c r="AL693">
        <v>57.68</v>
      </c>
      <c r="AM693">
        <v>176.07</v>
      </c>
      <c r="AN693" t="s">
        <v>1065</v>
      </c>
      <c r="AO693">
        <v>23.601600000000001</v>
      </c>
      <c r="AP693">
        <v>8.33</v>
      </c>
      <c r="AQ693">
        <v>12.806699999999999</v>
      </c>
      <c r="AR693" t="s">
        <v>1072</v>
      </c>
      <c r="AS693" t="s">
        <v>1073</v>
      </c>
      <c r="AT693" t="s">
        <v>1076</v>
      </c>
      <c r="AU693" t="s">
        <v>1077</v>
      </c>
      <c r="AV693" t="s">
        <v>1080</v>
      </c>
      <c r="AW693" t="s">
        <v>1084</v>
      </c>
      <c r="AX693" s="65">
        <f t="shared" si="185"/>
        <v>1391.07</v>
      </c>
      <c r="AY693" s="65">
        <v>2862.47</v>
      </c>
      <c r="AZ693" s="106">
        <v>870.29429532536858</v>
      </c>
      <c r="BA693" s="65">
        <f t="shared" si="173"/>
        <v>5123.8342953253687</v>
      </c>
      <c r="BB693" s="65">
        <f t="shared" si="174"/>
        <v>19822.16570467463</v>
      </c>
      <c r="BC693" s="65">
        <f t="shared" si="175"/>
        <v>73.97</v>
      </c>
      <c r="BD693" s="65">
        <f t="shared" si="176"/>
        <v>48880.1</v>
      </c>
      <c r="BE693" s="65">
        <f t="shared" si="177"/>
        <v>31744.309999999998</v>
      </c>
      <c r="BF693" s="65">
        <f t="shared" si="178"/>
        <v>100520.54570467463</v>
      </c>
      <c r="BG693" s="66">
        <f t="shared" si="179"/>
        <v>731.97632790362411</v>
      </c>
      <c r="BH693" s="66">
        <f t="shared" si="180"/>
        <v>34.176147766680394</v>
      </c>
      <c r="BI693" s="66">
        <f t="shared" si="181"/>
        <v>0.12328333333333333</v>
      </c>
      <c r="BJ693" s="66">
        <f t="shared" si="182"/>
        <v>84.276034482758618</v>
      </c>
      <c r="BK693" s="66">
        <f t="shared" si="183"/>
        <v>54.731568965517241</v>
      </c>
      <c r="BL693" s="66">
        <f t="shared" si="184"/>
        <v>173.31128569771488</v>
      </c>
      <c r="BM693" s="207">
        <f t="shared" si="186"/>
        <v>39879.18</v>
      </c>
    </row>
    <row r="694" spans="1:65" x14ac:dyDescent="0.35">
      <c r="A694" s="1">
        <v>891</v>
      </c>
      <c r="B694">
        <v>85</v>
      </c>
      <c r="C694" t="s">
        <v>37</v>
      </c>
      <c r="D694" t="s">
        <v>1907</v>
      </c>
      <c r="E694" s="6" t="s">
        <v>1109</v>
      </c>
      <c r="F694" s="7" t="s">
        <v>1110</v>
      </c>
      <c r="G694" s="6">
        <v>-15.37</v>
      </c>
      <c r="H694" s="6">
        <v>-48.78</v>
      </c>
      <c r="I694" s="6">
        <v>770</v>
      </c>
      <c r="J694" s="8">
        <v>31081.371963744201</v>
      </c>
      <c r="K694" t="s">
        <v>1166</v>
      </c>
      <c r="L694" t="s">
        <v>1062</v>
      </c>
      <c r="M694">
        <v>600</v>
      </c>
      <c r="N694">
        <v>600</v>
      </c>
      <c r="O694">
        <v>0.19</v>
      </c>
      <c r="P694">
        <v>20913.71</v>
      </c>
      <c r="Q694">
        <v>44998.77</v>
      </c>
      <c r="R694">
        <v>5266.4</v>
      </c>
      <c r="S694">
        <v>34606.78</v>
      </c>
      <c r="T694">
        <v>0</v>
      </c>
      <c r="U694">
        <v>4572.29</v>
      </c>
      <c r="V694">
        <v>0</v>
      </c>
      <c r="W694" s="181">
        <f t="shared" si="170"/>
        <v>25486</v>
      </c>
      <c r="X694" s="181">
        <f t="shared" si="171"/>
        <v>42.476666666666667</v>
      </c>
      <c r="Y694" s="174">
        <v>110358.14</v>
      </c>
      <c r="Z694" s="181">
        <f t="shared" si="172"/>
        <v>183.93023333333332</v>
      </c>
      <c r="AA694" s="174">
        <v>1.7216672916016889E-4</v>
      </c>
      <c r="AB694" s="174">
        <v>18.950763396338498</v>
      </c>
      <c r="AC694" s="174">
        <v>40.775216037530171</v>
      </c>
      <c r="AD694" s="174">
        <v>4.7720992760479648</v>
      </c>
      <c r="AE694" s="174">
        <v>31.358611154555518</v>
      </c>
      <c r="AF694">
        <v>0</v>
      </c>
      <c r="AG694" s="106">
        <v>4.1431379687986771</v>
      </c>
      <c r="AH694" s="106">
        <v>0</v>
      </c>
      <c r="AI694" s="106">
        <v>100</v>
      </c>
      <c r="AJ694">
        <v>83.78</v>
      </c>
      <c r="AK694">
        <v>42.48</v>
      </c>
      <c r="AL694">
        <v>57.68</v>
      </c>
      <c r="AM694">
        <v>183.93</v>
      </c>
      <c r="AN694" t="s">
        <v>1066</v>
      </c>
      <c r="AO694">
        <v>23.601600000000001</v>
      </c>
      <c r="AP694">
        <v>8.33</v>
      </c>
      <c r="AQ694">
        <v>12.806699999999999</v>
      </c>
      <c r="AR694" t="s">
        <v>1072</v>
      </c>
      <c r="AS694" t="s">
        <v>1073</v>
      </c>
      <c r="AT694" t="s">
        <v>1076</v>
      </c>
      <c r="AU694" t="s">
        <v>1077</v>
      </c>
      <c r="AV694" t="s">
        <v>1080</v>
      </c>
      <c r="AW694" t="s">
        <v>1084</v>
      </c>
      <c r="AX694" s="65">
        <f t="shared" si="185"/>
        <v>1391.07</v>
      </c>
      <c r="AY694" s="65">
        <v>2862.47</v>
      </c>
      <c r="AZ694" s="106">
        <v>1121.244006180591</v>
      </c>
      <c r="BA694" s="65">
        <f t="shared" si="173"/>
        <v>5374.7840061805909</v>
      </c>
      <c r="BB694" s="65">
        <f t="shared" si="174"/>
        <v>24364.75599381941</v>
      </c>
      <c r="BC694" s="65">
        <f t="shared" si="175"/>
        <v>0.19</v>
      </c>
      <c r="BD694" s="65">
        <f t="shared" si="176"/>
        <v>48874.1</v>
      </c>
      <c r="BE694" s="65">
        <f t="shared" si="177"/>
        <v>31744.309999999998</v>
      </c>
      <c r="BF694" s="65">
        <f t="shared" si="178"/>
        <v>104983.35599381941</v>
      </c>
      <c r="BG694" s="66">
        <f t="shared" si="179"/>
        <v>767.82628659722729</v>
      </c>
      <c r="BH694" s="66">
        <f t="shared" si="180"/>
        <v>42.008199989343808</v>
      </c>
      <c r="BI694" s="66">
        <f t="shared" si="181"/>
        <v>3.1666666666666665E-4</v>
      </c>
      <c r="BJ694" s="66">
        <f t="shared" si="182"/>
        <v>84.265689655172409</v>
      </c>
      <c r="BK694" s="66">
        <f t="shared" si="183"/>
        <v>54.731568965517241</v>
      </c>
      <c r="BL694" s="66">
        <f t="shared" si="184"/>
        <v>181.00578619624036</v>
      </c>
      <c r="BM694" s="207">
        <f t="shared" si="186"/>
        <v>39873.18</v>
      </c>
    </row>
    <row r="695" spans="1:65" x14ac:dyDescent="0.35">
      <c r="A695" s="1">
        <v>892</v>
      </c>
      <c r="B695">
        <v>85</v>
      </c>
      <c r="C695" t="s">
        <v>37</v>
      </c>
      <c r="D695" t="s">
        <v>1908</v>
      </c>
      <c r="E695" s="6" t="s">
        <v>1111</v>
      </c>
      <c r="F695" s="7" t="s">
        <v>1112</v>
      </c>
      <c r="G695" s="6">
        <v>-22.86</v>
      </c>
      <c r="H695" s="6">
        <v>-43.41</v>
      </c>
      <c r="I695" s="6">
        <v>45</v>
      </c>
      <c r="J695" s="8">
        <v>45016.2336447989</v>
      </c>
      <c r="K695" t="s">
        <v>1166</v>
      </c>
      <c r="L695" t="s">
        <v>1062</v>
      </c>
      <c r="M695">
        <v>600</v>
      </c>
      <c r="N695">
        <v>600</v>
      </c>
      <c r="O695">
        <v>0</v>
      </c>
      <c r="P695">
        <v>20418.330000000002</v>
      </c>
      <c r="Q695">
        <v>44998.77</v>
      </c>
      <c r="R695">
        <v>5262.4</v>
      </c>
      <c r="S695">
        <v>34606.78</v>
      </c>
      <c r="T695">
        <v>0</v>
      </c>
      <c r="U695">
        <v>4572.29</v>
      </c>
      <c r="V695">
        <v>0</v>
      </c>
      <c r="W695" s="181">
        <f t="shared" si="170"/>
        <v>24990.620000000003</v>
      </c>
      <c r="X695" s="181">
        <f t="shared" si="171"/>
        <v>41.651033333333338</v>
      </c>
      <c r="Y695" s="174">
        <v>109858.57</v>
      </c>
      <c r="Z695" s="181">
        <f t="shared" si="172"/>
        <v>183.09761666666668</v>
      </c>
      <c r="AA695" s="174">
        <v>0</v>
      </c>
      <c r="AB695" s="174">
        <v>18.586014727845079</v>
      </c>
      <c r="AC695" s="174">
        <v>40.960636935288697</v>
      </c>
      <c r="AD695" s="174">
        <v>4.79015883785853</v>
      </c>
      <c r="AE695" s="174">
        <v>31.501211057089119</v>
      </c>
      <c r="AF695">
        <v>0</v>
      </c>
      <c r="AG695" s="106">
        <v>4.1619784419185502</v>
      </c>
      <c r="AH695" s="106">
        <v>0</v>
      </c>
      <c r="AI695" s="106">
        <v>100</v>
      </c>
      <c r="AJ695">
        <v>83.77</v>
      </c>
      <c r="AK695">
        <v>41.65</v>
      </c>
      <c r="AL695">
        <v>57.68</v>
      </c>
      <c r="AM695">
        <v>183.1</v>
      </c>
      <c r="AN695" t="s">
        <v>1067</v>
      </c>
      <c r="AO695">
        <v>23.601600000000001</v>
      </c>
      <c r="AP695">
        <v>8.33</v>
      </c>
      <c r="AQ695">
        <v>12.806699999999999</v>
      </c>
      <c r="AR695" t="s">
        <v>1072</v>
      </c>
      <c r="AS695" t="s">
        <v>1073</v>
      </c>
      <c r="AT695" t="s">
        <v>1076</v>
      </c>
      <c r="AU695" t="s">
        <v>1077</v>
      </c>
      <c r="AV695" t="s">
        <v>1080</v>
      </c>
      <c r="AW695" t="s">
        <v>1084</v>
      </c>
      <c r="AX695" s="65">
        <f t="shared" si="185"/>
        <v>1391.07</v>
      </c>
      <c r="AY695" s="65">
        <v>2862.47</v>
      </c>
      <c r="AZ695" s="106">
        <v>1106.3874275636103</v>
      </c>
      <c r="BA695" s="65">
        <f t="shared" si="173"/>
        <v>5359.9274275636108</v>
      </c>
      <c r="BB695" s="65">
        <f t="shared" si="174"/>
        <v>23884.232572436391</v>
      </c>
      <c r="BC695" s="65">
        <f t="shared" si="175"/>
        <v>0</v>
      </c>
      <c r="BD695" s="65">
        <f t="shared" si="176"/>
        <v>48870.1</v>
      </c>
      <c r="BE695" s="65">
        <f t="shared" si="177"/>
        <v>31744.309999999998</v>
      </c>
      <c r="BF695" s="65">
        <f t="shared" si="178"/>
        <v>104498.64257243639</v>
      </c>
      <c r="BG695" s="66">
        <f t="shared" si="179"/>
        <v>765.70391822337297</v>
      </c>
      <c r="BH695" s="66">
        <f t="shared" si="180"/>
        <v>41.179711331786883</v>
      </c>
      <c r="BI695" s="66">
        <f t="shared" si="181"/>
        <v>0</v>
      </c>
      <c r="BJ695" s="66">
        <f t="shared" si="182"/>
        <v>84.258793103448269</v>
      </c>
      <c r="BK695" s="66">
        <f t="shared" si="183"/>
        <v>54.731568965517241</v>
      </c>
      <c r="BL695" s="66">
        <f t="shared" si="184"/>
        <v>180.17007340075241</v>
      </c>
      <c r="BM695" s="207">
        <f t="shared" si="186"/>
        <v>39869.18</v>
      </c>
    </row>
    <row r="696" spans="1:65" x14ac:dyDescent="0.35">
      <c r="A696" s="1">
        <v>893</v>
      </c>
      <c r="B696">
        <v>85</v>
      </c>
      <c r="C696" t="s">
        <v>37</v>
      </c>
      <c r="D696" t="s">
        <v>1909</v>
      </c>
      <c r="E696" s="6" t="s">
        <v>1113</v>
      </c>
      <c r="F696" s="7" t="s">
        <v>1114</v>
      </c>
      <c r="G696" s="6">
        <v>-20.32</v>
      </c>
      <c r="H696" s="6">
        <v>-40.340000000000003</v>
      </c>
      <c r="I696" s="6">
        <v>9</v>
      </c>
      <c r="J696" s="8">
        <v>54061.366139626101</v>
      </c>
      <c r="K696" t="s">
        <v>1166</v>
      </c>
      <c r="L696" t="s">
        <v>1062</v>
      </c>
      <c r="M696">
        <v>600</v>
      </c>
      <c r="N696">
        <v>600</v>
      </c>
      <c r="O696">
        <v>0</v>
      </c>
      <c r="P696">
        <v>21484.67</v>
      </c>
      <c r="Q696">
        <v>44998.77</v>
      </c>
      <c r="R696">
        <v>5264.2</v>
      </c>
      <c r="S696">
        <v>34606.78</v>
      </c>
      <c r="T696">
        <v>0</v>
      </c>
      <c r="U696">
        <v>4572.29</v>
      </c>
      <c r="V696">
        <v>0</v>
      </c>
      <c r="W696" s="181">
        <f t="shared" si="170"/>
        <v>26056.959999999999</v>
      </c>
      <c r="X696" s="181">
        <f t="shared" si="171"/>
        <v>43.428266666666666</v>
      </c>
      <c r="Y696" s="174">
        <v>110926.71</v>
      </c>
      <c r="Z696" s="181">
        <f t="shared" si="172"/>
        <v>184.87785000000002</v>
      </c>
      <c r="AA696" s="174">
        <v>0</v>
      </c>
      <c r="AB696" s="174">
        <v>19.368346902202362</v>
      </c>
      <c r="AC696" s="174">
        <v>40.566217099560603</v>
      </c>
      <c r="AD696" s="174">
        <v>4.7456559380513488</v>
      </c>
      <c r="AE696" s="174">
        <v>31.19787831082342</v>
      </c>
      <c r="AF696">
        <v>0</v>
      </c>
      <c r="AG696" s="106">
        <v>4.1219017493622587</v>
      </c>
      <c r="AH696" s="106">
        <v>0</v>
      </c>
      <c r="AI696" s="106">
        <v>100</v>
      </c>
      <c r="AJ696">
        <v>83.77</v>
      </c>
      <c r="AK696">
        <v>43.43</v>
      </c>
      <c r="AL696">
        <v>57.68</v>
      </c>
      <c r="AM696">
        <v>184.88</v>
      </c>
      <c r="AN696" t="s">
        <v>1068</v>
      </c>
      <c r="AO696">
        <v>23.601600000000001</v>
      </c>
      <c r="AP696">
        <v>8.33</v>
      </c>
      <c r="AQ696">
        <v>12.806699999999999</v>
      </c>
      <c r="AR696" t="s">
        <v>1072</v>
      </c>
      <c r="AS696" t="s">
        <v>1073</v>
      </c>
      <c r="AT696" t="s">
        <v>1076</v>
      </c>
      <c r="AU696" t="s">
        <v>1077</v>
      </c>
      <c r="AV696" t="s">
        <v>1080</v>
      </c>
      <c r="AW696" t="s">
        <v>1084</v>
      </c>
      <c r="AX696" s="65">
        <f t="shared" si="185"/>
        <v>1391.07</v>
      </c>
      <c r="AY696" s="65">
        <v>2862.47</v>
      </c>
      <c r="AZ696" s="106">
        <v>1166.5489752953131</v>
      </c>
      <c r="BA696" s="65">
        <f t="shared" si="173"/>
        <v>5420.0889752953135</v>
      </c>
      <c r="BB696" s="65">
        <f t="shared" si="174"/>
        <v>24890.411024704685</v>
      </c>
      <c r="BC696" s="65">
        <f t="shared" si="175"/>
        <v>0</v>
      </c>
      <c r="BD696" s="65">
        <f t="shared" si="176"/>
        <v>48871.899999999994</v>
      </c>
      <c r="BE696" s="65">
        <f t="shared" si="177"/>
        <v>31744.309999999998</v>
      </c>
      <c r="BF696" s="65">
        <f t="shared" si="178"/>
        <v>105506.6210247047</v>
      </c>
      <c r="BG696" s="66">
        <f t="shared" si="179"/>
        <v>774.29842504218766</v>
      </c>
      <c r="BH696" s="66">
        <f t="shared" si="180"/>
        <v>42.914501766732215</v>
      </c>
      <c r="BI696" s="66">
        <f t="shared" si="181"/>
        <v>0</v>
      </c>
      <c r="BJ696" s="66">
        <f t="shared" si="182"/>
        <v>84.261896551724135</v>
      </c>
      <c r="BK696" s="66">
        <f t="shared" si="183"/>
        <v>54.731568965517241</v>
      </c>
      <c r="BL696" s="66">
        <f t="shared" si="184"/>
        <v>181.90796728397362</v>
      </c>
      <c r="BM696" s="207">
        <f t="shared" si="186"/>
        <v>39870.979999999996</v>
      </c>
    </row>
    <row r="697" spans="1:65" x14ac:dyDescent="0.35">
      <c r="A697" s="1">
        <v>894</v>
      </c>
      <c r="B697">
        <v>85</v>
      </c>
      <c r="C697" t="s">
        <v>37</v>
      </c>
      <c r="D697" t="s">
        <v>1910</v>
      </c>
      <c r="E697" s="6" t="s">
        <v>1115</v>
      </c>
      <c r="F697" s="7" t="s">
        <v>1116</v>
      </c>
      <c r="G697" s="6">
        <v>-8.0500000000000007</v>
      </c>
      <c r="H697" s="6">
        <v>-34.880000000000003</v>
      </c>
      <c r="I697" s="6">
        <v>10</v>
      </c>
      <c r="J697" s="8">
        <v>63550.072249703</v>
      </c>
      <c r="K697" t="s">
        <v>1166</v>
      </c>
      <c r="L697" t="s">
        <v>1062</v>
      </c>
      <c r="M697">
        <v>600</v>
      </c>
      <c r="N697">
        <v>600</v>
      </c>
      <c r="O697">
        <v>0</v>
      </c>
      <c r="P697">
        <v>23082.75</v>
      </c>
      <c r="Q697">
        <v>44998.77</v>
      </c>
      <c r="R697">
        <v>5250.2</v>
      </c>
      <c r="S697">
        <v>34606.78</v>
      </c>
      <c r="T697">
        <v>0</v>
      </c>
      <c r="U697">
        <v>4572.29</v>
      </c>
      <c r="V697">
        <v>0</v>
      </c>
      <c r="W697" s="181">
        <f t="shared" si="170"/>
        <v>27655.040000000001</v>
      </c>
      <c r="X697" s="181">
        <f t="shared" si="171"/>
        <v>46.091733333333337</v>
      </c>
      <c r="Y697" s="174">
        <v>112510.79</v>
      </c>
      <c r="Z697" s="181">
        <f t="shared" si="172"/>
        <v>187.51798333333332</v>
      </c>
      <c r="AA697" s="174">
        <v>0</v>
      </c>
      <c r="AB697" s="174">
        <v>20.516032284548</v>
      </c>
      <c r="AC697" s="174">
        <v>39.995070694997352</v>
      </c>
      <c r="AD697" s="174">
        <v>4.6663968851343061</v>
      </c>
      <c r="AE697" s="174">
        <v>30.758632127638599</v>
      </c>
      <c r="AF697">
        <v>0</v>
      </c>
      <c r="AG697" s="106">
        <v>4.0638680076817524</v>
      </c>
      <c r="AH697" s="106">
        <v>0</v>
      </c>
      <c r="AI697" s="106">
        <v>100</v>
      </c>
      <c r="AJ697">
        <v>83.75</v>
      </c>
      <c r="AK697">
        <v>46.09</v>
      </c>
      <c r="AL697">
        <v>57.68</v>
      </c>
      <c r="AM697">
        <v>187.52</v>
      </c>
      <c r="AN697" t="s">
        <v>1069</v>
      </c>
      <c r="AO697">
        <v>23.601600000000001</v>
      </c>
      <c r="AP697">
        <v>8.33</v>
      </c>
      <c r="AQ697">
        <v>12.806699999999999</v>
      </c>
      <c r="AR697" t="s">
        <v>1072</v>
      </c>
      <c r="AS697" t="s">
        <v>1073</v>
      </c>
      <c r="AT697" t="s">
        <v>1076</v>
      </c>
      <c r="AU697" t="s">
        <v>1077</v>
      </c>
      <c r="AV697" t="s">
        <v>1080</v>
      </c>
      <c r="AW697" t="s">
        <v>1084</v>
      </c>
      <c r="AX697" s="65">
        <f t="shared" si="185"/>
        <v>1391.07</v>
      </c>
      <c r="AY697" s="65">
        <v>2862.47</v>
      </c>
      <c r="AZ697" s="106">
        <v>1292.5813412276211</v>
      </c>
      <c r="BA697" s="65">
        <f t="shared" si="173"/>
        <v>5546.1213412276211</v>
      </c>
      <c r="BB697" s="65">
        <f t="shared" si="174"/>
        <v>26362.458658772379</v>
      </c>
      <c r="BC697" s="65">
        <f t="shared" si="175"/>
        <v>0</v>
      </c>
      <c r="BD697" s="65">
        <f t="shared" si="176"/>
        <v>48857.899999999994</v>
      </c>
      <c r="BE697" s="65">
        <f t="shared" si="177"/>
        <v>31744.309999999998</v>
      </c>
      <c r="BF697" s="65">
        <f t="shared" si="178"/>
        <v>106964.66865877237</v>
      </c>
      <c r="BG697" s="66">
        <f t="shared" si="179"/>
        <v>792.30304874680303</v>
      </c>
      <c r="BH697" s="66">
        <f t="shared" si="180"/>
        <v>45.452514928917893</v>
      </c>
      <c r="BI697" s="66">
        <f t="shared" si="181"/>
        <v>0</v>
      </c>
      <c r="BJ697" s="66">
        <f t="shared" si="182"/>
        <v>84.237758620689647</v>
      </c>
      <c r="BK697" s="66">
        <f t="shared" si="183"/>
        <v>54.731568965517241</v>
      </c>
      <c r="BL697" s="66">
        <f t="shared" si="184"/>
        <v>184.42184251512478</v>
      </c>
      <c r="BM697" s="207">
        <f t="shared" si="186"/>
        <v>39856.979999999996</v>
      </c>
    </row>
    <row r="698" spans="1:65" x14ac:dyDescent="0.35">
      <c r="A698" s="1">
        <v>895</v>
      </c>
      <c r="B698">
        <v>85</v>
      </c>
      <c r="C698" t="s">
        <v>37</v>
      </c>
      <c r="D698" t="s">
        <v>1911</v>
      </c>
      <c r="E698" s="6" t="s">
        <v>1117</v>
      </c>
      <c r="F698" s="7" t="s">
        <v>1118</v>
      </c>
      <c r="G698" s="6">
        <v>-3.8</v>
      </c>
      <c r="H698" s="6">
        <v>-38.53</v>
      </c>
      <c r="I698" s="6">
        <v>41</v>
      </c>
      <c r="J698" s="8">
        <v>71394.000753582499</v>
      </c>
      <c r="K698" t="s">
        <v>1166</v>
      </c>
      <c r="L698" t="s">
        <v>1062</v>
      </c>
      <c r="M698">
        <v>600</v>
      </c>
      <c r="N698">
        <v>600</v>
      </c>
      <c r="O698">
        <v>0</v>
      </c>
      <c r="P698">
        <v>23224.95</v>
      </c>
      <c r="Q698">
        <v>44998.77</v>
      </c>
      <c r="R698">
        <v>5255.2</v>
      </c>
      <c r="S698">
        <v>34606.78</v>
      </c>
      <c r="T698">
        <v>0</v>
      </c>
      <c r="U698">
        <v>4572.29</v>
      </c>
      <c r="V698">
        <v>0</v>
      </c>
      <c r="W698" s="181">
        <f t="shared" si="170"/>
        <v>27797.24</v>
      </c>
      <c r="X698" s="181">
        <f t="shared" si="171"/>
        <v>46.328733333333339</v>
      </c>
      <c r="Y698" s="174">
        <v>112657.99</v>
      </c>
      <c r="Z698" s="181">
        <f t="shared" si="172"/>
        <v>187.76331666666667</v>
      </c>
      <c r="AA698" s="174">
        <v>0</v>
      </c>
      <c r="AB698" s="174">
        <v>20.61544858025605</v>
      </c>
      <c r="AC698" s="174">
        <v>39.942812755668719</v>
      </c>
      <c r="AD698" s="174">
        <v>4.6647379382500969</v>
      </c>
      <c r="AE698" s="174">
        <v>30.7184426066895</v>
      </c>
      <c r="AF698">
        <v>0</v>
      </c>
      <c r="AG698" s="106">
        <v>4.0585581191356246</v>
      </c>
      <c r="AH698" s="106">
        <v>0</v>
      </c>
      <c r="AI698" s="106">
        <v>100</v>
      </c>
      <c r="AJ698">
        <v>83.76</v>
      </c>
      <c r="AK698">
        <v>46.33</v>
      </c>
      <c r="AL698">
        <v>57.68</v>
      </c>
      <c r="AM698">
        <v>187.76</v>
      </c>
      <c r="AN698" t="s">
        <v>1070</v>
      </c>
      <c r="AO698">
        <v>23.601600000000001</v>
      </c>
      <c r="AP698">
        <v>8.33</v>
      </c>
      <c r="AQ698">
        <v>12.806699999999999</v>
      </c>
      <c r="AR698" t="s">
        <v>1072</v>
      </c>
      <c r="AS698" t="s">
        <v>1073</v>
      </c>
      <c r="AT698" t="s">
        <v>1076</v>
      </c>
      <c r="AU698" t="s">
        <v>1077</v>
      </c>
      <c r="AV698" t="s">
        <v>1080</v>
      </c>
      <c r="AW698" t="s">
        <v>1084</v>
      </c>
      <c r="AX698" s="65">
        <f t="shared" si="185"/>
        <v>1391.07</v>
      </c>
      <c r="AY698" s="65">
        <v>2862.47</v>
      </c>
      <c r="AZ698" s="106">
        <v>1279.9674384508048</v>
      </c>
      <c r="BA698" s="65">
        <f t="shared" si="173"/>
        <v>5533.5074384508043</v>
      </c>
      <c r="BB698" s="65">
        <f t="shared" si="174"/>
        <v>26517.272561549198</v>
      </c>
      <c r="BC698" s="65">
        <f t="shared" si="175"/>
        <v>0</v>
      </c>
      <c r="BD698" s="65">
        <f t="shared" si="176"/>
        <v>48862.899999999994</v>
      </c>
      <c r="BE698" s="65">
        <f t="shared" si="177"/>
        <v>31744.309999999998</v>
      </c>
      <c r="BF698" s="65">
        <f t="shared" si="178"/>
        <v>107124.4825615492</v>
      </c>
      <c r="BG698" s="66">
        <f t="shared" si="179"/>
        <v>790.50106263582916</v>
      </c>
      <c r="BH698" s="66">
        <f t="shared" si="180"/>
        <v>45.719435450946897</v>
      </c>
      <c r="BI698" s="66">
        <f t="shared" si="181"/>
        <v>0</v>
      </c>
      <c r="BJ698" s="66">
        <f t="shared" si="182"/>
        <v>84.246379310344821</v>
      </c>
      <c r="BK698" s="66">
        <f t="shared" si="183"/>
        <v>54.731568965517241</v>
      </c>
      <c r="BL698" s="66">
        <f t="shared" si="184"/>
        <v>184.69738372680897</v>
      </c>
      <c r="BM698" s="207">
        <f t="shared" si="186"/>
        <v>39861.979999999996</v>
      </c>
    </row>
    <row r="699" spans="1:65" x14ac:dyDescent="0.35">
      <c r="A699" s="1">
        <v>896</v>
      </c>
      <c r="B699">
        <v>86</v>
      </c>
      <c r="C699" t="s">
        <v>37</v>
      </c>
      <c r="D699" t="s">
        <v>1912</v>
      </c>
      <c r="E699" s="6" t="s">
        <v>1104</v>
      </c>
      <c r="F699" s="7" t="s">
        <v>1105</v>
      </c>
      <c r="G699" s="6">
        <v>-22.74</v>
      </c>
      <c r="H699" s="6">
        <v>-45.59</v>
      </c>
      <c r="I699" s="6">
        <v>1642</v>
      </c>
      <c r="J699" s="8">
        <v>3495.45982983364</v>
      </c>
      <c r="K699" t="s">
        <v>1166</v>
      </c>
      <c r="L699" t="s">
        <v>1062</v>
      </c>
      <c r="M699">
        <v>600</v>
      </c>
      <c r="N699">
        <v>600</v>
      </c>
      <c r="O699">
        <v>475.32</v>
      </c>
      <c r="P699">
        <v>9291.2800000000007</v>
      </c>
      <c r="Q699">
        <v>44998.77</v>
      </c>
      <c r="R699">
        <v>5265.2</v>
      </c>
      <c r="S699">
        <v>34606.78</v>
      </c>
      <c r="T699">
        <v>0</v>
      </c>
      <c r="U699">
        <v>4744.55</v>
      </c>
      <c r="V699">
        <v>0</v>
      </c>
      <c r="W699" s="181">
        <f t="shared" si="170"/>
        <v>14035.830000000002</v>
      </c>
      <c r="X699" s="181">
        <f t="shared" si="171"/>
        <v>23.393050000000002</v>
      </c>
      <c r="Y699" s="174">
        <v>99381.9</v>
      </c>
      <c r="Z699" s="181">
        <f t="shared" si="172"/>
        <v>165.63649999999998</v>
      </c>
      <c r="AA699" s="174">
        <v>0.47827622534888142</v>
      </c>
      <c r="AB699" s="174">
        <v>9.3490665805342843</v>
      </c>
      <c r="AC699" s="174">
        <v>45.278637256884799</v>
      </c>
      <c r="AD699" s="174">
        <v>5.297946607983949</v>
      </c>
      <c r="AE699" s="174">
        <v>34.8220148739358</v>
      </c>
      <c r="AF699">
        <v>0</v>
      </c>
      <c r="AG699" s="106">
        <v>4.7740584553122858</v>
      </c>
      <c r="AH699" s="106">
        <v>0</v>
      </c>
      <c r="AI699" s="106">
        <v>100</v>
      </c>
      <c r="AJ699">
        <v>83.77</v>
      </c>
      <c r="AK699">
        <v>24.19</v>
      </c>
      <c r="AL699">
        <v>57.68</v>
      </c>
      <c r="AM699">
        <v>165.64</v>
      </c>
      <c r="AN699" t="s">
        <v>1063</v>
      </c>
      <c r="AO699">
        <v>23.601600000000001</v>
      </c>
      <c r="AP699">
        <v>8.33</v>
      </c>
      <c r="AQ699">
        <v>12.806699999999999</v>
      </c>
      <c r="AR699" t="s">
        <v>1072</v>
      </c>
      <c r="AS699" t="s">
        <v>1073</v>
      </c>
      <c r="AT699" t="s">
        <v>1076</v>
      </c>
      <c r="AU699" t="s">
        <v>1077</v>
      </c>
      <c r="AV699" t="s">
        <v>1081</v>
      </c>
      <c r="AW699" t="s">
        <v>1083</v>
      </c>
      <c r="AX699" s="65">
        <f t="shared" si="185"/>
        <v>1391.07</v>
      </c>
      <c r="AY699" s="65">
        <v>2862.47</v>
      </c>
      <c r="AZ699" s="106">
        <v>554.80220434991861</v>
      </c>
      <c r="BA699" s="65">
        <f t="shared" si="173"/>
        <v>4808.3422043499186</v>
      </c>
      <c r="BB699" s="65">
        <f t="shared" si="174"/>
        <v>13481.027795650083</v>
      </c>
      <c r="BC699" s="65">
        <f t="shared" si="175"/>
        <v>475.32</v>
      </c>
      <c r="BD699" s="65">
        <f t="shared" si="176"/>
        <v>48872.899999999994</v>
      </c>
      <c r="BE699" s="65">
        <f t="shared" si="177"/>
        <v>31744.309999999998</v>
      </c>
      <c r="BF699" s="65">
        <f t="shared" si="178"/>
        <v>94573.557795650078</v>
      </c>
      <c r="BG699" s="66">
        <f t="shared" si="179"/>
        <v>686.90602919284549</v>
      </c>
      <c r="BH699" s="66">
        <f t="shared" si="180"/>
        <v>23.243151371810487</v>
      </c>
      <c r="BI699" s="66">
        <f t="shared" si="181"/>
        <v>0.79220000000000002</v>
      </c>
      <c r="BJ699" s="66">
        <f t="shared" si="182"/>
        <v>84.263620689655156</v>
      </c>
      <c r="BK699" s="66">
        <f t="shared" si="183"/>
        <v>54.731568965517241</v>
      </c>
      <c r="BL699" s="66">
        <f t="shared" si="184"/>
        <v>163.0578582683622</v>
      </c>
      <c r="BM699" s="207">
        <f t="shared" si="186"/>
        <v>39871.979999999996</v>
      </c>
    </row>
    <row r="700" spans="1:65" x14ac:dyDescent="0.35">
      <c r="A700" s="1">
        <v>897</v>
      </c>
      <c r="B700">
        <v>86</v>
      </c>
      <c r="C700" t="s">
        <v>37</v>
      </c>
      <c r="D700" t="s">
        <v>1913</v>
      </c>
      <c r="E700" s="6" t="s">
        <v>1104</v>
      </c>
      <c r="F700" s="7" t="s">
        <v>1106</v>
      </c>
      <c r="G700" s="6">
        <v>-23.85</v>
      </c>
      <c r="H700" s="6">
        <v>-46.64</v>
      </c>
      <c r="I700" s="6">
        <v>792</v>
      </c>
      <c r="J700" s="8">
        <v>14172.2970393051</v>
      </c>
      <c r="K700" t="s">
        <v>1166</v>
      </c>
      <c r="L700" t="s">
        <v>1062</v>
      </c>
      <c r="M700">
        <v>600</v>
      </c>
      <c r="N700">
        <v>600</v>
      </c>
      <c r="O700">
        <v>100.84</v>
      </c>
      <c r="P700">
        <v>13792.16</v>
      </c>
      <c r="Q700">
        <v>44998.77</v>
      </c>
      <c r="R700">
        <v>5266.4</v>
      </c>
      <c r="S700">
        <v>34606.78</v>
      </c>
      <c r="T700">
        <v>0</v>
      </c>
      <c r="U700">
        <v>4744.55</v>
      </c>
      <c r="V700">
        <v>0</v>
      </c>
      <c r="W700" s="181">
        <f t="shared" si="170"/>
        <v>18536.71</v>
      </c>
      <c r="X700" s="181">
        <f t="shared" si="171"/>
        <v>30.894516666666664</v>
      </c>
      <c r="Y700" s="174">
        <v>103509.5</v>
      </c>
      <c r="Z700" s="181">
        <f t="shared" si="172"/>
        <v>172.51583333333335</v>
      </c>
      <c r="AA700" s="174">
        <v>9.7421009665779476E-2</v>
      </c>
      <c r="AB700" s="174">
        <v>13.324535429115199</v>
      </c>
      <c r="AC700" s="174">
        <v>43.473082180862619</v>
      </c>
      <c r="AD700" s="174">
        <v>5.0878421787372163</v>
      </c>
      <c r="AE700" s="174">
        <v>33.433433646187069</v>
      </c>
      <c r="AF700">
        <v>0</v>
      </c>
      <c r="AG700" s="106">
        <v>4.583685555432111</v>
      </c>
      <c r="AH700" s="106">
        <v>0</v>
      </c>
      <c r="AI700" s="106">
        <v>100</v>
      </c>
      <c r="AJ700">
        <v>83.78</v>
      </c>
      <c r="AK700">
        <v>31.06</v>
      </c>
      <c r="AL700">
        <v>57.68</v>
      </c>
      <c r="AM700">
        <v>172.52</v>
      </c>
      <c r="AN700" t="s">
        <v>1064</v>
      </c>
      <c r="AO700">
        <v>23.601600000000001</v>
      </c>
      <c r="AP700">
        <v>8.33</v>
      </c>
      <c r="AQ700">
        <v>12.806699999999999</v>
      </c>
      <c r="AR700" t="s">
        <v>1072</v>
      </c>
      <c r="AS700" t="s">
        <v>1073</v>
      </c>
      <c r="AT700" t="s">
        <v>1076</v>
      </c>
      <c r="AU700" t="s">
        <v>1077</v>
      </c>
      <c r="AV700" t="s">
        <v>1081</v>
      </c>
      <c r="AW700" t="s">
        <v>1083</v>
      </c>
      <c r="AX700" s="65">
        <f t="shared" si="185"/>
        <v>1391.07</v>
      </c>
      <c r="AY700" s="65">
        <v>2862.47</v>
      </c>
      <c r="AZ700" s="106">
        <v>762.90272109257694</v>
      </c>
      <c r="BA700" s="65">
        <f t="shared" si="173"/>
        <v>5016.4427210925769</v>
      </c>
      <c r="BB700" s="65">
        <f t="shared" si="174"/>
        <v>17773.807278907421</v>
      </c>
      <c r="BC700" s="65">
        <f t="shared" si="175"/>
        <v>100.84</v>
      </c>
      <c r="BD700" s="65">
        <f t="shared" si="176"/>
        <v>48874.1</v>
      </c>
      <c r="BE700" s="65">
        <f t="shared" si="177"/>
        <v>31744.309999999998</v>
      </c>
      <c r="BF700" s="65">
        <f t="shared" si="178"/>
        <v>98493.057278907421</v>
      </c>
      <c r="BG700" s="66">
        <f t="shared" si="179"/>
        <v>716.63467444179673</v>
      </c>
      <c r="BH700" s="66">
        <f t="shared" si="180"/>
        <v>30.644495308461071</v>
      </c>
      <c r="BI700" s="66">
        <f t="shared" si="181"/>
        <v>0.16806666666666667</v>
      </c>
      <c r="BJ700" s="66">
        <f t="shared" si="182"/>
        <v>84.265689655172409</v>
      </c>
      <c r="BK700" s="66">
        <f t="shared" si="183"/>
        <v>54.731568965517241</v>
      </c>
      <c r="BL700" s="66">
        <f t="shared" si="184"/>
        <v>169.81561599811624</v>
      </c>
      <c r="BM700" s="207">
        <f t="shared" si="186"/>
        <v>39873.18</v>
      </c>
    </row>
    <row r="701" spans="1:65" x14ac:dyDescent="0.35">
      <c r="A701" s="1">
        <v>898</v>
      </c>
      <c r="B701">
        <v>86</v>
      </c>
      <c r="C701" t="s">
        <v>37</v>
      </c>
      <c r="D701" t="s">
        <v>1914</v>
      </c>
      <c r="E701" s="6" t="s">
        <v>1107</v>
      </c>
      <c r="F701" s="7" t="s">
        <v>1108</v>
      </c>
      <c r="G701" s="6">
        <v>-30.03</v>
      </c>
      <c r="H701" s="6">
        <v>-51.23</v>
      </c>
      <c r="I701" s="6">
        <v>47</v>
      </c>
      <c r="J701" s="8">
        <v>23954.0527728093</v>
      </c>
      <c r="K701" t="s">
        <v>1166</v>
      </c>
      <c r="L701" t="s">
        <v>1062</v>
      </c>
      <c r="M701">
        <v>600</v>
      </c>
      <c r="N701">
        <v>600</v>
      </c>
      <c r="O701">
        <v>178.12</v>
      </c>
      <c r="P701">
        <v>15244.31</v>
      </c>
      <c r="Q701">
        <v>44998.77</v>
      </c>
      <c r="R701">
        <v>5272.4</v>
      </c>
      <c r="S701">
        <v>34606.78</v>
      </c>
      <c r="T701">
        <v>0</v>
      </c>
      <c r="U701">
        <v>4744.55</v>
      </c>
      <c r="V701">
        <v>0</v>
      </c>
      <c r="W701" s="181">
        <f t="shared" si="170"/>
        <v>19988.86</v>
      </c>
      <c r="X701" s="181">
        <f t="shared" si="171"/>
        <v>33.314766666666671</v>
      </c>
      <c r="Y701" s="174">
        <v>105044.93</v>
      </c>
      <c r="Z701" s="181">
        <f t="shared" si="172"/>
        <v>175.07488333333333</v>
      </c>
      <c r="AA701" s="174">
        <v>0.16956553733721369</v>
      </c>
      <c r="AB701" s="174">
        <v>14.512180644986859</v>
      </c>
      <c r="AC701" s="174">
        <v>42.837640997999607</v>
      </c>
      <c r="AD701" s="174">
        <v>5.0191855999142474</v>
      </c>
      <c r="AE701" s="174">
        <v>32.944740883734227</v>
      </c>
      <c r="AF701">
        <v>0</v>
      </c>
      <c r="AG701" s="106">
        <v>4.5166863360278313</v>
      </c>
      <c r="AH701" s="106">
        <v>0</v>
      </c>
      <c r="AI701" s="106">
        <v>100</v>
      </c>
      <c r="AJ701">
        <v>83.79</v>
      </c>
      <c r="AK701">
        <v>33.61</v>
      </c>
      <c r="AL701">
        <v>57.68</v>
      </c>
      <c r="AM701">
        <v>175.07</v>
      </c>
      <c r="AN701" t="s">
        <v>1065</v>
      </c>
      <c r="AO701">
        <v>23.601600000000001</v>
      </c>
      <c r="AP701">
        <v>8.33</v>
      </c>
      <c r="AQ701">
        <v>12.806699999999999</v>
      </c>
      <c r="AR701" t="s">
        <v>1072</v>
      </c>
      <c r="AS701" t="s">
        <v>1073</v>
      </c>
      <c r="AT701" t="s">
        <v>1076</v>
      </c>
      <c r="AU701" t="s">
        <v>1077</v>
      </c>
      <c r="AV701" t="s">
        <v>1081</v>
      </c>
      <c r="AW701" t="s">
        <v>1083</v>
      </c>
      <c r="AX701" s="65">
        <f t="shared" si="185"/>
        <v>1391.07</v>
      </c>
      <c r="AY701" s="65">
        <v>2862.47</v>
      </c>
      <c r="AZ701" s="106">
        <v>824.86783951784355</v>
      </c>
      <c r="BA701" s="65">
        <f t="shared" si="173"/>
        <v>5078.407839517844</v>
      </c>
      <c r="BB701" s="65">
        <f t="shared" si="174"/>
        <v>19163.992160482157</v>
      </c>
      <c r="BC701" s="65">
        <f t="shared" si="175"/>
        <v>178.12</v>
      </c>
      <c r="BD701" s="65">
        <f t="shared" si="176"/>
        <v>48880.1</v>
      </c>
      <c r="BE701" s="65">
        <f t="shared" si="177"/>
        <v>31744.309999999998</v>
      </c>
      <c r="BF701" s="65">
        <f t="shared" si="178"/>
        <v>99966.522160482156</v>
      </c>
      <c r="BG701" s="66">
        <f t="shared" si="179"/>
        <v>725.48683421683484</v>
      </c>
      <c r="BH701" s="66">
        <f t="shared" si="180"/>
        <v>33.041365793934752</v>
      </c>
      <c r="BI701" s="66">
        <f t="shared" si="181"/>
        <v>0.29686666666666667</v>
      </c>
      <c r="BJ701" s="66">
        <f t="shared" si="182"/>
        <v>84.276034482758618</v>
      </c>
      <c r="BK701" s="66">
        <f t="shared" si="183"/>
        <v>54.731568965517241</v>
      </c>
      <c r="BL701" s="66">
        <f t="shared" si="184"/>
        <v>172.35607269048649</v>
      </c>
      <c r="BM701" s="207">
        <f t="shared" si="186"/>
        <v>39879.18</v>
      </c>
    </row>
    <row r="702" spans="1:65" x14ac:dyDescent="0.35">
      <c r="A702" s="1">
        <v>899</v>
      </c>
      <c r="B702">
        <v>86</v>
      </c>
      <c r="C702" t="s">
        <v>37</v>
      </c>
      <c r="D702" t="s">
        <v>1915</v>
      </c>
      <c r="E702" s="6" t="s">
        <v>1109</v>
      </c>
      <c r="F702" s="7" t="s">
        <v>1110</v>
      </c>
      <c r="G702" s="6">
        <v>-15.37</v>
      </c>
      <c r="H702" s="6">
        <v>-48.78</v>
      </c>
      <c r="I702" s="6">
        <v>770</v>
      </c>
      <c r="J702" s="8">
        <v>31081.371963744201</v>
      </c>
      <c r="K702" t="s">
        <v>1166</v>
      </c>
      <c r="L702" t="s">
        <v>1062</v>
      </c>
      <c r="M702">
        <v>600</v>
      </c>
      <c r="N702">
        <v>600</v>
      </c>
      <c r="O702">
        <v>2.3199999999999998</v>
      </c>
      <c r="P702">
        <v>21098.5</v>
      </c>
      <c r="Q702">
        <v>44998.77</v>
      </c>
      <c r="R702">
        <v>5266.4</v>
      </c>
      <c r="S702">
        <v>34606.78</v>
      </c>
      <c r="T702">
        <v>0</v>
      </c>
      <c r="U702">
        <v>4744.55</v>
      </c>
      <c r="V702">
        <v>0</v>
      </c>
      <c r="W702" s="181">
        <f t="shared" si="170"/>
        <v>25843.05</v>
      </c>
      <c r="X702" s="181">
        <f t="shared" si="171"/>
        <v>43.071750000000002</v>
      </c>
      <c r="Y702" s="174">
        <v>110717.32</v>
      </c>
      <c r="Z702" s="181">
        <f t="shared" si="172"/>
        <v>184.52886666666669</v>
      </c>
      <c r="AA702" s="174">
        <v>2.09542644276433E-3</v>
      </c>
      <c r="AB702" s="174">
        <v>19.056187414941039</v>
      </c>
      <c r="AC702" s="174">
        <v>40.642936443909583</v>
      </c>
      <c r="AD702" s="174">
        <v>4.7566180250750278</v>
      </c>
      <c r="AE702" s="174">
        <v>31.25688013402058</v>
      </c>
      <c r="AF702">
        <v>0</v>
      </c>
      <c r="AG702" s="106">
        <v>4.2852825556109924</v>
      </c>
      <c r="AH702" s="106">
        <v>0</v>
      </c>
      <c r="AI702" s="106">
        <v>100</v>
      </c>
      <c r="AJ702">
        <v>83.78</v>
      </c>
      <c r="AK702">
        <v>43.08</v>
      </c>
      <c r="AL702">
        <v>57.68</v>
      </c>
      <c r="AM702">
        <v>184.53</v>
      </c>
      <c r="AN702" t="s">
        <v>1066</v>
      </c>
      <c r="AO702">
        <v>23.601600000000001</v>
      </c>
      <c r="AP702">
        <v>8.33</v>
      </c>
      <c r="AQ702">
        <v>12.806699999999999</v>
      </c>
      <c r="AR702" t="s">
        <v>1072</v>
      </c>
      <c r="AS702" t="s">
        <v>1073</v>
      </c>
      <c r="AT702" t="s">
        <v>1076</v>
      </c>
      <c r="AU702" t="s">
        <v>1077</v>
      </c>
      <c r="AV702" t="s">
        <v>1081</v>
      </c>
      <c r="AW702" t="s">
        <v>1083</v>
      </c>
      <c r="AX702" s="65">
        <f t="shared" si="185"/>
        <v>1391.07</v>
      </c>
      <c r="AY702" s="65">
        <v>2862.47</v>
      </c>
      <c r="AZ702" s="106">
        <v>1078.8102438669021</v>
      </c>
      <c r="BA702" s="65">
        <f t="shared" si="173"/>
        <v>5332.350243866902</v>
      </c>
      <c r="BB702" s="65">
        <f t="shared" si="174"/>
        <v>24764.239756133098</v>
      </c>
      <c r="BC702" s="65">
        <f t="shared" si="175"/>
        <v>2.3199999999999998</v>
      </c>
      <c r="BD702" s="65">
        <f t="shared" si="176"/>
        <v>48874.1</v>
      </c>
      <c r="BE702" s="65">
        <f t="shared" si="177"/>
        <v>31744.309999999998</v>
      </c>
      <c r="BF702" s="65">
        <f t="shared" si="178"/>
        <v>105384.9697561331</v>
      </c>
      <c r="BG702" s="66">
        <f t="shared" si="179"/>
        <v>761.76432055241457</v>
      </c>
      <c r="BH702" s="66">
        <f t="shared" si="180"/>
        <v>42.696965096781206</v>
      </c>
      <c r="BI702" s="66">
        <f t="shared" si="181"/>
        <v>3.8666666666666663E-3</v>
      </c>
      <c r="BJ702" s="66">
        <f t="shared" si="182"/>
        <v>84.265689655172409</v>
      </c>
      <c r="BK702" s="66">
        <f t="shared" si="183"/>
        <v>54.731568965517241</v>
      </c>
      <c r="BL702" s="66">
        <f t="shared" si="184"/>
        <v>181.69822371747085</v>
      </c>
      <c r="BM702" s="207">
        <f t="shared" si="186"/>
        <v>39873.18</v>
      </c>
    </row>
    <row r="703" spans="1:65" x14ac:dyDescent="0.35">
      <c r="A703" s="1">
        <v>900</v>
      </c>
      <c r="B703">
        <v>86</v>
      </c>
      <c r="C703" t="s">
        <v>37</v>
      </c>
      <c r="D703" t="s">
        <v>1916</v>
      </c>
      <c r="E703" s="6" t="s">
        <v>1111</v>
      </c>
      <c r="F703" s="7" t="s">
        <v>1112</v>
      </c>
      <c r="G703" s="6">
        <v>-22.86</v>
      </c>
      <c r="H703" s="6">
        <v>-43.41</v>
      </c>
      <c r="I703" s="6">
        <v>45</v>
      </c>
      <c r="J703" s="8">
        <v>45016.2336447989</v>
      </c>
      <c r="K703" t="s">
        <v>1166</v>
      </c>
      <c r="L703" t="s">
        <v>1062</v>
      </c>
      <c r="M703">
        <v>600</v>
      </c>
      <c r="N703">
        <v>600</v>
      </c>
      <c r="O703">
        <v>0</v>
      </c>
      <c r="P703">
        <v>20705.57</v>
      </c>
      <c r="Q703">
        <v>44998.77</v>
      </c>
      <c r="R703">
        <v>5262.4</v>
      </c>
      <c r="S703">
        <v>34606.78</v>
      </c>
      <c r="T703">
        <v>0</v>
      </c>
      <c r="U703">
        <v>4744.55</v>
      </c>
      <c r="V703">
        <v>0</v>
      </c>
      <c r="W703" s="181">
        <f t="shared" si="170"/>
        <v>25450.12</v>
      </c>
      <c r="X703" s="181">
        <f t="shared" si="171"/>
        <v>42.416866666666664</v>
      </c>
      <c r="Y703" s="174">
        <v>110318.07</v>
      </c>
      <c r="Z703" s="181">
        <f t="shared" si="172"/>
        <v>183.86345</v>
      </c>
      <c r="AA703" s="174">
        <v>0</v>
      </c>
      <c r="AB703" s="174">
        <v>18.76897411276321</v>
      </c>
      <c r="AC703" s="174">
        <v>40.790026511522541</v>
      </c>
      <c r="AD703" s="174">
        <v>4.7702067304114362</v>
      </c>
      <c r="AE703" s="174">
        <v>31.370001306222999</v>
      </c>
      <c r="AF703">
        <v>0</v>
      </c>
      <c r="AG703" s="106">
        <v>4.300791339079808</v>
      </c>
      <c r="AH703" s="106">
        <v>0</v>
      </c>
      <c r="AI703" s="106">
        <v>100</v>
      </c>
      <c r="AJ703">
        <v>83.77</v>
      </c>
      <c r="AK703">
        <v>42.42</v>
      </c>
      <c r="AL703">
        <v>57.68</v>
      </c>
      <c r="AM703">
        <v>183.86</v>
      </c>
      <c r="AN703" t="s">
        <v>1067</v>
      </c>
      <c r="AO703">
        <v>23.601600000000001</v>
      </c>
      <c r="AP703">
        <v>8.33</v>
      </c>
      <c r="AQ703">
        <v>12.806699999999999</v>
      </c>
      <c r="AR703" t="s">
        <v>1072</v>
      </c>
      <c r="AS703" t="s">
        <v>1073</v>
      </c>
      <c r="AT703" t="s">
        <v>1076</v>
      </c>
      <c r="AU703" t="s">
        <v>1077</v>
      </c>
      <c r="AV703" t="s">
        <v>1081</v>
      </c>
      <c r="AW703" t="s">
        <v>1083</v>
      </c>
      <c r="AX703" s="65">
        <f t="shared" si="185"/>
        <v>1391.07</v>
      </c>
      <c r="AY703" s="65">
        <v>2862.47</v>
      </c>
      <c r="AZ703" s="106">
        <v>1058.838056472038</v>
      </c>
      <c r="BA703" s="65">
        <f t="shared" si="173"/>
        <v>5312.3780564720382</v>
      </c>
      <c r="BB703" s="65">
        <f t="shared" si="174"/>
        <v>24391.28194352796</v>
      </c>
      <c r="BC703" s="65">
        <f t="shared" si="175"/>
        <v>0</v>
      </c>
      <c r="BD703" s="65">
        <f t="shared" si="176"/>
        <v>48870.1</v>
      </c>
      <c r="BE703" s="65">
        <f t="shared" si="177"/>
        <v>31744.309999999998</v>
      </c>
      <c r="BF703" s="65">
        <f t="shared" si="178"/>
        <v>105005.69194352797</v>
      </c>
      <c r="BG703" s="66">
        <f t="shared" si="179"/>
        <v>758.91115092457687</v>
      </c>
      <c r="BH703" s="66">
        <f t="shared" si="180"/>
        <v>42.053934385393035</v>
      </c>
      <c r="BI703" s="66">
        <f t="shared" si="181"/>
        <v>0</v>
      </c>
      <c r="BJ703" s="66">
        <f t="shared" si="182"/>
        <v>84.258793103448269</v>
      </c>
      <c r="BK703" s="66">
        <f t="shared" si="183"/>
        <v>54.731568965517241</v>
      </c>
      <c r="BL703" s="66">
        <f t="shared" si="184"/>
        <v>181.04429645435857</v>
      </c>
      <c r="BM703" s="207">
        <f t="shared" si="186"/>
        <v>39869.18</v>
      </c>
    </row>
    <row r="704" spans="1:65" x14ac:dyDescent="0.35">
      <c r="A704" s="1">
        <v>901</v>
      </c>
      <c r="B704">
        <v>86</v>
      </c>
      <c r="C704" t="s">
        <v>37</v>
      </c>
      <c r="D704" t="s">
        <v>1917</v>
      </c>
      <c r="E704" s="6" t="s">
        <v>1113</v>
      </c>
      <c r="F704" s="7" t="s">
        <v>1114</v>
      </c>
      <c r="G704" s="6">
        <v>-20.32</v>
      </c>
      <c r="H704" s="6">
        <v>-40.340000000000003</v>
      </c>
      <c r="I704" s="6">
        <v>9</v>
      </c>
      <c r="J704" s="8">
        <v>54061.366139626101</v>
      </c>
      <c r="K704" t="s">
        <v>1166</v>
      </c>
      <c r="L704" t="s">
        <v>1062</v>
      </c>
      <c r="M704">
        <v>600</v>
      </c>
      <c r="N704">
        <v>600</v>
      </c>
      <c r="O704">
        <v>0</v>
      </c>
      <c r="P704">
        <v>22468.63</v>
      </c>
      <c r="Q704">
        <v>44998.77</v>
      </c>
      <c r="R704">
        <v>5264.2</v>
      </c>
      <c r="S704">
        <v>34606.78</v>
      </c>
      <c r="T704">
        <v>0</v>
      </c>
      <c r="U704">
        <v>4744.55</v>
      </c>
      <c r="V704">
        <v>0</v>
      </c>
      <c r="W704" s="181">
        <f t="shared" si="170"/>
        <v>27213.18</v>
      </c>
      <c r="X704" s="181">
        <f t="shared" si="171"/>
        <v>45.3553</v>
      </c>
      <c r="Y704" s="174">
        <v>112082.93</v>
      </c>
      <c r="Z704" s="181">
        <f t="shared" si="172"/>
        <v>186.80488333333332</v>
      </c>
      <c r="AA704" s="174">
        <v>0</v>
      </c>
      <c r="AB704" s="174">
        <v>20.046433475641649</v>
      </c>
      <c r="AC704" s="174">
        <v>40.147745959175047</v>
      </c>
      <c r="AD704" s="174">
        <v>4.6967009160092443</v>
      </c>
      <c r="AE704" s="174">
        <v>30.876048654331221</v>
      </c>
      <c r="AF704">
        <v>0</v>
      </c>
      <c r="AG704" s="106">
        <v>4.2330709948428371</v>
      </c>
      <c r="AH704" s="106">
        <v>0</v>
      </c>
      <c r="AI704" s="106">
        <v>100</v>
      </c>
      <c r="AJ704">
        <v>83.77</v>
      </c>
      <c r="AK704">
        <v>45.36</v>
      </c>
      <c r="AL704">
        <v>57.68</v>
      </c>
      <c r="AM704">
        <v>186.8</v>
      </c>
      <c r="AN704" t="s">
        <v>1068</v>
      </c>
      <c r="AO704">
        <v>23.601600000000001</v>
      </c>
      <c r="AP704">
        <v>8.33</v>
      </c>
      <c r="AQ704">
        <v>12.806699999999999</v>
      </c>
      <c r="AR704" t="s">
        <v>1072</v>
      </c>
      <c r="AS704" t="s">
        <v>1073</v>
      </c>
      <c r="AT704" t="s">
        <v>1076</v>
      </c>
      <c r="AU704" t="s">
        <v>1077</v>
      </c>
      <c r="AV704" t="s">
        <v>1081</v>
      </c>
      <c r="AW704" t="s">
        <v>1083</v>
      </c>
      <c r="AX704" s="65">
        <f t="shared" si="185"/>
        <v>1391.07</v>
      </c>
      <c r="AY704" s="65">
        <v>2862.47</v>
      </c>
      <c r="AZ704" s="106">
        <v>1122.9740844444436</v>
      </c>
      <c r="BA704" s="65">
        <f t="shared" si="173"/>
        <v>5376.5140844444431</v>
      </c>
      <c r="BB704" s="65">
        <f t="shared" si="174"/>
        <v>26090.205915555558</v>
      </c>
      <c r="BC704" s="65">
        <f t="shared" si="175"/>
        <v>0</v>
      </c>
      <c r="BD704" s="65">
        <f t="shared" si="176"/>
        <v>48871.899999999994</v>
      </c>
      <c r="BE704" s="65">
        <f t="shared" si="177"/>
        <v>31744.309999999998</v>
      </c>
      <c r="BF704" s="65">
        <f t="shared" si="178"/>
        <v>106706.41591555555</v>
      </c>
      <c r="BG704" s="66">
        <f t="shared" si="179"/>
        <v>768.07344063492042</v>
      </c>
      <c r="BH704" s="66">
        <f t="shared" si="180"/>
        <v>44.983113647509583</v>
      </c>
      <c r="BI704" s="66">
        <f t="shared" si="181"/>
        <v>0</v>
      </c>
      <c r="BJ704" s="66">
        <f t="shared" si="182"/>
        <v>84.261896551724135</v>
      </c>
      <c r="BK704" s="66">
        <f t="shared" si="183"/>
        <v>54.731568965517241</v>
      </c>
      <c r="BL704" s="66">
        <f t="shared" si="184"/>
        <v>183.97657916475094</v>
      </c>
      <c r="BM704" s="207">
        <f t="shared" si="186"/>
        <v>39870.979999999996</v>
      </c>
    </row>
    <row r="705" spans="1:65" x14ac:dyDescent="0.35">
      <c r="A705" s="1">
        <v>902</v>
      </c>
      <c r="B705">
        <v>86</v>
      </c>
      <c r="C705" t="s">
        <v>37</v>
      </c>
      <c r="D705" t="s">
        <v>1918</v>
      </c>
      <c r="E705" s="6" t="s">
        <v>1115</v>
      </c>
      <c r="F705" s="7" t="s">
        <v>1116</v>
      </c>
      <c r="G705" s="6">
        <v>-8.0500000000000007</v>
      </c>
      <c r="H705" s="6">
        <v>-34.880000000000003</v>
      </c>
      <c r="I705" s="6">
        <v>10</v>
      </c>
      <c r="J705" s="8">
        <v>63550.072249703</v>
      </c>
      <c r="K705" t="s">
        <v>1166</v>
      </c>
      <c r="L705" t="s">
        <v>1062</v>
      </c>
      <c r="M705">
        <v>600</v>
      </c>
      <c r="N705">
        <v>600</v>
      </c>
      <c r="O705">
        <v>0</v>
      </c>
      <c r="P705">
        <v>24605.94</v>
      </c>
      <c r="Q705">
        <v>44998.77</v>
      </c>
      <c r="R705">
        <v>5250.2</v>
      </c>
      <c r="S705">
        <v>34606.78</v>
      </c>
      <c r="T705">
        <v>0</v>
      </c>
      <c r="U705">
        <v>4744.55</v>
      </c>
      <c r="V705">
        <v>0</v>
      </c>
      <c r="W705" s="181">
        <f t="shared" si="170"/>
        <v>29350.489999999998</v>
      </c>
      <c r="X705" s="181">
        <f t="shared" si="171"/>
        <v>48.91748333333333</v>
      </c>
      <c r="Y705" s="174">
        <v>114206.24</v>
      </c>
      <c r="Z705" s="181">
        <f t="shared" si="172"/>
        <v>190.34373333333335</v>
      </c>
      <c r="AA705" s="174">
        <v>0</v>
      </c>
      <c r="AB705" s="174">
        <v>21.545180018184642</v>
      </c>
      <c r="AC705" s="174">
        <v>39.401323430313433</v>
      </c>
      <c r="AD705" s="174">
        <v>4.5971218385265109</v>
      </c>
      <c r="AE705" s="174">
        <v>30.302004513938989</v>
      </c>
      <c r="AF705">
        <v>0</v>
      </c>
      <c r="AG705" s="106">
        <v>4.1543701990364097</v>
      </c>
      <c r="AH705" s="106">
        <v>0</v>
      </c>
      <c r="AI705" s="106">
        <v>100</v>
      </c>
      <c r="AJ705">
        <v>83.75</v>
      </c>
      <c r="AK705">
        <v>48.92</v>
      </c>
      <c r="AL705">
        <v>57.68</v>
      </c>
      <c r="AM705">
        <v>190.34</v>
      </c>
      <c r="AN705" t="s">
        <v>1069</v>
      </c>
      <c r="AO705">
        <v>23.601600000000001</v>
      </c>
      <c r="AP705">
        <v>8.33</v>
      </c>
      <c r="AQ705">
        <v>12.806699999999999</v>
      </c>
      <c r="AR705" t="s">
        <v>1072</v>
      </c>
      <c r="AS705" t="s">
        <v>1073</v>
      </c>
      <c r="AT705" t="s">
        <v>1076</v>
      </c>
      <c r="AU705" t="s">
        <v>1077</v>
      </c>
      <c r="AV705" t="s">
        <v>1081</v>
      </c>
      <c r="AW705" t="s">
        <v>1083</v>
      </c>
      <c r="AX705" s="65">
        <f t="shared" si="185"/>
        <v>1391.07</v>
      </c>
      <c r="AY705" s="65">
        <v>2862.47</v>
      </c>
      <c r="AZ705" s="106">
        <v>1260.7937987017381</v>
      </c>
      <c r="BA705" s="65">
        <f t="shared" si="173"/>
        <v>5514.3337987017385</v>
      </c>
      <c r="BB705" s="65">
        <f t="shared" si="174"/>
        <v>28089.696201298259</v>
      </c>
      <c r="BC705" s="65">
        <f t="shared" si="175"/>
        <v>0</v>
      </c>
      <c r="BD705" s="65">
        <f t="shared" si="176"/>
        <v>48857.899999999994</v>
      </c>
      <c r="BE705" s="65">
        <f t="shared" si="177"/>
        <v>31744.309999999998</v>
      </c>
      <c r="BF705" s="65">
        <f t="shared" si="178"/>
        <v>108691.90620129826</v>
      </c>
      <c r="BG705" s="66">
        <f t="shared" si="179"/>
        <v>787.76197124310545</v>
      </c>
      <c r="BH705" s="66">
        <f t="shared" si="180"/>
        <v>48.430510691893552</v>
      </c>
      <c r="BI705" s="66">
        <f t="shared" si="181"/>
        <v>0</v>
      </c>
      <c r="BJ705" s="66">
        <f t="shared" si="182"/>
        <v>84.237758620689647</v>
      </c>
      <c r="BK705" s="66">
        <f t="shared" si="183"/>
        <v>54.731568965517241</v>
      </c>
      <c r="BL705" s="66">
        <f t="shared" si="184"/>
        <v>187.39983827810045</v>
      </c>
      <c r="BM705" s="207">
        <f t="shared" si="186"/>
        <v>39856.979999999996</v>
      </c>
    </row>
    <row r="706" spans="1:65" x14ac:dyDescent="0.35">
      <c r="A706" s="1">
        <v>903</v>
      </c>
      <c r="B706">
        <v>86</v>
      </c>
      <c r="C706" t="s">
        <v>37</v>
      </c>
      <c r="D706" t="s">
        <v>1919</v>
      </c>
      <c r="E706" s="6" t="s">
        <v>1117</v>
      </c>
      <c r="F706" s="7" t="s">
        <v>1118</v>
      </c>
      <c r="G706" s="6">
        <v>-3.8</v>
      </c>
      <c r="H706" s="6">
        <v>-38.53</v>
      </c>
      <c r="I706" s="6">
        <v>41</v>
      </c>
      <c r="J706" s="8">
        <v>71394.000753582499</v>
      </c>
      <c r="K706" t="s">
        <v>1166</v>
      </c>
      <c r="L706" t="s">
        <v>1062</v>
      </c>
      <c r="M706">
        <v>600</v>
      </c>
      <c r="N706">
        <v>600</v>
      </c>
      <c r="O706">
        <v>0</v>
      </c>
      <c r="P706">
        <v>25019.14</v>
      </c>
      <c r="Q706">
        <v>44998.77</v>
      </c>
      <c r="R706">
        <v>5255.2</v>
      </c>
      <c r="S706">
        <v>34606.78</v>
      </c>
      <c r="T706">
        <v>0</v>
      </c>
      <c r="U706">
        <v>4744.55</v>
      </c>
      <c r="V706">
        <v>0</v>
      </c>
      <c r="W706" s="181">
        <f t="shared" si="170"/>
        <v>29763.69</v>
      </c>
      <c r="X706" s="181">
        <f t="shared" si="171"/>
        <v>49.60615</v>
      </c>
      <c r="Y706" s="174">
        <v>114624.44</v>
      </c>
      <c r="Z706" s="181">
        <f t="shared" si="172"/>
        <v>191.04073333333335</v>
      </c>
      <c r="AA706" s="174">
        <v>0</v>
      </c>
      <c r="AB706" s="174">
        <v>21.82705538190633</v>
      </c>
      <c r="AC706" s="174">
        <v>39.257570200561062</v>
      </c>
      <c r="AD706" s="174">
        <v>4.5847116025168786</v>
      </c>
      <c r="AE706" s="174">
        <v>30.19144957218548</v>
      </c>
      <c r="AF706">
        <v>0</v>
      </c>
      <c r="AG706" s="106">
        <v>4.1392132428302384</v>
      </c>
      <c r="AH706" s="106">
        <v>0</v>
      </c>
      <c r="AI706" s="106">
        <v>100</v>
      </c>
      <c r="AJ706">
        <v>83.76</v>
      </c>
      <c r="AK706">
        <v>49.61</v>
      </c>
      <c r="AL706">
        <v>57.68</v>
      </c>
      <c r="AM706">
        <v>191.04</v>
      </c>
      <c r="AN706" t="s">
        <v>1070</v>
      </c>
      <c r="AO706">
        <v>23.601600000000001</v>
      </c>
      <c r="AP706">
        <v>8.33</v>
      </c>
      <c r="AQ706">
        <v>12.806699999999999</v>
      </c>
      <c r="AR706" t="s">
        <v>1072</v>
      </c>
      <c r="AS706" t="s">
        <v>1073</v>
      </c>
      <c r="AT706" t="s">
        <v>1076</v>
      </c>
      <c r="AU706" t="s">
        <v>1077</v>
      </c>
      <c r="AV706" t="s">
        <v>1081</v>
      </c>
      <c r="AW706" t="s">
        <v>1083</v>
      </c>
      <c r="AX706" s="65">
        <f t="shared" si="185"/>
        <v>1391.07</v>
      </c>
      <c r="AY706" s="65">
        <v>2862.47</v>
      </c>
      <c r="AZ706" s="106">
        <v>1266.6444268230298</v>
      </c>
      <c r="BA706" s="65">
        <f t="shared" si="173"/>
        <v>5520.1844268230288</v>
      </c>
      <c r="BB706" s="65">
        <f t="shared" si="174"/>
        <v>28497.045573176969</v>
      </c>
      <c r="BC706" s="65">
        <f t="shared" si="175"/>
        <v>0</v>
      </c>
      <c r="BD706" s="65">
        <f t="shared" si="176"/>
        <v>48862.899999999994</v>
      </c>
      <c r="BE706" s="65">
        <f t="shared" si="177"/>
        <v>31744.309999999998</v>
      </c>
      <c r="BF706" s="65">
        <f t="shared" si="178"/>
        <v>109104.25557317697</v>
      </c>
      <c r="BG706" s="66">
        <f t="shared" si="179"/>
        <v>788.59777526043274</v>
      </c>
      <c r="BH706" s="66">
        <f t="shared" si="180"/>
        <v>49.132837195132709</v>
      </c>
      <c r="BI706" s="66">
        <f t="shared" si="181"/>
        <v>0</v>
      </c>
      <c r="BJ706" s="66">
        <f t="shared" si="182"/>
        <v>84.246379310344821</v>
      </c>
      <c r="BK706" s="66">
        <f t="shared" si="183"/>
        <v>54.731568965517241</v>
      </c>
      <c r="BL706" s="66">
        <f t="shared" si="184"/>
        <v>188.11078547099478</v>
      </c>
      <c r="BM706" s="207">
        <f t="shared" si="186"/>
        <v>39861.979999999996</v>
      </c>
    </row>
    <row r="707" spans="1:65" x14ac:dyDescent="0.35">
      <c r="A707" s="1">
        <v>904</v>
      </c>
      <c r="B707">
        <v>87</v>
      </c>
      <c r="C707" t="s">
        <v>37</v>
      </c>
      <c r="D707" t="s">
        <v>1920</v>
      </c>
      <c r="E707" s="6" t="s">
        <v>1104</v>
      </c>
      <c r="F707" s="7" t="s">
        <v>1105</v>
      </c>
      <c r="G707" s="6">
        <v>-22.74</v>
      </c>
      <c r="H707" s="6">
        <v>-45.59</v>
      </c>
      <c r="I707" s="6">
        <v>1642</v>
      </c>
      <c r="J707" s="8">
        <v>3495.45982983364</v>
      </c>
      <c r="K707" t="s">
        <v>1166</v>
      </c>
      <c r="L707" t="s">
        <v>1062</v>
      </c>
      <c r="M707">
        <v>600</v>
      </c>
      <c r="N707">
        <v>600</v>
      </c>
      <c r="O707">
        <v>245.58</v>
      </c>
      <c r="P707">
        <v>11143.03</v>
      </c>
      <c r="Q707">
        <v>44998.77</v>
      </c>
      <c r="R707">
        <v>5265.2</v>
      </c>
      <c r="S707">
        <v>34606.78</v>
      </c>
      <c r="T707">
        <v>0</v>
      </c>
      <c r="U707">
        <v>4572.29</v>
      </c>
      <c r="V707">
        <v>0</v>
      </c>
      <c r="W707" s="181">
        <f t="shared" si="170"/>
        <v>15715.32</v>
      </c>
      <c r="X707" s="181">
        <f t="shared" si="171"/>
        <v>26.1922</v>
      </c>
      <c r="Y707" s="174">
        <v>100831.66</v>
      </c>
      <c r="Z707" s="181">
        <f t="shared" si="172"/>
        <v>168.05276666666668</v>
      </c>
      <c r="AA707" s="174">
        <v>0.2435544550193858</v>
      </c>
      <c r="AB707" s="174">
        <v>11.05112223680538</v>
      </c>
      <c r="AC707" s="174">
        <v>44.627619936039927</v>
      </c>
      <c r="AD707" s="174">
        <v>5.2217726059453939</v>
      </c>
      <c r="AE707" s="174">
        <v>34.321343117826288</v>
      </c>
      <c r="AF707">
        <v>0</v>
      </c>
      <c r="AG707" s="106">
        <v>4.5345777308436652</v>
      </c>
      <c r="AH707" s="106">
        <v>0</v>
      </c>
      <c r="AI707" s="106">
        <v>100</v>
      </c>
      <c r="AJ707">
        <v>83.77</v>
      </c>
      <c r="AK707">
        <v>26.6</v>
      </c>
      <c r="AL707">
        <v>57.68</v>
      </c>
      <c r="AM707">
        <v>168.05</v>
      </c>
      <c r="AN707" t="s">
        <v>1063</v>
      </c>
      <c r="AO707">
        <v>23.601600000000001</v>
      </c>
      <c r="AP707">
        <v>8.33</v>
      </c>
      <c r="AQ707">
        <v>12.806699999999999</v>
      </c>
      <c r="AR707" t="s">
        <v>1072</v>
      </c>
      <c r="AS707" t="s">
        <v>1073</v>
      </c>
      <c r="AT707" t="s">
        <v>1076</v>
      </c>
      <c r="AU707" t="s">
        <v>1077</v>
      </c>
      <c r="AV707" t="s">
        <v>1081</v>
      </c>
      <c r="AW707" t="s">
        <v>1084</v>
      </c>
      <c r="AX707" s="65">
        <f t="shared" si="185"/>
        <v>1391.07</v>
      </c>
      <c r="AY707" s="65">
        <v>2862.47</v>
      </c>
      <c r="AZ707" s="106">
        <v>565.28606927143255</v>
      </c>
      <c r="BA707" s="65">
        <f t="shared" si="173"/>
        <v>4818.8260692714321</v>
      </c>
      <c r="BB707" s="65">
        <f t="shared" si="174"/>
        <v>15150.033930728567</v>
      </c>
      <c r="BC707" s="65">
        <f t="shared" si="175"/>
        <v>245.58</v>
      </c>
      <c r="BD707" s="65">
        <f t="shared" si="176"/>
        <v>48872.899999999994</v>
      </c>
      <c r="BE707" s="65">
        <f t="shared" si="177"/>
        <v>31744.309999999998</v>
      </c>
      <c r="BF707" s="65">
        <f t="shared" si="178"/>
        <v>96012.833930728579</v>
      </c>
      <c r="BG707" s="66">
        <f t="shared" si="179"/>
        <v>688.40372418163315</v>
      </c>
      <c r="BH707" s="66">
        <f t="shared" si="180"/>
        <v>26.120748156428562</v>
      </c>
      <c r="BI707" s="66">
        <f t="shared" si="181"/>
        <v>0.4093</v>
      </c>
      <c r="BJ707" s="66">
        <f t="shared" si="182"/>
        <v>84.263620689655156</v>
      </c>
      <c r="BK707" s="66">
        <f t="shared" si="183"/>
        <v>54.731568965517241</v>
      </c>
      <c r="BL707" s="66">
        <f t="shared" si="184"/>
        <v>165.53936884608376</v>
      </c>
      <c r="BM707" s="207">
        <f t="shared" si="186"/>
        <v>39871.979999999996</v>
      </c>
    </row>
    <row r="708" spans="1:65" x14ac:dyDescent="0.35">
      <c r="A708" s="1">
        <v>905</v>
      </c>
      <c r="B708">
        <v>87</v>
      </c>
      <c r="C708" t="s">
        <v>37</v>
      </c>
      <c r="D708" t="s">
        <v>1921</v>
      </c>
      <c r="E708" s="6" t="s">
        <v>1104</v>
      </c>
      <c r="F708" s="7" t="s">
        <v>1106</v>
      </c>
      <c r="G708" s="6">
        <v>-23.85</v>
      </c>
      <c r="H708" s="6">
        <v>-46.64</v>
      </c>
      <c r="I708" s="6">
        <v>792</v>
      </c>
      <c r="J708" s="8">
        <v>14172.2970393051</v>
      </c>
      <c r="K708" t="s">
        <v>1166</v>
      </c>
      <c r="L708" t="s">
        <v>1062</v>
      </c>
      <c r="M708">
        <v>600</v>
      </c>
      <c r="N708">
        <v>600</v>
      </c>
      <c r="O708">
        <v>44.07</v>
      </c>
      <c r="P708">
        <v>15195.33</v>
      </c>
      <c r="Q708">
        <v>44998.77</v>
      </c>
      <c r="R708">
        <v>5266.4</v>
      </c>
      <c r="S708">
        <v>34606.78</v>
      </c>
      <c r="T708">
        <v>0</v>
      </c>
      <c r="U708">
        <v>4572.29</v>
      </c>
      <c r="V708">
        <v>0</v>
      </c>
      <c r="W708" s="181">
        <f t="shared" si="170"/>
        <v>19767.62</v>
      </c>
      <c r="X708" s="181">
        <f t="shared" si="171"/>
        <v>32.946033333333332</v>
      </c>
      <c r="Y708" s="174">
        <v>104683.63</v>
      </c>
      <c r="Z708" s="181">
        <f t="shared" si="172"/>
        <v>174.47271666666668</v>
      </c>
      <c r="AA708" s="174">
        <v>4.2098272671667963E-2</v>
      </c>
      <c r="AB708" s="174">
        <v>14.51547868563595</v>
      </c>
      <c r="AC708" s="174">
        <v>42.985488753112591</v>
      </c>
      <c r="AD708" s="174">
        <v>5.0307770183361047</v>
      </c>
      <c r="AE708" s="174">
        <v>33.058444763522239</v>
      </c>
      <c r="AF708">
        <v>0</v>
      </c>
      <c r="AG708" s="106">
        <v>4.3677220593133814</v>
      </c>
      <c r="AH708" s="106">
        <v>0</v>
      </c>
      <c r="AI708" s="106">
        <v>100</v>
      </c>
      <c r="AJ708">
        <v>83.78</v>
      </c>
      <c r="AK708">
        <v>33.020000000000003</v>
      </c>
      <c r="AL708">
        <v>57.68</v>
      </c>
      <c r="AM708">
        <v>174.47</v>
      </c>
      <c r="AN708" t="s">
        <v>1064</v>
      </c>
      <c r="AO708">
        <v>23.601600000000001</v>
      </c>
      <c r="AP708">
        <v>8.33</v>
      </c>
      <c r="AQ708">
        <v>12.806699999999999</v>
      </c>
      <c r="AR708" t="s">
        <v>1072</v>
      </c>
      <c r="AS708" t="s">
        <v>1073</v>
      </c>
      <c r="AT708" t="s">
        <v>1076</v>
      </c>
      <c r="AU708" t="s">
        <v>1077</v>
      </c>
      <c r="AV708" t="s">
        <v>1081</v>
      </c>
      <c r="AW708" t="s">
        <v>1084</v>
      </c>
      <c r="AX708" s="65">
        <f t="shared" si="185"/>
        <v>1391.07</v>
      </c>
      <c r="AY708" s="65">
        <v>2862.47</v>
      </c>
      <c r="AZ708" s="106">
        <v>767.96554524899921</v>
      </c>
      <c r="BA708" s="65">
        <f t="shared" si="173"/>
        <v>5021.5055452489996</v>
      </c>
      <c r="BB708" s="65">
        <f t="shared" si="174"/>
        <v>18999.654454750998</v>
      </c>
      <c r="BC708" s="65">
        <f t="shared" si="175"/>
        <v>44.07</v>
      </c>
      <c r="BD708" s="65">
        <f t="shared" si="176"/>
        <v>48874.1</v>
      </c>
      <c r="BE708" s="65">
        <f t="shared" si="177"/>
        <v>31744.309999999998</v>
      </c>
      <c r="BF708" s="65">
        <f t="shared" si="178"/>
        <v>99662.124454751</v>
      </c>
      <c r="BG708" s="66">
        <f t="shared" si="179"/>
        <v>717.35793503557136</v>
      </c>
      <c r="BH708" s="66">
        <f t="shared" si="180"/>
        <v>32.758024921984479</v>
      </c>
      <c r="BI708" s="66">
        <f t="shared" si="181"/>
        <v>7.3450000000000001E-2</v>
      </c>
      <c r="BJ708" s="66">
        <f t="shared" si="182"/>
        <v>84.265689655172409</v>
      </c>
      <c r="BK708" s="66">
        <f t="shared" si="183"/>
        <v>54.731568965517241</v>
      </c>
      <c r="BL708" s="66">
        <f t="shared" si="184"/>
        <v>171.83124905991551</v>
      </c>
      <c r="BM708" s="207">
        <f t="shared" si="186"/>
        <v>39873.18</v>
      </c>
    </row>
    <row r="709" spans="1:65" x14ac:dyDescent="0.35">
      <c r="A709" s="1">
        <v>906</v>
      </c>
      <c r="B709">
        <v>87</v>
      </c>
      <c r="C709" t="s">
        <v>37</v>
      </c>
      <c r="D709" t="s">
        <v>1922</v>
      </c>
      <c r="E709" s="6" t="s">
        <v>1107</v>
      </c>
      <c r="F709" s="7" t="s">
        <v>1108</v>
      </c>
      <c r="G709" s="6">
        <v>-30.03</v>
      </c>
      <c r="H709" s="6">
        <v>-51.23</v>
      </c>
      <c r="I709" s="6">
        <v>47</v>
      </c>
      <c r="J709" s="8">
        <v>23954.0527728093</v>
      </c>
      <c r="K709" t="s">
        <v>1166</v>
      </c>
      <c r="L709" t="s">
        <v>1062</v>
      </c>
      <c r="M709">
        <v>600</v>
      </c>
      <c r="N709">
        <v>600</v>
      </c>
      <c r="O709">
        <v>74.319999999999993</v>
      </c>
      <c r="P709">
        <v>16034.61</v>
      </c>
      <c r="Q709">
        <v>44998.77</v>
      </c>
      <c r="R709">
        <v>5272.4</v>
      </c>
      <c r="S709">
        <v>34606.78</v>
      </c>
      <c r="T709">
        <v>0</v>
      </c>
      <c r="U709">
        <v>4572.29</v>
      </c>
      <c r="V709">
        <v>0</v>
      </c>
      <c r="W709" s="181">
        <f t="shared" si="170"/>
        <v>20606.900000000001</v>
      </c>
      <c r="X709" s="181">
        <f t="shared" si="171"/>
        <v>34.344833333333334</v>
      </c>
      <c r="Y709" s="174">
        <v>105559.17</v>
      </c>
      <c r="Z709" s="181">
        <f t="shared" si="172"/>
        <v>175.93195</v>
      </c>
      <c r="AA709" s="174">
        <v>7.0406010202619065E-2</v>
      </c>
      <c r="AB709" s="174">
        <v>15.19016301473382</v>
      </c>
      <c r="AC709" s="174">
        <v>42.628953979081111</v>
      </c>
      <c r="AD709" s="174">
        <v>4.9947342329425286</v>
      </c>
      <c r="AE709" s="174">
        <v>32.784247924647381</v>
      </c>
      <c r="AF709">
        <v>0</v>
      </c>
      <c r="AG709" s="106">
        <v>4.3314948383925334</v>
      </c>
      <c r="AH709" s="106">
        <v>0</v>
      </c>
      <c r="AI709" s="106">
        <v>100</v>
      </c>
      <c r="AJ709">
        <v>83.79</v>
      </c>
      <c r="AK709">
        <v>34.47</v>
      </c>
      <c r="AL709">
        <v>57.68</v>
      </c>
      <c r="AM709">
        <v>175.93</v>
      </c>
      <c r="AN709" t="s">
        <v>1065</v>
      </c>
      <c r="AO709">
        <v>23.601600000000001</v>
      </c>
      <c r="AP709">
        <v>8.33</v>
      </c>
      <c r="AQ709">
        <v>12.806699999999999</v>
      </c>
      <c r="AR709" t="s">
        <v>1072</v>
      </c>
      <c r="AS709" t="s">
        <v>1073</v>
      </c>
      <c r="AT709" t="s">
        <v>1076</v>
      </c>
      <c r="AU709" t="s">
        <v>1077</v>
      </c>
      <c r="AV709" t="s">
        <v>1081</v>
      </c>
      <c r="AW709" t="s">
        <v>1084</v>
      </c>
      <c r="AX709" s="65">
        <f t="shared" si="185"/>
        <v>1391.07</v>
      </c>
      <c r="AY709" s="65">
        <v>2862.47</v>
      </c>
      <c r="AZ709" s="106">
        <v>830.93585864768249</v>
      </c>
      <c r="BA709" s="65">
        <f t="shared" si="173"/>
        <v>5084.4758586476819</v>
      </c>
      <c r="BB709" s="65">
        <f t="shared" si="174"/>
        <v>19775.96414135232</v>
      </c>
      <c r="BC709" s="65">
        <f t="shared" si="175"/>
        <v>74.319999999999993</v>
      </c>
      <c r="BD709" s="65">
        <f t="shared" si="176"/>
        <v>48880.1</v>
      </c>
      <c r="BE709" s="65">
        <f t="shared" si="177"/>
        <v>31744.309999999998</v>
      </c>
      <c r="BF709" s="65">
        <f t="shared" si="178"/>
        <v>100474.69414135232</v>
      </c>
      <c r="BG709" s="66">
        <f t="shared" si="179"/>
        <v>726.35369409252598</v>
      </c>
      <c r="BH709" s="66">
        <f t="shared" si="180"/>
        <v>34.096489898883313</v>
      </c>
      <c r="BI709" s="66">
        <f t="shared" si="181"/>
        <v>0.12386666666666665</v>
      </c>
      <c r="BJ709" s="66">
        <f t="shared" si="182"/>
        <v>84.276034482758618</v>
      </c>
      <c r="BK709" s="66">
        <f t="shared" si="183"/>
        <v>54.731568965517241</v>
      </c>
      <c r="BL709" s="66">
        <f t="shared" si="184"/>
        <v>173.23223127819364</v>
      </c>
      <c r="BM709" s="207">
        <f t="shared" si="186"/>
        <v>39879.18</v>
      </c>
    </row>
    <row r="710" spans="1:65" x14ac:dyDescent="0.35">
      <c r="A710" s="1">
        <v>907</v>
      </c>
      <c r="B710">
        <v>87</v>
      </c>
      <c r="C710" t="s">
        <v>37</v>
      </c>
      <c r="D710" t="s">
        <v>1923</v>
      </c>
      <c r="E710" s="6" t="s">
        <v>1109</v>
      </c>
      <c r="F710" s="7" t="s">
        <v>1110</v>
      </c>
      <c r="G710" s="6">
        <v>-15.37</v>
      </c>
      <c r="H710" s="6">
        <v>-48.78</v>
      </c>
      <c r="I710" s="6">
        <v>770</v>
      </c>
      <c r="J710" s="8">
        <v>31081.371963744201</v>
      </c>
      <c r="K710" t="s">
        <v>1166</v>
      </c>
      <c r="L710" t="s">
        <v>1062</v>
      </c>
      <c r="M710">
        <v>600</v>
      </c>
      <c r="N710">
        <v>600</v>
      </c>
      <c r="O710">
        <v>0.18</v>
      </c>
      <c r="P710">
        <v>20879.189999999999</v>
      </c>
      <c r="Q710">
        <v>44998.77</v>
      </c>
      <c r="R710">
        <v>5266.4</v>
      </c>
      <c r="S710">
        <v>34606.78</v>
      </c>
      <c r="T710">
        <v>0</v>
      </c>
      <c r="U710">
        <v>4572.29</v>
      </c>
      <c r="V710">
        <v>0</v>
      </c>
      <c r="W710" s="181">
        <f t="shared" si="170"/>
        <v>25451.48</v>
      </c>
      <c r="X710" s="181">
        <f t="shared" si="171"/>
        <v>42.419133333333335</v>
      </c>
      <c r="Y710" s="174">
        <v>110323.6</v>
      </c>
      <c r="Z710" s="181">
        <f t="shared" si="172"/>
        <v>183.87266666666667</v>
      </c>
      <c r="AA710" s="174">
        <v>1.6315638720998949E-4</v>
      </c>
      <c r="AB710" s="174">
        <v>18.92540671261634</v>
      </c>
      <c r="AC710" s="174">
        <v>40.787981900518098</v>
      </c>
      <c r="AD710" s="174">
        <v>4.7735933200149372</v>
      </c>
      <c r="AE710" s="174">
        <v>31.368428876505121</v>
      </c>
      <c r="AF710">
        <v>0</v>
      </c>
      <c r="AG710" s="106">
        <v>4.1444350982020168</v>
      </c>
      <c r="AH710" s="106">
        <v>0</v>
      </c>
      <c r="AI710" s="106">
        <v>100</v>
      </c>
      <c r="AJ710">
        <v>83.78</v>
      </c>
      <c r="AK710">
        <v>42.42</v>
      </c>
      <c r="AL710">
        <v>57.68</v>
      </c>
      <c r="AM710">
        <v>183.87</v>
      </c>
      <c r="AN710" t="s">
        <v>1066</v>
      </c>
      <c r="AO710">
        <v>23.601600000000001</v>
      </c>
      <c r="AP710">
        <v>8.33</v>
      </c>
      <c r="AQ710">
        <v>12.806699999999999</v>
      </c>
      <c r="AR710" t="s">
        <v>1072</v>
      </c>
      <c r="AS710" t="s">
        <v>1073</v>
      </c>
      <c r="AT710" t="s">
        <v>1076</v>
      </c>
      <c r="AU710" t="s">
        <v>1077</v>
      </c>
      <c r="AV710" t="s">
        <v>1081</v>
      </c>
      <c r="AW710" t="s">
        <v>1084</v>
      </c>
      <c r="AX710" s="65">
        <f t="shared" si="185"/>
        <v>1391.07</v>
      </c>
      <c r="AY710" s="65">
        <v>2862.47</v>
      </c>
      <c r="AZ710" s="106">
        <v>1079.1064933608297</v>
      </c>
      <c r="BA710" s="65">
        <f t="shared" si="173"/>
        <v>5332.6464933608295</v>
      </c>
      <c r="BB710" s="65">
        <f t="shared" si="174"/>
        <v>24372.373506639171</v>
      </c>
      <c r="BC710" s="65">
        <f t="shared" si="175"/>
        <v>0.18</v>
      </c>
      <c r="BD710" s="65">
        <f t="shared" si="176"/>
        <v>48874.1</v>
      </c>
      <c r="BE710" s="65">
        <f t="shared" si="177"/>
        <v>31744.309999999998</v>
      </c>
      <c r="BF710" s="65">
        <f t="shared" si="178"/>
        <v>104990.95350663917</v>
      </c>
      <c r="BG710" s="66">
        <f t="shared" si="179"/>
        <v>761.80664190868993</v>
      </c>
      <c r="BH710" s="66">
        <f t="shared" si="180"/>
        <v>42.021333632136503</v>
      </c>
      <c r="BI710" s="66">
        <f t="shared" si="181"/>
        <v>2.9999999999999997E-4</v>
      </c>
      <c r="BJ710" s="66">
        <f t="shared" si="182"/>
        <v>84.265689655172409</v>
      </c>
      <c r="BK710" s="66">
        <f t="shared" si="183"/>
        <v>54.731568965517241</v>
      </c>
      <c r="BL710" s="66">
        <f t="shared" si="184"/>
        <v>181.01888535627444</v>
      </c>
      <c r="BM710" s="207">
        <f t="shared" si="186"/>
        <v>39873.18</v>
      </c>
    </row>
    <row r="711" spans="1:65" x14ac:dyDescent="0.35">
      <c r="A711" s="1">
        <v>908</v>
      </c>
      <c r="B711">
        <v>87</v>
      </c>
      <c r="C711" t="s">
        <v>37</v>
      </c>
      <c r="D711" t="s">
        <v>1924</v>
      </c>
      <c r="E711" s="6" t="s">
        <v>1111</v>
      </c>
      <c r="F711" s="7" t="s">
        <v>1112</v>
      </c>
      <c r="G711" s="6">
        <v>-22.86</v>
      </c>
      <c r="H711" s="6">
        <v>-43.41</v>
      </c>
      <c r="I711" s="6">
        <v>45</v>
      </c>
      <c r="J711" s="8">
        <v>45016.2336447989</v>
      </c>
      <c r="K711" t="s">
        <v>1166</v>
      </c>
      <c r="L711" t="s">
        <v>1062</v>
      </c>
      <c r="M711">
        <v>600</v>
      </c>
      <c r="N711">
        <v>600</v>
      </c>
      <c r="O711">
        <v>0</v>
      </c>
      <c r="P711">
        <v>20356.97</v>
      </c>
      <c r="Q711">
        <v>44998.77</v>
      </c>
      <c r="R711">
        <v>5262.4</v>
      </c>
      <c r="S711">
        <v>34606.78</v>
      </c>
      <c r="T711">
        <v>0</v>
      </c>
      <c r="U711">
        <v>4572.29</v>
      </c>
      <c r="V711">
        <v>0</v>
      </c>
      <c r="W711" s="181">
        <f t="shared" si="170"/>
        <v>24929.260000000002</v>
      </c>
      <c r="X711" s="181">
        <f t="shared" si="171"/>
        <v>41.548766666666673</v>
      </c>
      <c r="Y711" s="174">
        <v>109797.21</v>
      </c>
      <c r="Z711" s="181">
        <f t="shared" si="172"/>
        <v>182.99535</v>
      </c>
      <c r="AA711" s="174">
        <v>0</v>
      </c>
      <c r="AB711" s="174">
        <v>18.540516648829239</v>
      </c>
      <c r="AC711" s="174">
        <v>40.983527723518662</v>
      </c>
      <c r="AD711" s="174">
        <v>4.7928358106731483</v>
      </c>
      <c r="AE711" s="174">
        <v>31.518815459882809</v>
      </c>
      <c r="AF711">
        <v>0</v>
      </c>
      <c r="AG711" s="106">
        <v>4.1643043570961407</v>
      </c>
      <c r="AH711" s="106">
        <v>0</v>
      </c>
      <c r="AI711" s="106">
        <v>100</v>
      </c>
      <c r="AJ711">
        <v>83.77</v>
      </c>
      <c r="AK711">
        <v>41.55</v>
      </c>
      <c r="AL711">
        <v>57.68</v>
      </c>
      <c r="AM711">
        <v>183</v>
      </c>
      <c r="AN711" t="s">
        <v>1067</v>
      </c>
      <c r="AO711">
        <v>23.601600000000001</v>
      </c>
      <c r="AP711">
        <v>8.33</v>
      </c>
      <c r="AQ711">
        <v>12.806699999999999</v>
      </c>
      <c r="AR711" t="s">
        <v>1072</v>
      </c>
      <c r="AS711" t="s">
        <v>1073</v>
      </c>
      <c r="AT711" t="s">
        <v>1076</v>
      </c>
      <c r="AU711" t="s">
        <v>1077</v>
      </c>
      <c r="AV711" t="s">
        <v>1081</v>
      </c>
      <c r="AW711" t="s">
        <v>1084</v>
      </c>
      <c r="AX711" s="65">
        <f t="shared" si="185"/>
        <v>1391.07</v>
      </c>
      <c r="AY711" s="65">
        <v>2862.47</v>
      </c>
      <c r="AZ711" s="106">
        <v>1058.5753170914131</v>
      </c>
      <c r="BA711" s="65">
        <f t="shared" si="173"/>
        <v>5312.1153170914131</v>
      </c>
      <c r="BB711" s="65">
        <f t="shared" si="174"/>
        <v>23870.684682908588</v>
      </c>
      <c r="BC711" s="65">
        <f t="shared" si="175"/>
        <v>0</v>
      </c>
      <c r="BD711" s="65">
        <f t="shared" si="176"/>
        <v>48870.1</v>
      </c>
      <c r="BE711" s="65">
        <f t="shared" si="177"/>
        <v>31744.309999999998</v>
      </c>
      <c r="BF711" s="65">
        <f t="shared" si="178"/>
        <v>104485.09468290859</v>
      </c>
      <c r="BG711" s="66">
        <f t="shared" si="179"/>
        <v>758.87361672734471</v>
      </c>
      <c r="BH711" s="66">
        <f t="shared" si="180"/>
        <v>41.156352901566528</v>
      </c>
      <c r="BI711" s="66">
        <f t="shared" si="181"/>
        <v>0</v>
      </c>
      <c r="BJ711" s="66">
        <f t="shared" si="182"/>
        <v>84.258793103448269</v>
      </c>
      <c r="BK711" s="66">
        <f t="shared" si="183"/>
        <v>54.731568965517241</v>
      </c>
      <c r="BL711" s="66">
        <f t="shared" si="184"/>
        <v>180.14671497053206</v>
      </c>
      <c r="BM711" s="207">
        <f t="shared" si="186"/>
        <v>39869.18</v>
      </c>
    </row>
    <row r="712" spans="1:65" x14ac:dyDescent="0.35">
      <c r="A712" s="1">
        <v>909</v>
      </c>
      <c r="B712">
        <v>87</v>
      </c>
      <c r="C712" t="s">
        <v>37</v>
      </c>
      <c r="D712" t="s">
        <v>1925</v>
      </c>
      <c r="E712" s="6" t="s">
        <v>1113</v>
      </c>
      <c r="F712" s="7" t="s">
        <v>1114</v>
      </c>
      <c r="G712" s="6">
        <v>-20.32</v>
      </c>
      <c r="H712" s="6">
        <v>-40.340000000000003</v>
      </c>
      <c r="I712" s="6">
        <v>9</v>
      </c>
      <c r="J712" s="8">
        <v>54061.366139626101</v>
      </c>
      <c r="K712" t="s">
        <v>1166</v>
      </c>
      <c r="L712" t="s">
        <v>1062</v>
      </c>
      <c r="M712">
        <v>600</v>
      </c>
      <c r="N712">
        <v>600</v>
      </c>
      <c r="O712">
        <v>0</v>
      </c>
      <c r="P712">
        <v>21420.42</v>
      </c>
      <c r="Q712">
        <v>44998.77</v>
      </c>
      <c r="R712">
        <v>5264.2</v>
      </c>
      <c r="S712">
        <v>34606.78</v>
      </c>
      <c r="T712">
        <v>0</v>
      </c>
      <c r="U712">
        <v>4572.29</v>
      </c>
      <c r="V712">
        <v>0</v>
      </c>
      <c r="W712" s="181">
        <f t="shared" si="170"/>
        <v>25992.71</v>
      </c>
      <c r="X712" s="181">
        <f t="shared" si="171"/>
        <v>43.32118333333333</v>
      </c>
      <c r="Y712" s="174">
        <v>110862.45</v>
      </c>
      <c r="Z712" s="181">
        <f t="shared" si="172"/>
        <v>184.77074999999999</v>
      </c>
      <c r="AA712" s="174">
        <v>0</v>
      </c>
      <c r="AB712" s="174">
        <v>19.32161881683113</v>
      </c>
      <c r="AC712" s="174">
        <v>40.589730788017043</v>
      </c>
      <c r="AD712" s="174">
        <v>4.74840669676703</v>
      </c>
      <c r="AE712" s="174">
        <v>31.215961761624431</v>
      </c>
      <c r="AF712">
        <v>0</v>
      </c>
      <c r="AG712" s="106">
        <v>4.1242909569470996</v>
      </c>
      <c r="AH712" s="106">
        <v>0</v>
      </c>
      <c r="AI712" s="106">
        <v>100</v>
      </c>
      <c r="AJ712">
        <v>83.77</v>
      </c>
      <c r="AK712">
        <v>43.32</v>
      </c>
      <c r="AL712">
        <v>57.68</v>
      </c>
      <c r="AM712">
        <v>184.77</v>
      </c>
      <c r="AN712" t="s">
        <v>1068</v>
      </c>
      <c r="AO712">
        <v>23.601600000000001</v>
      </c>
      <c r="AP712">
        <v>8.33</v>
      </c>
      <c r="AQ712">
        <v>12.806699999999999</v>
      </c>
      <c r="AR712" t="s">
        <v>1072</v>
      </c>
      <c r="AS712" t="s">
        <v>1073</v>
      </c>
      <c r="AT712" t="s">
        <v>1076</v>
      </c>
      <c r="AU712" t="s">
        <v>1077</v>
      </c>
      <c r="AV712" t="s">
        <v>1081</v>
      </c>
      <c r="AW712" t="s">
        <v>1084</v>
      </c>
      <c r="AX712" s="65">
        <f t="shared" si="185"/>
        <v>1391.07</v>
      </c>
      <c r="AY712" s="65">
        <v>2862.47</v>
      </c>
      <c r="AZ712" s="106">
        <v>1122.3091721698436</v>
      </c>
      <c r="BA712" s="65">
        <f t="shared" si="173"/>
        <v>5375.8491721698429</v>
      </c>
      <c r="BB712" s="65">
        <f t="shared" si="174"/>
        <v>24870.400827830155</v>
      </c>
      <c r="BC712" s="65">
        <f t="shared" si="175"/>
        <v>0</v>
      </c>
      <c r="BD712" s="65">
        <f t="shared" si="176"/>
        <v>48871.899999999994</v>
      </c>
      <c r="BE712" s="65">
        <f t="shared" si="177"/>
        <v>31744.309999999998</v>
      </c>
      <c r="BF712" s="65">
        <f t="shared" si="178"/>
        <v>105486.60082783016</v>
      </c>
      <c r="BG712" s="66">
        <f t="shared" si="179"/>
        <v>767.97845316712039</v>
      </c>
      <c r="BH712" s="66">
        <f t="shared" si="180"/>
        <v>42.880001427293372</v>
      </c>
      <c r="BI712" s="66">
        <f t="shared" si="181"/>
        <v>0</v>
      </c>
      <c r="BJ712" s="66">
        <f t="shared" si="182"/>
        <v>84.261896551724135</v>
      </c>
      <c r="BK712" s="66">
        <f t="shared" si="183"/>
        <v>54.731568965517241</v>
      </c>
      <c r="BL712" s="66">
        <f t="shared" si="184"/>
        <v>181.87344970315544</v>
      </c>
      <c r="BM712" s="207">
        <f t="shared" si="186"/>
        <v>39870.979999999996</v>
      </c>
    </row>
    <row r="713" spans="1:65" x14ac:dyDescent="0.35">
      <c r="A713" s="1">
        <v>910</v>
      </c>
      <c r="B713">
        <v>87</v>
      </c>
      <c r="C713" t="s">
        <v>37</v>
      </c>
      <c r="D713" t="s">
        <v>1926</v>
      </c>
      <c r="E713" s="6" t="s">
        <v>1115</v>
      </c>
      <c r="F713" s="7" t="s">
        <v>1116</v>
      </c>
      <c r="G713" s="6">
        <v>-8.0500000000000007</v>
      </c>
      <c r="H713" s="6">
        <v>-34.880000000000003</v>
      </c>
      <c r="I713" s="6">
        <v>10</v>
      </c>
      <c r="J713" s="8">
        <v>63550.072249703</v>
      </c>
      <c r="K713" t="s">
        <v>1166</v>
      </c>
      <c r="L713" t="s">
        <v>1062</v>
      </c>
      <c r="M713">
        <v>600</v>
      </c>
      <c r="N713">
        <v>600</v>
      </c>
      <c r="O713">
        <v>0</v>
      </c>
      <c r="P713">
        <v>23076.34</v>
      </c>
      <c r="Q713">
        <v>44998.77</v>
      </c>
      <c r="R713">
        <v>5250.2</v>
      </c>
      <c r="S713">
        <v>34606.78</v>
      </c>
      <c r="T713">
        <v>0</v>
      </c>
      <c r="U713">
        <v>4572.29</v>
      </c>
      <c r="V713">
        <v>0</v>
      </c>
      <c r="W713" s="181">
        <f t="shared" si="170"/>
        <v>27648.63</v>
      </c>
      <c r="X713" s="181">
        <f t="shared" si="171"/>
        <v>46.081050000000005</v>
      </c>
      <c r="Y713" s="174">
        <v>112504.38</v>
      </c>
      <c r="Z713" s="181">
        <f t="shared" si="172"/>
        <v>187.50730000000001</v>
      </c>
      <c r="AA713" s="174">
        <v>0</v>
      </c>
      <c r="AB713" s="174">
        <v>20.5115036410138</v>
      </c>
      <c r="AC713" s="174">
        <v>39.997349436528602</v>
      </c>
      <c r="AD713" s="174">
        <v>4.6666627557078222</v>
      </c>
      <c r="AE713" s="174">
        <v>30.760384617914429</v>
      </c>
      <c r="AF713">
        <v>0</v>
      </c>
      <c r="AG713" s="106">
        <v>4.0640995488353422</v>
      </c>
      <c r="AH713" s="106">
        <v>0</v>
      </c>
      <c r="AI713" s="106">
        <v>100</v>
      </c>
      <c r="AJ713">
        <v>83.75</v>
      </c>
      <c r="AK713">
        <v>46.08</v>
      </c>
      <c r="AL713">
        <v>57.68</v>
      </c>
      <c r="AM713">
        <v>187.51</v>
      </c>
      <c r="AN713" t="s">
        <v>1069</v>
      </c>
      <c r="AO713">
        <v>23.601600000000001</v>
      </c>
      <c r="AP713">
        <v>8.33</v>
      </c>
      <c r="AQ713">
        <v>12.806699999999999</v>
      </c>
      <c r="AR713" t="s">
        <v>1072</v>
      </c>
      <c r="AS713" t="s">
        <v>1073</v>
      </c>
      <c r="AT713" t="s">
        <v>1076</v>
      </c>
      <c r="AU713" t="s">
        <v>1077</v>
      </c>
      <c r="AV713" t="s">
        <v>1081</v>
      </c>
      <c r="AW713" t="s">
        <v>1084</v>
      </c>
      <c r="AX713" s="65">
        <f t="shared" si="185"/>
        <v>1391.07</v>
      </c>
      <c r="AY713" s="65">
        <v>2862.47</v>
      </c>
      <c r="AZ713" s="106">
        <v>1260.3610485957797</v>
      </c>
      <c r="BA713" s="65">
        <f t="shared" si="173"/>
        <v>5513.9010485957788</v>
      </c>
      <c r="BB713" s="65">
        <f t="shared" si="174"/>
        <v>26388.268951404221</v>
      </c>
      <c r="BC713" s="65">
        <f t="shared" si="175"/>
        <v>0</v>
      </c>
      <c r="BD713" s="65">
        <f t="shared" si="176"/>
        <v>48857.899999999994</v>
      </c>
      <c r="BE713" s="65">
        <f t="shared" si="177"/>
        <v>31744.309999999998</v>
      </c>
      <c r="BF713" s="65">
        <f t="shared" si="178"/>
        <v>106990.47895140422</v>
      </c>
      <c r="BG713" s="66">
        <f t="shared" si="179"/>
        <v>787.70014979939697</v>
      </c>
      <c r="BH713" s="66">
        <f t="shared" si="180"/>
        <v>45.497015433455552</v>
      </c>
      <c r="BI713" s="66">
        <f t="shared" si="181"/>
        <v>0</v>
      </c>
      <c r="BJ713" s="66">
        <f t="shared" si="182"/>
        <v>84.237758620689647</v>
      </c>
      <c r="BK713" s="66">
        <f t="shared" si="183"/>
        <v>54.731568965517241</v>
      </c>
      <c r="BL713" s="66">
        <f t="shared" si="184"/>
        <v>184.46634301966245</v>
      </c>
      <c r="BM713" s="207">
        <f t="shared" si="186"/>
        <v>39856.979999999996</v>
      </c>
    </row>
    <row r="714" spans="1:65" x14ac:dyDescent="0.35">
      <c r="A714" s="1">
        <v>911</v>
      </c>
      <c r="B714">
        <v>87</v>
      </c>
      <c r="C714" t="s">
        <v>37</v>
      </c>
      <c r="D714" t="s">
        <v>1927</v>
      </c>
      <c r="E714" s="6" t="s">
        <v>1117</v>
      </c>
      <c r="F714" s="7" t="s">
        <v>1118</v>
      </c>
      <c r="G714" s="6">
        <v>-3.8</v>
      </c>
      <c r="H714" s="6">
        <v>-38.53</v>
      </c>
      <c r="I714" s="6">
        <v>41</v>
      </c>
      <c r="J714" s="8">
        <v>71394.000753582499</v>
      </c>
      <c r="K714" t="s">
        <v>1166</v>
      </c>
      <c r="L714" t="s">
        <v>1062</v>
      </c>
      <c r="M714">
        <v>600</v>
      </c>
      <c r="N714">
        <v>600</v>
      </c>
      <c r="O714">
        <v>0</v>
      </c>
      <c r="P714">
        <v>23254.48</v>
      </c>
      <c r="Q714">
        <v>44998.77</v>
      </c>
      <c r="R714">
        <v>5255.2</v>
      </c>
      <c r="S714">
        <v>34606.78</v>
      </c>
      <c r="T714">
        <v>0</v>
      </c>
      <c r="U714">
        <v>4572.29</v>
      </c>
      <c r="V714">
        <v>0</v>
      </c>
      <c r="W714" s="181">
        <f t="shared" si="170"/>
        <v>27826.77</v>
      </c>
      <c r="X714" s="181">
        <f t="shared" si="171"/>
        <v>46.377949999999998</v>
      </c>
      <c r="Y714" s="174">
        <v>112687.52</v>
      </c>
      <c r="Z714" s="181">
        <f t="shared" si="172"/>
        <v>187.81253333333333</v>
      </c>
      <c r="AA714" s="174">
        <v>0</v>
      </c>
      <c r="AB714" s="174">
        <v>20.636251467775669</v>
      </c>
      <c r="AC714" s="174">
        <v>39.932345658152727</v>
      </c>
      <c r="AD714" s="174">
        <v>4.6635155339295773</v>
      </c>
      <c r="AE714" s="174">
        <v>30.710392774639111</v>
      </c>
      <c r="AF714">
        <v>0</v>
      </c>
      <c r="AG714" s="106">
        <v>4.0574945655029051</v>
      </c>
      <c r="AH714" s="106">
        <v>0</v>
      </c>
      <c r="AI714" s="106">
        <v>100</v>
      </c>
      <c r="AJ714">
        <v>83.76</v>
      </c>
      <c r="AK714">
        <v>46.38</v>
      </c>
      <c r="AL714">
        <v>57.68</v>
      </c>
      <c r="AM714">
        <v>187.81</v>
      </c>
      <c r="AN714" t="s">
        <v>1070</v>
      </c>
      <c r="AO714">
        <v>23.601600000000001</v>
      </c>
      <c r="AP714">
        <v>8.33</v>
      </c>
      <c r="AQ714">
        <v>12.806699999999999</v>
      </c>
      <c r="AR714" t="s">
        <v>1072</v>
      </c>
      <c r="AS714" t="s">
        <v>1073</v>
      </c>
      <c r="AT714" t="s">
        <v>1076</v>
      </c>
      <c r="AU714" t="s">
        <v>1077</v>
      </c>
      <c r="AV714" t="s">
        <v>1081</v>
      </c>
      <c r="AW714" t="s">
        <v>1084</v>
      </c>
      <c r="AX714" s="65">
        <f t="shared" si="185"/>
        <v>1391.07</v>
      </c>
      <c r="AY714" s="65">
        <v>2862.47</v>
      </c>
      <c r="AZ714" s="106">
        <v>1265.6259438693633</v>
      </c>
      <c r="BA714" s="65">
        <f t="shared" si="173"/>
        <v>5519.1659438693623</v>
      </c>
      <c r="BB714" s="65">
        <f t="shared" si="174"/>
        <v>26561.144056130637</v>
      </c>
      <c r="BC714" s="65">
        <f t="shared" si="175"/>
        <v>0</v>
      </c>
      <c r="BD714" s="65">
        <f t="shared" si="176"/>
        <v>48862.899999999994</v>
      </c>
      <c r="BE714" s="65">
        <f t="shared" si="177"/>
        <v>31744.309999999998</v>
      </c>
      <c r="BF714" s="65">
        <f t="shared" si="178"/>
        <v>107168.35405613064</v>
      </c>
      <c r="BG714" s="66">
        <f t="shared" si="179"/>
        <v>788.45227769562314</v>
      </c>
      <c r="BH714" s="66">
        <f t="shared" si="180"/>
        <v>45.795075958845928</v>
      </c>
      <c r="BI714" s="66">
        <f t="shared" si="181"/>
        <v>0</v>
      </c>
      <c r="BJ714" s="66">
        <f t="shared" si="182"/>
        <v>84.246379310344821</v>
      </c>
      <c r="BK714" s="66">
        <f t="shared" si="183"/>
        <v>54.731568965517241</v>
      </c>
      <c r="BL714" s="66">
        <f t="shared" si="184"/>
        <v>184.773024234708</v>
      </c>
      <c r="BM714" s="207">
        <f t="shared" si="186"/>
        <v>39861.979999999996</v>
      </c>
    </row>
    <row r="715" spans="1:65" x14ac:dyDescent="0.35">
      <c r="A715" s="1">
        <v>912</v>
      </c>
      <c r="B715">
        <v>88</v>
      </c>
      <c r="C715" t="s">
        <v>37</v>
      </c>
      <c r="D715" t="s">
        <v>1928</v>
      </c>
      <c r="E715" s="6" t="s">
        <v>1104</v>
      </c>
      <c r="F715" s="7" t="s">
        <v>1105</v>
      </c>
      <c r="G715" s="6">
        <v>-22.74</v>
      </c>
      <c r="H715" s="6">
        <v>-45.59</v>
      </c>
      <c r="I715" s="6">
        <v>1642</v>
      </c>
      <c r="J715" s="8">
        <v>3495.45982983364</v>
      </c>
      <c r="K715" t="s">
        <v>1166</v>
      </c>
      <c r="L715" t="s">
        <v>1062</v>
      </c>
      <c r="M715">
        <v>600</v>
      </c>
      <c r="N715">
        <v>600</v>
      </c>
      <c r="O715">
        <v>465.35</v>
      </c>
      <c r="P715">
        <v>9568.59</v>
      </c>
      <c r="Q715">
        <v>44998.77</v>
      </c>
      <c r="R715">
        <v>5265.2</v>
      </c>
      <c r="S715">
        <v>34606.78</v>
      </c>
      <c r="T715">
        <v>0</v>
      </c>
      <c r="U715">
        <v>4744.55</v>
      </c>
      <c r="V715">
        <v>0</v>
      </c>
      <c r="W715" s="181">
        <f t="shared" ref="W715:W778" si="187">U715+P715</f>
        <v>14313.14</v>
      </c>
      <c r="X715" s="181">
        <f t="shared" ref="X715:X778" si="188">W715/600</f>
        <v>23.855233333333331</v>
      </c>
      <c r="Y715" s="174">
        <v>99649.24</v>
      </c>
      <c r="Z715" s="181">
        <f t="shared" ref="Z715:Z778" si="189">Y715/600</f>
        <v>166.08206666666666</v>
      </c>
      <c r="AA715" s="174">
        <v>0.46698800713382249</v>
      </c>
      <c r="AB715" s="174">
        <v>9.6022709254982761</v>
      </c>
      <c r="AC715" s="174">
        <v>45.157163265871361</v>
      </c>
      <c r="AD715" s="174">
        <v>5.2837332226517733</v>
      </c>
      <c r="AE715" s="174">
        <v>34.728594016371822</v>
      </c>
      <c r="AF715">
        <v>0</v>
      </c>
      <c r="AG715" s="106">
        <v>4.76125056247293</v>
      </c>
      <c r="AH715" s="106">
        <v>0</v>
      </c>
      <c r="AI715" s="106">
        <v>100</v>
      </c>
      <c r="AJ715">
        <v>83.77</v>
      </c>
      <c r="AK715">
        <v>24.63</v>
      </c>
      <c r="AL715">
        <v>57.68</v>
      </c>
      <c r="AM715">
        <v>166.08</v>
      </c>
      <c r="AN715" t="s">
        <v>1063</v>
      </c>
      <c r="AO715">
        <v>23.601600000000001</v>
      </c>
      <c r="AP715">
        <v>8.33</v>
      </c>
      <c r="AQ715">
        <v>12.806699999999999</v>
      </c>
      <c r="AR715" t="s">
        <v>1072</v>
      </c>
      <c r="AS715" t="s">
        <v>1073</v>
      </c>
      <c r="AT715" t="s">
        <v>1076</v>
      </c>
      <c r="AU715" t="s">
        <v>1078</v>
      </c>
      <c r="AV715" t="s">
        <v>1079</v>
      </c>
      <c r="AW715" t="s">
        <v>1083</v>
      </c>
      <c r="AX715" s="65">
        <f t="shared" si="185"/>
        <v>1391.07</v>
      </c>
      <c r="AY715" s="65">
        <v>2862.47</v>
      </c>
      <c r="AZ715" s="106">
        <v>571.09443652950199</v>
      </c>
      <c r="BA715" s="65">
        <f t="shared" ref="BA715:BA778" si="190">(AX715+AZ715+AY715)</f>
        <v>4824.6344365295017</v>
      </c>
      <c r="BB715" s="65">
        <f t="shared" ref="BB715:BB778" si="191">U715+P715-AZ715</f>
        <v>13742.045563470498</v>
      </c>
      <c r="BC715" s="65">
        <f t="shared" ref="BC715:BC778" si="192">O715</f>
        <v>465.35</v>
      </c>
      <c r="BD715" s="65">
        <f t="shared" ref="BD715:BD778" si="193">(Q715+R715-AX715)</f>
        <v>48872.899999999994</v>
      </c>
      <c r="BE715" s="65">
        <f t="shared" ref="BE715:BE778" si="194">(S715-2862.47)</f>
        <v>31744.309999999998</v>
      </c>
      <c r="BF715" s="65">
        <f t="shared" ref="BF715:BF778" si="195">Y715-BA715</f>
        <v>94824.605563470497</v>
      </c>
      <c r="BG715" s="66">
        <f t="shared" ref="BG715:BG778" si="196">BA715/7</f>
        <v>689.23349093278591</v>
      </c>
      <c r="BH715" s="66">
        <f t="shared" ref="BH715:BH778" si="197">BB715/580</f>
        <v>23.693182005983616</v>
      </c>
      <c r="BI715" s="66">
        <f t="shared" ref="BI715:BI778" si="198">BC715/600</f>
        <v>0.7755833333333334</v>
      </c>
      <c r="BJ715" s="66">
        <f t="shared" ref="BJ715:BJ778" si="199">BD715/580</f>
        <v>84.263620689655156</v>
      </c>
      <c r="BK715" s="66">
        <f t="shared" ref="BK715:BK778" si="200">BE715/580</f>
        <v>54.731568965517241</v>
      </c>
      <c r="BL715" s="66">
        <f t="shared" ref="BL715:BL778" si="201">BF715/580</f>
        <v>163.49069924736293</v>
      </c>
      <c r="BM715" s="207">
        <f t="shared" si="186"/>
        <v>39871.979999999996</v>
      </c>
    </row>
    <row r="716" spans="1:65" x14ac:dyDescent="0.35">
      <c r="A716" s="1">
        <v>913</v>
      </c>
      <c r="B716">
        <v>88</v>
      </c>
      <c r="C716" t="s">
        <v>37</v>
      </c>
      <c r="D716" t="s">
        <v>1929</v>
      </c>
      <c r="E716" s="6" t="s">
        <v>1104</v>
      </c>
      <c r="F716" s="7" t="s">
        <v>1106</v>
      </c>
      <c r="G716" s="6">
        <v>-23.85</v>
      </c>
      <c r="H716" s="6">
        <v>-46.64</v>
      </c>
      <c r="I716" s="6">
        <v>792</v>
      </c>
      <c r="J716" s="8">
        <v>14172.2970393051</v>
      </c>
      <c r="K716" t="s">
        <v>1166</v>
      </c>
      <c r="L716" t="s">
        <v>1062</v>
      </c>
      <c r="M716">
        <v>600</v>
      </c>
      <c r="N716">
        <v>600</v>
      </c>
      <c r="O716">
        <v>97.86</v>
      </c>
      <c r="P716">
        <v>13999.43</v>
      </c>
      <c r="Q716">
        <v>44998.77</v>
      </c>
      <c r="R716">
        <v>5266.4</v>
      </c>
      <c r="S716">
        <v>34606.78</v>
      </c>
      <c r="T716">
        <v>0</v>
      </c>
      <c r="U716">
        <v>4744.55</v>
      </c>
      <c r="V716">
        <v>0</v>
      </c>
      <c r="W716" s="181">
        <f t="shared" si="187"/>
        <v>18743.98</v>
      </c>
      <c r="X716" s="181">
        <f t="shared" si="188"/>
        <v>31.239966666666668</v>
      </c>
      <c r="Y716" s="174">
        <v>103713.79</v>
      </c>
      <c r="Z716" s="181">
        <f t="shared" si="189"/>
        <v>172.85631666666666</v>
      </c>
      <c r="AA716" s="174">
        <v>9.4355822885269169E-2</v>
      </c>
      <c r="AB716" s="174">
        <v>13.498137518646271</v>
      </c>
      <c r="AC716" s="174">
        <v>43.387451176936068</v>
      </c>
      <c r="AD716" s="174">
        <v>5.0778204132738756</v>
      </c>
      <c r="AE716" s="174">
        <v>33.367578216937211</v>
      </c>
      <c r="AF716">
        <v>0</v>
      </c>
      <c r="AG716" s="106">
        <v>4.5746568513213148</v>
      </c>
      <c r="AH716" s="106">
        <v>0</v>
      </c>
      <c r="AI716" s="106">
        <v>100</v>
      </c>
      <c r="AJ716">
        <v>83.78</v>
      </c>
      <c r="AK716">
        <v>31.4</v>
      </c>
      <c r="AL716">
        <v>57.68</v>
      </c>
      <c r="AM716">
        <v>172.86</v>
      </c>
      <c r="AN716" t="s">
        <v>1064</v>
      </c>
      <c r="AO716">
        <v>23.601600000000001</v>
      </c>
      <c r="AP716">
        <v>8.33</v>
      </c>
      <c r="AQ716">
        <v>12.806699999999999</v>
      </c>
      <c r="AR716" t="s">
        <v>1072</v>
      </c>
      <c r="AS716" t="s">
        <v>1073</v>
      </c>
      <c r="AT716" t="s">
        <v>1076</v>
      </c>
      <c r="AU716" t="s">
        <v>1078</v>
      </c>
      <c r="AV716" t="s">
        <v>1079</v>
      </c>
      <c r="AW716" t="s">
        <v>1083</v>
      </c>
      <c r="AX716" s="65">
        <f t="shared" ref="AX716:AX779" si="202">IF(AR716="LI01",583.5,1391.07)</f>
        <v>1391.07</v>
      </c>
      <c r="AY716" s="65">
        <v>2862.47</v>
      </c>
      <c r="AZ716" s="106">
        <v>776.13145398446864</v>
      </c>
      <c r="BA716" s="65">
        <f t="shared" si="190"/>
        <v>5029.6714539844688</v>
      </c>
      <c r="BB716" s="65">
        <f t="shared" si="191"/>
        <v>17967.848546015532</v>
      </c>
      <c r="BC716" s="65">
        <f t="shared" si="192"/>
        <v>97.86</v>
      </c>
      <c r="BD716" s="65">
        <f t="shared" si="193"/>
        <v>48874.1</v>
      </c>
      <c r="BE716" s="65">
        <f t="shared" si="194"/>
        <v>31744.309999999998</v>
      </c>
      <c r="BF716" s="65">
        <f t="shared" si="195"/>
        <v>98684.118546015525</v>
      </c>
      <c r="BG716" s="66">
        <f t="shared" si="196"/>
        <v>718.52449342635271</v>
      </c>
      <c r="BH716" s="66">
        <f t="shared" si="197"/>
        <v>30.979049217268159</v>
      </c>
      <c r="BI716" s="66">
        <f t="shared" si="198"/>
        <v>0.16309999999999999</v>
      </c>
      <c r="BJ716" s="66">
        <f t="shared" si="199"/>
        <v>84.265689655172409</v>
      </c>
      <c r="BK716" s="66">
        <f t="shared" si="200"/>
        <v>54.731568965517241</v>
      </c>
      <c r="BL716" s="66">
        <f t="shared" si="201"/>
        <v>170.14503197588883</v>
      </c>
      <c r="BM716" s="207">
        <f t="shared" ref="BM716:BM779" si="203">R716+S716</f>
        <v>39873.18</v>
      </c>
    </row>
    <row r="717" spans="1:65" x14ac:dyDescent="0.35">
      <c r="A717" s="1">
        <v>914</v>
      </c>
      <c r="B717">
        <v>88</v>
      </c>
      <c r="C717" t="s">
        <v>37</v>
      </c>
      <c r="D717" t="s">
        <v>1930</v>
      </c>
      <c r="E717" s="6" t="s">
        <v>1107</v>
      </c>
      <c r="F717" s="7" t="s">
        <v>1108</v>
      </c>
      <c r="G717" s="6">
        <v>-30.03</v>
      </c>
      <c r="H717" s="6">
        <v>-51.23</v>
      </c>
      <c r="I717" s="6">
        <v>47</v>
      </c>
      <c r="J717" s="8">
        <v>23954.0527728093</v>
      </c>
      <c r="K717" t="s">
        <v>1166</v>
      </c>
      <c r="L717" t="s">
        <v>1062</v>
      </c>
      <c r="M717">
        <v>600</v>
      </c>
      <c r="N717">
        <v>600</v>
      </c>
      <c r="O717">
        <v>174.96</v>
      </c>
      <c r="P717">
        <v>15447.77</v>
      </c>
      <c r="Q717">
        <v>44998.77</v>
      </c>
      <c r="R717">
        <v>5272.4</v>
      </c>
      <c r="S717">
        <v>34606.78</v>
      </c>
      <c r="T717">
        <v>0</v>
      </c>
      <c r="U717">
        <v>4744.55</v>
      </c>
      <c r="V717">
        <v>0</v>
      </c>
      <c r="W717" s="181">
        <f t="shared" si="187"/>
        <v>20192.32</v>
      </c>
      <c r="X717" s="181">
        <f t="shared" si="188"/>
        <v>33.653866666666666</v>
      </c>
      <c r="Y717" s="174">
        <v>105245.23</v>
      </c>
      <c r="Z717" s="181">
        <f t="shared" si="189"/>
        <v>175.40871666666666</v>
      </c>
      <c r="AA717" s="174">
        <v>0.16624031321894589</v>
      </c>
      <c r="AB717" s="174">
        <v>14.677881363364399</v>
      </c>
      <c r="AC717" s="174">
        <v>42.756113507472023</v>
      </c>
      <c r="AD717" s="174">
        <v>5.009633215681129</v>
      </c>
      <c r="AE717" s="174">
        <v>32.882041304864842</v>
      </c>
      <c r="AF717">
        <v>0</v>
      </c>
      <c r="AG717" s="106">
        <v>4.5080902953986612</v>
      </c>
      <c r="AH717" s="106">
        <v>0</v>
      </c>
      <c r="AI717" s="106">
        <v>100</v>
      </c>
      <c r="AJ717">
        <v>83.79</v>
      </c>
      <c r="AK717">
        <v>33.950000000000003</v>
      </c>
      <c r="AL717">
        <v>57.68</v>
      </c>
      <c r="AM717">
        <v>175.41</v>
      </c>
      <c r="AN717" t="s">
        <v>1065</v>
      </c>
      <c r="AO717">
        <v>23.601600000000001</v>
      </c>
      <c r="AP717">
        <v>8.33</v>
      </c>
      <c r="AQ717">
        <v>12.806699999999999</v>
      </c>
      <c r="AR717" t="s">
        <v>1072</v>
      </c>
      <c r="AS717" t="s">
        <v>1073</v>
      </c>
      <c r="AT717" t="s">
        <v>1076</v>
      </c>
      <c r="AU717" t="s">
        <v>1078</v>
      </c>
      <c r="AV717" t="s">
        <v>1079</v>
      </c>
      <c r="AW717" t="s">
        <v>1083</v>
      </c>
      <c r="AX717" s="65">
        <f t="shared" si="202"/>
        <v>1391.07</v>
      </c>
      <c r="AY717" s="65">
        <v>2862.47</v>
      </c>
      <c r="AZ717" s="106">
        <v>841.04001828324635</v>
      </c>
      <c r="BA717" s="65">
        <f t="shared" si="190"/>
        <v>5094.5800182832463</v>
      </c>
      <c r="BB717" s="65">
        <f t="shared" si="191"/>
        <v>19351.279981716754</v>
      </c>
      <c r="BC717" s="65">
        <f t="shared" si="192"/>
        <v>174.96</v>
      </c>
      <c r="BD717" s="65">
        <f t="shared" si="193"/>
        <v>48880.1</v>
      </c>
      <c r="BE717" s="65">
        <f t="shared" si="194"/>
        <v>31744.309999999998</v>
      </c>
      <c r="BF717" s="65">
        <f t="shared" si="195"/>
        <v>100150.64998171675</v>
      </c>
      <c r="BG717" s="66">
        <f t="shared" si="196"/>
        <v>727.79714546903517</v>
      </c>
      <c r="BH717" s="66">
        <f t="shared" si="197"/>
        <v>33.364275830546127</v>
      </c>
      <c r="BI717" s="66">
        <f t="shared" si="198"/>
        <v>0.29160000000000003</v>
      </c>
      <c r="BJ717" s="66">
        <f t="shared" si="199"/>
        <v>84.276034482758618</v>
      </c>
      <c r="BK717" s="66">
        <f t="shared" si="200"/>
        <v>54.731568965517241</v>
      </c>
      <c r="BL717" s="66">
        <f t="shared" si="201"/>
        <v>172.67353445123578</v>
      </c>
      <c r="BM717" s="207">
        <f t="shared" si="203"/>
        <v>39879.18</v>
      </c>
    </row>
    <row r="718" spans="1:65" x14ac:dyDescent="0.35">
      <c r="A718" s="1">
        <v>915</v>
      </c>
      <c r="B718">
        <v>88</v>
      </c>
      <c r="C718" t="s">
        <v>37</v>
      </c>
      <c r="D718" t="s">
        <v>1931</v>
      </c>
      <c r="E718" s="6" t="s">
        <v>1109</v>
      </c>
      <c r="F718" s="7" t="s">
        <v>1110</v>
      </c>
      <c r="G718" s="6">
        <v>-15.37</v>
      </c>
      <c r="H718" s="6">
        <v>-48.78</v>
      </c>
      <c r="I718" s="6">
        <v>770</v>
      </c>
      <c r="J718" s="8">
        <v>31081.371963744201</v>
      </c>
      <c r="K718" t="s">
        <v>1166</v>
      </c>
      <c r="L718" t="s">
        <v>1062</v>
      </c>
      <c r="M718">
        <v>600</v>
      </c>
      <c r="N718">
        <v>600</v>
      </c>
      <c r="O718">
        <v>2.67</v>
      </c>
      <c r="P718">
        <v>21338.78</v>
      </c>
      <c r="Q718">
        <v>44998.77</v>
      </c>
      <c r="R718">
        <v>5266.4</v>
      </c>
      <c r="S718">
        <v>34606.78</v>
      </c>
      <c r="T718">
        <v>0</v>
      </c>
      <c r="U718">
        <v>4744.55</v>
      </c>
      <c r="V718">
        <v>0</v>
      </c>
      <c r="W718" s="181">
        <f t="shared" si="187"/>
        <v>26083.329999999998</v>
      </c>
      <c r="X718" s="181">
        <f t="shared" si="188"/>
        <v>43.472216666666661</v>
      </c>
      <c r="Y718" s="174">
        <v>110957.94</v>
      </c>
      <c r="Z718" s="181">
        <f t="shared" si="189"/>
        <v>184.9299</v>
      </c>
      <c r="AA718" s="174">
        <v>2.4063172045191181E-3</v>
      </c>
      <c r="AB718" s="174">
        <v>19.23141327245261</v>
      </c>
      <c r="AC718" s="174">
        <v>40.554799413183048</v>
      </c>
      <c r="AD718" s="174">
        <v>4.746302968494188</v>
      </c>
      <c r="AE718" s="174">
        <v>31.1890974183551</v>
      </c>
      <c r="AF718">
        <v>0</v>
      </c>
      <c r="AG718" s="106">
        <v>4.2759896227345244</v>
      </c>
      <c r="AH718" s="106">
        <v>0</v>
      </c>
      <c r="AI718" s="106">
        <v>100</v>
      </c>
      <c r="AJ718">
        <v>83.78</v>
      </c>
      <c r="AK718">
        <v>43.48</v>
      </c>
      <c r="AL718">
        <v>57.68</v>
      </c>
      <c r="AM718">
        <v>184.93</v>
      </c>
      <c r="AN718" t="s">
        <v>1066</v>
      </c>
      <c r="AO718">
        <v>23.601600000000001</v>
      </c>
      <c r="AP718">
        <v>8.33</v>
      </c>
      <c r="AQ718">
        <v>12.806699999999999</v>
      </c>
      <c r="AR718" t="s">
        <v>1072</v>
      </c>
      <c r="AS718" t="s">
        <v>1073</v>
      </c>
      <c r="AT718" t="s">
        <v>1076</v>
      </c>
      <c r="AU718" t="s">
        <v>1078</v>
      </c>
      <c r="AV718" t="s">
        <v>1079</v>
      </c>
      <c r="AW718" t="s">
        <v>1083</v>
      </c>
      <c r="AX718" s="65">
        <f t="shared" si="202"/>
        <v>1391.07</v>
      </c>
      <c r="AY718" s="65">
        <v>2862.47</v>
      </c>
      <c r="AZ718" s="106">
        <v>1099.9881433328158</v>
      </c>
      <c r="BA718" s="65">
        <f t="shared" si="190"/>
        <v>5353.5281433328155</v>
      </c>
      <c r="BB718" s="65">
        <f t="shared" si="191"/>
        <v>24983.341856667183</v>
      </c>
      <c r="BC718" s="65">
        <f t="shared" si="192"/>
        <v>2.67</v>
      </c>
      <c r="BD718" s="65">
        <f t="shared" si="193"/>
        <v>48874.1</v>
      </c>
      <c r="BE718" s="65">
        <f t="shared" si="194"/>
        <v>31744.309999999998</v>
      </c>
      <c r="BF718" s="65">
        <f t="shared" si="195"/>
        <v>105604.41185666718</v>
      </c>
      <c r="BG718" s="66">
        <f t="shared" si="196"/>
        <v>764.7897347618308</v>
      </c>
      <c r="BH718" s="66">
        <f t="shared" si="197"/>
        <v>43.074727339081349</v>
      </c>
      <c r="BI718" s="66">
        <f t="shared" si="198"/>
        <v>4.45E-3</v>
      </c>
      <c r="BJ718" s="66">
        <f t="shared" si="199"/>
        <v>84.265689655172409</v>
      </c>
      <c r="BK718" s="66">
        <f t="shared" si="200"/>
        <v>54.731568965517241</v>
      </c>
      <c r="BL718" s="66">
        <f t="shared" si="201"/>
        <v>182.07657216666755</v>
      </c>
      <c r="BM718" s="207">
        <f t="shared" si="203"/>
        <v>39873.18</v>
      </c>
    </row>
    <row r="719" spans="1:65" x14ac:dyDescent="0.35">
      <c r="A719" s="1">
        <v>916</v>
      </c>
      <c r="B719">
        <v>88</v>
      </c>
      <c r="C719" t="s">
        <v>37</v>
      </c>
      <c r="D719" t="s">
        <v>1932</v>
      </c>
      <c r="E719" s="6" t="s">
        <v>1111</v>
      </c>
      <c r="F719" s="7" t="s">
        <v>1112</v>
      </c>
      <c r="G719" s="6">
        <v>-22.86</v>
      </c>
      <c r="H719" s="6">
        <v>-43.41</v>
      </c>
      <c r="I719" s="6">
        <v>45</v>
      </c>
      <c r="J719" s="8">
        <v>45016.2336447989</v>
      </c>
      <c r="K719" t="s">
        <v>1166</v>
      </c>
      <c r="L719" t="s">
        <v>1062</v>
      </c>
      <c r="M719">
        <v>600</v>
      </c>
      <c r="N719">
        <v>600</v>
      </c>
      <c r="O719">
        <v>0</v>
      </c>
      <c r="P719">
        <v>20913.86</v>
      </c>
      <c r="Q719">
        <v>44998.77</v>
      </c>
      <c r="R719">
        <v>5262.4</v>
      </c>
      <c r="S719">
        <v>34606.78</v>
      </c>
      <c r="T719">
        <v>0</v>
      </c>
      <c r="U719">
        <v>4744.55</v>
      </c>
      <c r="V719">
        <v>0</v>
      </c>
      <c r="W719" s="181">
        <f t="shared" si="187"/>
        <v>25658.41</v>
      </c>
      <c r="X719" s="181">
        <f t="shared" si="188"/>
        <v>42.764016666666663</v>
      </c>
      <c r="Y719" s="174">
        <v>110526.36</v>
      </c>
      <c r="Z719" s="181">
        <f t="shared" si="189"/>
        <v>184.2106</v>
      </c>
      <c r="AA719" s="174">
        <v>0</v>
      </c>
      <c r="AB719" s="174">
        <v>18.922056240701309</v>
      </c>
      <c r="AC719" s="174">
        <v>40.713156571880234</v>
      </c>
      <c r="AD719" s="174">
        <v>4.7612171431321908</v>
      </c>
      <c r="AE719" s="174">
        <v>31.31088366612272</v>
      </c>
      <c r="AF719">
        <v>0</v>
      </c>
      <c r="AG719" s="106">
        <v>4.2926863781635438</v>
      </c>
      <c r="AH719" s="106">
        <v>0</v>
      </c>
      <c r="AI719" s="106">
        <v>100</v>
      </c>
      <c r="AJ719">
        <v>83.77</v>
      </c>
      <c r="AK719">
        <v>42.76</v>
      </c>
      <c r="AL719">
        <v>57.68</v>
      </c>
      <c r="AM719">
        <v>184.21</v>
      </c>
      <c r="AN719" t="s">
        <v>1067</v>
      </c>
      <c r="AO719">
        <v>23.601600000000001</v>
      </c>
      <c r="AP719">
        <v>8.33</v>
      </c>
      <c r="AQ719">
        <v>12.806699999999999</v>
      </c>
      <c r="AR719" t="s">
        <v>1072</v>
      </c>
      <c r="AS719" t="s">
        <v>1073</v>
      </c>
      <c r="AT719" t="s">
        <v>1076</v>
      </c>
      <c r="AU719" t="s">
        <v>1078</v>
      </c>
      <c r="AV719" t="s">
        <v>1079</v>
      </c>
      <c r="AW719" t="s">
        <v>1083</v>
      </c>
      <c r="AX719" s="65">
        <f t="shared" si="202"/>
        <v>1391.07</v>
      </c>
      <c r="AY719" s="65">
        <v>2862.47</v>
      </c>
      <c r="AZ719" s="106">
        <v>1077.8952706718187</v>
      </c>
      <c r="BA719" s="65">
        <f t="shared" si="190"/>
        <v>5331.4352706718182</v>
      </c>
      <c r="BB719" s="65">
        <f t="shared" si="191"/>
        <v>24580.514729328181</v>
      </c>
      <c r="BC719" s="65">
        <f t="shared" si="192"/>
        <v>0</v>
      </c>
      <c r="BD719" s="65">
        <f t="shared" si="193"/>
        <v>48870.1</v>
      </c>
      <c r="BE719" s="65">
        <f t="shared" si="194"/>
        <v>31744.309999999998</v>
      </c>
      <c r="BF719" s="65">
        <f t="shared" si="195"/>
        <v>105194.92472932818</v>
      </c>
      <c r="BG719" s="66">
        <f t="shared" si="196"/>
        <v>761.63361009597406</v>
      </c>
      <c r="BH719" s="66">
        <f t="shared" si="197"/>
        <v>42.380197809186519</v>
      </c>
      <c r="BI719" s="66">
        <f t="shared" si="198"/>
        <v>0</v>
      </c>
      <c r="BJ719" s="66">
        <f t="shared" si="199"/>
        <v>84.258793103448269</v>
      </c>
      <c r="BK719" s="66">
        <f t="shared" si="200"/>
        <v>54.731568965517241</v>
      </c>
      <c r="BL719" s="66">
        <f t="shared" si="201"/>
        <v>181.37055987815202</v>
      </c>
      <c r="BM719" s="207">
        <f t="shared" si="203"/>
        <v>39869.18</v>
      </c>
    </row>
    <row r="720" spans="1:65" x14ac:dyDescent="0.35">
      <c r="A720" s="1">
        <v>917</v>
      </c>
      <c r="B720">
        <v>88</v>
      </c>
      <c r="C720" t="s">
        <v>37</v>
      </c>
      <c r="D720" t="s">
        <v>1933</v>
      </c>
      <c r="E720" s="6" t="s">
        <v>1113</v>
      </c>
      <c r="F720" s="7" t="s">
        <v>1114</v>
      </c>
      <c r="G720" s="6">
        <v>-20.32</v>
      </c>
      <c r="H720" s="6">
        <v>-40.340000000000003</v>
      </c>
      <c r="I720" s="6">
        <v>9</v>
      </c>
      <c r="J720" s="8">
        <v>54061.366139626101</v>
      </c>
      <c r="K720" t="s">
        <v>1166</v>
      </c>
      <c r="L720" t="s">
        <v>1062</v>
      </c>
      <c r="M720">
        <v>600</v>
      </c>
      <c r="N720">
        <v>600</v>
      </c>
      <c r="O720">
        <v>0</v>
      </c>
      <c r="P720">
        <v>22713.42</v>
      </c>
      <c r="Q720">
        <v>44998.77</v>
      </c>
      <c r="R720">
        <v>5264.2</v>
      </c>
      <c r="S720">
        <v>34606.78</v>
      </c>
      <c r="T720">
        <v>0</v>
      </c>
      <c r="U720">
        <v>4744.55</v>
      </c>
      <c r="V720">
        <v>0</v>
      </c>
      <c r="W720" s="181">
        <f t="shared" si="187"/>
        <v>27457.969999999998</v>
      </c>
      <c r="X720" s="181">
        <f t="shared" si="188"/>
        <v>45.763283333333327</v>
      </c>
      <c r="Y720" s="174">
        <v>112327.72</v>
      </c>
      <c r="Z720" s="181">
        <f t="shared" si="189"/>
        <v>187.21286666666666</v>
      </c>
      <c r="AA720" s="174">
        <v>0</v>
      </c>
      <c r="AB720" s="174">
        <v>20.22067215465604</v>
      </c>
      <c r="AC720" s="174">
        <v>40.060254049490183</v>
      </c>
      <c r="AD720" s="174">
        <v>4.6864656382235834</v>
      </c>
      <c r="AE720" s="174">
        <v>30.808762075825989</v>
      </c>
      <c r="AF720">
        <v>0</v>
      </c>
      <c r="AG720" s="106">
        <v>4.2238460818042061</v>
      </c>
      <c r="AH720" s="106">
        <v>0</v>
      </c>
      <c r="AI720" s="106">
        <v>100</v>
      </c>
      <c r="AJ720">
        <v>83.77</v>
      </c>
      <c r="AK720">
        <v>45.76</v>
      </c>
      <c r="AL720">
        <v>57.68</v>
      </c>
      <c r="AM720">
        <v>187.21</v>
      </c>
      <c r="AN720" t="s">
        <v>1068</v>
      </c>
      <c r="AO720">
        <v>23.601600000000001</v>
      </c>
      <c r="AP720">
        <v>8.33</v>
      </c>
      <c r="AQ720">
        <v>12.806699999999999</v>
      </c>
      <c r="AR720" t="s">
        <v>1072</v>
      </c>
      <c r="AS720" t="s">
        <v>1073</v>
      </c>
      <c r="AT720" t="s">
        <v>1076</v>
      </c>
      <c r="AU720" t="s">
        <v>1078</v>
      </c>
      <c r="AV720" t="s">
        <v>1079</v>
      </c>
      <c r="AW720" t="s">
        <v>1083</v>
      </c>
      <c r="AX720" s="65">
        <f t="shared" si="202"/>
        <v>1391.07</v>
      </c>
      <c r="AY720" s="65">
        <v>2862.47</v>
      </c>
      <c r="AZ720" s="106">
        <v>1151.1759349566214</v>
      </c>
      <c r="BA720" s="65">
        <f t="shared" si="190"/>
        <v>5404.7159349566209</v>
      </c>
      <c r="BB720" s="65">
        <f t="shared" si="191"/>
        <v>26306.794065043377</v>
      </c>
      <c r="BC720" s="65">
        <f t="shared" si="192"/>
        <v>0</v>
      </c>
      <c r="BD720" s="65">
        <f t="shared" si="193"/>
        <v>48871.899999999994</v>
      </c>
      <c r="BE720" s="65">
        <f t="shared" si="194"/>
        <v>31744.309999999998</v>
      </c>
      <c r="BF720" s="65">
        <f t="shared" si="195"/>
        <v>106923.00406504338</v>
      </c>
      <c r="BG720" s="66">
        <f t="shared" si="196"/>
        <v>772.10227642237442</v>
      </c>
      <c r="BH720" s="66">
        <f t="shared" si="197"/>
        <v>45.356541491454102</v>
      </c>
      <c r="BI720" s="66">
        <f t="shared" si="198"/>
        <v>0</v>
      </c>
      <c r="BJ720" s="66">
        <f t="shared" si="199"/>
        <v>84.261896551724135</v>
      </c>
      <c r="BK720" s="66">
        <f t="shared" si="200"/>
        <v>54.731568965517241</v>
      </c>
      <c r="BL720" s="66">
        <f t="shared" si="201"/>
        <v>184.35000700869548</v>
      </c>
      <c r="BM720" s="207">
        <f t="shared" si="203"/>
        <v>39870.979999999996</v>
      </c>
    </row>
    <row r="721" spans="1:65" x14ac:dyDescent="0.35">
      <c r="A721" s="1">
        <v>918</v>
      </c>
      <c r="B721">
        <v>88</v>
      </c>
      <c r="C721" t="s">
        <v>37</v>
      </c>
      <c r="D721" t="s">
        <v>1934</v>
      </c>
      <c r="E721" s="6" t="s">
        <v>1115</v>
      </c>
      <c r="F721" s="7" t="s">
        <v>1116</v>
      </c>
      <c r="G721" s="6">
        <v>-8.0500000000000007</v>
      </c>
      <c r="H721" s="6">
        <v>-34.880000000000003</v>
      </c>
      <c r="I721" s="6">
        <v>10</v>
      </c>
      <c r="J721" s="8">
        <v>63550.072249703</v>
      </c>
      <c r="K721" t="s">
        <v>1166</v>
      </c>
      <c r="L721" t="s">
        <v>1062</v>
      </c>
      <c r="M721">
        <v>600</v>
      </c>
      <c r="N721">
        <v>600</v>
      </c>
      <c r="O721">
        <v>0</v>
      </c>
      <c r="P721">
        <v>25194.89</v>
      </c>
      <c r="Q721">
        <v>44998.77</v>
      </c>
      <c r="R721">
        <v>5250.2</v>
      </c>
      <c r="S721">
        <v>34606.78</v>
      </c>
      <c r="T721">
        <v>0</v>
      </c>
      <c r="U721">
        <v>4744.55</v>
      </c>
      <c r="V721">
        <v>0</v>
      </c>
      <c r="W721" s="181">
        <f t="shared" si="187"/>
        <v>29939.439999999999</v>
      </c>
      <c r="X721" s="181">
        <f t="shared" si="188"/>
        <v>49.899066666666663</v>
      </c>
      <c r="Y721" s="174">
        <v>114795.19</v>
      </c>
      <c r="Z721" s="181">
        <f t="shared" si="189"/>
        <v>191.32531666666668</v>
      </c>
      <c r="AA721" s="174">
        <v>0</v>
      </c>
      <c r="AB721" s="174">
        <v>21.947687877863171</v>
      </c>
      <c r="AC721" s="174">
        <v>39.199177247757497</v>
      </c>
      <c r="AD721" s="174">
        <v>4.5735365741369476</v>
      </c>
      <c r="AE721" s="174">
        <v>30.146541854236229</v>
      </c>
      <c r="AF721">
        <v>0</v>
      </c>
      <c r="AG721" s="106">
        <v>4.1330564460061439</v>
      </c>
      <c r="AH721" s="106">
        <v>0</v>
      </c>
      <c r="AI721" s="106">
        <v>100</v>
      </c>
      <c r="AJ721">
        <v>83.75</v>
      </c>
      <c r="AK721">
        <v>49.9</v>
      </c>
      <c r="AL721">
        <v>57.68</v>
      </c>
      <c r="AM721">
        <v>191.33</v>
      </c>
      <c r="AN721" t="s">
        <v>1069</v>
      </c>
      <c r="AO721">
        <v>23.601600000000001</v>
      </c>
      <c r="AP721">
        <v>8.33</v>
      </c>
      <c r="AQ721">
        <v>12.806699999999999</v>
      </c>
      <c r="AR721" t="s">
        <v>1072</v>
      </c>
      <c r="AS721" t="s">
        <v>1073</v>
      </c>
      <c r="AT721" t="s">
        <v>1076</v>
      </c>
      <c r="AU721" t="s">
        <v>1078</v>
      </c>
      <c r="AV721" t="s">
        <v>1079</v>
      </c>
      <c r="AW721" t="s">
        <v>1083</v>
      </c>
      <c r="AX721" s="65">
        <f t="shared" si="202"/>
        <v>1391.07</v>
      </c>
      <c r="AY721" s="65">
        <v>2862.47</v>
      </c>
      <c r="AZ721" s="106">
        <v>1320.5037165504355</v>
      </c>
      <c r="BA721" s="65">
        <f t="shared" si="190"/>
        <v>5574.0437165504354</v>
      </c>
      <c r="BB721" s="65">
        <f t="shared" si="191"/>
        <v>28618.936283449562</v>
      </c>
      <c r="BC721" s="65">
        <f t="shared" si="192"/>
        <v>0</v>
      </c>
      <c r="BD721" s="65">
        <f t="shared" si="193"/>
        <v>48857.899999999994</v>
      </c>
      <c r="BE721" s="65">
        <f t="shared" si="194"/>
        <v>31744.309999999998</v>
      </c>
      <c r="BF721" s="65">
        <f t="shared" si="195"/>
        <v>109221.14628344956</v>
      </c>
      <c r="BG721" s="66">
        <f t="shared" si="196"/>
        <v>796.29195950720509</v>
      </c>
      <c r="BH721" s="66">
        <f t="shared" si="197"/>
        <v>49.342993592154414</v>
      </c>
      <c r="BI721" s="66">
        <f t="shared" si="198"/>
        <v>0</v>
      </c>
      <c r="BJ721" s="66">
        <f t="shared" si="199"/>
        <v>84.237758620689647</v>
      </c>
      <c r="BK721" s="66">
        <f t="shared" si="200"/>
        <v>54.731568965517241</v>
      </c>
      <c r="BL721" s="66">
        <f t="shared" si="201"/>
        <v>188.31232117836132</v>
      </c>
      <c r="BM721" s="207">
        <f t="shared" si="203"/>
        <v>39856.979999999996</v>
      </c>
    </row>
    <row r="722" spans="1:65" x14ac:dyDescent="0.35">
      <c r="A722" s="1">
        <v>919</v>
      </c>
      <c r="B722">
        <v>88</v>
      </c>
      <c r="C722" t="s">
        <v>37</v>
      </c>
      <c r="D722" t="s">
        <v>1935</v>
      </c>
      <c r="E722" s="6" t="s">
        <v>1117</v>
      </c>
      <c r="F722" s="7" t="s">
        <v>1118</v>
      </c>
      <c r="G722" s="6">
        <v>-3.8</v>
      </c>
      <c r="H722" s="6">
        <v>-38.53</v>
      </c>
      <c r="I722" s="6">
        <v>41</v>
      </c>
      <c r="J722" s="8">
        <v>71394.000753582499</v>
      </c>
      <c r="K722" t="s">
        <v>1166</v>
      </c>
      <c r="L722" t="s">
        <v>1062</v>
      </c>
      <c r="M722">
        <v>600</v>
      </c>
      <c r="N722">
        <v>600</v>
      </c>
      <c r="O722">
        <v>0</v>
      </c>
      <c r="P722">
        <v>25595.51</v>
      </c>
      <c r="Q722">
        <v>44998.77</v>
      </c>
      <c r="R722">
        <v>5255.2</v>
      </c>
      <c r="S722">
        <v>34606.78</v>
      </c>
      <c r="T722">
        <v>0</v>
      </c>
      <c r="U722">
        <v>4744.55</v>
      </c>
      <c r="V722">
        <v>0</v>
      </c>
      <c r="W722" s="181">
        <f t="shared" si="187"/>
        <v>30340.059999999998</v>
      </c>
      <c r="X722" s="181">
        <f t="shared" si="188"/>
        <v>50.566766666666666</v>
      </c>
      <c r="Y722" s="174">
        <v>115200.81</v>
      </c>
      <c r="Z722" s="181">
        <f t="shared" si="189"/>
        <v>192.00135</v>
      </c>
      <c r="AA722" s="174">
        <v>0</v>
      </c>
      <c r="AB722" s="174">
        <v>22.21816843128099</v>
      </c>
      <c r="AC722" s="174">
        <v>39.061157642901989</v>
      </c>
      <c r="AD722" s="174">
        <v>4.5617734805857699</v>
      </c>
      <c r="AE722" s="174">
        <v>30.04039641735158</v>
      </c>
      <c r="AF722">
        <v>0</v>
      </c>
      <c r="AG722" s="106">
        <v>4.1185040278796654</v>
      </c>
      <c r="AH722" s="106">
        <v>0</v>
      </c>
      <c r="AI722" s="106">
        <v>100</v>
      </c>
      <c r="AJ722">
        <v>83.76</v>
      </c>
      <c r="AK722">
        <v>50.57</v>
      </c>
      <c r="AL722">
        <v>57.68</v>
      </c>
      <c r="AM722">
        <v>192</v>
      </c>
      <c r="AN722" t="s">
        <v>1070</v>
      </c>
      <c r="AO722">
        <v>23.601600000000001</v>
      </c>
      <c r="AP722">
        <v>8.33</v>
      </c>
      <c r="AQ722">
        <v>12.806699999999999</v>
      </c>
      <c r="AR722" t="s">
        <v>1072</v>
      </c>
      <c r="AS722" t="s">
        <v>1073</v>
      </c>
      <c r="AT722" t="s">
        <v>1076</v>
      </c>
      <c r="AU722" t="s">
        <v>1078</v>
      </c>
      <c r="AV722" t="s">
        <v>1079</v>
      </c>
      <c r="AW722" t="s">
        <v>1083</v>
      </c>
      <c r="AX722" s="65">
        <f t="shared" si="202"/>
        <v>1391.07</v>
      </c>
      <c r="AY722" s="65">
        <v>2862.47</v>
      </c>
      <c r="AZ722" s="106">
        <v>1290.9783659669188</v>
      </c>
      <c r="BA722" s="65">
        <f t="shared" si="190"/>
        <v>5544.5183659669183</v>
      </c>
      <c r="BB722" s="65">
        <f t="shared" si="191"/>
        <v>29049.081634033078</v>
      </c>
      <c r="BC722" s="65">
        <f t="shared" si="192"/>
        <v>0</v>
      </c>
      <c r="BD722" s="65">
        <f t="shared" si="193"/>
        <v>48862.899999999994</v>
      </c>
      <c r="BE722" s="65">
        <f t="shared" si="194"/>
        <v>31744.309999999998</v>
      </c>
      <c r="BF722" s="65">
        <f t="shared" si="195"/>
        <v>109656.29163403308</v>
      </c>
      <c r="BG722" s="66">
        <f t="shared" si="196"/>
        <v>792.07405228098833</v>
      </c>
      <c r="BH722" s="66">
        <f t="shared" si="197"/>
        <v>50.084623506953584</v>
      </c>
      <c r="BI722" s="66">
        <f t="shared" si="198"/>
        <v>0</v>
      </c>
      <c r="BJ722" s="66">
        <f t="shared" si="199"/>
        <v>84.246379310344821</v>
      </c>
      <c r="BK722" s="66">
        <f t="shared" si="200"/>
        <v>54.731568965517241</v>
      </c>
      <c r="BL722" s="66">
        <f t="shared" si="201"/>
        <v>189.06257178281567</v>
      </c>
      <c r="BM722" s="207">
        <f t="shared" si="203"/>
        <v>39861.979999999996</v>
      </c>
    </row>
    <row r="723" spans="1:65" x14ac:dyDescent="0.35">
      <c r="A723" s="1">
        <v>920</v>
      </c>
      <c r="B723">
        <v>89</v>
      </c>
      <c r="C723" t="s">
        <v>37</v>
      </c>
      <c r="D723" t="s">
        <v>1936</v>
      </c>
      <c r="E723" s="6" t="s">
        <v>1104</v>
      </c>
      <c r="F723" s="7" t="s">
        <v>1105</v>
      </c>
      <c r="G723" s="6">
        <v>-22.74</v>
      </c>
      <c r="H723" s="6">
        <v>-45.59</v>
      </c>
      <c r="I723" s="6">
        <v>1642</v>
      </c>
      <c r="J723" s="8">
        <v>3495.45982983364</v>
      </c>
      <c r="K723" t="s">
        <v>1166</v>
      </c>
      <c r="L723" t="s">
        <v>1062</v>
      </c>
      <c r="M723">
        <v>600</v>
      </c>
      <c r="N723">
        <v>600</v>
      </c>
      <c r="O723">
        <v>244.92</v>
      </c>
      <c r="P723">
        <v>11456.37</v>
      </c>
      <c r="Q723">
        <v>44998.77</v>
      </c>
      <c r="R723">
        <v>5265.2</v>
      </c>
      <c r="S723">
        <v>34606.78</v>
      </c>
      <c r="T723">
        <v>0</v>
      </c>
      <c r="U723">
        <v>4572.29</v>
      </c>
      <c r="V723">
        <v>0</v>
      </c>
      <c r="W723" s="181">
        <f t="shared" si="187"/>
        <v>16028.66</v>
      </c>
      <c r="X723" s="181">
        <f t="shared" si="188"/>
        <v>26.714433333333332</v>
      </c>
      <c r="Y723" s="174">
        <v>101144.33</v>
      </c>
      <c r="Z723" s="181">
        <f t="shared" si="189"/>
        <v>168.57388333333333</v>
      </c>
      <c r="AA723" s="174">
        <v>0.242149016163338</v>
      </c>
      <c r="AB723" s="174">
        <v>11.32675454966185</v>
      </c>
      <c r="AC723" s="174">
        <v>44.489661457048548</v>
      </c>
      <c r="AD723" s="174">
        <v>5.2056304095345727</v>
      </c>
      <c r="AE723" s="174">
        <v>34.215244690433963</v>
      </c>
      <c r="AF723">
        <v>0</v>
      </c>
      <c r="AG723" s="106">
        <v>4.5205598771577211</v>
      </c>
      <c r="AH723" s="106">
        <v>0</v>
      </c>
      <c r="AI723" s="106">
        <v>100</v>
      </c>
      <c r="AJ723">
        <v>83.77</v>
      </c>
      <c r="AK723">
        <v>27.12</v>
      </c>
      <c r="AL723">
        <v>57.68</v>
      </c>
      <c r="AM723">
        <v>168.57</v>
      </c>
      <c r="AN723" t="s">
        <v>1063</v>
      </c>
      <c r="AO723">
        <v>23.601600000000001</v>
      </c>
      <c r="AP723">
        <v>8.33</v>
      </c>
      <c r="AQ723">
        <v>12.806699999999999</v>
      </c>
      <c r="AR723" t="s">
        <v>1072</v>
      </c>
      <c r="AS723" t="s">
        <v>1073</v>
      </c>
      <c r="AT723" t="s">
        <v>1076</v>
      </c>
      <c r="AU723" t="s">
        <v>1078</v>
      </c>
      <c r="AV723" t="s">
        <v>1079</v>
      </c>
      <c r="AW723" t="s">
        <v>1084</v>
      </c>
      <c r="AX723" s="65">
        <f t="shared" si="202"/>
        <v>1391.07</v>
      </c>
      <c r="AY723" s="65">
        <v>2862.47</v>
      </c>
      <c r="AZ723" s="106">
        <v>580.99858296215189</v>
      </c>
      <c r="BA723" s="65">
        <f t="shared" si="190"/>
        <v>4834.5385829621518</v>
      </c>
      <c r="BB723" s="65">
        <f t="shared" si="191"/>
        <v>15447.661417037849</v>
      </c>
      <c r="BC723" s="65">
        <f t="shared" si="192"/>
        <v>244.92</v>
      </c>
      <c r="BD723" s="65">
        <f t="shared" si="193"/>
        <v>48872.899999999994</v>
      </c>
      <c r="BE723" s="65">
        <f t="shared" si="194"/>
        <v>31744.309999999998</v>
      </c>
      <c r="BF723" s="65">
        <f t="shared" si="195"/>
        <v>96309.79141703785</v>
      </c>
      <c r="BG723" s="66">
        <f t="shared" si="196"/>
        <v>690.64836899459317</v>
      </c>
      <c r="BH723" s="66">
        <f t="shared" si="197"/>
        <v>26.633898994892842</v>
      </c>
      <c r="BI723" s="66">
        <f t="shared" si="198"/>
        <v>0.40819999999999995</v>
      </c>
      <c r="BJ723" s="66">
        <f t="shared" si="199"/>
        <v>84.263620689655156</v>
      </c>
      <c r="BK723" s="66">
        <f t="shared" si="200"/>
        <v>54.731568965517241</v>
      </c>
      <c r="BL723" s="66">
        <f t="shared" si="201"/>
        <v>166.05136451213423</v>
      </c>
      <c r="BM723" s="207">
        <f t="shared" si="203"/>
        <v>39871.979999999996</v>
      </c>
    </row>
    <row r="724" spans="1:65" x14ac:dyDescent="0.35">
      <c r="A724" s="1">
        <v>921</v>
      </c>
      <c r="B724">
        <v>89</v>
      </c>
      <c r="C724" t="s">
        <v>37</v>
      </c>
      <c r="D724" t="s">
        <v>1937</v>
      </c>
      <c r="E724" s="6" t="s">
        <v>1104</v>
      </c>
      <c r="F724" s="7" t="s">
        <v>1106</v>
      </c>
      <c r="G724" s="6">
        <v>-23.85</v>
      </c>
      <c r="H724" s="6">
        <v>-46.64</v>
      </c>
      <c r="I724" s="6">
        <v>792</v>
      </c>
      <c r="J724" s="8">
        <v>14172.2970393051</v>
      </c>
      <c r="K724" t="s">
        <v>1166</v>
      </c>
      <c r="L724" t="s">
        <v>1062</v>
      </c>
      <c r="M724">
        <v>600</v>
      </c>
      <c r="N724">
        <v>600</v>
      </c>
      <c r="O724">
        <v>42.38</v>
      </c>
      <c r="P724">
        <v>15393.56</v>
      </c>
      <c r="Q724">
        <v>44998.77</v>
      </c>
      <c r="R724">
        <v>5266.4</v>
      </c>
      <c r="S724">
        <v>34606.78</v>
      </c>
      <c r="T724">
        <v>0</v>
      </c>
      <c r="U724">
        <v>4572.29</v>
      </c>
      <c r="V724">
        <v>0</v>
      </c>
      <c r="W724" s="181">
        <f t="shared" si="187"/>
        <v>19965.849999999999</v>
      </c>
      <c r="X724" s="181">
        <f t="shared" si="188"/>
        <v>33.276416666666663</v>
      </c>
      <c r="Y724" s="174">
        <v>104880.18</v>
      </c>
      <c r="Z724" s="181">
        <f t="shared" si="189"/>
        <v>174.80029999999999</v>
      </c>
      <c r="AA724" s="174">
        <v>4.0408016080826718E-2</v>
      </c>
      <c r="AB724" s="174">
        <v>14.677282209088499</v>
      </c>
      <c r="AC724" s="174">
        <v>42.904932085356833</v>
      </c>
      <c r="AD724" s="174">
        <v>5.0213491243054698</v>
      </c>
      <c r="AE724" s="174">
        <v>32.996491806173481</v>
      </c>
      <c r="AF724">
        <v>0</v>
      </c>
      <c r="AG724" s="106">
        <v>4.3595367589948832</v>
      </c>
      <c r="AH724" s="106">
        <v>0</v>
      </c>
      <c r="AI724" s="106">
        <v>100</v>
      </c>
      <c r="AJ724">
        <v>83.78</v>
      </c>
      <c r="AK724">
        <v>33.35</v>
      </c>
      <c r="AL724">
        <v>57.68</v>
      </c>
      <c r="AM724">
        <v>174.8</v>
      </c>
      <c r="AN724" t="s">
        <v>1064</v>
      </c>
      <c r="AO724">
        <v>23.601600000000001</v>
      </c>
      <c r="AP724">
        <v>8.33</v>
      </c>
      <c r="AQ724">
        <v>12.806699999999999</v>
      </c>
      <c r="AR724" t="s">
        <v>1072</v>
      </c>
      <c r="AS724" t="s">
        <v>1073</v>
      </c>
      <c r="AT724" t="s">
        <v>1076</v>
      </c>
      <c r="AU724" t="s">
        <v>1078</v>
      </c>
      <c r="AV724" t="s">
        <v>1079</v>
      </c>
      <c r="AW724" t="s">
        <v>1084</v>
      </c>
      <c r="AX724" s="65">
        <f t="shared" si="202"/>
        <v>1391.07</v>
      </c>
      <c r="AY724" s="65">
        <v>2862.47</v>
      </c>
      <c r="AZ724" s="106">
        <v>780.25945385567411</v>
      </c>
      <c r="BA724" s="65">
        <f t="shared" si="190"/>
        <v>5033.7994538556741</v>
      </c>
      <c r="BB724" s="65">
        <f t="shared" si="191"/>
        <v>19185.590546144325</v>
      </c>
      <c r="BC724" s="65">
        <f t="shared" si="192"/>
        <v>42.38</v>
      </c>
      <c r="BD724" s="65">
        <f t="shared" si="193"/>
        <v>48874.1</v>
      </c>
      <c r="BE724" s="65">
        <f t="shared" si="194"/>
        <v>31744.309999999998</v>
      </c>
      <c r="BF724" s="65">
        <f t="shared" si="195"/>
        <v>99846.380546144326</v>
      </c>
      <c r="BG724" s="66">
        <f t="shared" si="196"/>
        <v>719.11420769366771</v>
      </c>
      <c r="BH724" s="66">
        <f t="shared" si="197"/>
        <v>33.078604389904008</v>
      </c>
      <c r="BI724" s="66">
        <f t="shared" si="198"/>
        <v>7.063333333333334E-2</v>
      </c>
      <c r="BJ724" s="66">
        <f t="shared" si="199"/>
        <v>84.265689655172409</v>
      </c>
      <c r="BK724" s="66">
        <f t="shared" si="200"/>
        <v>54.731568965517241</v>
      </c>
      <c r="BL724" s="66">
        <f t="shared" si="201"/>
        <v>172.1489319761109</v>
      </c>
      <c r="BM724" s="207">
        <f t="shared" si="203"/>
        <v>39873.18</v>
      </c>
    </row>
    <row r="725" spans="1:65" x14ac:dyDescent="0.35">
      <c r="A725" s="1">
        <v>922</v>
      </c>
      <c r="B725">
        <v>89</v>
      </c>
      <c r="C725" t="s">
        <v>37</v>
      </c>
      <c r="D725" t="s">
        <v>1938</v>
      </c>
      <c r="E725" s="6" t="s">
        <v>1107</v>
      </c>
      <c r="F725" s="7" t="s">
        <v>1108</v>
      </c>
      <c r="G725" s="6">
        <v>-30.03</v>
      </c>
      <c r="H725" s="6">
        <v>-51.23</v>
      </c>
      <c r="I725" s="6">
        <v>47</v>
      </c>
      <c r="J725" s="8">
        <v>23954.0527728093</v>
      </c>
      <c r="K725" t="s">
        <v>1166</v>
      </c>
      <c r="L725" t="s">
        <v>1062</v>
      </c>
      <c r="M725">
        <v>600</v>
      </c>
      <c r="N725">
        <v>600</v>
      </c>
      <c r="O725">
        <v>73.150000000000006</v>
      </c>
      <c r="P725">
        <v>16226.28</v>
      </c>
      <c r="Q725">
        <v>44998.77</v>
      </c>
      <c r="R725">
        <v>5272.4</v>
      </c>
      <c r="S725">
        <v>34606.78</v>
      </c>
      <c r="T725">
        <v>0</v>
      </c>
      <c r="U725">
        <v>4572.29</v>
      </c>
      <c r="V725">
        <v>0</v>
      </c>
      <c r="W725" s="181">
        <f t="shared" si="187"/>
        <v>20798.57</v>
      </c>
      <c r="X725" s="181">
        <f t="shared" si="188"/>
        <v>34.66428333333333</v>
      </c>
      <c r="Y725" s="174">
        <v>105749.67</v>
      </c>
      <c r="Z725" s="181">
        <f t="shared" si="189"/>
        <v>176.24945</v>
      </c>
      <c r="AA725" s="174">
        <v>6.9172792690511478E-2</v>
      </c>
      <c r="AB725" s="174">
        <v>15.344047882135239</v>
      </c>
      <c r="AC725" s="174">
        <v>42.552161155680203</v>
      </c>
      <c r="AD725" s="174">
        <v>4.9857365985160991</v>
      </c>
      <c r="AE725" s="174">
        <v>32.725189591608178</v>
      </c>
      <c r="AF725">
        <v>0</v>
      </c>
      <c r="AG725" s="106">
        <v>4.3236919793697703</v>
      </c>
      <c r="AH725" s="106">
        <v>0</v>
      </c>
      <c r="AI725" s="106">
        <v>100</v>
      </c>
      <c r="AJ725">
        <v>83.79</v>
      </c>
      <c r="AK725">
        <v>34.79</v>
      </c>
      <c r="AL725">
        <v>57.68</v>
      </c>
      <c r="AM725">
        <v>176.25</v>
      </c>
      <c r="AN725" t="s">
        <v>1065</v>
      </c>
      <c r="AO725">
        <v>23.601600000000001</v>
      </c>
      <c r="AP725">
        <v>8.33</v>
      </c>
      <c r="AQ725">
        <v>12.806699999999999</v>
      </c>
      <c r="AR725" t="s">
        <v>1072</v>
      </c>
      <c r="AS725" t="s">
        <v>1073</v>
      </c>
      <c r="AT725" t="s">
        <v>1076</v>
      </c>
      <c r="AU725" t="s">
        <v>1078</v>
      </c>
      <c r="AV725" t="s">
        <v>1079</v>
      </c>
      <c r="AW725" t="s">
        <v>1084</v>
      </c>
      <c r="AX725" s="65">
        <f t="shared" si="202"/>
        <v>1391.07</v>
      </c>
      <c r="AY725" s="65">
        <v>2862.47</v>
      </c>
      <c r="AZ725" s="106">
        <v>846.79912523299083</v>
      </c>
      <c r="BA725" s="65">
        <f t="shared" si="190"/>
        <v>5100.3391252329911</v>
      </c>
      <c r="BB725" s="65">
        <f t="shared" si="191"/>
        <v>19951.770874767008</v>
      </c>
      <c r="BC725" s="65">
        <f t="shared" si="192"/>
        <v>73.150000000000006</v>
      </c>
      <c r="BD725" s="65">
        <f t="shared" si="193"/>
        <v>48880.1</v>
      </c>
      <c r="BE725" s="65">
        <f t="shared" si="194"/>
        <v>31744.309999999998</v>
      </c>
      <c r="BF725" s="65">
        <f t="shared" si="195"/>
        <v>100649.33087476701</v>
      </c>
      <c r="BG725" s="66">
        <f t="shared" si="196"/>
        <v>728.61987503328442</v>
      </c>
      <c r="BH725" s="66">
        <f t="shared" si="197"/>
        <v>34.399604956494841</v>
      </c>
      <c r="BI725" s="66">
        <f t="shared" si="198"/>
        <v>0.12191666666666667</v>
      </c>
      <c r="BJ725" s="66">
        <f t="shared" si="199"/>
        <v>84.276034482758618</v>
      </c>
      <c r="BK725" s="66">
        <f t="shared" si="200"/>
        <v>54.731568965517241</v>
      </c>
      <c r="BL725" s="66">
        <f t="shared" si="201"/>
        <v>173.53332909442588</v>
      </c>
      <c r="BM725" s="207">
        <f t="shared" si="203"/>
        <v>39879.18</v>
      </c>
    </row>
    <row r="726" spans="1:65" x14ac:dyDescent="0.35">
      <c r="A726" s="1">
        <v>923</v>
      </c>
      <c r="B726">
        <v>89</v>
      </c>
      <c r="C726" t="s">
        <v>37</v>
      </c>
      <c r="D726" t="s">
        <v>1939</v>
      </c>
      <c r="E726" s="6" t="s">
        <v>1109</v>
      </c>
      <c r="F726" s="7" t="s">
        <v>1110</v>
      </c>
      <c r="G726" s="6">
        <v>-15.37</v>
      </c>
      <c r="H726" s="6">
        <v>-48.78</v>
      </c>
      <c r="I726" s="6">
        <v>770</v>
      </c>
      <c r="J726" s="8">
        <v>31081.371963744201</v>
      </c>
      <c r="K726" t="s">
        <v>1166</v>
      </c>
      <c r="L726" t="s">
        <v>1062</v>
      </c>
      <c r="M726">
        <v>600</v>
      </c>
      <c r="N726">
        <v>600</v>
      </c>
      <c r="O726">
        <v>0.31</v>
      </c>
      <c r="P726">
        <v>21031.81</v>
      </c>
      <c r="Q726">
        <v>44998.77</v>
      </c>
      <c r="R726">
        <v>5266.4</v>
      </c>
      <c r="S726">
        <v>34606.78</v>
      </c>
      <c r="T726">
        <v>0</v>
      </c>
      <c r="U726">
        <v>4572.29</v>
      </c>
      <c r="V726">
        <v>0</v>
      </c>
      <c r="W726" s="181">
        <f t="shared" si="187"/>
        <v>25604.100000000002</v>
      </c>
      <c r="X726" s="181">
        <f t="shared" si="188"/>
        <v>42.673500000000004</v>
      </c>
      <c r="Y726" s="174">
        <v>110476.36</v>
      </c>
      <c r="Z726" s="181">
        <f t="shared" si="189"/>
        <v>184.12726666666666</v>
      </c>
      <c r="AA726" s="174">
        <v>2.806030176953694E-4</v>
      </c>
      <c r="AB726" s="174">
        <v>19.037385011598861</v>
      </c>
      <c r="AC726" s="174">
        <v>40.731582756709223</v>
      </c>
      <c r="AD726" s="174">
        <v>4.766992685131914</v>
      </c>
      <c r="AE726" s="174">
        <v>31.32505451845082</v>
      </c>
      <c r="AF726">
        <v>0</v>
      </c>
      <c r="AG726" s="106">
        <v>4.1387044250914853</v>
      </c>
      <c r="AH726" s="106">
        <v>0</v>
      </c>
      <c r="AI726" s="106">
        <v>100</v>
      </c>
      <c r="AJ726">
        <v>83.78</v>
      </c>
      <c r="AK726">
        <v>42.67</v>
      </c>
      <c r="AL726">
        <v>57.68</v>
      </c>
      <c r="AM726">
        <v>184.13</v>
      </c>
      <c r="AN726" t="s">
        <v>1066</v>
      </c>
      <c r="AO726">
        <v>23.601600000000001</v>
      </c>
      <c r="AP726">
        <v>8.33</v>
      </c>
      <c r="AQ726">
        <v>12.806699999999999</v>
      </c>
      <c r="AR726" t="s">
        <v>1072</v>
      </c>
      <c r="AS726" t="s">
        <v>1073</v>
      </c>
      <c r="AT726" t="s">
        <v>1076</v>
      </c>
      <c r="AU726" t="s">
        <v>1078</v>
      </c>
      <c r="AV726" t="s">
        <v>1079</v>
      </c>
      <c r="AW726" t="s">
        <v>1084</v>
      </c>
      <c r="AX726" s="65">
        <f t="shared" si="202"/>
        <v>1391.07</v>
      </c>
      <c r="AY726" s="65">
        <v>2862.47</v>
      </c>
      <c r="AZ726" s="106">
        <v>1100.2661123605769</v>
      </c>
      <c r="BA726" s="65">
        <f t="shared" si="190"/>
        <v>5353.8061123605767</v>
      </c>
      <c r="BB726" s="65">
        <f t="shared" si="191"/>
        <v>24503.833887639426</v>
      </c>
      <c r="BC726" s="65">
        <f t="shared" si="192"/>
        <v>0.31</v>
      </c>
      <c r="BD726" s="65">
        <f t="shared" si="193"/>
        <v>48874.1</v>
      </c>
      <c r="BE726" s="65">
        <f t="shared" si="194"/>
        <v>31744.309999999998</v>
      </c>
      <c r="BF726" s="65">
        <f t="shared" si="195"/>
        <v>105122.55388763943</v>
      </c>
      <c r="BG726" s="66">
        <f t="shared" si="196"/>
        <v>764.82944462293949</v>
      </c>
      <c r="BH726" s="66">
        <f t="shared" si="197"/>
        <v>42.24798946144729</v>
      </c>
      <c r="BI726" s="66">
        <f t="shared" si="198"/>
        <v>5.1666666666666668E-4</v>
      </c>
      <c r="BJ726" s="66">
        <f t="shared" si="199"/>
        <v>84.265689655172409</v>
      </c>
      <c r="BK726" s="66">
        <f t="shared" si="200"/>
        <v>54.731568965517241</v>
      </c>
      <c r="BL726" s="66">
        <f t="shared" si="201"/>
        <v>181.24578256489556</v>
      </c>
      <c r="BM726" s="207">
        <f t="shared" si="203"/>
        <v>39873.18</v>
      </c>
    </row>
    <row r="727" spans="1:65" x14ac:dyDescent="0.35">
      <c r="A727" s="1">
        <v>924</v>
      </c>
      <c r="B727">
        <v>89</v>
      </c>
      <c r="C727" t="s">
        <v>37</v>
      </c>
      <c r="D727" t="s">
        <v>1940</v>
      </c>
      <c r="E727" s="6" t="s">
        <v>1111</v>
      </c>
      <c r="F727" s="7" t="s">
        <v>1112</v>
      </c>
      <c r="G727" s="6">
        <v>-22.86</v>
      </c>
      <c r="H727" s="6">
        <v>-43.41</v>
      </c>
      <c r="I727" s="6">
        <v>45</v>
      </c>
      <c r="J727" s="8">
        <v>45016.2336447989</v>
      </c>
      <c r="K727" t="s">
        <v>1166</v>
      </c>
      <c r="L727" t="s">
        <v>1062</v>
      </c>
      <c r="M727">
        <v>600</v>
      </c>
      <c r="N727">
        <v>600</v>
      </c>
      <c r="O727">
        <v>0</v>
      </c>
      <c r="P727">
        <v>20494.14</v>
      </c>
      <c r="Q727">
        <v>44998.77</v>
      </c>
      <c r="R727">
        <v>5262.4</v>
      </c>
      <c r="S727">
        <v>34606.78</v>
      </c>
      <c r="T727">
        <v>0</v>
      </c>
      <c r="U727">
        <v>4572.29</v>
      </c>
      <c r="V727">
        <v>0</v>
      </c>
      <c r="W727" s="181">
        <f t="shared" si="187"/>
        <v>25066.43</v>
      </c>
      <c r="X727" s="181">
        <f t="shared" si="188"/>
        <v>41.777383333333333</v>
      </c>
      <c r="Y727" s="174">
        <v>109934.38</v>
      </c>
      <c r="Z727" s="181">
        <f t="shared" si="189"/>
        <v>183.22396666666668</v>
      </c>
      <c r="AA727" s="174">
        <v>0</v>
      </c>
      <c r="AB727" s="174">
        <v>18.64215725781143</v>
      </c>
      <c r="AC727" s="174">
        <v>40.932390758923638</v>
      </c>
      <c r="AD727" s="174">
        <v>4.7868555769359862</v>
      </c>
      <c r="AE727" s="174">
        <v>31.479488036408629</v>
      </c>
      <c r="AF727">
        <v>0</v>
      </c>
      <c r="AG727" s="106">
        <v>4.1591083699203102</v>
      </c>
      <c r="AH727" s="106">
        <v>0</v>
      </c>
      <c r="AI727" s="106">
        <v>100</v>
      </c>
      <c r="AJ727">
        <v>83.77</v>
      </c>
      <c r="AK727">
        <v>41.78</v>
      </c>
      <c r="AL727">
        <v>57.68</v>
      </c>
      <c r="AM727">
        <v>183.22</v>
      </c>
      <c r="AN727" t="s">
        <v>1067</v>
      </c>
      <c r="AO727">
        <v>23.601600000000001</v>
      </c>
      <c r="AP727">
        <v>8.33</v>
      </c>
      <c r="AQ727">
        <v>12.806699999999999</v>
      </c>
      <c r="AR727" t="s">
        <v>1072</v>
      </c>
      <c r="AS727" t="s">
        <v>1073</v>
      </c>
      <c r="AT727" t="s">
        <v>1076</v>
      </c>
      <c r="AU727" t="s">
        <v>1078</v>
      </c>
      <c r="AV727" t="s">
        <v>1079</v>
      </c>
      <c r="AW727" t="s">
        <v>1084</v>
      </c>
      <c r="AX727" s="65">
        <f t="shared" si="202"/>
        <v>1391.07</v>
      </c>
      <c r="AY727" s="65">
        <v>2862.47</v>
      </c>
      <c r="AZ727" s="106">
        <v>1077.3657432852242</v>
      </c>
      <c r="BA727" s="65">
        <f t="shared" si="190"/>
        <v>5330.9057432852242</v>
      </c>
      <c r="BB727" s="65">
        <f t="shared" si="191"/>
        <v>23989.064256714777</v>
      </c>
      <c r="BC727" s="65">
        <f t="shared" si="192"/>
        <v>0</v>
      </c>
      <c r="BD727" s="65">
        <f t="shared" si="193"/>
        <v>48870.1</v>
      </c>
      <c r="BE727" s="65">
        <f t="shared" si="194"/>
        <v>31744.309999999998</v>
      </c>
      <c r="BF727" s="65">
        <f t="shared" si="195"/>
        <v>104603.47425671478</v>
      </c>
      <c r="BG727" s="66">
        <f t="shared" si="196"/>
        <v>761.55796332646059</v>
      </c>
      <c r="BH727" s="66">
        <f t="shared" si="197"/>
        <v>41.360455615025479</v>
      </c>
      <c r="BI727" s="66">
        <f t="shared" si="198"/>
        <v>0</v>
      </c>
      <c r="BJ727" s="66">
        <f t="shared" si="199"/>
        <v>84.258793103448269</v>
      </c>
      <c r="BK727" s="66">
        <f t="shared" si="200"/>
        <v>54.731568965517241</v>
      </c>
      <c r="BL727" s="66">
        <f t="shared" si="201"/>
        <v>180.35081768399098</v>
      </c>
      <c r="BM727" s="207">
        <f t="shared" si="203"/>
        <v>39869.18</v>
      </c>
    </row>
    <row r="728" spans="1:65" x14ac:dyDescent="0.35">
      <c r="A728" s="1">
        <v>925</v>
      </c>
      <c r="B728">
        <v>89</v>
      </c>
      <c r="C728" t="s">
        <v>37</v>
      </c>
      <c r="D728" t="s">
        <v>1941</v>
      </c>
      <c r="E728" s="6" t="s">
        <v>1113</v>
      </c>
      <c r="F728" s="7" t="s">
        <v>1114</v>
      </c>
      <c r="G728" s="6">
        <v>-20.32</v>
      </c>
      <c r="H728" s="6">
        <v>-40.340000000000003</v>
      </c>
      <c r="I728" s="6">
        <v>9</v>
      </c>
      <c r="J728" s="8">
        <v>54061.366139626101</v>
      </c>
      <c r="K728" t="s">
        <v>1166</v>
      </c>
      <c r="L728" t="s">
        <v>1062</v>
      </c>
      <c r="M728">
        <v>600</v>
      </c>
      <c r="N728">
        <v>600</v>
      </c>
      <c r="O728">
        <v>0</v>
      </c>
      <c r="P728">
        <v>21561.9</v>
      </c>
      <c r="Q728">
        <v>44998.77</v>
      </c>
      <c r="R728">
        <v>5264.2</v>
      </c>
      <c r="S728">
        <v>34606.78</v>
      </c>
      <c r="T728">
        <v>0</v>
      </c>
      <c r="U728">
        <v>4572.29</v>
      </c>
      <c r="V728">
        <v>0</v>
      </c>
      <c r="W728" s="181">
        <f t="shared" si="187"/>
        <v>26134.190000000002</v>
      </c>
      <c r="X728" s="181">
        <f t="shared" si="188"/>
        <v>43.556983333333335</v>
      </c>
      <c r="Y728" s="174">
        <v>111003.94</v>
      </c>
      <c r="Z728" s="181">
        <f t="shared" si="189"/>
        <v>185.00656666666666</v>
      </c>
      <c r="AA728" s="174">
        <v>0</v>
      </c>
      <c r="AB728" s="174">
        <v>19.42444565481189</v>
      </c>
      <c r="AC728" s="174">
        <v>40.537993516266177</v>
      </c>
      <c r="AD728" s="174">
        <v>4.7423541903107216</v>
      </c>
      <c r="AE728" s="174">
        <v>31.176172665582861</v>
      </c>
      <c r="AF728">
        <v>0</v>
      </c>
      <c r="AG728" s="106">
        <v>4.1190339730283441</v>
      </c>
      <c r="AH728" s="106">
        <v>0</v>
      </c>
      <c r="AI728" s="106">
        <v>100</v>
      </c>
      <c r="AJ728">
        <v>83.77</v>
      </c>
      <c r="AK728">
        <v>43.56</v>
      </c>
      <c r="AL728">
        <v>57.68</v>
      </c>
      <c r="AM728">
        <v>185.01</v>
      </c>
      <c r="AN728" t="s">
        <v>1068</v>
      </c>
      <c r="AO728">
        <v>23.601600000000001</v>
      </c>
      <c r="AP728">
        <v>8.33</v>
      </c>
      <c r="AQ728">
        <v>12.806699999999999</v>
      </c>
      <c r="AR728" t="s">
        <v>1072</v>
      </c>
      <c r="AS728" t="s">
        <v>1073</v>
      </c>
      <c r="AT728" t="s">
        <v>1076</v>
      </c>
      <c r="AU728" t="s">
        <v>1078</v>
      </c>
      <c r="AV728" t="s">
        <v>1079</v>
      </c>
      <c r="AW728" t="s">
        <v>1084</v>
      </c>
      <c r="AX728" s="65">
        <f t="shared" si="202"/>
        <v>1391.07</v>
      </c>
      <c r="AY728" s="65">
        <v>2862.47</v>
      </c>
      <c r="AZ728" s="106">
        <v>1149.907791315738</v>
      </c>
      <c r="BA728" s="65">
        <f t="shared" si="190"/>
        <v>5403.447791315737</v>
      </c>
      <c r="BB728" s="65">
        <f t="shared" si="191"/>
        <v>24984.282208684264</v>
      </c>
      <c r="BC728" s="65">
        <f t="shared" si="192"/>
        <v>0</v>
      </c>
      <c r="BD728" s="65">
        <f t="shared" si="193"/>
        <v>48871.899999999994</v>
      </c>
      <c r="BE728" s="65">
        <f t="shared" si="194"/>
        <v>31744.309999999998</v>
      </c>
      <c r="BF728" s="65">
        <f t="shared" si="195"/>
        <v>105600.49220868427</v>
      </c>
      <c r="BG728" s="66">
        <f t="shared" si="196"/>
        <v>771.92111304510524</v>
      </c>
      <c r="BH728" s="66">
        <f t="shared" si="197"/>
        <v>43.076348635662526</v>
      </c>
      <c r="BI728" s="66">
        <f t="shared" si="198"/>
        <v>0</v>
      </c>
      <c r="BJ728" s="66">
        <f t="shared" si="199"/>
        <v>84.261896551724135</v>
      </c>
      <c r="BK728" s="66">
        <f t="shared" si="200"/>
        <v>54.731568965517241</v>
      </c>
      <c r="BL728" s="66">
        <f t="shared" si="201"/>
        <v>182.06981415290392</v>
      </c>
      <c r="BM728" s="207">
        <f t="shared" si="203"/>
        <v>39870.979999999996</v>
      </c>
    </row>
    <row r="729" spans="1:65" x14ac:dyDescent="0.35">
      <c r="A729" s="1">
        <v>926</v>
      </c>
      <c r="B729">
        <v>89</v>
      </c>
      <c r="C729" t="s">
        <v>37</v>
      </c>
      <c r="D729" t="s">
        <v>1942</v>
      </c>
      <c r="E729" s="6" t="s">
        <v>1115</v>
      </c>
      <c r="F729" s="7" t="s">
        <v>1116</v>
      </c>
      <c r="G729" s="6">
        <v>-8.0500000000000007</v>
      </c>
      <c r="H729" s="6">
        <v>-34.880000000000003</v>
      </c>
      <c r="I729" s="6">
        <v>10</v>
      </c>
      <c r="J729" s="8">
        <v>63550.072249703</v>
      </c>
      <c r="K729" t="s">
        <v>1166</v>
      </c>
      <c r="L729" t="s">
        <v>1062</v>
      </c>
      <c r="M729">
        <v>600</v>
      </c>
      <c r="N729">
        <v>600</v>
      </c>
      <c r="O729">
        <v>0</v>
      </c>
      <c r="P729">
        <v>23420.05</v>
      </c>
      <c r="Q729">
        <v>44998.77</v>
      </c>
      <c r="R729">
        <v>5250.2</v>
      </c>
      <c r="S729">
        <v>34606.78</v>
      </c>
      <c r="T729">
        <v>0</v>
      </c>
      <c r="U729">
        <v>4572.29</v>
      </c>
      <c r="V729">
        <v>0</v>
      </c>
      <c r="W729" s="181">
        <f t="shared" si="187"/>
        <v>27992.34</v>
      </c>
      <c r="X729" s="181">
        <f t="shared" si="188"/>
        <v>46.6539</v>
      </c>
      <c r="Y729" s="174">
        <v>112848.09</v>
      </c>
      <c r="Z729" s="181">
        <f t="shared" si="189"/>
        <v>188.08015</v>
      </c>
      <c r="AA729" s="174">
        <v>0</v>
      </c>
      <c r="AB729" s="174">
        <v>20.753607792564321</v>
      </c>
      <c r="AC729" s="174">
        <v>39.875526471028437</v>
      </c>
      <c r="AD729" s="174">
        <v>4.6524491464587481</v>
      </c>
      <c r="AE729" s="174">
        <v>30.6666953778305</v>
      </c>
      <c r="AF729">
        <v>0</v>
      </c>
      <c r="AG729" s="106">
        <v>4.0517212121179904</v>
      </c>
      <c r="AH729" s="106">
        <v>0</v>
      </c>
      <c r="AI729" s="106">
        <v>100</v>
      </c>
      <c r="AJ729">
        <v>83.75</v>
      </c>
      <c r="AK729">
        <v>46.65</v>
      </c>
      <c r="AL729">
        <v>57.68</v>
      </c>
      <c r="AM729">
        <v>188.08</v>
      </c>
      <c r="AN729" t="s">
        <v>1069</v>
      </c>
      <c r="AO729">
        <v>23.601600000000001</v>
      </c>
      <c r="AP729">
        <v>8.33</v>
      </c>
      <c r="AQ729">
        <v>12.806699999999999</v>
      </c>
      <c r="AR729" t="s">
        <v>1072</v>
      </c>
      <c r="AS729" t="s">
        <v>1073</v>
      </c>
      <c r="AT729" t="s">
        <v>1076</v>
      </c>
      <c r="AU729" t="s">
        <v>1078</v>
      </c>
      <c r="AV729" t="s">
        <v>1079</v>
      </c>
      <c r="AW729" t="s">
        <v>1084</v>
      </c>
      <c r="AX729" s="65">
        <f t="shared" si="202"/>
        <v>1391.07</v>
      </c>
      <c r="AY729" s="65">
        <v>2862.47</v>
      </c>
      <c r="AZ729" s="106">
        <v>1318.7582227771572</v>
      </c>
      <c r="BA729" s="65">
        <f t="shared" si="190"/>
        <v>5572.2982227771572</v>
      </c>
      <c r="BB729" s="65">
        <f t="shared" si="191"/>
        <v>26673.581777222844</v>
      </c>
      <c r="BC729" s="65">
        <f t="shared" si="192"/>
        <v>0</v>
      </c>
      <c r="BD729" s="65">
        <f t="shared" si="193"/>
        <v>48857.899999999994</v>
      </c>
      <c r="BE729" s="65">
        <f t="shared" si="194"/>
        <v>31744.309999999998</v>
      </c>
      <c r="BF729" s="65">
        <f t="shared" si="195"/>
        <v>107275.79177722284</v>
      </c>
      <c r="BG729" s="66">
        <f t="shared" si="196"/>
        <v>796.04260325387963</v>
      </c>
      <c r="BH729" s="66">
        <f t="shared" si="197"/>
        <v>45.988934098660074</v>
      </c>
      <c r="BI729" s="66">
        <f t="shared" si="198"/>
        <v>0</v>
      </c>
      <c r="BJ729" s="66">
        <f t="shared" si="199"/>
        <v>84.237758620689647</v>
      </c>
      <c r="BK729" s="66">
        <f t="shared" si="200"/>
        <v>54.731568965517241</v>
      </c>
      <c r="BL729" s="66">
        <f t="shared" si="201"/>
        <v>184.95826168486695</v>
      </c>
      <c r="BM729" s="207">
        <f t="shared" si="203"/>
        <v>39856.979999999996</v>
      </c>
    </row>
    <row r="730" spans="1:65" x14ac:dyDescent="0.35">
      <c r="A730" s="1">
        <v>927</v>
      </c>
      <c r="B730">
        <v>89</v>
      </c>
      <c r="C730" t="s">
        <v>37</v>
      </c>
      <c r="D730" t="s">
        <v>1943</v>
      </c>
      <c r="E730" s="6" t="s">
        <v>1117</v>
      </c>
      <c r="F730" s="7" t="s">
        <v>1118</v>
      </c>
      <c r="G730" s="6">
        <v>-3.8</v>
      </c>
      <c r="H730" s="6">
        <v>-38.53</v>
      </c>
      <c r="I730" s="6">
        <v>41</v>
      </c>
      <c r="J730" s="8">
        <v>71394.000753582499</v>
      </c>
      <c r="K730" t="s">
        <v>1166</v>
      </c>
      <c r="L730" t="s">
        <v>1062</v>
      </c>
      <c r="M730">
        <v>600</v>
      </c>
      <c r="N730">
        <v>600</v>
      </c>
      <c r="O730">
        <v>0</v>
      </c>
      <c r="P730">
        <v>23540.42</v>
      </c>
      <c r="Q730">
        <v>44998.77</v>
      </c>
      <c r="R730">
        <v>5255.2</v>
      </c>
      <c r="S730">
        <v>34606.78</v>
      </c>
      <c r="T730">
        <v>0</v>
      </c>
      <c r="U730">
        <v>4572.29</v>
      </c>
      <c r="V730">
        <v>0</v>
      </c>
      <c r="W730" s="181">
        <f t="shared" si="187"/>
        <v>28112.71</v>
      </c>
      <c r="X730" s="181">
        <f t="shared" si="188"/>
        <v>46.854516666666662</v>
      </c>
      <c r="Y730" s="174">
        <v>112973.46</v>
      </c>
      <c r="Z730" s="181">
        <f t="shared" si="189"/>
        <v>188.28910000000002</v>
      </c>
      <c r="AA730" s="174">
        <v>0</v>
      </c>
      <c r="AB730" s="174">
        <v>20.837124046656619</v>
      </c>
      <c r="AC730" s="174">
        <v>39.831275416367703</v>
      </c>
      <c r="AD730" s="174">
        <v>4.6517120038635618</v>
      </c>
      <c r="AE730" s="174">
        <v>30.6326636362204</v>
      </c>
      <c r="AF730">
        <v>0</v>
      </c>
      <c r="AG730" s="106">
        <v>4.0472248968917119</v>
      </c>
      <c r="AH730" s="106">
        <v>0</v>
      </c>
      <c r="AI730" s="106">
        <v>100</v>
      </c>
      <c r="AJ730">
        <v>83.76</v>
      </c>
      <c r="AK730">
        <v>46.85</v>
      </c>
      <c r="AL730">
        <v>57.68</v>
      </c>
      <c r="AM730">
        <v>188.29</v>
      </c>
      <c r="AN730" t="s">
        <v>1070</v>
      </c>
      <c r="AO730">
        <v>23.601600000000001</v>
      </c>
      <c r="AP730">
        <v>8.33</v>
      </c>
      <c r="AQ730">
        <v>12.806699999999999</v>
      </c>
      <c r="AR730" t="s">
        <v>1072</v>
      </c>
      <c r="AS730" t="s">
        <v>1073</v>
      </c>
      <c r="AT730" t="s">
        <v>1076</v>
      </c>
      <c r="AU730" t="s">
        <v>1078</v>
      </c>
      <c r="AV730" t="s">
        <v>1079</v>
      </c>
      <c r="AW730" t="s">
        <v>1084</v>
      </c>
      <c r="AX730" s="65">
        <f t="shared" si="202"/>
        <v>1391.07</v>
      </c>
      <c r="AY730" s="65">
        <v>2862.47</v>
      </c>
      <c r="AZ730" s="106">
        <v>1289.4370639877352</v>
      </c>
      <c r="BA730" s="65">
        <f t="shared" si="190"/>
        <v>5542.9770639877352</v>
      </c>
      <c r="BB730" s="65">
        <f t="shared" si="191"/>
        <v>26823.272936012265</v>
      </c>
      <c r="BC730" s="65">
        <f t="shared" si="192"/>
        <v>0</v>
      </c>
      <c r="BD730" s="65">
        <f t="shared" si="193"/>
        <v>48862.899999999994</v>
      </c>
      <c r="BE730" s="65">
        <f t="shared" si="194"/>
        <v>31744.309999999998</v>
      </c>
      <c r="BF730" s="65">
        <f t="shared" si="195"/>
        <v>107430.48293601227</v>
      </c>
      <c r="BG730" s="66">
        <f t="shared" si="196"/>
        <v>791.85386628396213</v>
      </c>
      <c r="BH730" s="66">
        <f t="shared" si="197"/>
        <v>46.247022303469421</v>
      </c>
      <c r="BI730" s="66">
        <f t="shared" si="198"/>
        <v>0</v>
      </c>
      <c r="BJ730" s="66">
        <f t="shared" si="199"/>
        <v>84.246379310344821</v>
      </c>
      <c r="BK730" s="66">
        <f t="shared" si="200"/>
        <v>54.731568965517241</v>
      </c>
      <c r="BL730" s="66">
        <f t="shared" si="201"/>
        <v>185.22497057933148</v>
      </c>
      <c r="BM730" s="207">
        <f t="shared" si="203"/>
        <v>39861.979999999996</v>
      </c>
    </row>
    <row r="731" spans="1:65" x14ac:dyDescent="0.35">
      <c r="A731" s="1">
        <v>936</v>
      </c>
      <c r="B731">
        <v>90</v>
      </c>
      <c r="C731" t="s">
        <v>37</v>
      </c>
      <c r="D731" t="s">
        <v>1944</v>
      </c>
      <c r="E731" s="6" t="s">
        <v>1104</v>
      </c>
      <c r="F731" s="7" t="s">
        <v>1105</v>
      </c>
      <c r="G731" s="6">
        <v>-22.74</v>
      </c>
      <c r="H731" s="6">
        <v>-45.59</v>
      </c>
      <c r="I731" s="6">
        <v>1642</v>
      </c>
      <c r="J731" s="8">
        <v>3495.45982983364</v>
      </c>
      <c r="K731" t="s">
        <v>1166</v>
      </c>
      <c r="L731" t="s">
        <v>1062</v>
      </c>
      <c r="M731">
        <v>600</v>
      </c>
      <c r="N731">
        <v>600</v>
      </c>
      <c r="O731">
        <v>452.52</v>
      </c>
      <c r="P731">
        <v>9785.02</v>
      </c>
      <c r="Q731">
        <v>44998.77</v>
      </c>
      <c r="R731">
        <v>5265.2</v>
      </c>
      <c r="S731">
        <v>34606.78</v>
      </c>
      <c r="T731">
        <v>0</v>
      </c>
      <c r="U731">
        <v>4744.55</v>
      </c>
      <c r="V731">
        <v>0</v>
      </c>
      <c r="W731" s="181">
        <f t="shared" si="187"/>
        <v>14529.57</v>
      </c>
      <c r="X731" s="181">
        <f t="shared" si="188"/>
        <v>24.215949999999999</v>
      </c>
      <c r="Y731" s="174">
        <v>99852.84</v>
      </c>
      <c r="Z731" s="181">
        <f t="shared" si="189"/>
        <v>166.42140000000001</v>
      </c>
      <c r="AA731" s="174">
        <v>0.45318690985654492</v>
      </c>
      <c r="AB731" s="174">
        <v>9.7994408571654041</v>
      </c>
      <c r="AC731" s="174">
        <v>45.065087783181731</v>
      </c>
      <c r="AD731" s="174">
        <v>5.2729596874760896</v>
      </c>
      <c r="AE731" s="174">
        <v>34.657782392568897</v>
      </c>
      <c r="AF731">
        <v>0</v>
      </c>
      <c r="AG731" s="106">
        <v>4.7515423697513262</v>
      </c>
      <c r="AH731" s="106">
        <v>0</v>
      </c>
      <c r="AI731" s="106">
        <v>100</v>
      </c>
      <c r="AJ731">
        <v>83.77</v>
      </c>
      <c r="AK731">
        <v>24.97</v>
      </c>
      <c r="AL731">
        <v>57.68</v>
      </c>
      <c r="AM731">
        <v>166.42</v>
      </c>
      <c r="AN731" t="s">
        <v>1063</v>
      </c>
      <c r="AO731">
        <v>23.601600000000001</v>
      </c>
      <c r="AP731">
        <v>8.33</v>
      </c>
      <c r="AQ731">
        <v>12.806699999999999</v>
      </c>
      <c r="AR731" t="s">
        <v>1072</v>
      </c>
      <c r="AS731" t="s">
        <v>1073</v>
      </c>
      <c r="AT731" t="s">
        <v>1076</v>
      </c>
      <c r="AU731" t="s">
        <v>1078</v>
      </c>
      <c r="AV731" t="s">
        <v>1082</v>
      </c>
      <c r="AW731" t="s">
        <v>1083</v>
      </c>
      <c r="AX731" s="65">
        <f t="shared" si="202"/>
        <v>1391.07</v>
      </c>
      <c r="AY731" s="65">
        <v>2862.47</v>
      </c>
      <c r="AZ731" s="106">
        <v>608.34766350226869</v>
      </c>
      <c r="BA731" s="65">
        <f t="shared" si="190"/>
        <v>4861.887663502268</v>
      </c>
      <c r="BB731" s="65">
        <f t="shared" si="191"/>
        <v>13921.222336497731</v>
      </c>
      <c r="BC731" s="65">
        <f t="shared" si="192"/>
        <v>452.52</v>
      </c>
      <c r="BD731" s="65">
        <f t="shared" si="193"/>
        <v>48872.899999999994</v>
      </c>
      <c r="BE731" s="65">
        <f t="shared" si="194"/>
        <v>31744.309999999998</v>
      </c>
      <c r="BF731" s="65">
        <f t="shared" si="195"/>
        <v>94990.952336497721</v>
      </c>
      <c r="BG731" s="66">
        <f t="shared" si="196"/>
        <v>694.55538050032396</v>
      </c>
      <c r="BH731" s="66">
        <f t="shared" si="197"/>
        <v>24.002107476720226</v>
      </c>
      <c r="BI731" s="66">
        <f t="shared" si="198"/>
        <v>0.75419999999999998</v>
      </c>
      <c r="BJ731" s="66">
        <f t="shared" si="199"/>
        <v>84.263620689655156</v>
      </c>
      <c r="BK731" s="66">
        <f t="shared" si="200"/>
        <v>54.731568965517241</v>
      </c>
      <c r="BL731" s="66">
        <f t="shared" si="201"/>
        <v>163.77750402844435</v>
      </c>
      <c r="BM731" s="207">
        <f t="shared" si="203"/>
        <v>39871.979999999996</v>
      </c>
    </row>
    <row r="732" spans="1:65" x14ac:dyDescent="0.35">
      <c r="A732" s="1">
        <v>937</v>
      </c>
      <c r="B732">
        <v>90</v>
      </c>
      <c r="C732" t="s">
        <v>37</v>
      </c>
      <c r="D732" t="s">
        <v>1945</v>
      </c>
      <c r="E732" s="6" t="s">
        <v>1104</v>
      </c>
      <c r="F732" s="7" t="s">
        <v>1106</v>
      </c>
      <c r="G732" s="6">
        <v>-23.85</v>
      </c>
      <c r="H732" s="6">
        <v>-46.64</v>
      </c>
      <c r="I732" s="6">
        <v>792</v>
      </c>
      <c r="J732" s="8">
        <v>14172.2970393051</v>
      </c>
      <c r="K732" t="s">
        <v>1166</v>
      </c>
      <c r="L732" t="s">
        <v>1062</v>
      </c>
      <c r="M732">
        <v>600</v>
      </c>
      <c r="N732">
        <v>600</v>
      </c>
      <c r="O732">
        <v>94.56</v>
      </c>
      <c r="P732">
        <v>14165.8</v>
      </c>
      <c r="Q732">
        <v>44998.77</v>
      </c>
      <c r="R732">
        <v>5266.4</v>
      </c>
      <c r="S732">
        <v>34606.78</v>
      </c>
      <c r="T732">
        <v>0</v>
      </c>
      <c r="U732">
        <v>4744.55</v>
      </c>
      <c r="V732">
        <v>0</v>
      </c>
      <c r="W732" s="181">
        <f t="shared" si="187"/>
        <v>18910.349999999999</v>
      </c>
      <c r="X732" s="181">
        <f t="shared" si="188"/>
        <v>31.517249999999997</v>
      </c>
      <c r="Y732" s="174">
        <v>103876.86</v>
      </c>
      <c r="Z732" s="181">
        <f t="shared" si="189"/>
        <v>173.12809999999999</v>
      </c>
      <c r="AA732" s="174">
        <v>9.1030860963644836E-2</v>
      </c>
      <c r="AB732" s="174">
        <v>13.63710839931049</v>
      </c>
      <c r="AC732" s="174">
        <v>43.319339841423783</v>
      </c>
      <c r="AD732" s="174">
        <v>5.0698490501156854</v>
      </c>
      <c r="AE732" s="174">
        <v>33.315196473978901</v>
      </c>
      <c r="AF732">
        <v>0</v>
      </c>
      <c r="AG732" s="106">
        <v>4.5674753742074987</v>
      </c>
      <c r="AH732" s="106">
        <v>0</v>
      </c>
      <c r="AI732" s="106">
        <v>100</v>
      </c>
      <c r="AJ732">
        <v>83.78</v>
      </c>
      <c r="AK732">
        <v>31.67</v>
      </c>
      <c r="AL732">
        <v>57.68</v>
      </c>
      <c r="AM732">
        <v>173.13</v>
      </c>
      <c r="AN732" t="s">
        <v>1064</v>
      </c>
      <c r="AO732">
        <v>23.601600000000001</v>
      </c>
      <c r="AP732">
        <v>8.33</v>
      </c>
      <c r="AQ732">
        <v>12.806699999999999</v>
      </c>
      <c r="AR732" t="s">
        <v>1072</v>
      </c>
      <c r="AS732" t="s">
        <v>1073</v>
      </c>
      <c r="AT732" t="s">
        <v>1076</v>
      </c>
      <c r="AU732" t="s">
        <v>1078</v>
      </c>
      <c r="AV732" t="s">
        <v>1082</v>
      </c>
      <c r="AW732" t="s">
        <v>1083</v>
      </c>
      <c r="AX732" s="65">
        <f t="shared" si="202"/>
        <v>1391.07</v>
      </c>
      <c r="AY732" s="65">
        <v>2862.47</v>
      </c>
      <c r="AZ732" s="106">
        <v>800.53011004922132</v>
      </c>
      <c r="BA732" s="65">
        <f t="shared" si="190"/>
        <v>5054.0701100492206</v>
      </c>
      <c r="BB732" s="65">
        <f t="shared" si="191"/>
        <v>18109.819889950777</v>
      </c>
      <c r="BC732" s="65">
        <f t="shared" si="192"/>
        <v>94.56</v>
      </c>
      <c r="BD732" s="65">
        <f t="shared" si="193"/>
        <v>48874.1</v>
      </c>
      <c r="BE732" s="65">
        <f t="shared" si="194"/>
        <v>31744.309999999998</v>
      </c>
      <c r="BF732" s="65">
        <f t="shared" si="195"/>
        <v>98822.789889950785</v>
      </c>
      <c r="BG732" s="66">
        <f t="shared" si="196"/>
        <v>722.01001572131725</v>
      </c>
      <c r="BH732" s="66">
        <f t="shared" si="197"/>
        <v>31.223827396466856</v>
      </c>
      <c r="BI732" s="66">
        <f t="shared" si="198"/>
        <v>0.15759999999999999</v>
      </c>
      <c r="BJ732" s="66">
        <f t="shared" si="199"/>
        <v>84.265689655172409</v>
      </c>
      <c r="BK732" s="66">
        <f t="shared" si="200"/>
        <v>54.731568965517241</v>
      </c>
      <c r="BL732" s="66">
        <f t="shared" si="201"/>
        <v>170.38412049991516</v>
      </c>
      <c r="BM732" s="207">
        <f t="shared" si="203"/>
        <v>39873.18</v>
      </c>
    </row>
    <row r="733" spans="1:65" x14ac:dyDescent="0.35">
      <c r="A733" s="1">
        <v>938</v>
      </c>
      <c r="B733">
        <v>90</v>
      </c>
      <c r="C733" t="s">
        <v>37</v>
      </c>
      <c r="D733" t="s">
        <v>1946</v>
      </c>
      <c r="E733" s="6" t="s">
        <v>1107</v>
      </c>
      <c r="F733" s="7" t="s">
        <v>1108</v>
      </c>
      <c r="G733" s="6">
        <v>-30.03</v>
      </c>
      <c r="H733" s="6">
        <v>-51.23</v>
      </c>
      <c r="I733" s="6">
        <v>47</v>
      </c>
      <c r="J733" s="8">
        <v>23954.0527728093</v>
      </c>
      <c r="K733" t="s">
        <v>1166</v>
      </c>
      <c r="L733" t="s">
        <v>1062</v>
      </c>
      <c r="M733">
        <v>600</v>
      </c>
      <c r="N733">
        <v>600</v>
      </c>
      <c r="O733">
        <v>171.54</v>
      </c>
      <c r="P733">
        <v>15691.54</v>
      </c>
      <c r="Q733">
        <v>44998.77</v>
      </c>
      <c r="R733">
        <v>5272.4</v>
      </c>
      <c r="S733">
        <v>34606.78</v>
      </c>
      <c r="T733">
        <v>0</v>
      </c>
      <c r="U733">
        <v>4744.55</v>
      </c>
      <c r="V733">
        <v>0</v>
      </c>
      <c r="W733" s="181">
        <f t="shared" si="187"/>
        <v>20436.09</v>
      </c>
      <c r="X733" s="181">
        <f t="shared" si="188"/>
        <v>34.06015</v>
      </c>
      <c r="Y733" s="174">
        <v>105485.59</v>
      </c>
      <c r="Z733" s="181">
        <f t="shared" si="189"/>
        <v>175.80931666666666</v>
      </c>
      <c r="AA733" s="174">
        <v>0.16261936819995981</v>
      </c>
      <c r="AB733" s="174">
        <v>14.875529444353489</v>
      </c>
      <c r="AC733" s="174">
        <v>42.658689210535769</v>
      </c>
      <c r="AD733" s="174">
        <v>4.9982182400458681</v>
      </c>
      <c r="AE733" s="174">
        <v>32.807116118893589</v>
      </c>
      <c r="AF733">
        <v>0</v>
      </c>
      <c r="AG733" s="106">
        <v>4.4978181380034954</v>
      </c>
      <c r="AH733" s="106">
        <v>0</v>
      </c>
      <c r="AI733" s="106">
        <v>100</v>
      </c>
      <c r="AJ733">
        <v>83.79</v>
      </c>
      <c r="AK733">
        <v>34.35</v>
      </c>
      <c r="AL733">
        <v>57.68</v>
      </c>
      <c r="AM733">
        <v>175.81</v>
      </c>
      <c r="AN733" t="s">
        <v>1065</v>
      </c>
      <c r="AO733">
        <v>23.601600000000001</v>
      </c>
      <c r="AP733">
        <v>8.33</v>
      </c>
      <c r="AQ733">
        <v>12.806699999999999</v>
      </c>
      <c r="AR733" t="s">
        <v>1072</v>
      </c>
      <c r="AS733" t="s">
        <v>1073</v>
      </c>
      <c r="AT733" t="s">
        <v>1076</v>
      </c>
      <c r="AU733" t="s">
        <v>1078</v>
      </c>
      <c r="AV733" t="s">
        <v>1082</v>
      </c>
      <c r="AW733" t="s">
        <v>1083</v>
      </c>
      <c r="AX733" s="65">
        <f t="shared" si="202"/>
        <v>1391.07</v>
      </c>
      <c r="AY733" s="65">
        <v>2862.47</v>
      </c>
      <c r="AZ733" s="106">
        <v>872.72658765345761</v>
      </c>
      <c r="BA733" s="65">
        <f t="shared" si="190"/>
        <v>5126.2665876534575</v>
      </c>
      <c r="BB733" s="65">
        <f t="shared" si="191"/>
        <v>19563.363412346542</v>
      </c>
      <c r="BC733" s="65">
        <f t="shared" si="192"/>
        <v>171.54</v>
      </c>
      <c r="BD733" s="65">
        <f t="shared" si="193"/>
        <v>48880.1</v>
      </c>
      <c r="BE733" s="65">
        <f t="shared" si="194"/>
        <v>31744.309999999998</v>
      </c>
      <c r="BF733" s="65">
        <f t="shared" si="195"/>
        <v>100359.32341234654</v>
      </c>
      <c r="BG733" s="66">
        <f t="shared" si="196"/>
        <v>732.32379823620818</v>
      </c>
      <c r="BH733" s="66">
        <f t="shared" si="197"/>
        <v>33.729936917838863</v>
      </c>
      <c r="BI733" s="66">
        <f t="shared" si="198"/>
        <v>0.28589999999999999</v>
      </c>
      <c r="BJ733" s="66">
        <f t="shared" si="199"/>
        <v>84.276034482758618</v>
      </c>
      <c r="BK733" s="66">
        <f t="shared" si="200"/>
        <v>54.731568965517241</v>
      </c>
      <c r="BL733" s="66">
        <f t="shared" si="201"/>
        <v>173.03331622818368</v>
      </c>
      <c r="BM733" s="207">
        <f t="shared" si="203"/>
        <v>39879.18</v>
      </c>
    </row>
    <row r="734" spans="1:65" x14ac:dyDescent="0.35">
      <c r="A734" s="1">
        <v>939</v>
      </c>
      <c r="B734">
        <v>90</v>
      </c>
      <c r="C734" t="s">
        <v>37</v>
      </c>
      <c r="D734" t="s">
        <v>1947</v>
      </c>
      <c r="E734" s="6" t="s">
        <v>1109</v>
      </c>
      <c r="F734" s="7" t="s">
        <v>1110</v>
      </c>
      <c r="G734" s="6">
        <v>-15.37</v>
      </c>
      <c r="H734" s="6">
        <v>-48.78</v>
      </c>
      <c r="I734" s="6">
        <v>770</v>
      </c>
      <c r="J734" s="8">
        <v>31081.371963744201</v>
      </c>
      <c r="K734" t="s">
        <v>1166</v>
      </c>
      <c r="L734" t="s">
        <v>1062</v>
      </c>
      <c r="M734">
        <v>600</v>
      </c>
      <c r="N734">
        <v>600</v>
      </c>
      <c r="O734">
        <v>2.2400000000000002</v>
      </c>
      <c r="P734">
        <v>21568.53</v>
      </c>
      <c r="Q734">
        <v>44998.77</v>
      </c>
      <c r="R734">
        <v>5266.4</v>
      </c>
      <c r="S734">
        <v>34606.78</v>
      </c>
      <c r="T734">
        <v>0</v>
      </c>
      <c r="U734">
        <v>4744.55</v>
      </c>
      <c r="V734">
        <v>0</v>
      </c>
      <c r="W734" s="181">
        <f t="shared" si="187"/>
        <v>26313.079999999998</v>
      </c>
      <c r="X734" s="181">
        <f t="shared" si="188"/>
        <v>43.855133333333328</v>
      </c>
      <c r="Y734" s="174">
        <v>111187.27</v>
      </c>
      <c r="Z734" s="181">
        <f t="shared" si="189"/>
        <v>185.31211666666667</v>
      </c>
      <c r="AA734" s="174">
        <v>2.0146191196168408E-3</v>
      </c>
      <c r="AB734" s="174">
        <v>19.398380767870279</v>
      </c>
      <c r="AC734" s="174">
        <v>40.471152857696737</v>
      </c>
      <c r="AD734" s="174">
        <v>4.7365134515848801</v>
      </c>
      <c r="AE734" s="174">
        <v>31.12476815016683</v>
      </c>
      <c r="AF734">
        <v>0</v>
      </c>
      <c r="AG734" s="106">
        <v>4.2671701535616444</v>
      </c>
      <c r="AH734" s="106">
        <v>0</v>
      </c>
      <c r="AI734" s="106">
        <v>100</v>
      </c>
      <c r="AJ734">
        <v>83.78</v>
      </c>
      <c r="AK734">
        <v>43.86</v>
      </c>
      <c r="AL734">
        <v>57.68</v>
      </c>
      <c r="AM734">
        <v>185.31</v>
      </c>
      <c r="AN734" t="s">
        <v>1066</v>
      </c>
      <c r="AO734">
        <v>23.601600000000001</v>
      </c>
      <c r="AP734">
        <v>8.33</v>
      </c>
      <c r="AQ734">
        <v>12.806699999999999</v>
      </c>
      <c r="AR734" t="s">
        <v>1072</v>
      </c>
      <c r="AS734" t="s">
        <v>1073</v>
      </c>
      <c r="AT734" t="s">
        <v>1076</v>
      </c>
      <c r="AU734" t="s">
        <v>1078</v>
      </c>
      <c r="AV734" t="s">
        <v>1082</v>
      </c>
      <c r="AW734" t="s">
        <v>1083</v>
      </c>
      <c r="AX734" s="65">
        <f t="shared" si="202"/>
        <v>1391.07</v>
      </c>
      <c r="AY734" s="65">
        <v>2862.47</v>
      </c>
      <c r="AZ734" s="106">
        <v>1133.4978019572548</v>
      </c>
      <c r="BA734" s="65">
        <f t="shared" si="190"/>
        <v>5387.0378019572545</v>
      </c>
      <c r="BB734" s="65">
        <f t="shared" si="191"/>
        <v>25179.582198042743</v>
      </c>
      <c r="BC734" s="65">
        <f t="shared" si="192"/>
        <v>2.2400000000000002</v>
      </c>
      <c r="BD734" s="65">
        <f t="shared" si="193"/>
        <v>48874.1</v>
      </c>
      <c r="BE734" s="65">
        <f t="shared" si="194"/>
        <v>31744.309999999998</v>
      </c>
      <c r="BF734" s="65">
        <f t="shared" si="195"/>
        <v>105800.23219804275</v>
      </c>
      <c r="BG734" s="66">
        <f t="shared" si="196"/>
        <v>769.57682885103634</v>
      </c>
      <c r="BH734" s="66">
        <f t="shared" si="197"/>
        <v>43.413072755246105</v>
      </c>
      <c r="BI734" s="66">
        <f t="shared" si="198"/>
        <v>3.7333333333333337E-3</v>
      </c>
      <c r="BJ734" s="66">
        <f t="shared" si="199"/>
        <v>84.265689655172409</v>
      </c>
      <c r="BK734" s="66">
        <f t="shared" si="200"/>
        <v>54.731568965517241</v>
      </c>
      <c r="BL734" s="66">
        <f t="shared" si="201"/>
        <v>182.41419344490129</v>
      </c>
      <c r="BM734" s="207">
        <f t="shared" si="203"/>
        <v>39873.18</v>
      </c>
    </row>
    <row r="735" spans="1:65" x14ac:dyDescent="0.35">
      <c r="A735" s="1">
        <v>940</v>
      </c>
      <c r="B735">
        <v>90</v>
      </c>
      <c r="C735" t="s">
        <v>37</v>
      </c>
      <c r="D735" t="s">
        <v>1948</v>
      </c>
      <c r="E735" s="6" t="s">
        <v>1111</v>
      </c>
      <c r="F735" s="7" t="s">
        <v>1112</v>
      </c>
      <c r="G735" s="6">
        <v>-22.86</v>
      </c>
      <c r="H735" s="6">
        <v>-43.41</v>
      </c>
      <c r="I735" s="6">
        <v>45</v>
      </c>
      <c r="J735" s="8">
        <v>45016.2336447989</v>
      </c>
      <c r="K735" t="s">
        <v>1166</v>
      </c>
      <c r="L735" t="s">
        <v>1062</v>
      </c>
      <c r="M735">
        <v>600</v>
      </c>
      <c r="N735">
        <v>600</v>
      </c>
      <c r="O735">
        <v>0</v>
      </c>
      <c r="P735">
        <v>21206.04</v>
      </c>
      <c r="Q735">
        <v>44998.77</v>
      </c>
      <c r="R735">
        <v>5262.4</v>
      </c>
      <c r="S735">
        <v>34606.78</v>
      </c>
      <c r="T735">
        <v>0</v>
      </c>
      <c r="U735">
        <v>4744.55</v>
      </c>
      <c r="V735">
        <v>0</v>
      </c>
      <c r="W735" s="181">
        <f t="shared" si="187"/>
        <v>25950.59</v>
      </c>
      <c r="X735" s="181">
        <f t="shared" si="188"/>
        <v>43.25098333333333</v>
      </c>
      <c r="Y735" s="174">
        <v>110818.54</v>
      </c>
      <c r="Z735" s="181">
        <f t="shared" si="189"/>
        <v>184.69756666666666</v>
      </c>
      <c r="AA735" s="174">
        <v>0</v>
      </c>
      <c r="AB735" s="174">
        <v>19.13582330176882</v>
      </c>
      <c r="AC735" s="174">
        <v>40.605813792529659</v>
      </c>
      <c r="AD735" s="174">
        <v>4.7486638968533601</v>
      </c>
      <c r="AE735" s="174">
        <v>31.22833056634747</v>
      </c>
      <c r="AF735">
        <v>0</v>
      </c>
      <c r="AG735" s="106">
        <v>4.2813684425006864</v>
      </c>
      <c r="AH735" s="106">
        <v>0</v>
      </c>
      <c r="AI735" s="106">
        <v>100</v>
      </c>
      <c r="AJ735">
        <v>83.77</v>
      </c>
      <c r="AK735">
        <v>43.25</v>
      </c>
      <c r="AL735">
        <v>57.68</v>
      </c>
      <c r="AM735">
        <v>184.7</v>
      </c>
      <c r="AN735" t="s">
        <v>1067</v>
      </c>
      <c r="AO735">
        <v>23.601600000000001</v>
      </c>
      <c r="AP735">
        <v>8.33</v>
      </c>
      <c r="AQ735">
        <v>12.806699999999999</v>
      </c>
      <c r="AR735" t="s">
        <v>1072</v>
      </c>
      <c r="AS735" t="s">
        <v>1073</v>
      </c>
      <c r="AT735" t="s">
        <v>1076</v>
      </c>
      <c r="AU735" t="s">
        <v>1078</v>
      </c>
      <c r="AV735" t="s">
        <v>1082</v>
      </c>
      <c r="AW735" t="s">
        <v>1083</v>
      </c>
      <c r="AX735" s="65">
        <f t="shared" si="202"/>
        <v>1391.07</v>
      </c>
      <c r="AY735" s="65">
        <v>2862.47</v>
      </c>
      <c r="AZ735" s="106">
        <v>1119.4394267079713</v>
      </c>
      <c r="BA735" s="65">
        <f t="shared" si="190"/>
        <v>5372.9794267079706</v>
      </c>
      <c r="BB735" s="65">
        <f t="shared" si="191"/>
        <v>24831.15057329203</v>
      </c>
      <c r="BC735" s="65">
        <f t="shared" si="192"/>
        <v>0</v>
      </c>
      <c r="BD735" s="65">
        <f t="shared" si="193"/>
        <v>48870.1</v>
      </c>
      <c r="BE735" s="65">
        <f t="shared" si="194"/>
        <v>31744.309999999998</v>
      </c>
      <c r="BF735" s="65">
        <f t="shared" si="195"/>
        <v>105445.56057329202</v>
      </c>
      <c r="BG735" s="66">
        <f t="shared" si="196"/>
        <v>767.56848952971006</v>
      </c>
      <c r="BH735" s="66">
        <f t="shared" si="197"/>
        <v>42.812328574641434</v>
      </c>
      <c r="BI735" s="66">
        <f t="shared" si="198"/>
        <v>0</v>
      </c>
      <c r="BJ735" s="66">
        <f t="shared" si="199"/>
        <v>84.258793103448269</v>
      </c>
      <c r="BK735" s="66">
        <f t="shared" si="200"/>
        <v>54.731568965517241</v>
      </c>
      <c r="BL735" s="66">
        <f t="shared" si="201"/>
        <v>181.80269064360692</v>
      </c>
      <c r="BM735" s="207">
        <f t="shared" si="203"/>
        <v>39869.18</v>
      </c>
    </row>
    <row r="736" spans="1:65" x14ac:dyDescent="0.35">
      <c r="A736" s="1">
        <v>941</v>
      </c>
      <c r="B736">
        <v>90</v>
      </c>
      <c r="C736" t="s">
        <v>37</v>
      </c>
      <c r="D736" t="s">
        <v>1949</v>
      </c>
      <c r="E736" s="6" t="s">
        <v>1113</v>
      </c>
      <c r="F736" s="7" t="s">
        <v>1114</v>
      </c>
      <c r="G736" s="6">
        <v>-20.32</v>
      </c>
      <c r="H736" s="6">
        <v>-40.340000000000003</v>
      </c>
      <c r="I736" s="6">
        <v>9</v>
      </c>
      <c r="J736" s="8">
        <v>54061.366139626101</v>
      </c>
      <c r="K736" t="s">
        <v>1166</v>
      </c>
      <c r="L736" t="s">
        <v>1062</v>
      </c>
      <c r="M736">
        <v>600</v>
      </c>
      <c r="N736">
        <v>600</v>
      </c>
      <c r="O736">
        <v>0</v>
      </c>
      <c r="P736">
        <v>23135.11</v>
      </c>
      <c r="Q736">
        <v>44998.77</v>
      </c>
      <c r="R736">
        <v>5264.2</v>
      </c>
      <c r="S736">
        <v>34606.78</v>
      </c>
      <c r="T736">
        <v>0</v>
      </c>
      <c r="U736">
        <v>4744.55</v>
      </c>
      <c r="V736">
        <v>0</v>
      </c>
      <c r="W736" s="181">
        <f t="shared" si="187"/>
        <v>27879.66</v>
      </c>
      <c r="X736" s="181">
        <f t="shared" si="188"/>
        <v>46.466099999999997</v>
      </c>
      <c r="Y736" s="174">
        <v>112749.41</v>
      </c>
      <c r="Z736" s="181">
        <f t="shared" si="189"/>
        <v>187.91568333333333</v>
      </c>
      <c r="AA736" s="174">
        <v>0</v>
      </c>
      <c r="AB736" s="174">
        <v>20.519051940050058</v>
      </c>
      <c r="AC736" s="174">
        <v>39.910426138815268</v>
      </c>
      <c r="AD736" s="174">
        <v>4.6689379571919707</v>
      </c>
      <c r="AE736" s="174">
        <v>30.693535336459849</v>
      </c>
      <c r="AF736">
        <v>0</v>
      </c>
      <c r="AG736" s="106">
        <v>4.2080486274828406</v>
      </c>
      <c r="AH736" s="106">
        <v>0</v>
      </c>
      <c r="AI736" s="106">
        <v>100</v>
      </c>
      <c r="AJ736">
        <v>83.77</v>
      </c>
      <c r="AK736">
        <v>46.47</v>
      </c>
      <c r="AL736">
        <v>57.68</v>
      </c>
      <c r="AM736">
        <v>187.92</v>
      </c>
      <c r="AN736" t="s">
        <v>1068</v>
      </c>
      <c r="AO736">
        <v>23.601600000000001</v>
      </c>
      <c r="AP736">
        <v>8.33</v>
      </c>
      <c r="AQ736">
        <v>12.806699999999999</v>
      </c>
      <c r="AR736" t="s">
        <v>1072</v>
      </c>
      <c r="AS736" t="s">
        <v>1073</v>
      </c>
      <c r="AT736" t="s">
        <v>1076</v>
      </c>
      <c r="AU736" t="s">
        <v>1078</v>
      </c>
      <c r="AV736" t="s">
        <v>1082</v>
      </c>
      <c r="AW736" t="s">
        <v>1083</v>
      </c>
      <c r="AX736" s="65">
        <f t="shared" si="202"/>
        <v>1391.07</v>
      </c>
      <c r="AY736" s="65">
        <v>2862.47</v>
      </c>
      <c r="AZ736" s="106">
        <v>1188.8332162176102</v>
      </c>
      <c r="BA736" s="65">
        <f t="shared" si="190"/>
        <v>5442.3732162176093</v>
      </c>
      <c r="BB736" s="65">
        <f t="shared" si="191"/>
        <v>26690.826783782388</v>
      </c>
      <c r="BC736" s="65">
        <f t="shared" si="192"/>
        <v>0</v>
      </c>
      <c r="BD736" s="65">
        <f t="shared" si="193"/>
        <v>48871.899999999994</v>
      </c>
      <c r="BE736" s="65">
        <f t="shared" si="194"/>
        <v>31744.309999999998</v>
      </c>
      <c r="BF736" s="65">
        <f t="shared" si="195"/>
        <v>107307.03678378239</v>
      </c>
      <c r="BG736" s="66">
        <f t="shared" si="196"/>
        <v>777.48188803108701</v>
      </c>
      <c r="BH736" s="66">
        <f t="shared" si="197"/>
        <v>46.018666868590323</v>
      </c>
      <c r="BI736" s="66">
        <f t="shared" si="198"/>
        <v>0</v>
      </c>
      <c r="BJ736" s="66">
        <f t="shared" si="199"/>
        <v>84.261896551724135</v>
      </c>
      <c r="BK736" s="66">
        <f t="shared" si="200"/>
        <v>54.731568965517241</v>
      </c>
      <c r="BL736" s="66">
        <f t="shared" si="201"/>
        <v>185.01213238583171</v>
      </c>
      <c r="BM736" s="207">
        <f t="shared" si="203"/>
        <v>39870.979999999996</v>
      </c>
    </row>
    <row r="737" spans="1:65" x14ac:dyDescent="0.35">
      <c r="A737" s="1">
        <v>942</v>
      </c>
      <c r="B737">
        <v>90</v>
      </c>
      <c r="C737" t="s">
        <v>37</v>
      </c>
      <c r="D737" t="s">
        <v>1950</v>
      </c>
      <c r="E737" s="6" t="s">
        <v>1115</v>
      </c>
      <c r="F737" s="7" t="s">
        <v>1116</v>
      </c>
      <c r="G737" s="6">
        <v>-8.0500000000000007</v>
      </c>
      <c r="H737" s="6">
        <v>-34.880000000000003</v>
      </c>
      <c r="I737" s="6">
        <v>10</v>
      </c>
      <c r="J737" s="8">
        <v>63550.072249703</v>
      </c>
      <c r="K737" t="s">
        <v>1166</v>
      </c>
      <c r="L737" t="s">
        <v>1062</v>
      </c>
      <c r="M737">
        <v>600</v>
      </c>
      <c r="N737">
        <v>600</v>
      </c>
      <c r="O737">
        <v>0</v>
      </c>
      <c r="P737">
        <v>25797.09</v>
      </c>
      <c r="Q737">
        <v>44998.77</v>
      </c>
      <c r="R737">
        <v>5250.2</v>
      </c>
      <c r="S737">
        <v>34606.78</v>
      </c>
      <c r="T737">
        <v>0</v>
      </c>
      <c r="U737">
        <v>4744.55</v>
      </c>
      <c r="V737">
        <v>0</v>
      </c>
      <c r="W737" s="181">
        <f t="shared" si="187"/>
        <v>30541.64</v>
      </c>
      <c r="X737" s="181">
        <f t="shared" si="188"/>
        <v>50.90273333333333</v>
      </c>
      <c r="Y737" s="174">
        <v>115397.39</v>
      </c>
      <c r="Z737" s="181">
        <f t="shared" si="189"/>
        <v>192.32898333333333</v>
      </c>
      <c r="AA737" s="174">
        <v>0</v>
      </c>
      <c r="AB737" s="174">
        <v>22.355003003100851</v>
      </c>
      <c r="AC737" s="174">
        <v>38.994616775994672</v>
      </c>
      <c r="AD737" s="174">
        <v>4.5496696242436681</v>
      </c>
      <c r="AE737" s="174">
        <v>29.989222459884061</v>
      </c>
      <c r="AF737">
        <v>0</v>
      </c>
      <c r="AG737" s="106">
        <v>4.1114881367767504</v>
      </c>
      <c r="AH737" s="106">
        <v>0</v>
      </c>
      <c r="AI737" s="106">
        <v>100</v>
      </c>
      <c r="AJ737">
        <v>83.75</v>
      </c>
      <c r="AK737">
        <v>50.9</v>
      </c>
      <c r="AL737">
        <v>57.68</v>
      </c>
      <c r="AM737">
        <v>192.33</v>
      </c>
      <c r="AN737" t="s">
        <v>1069</v>
      </c>
      <c r="AO737">
        <v>23.601600000000001</v>
      </c>
      <c r="AP737">
        <v>8.33</v>
      </c>
      <c r="AQ737">
        <v>12.806699999999999</v>
      </c>
      <c r="AR737" t="s">
        <v>1072</v>
      </c>
      <c r="AS737" t="s">
        <v>1073</v>
      </c>
      <c r="AT737" t="s">
        <v>1076</v>
      </c>
      <c r="AU737" t="s">
        <v>1078</v>
      </c>
      <c r="AV737" t="s">
        <v>1082</v>
      </c>
      <c r="AW737" t="s">
        <v>1083</v>
      </c>
      <c r="AX737" s="65">
        <f t="shared" si="202"/>
        <v>1391.07</v>
      </c>
      <c r="AY737" s="65">
        <v>2862.47</v>
      </c>
      <c r="AZ737" s="106">
        <v>1331.7972401309157</v>
      </c>
      <c r="BA737" s="65">
        <f t="shared" si="190"/>
        <v>5585.3372401309152</v>
      </c>
      <c r="BB737" s="65">
        <f t="shared" si="191"/>
        <v>29209.842759869083</v>
      </c>
      <c r="BC737" s="65">
        <f t="shared" si="192"/>
        <v>0</v>
      </c>
      <c r="BD737" s="65">
        <f t="shared" si="193"/>
        <v>48857.899999999994</v>
      </c>
      <c r="BE737" s="65">
        <f t="shared" si="194"/>
        <v>31744.309999999998</v>
      </c>
      <c r="BF737" s="65">
        <f t="shared" si="195"/>
        <v>109812.05275986908</v>
      </c>
      <c r="BG737" s="66">
        <f t="shared" si="196"/>
        <v>797.90532001870213</v>
      </c>
      <c r="BH737" s="66">
        <f t="shared" si="197"/>
        <v>50.36179786184325</v>
      </c>
      <c r="BI737" s="66">
        <f t="shared" si="198"/>
        <v>0</v>
      </c>
      <c r="BJ737" s="66">
        <f t="shared" si="199"/>
        <v>84.237758620689647</v>
      </c>
      <c r="BK737" s="66">
        <f t="shared" si="200"/>
        <v>54.731568965517241</v>
      </c>
      <c r="BL737" s="66">
        <f t="shared" si="201"/>
        <v>189.33112544805013</v>
      </c>
      <c r="BM737" s="207">
        <f t="shared" si="203"/>
        <v>39856.979999999996</v>
      </c>
    </row>
    <row r="738" spans="1:65" x14ac:dyDescent="0.35">
      <c r="A738" s="1">
        <v>943</v>
      </c>
      <c r="B738">
        <v>90</v>
      </c>
      <c r="C738" t="s">
        <v>37</v>
      </c>
      <c r="D738" t="s">
        <v>1951</v>
      </c>
      <c r="E738" s="6" t="s">
        <v>1117</v>
      </c>
      <c r="F738" s="7" t="s">
        <v>1118</v>
      </c>
      <c r="G738" s="6">
        <v>-3.8</v>
      </c>
      <c r="H738" s="6">
        <v>-38.53</v>
      </c>
      <c r="I738" s="6">
        <v>41</v>
      </c>
      <c r="J738" s="8">
        <v>71394.000753582499</v>
      </c>
      <c r="K738" t="s">
        <v>1166</v>
      </c>
      <c r="L738" t="s">
        <v>1062</v>
      </c>
      <c r="M738">
        <v>600</v>
      </c>
      <c r="N738">
        <v>600</v>
      </c>
      <c r="O738">
        <v>0</v>
      </c>
      <c r="P738">
        <v>25695.95</v>
      </c>
      <c r="Q738">
        <v>44998.77</v>
      </c>
      <c r="R738">
        <v>5255.2</v>
      </c>
      <c r="S738">
        <v>34606.78</v>
      </c>
      <c r="T738">
        <v>0</v>
      </c>
      <c r="U738">
        <v>4744.55</v>
      </c>
      <c r="V738">
        <v>0</v>
      </c>
      <c r="W738" s="181">
        <f t="shared" si="187"/>
        <v>30440.5</v>
      </c>
      <c r="X738" s="181">
        <f t="shared" si="188"/>
        <v>50.734166666666667</v>
      </c>
      <c r="Y738" s="174">
        <v>115301.25</v>
      </c>
      <c r="Z738" s="181">
        <f t="shared" si="189"/>
        <v>192.16874999999999</v>
      </c>
      <c r="AA738" s="174">
        <v>0</v>
      </c>
      <c r="AB738" s="174">
        <v>22.285924914083761</v>
      </c>
      <c r="AC738" s="174">
        <v>39.027131102221347</v>
      </c>
      <c r="AD738" s="174">
        <v>4.5577996769332509</v>
      </c>
      <c r="AE738" s="174">
        <v>30.014227946357909</v>
      </c>
      <c r="AF738">
        <v>0</v>
      </c>
      <c r="AG738" s="106">
        <v>4.1149163604037264</v>
      </c>
      <c r="AH738" s="106">
        <v>0</v>
      </c>
      <c r="AI738" s="106">
        <v>100</v>
      </c>
      <c r="AJ738">
        <v>83.76</v>
      </c>
      <c r="AK738">
        <v>50.73</v>
      </c>
      <c r="AL738">
        <v>57.68</v>
      </c>
      <c r="AM738">
        <v>192.17</v>
      </c>
      <c r="AN738" t="s">
        <v>1070</v>
      </c>
      <c r="AO738">
        <v>23.601600000000001</v>
      </c>
      <c r="AP738">
        <v>8.33</v>
      </c>
      <c r="AQ738">
        <v>12.806699999999999</v>
      </c>
      <c r="AR738" t="s">
        <v>1072</v>
      </c>
      <c r="AS738" t="s">
        <v>1073</v>
      </c>
      <c r="AT738" t="s">
        <v>1076</v>
      </c>
      <c r="AU738" t="s">
        <v>1078</v>
      </c>
      <c r="AV738" t="s">
        <v>1082</v>
      </c>
      <c r="AW738" t="s">
        <v>1083</v>
      </c>
      <c r="AX738" s="65">
        <f t="shared" si="202"/>
        <v>1391.07</v>
      </c>
      <c r="AY738" s="65">
        <v>2862.47</v>
      </c>
      <c r="AZ738" s="106">
        <v>1290.2975212261463</v>
      </c>
      <c r="BA738" s="65">
        <f t="shared" si="190"/>
        <v>5543.8375212261453</v>
      </c>
      <c r="BB738" s="65">
        <f t="shared" si="191"/>
        <v>29150.202478773856</v>
      </c>
      <c r="BC738" s="65">
        <f t="shared" si="192"/>
        <v>0</v>
      </c>
      <c r="BD738" s="65">
        <f t="shared" si="193"/>
        <v>48862.899999999994</v>
      </c>
      <c r="BE738" s="65">
        <f t="shared" si="194"/>
        <v>31744.309999999998</v>
      </c>
      <c r="BF738" s="65">
        <f t="shared" si="195"/>
        <v>109757.41247877385</v>
      </c>
      <c r="BG738" s="66">
        <f t="shared" si="196"/>
        <v>791.97678874659221</v>
      </c>
      <c r="BH738" s="66">
        <f t="shared" si="197"/>
        <v>50.258969790989404</v>
      </c>
      <c r="BI738" s="66">
        <f t="shared" si="198"/>
        <v>0</v>
      </c>
      <c r="BJ738" s="66">
        <f t="shared" si="199"/>
        <v>84.246379310344821</v>
      </c>
      <c r="BK738" s="66">
        <f t="shared" si="200"/>
        <v>54.731568965517241</v>
      </c>
      <c r="BL738" s="66">
        <f t="shared" si="201"/>
        <v>189.23691806685147</v>
      </c>
      <c r="BM738" s="207">
        <f t="shared" si="203"/>
        <v>39861.979999999996</v>
      </c>
    </row>
    <row r="739" spans="1:65" x14ac:dyDescent="0.35">
      <c r="A739" s="1">
        <v>944</v>
      </c>
      <c r="B739">
        <v>91</v>
      </c>
      <c r="C739" t="s">
        <v>37</v>
      </c>
      <c r="D739" t="s">
        <v>1952</v>
      </c>
      <c r="E739" s="6" t="s">
        <v>1104</v>
      </c>
      <c r="F739" s="7" t="s">
        <v>1105</v>
      </c>
      <c r="G739" s="6">
        <v>-22.74</v>
      </c>
      <c r="H739" s="6">
        <v>-45.59</v>
      </c>
      <c r="I739" s="6">
        <v>1642</v>
      </c>
      <c r="J739" s="8">
        <v>3495.45982983364</v>
      </c>
      <c r="K739" t="s">
        <v>1166</v>
      </c>
      <c r="L739" t="s">
        <v>1062</v>
      </c>
      <c r="M739">
        <v>600</v>
      </c>
      <c r="N739">
        <v>600</v>
      </c>
      <c r="O739">
        <v>239.36</v>
      </c>
      <c r="P739">
        <v>11696.29</v>
      </c>
      <c r="Q739">
        <v>44998.77</v>
      </c>
      <c r="R739">
        <v>5265.2</v>
      </c>
      <c r="S739">
        <v>34606.78</v>
      </c>
      <c r="T739">
        <v>0</v>
      </c>
      <c r="U739">
        <v>4572.29</v>
      </c>
      <c r="V739">
        <v>0</v>
      </c>
      <c r="W739" s="181">
        <f t="shared" si="187"/>
        <v>16268.580000000002</v>
      </c>
      <c r="X739" s="181">
        <f t="shared" si="188"/>
        <v>27.114300000000004</v>
      </c>
      <c r="Y739" s="174">
        <v>101378.69</v>
      </c>
      <c r="Z739" s="181">
        <f t="shared" si="189"/>
        <v>168.96448333333333</v>
      </c>
      <c r="AA739" s="174">
        <v>0.23610484609734059</v>
      </c>
      <c r="AB739" s="174">
        <v>11.537227399564941</v>
      </c>
      <c r="AC739" s="174">
        <v>44.386813441759799</v>
      </c>
      <c r="AD739" s="174">
        <v>5.1935964057140609</v>
      </c>
      <c r="AE739" s="174">
        <v>34.13614833649951</v>
      </c>
      <c r="AF739">
        <v>0</v>
      </c>
      <c r="AG739" s="106">
        <v>4.5101095703643432</v>
      </c>
      <c r="AH739" s="106">
        <v>0</v>
      </c>
      <c r="AI739" s="106">
        <v>100</v>
      </c>
      <c r="AJ739">
        <v>83.77</v>
      </c>
      <c r="AK739">
        <v>27.51</v>
      </c>
      <c r="AL739">
        <v>57.68</v>
      </c>
      <c r="AM739">
        <v>168.96</v>
      </c>
      <c r="AN739" t="s">
        <v>1063</v>
      </c>
      <c r="AO739">
        <v>23.601600000000001</v>
      </c>
      <c r="AP739">
        <v>8.33</v>
      </c>
      <c r="AQ739">
        <v>12.806699999999999</v>
      </c>
      <c r="AR739" t="s">
        <v>1072</v>
      </c>
      <c r="AS739" t="s">
        <v>1073</v>
      </c>
      <c r="AT739" t="s">
        <v>1076</v>
      </c>
      <c r="AU739" t="s">
        <v>1078</v>
      </c>
      <c r="AV739" t="s">
        <v>1082</v>
      </c>
      <c r="AW739" t="s">
        <v>1084</v>
      </c>
      <c r="AX739" s="65">
        <f t="shared" si="202"/>
        <v>1391.07</v>
      </c>
      <c r="AY739" s="65">
        <v>2862.47</v>
      </c>
      <c r="AZ739" s="106">
        <v>617.03958968464917</v>
      </c>
      <c r="BA739" s="65">
        <f t="shared" si="190"/>
        <v>4870.5795896846485</v>
      </c>
      <c r="BB739" s="65">
        <f t="shared" si="191"/>
        <v>15651.540410315352</v>
      </c>
      <c r="BC739" s="65">
        <f t="shared" si="192"/>
        <v>239.36</v>
      </c>
      <c r="BD739" s="65">
        <f t="shared" si="193"/>
        <v>48872.899999999994</v>
      </c>
      <c r="BE739" s="65">
        <f t="shared" si="194"/>
        <v>31744.309999999998</v>
      </c>
      <c r="BF739" s="65">
        <f t="shared" si="195"/>
        <v>96508.110410315348</v>
      </c>
      <c r="BG739" s="66">
        <f t="shared" si="196"/>
        <v>695.79708424066405</v>
      </c>
      <c r="BH739" s="66">
        <f t="shared" si="197"/>
        <v>26.985414500543712</v>
      </c>
      <c r="BI739" s="66">
        <f t="shared" si="198"/>
        <v>0.39893333333333336</v>
      </c>
      <c r="BJ739" s="66">
        <f t="shared" si="199"/>
        <v>84.263620689655156</v>
      </c>
      <c r="BK739" s="66">
        <f t="shared" si="200"/>
        <v>54.731568965517241</v>
      </c>
      <c r="BL739" s="66">
        <f t="shared" si="201"/>
        <v>166.39329381088854</v>
      </c>
      <c r="BM739" s="207">
        <f t="shared" si="203"/>
        <v>39871.979999999996</v>
      </c>
    </row>
    <row r="740" spans="1:65" x14ac:dyDescent="0.35">
      <c r="A740" s="1">
        <v>945</v>
      </c>
      <c r="B740">
        <v>91</v>
      </c>
      <c r="C740" t="s">
        <v>37</v>
      </c>
      <c r="D740" t="s">
        <v>1953</v>
      </c>
      <c r="E740" s="6" t="s">
        <v>1104</v>
      </c>
      <c r="F740" s="7" t="s">
        <v>1106</v>
      </c>
      <c r="G740" s="6">
        <v>-23.85</v>
      </c>
      <c r="H740" s="6">
        <v>-46.64</v>
      </c>
      <c r="I740" s="6">
        <v>792</v>
      </c>
      <c r="J740" s="8">
        <v>14172.2970393051</v>
      </c>
      <c r="K740" t="s">
        <v>1166</v>
      </c>
      <c r="L740" t="s">
        <v>1062</v>
      </c>
      <c r="M740">
        <v>600</v>
      </c>
      <c r="N740">
        <v>600</v>
      </c>
      <c r="O740">
        <v>41.34</v>
      </c>
      <c r="P740">
        <v>15543.08</v>
      </c>
      <c r="Q740">
        <v>44998.77</v>
      </c>
      <c r="R740">
        <v>5266.4</v>
      </c>
      <c r="S740">
        <v>34606.78</v>
      </c>
      <c r="T740">
        <v>0</v>
      </c>
      <c r="U740">
        <v>4572.29</v>
      </c>
      <c r="V740">
        <v>0</v>
      </c>
      <c r="W740" s="181">
        <f t="shared" si="187"/>
        <v>20115.37</v>
      </c>
      <c r="X740" s="181">
        <f t="shared" si="188"/>
        <v>33.525616666666664</v>
      </c>
      <c r="Y740" s="174">
        <v>105028.66</v>
      </c>
      <c r="Z740" s="181">
        <f t="shared" si="189"/>
        <v>175.04776666666666</v>
      </c>
      <c r="AA740" s="174">
        <v>3.9360684978747708E-2</v>
      </c>
      <c r="AB740" s="174">
        <v>14.798893939996949</v>
      </c>
      <c r="AC740" s="174">
        <v>42.844276981159233</v>
      </c>
      <c r="AD740" s="174">
        <v>5.0142503960347584</v>
      </c>
      <c r="AE740" s="174">
        <v>32.949844356768907</v>
      </c>
      <c r="AF740">
        <v>0</v>
      </c>
      <c r="AG740" s="106">
        <v>4.3533736410614017</v>
      </c>
      <c r="AH740" s="106">
        <v>0</v>
      </c>
      <c r="AI740" s="106">
        <v>100</v>
      </c>
      <c r="AJ740">
        <v>83.78</v>
      </c>
      <c r="AK740">
        <v>33.590000000000003</v>
      </c>
      <c r="AL740">
        <v>57.68</v>
      </c>
      <c r="AM740">
        <v>175.05</v>
      </c>
      <c r="AN740" t="s">
        <v>1064</v>
      </c>
      <c r="AO740">
        <v>23.601600000000001</v>
      </c>
      <c r="AP740">
        <v>8.33</v>
      </c>
      <c r="AQ740">
        <v>12.806699999999999</v>
      </c>
      <c r="AR740" t="s">
        <v>1072</v>
      </c>
      <c r="AS740" t="s">
        <v>1073</v>
      </c>
      <c r="AT740" t="s">
        <v>1076</v>
      </c>
      <c r="AU740" t="s">
        <v>1078</v>
      </c>
      <c r="AV740" t="s">
        <v>1082</v>
      </c>
      <c r="AW740" t="s">
        <v>1084</v>
      </c>
      <c r="AX740" s="65">
        <f t="shared" si="202"/>
        <v>1391.07</v>
      </c>
      <c r="AY740" s="65">
        <v>2862.47</v>
      </c>
      <c r="AZ740" s="106">
        <v>804.4825531007574</v>
      </c>
      <c r="BA740" s="65">
        <f t="shared" si="190"/>
        <v>5058.0225531007572</v>
      </c>
      <c r="BB740" s="65">
        <f t="shared" si="191"/>
        <v>19310.88744689924</v>
      </c>
      <c r="BC740" s="65">
        <f t="shared" si="192"/>
        <v>41.34</v>
      </c>
      <c r="BD740" s="65">
        <f t="shared" si="193"/>
        <v>48874.1</v>
      </c>
      <c r="BE740" s="65">
        <f t="shared" si="194"/>
        <v>31744.309999999998</v>
      </c>
      <c r="BF740" s="65">
        <f t="shared" si="195"/>
        <v>99970.637446899244</v>
      </c>
      <c r="BG740" s="66">
        <f t="shared" si="196"/>
        <v>722.57465044296532</v>
      </c>
      <c r="BH740" s="66">
        <f t="shared" si="197"/>
        <v>33.294633529136618</v>
      </c>
      <c r="BI740" s="66">
        <f t="shared" si="198"/>
        <v>6.8900000000000003E-2</v>
      </c>
      <c r="BJ740" s="66">
        <f t="shared" si="199"/>
        <v>84.265689655172409</v>
      </c>
      <c r="BK740" s="66">
        <f t="shared" si="200"/>
        <v>54.731568965517241</v>
      </c>
      <c r="BL740" s="66">
        <f t="shared" si="201"/>
        <v>172.36316801189525</v>
      </c>
      <c r="BM740" s="207">
        <f t="shared" si="203"/>
        <v>39873.18</v>
      </c>
    </row>
    <row r="741" spans="1:65" x14ac:dyDescent="0.35">
      <c r="A741" s="1">
        <v>946</v>
      </c>
      <c r="B741">
        <v>91</v>
      </c>
      <c r="C741" t="s">
        <v>37</v>
      </c>
      <c r="D741" t="s">
        <v>1954</v>
      </c>
      <c r="E741" s="6" t="s">
        <v>1107</v>
      </c>
      <c r="F741" s="7" t="s">
        <v>1108</v>
      </c>
      <c r="G741" s="6">
        <v>-30.03</v>
      </c>
      <c r="H741" s="6">
        <v>-51.23</v>
      </c>
      <c r="I741" s="6">
        <v>47</v>
      </c>
      <c r="J741" s="8">
        <v>23954.0527728093</v>
      </c>
      <c r="K741" t="s">
        <v>1166</v>
      </c>
      <c r="L741" t="s">
        <v>1062</v>
      </c>
      <c r="M741">
        <v>600</v>
      </c>
      <c r="N741">
        <v>600</v>
      </c>
      <c r="O741">
        <v>71.47</v>
      </c>
      <c r="P741">
        <v>16413.150000000001</v>
      </c>
      <c r="Q741">
        <v>44998.77</v>
      </c>
      <c r="R741">
        <v>5272.4</v>
      </c>
      <c r="S741">
        <v>34606.78</v>
      </c>
      <c r="T741">
        <v>0</v>
      </c>
      <c r="U741">
        <v>4572.29</v>
      </c>
      <c r="V741">
        <v>0</v>
      </c>
      <c r="W741" s="181">
        <f t="shared" si="187"/>
        <v>20985.440000000002</v>
      </c>
      <c r="X741" s="181">
        <f t="shared" si="188"/>
        <v>34.975733333333338</v>
      </c>
      <c r="Y741" s="174">
        <v>105934.86</v>
      </c>
      <c r="Z741" s="181">
        <f t="shared" si="189"/>
        <v>176.5581</v>
      </c>
      <c r="AA741" s="174">
        <v>6.7465988060965001E-2</v>
      </c>
      <c r="AB741" s="174">
        <v>15.49362504467368</v>
      </c>
      <c r="AC741" s="174">
        <v>42.477773605402412</v>
      </c>
      <c r="AD741" s="174">
        <v>4.9770207842819634</v>
      </c>
      <c r="AE741" s="174">
        <v>32.667981059303813</v>
      </c>
      <c r="AF741">
        <v>0</v>
      </c>
      <c r="AG741" s="106">
        <v>4.3161335182771747</v>
      </c>
      <c r="AH741" s="106">
        <v>0</v>
      </c>
      <c r="AI741" s="106">
        <v>100</v>
      </c>
      <c r="AJ741">
        <v>83.79</v>
      </c>
      <c r="AK741">
        <v>35.090000000000003</v>
      </c>
      <c r="AL741">
        <v>57.68</v>
      </c>
      <c r="AM741">
        <v>176.56</v>
      </c>
      <c r="AN741" t="s">
        <v>1065</v>
      </c>
      <c r="AO741">
        <v>23.601600000000001</v>
      </c>
      <c r="AP741">
        <v>8.33</v>
      </c>
      <c r="AQ741">
        <v>12.806699999999999</v>
      </c>
      <c r="AR741" t="s">
        <v>1072</v>
      </c>
      <c r="AS741" t="s">
        <v>1073</v>
      </c>
      <c r="AT741" t="s">
        <v>1076</v>
      </c>
      <c r="AU741" t="s">
        <v>1078</v>
      </c>
      <c r="AV741" t="s">
        <v>1082</v>
      </c>
      <c r="AW741" t="s">
        <v>1084</v>
      </c>
      <c r="AX741" s="65">
        <f t="shared" si="202"/>
        <v>1391.07</v>
      </c>
      <c r="AY741" s="65">
        <v>2862.47</v>
      </c>
      <c r="AZ741" s="106">
        <v>877.66724309853521</v>
      </c>
      <c r="BA741" s="65">
        <f t="shared" si="190"/>
        <v>5131.2072430985354</v>
      </c>
      <c r="BB741" s="65">
        <f t="shared" si="191"/>
        <v>20107.772756901468</v>
      </c>
      <c r="BC741" s="65">
        <f t="shared" si="192"/>
        <v>71.47</v>
      </c>
      <c r="BD741" s="65">
        <f t="shared" si="193"/>
        <v>48880.1</v>
      </c>
      <c r="BE741" s="65">
        <f t="shared" si="194"/>
        <v>31744.309999999998</v>
      </c>
      <c r="BF741" s="65">
        <f t="shared" si="195"/>
        <v>100803.65275690146</v>
      </c>
      <c r="BG741" s="66">
        <f t="shared" si="196"/>
        <v>733.0296061569336</v>
      </c>
      <c r="BH741" s="66">
        <f t="shared" si="197"/>
        <v>34.668573718795635</v>
      </c>
      <c r="BI741" s="66">
        <f t="shared" si="198"/>
        <v>0.11911666666666666</v>
      </c>
      <c r="BJ741" s="66">
        <f t="shared" si="199"/>
        <v>84.276034482758618</v>
      </c>
      <c r="BK741" s="66">
        <f t="shared" si="200"/>
        <v>54.731568965517241</v>
      </c>
      <c r="BL741" s="66">
        <f t="shared" si="201"/>
        <v>173.7994013050025</v>
      </c>
      <c r="BM741" s="207">
        <f t="shared" si="203"/>
        <v>39879.18</v>
      </c>
    </row>
    <row r="742" spans="1:65" x14ac:dyDescent="0.35">
      <c r="A742" s="1">
        <v>947</v>
      </c>
      <c r="B742">
        <v>91</v>
      </c>
      <c r="C742" t="s">
        <v>37</v>
      </c>
      <c r="D742" t="s">
        <v>1955</v>
      </c>
      <c r="E742" s="6" t="s">
        <v>1109</v>
      </c>
      <c r="F742" s="7" t="s">
        <v>1110</v>
      </c>
      <c r="G742" s="6">
        <v>-15.37</v>
      </c>
      <c r="H742" s="6">
        <v>-48.78</v>
      </c>
      <c r="I742" s="6">
        <v>770</v>
      </c>
      <c r="J742" s="8">
        <v>31081.371963744201</v>
      </c>
      <c r="K742" t="s">
        <v>1166</v>
      </c>
      <c r="L742" t="s">
        <v>1062</v>
      </c>
      <c r="M742">
        <v>600</v>
      </c>
      <c r="N742">
        <v>600</v>
      </c>
      <c r="O742">
        <v>0.19</v>
      </c>
      <c r="P742">
        <v>21202.3</v>
      </c>
      <c r="Q742">
        <v>44998.77</v>
      </c>
      <c r="R742">
        <v>5266.4</v>
      </c>
      <c r="S742">
        <v>34606.78</v>
      </c>
      <c r="T742">
        <v>0</v>
      </c>
      <c r="U742">
        <v>4572.29</v>
      </c>
      <c r="V742">
        <v>0</v>
      </c>
      <c r="W742" s="181">
        <f t="shared" si="187"/>
        <v>25774.59</v>
      </c>
      <c r="X742" s="181">
        <f t="shared" si="188"/>
        <v>42.957650000000001</v>
      </c>
      <c r="Y742" s="174">
        <v>110646.73</v>
      </c>
      <c r="Z742" s="181">
        <f t="shared" si="189"/>
        <v>184.41121666666666</v>
      </c>
      <c r="AA742" s="174">
        <v>1.7171768203181421E-4</v>
      </c>
      <c r="AB742" s="174">
        <v>19.162156893384921</v>
      </c>
      <c r="AC742" s="174">
        <v>40.66886567727758</v>
      </c>
      <c r="AD742" s="174">
        <v>4.7596526350123494</v>
      </c>
      <c r="AE742" s="174">
        <v>31.276821285183939</v>
      </c>
      <c r="AF742">
        <v>0</v>
      </c>
      <c r="AG742" s="106">
        <v>4.1323317914591779</v>
      </c>
      <c r="AH742" s="106">
        <v>0</v>
      </c>
      <c r="AI742" s="106">
        <v>100</v>
      </c>
      <c r="AJ742">
        <v>83.78</v>
      </c>
      <c r="AK742">
        <v>42.96</v>
      </c>
      <c r="AL742">
        <v>57.68</v>
      </c>
      <c r="AM742">
        <v>184.41</v>
      </c>
      <c r="AN742" t="s">
        <v>1066</v>
      </c>
      <c r="AO742">
        <v>23.601600000000001</v>
      </c>
      <c r="AP742">
        <v>8.33</v>
      </c>
      <c r="AQ742">
        <v>12.806699999999999</v>
      </c>
      <c r="AR742" t="s">
        <v>1072</v>
      </c>
      <c r="AS742" t="s">
        <v>1073</v>
      </c>
      <c r="AT742" t="s">
        <v>1076</v>
      </c>
      <c r="AU742" t="s">
        <v>1078</v>
      </c>
      <c r="AV742" t="s">
        <v>1082</v>
      </c>
      <c r="AW742" t="s">
        <v>1084</v>
      </c>
      <c r="AX742" s="65">
        <f t="shared" si="202"/>
        <v>1391.07</v>
      </c>
      <c r="AY742" s="65">
        <v>2862.47</v>
      </c>
      <c r="AZ742" s="106">
        <v>1133.7056210371879</v>
      </c>
      <c r="BA742" s="65">
        <f t="shared" si="190"/>
        <v>5387.2456210371874</v>
      </c>
      <c r="BB742" s="65">
        <f t="shared" si="191"/>
        <v>24640.884378962812</v>
      </c>
      <c r="BC742" s="65">
        <f t="shared" si="192"/>
        <v>0.19</v>
      </c>
      <c r="BD742" s="65">
        <f t="shared" si="193"/>
        <v>48874.1</v>
      </c>
      <c r="BE742" s="65">
        <f t="shared" si="194"/>
        <v>31744.309999999998</v>
      </c>
      <c r="BF742" s="65">
        <f t="shared" si="195"/>
        <v>105259.48437896281</v>
      </c>
      <c r="BG742" s="66">
        <f t="shared" si="196"/>
        <v>769.60651729102676</v>
      </c>
      <c r="BH742" s="66">
        <f t="shared" si="197"/>
        <v>42.484283412004849</v>
      </c>
      <c r="BI742" s="66">
        <f t="shared" si="198"/>
        <v>3.1666666666666665E-4</v>
      </c>
      <c r="BJ742" s="66">
        <f t="shared" si="199"/>
        <v>84.265689655172409</v>
      </c>
      <c r="BK742" s="66">
        <f t="shared" si="200"/>
        <v>54.731568965517241</v>
      </c>
      <c r="BL742" s="66">
        <f t="shared" si="201"/>
        <v>181.48186961890138</v>
      </c>
      <c r="BM742" s="207">
        <f t="shared" si="203"/>
        <v>39873.18</v>
      </c>
    </row>
    <row r="743" spans="1:65" x14ac:dyDescent="0.35">
      <c r="A743" s="1">
        <v>948</v>
      </c>
      <c r="B743">
        <v>91</v>
      </c>
      <c r="C743" t="s">
        <v>37</v>
      </c>
      <c r="D743" t="s">
        <v>1956</v>
      </c>
      <c r="E743" s="6" t="s">
        <v>1111</v>
      </c>
      <c r="F743" s="7" t="s">
        <v>1112</v>
      </c>
      <c r="G743" s="6">
        <v>-22.86</v>
      </c>
      <c r="H743" s="6">
        <v>-43.41</v>
      </c>
      <c r="I743" s="6">
        <v>45</v>
      </c>
      <c r="J743" s="8">
        <v>45016.2336447989</v>
      </c>
      <c r="K743" t="s">
        <v>1166</v>
      </c>
      <c r="L743" t="s">
        <v>1062</v>
      </c>
      <c r="M743">
        <v>600</v>
      </c>
      <c r="N743">
        <v>600</v>
      </c>
      <c r="O743">
        <v>0</v>
      </c>
      <c r="P743">
        <v>20684.64</v>
      </c>
      <c r="Q743">
        <v>44998.77</v>
      </c>
      <c r="R743">
        <v>5262.4</v>
      </c>
      <c r="S743">
        <v>34606.78</v>
      </c>
      <c r="T743">
        <v>0</v>
      </c>
      <c r="U743">
        <v>4572.29</v>
      </c>
      <c r="V743">
        <v>0</v>
      </c>
      <c r="W743" s="181">
        <f t="shared" si="187"/>
        <v>25256.93</v>
      </c>
      <c r="X743" s="181">
        <f t="shared" si="188"/>
        <v>42.094883333333335</v>
      </c>
      <c r="Y743" s="174">
        <v>110124.88</v>
      </c>
      <c r="Z743" s="181">
        <f t="shared" si="189"/>
        <v>183.54146666666668</v>
      </c>
      <c r="AA743" s="174">
        <v>0</v>
      </c>
      <c r="AB743" s="174">
        <v>18.78289447398263</v>
      </c>
      <c r="AC743" s="174">
        <v>40.861583685721151</v>
      </c>
      <c r="AD743" s="174">
        <v>4.7785750141112517</v>
      </c>
      <c r="AE743" s="174">
        <v>31.425033107868082</v>
      </c>
      <c r="AF743">
        <v>0</v>
      </c>
      <c r="AG743" s="106">
        <v>4.1519137183168766</v>
      </c>
      <c r="AH743" s="106">
        <v>0</v>
      </c>
      <c r="AI743" s="106">
        <v>100</v>
      </c>
      <c r="AJ743">
        <v>83.77</v>
      </c>
      <c r="AK743">
        <v>42.09</v>
      </c>
      <c r="AL743">
        <v>57.68</v>
      </c>
      <c r="AM743">
        <v>183.54</v>
      </c>
      <c r="AN743" t="s">
        <v>1067</v>
      </c>
      <c r="AO743">
        <v>23.601600000000001</v>
      </c>
      <c r="AP743">
        <v>8.33</v>
      </c>
      <c r="AQ743">
        <v>12.806699999999999</v>
      </c>
      <c r="AR743" t="s">
        <v>1072</v>
      </c>
      <c r="AS743" t="s">
        <v>1073</v>
      </c>
      <c r="AT743" t="s">
        <v>1076</v>
      </c>
      <c r="AU743" t="s">
        <v>1078</v>
      </c>
      <c r="AV743" t="s">
        <v>1082</v>
      </c>
      <c r="AW743" t="s">
        <v>1084</v>
      </c>
      <c r="AX743" s="65">
        <f t="shared" si="202"/>
        <v>1391.07</v>
      </c>
      <c r="AY743" s="65">
        <v>2862.47</v>
      </c>
      <c r="AZ743" s="106">
        <v>1118.6206650872298</v>
      </c>
      <c r="BA743" s="65">
        <f t="shared" si="190"/>
        <v>5372.1606650872291</v>
      </c>
      <c r="BB743" s="65">
        <f t="shared" si="191"/>
        <v>24138.30933491277</v>
      </c>
      <c r="BC743" s="65">
        <f t="shared" si="192"/>
        <v>0</v>
      </c>
      <c r="BD743" s="65">
        <f t="shared" si="193"/>
        <v>48870.1</v>
      </c>
      <c r="BE743" s="65">
        <f t="shared" si="194"/>
        <v>31744.309999999998</v>
      </c>
      <c r="BF743" s="65">
        <f t="shared" si="195"/>
        <v>104752.71933491278</v>
      </c>
      <c r="BG743" s="66">
        <f t="shared" si="196"/>
        <v>767.45152358388987</v>
      </c>
      <c r="BH743" s="66">
        <f t="shared" si="197"/>
        <v>41.617774715366842</v>
      </c>
      <c r="BI743" s="66">
        <f t="shared" si="198"/>
        <v>0</v>
      </c>
      <c r="BJ743" s="66">
        <f t="shared" si="199"/>
        <v>84.258793103448269</v>
      </c>
      <c r="BK743" s="66">
        <f t="shared" si="200"/>
        <v>54.731568965517241</v>
      </c>
      <c r="BL743" s="66">
        <f t="shared" si="201"/>
        <v>180.60813678433237</v>
      </c>
      <c r="BM743" s="207">
        <f t="shared" si="203"/>
        <v>39869.18</v>
      </c>
    </row>
    <row r="744" spans="1:65" x14ac:dyDescent="0.35">
      <c r="A744" s="1">
        <v>949</v>
      </c>
      <c r="B744">
        <v>91</v>
      </c>
      <c r="C744" t="s">
        <v>37</v>
      </c>
      <c r="D744" t="s">
        <v>1957</v>
      </c>
      <c r="E744" s="6" t="s">
        <v>1113</v>
      </c>
      <c r="F744" s="7" t="s">
        <v>1114</v>
      </c>
      <c r="G744" s="6">
        <v>-20.32</v>
      </c>
      <c r="H744" s="6">
        <v>-40.340000000000003</v>
      </c>
      <c r="I744" s="6">
        <v>9</v>
      </c>
      <c r="J744" s="8">
        <v>54061.366139626101</v>
      </c>
      <c r="K744" t="s">
        <v>1166</v>
      </c>
      <c r="L744" t="s">
        <v>1062</v>
      </c>
      <c r="M744">
        <v>600</v>
      </c>
      <c r="N744">
        <v>600</v>
      </c>
      <c r="O744">
        <v>0</v>
      </c>
      <c r="P744">
        <v>21815.17</v>
      </c>
      <c r="Q744">
        <v>44998.77</v>
      </c>
      <c r="R744">
        <v>5264.2</v>
      </c>
      <c r="S744">
        <v>34606.78</v>
      </c>
      <c r="T744">
        <v>0</v>
      </c>
      <c r="U744">
        <v>4572.29</v>
      </c>
      <c r="V744">
        <v>0</v>
      </c>
      <c r="W744" s="181">
        <f t="shared" si="187"/>
        <v>26387.46</v>
      </c>
      <c r="X744" s="181">
        <f t="shared" si="188"/>
        <v>43.979099999999995</v>
      </c>
      <c r="Y744" s="174">
        <v>111257.21</v>
      </c>
      <c r="Z744" s="181">
        <f t="shared" si="189"/>
        <v>185.42868333333334</v>
      </c>
      <c r="AA744" s="174">
        <v>0</v>
      </c>
      <c r="AB744" s="174">
        <v>19.607870806754899</v>
      </c>
      <c r="AC744" s="174">
        <v>40.445711338617947</v>
      </c>
      <c r="AD744" s="174">
        <v>4.7315585210163009</v>
      </c>
      <c r="AE744" s="174">
        <v>31.10520208083593</v>
      </c>
      <c r="AF744">
        <v>0</v>
      </c>
      <c r="AG744" s="106">
        <v>4.1096572527748991</v>
      </c>
      <c r="AH744" s="106">
        <v>0</v>
      </c>
      <c r="AI744" s="106">
        <v>100</v>
      </c>
      <c r="AJ744">
        <v>83.77</v>
      </c>
      <c r="AK744">
        <v>43.98</v>
      </c>
      <c r="AL744">
        <v>57.68</v>
      </c>
      <c r="AM744">
        <v>185.43</v>
      </c>
      <c r="AN744" t="s">
        <v>1068</v>
      </c>
      <c r="AO744">
        <v>23.601600000000001</v>
      </c>
      <c r="AP744">
        <v>8.33</v>
      </c>
      <c r="AQ744">
        <v>12.806699999999999</v>
      </c>
      <c r="AR744" t="s">
        <v>1072</v>
      </c>
      <c r="AS744" t="s">
        <v>1073</v>
      </c>
      <c r="AT744" t="s">
        <v>1076</v>
      </c>
      <c r="AU744" t="s">
        <v>1078</v>
      </c>
      <c r="AV744" t="s">
        <v>1082</v>
      </c>
      <c r="AW744" t="s">
        <v>1084</v>
      </c>
      <c r="AX744" s="65">
        <f t="shared" si="202"/>
        <v>1391.07</v>
      </c>
      <c r="AY744" s="65">
        <v>2862.47</v>
      </c>
      <c r="AZ744" s="106">
        <v>1187.6546525591129</v>
      </c>
      <c r="BA744" s="65">
        <f t="shared" si="190"/>
        <v>5441.194652559112</v>
      </c>
      <c r="BB744" s="65">
        <f t="shared" si="191"/>
        <v>25199.805347440888</v>
      </c>
      <c r="BC744" s="65">
        <f t="shared" si="192"/>
        <v>0</v>
      </c>
      <c r="BD744" s="65">
        <f t="shared" si="193"/>
        <v>48871.899999999994</v>
      </c>
      <c r="BE744" s="65">
        <f t="shared" si="194"/>
        <v>31744.309999999998</v>
      </c>
      <c r="BF744" s="65">
        <f t="shared" si="195"/>
        <v>105816.0153474409</v>
      </c>
      <c r="BG744" s="66">
        <f t="shared" si="196"/>
        <v>777.31352179415887</v>
      </c>
      <c r="BH744" s="66">
        <f t="shared" si="197"/>
        <v>43.447940254208426</v>
      </c>
      <c r="BI744" s="66">
        <f t="shared" si="198"/>
        <v>0</v>
      </c>
      <c r="BJ744" s="66">
        <f t="shared" si="199"/>
        <v>84.261896551724135</v>
      </c>
      <c r="BK744" s="66">
        <f t="shared" si="200"/>
        <v>54.731568965517241</v>
      </c>
      <c r="BL744" s="66">
        <f t="shared" si="201"/>
        <v>182.44140577144984</v>
      </c>
      <c r="BM744" s="207">
        <f t="shared" si="203"/>
        <v>39870.979999999996</v>
      </c>
    </row>
    <row r="745" spans="1:65" x14ac:dyDescent="0.35">
      <c r="A745" s="1">
        <v>950</v>
      </c>
      <c r="B745">
        <v>91</v>
      </c>
      <c r="C745" t="s">
        <v>37</v>
      </c>
      <c r="D745" t="s">
        <v>1958</v>
      </c>
      <c r="E745" s="6" t="s">
        <v>1115</v>
      </c>
      <c r="F745" s="7" t="s">
        <v>1116</v>
      </c>
      <c r="G745" s="6">
        <v>-8.0500000000000007</v>
      </c>
      <c r="H745" s="6">
        <v>-34.880000000000003</v>
      </c>
      <c r="I745" s="6">
        <v>10</v>
      </c>
      <c r="J745" s="8">
        <v>63550.072249703</v>
      </c>
      <c r="K745" t="s">
        <v>1166</v>
      </c>
      <c r="L745" t="s">
        <v>1062</v>
      </c>
      <c r="M745">
        <v>600</v>
      </c>
      <c r="N745">
        <v>600</v>
      </c>
      <c r="O745">
        <v>0</v>
      </c>
      <c r="P745">
        <v>23779.54</v>
      </c>
      <c r="Q745">
        <v>44998.77</v>
      </c>
      <c r="R745">
        <v>5250.2</v>
      </c>
      <c r="S745">
        <v>34606.78</v>
      </c>
      <c r="T745">
        <v>0</v>
      </c>
      <c r="U745">
        <v>4572.29</v>
      </c>
      <c r="V745">
        <v>0</v>
      </c>
      <c r="W745" s="181">
        <f t="shared" si="187"/>
        <v>28351.83</v>
      </c>
      <c r="X745" s="181">
        <f t="shared" si="188"/>
        <v>47.253050000000002</v>
      </c>
      <c r="Y745" s="174">
        <v>113207.58</v>
      </c>
      <c r="Z745" s="181">
        <f t="shared" si="189"/>
        <v>188.67930000000001</v>
      </c>
      <c r="AA745" s="174">
        <v>0</v>
      </c>
      <c r="AB745" s="174">
        <v>21.005254241809599</v>
      </c>
      <c r="AC745" s="174">
        <v>39.748901972818423</v>
      </c>
      <c r="AD745" s="174">
        <v>4.6376753217408231</v>
      </c>
      <c r="AE745" s="174">
        <v>30.56931346823243</v>
      </c>
      <c r="AF745">
        <v>0</v>
      </c>
      <c r="AG745" s="106">
        <v>4.0388549953987178</v>
      </c>
      <c r="AH745" s="106">
        <v>0</v>
      </c>
      <c r="AI745" s="106">
        <v>100</v>
      </c>
      <c r="AJ745">
        <v>83.75</v>
      </c>
      <c r="AK745">
        <v>47.25</v>
      </c>
      <c r="AL745">
        <v>57.68</v>
      </c>
      <c r="AM745">
        <v>188.68</v>
      </c>
      <c r="AN745" t="s">
        <v>1069</v>
      </c>
      <c r="AO745">
        <v>23.601600000000001</v>
      </c>
      <c r="AP745">
        <v>8.33</v>
      </c>
      <c r="AQ745">
        <v>12.806699999999999</v>
      </c>
      <c r="AR745" t="s">
        <v>1072</v>
      </c>
      <c r="AS745" t="s">
        <v>1073</v>
      </c>
      <c r="AT745" t="s">
        <v>1076</v>
      </c>
      <c r="AU745" t="s">
        <v>1078</v>
      </c>
      <c r="AV745" t="s">
        <v>1082</v>
      </c>
      <c r="AW745" t="s">
        <v>1084</v>
      </c>
      <c r="AX745" s="65">
        <f t="shared" si="202"/>
        <v>1391.07</v>
      </c>
      <c r="AY745" s="65">
        <v>2862.47</v>
      </c>
      <c r="AZ745" s="106">
        <v>1329.5915206573241</v>
      </c>
      <c r="BA745" s="65">
        <f t="shared" si="190"/>
        <v>5583.1315206573236</v>
      </c>
      <c r="BB745" s="65">
        <f t="shared" si="191"/>
        <v>27022.238479342679</v>
      </c>
      <c r="BC745" s="65">
        <f t="shared" si="192"/>
        <v>0</v>
      </c>
      <c r="BD745" s="65">
        <f t="shared" si="193"/>
        <v>48857.899999999994</v>
      </c>
      <c r="BE745" s="65">
        <f t="shared" si="194"/>
        <v>31744.309999999998</v>
      </c>
      <c r="BF745" s="65">
        <f t="shared" si="195"/>
        <v>107624.44847934268</v>
      </c>
      <c r="BG745" s="66">
        <f t="shared" si="196"/>
        <v>797.59021723676051</v>
      </c>
      <c r="BH745" s="66">
        <f t="shared" si="197"/>
        <v>46.590066343694275</v>
      </c>
      <c r="BI745" s="66">
        <f t="shared" si="198"/>
        <v>0</v>
      </c>
      <c r="BJ745" s="66">
        <f t="shared" si="199"/>
        <v>84.237758620689647</v>
      </c>
      <c r="BK745" s="66">
        <f t="shared" si="200"/>
        <v>54.731568965517241</v>
      </c>
      <c r="BL745" s="66">
        <f t="shared" si="201"/>
        <v>185.55939392990118</v>
      </c>
      <c r="BM745" s="207">
        <f t="shared" si="203"/>
        <v>39856.979999999996</v>
      </c>
    </row>
    <row r="746" spans="1:65" x14ac:dyDescent="0.35">
      <c r="A746" s="1">
        <v>951</v>
      </c>
      <c r="B746">
        <v>91</v>
      </c>
      <c r="C746" t="s">
        <v>37</v>
      </c>
      <c r="D746" t="s">
        <v>1959</v>
      </c>
      <c r="E746" s="6" t="s">
        <v>1117</v>
      </c>
      <c r="F746" s="7" t="s">
        <v>1118</v>
      </c>
      <c r="G746" s="6">
        <v>-3.8</v>
      </c>
      <c r="H746" s="6">
        <v>-38.53</v>
      </c>
      <c r="I746" s="6">
        <v>41</v>
      </c>
      <c r="J746" s="8">
        <v>71394.000753582499</v>
      </c>
      <c r="K746" t="s">
        <v>1166</v>
      </c>
      <c r="L746" t="s">
        <v>1062</v>
      </c>
      <c r="M746">
        <v>600</v>
      </c>
      <c r="N746">
        <v>600</v>
      </c>
      <c r="O746">
        <v>0</v>
      </c>
      <c r="P746">
        <v>23598.66</v>
      </c>
      <c r="Q746">
        <v>44998.77</v>
      </c>
      <c r="R746">
        <v>5255.2</v>
      </c>
      <c r="S746">
        <v>34606.78</v>
      </c>
      <c r="T746">
        <v>0</v>
      </c>
      <c r="U746">
        <v>4572.29</v>
      </c>
      <c r="V746">
        <v>0</v>
      </c>
      <c r="W746" s="181">
        <f t="shared" si="187"/>
        <v>28170.95</v>
      </c>
      <c r="X746" s="181">
        <f t="shared" si="188"/>
        <v>46.951583333333332</v>
      </c>
      <c r="Y746" s="174">
        <v>113031.7</v>
      </c>
      <c r="Z746" s="181">
        <f t="shared" si="189"/>
        <v>188.38616666666667</v>
      </c>
      <c r="AA746" s="174">
        <v>0</v>
      </c>
      <c r="AB746" s="174">
        <v>20.877913010244029</v>
      </c>
      <c r="AC746" s="174">
        <v>39.810752204912433</v>
      </c>
      <c r="AD746" s="174">
        <v>4.6493151921098246</v>
      </c>
      <c r="AE746" s="174">
        <v>30.616880043386061</v>
      </c>
      <c r="AF746">
        <v>0</v>
      </c>
      <c r="AG746" s="106">
        <v>4.0451395493476614</v>
      </c>
      <c r="AH746" s="106">
        <v>0</v>
      </c>
      <c r="AI746" s="106">
        <v>100</v>
      </c>
      <c r="AJ746">
        <v>83.76</v>
      </c>
      <c r="AK746">
        <v>46.95</v>
      </c>
      <c r="AL746">
        <v>57.68</v>
      </c>
      <c r="AM746">
        <v>188.39</v>
      </c>
      <c r="AN746" t="s">
        <v>1070</v>
      </c>
      <c r="AO746">
        <v>23.601600000000001</v>
      </c>
      <c r="AP746">
        <v>8.33</v>
      </c>
      <c r="AQ746">
        <v>12.806699999999999</v>
      </c>
      <c r="AR746" t="s">
        <v>1072</v>
      </c>
      <c r="AS746" t="s">
        <v>1073</v>
      </c>
      <c r="AT746" t="s">
        <v>1076</v>
      </c>
      <c r="AU746" t="s">
        <v>1078</v>
      </c>
      <c r="AV746" t="s">
        <v>1082</v>
      </c>
      <c r="AW746" t="s">
        <v>1084</v>
      </c>
      <c r="AX746" s="65">
        <f t="shared" si="202"/>
        <v>1391.07</v>
      </c>
      <c r="AY746" s="65">
        <v>2862.47</v>
      </c>
      <c r="AZ746" s="106">
        <v>1289.2580051668879</v>
      </c>
      <c r="BA746" s="65">
        <f t="shared" si="190"/>
        <v>5542.7980051668874</v>
      </c>
      <c r="BB746" s="65">
        <f t="shared" si="191"/>
        <v>26881.691994833112</v>
      </c>
      <c r="BC746" s="65">
        <f t="shared" si="192"/>
        <v>0</v>
      </c>
      <c r="BD746" s="65">
        <f t="shared" si="193"/>
        <v>48862.899999999994</v>
      </c>
      <c r="BE746" s="65">
        <f t="shared" si="194"/>
        <v>31744.309999999998</v>
      </c>
      <c r="BF746" s="65">
        <f t="shared" si="195"/>
        <v>107488.90199483311</v>
      </c>
      <c r="BG746" s="66">
        <f t="shared" si="196"/>
        <v>791.8282864524125</v>
      </c>
      <c r="BH746" s="66">
        <f t="shared" si="197"/>
        <v>46.347744818677782</v>
      </c>
      <c r="BI746" s="66">
        <f t="shared" si="198"/>
        <v>0</v>
      </c>
      <c r="BJ746" s="66">
        <f t="shared" si="199"/>
        <v>84.246379310344821</v>
      </c>
      <c r="BK746" s="66">
        <f t="shared" si="200"/>
        <v>54.731568965517241</v>
      </c>
      <c r="BL746" s="66">
        <f t="shared" si="201"/>
        <v>185.32569309453984</v>
      </c>
      <c r="BM746" s="207">
        <f t="shared" si="203"/>
        <v>39861.979999999996</v>
      </c>
    </row>
    <row r="747" spans="1:65" x14ac:dyDescent="0.35">
      <c r="A747" s="1">
        <v>952</v>
      </c>
      <c r="B747">
        <v>92</v>
      </c>
      <c r="C747" t="s">
        <v>37</v>
      </c>
      <c r="D747" t="s">
        <v>1960</v>
      </c>
      <c r="E747" s="6" t="s">
        <v>1104</v>
      </c>
      <c r="F747" s="7" t="s">
        <v>1105</v>
      </c>
      <c r="G747" s="6">
        <v>-22.74</v>
      </c>
      <c r="H747" s="6">
        <v>-45.59</v>
      </c>
      <c r="I747" s="6">
        <v>1642</v>
      </c>
      <c r="J747" s="8">
        <v>3495.45982983364</v>
      </c>
      <c r="K747" t="s">
        <v>1166</v>
      </c>
      <c r="L747" t="s">
        <v>1062</v>
      </c>
      <c r="M747">
        <v>600</v>
      </c>
      <c r="N747">
        <v>600</v>
      </c>
      <c r="O747">
        <v>403.75</v>
      </c>
      <c r="P747">
        <v>10044.48</v>
      </c>
      <c r="Q747">
        <v>44998.77</v>
      </c>
      <c r="R747">
        <v>5265.2</v>
      </c>
      <c r="S747">
        <v>34606.78</v>
      </c>
      <c r="T747">
        <v>0</v>
      </c>
      <c r="U747">
        <v>4744.55</v>
      </c>
      <c r="V747">
        <v>0</v>
      </c>
      <c r="W747" s="181">
        <f t="shared" si="187"/>
        <v>14789.029999999999</v>
      </c>
      <c r="X747" s="181">
        <f t="shared" si="188"/>
        <v>24.648383333333332</v>
      </c>
      <c r="Y747" s="174">
        <v>100063.53</v>
      </c>
      <c r="Z747" s="181">
        <f t="shared" si="189"/>
        <v>166.77255</v>
      </c>
      <c r="AA747" s="174">
        <v>0.40349366047749857</v>
      </c>
      <c r="AB747" s="174">
        <v>10.038102793295421</v>
      </c>
      <c r="AC747" s="174">
        <v>44.970200431665759</v>
      </c>
      <c r="AD747" s="174">
        <v>5.261857142157587</v>
      </c>
      <c r="AE747" s="174">
        <v>34.584808271305242</v>
      </c>
      <c r="AF747">
        <v>0</v>
      </c>
      <c r="AG747" s="106">
        <v>4.7415377010984923</v>
      </c>
      <c r="AH747" s="106">
        <v>0</v>
      </c>
      <c r="AI747" s="106">
        <v>100</v>
      </c>
      <c r="AJ747">
        <v>83.77</v>
      </c>
      <c r="AK747">
        <v>25.32</v>
      </c>
      <c r="AL747">
        <v>57.68</v>
      </c>
      <c r="AM747">
        <v>166.77</v>
      </c>
      <c r="AN747" t="s">
        <v>1063</v>
      </c>
      <c r="AO747">
        <v>23.601600000000001</v>
      </c>
      <c r="AP747">
        <v>8.33</v>
      </c>
      <c r="AQ747">
        <v>12.806699999999999</v>
      </c>
      <c r="AR747" t="s">
        <v>1072</v>
      </c>
      <c r="AS747" t="s">
        <v>1073</v>
      </c>
      <c r="AT747" t="s">
        <v>1076</v>
      </c>
      <c r="AU747" t="s">
        <v>1078</v>
      </c>
      <c r="AV747" t="s">
        <v>1080</v>
      </c>
      <c r="AW747" t="s">
        <v>1083</v>
      </c>
      <c r="AX747" s="65">
        <f t="shared" si="202"/>
        <v>1391.07</v>
      </c>
      <c r="AY747" s="65">
        <v>2862.47</v>
      </c>
      <c r="AZ747" s="106">
        <v>623.55221153106584</v>
      </c>
      <c r="BA747" s="65">
        <f t="shared" si="190"/>
        <v>4877.0922115310659</v>
      </c>
      <c r="BB747" s="65">
        <f t="shared" si="191"/>
        <v>14165.477788468934</v>
      </c>
      <c r="BC747" s="65">
        <f t="shared" si="192"/>
        <v>403.75</v>
      </c>
      <c r="BD747" s="65">
        <f t="shared" si="193"/>
        <v>48872.899999999994</v>
      </c>
      <c r="BE747" s="65">
        <f t="shared" si="194"/>
        <v>31744.309999999998</v>
      </c>
      <c r="BF747" s="65">
        <f t="shared" si="195"/>
        <v>95186.437788468931</v>
      </c>
      <c r="BG747" s="66">
        <f t="shared" si="196"/>
        <v>696.72745879015224</v>
      </c>
      <c r="BH747" s="66">
        <f t="shared" si="197"/>
        <v>24.423237566325749</v>
      </c>
      <c r="BI747" s="66">
        <f t="shared" si="198"/>
        <v>0.67291666666666672</v>
      </c>
      <c r="BJ747" s="66">
        <f t="shared" si="199"/>
        <v>84.263620689655156</v>
      </c>
      <c r="BK747" s="66">
        <f t="shared" si="200"/>
        <v>54.731568965517241</v>
      </c>
      <c r="BL747" s="66">
        <f t="shared" si="201"/>
        <v>164.11454791115332</v>
      </c>
      <c r="BM747" s="207">
        <f t="shared" si="203"/>
        <v>39871.979999999996</v>
      </c>
    </row>
    <row r="748" spans="1:65" x14ac:dyDescent="0.35">
      <c r="A748" s="1">
        <v>953</v>
      </c>
      <c r="B748">
        <v>92</v>
      </c>
      <c r="C748" t="s">
        <v>37</v>
      </c>
      <c r="D748" t="s">
        <v>1961</v>
      </c>
      <c r="E748" s="6" t="s">
        <v>1104</v>
      </c>
      <c r="F748" s="7" t="s">
        <v>1106</v>
      </c>
      <c r="G748" s="6">
        <v>-23.85</v>
      </c>
      <c r="H748" s="6">
        <v>-46.64</v>
      </c>
      <c r="I748" s="6">
        <v>792</v>
      </c>
      <c r="J748" s="8">
        <v>14172.2970393051</v>
      </c>
      <c r="K748" t="s">
        <v>1166</v>
      </c>
      <c r="L748" t="s">
        <v>1062</v>
      </c>
      <c r="M748">
        <v>600</v>
      </c>
      <c r="N748">
        <v>600</v>
      </c>
      <c r="O748">
        <v>87.6</v>
      </c>
      <c r="P748">
        <v>14416.93</v>
      </c>
      <c r="Q748">
        <v>44998.77</v>
      </c>
      <c r="R748">
        <v>5266.4</v>
      </c>
      <c r="S748">
        <v>34606.78</v>
      </c>
      <c r="T748">
        <v>0</v>
      </c>
      <c r="U748">
        <v>4744.55</v>
      </c>
      <c r="V748">
        <v>0</v>
      </c>
      <c r="W748" s="181">
        <f t="shared" si="187"/>
        <v>19161.48</v>
      </c>
      <c r="X748" s="181">
        <f t="shared" si="188"/>
        <v>31.9358</v>
      </c>
      <c r="Y748" s="174">
        <v>104121.03</v>
      </c>
      <c r="Z748" s="181">
        <f t="shared" si="189"/>
        <v>173.53504999999998</v>
      </c>
      <c r="AA748" s="174">
        <v>8.4132859615391811E-2</v>
      </c>
      <c r="AB748" s="174">
        <v>13.846319038526611</v>
      </c>
      <c r="AC748" s="174">
        <v>43.21775341638476</v>
      </c>
      <c r="AD748" s="174">
        <v>5.0579599529509069</v>
      </c>
      <c r="AE748" s="174">
        <v>33.237070359369277</v>
      </c>
      <c r="AF748">
        <v>0</v>
      </c>
      <c r="AG748" s="106">
        <v>4.5567643731530509</v>
      </c>
      <c r="AH748" s="106">
        <v>0</v>
      </c>
      <c r="AI748" s="106">
        <v>100</v>
      </c>
      <c r="AJ748">
        <v>83.78</v>
      </c>
      <c r="AK748">
        <v>32.08</v>
      </c>
      <c r="AL748">
        <v>57.68</v>
      </c>
      <c r="AM748">
        <v>173.54</v>
      </c>
      <c r="AN748" t="s">
        <v>1064</v>
      </c>
      <c r="AO748">
        <v>23.601600000000001</v>
      </c>
      <c r="AP748">
        <v>8.33</v>
      </c>
      <c r="AQ748">
        <v>12.806699999999999</v>
      </c>
      <c r="AR748" t="s">
        <v>1072</v>
      </c>
      <c r="AS748" t="s">
        <v>1073</v>
      </c>
      <c r="AT748" t="s">
        <v>1076</v>
      </c>
      <c r="AU748" t="s">
        <v>1078</v>
      </c>
      <c r="AV748" t="s">
        <v>1080</v>
      </c>
      <c r="AW748" t="s">
        <v>1083</v>
      </c>
      <c r="AX748" s="65">
        <f t="shared" si="202"/>
        <v>1391.07</v>
      </c>
      <c r="AY748" s="65">
        <v>2862.47</v>
      </c>
      <c r="AZ748" s="106">
        <v>812.35610523986315</v>
      </c>
      <c r="BA748" s="65">
        <f t="shared" si="190"/>
        <v>5065.8961052398627</v>
      </c>
      <c r="BB748" s="65">
        <f t="shared" si="191"/>
        <v>18349.123894760138</v>
      </c>
      <c r="BC748" s="65">
        <f t="shared" si="192"/>
        <v>87.6</v>
      </c>
      <c r="BD748" s="65">
        <f t="shared" si="193"/>
        <v>48874.1</v>
      </c>
      <c r="BE748" s="65">
        <f t="shared" si="194"/>
        <v>31744.309999999998</v>
      </c>
      <c r="BF748" s="65">
        <f t="shared" si="195"/>
        <v>99055.133894760133</v>
      </c>
      <c r="BG748" s="66">
        <f t="shared" si="196"/>
        <v>723.69944360569468</v>
      </c>
      <c r="BH748" s="66">
        <f t="shared" si="197"/>
        <v>31.636420508207134</v>
      </c>
      <c r="BI748" s="66">
        <f t="shared" si="198"/>
        <v>0.14599999999999999</v>
      </c>
      <c r="BJ748" s="66">
        <f t="shared" si="199"/>
        <v>84.265689655172409</v>
      </c>
      <c r="BK748" s="66">
        <f t="shared" si="200"/>
        <v>54.731568965517241</v>
      </c>
      <c r="BL748" s="66">
        <f t="shared" si="201"/>
        <v>170.78471361165541</v>
      </c>
      <c r="BM748" s="207">
        <f t="shared" si="203"/>
        <v>39873.18</v>
      </c>
    </row>
    <row r="749" spans="1:65" x14ac:dyDescent="0.35">
      <c r="A749" s="1">
        <v>954</v>
      </c>
      <c r="B749">
        <v>92</v>
      </c>
      <c r="C749" t="s">
        <v>37</v>
      </c>
      <c r="D749" t="s">
        <v>1962</v>
      </c>
      <c r="E749" s="6" t="s">
        <v>1107</v>
      </c>
      <c r="F749" s="7" t="s">
        <v>1108</v>
      </c>
      <c r="G749" s="6">
        <v>-30.03</v>
      </c>
      <c r="H749" s="6">
        <v>-51.23</v>
      </c>
      <c r="I749" s="6">
        <v>47</v>
      </c>
      <c r="J749" s="8">
        <v>23954.0527728093</v>
      </c>
      <c r="K749" t="s">
        <v>1166</v>
      </c>
      <c r="L749" t="s">
        <v>1062</v>
      </c>
      <c r="M749">
        <v>600</v>
      </c>
      <c r="N749">
        <v>600</v>
      </c>
      <c r="O749">
        <v>157.41</v>
      </c>
      <c r="P749">
        <v>15879.45</v>
      </c>
      <c r="Q749">
        <v>44998.77</v>
      </c>
      <c r="R749">
        <v>5272.4</v>
      </c>
      <c r="S749">
        <v>34606.78</v>
      </c>
      <c r="T749">
        <v>0</v>
      </c>
      <c r="U749">
        <v>4744.55</v>
      </c>
      <c r="V749">
        <v>0</v>
      </c>
      <c r="W749" s="181">
        <f t="shared" si="187"/>
        <v>20624</v>
      </c>
      <c r="X749" s="181">
        <f t="shared" si="188"/>
        <v>34.373333333333335</v>
      </c>
      <c r="Y749" s="174">
        <v>105659.36</v>
      </c>
      <c r="Z749" s="181">
        <f t="shared" si="189"/>
        <v>176.09893333333332</v>
      </c>
      <c r="AA749" s="174">
        <v>0.1489787558811638</v>
      </c>
      <c r="AB749" s="174">
        <v>15.028909885503751</v>
      </c>
      <c r="AC749" s="174">
        <v>42.588531673862107</v>
      </c>
      <c r="AD749" s="174">
        <v>4.9899980465526186</v>
      </c>
      <c r="AE749" s="174">
        <v>32.753160723290392</v>
      </c>
      <c r="AF749">
        <v>0</v>
      </c>
      <c r="AG749" s="106">
        <v>4.4904209149099534</v>
      </c>
      <c r="AH749" s="106">
        <v>0</v>
      </c>
      <c r="AI749" s="106">
        <v>100</v>
      </c>
      <c r="AJ749">
        <v>83.79</v>
      </c>
      <c r="AK749">
        <v>34.64</v>
      </c>
      <c r="AL749">
        <v>57.68</v>
      </c>
      <c r="AM749">
        <v>176.1</v>
      </c>
      <c r="AN749" t="s">
        <v>1065</v>
      </c>
      <c r="AO749">
        <v>23.601600000000001</v>
      </c>
      <c r="AP749">
        <v>8.33</v>
      </c>
      <c r="AQ749">
        <v>12.806699999999999</v>
      </c>
      <c r="AR749" t="s">
        <v>1072</v>
      </c>
      <c r="AS749" t="s">
        <v>1073</v>
      </c>
      <c r="AT749" t="s">
        <v>1076</v>
      </c>
      <c r="AU749" t="s">
        <v>1078</v>
      </c>
      <c r="AV749" t="s">
        <v>1080</v>
      </c>
      <c r="AW749" t="s">
        <v>1083</v>
      </c>
      <c r="AX749" s="65">
        <f t="shared" si="202"/>
        <v>1391.07</v>
      </c>
      <c r="AY749" s="65">
        <v>2862.47</v>
      </c>
      <c r="AZ749" s="106">
        <v>893.75402259946577</v>
      </c>
      <c r="BA749" s="65">
        <f t="shared" si="190"/>
        <v>5147.2940225994662</v>
      </c>
      <c r="BB749" s="65">
        <f t="shared" si="191"/>
        <v>19730.245977400533</v>
      </c>
      <c r="BC749" s="65">
        <f t="shared" si="192"/>
        <v>157.41</v>
      </c>
      <c r="BD749" s="65">
        <f t="shared" si="193"/>
        <v>48880.1</v>
      </c>
      <c r="BE749" s="65">
        <f t="shared" si="194"/>
        <v>31744.309999999998</v>
      </c>
      <c r="BF749" s="65">
        <f t="shared" si="195"/>
        <v>100512.06597740053</v>
      </c>
      <c r="BG749" s="66">
        <f t="shared" si="196"/>
        <v>735.32771751420944</v>
      </c>
      <c r="BH749" s="66">
        <f t="shared" si="197"/>
        <v>34.017665478276783</v>
      </c>
      <c r="BI749" s="66">
        <f t="shared" si="198"/>
        <v>0.26234999999999997</v>
      </c>
      <c r="BJ749" s="66">
        <f t="shared" si="199"/>
        <v>84.276034482758618</v>
      </c>
      <c r="BK749" s="66">
        <f t="shared" si="200"/>
        <v>54.731568965517241</v>
      </c>
      <c r="BL749" s="66">
        <f t="shared" si="201"/>
        <v>173.29666547827679</v>
      </c>
      <c r="BM749" s="207">
        <f t="shared" si="203"/>
        <v>39879.18</v>
      </c>
    </row>
    <row r="750" spans="1:65" x14ac:dyDescent="0.35">
      <c r="A750" s="1">
        <v>955</v>
      </c>
      <c r="B750">
        <v>92</v>
      </c>
      <c r="C750" t="s">
        <v>37</v>
      </c>
      <c r="D750" t="s">
        <v>1963</v>
      </c>
      <c r="E750" s="6" t="s">
        <v>1109</v>
      </c>
      <c r="F750" s="7" t="s">
        <v>1110</v>
      </c>
      <c r="G750" s="6">
        <v>-15.37</v>
      </c>
      <c r="H750" s="6">
        <v>-48.78</v>
      </c>
      <c r="I750" s="6">
        <v>770</v>
      </c>
      <c r="J750" s="8">
        <v>31081.371963744201</v>
      </c>
      <c r="K750" t="s">
        <v>1166</v>
      </c>
      <c r="L750" t="s">
        <v>1062</v>
      </c>
      <c r="M750">
        <v>600</v>
      </c>
      <c r="N750">
        <v>600</v>
      </c>
      <c r="O750">
        <v>1.08</v>
      </c>
      <c r="P750">
        <v>21669.48</v>
      </c>
      <c r="Q750">
        <v>44998.77</v>
      </c>
      <c r="R750">
        <v>5266.4</v>
      </c>
      <c r="S750">
        <v>34606.78</v>
      </c>
      <c r="T750">
        <v>0</v>
      </c>
      <c r="U750">
        <v>4744.55</v>
      </c>
      <c r="V750">
        <v>0</v>
      </c>
      <c r="W750" s="181">
        <f t="shared" si="187"/>
        <v>26414.03</v>
      </c>
      <c r="X750" s="181">
        <f t="shared" si="188"/>
        <v>44.023383333333328</v>
      </c>
      <c r="Y750" s="174">
        <v>111287.06</v>
      </c>
      <c r="Z750" s="181">
        <f t="shared" si="189"/>
        <v>185.47843333333333</v>
      </c>
      <c r="AA750" s="174">
        <v>9.7046323265256537E-4</v>
      </c>
      <c r="AB750" s="174">
        <v>19.47169778768529</v>
      </c>
      <c r="AC750" s="174">
        <v>40.434862777397477</v>
      </c>
      <c r="AD750" s="174">
        <v>4.7322662670754347</v>
      </c>
      <c r="AE750" s="174">
        <v>31.09685888008902</v>
      </c>
      <c r="AF750">
        <v>0</v>
      </c>
      <c r="AG750" s="106">
        <v>4.2633438245201196</v>
      </c>
      <c r="AH750" s="106">
        <v>0</v>
      </c>
      <c r="AI750" s="106">
        <v>100</v>
      </c>
      <c r="AJ750">
        <v>83.78</v>
      </c>
      <c r="AK750">
        <v>44.03</v>
      </c>
      <c r="AL750">
        <v>57.68</v>
      </c>
      <c r="AM750">
        <v>185.48</v>
      </c>
      <c r="AN750" t="s">
        <v>1066</v>
      </c>
      <c r="AO750">
        <v>23.601600000000001</v>
      </c>
      <c r="AP750">
        <v>8.33</v>
      </c>
      <c r="AQ750">
        <v>12.806699999999999</v>
      </c>
      <c r="AR750" t="s">
        <v>1072</v>
      </c>
      <c r="AS750" t="s">
        <v>1073</v>
      </c>
      <c r="AT750" t="s">
        <v>1076</v>
      </c>
      <c r="AU750" t="s">
        <v>1078</v>
      </c>
      <c r="AV750" t="s">
        <v>1080</v>
      </c>
      <c r="AW750" t="s">
        <v>1083</v>
      </c>
      <c r="AX750" s="65">
        <f t="shared" si="202"/>
        <v>1391.07</v>
      </c>
      <c r="AY750" s="65">
        <v>2862.47</v>
      </c>
      <c r="AZ750" s="106">
        <v>1155.926356647052</v>
      </c>
      <c r="BA750" s="65">
        <f t="shared" si="190"/>
        <v>5409.4663566470517</v>
      </c>
      <c r="BB750" s="65">
        <f t="shared" si="191"/>
        <v>25258.103643352948</v>
      </c>
      <c r="BC750" s="65">
        <f t="shared" si="192"/>
        <v>1.08</v>
      </c>
      <c r="BD750" s="65">
        <f t="shared" si="193"/>
        <v>48874.1</v>
      </c>
      <c r="BE750" s="65">
        <f t="shared" si="194"/>
        <v>31744.309999999998</v>
      </c>
      <c r="BF750" s="65">
        <f t="shared" si="195"/>
        <v>105877.59364335294</v>
      </c>
      <c r="BG750" s="66">
        <f t="shared" si="196"/>
        <v>772.78090809243599</v>
      </c>
      <c r="BH750" s="66">
        <f t="shared" si="197"/>
        <v>43.548454557505082</v>
      </c>
      <c r="BI750" s="66">
        <f t="shared" si="198"/>
        <v>1.8000000000000002E-3</v>
      </c>
      <c r="BJ750" s="66">
        <f t="shared" si="199"/>
        <v>84.265689655172409</v>
      </c>
      <c r="BK750" s="66">
        <f t="shared" si="200"/>
        <v>54.731568965517241</v>
      </c>
      <c r="BL750" s="66">
        <f t="shared" si="201"/>
        <v>182.54757524716024</v>
      </c>
      <c r="BM750" s="207">
        <f t="shared" si="203"/>
        <v>39873.18</v>
      </c>
    </row>
    <row r="751" spans="1:65" x14ac:dyDescent="0.35">
      <c r="A751" s="1">
        <v>956</v>
      </c>
      <c r="B751">
        <v>92</v>
      </c>
      <c r="C751" t="s">
        <v>37</v>
      </c>
      <c r="D751" t="s">
        <v>1964</v>
      </c>
      <c r="E751" s="6" t="s">
        <v>1111</v>
      </c>
      <c r="F751" s="7" t="s">
        <v>1112</v>
      </c>
      <c r="G751" s="6">
        <v>-22.86</v>
      </c>
      <c r="H751" s="6">
        <v>-43.41</v>
      </c>
      <c r="I751" s="6">
        <v>45</v>
      </c>
      <c r="J751" s="8">
        <v>45016.2336447989</v>
      </c>
      <c r="K751" t="s">
        <v>1166</v>
      </c>
      <c r="L751" t="s">
        <v>1062</v>
      </c>
      <c r="M751">
        <v>600</v>
      </c>
      <c r="N751">
        <v>600</v>
      </c>
      <c r="O751">
        <v>0</v>
      </c>
      <c r="P751">
        <v>21411.08</v>
      </c>
      <c r="Q751">
        <v>44998.77</v>
      </c>
      <c r="R751">
        <v>5262.4</v>
      </c>
      <c r="S751">
        <v>34606.78</v>
      </c>
      <c r="T751">
        <v>0</v>
      </c>
      <c r="U751">
        <v>4744.55</v>
      </c>
      <c r="V751">
        <v>0</v>
      </c>
      <c r="W751" s="181">
        <f t="shared" si="187"/>
        <v>26155.63</v>
      </c>
      <c r="X751" s="181">
        <f t="shared" si="188"/>
        <v>43.592716666666668</v>
      </c>
      <c r="Y751" s="174">
        <v>111023.58</v>
      </c>
      <c r="Z751" s="181">
        <f t="shared" si="189"/>
        <v>185.0393</v>
      </c>
      <c r="AA751" s="174">
        <v>0</v>
      </c>
      <c r="AB751" s="174">
        <v>19.285164466863709</v>
      </c>
      <c r="AC751" s="174">
        <v>40.530822371247623</v>
      </c>
      <c r="AD751" s="174">
        <v>4.739893993690349</v>
      </c>
      <c r="AE751" s="174">
        <v>31.1706576206604</v>
      </c>
      <c r="AF751">
        <v>0</v>
      </c>
      <c r="AG751" s="106">
        <v>4.2734615475379201</v>
      </c>
      <c r="AH751" s="106">
        <v>0</v>
      </c>
      <c r="AI751" s="106">
        <v>100</v>
      </c>
      <c r="AJ751">
        <v>83.77</v>
      </c>
      <c r="AK751">
        <v>43.59</v>
      </c>
      <c r="AL751">
        <v>57.68</v>
      </c>
      <c r="AM751">
        <v>185.04</v>
      </c>
      <c r="AN751" t="s">
        <v>1067</v>
      </c>
      <c r="AO751">
        <v>23.601600000000001</v>
      </c>
      <c r="AP751">
        <v>8.33</v>
      </c>
      <c r="AQ751">
        <v>12.806699999999999</v>
      </c>
      <c r="AR751" t="s">
        <v>1072</v>
      </c>
      <c r="AS751" t="s">
        <v>1073</v>
      </c>
      <c r="AT751" t="s">
        <v>1076</v>
      </c>
      <c r="AU751" t="s">
        <v>1078</v>
      </c>
      <c r="AV751" t="s">
        <v>1080</v>
      </c>
      <c r="AW751" t="s">
        <v>1083</v>
      </c>
      <c r="AX751" s="65">
        <f t="shared" si="202"/>
        <v>1391.07</v>
      </c>
      <c r="AY751" s="65">
        <v>2862.47</v>
      </c>
      <c r="AZ751" s="106">
        <v>1138.7681102144602</v>
      </c>
      <c r="BA751" s="65">
        <f t="shared" si="190"/>
        <v>5392.3081102144606</v>
      </c>
      <c r="BB751" s="65">
        <f t="shared" si="191"/>
        <v>25016.861889785541</v>
      </c>
      <c r="BC751" s="65">
        <f t="shared" si="192"/>
        <v>0</v>
      </c>
      <c r="BD751" s="65">
        <f t="shared" si="193"/>
        <v>48870.1</v>
      </c>
      <c r="BE751" s="65">
        <f t="shared" si="194"/>
        <v>31744.309999999998</v>
      </c>
      <c r="BF751" s="65">
        <f t="shared" si="195"/>
        <v>105631.27188978554</v>
      </c>
      <c r="BG751" s="66">
        <f t="shared" si="196"/>
        <v>770.32973003063728</v>
      </c>
      <c r="BH751" s="66">
        <f t="shared" si="197"/>
        <v>43.132520499630246</v>
      </c>
      <c r="BI751" s="66">
        <f t="shared" si="198"/>
        <v>0</v>
      </c>
      <c r="BJ751" s="66">
        <f t="shared" si="199"/>
        <v>84.258793103448269</v>
      </c>
      <c r="BK751" s="66">
        <f t="shared" si="200"/>
        <v>54.731568965517241</v>
      </c>
      <c r="BL751" s="66">
        <f t="shared" si="201"/>
        <v>182.12288256859574</v>
      </c>
      <c r="BM751" s="207">
        <f t="shared" si="203"/>
        <v>39869.18</v>
      </c>
    </row>
    <row r="752" spans="1:65" x14ac:dyDescent="0.35">
      <c r="A752" s="1">
        <v>957</v>
      </c>
      <c r="B752">
        <v>92</v>
      </c>
      <c r="C752" t="s">
        <v>37</v>
      </c>
      <c r="D752" t="s">
        <v>1965</v>
      </c>
      <c r="E752" s="6" t="s">
        <v>1113</v>
      </c>
      <c r="F752" s="7" t="s">
        <v>1114</v>
      </c>
      <c r="G752" s="6">
        <v>-20.32</v>
      </c>
      <c r="H752" s="6">
        <v>-40.340000000000003</v>
      </c>
      <c r="I752" s="6">
        <v>9</v>
      </c>
      <c r="J752" s="8">
        <v>54061.366139626101</v>
      </c>
      <c r="K752" t="s">
        <v>1166</v>
      </c>
      <c r="L752" t="s">
        <v>1062</v>
      </c>
      <c r="M752">
        <v>600</v>
      </c>
      <c r="N752">
        <v>600</v>
      </c>
      <c r="O752">
        <v>0</v>
      </c>
      <c r="P752">
        <v>23200.44</v>
      </c>
      <c r="Q752">
        <v>44998.77</v>
      </c>
      <c r="R752">
        <v>5264.2</v>
      </c>
      <c r="S752">
        <v>34606.78</v>
      </c>
      <c r="T752">
        <v>0</v>
      </c>
      <c r="U752">
        <v>4744.55</v>
      </c>
      <c r="V752">
        <v>0</v>
      </c>
      <c r="W752" s="181">
        <f t="shared" si="187"/>
        <v>27944.989999999998</v>
      </c>
      <c r="X752" s="181">
        <f t="shared" si="188"/>
        <v>46.574983333333329</v>
      </c>
      <c r="Y752" s="174">
        <v>112814.74</v>
      </c>
      <c r="Z752" s="181">
        <f t="shared" si="189"/>
        <v>188.02456666666669</v>
      </c>
      <c r="AA752" s="174">
        <v>0</v>
      </c>
      <c r="AB752" s="174">
        <v>20.565078641319388</v>
      </c>
      <c r="AC752" s="174">
        <v>39.887314370444848</v>
      </c>
      <c r="AD752" s="174">
        <v>4.6662342172662896</v>
      </c>
      <c r="AE752" s="174">
        <v>30.675760986551929</v>
      </c>
      <c r="AF752">
        <v>0</v>
      </c>
      <c r="AG752" s="106">
        <v>4.205611784417532</v>
      </c>
      <c r="AH752" s="106">
        <v>0</v>
      </c>
      <c r="AI752" s="106">
        <v>100</v>
      </c>
      <c r="AJ752">
        <v>83.77</v>
      </c>
      <c r="AK752">
        <v>46.57</v>
      </c>
      <c r="AL752">
        <v>57.68</v>
      </c>
      <c r="AM752">
        <v>188.02</v>
      </c>
      <c r="AN752" t="s">
        <v>1068</v>
      </c>
      <c r="AO752">
        <v>23.601600000000001</v>
      </c>
      <c r="AP752">
        <v>8.33</v>
      </c>
      <c r="AQ752">
        <v>12.806699999999999</v>
      </c>
      <c r="AR752" t="s">
        <v>1072</v>
      </c>
      <c r="AS752" t="s">
        <v>1073</v>
      </c>
      <c r="AT752" t="s">
        <v>1076</v>
      </c>
      <c r="AU752" t="s">
        <v>1078</v>
      </c>
      <c r="AV752" t="s">
        <v>1080</v>
      </c>
      <c r="AW752" t="s">
        <v>1083</v>
      </c>
      <c r="AX752" s="65">
        <f t="shared" si="202"/>
        <v>1391.07</v>
      </c>
      <c r="AY752" s="65">
        <v>2862.47</v>
      </c>
      <c r="AZ752" s="106">
        <v>1201.9937254926326</v>
      </c>
      <c r="BA752" s="65">
        <f t="shared" si="190"/>
        <v>5455.5337254926326</v>
      </c>
      <c r="BB752" s="65">
        <f t="shared" si="191"/>
        <v>26742.996274507364</v>
      </c>
      <c r="BC752" s="65">
        <f t="shared" si="192"/>
        <v>0</v>
      </c>
      <c r="BD752" s="65">
        <f t="shared" si="193"/>
        <v>48871.899999999994</v>
      </c>
      <c r="BE752" s="65">
        <f t="shared" si="194"/>
        <v>31744.309999999998</v>
      </c>
      <c r="BF752" s="65">
        <f t="shared" si="195"/>
        <v>107359.20627450738</v>
      </c>
      <c r="BG752" s="66">
        <f t="shared" si="196"/>
        <v>779.36196078466185</v>
      </c>
      <c r="BH752" s="66">
        <f t="shared" si="197"/>
        <v>46.10861426639201</v>
      </c>
      <c r="BI752" s="66">
        <f t="shared" si="198"/>
        <v>0</v>
      </c>
      <c r="BJ752" s="66">
        <f t="shared" si="199"/>
        <v>84.261896551724135</v>
      </c>
      <c r="BK752" s="66">
        <f t="shared" si="200"/>
        <v>54.731568965517241</v>
      </c>
      <c r="BL752" s="66">
        <f t="shared" si="201"/>
        <v>185.1020797836334</v>
      </c>
      <c r="BM752" s="207">
        <f t="shared" si="203"/>
        <v>39870.979999999996</v>
      </c>
    </row>
    <row r="753" spans="1:65" x14ac:dyDescent="0.35">
      <c r="A753" s="1">
        <v>958</v>
      </c>
      <c r="B753">
        <v>92</v>
      </c>
      <c r="C753" t="s">
        <v>37</v>
      </c>
      <c r="D753" t="s">
        <v>1966</v>
      </c>
      <c r="E753" s="6" t="s">
        <v>1115</v>
      </c>
      <c r="F753" s="7" t="s">
        <v>1116</v>
      </c>
      <c r="G753" s="6">
        <v>-8.0500000000000007</v>
      </c>
      <c r="H753" s="6">
        <v>-34.880000000000003</v>
      </c>
      <c r="I753" s="6">
        <v>10</v>
      </c>
      <c r="J753" s="8">
        <v>63550.072249703</v>
      </c>
      <c r="K753" t="s">
        <v>1166</v>
      </c>
      <c r="L753" t="s">
        <v>1062</v>
      </c>
      <c r="M753">
        <v>600</v>
      </c>
      <c r="N753">
        <v>600</v>
      </c>
      <c r="O753">
        <v>0</v>
      </c>
      <c r="P753">
        <v>25380.29</v>
      </c>
      <c r="Q753">
        <v>44998.77</v>
      </c>
      <c r="R753">
        <v>5250.2</v>
      </c>
      <c r="S753">
        <v>34606.78</v>
      </c>
      <c r="T753">
        <v>0</v>
      </c>
      <c r="U753">
        <v>4744.55</v>
      </c>
      <c r="V753">
        <v>0</v>
      </c>
      <c r="W753" s="181">
        <f t="shared" si="187"/>
        <v>30124.84</v>
      </c>
      <c r="X753" s="181">
        <f t="shared" si="188"/>
        <v>50.208066666666667</v>
      </c>
      <c r="Y753" s="174">
        <v>114980.59</v>
      </c>
      <c r="Z753" s="181">
        <f t="shared" si="189"/>
        <v>191.63431666666665</v>
      </c>
      <c r="AA753" s="174">
        <v>0</v>
      </c>
      <c r="AB753" s="174">
        <v>22.07354302147867</v>
      </c>
      <c r="AC753" s="174">
        <v>39.135970688617967</v>
      </c>
      <c r="AD753" s="174">
        <v>4.5661619930807449</v>
      </c>
      <c r="AE753" s="174">
        <v>30.097932181422969</v>
      </c>
      <c r="AF753">
        <v>0</v>
      </c>
      <c r="AG753" s="106">
        <v>4.1263921153996517</v>
      </c>
      <c r="AH753" s="106">
        <v>0</v>
      </c>
      <c r="AI753" s="106">
        <v>100</v>
      </c>
      <c r="AJ753">
        <v>83.75</v>
      </c>
      <c r="AK753">
        <v>50.21</v>
      </c>
      <c r="AL753">
        <v>57.68</v>
      </c>
      <c r="AM753">
        <v>191.63</v>
      </c>
      <c r="AN753" t="s">
        <v>1069</v>
      </c>
      <c r="AO753">
        <v>23.601600000000001</v>
      </c>
      <c r="AP753">
        <v>8.33</v>
      </c>
      <c r="AQ753">
        <v>12.806699999999999</v>
      </c>
      <c r="AR753" t="s">
        <v>1072</v>
      </c>
      <c r="AS753" t="s">
        <v>1073</v>
      </c>
      <c r="AT753" t="s">
        <v>1076</v>
      </c>
      <c r="AU753" t="s">
        <v>1078</v>
      </c>
      <c r="AV753" t="s">
        <v>1080</v>
      </c>
      <c r="AW753" t="s">
        <v>1083</v>
      </c>
      <c r="AX753" s="65">
        <f t="shared" si="202"/>
        <v>1391.07</v>
      </c>
      <c r="AY753" s="65">
        <v>2862.47</v>
      </c>
      <c r="AZ753" s="106">
        <v>1333.9989061111992</v>
      </c>
      <c r="BA753" s="65">
        <f t="shared" si="190"/>
        <v>5587.5389061111982</v>
      </c>
      <c r="BB753" s="65">
        <f t="shared" si="191"/>
        <v>28790.841093888801</v>
      </c>
      <c r="BC753" s="65">
        <f t="shared" si="192"/>
        <v>0</v>
      </c>
      <c r="BD753" s="65">
        <f t="shared" si="193"/>
        <v>48857.899999999994</v>
      </c>
      <c r="BE753" s="65">
        <f t="shared" si="194"/>
        <v>31744.309999999998</v>
      </c>
      <c r="BF753" s="65">
        <f t="shared" si="195"/>
        <v>109393.0510938888</v>
      </c>
      <c r="BG753" s="66">
        <f t="shared" si="196"/>
        <v>798.21984373017119</v>
      </c>
      <c r="BH753" s="66">
        <f t="shared" si="197"/>
        <v>49.639381196359999</v>
      </c>
      <c r="BI753" s="66">
        <f t="shared" si="198"/>
        <v>0</v>
      </c>
      <c r="BJ753" s="66">
        <f t="shared" si="199"/>
        <v>84.237758620689647</v>
      </c>
      <c r="BK753" s="66">
        <f t="shared" si="200"/>
        <v>54.731568965517241</v>
      </c>
      <c r="BL753" s="66">
        <f t="shared" si="201"/>
        <v>188.60870878256691</v>
      </c>
      <c r="BM753" s="207">
        <f t="shared" si="203"/>
        <v>39856.979999999996</v>
      </c>
    </row>
    <row r="754" spans="1:65" x14ac:dyDescent="0.35">
      <c r="A754" s="1">
        <v>959</v>
      </c>
      <c r="B754">
        <v>92</v>
      </c>
      <c r="C754" t="s">
        <v>37</v>
      </c>
      <c r="D754" t="s">
        <v>1967</v>
      </c>
      <c r="E754" s="6" t="s">
        <v>1117</v>
      </c>
      <c r="F754" s="7" t="s">
        <v>1118</v>
      </c>
      <c r="G754" s="6">
        <v>-3.8</v>
      </c>
      <c r="H754" s="6">
        <v>-38.53</v>
      </c>
      <c r="I754" s="6">
        <v>41</v>
      </c>
      <c r="J754" s="8">
        <v>71394.000753582499</v>
      </c>
      <c r="K754" t="s">
        <v>1166</v>
      </c>
      <c r="L754" t="s">
        <v>1062</v>
      </c>
      <c r="M754">
        <v>600</v>
      </c>
      <c r="N754">
        <v>600</v>
      </c>
      <c r="O754">
        <v>0</v>
      </c>
      <c r="P754">
        <v>25582.6</v>
      </c>
      <c r="Q754">
        <v>44998.77</v>
      </c>
      <c r="R754">
        <v>5255.2</v>
      </c>
      <c r="S754">
        <v>34606.78</v>
      </c>
      <c r="T754">
        <v>0</v>
      </c>
      <c r="U754">
        <v>4744.55</v>
      </c>
      <c r="V754">
        <v>0</v>
      </c>
      <c r="W754" s="181">
        <f t="shared" si="187"/>
        <v>30327.149999999998</v>
      </c>
      <c r="X754" s="181">
        <f t="shared" si="188"/>
        <v>50.545249999999996</v>
      </c>
      <c r="Y754" s="174">
        <v>115187.9</v>
      </c>
      <c r="Z754" s="181">
        <f t="shared" si="189"/>
        <v>191.97983333333332</v>
      </c>
      <c r="AA754" s="174">
        <v>0</v>
      </c>
      <c r="AB754" s="174">
        <v>22.209450819053039</v>
      </c>
      <c r="AC754" s="174">
        <v>39.065535529339449</v>
      </c>
      <c r="AD754" s="174">
        <v>4.5622847538673774</v>
      </c>
      <c r="AE754" s="174">
        <v>30.04376327721922</v>
      </c>
      <c r="AF754">
        <v>0</v>
      </c>
      <c r="AG754" s="106">
        <v>4.118965620520906</v>
      </c>
      <c r="AH754" s="106">
        <v>0</v>
      </c>
      <c r="AI754" s="106">
        <v>100</v>
      </c>
      <c r="AJ754">
        <v>83.76</v>
      </c>
      <c r="AK754">
        <v>50.55</v>
      </c>
      <c r="AL754">
        <v>57.68</v>
      </c>
      <c r="AM754">
        <v>191.98</v>
      </c>
      <c r="AN754" t="s">
        <v>1070</v>
      </c>
      <c r="AO754">
        <v>23.601600000000001</v>
      </c>
      <c r="AP754">
        <v>8.33</v>
      </c>
      <c r="AQ754">
        <v>12.806699999999999</v>
      </c>
      <c r="AR754" t="s">
        <v>1072</v>
      </c>
      <c r="AS754" t="s">
        <v>1073</v>
      </c>
      <c r="AT754" t="s">
        <v>1076</v>
      </c>
      <c r="AU754" t="s">
        <v>1078</v>
      </c>
      <c r="AV754" t="s">
        <v>1080</v>
      </c>
      <c r="AW754" t="s">
        <v>1083</v>
      </c>
      <c r="AX754" s="65">
        <f t="shared" si="202"/>
        <v>1391.07</v>
      </c>
      <c r="AY754" s="65">
        <v>2862.47</v>
      </c>
      <c r="AZ754" s="106">
        <v>1312.2415348127297</v>
      </c>
      <c r="BA754" s="65">
        <f t="shared" si="190"/>
        <v>5565.7815348127297</v>
      </c>
      <c r="BB754" s="65">
        <f t="shared" si="191"/>
        <v>29014.908465187269</v>
      </c>
      <c r="BC754" s="65">
        <f t="shared" si="192"/>
        <v>0</v>
      </c>
      <c r="BD754" s="65">
        <f t="shared" si="193"/>
        <v>48862.899999999994</v>
      </c>
      <c r="BE754" s="65">
        <f t="shared" si="194"/>
        <v>31744.309999999998</v>
      </c>
      <c r="BF754" s="65">
        <f t="shared" si="195"/>
        <v>109622.11846518726</v>
      </c>
      <c r="BG754" s="66">
        <f t="shared" si="196"/>
        <v>795.11164783038998</v>
      </c>
      <c r="BH754" s="66">
        <f t="shared" si="197"/>
        <v>50.025704250322875</v>
      </c>
      <c r="BI754" s="66">
        <f t="shared" si="198"/>
        <v>0</v>
      </c>
      <c r="BJ754" s="66">
        <f t="shared" si="199"/>
        <v>84.246379310344821</v>
      </c>
      <c r="BK754" s="66">
        <f t="shared" si="200"/>
        <v>54.731568965517241</v>
      </c>
      <c r="BL754" s="66">
        <f t="shared" si="201"/>
        <v>189.00365252618494</v>
      </c>
      <c r="BM754" s="207">
        <f t="shared" si="203"/>
        <v>39861.979999999996</v>
      </c>
    </row>
    <row r="755" spans="1:65" x14ac:dyDescent="0.35">
      <c r="A755" s="1">
        <v>960</v>
      </c>
      <c r="B755">
        <v>93</v>
      </c>
      <c r="C755" t="s">
        <v>37</v>
      </c>
      <c r="D755" t="s">
        <v>1968</v>
      </c>
      <c r="E755" s="6" t="s">
        <v>1104</v>
      </c>
      <c r="F755" s="7" t="s">
        <v>1105</v>
      </c>
      <c r="G755" s="6">
        <v>-22.74</v>
      </c>
      <c r="H755" s="6">
        <v>-45.59</v>
      </c>
      <c r="I755" s="6">
        <v>1642</v>
      </c>
      <c r="J755" s="8">
        <v>3495.45982983364</v>
      </c>
      <c r="K755" t="s">
        <v>1166</v>
      </c>
      <c r="L755" t="s">
        <v>1062</v>
      </c>
      <c r="M755">
        <v>600</v>
      </c>
      <c r="N755">
        <v>600</v>
      </c>
      <c r="O755">
        <v>211.11</v>
      </c>
      <c r="P755">
        <v>12073.9</v>
      </c>
      <c r="Q755">
        <v>44998.77</v>
      </c>
      <c r="R755">
        <v>5265.2</v>
      </c>
      <c r="S755">
        <v>34606.78</v>
      </c>
      <c r="T755">
        <v>0</v>
      </c>
      <c r="U755">
        <v>4572.29</v>
      </c>
      <c r="V755">
        <v>0</v>
      </c>
      <c r="W755" s="181">
        <f t="shared" si="187"/>
        <v>16646.189999999999</v>
      </c>
      <c r="X755" s="181">
        <f t="shared" si="188"/>
        <v>27.743649999999999</v>
      </c>
      <c r="Y755" s="174">
        <v>101728.05</v>
      </c>
      <c r="Z755" s="181">
        <f t="shared" si="189"/>
        <v>169.54675</v>
      </c>
      <c r="AA755" s="174">
        <v>0.2075238835306486</v>
      </c>
      <c r="AB755" s="174">
        <v>11.86880118118847</v>
      </c>
      <c r="AC755" s="174">
        <v>44.234377833842288</v>
      </c>
      <c r="AD755" s="174">
        <v>5.1757602745752029</v>
      </c>
      <c r="AE755" s="174">
        <v>34.018916119988532</v>
      </c>
      <c r="AF755">
        <v>0</v>
      </c>
      <c r="AG755" s="106">
        <v>4.4946207068748487</v>
      </c>
      <c r="AH755" s="106">
        <v>0</v>
      </c>
      <c r="AI755" s="106">
        <v>100</v>
      </c>
      <c r="AJ755">
        <v>83.77</v>
      </c>
      <c r="AK755">
        <v>28.1</v>
      </c>
      <c r="AL755">
        <v>57.68</v>
      </c>
      <c r="AM755">
        <v>169.55</v>
      </c>
      <c r="AN755" t="s">
        <v>1063</v>
      </c>
      <c r="AO755">
        <v>23.601600000000001</v>
      </c>
      <c r="AP755">
        <v>8.33</v>
      </c>
      <c r="AQ755">
        <v>12.806699999999999</v>
      </c>
      <c r="AR755" t="s">
        <v>1072</v>
      </c>
      <c r="AS755" t="s">
        <v>1073</v>
      </c>
      <c r="AT755" t="s">
        <v>1076</v>
      </c>
      <c r="AU755" t="s">
        <v>1078</v>
      </c>
      <c r="AV755" t="s">
        <v>1080</v>
      </c>
      <c r="AW755" t="s">
        <v>1084</v>
      </c>
      <c r="AX755" s="65">
        <f t="shared" si="202"/>
        <v>1391.07</v>
      </c>
      <c r="AY755" s="65">
        <v>2862.47</v>
      </c>
      <c r="AZ755" s="106">
        <v>630.9680967489769</v>
      </c>
      <c r="BA755" s="65">
        <f t="shared" si="190"/>
        <v>4884.5080967489766</v>
      </c>
      <c r="BB755" s="65">
        <f t="shared" si="191"/>
        <v>16015.221903251022</v>
      </c>
      <c r="BC755" s="65">
        <f t="shared" si="192"/>
        <v>211.11</v>
      </c>
      <c r="BD755" s="65">
        <f t="shared" si="193"/>
        <v>48872.899999999994</v>
      </c>
      <c r="BE755" s="65">
        <f t="shared" si="194"/>
        <v>31744.309999999998</v>
      </c>
      <c r="BF755" s="65">
        <f t="shared" si="195"/>
        <v>96843.541903251025</v>
      </c>
      <c r="BG755" s="66">
        <f t="shared" si="196"/>
        <v>697.78687096413955</v>
      </c>
      <c r="BH755" s="66">
        <f t="shared" si="197"/>
        <v>27.612451557329347</v>
      </c>
      <c r="BI755" s="66">
        <f t="shared" si="198"/>
        <v>0.35185</v>
      </c>
      <c r="BJ755" s="66">
        <f t="shared" si="199"/>
        <v>84.263620689655156</v>
      </c>
      <c r="BK755" s="66">
        <f t="shared" si="200"/>
        <v>54.731568965517241</v>
      </c>
      <c r="BL755" s="66">
        <f t="shared" si="201"/>
        <v>166.97162397112245</v>
      </c>
      <c r="BM755" s="207">
        <f t="shared" si="203"/>
        <v>39871.979999999996</v>
      </c>
    </row>
    <row r="756" spans="1:65" x14ac:dyDescent="0.35">
      <c r="A756" s="1">
        <v>961</v>
      </c>
      <c r="B756">
        <v>93</v>
      </c>
      <c r="C756" t="s">
        <v>37</v>
      </c>
      <c r="D756" t="s">
        <v>1969</v>
      </c>
      <c r="E756" s="6" t="s">
        <v>1104</v>
      </c>
      <c r="F756" s="7" t="s">
        <v>1106</v>
      </c>
      <c r="G756" s="6">
        <v>-23.85</v>
      </c>
      <c r="H756" s="6">
        <v>-46.64</v>
      </c>
      <c r="I756" s="6">
        <v>792</v>
      </c>
      <c r="J756" s="8">
        <v>14172.2970393051</v>
      </c>
      <c r="K756" t="s">
        <v>1166</v>
      </c>
      <c r="L756" t="s">
        <v>1062</v>
      </c>
      <c r="M756">
        <v>600</v>
      </c>
      <c r="N756">
        <v>600</v>
      </c>
      <c r="O756">
        <v>38.89</v>
      </c>
      <c r="P756">
        <v>15816.31</v>
      </c>
      <c r="Q756">
        <v>44998.77</v>
      </c>
      <c r="R756">
        <v>5266.4</v>
      </c>
      <c r="S756">
        <v>34606.78</v>
      </c>
      <c r="T756">
        <v>0</v>
      </c>
      <c r="U756">
        <v>4572.29</v>
      </c>
      <c r="V756">
        <v>0</v>
      </c>
      <c r="W756" s="181">
        <f t="shared" si="187"/>
        <v>20388.599999999999</v>
      </c>
      <c r="X756" s="181">
        <f t="shared" si="188"/>
        <v>33.980999999999995</v>
      </c>
      <c r="Y756" s="174">
        <v>105299.44</v>
      </c>
      <c r="Z756" s="181">
        <f t="shared" si="189"/>
        <v>175.49906666666666</v>
      </c>
      <c r="AA756" s="174">
        <v>3.6932770012831982E-2</v>
      </c>
      <c r="AB756" s="174">
        <v>15.02031729703406</v>
      </c>
      <c r="AC756" s="174">
        <v>42.73410190975374</v>
      </c>
      <c r="AD756" s="174">
        <v>5.0013561325682261</v>
      </c>
      <c r="AE756" s="174">
        <v>32.865113052832953</v>
      </c>
      <c r="AF756">
        <v>0</v>
      </c>
      <c r="AG756" s="106">
        <v>4.3421788377981878</v>
      </c>
      <c r="AH756" s="106">
        <v>0</v>
      </c>
      <c r="AI756" s="106">
        <v>100</v>
      </c>
      <c r="AJ756">
        <v>83.78</v>
      </c>
      <c r="AK756">
        <v>34.049999999999997</v>
      </c>
      <c r="AL756">
        <v>57.68</v>
      </c>
      <c r="AM756">
        <v>175.5</v>
      </c>
      <c r="AN756" t="s">
        <v>1064</v>
      </c>
      <c r="AO756">
        <v>23.601600000000001</v>
      </c>
      <c r="AP756">
        <v>8.33</v>
      </c>
      <c r="AQ756">
        <v>12.806699999999999</v>
      </c>
      <c r="AR756" t="s">
        <v>1072</v>
      </c>
      <c r="AS756" t="s">
        <v>1073</v>
      </c>
      <c r="AT756" t="s">
        <v>1076</v>
      </c>
      <c r="AU756" t="s">
        <v>1078</v>
      </c>
      <c r="AV756" t="s">
        <v>1080</v>
      </c>
      <c r="AW756" t="s">
        <v>1084</v>
      </c>
      <c r="AX756" s="65">
        <f t="shared" si="202"/>
        <v>1391.07</v>
      </c>
      <c r="AY756" s="65">
        <v>2862.47</v>
      </c>
      <c r="AZ756" s="106">
        <v>815.92342602558529</v>
      </c>
      <c r="BA756" s="65">
        <f t="shared" si="190"/>
        <v>5069.4634260255843</v>
      </c>
      <c r="BB756" s="65">
        <f t="shared" si="191"/>
        <v>19572.676573974415</v>
      </c>
      <c r="BC756" s="65">
        <f t="shared" si="192"/>
        <v>38.89</v>
      </c>
      <c r="BD756" s="65">
        <f t="shared" si="193"/>
        <v>48874.1</v>
      </c>
      <c r="BE756" s="65">
        <f t="shared" si="194"/>
        <v>31744.309999999998</v>
      </c>
      <c r="BF756" s="65">
        <f t="shared" si="195"/>
        <v>100229.97657397442</v>
      </c>
      <c r="BG756" s="66">
        <f t="shared" si="196"/>
        <v>724.20906086079776</v>
      </c>
      <c r="BH756" s="66">
        <f t="shared" si="197"/>
        <v>33.745994093059338</v>
      </c>
      <c r="BI756" s="66">
        <f t="shared" si="198"/>
        <v>6.4816666666666661E-2</v>
      </c>
      <c r="BJ756" s="66">
        <f t="shared" si="199"/>
        <v>84.265689655172409</v>
      </c>
      <c r="BK756" s="66">
        <f t="shared" si="200"/>
        <v>54.731568965517241</v>
      </c>
      <c r="BL756" s="66">
        <f t="shared" si="201"/>
        <v>172.81030443788694</v>
      </c>
      <c r="BM756" s="207">
        <f t="shared" si="203"/>
        <v>39873.18</v>
      </c>
    </row>
    <row r="757" spans="1:65" x14ac:dyDescent="0.35">
      <c r="A757" s="1">
        <v>962</v>
      </c>
      <c r="B757">
        <v>93</v>
      </c>
      <c r="C757" t="s">
        <v>37</v>
      </c>
      <c r="D757" t="s">
        <v>1970</v>
      </c>
      <c r="E757" s="6" t="s">
        <v>1107</v>
      </c>
      <c r="F757" s="7" t="s">
        <v>1108</v>
      </c>
      <c r="G757" s="6">
        <v>-30.03</v>
      </c>
      <c r="H757" s="6">
        <v>-51.23</v>
      </c>
      <c r="I757" s="6">
        <v>47</v>
      </c>
      <c r="J757" s="8">
        <v>23954.0527728093</v>
      </c>
      <c r="K757" t="s">
        <v>1166</v>
      </c>
      <c r="L757" t="s">
        <v>1062</v>
      </c>
      <c r="M757">
        <v>600</v>
      </c>
      <c r="N757">
        <v>600</v>
      </c>
      <c r="O757">
        <v>66.83</v>
      </c>
      <c r="P757">
        <v>16666.45</v>
      </c>
      <c r="Q757">
        <v>44998.77</v>
      </c>
      <c r="R757">
        <v>5272.4</v>
      </c>
      <c r="S757">
        <v>34606.78</v>
      </c>
      <c r="T757">
        <v>0</v>
      </c>
      <c r="U757">
        <v>4572.29</v>
      </c>
      <c r="V757">
        <v>0</v>
      </c>
      <c r="W757" s="181">
        <f t="shared" si="187"/>
        <v>21238.74</v>
      </c>
      <c r="X757" s="181">
        <f t="shared" si="188"/>
        <v>35.3979</v>
      </c>
      <c r="Y757" s="174">
        <v>106183.53</v>
      </c>
      <c r="Z757" s="181">
        <f t="shared" si="189"/>
        <v>176.97254999999998</v>
      </c>
      <c r="AA757" s="174">
        <v>6.2938197665871526E-2</v>
      </c>
      <c r="AB757" s="174">
        <v>15.695889936979871</v>
      </c>
      <c r="AC757" s="174">
        <v>42.378295391008372</v>
      </c>
      <c r="AD757" s="174">
        <v>4.9653651559709866</v>
      </c>
      <c r="AE757" s="174">
        <v>32.591476286388293</v>
      </c>
      <c r="AF757">
        <v>0</v>
      </c>
      <c r="AG757" s="106">
        <v>4.306025614330208</v>
      </c>
      <c r="AH757" s="106">
        <v>0</v>
      </c>
      <c r="AI757" s="106">
        <v>100</v>
      </c>
      <c r="AJ757">
        <v>83.79</v>
      </c>
      <c r="AK757">
        <v>35.51</v>
      </c>
      <c r="AL757">
        <v>57.68</v>
      </c>
      <c r="AM757">
        <v>176.97</v>
      </c>
      <c r="AN757" t="s">
        <v>1065</v>
      </c>
      <c r="AO757">
        <v>23.601600000000001</v>
      </c>
      <c r="AP757">
        <v>8.33</v>
      </c>
      <c r="AQ757">
        <v>12.806699999999999</v>
      </c>
      <c r="AR757" t="s">
        <v>1072</v>
      </c>
      <c r="AS757" t="s">
        <v>1073</v>
      </c>
      <c r="AT757" t="s">
        <v>1076</v>
      </c>
      <c r="AU757" t="s">
        <v>1078</v>
      </c>
      <c r="AV757" t="s">
        <v>1080</v>
      </c>
      <c r="AW757" t="s">
        <v>1084</v>
      </c>
      <c r="AX757" s="65">
        <f t="shared" si="202"/>
        <v>1391.07</v>
      </c>
      <c r="AY757" s="65">
        <v>2862.47</v>
      </c>
      <c r="AZ757" s="106">
        <v>897.83246861237978</v>
      </c>
      <c r="BA757" s="65">
        <f t="shared" si="190"/>
        <v>5151.3724686123796</v>
      </c>
      <c r="BB757" s="65">
        <f t="shared" si="191"/>
        <v>20340.90753138762</v>
      </c>
      <c r="BC757" s="65">
        <f t="shared" si="192"/>
        <v>66.83</v>
      </c>
      <c r="BD757" s="65">
        <f t="shared" si="193"/>
        <v>48880.1</v>
      </c>
      <c r="BE757" s="65">
        <f t="shared" si="194"/>
        <v>31744.309999999998</v>
      </c>
      <c r="BF757" s="65">
        <f t="shared" si="195"/>
        <v>101032.15753138762</v>
      </c>
      <c r="BG757" s="66">
        <f t="shared" si="196"/>
        <v>735.91035265891139</v>
      </c>
      <c r="BH757" s="66">
        <f t="shared" si="197"/>
        <v>35.07053022653038</v>
      </c>
      <c r="BI757" s="66">
        <f t="shared" si="198"/>
        <v>0.11138333333333333</v>
      </c>
      <c r="BJ757" s="66">
        <f t="shared" si="199"/>
        <v>84.276034482758618</v>
      </c>
      <c r="BK757" s="66">
        <f t="shared" si="200"/>
        <v>54.731568965517241</v>
      </c>
      <c r="BL757" s="66">
        <f t="shared" si="201"/>
        <v>174.19337505411659</v>
      </c>
      <c r="BM757" s="207">
        <f t="shared" si="203"/>
        <v>39879.18</v>
      </c>
    </row>
    <row r="758" spans="1:65" x14ac:dyDescent="0.35">
      <c r="A758" s="1">
        <v>963</v>
      </c>
      <c r="B758">
        <v>93</v>
      </c>
      <c r="C758" t="s">
        <v>37</v>
      </c>
      <c r="D758" t="s">
        <v>1971</v>
      </c>
      <c r="E758" s="6" t="s">
        <v>1109</v>
      </c>
      <c r="F758" s="7" t="s">
        <v>1110</v>
      </c>
      <c r="G758" s="6">
        <v>-15.37</v>
      </c>
      <c r="H758" s="6">
        <v>-48.78</v>
      </c>
      <c r="I758" s="6">
        <v>770</v>
      </c>
      <c r="J758" s="8">
        <v>31081.371963744201</v>
      </c>
      <c r="K758" t="s">
        <v>1166</v>
      </c>
      <c r="L758" t="s">
        <v>1062</v>
      </c>
      <c r="M758">
        <v>600</v>
      </c>
      <c r="N758">
        <v>600</v>
      </c>
      <c r="O758">
        <v>0</v>
      </c>
      <c r="P758">
        <v>21368.35</v>
      </c>
      <c r="Q758">
        <v>44998.77</v>
      </c>
      <c r="R758">
        <v>5266.4</v>
      </c>
      <c r="S758">
        <v>34606.78</v>
      </c>
      <c r="T758">
        <v>0</v>
      </c>
      <c r="U758">
        <v>4572.29</v>
      </c>
      <c r="V758">
        <v>0</v>
      </c>
      <c r="W758" s="181">
        <f t="shared" si="187"/>
        <v>25940.639999999999</v>
      </c>
      <c r="X758" s="181">
        <f t="shared" si="188"/>
        <v>43.234400000000001</v>
      </c>
      <c r="Y758" s="174">
        <v>110812.59</v>
      </c>
      <c r="Z758" s="181">
        <f t="shared" si="189"/>
        <v>184.68764999999999</v>
      </c>
      <c r="AA758" s="174">
        <v>0</v>
      </c>
      <c r="AB758" s="174">
        <v>19.28332331190887</v>
      </c>
      <c r="AC758" s="174">
        <v>40.607994091646077</v>
      </c>
      <c r="AD758" s="174">
        <v>4.7525285709863834</v>
      </c>
      <c r="AE758" s="174">
        <v>31.230007348442989</v>
      </c>
      <c r="AF758">
        <v>0</v>
      </c>
      <c r="AG758" s="106">
        <v>4.1261466770156714</v>
      </c>
      <c r="AH758" s="106">
        <v>0</v>
      </c>
      <c r="AI758" s="106">
        <v>100</v>
      </c>
      <c r="AJ758">
        <v>83.78</v>
      </c>
      <c r="AK758">
        <v>43.23</v>
      </c>
      <c r="AL758">
        <v>57.68</v>
      </c>
      <c r="AM758">
        <v>184.69</v>
      </c>
      <c r="AN758" t="s">
        <v>1066</v>
      </c>
      <c r="AO758">
        <v>23.601600000000001</v>
      </c>
      <c r="AP758">
        <v>8.33</v>
      </c>
      <c r="AQ758">
        <v>12.806699999999999</v>
      </c>
      <c r="AR758" t="s">
        <v>1072</v>
      </c>
      <c r="AS758" t="s">
        <v>1073</v>
      </c>
      <c r="AT758" t="s">
        <v>1076</v>
      </c>
      <c r="AU758" t="s">
        <v>1078</v>
      </c>
      <c r="AV758" t="s">
        <v>1080</v>
      </c>
      <c r="AW758" t="s">
        <v>1084</v>
      </c>
      <c r="AX758" s="65">
        <f t="shared" si="202"/>
        <v>1391.07</v>
      </c>
      <c r="AY758" s="65">
        <v>2862.47</v>
      </c>
      <c r="AZ758" s="106">
        <v>1155.9848081986324</v>
      </c>
      <c r="BA758" s="65">
        <f t="shared" si="190"/>
        <v>5409.5248081986319</v>
      </c>
      <c r="BB758" s="65">
        <f t="shared" si="191"/>
        <v>24784.655191801368</v>
      </c>
      <c r="BC758" s="65">
        <f t="shared" si="192"/>
        <v>0</v>
      </c>
      <c r="BD758" s="65">
        <f t="shared" si="193"/>
        <v>48874.1</v>
      </c>
      <c r="BE758" s="65">
        <f t="shared" si="194"/>
        <v>31744.309999999998</v>
      </c>
      <c r="BF758" s="65">
        <f t="shared" si="195"/>
        <v>105403.06519180136</v>
      </c>
      <c r="BG758" s="66">
        <f t="shared" si="196"/>
        <v>772.78925831409026</v>
      </c>
      <c r="BH758" s="66">
        <f t="shared" si="197"/>
        <v>42.732164123795464</v>
      </c>
      <c r="BI758" s="66">
        <f t="shared" si="198"/>
        <v>0</v>
      </c>
      <c r="BJ758" s="66">
        <f t="shared" si="199"/>
        <v>84.265689655172409</v>
      </c>
      <c r="BK758" s="66">
        <f t="shared" si="200"/>
        <v>54.731568965517241</v>
      </c>
      <c r="BL758" s="66">
        <f t="shared" si="201"/>
        <v>181.72942274448511</v>
      </c>
      <c r="BM758" s="207">
        <f t="shared" si="203"/>
        <v>39873.18</v>
      </c>
    </row>
    <row r="759" spans="1:65" x14ac:dyDescent="0.35">
      <c r="A759" s="1">
        <v>964</v>
      </c>
      <c r="B759">
        <v>93</v>
      </c>
      <c r="C759" t="s">
        <v>37</v>
      </c>
      <c r="D759" t="s">
        <v>1972</v>
      </c>
      <c r="E759" s="6" t="s">
        <v>1111</v>
      </c>
      <c r="F759" s="7" t="s">
        <v>1112</v>
      </c>
      <c r="G759" s="6">
        <v>-22.86</v>
      </c>
      <c r="H759" s="6">
        <v>-43.41</v>
      </c>
      <c r="I759" s="6">
        <v>45</v>
      </c>
      <c r="J759" s="8">
        <v>45016.2336447989</v>
      </c>
      <c r="K759" t="s">
        <v>1166</v>
      </c>
      <c r="L759" t="s">
        <v>1062</v>
      </c>
      <c r="M759">
        <v>600</v>
      </c>
      <c r="N759">
        <v>600</v>
      </c>
      <c r="O759">
        <v>0</v>
      </c>
      <c r="P759">
        <v>20880.82</v>
      </c>
      <c r="Q759">
        <v>44998.77</v>
      </c>
      <c r="R759">
        <v>5262.4</v>
      </c>
      <c r="S759">
        <v>34606.78</v>
      </c>
      <c r="T759">
        <v>0</v>
      </c>
      <c r="U759">
        <v>4572.29</v>
      </c>
      <c r="V759">
        <v>0</v>
      </c>
      <c r="W759" s="181">
        <f t="shared" si="187"/>
        <v>25453.11</v>
      </c>
      <c r="X759" s="181">
        <f t="shared" si="188"/>
        <v>42.421849999999999</v>
      </c>
      <c r="Y759" s="174">
        <v>110321.06</v>
      </c>
      <c r="Z759" s="181">
        <f t="shared" si="189"/>
        <v>183.86843333333334</v>
      </c>
      <c r="AA759" s="174">
        <v>0</v>
      </c>
      <c r="AB759" s="174">
        <v>18.92731995142179</v>
      </c>
      <c r="AC759" s="174">
        <v>40.788920991150732</v>
      </c>
      <c r="AD759" s="174">
        <v>4.7700774448686403</v>
      </c>
      <c r="AE759" s="174">
        <v>31.369151094088469</v>
      </c>
      <c r="AF759">
        <v>0</v>
      </c>
      <c r="AG759" s="106">
        <v>4.1445305184703631</v>
      </c>
      <c r="AH759" s="106">
        <v>0</v>
      </c>
      <c r="AI759" s="106">
        <v>100</v>
      </c>
      <c r="AJ759">
        <v>83.77</v>
      </c>
      <c r="AK759">
        <v>42.42</v>
      </c>
      <c r="AL759">
        <v>57.68</v>
      </c>
      <c r="AM759">
        <v>183.87</v>
      </c>
      <c r="AN759" t="s">
        <v>1067</v>
      </c>
      <c r="AO759">
        <v>23.601600000000001</v>
      </c>
      <c r="AP759">
        <v>8.33</v>
      </c>
      <c r="AQ759">
        <v>12.806699999999999</v>
      </c>
      <c r="AR759" t="s">
        <v>1072</v>
      </c>
      <c r="AS759" t="s">
        <v>1073</v>
      </c>
      <c r="AT759" t="s">
        <v>1076</v>
      </c>
      <c r="AU759" t="s">
        <v>1078</v>
      </c>
      <c r="AV759" t="s">
        <v>1080</v>
      </c>
      <c r="AW759" t="s">
        <v>1084</v>
      </c>
      <c r="AX759" s="65">
        <f t="shared" si="202"/>
        <v>1391.07</v>
      </c>
      <c r="AY759" s="65">
        <v>2862.47</v>
      </c>
      <c r="AZ759" s="106">
        <v>1138.2776533519241</v>
      </c>
      <c r="BA759" s="65">
        <f t="shared" si="190"/>
        <v>5391.8176533519236</v>
      </c>
      <c r="BB759" s="65">
        <f t="shared" si="191"/>
        <v>24314.832346648076</v>
      </c>
      <c r="BC759" s="65">
        <f t="shared" si="192"/>
        <v>0</v>
      </c>
      <c r="BD759" s="65">
        <f t="shared" si="193"/>
        <v>48870.1</v>
      </c>
      <c r="BE759" s="65">
        <f t="shared" si="194"/>
        <v>31744.309999999998</v>
      </c>
      <c r="BF759" s="65">
        <f t="shared" si="195"/>
        <v>104929.24234664807</v>
      </c>
      <c r="BG759" s="66">
        <f t="shared" si="196"/>
        <v>770.25966476456051</v>
      </c>
      <c r="BH759" s="66">
        <f t="shared" si="197"/>
        <v>41.922124735600129</v>
      </c>
      <c r="BI759" s="66">
        <f t="shared" si="198"/>
        <v>0</v>
      </c>
      <c r="BJ759" s="66">
        <f t="shared" si="199"/>
        <v>84.258793103448269</v>
      </c>
      <c r="BK759" s="66">
        <f t="shared" si="200"/>
        <v>54.731568965517241</v>
      </c>
      <c r="BL759" s="66">
        <f t="shared" si="201"/>
        <v>180.91248680456565</v>
      </c>
      <c r="BM759" s="207">
        <f t="shared" si="203"/>
        <v>39869.18</v>
      </c>
    </row>
    <row r="760" spans="1:65" x14ac:dyDescent="0.35">
      <c r="A760" s="1">
        <v>965</v>
      </c>
      <c r="B760">
        <v>93</v>
      </c>
      <c r="C760" t="s">
        <v>37</v>
      </c>
      <c r="D760" t="s">
        <v>1973</v>
      </c>
      <c r="E760" s="6" t="s">
        <v>1113</v>
      </c>
      <c r="F760" s="7" t="s">
        <v>1114</v>
      </c>
      <c r="G760" s="6">
        <v>-20.32</v>
      </c>
      <c r="H760" s="6">
        <v>-40.340000000000003</v>
      </c>
      <c r="I760" s="6">
        <v>9</v>
      </c>
      <c r="J760" s="8">
        <v>54061.366139626101</v>
      </c>
      <c r="K760" t="s">
        <v>1166</v>
      </c>
      <c r="L760" t="s">
        <v>1062</v>
      </c>
      <c r="M760">
        <v>600</v>
      </c>
      <c r="N760">
        <v>600</v>
      </c>
      <c r="O760">
        <v>0</v>
      </c>
      <c r="P760">
        <v>21940.400000000001</v>
      </c>
      <c r="Q760">
        <v>44998.77</v>
      </c>
      <c r="R760">
        <v>5264.2</v>
      </c>
      <c r="S760">
        <v>34606.78</v>
      </c>
      <c r="T760">
        <v>0</v>
      </c>
      <c r="U760">
        <v>4572.29</v>
      </c>
      <c r="V760">
        <v>0</v>
      </c>
      <c r="W760" s="181">
        <f t="shared" si="187"/>
        <v>26512.690000000002</v>
      </c>
      <c r="X760" s="181">
        <f t="shared" si="188"/>
        <v>44.18781666666667</v>
      </c>
      <c r="Y760" s="174">
        <v>111382.44</v>
      </c>
      <c r="Z760" s="181">
        <f t="shared" si="189"/>
        <v>185.63740000000001</v>
      </c>
      <c r="AA760" s="174">
        <v>0</v>
      </c>
      <c r="AB760" s="174">
        <v>19.69825764276667</v>
      </c>
      <c r="AC760" s="174">
        <v>40.400237236677519</v>
      </c>
      <c r="AD760" s="174">
        <v>4.7262387141096918</v>
      </c>
      <c r="AE760" s="174">
        <v>31.070229741779759</v>
      </c>
      <c r="AF760">
        <v>0</v>
      </c>
      <c r="AG760" s="106">
        <v>4.1050366646663514</v>
      </c>
      <c r="AH760" s="106">
        <v>0</v>
      </c>
      <c r="AI760" s="106">
        <v>100</v>
      </c>
      <c r="AJ760">
        <v>83.77</v>
      </c>
      <c r="AK760">
        <v>44.19</v>
      </c>
      <c r="AL760">
        <v>57.68</v>
      </c>
      <c r="AM760">
        <v>185.64</v>
      </c>
      <c r="AN760" t="s">
        <v>1068</v>
      </c>
      <c r="AO760">
        <v>23.601600000000001</v>
      </c>
      <c r="AP760">
        <v>8.33</v>
      </c>
      <c r="AQ760">
        <v>12.806699999999999</v>
      </c>
      <c r="AR760" t="s">
        <v>1072</v>
      </c>
      <c r="AS760" t="s">
        <v>1073</v>
      </c>
      <c r="AT760" t="s">
        <v>1076</v>
      </c>
      <c r="AU760" t="s">
        <v>1078</v>
      </c>
      <c r="AV760" t="s">
        <v>1080</v>
      </c>
      <c r="AW760" t="s">
        <v>1084</v>
      </c>
      <c r="AX760" s="65">
        <f t="shared" si="202"/>
        <v>1391.07</v>
      </c>
      <c r="AY760" s="65">
        <v>2862.47</v>
      </c>
      <c r="AZ760" s="106">
        <v>1200.7756634711491</v>
      </c>
      <c r="BA760" s="65">
        <f t="shared" si="190"/>
        <v>5454.3156634711486</v>
      </c>
      <c r="BB760" s="65">
        <f t="shared" si="191"/>
        <v>25311.914336528855</v>
      </c>
      <c r="BC760" s="65">
        <f t="shared" si="192"/>
        <v>0</v>
      </c>
      <c r="BD760" s="65">
        <f t="shared" si="193"/>
        <v>48871.899999999994</v>
      </c>
      <c r="BE760" s="65">
        <f t="shared" si="194"/>
        <v>31744.309999999998</v>
      </c>
      <c r="BF760" s="65">
        <f t="shared" si="195"/>
        <v>105928.12433652885</v>
      </c>
      <c r="BG760" s="66">
        <f t="shared" si="196"/>
        <v>779.18795192444975</v>
      </c>
      <c r="BH760" s="66">
        <f t="shared" si="197"/>
        <v>43.641231614704921</v>
      </c>
      <c r="BI760" s="66">
        <f t="shared" si="198"/>
        <v>0</v>
      </c>
      <c r="BJ760" s="66">
        <f t="shared" si="199"/>
        <v>84.261896551724135</v>
      </c>
      <c r="BK760" s="66">
        <f t="shared" si="200"/>
        <v>54.731568965517241</v>
      </c>
      <c r="BL760" s="66">
        <f t="shared" si="201"/>
        <v>182.6346971319463</v>
      </c>
      <c r="BM760" s="207">
        <f t="shared" si="203"/>
        <v>39870.979999999996</v>
      </c>
    </row>
    <row r="761" spans="1:65" x14ac:dyDescent="0.35">
      <c r="A761" s="1">
        <v>966</v>
      </c>
      <c r="B761">
        <v>93</v>
      </c>
      <c r="C761" t="s">
        <v>37</v>
      </c>
      <c r="D761" t="s">
        <v>1974</v>
      </c>
      <c r="E761" s="6" t="s">
        <v>1115</v>
      </c>
      <c r="F761" s="7" t="s">
        <v>1116</v>
      </c>
      <c r="G761" s="6">
        <v>-8.0500000000000007</v>
      </c>
      <c r="H761" s="6">
        <v>-34.880000000000003</v>
      </c>
      <c r="I761" s="6">
        <v>10</v>
      </c>
      <c r="J761" s="8">
        <v>63550.072249703</v>
      </c>
      <c r="K761" t="s">
        <v>1166</v>
      </c>
      <c r="L761" t="s">
        <v>1062</v>
      </c>
      <c r="M761">
        <v>600</v>
      </c>
      <c r="N761">
        <v>600</v>
      </c>
      <c r="O761">
        <v>0</v>
      </c>
      <c r="P761">
        <v>23534.53</v>
      </c>
      <c r="Q761">
        <v>44998.77</v>
      </c>
      <c r="R761">
        <v>5250.2</v>
      </c>
      <c r="S761">
        <v>34606.78</v>
      </c>
      <c r="T761">
        <v>0</v>
      </c>
      <c r="U761">
        <v>4572.29</v>
      </c>
      <c r="V761">
        <v>0</v>
      </c>
      <c r="W761" s="181">
        <f t="shared" si="187"/>
        <v>28106.82</v>
      </c>
      <c r="X761" s="181">
        <f t="shared" si="188"/>
        <v>46.844699999999996</v>
      </c>
      <c r="Y761" s="174">
        <v>112962.57</v>
      </c>
      <c r="Z761" s="181">
        <f t="shared" si="189"/>
        <v>188.27095</v>
      </c>
      <c r="AA761" s="174">
        <v>0</v>
      </c>
      <c r="AB761" s="174">
        <v>20.833918704222111</v>
      </c>
      <c r="AC761" s="174">
        <v>39.835115295269922</v>
      </c>
      <c r="AD761" s="174">
        <v>4.6477342008065143</v>
      </c>
      <c r="AE761" s="174">
        <v>30.635616735702801</v>
      </c>
      <c r="AF761">
        <v>0</v>
      </c>
      <c r="AG761" s="106">
        <v>4.0476150639986326</v>
      </c>
      <c r="AH761" s="106">
        <v>0</v>
      </c>
      <c r="AI761" s="106">
        <v>100</v>
      </c>
      <c r="AJ761">
        <v>83.75</v>
      </c>
      <c r="AK761">
        <v>46.84</v>
      </c>
      <c r="AL761">
        <v>57.68</v>
      </c>
      <c r="AM761">
        <v>188.27</v>
      </c>
      <c r="AN761" t="s">
        <v>1069</v>
      </c>
      <c r="AO761">
        <v>23.601600000000001</v>
      </c>
      <c r="AP761">
        <v>8.33</v>
      </c>
      <c r="AQ761">
        <v>12.806699999999999</v>
      </c>
      <c r="AR761" t="s">
        <v>1072</v>
      </c>
      <c r="AS761" t="s">
        <v>1073</v>
      </c>
      <c r="AT761" t="s">
        <v>1076</v>
      </c>
      <c r="AU761" t="s">
        <v>1078</v>
      </c>
      <c r="AV761" t="s">
        <v>1080</v>
      </c>
      <c r="AW761" t="s">
        <v>1084</v>
      </c>
      <c r="AX761" s="65">
        <f t="shared" si="202"/>
        <v>1391.07</v>
      </c>
      <c r="AY761" s="65">
        <v>2862.47</v>
      </c>
      <c r="AZ761" s="106">
        <v>1332.3248819215105</v>
      </c>
      <c r="BA761" s="65">
        <f t="shared" si="190"/>
        <v>5585.8648819215105</v>
      </c>
      <c r="BB761" s="65">
        <f t="shared" si="191"/>
        <v>26774.495118078488</v>
      </c>
      <c r="BC761" s="65">
        <f t="shared" si="192"/>
        <v>0</v>
      </c>
      <c r="BD761" s="65">
        <f t="shared" si="193"/>
        <v>48857.899999999994</v>
      </c>
      <c r="BE761" s="65">
        <f t="shared" si="194"/>
        <v>31744.309999999998</v>
      </c>
      <c r="BF761" s="65">
        <f t="shared" si="195"/>
        <v>107376.70511807849</v>
      </c>
      <c r="BG761" s="66">
        <f t="shared" si="196"/>
        <v>797.98069741735867</v>
      </c>
      <c r="BH761" s="66">
        <f t="shared" si="197"/>
        <v>46.162922617376701</v>
      </c>
      <c r="BI761" s="66">
        <f t="shared" si="198"/>
        <v>0</v>
      </c>
      <c r="BJ761" s="66">
        <f t="shared" si="199"/>
        <v>84.237758620689647</v>
      </c>
      <c r="BK761" s="66">
        <f t="shared" si="200"/>
        <v>54.731568965517241</v>
      </c>
      <c r="BL761" s="66">
        <f t="shared" si="201"/>
        <v>185.1322502035836</v>
      </c>
      <c r="BM761" s="207">
        <f t="shared" si="203"/>
        <v>39856.979999999996</v>
      </c>
    </row>
    <row r="762" spans="1:65" x14ac:dyDescent="0.35">
      <c r="A762" s="1">
        <v>967</v>
      </c>
      <c r="B762">
        <v>93</v>
      </c>
      <c r="C762" t="s">
        <v>37</v>
      </c>
      <c r="D762" t="s">
        <v>1975</v>
      </c>
      <c r="E762" s="6" t="s">
        <v>1117</v>
      </c>
      <c r="F762" s="7" t="s">
        <v>1118</v>
      </c>
      <c r="G762" s="6">
        <v>-3.8</v>
      </c>
      <c r="H762" s="6">
        <v>-38.53</v>
      </c>
      <c r="I762" s="6">
        <v>41</v>
      </c>
      <c r="J762" s="8">
        <v>71394.000753582499</v>
      </c>
      <c r="K762" t="s">
        <v>1166</v>
      </c>
      <c r="L762" t="s">
        <v>1062</v>
      </c>
      <c r="M762">
        <v>600</v>
      </c>
      <c r="N762">
        <v>600</v>
      </c>
      <c r="O762">
        <v>0</v>
      </c>
      <c r="P762">
        <v>23542.42</v>
      </c>
      <c r="Q762">
        <v>44998.77</v>
      </c>
      <c r="R762">
        <v>5255.2</v>
      </c>
      <c r="S762">
        <v>34606.78</v>
      </c>
      <c r="T762">
        <v>0</v>
      </c>
      <c r="U762">
        <v>4572.29</v>
      </c>
      <c r="V762">
        <v>0</v>
      </c>
      <c r="W762" s="181">
        <f t="shared" si="187"/>
        <v>28114.71</v>
      </c>
      <c r="X762" s="181">
        <f t="shared" si="188"/>
        <v>46.857849999999999</v>
      </c>
      <c r="Y762" s="174">
        <v>112975.46</v>
      </c>
      <c r="Z762" s="181">
        <f t="shared" si="189"/>
        <v>188.29243333333335</v>
      </c>
      <c r="AA762" s="174">
        <v>0</v>
      </c>
      <c r="AB762" s="174">
        <v>20.838525463848519</v>
      </c>
      <c r="AC762" s="174">
        <v>39.830570284909648</v>
      </c>
      <c r="AD762" s="174">
        <v>4.6516296547940588</v>
      </c>
      <c r="AE762" s="174">
        <v>30.632121347414738</v>
      </c>
      <c r="AF762">
        <v>0</v>
      </c>
      <c r="AG762" s="106">
        <v>4.0471532490330198</v>
      </c>
      <c r="AH762" s="106">
        <v>0</v>
      </c>
      <c r="AI762" s="106">
        <v>100</v>
      </c>
      <c r="AJ762">
        <v>83.76</v>
      </c>
      <c r="AK762">
        <v>46.86</v>
      </c>
      <c r="AL762">
        <v>57.68</v>
      </c>
      <c r="AM762">
        <v>188.29</v>
      </c>
      <c r="AN762" t="s">
        <v>1070</v>
      </c>
      <c r="AO762">
        <v>23.601600000000001</v>
      </c>
      <c r="AP762">
        <v>8.33</v>
      </c>
      <c r="AQ762">
        <v>12.806699999999999</v>
      </c>
      <c r="AR762" t="s">
        <v>1072</v>
      </c>
      <c r="AS762" t="s">
        <v>1073</v>
      </c>
      <c r="AT762" t="s">
        <v>1076</v>
      </c>
      <c r="AU762" t="s">
        <v>1078</v>
      </c>
      <c r="AV762" t="s">
        <v>1080</v>
      </c>
      <c r="AW762" t="s">
        <v>1084</v>
      </c>
      <c r="AX762" s="65">
        <f t="shared" si="202"/>
        <v>1391.07</v>
      </c>
      <c r="AY762" s="65">
        <v>2862.47</v>
      </c>
      <c r="AZ762" s="106">
        <v>1311.0192038462965</v>
      </c>
      <c r="BA762" s="65">
        <f t="shared" si="190"/>
        <v>5564.5592038462964</v>
      </c>
      <c r="BB762" s="65">
        <f t="shared" si="191"/>
        <v>26803.690796153704</v>
      </c>
      <c r="BC762" s="65">
        <f t="shared" si="192"/>
        <v>0</v>
      </c>
      <c r="BD762" s="65">
        <f t="shared" si="193"/>
        <v>48862.899999999994</v>
      </c>
      <c r="BE762" s="65">
        <f t="shared" si="194"/>
        <v>31744.309999999998</v>
      </c>
      <c r="BF762" s="65">
        <f t="shared" si="195"/>
        <v>107410.90079615371</v>
      </c>
      <c r="BG762" s="66">
        <f t="shared" si="196"/>
        <v>794.93702912089952</v>
      </c>
      <c r="BH762" s="66">
        <f t="shared" si="197"/>
        <v>46.213259993368453</v>
      </c>
      <c r="BI762" s="66">
        <f t="shared" si="198"/>
        <v>0</v>
      </c>
      <c r="BJ762" s="66">
        <f t="shared" si="199"/>
        <v>84.246379310344821</v>
      </c>
      <c r="BK762" s="66">
        <f t="shared" si="200"/>
        <v>54.731568965517241</v>
      </c>
      <c r="BL762" s="66">
        <f t="shared" si="201"/>
        <v>185.19120826923054</v>
      </c>
      <c r="BM762" s="207">
        <f t="shared" si="203"/>
        <v>39861.979999999996</v>
      </c>
    </row>
    <row r="763" spans="1:65" x14ac:dyDescent="0.35">
      <c r="A763" s="1">
        <v>968</v>
      </c>
      <c r="B763">
        <v>94</v>
      </c>
      <c r="C763" t="s">
        <v>37</v>
      </c>
      <c r="D763" t="s">
        <v>1976</v>
      </c>
      <c r="E763" s="6" t="s">
        <v>1104</v>
      </c>
      <c r="F763" s="7" t="s">
        <v>1105</v>
      </c>
      <c r="G763" s="6">
        <v>-22.74</v>
      </c>
      <c r="H763" s="6">
        <v>-45.59</v>
      </c>
      <c r="I763" s="6">
        <v>1642</v>
      </c>
      <c r="J763" s="8">
        <v>3495.45982983364</v>
      </c>
      <c r="K763" t="s">
        <v>1166</v>
      </c>
      <c r="L763" t="s">
        <v>1062</v>
      </c>
      <c r="M763">
        <v>600</v>
      </c>
      <c r="N763">
        <v>600</v>
      </c>
      <c r="O763">
        <v>415.86</v>
      </c>
      <c r="P763">
        <v>9940.94</v>
      </c>
      <c r="Q763">
        <v>44998.77</v>
      </c>
      <c r="R763">
        <v>5265.2</v>
      </c>
      <c r="S763">
        <v>34606.78</v>
      </c>
      <c r="T763">
        <v>0</v>
      </c>
      <c r="U763">
        <v>4744.55</v>
      </c>
      <c r="V763">
        <v>0</v>
      </c>
      <c r="W763" s="181">
        <f t="shared" si="187"/>
        <v>14685.490000000002</v>
      </c>
      <c r="X763" s="181">
        <f t="shared" si="188"/>
        <v>24.47581666666667</v>
      </c>
      <c r="Y763" s="174">
        <v>99972.09</v>
      </c>
      <c r="Z763" s="181">
        <f t="shared" si="189"/>
        <v>166.62015</v>
      </c>
      <c r="AA763" s="174">
        <v>0.41597609892921122</v>
      </c>
      <c r="AB763" s="174">
        <v>9.9437152909377016</v>
      </c>
      <c r="AC763" s="174">
        <v>45.011332662946216</v>
      </c>
      <c r="AD763" s="174">
        <v>5.2666699275767863</v>
      </c>
      <c r="AE763" s="174">
        <v>34.616441448808359</v>
      </c>
      <c r="AF763">
        <v>0</v>
      </c>
      <c r="AG763" s="106">
        <v>4.7458745735934897</v>
      </c>
      <c r="AH763" s="106">
        <v>0</v>
      </c>
      <c r="AI763" s="106">
        <v>100</v>
      </c>
      <c r="AJ763">
        <v>83.77</v>
      </c>
      <c r="AK763">
        <v>25.17</v>
      </c>
      <c r="AL763">
        <v>57.68</v>
      </c>
      <c r="AM763">
        <v>166.62</v>
      </c>
      <c r="AN763" t="s">
        <v>1063</v>
      </c>
      <c r="AO763">
        <v>23.601600000000001</v>
      </c>
      <c r="AP763">
        <v>8.33</v>
      </c>
      <c r="AQ763">
        <v>12.806699999999999</v>
      </c>
      <c r="AR763" t="s">
        <v>1072</v>
      </c>
      <c r="AS763" t="s">
        <v>1073</v>
      </c>
      <c r="AT763" t="s">
        <v>1076</v>
      </c>
      <c r="AU763" t="s">
        <v>1078</v>
      </c>
      <c r="AV763" t="s">
        <v>1081</v>
      </c>
      <c r="AW763" t="s">
        <v>1083</v>
      </c>
      <c r="AX763" s="65">
        <f t="shared" si="202"/>
        <v>1391.07</v>
      </c>
      <c r="AY763" s="65">
        <v>2862.47</v>
      </c>
      <c r="AZ763" s="106">
        <v>586.74445322269366</v>
      </c>
      <c r="BA763" s="65">
        <f t="shared" si="190"/>
        <v>4840.2844532226936</v>
      </c>
      <c r="BB763" s="65">
        <f t="shared" si="191"/>
        <v>14098.745546777307</v>
      </c>
      <c r="BC763" s="65">
        <f t="shared" si="192"/>
        <v>415.86</v>
      </c>
      <c r="BD763" s="65">
        <f t="shared" si="193"/>
        <v>48872.899999999994</v>
      </c>
      <c r="BE763" s="65">
        <f t="shared" si="194"/>
        <v>31744.309999999998</v>
      </c>
      <c r="BF763" s="65">
        <f t="shared" si="195"/>
        <v>95131.805546777308</v>
      </c>
      <c r="BG763" s="66">
        <f t="shared" si="196"/>
        <v>691.4692076032419</v>
      </c>
      <c r="BH763" s="66">
        <f t="shared" si="197"/>
        <v>24.308181977202253</v>
      </c>
      <c r="BI763" s="66">
        <f t="shared" si="198"/>
        <v>0.69310000000000005</v>
      </c>
      <c r="BJ763" s="66">
        <f t="shared" si="199"/>
        <v>84.263620689655156</v>
      </c>
      <c r="BK763" s="66">
        <f t="shared" si="200"/>
        <v>54.731568965517241</v>
      </c>
      <c r="BL763" s="66">
        <f t="shared" si="201"/>
        <v>164.02035439099535</v>
      </c>
      <c r="BM763" s="207">
        <f t="shared" si="203"/>
        <v>39871.979999999996</v>
      </c>
    </row>
    <row r="764" spans="1:65" x14ac:dyDescent="0.35">
      <c r="A764" s="1">
        <v>969</v>
      </c>
      <c r="B764">
        <v>94</v>
      </c>
      <c r="C764" t="s">
        <v>37</v>
      </c>
      <c r="D764" t="s">
        <v>1977</v>
      </c>
      <c r="E764" s="6" t="s">
        <v>1104</v>
      </c>
      <c r="F764" s="7" t="s">
        <v>1106</v>
      </c>
      <c r="G764" s="6">
        <v>-23.85</v>
      </c>
      <c r="H764" s="6">
        <v>-46.64</v>
      </c>
      <c r="I764" s="6">
        <v>792</v>
      </c>
      <c r="J764" s="8">
        <v>14172.2970393051</v>
      </c>
      <c r="K764" t="s">
        <v>1166</v>
      </c>
      <c r="L764" t="s">
        <v>1062</v>
      </c>
      <c r="M764">
        <v>600</v>
      </c>
      <c r="N764">
        <v>600</v>
      </c>
      <c r="O764">
        <v>90.74</v>
      </c>
      <c r="P764">
        <v>14313.28</v>
      </c>
      <c r="Q764">
        <v>44998.77</v>
      </c>
      <c r="R764">
        <v>5266.4</v>
      </c>
      <c r="S764">
        <v>34606.78</v>
      </c>
      <c r="T764">
        <v>0</v>
      </c>
      <c r="U764">
        <v>4744.55</v>
      </c>
      <c r="V764">
        <v>0</v>
      </c>
      <c r="W764" s="181">
        <f t="shared" si="187"/>
        <v>19057.830000000002</v>
      </c>
      <c r="X764" s="181">
        <f t="shared" si="188"/>
        <v>31.763050000000003</v>
      </c>
      <c r="Y764" s="174">
        <v>104020.52</v>
      </c>
      <c r="Z764" s="181">
        <f t="shared" si="189"/>
        <v>173.36753333333334</v>
      </c>
      <c r="AA764" s="174">
        <v>8.7232788299846986E-2</v>
      </c>
      <c r="AB764" s="174">
        <v>13.76005426621593</v>
      </c>
      <c r="AC764" s="174">
        <v>43.259512642313261</v>
      </c>
      <c r="AD764" s="174">
        <v>5.0628472151456263</v>
      </c>
      <c r="AE764" s="174">
        <v>33.269185733737913</v>
      </c>
      <c r="AF764">
        <v>0</v>
      </c>
      <c r="AG764" s="106">
        <v>4.5611673542874041</v>
      </c>
      <c r="AH764" s="106">
        <v>0</v>
      </c>
      <c r="AI764" s="106">
        <v>100</v>
      </c>
      <c r="AJ764">
        <v>83.78</v>
      </c>
      <c r="AK764">
        <v>31.91</v>
      </c>
      <c r="AL764">
        <v>57.68</v>
      </c>
      <c r="AM764">
        <v>173.37</v>
      </c>
      <c r="AN764" t="s">
        <v>1064</v>
      </c>
      <c r="AO764">
        <v>23.601600000000001</v>
      </c>
      <c r="AP764">
        <v>8.33</v>
      </c>
      <c r="AQ764">
        <v>12.806699999999999</v>
      </c>
      <c r="AR764" t="s">
        <v>1072</v>
      </c>
      <c r="AS764" t="s">
        <v>1073</v>
      </c>
      <c r="AT764" t="s">
        <v>1076</v>
      </c>
      <c r="AU764" t="s">
        <v>1078</v>
      </c>
      <c r="AV764" t="s">
        <v>1081</v>
      </c>
      <c r="AW764" t="s">
        <v>1083</v>
      </c>
      <c r="AX764" s="65">
        <f t="shared" si="202"/>
        <v>1391.07</v>
      </c>
      <c r="AY764" s="65">
        <v>2862.47</v>
      </c>
      <c r="AZ764" s="106">
        <v>785.68279743208802</v>
      </c>
      <c r="BA764" s="65">
        <f t="shared" si="190"/>
        <v>5039.2227974320876</v>
      </c>
      <c r="BB764" s="65">
        <f t="shared" si="191"/>
        <v>18272.147202567914</v>
      </c>
      <c r="BC764" s="65">
        <f t="shared" si="192"/>
        <v>90.74</v>
      </c>
      <c r="BD764" s="65">
        <f t="shared" si="193"/>
        <v>48874.1</v>
      </c>
      <c r="BE764" s="65">
        <f t="shared" si="194"/>
        <v>31744.309999999998</v>
      </c>
      <c r="BF764" s="65">
        <f t="shared" si="195"/>
        <v>98981.297202567919</v>
      </c>
      <c r="BG764" s="66">
        <f t="shared" si="196"/>
        <v>719.88897106172681</v>
      </c>
      <c r="BH764" s="66">
        <f t="shared" si="197"/>
        <v>31.503702073392954</v>
      </c>
      <c r="BI764" s="66">
        <f t="shared" si="198"/>
        <v>0.15123333333333333</v>
      </c>
      <c r="BJ764" s="66">
        <f t="shared" si="199"/>
        <v>84.265689655172409</v>
      </c>
      <c r="BK764" s="66">
        <f t="shared" si="200"/>
        <v>54.731568965517241</v>
      </c>
      <c r="BL764" s="66">
        <f t="shared" si="201"/>
        <v>170.6574089699447</v>
      </c>
      <c r="BM764" s="207">
        <f t="shared" si="203"/>
        <v>39873.18</v>
      </c>
    </row>
    <row r="765" spans="1:65" x14ac:dyDescent="0.35">
      <c r="A765" s="1">
        <v>970</v>
      </c>
      <c r="B765">
        <v>94</v>
      </c>
      <c r="C765" t="s">
        <v>37</v>
      </c>
      <c r="D765" t="s">
        <v>1978</v>
      </c>
      <c r="E765" s="6" t="s">
        <v>1107</v>
      </c>
      <c r="F765" s="7" t="s">
        <v>1108</v>
      </c>
      <c r="G765" s="6">
        <v>-30.03</v>
      </c>
      <c r="H765" s="6">
        <v>-51.23</v>
      </c>
      <c r="I765" s="6">
        <v>47</v>
      </c>
      <c r="J765" s="8">
        <v>23954.0527728093</v>
      </c>
      <c r="K765" t="s">
        <v>1166</v>
      </c>
      <c r="L765" t="s">
        <v>1062</v>
      </c>
      <c r="M765">
        <v>600</v>
      </c>
      <c r="N765">
        <v>600</v>
      </c>
      <c r="O765">
        <v>163.15</v>
      </c>
      <c r="P765">
        <v>15809.26</v>
      </c>
      <c r="Q765">
        <v>44998.77</v>
      </c>
      <c r="R765">
        <v>5272.4</v>
      </c>
      <c r="S765">
        <v>34606.78</v>
      </c>
      <c r="T765">
        <v>0</v>
      </c>
      <c r="U765">
        <v>4744.55</v>
      </c>
      <c r="V765">
        <v>0</v>
      </c>
      <c r="W765" s="181">
        <f t="shared" si="187"/>
        <v>20553.810000000001</v>
      </c>
      <c r="X765" s="181">
        <f t="shared" si="188"/>
        <v>34.256350000000005</v>
      </c>
      <c r="Y765" s="174">
        <v>105594.9</v>
      </c>
      <c r="Z765" s="181">
        <f t="shared" si="189"/>
        <v>175.9915</v>
      </c>
      <c r="AA765" s="174">
        <v>0.1545055679772413</v>
      </c>
      <c r="AB765" s="174">
        <v>14.971613212380531</v>
      </c>
      <c r="AC765" s="174">
        <v>42.614529678990174</v>
      </c>
      <c r="AD765" s="174">
        <v>4.9930441716408653</v>
      </c>
      <c r="AE765" s="174">
        <v>32.77315476410319</v>
      </c>
      <c r="AF765">
        <v>0</v>
      </c>
      <c r="AG765" s="106">
        <v>4.4931620750623376</v>
      </c>
      <c r="AH765" s="106">
        <v>0</v>
      </c>
      <c r="AI765" s="106">
        <v>100</v>
      </c>
      <c r="AJ765">
        <v>83.79</v>
      </c>
      <c r="AK765">
        <v>34.53</v>
      </c>
      <c r="AL765">
        <v>57.68</v>
      </c>
      <c r="AM765">
        <v>175.99</v>
      </c>
      <c r="AN765" t="s">
        <v>1065</v>
      </c>
      <c r="AO765">
        <v>23.601600000000001</v>
      </c>
      <c r="AP765">
        <v>8.33</v>
      </c>
      <c r="AQ765">
        <v>12.806699999999999</v>
      </c>
      <c r="AR765" t="s">
        <v>1072</v>
      </c>
      <c r="AS765" t="s">
        <v>1073</v>
      </c>
      <c r="AT765" t="s">
        <v>1076</v>
      </c>
      <c r="AU765" t="s">
        <v>1078</v>
      </c>
      <c r="AV765" t="s">
        <v>1081</v>
      </c>
      <c r="AW765" t="s">
        <v>1083</v>
      </c>
      <c r="AX765" s="65">
        <f t="shared" si="202"/>
        <v>1391.07</v>
      </c>
      <c r="AY765" s="65">
        <v>2862.47</v>
      </c>
      <c r="AZ765" s="106">
        <v>852.15747773733256</v>
      </c>
      <c r="BA765" s="65">
        <f t="shared" si="190"/>
        <v>5105.6974777373325</v>
      </c>
      <c r="BB765" s="65">
        <f t="shared" si="191"/>
        <v>19701.65252226267</v>
      </c>
      <c r="BC765" s="65">
        <f t="shared" si="192"/>
        <v>163.15</v>
      </c>
      <c r="BD765" s="65">
        <f t="shared" si="193"/>
        <v>48880.1</v>
      </c>
      <c r="BE765" s="65">
        <f t="shared" si="194"/>
        <v>31744.309999999998</v>
      </c>
      <c r="BF765" s="65">
        <f t="shared" si="195"/>
        <v>100489.20252226267</v>
      </c>
      <c r="BG765" s="66">
        <f t="shared" si="196"/>
        <v>729.38535396247607</v>
      </c>
      <c r="BH765" s="66">
        <f t="shared" si="197"/>
        <v>33.968366417694256</v>
      </c>
      <c r="BI765" s="66">
        <f t="shared" si="198"/>
        <v>0.2719166666666667</v>
      </c>
      <c r="BJ765" s="66">
        <f t="shared" si="199"/>
        <v>84.276034482758618</v>
      </c>
      <c r="BK765" s="66">
        <f t="shared" si="200"/>
        <v>54.731568965517241</v>
      </c>
      <c r="BL765" s="66">
        <f t="shared" si="201"/>
        <v>173.25724572803909</v>
      </c>
      <c r="BM765" s="207">
        <f t="shared" si="203"/>
        <v>39879.18</v>
      </c>
    </row>
    <row r="766" spans="1:65" x14ac:dyDescent="0.35">
      <c r="A766" s="1">
        <v>971</v>
      </c>
      <c r="B766">
        <v>94</v>
      </c>
      <c r="C766" t="s">
        <v>37</v>
      </c>
      <c r="D766" t="s">
        <v>1979</v>
      </c>
      <c r="E766" s="6" t="s">
        <v>1109</v>
      </c>
      <c r="F766" s="7" t="s">
        <v>1110</v>
      </c>
      <c r="G766" s="6">
        <v>-15.37</v>
      </c>
      <c r="H766" s="6">
        <v>-48.78</v>
      </c>
      <c r="I766" s="6">
        <v>770</v>
      </c>
      <c r="J766" s="8">
        <v>31081.371963744201</v>
      </c>
      <c r="K766" t="s">
        <v>1166</v>
      </c>
      <c r="L766" t="s">
        <v>1062</v>
      </c>
      <c r="M766">
        <v>600</v>
      </c>
      <c r="N766">
        <v>600</v>
      </c>
      <c r="O766">
        <v>1.37</v>
      </c>
      <c r="P766">
        <v>21690.89</v>
      </c>
      <c r="Q766">
        <v>44998.77</v>
      </c>
      <c r="R766">
        <v>5266.4</v>
      </c>
      <c r="S766">
        <v>34606.78</v>
      </c>
      <c r="T766">
        <v>0</v>
      </c>
      <c r="U766">
        <v>4744.55</v>
      </c>
      <c r="V766">
        <v>0</v>
      </c>
      <c r="W766" s="181">
        <f t="shared" si="187"/>
        <v>26435.439999999999</v>
      </c>
      <c r="X766" s="181">
        <f t="shared" si="188"/>
        <v>44.059066666666666</v>
      </c>
      <c r="Y766" s="174">
        <v>111308.76</v>
      </c>
      <c r="Z766" s="181">
        <f t="shared" si="189"/>
        <v>185.5146</v>
      </c>
      <c r="AA766" s="174">
        <v>1.2308105848991579E-3</v>
      </c>
      <c r="AB766" s="174">
        <v>19.487136502104601</v>
      </c>
      <c r="AC766" s="174">
        <v>40.426979871126044</v>
      </c>
      <c r="AD766" s="174">
        <v>4.7313436965787776</v>
      </c>
      <c r="AE766" s="174">
        <v>31.090796447647069</v>
      </c>
      <c r="AF766">
        <v>0</v>
      </c>
      <c r="AG766" s="106">
        <v>4.2625126719586133</v>
      </c>
      <c r="AH766" s="106">
        <v>0</v>
      </c>
      <c r="AI766" s="106">
        <v>100</v>
      </c>
      <c r="AJ766">
        <v>83.78</v>
      </c>
      <c r="AK766">
        <v>44.06</v>
      </c>
      <c r="AL766">
        <v>57.68</v>
      </c>
      <c r="AM766">
        <v>185.51</v>
      </c>
      <c r="AN766" t="s">
        <v>1066</v>
      </c>
      <c r="AO766">
        <v>23.601600000000001</v>
      </c>
      <c r="AP766">
        <v>8.33</v>
      </c>
      <c r="AQ766">
        <v>12.806699999999999</v>
      </c>
      <c r="AR766" t="s">
        <v>1072</v>
      </c>
      <c r="AS766" t="s">
        <v>1073</v>
      </c>
      <c r="AT766" t="s">
        <v>1076</v>
      </c>
      <c r="AU766" t="s">
        <v>1078</v>
      </c>
      <c r="AV766" t="s">
        <v>1081</v>
      </c>
      <c r="AW766" t="s">
        <v>1083</v>
      </c>
      <c r="AX766" s="65">
        <f t="shared" si="202"/>
        <v>1391.07</v>
      </c>
      <c r="AY766" s="65">
        <v>2862.47</v>
      </c>
      <c r="AZ766" s="106">
        <v>1112.3352233203575</v>
      </c>
      <c r="BA766" s="65">
        <f t="shared" si="190"/>
        <v>5365.8752233203577</v>
      </c>
      <c r="BB766" s="65">
        <f t="shared" si="191"/>
        <v>25323.10477667964</v>
      </c>
      <c r="BC766" s="65">
        <f t="shared" si="192"/>
        <v>1.37</v>
      </c>
      <c r="BD766" s="65">
        <f t="shared" si="193"/>
        <v>48874.1</v>
      </c>
      <c r="BE766" s="65">
        <f t="shared" si="194"/>
        <v>31744.309999999998</v>
      </c>
      <c r="BF766" s="65">
        <f t="shared" si="195"/>
        <v>105942.88477667964</v>
      </c>
      <c r="BG766" s="66">
        <f t="shared" si="196"/>
        <v>766.55360333147962</v>
      </c>
      <c r="BH766" s="66">
        <f t="shared" si="197"/>
        <v>43.660525477033865</v>
      </c>
      <c r="BI766" s="66">
        <f t="shared" si="198"/>
        <v>2.2833333333333334E-3</v>
      </c>
      <c r="BJ766" s="66">
        <f t="shared" si="199"/>
        <v>84.265689655172409</v>
      </c>
      <c r="BK766" s="66">
        <f t="shared" si="200"/>
        <v>54.731568965517241</v>
      </c>
      <c r="BL766" s="66">
        <f t="shared" si="201"/>
        <v>182.66014616668903</v>
      </c>
      <c r="BM766" s="207">
        <f t="shared" si="203"/>
        <v>39873.18</v>
      </c>
    </row>
    <row r="767" spans="1:65" x14ac:dyDescent="0.35">
      <c r="A767" s="1">
        <v>972</v>
      </c>
      <c r="B767">
        <v>94</v>
      </c>
      <c r="C767" t="s">
        <v>37</v>
      </c>
      <c r="D767" t="s">
        <v>1980</v>
      </c>
      <c r="E767" s="6" t="s">
        <v>1111</v>
      </c>
      <c r="F767" s="7" t="s">
        <v>1112</v>
      </c>
      <c r="G767" s="6">
        <v>-22.86</v>
      </c>
      <c r="H767" s="6">
        <v>-43.41</v>
      </c>
      <c r="I767" s="6">
        <v>45</v>
      </c>
      <c r="J767" s="8">
        <v>45016.2336447989</v>
      </c>
      <c r="K767" t="s">
        <v>1166</v>
      </c>
      <c r="L767" t="s">
        <v>1062</v>
      </c>
      <c r="M767">
        <v>600</v>
      </c>
      <c r="N767">
        <v>600</v>
      </c>
      <c r="O767">
        <v>0</v>
      </c>
      <c r="P767">
        <v>21349.7</v>
      </c>
      <c r="Q767">
        <v>44998.77</v>
      </c>
      <c r="R767">
        <v>5262.4</v>
      </c>
      <c r="S767">
        <v>34606.78</v>
      </c>
      <c r="T767">
        <v>0</v>
      </c>
      <c r="U767">
        <v>4744.55</v>
      </c>
      <c r="V767">
        <v>0</v>
      </c>
      <c r="W767" s="181">
        <f t="shared" si="187"/>
        <v>26094.25</v>
      </c>
      <c r="X767" s="181">
        <f t="shared" si="188"/>
        <v>43.490416666666668</v>
      </c>
      <c r="Y767" s="174">
        <v>110962.2</v>
      </c>
      <c r="Z767" s="181">
        <f t="shared" si="189"/>
        <v>184.93699999999998</v>
      </c>
      <c r="AA767" s="174">
        <v>0</v>
      </c>
      <c r="AB767" s="174">
        <v>19.24051613973047</v>
      </c>
      <c r="AC767" s="174">
        <v>40.553242455538907</v>
      </c>
      <c r="AD767" s="174">
        <v>4.742515919835764</v>
      </c>
      <c r="AE767" s="174">
        <v>31.18790002361164</v>
      </c>
      <c r="AF767">
        <v>0</v>
      </c>
      <c r="AG767" s="106">
        <v>4.2758254612832118</v>
      </c>
      <c r="AH767" s="106">
        <v>0</v>
      </c>
      <c r="AI767" s="106">
        <v>100</v>
      </c>
      <c r="AJ767">
        <v>83.77</v>
      </c>
      <c r="AK767">
        <v>43.49</v>
      </c>
      <c r="AL767">
        <v>57.68</v>
      </c>
      <c r="AM767">
        <v>184.94</v>
      </c>
      <c r="AN767" t="s">
        <v>1067</v>
      </c>
      <c r="AO767">
        <v>23.601600000000001</v>
      </c>
      <c r="AP767">
        <v>8.33</v>
      </c>
      <c r="AQ767">
        <v>12.806699999999999</v>
      </c>
      <c r="AR767" t="s">
        <v>1072</v>
      </c>
      <c r="AS767" t="s">
        <v>1073</v>
      </c>
      <c r="AT767" t="s">
        <v>1076</v>
      </c>
      <c r="AU767" t="s">
        <v>1078</v>
      </c>
      <c r="AV767" t="s">
        <v>1081</v>
      </c>
      <c r="AW767" t="s">
        <v>1083</v>
      </c>
      <c r="AX767" s="65">
        <f t="shared" si="202"/>
        <v>1391.07</v>
      </c>
      <c r="AY767" s="65">
        <v>2862.47</v>
      </c>
      <c r="AZ767" s="106">
        <v>1087.1898013233908</v>
      </c>
      <c r="BA767" s="65">
        <f t="shared" si="190"/>
        <v>5340.7298013233903</v>
      </c>
      <c r="BB767" s="65">
        <f t="shared" si="191"/>
        <v>25007.060198676609</v>
      </c>
      <c r="BC767" s="65">
        <f t="shared" si="192"/>
        <v>0</v>
      </c>
      <c r="BD767" s="65">
        <f t="shared" si="193"/>
        <v>48870.1</v>
      </c>
      <c r="BE767" s="65">
        <f t="shared" si="194"/>
        <v>31744.309999999998</v>
      </c>
      <c r="BF767" s="65">
        <f t="shared" si="195"/>
        <v>105621.4701986766</v>
      </c>
      <c r="BG767" s="66">
        <f t="shared" si="196"/>
        <v>762.96140018905578</v>
      </c>
      <c r="BH767" s="66">
        <f t="shared" si="197"/>
        <v>43.115621032201048</v>
      </c>
      <c r="BI767" s="66">
        <f t="shared" si="198"/>
        <v>0</v>
      </c>
      <c r="BJ767" s="66">
        <f t="shared" si="199"/>
        <v>84.258793103448269</v>
      </c>
      <c r="BK767" s="66">
        <f t="shared" si="200"/>
        <v>54.731568965517241</v>
      </c>
      <c r="BL767" s="66">
        <f t="shared" si="201"/>
        <v>182.10598310116654</v>
      </c>
      <c r="BM767" s="207">
        <f t="shared" si="203"/>
        <v>39869.18</v>
      </c>
    </row>
    <row r="768" spans="1:65" x14ac:dyDescent="0.35">
      <c r="A768" s="1">
        <v>973</v>
      </c>
      <c r="B768">
        <v>94</v>
      </c>
      <c r="C768" t="s">
        <v>37</v>
      </c>
      <c r="D768" t="s">
        <v>1981</v>
      </c>
      <c r="E768" s="6" t="s">
        <v>1113</v>
      </c>
      <c r="F768" s="7" t="s">
        <v>1114</v>
      </c>
      <c r="G768" s="6">
        <v>-20.32</v>
      </c>
      <c r="H768" s="6">
        <v>-40.340000000000003</v>
      </c>
      <c r="I768" s="6">
        <v>9</v>
      </c>
      <c r="J768" s="8">
        <v>54061.366139626101</v>
      </c>
      <c r="K768" t="s">
        <v>1166</v>
      </c>
      <c r="L768" t="s">
        <v>1062</v>
      </c>
      <c r="M768">
        <v>600</v>
      </c>
      <c r="N768">
        <v>600</v>
      </c>
      <c r="O768">
        <v>0</v>
      </c>
      <c r="P768">
        <v>23188.03</v>
      </c>
      <c r="Q768">
        <v>44998.77</v>
      </c>
      <c r="R768">
        <v>5264.2</v>
      </c>
      <c r="S768">
        <v>34606.78</v>
      </c>
      <c r="T768">
        <v>0</v>
      </c>
      <c r="U768">
        <v>4744.55</v>
      </c>
      <c r="V768">
        <v>0</v>
      </c>
      <c r="W768" s="181">
        <f t="shared" si="187"/>
        <v>27932.579999999998</v>
      </c>
      <c r="X768" s="181">
        <f t="shared" si="188"/>
        <v>46.554299999999998</v>
      </c>
      <c r="Y768" s="174">
        <v>112802.33</v>
      </c>
      <c r="Z768" s="181">
        <f t="shared" si="189"/>
        <v>188.00388333333333</v>
      </c>
      <c r="AA768" s="174">
        <v>0</v>
      </c>
      <c r="AB768" s="174">
        <v>20.556339572063798</v>
      </c>
      <c r="AC768" s="174">
        <v>39.891702591604258</v>
      </c>
      <c r="AD768" s="174">
        <v>4.6667475751609029</v>
      </c>
      <c r="AE768" s="174">
        <v>30.6791357944468</v>
      </c>
      <c r="AF768">
        <v>0</v>
      </c>
      <c r="AG768" s="106">
        <v>4.2060744667242247</v>
      </c>
      <c r="AH768" s="106">
        <v>0</v>
      </c>
      <c r="AI768" s="106">
        <v>100</v>
      </c>
      <c r="AJ768">
        <v>83.77</v>
      </c>
      <c r="AK768">
        <v>46.55</v>
      </c>
      <c r="AL768">
        <v>57.68</v>
      </c>
      <c r="AM768">
        <v>188</v>
      </c>
      <c r="AN768" t="s">
        <v>1068</v>
      </c>
      <c r="AO768">
        <v>23.601600000000001</v>
      </c>
      <c r="AP768">
        <v>8.33</v>
      </c>
      <c r="AQ768">
        <v>12.806699999999999</v>
      </c>
      <c r="AR768" t="s">
        <v>1072</v>
      </c>
      <c r="AS768" t="s">
        <v>1073</v>
      </c>
      <c r="AT768" t="s">
        <v>1076</v>
      </c>
      <c r="AU768" t="s">
        <v>1078</v>
      </c>
      <c r="AV768" t="s">
        <v>1081</v>
      </c>
      <c r="AW768" t="s">
        <v>1083</v>
      </c>
      <c r="AX768" s="65">
        <f t="shared" si="202"/>
        <v>1391.07</v>
      </c>
      <c r="AY768" s="65">
        <v>2862.47</v>
      </c>
      <c r="AZ768" s="106">
        <v>1155.6742984912908</v>
      </c>
      <c r="BA768" s="65">
        <f t="shared" si="190"/>
        <v>5409.2142984912898</v>
      </c>
      <c r="BB768" s="65">
        <f t="shared" si="191"/>
        <v>26776.905701508709</v>
      </c>
      <c r="BC768" s="65">
        <f t="shared" si="192"/>
        <v>0</v>
      </c>
      <c r="BD768" s="65">
        <f t="shared" si="193"/>
        <v>48871.899999999994</v>
      </c>
      <c r="BE768" s="65">
        <f t="shared" si="194"/>
        <v>31744.309999999998</v>
      </c>
      <c r="BF768" s="65">
        <f t="shared" si="195"/>
        <v>107393.11570150871</v>
      </c>
      <c r="BG768" s="66">
        <f t="shared" si="196"/>
        <v>772.74489978447002</v>
      </c>
      <c r="BH768" s="66">
        <f t="shared" si="197"/>
        <v>46.167078795704668</v>
      </c>
      <c r="BI768" s="66">
        <f t="shared" si="198"/>
        <v>0</v>
      </c>
      <c r="BJ768" s="66">
        <f t="shared" si="199"/>
        <v>84.261896551724135</v>
      </c>
      <c r="BK768" s="66">
        <f t="shared" si="200"/>
        <v>54.731568965517241</v>
      </c>
      <c r="BL768" s="66">
        <f t="shared" si="201"/>
        <v>185.16054431294606</v>
      </c>
      <c r="BM768" s="207">
        <f t="shared" si="203"/>
        <v>39870.979999999996</v>
      </c>
    </row>
    <row r="769" spans="1:65" x14ac:dyDescent="0.35">
      <c r="A769" s="1">
        <v>974</v>
      </c>
      <c r="B769">
        <v>94</v>
      </c>
      <c r="C769" t="s">
        <v>37</v>
      </c>
      <c r="D769" t="s">
        <v>1982</v>
      </c>
      <c r="E769" s="6" t="s">
        <v>1115</v>
      </c>
      <c r="F769" s="7" t="s">
        <v>1116</v>
      </c>
      <c r="G769" s="6">
        <v>-8.0500000000000007</v>
      </c>
      <c r="H769" s="6">
        <v>-34.880000000000003</v>
      </c>
      <c r="I769" s="6">
        <v>10</v>
      </c>
      <c r="J769" s="8">
        <v>63550.072249703</v>
      </c>
      <c r="K769" t="s">
        <v>1166</v>
      </c>
      <c r="L769" t="s">
        <v>1062</v>
      </c>
      <c r="M769">
        <v>600</v>
      </c>
      <c r="N769">
        <v>600</v>
      </c>
      <c r="O769">
        <v>0</v>
      </c>
      <c r="P769">
        <v>25460.46</v>
      </c>
      <c r="Q769">
        <v>44998.77</v>
      </c>
      <c r="R769">
        <v>5250.2</v>
      </c>
      <c r="S769">
        <v>34606.78</v>
      </c>
      <c r="T769">
        <v>0</v>
      </c>
      <c r="U769">
        <v>4744.55</v>
      </c>
      <c r="V769">
        <v>0</v>
      </c>
      <c r="W769" s="181">
        <f t="shared" si="187"/>
        <v>30205.01</v>
      </c>
      <c r="X769" s="181">
        <f t="shared" si="188"/>
        <v>50.341683333333329</v>
      </c>
      <c r="Y769" s="174">
        <v>115060.76</v>
      </c>
      <c r="Z769" s="181">
        <f t="shared" si="189"/>
        <v>191.76793333333333</v>
      </c>
      <c r="AA769" s="174">
        <v>0</v>
      </c>
      <c r="AB769" s="174">
        <v>22.12783923902467</v>
      </c>
      <c r="AC769" s="174">
        <v>39.108702219592502</v>
      </c>
      <c r="AD769" s="174">
        <v>4.5629804635394384</v>
      </c>
      <c r="AE769" s="174">
        <v>30.07696107691276</v>
      </c>
      <c r="AF769">
        <v>0</v>
      </c>
      <c r="AG769" s="106">
        <v>4.1235170009306392</v>
      </c>
      <c r="AH769" s="106">
        <v>0</v>
      </c>
      <c r="AI769" s="106">
        <v>100</v>
      </c>
      <c r="AJ769">
        <v>83.75</v>
      </c>
      <c r="AK769">
        <v>50.34</v>
      </c>
      <c r="AL769">
        <v>57.68</v>
      </c>
      <c r="AM769">
        <v>191.77</v>
      </c>
      <c r="AN769" t="s">
        <v>1069</v>
      </c>
      <c r="AO769">
        <v>23.601600000000001</v>
      </c>
      <c r="AP769">
        <v>8.33</v>
      </c>
      <c r="AQ769">
        <v>12.806699999999999</v>
      </c>
      <c r="AR769" t="s">
        <v>1072</v>
      </c>
      <c r="AS769" t="s">
        <v>1073</v>
      </c>
      <c r="AT769" t="s">
        <v>1076</v>
      </c>
      <c r="AU769" t="s">
        <v>1078</v>
      </c>
      <c r="AV769" t="s">
        <v>1081</v>
      </c>
      <c r="AW769" t="s">
        <v>1083</v>
      </c>
      <c r="AX769" s="65">
        <f t="shared" si="202"/>
        <v>1391.07</v>
      </c>
      <c r="AY769" s="65">
        <v>2862.47</v>
      </c>
      <c r="AZ769" s="106">
        <v>1304.6140963651546</v>
      </c>
      <c r="BA769" s="65">
        <f t="shared" si="190"/>
        <v>5558.1540963651551</v>
      </c>
      <c r="BB769" s="65">
        <f t="shared" si="191"/>
        <v>28900.395903634842</v>
      </c>
      <c r="BC769" s="65">
        <f t="shared" si="192"/>
        <v>0</v>
      </c>
      <c r="BD769" s="65">
        <f t="shared" si="193"/>
        <v>48857.899999999994</v>
      </c>
      <c r="BE769" s="65">
        <f t="shared" si="194"/>
        <v>31744.309999999998</v>
      </c>
      <c r="BF769" s="65">
        <f t="shared" si="195"/>
        <v>109502.60590363485</v>
      </c>
      <c r="BG769" s="66">
        <f t="shared" si="196"/>
        <v>794.02201376645075</v>
      </c>
      <c r="BH769" s="66">
        <f t="shared" si="197"/>
        <v>49.82826879937042</v>
      </c>
      <c r="BI769" s="66">
        <f t="shared" si="198"/>
        <v>0</v>
      </c>
      <c r="BJ769" s="66">
        <f t="shared" si="199"/>
        <v>84.237758620689647</v>
      </c>
      <c r="BK769" s="66">
        <f t="shared" si="200"/>
        <v>54.731568965517241</v>
      </c>
      <c r="BL769" s="66">
        <f t="shared" si="201"/>
        <v>188.79759638557732</v>
      </c>
      <c r="BM769" s="207">
        <f t="shared" si="203"/>
        <v>39856.979999999996</v>
      </c>
    </row>
    <row r="770" spans="1:65" x14ac:dyDescent="0.35">
      <c r="A770" s="1">
        <v>975</v>
      </c>
      <c r="B770">
        <v>94</v>
      </c>
      <c r="C770" t="s">
        <v>37</v>
      </c>
      <c r="D770" t="s">
        <v>1983</v>
      </c>
      <c r="E770" s="6" t="s">
        <v>1117</v>
      </c>
      <c r="F770" s="7" t="s">
        <v>1118</v>
      </c>
      <c r="G770" s="6">
        <v>-3.8</v>
      </c>
      <c r="H770" s="6">
        <v>-38.53</v>
      </c>
      <c r="I770" s="6">
        <v>41</v>
      </c>
      <c r="J770" s="8">
        <v>71394.000753582499</v>
      </c>
      <c r="K770" t="s">
        <v>1166</v>
      </c>
      <c r="L770" t="s">
        <v>1062</v>
      </c>
      <c r="M770">
        <v>600</v>
      </c>
      <c r="N770">
        <v>600</v>
      </c>
      <c r="O770">
        <v>0</v>
      </c>
      <c r="P770">
        <v>25846.15</v>
      </c>
      <c r="Q770">
        <v>44998.77</v>
      </c>
      <c r="R770">
        <v>5255.2</v>
      </c>
      <c r="S770">
        <v>34606.78</v>
      </c>
      <c r="T770">
        <v>0</v>
      </c>
      <c r="U770">
        <v>4744.55</v>
      </c>
      <c r="V770">
        <v>0</v>
      </c>
      <c r="W770" s="181">
        <f t="shared" si="187"/>
        <v>30590.7</v>
      </c>
      <c r="X770" s="181">
        <f t="shared" si="188"/>
        <v>50.984500000000004</v>
      </c>
      <c r="Y770" s="174">
        <v>115451.45</v>
      </c>
      <c r="Z770" s="181">
        <f t="shared" si="189"/>
        <v>192.41908333333333</v>
      </c>
      <c r="AA770" s="174">
        <v>0</v>
      </c>
      <c r="AB770" s="174">
        <v>22.387029353031082</v>
      </c>
      <c r="AC770" s="174">
        <v>38.976357594469363</v>
      </c>
      <c r="AD770" s="174">
        <v>4.5518700717920826</v>
      </c>
      <c r="AE770" s="174">
        <v>29.975180043212969</v>
      </c>
      <c r="AF770">
        <v>0</v>
      </c>
      <c r="AG770" s="106">
        <v>4.1095629374945064</v>
      </c>
      <c r="AH770" s="106">
        <v>0</v>
      </c>
      <c r="AI770" s="106">
        <v>100</v>
      </c>
      <c r="AJ770">
        <v>83.76</v>
      </c>
      <c r="AK770">
        <v>50.98</v>
      </c>
      <c r="AL770">
        <v>57.68</v>
      </c>
      <c r="AM770">
        <v>192.42</v>
      </c>
      <c r="AN770" t="s">
        <v>1070</v>
      </c>
      <c r="AO770">
        <v>23.601600000000001</v>
      </c>
      <c r="AP770">
        <v>8.33</v>
      </c>
      <c r="AQ770">
        <v>12.806699999999999</v>
      </c>
      <c r="AR770" t="s">
        <v>1072</v>
      </c>
      <c r="AS770" t="s">
        <v>1073</v>
      </c>
      <c r="AT770" t="s">
        <v>1076</v>
      </c>
      <c r="AU770" t="s">
        <v>1078</v>
      </c>
      <c r="AV770" t="s">
        <v>1081</v>
      </c>
      <c r="AW770" t="s">
        <v>1083</v>
      </c>
      <c r="AX770" s="65">
        <f t="shared" si="202"/>
        <v>1391.07</v>
      </c>
      <c r="AY770" s="65">
        <v>2862.47</v>
      </c>
      <c r="AZ770" s="106">
        <v>1307.4923304059407</v>
      </c>
      <c r="BA770" s="65">
        <f t="shared" si="190"/>
        <v>5561.0323304059402</v>
      </c>
      <c r="BB770" s="65">
        <f t="shared" si="191"/>
        <v>29283.20766959406</v>
      </c>
      <c r="BC770" s="65">
        <f t="shared" si="192"/>
        <v>0</v>
      </c>
      <c r="BD770" s="65">
        <f t="shared" si="193"/>
        <v>48862.899999999994</v>
      </c>
      <c r="BE770" s="65">
        <f t="shared" si="194"/>
        <v>31744.309999999998</v>
      </c>
      <c r="BF770" s="65">
        <f t="shared" si="195"/>
        <v>109890.41766959406</v>
      </c>
      <c r="BG770" s="66">
        <f t="shared" si="196"/>
        <v>794.43319005799151</v>
      </c>
      <c r="BH770" s="66">
        <f t="shared" si="197"/>
        <v>50.488289085506999</v>
      </c>
      <c r="BI770" s="66">
        <f t="shared" si="198"/>
        <v>0</v>
      </c>
      <c r="BJ770" s="66">
        <f t="shared" si="199"/>
        <v>84.246379310344821</v>
      </c>
      <c r="BK770" s="66">
        <f t="shared" si="200"/>
        <v>54.731568965517241</v>
      </c>
      <c r="BL770" s="66">
        <f t="shared" si="201"/>
        <v>189.46623736136905</v>
      </c>
      <c r="BM770" s="207">
        <f t="shared" si="203"/>
        <v>39861.979999999996</v>
      </c>
    </row>
    <row r="771" spans="1:65" x14ac:dyDescent="0.35">
      <c r="A771" s="1">
        <v>976</v>
      </c>
      <c r="B771">
        <v>95</v>
      </c>
      <c r="C771" t="s">
        <v>37</v>
      </c>
      <c r="D771" t="s">
        <v>1984</v>
      </c>
      <c r="E771" s="6" t="s">
        <v>1104</v>
      </c>
      <c r="F771" s="7" t="s">
        <v>1105</v>
      </c>
      <c r="G771" s="6">
        <v>-22.74</v>
      </c>
      <c r="H771" s="6">
        <v>-45.59</v>
      </c>
      <c r="I771" s="6">
        <v>1642</v>
      </c>
      <c r="J771" s="8">
        <v>3495.45982983364</v>
      </c>
      <c r="K771" t="s">
        <v>1166</v>
      </c>
      <c r="L771" t="s">
        <v>1062</v>
      </c>
      <c r="M771">
        <v>600</v>
      </c>
      <c r="N771">
        <v>600</v>
      </c>
      <c r="O771">
        <v>215.37</v>
      </c>
      <c r="P771">
        <v>11922.75</v>
      </c>
      <c r="Q771">
        <v>44998.77</v>
      </c>
      <c r="R771">
        <v>5265.2</v>
      </c>
      <c r="S771">
        <v>34606.78</v>
      </c>
      <c r="T771">
        <v>0</v>
      </c>
      <c r="U771">
        <v>4572.29</v>
      </c>
      <c r="V771">
        <v>0</v>
      </c>
      <c r="W771" s="181">
        <f t="shared" si="187"/>
        <v>16495.04</v>
      </c>
      <c r="X771" s="181">
        <f t="shared" si="188"/>
        <v>27.491733333333336</v>
      </c>
      <c r="Y771" s="174">
        <v>101581.16</v>
      </c>
      <c r="Z771" s="181">
        <f t="shared" si="189"/>
        <v>169.30193333333335</v>
      </c>
      <c r="AA771" s="174">
        <v>0.21201766154275059</v>
      </c>
      <c r="AB771" s="174">
        <v>11.737166616329249</v>
      </c>
      <c r="AC771" s="174">
        <v>44.298342330408509</v>
      </c>
      <c r="AD771" s="174">
        <v>5.1832446095319247</v>
      </c>
      <c r="AE771" s="174">
        <v>34.068108692596141</v>
      </c>
      <c r="AF771">
        <v>0</v>
      </c>
      <c r="AG771" s="106">
        <v>4.5011200895914163</v>
      </c>
      <c r="AH771" s="106">
        <v>0</v>
      </c>
      <c r="AI771" s="106">
        <v>100</v>
      </c>
      <c r="AJ771">
        <v>83.77</v>
      </c>
      <c r="AK771">
        <v>27.85</v>
      </c>
      <c r="AL771">
        <v>57.68</v>
      </c>
      <c r="AM771">
        <v>169.3</v>
      </c>
      <c r="AN771" t="s">
        <v>1063</v>
      </c>
      <c r="AO771">
        <v>23.601600000000001</v>
      </c>
      <c r="AP771">
        <v>8.33</v>
      </c>
      <c r="AQ771">
        <v>12.806699999999999</v>
      </c>
      <c r="AR771" t="s">
        <v>1072</v>
      </c>
      <c r="AS771" t="s">
        <v>1073</v>
      </c>
      <c r="AT771" t="s">
        <v>1076</v>
      </c>
      <c r="AU771" t="s">
        <v>1078</v>
      </c>
      <c r="AV771" t="s">
        <v>1081</v>
      </c>
      <c r="AW771" t="s">
        <v>1084</v>
      </c>
      <c r="AX771" s="65">
        <f t="shared" si="202"/>
        <v>1391.07</v>
      </c>
      <c r="AY771" s="65">
        <v>2862.47</v>
      </c>
      <c r="AZ771" s="106">
        <v>595.56982149977421</v>
      </c>
      <c r="BA771" s="65">
        <f t="shared" si="190"/>
        <v>4849.1098214997737</v>
      </c>
      <c r="BB771" s="65">
        <f t="shared" si="191"/>
        <v>15899.470178500227</v>
      </c>
      <c r="BC771" s="65">
        <f t="shared" si="192"/>
        <v>215.37</v>
      </c>
      <c r="BD771" s="65">
        <f t="shared" si="193"/>
        <v>48872.899999999994</v>
      </c>
      <c r="BE771" s="65">
        <f t="shared" si="194"/>
        <v>31744.309999999998</v>
      </c>
      <c r="BF771" s="65">
        <f t="shared" si="195"/>
        <v>96732.050178500227</v>
      </c>
      <c r="BG771" s="66">
        <f t="shared" si="196"/>
        <v>692.72997449996762</v>
      </c>
      <c r="BH771" s="66">
        <f t="shared" si="197"/>
        <v>27.41287961810384</v>
      </c>
      <c r="BI771" s="66">
        <f t="shared" si="198"/>
        <v>0.35894999999999999</v>
      </c>
      <c r="BJ771" s="66">
        <f t="shared" si="199"/>
        <v>84.263620689655156</v>
      </c>
      <c r="BK771" s="66">
        <f t="shared" si="200"/>
        <v>54.731568965517241</v>
      </c>
      <c r="BL771" s="66">
        <f t="shared" si="201"/>
        <v>166.77939685948314</v>
      </c>
      <c r="BM771" s="207">
        <f t="shared" si="203"/>
        <v>39871.979999999996</v>
      </c>
    </row>
    <row r="772" spans="1:65" x14ac:dyDescent="0.35">
      <c r="A772" s="1">
        <v>977</v>
      </c>
      <c r="B772">
        <v>95</v>
      </c>
      <c r="C772" t="s">
        <v>37</v>
      </c>
      <c r="D772" t="s">
        <v>1985</v>
      </c>
      <c r="E772" s="6" t="s">
        <v>1104</v>
      </c>
      <c r="F772" s="7" t="s">
        <v>1106</v>
      </c>
      <c r="G772" s="6">
        <v>-23.85</v>
      </c>
      <c r="H772" s="6">
        <v>-46.64</v>
      </c>
      <c r="I772" s="6">
        <v>792</v>
      </c>
      <c r="J772" s="8">
        <v>14172.2970393051</v>
      </c>
      <c r="K772" t="s">
        <v>1166</v>
      </c>
      <c r="L772" t="s">
        <v>1062</v>
      </c>
      <c r="M772">
        <v>600</v>
      </c>
      <c r="N772">
        <v>600</v>
      </c>
      <c r="O772">
        <v>40.520000000000003</v>
      </c>
      <c r="P772">
        <v>15728.31</v>
      </c>
      <c r="Q772">
        <v>44998.77</v>
      </c>
      <c r="R772">
        <v>5266.4</v>
      </c>
      <c r="S772">
        <v>34606.78</v>
      </c>
      <c r="T772">
        <v>0</v>
      </c>
      <c r="U772">
        <v>4572.29</v>
      </c>
      <c r="V772">
        <v>0</v>
      </c>
      <c r="W772" s="181">
        <f t="shared" si="187"/>
        <v>20300.599999999999</v>
      </c>
      <c r="X772" s="181">
        <f t="shared" si="188"/>
        <v>33.834333333333333</v>
      </c>
      <c r="Y772" s="174">
        <v>105213.07</v>
      </c>
      <c r="Z772" s="181">
        <f t="shared" si="189"/>
        <v>175.35511666666667</v>
      </c>
      <c r="AA772" s="174">
        <v>3.8512325512410198E-2</v>
      </c>
      <c r="AB772" s="174">
        <v>14.949007761108</v>
      </c>
      <c r="AC772" s="174">
        <v>42.769182573990093</v>
      </c>
      <c r="AD772" s="174">
        <v>5.0054617739031846</v>
      </c>
      <c r="AE772" s="174">
        <v>32.89209220869612</v>
      </c>
      <c r="AF772">
        <v>0</v>
      </c>
      <c r="AG772" s="106">
        <v>4.3457433567901784</v>
      </c>
      <c r="AH772" s="106">
        <v>0</v>
      </c>
      <c r="AI772" s="106">
        <v>100</v>
      </c>
      <c r="AJ772">
        <v>83.78</v>
      </c>
      <c r="AK772">
        <v>33.9</v>
      </c>
      <c r="AL772">
        <v>57.68</v>
      </c>
      <c r="AM772">
        <v>175.36</v>
      </c>
      <c r="AN772" t="s">
        <v>1064</v>
      </c>
      <c r="AO772">
        <v>23.601600000000001</v>
      </c>
      <c r="AP772">
        <v>8.33</v>
      </c>
      <c r="AQ772">
        <v>12.806699999999999</v>
      </c>
      <c r="AR772" t="s">
        <v>1072</v>
      </c>
      <c r="AS772" t="s">
        <v>1073</v>
      </c>
      <c r="AT772" t="s">
        <v>1076</v>
      </c>
      <c r="AU772" t="s">
        <v>1078</v>
      </c>
      <c r="AV772" t="s">
        <v>1081</v>
      </c>
      <c r="AW772" t="s">
        <v>1084</v>
      </c>
      <c r="AX772" s="65">
        <f t="shared" si="202"/>
        <v>1391.07</v>
      </c>
      <c r="AY772" s="65">
        <v>2862.47</v>
      </c>
      <c r="AZ772" s="106">
        <v>789.74981444607135</v>
      </c>
      <c r="BA772" s="65">
        <f t="shared" si="190"/>
        <v>5043.2898144460705</v>
      </c>
      <c r="BB772" s="65">
        <f t="shared" si="191"/>
        <v>19510.850185553929</v>
      </c>
      <c r="BC772" s="65">
        <f t="shared" si="192"/>
        <v>40.520000000000003</v>
      </c>
      <c r="BD772" s="65">
        <f t="shared" si="193"/>
        <v>48874.1</v>
      </c>
      <c r="BE772" s="65">
        <f t="shared" si="194"/>
        <v>31744.309999999998</v>
      </c>
      <c r="BF772" s="65">
        <f t="shared" si="195"/>
        <v>100169.78018555394</v>
      </c>
      <c r="BG772" s="66">
        <f t="shared" si="196"/>
        <v>720.46997349229582</v>
      </c>
      <c r="BH772" s="66">
        <f t="shared" si="197"/>
        <v>33.639396871644706</v>
      </c>
      <c r="BI772" s="66">
        <f t="shared" si="198"/>
        <v>6.7533333333333334E-2</v>
      </c>
      <c r="BJ772" s="66">
        <f t="shared" si="199"/>
        <v>84.265689655172409</v>
      </c>
      <c r="BK772" s="66">
        <f t="shared" si="200"/>
        <v>54.731568965517241</v>
      </c>
      <c r="BL772" s="66">
        <f t="shared" si="201"/>
        <v>172.7065175612999</v>
      </c>
      <c r="BM772" s="207">
        <f t="shared" si="203"/>
        <v>39873.18</v>
      </c>
    </row>
    <row r="773" spans="1:65" x14ac:dyDescent="0.35">
      <c r="A773" s="1">
        <v>978</v>
      </c>
      <c r="B773">
        <v>95</v>
      </c>
      <c r="C773" t="s">
        <v>37</v>
      </c>
      <c r="D773" t="s">
        <v>1986</v>
      </c>
      <c r="E773" s="6" t="s">
        <v>1107</v>
      </c>
      <c r="F773" s="7" t="s">
        <v>1108</v>
      </c>
      <c r="G773" s="6">
        <v>-30.03</v>
      </c>
      <c r="H773" s="6">
        <v>-51.23</v>
      </c>
      <c r="I773" s="6">
        <v>47</v>
      </c>
      <c r="J773" s="8">
        <v>23954.0527728093</v>
      </c>
      <c r="K773" t="s">
        <v>1166</v>
      </c>
      <c r="L773" t="s">
        <v>1062</v>
      </c>
      <c r="M773">
        <v>600</v>
      </c>
      <c r="N773">
        <v>600</v>
      </c>
      <c r="O773">
        <v>69.08</v>
      </c>
      <c r="P773">
        <v>16543.89</v>
      </c>
      <c r="Q773">
        <v>44998.77</v>
      </c>
      <c r="R773">
        <v>5272.4</v>
      </c>
      <c r="S773">
        <v>34606.78</v>
      </c>
      <c r="T773">
        <v>0</v>
      </c>
      <c r="U773">
        <v>4572.29</v>
      </c>
      <c r="V773">
        <v>0</v>
      </c>
      <c r="W773" s="181">
        <f t="shared" si="187"/>
        <v>21116.18</v>
      </c>
      <c r="X773" s="181">
        <f t="shared" si="188"/>
        <v>35.193633333333331</v>
      </c>
      <c r="Y773" s="174">
        <v>106063.21</v>
      </c>
      <c r="Z773" s="181">
        <f t="shared" si="189"/>
        <v>176.77201666666667</v>
      </c>
      <c r="AA773" s="174">
        <v>6.5130972370155499E-2</v>
      </c>
      <c r="AB773" s="174">
        <v>15.59814190047614</v>
      </c>
      <c r="AC773" s="174">
        <v>42.426370086290987</v>
      </c>
      <c r="AD773" s="174">
        <v>4.970997954898781</v>
      </c>
      <c r="AE773" s="174">
        <v>32.628448639259553</v>
      </c>
      <c r="AF773">
        <v>0</v>
      </c>
      <c r="AG773" s="106">
        <v>4.3109104467043764</v>
      </c>
      <c r="AH773" s="106">
        <v>0</v>
      </c>
      <c r="AI773" s="106">
        <v>100</v>
      </c>
      <c r="AJ773">
        <v>83.79</v>
      </c>
      <c r="AK773">
        <v>35.31</v>
      </c>
      <c r="AL773">
        <v>57.68</v>
      </c>
      <c r="AM773">
        <v>176.77</v>
      </c>
      <c r="AN773" t="s">
        <v>1065</v>
      </c>
      <c r="AO773">
        <v>23.601600000000001</v>
      </c>
      <c r="AP773">
        <v>8.33</v>
      </c>
      <c r="AQ773">
        <v>12.806699999999999</v>
      </c>
      <c r="AR773" t="s">
        <v>1072</v>
      </c>
      <c r="AS773" t="s">
        <v>1073</v>
      </c>
      <c r="AT773" t="s">
        <v>1076</v>
      </c>
      <c r="AU773" t="s">
        <v>1078</v>
      </c>
      <c r="AV773" t="s">
        <v>1081</v>
      </c>
      <c r="AW773" t="s">
        <v>1084</v>
      </c>
      <c r="AX773" s="65">
        <f t="shared" si="202"/>
        <v>1391.07</v>
      </c>
      <c r="AY773" s="65">
        <v>2862.47</v>
      </c>
      <c r="AZ773" s="106">
        <v>857.45245110659357</v>
      </c>
      <c r="BA773" s="65">
        <f t="shared" si="190"/>
        <v>5110.9924511065929</v>
      </c>
      <c r="BB773" s="65">
        <f t="shared" si="191"/>
        <v>20258.727548893406</v>
      </c>
      <c r="BC773" s="65">
        <f t="shared" si="192"/>
        <v>69.08</v>
      </c>
      <c r="BD773" s="65">
        <f t="shared" si="193"/>
        <v>48880.1</v>
      </c>
      <c r="BE773" s="65">
        <f t="shared" si="194"/>
        <v>31744.309999999998</v>
      </c>
      <c r="BF773" s="65">
        <f t="shared" si="195"/>
        <v>100952.21754889342</v>
      </c>
      <c r="BG773" s="66">
        <f t="shared" si="196"/>
        <v>730.14177872951325</v>
      </c>
      <c r="BH773" s="66">
        <f t="shared" si="197"/>
        <v>34.928840601540358</v>
      </c>
      <c r="BI773" s="66">
        <f t="shared" si="198"/>
        <v>0.11513333333333332</v>
      </c>
      <c r="BJ773" s="66">
        <f t="shared" si="199"/>
        <v>84.276034482758618</v>
      </c>
      <c r="BK773" s="66">
        <f t="shared" si="200"/>
        <v>54.731568965517241</v>
      </c>
      <c r="BL773" s="66">
        <f t="shared" si="201"/>
        <v>174.0555474980921</v>
      </c>
      <c r="BM773" s="207">
        <f t="shared" si="203"/>
        <v>39879.18</v>
      </c>
    </row>
    <row r="774" spans="1:65" x14ac:dyDescent="0.35">
      <c r="A774" s="1">
        <v>979</v>
      </c>
      <c r="B774">
        <v>95</v>
      </c>
      <c r="C774" t="s">
        <v>37</v>
      </c>
      <c r="D774" t="s">
        <v>1987</v>
      </c>
      <c r="E774" s="6" t="s">
        <v>1109</v>
      </c>
      <c r="F774" s="7" t="s">
        <v>1110</v>
      </c>
      <c r="G774" s="6">
        <v>-15.37</v>
      </c>
      <c r="H774" s="6">
        <v>-48.78</v>
      </c>
      <c r="I774" s="6">
        <v>770</v>
      </c>
      <c r="J774" s="8">
        <v>31081.371963744201</v>
      </c>
      <c r="K774" t="s">
        <v>1166</v>
      </c>
      <c r="L774" t="s">
        <v>1062</v>
      </c>
      <c r="M774">
        <v>600</v>
      </c>
      <c r="N774">
        <v>600</v>
      </c>
      <c r="O774">
        <v>0.05</v>
      </c>
      <c r="P774">
        <v>21342.02</v>
      </c>
      <c r="Q774">
        <v>44998.77</v>
      </c>
      <c r="R774">
        <v>5266.4</v>
      </c>
      <c r="S774">
        <v>34606.78</v>
      </c>
      <c r="T774">
        <v>0</v>
      </c>
      <c r="U774">
        <v>4572.29</v>
      </c>
      <c r="V774">
        <v>0</v>
      </c>
      <c r="W774" s="181">
        <f t="shared" si="187"/>
        <v>25914.31</v>
      </c>
      <c r="X774" s="181">
        <f t="shared" si="188"/>
        <v>43.190516666666667</v>
      </c>
      <c r="Y774" s="174">
        <v>110786.32</v>
      </c>
      <c r="Z774" s="181">
        <f t="shared" si="189"/>
        <v>184.64386666666667</v>
      </c>
      <c r="AA774" s="174">
        <v>4.5131926035633279E-5</v>
      </c>
      <c r="AB774" s="174">
        <v>19.264129361820121</v>
      </c>
      <c r="AC774" s="174">
        <v>40.617623186689471</v>
      </c>
      <c r="AD774" s="174">
        <v>4.7536555054811824</v>
      </c>
      <c r="AE774" s="174">
        <v>31.23741270582866</v>
      </c>
      <c r="AF774">
        <v>0</v>
      </c>
      <c r="AG774" s="106">
        <v>4.1271250818693126</v>
      </c>
      <c r="AH774" s="106">
        <v>0</v>
      </c>
      <c r="AI774" s="106">
        <v>100</v>
      </c>
      <c r="AJ774">
        <v>83.78</v>
      </c>
      <c r="AK774">
        <v>43.19</v>
      </c>
      <c r="AL774">
        <v>57.68</v>
      </c>
      <c r="AM774">
        <v>184.64</v>
      </c>
      <c r="AN774" t="s">
        <v>1066</v>
      </c>
      <c r="AO774">
        <v>23.601600000000001</v>
      </c>
      <c r="AP774">
        <v>8.33</v>
      </c>
      <c r="AQ774">
        <v>12.806699999999999</v>
      </c>
      <c r="AR774" t="s">
        <v>1072</v>
      </c>
      <c r="AS774" t="s">
        <v>1073</v>
      </c>
      <c r="AT774" t="s">
        <v>1076</v>
      </c>
      <c r="AU774" t="s">
        <v>1078</v>
      </c>
      <c r="AV774" t="s">
        <v>1081</v>
      </c>
      <c r="AW774" t="s">
        <v>1084</v>
      </c>
      <c r="AX774" s="65">
        <f t="shared" si="202"/>
        <v>1391.07</v>
      </c>
      <c r="AY774" s="65">
        <v>2862.47</v>
      </c>
      <c r="AZ774" s="106">
        <v>1112.4426932864465</v>
      </c>
      <c r="BA774" s="65">
        <f t="shared" si="190"/>
        <v>5365.9826932864462</v>
      </c>
      <c r="BB774" s="65">
        <f t="shared" si="191"/>
        <v>24801.867306713553</v>
      </c>
      <c r="BC774" s="65">
        <f t="shared" si="192"/>
        <v>0.05</v>
      </c>
      <c r="BD774" s="65">
        <f t="shared" si="193"/>
        <v>48874.1</v>
      </c>
      <c r="BE774" s="65">
        <f t="shared" si="194"/>
        <v>31744.309999999998</v>
      </c>
      <c r="BF774" s="65">
        <f t="shared" si="195"/>
        <v>105420.33730671355</v>
      </c>
      <c r="BG774" s="66">
        <f t="shared" si="196"/>
        <v>766.56895618377803</v>
      </c>
      <c r="BH774" s="66">
        <f t="shared" si="197"/>
        <v>42.761840183988888</v>
      </c>
      <c r="BI774" s="66">
        <f t="shared" si="198"/>
        <v>8.3333333333333344E-5</v>
      </c>
      <c r="BJ774" s="66">
        <f t="shared" si="199"/>
        <v>84.265689655172409</v>
      </c>
      <c r="BK774" s="66">
        <f t="shared" si="200"/>
        <v>54.731568965517241</v>
      </c>
      <c r="BL774" s="66">
        <f t="shared" si="201"/>
        <v>181.7592022529544</v>
      </c>
      <c r="BM774" s="207">
        <f t="shared" si="203"/>
        <v>39873.18</v>
      </c>
    </row>
    <row r="775" spans="1:65" x14ac:dyDescent="0.35">
      <c r="A775" s="1">
        <v>980</v>
      </c>
      <c r="B775">
        <v>95</v>
      </c>
      <c r="C775" t="s">
        <v>37</v>
      </c>
      <c r="D775" t="s">
        <v>1988</v>
      </c>
      <c r="E775" s="6" t="s">
        <v>1111</v>
      </c>
      <c r="F775" s="7" t="s">
        <v>1112</v>
      </c>
      <c r="G775" s="6">
        <v>-22.86</v>
      </c>
      <c r="H775" s="6">
        <v>-43.41</v>
      </c>
      <c r="I775" s="6">
        <v>45</v>
      </c>
      <c r="J775" s="8">
        <v>45016.2336447989</v>
      </c>
      <c r="K775" t="s">
        <v>1166</v>
      </c>
      <c r="L775" t="s">
        <v>1062</v>
      </c>
      <c r="M775">
        <v>600</v>
      </c>
      <c r="N775">
        <v>600</v>
      </c>
      <c r="O775">
        <v>0</v>
      </c>
      <c r="P775">
        <v>20806.669999999998</v>
      </c>
      <c r="Q775">
        <v>44998.77</v>
      </c>
      <c r="R775">
        <v>5262.4</v>
      </c>
      <c r="S775">
        <v>34606.78</v>
      </c>
      <c r="T775">
        <v>0</v>
      </c>
      <c r="U775">
        <v>4572.29</v>
      </c>
      <c r="V775">
        <v>0</v>
      </c>
      <c r="W775" s="181">
        <f t="shared" si="187"/>
        <v>25378.959999999999</v>
      </c>
      <c r="X775" s="181">
        <f t="shared" si="188"/>
        <v>42.298266666666663</v>
      </c>
      <c r="Y775" s="174">
        <v>110246.91</v>
      </c>
      <c r="Z775" s="181">
        <f t="shared" si="189"/>
        <v>183.74485000000001</v>
      </c>
      <c r="AA775" s="174">
        <v>0</v>
      </c>
      <c r="AB775" s="174">
        <v>18.872791990269839</v>
      </c>
      <c r="AC775" s="174">
        <v>40.81635485293873</v>
      </c>
      <c r="AD775" s="174">
        <v>4.7732857093228276</v>
      </c>
      <c r="AE775" s="174">
        <v>31.390249395651988</v>
      </c>
      <c r="AF775">
        <v>0</v>
      </c>
      <c r="AG775" s="106">
        <v>4.1473180518165993</v>
      </c>
      <c r="AH775" s="106">
        <v>0</v>
      </c>
      <c r="AI775" s="106">
        <v>100</v>
      </c>
      <c r="AJ775">
        <v>83.77</v>
      </c>
      <c r="AK775">
        <v>42.3</v>
      </c>
      <c r="AL775">
        <v>57.68</v>
      </c>
      <c r="AM775">
        <v>183.74</v>
      </c>
      <c r="AN775" t="s">
        <v>1067</v>
      </c>
      <c r="AO775">
        <v>23.601600000000001</v>
      </c>
      <c r="AP775">
        <v>8.33</v>
      </c>
      <c r="AQ775">
        <v>12.806699999999999</v>
      </c>
      <c r="AR775" t="s">
        <v>1072</v>
      </c>
      <c r="AS775" t="s">
        <v>1073</v>
      </c>
      <c r="AT775" t="s">
        <v>1076</v>
      </c>
      <c r="AU775" t="s">
        <v>1078</v>
      </c>
      <c r="AV775" t="s">
        <v>1081</v>
      </c>
      <c r="AW775" t="s">
        <v>1084</v>
      </c>
      <c r="AX775" s="65">
        <f t="shared" si="202"/>
        <v>1391.07</v>
      </c>
      <c r="AY775" s="65">
        <v>2862.47</v>
      </c>
      <c r="AZ775" s="106">
        <v>1086.6949792893743</v>
      </c>
      <c r="BA775" s="65">
        <f t="shared" si="190"/>
        <v>5340.2349792893747</v>
      </c>
      <c r="BB775" s="65">
        <f t="shared" si="191"/>
        <v>24292.265020710624</v>
      </c>
      <c r="BC775" s="65">
        <f t="shared" si="192"/>
        <v>0</v>
      </c>
      <c r="BD775" s="65">
        <f t="shared" si="193"/>
        <v>48870.1</v>
      </c>
      <c r="BE775" s="65">
        <f t="shared" si="194"/>
        <v>31744.309999999998</v>
      </c>
      <c r="BF775" s="65">
        <f t="shared" si="195"/>
        <v>104906.67502071062</v>
      </c>
      <c r="BG775" s="66">
        <f t="shared" si="196"/>
        <v>762.89071132705351</v>
      </c>
      <c r="BH775" s="66">
        <f t="shared" si="197"/>
        <v>41.883215552949352</v>
      </c>
      <c r="BI775" s="66">
        <f t="shared" si="198"/>
        <v>0</v>
      </c>
      <c r="BJ775" s="66">
        <f t="shared" si="199"/>
        <v>84.258793103448269</v>
      </c>
      <c r="BK775" s="66">
        <f t="shared" si="200"/>
        <v>54.731568965517241</v>
      </c>
      <c r="BL775" s="66">
        <f t="shared" si="201"/>
        <v>180.87357762191488</v>
      </c>
      <c r="BM775" s="207">
        <f t="shared" si="203"/>
        <v>39869.18</v>
      </c>
    </row>
    <row r="776" spans="1:65" x14ac:dyDescent="0.35">
      <c r="A776" s="1">
        <v>981</v>
      </c>
      <c r="B776">
        <v>95</v>
      </c>
      <c r="C776" t="s">
        <v>37</v>
      </c>
      <c r="D776" t="s">
        <v>1989</v>
      </c>
      <c r="E776" s="6" t="s">
        <v>1113</v>
      </c>
      <c r="F776" s="7" t="s">
        <v>1114</v>
      </c>
      <c r="G776" s="6">
        <v>-20.32</v>
      </c>
      <c r="H776" s="6">
        <v>-40.340000000000003</v>
      </c>
      <c r="I776" s="6">
        <v>9</v>
      </c>
      <c r="J776" s="8">
        <v>54061.366139626101</v>
      </c>
      <c r="K776" t="s">
        <v>1166</v>
      </c>
      <c r="L776" t="s">
        <v>1062</v>
      </c>
      <c r="M776">
        <v>600</v>
      </c>
      <c r="N776">
        <v>600</v>
      </c>
      <c r="O776">
        <v>0</v>
      </c>
      <c r="P776">
        <v>21878.42</v>
      </c>
      <c r="Q776">
        <v>44998.77</v>
      </c>
      <c r="R776">
        <v>5264.2</v>
      </c>
      <c r="S776">
        <v>34606.78</v>
      </c>
      <c r="T776">
        <v>0</v>
      </c>
      <c r="U776">
        <v>4572.29</v>
      </c>
      <c r="V776">
        <v>0</v>
      </c>
      <c r="W776" s="181">
        <f t="shared" si="187"/>
        <v>26450.71</v>
      </c>
      <c r="X776" s="181">
        <f t="shared" si="188"/>
        <v>44.084516666666666</v>
      </c>
      <c r="Y776" s="174">
        <v>111320.46</v>
      </c>
      <c r="Z776" s="181">
        <f t="shared" si="189"/>
        <v>185.53410000000002</v>
      </c>
      <c r="AA776" s="174">
        <v>0</v>
      </c>
      <c r="AB776" s="174">
        <v>19.653547964138841</v>
      </c>
      <c r="AC776" s="174">
        <v>40.422730915772362</v>
      </c>
      <c r="AD776" s="174">
        <v>4.7288701466019809</v>
      </c>
      <c r="AE776" s="174">
        <v>31.087528743593051</v>
      </c>
      <c r="AF776">
        <v>0</v>
      </c>
      <c r="AG776" s="106">
        <v>4.1073222298937679</v>
      </c>
      <c r="AH776" s="106">
        <v>0</v>
      </c>
      <c r="AI776" s="106">
        <v>100</v>
      </c>
      <c r="AJ776">
        <v>83.77</v>
      </c>
      <c r="AK776">
        <v>44.08</v>
      </c>
      <c r="AL776">
        <v>57.68</v>
      </c>
      <c r="AM776">
        <v>185.53</v>
      </c>
      <c r="AN776" t="s">
        <v>1068</v>
      </c>
      <c r="AO776">
        <v>23.601600000000001</v>
      </c>
      <c r="AP776">
        <v>8.33</v>
      </c>
      <c r="AQ776">
        <v>12.806699999999999</v>
      </c>
      <c r="AR776" t="s">
        <v>1072</v>
      </c>
      <c r="AS776" t="s">
        <v>1073</v>
      </c>
      <c r="AT776" t="s">
        <v>1076</v>
      </c>
      <c r="AU776" t="s">
        <v>1078</v>
      </c>
      <c r="AV776" t="s">
        <v>1081</v>
      </c>
      <c r="AW776" t="s">
        <v>1084</v>
      </c>
      <c r="AX776" s="65">
        <f t="shared" si="202"/>
        <v>1391.07</v>
      </c>
      <c r="AY776" s="65">
        <v>2862.47</v>
      </c>
      <c r="AZ776" s="106">
        <v>1154.8910534085048</v>
      </c>
      <c r="BA776" s="65">
        <f t="shared" si="190"/>
        <v>5408.4310534085052</v>
      </c>
      <c r="BB776" s="65">
        <f t="shared" si="191"/>
        <v>25295.818946591495</v>
      </c>
      <c r="BC776" s="65">
        <f t="shared" si="192"/>
        <v>0</v>
      </c>
      <c r="BD776" s="65">
        <f t="shared" si="193"/>
        <v>48871.899999999994</v>
      </c>
      <c r="BE776" s="65">
        <f t="shared" si="194"/>
        <v>31744.309999999998</v>
      </c>
      <c r="BF776" s="65">
        <f t="shared" si="195"/>
        <v>105912.0289465915</v>
      </c>
      <c r="BG776" s="66">
        <f t="shared" si="196"/>
        <v>772.63300762978645</v>
      </c>
      <c r="BH776" s="66">
        <f t="shared" si="197"/>
        <v>43.613480942399129</v>
      </c>
      <c r="BI776" s="66">
        <f t="shared" si="198"/>
        <v>0</v>
      </c>
      <c r="BJ776" s="66">
        <f t="shared" si="199"/>
        <v>84.261896551724135</v>
      </c>
      <c r="BK776" s="66">
        <f t="shared" si="200"/>
        <v>54.731568965517241</v>
      </c>
      <c r="BL776" s="66">
        <f t="shared" si="201"/>
        <v>182.60694645964051</v>
      </c>
      <c r="BM776" s="207">
        <f t="shared" si="203"/>
        <v>39870.979999999996</v>
      </c>
    </row>
    <row r="777" spans="1:65" x14ac:dyDescent="0.35">
      <c r="A777" s="1">
        <v>982</v>
      </c>
      <c r="B777">
        <v>95</v>
      </c>
      <c r="C777" t="s">
        <v>37</v>
      </c>
      <c r="D777" t="s">
        <v>1990</v>
      </c>
      <c r="E777" s="6" t="s">
        <v>1115</v>
      </c>
      <c r="F777" s="7" t="s">
        <v>1116</v>
      </c>
      <c r="G777" s="6">
        <v>-8.0500000000000007</v>
      </c>
      <c r="H777" s="6">
        <v>-34.880000000000003</v>
      </c>
      <c r="I777" s="6">
        <v>10</v>
      </c>
      <c r="J777" s="8">
        <v>63550.072249703</v>
      </c>
      <c r="K777" t="s">
        <v>1166</v>
      </c>
      <c r="L777" t="s">
        <v>1062</v>
      </c>
      <c r="M777">
        <v>600</v>
      </c>
      <c r="N777">
        <v>600</v>
      </c>
      <c r="O777">
        <v>0</v>
      </c>
      <c r="P777">
        <v>23574.54</v>
      </c>
      <c r="Q777">
        <v>44998.77</v>
      </c>
      <c r="R777">
        <v>5250.2</v>
      </c>
      <c r="S777">
        <v>34606.78</v>
      </c>
      <c r="T777">
        <v>0</v>
      </c>
      <c r="U777">
        <v>4572.29</v>
      </c>
      <c r="V777">
        <v>0</v>
      </c>
      <c r="W777" s="181">
        <f t="shared" si="187"/>
        <v>28146.83</v>
      </c>
      <c r="X777" s="181">
        <f t="shared" si="188"/>
        <v>46.911383333333333</v>
      </c>
      <c r="Y777" s="174">
        <v>113002.58</v>
      </c>
      <c r="Z777" s="181">
        <f t="shared" si="189"/>
        <v>188.33763333333334</v>
      </c>
      <c r="AA777" s="174">
        <v>0</v>
      </c>
      <c r="AB777" s="174">
        <v>20.861948461707691</v>
      </c>
      <c r="AC777" s="174">
        <v>39.821011166293722</v>
      </c>
      <c r="AD777" s="174">
        <v>4.6460886114281639</v>
      </c>
      <c r="AE777" s="174">
        <v>30.624769806140701</v>
      </c>
      <c r="AF777">
        <v>0</v>
      </c>
      <c r="AG777" s="106">
        <v>4.0461819544297128</v>
      </c>
      <c r="AH777" s="106">
        <v>0</v>
      </c>
      <c r="AI777" s="106">
        <v>100</v>
      </c>
      <c r="AJ777">
        <v>83.75</v>
      </c>
      <c r="AK777">
        <v>46.91</v>
      </c>
      <c r="AL777">
        <v>57.68</v>
      </c>
      <c r="AM777">
        <v>188.34</v>
      </c>
      <c r="AN777" t="s">
        <v>1069</v>
      </c>
      <c r="AO777">
        <v>23.601600000000001</v>
      </c>
      <c r="AP777">
        <v>8.33</v>
      </c>
      <c r="AQ777">
        <v>12.806699999999999</v>
      </c>
      <c r="AR777" t="s">
        <v>1072</v>
      </c>
      <c r="AS777" t="s">
        <v>1073</v>
      </c>
      <c r="AT777" t="s">
        <v>1076</v>
      </c>
      <c r="AU777" t="s">
        <v>1078</v>
      </c>
      <c r="AV777" t="s">
        <v>1081</v>
      </c>
      <c r="AW777" t="s">
        <v>1084</v>
      </c>
      <c r="AX777" s="65">
        <f t="shared" si="202"/>
        <v>1391.07</v>
      </c>
      <c r="AY777" s="65">
        <v>2862.47</v>
      </c>
      <c r="AZ777" s="106">
        <v>1304.023447827477</v>
      </c>
      <c r="BA777" s="65">
        <f t="shared" si="190"/>
        <v>5557.5634478274769</v>
      </c>
      <c r="BB777" s="65">
        <f t="shared" si="191"/>
        <v>26842.806552172526</v>
      </c>
      <c r="BC777" s="65">
        <f t="shared" si="192"/>
        <v>0</v>
      </c>
      <c r="BD777" s="65">
        <f t="shared" si="193"/>
        <v>48857.899999999994</v>
      </c>
      <c r="BE777" s="65">
        <f t="shared" si="194"/>
        <v>31744.309999999998</v>
      </c>
      <c r="BF777" s="65">
        <f t="shared" si="195"/>
        <v>107445.01655217253</v>
      </c>
      <c r="BG777" s="66">
        <f t="shared" si="196"/>
        <v>793.93763540392524</v>
      </c>
      <c r="BH777" s="66">
        <f t="shared" si="197"/>
        <v>46.280700952021597</v>
      </c>
      <c r="BI777" s="66">
        <f t="shared" si="198"/>
        <v>0</v>
      </c>
      <c r="BJ777" s="66">
        <f t="shared" si="199"/>
        <v>84.237758620689647</v>
      </c>
      <c r="BK777" s="66">
        <f t="shared" si="200"/>
        <v>54.731568965517241</v>
      </c>
      <c r="BL777" s="66">
        <f t="shared" si="201"/>
        <v>185.25002853822849</v>
      </c>
      <c r="BM777" s="207">
        <f t="shared" si="203"/>
        <v>39856.979999999996</v>
      </c>
    </row>
    <row r="778" spans="1:65" x14ac:dyDescent="0.35">
      <c r="A778" s="1">
        <v>983</v>
      </c>
      <c r="B778">
        <v>95</v>
      </c>
      <c r="C778" t="s">
        <v>37</v>
      </c>
      <c r="D778" t="s">
        <v>1991</v>
      </c>
      <c r="E778" s="6" t="s">
        <v>1117</v>
      </c>
      <c r="F778" s="7" t="s">
        <v>1118</v>
      </c>
      <c r="G778" s="6">
        <v>-3.8</v>
      </c>
      <c r="H778" s="6">
        <v>-38.53</v>
      </c>
      <c r="I778" s="6">
        <v>41</v>
      </c>
      <c r="J778" s="8">
        <v>71394.000753582499</v>
      </c>
      <c r="K778" t="s">
        <v>1166</v>
      </c>
      <c r="L778" t="s">
        <v>1062</v>
      </c>
      <c r="M778">
        <v>600</v>
      </c>
      <c r="N778">
        <v>600</v>
      </c>
      <c r="O778">
        <v>0</v>
      </c>
      <c r="P778">
        <v>23673.94</v>
      </c>
      <c r="Q778">
        <v>44998.77</v>
      </c>
      <c r="R778">
        <v>5255.2</v>
      </c>
      <c r="S778">
        <v>34606.78</v>
      </c>
      <c r="T778">
        <v>0</v>
      </c>
      <c r="U778">
        <v>4572.29</v>
      </c>
      <c r="V778">
        <v>0</v>
      </c>
      <c r="W778" s="181">
        <f t="shared" si="187"/>
        <v>28246.23</v>
      </c>
      <c r="X778" s="181">
        <f t="shared" si="188"/>
        <v>47.07705</v>
      </c>
      <c r="Y778" s="174">
        <v>113106.98</v>
      </c>
      <c r="Z778" s="181">
        <f t="shared" si="189"/>
        <v>188.51163333333332</v>
      </c>
      <c r="AA778" s="174">
        <v>0</v>
      </c>
      <c r="AB778" s="174">
        <v>20.930573869092779</v>
      </c>
      <c r="AC778" s="174">
        <v>39.784255578214527</v>
      </c>
      <c r="AD778" s="174">
        <v>4.6462207725818514</v>
      </c>
      <c r="AE778" s="174">
        <v>30.59650253238129</v>
      </c>
      <c r="AF778">
        <v>0</v>
      </c>
      <c r="AG778" s="106">
        <v>4.0424472477295383</v>
      </c>
      <c r="AH778" s="106">
        <v>0</v>
      </c>
      <c r="AI778" s="106">
        <v>100</v>
      </c>
      <c r="AJ778">
        <v>83.76</v>
      </c>
      <c r="AK778">
        <v>47.08</v>
      </c>
      <c r="AL778">
        <v>57.68</v>
      </c>
      <c r="AM778">
        <v>188.51</v>
      </c>
      <c r="AN778" t="s">
        <v>1070</v>
      </c>
      <c r="AO778">
        <v>23.601600000000001</v>
      </c>
      <c r="AP778">
        <v>8.33</v>
      </c>
      <c r="AQ778">
        <v>12.806699999999999</v>
      </c>
      <c r="AR778" t="s">
        <v>1072</v>
      </c>
      <c r="AS778" t="s">
        <v>1073</v>
      </c>
      <c r="AT778" t="s">
        <v>1076</v>
      </c>
      <c r="AU778" t="s">
        <v>1078</v>
      </c>
      <c r="AV778" t="s">
        <v>1081</v>
      </c>
      <c r="AW778" t="s">
        <v>1084</v>
      </c>
      <c r="AX778" s="65">
        <f t="shared" si="202"/>
        <v>1391.07</v>
      </c>
      <c r="AY778" s="65">
        <v>2862.47</v>
      </c>
      <c r="AZ778" s="106">
        <v>1306.3383101219906</v>
      </c>
      <c r="BA778" s="65">
        <f t="shared" si="190"/>
        <v>5559.8783101219906</v>
      </c>
      <c r="BB778" s="65">
        <f t="shared" si="191"/>
        <v>26939.891689878008</v>
      </c>
      <c r="BC778" s="65">
        <f t="shared" si="192"/>
        <v>0</v>
      </c>
      <c r="BD778" s="65">
        <f t="shared" si="193"/>
        <v>48862.899999999994</v>
      </c>
      <c r="BE778" s="65">
        <f t="shared" si="194"/>
        <v>31744.309999999998</v>
      </c>
      <c r="BF778" s="65">
        <f t="shared" si="195"/>
        <v>107547.10168987801</v>
      </c>
      <c r="BG778" s="66">
        <f t="shared" si="196"/>
        <v>794.26833001742727</v>
      </c>
      <c r="BH778" s="66">
        <f t="shared" si="197"/>
        <v>46.448089120479324</v>
      </c>
      <c r="BI778" s="66">
        <f t="shared" si="198"/>
        <v>0</v>
      </c>
      <c r="BJ778" s="66">
        <f t="shared" si="199"/>
        <v>84.246379310344821</v>
      </c>
      <c r="BK778" s="66">
        <f t="shared" si="200"/>
        <v>54.731568965517241</v>
      </c>
      <c r="BL778" s="66">
        <f t="shared" si="201"/>
        <v>185.4260373963414</v>
      </c>
      <c r="BM778" s="207">
        <f t="shared" si="203"/>
        <v>39861.979999999996</v>
      </c>
    </row>
    <row r="779" spans="1:65" x14ac:dyDescent="0.35">
      <c r="A779" s="1">
        <v>984</v>
      </c>
      <c r="B779">
        <v>96</v>
      </c>
      <c r="C779" t="s">
        <v>37</v>
      </c>
      <c r="D779" t="s">
        <v>1992</v>
      </c>
      <c r="E779" s="6" t="s">
        <v>1104</v>
      </c>
      <c r="F779" s="7" t="s">
        <v>1105</v>
      </c>
      <c r="G779" s="6">
        <v>-22.74</v>
      </c>
      <c r="H779" s="6">
        <v>-45.59</v>
      </c>
      <c r="I779" s="6">
        <v>1642</v>
      </c>
      <c r="J779" s="8">
        <v>3495.45982983364</v>
      </c>
      <c r="K779" t="s">
        <v>1166</v>
      </c>
      <c r="L779" t="s">
        <v>1062</v>
      </c>
      <c r="M779">
        <v>600</v>
      </c>
      <c r="N779">
        <v>600</v>
      </c>
      <c r="O779">
        <v>107.62</v>
      </c>
      <c r="P779">
        <v>11632.58</v>
      </c>
      <c r="Q779">
        <v>44998.77</v>
      </c>
      <c r="R779">
        <v>5265.2</v>
      </c>
      <c r="S779">
        <v>34606.78</v>
      </c>
      <c r="T779">
        <v>0</v>
      </c>
      <c r="U779">
        <v>4744.55</v>
      </c>
      <c r="V779">
        <v>0</v>
      </c>
      <c r="W779" s="181">
        <f t="shared" ref="W779:W842" si="204">U779+P779</f>
        <v>16377.130000000001</v>
      </c>
      <c r="X779" s="181">
        <f t="shared" ref="X779:X842" si="205">W779/600</f>
        <v>27.295216666666668</v>
      </c>
      <c r="Y779" s="174">
        <v>101355.5</v>
      </c>
      <c r="Z779" s="181">
        <f t="shared" ref="Z779:Z842" si="206">Y779/600</f>
        <v>168.92583333333334</v>
      </c>
      <c r="AA779" s="174">
        <v>0.10618072033584761</v>
      </c>
      <c r="AB779" s="174">
        <v>11.477009141092489</v>
      </c>
      <c r="AC779" s="174">
        <v>44.396969084065489</v>
      </c>
      <c r="AD779" s="174">
        <v>5.19478469347988</v>
      </c>
      <c r="AE779" s="174">
        <v>34.143958640626309</v>
      </c>
      <c r="AF779">
        <v>0</v>
      </c>
      <c r="AG779" s="106">
        <v>4.6810977203999782</v>
      </c>
      <c r="AH779" s="106">
        <v>0</v>
      </c>
      <c r="AI779" s="106">
        <v>100</v>
      </c>
      <c r="AJ779">
        <v>83.77</v>
      </c>
      <c r="AK779">
        <v>27.47</v>
      </c>
      <c r="AL779">
        <v>57.68</v>
      </c>
      <c r="AM779">
        <v>168.93</v>
      </c>
      <c r="AN779" t="s">
        <v>1063</v>
      </c>
      <c r="AO779">
        <v>23.601600000000001</v>
      </c>
      <c r="AP779">
        <v>8.33</v>
      </c>
      <c r="AQ779">
        <v>12.806699999999999</v>
      </c>
      <c r="AR779" t="s">
        <v>1072</v>
      </c>
      <c r="AS779" t="s">
        <v>1074</v>
      </c>
      <c r="AT779" t="s">
        <v>1075</v>
      </c>
      <c r="AU779" t="s">
        <v>1077</v>
      </c>
      <c r="AV779" t="s">
        <v>1079</v>
      </c>
      <c r="AW779" t="s">
        <v>1083</v>
      </c>
      <c r="AX779" s="65">
        <f t="shared" si="202"/>
        <v>1391.07</v>
      </c>
      <c r="AY779" s="65">
        <v>2862.47</v>
      </c>
      <c r="AZ779" s="106">
        <v>665.70926438286301</v>
      </c>
      <c r="BA779" s="65">
        <f t="shared" ref="BA779:BA842" si="207">(AX779+AZ779+AY779)</f>
        <v>4919.2492643828627</v>
      </c>
      <c r="BB779" s="65">
        <f t="shared" ref="BB779:BB842" si="208">U779+P779-AZ779</f>
        <v>15711.420735617137</v>
      </c>
      <c r="BC779" s="65">
        <f t="shared" ref="BC779:BC842" si="209">O779</f>
        <v>107.62</v>
      </c>
      <c r="BD779" s="65">
        <f t="shared" ref="BD779:BD842" si="210">(Q779+R779-AX779)</f>
        <v>48872.899999999994</v>
      </c>
      <c r="BE779" s="65">
        <f t="shared" ref="BE779:BE842" si="211">(S779-2862.47)</f>
        <v>31744.309999999998</v>
      </c>
      <c r="BF779" s="65">
        <f t="shared" ref="BF779:BF842" si="212">Y779-BA779</f>
        <v>96436.250735617141</v>
      </c>
      <c r="BG779" s="66">
        <f t="shared" ref="BG779:BG842" si="213">BA779/7</f>
        <v>702.74989491183749</v>
      </c>
      <c r="BH779" s="66">
        <f t="shared" ref="BH779:BH842" si="214">BB779/580</f>
        <v>27.088656440719202</v>
      </c>
      <c r="BI779" s="66">
        <f t="shared" ref="BI779:BI842" si="215">BC779/600</f>
        <v>0.17936666666666667</v>
      </c>
      <c r="BJ779" s="66">
        <f t="shared" ref="BJ779:BJ842" si="216">BD779/580</f>
        <v>84.263620689655156</v>
      </c>
      <c r="BK779" s="66">
        <f t="shared" ref="BK779:BK842" si="217">BE779/580</f>
        <v>54.731568965517241</v>
      </c>
      <c r="BL779" s="66">
        <f t="shared" ref="BL779:BL842" si="218">BF779/580</f>
        <v>166.26939782002955</v>
      </c>
      <c r="BM779" s="207">
        <f t="shared" si="203"/>
        <v>39871.979999999996</v>
      </c>
    </row>
    <row r="780" spans="1:65" x14ac:dyDescent="0.35">
      <c r="A780" s="1">
        <v>985</v>
      </c>
      <c r="B780">
        <v>96</v>
      </c>
      <c r="C780" t="s">
        <v>37</v>
      </c>
      <c r="D780" t="s">
        <v>1993</v>
      </c>
      <c r="E780" s="6" t="s">
        <v>1104</v>
      </c>
      <c r="F780" s="7" t="s">
        <v>1106</v>
      </c>
      <c r="G780" s="6">
        <v>-23.85</v>
      </c>
      <c r="H780" s="6">
        <v>-46.64</v>
      </c>
      <c r="I780" s="6">
        <v>792</v>
      </c>
      <c r="J780" s="8">
        <v>14172.2970393051</v>
      </c>
      <c r="K780" t="s">
        <v>1166</v>
      </c>
      <c r="L780" t="s">
        <v>1062</v>
      </c>
      <c r="M780">
        <v>600</v>
      </c>
      <c r="N780">
        <v>600</v>
      </c>
      <c r="O780">
        <v>13.47</v>
      </c>
      <c r="P780">
        <v>15470.16</v>
      </c>
      <c r="Q780">
        <v>44998.77</v>
      </c>
      <c r="R780">
        <v>5266.4</v>
      </c>
      <c r="S780">
        <v>34606.78</v>
      </c>
      <c r="T780">
        <v>0</v>
      </c>
      <c r="U780">
        <v>4744.55</v>
      </c>
      <c r="V780">
        <v>0</v>
      </c>
      <c r="W780" s="181">
        <f t="shared" si="204"/>
        <v>20214.71</v>
      </c>
      <c r="X780" s="181">
        <f t="shared" si="205"/>
        <v>33.691183333333335</v>
      </c>
      <c r="Y780" s="174">
        <v>105100.12</v>
      </c>
      <c r="Z780" s="181">
        <f t="shared" si="206"/>
        <v>175.16686666666666</v>
      </c>
      <c r="AA780" s="174">
        <v>1.281635073299631E-2</v>
      </c>
      <c r="AB780" s="174">
        <v>14.719450367896821</v>
      </c>
      <c r="AC780" s="174">
        <v>42.815146167292667</v>
      </c>
      <c r="AD780" s="174">
        <v>5.010841091332721</v>
      </c>
      <c r="AE780" s="174">
        <v>32.927440996261467</v>
      </c>
      <c r="AF780">
        <v>0</v>
      </c>
      <c r="AG780" s="106">
        <v>4.5143145412203154</v>
      </c>
      <c r="AH780" s="106">
        <v>0</v>
      </c>
      <c r="AI780" s="106">
        <v>100</v>
      </c>
      <c r="AJ780">
        <v>83.78</v>
      </c>
      <c r="AK780">
        <v>33.71</v>
      </c>
      <c r="AL780">
        <v>57.68</v>
      </c>
      <c r="AM780">
        <v>175.17</v>
      </c>
      <c r="AN780" t="s">
        <v>1064</v>
      </c>
      <c r="AO780">
        <v>23.601600000000001</v>
      </c>
      <c r="AP780">
        <v>8.33</v>
      </c>
      <c r="AQ780">
        <v>12.806699999999999</v>
      </c>
      <c r="AR780" t="s">
        <v>1072</v>
      </c>
      <c r="AS780" t="s">
        <v>1074</v>
      </c>
      <c r="AT780" t="s">
        <v>1075</v>
      </c>
      <c r="AU780" t="s">
        <v>1077</v>
      </c>
      <c r="AV780" t="s">
        <v>1079</v>
      </c>
      <c r="AW780" t="s">
        <v>1083</v>
      </c>
      <c r="AX780" s="65">
        <f t="shared" ref="AX780:AX843" si="219">IF(AR780="LI01",583.5,1391.07)</f>
        <v>1391.07</v>
      </c>
      <c r="AY780" s="65">
        <v>2862.47</v>
      </c>
      <c r="AZ780" s="106">
        <v>833.87058758691308</v>
      </c>
      <c r="BA780" s="65">
        <f t="shared" si="207"/>
        <v>5087.4105875869127</v>
      </c>
      <c r="BB780" s="65">
        <f t="shared" si="208"/>
        <v>19380.839412413086</v>
      </c>
      <c r="BC780" s="65">
        <f t="shared" si="209"/>
        <v>13.47</v>
      </c>
      <c r="BD780" s="65">
        <f t="shared" si="210"/>
        <v>48874.1</v>
      </c>
      <c r="BE780" s="65">
        <f t="shared" si="211"/>
        <v>31744.309999999998</v>
      </c>
      <c r="BF780" s="65">
        <f t="shared" si="212"/>
        <v>100012.70941241308</v>
      </c>
      <c r="BG780" s="66">
        <f t="shared" si="213"/>
        <v>726.77294108384467</v>
      </c>
      <c r="BH780" s="66">
        <f t="shared" si="214"/>
        <v>33.415240366229462</v>
      </c>
      <c r="BI780" s="66">
        <f t="shared" si="215"/>
        <v>2.2450000000000001E-2</v>
      </c>
      <c r="BJ780" s="66">
        <f t="shared" si="216"/>
        <v>84.265689655172409</v>
      </c>
      <c r="BK780" s="66">
        <f t="shared" si="217"/>
        <v>54.731568965517241</v>
      </c>
      <c r="BL780" s="66">
        <f t="shared" si="218"/>
        <v>172.43570588347083</v>
      </c>
      <c r="BM780" s="207">
        <f t="shared" ref="BM780:BM843" si="220">R780+S780</f>
        <v>39873.18</v>
      </c>
    </row>
    <row r="781" spans="1:65" x14ac:dyDescent="0.35">
      <c r="A781" s="1">
        <v>986</v>
      </c>
      <c r="B781">
        <v>96</v>
      </c>
      <c r="C781" t="s">
        <v>37</v>
      </c>
      <c r="D781" t="s">
        <v>1994</v>
      </c>
      <c r="E781" s="6" t="s">
        <v>1107</v>
      </c>
      <c r="F781" s="7" t="s">
        <v>1108</v>
      </c>
      <c r="G781" s="6">
        <v>-30.03</v>
      </c>
      <c r="H781" s="6">
        <v>-51.23</v>
      </c>
      <c r="I781" s="6">
        <v>47</v>
      </c>
      <c r="J781" s="8">
        <v>23954.0527728093</v>
      </c>
      <c r="K781" t="s">
        <v>1166</v>
      </c>
      <c r="L781" t="s">
        <v>1062</v>
      </c>
      <c r="M781">
        <v>600</v>
      </c>
      <c r="N781">
        <v>600</v>
      </c>
      <c r="O781">
        <v>34.07</v>
      </c>
      <c r="P781">
        <v>16465.93</v>
      </c>
      <c r="Q781">
        <v>44998.77</v>
      </c>
      <c r="R781">
        <v>5272.4</v>
      </c>
      <c r="S781">
        <v>34606.78</v>
      </c>
      <c r="T781">
        <v>0</v>
      </c>
      <c r="U781">
        <v>4744.55</v>
      </c>
      <c r="V781">
        <v>0</v>
      </c>
      <c r="W781" s="181">
        <f t="shared" si="204"/>
        <v>21210.48</v>
      </c>
      <c r="X781" s="181">
        <f t="shared" si="205"/>
        <v>35.3508</v>
      </c>
      <c r="Y781" s="174">
        <v>106122.5</v>
      </c>
      <c r="Z781" s="181">
        <f t="shared" si="206"/>
        <v>176.87083333333334</v>
      </c>
      <c r="AA781" s="174">
        <v>3.2104407642111712E-2</v>
      </c>
      <c r="AB781" s="174">
        <v>15.51596504040142</v>
      </c>
      <c r="AC781" s="174">
        <v>42.402666729487152</v>
      </c>
      <c r="AD781" s="174">
        <v>4.9682206883554381</v>
      </c>
      <c r="AE781" s="174">
        <v>32.610219322009939</v>
      </c>
      <c r="AF781">
        <v>0</v>
      </c>
      <c r="AG781" s="106">
        <v>4.4708238121039363</v>
      </c>
      <c r="AH781" s="106">
        <v>0</v>
      </c>
      <c r="AI781" s="106">
        <v>100</v>
      </c>
      <c r="AJ781">
        <v>83.79</v>
      </c>
      <c r="AK781">
        <v>35.409999999999997</v>
      </c>
      <c r="AL781">
        <v>57.68</v>
      </c>
      <c r="AM781">
        <v>176.87</v>
      </c>
      <c r="AN781" t="s">
        <v>1065</v>
      </c>
      <c r="AO781">
        <v>23.601600000000001</v>
      </c>
      <c r="AP781">
        <v>8.33</v>
      </c>
      <c r="AQ781">
        <v>12.806699999999999</v>
      </c>
      <c r="AR781" t="s">
        <v>1072</v>
      </c>
      <c r="AS781" t="s">
        <v>1074</v>
      </c>
      <c r="AT781" t="s">
        <v>1075</v>
      </c>
      <c r="AU781" t="s">
        <v>1077</v>
      </c>
      <c r="AV781" t="s">
        <v>1079</v>
      </c>
      <c r="AW781" t="s">
        <v>1083</v>
      </c>
      <c r="AX781" s="65">
        <f t="shared" si="219"/>
        <v>1391.07</v>
      </c>
      <c r="AY781" s="65">
        <v>2862.47</v>
      </c>
      <c r="AZ781" s="106">
        <v>880.10500552385474</v>
      </c>
      <c r="BA781" s="65">
        <f t="shared" si="207"/>
        <v>5133.6450055238547</v>
      </c>
      <c r="BB781" s="65">
        <f t="shared" si="208"/>
        <v>20330.374994476144</v>
      </c>
      <c r="BC781" s="65">
        <f t="shared" si="209"/>
        <v>34.07</v>
      </c>
      <c r="BD781" s="65">
        <f t="shared" si="210"/>
        <v>48880.1</v>
      </c>
      <c r="BE781" s="65">
        <f t="shared" si="211"/>
        <v>31744.309999999998</v>
      </c>
      <c r="BF781" s="65">
        <f t="shared" si="212"/>
        <v>100988.85499447615</v>
      </c>
      <c r="BG781" s="66">
        <f t="shared" si="213"/>
        <v>733.37785793197929</v>
      </c>
      <c r="BH781" s="66">
        <f t="shared" si="214"/>
        <v>35.052370680131283</v>
      </c>
      <c r="BI781" s="66">
        <f t="shared" si="215"/>
        <v>5.6783333333333331E-2</v>
      </c>
      <c r="BJ781" s="66">
        <f t="shared" si="216"/>
        <v>84.276034482758618</v>
      </c>
      <c r="BK781" s="66">
        <f t="shared" si="217"/>
        <v>54.731568965517241</v>
      </c>
      <c r="BL781" s="66">
        <f t="shared" si="218"/>
        <v>174.1187155077175</v>
      </c>
      <c r="BM781" s="207">
        <f t="shared" si="220"/>
        <v>39879.18</v>
      </c>
    </row>
    <row r="782" spans="1:65" x14ac:dyDescent="0.35">
      <c r="A782" s="1">
        <v>987</v>
      </c>
      <c r="B782">
        <v>96</v>
      </c>
      <c r="C782" t="s">
        <v>37</v>
      </c>
      <c r="D782" t="s">
        <v>1995</v>
      </c>
      <c r="E782" s="6" t="s">
        <v>1109</v>
      </c>
      <c r="F782" s="7" t="s">
        <v>1110</v>
      </c>
      <c r="G782" s="6">
        <v>-15.37</v>
      </c>
      <c r="H782" s="6">
        <v>-48.78</v>
      </c>
      <c r="I782" s="6">
        <v>770</v>
      </c>
      <c r="J782" s="8">
        <v>31081.371963744201</v>
      </c>
      <c r="K782" t="s">
        <v>1166</v>
      </c>
      <c r="L782" t="s">
        <v>1062</v>
      </c>
      <c r="M782">
        <v>600</v>
      </c>
      <c r="N782">
        <v>600</v>
      </c>
      <c r="O782">
        <v>0</v>
      </c>
      <c r="P782">
        <v>21216.36</v>
      </c>
      <c r="Q782">
        <v>44998.77</v>
      </c>
      <c r="R782">
        <v>5266.4</v>
      </c>
      <c r="S782">
        <v>34606.78</v>
      </c>
      <c r="T782">
        <v>0</v>
      </c>
      <c r="U782">
        <v>4744.55</v>
      </c>
      <c r="V782">
        <v>0</v>
      </c>
      <c r="W782" s="181">
        <f t="shared" si="204"/>
        <v>25960.91</v>
      </c>
      <c r="X782" s="181">
        <f t="shared" si="205"/>
        <v>43.268183333333333</v>
      </c>
      <c r="Y782" s="174">
        <v>110832.86</v>
      </c>
      <c r="Z782" s="181">
        <f t="shared" si="206"/>
        <v>184.72143333333332</v>
      </c>
      <c r="AA782" s="174">
        <v>0</v>
      </c>
      <c r="AB782" s="174">
        <v>19.14266220324911</v>
      </c>
      <c r="AC782" s="174">
        <v>40.600567376859168</v>
      </c>
      <c r="AD782" s="174">
        <v>4.7516593905453668</v>
      </c>
      <c r="AE782" s="174">
        <v>31.22429575488713</v>
      </c>
      <c r="AF782">
        <v>0</v>
      </c>
      <c r="AG782" s="106">
        <v>4.2808152744592176</v>
      </c>
      <c r="AH782" s="106">
        <v>0</v>
      </c>
      <c r="AI782" s="106">
        <v>100</v>
      </c>
      <c r="AJ782">
        <v>83.78</v>
      </c>
      <c r="AK782">
        <v>43.27</v>
      </c>
      <c r="AL782">
        <v>57.68</v>
      </c>
      <c r="AM782">
        <v>184.72</v>
      </c>
      <c r="AN782" t="s">
        <v>1066</v>
      </c>
      <c r="AO782">
        <v>23.601600000000001</v>
      </c>
      <c r="AP782">
        <v>8.33</v>
      </c>
      <c r="AQ782">
        <v>12.806699999999999</v>
      </c>
      <c r="AR782" t="s">
        <v>1072</v>
      </c>
      <c r="AS782" t="s">
        <v>1074</v>
      </c>
      <c r="AT782" t="s">
        <v>1075</v>
      </c>
      <c r="AU782" t="s">
        <v>1077</v>
      </c>
      <c r="AV782" t="s">
        <v>1079</v>
      </c>
      <c r="AW782" t="s">
        <v>1083</v>
      </c>
      <c r="AX782" s="65">
        <f t="shared" si="219"/>
        <v>1391.07</v>
      </c>
      <c r="AY782" s="65">
        <v>2862.47</v>
      </c>
      <c r="AZ782" s="106">
        <v>1064.8083632886687</v>
      </c>
      <c r="BA782" s="65">
        <f t="shared" si="207"/>
        <v>5318.3483632886691</v>
      </c>
      <c r="BB782" s="65">
        <f t="shared" si="208"/>
        <v>24896.10163671133</v>
      </c>
      <c r="BC782" s="65">
        <f t="shared" si="209"/>
        <v>0</v>
      </c>
      <c r="BD782" s="65">
        <f t="shared" si="210"/>
        <v>48874.1</v>
      </c>
      <c r="BE782" s="65">
        <f t="shared" si="211"/>
        <v>31744.309999999998</v>
      </c>
      <c r="BF782" s="65">
        <f t="shared" si="212"/>
        <v>105514.51163671134</v>
      </c>
      <c r="BG782" s="66">
        <f t="shared" si="213"/>
        <v>759.76405189838135</v>
      </c>
      <c r="BH782" s="66">
        <f t="shared" si="214"/>
        <v>42.924313166743673</v>
      </c>
      <c r="BI782" s="66">
        <f t="shared" si="215"/>
        <v>0</v>
      </c>
      <c r="BJ782" s="66">
        <f t="shared" si="216"/>
        <v>84.265689655172409</v>
      </c>
      <c r="BK782" s="66">
        <f t="shared" si="217"/>
        <v>54.731568965517241</v>
      </c>
      <c r="BL782" s="66">
        <f t="shared" si="218"/>
        <v>181.92157178743335</v>
      </c>
      <c r="BM782" s="207">
        <f t="shared" si="220"/>
        <v>39873.18</v>
      </c>
    </row>
    <row r="783" spans="1:65" x14ac:dyDescent="0.35">
      <c r="A783" s="1">
        <v>988</v>
      </c>
      <c r="B783">
        <v>96</v>
      </c>
      <c r="C783" t="s">
        <v>37</v>
      </c>
      <c r="D783" t="s">
        <v>1996</v>
      </c>
      <c r="E783" s="6" t="s">
        <v>1111</v>
      </c>
      <c r="F783" s="7" t="s">
        <v>1112</v>
      </c>
      <c r="G783" s="6">
        <v>-22.86</v>
      </c>
      <c r="H783" s="6">
        <v>-43.41</v>
      </c>
      <c r="I783" s="6">
        <v>45</v>
      </c>
      <c r="J783" s="8">
        <v>45016.2336447989</v>
      </c>
      <c r="K783" t="s">
        <v>1166</v>
      </c>
      <c r="L783" t="s">
        <v>1062</v>
      </c>
      <c r="M783">
        <v>600</v>
      </c>
      <c r="N783">
        <v>600</v>
      </c>
      <c r="O783">
        <v>0</v>
      </c>
      <c r="P783">
        <v>20916.3</v>
      </c>
      <c r="Q783">
        <v>44998.77</v>
      </c>
      <c r="R783">
        <v>5262.4</v>
      </c>
      <c r="S783">
        <v>34606.78</v>
      </c>
      <c r="T783">
        <v>0</v>
      </c>
      <c r="U783">
        <v>4744.55</v>
      </c>
      <c r="V783">
        <v>0</v>
      </c>
      <c r="W783" s="181">
        <f t="shared" si="204"/>
        <v>25660.85</v>
      </c>
      <c r="X783" s="181">
        <f t="shared" si="205"/>
        <v>42.76808333333333</v>
      </c>
      <c r="Y783" s="174">
        <v>110528.8</v>
      </c>
      <c r="Z783" s="181">
        <f t="shared" si="206"/>
        <v>184.21466666666666</v>
      </c>
      <c r="AA783" s="174">
        <v>0</v>
      </c>
      <c r="AB783" s="174">
        <v>18.923846092602108</v>
      </c>
      <c r="AC783" s="174">
        <v>40.712257800681812</v>
      </c>
      <c r="AD783" s="174">
        <v>4.7611120359580479</v>
      </c>
      <c r="AE783" s="174">
        <v>31.310192456626691</v>
      </c>
      <c r="AF783">
        <v>0</v>
      </c>
      <c r="AG783" s="106">
        <v>4.2925916141313394</v>
      </c>
      <c r="AH783" s="106">
        <v>0</v>
      </c>
      <c r="AI783" s="106">
        <v>100</v>
      </c>
      <c r="AJ783">
        <v>83.77</v>
      </c>
      <c r="AK783">
        <v>42.77</v>
      </c>
      <c r="AL783">
        <v>57.68</v>
      </c>
      <c r="AM783">
        <v>184.21</v>
      </c>
      <c r="AN783" t="s">
        <v>1067</v>
      </c>
      <c r="AO783">
        <v>23.601600000000001</v>
      </c>
      <c r="AP783">
        <v>8.33</v>
      </c>
      <c r="AQ783">
        <v>12.806699999999999</v>
      </c>
      <c r="AR783" t="s">
        <v>1072</v>
      </c>
      <c r="AS783" t="s">
        <v>1074</v>
      </c>
      <c r="AT783" t="s">
        <v>1075</v>
      </c>
      <c r="AU783" t="s">
        <v>1077</v>
      </c>
      <c r="AV783" t="s">
        <v>1079</v>
      </c>
      <c r="AW783" t="s">
        <v>1083</v>
      </c>
      <c r="AX783" s="65">
        <f t="shared" si="219"/>
        <v>1391.07</v>
      </c>
      <c r="AY783" s="65">
        <v>2862.47</v>
      </c>
      <c r="AZ783" s="106">
        <v>1048.1293805754435</v>
      </c>
      <c r="BA783" s="65">
        <f t="shared" si="207"/>
        <v>5301.6693805754439</v>
      </c>
      <c r="BB783" s="65">
        <f t="shared" si="208"/>
        <v>24612.720619424555</v>
      </c>
      <c r="BC783" s="65">
        <f t="shared" si="209"/>
        <v>0</v>
      </c>
      <c r="BD783" s="65">
        <f t="shared" si="210"/>
        <v>48870.1</v>
      </c>
      <c r="BE783" s="65">
        <f t="shared" si="211"/>
        <v>31744.309999999998</v>
      </c>
      <c r="BF783" s="65">
        <f t="shared" si="212"/>
        <v>105227.13061942456</v>
      </c>
      <c r="BG783" s="66">
        <f t="shared" si="213"/>
        <v>757.38134008220629</v>
      </c>
      <c r="BH783" s="66">
        <f t="shared" si="214"/>
        <v>42.435725205904404</v>
      </c>
      <c r="BI783" s="66">
        <f t="shared" si="215"/>
        <v>0</v>
      </c>
      <c r="BJ783" s="66">
        <f t="shared" si="216"/>
        <v>84.258793103448269</v>
      </c>
      <c r="BK783" s="66">
        <f t="shared" si="217"/>
        <v>54.731568965517241</v>
      </c>
      <c r="BL783" s="66">
        <f t="shared" si="218"/>
        <v>181.42608727486993</v>
      </c>
      <c r="BM783" s="207">
        <f t="shared" si="220"/>
        <v>39869.18</v>
      </c>
    </row>
    <row r="784" spans="1:65" x14ac:dyDescent="0.35">
      <c r="A784" s="1">
        <v>989</v>
      </c>
      <c r="B784">
        <v>96</v>
      </c>
      <c r="C784" t="s">
        <v>37</v>
      </c>
      <c r="D784" t="s">
        <v>1997</v>
      </c>
      <c r="E784" s="6" t="s">
        <v>1113</v>
      </c>
      <c r="F784" s="7" t="s">
        <v>1114</v>
      </c>
      <c r="G784" s="6">
        <v>-20.32</v>
      </c>
      <c r="H784" s="6">
        <v>-40.340000000000003</v>
      </c>
      <c r="I784" s="6">
        <v>9</v>
      </c>
      <c r="J784" s="8">
        <v>54061.366139626101</v>
      </c>
      <c r="K784" t="s">
        <v>1166</v>
      </c>
      <c r="L784" t="s">
        <v>1062</v>
      </c>
      <c r="M784">
        <v>600</v>
      </c>
      <c r="N784">
        <v>600</v>
      </c>
      <c r="O784">
        <v>0</v>
      </c>
      <c r="P784">
        <v>22221.11</v>
      </c>
      <c r="Q784">
        <v>44998.77</v>
      </c>
      <c r="R784">
        <v>5264.2</v>
      </c>
      <c r="S784">
        <v>34606.78</v>
      </c>
      <c r="T784">
        <v>0</v>
      </c>
      <c r="U784">
        <v>4744.55</v>
      </c>
      <c r="V784">
        <v>0</v>
      </c>
      <c r="W784" s="181">
        <f t="shared" si="204"/>
        <v>26965.66</v>
      </c>
      <c r="X784" s="181">
        <f t="shared" si="205"/>
        <v>44.942766666666664</v>
      </c>
      <c r="Y784" s="174">
        <v>111835.41</v>
      </c>
      <c r="Z784" s="181">
        <f t="shared" si="206"/>
        <v>186.39234999999999</v>
      </c>
      <c r="AA784" s="174">
        <v>0</v>
      </c>
      <c r="AB784" s="174">
        <v>19.869476045198919</v>
      </c>
      <c r="AC784" s="174">
        <v>40.236603058011767</v>
      </c>
      <c r="AD784" s="174">
        <v>4.7070959010209732</v>
      </c>
      <c r="AE784" s="174">
        <v>30.944385145992669</v>
      </c>
      <c r="AF784">
        <v>0</v>
      </c>
      <c r="AG784" s="106">
        <v>4.2424398497756659</v>
      </c>
      <c r="AH784" s="106">
        <v>0</v>
      </c>
      <c r="AI784" s="106">
        <v>100</v>
      </c>
      <c r="AJ784">
        <v>83.77</v>
      </c>
      <c r="AK784">
        <v>44.94</v>
      </c>
      <c r="AL784">
        <v>57.68</v>
      </c>
      <c r="AM784">
        <v>186.39</v>
      </c>
      <c r="AN784" t="s">
        <v>1068</v>
      </c>
      <c r="AO784">
        <v>23.601600000000001</v>
      </c>
      <c r="AP784">
        <v>8.33</v>
      </c>
      <c r="AQ784">
        <v>12.806699999999999</v>
      </c>
      <c r="AR784" t="s">
        <v>1072</v>
      </c>
      <c r="AS784" t="s">
        <v>1074</v>
      </c>
      <c r="AT784" t="s">
        <v>1075</v>
      </c>
      <c r="AU784" t="s">
        <v>1077</v>
      </c>
      <c r="AV784" t="s">
        <v>1079</v>
      </c>
      <c r="AW784" t="s">
        <v>1083</v>
      </c>
      <c r="AX784" s="65">
        <f t="shared" si="219"/>
        <v>1391.07</v>
      </c>
      <c r="AY784" s="65">
        <v>2862.47</v>
      </c>
      <c r="AZ784" s="106">
        <v>1096.1079056604076</v>
      </c>
      <c r="BA784" s="65">
        <f t="shared" si="207"/>
        <v>5349.6479056604076</v>
      </c>
      <c r="BB784" s="65">
        <f t="shared" si="208"/>
        <v>25869.552094339593</v>
      </c>
      <c r="BC784" s="65">
        <f t="shared" si="209"/>
        <v>0</v>
      </c>
      <c r="BD784" s="65">
        <f t="shared" si="210"/>
        <v>48871.899999999994</v>
      </c>
      <c r="BE784" s="65">
        <f t="shared" si="211"/>
        <v>31744.309999999998</v>
      </c>
      <c r="BF784" s="65">
        <f t="shared" si="212"/>
        <v>106485.76209433959</v>
      </c>
      <c r="BG784" s="66">
        <f t="shared" si="213"/>
        <v>764.23541509434392</v>
      </c>
      <c r="BH784" s="66">
        <f t="shared" si="214"/>
        <v>44.602676024723436</v>
      </c>
      <c r="BI784" s="66">
        <f t="shared" si="215"/>
        <v>0</v>
      </c>
      <c r="BJ784" s="66">
        <f t="shared" si="216"/>
        <v>84.261896551724135</v>
      </c>
      <c r="BK784" s="66">
        <f t="shared" si="217"/>
        <v>54.731568965517241</v>
      </c>
      <c r="BL784" s="66">
        <f t="shared" si="218"/>
        <v>183.59614154196481</v>
      </c>
      <c r="BM784" s="207">
        <f t="shared" si="220"/>
        <v>39870.979999999996</v>
      </c>
    </row>
    <row r="785" spans="1:65" x14ac:dyDescent="0.35">
      <c r="A785" s="1">
        <v>990</v>
      </c>
      <c r="B785">
        <v>96</v>
      </c>
      <c r="C785" t="s">
        <v>37</v>
      </c>
      <c r="D785" t="s">
        <v>1998</v>
      </c>
      <c r="E785" s="6" t="s">
        <v>1115</v>
      </c>
      <c r="F785" s="7" t="s">
        <v>1116</v>
      </c>
      <c r="G785" s="6">
        <v>-8.0500000000000007</v>
      </c>
      <c r="H785" s="6">
        <v>-34.880000000000003</v>
      </c>
      <c r="I785" s="6">
        <v>10</v>
      </c>
      <c r="J785" s="8">
        <v>63550.072249703</v>
      </c>
      <c r="K785" t="s">
        <v>1166</v>
      </c>
      <c r="L785" t="s">
        <v>1062</v>
      </c>
      <c r="M785">
        <v>600</v>
      </c>
      <c r="N785">
        <v>600</v>
      </c>
      <c r="O785">
        <v>0</v>
      </c>
      <c r="P785">
        <v>23763.48</v>
      </c>
      <c r="Q785">
        <v>44998.77</v>
      </c>
      <c r="R785">
        <v>5250.2</v>
      </c>
      <c r="S785">
        <v>34606.78</v>
      </c>
      <c r="T785">
        <v>0</v>
      </c>
      <c r="U785">
        <v>4744.55</v>
      </c>
      <c r="V785">
        <v>0</v>
      </c>
      <c r="W785" s="181">
        <f t="shared" si="204"/>
        <v>28508.03</v>
      </c>
      <c r="X785" s="181">
        <f t="shared" si="205"/>
        <v>47.51338333333333</v>
      </c>
      <c r="Y785" s="174">
        <v>113363.78</v>
      </c>
      <c r="Z785" s="181">
        <f t="shared" si="206"/>
        <v>188.93963333333332</v>
      </c>
      <c r="AA785" s="174">
        <v>0</v>
      </c>
      <c r="AB785" s="174">
        <v>20.962145051973391</v>
      </c>
      <c r="AC785" s="174">
        <v>39.694133346647398</v>
      </c>
      <c r="AD785" s="174">
        <v>4.6312852306089303</v>
      </c>
      <c r="AE785" s="174">
        <v>30.527193077012779</v>
      </c>
      <c r="AF785">
        <v>0</v>
      </c>
      <c r="AG785" s="106">
        <v>4.1852432937574946</v>
      </c>
      <c r="AH785" s="106">
        <v>0</v>
      </c>
      <c r="AI785" s="106">
        <v>100</v>
      </c>
      <c r="AJ785">
        <v>83.75</v>
      </c>
      <c r="AK785">
        <v>47.51</v>
      </c>
      <c r="AL785">
        <v>57.68</v>
      </c>
      <c r="AM785">
        <v>188.94</v>
      </c>
      <c r="AN785" t="s">
        <v>1069</v>
      </c>
      <c r="AO785">
        <v>23.601600000000001</v>
      </c>
      <c r="AP785">
        <v>8.33</v>
      </c>
      <c r="AQ785">
        <v>12.806699999999999</v>
      </c>
      <c r="AR785" t="s">
        <v>1072</v>
      </c>
      <c r="AS785" t="s">
        <v>1074</v>
      </c>
      <c r="AT785" t="s">
        <v>1075</v>
      </c>
      <c r="AU785" t="s">
        <v>1077</v>
      </c>
      <c r="AV785" t="s">
        <v>1079</v>
      </c>
      <c r="AW785" t="s">
        <v>1083</v>
      </c>
      <c r="AX785" s="65">
        <f t="shared" si="219"/>
        <v>1391.07</v>
      </c>
      <c r="AY785" s="65">
        <v>2862.47</v>
      </c>
      <c r="AZ785" s="106">
        <v>1199.5920322324268</v>
      </c>
      <c r="BA785" s="65">
        <f t="shared" si="207"/>
        <v>5453.1320322324264</v>
      </c>
      <c r="BB785" s="65">
        <f t="shared" si="208"/>
        <v>27308.437967767572</v>
      </c>
      <c r="BC785" s="65">
        <f t="shared" si="209"/>
        <v>0</v>
      </c>
      <c r="BD785" s="65">
        <f t="shared" si="210"/>
        <v>48857.899999999994</v>
      </c>
      <c r="BE785" s="65">
        <f t="shared" si="211"/>
        <v>31744.309999999998</v>
      </c>
      <c r="BF785" s="65">
        <f t="shared" si="212"/>
        <v>107910.64796776757</v>
      </c>
      <c r="BG785" s="66">
        <f t="shared" si="213"/>
        <v>779.0188617474895</v>
      </c>
      <c r="BH785" s="66">
        <f t="shared" si="214"/>
        <v>47.083513737530296</v>
      </c>
      <c r="BI785" s="66">
        <f t="shared" si="215"/>
        <v>0</v>
      </c>
      <c r="BJ785" s="66">
        <f t="shared" si="216"/>
        <v>84.237758620689647</v>
      </c>
      <c r="BK785" s="66">
        <f t="shared" si="217"/>
        <v>54.731568965517241</v>
      </c>
      <c r="BL785" s="66">
        <f t="shared" si="218"/>
        <v>186.0528413237372</v>
      </c>
      <c r="BM785" s="207">
        <f t="shared" si="220"/>
        <v>39856.979999999996</v>
      </c>
    </row>
    <row r="786" spans="1:65" x14ac:dyDescent="0.35">
      <c r="A786" s="1">
        <v>991</v>
      </c>
      <c r="B786">
        <v>96</v>
      </c>
      <c r="C786" t="s">
        <v>37</v>
      </c>
      <c r="D786" t="s">
        <v>1999</v>
      </c>
      <c r="E786" s="6" t="s">
        <v>1117</v>
      </c>
      <c r="F786" s="7" t="s">
        <v>1118</v>
      </c>
      <c r="G786" s="6">
        <v>-3.8</v>
      </c>
      <c r="H786" s="6">
        <v>-38.53</v>
      </c>
      <c r="I786" s="6">
        <v>41</v>
      </c>
      <c r="J786" s="8">
        <v>71394.000753582499</v>
      </c>
      <c r="K786" t="s">
        <v>1166</v>
      </c>
      <c r="L786" t="s">
        <v>1062</v>
      </c>
      <c r="M786">
        <v>600</v>
      </c>
      <c r="N786">
        <v>600</v>
      </c>
      <c r="O786">
        <v>0</v>
      </c>
      <c r="P786">
        <v>24386.639999999999</v>
      </c>
      <c r="Q786">
        <v>44998.77</v>
      </c>
      <c r="R786">
        <v>5255.2</v>
      </c>
      <c r="S786">
        <v>34606.78</v>
      </c>
      <c r="T786">
        <v>0</v>
      </c>
      <c r="U786">
        <v>4744.55</v>
      </c>
      <c r="V786">
        <v>0</v>
      </c>
      <c r="W786" s="181">
        <f t="shared" si="204"/>
        <v>29131.19</v>
      </c>
      <c r="X786" s="181">
        <f t="shared" si="205"/>
        <v>48.551983333333332</v>
      </c>
      <c r="Y786" s="174">
        <v>113991.94</v>
      </c>
      <c r="Z786" s="181">
        <f t="shared" si="206"/>
        <v>189.98656666666668</v>
      </c>
      <c r="AA786" s="174">
        <v>0</v>
      </c>
      <c r="AB786" s="174">
        <v>21.393302017668969</v>
      </c>
      <c r="AC786" s="174">
        <v>39.475396242927353</v>
      </c>
      <c r="AD786" s="174">
        <v>4.6101505071323459</v>
      </c>
      <c r="AE786" s="174">
        <v>30.358970993914131</v>
      </c>
      <c r="AF786">
        <v>0</v>
      </c>
      <c r="AG786" s="106">
        <v>4.1621802383572044</v>
      </c>
      <c r="AH786" s="106">
        <v>0</v>
      </c>
      <c r="AI786" s="106">
        <v>100</v>
      </c>
      <c r="AJ786">
        <v>83.76</v>
      </c>
      <c r="AK786">
        <v>48.55</v>
      </c>
      <c r="AL786">
        <v>57.68</v>
      </c>
      <c r="AM786">
        <v>189.99</v>
      </c>
      <c r="AN786" t="s">
        <v>1070</v>
      </c>
      <c r="AO786">
        <v>23.601600000000001</v>
      </c>
      <c r="AP786">
        <v>8.33</v>
      </c>
      <c r="AQ786">
        <v>12.806699999999999</v>
      </c>
      <c r="AR786" t="s">
        <v>1072</v>
      </c>
      <c r="AS786" t="s">
        <v>1074</v>
      </c>
      <c r="AT786" t="s">
        <v>1075</v>
      </c>
      <c r="AU786" t="s">
        <v>1077</v>
      </c>
      <c r="AV786" t="s">
        <v>1079</v>
      </c>
      <c r="AW786" t="s">
        <v>1083</v>
      </c>
      <c r="AX786" s="65">
        <f t="shared" si="219"/>
        <v>1391.07</v>
      </c>
      <c r="AY786" s="65">
        <v>2862.47</v>
      </c>
      <c r="AZ786" s="106">
        <v>1209.3132976226743</v>
      </c>
      <c r="BA786" s="65">
        <f t="shared" si="207"/>
        <v>5462.8532976226743</v>
      </c>
      <c r="BB786" s="65">
        <f t="shared" si="208"/>
        <v>27921.876702377325</v>
      </c>
      <c r="BC786" s="65">
        <f t="shared" si="209"/>
        <v>0</v>
      </c>
      <c r="BD786" s="65">
        <f t="shared" si="210"/>
        <v>48862.899999999994</v>
      </c>
      <c r="BE786" s="65">
        <f t="shared" si="211"/>
        <v>31744.309999999998</v>
      </c>
      <c r="BF786" s="65">
        <f t="shared" si="212"/>
        <v>108529.08670237733</v>
      </c>
      <c r="BG786" s="66">
        <f t="shared" si="213"/>
        <v>780.40761394609638</v>
      </c>
      <c r="BH786" s="66">
        <f t="shared" si="214"/>
        <v>48.141166728236769</v>
      </c>
      <c r="BI786" s="66">
        <f t="shared" si="215"/>
        <v>0</v>
      </c>
      <c r="BJ786" s="66">
        <f t="shared" si="216"/>
        <v>84.246379310344821</v>
      </c>
      <c r="BK786" s="66">
        <f t="shared" si="217"/>
        <v>54.731568965517241</v>
      </c>
      <c r="BL786" s="66">
        <f t="shared" si="218"/>
        <v>187.11911500409886</v>
      </c>
      <c r="BM786" s="207">
        <f t="shared" si="220"/>
        <v>39861.979999999996</v>
      </c>
    </row>
    <row r="787" spans="1:65" x14ac:dyDescent="0.35">
      <c r="A787" s="1">
        <v>992</v>
      </c>
      <c r="B787">
        <v>97</v>
      </c>
      <c r="C787" t="s">
        <v>37</v>
      </c>
      <c r="D787" t="s">
        <v>2000</v>
      </c>
      <c r="E787" s="6" t="s">
        <v>1104</v>
      </c>
      <c r="F787" s="7" t="s">
        <v>1105</v>
      </c>
      <c r="G787" s="6">
        <v>-22.74</v>
      </c>
      <c r="H787" s="6">
        <v>-45.59</v>
      </c>
      <c r="I787" s="6">
        <v>1642</v>
      </c>
      <c r="J787" s="8">
        <v>3495.45982983364</v>
      </c>
      <c r="K787" t="s">
        <v>1166</v>
      </c>
      <c r="L787" t="s">
        <v>1062</v>
      </c>
      <c r="M787">
        <v>600</v>
      </c>
      <c r="N787">
        <v>600</v>
      </c>
      <c r="O787">
        <v>11.97</v>
      </c>
      <c r="P787">
        <v>14107.16</v>
      </c>
      <c r="Q787">
        <v>44998.77</v>
      </c>
      <c r="R787">
        <v>5265.2</v>
      </c>
      <c r="S787">
        <v>34606.78</v>
      </c>
      <c r="T787">
        <v>0</v>
      </c>
      <c r="U787">
        <v>4462.05</v>
      </c>
      <c r="V787">
        <v>0</v>
      </c>
      <c r="W787" s="181">
        <f t="shared" si="204"/>
        <v>18569.21</v>
      </c>
      <c r="X787" s="181">
        <f t="shared" si="205"/>
        <v>30.948683333333332</v>
      </c>
      <c r="Y787" s="174">
        <v>103451.93</v>
      </c>
      <c r="Z787" s="181">
        <f t="shared" si="206"/>
        <v>172.41988333333333</v>
      </c>
      <c r="AA787" s="174">
        <v>1.157059128814707E-2</v>
      </c>
      <c r="AB787" s="174">
        <v>13.636439648830139</v>
      </c>
      <c r="AC787" s="174">
        <v>43.497274531272637</v>
      </c>
      <c r="AD787" s="174">
        <v>5.0895135547495336</v>
      </c>
      <c r="AE787" s="174">
        <v>33.452039029141361</v>
      </c>
      <c r="AF787">
        <v>0</v>
      </c>
      <c r="AG787" s="106">
        <v>4.3131626447181803</v>
      </c>
      <c r="AH787" s="106">
        <v>0</v>
      </c>
      <c r="AI787" s="106">
        <v>100</v>
      </c>
      <c r="AJ787">
        <v>83.77</v>
      </c>
      <c r="AK787">
        <v>30.97</v>
      </c>
      <c r="AL787">
        <v>57.68</v>
      </c>
      <c r="AM787">
        <v>172.42</v>
      </c>
      <c r="AN787" t="s">
        <v>1063</v>
      </c>
      <c r="AO787">
        <v>23.601600000000001</v>
      </c>
      <c r="AP787">
        <v>8.33</v>
      </c>
      <c r="AQ787">
        <v>12.806699999999999</v>
      </c>
      <c r="AR787" t="s">
        <v>1072</v>
      </c>
      <c r="AS787" t="s">
        <v>1074</v>
      </c>
      <c r="AT787" t="s">
        <v>1075</v>
      </c>
      <c r="AU787" t="s">
        <v>1077</v>
      </c>
      <c r="AV787" t="s">
        <v>1079</v>
      </c>
      <c r="AW787" t="s">
        <v>1084</v>
      </c>
      <c r="AX787" s="65">
        <f t="shared" si="219"/>
        <v>1391.07</v>
      </c>
      <c r="AY787" s="65">
        <v>2862.47</v>
      </c>
      <c r="AZ787" s="106">
        <v>676.27404213412137</v>
      </c>
      <c r="BA787" s="65">
        <f t="shared" si="207"/>
        <v>4929.8140421341213</v>
      </c>
      <c r="BB787" s="65">
        <f t="shared" si="208"/>
        <v>17892.935957865877</v>
      </c>
      <c r="BC787" s="65">
        <f t="shared" si="209"/>
        <v>11.97</v>
      </c>
      <c r="BD787" s="65">
        <f t="shared" si="210"/>
        <v>48872.899999999994</v>
      </c>
      <c r="BE787" s="65">
        <f t="shared" si="211"/>
        <v>31744.309999999998</v>
      </c>
      <c r="BF787" s="65">
        <f t="shared" si="212"/>
        <v>98522.11595786587</v>
      </c>
      <c r="BG787" s="66">
        <f t="shared" si="213"/>
        <v>704.25914887630302</v>
      </c>
      <c r="BH787" s="66">
        <f t="shared" si="214"/>
        <v>30.849889582527375</v>
      </c>
      <c r="BI787" s="66">
        <f t="shared" si="215"/>
        <v>1.9950000000000002E-2</v>
      </c>
      <c r="BJ787" s="66">
        <f t="shared" si="216"/>
        <v>84.263620689655156</v>
      </c>
      <c r="BK787" s="66">
        <f t="shared" si="217"/>
        <v>54.731568965517241</v>
      </c>
      <c r="BL787" s="66">
        <f t="shared" si="218"/>
        <v>169.86571716873425</v>
      </c>
      <c r="BM787" s="207">
        <f t="shared" si="220"/>
        <v>39871.979999999996</v>
      </c>
    </row>
    <row r="788" spans="1:65" x14ac:dyDescent="0.35">
      <c r="A788" s="1">
        <v>993</v>
      </c>
      <c r="B788">
        <v>97</v>
      </c>
      <c r="C788" t="s">
        <v>37</v>
      </c>
      <c r="D788" t="s">
        <v>2001</v>
      </c>
      <c r="E788" s="6" t="s">
        <v>1104</v>
      </c>
      <c r="F788" s="7" t="s">
        <v>1106</v>
      </c>
      <c r="G788" s="6">
        <v>-23.85</v>
      </c>
      <c r="H788" s="6">
        <v>-46.64</v>
      </c>
      <c r="I788" s="6">
        <v>792</v>
      </c>
      <c r="J788" s="8">
        <v>14172.2970393051</v>
      </c>
      <c r="K788" t="s">
        <v>1166</v>
      </c>
      <c r="L788" t="s">
        <v>1062</v>
      </c>
      <c r="M788">
        <v>600</v>
      </c>
      <c r="N788">
        <v>600</v>
      </c>
      <c r="O788">
        <v>0.48</v>
      </c>
      <c r="P788">
        <v>16958.900000000001</v>
      </c>
      <c r="Q788">
        <v>44998.77</v>
      </c>
      <c r="R788">
        <v>5266.4</v>
      </c>
      <c r="S788">
        <v>34606.78</v>
      </c>
      <c r="T788">
        <v>0</v>
      </c>
      <c r="U788">
        <v>4462.05</v>
      </c>
      <c r="V788">
        <v>0</v>
      </c>
      <c r="W788" s="181">
        <f t="shared" si="204"/>
        <v>21420.95</v>
      </c>
      <c r="X788" s="181">
        <f t="shared" si="205"/>
        <v>35.701583333333332</v>
      </c>
      <c r="Y788" s="174">
        <v>106293.38</v>
      </c>
      <c r="Z788" s="181">
        <f t="shared" si="206"/>
        <v>177.15563333333333</v>
      </c>
      <c r="AA788" s="174">
        <v>4.5158033360120822E-4</v>
      </c>
      <c r="AB788" s="174">
        <v>15.954803582311531</v>
      </c>
      <c r="AC788" s="174">
        <v>42.334499100508417</v>
      </c>
      <c r="AD788" s="174">
        <v>4.9545888934945896</v>
      </c>
      <c r="AE788" s="174">
        <v>32.557794285965883</v>
      </c>
      <c r="AF788">
        <v>0</v>
      </c>
      <c r="AG788" s="106">
        <v>4.1978625573859816</v>
      </c>
      <c r="AH788" s="106">
        <v>0</v>
      </c>
      <c r="AI788" s="106">
        <v>100</v>
      </c>
      <c r="AJ788">
        <v>83.78</v>
      </c>
      <c r="AK788">
        <v>35.700000000000003</v>
      </c>
      <c r="AL788">
        <v>57.68</v>
      </c>
      <c r="AM788">
        <v>177.16</v>
      </c>
      <c r="AN788" t="s">
        <v>1064</v>
      </c>
      <c r="AO788">
        <v>23.601600000000001</v>
      </c>
      <c r="AP788">
        <v>8.33</v>
      </c>
      <c r="AQ788">
        <v>12.806699999999999</v>
      </c>
      <c r="AR788" t="s">
        <v>1072</v>
      </c>
      <c r="AS788" t="s">
        <v>1074</v>
      </c>
      <c r="AT788" t="s">
        <v>1075</v>
      </c>
      <c r="AU788" t="s">
        <v>1077</v>
      </c>
      <c r="AV788" t="s">
        <v>1079</v>
      </c>
      <c r="AW788" t="s">
        <v>1084</v>
      </c>
      <c r="AX788" s="65">
        <f t="shared" si="219"/>
        <v>1391.07</v>
      </c>
      <c r="AY788" s="65">
        <v>2862.47</v>
      </c>
      <c r="AZ788" s="106">
        <v>835.86203257408249</v>
      </c>
      <c r="BA788" s="65">
        <f t="shared" si="207"/>
        <v>5089.4020325740821</v>
      </c>
      <c r="BB788" s="65">
        <f t="shared" si="208"/>
        <v>20585.087967425919</v>
      </c>
      <c r="BC788" s="65">
        <f t="shared" si="209"/>
        <v>0.48</v>
      </c>
      <c r="BD788" s="65">
        <f t="shared" si="210"/>
        <v>48874.1</v>
      </c>
      <c r="BE788" s="65">
        <f t="shared" si="211"/>
        <v>31744.309999999998</v>
      </c>
      <c r="BF788" s="65">
        <f t="shared" si="212"/>
        <v>101203.97796742592</v>
      </c>
      <c r="BG788" s="66">
        <f t="shared" si="213"/>
        <v>727.05743322486887</v>
      </c>
      <c r="BH788" s="66">
        <f t="shared" si="214"/>
        <v>35.491530978320554</v>
      </c>
      <c r="BI788" s="66">
        <f t="shared" si="215"/>
        <v>7.9999999999999993E-4</v>
      </c>
      <c r="BJ788" s="66">
        <f t="shared" si="216"/>
        <v>84.265689655172409</v>
      </c>
      <c r="BK788" s="66">
        <f t="shared" si="217"/>
        <v>54.731568965517241</v>
      </c>
      <c r="BL788" s="66">
        <f t="shared" si="218"/>
        <v>174.4896171852171</v>
      </c>
      <c r="BM788" s="207">
        <f t="shared" si="220"/>
        <v>39873.18</v>
      </c>
    </row>
    <row r="789" spans="1:65" x14ac:dyDescent="0.35">
      <c r="A789" s="1">
        <v>994</v>
      </c>
      <c r="B789">
        <v>97</v>
      </c>
      <c r="C789" t="s">
        <v>37</v>
      </c>
      <c r="D789" t="s">
        <v>2002</v>
      </c>
      <c r="E789" s="6" t="s">
        <v>1107</v>
      </c>
      <c r="F789" s="7" t="s">
        <v>1108</v>
      </c>
      <c r="G789" s="6">
        <v>-30.03</v>
      </c>
      <c r="H789" s="6">
        <v>-51.23</v>
      </c>
      <c r="I789" s="6">
        <v>47</v>
      </c>
      <c r="J789" s="8">
        <v>23954.0527728093</v>
      </c>
      <c r="K789" t="s">
        <v>1166</v>
      </c>
      <c r="L789" t="s">
        <v>1062</v>
      </c>
      <c r="M789">
        <v>600</v>
      </c>
      <c r="N789">
        <v>600</v>
      </c>
      <c r="O789">
        <v>2.29</v>
      </c>
      <c r="P789">
        <v>17694.080000000002</v>
      </c>
      <c r="Q789">
        <v>44998.77</v>
      </c>
      <c r="R789">
        <v>5272.4</v>
      </c>
      <c r="S789">
        <v>34606.78</v>
      </c>
      <c r="T789">
        <v>0</v>
      </c>
      <c r="U789">
        <v>4462.05</v>
      </c>
      <c r="V789">
        <v>0</v>
      </c>
      <c r="W789" s="181">
        <f t="shared" si="204"/>
        <v>22156.13</v>
      </c>
      <c r="X789" s="181">
        <f t="shared" si="205"/>
        <v>36.926883333333336</v>
      </c>
      <c r="Y789" s="174">
        <v>107036.37</v>
      </c>
      <c r="Z789" s="181">
        <f t="shared" si="206"/>
        <v>178.39394999999999</v>
      </c>
      <c r="AA789" s="174">
        <v>2.1394596995395121E-3</v>
      </c>
      <c r="AB789" s="174">
        <v>16.530904401933661</v>
      </c>
      <c r="AC789" s="174">
        <v>42.040635346658327</v>
      </c>
      <c r="AD789" s="174">
        <v>4.9258023230795294</v>
      </c>
      <c r="AE789" s="174">
        <v>32.331795258004362</v>
      </c>
      <c r="AF789">
        <v>0</v>
      </c>
      <c r="AG789" s="106">
        <v>4.1687232106245764</v>
      </c>
      <c r="AH789" s="106">
        <v>0</v>
      </c>
      <c r="AI789" s="106">
        <v>100</v>
      </c>
      <c r="AJ789">
        <v>83.79</v>
      </c>
      <c r="AK789">
        <v>36.93</v>
      </c>
      <c r="AL789">
        <v>57.68</v>
      </c>
      <c r="AM789">
        <v>178.39</v>
      </c>
      <c r="AN789" t="s">
        <v>1065</v>
      </c>
      <c r="AO789">
        <v>23.601600000000001</v>
      </c>
      <c r="AP789">
        <v>8.33</v>
      </c>
      <c r="AQ789">
        <v>12.806699999999999</v>
      </c>
      <c r="AR789" t="s">
        <v>1072</v>
      </c>
      <c r="AS789" t="s">
        <v>1074</v>
      </c>
      <c r="AT789" t="s">
        <v>1075</v>
      </c>
      <c r="AU789" t="s">
        <v>1077</v>
      </c>
      <c r="AV789" t="s">
        <v>1079</v>
      </c>
      <c r="AW789" t="s">
        <v>1084</v>
      </c>
      <c r="AX789" s="65">
        <f t="shared" si="219"/>
        <v>1391.07</v>
      </c>
      <c r="AY789" s="65">
        <v>2862.47</v>
      </c>
      <c r="AZ789" s="106">
        <v>883.90529989346578</v>
      </c>
      <c r="BA789" s="65">
        <f t="shared" si="207"/>
        <v>5137.4452998934648</v>
      </c>
      <c r="BB789" s="65">
        <f t="shared" si="208"/>
        <v>21272.224700106533</v>
      </c>
      <c r="BC789" s="65">
        <f t="shared" si="209"/>
        <v>2.29</v>
      </c>
      <c r="BD789" s="65">
        <f t="shared" si="210"/>
        <v>48880.1</v>
      </c>
      <c r="BE789" s="65">
        <f t="shared" si="211"/>
        <v>31744.309999999998</v>
      </c>
      <c r="BF789" s="65">
        <f t="shared" si="212"/>
        <v>101898.92470010652</v>
      </c>
      <c r="BG789" s="66">
        <f t="shared" si="213"/>
        <v>733.92075712763778</v>
      </c>
      <c r="BH789" s="66">
        <f t="shared" si="214"/>
        <v>36.676249482942296</v>
      </c>
      <c r="BI789" s="66">
        <f t="shared" si="215"/>
        <v>3.8166666666666666E-3</v>
      </c>
      <c r="BJ789" s="66">
        <f t="shared" si="216"/>
        <v>84.276034482758618</v>
      </c>
      <c r="BK789" s="66">
        <f t="shared" si="217"/>
        <v>54.731568965517241</v>
      </c>
      <c r="BL789" s="66">
        <f t="shared" si="218"/>
        <v>175.68780120708021</v>
      </c>
      <c r="BM789" s="207">
        <f t="shared" si="220"/>
        <v>39879.18</v>
      </c>
    </row>
    <row r="790" spans="1:65" x14ac:dyDescent="0.35">
      <c r="A790" s="1">
        <v>995</v>
      </c>
      <c r="B790">
        <v>97</v>
      </c>
      <c r="C790" t="s">
        <v>37</v>
      </c>
      <c r="D790" t="s">
        <v>2003</v>
      </c>
      <c r="E790" s="6" t="s">
        <v>1109</v>
      </c>
      <c r="F790" s="7" t="s">
        <v>1110</v>
      </c>
      <c r="G790" s="6">
        <v>-15.37</v>
      </c>
      <c r="H790" s="6">
        <v>-48.78</v>
      </c>
      <c r="I790" s="6">
        <v>770</v>
      </c>
      <c r="J790" s="8">
        <v>31081.371963744201</v>
      </c>
      <c r="K790" t="s">
        <v>1166</v>
      </c>
      <c r="L790" t="s">
        <v>1062</v>
      </c>
      <c r="M790">
        <v>600</v>
      </c>
      <c r="N790">
        <v>600</v>
      </c>
      <c r="O790">
        <v>0</v>
      </c>
      <c r="P790">
        <v>21124.67</v>
      </c>
      <c r="Q790">
        <v>44998.77</v>
      </c>
      <c r="R790">
        <v>5266.4</v>
      </c>
      <c r="S790">
        <v>34606.78</v>
      </c>
      <c r="T790">
        <v>0</v>
      </c>
      <c r="U790">
        <v>4462.05</v>
      </c>
      <c r="V790">
        <v>0</v>
      </c>
      <c r="W790" s="181">
        <f t="shared" si="204"/>
        <v>25586.719999999998</v>
      </c>
      <c r="X790" s="181">
        <f t="shared" si="205"/>
        <v>42.644533333333328</v>
      </c>
      <c r="Y790" s="174">
        <v>110458.67</v>
      </c>
      <c r="Z790" s="181">
        <f t="shared" si="206"/>
        <v>184.09778333333333</v>
      </c>
      <c r="AA790" s="174">
        <v>0</v>
      </c>
      <c r="AB790" s="174">
        <v>19.124501499067481</v>
      </c>
      <c r="AC790" s="174">
        <v>40.7381059359125</v>
      </c>
      <c r="AD790" s="174">
        <v>4.7677561209092962</v>
      </c>
      <c r="AE790" s="174">
        <v>31.330071238409811</v>
      </c>
      <c r="AF790">
        <v>0</v>
      </c>
      <c r="AG790" s="106">
        <v>4.0395652057009199</v>
      </c>
      <c r="AH790" s="106">
        <v>0</v>
      </c>
      <c r="AI790" s="106">
        <v>100</v>
      </c>
      <c r="AJ790">
        <v>83.78</v>
      </c>
      <c r="AK790">
        <v>42.64</v>
      </c>
      <c r="AL790">
        <v>57.68</v>
      </c>
      <c r="AM790">
        <v>184.1</v>
      </c>
      <c r="AN790" t="s">
        <v>1066</v>
      </c>
      <c r="AO790">
        <v>23.601600000000001</v>
      </c>
      <c r="AP790">
        <v>8.33</v>
      </c>
      <c r="AQ790">
        <v>12.806699999999999</v>
      </c>
      <c r="AR790" t="s">
        <v>1072</v>
      </c>
      <c r="AS790" t="s">
        <v>1074</v>
      </c>
      <c r="AT790" t="s">
        <v>1075</v>
      </c>
      <c r="AU790" t="s">
        <v>1077</v>
      </c>
      <c r="AV790" t="s">
        <v>1079</v>
      </c>
      <c r="AW790" t="s">
        <v>1084</v>
      </c>
      <c r="AX790" s="65">
        <f t="shared" si="219"/>
        <v>1391.07</v>
      </c>
      <c r="AY790" s="65">
        <v>2862.47</v>
      </c>
      <c r="AZ790" s="106">
        <v>1064.2116956189436</v>
      </c>
      <c r="BA790" s="65">
        <f t="shared" si="207"/>
        <v>5317.7516956189429</v>
      </c>
      <c r="BB790" s="65">
        <f t="shared" si="208"/>
        <v>24522.508304381055</v>
      </c>
      <c r="BC790" s="65">
        <f t="shared" si="209"/>
        <v>0</v>
      </c>
      <c r="BD790" s="65">
        <f t="shared" si="210"/>
        <v>48874.1</v>
      </c>
      <c r="BE790" s="65">
        <f t="shared" si="211"/>
        <v>31744.309999999998</v>
      </c>
      <c r="BF790" s="65">
        <f t="shared" si="212"/>
        <v>105140.91830438105</v>
      </c>
      <c r="BG790" s="66">
        <f t="shared" si="213"/>
        <v>759.67881365984897</v>
      </c>
      <c r="BH790" s="66">
        <f t="shared" si="214"/>
        <v>42.280186731691472</v>
      </c>
      <c r="BI790" s="66">
        <f t="shared" si="215"/>
        <v>0</v>
      </c>
      <c r="BJ790" s="66">
        <f t="shared" si="216"/>
        <v>84.265689655172409</v>
      </c>
      <c r="BK790" s="66">
        <f t="shared" si="217"/>
        <v>54.731568965517241</v>
      </c>
      <c r="BL790" s="66">
        <f t="shared" si="218"/>
        <v>181.27744535238111</v>
      </c>
      <c r="BM790" s="207">
        <f t="shared" si="220"/>
        <v>39873.18</v>
      </c>
    </row>
    <row r="791" spans="1:65" x14ac:dyDescent="0.35">
      <c r="A791" s="1">
        <v>996</v>
      </c>
      <c r="B791">
        <v>97</v>
      </c>
      <c r="C791" t="s">
        <v>37</v>
      </c>
      <c r="D791" t="s">
        <v>2004</v>
      </c>
      <c r="E791" s="6" t="s">
        <v>1111</v>
      </c>
      <c r="F791" s="7" t="s">
        <v>1112</v>
      </c>
      <c r="G791" s="6">
        <v>-22.86</v>
      </c>
      <c r="H791" s="6">
        <v>-43.41</v>
      </c>
      <c r="I791" s="6">
        <v>45</v>
      </c>
      <c r="J791" s="8">
        <v>45016.2336447989</v>
      </c>
      <c r="K791" t="s">
        <v>1166</v>
      </c>
      <c r="L791" t="s">
        <v>1062</v>
      </c>
      <c r="M791">
        <v>600</v>
      </c>
      <c r="N791">
        <v>600</v>
      </c>
      <c r="O791">
        <v>0</v>
      </c>
      <c r="P791">
        <v>20743.46</v>
      </c>
      <c r="Q791">
        <v>44998.77</v>
      </c>
      <c r="R791">
        <v>5262.4</v>
      </c>
      <c r="S791">
        <v>34606.78</v>
      </c>
      <c r="T791">
        <v>0</v>
      </c>
      <c r="U791">
        <v>4462.05</v>
      </c>
      <c r="V791">
        <v>0</v>
      </c>
      <c r="W791" s="181">
        <f t="shared" si="204"/>
        <v>25205.51</v>
      </c>
      <c r="X791" s="181">
        <f t="shared" si="205"/>
        <v>42.009183333333333</v>
      </c>
      <c r="Y791" s="174">
        <v>110073.46</v>
      </c>
      <c r="Z791" s="181">
        <f t="shared" si="206"/>
        <v>183.45576666666668</v>
      </c>
      <c r="AA791" s="174">
        <v>0</v>
      </c>
      <c r="AB791" s="174">
        <v>18.84510580479618</v>
      </c>
      <c r="AC791" s="174">
        <v>40.880671871312117</v>
      </c>
      <c r="AD791" s="174">
        <v>4.7808072899679903</v>
      </c>
      <c r="AE791" s="174">
        <v>31.439713078883859</v>
      </c>
      <c r="AF791">
        <v>0</v>
      </c>
      <c r="AG791" s="106">
        <v>4.0537019550398439</v>
      </c>
      <c r="AH791" s="106">
        <v>0</v>
      </c>
      <c r="AI791" s="106">
        <v>100</v>
      </c>
      <c r="AJ791">
        <v>83.77</v>
      </c>
      <c r="AK791">
        <v>42.01</v>
      </c>
      <c r="AL791">
        <v>57.68</v>
      </c>
      <c r="AM791">
        <v>183.46</v>
      </c>
      <c r="AN791" t="s">
        <v>1067</v>
      </c>
      <c r="AO791">
        <v>23.601600000000001</v>
      </c>
      <c r="AP791">
        <v>8.33</v>
      </c>
      <c r="AQ791">
        <v>12.806699999999999</v>
      </c>
      <c r="AR791" t="s">
        <v>1072</v>
      </c>
      <c r="AS791" t="s">
        <v>1074</v>
      </c>
      <c r="AT791" t="s">
        <v>1075</v>
      </c>
      <c r="AU791" t="s">
        <v>1077</v>
      </c>
      <c r="AV791" t="s">
        <v>1079</v>
      </c>
      <c r="AW791" t="s">
        <v>1084</v>
      </c>
      <c r="AX791" s="65">
        <f t="shared" si="219"/>
        <v>1391.07</v>
      </c>
      <c r="AY791" s="65">
        <v>2862.47</v>
      </c>
      <c r="AZ791" s="106">
        <v>1047.8243377558324</v>
      </c>
      <c r="BA791" s="65">
        <f t="shared" si="207"/>
        <v>5301.3643377558328</v>
      </c>
      <c r="BB791" s="65">
        <f t="shared" si="208"/>
        <v>24157.685662244166</v>
      </c>
      <c r="BC791" s="65">
        <f t="shared" si="209"/>
        <v>0</v>
      </c>
      <c r="BD791" s="65">
        <f t="shared" si="210"/>
        <v>48870.1</v>
      </c>
      <c r="BE791" s="65">
        <f t="shared" si="211"/>
        <v>31744.309999999998</v>
      </c>
      <c r="BF791" s="65">
        <f t="shared" si="212"/>
        <v>104772.09566224417</v>
      </c>
      <c r="BG791" s="66">
        <f t="shared" si="213"/>
        <v>757.33776253654753</v>
      </c>
      <c r="BH791" s="66">
        <f t="shared" si="214"/>
        <v>41.651182176283044</v>
      </c>
      <c r="BI791" s="66">
        <f t="shared" si="215"/>
        <v>0</v>
      </c>
      <c r="BJ791" s="66">
        <f t="shared" si="216"/>
        <v>84.258793103448269</v>
      </c>
      <c r="BK791" s="66">
        <f t="shared" si="217"/>
        <v>54.731568965517241</v>
      </c>
      <c r="BL791" s="66">
        <f t="shared" si="218"/>
        <v>180.64154424524858</v>
      </c>
      <c r="BM791" s="207">
        <f t="shared" si="220"/>
        <v>39869.18</v>
      </c>
    </row>
    <row r="792" spans="1:65" x14ac:dyDescent="0.35">
      <c r="A792" s="1">
        <v>997</v>
      </c>
      <c r="B792">
        <v>97</v>
      </c>
      <c r="C792" t="s">
        <v>37</v>
      </c>
      <c r="D792" t="s">
        <v>2005</v>
      </c>
      <c r="E792" s="6" t="s">
        <v>1113</v>
      </c>
      <c r="F792" s="7" t="s">
        <v>1114</v>
      </c>
      <c r="G792" s="6">
        <v>-20.32</v>
      </c>
      <c r="H792" s="6">
        <v>-40.340000000000003</v>
      </c>
      <c r="I792" s="6">
        <v>9</v>
      </c>
      <c r="J792" s="8">
        <v>54061.366139626101</v>
      </c>
      <c r="K792" t="s">
        <v>1166</v>
      </c>
      <c r="L792" t="s">
        <v>1062</v>
      </c>
      <c r="M792">
        <v>600</v>
      </c>
      <c r="N792">
        <v>600</v>
      </c>
      <c r="O792">
        <v>0</v>
      </c>
      <c r="P792">
        <v>21483.29</v>
      </c>
      <c r="Q792">
        <v>44998.77</v>
      </c>
      <c r="R792">
        <v>5264.2</v>
      </c>
      <c r="S792">
        <v>34606.78</v>
      </c>
      <c r="T792">
        <v>0</v>
      </c>
      <c r="U792">
        <v>4462.05</v>
      </c>
      <c r="V792">
        <v>0</v>
      </c>
      <c r="W792" s="181">
        <f t="shared" si="204"/>
        <v>25945.34</v>
      </c>
      <c r="X792" s="181">
        <f t="shared" si="205"/>
        <v>43.242233333333331</v>
      </c>
      <c r="Y792" s="174">
        <v>110815.08</v>
      </c>
      <c r="Z792" s="181">
        <f t="shared" si="206"/>
        <v>184.6918</v>
      </c>
      <c r="AA792" s="174">
        <v>0</v>
      </c>
      <c r="AB792" s="174">
        <v>19.386612363588061</v>
      </c>
      <c r="AC792" s="174">
        <v>40.607081635459721</v>
      </c>
      <c r="AD792" s="174">
        <v>4.7504364929394081</v>
      </c>
      <c r="AE792" s="174">
        <v>31.229305614362229</v>
      </c>
      <c r="AF792">
        <v>0</v>
      </c>
      <c r="AG792" s="106">
        <v>4.0265729176931524</v>
      </c>
      <c r="AH792" s="106">
        <v>0</v>
      </c>
      <c r="AI792" s="106">
        <v>100</v>
      </c>
      <c r="AJ792">
        <v>83.77</v>
      </c>
      <c r="AK792">
        <v>43.24</v>
      </c>
      <c r="AL792">
        <v>57.68</v>
      </c>
      <c r="AM792">
        <v>184.69</v>
      </c>
      <c r="AN792" t="s">
        <v>1068</v>
      </c>
      <c r="AO792">
        <v>23.601600000000001</v>
      </c>
      <c r="AP792">
        <v>8.33</v>
      </c>
      <c r="AQ792">
        <v>12.806699999999999</v>
      </c>
      <c r="AR792" t="s">
        <v>1072</v>
      </c>
      <c r="AS792" t="s">
        <v>1074</v>
      </c>
      <c r="AT792" t="s">
        <v>1075</v>
      </c>
      <c r="AU792" t="s">
        <v>1077</v>
      </c>
      <c r="AV792" t="s">
        <v>1079</v>
      </c>
      <c r="AW792" t="s">
        <v>1084</v>
      </c>
      <c r="AX792" s="65">
        <f t="shared" si="219"/>
        <v>1391.07</v>
      </c>
      <c r="AY792" s="65">
        <v>2862.47</v>
      </c>
      <c r="AZ792" s="106">
        <v>1095.899162801913</v>
      </c>
      <c r="BA792" s="65">
        <f t="shared" si="207"/>
        <v>5349.439162801913</v>
      </c>
      <c r="BB792" s="65">
        <f t="shared" si="208"/>
        <v>24849.440837198086</v>
      </c>
      <c r="BC792" s="65">
        <f t="shared" si="209"/>
        <v>0</v>
      </c>
      <c r="BD792" s="65">
        <f t="shared" si="210"/>
        <v>48871.899999999994</v>
      </c>
      <c r="BE792" s="65">
        <f t="shared" si="211"/>
        <v>31744.309999999998</v>
      </c>
      <c r="BF792" s="65">
        <f t="shared" si="212"/>
        <v>105465.64083719809</v>
      </c>
      <c r="BG792" s="66">
        <f t="shared" si="213"/>
        <v>764.20559468598753</v>
      </c>
      <c r="BH792" s="66">
        <f t="shared" si="214"/>
        <v>42.843863512410493</v>
      </c>
      <c r="BI792" s="66">
        <f t="shared" si="215"/>
        <v>0</v>
      </c>
      <c r="BJ792" s="66">
        <f t="shared" si="216"/>
        <v>84.261896551724135</v>
      </c>
      <c r="BK792" s="66">
        <f t="shared" si="217"/>
        <v>54.731568965517241</v>
      </c>
      <c r="BL792" s="66">
        <f t="shared" si="218"/>
        <v>181.83731178827259</v>
      </c>
      <c r="BM792" s="207">
        <f t="shared" si="220"/>
        <v>39870.979999999996</v>
      </c>
    </row>
    <row r="793" spans="1:65" x14ac:dyDescent="0.35">
      <c r="A793" s="1">
        <v>998</v>
      </c>
      <c r="B793">
        <v>97</v>
      </c>
      <c r="C793" t="s">
        <v>37</v>
      </c>
      <c r="D793" t="s">
        <v>2006</v>
      </c>
      <c r="E793" s="6" t="s">
        <v>1115</v>
      </c>
      <c r="F793" s="7" t="s">
        <v>1116</v>
      </c>
      <c r="G793" s="6">
        <v>-8.0500000000000007</v>
      </c>
      <c r="H793" s="6">
        <v>-34.880000000000003</v>
      </c>
      <c r="I793" s="6">
        <v>10</v>
      </c>
      <c r="J793" s="8">
        <v>63550.072249703</v>
      </c>
      <c r="K793" t="s">
        <v>1166</v>
      </c>
      <c r="L793" t="s">
        <v>1062</v>
      </c>
      <c r="M793">
        <v>600</v>
      </c>
      <c r="N793">
        <v>600</v>
      </c>
      <c r="O793">
        <v>0</v>
      </c>
      <c r="P793">
        <v>22608.05</v>
      </c>
      <c r="Q793">
        <v>44998.77</v>
      </c>
      <c r="R793">
        <v>5250.2</v>
      </c>
      <c r="S793">
        <v>34606.78</v>
      </c>
      <c r="T793">
        <v>0</v>
      </c>
      <c r="U793">
        <v>4462.05</v>
      </c>
      <c r="V793">
        <v>0</v>
      </c>
      <c r="W793" s="181">
        <f t="shared" si="204"/>
        <v>27070.1</v>
      </c>
      <c r="X793" s="181">
        <f t="shared" si="205"/>
        <v>45.116833333333332</v>
      </c>
      <c r="Y793" s="174">
        <v>111925.85</v>
      </c>
      <c r="Z793" s="181">
        <f t="shared" si="206"/>
        <v>186.54308333333336</v>
      </c>
      <c r="AA793" s="174">
        <v>0</v>
      </c>
      <c r="AB793" s="174">
        <v>20.19913183594317</v>
      </c>
      <c r="AC793" s="174">
        <v>40.204090475971363</v>
      </c>
      <c r="AD793" s="174">
        <v>4.690784121809215</v>
      </c>
      <c r="AE793" s="174">
        <v>30.919381000903719</v>
      </c>
      <c r="AF793">
        <v>0</v>
      </c>
      <c r="AG793" s="106">
        <v>3.9866125653725208</v>
      </c>
      <c r="AH793" s="106">
        <v>0</v>
      </c>
      <c r="AI793" s="106">
        <v>100</v>
      </c>
      <c r="AJ793">
        <v>83.75</v>
      </c>
      <c r="AK793">
        <v>45.12</v>
      </c>
      <c r="AL793">
        <v>57.68</v>
      </c>
      <c r="AM793">
        <v>186.54</v>
      </c>
      <c r="AN793" t="s">
        <v>1069</v>
      </c>
      <c r="AO793">
        <v>23.601600000000001</v>
      </c>
      <c r="AP793">
        <v>8.33</v>
      </c>
      <c r="AQ793">
        <v>12.806699999999999</v>
      </c>
      <c r="AR793" t="s">
        <v>1072</v>
      </c>
      <c r="AS793" t="s">
        <v>1074</v>
      </c>
      <c r="AT793" t="s">
        <v>1075</v>
      </c>
      <c r="AU793" t="s">
        <v>1077</v>
      </c>
      <c r="AV793" t="s">
        <v>1079</v>
      </c>
      <c r="AW793" t="s">
        <v>1084</v>
      </c>
      <c r="AX793" s="65">
        <f t="shared" si="219"/>
        <v>1391.07</v>
      </c>
      <c r="AY793" s="65">
        <v>2862.47</v>
      </c>
      <c r="AZ793" s="106">
        <v>1199.2874473283268</v>
      </c>
      <c r="BA793" s="65">
        <f t="shared" si="207"/>
        <v>5452.8274473283273</v>
      </c>
      <c r="BB793" s="65">
        <f t="shared" si="208"/>
        <v>25870.812552671672</v>
      </c>
      <c r="BC793" s="65">
        <f t="shared" si="209"/>
        <v>0</v>
      </c>
      <c r="BD793" s="65">
        <f t="shared" si="210"/>
        <v>48857.899999999994</v>
      </c>
      <c r="BE793" s="65">
        <f t="shared" si="211"/>
        <v>31744.309999999998</v>
      </c>
      <c r="BF793" s="65">
        <f t="shared" si="212"/>
        <v>106473.02255267168</v>
      </c>
      <c r="BG793" s="66">
        <f t="shared" si="213"/>
        <v>778.97534961833242</v>
      </c>
      <c r="BH793" s="66">
        <f t="shared" si="214"/>
        <v>44.604849228744264</v>
      </c>
      <c r="BI793" s="66">
        <f t="shared" si="215"/>
        <v>0</v>
      </c>
      <c r="BJ793" s="66">
        <f t="shared" si="216"/>
        <v>84.237758620689647</v>
      </c>
      <c r="BK793" s="66">
        <f t="shared" si="217"/>
        <v>54.731568965517241</v>
      </c>
      <c r="BL793" s="66">
        <f t="shared" si="218"/>
        <v>183.57417681495119</v>
      </c>
      <c r="BM793" s="207">
        <f t="shared" si="220"/>
        <v>39856.979999999996</v>
      </c>
    </row>
    <row r="794" spans="1:65" x14ac:dyDescent="0.35">
      <c r="A794" s="1">
        <v>999</v>
      </c>
      <c r="B794">
        <v>97</v>
      </c>
      <c r="C794" t="s">
        <v>37</v>
      </c>
      <c r="D794" t="s">
        <v>2007</v>
      </c>
      <c r="E794" s="6" t="s">
        <v>1117</v>
      </c>
      <c r="F794" s="7" t="s">
        <v>1118</v>
      </c>
      <c r="G794" s="6">
        <v>-3.8</v>
      </c>
      <c r="H794" s="6">
        <v>-38.53</v>
      </c>
      <c r="I794" s="6">
        <v>41</v>
      </c>
      <c r="J794" s="8">
        <v>71394.000753582499</v>
      </c>
      <c r="K794" t="s">
        <v>1166</v>
      </c>
      <c r="L794" t="s">
        <v>1062</v>
      </c>
      <c r="M794">
        <v>600</v>
      </c>
      <c r="N794">
        <v>600</v>
      </c>
      <c r="O794">
        <v>0</v>
      </c>
      <c r="P794">
        <v>22965.05</v>
      </c>
      <c r="Q794">
        <v>44998.77</v>
      </c>
      <c r="R794">
        <v>5255.2</v>
      </c>
      <c r="S794">
        <v>34606.78</v>
      </c>
      <c r="T794">
        <v>0</v>
      </c>
      <c r="U794">
        <v>4462.05</v>
      </c>
      <c r="V794">
        <v>0</v>
      </c>
      <c r="W794" s="181">
        <f t="shared" si="204"/>
        <v>27427.1</v>
      </c>
      <c r="X794" s="181">
        <f t="shared" si="205"/>
        <v>45.711833333333331</v>
      </c>
      <c r="Y794" s="174">
        <v>112287.85</v>
      </c>
      <c r="Z794" s="181">
        <f t="shared" si="206"/>
        <v>187.14641666666668</v>
      </c>
      <c r="AA794" s="174">
        <v>0</v>
      </c>
      <c r="AB794" s="174">
        <v>20.451945602306921</v>
      </c>
      <c r="AC794" s="174">
        <v>40.074478227163482</v>
      </c>
      <c r="AD794" s="174">
        <v>4.6801145448951056</v>
      </c>
      <c r="AE794" s="174">
        <v>30.819701330108281</v>
      </c>
      <c r="AF794">
        <v>0</v>
      </c>
      <c r="AG794" s="106">
        <v>3.9737602955261848</v>
      </c>
      <c r="AH794" s="106">
        <v>0</v>
      </c>
      <c r="AI794" s="106">
        <v>100</v>
      </c>
      <c r="AJ794">
        <v>83.76</v>
      </c>
      <c r="AK794">
        <v>45.71</v>
      </c>
      <c r="AL794">
        <v>57.68</v>
      </c>
      <c r="AM794">
        <v>187.15</v>
      </c>
      <c r="AN794" t="s">
        <v>1070</v>
      </c>
      <c r="AO794">
        <v>23.601600000000001</v>
      </c>
      <c r="AP794">
        <v>8.33</v>
      </c>
      <c r="AQ794">
        <v>12.806699999999999</v>
      </c>
      <c r="AR794" t="s">
        <v>1072</v>
      </c>
      <c r="AS794" t="s">
        <v>1074</v>
      </c>
      <c r="AT794" t="s">
        <v>1075</v>
      </c>
      <c r="AU794" t="s">
        <v>1077</v>
      </c>
      <c r="AV794" t="s">
        <v>1079</v>
      </c>
      <c r="AW794" t="s">
        <v>1084</v>
      </c>
      <c r="AX794" s="65">
        <f t="shared" si="219"/>
        <v>1391.07</v>
      </c>
      <c r="AY794" s="65">
        <v>2862.47</v>
      </c>
      <c r="AZ794" s="106">
        <v>1209.1854266904215</v>
      </c>
      <c r="BA794" s="65">
        <f t="shared" si="207"/>
        <v>5462.725426690422</v>
      </c>
      <c r="BB794" s="65">
        <f t="shared" si="208"/>
        <v>26217.914573309576</v>
      </c>
      <c r="BC794" s="65">
        <f t="shared" si="209"/>
        <v>0</v>
      </c>
      <c r="BD794" s="65">
        <f t="shared" si="210"/>
        <v>48862.899999999994</v>
      </c>
      <c r="BE794" s="65">
        <f t="shared" si="211"/>
        <v>31744.309999999998</v>
      </c>
      <c r="BF794" s="65">
        <f t="shared" si="212"/>
        <v>106825.12457330959</v>
      </c>
      <c r="BG794" s="66">
        <f t="shared" si="213"/>
        <v>780.38934667006026</v>
      </c>
      <c r="BH794" s="66">
        <f t="shared" si="214"/>
        <v>45.203300988464783</v>
      </c>
      <c r="BI794" s="66">
        <f t="shared" si="215"/>
        <v>0</v>
      </c>
      <c r="BJ794" s="66">
        <f t="shared" si="216"/>
        <v>84.246379310344821</v>
      </c>
      <c r="BK794" s="66">
        <f t="shared" si="217"/>
        <v>54.731568965517241</v>
      </c>
      <c r="BL794" s="66">
        <f t="shared" si="218"/>
        <v>184.18124926432688</v>
      </c>
      <c r="BM794" s="207">
        <f t="shared" si="220"/>
        <v>39861.979999999996</v>
      </c>
    </row>
    <row r="795" spans="1:65" x14ac:dyDescent="0.35">
      <c r="A795" s="1">
        <v>1000</v>
      </c>
      <c r="B795">
        <v>98</v>
      </c>
      <c r="C795" t="s">
        <v>37</v>
      </c>
      <c r="D795" t="s">
        <v>2008</v>
      </c>
      <c r="E795" s="6" t="s">
        <v>1104</v>
      </c>
      <c r="F795" s="7" t="s">
        <v>1105</v>
      </c>
      <c r="G795" s="6">
        <v>-22.74</v>
      </c>
      <c r="H795" s="6">
        <v>-45.59</v>
      </c>
      <c r="I795" s="6">
        <v>1642</v>
      </c>
      <c r="J795" s="8">
        <v>3495.45982983364</v>
      </c>
      <c r="K795" t="s">
        <v>1166</v>
      </c>
      <c r="L795" t="s">
        <v>1062</v>
      </c>
      <c r="M795">
        <v>600</v>
      </c>
      <c r="N795">
        <v>600</v>
      </c>
      <c r="O795">
        <v>98.17</v>
      </c>
      <c r="P795">
        <v>11946.56</v>
      </c>
      <c r="Q795">
        <v>44998.77</v>
      </c>
      <c r="R795">
        <v>5265.2</v>
      </c>
      <c r="S795">
        <v>34606.78</v>
      </c>
      <c r="T795">
        <v>0</v>
      </c>
      <c r="U795">
        <v>4744.55</v>
      </c>
      <c r="V795">
        <v>0</v>
      </c>
      <c r="W795" s="181">
        <f t="shared" si="204"/>
        <v>16691.11</v>
      </c>
      <c r="X795" s="181">
        <f t="shared" si="205"/>
        <v>27.818516666666667</v>
      </c>
      <c r="Y795" s="174">
        <v>101660.03</v>
      </c>
      <c r="Z795" s="181">
        <f t="shared" si="206"/>
        <v>169.43338333333332</v>
      </c>
      <c r="AA795" s="174">
        <v>9.6566959502176031E-2</v>
      </c>
      <c r="AB795" s="174">
        <v>11.75148187542341</v>
      </c>
      <c r="AC795" s="174">
        <v>44.263974740121562</v>
      </c>
      <c r="AD795" s="174">
        <v>5.1792233388087734</v>
      </c>
      <c r="AE795" s="174">
        <v>34.041677933795611</v>
      </c>
      <c r="AF795">
        <v>0</v>
      </c>
      <c r="AG795" s="106">
        <v>4.6670751523484686</v>
      </c>
      <c r="AH795" s="106">
        <v>0</v>
      </c>
      <c r="AI795" s="106">
        <v>100</v>
      </c>
      <c r="AJ795">
        <v>83.77</v>
      </c>
      <c r="AK795">
        <v>27.98</v>
      </c>
      <c r="AL795">
        <v>57.68</v>
      </c>
      <c r="AM795">
        <v>169.43</v>
      </c>
      <c r="AN795" t="s">
        <v>1063</v>
      </c>
      <c r="AO795">
        <v>23.601600000000001</v>
      </c>
      <c r="AP795">
        <v>8.33</v>
      </c>
      <c r="AQ795">
        <v>12.806699999999999</v>
      </c>
      <c r="AR795" t="s">
        <v>1072</v>
      </c>
      <c r="AS795" t="s">
        <v>1074</v>
      </c>
      <c r="AT795" t="s">
        <v>1075</v>
      </c>
      <c r="AU795" t="s">
        <v>1077</v>
      </c>
      <c r="AV795" t="s">
        <v>1082</v>
      </c>
      <c r="AW795" t="s">
        <v>1083</v>
      </c>
      <c r="AX795" s="65">
        <f t="shared" si="219"/>
        <v>1391.07</v>
      </c>
      <c r="AY795" s="65">
        <v>2862.47</v>
      </c>
      <c r="AZ795" s="106">
        <v>685.53610667262137</v>
      </c>
      <c r="BA795" s="65">
        <f t="shared" si="207"/>
        <v>4939.0761066726209</v>
      </c>
      <c r="BB795" s="65">
        <f t="shared" si="208"/>
        <v>16005.573893327379</v>
      </c>
      <c r="BC795" s="65">
        <f t="shared" si="209"/>
        <v>98.17</v>
      </c>
      <c r="BD795" s="65">
        <f t="shared" si="210"/>
        <v>48872.899999999994</v>
      </c>
      <c r="BE795" s="65">
        <f t="shared" si="211"/>
        <v>31744.309999999998</v>
      </c>
      <c r="BF795" s="65">
        <f t="shared" si="212"/>
        <v>96720.953893327372</v>
      </c>
      <c r="BG795" s="66">
        <f t="shared" si="213"/>
        <v>705.58230095323154</v>
      </c>
      <c r="BH795" s="66">
        <f t="shared" si="214"/>
        <v>27.595817057460998</v>
      </c>
      <c r="BI795" s="66">
        <f t="shared" si="215"/>
        <v>0.16361666666666666</v>
      </c>
      <c r="BJ795" s="66">
        <f t="shared" si="216"/>
        <v>84.263620689655156</v>
      </c>
      <c r="BK795" s="66">
        <f t="shared" si="217"/>
        <v>54.731568965517241</v>
      </c>
      <c r="BL795" s="66">
        <f t="shared" si="218"/>
        <v>166.76026533332305</v>
      </c>
      <c r="BM795" s="207">
        <f t="shared" si="220"/>
        <v>39871.979999999996</v>
      </c>
    </row>
    <row r="796" spans="1:65" x14ac:dyDescent="0.35">
      <c r="A796" s="1">
        <v>1001</v>
      </c>
      <c r="B796">
        <v>98</v>
      </c>
      <c r="C796" t="s">
        <v>37</v>
      </c>
      <c r="D796" t="s">
        <v>2009</v>
      </c>
      <c r="E796" s="6" t="s">
        <v>1104</v>
      </c>
      <c r="F796" s="7" t="s">
        <v>1106</v>
      </c>
      <c r="G796" s="6">
        <v>-23.85</v>
      </c>
      <c r="H796" s="6">
        <v>-46.64</v>
      </c>
      <c r="I796" s="6">
        <v>792</v>
      </c>
      <c r="J796" s="8">
        <v>14172.2970393051</v>
      </c>
      <c r="K796" t="s">
        <v>1166</v>
      </c>
      <c r="L796" t="s">
        <v>1062</v>
      </c>
      <c r="M796">
        <v>600</v>
      </c>
      <c r="N796">
        <v>600</v>
      </c>
      <c r="O796">
        <v>11.83</v>
      </c>
      <c r="P796">
        <v>15696.63</v>
      </c>
      <c r="Q796">
        <v>44998.77</v>
      </c>
      <c r="R796">
        <v>5266.4</v>
      </c>
      <c r="S796">
        <v>34606.78</v>
      </c>
      <c r="T796">
        <v>0</v>
      </c>
      <c r="U796">
        <v>4744.55</v>
      </c>
      <c r="V796">
        <v>0</v>
      </c>
      <c r="W796" s="181">
        <f t="shared" si="204"/>
        <v>20441.18</v>
      </c>
      <c r="X796" s="181">
        <f t="shared" si="205"/>
        <v>34.068633333333331</v>
      </c>
      <c r="Y796" s="174">
        <v>105324.96</v>
      </c>
      <c r="Z796" s="181">
        <f t="shared" si="206"/>
        <v>175.54160000000002</v>
      </c>
      <c r="AA796" s="174">
        <v>1.123190552362897E-2</v>
      </c>
      <c r="AB796" s="174">
        <v>14.903048622092999</v>
      </c>
      <c r="AC796" s="174">
        <v>42.723747533348217</v>
      </c>
      <c r="AD796" s="174">
        <v>5.0001443152696181</v>
      </c>
      <c r="AE796" s="174">
        <v>32.857149910144749</v>
      </c>
      <c r="AF796">
        <v>0</v>
      </c>
      <c r="AG796" s="106">
        <v>4.5046777136207794</v>
      </c>
      <c r="AH796" s="106">
        <v>0</v>
      </c>
      <c r="AI796" s="106">
        <v>100</v>
      </c>
      <c r="AJ796">
        <v>83.78</v>
      </c>
      <c r="AK796">
        <v>34.090000000000003</v>
      </c>
      <c r="AL796">
        <v>57.68</v>
      </c>
      <c r="AM796">
        <v>175.54</v>
      </c>
      <c r="AN796" t="s">
        <v>1064</v>
      </c>
      <c r="AO796">
        <v>23.601600000000001</v>
      </c>
      <c r="AP796">
        <v>8.33</v>
      </c>
      <c r="AQ796">
        <v>12.806699999999999</v>
      </c>
      <c r="AR796" t="s">
        <v>1072</v>
      </c>
      <c r="AS796" t="s">
        <v>1074</v>
      </c>
      <c r="AT796" t="s">
        <v>1075</v>
      </c>
      <c r="AU796" t="s">
        <v>1077</v>
      </c>
      <c r="AV796" t="s">
        <v>1082</v>
      </c>
      <c r="AW796" t="s">
        <v>1083</v>
      </c>
      <c r="AX796" s="65">
        <f t="shared" si="219"/>
        <v>1391.07</v>
      </c>
      <c r="AY796" s="65">
        <v>2862.47</v>
      </c>
      <c r="AZ796" s="106">
        <v>845.17297277146315</v>
      </c>
      <c r="BA796" s="65">
        <f t="shared" si="207"/>
        <v>5098.7129727714628</v>
      </c>
      <c r="BB796" s="65">
        <f t="shared" si="208"/>
        <v>19596.007027228537</v>
      </c>
      <c r="BC796" s="65">
        <f t="shared" si="209"/>
        <v>11.83</v>
      </c>
      <c r="BD796" s="65">
        <f t="shared" si="210"/>
        <v>48874.1</v>
      </c>
      <c r="BE796" s="65">
        <f t="shared" si="211"/>
        <v>31744.309999999998</v>
      </c>
      <c r="BF796" s="65">
        <f t="shared" si="212"/>
        <v>100226.24702722854</v>
      </c>
      <c r="BG796" s="66">
        <f t="shared" si="213"/>
        <v>728.38756753878044</v>
      </c>
      <c r="BH796" s="66">
        <f t="shared" si="214"/>
        <v>33.786219012462993</v>
      </c>
      <c r="BI796" s="66">
        <f t="shared" si="215"/>
        <v>1.9716666666666667E-2</v>
      </c>
      <c r="BJ796" s="66">
        <f t="shared" si="216"/>
        <v>84.265689655172409</v>
      </c>
      <c r="BK796" s="66">
        <f t="shared" si="217"/>
        <v>54.731568965517241</v>
      </c>
      <c r="BL796" s="66">
        <f t="shared" si="218"/>
        <v>172.8038741848768</v>
      </c>
      <c r="BM796" s="207">
        <f t="shared" si="220"/>
        <v>39873.18</v>
      </c>
    </row>
    <row r="797" spans="1:65" x14ac:dyDescent="0.35">
      <c r="A797" s="1">
        <v>1002</v>
      </c>
      <c r="B797">
        <v>98</v>
      </c>
      <c r="C797" t="s">
        <v>37</v>
      </c>
      <c r="D797" t="s">
        <v>2010</v>
      </c>
      <c r="E797" s="6" t="s">
        <v>1107</v>
      </c>
      <c r="F797" s="7" t="s">
        <v>1108</v>
      </c>
      <c r="G797" s="6">
        <v>-30.03</v>
      </c>
      <c r="H797" s="6">
        <v>-51.23</v>
      </c>
      <c r="I797" s="6">
        <v>47</v>
      </c>
      <c r="J797" s="8">
        <v>23954.0527728093</v>
      </c>
      <c r="K797" t="s">
        <v>1166</v>
      </c>
      <c r="L797" t="s">
        <v>1062</v>
      </c>
      <c r="M797">
        <v>600</v>
      </c>
      <c r="N797">
        <v>600</v>
      </c>
      <c r="O797">
        <v>32.24</v>
      </c>
      <c r="P797">
        <v>16729.650000000001</v>
      </c>
      <c r="Q797">
        <v>44998.77</v>
      </c>
      <c r="R797">
        <v>5272.4</v>
      </c>
      <c r="S797">
        <v>34606.78</v>
      </c>
      <c r="T797">
        <v>0</v>
      </c>
      <c r="U797">
        <v>4744.55</v>
      </c>
      <c r="V797">
        <v>0</v>
      </c>
      <c r="W797" s="181">
        <f t="shared" si="204"/>
        <v>21474.2</v>
      </c>
      <c r="X797" s="181">
        <f t="shared" si="205"/>
        <v>35.790333333333336</v>
      </c>
      <c r="Y797" s="174">
        <v>106384.4</v>
      </c>
      <c r="Z797" s="181">
        <f t="shared" si="206"/>
        <v>177.30733333333333</v>
      </c>
      <c r="AA797" s="174">
        <v>3.0305195122593161E-2</v>
      </c>
      <c r="AB797" s="174">
        <v>15.72566090517031</v>
      </c>
      <c r="AC797" s="174">
        <v>42.298278694996633</v>
      </c>
      <c r="AD797" s="174">
        <v>4.9559897879764323</v>
      </c>
      <c r="AE797" s="174">
        <v>32.529938600020301</v>
      </c>
      <c r="AF797">
        <v>0</v>
      </c>
      <c r="AG797" s="106">
        <v>4.4598174168393117</v>
      </c>
      <c r="AH797" s="106">
        <v>0</v>
      </c>
      <c r="AI797" s="106">
        <v>100</v>
      </c>
      <c r="AJ797">
        <v>83.79</v>
      </c>
      <c r="AK797">
        <v>35.840000000000003</v>
      </c>
      <c r="AL797">
        <v>57.68</v>
      </c>
      <c r="AM797">
        <v>177.31</v>
      </c>
      <c r="AN797" t="s">
        <v>1065</v>
      </c>
      <c r="AO797">
        <v>23.601600000000001</v>
      </c>
      <c r="AP797">
        <v>8.33</v>
      </c>
      <c r="AQ797">
        <v>12.806699999999999</v>
      </c>
      <c r="AR797" t="s">
        <v>1072</v>
      </c>
      <c r="AS797" t="s">
        <v>1074</v>
      </c>
      <c r="AT797" t="s">
        <v>1075</v>
      </c>
      <c r="AU797" t="s">
        <v>1077</v>
      </c>
      <c r="AV797" t="s">
        <v>1082</v>
      </c>
      <c r="AW797" t="s">
        <v>1083</v>
      </c>
      <c r="AX797" s="65">
        <f t="shared" si="219"/>
        <v>1391.07</v>
      </c>
      <c r="AY797" s="65">
        <v>2862.47</v>
      </c>
      <c r="AZ797" s="106">
        <v>896.03147421853521</v>
      </c>
      <c r="BA797" s="65">
        <f t="shared" si="207"/>
        <v>5149.5714742185355</v>
      </c>
      <c r="BB797" s="65">
        <f t="shared" si="208"/>
        <v>20578.168525781464</v>
      </c>
      <c r="BC797" s="65">
        <f t="shared" si="209"/>
        <v>32.24</v>
      </c>
      <c r="BD797" s="65">
        <f t="shared" si="210"/>
        <v>48880.1</v>
      </c>
      <c r="BE797" s="65">
        <f t="shared" si="211"/>
        <v>31744.309999999998</v>
      </c>
      <c r="BF797" s="65">
        <f t="shared" si="212"/>
        <v>101234.82852578146</v>
      </c>
      <c r="BG797" s="66">
        <f t="shared" si="213"/>
        <v>735.65306774550504</v>
      </c>
      <c r="BH797" s="66">
        <f t="shared" si="214"/>
        <v>35.479600906519764</v>
      </c>
      <c r="BI797" s="66">
        <f t="shared" si="215"/>
        <v>5.3733333333333334E-2</v>
      </c>
      <c r="BJ797" s="66">
        <f t="shared" si="216"/>
        <v>84.276034482758618</v>
      </c>
      <c r="BK797" s="66">
        <f t="shared" si="217"/>
        <v>54.731568965517241</v>
      </c>
      <c r="BL797" s="66">
        <f t="shared" si="218"/>
        <v>174.54280780307147</v>
      </c>
      <c r="BM797" s="207">
        <f t="shared" si="220"/>
        <v>39879.18</v>
      </c>
    </row>
    <row r="798" spans="1:65" x14ac:dyDescent="0.35">
      <c r="A798" s="1">
        <v>1003</v>
      </c>
      <c r="B798">
        <v>98</v>
      </c>
      <c r="C798" t="s">
        <v>37</v>
      </c>
      <c r="D798" t="s">
        <v>2011</v>
      </c>
      <c r="E798" s="6" t="s">
        <v>1109</v>
      </c>
      <c r="F798" s="7" t="s">
        <v>1110</v>
      </c>
      <c r="G798" s="6">
        <v>-15.37</v>
      </c>
      <c r="H798" s="6">
        <v>-48.78</v>
      </c>
      <c r="I798" s="6">
        <v>770</v>
      </c>
      <c r="J798" s="8">
        <v>31081.371963744201</v>
      </c>
      <c r="K798" t="s">
        <v>1166</v>
      </c>
      <c r="L798" t="s">
        <v>1062</v>
      </c>
      <c r="M798">
        <v>600</v>
      </c>
      <c r="N798">
        <v>600</v>
      </c>
      <c r="O798">
        <v>0</v>
      </c>
      <c r="P798">
        <v>21408.34</v>
      </c>
      <c r="Q798">
        <v>44998.77</v>
      </c>
      <c r="R798">
        <v>5266.4</v>
      </c>
      <c r="S798">
        <v>34606.78</v>
      </c>
      <c r="T798">
        <v>0</v>
      </c>
      <c r="U798">
        <v>4744.55</v>
      </c>
      <c r="V798">
        <v>0</v>
      </c>
      <c r="W798" s="181">
        <f t="shared" si="204"/>
        <v>26152.89</v>
      </c>
      <c r="X798" s="181">
        <f t="shared" si="205"/>
        <v>43.588149999999999</v>
      </c>
      <c r="Y798" s="174">
        <v>111024.84</v>
      </c>
      <c r="Z798" s="181">
        <f t="shared" si="206"/>
        <v>185.04139999999998</v>
      </c>
      <c r="AA798" s="174">
        <v>0</v>
      </c>
      <c r="AB798" s="174">
        <v>19.28247768697527</v>
      </c>
      <c r="AC798" s="174">
        <v>40.530362394577637</v>
      </c>
      <c r="AD798" s="174">
        <v>4.7434429988820517</v>
      </c>
      <c r="AE798" s="174">
        <v>31.170303870737389</v>
      </c>
      <c r="AF798">
        <v>0</v>
      </c>
      <c r="AG798" s="106">
        <v>4.2734130488276314</v>
      </c>
      <c r="AH798" s="106">
        <v>0</v>
      </c>
      <c r="AI798" s="106">
        <v>100</v>
      </c>
      <c r="AJ798">
        <v>83.78</v>
      </c>
      <c r="AK798">
        <v>43.59</v>
      </c>
      <c r="AL798">
        <v>57.68</v>
      </c>
      <c r="AM798">
        <v>185.04</v>
      </c>
      <c r="AN798" t="s">
        <v>1066</v>
      </c>
      <c r="AO798">
        <v>23.601600000000001</v>
      </c>
      <c r="AP798">
        <v>8.33</v>
      </c>
      <c r="AQ798">
        <v>12.806699999999999</v>
      </c>
      <c r="AR798" t="s">
        <v>1072</v>
      </c>
      <c r="AS798" t="s">
        <v>1074</v>
      </c>
      <c r="AT798" t="s">
        <v>1075</v>
      </c>
      <c r="AU798" t="s">
        <v>1077</v>
      </c>
      <c r="AV798" t="s">
        <v>1082</v>
      </c>
      <c r="AW798" t="s">
        <v>1083</v>
      </c>
      <c r="AX798" s="65">
        <f t="shared" si="219"/>
        <v>1391.07</v>
      </c>
      <c r="AY798" s="65">
        <v>2862.47</v>
      </c>
      <c r="AZ798" s="106">
        <v>1080.8563192546353</v>
      </c>
      <c r="BA798" s="65">
        <f t="shared" si="207"/>
        <v>5334.3963192546344</v>
      </c>
      <c r="BB798" s="65">
        <f t="shared" si="208"/>
        <v>25072.033680745364</v>
      </c>
      <c r="BC798" s="65">
        <f t="shared" si="209"/>
        <v>0</v>
      </c>
      <c r="BD798" s="65">
        <f t="shared" si="210"/>
        <v>48874.1</v>
      </c>
      <c r="BE798" s="65">
        <f t="shared" si="211"/>
        <v>31744.309999999998</v>
      </c>
      <c r="BF798" s="65">
        <f t="shared" si="212"/>
        <v>105690.44368074536</v>
      </c>
      <c r="BG798" s="66">
        <f t="shared" si="213"/>
        <v>762.05661703637634</v>
      </c>
      <c r="BH798" s="66">
        <f t="shared" si="214"/>
        <v>43.227644277147178</v>
      </c>
      <c r="BI798" s="66">
        <f t="shared" si="215"/>
        <v>0</v>
      </c>
      <c r="BJ798" s="66">
        <f t="shared" si="216"/>
        <v>84.265689655172409</v>
      </c>
      <c r="BK798" s="66">
        <f t="shared" si="217"/>
        <v>54.731568965517241</v>
      </c>
      <c r="BL798" s="66">
        <f t="shared" si="218"/>
        <v>182.22490289783684</v>
      </c>
      <c r="BM798" s="207">
        <f t="shared" si="220"/>
        <v>39873.18</v>
      </c>
    </row>
    <row r="799" spans="1:65" x14ac:dyDescent="0.35">
      <c r="A799" s="1">
        <v>1004</v>
      </c>
      <c r="B799">
        <v>98</v>
      </c>
      <c r="C799" t="s">
        <v>37</v>
      </c>
      <c r="D799" t="s">
        <v>2012</v>
      </c>
      <c r="E799" s="6" t="s">
        <v>1111</v>
      </c>
      <c r="F799" s="7" t="s">
        <v>1112</v>
      </c>
      <c r="G799" s="6">
        <v>-22.86</v>
      </c>
      <c r="H799" s="6">
        <v>-43.41</v>
      </c>
      <c r="I799" s="6">
        <v>45</v>
      </c>
      <c r="J799" s="8">
        <v>45016.2336447989</v>
      </c>
      <c r="K799" t="s">
        <v>1166</v>
      </c>
      <c r="L799" t="s">
        <v>1062</v>
      </c>
      <c r="M799">
        <v>600</v>
      </c>
      <c r="N799">
        <v>600</v>
      </c>
      <c r="O799">
        <v>0</v>
      </c>
      <c r="P799">
        <v>21172.07</v>
      </c>
      <c r="Q799">
        <v>44998.77</v>
      </c>
      <c r="R799">
        <v>5262.4</v>
      </c>
      <c r="S799">
        <v>34606.78</v>
      </c>
      <c r="T799">
        <v>0</v>
      </c>
      <c r="U799">
        <v>4744.55</v>
      </c>
      <c r="V799">
        <v>0</v>
      </c>
      <c r="W799" s="181">
        <f t="shared" si="204"/>
        <v>25916.62</v>
      </c>
      <c r="X799" s="181">
        <f t="shared" si="205"/>
        <v>43.194366666666667</v>
      </c>
      <c r="Y799" s="174">
        <v>110784.57</v>
      </c>
      <c r="Z799" s="181">
        <f t="shared" si="206"/>
        <v>184.64095</v>
      </c>
      <c r="AA799" s="174">
        <v>0</v>
      </c>
      <c r="AB799" s="174">
        <v>19.111027826348021</v>
      </c>
      <c r="AC799" s="174">
        <v>40.618264799872392</v>
      </c>
      <c r="AD799" s="174">
        <v>4.750119985120671</v>
      </c>
      <c r="AE799" s="174">
        <v>31.23790614523304</v>
      </c>
      <c r="AF799">
        <v>0</v>
      </c>
      <c r="AG799" s="106">
        <v>4.2826812434258672</v>
      </c>
      <c r="AH799" s="106">
        <v>0</v>
      </c>
      <c r="AI799" s="106">
        <v>100</v>
      </c>
      <c r="AJ799">
        <v>83.77</v>
      </c>
      <c r="AK799">
        <v>43.19</v>
      </c>
      <c r="AL799">
        <v>57.68</v>
      </c>
      <c r="AM799">
        <v>184.64</v>
      </c>
      <c r="AN799" t="s">
        <v>1067</v>
      </c>
      <c r="AO799">
        <v>23.601600000000001</v>
      </c>
      <c r="AP799">
        <v>8.33</v>
      </c>
      <c r="AQ799">
        <v>12.806699999999999</v>
      </c>
      <c r="AR799" t="s">
        <v>1072</v>
      </c>
      <c r="AS799" t="s">
        <v>1074</v>
      </c>
      <c r="AT799" t="s">
        <v>1075</v>
      </c>
      <c r="AU799" t="s">
        <v>1077</v>
      </c>
      <c r="AV799" t="s">
        <v>1082</v>
      </c>
      <c r="AW799" t="s">
        <v>1083</v>
      </c>
      <c r="AX799" s="65">
        <f t="shared" si="219"/>
        <v>1391.07</v>
      </c>
      <c r="AY799" s="65">
        <v>2862.47</v>
      </c>
      <c r="AZ799" s="106">
        <v>1066.2194557078215</v>
      </c>
      <c r="BA799" s="65">
        <f t="shared" si="207"/>
        <v>5319.759455707821</v>
      </c>
      <c r="BB799" s="65">
        <f t="shared" si="208"/>
        <v>24850.400544292177</v>
      </c>
      <c r="BC799" s="65">
        <f t="shared" si="209"/>
        <v>0</v>
      </c>
      <c r="BD799" s="65">
        <f t="shared" si="210"/>
        <v>48870.1</v>
      </c>
      <c r="BE799" s="65">
        <f t="shared" si="211"/>
        <v>31744.309999999998</v>
      </c>
      <c r="BF799" s="65">
        <f t="shared" si="212"/>
        <v>105464.81054429218</v>
      </c>
      <c r="BG799" s="66">
        <f t="shared" si="213"/>
        <v>759.96563652968871</v>
      </c>
      <c r="BH799" s="66">
        <f t="shared" si="214"/>
        <v>42.8455181798141</v>
      </c>
      <c r="BI799" s="66">
        <f t="shared" si="215"/>
        <v>0</v>
      </c>
      <c r="BJ799" s="66">
        <f t="shared" si="216"/>
        <v>84.258793103448269</v>
      </c>
      <c r="BK799" s="66">
        <f t="shared" si="217"/>
        <v>54.731568965517241</v>
      </c>
      <c r="BL799" s="66">
        <f t="shared" si="218"/>
        <v>181.83588024877963</v>
      </c>
      <c r="BM799" s="207">
        <f t="shared" si="220"/>
        <v>39869.18</v>
      </c>
    </row>
    <row r="800" spans="1:65" x14ac:dyDescent="0.35">
      <c r="A800" s="1">
        <v>1005</v>
      </c>
      <c r="B800">
        <v>98</v>
      </c>
      <c r="C800" t="s">
        <v>37</v>
      </c>
      <c r="D800" t="s">
        <v>2013</v>
      </c>
      <c r="E800" s="6" t="s">
        <v>1113</v>
      </c>
      <c r="F800" s="7" t="s">
        <v>1114</v>
      </c>
      <c r="G800" s="6">
        <v>-20.32</v>
      </c>
      <c r="H800" s="6">
        <v>-40.340000000000003</v>
      </c>
      <c r="I800" s="6">
        <v>9</v>
      </c>
      <c r="J800" s="8">
        <v>54061.366139626101</v>
      </c>
      <c r="K800" t="s">
        <v>1166</v>
      </c>
      <c r="L800" t="s">
        <v>1062</v>
      </c>
      <c r="M800">
        <v>600</v>
      </c>
      <c r="N800">
        <v>600</v>
      </c>
      <c r="O800">
        <v>0</v>
      </c>
      <c r="P800">
        <v>22588.560000000001</v>
      </c>
      <c r="Q800">
        <v>44998.77</v>
      </c>
      <c r="R800">
        <v>5264.2</v>
      </c>
      <c r="S800">
        <v>34606.78</v>
      </c>
      <c r="T800">
        <v>0</v>
      </c>
      <c r="U800">
        <v>4744.55</v>
      </c>
      <c r="V800">
        <v>0</v>
      </c>
      <c r="W800" s="181">
        <f t="shared" si="204"/>
        <v>27333.11</v>
      </c>
      <c r="X800" s="181">
        <f t="shared" si="205"/>
        <v>45.555183333333332</v>
      </c>
      <c r="Y800" s="174">
        <v>112202.85</v>
      </c>
      <c r="Z800" s="181">
        <f t="shared" si="206"/>
        <v>187.00475</v>
      </c>
      <c r="AA800" s="174">
        <v>0</v>
      </c>
      <c r="AB800" s="174">
        <v>20.131895045446711</v>
      </c>
      <c r="AC800" s="174">
        <v>40.10483690922289</v>
      </c>
      <c r="AD800" s="174">
        <v>4.6916811827863549</v>
      </c>
      <c r="AE800" s="174">
        <v>30.843048995636021</v>
      </c>
      <c r="AF800">
        <v>0</v>
      </c>
      <c r="AG800" s="106">
        <v>4.2285467793376021</v>
      </c>
      <c r="AH800" s="106">
        <v>0</v>
      </c>
      <c r="AI800" s="106">
        <v>100</v>
      </c>
      <c r="AJ800">
        <v>83.77</v>
      </c>
      <c r="AK800">
        <v>45.56</v>
      </c>
      <c r="AL800">
        <v>57.68</v>
      </c>
      <c r="AM800">
        <v>187</v>
      </c>
      <c r="AN800" t="s">
        <v>1068</v>
      </c>
      <c r="AO800">
        <v>23.601600000000001</v>
      </c>
      <c r="AP800">
        <v>8.33</v>
      </c>
      <c r="AQ800">
        <v>12.806699999999999</v>
      </c>
      <c r="AR800" t="s">
        <v>1072</v>
      </c>
      <c r="AS800" t="s">
        <v>1074</v>
      </c>
      <c r="AT800" t="s">
        <v>1075</v>
      </c>
      <c r="AU800" t="s">
        <v>1077</v>
      </c>
      <c r="AV800" t="s">
        <v>1082</v>
      </c>
      <c r="AW800" t="s">
        <v>1083</v>
      </c>
      <c r="AX800" s="65">
        <f t="shared" si="219"/>
        <v>1391.07</v>
      </c>
      <c r="AY800" s="65">
        <v>2862.47</v>
      </c>
      <c r="AZ800" s="106">
        <v>1122.904449084413</v>
      </c>
      <c r="BA800" s="65">
        <f t="shared" si="207"/>
        <v>5376.4444490844126</v>
      </c>
      <c r="BB800" s="65">
        <f t="shared" si="208"/>
        <v>26210.205550915587</v>
      </c>
      <c r="BC800" s="65">
        <f t="shared" si="209"/>
        <v>0</v>
      </c>
      <c r="BD800" s="65">
        <f t="shared" si="210"/>
        <v>48871.899999999994</v>
      </c>
      <c r="BE800" s="65">
        <f t="shared" si="211"/>
        <v>31744.309999999998</v>
      </c>
      <c r="BF800" s="65">
        <f t="shared" si="212"/>
        <v>106826.40555091559</v>
      </c>
      <c r="BG800" s="66">
        <f t="shared" si="213"/>
        <v>768.06349272634463</v>
      </c>
      <c r="BH800" s="66">
        <f t="shared" si="214"/>
        <v>45.190009570544113</v>
      </c>
      <c r="BI800" s="66">
        <f t="shared" si="215"/>
        <v>0</v>
      </c>
      <c r="BJ800" s="66">
        <f t="shared" si="216"/>
        <v>84.261896551724135</v>
      </c>
      <c r="BK800" s="66">
        <f t="shared" si="217"/>
        <v>54.731568965517241</v>
      </c>
      <c r="BL800" s="66">
        <f t="shared" si="218"/>
        <v>184.18345784640618</v>
      </c>
      <c r="BM800" s="207">
        <f t="shared" si="220"/>
        <v>39870.979999999996</v>
      </c>
    </row>
    <row r="801" spans="1:67" x14ac:dyDescent="0.35">
      <c r="A801" s="1">
        <v>1006</v>
      </c>
      <c r="B801">
        <v>98</v>
      </c>
      <c r="C801" t="s">
        <v>37</v>
      </c>
      <c r="D801" t="s">
        <v>2014</v>
      </c>
      <c r="E801" s="6" t="s">
        <v>1115</v>
      </c>
      <c r="F801" s="7" t="s">
        <v>1116</v>
      </c>
      <c r="G801" s="6">
        <v>-8.0500000000000007</v>
      </c>
      <c r="H801" s="6">
        <v>-34.880000000000003</v>
      </c>
      <c r="I801" s="6">
        <v>10</v>
      </c>
      <c r="J801" s="8">
        <v>63550.072249703</v>
      </c>
      <c r="K801" t="s">
        <v>1166</v>
      </c>
      <c r="L801" t="s">
        <v>1062</v>
      </c>
      <c r="M801">
        <v>600</v>
      </c>
      <c r="N801">
        <v>600</v>
      </c>
      <c r="O801">
        <v>0</v>
      </c>
      <c r="P801">
        <v>24241.59</v>
      </c>
      <c r="Q801">
        <v>44998.77</v>
      </c>
      <c r="R801">
        <v>5250.2</v>
      </c>
      <c r="S801">
        <v>34606.78</v>
      </c>
      <c r="T801">
        <v>0</v>
      </c>
      <c r="U801">
        <v>4744.55</v>
      </c>
      <c r="V801">
        <v>0</v>
      </c>
      <c r="W801" s="181">
        <f t="shared" si="204"/>
        <v>28986.14</v>
      </c>
      <c r="X801" s="181">
        <f t="shared" si="205"/>
        <v>48.310233333333329</v>
      </c>
      <c r="Y801" s="174">
        <v>113841.89</v>
      </c>
      <c r="Z801" s="181">
        <f t="shared" si="206"/>
        <v>189.73648333333333</v>
      </c>
      <c r="AA801" s="174">
        <v>0</v>
      </c>
      <c r="AB801" s="174">
        <v>21.294086034587089</v>
      </c>
      <c r="AC801" s="174">
        <v>39.527427030594787</v>
      </c>
      <c r="AD801" s="174">
        <v>4.6118348878431306</v>
      </c>
      <c r="AE801" s="174">
        <v>30.39898582147573</v>
      </c>
      <c r="AF801">
        <v>0</v>
      </c>
      <c r="AG801" s="106">
        <v>4.1676662254992429</v>
      </c>
      <c r="AH801" s="106">
        <v>0</v>
      </c>
      <c r="AI801" s="106">
        <v>100</v>
      </c>
      <c r="AJ801">
        <v>83.75</v>
      </c>
      <c r="AK801">
        <v>48.31</v>
      </c>
      <c r="AL801">
        <v>57.68</v>
      </c>
      <c r="AM801">
        <v>189.74</v>
      </c>
      <c r="AN801" t="s">
        <v>1069</v>
      </c>
      <c r="AO801">
        <v>23.601600000000001</v>
      </c>
      <c r="AP801">
        <v>8.33</v>
      </c>
      <c r="AQ801">
        <v>12.806699999999999</v>
      </c>
      <c r="AR801" t="s">
        <v>1072</v>
      </c>
      <c r="AS801" t="s">
        <v>1074</v>
      </c>
      <c r="AT801" t="s">
        <v>1075</v>
      </c>
      <c r="AU801" t="s">
        <v>1077</v>
      </c>
      <c r="AV801" t="s">
        <v>1082</v>
      </c>
      <c r="AW801" t="s">
        <v>1083</v>
      </c>
      <c r="AX801" s="65">
        <f t="shared" si="219"/>
        <v>1391.07</v>
      </c>
      <c r="AY801" s="65">
        <v>2862.47</v>
      </c>
      <c r="AZ801" s="106">
        <v>1236.8275347389686</v>
      </c>
      <c r="BA801" s="65">
        <f t="shared" si="207"/>
        <v>5490.367534738969</v>
      </c>
      <c r="BB801" s="65">
        <f t="shared" si="208"/>
        <v>27749.312465261031</v>
      </c>
      <c r="BC801" s="65">
        <f t="shared" si="209"/>
        <v>0</v>
      </c>
      <c r="BD801" s="65">
        <f t="shared" si="210"/>
        <v>48857.899999999994</v>
      </c>
      <c r="BE801" s="65">
        <f t="shared" si="211"/>
        <v>31744.309999999998</v>
      </c>
      <c r="BF801" s="65">
        <f t="shared" si="212"/>
        <v>108351.52246526103</v>
      </c>
      <c r="BG801" s="66">
        <f t="shared" si="213"/>
        <v>784.33821924842414</v>
      </c>
      <c r="BH801" s="66">
        <f t="shared" si="214"/>
        <v>47.84364218148454</v>
      </c>
      <c r="BI801" s="66">
        <f t="shared" si="215"/>
        <v>0</v>
      </c>
      <c r="BJ801" s="66">
        <f t="shared" si="216"/>
        <v>84.237758620689647</v>
      </c>
      <c r="BK801" s="66">
        <f t="shared" si="217"/>
        <v>54.731568965517241</v>
      </c>
      <c r="BL801" s="66">
        <f t="shared" si="218"/>
        <v>186.81296976769144</v>
      </c>
      <c r="BM801" s="207">
        <f t="shared" si="220"/>
        <v>39856.979999999996</v>
      </c>
    </row>
    <row r="802" spans="1:67" x14ac:dyDescent="0.35">
      <c r="A802" s="1">
        <v>1007</v>
      </c>
      <c r="B802">
        <v>98</v>
      </c>
      <c r="C802" t="s">
        <v>37</v>
      </c>
      <c r="D802" t="s">
        <v>2015</v>
      </c>
      <c r="E802" s="6" t="s">
        <v>1117</v>
      </c>
      <c r="F802" s="7" t="s">
        <v>1118</v>
      </c>
      <c r="G802" s="6">
        <v>-3.8</v>
      </c>
      <c r="H802" s="6">
        <v>-38.53</v>
      </c>
      <c r="I802" s="6">
        <v>41</v>
      </c>
      <c r="J802" s="8">
        <v>71394.000753582499</v>
      </c>
      <c r="K802" t="s">
        <v>1166</v>
      </c>
      <c r="L802" t="s">
        <v>1062</v>
      </c>
      <c r="M802">
        <v>600</v>
      </c>
      <c r="N802">
        <v>600</v>
      </c>
      <c r="O802">
        <v>0</v>
      </c>
      <c r="P802">
        <v>24470.54</v>
      </c>
      <c r="Q802">
        <v>44998.77</v>
      </c>
      <c r="R802">
        <v>5255.2</v>
      </c>
      <c r="S802">
        <v>34606.78</v>
      </c>
      <c r="T802">
        <v>0</v>
      </c>
      <c r="U802">
        <v>4744.55</v>
      </c>
      <c r="V802">
        <v>0</v>
      </c>
      <c r="W802" s="181">
        <f t="shared" si="204"/>
        <v>29215.09</v>
      </c>
      <c r="X802" s="181">
        <f t="shared" si="205"/>
        <v>48.691816666666668</v>
      </c>
      <c r="Y802" s="174">
        <v>114075.84</v>
      </c>
      <c r="Z802" s="181">
        <f t="shared" si="206"/>
        <v>190.12639999999999</v>
      </c>
      <c r="AA802" s="174">
        <v>0</v>
      </c>
      <c r="AB802" s="174">
        <v>21.451115328188688</v>
      </c>
      <c r="AC802" s="174">
        <v>39.446363051107063</v>
      </c>
      <c r="AD802" s="174">
        <v>4.6067598537955101</v>
      </c>
      <c r="AE802" s="174">
        <v>30.336642710673878</v>
      </c>
      <c r="AF802">
        <v>0</v>
      </c>
      <c r="AG802" s="106">
        <v>4.1591190562348714</v>
      </c>
      <c r="AH802" s="106">
        <v>0</v>
      </c>
      <c r="AI802" s="106">
        <v>100</v>
      </c>
      <c r="AJ802">
        <v>83.76</v>
      </c>
      <c r="AK802">
        <v>48.69</v>
      </c>
      <c r="AL802">
        <v>57.68</v>
      </c>
      <c r="AM802">
        <v>190.13</v>
      </c>
      <c r="AN802" t="s">
        <v>1070</v>
      </c>
      <c r="AO802">
        <v>23.601600000000001</v>
      </c>
      <c r="AP802">
        <v>8.33</v>
      </c>
      <c r="AQ802">
        <v>12.806699999999999</v>
      </c>
      <c r="AR802" t="s">
        <v>1072</v>
      </c>
      <c r="AS802" t="s">
        <v>1074</v>
      </c>
      <c r="AT802" t="s">
        <v>1075</v>
      </c>
      <c r="AU802" t="s">
        <v>1077</v>
      </c>
      <c r="AV802" t="s">
        <v>1082</v>
      </c>
      <c r="AW802" t="s">
        <v>1083</v>
      </c>
      <c r="AX802" s="65">
        <f t="shared" si="219"/>
        <v>1391.07</v>
      </c>
      <c r="AY802" s="65">
        <v>2862.47</v>
      </c>
      <c r="AZ802" s="106">
        <v>1214.4669604697824</v>
      </c>
      <c r="BA802" s="65">
        <f t="shared" si="207"/>
        <v>5468.0069604697819</v>
      </c>
      <c r="BB802" s="65">
        <f t="shared" si="208"/>
        <v>28000.623039530219</v>
      </c>
      <c r="BC802" s="65">
        <f t="shared" si="209"/>
        <v>0</v>
      </c>
      <c r="BD802" s="65">
        <f t="shared" si="210"/>
        <v>48862.899999999994</v>
      </c>
      <c r="BE802" s="65">
        <f t="shared" si="211"/>
        <v>31744.309999999998</v>
      </c>
      <c r="BF802" s="65">
        <f t="shared" si="212"/>
        <v>108607.83303953022</v>
      </c>
      <c r="BG802" s="66">
        <f t="shared" si="213"/>
        <v>781.14385149568318</v>
      </c>
      <c r="BH802" s="66">
        <f t="shared" si="214"/>
        <v>48.276936275052101</v>
      </c>
      <c r="BI802" s="66">
        <f t="shared" si="215"/>
        <v>0</v>
      </c>
      <c r="BJ802" s="66">
        <f t="shared" si="216"/>
        <v>84.246379310344821</v>
      </c>
      <c r="BK802" s="66">
        <f t="shared" si="217"/>
        <v>54.731568965517241</v>
      </c>
      <c r="BL802" s="66">
        <f t="shared" si="218"/>
        <v>187.25488455091417</v>
      </c>
      <c r="BM802" s="207">
        <f t="shared" si="220"/>
        <v>39861.979999999996</v>
      </c>
    </row>
    <row r="803" spans="1:67" x14ac:dyDescent="0.35">
      <c r="A803" s="1">
        <v>1008</v>
      </c>
      <c r="B803">
        <v>99</v>
      </c>
      <c r="C803" t="s">
        <v>37</v>
      </c>
      <c r="D803" t="s">
        <v>2016</v>
      </c>
      <c r="E803" s="6" t="s">
        <v>1104</v>
      </c>
      <c r="F803" s="7" t="s">
        <v>1105</v>
      </c>
      <c r="G803" s="6">
        <v>-22.74</v>
      </c>
      <c r="H803" s="6">
        <v>-45.59</v>
      </c>
      <c r="I803" s="6">
        <v>1642</v>
      </c>
      <c r="J803" s="8">
        <v>3495.45982983364</v>
      </c>
      <c r="K803" t="s">
        <v>1166</v>
      </c>
      <c r="L803" t="s">
        <v>1062</v>
      </c>
      <c r="M803">
        <v>600</v>
      </c>
      <c r="N803">
        <v>600</v>
      </c>
      <c r="O803">
        <v>9.23</v>
      </c>
      <c r="P803">
        <v>14415.78</v>
      </c>
      <c r="Q803">
        <v>44998.77</v>
      </c>
      <c r="R803">
        <v>5265.2</v>
      </c>
      <c r="S803">
        <v>34606.78</v>
      </c>
      <c r="T803">
        <v>0</v>
      </c>
      <c r="U803">
        <v>4462.05</v>
      </c>
      <c r="V803">
        <v>0</v>
      </c>
      <c r="W803" s="181">
        <f t="shared" si="204"/>
        <v>18877.830000000002</v>
      </c>
      <c r="X803" s="181">
        <f t="shared" si="205"/>
        <v>31.463050000000003</v>
      </c>
      <c r="Y803" s="174">
        <v>103757.81</v>
      </c>
      <c r="Z803" s="181">
        <f t="shared" si="206"/>
        <v>172.92968333333332</v>
      </c>
      <c r="AA803" s="174">
        <v>8.8957158983983958E-3</v>
      </c>
      <c r="AB803" s="174">
        <v>13.89368183464936</v>
      </c>
      <c r="AC803" s="174">
        <v>43.369043737526837</v>
      </c>
      <c r="AD803" s="174">
        <v>5.0745095718577717</v>
      </c>
      <c r="AE803" s="174">
        <v>33.35342178097244</v>
      </c>
      <c r="AF803">
        <v>0</v>
      </c>
      <c r="AG803" s="106">
        <v>4.3004473590951857</v>
      </c>
      <c r="AH803" s="106">
        <v>0</v>
      </c>
      <c r="AI803" s="106">
        <v>100</v>
      </c>
      <c r="AJ803">
        <v>83.77</v>
      </c>
      <c r="AK803">
        <v>31.48</v>
      </c>
      <c r="AL803">
        <v>57.68</v>
      </c>
      <c r="AM803">
        <v>172.93</v>
      </c>
      <c r="AN803" t="s">
        <v>1063</v>
      </c>
      <c r="AO803">
        <v>23.601600000000001</v>
      </c>
      <c r="AP803">
        <v>8.33</v>
      </c>
      <c r="AQ803">
        <v>12.806699999999999</v>
      </c>
      <c r="AR803" t="s">
        <v>1072</v>
      </c>
      <c r="AS803" t="s">
        <v>1074</v>
      </c>
      <c r="AT803" t="s">
        <v>1075</v>
      </c>
      <c r="AU803" t="s">
        <v>1077</v>
      </c>
      <c r="AV803" t="s">
        <v>1082</v>
      </c>
      <c r="AW803" t="s">
        <v>1084</v>
      </c>
      <c r="AX803" s="65">
        <f t="shared" si="219"/>
        <v>1391.07</v>
      </c>
      <c r="AY803" s="65">
        <v>2862.47</v>
      </c>
      <c r="AZ803" s="106">
        <v>695.01977449240746</v>
      </c>
      <c r="BA803" s="65">
        <f t="shared" si="207"/>
        <v>4948.5597744924071</v>
      </c>
      <c r="BB803" s="65">
        <f t="shared" si="208"/>
        <v>18182.810225507594</v>
      </c>
      <c r="BC803" s="65">
        <f t="shared" si="209"/>
        <v>9.23</v>
      </c>
      <c r="BD803" s="65">
        <f t="shared" si="210"/>
        <v>48872.899999999994</v>
      </c>
      <c r="BE803" s="65">
        <f t="shared" si="211"/>
        <v>31744.309999999998</v>
      </c>
      <c r="BF803" s="65">
        <f t="shared" si="212"/>
        <v>98809.250225507596</v>
      </c>
      <c r="BG803" s="66">
        <f t="shared" si="213"/>
        <v>706.93711064177239</v>
      </c>
      <c r="BH803" s="66">
        <f t="shared" si="214"/>
        <v>31.349672802599301</v>
      </c>
      <c r="BI803" s="66">
        <f t="shared" si="215"/>
        <v>1.5383333333333334E-2</v>
      </c>
      <c r="BJ803" s="66">
        <f t="shared" si="216"/>
        <v>84.263620689655156</v>
      </c>
      <c r="BK803" s="66">
        <f t="shared" si="217"/>
        <v>54.731568965517241</v>
      </c>
      <c r="BL803" s="66">
        <f t="shared" si="218"/>
        <v>170.36077625087518</v>
      </c>
      <c r="BM803" s="207">
        <f t="shared" si="220"/>
        <v>39871.979999999996</v>
      </c>
    </row>
    <row r="804" spans="1:67" x14ac:dyDescent="0.35">
      <c r="A804" s="1">
        <v>1009</v>
      </c>
      <c r="B804">
        <v>99</v>
      </c>
      <c r="C804" t="s">
        <v>37</v>
      </c>
      <c r="D804" t="s">
        <v>2017</v>
      </c>
      <c r="E804" s="6" t="s">
        <v>1104</v>
      </c>
      <c r="F804" s="7" t="s">
        <v>1106</v>
      </c>
      <c r="G804" s="6">
        <v>-23.85</v>
      </c>
      <c r="H804" s="6">
        <v>-46.64</v>
      </c>
      <c r="I804" s="6">
        <v>792</v>
      </c>
      <c r="J804" s="8">
        <v>14172.2970393051</v>
      </c>
      <c r="K804" t="s">
        <v>1166</v>
      </c>
      <c r="L804" t="s">
        <v>1062</v>
      </c>
      <c r="M804">
        <v>600</v>
      </c>
      <c r="N804">
        <v>600</v>
      </c>
      <c r="O804">
        <v>0.38</v>
      </c>
      <c r="P804">
        <v>17169.080000000002</v>
      </c>
      <c r="Q804">
        <v>44998.77</v>
      </c>
      <c r="R804">
        <v>5266.4</v>
      </c>
      <c r="S804">
        <v>34606.78</v>
      </c>
      <c r="T804">
        <v>0</v>
      </c>
      <c r="U804">
        <v>4462.05</v>
      </c>
      <c r="V804">
        <v>0</v>
      </c>
      <c r="W804" s="181">
        <f t="shared" si="204"/>
        <v>21631.13</v>
      </c>
      <c r="X804" s="181">
        <f t="shared" si="205"/>
        <v>36.051883333333336</v>
      </c>
      <c r="Y804" s="174">
        <v>106503.46</v>
      </c>
      <c r="Z804" s="181">
        <f t="shared" si="206"/>
        <v>177.50576666666669</v>
      </c>
      <c r="AA804" s="174">
        <v>3.5679592005743288E-4</v>
      </c>
      <c r="AB804" s="174">
        <v>16.120678145104399</v>
      </c>
      <c r="AC804" s="174">
        <v>42.250993535796859</v>
      </c>
      <c r="AD804" s="174">
        <v>4.9448158773433271</v>
      </c>
      <c r="AE804" s="174">
        <v>32.493573448224133</v>
      </c>
      <c r="AF804">
        <v>0</v>
      </c>
      <c r="AG804" s="106">
        <v>4.189582197611232</v>
      </c>
      <c r="AH804" s="106">
        <v>0</v>
      </c>
      <c r="AI804" s="106">
        <v>100</v>
      </c>
      <c r="AJ804">
        <v>83.78</v>
      </c>
      <c r="AK804">
        <v>36.049999999999997</v>
      </c>
      <c r="AL804">
        <v>57.68</v>
      </c>
      <c r="AM804">
        <v>177.51</v>
      </c>
      <c r="AN804" t="s">
        <v>1064</v>
      </c>
      <c r="AO804">
        <v>23.601600000000001</v>
      </c>
      <c r="AP804">
        <v>8.33</v>
      </c>
      <c r="AQ804">
        <v>12.806699999999999</v>
      </c>
      <c r="AR804" t="s">
        <v>1072</v>
      </c>
      <c r="AS804" t="s">
        <v>1074</v>
      </c>
      <c r="AT804" t="s">
        <v>1075</v>
      </c>
      <c r="AU804" t="s">
        <v>1077</v>
      </c>
      <c r="AV804" t="s">
        <v>1082</v>
      </c>
      <c r="AW804" t="s">
        <v>1084</v>
      </c>
      <c r="AX804" s="65">
        <f t="shared" si="219"/>
        <v>1391.07</v>
      </c>
      <c r="AY804" s="65">
        <v>2862.47</v>
      </c>
      <c r="AZ804" s="106">
        <v>847.06552441744918</v>
      </c>
      <c r="BA804" s="65">
        <f t="shared" si="207"/>
        <v>5100.6055244174495</v>
      </c>
      <c r="BB804" s="65">
        <f t="shared" si="208"/>
        <v>20784.064475582552</v>
      </c>
      <c r="BC804" s="65">
        <f t="shared" si="209"/>
        <v>0.38</v>
      </c>
      <c r="BD804" s="65">
        <f t="shared" si="210"/>
        <v>48874.1</v>
      </c>
      <c r="BE804" s="65">
        <f t="shared" si="211"/>
        <v>31744.309999999998</v>
      </c>
      <c r="BF804" s="65">
        <f t="shared" si="212"/>
        <v>101402.85447558256</v>
      </c>
      <c r="BG804" s="66">
        <f t="shared" si="213"/>
        <v>728.65793205963564</v>
      </c>
      <c r="BH804" s="66">
        <f t="shared" si="214"/>
        <v>35.834593923418197</v>
      </c>
      <c r="BI804" s="66">
        <f t="shared" si="215"/>
        <v>6.333333333333333E-4</v>
      </c>
      <c r="BJ804" s="66">
        <f t="shared" si="216"/>
        <v>84.265689655172409</v>
      </c>
      <c r="BK804" s="66">
        <f t="shared" si="217"/>
        <v>54.731568965517241</v>
      </c>
      <c r="BL804" s="66">
        <f t="shared" si="218"/>
        <v>174.83250771652166</v>
      </c>
      <c r="BM804" s="207">
        <f t="shared" si="220"/>
        <v>39873.18</v>
      </c>
    </row>
    <row r="805" spans="1:67" x14ac:dyDescent="0.35">
      <c r="A805" s="1">
        <v>1010</v>
      </c>
      <c r="B805">
        <v>99</v>
      </c>
      <c r="C805" t="s">
        <v>37</v>
      </c>
      <c r="D805" t="s">
        <v>2018</v>
      </c>
      <c r="E805" s="6" t="s">
        <v>1107</v>
      </c>
      <c r="F805" s="7" t="s">
        <v>1108</v>
      </c>
      <c r="G805" s="6">
        <v>-30.03</v>
      </c>
      <c r="H805" s="6">
        <v>-51.23</v>
      </c>
      <c r="I805" s="6">
        <v>47</v>
      </c>
      <c r="J805" s="8">
        <v>23954.0527728093</v>
      </c>
      <c r="K805" t="s">
        <v>1166</v>
      </c>
      <c r="L805" t="s">
        <v>1062</v>
      </c>
      <c r="M805">
        <v>600</v>
      </c>
      <c r="N805">
        <v>600</v>
      </c>
      <c r="O805">
        <v>1.96</v>
      </c>
      <c r="P805">
        <v>17915.02</v>
      </c>
      <c r="Q805">
        <v>44998.77</v>
      </c>
      <c r="R805">
        <v>5272.4</v>
      </c>
      <c r="S805">
        <v>34606.78</v>
      </c>
      <c r="T805">
        <v>0</v>
      </c>
      <c r="U805">
        <v>4462.05</v>
      </c>
      <c r="V805">
        <v>0</v>
      </c>
      <c r="W805" s="181">
        <f t="shared" si="204"/>
        <v>22377.07</v>
      </c>
      <c r="X805" s="181">
        <f t="shared" si="205"/>
        <v>37.295116666666665</v>
      </c>
      <c r="Y805" s="174">
        <v>107256.98</v>
      </c>
      <c r="Z805" s="181">
        <f t="shared" si="206"/>
        <v>178.76163333333332</v>
      </c>
      <c r="AA805" s="174">
        <v>1.8273868982699309E-3</v>
      </c>
      <c r="AB805" s="174">
        <v>16.702894301144781</v>
      </c>
      <c r="AC805" s="174">
        <v>41.95416466135817</v>
      </c>
      <c r="AD805" s="174">
        <v>4.9156707563461142</v>
      </c>
      <c r="AE805" s="174">
        <v>32.265294062913199</v>
      </c>
      <c r="AF805">
        <v>0</v>
      </c>
      <c r="AG805" s="106">
        <v>4.1601488313394626</v>
      </c>
      <c r="AH805" s="106">
        <v>0</v>
      </c>
      <c r="AI805" s="106">
        <v>100</v>
      </c>
      <c r="AJ805">
        <v>83.79</v>
      </c>
      <c r="AK805">
        <v>37.299999999999997</v>
      </c>
      <c r="AL805">
        <v>57.68</v>
      </c>
      <c r="AM805">
        <v>178.76</v>
      </c>
      <c r="AN805" t="s">
        <v>1065</v>
      </c>
      <c r="AO805">
        <v>23.601600000000001</v>
      </c>
      <c r="AP805">
        <v>8.33</v>
      </c>
      <c r="AQ805">
        <v>12.806699999999999</v>
      </c>
      <c r="AR805" t="s">
        <v>1072</v>
      </c>
      <c r="AS805" t="s">
        <v>1074</v>
      </c>
      <c r="AT805" t="s">
        <v>1075</v>
      </c>
      <c r="AU805" t="s">
        <v>1077</v>
      </c>
      <c r="AV805" t="s">
        <v>1082</v>
      </c>
      <c r="AW805" t="s">
        <v>1084</v>
      </c>
      <c r="AX805" s="65">
        <f t="shared" si="219"/>
        <v>1391.07</v>
      </c>
      <c r="AY805" s="65">
        <v>2862.47</v>
      </c>
      <c r="AZ805" s="106">
        <v>899.50925196204093</v>
      </c>
      <c r="BA805" s="65">
        <f t="shared" si="207"/>
        <v>5153.0492519620402</v>
      </c>
      <c r="BB805" s="65">
        <f t="shared" si="208"/>
        <v>21477.560748037959</v>
      </c>
      <c r="BC805" s="65">
        <f t="shared" si="209"/>
        <v>1.96</v>
      </c>
      <c r="BD805" s="65">
        <f t="shared" si="210"/>
        <v>48880.1</v>
      </c>
      <c r="BE805" s="65">
        <f t="shared" si="211"/>
        <v>31744.309999999998</v>
      </c>
      <c r="BF805" s="65">
        <f t="shared" si="212"/>
        <v>102103.93074803795</v>
      </c>
      <c r="BG805" s="66">
        <f t="shared" si="213"/>
        <v>736.14989313743433</v>
      </c>
      <c r="BH805" s="66">
        <f t="shared" si="214"/>
        <v>37.030277151789583</v>
      </c>
      <c r="BI805" s="66">
        <f t="shared" si="215"/>
        <v>3.2666666666666664E-3</v>
      </c>
      <c r="BJ805" s="66">
        <f t="shared" si="216"/>
        <v>84.276034482758618</v>
      </c>
      <c r="BK805" s="66">
        <f t="shared" si="217"/>
        <v>54.731568965517241</v>
      </c>
      <c r="BL805" s="66">
        <f t="shared" si="218"/>
        <v>176.04125991041025</v>
      </c>
      <c r="BM805" s="207">
        <f t="shared" si="220"/>
        <v>39879.18</v>
      </c>
    </row>
    <row r="806" spans="1:67" x14ac:dyDescent="0.35">
      <c r="A806" s="1">
        <v>1011</v>
      </c>
      <c r="B806">
        <v>99</v>
      </c>
      <c r="C806" t="s">
        <v>37</v>
      </c>
      <c r="D806" t="s">
        <v>2019</v>
      </c>
      <c r="E806" s="6" t="s">
        <v>1109</v>
      </c>
      <c r="F806" s="7" t="s">
        <v>1110</v>
      </c>
      <c r="G806" s="6">
        <v>-15.37</v>
      </c>
      <c r="H806" s="6">
        <v>-48.78</v>
      </c>
      <c r="I806" s="6">
        <v>770</v>
      </c>
      <c r="J806" s="8">
        <v>31081.371963744201</v>
      </c>
      <c r="K806" t="s">
        <v>1166</v>
      </c>
      <c r="L806" t="s">
        <v>1062</v>
      </c>
      <c r="M806">
        <v>600</v>
      </c>
      <c r="N806">
        <v>600</v>
      </c>
      <c r="O806">
        <v>0</v>
      </c>
      <c r="P806">
        <v>21302.29</v>
      </c>
      <c r="Q806">
        <v>44998.77</v>
      </c>
      <c r="R806">
        <v>5266.4</v>
      </c>
      <c r="S806">
        <v>34606.78</v>
      </c>
      <c r="T806">
        <v>0</v>
      </c>
      <c r="U806">
        <v>4462.05</v>
      </c>
      <c r="V806">
        <v>0</v>
      </c>
      <c r="W806" s="181">
        <f t="shared" si="204"/>
        <v>25764.34</v>
      </c>
      <c r="X806" s="181">
        <f t="shared" si="205"/>
        <v>42.940566666666669</v>
      </c>
      <c r="Y806" s="174">
        <v>110636.29</v>
      </c>
      <c r="Z806" s="181">
        <f t="shared" si="206"/>
        <v>184.39381666666665</v>
      </c>
      <c r="AA806" s="174">
        <v>0</v>
      </c>
      <c r="AB806" s="174">
        <v>19.2543423139008</v>
      </c>
      <c r="AC806" s="174">
        <v>40.672703323656279</v>
      </c>
      <c r="AD806" s="174">
        <v>4.7601017713084923</v>
      </c>
      <c r="AE806" s="174">
        <v>31.279772667720511</v>
      </c>
      <c r="AF806">
        <v>0</v>
      </c>
      <c r="AG806" s="106">
        <v>4.0330799234139194</v>
      </c>
      <c r="AH806" s="106">
        <v>0</v>
      </c>
      <c r="AI806" s="106">
        <v>100</v>
      </c>
      <c r="AJ806">
        <v>83.78</v>
      </c>
      <c r="AK806">
        <v>42.94</v>
      </c>
      <c r="AL806">
        <v>57.68</v>
      </c>
      <c r="AM806">
        <v>184.39</v>
      </c>
      <c r="AN806" t="s">
        <v>1066</v>
      </c>
      <c r="AO806">
        <v>23.601600000000001</v>
      </c>
      <c r="AP806">
        <v>8.33</v>
      </c>
      <c r="AQ806">
        <v>12.806699999999999</v>
      </c>
      <c r="AR806" t="s">
        <v>1072</v>
      </c>
      <c r="AS806" t="s">
        <v>1074</v>
      </c>
      <c r="AT806" t="s">
        <v>1075</v>
      </c>
      <c r="AU806" t="s">
        <v>1077</v>
      </c>
      <c r="AV806" t="s">
        <v>1082</v>
      </c>
      <c r="AW806" t="s">
        <v>1084</v>
      </c>
      <c r="AX806" s="65">
        <f t="shared" si="219"/>
        <v>1391.07</v>
      </c>
      <c r="AY806" s="65">
        <v>2862.47</v>
      </c>
      <c r="AZ806" s="106">
        <v>1080.3306284965074</v>
      </c>
      <c r="BA806" s="65">
        <f t="shared" si="207"/>
        <v>5333.8706284965065</v>
      </c>
      <c r="BB806" s="65">
        <f t="shared" si="208"/>
        <v>24684.009371503493</v>
      </c>
      <c r="BC806" s="65">
        <f t="shared" si="209"/>
        <v>0</v>
      </c>
      <c r="BD806" s="65">
        <f t="shared" si="210"/>
        <v>48874.1</v>
      </c>
      <c r="BE806" s="65">
        <f t="shared" si="211"/>
        <v>31744.309999999998</v>
      </c>
      <c r="BF806" s="65">
        <f t="shared" si="212"/>
        <v>105302.41937150349</v>
      </c>
      <c r="BG806" s="66">
        <f t="shared" si="213"/>
        <v>761.98151835664373</v>
      </c>
      <c r="BH806" s="66">
        <f t="shared" si="214"/>
        <v>42.558636847419812</v>
      </c>
      <c r="BI806" s="66">
        <f t="shared" si="215"/>
        <v>0</v>
      </c>
      <c r="BJ806" s="66">
        <f t="shared" si="216"/>
        <v>84.265689655172409</v>
      </c>
      <c r="BK806" s="66">
        <f t="shared" si="217"/>
        <v>54.731568965517241</v>
      </c>
      <c r="BL806" s="66">
        <f t="shared" si="218"/>
        <v>181.55589546810947</v>
      </c>
      <c r="BM806" s="207">
        <f t="shared" si="220"/>
        <v>39873.18</v>
      </c>
    </row>
    <row r="807" spans="1:67" x14ac:dyDescent="0.35">
      <c r="A807" s="1">
        <v>1012</v>
      </c>
      <c r="B807">
        <v>99</v>
      </c>
      <c r="C807" t="s">
        <v>37</v>
      </c>
      <c r="D807" t="s">
        <v>2020</v>
      </c>
      <c r="E807" s="6" t="s">
        <v>1111</v>
      </c>
      <c r="F807" s="7" t="s">
        <v>1112</v>
      </c>
      <c r="G807" s="6">
        <v>-22.86</v>
      </c>
      <c r="H807" s="6">
        <v>-43.41</v>
      </c>
      <c r="I807" s="6">
        <v>45</v>
      </c>
      <c r="J807" s="8">
        <v>45016.2336447989</v>
      </c>
      <c r="K807" t="s">
        <v>1166</v>
      </c>
      <c r="L807" t="s">
        <v>1062</v>
      </c>
      <c r="M807">
        <v>600</v>
      </c>
      <c r="N807">
        <v>600</v>
      </c>
      <c r="O807">
        <v>0</v>
      </c>
      <c r="P807">
        <v>20911.29</v>
      </c>
      <c r="Q807">
        <v>44998.77</v>
      </c>
      <c r="R807">
        <v>5262.4</v>
      </c>
      <c r="S807">
        <v>34606.78</v>
      </c>
      <c r="T807">
        <v>0</v>
      </c>
      <c r="U807">
        <v>4462.05</v>
      </c>
      <c r="V807">
        <v>0</v>
      </c>
      <c r="W807" s="181">
        <f t="shared" si="204"/>
        <v>25373.34</v>
      </c>
      <c r="X807" s="181">
        <f t="shared" si="205"/>
        <v>42.288899999999998</v>
      </c>
      <c r="Y807" s="174">
        <v>110241.29</v>
      </c>
      <c r="Z807" s="181">
        <f t="shared" si="206"/>
        <v>183.73548333333332</v>
      </c>
      <c r="AA807" s="174">
        <v>0</v>
      </c>
      <c r="AB807" s="174">
        <v>18.968655029345179</v>
      </c>
      <c r="AC807" s="174">
        <v>40.818435633327582</v>
      </c>
      <c r="AD807" s="174">
        <v>4.7735290470566882</v>
      </c>
      <c r="AE807" s="174">
        <v>31.391849641817512</v>
      </c>
      <c r="AF807">
        <v>0</v>
      </c>
      <c r="AG807" s="106">
        <v>4.0475306484530442</v>
      </c>
      <c r="AH807" s="106">
        <v>0</v>
      </c>
      <c r="AI807" s="106">
        <v>100</v>
      </c>
      <c r="AJ807">
        <v>83.77</v>
      </c>
      <c r="AK807">
        <v>42.29</v>
      </c>
      <c r="AL807">
        <v>57.68</v>
      </c>
      <c r="AM807">
        <v>183.74</v>
      </c>
      <c r="AN807" t="s">
        <v>1067</v>
      </c>
      <c r="AO807">
        <v>23.601600000000001</v>
      </c>
      <c r="AP807">
        <v>8.33</v>
      </c>
      <c r="AQ807">
        <v>12.806699999999999</v>
      </c>
      <c r="AR807" t="s">
        <v>1072</v>
      </c>
      <c r="AS807" t="s">
        <v>1074</v>
      </c>
      <c r="AT807" t="s">
        <v>1075</v>
      </c>
      <c r="AU807" t="s">
        <v>1077</v>
      </c>
      <c r="AV807" t="s">
        <v>1082</v>
      </c>
      <c r="AW807" t="s">
        <v>1084</v>
      </c>
      <c r="AX807" s="65">
        <f t="shared" si="219"/>
        <v>1391.07</v>
      </c>
      <c r="AY807" s="65">
        <v>2862.47</v>
      </c>
      <c r="AZ807" s="106">
        <v>1066.0063385569908</v>
      </c>
      <c r="BA807" s="65">
        <f t="shared" si="207"/>
        <v>5319.546338556991</v>
      </c>
      <c r="BB807" s="65">
        <f t="shared" si="208"/>
        <v>24307.333661443008</v>
      </c>
      <c r="BC807" s="65">
        <f t="shared" si="209"/>
        <v>0</v>
      </c>
      <c r="BD807" s="65">
        <f t="shared" si="210"/>
        <v>48870.1</v>
      </c>
      <c r="BE807" s="65">
        <f t="shared" si="211"/>
        <v>31744.309999999998</v>
      </c>
      <c r="BF807" s="65">
        <f t="shared" si="212"/>
        <v>104921.743661443</v>
      </c>
      <c r="BG807" s="66">
        <f t="shared" si="213"/>
        <v>759.93519122242731</v>
      </c>
      <c r="BH807" s="66">
        <f t="shared" si="214"/>
        <v>41.909195968005186</v>
      </c>
      <c r="BI807" s="66">
        <f t="shared" si="215"/>
        <v>0</v>
      </c>
      <c r="BJ807" s="66">
        <f t="shared" si="216"/>
        <v>84.258793103448269</v>
      </c>
      <c r="BK807" s="66">
        <f t="shared" si="217"/>
        <v>54.731568965517241</v>
      </c>
      <c r="BL807" s="66">
        <f t="shared" si="218"/>
        <v>180.89955803697069</v>
      </c>
      <c r="BM807" s="207">
        <f t="shared" si="220"/>
        <v>39869.18</v>
      </c>
    </row>
    <row r="808" spans="1:67" x14ac:dyDescent="0.35">
      <c r="A808" s="1">
        <v>1013</v>
      </c>
      <c r="B808">
        <v>99</v>
      </c>
      <c r="C808" t="s">
        <v>37</v>
      </c>
      <c r="D808" t="s">
        <v>2021</v>
      </c>
      <c r="E808" s="6" t="s">
        <v>1113</v>
      </c>
      <c r="F808" s="7" t="s">
        <v>1114</v>
      </c>
      <c r="G808" s="6">
        <v>-20.32</v>
      </c>
      <c r="H808" s="6">
        <v>-40.340000000000003</v>
      </c>
      <c r="I808" s="6">
        <v>9</v>
      </c>
      <c r="J808" s="8">
        <v>54061.366139626101</v>
      </c>
      <c r="K808" t="s">
        <v>1166</v>
      </c>
      <c r="L808" t="s">
        <v>1062</v>
      </c>
      <c r="M808">
        <v>600</v>
      </c>
      <c r="N808">
        <v>600</v>
      </c>
      <c r="O808">
        <v>0</v>
      </c>
      <c r="P808">
        <v>21713</v>
      </c>
      <c r="Q808">
        <v>44998.77</v>
      </c>
      <c r="R808">
        <v>5264.2</v>
      </c>
      <c r="S808">
        <v>34606.78</v>
      </c>
      <c r="T808">
        <v>0</v>
      </c>
      <c r="U808">
        <v>4462.05</v>
      </c>
      <c r="V808">
        <v>0</v>
      </c>
      <c r="W808" s="181">
        <f t="shared" si="204"/>
        <v>26175.05</v>
      </c>
      <c r="X808" s="181">
        <f t="shared" si="205"/>
        <v>43.625083333333329</v>
      </c>
      <c r="Y808" s="174">
        <v>111044.8</v>
      </c>
      <c r="Z808" s="181">
        <f t="shared" si="206"/>
        <v>185.07466666666667</v>
      </c>
      <c r="AA808" s="174">
        <v>0</v>
      </c>
      <c r="AB808" s="174">
        <v>19.55336945088829</v>
      </c>
      <c r="AC808" s="174">
        <v>40.523077172456517</v>
      </c>
      <c r="AD808" s="174">
        <v>4.7406091955679148</v>
      </c>
      <c r="AE808" s="174">
        <v>31.16470109361267</v>
      </c>
      <c r="AF808">
        <v>0</v>
      </c>
      <c r="AG808" s="106">
        <v>4.0182430874746053</v>
      </c>
      <c r="AH808" s="106">
        <v>0</v>
      </c>
      <c r="AI808" s="106">
        <v>100</v>
      </c>
      <c r="AJ808">
        <v>83.77</v>
      </c>
      <c r="AK808">
        <v>43.63</v>
      </c>
      <c r="AL808">
        <v>57.68</v>
      </c>
      <c r="AM808">
        <v>185.07</v>
      </c>
      <c r="AN808" t="s">
        <v>1068</v>
      </c>
      <c r="AO808">
        <v>23.601600000000001</v>
      </c>
      <c r="AP808">
        <v>8.33</v>
      </c>
      <c r="AQ808">
        <v>12.806699999999999</v>
      </c>
      <c r="AR808" t="s">
        <v>1072</v>
      </c>
      <c r="AS808" t="s">
        <v>1074</v>
      </c>
      <c r="AT808" t="s">
        <v>1075</v>
      </c>
      <c r="AU808" t="s">
        <v>1077</v>
      </c>
      <c r="AV808" t="s">
        <v>1082</v>
      </c>
      <c r="AW808" t="s">
        <v>1084</v>
      </c>
      <c r="AX808" s="65">
        <f t="shared" si="219"/>
        <v>1391.07</v>
      </c>
      <c r="AY808" s="65">
        <v>2862.47</v>
      </c>
      <c r="AZ808" s="106">
        <v>1122.7362040652408</v>
      </c>
      <c r="BA808" s="65">
        <f t="shared" si="207"/>
        <v>5376.2762040652406</v>
      </c>
      <c r="BB808" s="65">
        <f t="shared" si="208"/>
        <v>25052.313795934759</v>
      </c>
      <c r="BC808" s="65">
        <f t="shared" si="209"/>
        <v>0</v>
      </c>
      <c r="BD808" s="65">
        <f t="shared" si="210"/>
        <v>48871.899999999994</v>
      </c>
      <c r="BE808" s="65">
        <f t="shared" si="211"/>
        <v>31744.309999999998</v>
      </c>
      <c r="BF808" s="65">
        <f t="shared" si="212"/>
        <v>105668.52379593476</v>
      </c>
      <c r="BG808" s="66">
        <f t="shared" si="213"/>
        <v>768.03945772360578</v>
      </c>
      <c r="BH808" s="66">
        <f t="shared" si="214"/>
        <v>43.193644475749586</v>
      </c>
      <c r="BI808" s="66">
        <f t="shared" si="215"/>
        <v>0</v>
      </c>
      <c r="BJ808" s="66">
        <f t="shared" si="216"/>
        <v>84.261896551724135</v>
      </c>
      <c r="BK808" s="66">
        <f t="shared" si="217"/>
        <v>54.731568965517241</v>
      </c>
      <c r="BL808" s="66">
        <f t="shared" si="218"/>
        <v>182.18710999299097</v>
      </c>
      <c r="BM808" s="207">
        <f t="shared" si="220"/>
        <v>39870.979999999996</v>
      </c>
    </row>
    <row r="809" spans="1:67" x14ac:dyDescent="0.35">
      <c r="A809" s="1">
        <v>1014</v>
      </c>
      <c r="B809">
        <v>99</v>
      </c>
      <c r="C809" t="s">
        <v>37</v>
      </c>
      <c r="D809" t="s">
        <v>2022</v>
      </c>
      <c r="E809" s="6" t="s">
        <v>1115</v>
      </c>
      <c r="F809" s="7" t="s">
        <v>1116</v>
      </c>
      <c r="G809" s="6">
        <v>-8.0500000000000007</v>
      </c>
      <c r="H809" s="6">
        <v>-34.880000000000003</v>
      </c>
      <c r="I809" s="6">
        <v>10</v>
      </c>
      <c r="J809" s="8">
        <v>63550.072249703</v>
      </c>
      <c r="K809" t="s">
        <v>1166</v>
      </c>
      <c r="L809" t="s">
        <v>1062</v>
      </c>
      <c r="M809">
        <v>600</v>
      </c>
      <c r="N809">
        <v>600</v>
      </c>
      <c r="O809">
        <v>0</v>
      </c>
      <c r="P809">
        <v>22889.91</v>
      </c>
      <c r="Q809">
        <v>44998.77</v>
      </c>
      <c r="R809">
        <v>5250.2</v>
      </c>
      <c r="S809">
        <v>34606.78</v>
      </c>
      <c r="T809">
        <v>0</v>
      </c>
      <c r="U809">
        <v>4462.05</v>
      </c>
      <c r="V809">
        <v>0</v>
      </c>
      <c r="W809" s="181">
        <f t="shared" si="204"/>
        <v>27351.96</v>
      </c>
      <c r="X809" s="181">
        <f t="shared" si="205"/>
        <v>45.586599999999997</v>
      </c>
      <c r="Y809" s="174">
        <v>112207.7</v>
      </c>
      <c r="Z809" s="181">
        <f t="shared" si="206"/>
        <v>187.01283333333333</v>
      </c>
      <c r="AA809" s="174">
        <v>0</v>
      </c>
      <c r="AB809" s="174">
        <v>20.39958933299587</v>
      </c>
      <c r="AC809" s="174">
        <v>40.103103441207693</v>
      </c>
      <c r="AD809" s="174">
        <v>4.6790015301980166</v>
      </c>
      <c r="AE809" s="174">
        <v>30.841715853724828</v>
      </c>
      <c r="AF809">
        <v>0</v>
      </c>
      <c r="AG809" s="106">
        <v>3.9765987539179579</v>
      </c>
      <c r="AH809" s="106">
        <v>0</v>
      </c>
      <c r="AI809" s="106">
        <v>100</v>
      </c>
      <c r="AJ809">
        <v>83.75</v>
      </c>
      <c r="AK809">
        <v>45.59</v>
      </c>
      <c r="AL809">
        <v>57.68</v>
      </c>
      <c r="AM809">
        <v>187.01</v>
      </c>
      <c r="AN809" t="s">
        <v>1069</v>
      </c>
      <c r="AO809">
        <v>23.601600000000001</v>
      </c>
      <c r="AP809">
        <v>8.33</v>
      </c>
      <c r="AQ809">
        <v>12.806699999999999</v>
      </c>
      <c r="AR809" t="s">
        <v>1072</v>
      </c>
      <c r="AS809" t="s">
        <v>1074</v>
      </c>
      <c r="AT809" t="s">
        <v>1075</v>
      </c>
      <c r="AU809" t="s">
        <v>1077</v>
      </c>
      <c r="AV809" t="s">
        <v>1082</v>
      </c>
      <c r="AW809" t="s">
        <v>1084</v>
      </c>
      <c r="AX809" s="65">
        <f t="shared" si="219"/>
        <v>1391.07</v>
      </c>
      <c r="AY809" s="65">
        <v>2862.47</v>
      </c>
      <c r="AZ809" s="106">
        <v>1236.2797552149295</v>
      </c>
      <c r="BA809" s="65">
        <f t="shared" si="207"/>
        <v>5489.8197552149286</v>
      </c>
      <c r="BB809" s="65">
        <f t="shared" si="208"/>
        <v>26115.680244785071</v>
      </c>
      <c r="BC809" s="65">
        <f t="shared" si="209"/>
        <v>0</v>
      </c>
      <c r="BD809" s="65">
        <f t="shared" si="210"/>
        <v>48857.899999999994</v>
      </c>
      <c r="BE809" s="65">
        <f t="shared" si="211"/>
        <v>31744.309999999998</v>
      </c>
      <c r="BF809" s="65">
        <f t="shared" si="212"/>
        <v>106717.88024478508</v>
      </c>
      <c r="BG809" s="66">
        <f t="shared" si="213"/>
        <v>784.25996503070405</v>
      </c>
      <c r="BH809" s="66">
        <f t="shared" si="214"/>
        <v>45.027034904801845</v>
      </c>
      <c r="BI809" s="66">
        <f t="shared" si="215"/>
        <v>0</v>
      </c>
      <c r="BJ809" s="66">
        <f t="shared" si="216"/>
        <v>84.237758620689647</v>
      </c>
      <c r="BK809" s="66">
        <f t="shared" si="217"/>
        <v>54.731568965517241</v>
      </c>
      <c r="BL809" s="66">
        <f t="shared" si="218"/>
        <v>183.99634524962943</v>
      </c>
      <c r="BM809" s="207">
        <f t="shared" si="220"/>
        <v>39856.979999999996</v>
      </c>
    </row>
    <row r="810" spans="1:67" x14ac:dyDescent="0.35">
      <c r="A810" s="1">
        <v>1015</v>
      </c>
      <c r="B810">
        <v>99</v>
      </c>
      <c r="C810" t="s">
        <v>37</v>
      </c>
      <c r="D810" t="s">
        <v>2023</v>
      </c>
      <c r="E810" s="6" t="s">
        <v>1117</v>
      </c>
      <c r="F810" s="7" t="s">
        <v>1118</v>
      </c>
      <c r="G810" s="6">
        <v>-3.8</v>
      </c>
      <c r="H810" s="6">
        <v>-38.53</v>
      </c>
      <c r="I810" s="6">
        <v>41</v>
      </c>
      <c r="J810" s="8">
        <v>71394.000753582499</v>
      </c>
      <c r="K810" t="s">
        <v>1166</v>
      </c>
      <c r="L810" t="s">
        <v>1062</v>
      </c>
      <c r="M810">
        <v>600</v>
      </c>
      <c r="N810">
        <v>600</v>
      </c>
      <c r="O810">
        <v>0</v>
      </c>
      <c r="P810">
        <v>23016.06</v>
      </c>
      <c r="Q810">
        <v>44998.77</v>
      </c>
      <c r="R810">
        <v>5255.2</v>
      </c>
      <c r="S810">
        <v>34606.78</v>
      </c>
      <c r="T810">
        <v>0</v>
      </c>
      <c r="U810">
        <v>4462.05</v>
      </c>
      <c r="V810">
        <v>0</v>
      </c>
      <c r="W810" s="181">
        <f t="shared" si="204"/>
        <v>27478.11</v>
      </c>
      <c r="X810" s="181">
        <f t="shared" si="205"/>
        <v>45.796849999999999</v>
      </c>
      <c r="Y810" s="174">
        <v>112338.86</v>
      </c>
      <c r="Z810" s="181">
        <f t="shared" si="206"/>
        <v>187.23143333333334</v>
      </c>
      <c r="AA810" s="174">
        <v>0</v>
      </c>
      <c r="AB810" s="174">
        <v>20.488066195437629</v>
      </c>
      <c r="AC810" s="174">
        <v>40.056281504013839</v>
      </c>
      <c r="AD810" s="174">
        <v>4.6779894330421374</v>
      </c>
      <c r="AE810" s="174">
        <v>30.805706947711592</v>
      </c>
      <c r="AF810">
        <v>0</v>
      </c>
      <c r="AG810" s="106">
        <v>3.9719559197948069</v>
      </c>
      <c r="AH810" s="106">
        <v>0</v>
      </c>
      <c r="AI810" s="106">
        <v>100</v>
      </c>
      <c r="AJ810">
        <v>83.76</v>
      </c>
      <c r="AK810">
        <v>45.8</v>
      </c>
      <c r="AL810">
        <v>57.68</v>
      </c>
      <c r="AM810">
        <v>187.23</v>
      </c>
      <c r="AN810" t="s">
        <v>1070</v>
      </c>
      <c r="AO810">
        <v>23.601600000000001</v>
      </c>
      <c r="AP810">
        <v>8.33</v>
      </c>
      <c r="AQ810">
        <v>12.806699999999999</v>
      </c>
      <c r="AR810" t="s">
        <v>1072</v>
      </c>
      <c r="AS810" t="s">
        <v>1074</v>
      </c>
      <c r="AT810" t="s">
        <v>1075</v>
      </c>
      <c r="AU810" t="s">
        <v>1077</v>
      </c>
      <c r="AV810" t="s">
        <v>1082</v>
      </c>
      <c r="AW810" t="s">
        <v>1084</v>
      </c>
      <c r="AX810" s="65">
        <f t="shared" si="219"/>
        <v>1391.07</v>
      </c>
      <c r="AY810" s="65">
        <v>2862.47</v>
      </c>
      <c r="AZ810" s="106">
        <v>1214.0429023019215</v>
      </c>
      <c r="BA810" s="65">
        <f t="shared" si="207"/>
        <v>5467.5829023019214</v>
      </c>
      <c r="BB810" s="65">
        <f t="shared" si="208"/>
        <v>26264.06709769808</v>
      </c>
      <c r="BC810" s="65">
        <f t="shared" si="209"/>
        <v>0</v>
      </c>
      <c r="BD810" s="65">
        <f t="shared" si="210"/>
        <v>48862.899999999994</v>
      </c>
      <c r="BE810" s="65">
        <f t="shared" si="211"/>
        <v>31744.309999999998</v>
      </c>
      <c r="BF810" s="65">
        <f t="shared" si="212"/>
        <v>106871.27709769808</v>
      </c>
      <c r="BG810" s="66">
        <f t="shared" si="213"/>
        <v>781.08327175741738</v>
      </c>
      <c r="BH810" s="66">
        <f t="shared" si="214"/>
        <v>45.282874306376002</v>
      </c>
      <c r="BI810" s="66">
        <f t="shared" si="215"/>
        <v>0</v>
      </c>
      <c r="BJ810" s="66">
        <f t="shared" si="216"/>
        <v>84.246379310344821</v>
      </c>
      <c r="BK810" s="66">
        <f t="shared" si="217"/>
        <v>54.731568965517241</v>
      </c>
      <c r="BL810" s="66">
        <f t="shared" si="218"/>
        <v>184.26082258223806</v>
      </c>
      <c r="BM810" s="207">
        <f t="shared" si="220"/>
        <v>39861.979999999996</v>
      </c>
    </row>
    <row r="811" spans="1:67" x14ac:dyDescent="0.35">
      <c r="A811" s="1">
        <v>8</v>
      </c>
      <c r="B811">
        <v>100</v>
      </c>
      <c r="C811" t="s">
        <v>37</v>
      </c>
      <c r="D811" t="s">
        <v>2024</v>
      </c>
      <c r="E811" s="6" t="s">
        <v>1104</v>
      </c>
      <c r="F811" s="7" t="s">
        <v>1105</v>
      </c>
      <c r="G811" s="6">
        <v>-22.74</v>
      </c>
      <c r="H811" s="6">
        <v>-45.59</v>
      </c>
      <c r="I811" s="6">
        <v>1642</v>
      </c>
      <c r="J811" s="8">
        <v>3495.45982983364</v>
      </c>
      <c r="K811" t="s">
        <v>1166</v>
      </c>
      <c r="L811" t="s">
        <v>1062</v>
      </c>
      <c r="M811">
        <v>600</v>
      </c>
      <c r="N811">
        <v>600</v>
      </c>
      <c r="O811">
        <v>70.5</v>
      </c>
      <c r="P811">
        <v>12329.86</v>
      </c>
      <c r="Q811">
        <v>44998.77</v>
      </c>
      <c r="R811">
        <v>5265.2</v>
      </c>
      <c r="S811">
        <v>34606.78</v>
      </c>
      <c r="T811">
        <v>0</v>
      </c>
      <c r="U811">
        <v>4744.55</v>
      </c>
      <c r="V811">
        <v>0</v>
      </c>
      <c r="W811" s="181">
        <f t="shared" si="204"/>
        <v>17074.41</v>
      </c>
      <c r="X811" s="181">
        <f t="shared" si="205"/>
        <v>28.457349999999998</v>
      </c>
      <c r="Y811" s="174">
        <v>102015.66</v>
      </c>
      <c r="Z811" s="181">
        <f t="shared" si="206"/>
        <v>170.02610000000001</v>
      </c>
      <c r="AA811" s="174">
        <v>6.9107037096069371E-2</v>
      </c>
      <c r="AB811" s="174">
        <v>12.086242445522579</v>
      </c>
      <c r="AC811" s="174">
        <v>44.109669044928978</v>
      </c>
      <c r="AD811" s="174">
        <v>5.1611683931663039</v>
      </c>
      <c r="AE811" s="174">
        <v>33.923007506886691</v>
      </c>
      <c r="AF811">
        <v>0</v>
      </c>
      <c r="AG811" s="106">
        <v>4.6508055723993742</v>
      </c>
      <c r="AH811" s="106">
        <v>0</v>
      </c>
      <c r="AI811" s="106">
        <v>100</v>
      </c>
      <c r="AJ811">
        <v>83.77</v>
      </c>
      <c r="AK811">
        <v>28.57</v>
      </c>
      <c r="AL811">
        <v>57.68</v>
      </c>
      <c r="AM811">
        <v>170.03</v>
      </c>
      <c r="AN811" t="s">
        <v>1063</v>
      </c>
      <c r="AO811">
        <v>23.601600000000001</v>
      </c>
      <c r="AP811">
        <v>8.33</v>
      </c>
      <c r="AQ811">
        <v>12.806699999999999</v>
      </c>
      <c r="AR811" t="s">
        <v>1072</v>
      </c>
      <c r="AS811" t="s">
        <v>1074</v>
      </c>
      <c r="AT811" t="s">
        <v>1075</v>
      </c>
      <c r="AU811" t="s">
        <v>1077</v>
      </c>
      <c r="AV811" t="s">
        <v>1080</v>
      </c>
      <c r="AW811" t="s">
        <v>1083</v>
      </c>
      <c r="AX811" s="65">
        <f t="shared" si="219"/>
        <v>1391.07</v>
      </c>
      <c r="AY811" s="65">
        <v>2862.47</v>
      </c>
      <c r="AZ811" s="106">
        <v>715.93729580913805</v>
      </c>
      <c r="BA811" s="65">
        <f t="shared" si="207"/>
        <v>4969.477295809138</v>
      </c>
      <c r="BB811" s="65">
        <f t="shared" si="208"/>
        <v>16358.472704190863</v>
      </c>
      <c r="BC811" s="45">
        <f t="shared" si="209"/>
        <v>70.5</v>
      </c>
      <c r="BD811" s="45">
        <f t="shared" si="210"/>
        <v>48872.899999999994</v>
      </c>
      <c r="BE811" s="45">
        <f t="shared" si="211"/>
        <v>31744.309999999998</v>
      </c>
      <c r="BF811" s="45">
        <f t="shared" si="212"/>
        <v>97046.182704190869</v>
      </c>
      <c r="BG811" s="118">
        <f t="shared" si="213"/>
        <v>709.92532797273395</v>
      </c>
      <c r="BH811" s="118">
        <f t="shared" si="214"/>
        <v>28.204263283087695</v>
      </c>
      <c r="BI811" s="118">
        <f t="shared" si="215"/>
        <v>0.11749999999999999</v>
      </c>
      <c r="BJ811" s="118">
        <f t="shared" si="216"/>
        <v>84.263620689655156</v>
      </c>
      <c r="BK811" s="118">
        <f t="shared" si="217"/>
        <v>54.731568965517241</v>
      </c>
      <c r="BL811" s="118">
        <f t="shared" si="218"/>
        <v>167.32100466239805</v>
      </c>
      <c r="BM811" s="207">
        <f t="shared" si="220"/>
        <v>39871.979999999996</v>
      </c>
    </row>
    <row r="812" spans="1:67" x14ac:dyDescent="0.35">
      <c r="A812" s="1">
        <v>9</v>
      </c>
      <c r="B812">
        <v>100</v>
      </c>
      <c r="C812" t="s">
        <v>37</v>
      </c>
      <c r="D812" t="s">
        <v>2025</v>
      </c>
      <c r="E812" s="6" t="s">
        <v>1104</v>
      </c>
      <c r="F812" s="7" t="s">
        <v>1106</v>
      </c>
      <c r="G812" s="6">
        <v>-23.85</v>
      </c>
      <c r="H812" s="6">
        <v>-46.64</v>
      </c>
      <c r="I812" s="6">
        <v>792</v>
      </c>
      <c r="J812" s="8">
        <v>14172.2970393051</v>
      </c>
      <c r="K812" t="s">
        <v>1166</v>
      </c>
      <c r="L812" t="s">
        <v>1062</v>
      </c>
      <c r="M812">
        <v>600</v>
      </c>
      <c r="N812">
        <v>600</v>
      </c>
      <c r="O812">
        <v>7.31</v>
      </c>
      <c r="P812">
        <v>16012.69</v>
      </c>
      <c r="Q812">
        <v>44998.77</v>
      </c>
      <c r="R812">
        <v>5266.4</v>
      </c>
      <c r="S812">
        <v>34606.78</v>
      </c>
      <c r="T812">
        <v>0</v>
      </c>
      <c r="U812">
        <v>4744.55</v>
      </c>
      <c r="V812">
        <v>0</v>
      </c>
      <c r="W812" s="181">
        <f t="shared" si="204"/>
        <v>20757.240000000002</v>
      </c>
      <c r="X812" s="181">
        <f t="shared" si="205"/>
        <v>34.595400000000005</v>
      </c>
      <c r="Y812" s="174">
        <v>105636.5</v>
      </c>
      <c r="Z812" s="181">
        <f t="shared" si="206"/>
        <v>176.06083333333333</v>
      </c>
      <c r="AA812" s="174">
        <v>6.9199566437736946E-3</v>
      </c>
      <c r="AB812" s="174">
        <v>15.158292824923199</v>
      </c>
      <c r="AC812" s="174">
        <v>42.59774793750266</v>
      </c>
      <c r="AD812" s="174">
        <v>4.9853980395033908</v>
      </c>
      <c r="AE812" s="174">
        <v>32.760248588319378</v>
      </c>
      <c r="AF812">
        <v>0</v>
      </c>
      <c r="AG812" s="106">
        <v>4.4913926531075914</v>
      </c>
      <c r="AH812" s="106">
        <v>0</v>
      </c>
      <c r="AI812" s="106">
        <v>100</v>
      </c>
      <c r="AJ812">
        <v>83.78</v>
      </c>
      <c r="AK812">
        <v>34.61</v>
      </c>
      <c r="AL812">
        <v>57.68</v>
      </c>
      <c r="AM812">
        <v>176.06</v>
      </c>
      <c r="AN812" t="s">
        <v>1064</v>
      </c>
      <c r="AO812">
        <v>23.601600000000001</v>
      </c>
      <c r="AP812">
        <v>8.33</v>
      </c>
      <c r="AQ812">
        <v>12.806699999999999</v>
      </c>
      <c r="AR812" t="s">
        <v>1072</v>
      </c>
      <c r="AS812" t="s">
        <v>1074</v>
      </c>
      <c r="AT812" t="s">
        <v>1075</v>
      </c>
      <c r="AU812" t="s">
        <v>1077</v>
      </c>
      <c r="AV812" t="s">
        <v>1080</v>
      </c>
      <c r="AW812" t="s">
        <v>1083</v>
      </c>
      <c r="AX812" s="65">
        <f t="shared" si="219"/>
        <v>1391.07</v>
      </c>
      <c r="AY812" s="65">
        <v>2862.47</v>
      </c>
      <c r="AZ812" s="106">
        <v>859.30343924107694</v>
      </c>
      <c r="BA812" s="65">
        <f t="shared" si="207"/>
        <v>5112.8434392410763</v>
      </c>
      <c r="BB812" s="65">
        <f t="shared" si="208"/>
        <v>19897.936560758924</v>
      </c>
      <c r="BC812" s="45">
        <f t="shared" si="209"/>
        <v>7.31</v>
      </c>
      <c r="BD812" s="45">
        <f t="shared" si="210"/>
        <v>48874.1</v>
      </c>
      <c r="BE812" s="45">
        <f t="shared" si="211"/>
        <v>31744.309999999998</v>
      </c>
      <c r="BF812" s="45">
        <f t="shared" si="212"/>
        <v>100523.65656075893</v>
      </c>
      <c r="BG812" s="118">
        <f t="shared" si="213"/>
        <v>730.40620560586808</v>
      </c>
      <c r="BH812" s="118">
        <f t="shared" si="214"/>
        <v>34.306787173722284</v>
      </c>
      <c r="BI812" s="118">
        <f t="shared" si="215"/>
        <v>1.2183333333333332E-2</v>
      </c>
      <c r="BJ812" s="118">
        <f t="shared" si="216"/>
        <v>84.265689655172409</v>
      </c>
      <c r="BK812" s="118">
        <f t="shared" si="217"/>
        <v>54.731568965517241</v>
      </c>
      <c r="BL812" s="118">
        <f t="shared" si="218"/>
        <v>173.31664924268782</v>
      </c>
      <c r="BM812" s="207">
        <f t="shared" si="220"/>
        <v>39873.18</v>
      </c>
    </row>
    <row r="813" spans="1:67" s="58" customFormat="1" x14ac:dyDescent="0.35">
      <c r="A813" s="1">
        <v>10</v>
      </c>
      <c r="B813">
        <v>100</v>
      </c>
      <c r="C813" t="s">
        <v>37</v>
      </c>
      <c r="D813" t="s">
        <v>2026</v>
      </c>
      <c r="E813" s="6" t="s">
        <v>1107</v>
      </c>
      <c r="F813" s="7" t="s">
        <v>1108</v>
      </c>
      <c r="G813" s="6">
        <v>-30.03</v>
      </c>
      <c r="H813" s="6">
        <v>-51.23</v>
      </c>
      <c r="I813" s="6">
        <v>47</v>
      </c>
      <c r="J813" s="8">
        <v>23954.0527728093</v>
      </c>
      <c r="K813" t="s">
        <v>1166</v>
      </c>
      <c r="L813" t="s">
        <v>1062</v>
      </c>
      <c r="M813">
        <v>600</v>
      </c>
      <c r="N813">
        <v>600</v>
      </c>
      <c r="O813">
        <v>24.96</v>
      </c>
      <c r="P813">
        <v>17007.490000000002</v>
      </c>
      <c r="Q813">
        <v>44998.77</v>
      </c>
      <c r="R813">
        <v>5272.4</v>
      </c>
      <c r="S813">
        <v>34606.78</v>
      </c>
      <c r="T813">
        <v>0</v>
      </c>
      <c r="U813">
        <v>4744.55</v>
      </c>
      <c r="V813">
        <v>0</v>
      </c>
      <c r="W813" s="181">
        <f t="shared" si="204"/>
        <v>21752.04</v>
      </c>
      <c r="X813" s="181">
        <f t="shared" si="205"/>
        <v>36.253399999999999</v>
      </c>
      <c r="Y813" s="174">
        <v>106654.95</v>
      </c>
      <c r="Z813" s="181">
        <f t="shared" si="206"/>
        <v>177.75825</v>
      </c>
      <c r="AA813" s="174">
        <v>2.3402570626117211E-2</v>
      </c>
      <c r="AB813" s="174">
        <v>15.94627347347685</v>
      </c>
      <c r="AC813" s="174">
        <v>42.190981290601137</v>
      </c>
      <c r="AD813" s="174">
        <v>4.9434180035713293</v>
      </c>
      <c r="AE813" s="174">
        <v>32.447420396334159</v>
      </c>
      <c r="AF813">
        <v>0</v>
      </c>
      <c r="AG813" s="106">
        <v>4.4485042653904019</v>
      </c>
      <c r="AH813" s="106">
        <v>0</v>
      </c>
      <c r="AI813" s="106">
        <v>100</v>
      </c>
      <c r="AJ813">
        <v>83.79</v>
      </c>
      <c r="AK813">
        <v>36.299999999999997</v>
      </c>
      <c r="AL813">
        <v>57.68</v>
      </c>
      <c r="AM813">
        <v>177.76</v>
      </c>
      <c r="AN813" t="s">
        <v>1065</v>
      </c>
      <c r="AO813">
        <v>23.601600000000001</v>
      </c>
      <c r="AP813">
        <v>8.33</v>
      </c>
      <c r="AQ813">
        <v>12.806699999999999</v>
      </c>
      <c r="AR813" t="s">
        <v>1072</v>
      </c>
      <c r="AS813" t="s">
        <v>1074</v>
      </c>
      <c r="AT813" t="s">
        <v>1075</v>
      </c>
      <c r="AU813" t="s">
        <v>1077</v>
      </c>
      <c r="AV813" t="s">
        <v>1080</v>
      </c>
      <c r="AW813" t="s">
        <v>1083</v>
      </c>
      <c r="AX813" s="65">
        <f t="shared" si="219"/>
        <v>1391.07</v>
      </c>
      <c r="AY813" s="65">
        <v>2862.47</v>
      </c>
      <c r="AZ813" s="106">
        <v>911.91155475164635</v>
      </c>
      <c r="BA813" s="65">
        <f t="shared" si="207"/>
        <v>5165.4515547516457</v>
      </c>
      <c r="BB813" s="65">
        <f t="shared" si="208"/>
        <v>20840.128445248356</v>
      </c>
      <c r="BC813" s="45">
        <f t="shared" si="209"/>
        <v>24.96</v>
      </c>
      <c r="BD813" s="45">
        <f t="shared" si="210"/>
        <v>48880.1</v>
      </c>
      <c r="BE813" s="45">
        <f t="shared" si="211"/>
        <v>31744.309999999998</v>
      </c>
      <c r="BF813" s="45">
        <f t="shared" si="212"/>
        <v>101489.49844524835</v>
      </c>
      <c r="BG813" s="118">
        <f t="shared" si="213"/>
        <v>737.92165067880649</v>
      </c>
      <c r="BH813" s="118">
        <f t="shared" si="214"/>
        <v>35.931255940083375</v>
      </c>
      <c r="BI813" s="118">
        <f t="shared" si="215"/>
        <v>4.1599999999999998E-2</v>
      </c>
      <c r="BJ813" s="118">
        <f t="shared" si="216"/>
        <v>84.276034482758618</v>
      </c>
      <c r="BK813" s="118">
        <f t="shared" si="217"/>
        <v>54.731568965517241</v>
      </c>
      <c r="BL813" s="118">
        <f t="shared" si="218"/>
        <v>174.98189387111785</v>
      </c>
      <c r="BM813" s="207">
        <f t="shared" si="220"/>
        <v>39879.18</v>
      </c>
      <c r="BN813"/>
      <c r="BO813"/>
    </row>
    <row r="814" spans="1:67" x14ac:dyDescent="0.35">
      <c r="A814" s="1">
        <v>11</v>
      </c>
      <c r="B814">
        <v>100</v>
      </c>
      <c r="C814" t="s">
        <v>37</v>
      </c>
      <c r="D814" t="s">
        <v>2027</v>
      </c>
      <c r="E814" s="6" t="s">
        <v>1109</v>
      </c>
      <c r="F814" s="7" t="s">
        <v>1110</v>
      </c>
      <c r="G814" s="6">
        <v>-15.37</v>
      </c>
      <c r="H814" s="6">
        <v>-48.78</v>
      </c>
      <c r="I814" s="6">
        <v>770</v>
      </c>
      <c r="J814" s="8">
        <v>31081.371963744201</v>
      </c>
      <c r="K814" t="s">
        <v>1166</v>
      </c>
      <c r="L814" t="s">
        <v>1062</v>
      </c>
      <c r="M814">
        <v>600</v>
      </c>
      <c r="N814">
        <v>600</v>
      </c>
      <c r="O814">
        <v>0</v>
      </c>
      <c r="P814">
        <v>21533.57</v>
      </c>
      <c r="Q814">
        <v>44998.77</v>
      </c>
      <c r="R814">
        <v>5266.4</v>
      </c>
      <c r="S814">
        <v>34606.78</v>
      </c>
      <c r="T814">
        <v>0</v>
      </c>
      <c r="U814">
        <v>4744.55</v>
      </c>
      <c r="V814">
        <v>0</v>
      </c>
      <c r="W814" s="181">
        <f t="shared" si="204"/>
        <v>26278.12</v>
      </c>
      <c r="X814" s="181">
        <f t="shared" si="205"/>
        <v>43.796866666666666</v>
      </c>
      <c r="Y814" s="174">
        <v>111150.07</v>
      </c>
      <c r="Z814" s="181">
        <f t="shared" si="206"/>
        <v>185.25011666666668</v>
      </c>
      <c r="AA814" s="174">
        <v>0</v>
      </c>
      <c r="AB814" s="174">
        <v>19.37342009771114</v>
      </c>
      <c r="AC814" s="174">
        <v>40.484697850392713</v>
      </c>
      <c r="AD814" s="174">
        <v>4.7380986804596699</v>
      </c>
      <c r="AE814" s="174">
        <v>31.135185070058881</v>
      </c>
      <c r="AF814">
        <v>0</v>
      </c>
      <c r="AG814" s="106">
        <v>4.2685983013775877</v>
      </c>
      <c r="AH814" s="106">
        <v>0</v>
      </c>
      <c r="AI814" s="106">
        <v>100</v>
      </c>
      <c r="AJ814">
        <v>83.78</v>
      </c>
      <c r="AK814">
        <v>43.8</v>
      </c>
      <c r="AL814">
        <v>57.68</v>
      </c>
      <c r="AM814">
        <v>185.25</v>
      </c>
      <c r="AN814" t="s">
        <v>1066</v>
      </c>
      <c r="AO814">
        <v>23.601600000000001</v>
      </c>
      <c r="AP814">
        <v>8.33</v>
      </c>
      <c r="AQ814">
        <v>12.806699999999999</v>
      </c>
      <c r="AR814" t="s">
        <v>1072</v>
      </c>
      <c r="AS814" t="s">
        <v>1074</v>
      </c>
      <c r="AT814" t="s">
        <v>1075</v>
      </c>
      <c r="AU814" t="s">
        <v>1077</v>
      </c>
      <c r="AV814" t="s">
        <v>1080</v>
      </c>
      <c r="AW814" t="s">
        <v>1083</v>
      </c>
      <c r="AX814" s="65">
        <f t="shared" si="219"/>
        <v>1391.07</v>
      </c>
      <c r="AY814" s="65">
        <v>2862.47</v>
      </c>
      <c r="AZ814" s="106">
        <v>1096.2989297396575</v>
      </c>
      <c r="BA814" s="65">
        <f t="shared" si="207"/>
        <v>5349.838929739657</v>
      </c>
      <c r="BB814" s="65">
        <f t="shared" si="208"/>
        <v>25181.821070260343</v>
      </c>
      <c r="BC814" s="45">
        <f t="shared" si="209"/>
        <v>0</v>
      </c>
      <c r="BD814" s="45">
        <f t="shared" si="210"/>
        <v>48874.1</v>
      </c>
      <c r="BE814" s="45">
        <f t="shared" si="211"/>
        <v>31744.309999999998</v>
      </c>
      <c r="BF814" s="45">
        <f t="shared" si="212"/>
        <v>105800.23107026034</v>
      </c>
      <c r="BG814" s="118">
        <f t="shared" si="213"/>
        <v>764.26270424852248</v>
      </c>
      <c r="BH814" s="118">
        <f t="shared" si="214"/>
        <v>43.416932879759209</v>
      </c>
      <c r="BI814" s="118">
        <f t="shared" si="215"/>
        <v>0</v>
      </c>
      <c r="BJ814" s="118">
        <f t="shared" si="216"/>
        <v>84.265689655172409</v>
      </c>
      <c r="BK814" s="118">
        <f t="shared" si="217"/>
        <v>54.731568965517241</v>
      </c>
      <c r="BL814" s="118">
        <f t="shared" si="218"/>
        <v>182.41419150044888</v>
      </c>
      <c r="BM814" s="207">
        <f t="shared" si="220"/>
        <v>39873.18</v>
      </c>
    </row>
    <row r="815" spans="1:67" x14ac:dyDescent="0.35">
      <c r="A815" s="1">
        <v>12</v>
      </c>
      <c r="B815">
        <v>100</v>
      </c>
      <c r="C815" t="s">
        <v>37</v>
      </c>
      <c r="D815" t="s">
        <v>2028</v>
      </c>
      <c r="E815" s="6" t="s">
        <v>1111</v>
      </c>
      <c r="F815" s="7" t="s">
        <v>1112</v>
      </c>
      <c r="G815" s="6">
        <v>-22.86</v>
      </c>
      <c r="H815" s="6">
        <v>-43.41</v>
      </c>
      <c r="I815" s="6">
        <v>45</v>
      </c>
      <c r="J815" s="8">
        <v>45016.2336447989</v>
      </c>
      <c r="K815" t="s">
        <v>1166</v>
      </c>
      <c r="L815" t="s">
        <v>1062</v>
      </c>
      <c r="M815">
        <v>600</v>
      </c>
      <c r="N815">
        <v>600</v>
      </c>
      <c r="O815">
        <v>0</v>
      </c>
      <c r="P815">
        <v>21392.39</v>
      </c>
      <c r="Q815">
        <v>44998.77</v>
      </c>
      <c r="R815">
        <v>5262.4</v>
      </c>
      <c r="S815">
        <v>34606.78</v>
      </c>
      <c r="T815">
        <v>0</v>
      </c>
      <c r="U815">
        <v>4744.55</v>
      </c>
      <c r="V815">
        <v>0</v>
      </c>
      <c r="W815" s="181">
        <f t="shared" si="204"/>
        <v>26136.94</v>
      </c>
      <c r="X815" s="181">
        <f t="shared" si="205"/>
        <v>43.561566666666664</v>
      </c>
      <c r="Y815" s="174">
        <v>111004.89</v>
      </c>
      <c r="Z815" s="181">
        <f t="shared" si="206"/>
        <v>185.00815</v>
      </c>
      <c r="AA815" s="174">
        <v>0</v>
      </c>
      <c r="AB815" s="174">
        <v>19.271574432441671</v>
      </c>
      <c r="AC815" s="174">
        <v>40.537646584758562</v>
      </c>
      <c r="AD815" s="174">
        <v>4.7406920541968924</v>
      </c>
      <c r="AE815" s="174">
        <v>31.175905854237591</v>
      </c>
      <c r="AF815">
        <v>0</v>
      </c>
      <c r="AG815" s="106">
        <v>4.2741810743652824</v>
      </c>
      <c r="AH815" s="106">
        <v>0</v>
      </c>
      <c r="AI815" s="106">
        <v>100</v>
      </c>
      <c r="AJ815">
        <v>83.77</v>
      </c>
      <c r="AK815">
        <v>43.56</v>
      </c>
      <c r="AL815">
        <v>57.68</v>
      </c>
      <c r="AM815">
        <v>185.01</v>
      </c>
      <c r="AN815" t="s">
        <v>1067</v>
      </c>
      <c r="AO815">
        <v>23.601600000000001</v>
      </c>
      <c r="AP815">
        <v>8.33</v>
      </c>
      <c r="AQ815">
        <v>12.806699999999999</v>
      </c>
      <c r="AR815" t="s">
        <v>1072</v>
      </c>
      <c r="AS815" t="s">
        <v>1074</v>
      </c>
      <c r="AT815" t="s">
        <v>1075</v>
      </c>
      <c r="AU815" t="s">
        <v>1077</v>
      </c>
      <c r="AV815" t="s">
        <v>1080</v>
      </c>
      <c r="AW815" t="s">
        <v>1083</v>
      </c>
      <c r="AX815" s="65">
        <f t="shared" si="219"/>
        <v>1391.07</v>
      </c>
      <c r="AY815" s="65">
        <v>2862.47</v>
      </c>
      <c r="AZ815" s="106">
        <v>1084.6965640558187</v>
      </c>
      <c r="BA815" s="65">
        <f t="shared" si="207"/>
        <v>5338.2365640558182</v>
      </c>
      <c r="BB815" s="65">
        <f t="shared" si="208"/>
        <v>25052.24343594418</v>
      </c>
      <c r="BC815" s="45">
        <f t="shared" si="209"/>
        <v>0</v>
      </c>
      <c r="BD815" s="45">
        <f t="shared" si="210"/>
        <v>48870.1</v>
      </c>
      <c r="BE815" s="45">
        <f t="shared" si="211"/>
        <v>31744.309999999998</v>
      </c>
      <c r="BF815" s="45">
        <f t="shared" si="212"/>
        <v>105666.65343594419</v>
      </c>
      <c r="BG815" s="118">
        <f t="shared" si="213"/>
        <v>762.60522343654543</v>
      </c>
      <c r="BH815" s="118">
        <f t="shared" si="214"/>
        <v>43.193523165420999</v>
      </c>
      <c r="BI815" s="118">
        <f t="shared" si="215"/>
        <v>0</v>
      </c>
      <c r="BJ815" s="118">
        <f t="shared" si="216"/>
        <v>84.258793103448269</v>
      </c>
      <c r="BK815" s="118">
        <f t="shared" si="217"/>
        <v>54.731568965517241</v>
      </c>
      <c r="BL815" s="118">
        <f t="shared" si="218"/>
        <v>182.18388523438654</v>
      </c>
      <c r="BM815" s="207">
        <f t="shared" si="220"/>
        <v>39869.18</v>
      </c>
    </row>
    <row r="816" spans="1:67" x14ac:dyDescent="0.35">
      <c r="A816" s="1">
        <v>13</v>
      </c>
      <c r="B816">
        <v>100</v>
      </c>
      <c r="C816" t="s">
        <v>37</v>
      </c>
      <c r="D816" t="s">
        <v>2029</v>
      </c>
      <c r="E816" s="6" t="s">
        <v>1113</v>
      </c>
      <c r="F816" s="7" t="s">
        <v>1114</v>
      </c>
      <c r="G816" s="6">
        <v>-20.32</v>
      </c>
      <c r="H816" s="6">
        <v>-40.340000000000003</v>
      </c>
      <c r="I816" s="6">
        <v>9</v>
      </c>
      <c r="J816" s="8">
        <v>54061.366139626101</v>
      </c>
      <c r="K816" t="s">
        <v>1166</v>
      </c>
      <c r="L816" t="s">
        <v>1062</v>
      </c>
      <c r="M816">
        <v>600</v>
      </c>
      <c r="N816">
        <v>600</v>
      </c>
      <c r="O816">
        <v>0</v>
      </c>
      <c r="P816">
        <v>22662.39</v>
      </c>
      <c r="Q816">
        <v>44998.77</v>
      </c>
      <c r="R816">
        <v>5264.2</v>
      </c>
      <c r="S816">
        <v>34606.78</v>
      </c>
      <c r="T816">
        <v>0</v>
      </c>
      <c r="U816">
        <v>4744.55</v>
      </c>
      <c r="V816">
        <v>0</v>
      </c>
      <c r="W816" s="181">
        <f t="shared" si="204"/>
        <v>27406.94</v>
      </c>
      <c r="X816" s="181">
        <f t="shared" si="205"/>
        <v>45.678233333333331</v>
      </c>
      <c r="Y816" s="174">
        <v>112276.69</v>
      </c>
      <c r="Z816" s="181">
        <f t="shared" si="206"/>
        <v>187.12781666666666</v>
      </c>
      <c r="AA816" s="174">
        <v>0</v>
      </c>
      <c r="AB816" s="174">
        <v>20.18441227649301</v>
      </c>
      <c r="AC816" s="174">
        <v>40.078461522155663</v>
      </c>
      <c r="AD816" s="174">
        <v>4.6885956470572827</v>
      </c>
      <c r="AE816" s="174">
        <v>30.82276472525152</v>
      </c>
      <c r="AF816">
        <v>0</v>
      </c>
      <c r="AG816" s="106">
        <v>4.22576582904252</v>
      </c>
      <c r="AH816" s="106">
        <v>0</v>
      </c>
      <c r="AI816" s="106">
        <v>100</v>
      </c>
      <c r="AJ816">
        <v>83.77</v>
      </c>
      <c r="AK816">
        <v>45.68</v>
      </c>
      <c r="AL816">
        <v>57.68</v>
      </c>
      <c r="AM816">
        <v>187.13</v>
      </c>
      <c r="AN816" t="s">
        <v>1068</v>
      </c>
      <c r="AO816">
        <v>23.601600000000001</v>
      </c>
      <c r="AP816">
        <v>8.33</v>
      </c>
      <c r="AQ816">
        <v>12.806699999999999</v>
      </c>
      <c r="AR816" t="s">
        <v>1072</v>
      </c>
      <c r="AS816" t="s">
        <v>1074</v>
      </c>
      <c r="AT816" t="s">
        <v>1075</v>
      </c>
      <c r="AU816" t="s">
        <v>1077</v>
      </c>
      <c r="AV816" t="s">
        <v>1080</v>
      </c>
      <c r="AW816" t="s">
        <v>1083</v>
      </c>
      <c r="AX816" s="65">
        <f t="shared" si="219"/>
        <v>1391.07</v>
      </c>
      <c r="AY816" s="65">
        <v>2862.47</v>
      </c>
      <c r="AZ816" s="106">
        <v>1133.2753507098575</v>
      </c>
      <c r="BA816" s="65">
        <f t="shared" si="207"/>
        <v>5386.8153507098577</v>
      </c>
      <c r="BB816" s="65">
        <f t="shared" si="208"/>
        <v>26273.664649290142</v>
      </c>
      <c r="BC816" s="45">
        <f t="shared" si="209"/>
        <v>0</v>
      </c>
      <c r="BD816" s="45">
        <f t="shared" si="210"/>
        <v>48871.899999999994</v>
      </c>
      <c r="BE816" s="45">
        <f t="shared" si="211"/>
        <v>31744.309999999998</v>
      </c>
      <c r="BF816" s="45">
        <f t="shared" si="212"/>
        <v>106889.87464929014</v>
      </c>
      <c r="BG816" s="118">
        <f t="shared" si="213"/>
        <v>769.54505010140826</v>
      </c>
      <c r="BH816" s="118">
        <f t="shared" si="214"/>
        <v>45.299421809120936</v>
      </c>
      <c r="BI816" s="118">
        <f t="shared" si="215"/>
        <v>0</v>
      </c>
      <c r="BJ816" s="118">
        <f t="shared" si="216"/>
        <v>84.261896551724135</v>
      </c>
      <c r="BK816" s="118">
        <f t="shared" si="217"/>
        <v>54.731568965517241</v>
      </c>
      <c r="BL816" s="118">
        <f t="shared" si="218"/>
        <v>184.29288732636232</v>
      </c>
      <c r="BM816" s="207">
        <f t="shared" si="220"/>
        <v>39870.979999999996</v>
      </c>
    </row>
    <row r="817" spans="1:67" s="58" customFormat="1" x14ac:dyDescent="0.35">
      <c r="A817" s="1">
        <v>14</v>
      </c>
      <c r="B817">
        <v>100</v>
      </c>
      <c r="C817" t="s">
        <v>37</v>
      </c>
      <c r="D817" t="s">
        <v>2030</v>
      </c>
      <c r="E817" s="6" t="s">
        <v>1115</v>
      </c>
      <c r="F817" s="7" t="s">
        <v>1116</v>
      </c>
      <c r="G817" s="6">
        <v>-8.0500000000000007</v>
      </c>
      <c r="H817" s="6">
        <v>-34.880000000000003</v>
      </c>
      <c r="I817" s="6">
        <v>10</v>
      </c>
      <c r="J817" s="8">
        <v>63550.072249703</v>
      </c>
      <c r="K817" t="s">
        <v>1166</v>
      </c>
      <c r="L817" t="s">
        <v>1062</v>
      </c>
      <c r="M817">
        <v>600</v>
      </c>
      <c r="N817">
        <v>600</v>
      </c>
      <c r="O817">
        <v>0</v>
      </c>
      <c r="P817">
        <v>23929.919999999998</v>
      </c>
      <c r="Q817">
        <v>44998.77</v>
      </c>
      <c r="R817">
        <v>5250.2</v>
      </c>
      <c r="S817">
        <v>34606.78</v>
      </c>
      <c r="T817">
        <v>0</v>
      </c>
      <c r="U817">
        <v>4744.55</v>
      </c>
      <c r="V817">
        <v>0</v>
      </c>
      <c r="W817" s="181">
        <f t="shared" si="204"/>
        <v>28674.469999999998</v>
      </c>
      <c r="X817" s="181">
        <f t="shared" si="205"/>
        <v>47.79078333333333</v>
      </c>
      <c r="Y817" s="174">
        <v>113530.22</v>
      </c>
      <c r="Z817" s="181">
        <f t="shared" si="206"/>
        <v>189.21703333333335</v>
      </c>
      <c r="AA817" s="174">
        <v>0</v>
      </c>
      <c r="AB817" s="174">
        <v>21.078017817634809</v>
      </c>
      <c r="AC817" s="174">
        <v>39.635940104758014</v>
      </c>
      <c r="AD817" s="174">
        <v>4.6244955748346106</v>
      </c>
      <c r="AE817" s="174">
        <v>30.48243894885432</v>
      </c>
      <c r="AF817">
        <v>0</v>
      </c>
      <c r="AG817" s="106">
        <v>4.179107553918243</v>
      </c>
      <c r="AH817" s="106">
        <v>0</v>
      </c>
      <c r="AI817" s="106">
        <v>100</v>
      </c>
      <c r="AJ817">
        <v>83.75</v>
      </c>
      <c r="AK817">
        <v>47.79</v>
      </c>
      <c r="AL817">
        <v>57.68</v>
      </c>
      <c r="AM817">
        <v>189.22</v>
      </c>
      <c r="AN817" t="s">
        <v>1069</v>
      </c>
      <c r="AO817">
        <v>23.601600000000001</v>
      </c>
      <c r="AP817">
        <v>8.33</v>
      </c>
      <c r="AQ817">
        <v>12.806699999999999</v>
      </c>
      <c r="AR817" t="s">
        <v>1072</v>
      </c>
      <c r="AS817" t="s">
        <v>1074</v>
      </c>
      <c r="AT817" t="s">
        <v>1075</v>
      </c>
      <c r="AU817" t="s">
        <v>1077</v>
      </c>
      <c r="AV817" t="s">
        <v>1080</v>
      </c>
      <c r="AW817" t="s">
        <v>1083</v>
      </c>
      <c r="AX817" s="65">
        <f t="shared" si="219"/>
        <v>1391.07</v>
      </c>
      <c r="AY817" s="65">
        <v>2862.47</v>
      </c>
      <c r="AZ817" s="106">
        <v>1214.2482781117351</v>
      </c>
      <c r="BA817" s="65">
        <f t="shared" si="207"/>
        <v>5467.7882781117351</v>
      </c>
      <c r="BB817" s="65">
        <f t="shared" si="208"/>
        <v>27460.221721888262</v>
      </c>
      <c r="BC817" s="45">
        <f t="shared" si="209"/>
        <v>0</v>
      </c>
      <c r="BD817" s="45">
        <f t="shared" si="210"/>
        <v>48857.899999999994</v>
      </c>
      <c r="BE817" s="45">
        <f t="shared" si="211"/>
        <v>31744.309999999998</v>
      </c>
      <c r="BF817" s="45">
        <f t="shared" si="212"/>
        <v>108062.43172188826</v>
      </c>
      <c r="BG817" s="118">
        <f t="shared" si="213"/>
        <v>781.11261115881928</v>
      </c>
      <c r="BH817" s="118">
        <f t="shared" si="214"/>
        <v>47.345209865324591</v>
      </c>
      <c r="BI817" s="118">
        <f t="shared" si="215"/>
        <v>0</v>
      </c>
      <c r="BJ817" s="118">
        <f t="shared" si="216"/>
        <v>84.237758620689647</v>
      </c>
      <c r="BK817" s="118">
        <f t="shared" si="217"/>
        <v>54.731568965517241</v>
      </c>
      <c r="BL817" s="118">
        <f t="shared" si="218"/>
        <v>186.31453745153149</v>
      </c>
      <c r="BM817" s="207">
        <f t="shared" si="220"/>
        <v>39856.979999999996</v>
      </c>
      <c r="BN817"/>
      <c r="BO817"/>
    </row>
    <row r="818" spans="1:67" x14ac:dyDescent="0.35">
      <c r="A818" s="1">
        <v>15</v>
      </c>
      <c r="B818">
        <v>100</v>
      </c>
      <c r="C818" t="s">
        <v>37</v>
      </c>
      <c r="D818" t="s">
        <v>2031</v>
      </c>
      <c r="E818" s="6" t="s">
        <v>1117</v>
      </c>
      <c r="F818" s="7" t="s">
        <v>1118</v>
      </c>
      <c r="G818" s="6">
        <v>-3.8</v>
      </c>
      <c r="H818" s="6">
        <v>-38.53</v>
      </c>
      <c r="I818" s="6">
        <v>41</v>
      </c>
      <c r="J818" s="8">
        <v>71394.000753582499</v>
      </c>
      <c r="K818" t="s">
        <v>1166</v>
      </c>
      <c r="L818" t="s">
        <v>1062</v>
      </c>
      <c r="M818">
        <v>600</v>
      </c>
      <c r="N818">
        <v>600</v>
      </c>
      <c r="O818">
        <v>0</v>
      </c>
      <c r="P818">
        <v>24385.94</v>
      </c>
      <c r="Q818">
        <v>44998.77</v>
      </c>
      <c r="R818">
        <v>5255.2</v>
      </c>
      <c r="S818">
        <v>34606.78</v>
      </c>
      <c r="T818">
        <v>0</v>
      </c>
      <c r="U818">
        <v>4744.55</v>
      </c>
      <c r="V818">
        <v>0</v>
      </c>
      <c r="W818" s="181">
        <f t="shared" si="204"/>
        <v>29130.489999999998</v>
      </c>
      <c r="X818" s="181">
        <f t="shared" si="205"/>
        <v>48.550816666666663</v>
      </c>
      <c r="Y818" s="174">
        <v>113991.24</v>
      </c>
      <c r="Z818" s="181">
        <f t="shared" si="206"/>
        <v>189.9854</v>
      </c>
      <c r="AA818" s="174">
        <v>0</v>
      </c>
      <c r="AB818" s="174">
        <v>21.392819307869619</v>
      </c>
      <c r="AC818" s="174">
        <v>39.475638654338702</v>
      </c>
      <c r="AD818" s="174">
        <v>4.6101788172494658</v>
      </c>
      <c r="AE818" s="174">
        <v>30.359157422973901</v>
      </c>
      <c r="AF818">
        <v>0</v>
      </c>
      <c r="AG818" s="106">
        <v>4.1622057975683049</v>
      </c>
      <c r="AH818" s="106">
        <v>0</v>
      </c>
      <c r="AI818" s="106">
        <v>100</v>
      </c>
      <c r="AJ818">
        <v>83.76</v>
      </c>
      <c r="AK818">
        <v>48.55</v>
      </c>
      <c r="AL818">
        <v>57.68</v>
      </c>
      <c r="AM818">
        <v>189.99</v>
      </c>
      <c r="AN818" t="s">
        <v>1070</v>
      </c>
      <c r="AO818">
        <v>23.601600000000001</v>
      </c>
      <c r="AP818">
        <v>8.33</v>
      </c>
      <c r="AQ818">
        <v>12.806699999999999</v>
      </c>
      <c r="AR818" t="s">
        <v>1072</v>
      </c>
      <c r="AS818" t="s">
        <v>1074</v>
      </c>
      <c r="AT818" t="s">
        <v>1075</v>
      </c>
      <c r="AU818" t="s">
        <v>1077</v>
      </c>
      <c r="AV818" t="s">
        <v>1080</v>
      </c>
      <c r="AW818" t="s">
        <v>1083</v>
      </c>
      <c r="AX818" s="65">
        <f t="shared" si="219"/>
        <v>1391.07</v>
      </c>
      <c r="AY818" s="65">
        <v>2862.47</v>
      </c>
      <c r="AZ818" s="106">
        <v>1209.6531368919882</v>
      </c>
      <c r="BA818" s="65">
        <f t="shared" si="207"/>
        <v>5463.1931368919886</v>
      </c>
      <c r="BB818" s="65">
        <f t="shared" si="208"/>
        <v>27920.836863108008</v>
      </c>
      <c r="BC818" s="45">
        <f t="shared" si="209"/>
        <v>0</v>
      </c>
      <c r="BD818" s="45">
        <f t="shared" si="210"/>
        <v>48862.899999999994</v>
      </c>
      <c r="BE818" s="45">
        <f t="shared" si="211"/>
        <v>31744.309999999998</v>
      </c>
      <c r="BF818" s="45">
        <f t="shared" si="212"/>
        <v>108528.04686310801</v>
      </c>
      <c r="BG818" s="118">
        <f t="shared" si="213"/>
        <v>780.45616241314121</v>
      </c>
      <c r="BH818" s="118">
        <f t="shared" si="214"/>
        <v>48.139373901910361</v>
      </c>
      <c r="BI818" s="118">
        <f t="shared" si="215"/>
        <v>0</v>
      </c>
      <c r="BJ818" s="118">
        <f t="shared" si="216"/>
        <v>84.246379310344821</v>
      </c>
      <c r="BK818" s="118">
        <f t="shared" si="217"/>
        <v>54.731568965517241</v>
      </c>
      <c r="BL818" s="118">
        <f t="shared" si="218"/>
        <v>187.11732217777245</v>
      </c>
      <c r="BM818" s="207">
        <f t="shared" si="220"/>
        <v>39861.979999999996</v>
      </c>
    </row>
    <row r="819" spans="1:67" x14ac:dyDescent="0.35">
      <c r="A819" s="1">
        <v>16</v>
      </c>
      <c r="B819">
        <v>101</v>
      </c>
      <c r="C819" t="s">
        <v>37</v>
      </c>
      <c r="D819" t="s">
        <v>2032</v>
      </c>
      <c r="E819" s="6" t="s">
        <v>1104</v>
      </c>
      <c r="F819" s="7" t="s">
        <v>1105</v>
      </c>
      <c r="G819" s="6">
        <v>-22.74</v>
      </c>
      <c r="H819" s="6">
        <v>-45.59</v>
      </c>
      <c r="I819" s="6">
        <v>1642</v>
      </c>
      <c r="J819" s="8">
        <v>3495.45982983364</v>
      </c>
      <c r="K819" t="s">
        <v>1166</v>
      </c>
      <c r="L819" t="s">
        <v>1062</v>
      </c>
      <c r="M819">
        <v>600</v>
      </c>
      <c r="N819">
        <v>600</v>
      </c>
      <c r="O819">
        <v>4.41</v>
      </c>
      <c r="P819">
        <v>14840.16</v>
      </c>
      <c r="Q819">
        <v>44998.77</v>
      </c>
      <c r="R819">
        <v>5265.2</v>
      </c>
      <c r="S819">
        <v>34606.78</v>
      </c>
      <c r="T819">
        <v>0</v>
      </c>
      <c r="U819">
        <v>4462.05</v>
      </c>
      <c r="V819">
        <v>0</v>
      </c>
      <c r="W819" s="181">
        <f t="shared" si="204"/>
        <v>19302.21</v>
      </c>
      <c r="X819" s="181">
        <f t="shared" si="205"/>
        <v>32.170349999999999</v>
      </c>
      <c r="Y819" s="174">
        <v>104177.37</v>
      </c>
      <c r="Z819" s="181">
        <f t="shared" si="206"/>
        <v>173.62895</v>
      </c>
      <c r="AA819" s="174">
        <v>4.2331650338264448E-3</v>
      </c>
      <c r="AB819" s="174">
        <v>14.24508988852377</v>
      </c>
      <c r="AC819" s="174">
        <v>43.194380890974678</v>
      </c>
      <c r="AD819" s="174">
        <v>5.0540726839235814</v>
      </c>
      <c r="AE819" s="174">
        <v>33.219095471502108</v>
      </c>
      <c r="AF819">
        <v>0</v>
      </c>
      <c r="AG819" s="106">
        <v>4.2831279000420146</v>
      </c>
      <c r="AH819" s="106">
        <v>0</v>
      </c>
      <c r="AI819" s="106">
        <v>100</v>
      </c>
      <c r="AJ819">
        <v>83.77</v>
      </c>
      <c r="AK819">
        <v>32.18</v>
      </c>
      <c r="AL819">
        <v>57.68</v>
      </c>
      <c r="AM819">
        <v>173.63</v>
      </c>
      <c r="AN819" t="s">
        <v>1063</v>
      </c>
      <c r="AO819">
        <v>23.601600000000001</v>
      </c>
      <c r="AP819">
        <v>8.33</v>
      </c>
      <c r="AQ819">
        <v>12.806699999999999</v>
      </c>
      <c r="AR819" t="s">
        <v>1072</v>
      </c>
      <c r="AS819" t="s">
        <v>1074</v>
      </c>
      <c r="AT819" t="s">
        <v>1075</v>
      </c>
      <c r="AU819" t="s">
        <v>1077</v>
      </c>
      <c r="AV819" t="s">
        <v>1080</v>
      </c>
      <c r="AW819" t="s">
        <v>1084</v>
      </c>
      <c r="AX819" s="65">
        <f t="shared" si="219"/>
        <v>1391.07</v>
      </c>
      <c r="AY819" s="65">
        <v>2862.47</v>
      </c>
      <c r="AZ819" s="106">
        <v>723.06988997379915</v>
      </c>
      <c r="BA819" s="65">
        <f t="shared" si="207"/>
        <v>4976.609889973799</v>
      </c>
      <c r="BB819" s="65">
        <f t="shared" si="208"/>
        <v>18579.140110026201</v>
      </c>
      <c r="BC819" s="65">
        <f t="shared" si="209"/>
        <v>4.41</v>
      </c>
      <c r="BD819" s="65">
        <f t="shared" si="210"/>
        <v>48872.899999999994</v>
      </c>
      <c r="BE819" s="65">
        <f t="shared" si="211"/>
        <v>31744.309999999998</v>
      </c>
      <c r="BF819" s="65">
        <f t="shared" si="212"/>
        <v>99200.760110026196</v>
      </c>
      <c r="BG819" s="66">
        <f t="shared" si="213"/>
        <v>710.94426999625705</v>
      </c>
      <c r="BH819" s="66">
        <f t="shared" si="214"/>
        <v>32.033000189700346</v>
      </c>
      <c r="BI819" s="66">
        <f t="shared" si="215"/>
        <v>7.3500000000000006E-3</v>
      </c>
      <c r="BJ819" s="66">
        <f t="shared" si="216"/>
        <v>84.263620689655156</v>
      </c>
      <c r="BK819" s="66">
        <f t="shared" si="217"/>
        <v>54.731568965517241</v>
      </c>
      <c r="BL819" s="66">
        <f t="shared" si="218"/>
        <v>171.0357932931486</v>
      </c>
      <c r="BM819" s="207">
        <f t="shared" si="220"/>
        <v>39871.979999999996</v>
      </c>
    </row>
    <row r="820" spans="1:67" s="3" customFormat="1" x14ac:dyDescent="0.35">
      <c r="A820" s="1">
        <v>17</v>
      </c>
      <c r="B820">
        <v>101</v>
      </c>
      <c r="C820" t="s">
        <v>37</v>
      </c>
      <c r="D820" t="s">
        <v>2033</v>
      </c>
      <c r="E820" s="6" t="s">
        <v>1104</v>
      </c>
      <c r="F820" s="7" t="s">
        <v>1106</v>
      </c>
      <c r="G820" s="6">
        <v>-23.85</v>
      </c>
      <c r="H820" s="6">
        <v>-46.64</v>
      </c>
      <c r="I820" s="6">
        <v>792</v>
      </c>
      <c r="J820" s="8">
        <v>14172.2970393051</v>
      </c>
      <c r="K820" t="s">
        <v>1166</v>
      </c>
      <c r="L820" t="s">
        <v>1062</v>
      </c>
      <c r="M820">
        <v>600</v>
      </c>
      <c r="N820">
        <v>600</v>
      </c>
      <c r="O820">
        <v>0.27</v>
      </c>
      <c r="P820">
        <v>17468.310000000001</v>
      </c>
      <c r="Q820">
        <v>44998.77</v>
      </c>
      <c r="R820">
        <v>5266.4</v>
      </c>
      <c r="S820">
        <v>34606.78</v>
      </c>
      <c r="T820">
        <v>0</v>
      </c>
      <c r="U820">
        <v>4462.05</v>
      </c>
      <c r="V820">
        <v>0</v>
      </c>
      <c r="W820" s="181">
        <f t="shared" si="204"/>
        <v>21930.36</v>
      </c>
      <c r="X820" s="181">
        <f t="shared" si="205"/>
        <v>36.550600000000003</v>
      </c>
      <c r="Y820" s="174">
        <v>106802.58</v>
      </c>
      <c r="Z820" s="181">
        <f t="shared" si="206"/>
        <v>178.0043</v>
      </c>
      <c r="AA820" s="174">
        <v>2.5280288172813798E-4</v>
      </c>
      <c r="AB820" s="174">
        <v>16.355700396001669</v>
      </c>
      <c r="AC820" s="174">
        <v>42.132661963784017</v>
      </c>
      <c r="AD820" s="174">
        <v>4.9309670234557998</v>
      </c>
      <c r="AE820" s="174">
        <v>32.402569301228489</v>
      </c>
      <c r="AF820">
        <v>0</v>
      </c>
      <c r="AG820" s="106">
        <v>4.17784851264829</v>
      </c>
      <c r="AH820" s="106">
        <v>0</v>
      </c>
      <c r="AI820" s="106">
        <v>100</v>
      </c>
      <c r="AJ820">
        <v>83.78</v>
      </c>
      <c r="AK820">
        <v>36.549999999999997</v>
      </c>
      <c r="AL820">
        <v>57.68</v>
      </c>
      <c r="AM820">
        <v>178</v>
      </c>
      <c r="AN820" t="s">
        <v>1064</v>
      </c>
      <c r="AO820">
        <v>23.601600000000001</v>
      </c>
      <c r="AP820">
        <v>8.33</v>
      </c>
      <c r="AQ820">
        <v>12.806699999999999</v>
      </c>
      <c r="AR820" t="s">
        <v>1072</v>
      </c>
      <c r="AS820" t="s">
        <v>1074</v>
      </c>
      <c r="AT820" t="s">
        <v>1075</v>
      </c>
      <c r="AU820" t="s">
        <v>1077</v>
      </c>
      <c r="AV820" t="s">
        <v>1080</v>
      </c>
      <c r="AW820" t="s">
        <v>1084</v>
      </c>
      <c r="AX820" s="65">
        <f t="shared" si="219"/>
        <v>1391.07</v>
      </c>
      <c r="AY820" s="65">
        <v>2862.47</v>
      </c>
      <c r="AZ820" s="106">
        <v>860.33111855326581</v>
      </c>
      <c r="BA820" s="65">
        <f t="shared" si="207"/>
        <v>5113.8711185532657</v>
      </c>
      <c r="BB820" s="65">
        <f t="shared" si="208"/>
        <v>21070.028881446735</v>
      </c>
      <c r="BC820" s="65">
        <f t="shared" si="209"/>
        <v>0.27</v>
      </c>
      <c r="BD820" s="65">
        <f t="shared" si="210"/>
        <v>48874.1</v>
      </c>
      <c r="BE820" s="65">
        <f t="shared" si="211"/>
        <v>31744.309999999998</v>
      </c>
      <c r="BF820" s="65">
        <f t="shared" si="212"/>
        <v>101688.70888144674</v>
      </c>
      <c r="BG820" s="66">
        <f t="shared" si="213"/>
        <v>730.55301693618082</v>
      </c>
      <c r="BH820" s="66">
        <f t="shared" si="214"/>
        <v>36.327636002494373</v>
      </c>
      <c r="BI820" s="66">
        <f t="shared" si="215"/>
        <v>4.5000000000000004E-4</v>
      </c>
      <c r="BJ820" s="66">
        <f t="shared" si="216"/>
        <v>84.265689655172409</v>
      </c>
      <c r="BK820" s="66">
        <f t="shared" si="217"/>
        <v>54.731568965517241</v>
      </c>
      <c r="BL820" s="66">
        <f t="shared" si="218"/>
        <v>175.32536014042543</v>
      </c>
      <c r="BM820" s="207">
        <f t="shared" si="220"/>
        <v>39873.18</v>
      </c>
      <c r="BN820"/>
      <c r="BO820"/>
    </row>
    <row r="821" spans="1:67" x14ac:dyDescent="0.35">
      <c r="A821" s="1">
        <v>18</v>
      </c>
      <c r="B821">
        <v>101</v>
      </c>
      <c r="C821" t="s">
        <v>37</v>
      </c>
      <c r="D821" t="s">
        <v>2034</v>
      </c>
      <c r="E821" s="6" t="s">
        <v>1107</v>
      </c>
      <c r="F821" s="7" t="s">
        <v>1108</v>
      </c>
      <c r="G821" s="6">
        <v>-30.03</v>
      </c>
      <c r="H821" s="6">
        <v>-51.23</v>
      </c>
      <c r="I821" s="6">
        <v>47</v>
      </c>
      <c r="J821" s="8">
        <v>23954.0527728093</v>
      </c>
      <c r="K821" t="s">
        <v>1166</v>
      </c>
      <c r="L821" t="s">
        <v>1062</v>
      </c>
      <c r="M821">
        <v>600</v>
      </c>
      <c r="N821">
        <v>600</v>
      </c>
      <c r="O821">
        <v>1.01</v>
      </c>
      <c r="P821">
        <v>18203.54</v>
      </c>
      <c r="Q821">
        <v>44998.77</v>
      </c>
      <c r="R821">
        <v>5272.4</v>
      </c>
      <c r="S821">
        <v>34606.78</v>
      </c>
      <c r="T821">
        <v>0</v>
      </c>
      <c r="U821">
        <v>4462.05</v>
      </c>
      <c r="V821">
        <v>0</v>
      </c>
      <c r="W821" s="181">
        <f t="shared" si="204"/>
        <v>22665.59</v>
      </c>
      <c r="X821" s="181">
        <f t="shared" si="205"/>
        <v>37.775983333333336</v>
      </c>
      <c r="Y821" s="174">
        <v>107544.55</v>
      </c>
      <c r="Z821" s="181">
        <f t="shared" si="206"/>
        <v>179.24091666666666</v>
      </c>
      <c r="AA821" s="174">
        <v>9.3914568427688793E-4</v>
      </c>
      <c r="AB821" s="174">
        <v>16.926510920358119</v>
      </c>
      <c r="AC821" s="174">
        <v>41.841980834919113</v>
      </c>
      <c r="AD821" s="174">
        <v>4.9025264413677858</v>
      </c>
      <c r="AE821" s="174">
        <v>32.179017904672989</v>
      </c>
      <c r="AF821">
        <v>0</v>
      </c>
      <c r="AG821" s="106">
        <v>4.1490247529977111</v>
      </c>
      <c r="AH821" s="106">
        <v>0</v>
      </c>
      <c r="AI821" s="106">
        <v>100</v>
      </c>
      <c r="AJ821">
        <v>83.79</v>
      </c>
      <c r="AK821">
        <v>37.78</v>
      </c>
      <c r="AL821">
        <v>57.68</v>
      </c>
      <c r="AM821">
        <v>179.24</v>
      </c>
      <c r="AN821" t="s">
        <v>1065</v>
      </c>
      <c r="AO821">
        <v>23.601600000000001</v>
      </c>
      <c r="AP821">
        <v>8.33</v>
      </c>
      <c r="AQ821">
        <v>12.806699999999999</v>
      </c>
      <c r="AR821" t="s">
        <v>1072</v>
      </c>
      <c r="AS821" t="s">
        <v>1074</v>
      </c>
      <c r="AT821" t="s">
        <v>1075</v>
      </c>
      <c r="AU821" t="s">
        <v>1077</v>
      </c>
      <c r="AV821" t="s">
        <v>1080</v>
      </c>
      <c r="AW821" t="s">
        <v>1084</v>
      </c>
      <c r="AX821" s="65">
        <f t="shared" si="219"/>
        <v>1391.07</v>
      </c>
      <c r="AY821" s="65">
        <v>2862.47</v>
      </c>
      <c r="AZ821" s="106">
        <v>914.46939965692695</v>
      </c>
      <c r="BA821" s="65">
        <f t="shared" si="207"/>
        <v>5168.0093996569267</v>
      </c>
      <c r="BB821" s="65">
        <f t="shared" si="208"/>
        <v>21751.120600343074</v>
      </c>
      <c r="BC821" s="65">
        <f t="shared" si="209"/>
        <v>1.01</v>
      </c>
      <c r="BD821" s="65">
        <f t="shared" si="210"/>
        <v>48880.1</v>
      </c>
      <c r="BE821" s="65">
        <f t="shared" si="211"/>
        <v>31744.309999999998</v>
      </c>
      <c r="BF821" s="65">
        <f t="shared" si="212"/>
        <v>102376.54060034308</v>
      </c>
      <c r="BG821" s="66">
        <f t="shared" si="213"/>
        <v>738.28705709384667</v>
      </c>
      <c r="BH821" s="66">
        <f t="shared" si="214"/>
        <v>37.501932069557022</v>
      </c>
      <c r="BI821" s="66">
        <f t="shared" si="215"/>
        <v>1.6833333333333333E-3</v>
      </c>
      <c r="BJ821" s="66">
        <f t="shared" si="216"/>
        <v>84.276034482758618</v>
      </c>
      <c r="BK821" s="66">
        <f t="shared" si="217"/>
        <v>54.731568965517241</v>
      </c>
      <c r="BL821" s="66">
        <f t="shared" si="218"/>
        <v>176.51127689714326</v>
      </c>
      <c r="BM821" s="207">
        <f t="shared" si="220"/>
        <v>39879.18</v>
      </c>
    </row>
    <row r="822" spans="1:67" x14ac:dyDescent="0.35">
      <c r="A822" s="1">
        <v>19</v>
      </c>
      <c r="B822">
        <v>101</v>
      </c>
      <c r="C822" t="s">
        <v>37</v>
      </c>
      <c r="D822" t="s">
        <v>2035</v>
      </c>
      <c r="E822" s="6" t="s">
        <v>1109</v>
      </c>
      <c r="F822" s="7" t="s">
        <v>1110</v>
      </c>
      <c r="G822" s="6">
        <v>-15.37</v>
      </c>
      <c r="H822" s="6">
        <v>-48.78</v>
      </c>
      <c r="I822" s="6">
        <v>770</v>
      </c>
      <c r="J822" s="8">
        <v>31081.371963744201</v>
      </c>
      <c r="K822" t="s">
        <v>1166</v>
      </c>
      <c r="L822" t="s">
        <v>1062</v>
      </c>
      <c r="M822">
        <v>600</v>
      </c>
      <c r="N822">
        <v>600</v>
      </c>
      <c r="O822">
        <v>0</v>
      </c>
      <c r="P822">
        <v>21472.07</v>
      </c>
      <c r="Q822">
        <v>44998.77</v>
      </c>
      <c r="R822">
        <v>5266.4</v>
      </c>
      <c r="S822">
        <v>34606.78</v>
      </c>
      <c r="T822">
        <v>0</v>
      </c>
      <c r="U822">
        <v>4462.05</v>
      </c>
      <c r="V822">
        <v>0</v>
      </c>
      <c r="W822" s="181">
        <f t="shared" si="204"/>
        <v>25934.12</v>
      </c>
      <c r="X822" s="181">
        <f t="shared" si="205"/>
        <v>43.223533333333329</v>
      </c>
      <c r="Y822" s="174">
        <v>110806.06</v>
      </c>
      <c r="Z822" s="181">
        <f t="shared" si="206"/>
        <v>184.67676666666665</v>
      </c>
      <c r="AA822" s="174">
        <v>0</v>
      </c>
      <c r="AB822" s="174">
        <v>19.37806470151542</v>
      </c>
      <c r="AC822" s="174">
        <v>40.610387193624611</v>
      </c>
      <c r="AD822" s="174">
        <v>4.7528086460253167</v>
      </c>
      <c r="AE822" s="174">
        <v>31.231847788830319</v>
      </c>
      <c r="AF822">
        <v>0</v>
      </c>
      <c r="AG822" s="106">
        <v>4.0269006947814949</v>
      </c>
      <c r="AH822" s="106">
        <v>0</v>
      </c>
      <c r="AI822" s="106">
        <v>100</v>
      </c>
      <c r="AJ822">
        <v>83.78</v>
      </c>
      <c r="AK822">
        <v>43.22</v>
      </c>
      <c r="AL822">
        <v>57.68</v>
      </c>
      <c r="AM822">
        <v>184.68</v>
      </c>
      <c r="AN822" t="s">
        <v>1066</v>
      </c>
      <c r="AO822">
        <v>23.601600000000001</v>
      </c>
      <c r="AP822">
        <v>8.33</v>
      </c>
      <c r="AQ822">
        <v>12.806699999999999</v>
      </c>
      <c r="AR822" t="s">
        <v>1072</v>
      </c>
      <c r="AS822" t="s">
        <v>1074</v>
      </c>
      <c r="AT822" t="s">
        <v>1075</v>
      </c>
      <c r="AU822" t="s">
        <v>1077</v>
      </c>
      <c r="AV822" t="s">
        <v>1080</v>
      </c>
      <c r="AW822" t="s">
        <v>1084</v>
      </c>
      <c r="AX822" s="65">
        <f t="shared" si="219"/>
        <v>1391.07</v>
      </c>
      <c r="AY822" s="65">
        <v>2862.47</v>
      </c>
      <c r="AZ822" s="106">
        <v>1096.0121298599743</v>
      </c>
      <c r="BA822" s="65">
        <f t="shared" si="207"/>
        <v>5349.5521298599742</v>
      </c>
      <c r="BB822" s="65">
        <f t="shared" si="208"/>
        <v>24838.107870140026</v>
      </c>
      <c r="BC822" s="65">
        <f t="shared" si="209"/>
        <v>0</v>
      </c>
      <c r="BD822" s="65">
        <f t="shared" si="210"/>
        <v>48874.1</v>
      </c>
      <c r="BE822" s="65">
        <f t="shared" si="211"/>
        <v>31744.309999999998</v>
      </c>
      <c r="BF822" s="65">
        <f t="shared" si="212"/>
        <v>105456.50787014002</v>
      </c>
      <c r="BG822" s="66">
        <f t="shared" si="213"/>
        <v>764.22173283713914</v>
      </c>
      <c r="BH822" s="66">
        <f t="shared" si="214"/>
        <v>42.82432391403453</v>
      </c>
      <c r="BI822" s="66">
        <f t="shared" si="215"/>
        <v>0</v>
      </c>
      <c r="BJ822" s="66">
        <f t="shared" si="216"/>
        <v>84.265689655172409</v>
      </c>
      <c r="BK822" s="66">
        <f t="shared" si="217"/>
        <v>54.731568965517241</v>
      </c>
      <c r="BL822" s="66">
        <f t="shared" si="218"/>
        <v>181.82156529334486</v>
      </c>
      <c r="BM822" s="207">
        <f t="shared" si="220"/>
        <v>39873.18</v>
      </c>
    </row>
    <row r="823" spans="1:67" x14ac:dyDescent="0.35">
      <c r="A823" s="1">
        <v>20</v>
      </c>
      <c r="B823">
        <v>101</v>
      </c>
      <c r="C823" t="s">
        <v>37</v>
      </c>
      <c r="D823" t="s">
        <v>2036</v>
      </c>
      <c r="E823" s="6" t="s">
        <v>1111</v>
      </c>
      <c r="F823" s="7" t="s">
        <v>1112</v>
      </c>
      <c r="G823" s="6">
        <v>-22.86</v>
      </c>
      <c r="H823" s="6">
        <v>-43.41</v>
      </c>
      <c r="I823" s="6">
        <v>45</v>
      </c>
      <c r="J823" s="8">
        <v>45016.2336447989</v>
      </c>
      <c r="K823" t="s">
        <v>1166</v>
      </c>
      <c r="L823" t="s">
        <v>1062</v>
      </c>
      <c r="M823">
        <v>600</v>
      </c>
      <c r="N823">
        <v>600</v>
      </c>
      <c r="O823">
        <v>0</v>
      </c>
      <c r="P823">
        <v>21119.71</v>
      </c>
      <c r="Q823">
        <v>44998.77</v>
      </c>
      <c r="R823">
        <v>5262.4</v>
      </c>
      <c r="S823">
        <v>34606.78</v>
      </c>
      <c r="T823">
        <v>0</v>
      </c>
      <c r="U823">
        <v>4462.05</v>
      </c>
      <c r="V823">
        <v>0</v>
      </c>
      <c r="W823" s="181">
        <f t="shared" si="204"/>
        <v>25581.759999999998</v>
      </c>
      <c r="X823" s="181">
        <f t="shared" si="205"/>
        <v>42.636266666666664</v>
      </c>
      <c r="Y823" s="174">
        <v>110449.71</v>
      </c>
      <c r="Z823" s="181">
        <f t="shared" si="206"/>
        <v>184.08285000000001</v>
      </c>
      <c r="AA823" s="174">
        <v>0</v>
      </c>
      <c r="AB823" s="174">
        <v>19.121562202381519</v>
      </c>
      <c r="AC823" s="174">
        <v>40.741410728919057</v>
      </c>
      <c r="AD823" s="174">
        <v>4.7645213373579702</v>
      </c>
      <c r="AE823" s="174">
        <v>31.332612824424789</v>
      </c>
      <c r="AF823">
        <v>0</v>
      </c>
      <c r="AG823" s="106">
        <v>4.0398929069166396</v>
      </c>
      <c r="AH823" s="106">
        <v>0</v>
      </c>
      <c r="AI823" s="106">
        <v>100</v>
      </c>
      <c r="AJ823">
        <v>83.77</v>
      </c>
      <c r="AK823">
        <v>42.64</v>
      </c>
      <c r="AL823">
        <v>57.68</v>
      </c>
      <c r="AM823">
        <v>184.08</v>
      </c>
      <c r="AN823" t="s">
        <v>1067</v>
      </c>
      <c r="AO823">
        <v>23.601600000000001</v>
      </c>
      <c r="AP823">
        <v>8.33</v>
      </c>
      <c r="AQ823">
        <v>12.806699999999999</v>
      </c>
      <c r="AR823" t="s">
        <v>1072</v>
      </c>
      <c r="AS823" t="s">
        <v>1074</v>
      </c>
      <c r="AT823" t="s">
        <v>1075</v>
      </c>
      <c r="AU823" t="s">
        <v>1077</v>
      </c>
      <c r="AV823" t="s">
        <v>1080</v>
      </c>
      <c r="AW823" t="s">
        <v>1084</v>
      </c>
      <c r="AX823" s="65">
        <f t="shared" si="219"/>
        <v>1391.07</v>
      </c>
      <c r="AY823" s="65">
        <v>2862.47</v>
      </c>
      <c r="AZ823" s="106">
        <v>1084.5214125973407</v>
      </c>
      <c r="BA823" s="65">
        <f t="shared" si="207"/>
        <v>5338.0614125973407</v>
      </c>
      <c r="BB823" s="65">
        <f t="shared" si="208"/>
        <v>24497.238587402659</v>
      </c>
      <c r="BC823" s="65">
        <f t="shared" si="209"/>
        <v>0</v>
      </c>
      <c r="BD823" s="65">
        <f t="shared" si="210"/>
        <v>48870.1</v>
      </c>
      <c r="BE823" s="65">
        <f t="shared" si="211"/>
        <v>31744.309999999998</v>
      </c>
      <c r="BF823" s="65">
        <f t="shared" si="212"/>
        <v>105111.64858740267</v>
      </c>
      <c r="BG823" s="66">
        <f t="shared" si="213"/>
        <v>762.58020179962011</v>
      </c>
      <c r="BH823" s="66">
        <f t="shared" si="214"/>
        <v>42.236618254142513</v>
      </c>
      <c r="BI823" s="66">
        <f t="shared" si="215"/>
        <v>0</v>
      </c>
      <c r="BJ823" s="66">
        <f t="shared" si="216"/>
        <v>84.258793103448269</v>
      </c>
      <c r="BK823" s="66">
        <f t="shared" si="217"/>
        <v>54.731568965517241</v>
      </c>
      <c r="BL823" s="66">
        <f t="shared" si="218"/>
        <v>181.22698032310805</v>
      </c>
      <c r="BM823" s="207">
        <f t="shared" si="220"/>
        <v>39869.18</v>
      </c>
    </row>
    <row r="824" spans="1:67" x14ac:dyDescent="0.35">
      <c r="A824" s="1">
        <v>21</v>
      </c>
      <c r="B824">
        <v>101</v>
      </c>
      <c r="C824" t="s">
        <v>37</v>
      </c>
      <c r="D824" t="s">
        <v>2037</v>
      </c>
      <c r="E824" s="6" t="s">
        <v>1113</v>
      </c>
      <c r="F824" s="7" t="s">
        <v>1114</v>
      </c>
      <c r="G824" s="6">
        <v>-20.32</v>
      </c>
      <c r="H824" s="6">
        <v>-40.340000000000003</v>
      </c>
      <c r="I824" s="6">
        <v>9</v>
      </c>
      <c r="J824" s="8">
        <v>54061.366139626101</v>
      </c>
      <c r="K824" t="s">
        <v>1166</v>
      </c>
      <c r="L824" t="s">
        <v>1062</v>
      </c>
      <c r="M824">
        <v>600</v>
      </c>
      <c r="N824">
        <v>600</v>
      </c>
      <c r="O824">
        <v>0</v>
      </c>
      <c r="P824">
        <v>21842.9</v>
      </c>
      <c r="Q824">
        <v>44998.77</v>
      </c>
      <c r="R824">
        <v>5264.2</v>
      </c>
      <c r="S824">
        <v>34606.78</v>
      </c>
      <c r="T824">
        <v>0</v>
      </c>
      <c r="U824">
        <v>4462.05</v>
      </c>
      <c r="V824">
        <v>0</v>
      </c>
      <c r="W824" s="181">
        <f t="shared" si="204"/>
        <v>26304.95</v>
      </c>
      <c r="X824" s="181">
        <f t="shared" si="205"/>
        <v>43.841583333333332</v>
      </c>
      <c r="Y824" s="174">
        <v>111174.69</v>
      </c>
      <c r="Z824" s="181">
        <f t="shared" si="206"/>
        <v>185.29115000000002</v>
      </c>
      <c r="AA824" s="174">
        <v>0</v>
      </c>
      <c r="AB824" s="174">
        <v>19.647367579797169</v>
      </c>
      <c r="AC824" s="174">
        <v>40.475732381174161</v>
      </c>
      <c r="AD824" s="174">
        <v>4.7350705452832837</v>
      </c>
      <c r="AE824" s="174">
        <v>31.128290081132679</v>
      </c>
      <c r="AF824">
        <v>0</v>
      </c>
      <c r="AG824" s="106">
        <v>4.0135484074657644</v>
      </c>
      <c r="AH824" s="106">
        <v>0</v>
      </c>
      <c r="AI824" s="106">
        <v>100</v>
      </c>
      <c r="AJ824">
        <v>83.77</v>
      </c>
      <c r="AK824">
        <v>43.84</v>
      </c>
      <c r="AL824">
        <v>57.68</v>
      </c>
      <c r="AM824">
        <v>185.29</v>
      </c>
      <c r="AN824" t="s">
        <v>1068</v>
      </c>
      <c r="AO824">
        <v>23.601600000000001</v>
      </c>
      <c r="AP824">
        <v>8.33</v>
      </c>
      <c r="AQ824">
        <v>12.806699999999999</v>
      </c>
      <c r="AR824" t="s">
        <v>1072</v>
      </c>
      <c r="AS824" t="s">
        <v>1074</v>
      </c>
      <c r="AT824" t="s">
        <v>1075</v>
      </c>
      <c r="AU824" t="s">
        <v>1077</v>
      </c>
      <c r="AV824" t="s">
        <v>1080</v>
      </c>
      <c r="AW824" t="s">
        <v>1084</v>
      </c>
      <c r="AX824" s="65">
        <f t="shared" si="219"/>
        <v>1391.07</v>
      </c>
      <c r="AY824" s="65">
        <v>2862.47</v>
      </c>
      <c r="AZ824" s="106">
        <v>1132.9023358011855</v>
      </c>
      <c r="BA824" s="65">
        <f t="shared" si="207"/>
        <v>5386.4423358011845</v>
      </c>
      <c r="BB824" s="65">
        <f t="shared" si="208"/>
        <v>25172.047664198813</v>
      </c>
      <c r="BC824" s="65">
        <f t="shared" si="209"/>
        <v>0</v>
      </c>
      <c r="BD824" s="65">
        <f t="shared" si="210"/>
        <v>48871.899999999994</v>
      </c>
      <c r="BE824" s="65">
        <f t="shared" si="211"/>
        <v>31744.309999999998</v>
      </c>
      <c r="BF824" s="65">
        <f t="shared" si="212"/>
        <v>105788.24766419882</v>
      </c>
      <c r="BG824" s="66">
        <f t="shared" si="213"/>
        <v>769.49176225731208</v>
      </c>
      <c r="BH824" s="66">
        <f t="shared" si="214"/>
        <v>43.400082179653126</v>
      </c>
      <c r="BI824" s="66">
        <f t="shared" si="215"/>
        <v>0</v>
      </c>
      <c r="BJ824" s="66">
        <f t="shared" si="216"/>
        <v>84.261896551724135</v>
      </c>
      <c r="BK824" s="66">
        <f t="shared" si="217"/>
        <v>54.731568965517241</v>
      </c>
      <c r="BL824" s="66">
        <f t="shared" si="218"/>
        <v>182.39353045551519</v>
      </c>
      <c r="BM824" s="207">
        <f t="shared" si="220"/>
        <v>39870.979999999996</v>
      </c>
    </row>
    <row r="825" spans="1:67" x14ac:dyDescent="0.35">
      <c r="A825" s="1">
        <v>22</v>
      </c>
      <c r="B825">
        <v>101</v>
      </c>
      <c r="C825" t="s">
        <v>37</v>
      </c>
      <c r="D825" t="s">
        <v>2038</v>
      </c>
      <c r="E825" s="6" t="s">
        <v>1115</v>
      </c>
      <c r="F825" s="7" t="s">
        <v>1116</v>
      </c>
      <c r="G825" s="6">
        <v>-8.0500000000000007</v>
      </c>
      <c r="H825" s="6">
        <v>-34.880000000000003</v>
      </c>
      <c r="I825" s="6">
        <v>10</v>
      </c>
      <c r="J825" s="8">
        <v>63550.072249703</v>
      </c>
      <c r="K825" t="s">
        <v>1166</v>
      </c>
      <c r="L825" t="s">
        <v>1062</v>
      </c>
      <c r="M825">
        <v>600</v>
      </c>
      <c r="N825">
        <v>600</v>
      </c>
      <c r="O825">
        <v>0</v>
      </c>
      <c r="P825">
        <v>22761.46</v>
      </c>
      <c r="Q825">
        <v>44998.77</v>
      </c>
      <c r="R825">
        <v>5250.2</v>
      </c>
      <c r="S825">
        <v>34606.78</v>
      </c>
      <c r="T825">
        <v>0</v>
      </c>
      <c r="U825">
        <v>4462.05</v>
      </c>
      <c r="V825">
        <v>0</v>
      </c>
      <c r="W825" s="181">
        <f t="shared" si="204"/>
        <v>27223.51</v>
      </c>
      <c r="X825" s="181">
        <f t="shared" si="205"/>
        <v>45.372516666666662</v>
      </c>
      <c r="Y825" s="174">
        <v>112079.26</v>
      </c>
      <c r="Z825" s="181">
        <f t="shared" si="206"/>
        <v>186.79876666666667</v>
      </c>
      <c r="AA825" s="174">
        <v>0</v>
      </c>
      <c r="AB825" s="174">
        <v>20.308360351415601</v>
      </c>
      <c r="AC825" s="174">
        <v>40.149060584447113</v>
      </c>
      <c r="AD825" s="174">
        <v>4.6843635477250647</v>
      </c>
      <c r="AE825" s="174">
        <v>30.87705968080089</v>
      </c>
      <c r="AF825">
        <v>0</v>
      </c>
      <c r="AG825" s="106">
        <v>3.981155835611335</v>
      </c>
      <c r="AH825" s="106">
        <v>0</v>
      </c>
      <c r="AI825" s="106">
        <v>100</v>
      </c>
      <c r="AJ825">
        <v>83.75</v>
      </c>
      <c r="AK825">
        <v>45.37</v>
      </c>
      <c r="AL825">
        <v>57.68</v>
      </c>
      <c r="AM825">
        <v>186.8</v>
      </c>
      <c r="AN825" t="s">
        <v>1069</v>
      </c>
      <c r="AO825">
        <v>23.601600000000001</v>
      </c>
      <c r="AP825">
        <v>8.33</v>
      </c>
      <c r="AQ825">
        <v>12.806699999999999</v>
      </c>
      <c r="AR825" t="s">
        <v>1072</v>
      </c>
      <c r="AS825" t="s">
        <v>1074</v>
      </c>
      <c r="AT825" t="s">
        <v>1075</v>
      </c>
      <c r="AU825" t="s">
        <v>1077</v>
      </c>
      <c r="AV825" t="s">
        <v>1080</v>
      </c>
      <c r="AW825" t="s">
        <v>1084</v>
      </c>
      <c r="AX825" s="65">
        <f t="shared" si="219"/>
        <v>1391.07</v>
      </c>
      <c r="AY825" s="65">
        <v>2862.47</v>
      </c>
      <c r="AZ825" s="106">
        <v>1213.3487251014408</v>
      </c>
      <c r="BA825" s="65">
        <f t="shared" si="207"/>
        <v>5466.8887251014403</v>
      </c>
      <c r="BB825" s="65">
        <f t="shared" si="208"/>
        <v>26010.161274898557</v>
      </c>
      <c r="BC825" s="65">
        <f t="shared" si="209"/>
        <v>0</v>
      </c>
      <c r="BD825" s="65">
        <f t="shared" si="210"/>
        <v>48857.899999999994</v>
      </c>
      <c r="BE825" s="65">
        <f t="shared" si="211"/>
        <v>31744.309999999998</v>
      </c>
      <c r="BF825" s="65">
        <f t="shared" si="212"/>
        <v>106612.37127489856</v>
      </c>
      <c r="BG825" s="66">
        <f t="shared" si="213"/>
        <v>780.98410358592002</v>
      </c>
      <c r="BH825" s="66">
        <f t="shared" si="214"/>
        <v>44.845105646376823</v>
      </c>
      <c r="BI825" s="66">
        <f t="shared" si="215"/>
        <v>0</v>
      </c>
      <c r="BJ825" s="66">
        <f t="shared" si="216"/>
        <v>84.237758620689647</v>
      </c>
      <c r="BK825" s="66">
        <f t="shared" si="217"/>
        <v>54.731568965517241</v>
      </c>
      <c r="BL825" s="66">
        <f t="shared" si="218"/>
        <v>183.81443323258372</v>
      </c>
      <c r="BM825" s="207">
        <f t="shared" si="220"/>
        <v>39856.979999999996</v>
      </c>
    </row>
    <row r="826" spans="1:67" x14ac:dyDescent="0.35">
      <c r="A826" s="1">
        <v>23</v>
      </c>
      <c r="B826">
        <v>101</v>
      </c>
      <c r="C826" t="s">
        <v>37</v>
      </c>
      <c r="D826" t="s">
        <v>2039</v>
      </c>
      <c r="E826" s="6" t="s">
        <v>1117</v>
      </c>
      <c r="F826" s="7" t="s">
        <v>1118</v>
      </c>
      <c r="G826" s="6">
        <v>-3.8</v>
      </c>
      <c r="H826" s="6">
        <v>-38.53</v>
      </c>
      <c r="I826" s="6">
        <v>41</v>
      </c>
      <c r="J826" s="8">
        <v>71394.000753582499</v>
      </c>
      <c r="K826" t="s">
        <v>1166</v>
      </c>
      <c r="L826" t="s">
        <v>1062</v>
      </c>
      <c r="M826">
        <v>600</v>
      </c>
      <c r="N826">
        <v>600</v>
      </c>
      <c r="O826">
        <v>0</v>
      </c>
      <c r="P826">
        <v>22988.6</v>
      </c>
      <c r="Q826">
        <v>44998.77</v>
      </c>
      <c r="R826">
        <v>5255.2</v>
      </c>
      <c r="S826">
        <v>34606.78</v>
      </c>
      <c r="T826">
        <v>0</v>
      </c>
      <c r="U826">
        <v>4462.05</v>
      </c>
      <c r="V826">
        <v>0</v>
      </c>
      <c r="W826" s="181">
        <f t="shared" si="204"/>
        <v>27450.649999999998</v>
      </c>
      <c r="X826" s="181">
        <f t="shared" si="205"/>
        <v>45.751083333333327</v>
      </c>
      <c r="Y826" s="174">
        <v>112311.4</v>
      </c>
      <c r="Z826" s="181">
        <f t="shared" si="206"/>
        <v>187.18566666666666</v>
      </c>
      <c r="AA826" s="174">
        <v>0</v>
      </c>
      <c r="AB826" s="174">
        <v>20.468625624825261</v>
      </c>
      <c r="AC826" s="174">
        <v>40.066075215873013</v>
      </c>
      <c r="AD826" s="174">
        <v>4.679133195739702</v>
      </c>
      <c r="AE826" s="174">
        <v>30.813238905400521</v>
      </c>
      <c r="AF826">
        <v>0</v>
      </c>
      <c r="AG826" s="106">
        <v>3.9729270581615048</v>
      </c>
      <c r="AH826" s="106">
        <v>0</v>
      </c>
      <c r="AI826" s="106">
        <v>100</v>
      </c>
      <c r="AJ826">
        <v>83.76</v>
      </c>
      <c r="AK826">
        <v>45.75</v>
      </c>
      <c r="AL826">
        <v>57.68</v>
      </c>
      <c r="AM826">
        <v>187.19</v>
      </c>
      <c r="AN826" t="s">
        <v>1070</v>
      </c>
      <c r="AO826">
        <v>23.601600000000001</v>
      </c>
      <c r="AP826">
        <v>8.33</v>
      </c>
      <c r="AQ826">
        <v>12.806699999999999</v>
      </c>
      <c r="AR826" t="s">
        <v>1072</v>
      </c>
      <c r="AS826" t="s">
        <v>1074</v>
      </c>
      <c r="AT826" t="s">
        <v>1075</v>
      </c>
      <c r="AU826" t="s">
        <v>1077</v>
      </c>
      <c r="AV826" t="s">
        <v>1080</v>
      </c>
      <c r="AW826" t="s">
        <v>1084</v>
      </c>
      <c r="AX826" s="65">
        <f t="shared" si="219"/>
        <v>1391.07</v>
      </c>
      <c r="AY826" s="65">
        <v>2862.47</v>
      </c>
      <c r="AZ826" s="106">
        <v>1209.5282397212827</v>
      </c>
      <c r="BA826" s="65">
        <f t="shared" si="207"/>
        <v>5463.0682397212822</v>
      </c>
      <c r="BB826" s="65">
        <f t="shared" si="208"/>
        <v>26241.121760278715</v>
      </c>
      <c r="BC826" s="65">
        <f t="shared" si="209"/>
        <v>0</v>
      </c>
      <c r="BD826" s="65">
        <f t="shared" si="210"/>
        <v>48862.899999999994</v>
      </c>
      <c r="BE826" s="65">
        <f t="shared" si="211"/>
        <v>31744.309999999998</v>
      </c>
      <c r="BF826" s="65">
        <f t="shared" si="212"/>
        <v>106848.33176027871</v>
      </c>
      <c r="BG826" s="66">
        <f t="shared" si="213"/>
        <v>780.43831996018321</v>
      </c>
      <c r="BH826" s="66">
        <f t="shared" si="214"/>
        <v>45.243313379790891</v>
      </c>
      <c r="BI826" s="66">
        <f t="shared" si="215"/>
        <v>0</v>
      </c>
      <c r="BJ826" s="66">
        <f t="shared" si="216"/>
        <v>84.246379310344821</v>
      </c>
      <c r="BK826" s="66">
        <f t="shared" si="217"/>
        <v>54.731568965517241</v>
      </c>
      <c r="BL826" s="66">
        <f t="shared" si="218"/>
        <v>184.22126165565297</v>
      </c>
      <c r="BM826" s="207">
        <f t="shared" si="220"/>
        <v>39861.979999999996</v>
      </c>
    </row>
    <row r="827" spans="1:67" x14ac:dyDescent="0.35">
      <c r="A827" s="1">
        <v>24</v>
      </c>
      <c r="B827">
        <v>102</v>
      </c>
      <c r="C827" t="s">
        <v>37</v>
      </c>
      <c r="D827" t="s">
        <v>2040</v>
      </c>
      <c r="E827" s="6" t="s">
        <v>1104</v>
      </c>
      <c r="F827" s="7" t="s">
        <v>1105</v>
      </c>
      <c r="G827" s="6">
        <v>-22.74</v>
      </c>
      <c r="H827" s="6">
        <v>-45.59</v>
      </c>
      <c r="I827" s="6">
        <v>1642</v>
      </c>
      <c r="J827" s="8">
        <v>3495.45982983364</v>
      </c>
      <c r="K827" t="s">
        <v>1166</v>
      </c>
      <c r="L827" t="s">
        <v>1062</v>
      </c>
      <c r="M827">
        <v>600</v>
      </c>
      <c r="N827">
        <v>600</v>
      </c>
      <c r="O827">
        <v>82.53</v>
      </c>
      <c r="P827">
        <v>12222.4</v>
      </c>
      <c r="Q827">
        <v>44998.77</v>
      </c>
      <c r="R827">
        <v>5265.2</v>
      </c>
      <c r="S827">
        <v>34606.78</v>
      </c>
      <c r="T827">
        <v>0</v>
      </c>
      <c r="U827">
        <v>4744.55</v>
      </c>
      <c r="V827">
        <v>0</v>
      </c>
      <c r="W827" s="181">
        <f t="shared" si="204"/>
        <v>16966.95</v>
      </c>
      <c r="X827" s="181">
        <f t="shared" si="205"/>
        <v>28.27825</v>
      </c>
      <c r="Y827" s="174">
        <v>101920.24</v>
      </c>
      <c r="Z827" s="181">
        <f t="shared" si="206"/>
        <v>169.86706666666669</v>
      </c>
      <c r="AA827" s="174">
        <v>8.0975084046112922E-2</v>
      </c>
      <c r="AB827" s="174">
        <v>11.99212246752951</v>
      </c>
      <c r="AC827" s="174">
        <v>44.150965500081227</v>
      </c>
      <c r="AD827" s="174">
        <v>5.1660003940336079</v>
      </c>
      <c r="AE827" s="174">
        <v>33.954766982495329</v>
      </c>
      <c r="AF827">
        <v>0</v>
      </c>
      <c r="AG827" s="106">
        <v>4.6551597602203447</v>
      </c>
      <c r="AH827" s="106">
        <v>0</v>
      </c>
      <c r="AI827" s="106">
        <v>100</v>
      </c>
      <c r="AJ827">
        <v>83.77</v>
      </c>
      <c r="AK827">
        <v>28.42</v>
      </c>
      <c r="AL827">
        <v>57.68</v>
      </c>
      <c r="AM827">
        <v>169.87</v>
      </c>
      <c r="AN827" t="s">
        <v>1063</v>
      </c>
      <c r="AO827">
        <v>23.601600000000001</v>
      </c>
      <c r="AP827">
        <v>8.33</v>
      </c>
      <c r="AQ827">
        <v>12.806699999999999</v>
      </c>
      <c r="AR827" t="s">
        <v>1072</v>
      </c>
      <c r="AS827" t="s">
        <v>1074</v>
      </c>
      <c r="AT827" t="s">
        <v>1075</v>
      </c>
      <c r="AU827" t="s">
        <v>1077</v>
      </c>
      <c r="AV827" t="s">
        <v>1081</v>
      </c>
      <c r="AW827" t="s">
        <v>1083</v>
      </c>
      <c r="AX827" s="65">
        <f t="shared" si="219"/>
        <v>1391.07</v>
      </c>
      <c r="AY827" s="65">
        <v>2862.47</v>
      </c>
      <c r="AZ827" s="106">
        <v>705.22927452028807</v>
      </c>
      <c r="BA827" s="65">
        <f t="shared" si="207"/>
        <v>4958.7692745202876</v>
      </c>
      <c r="BB827" s="65">
        <f t="shared" si="208"/>
        <v>16261.720725479712</v>
      </c>
      <c r="BC827" s="65">
        <f t="shared" si="209"/>
        <v>82.53</v>
      </c>
      <c r="BD827" s="65">
        <f t="shared" si="210"/>
        <v>48872.899999999994</v>
      </c>
      <c r="BE827" s="65">
        <f t="shared" si="211"/>
        <v>31744.309999999998</v>
      </c>
      <c r="BF827" s="65">
        <f t="shared" si="212"/>
        <v>96961.47072547971</v>
      </c>
      <c r="BG827" s="66">
        <f t="shared" si="213"/>
        <v>708.39561064575537</v>
      </c>
      <c r="BH827" s="66">
        <f t="shared" si="214"/>
        <v>28.037449526689159</v>
      </c>
      <c r="BI827" s="66">
        <f t="shared" si="215"/>
        <v>0.13755000000000001</v>
      </c>
      <c r="BJ827" s="66">
        <f t="shared" si="216"/>
        <v>84.263620689655156</v>
      </c>
      <c r="BK827" s="66">
        <f t="shared" si="217"/>
        <v>54.731568965517241</v>
      </c>
      <c r="BL827" s="66">
        <f t="shared" si="218"/>
        <v>167.17494952668915</v>
      </c>
      <c r="BM827" s="207">
        <f t="shared" si="220"/>
        <v>39871.979999999996</v>
      </c>
    </row>
    <row r="828" spans="1:67" x14ac:dyDescent="0.35">
      <c r="A828" s="1">
        <v>25</v>
      </c>
      <c r="B828">
        <v>102</v>
      </c>
      <c r="C828" t="s">
        <v>37</v>
      </c>
      <c r="D828" t="s">
        <v>2041</v>
      </c>
      <c r="E828" s="6" t="s">
        <v>1104</v>
      </c>
      <c r="F828" s="7" t="s">
        <v>1106</v>
      </c>
      <c r="G828" s="6">
        <v>-23.85</v>
      </c>
      <c r="H828" s="6">
        <v>-46.64</v>
      </c>
      <c r="I828" s="6">
        <v>792</v>
      </c>
      <c r="J828" s="8">
        <v>14172.2970393051</v>
      </c>
      <c r="K828" t="s">
        <v>1166</v>
      </c>
      <c r="L828" t="s">
        <v>1062</v>
      </c>
      <c r="M828">
        <v>600</v>
      </c>
      <c r="N828">
        <v>600</v>
      </c>
      <c r="O828">
        <v>10.3</v>
      </c>
      <c r="P828">
        <v>15880.09</v>
      </c>
      <c r="Q828">
        <v>44998.77</v>
      </c>
      <c r="R828">
        <v>5266.4</v>
      </c>
      <c r="S828">
        <v>34606.78</v>
      </c>
      <c r="T828">
        <v>0</v>
      </c>
      <c r="U828">
        <v>4744.55</v>
      </c>
      <c r="V828">
        <v>0</v>
      </c>
      <c r="W828" s="181">
        <f t="shared" si="204"/>
        <v>20624.64</v>
      </c>
      <c r="X828" s="181">
        <f t="shared" si="205"/>
        <v>34.374400000000001</v>
      </c>
      <c r="Y828" s="174">
        <v>105506.89</v>
      </c>
      <c r="Z828" s="181">
        <f t="shared" si="206"/>
        <v>175.84481666666667</v>
      </c>
      <c r="AA828" s="174">
        <v>9.7623956122675978E-3</v>
      </c>
      <c r="AB828" s="174">
        <v>15.051235042564519</v>
      </c>
      <c r="AC828" s="174">
        <v>42.650077165576583</v>
      </c>
      <c r="AD828" s="174">
        <v>4.9915223546064151</v>
      </c>
      <c r="AE828" s="174">
        <v>32.80049293463204</v>
      </c>
      <c r="AF828">
        <v>0</v>
      </c>
      <c r="AG828" s="106">
        <v>4.4969101070081781</v>
      </c>
      <c r="AH828" s="106">
        <v>0</v>
      </c>
      <c r="AI828" s="106">
        <v>100</v>
      </c>
      <c r="AJ828">
        <v>83.78</v>
      </c>
      <c r="AK828">
        <v>34.39</v>
      </c>
      <c r="AL828">
        <v>57.68</v>
      </c>
      <c r="AM828">
        <v>175.84</v>
      </c>
      <c r="AN828" t="s">
        <v>1064</v>
      </c>
      <c r="AO828">
        <v>23.601600000000001</v>
      </c>
      <c r="AP828">
        <v>8.33</v>
      </c>
      <c r="AQ828">
        <v>12.806699999999999</v>
      </c>
      <c r="AR828" t="s">
        <v>1072</v>
      </c>
      <c r="AS828" t="s">
        <v>1074</v>
      </c>
      <c r="AT828" t="s">
        <v>1075</v>
      </c>
      <c r="AU828" t="s">
        <v>1077</v>
      </c>
      <c r="AV828" t="s">
        <v>1081</v>
      </c>
      <c r="AW828" t="s">
        <v>1083</v>
      </c>
      <c r="AX828" s="65">
        <f t="shared" si="219"/>
        <v>1391.07</v>
      </c>
      <c r="AY828" s="65">
        <v>2862.47</v>
      </c>
      <c r="AZ828" s="106">
        <v>854.08480227507414</v>
      </c>
      <c r="BA828" s="65">
        <f t="shared" si="207"/>
        <v>5107.6248022750733</v>
      </c>
      <c r="BB828" s="65">
        <f t="shared" si="208"/>
        <v>19770.555197724927</v>
      </c>
      <c r="BC828" s="65">
        <f t="shared" si="209"/>
        <v>10.3</v>
      </c>
      <c r="BD828" s="65">
        <f t="shared" si="210"/>
        <v>48874.1</v>
      </c>
      <c r="BE828" s="65">
        <f t="shared" si="211"/>
        <v>31744.309999999998</v>
      </c>
      <c r="BF828" s="65">
        <f t="shared" si="212"/>
        <v>100399.26519772492</v>
      </c>
      <c r="BG828" s="66">
        <f t="shared" si="213"/>
        <v>729.66068603929614</v>
      </c>
      <c r="BH828" s="66">
        <f t="shared" si="214"/>
        <v>34.087164134008496</v>
      </c>
      <c r="BI828" s="66">
        <f t="shared" si="215"/>
        <v>1.7166666666666667E-2</v>
      </c>
      <c r="BJ828" s="66">
        <f t="shared" si="216"/>
        <v>84.265689655172409</v>
      </c>
      <c r="BK828" s="66">
        <f t="shared" si="217"/>
        <v>54.731568965517241</v>
      </c>
      <c r="BL828" s="66">
        <f t="shared" si="218"/>
        <v>173.1021813753878</v>
      </c>
      <c r="BM828" s="207">
        <f t="shared" si="220"/>
        <v>39873.18</v>
      </c>
    </row>
    <row r="829" spans="1:67" x14ac:dyDescent="0.35">
      <c r="A829" s="1">
        <v>26</v>
      </c>
      <c r="B829">
        <v>102</v>
      </c>
      <c r="C829" t="s">
        <v>37</v>
      </c>
      <c r="D829" t="s">
        <v>2042</v>
      </c>
      <c r="E829" s="6" t="s">
        <v>1107</v>
      </c>
      <c r="F829" s="7" t="s">
        <v>1108</v>
      </c>
      <c r="G829" s="6">
        <v>-30.03</v>
      </c>
      <c r="H829" s="6">
        <v>-51.23</v>
      </c>
      <c r="I829" s="6">
        <v>47</v>
      </c>
      <c r="J829" s="8">
        <v>23954.0527728093</v>
      </c>
      <c r="K829" t="s">
        <v>1166</v>
      </c>
      <c r="L829" t="s">
        <v>1062</v>
      </c>
      <c r="M829">
        <v>600</v>
      </c>
      <c r="N829">
        <v>600</v>
      </c>
      <c r="O829">
        <v>29.39</v>
      </c>
      <c r="P829">
        <v>16909.77</v>
      </c>
      <c r="Q829">
        <v>44998.77</v>
      </c>
      <c r="R829">
        <v>5272.4</v>
      </c>
      <c r="S829">
        <v>34606.78</v>
      </c>
      <c r="T829">
        <v>0</v>
      </c>
      <c r="U829">
        <v>4744.55</v>
      </c>
      <c r="V829">
        <v>0</v>
      </c>
      <c r="W829" s="181">
        <f t="shared" si="204"/>
        <v>21654.32</v>
      </c>
      <c r="X829" s="181">
        <f t="shared" si="205"/>
        <v>36.090533333333333</v>
      </c>
      <c r="Y829" s="174">
        <v>106561.66</v>
      </c>
      <c r="Z829" s="181">
        <f t="shared" si="206"/>
        <v>177.60276666666667</v>
      </c>
      <c r="AA829" s="174">
        <v>2.758027605801186E-2</v>
      </c>
      <c r="AB829" s="174">
        <v>15.868530951939</v>
      </c>
      <c r="AC829" s="174">
        <v>42.227917620652683</v>
      </c>
      <c r="AD829" s="174">
        <v>4.9477457464532737</v>
      </c>
      <c r="AE829" s="174">
        <v>32.475826671619039</v>
      </c>
      <c r="AF829">
        <v>0</v>
      </c>
      <c r="AG829" s="106">
        <v>4.4523987332779917</v>
      </c>
      <c r="AH829" s="106">
        <v>0</v>
      </c>
      <c r="AI829" s="106">
        <v>100</v>
      </c>
      <c r="AJ829">
        <v>83.79</v>
      </c>
      <c r="AK829">
        <v>36.14</v>
      </c>
      <c r="AL829">
        <v>57.68</v>
      </c>
      <c r="AM829">
        <v>177.6</v>
      </c>
      <c r="AN829" t="s">
        <v>1065</v>
      </c>
      <c r="AO829">
        <v>23.601600000000001</v>
      </c>
      <c r="AP829">
        <v>8.33</v>
      </c>
      <c r="AQ829">
        <v>12.806699999999999</v>
      </c>
      <c r="AR829" t="s">
        <v>1072</v>
      </c>
      <c r="AS829" t="s">
        <v>1074</v>
      </c>
      <c r="AT829" t="s">
        <v>1075</v>
      </c>
      <c r="AU829" t="s">
        <v>1077</v>
      </c>
      <c r="AV829" t="s">
        <v>1081</v>
      </c>
      <c r="AW829" t="s">
        <v>1083</v>
      </c>
      <c r="AX829" s="65">
        <f t="shared" si="219"/>
        <v>1391.07</v>
      </c>
      <c r="AY829" s="65">
        <v>2862.47</v>
      </c>
      <c r="AZ829" s="106">
        <v>911.38141869929086</v>
      </c>
      <c r="BA829" s="65">
        <f t="shared" si="207"/>
        <v>5164.9214186992904</v>
      </c>
      <c r="BB829" s="65">
        <f t="shared" si="208"/>
        <v>20742.93858130071</v>
      </c>
      <c r="BC829" s="65">
        <f t="shared" si="209"/>
        <v>29.39</v>
      </c>
      <c r="BD829" s="65">
        <f t="shared" si="210"/>
        <v>48880.1</v>
      </c>
      <c r="BE829" s="65">
        <f t="shared" si="211"/>
        <v>31744.309999999998</v>
      </c>
      <c r="BF829" s="65">
        <f t="shared" si="212"/>
        <v>101396.73858130071</v>
      </c>
      <c r="BG829" s="66">
        <f t="shared" si="213"/>
        <v>737.84591695704148</v>
      </c>
      <c r="BH829" s="66">
        <f t="shared" si="214"/>
        <v>35.763687209139157</v>
      </c>
      <c r="BI829" s="66">
        <f t="shared" si="215"/>
        <v>4.8983333333333337E-2</v>
      </c>
      <c r="BJ829" s="66">
        <f t="shared" si="216"/>
        <v>84.276034482758618</v>
      </c>
      <c r="BK829" s="66">
        <f t="shared" si="217"/>
        <v>54.731568965517241</v>
      </c>
      <c r="BL829" s="66">
        <f t="shared" si="218"/>
        <v>174.82196307120813</v>
      </c>
      <c r="BM829" s="207">
        <f t="shared" si="220"/>
        <v>39879.18</v>
      </c>
    </row>
    <row r="830" spans="1:67" x14ac:dyDescent="0.35">
      <c r="A830" s="1">
        <v>27</v>
      </c>
      <c r="B830">
        <v>102</v>
      </c>
      <c r="C830" t="s">
        <v>37</v>
      </c>
      <c r="D830" t="s">
        <v>2043</v>
      </c>
      <c r="E830" s="6" t="s">
        <v>1109</v>
      </c>
      <c r="F830" s="7" t="s">
        <v>1110</v>
      </c>
      <c r="G830" s="6">
        <v>-15.37</v>
      </c>
      <c r="H830" s="6">
        <v>-48.78</v>
      </c>
      <c r="I830" s="6">
        <v>770</v>
      </c>
      <c r="J830" s="8">
        <v>31081.371963744201</v>
      </c>
      <c r="K830" t="s">
        <v>1166</v>
      </c>
      <c r="L830" t="s">
        <v>1062</v>
      </c>
      <c r="M830">
        <v>600</v>
      </c>
      <c r="N830">
        <v>600</v>
      </c>
      <c r="O830">
        <v>0</v>
      </c>
      <c r="P830">
        <v>21580.5</v>
      </c>
      <c r="Q830">
        <v>44998.77</v>
      </c>
      <c r="R830">
        <v>5266.4</v>
      </c>
      <c r="S830">
        <v>34606.78</v>
      </c>
      <c r="T830">
        <v>0</v>
      </c>
      <c r="U830">
        <v>4744.55</v>
      </c>
      <c r="V830">
        <v>0</v>
      </c>
      <c r="W830" s="181">
        <f t="shared" si="204"/>
        <v>26325.05</v>
      </c>
      <c r="X830" s="181">
        <f t="shared" si="205"/>
        <v>43.875083333333329</v>
      </c>
      <c r="Y830" s="174">
        <v>111197</v>
      </c>
      <c r="Z830" s="181">
        <f t="shared" si="206"/>
        <v>185.32833333333335</v>
      </c>
      <c r="AA830" s="174">
        <v>0</v>
      </c>
      <c r="AB830" s="174">
        <v>19.40744804266302</v>
      </c>
      <c r="AC830" s="174">
        <v>40.467611536282448</v>
      </c>
      <c r="AD830" s="174">
        <v>4.736098995476496</v>
      </c>
      <c r="AE830" s="174">
        <v>31.12204465947822</v>
      </c>
      <c r="AF830">
        <v>0</v>
      </c>
      <c r="AG830" s="106">
        <v>4.2667967660998052</v>
      </c>
      <c r="AH830" s="106">
        <v>0</v>
      </c>
      <c r="AI830" s="106">
        <v>100</v>
      </c>
      <c r="AJ830">
        <v>83.78</v>
      </c>
      <c r="AK830">
        <v>43.88</v>
      </c>
      <c r="AL830">
        <v>57.68</v>
      </c>
      <c r="AM830">
        <v>185.33</v>
      </c>
      <c r="AN830" t="s">
        <v>1066</v>
      </c>
      <c r="AO830">
        <v>23.601600000000001</v>
      </c>
      <c r="AP830">
        <v>8.33</v>
      </c>
      <c r="AQ830">
        <v>12.806699999999999</v>
      </c>
      <c r="AR830" t="s">
        <v>1072</v>
      </c>
      <c r="AS830" t="s">
        <v>1074</v>
      </c>
      <c r="AT830" t="s">
        <v>1075</v>
      </c>
      <c r="AU830" t="s">
        <v>1077</v>
      </c>
      <c r="AV830" t="s">
        <v>1081</v>
      </c>
      <c r="AW830" t="s">
        <v>1083</v>
      </c>
      <c r="AX830" s="65">
        <f t="shared" si="219"/>
        <v>1391.07</v>
      </c>
      <c r="AY830" s="65">
        <v>2862.47</v>
      </c>
      <c r="AZ830" s="106">
        <v>1101.2929214849464</v>
      </c>
      <c r="BA830" s="65">
        <f t="shared" si="207"/>
        <v>5354.8329214849455</v>
      </c>
      <c r="BB830" s="65">
        <f t="shared" si="208"/>
        <v>25223.757078515053</v>
      </c>
      <c r="BC830" s="65">
        <f t="shared" si="209"/>
        <v>0</v>
      </c>
      <c r="BD830" s="65">
        <f t="shared" si="210"/>
        <v>48874.1</v>
      </c>
      <c r="BE830" s="65">
        <f t="shared" si="211"/>
        <v>31744.309999999998</v>
      </c>
      <c r="BF830" s="65">
        <f t="shared" si="212"/>
        <v>105842.16707851505</v>
      </c>
      <c r="BG830" s="66">
        <f t="shared" si="213"/>
        <v>764.97613164070651</v>
      </c>
      <c r="BH830" s="66">
        <f t="shared" si="214"/>
        <v>43.489236342267333</v>
      </c>
      <c r="BI830" s="66">
        <f t="shared" si="215"/>
        <v>0</v>
      </c>
      <c r="BJ830" s="66">
        <f t="shared" si="216"/>
        <v>84.265689655172409</v>
      </c>
      <c r="BK830" s="66">
        <f t="shared" si="217"/>
        <v>54.731568965517241</v>
      </c>
      <c r="BL830" s="66">
        <f t="shared" si="218"/>
        <v>182.48649496295698</v>
      </c>
      <c r="BM830" s="207">
        <f t="shared" si="220"/>
        <v>39873.18</v>
      </c>
    </row>
    <row r="831" spans="1:67" x14ac:dyDescent="0.35">
      <c r="A831" s="1">
        <v>28</v>
      </c>
      <c r="B831">
        <v>102</v>
      </c>
      <c r="C831" t="s">
        <v>37</v>
      </c>
      <c r="D831" t="s">
        <v>2044</v>
      </c>
      <c r="E831" s="6" t="s">
        <v>1111</v>
      </c>
      <c r="F831" s="7" t="s">
        <v>1112</v>
      </c>
      <c r="G831" s="6">
        <v>-22.86</v>
      </c>
      <c r="H831" s="6">
        <v>-43.41</v>
      </c>
      <c r="I831" s="6">
        <v>45</v>
      </c>
      <c r="J831" s="8">
        <v>45016.2336447989</v>
      </c>
      <c r="K831" t="s">
        <v>1166</v>
      </c>
      <c r="L831" t="s">
        <v>1062</v>
      </c>
      <c r="M831">
        <v>600</v>
      </c>
      <c r="N831">
        <v>600</v>
      </c>
      <c r="O831">
        <v>0</v>
      </c>
      <c r="P831">
        <v>21378.2</v>
      </c>
      <c r="Q831">
        <v>44998.77</v>
      </c>
      <c r="R831">
        <v>5262.4</v>
      </c>
      <c r="S831">
        <v>34606.78</v>
      </c>
      <c r="T831">
        <v>0</v>
      </c>
      <c r="U831">
        <v>4744.55</v>
      </c>
      <c r="V831">
        <v>0</v>
      </c>
      <c r="W831" s="181">
        <f t="shared" si="204"/>
        <v>26122.75</v>
      </c>
      <c r="X831" s="181">
        <f t="shared" si="205"/>
        <v>43.537916666666668</v>
      </c>
      <c r="Y831" s="174">
        <v>110990.7</v>
      </c>
      <c r="Z831" s="181">
        <f t="shared" si="206"/>
        <v>184.9845</v>
      </c>
      <c r="AA831" s="174">
        <v>0</v>
      </c>
      <c r="AB831" s="174">
        <v>19.261253420331609</v>
      </c>
      <c r="AC831" s="174">
        <v>40.542829264073482</v>
      </c>
      <c r="AD831" s="174">
        <v>4.7412981447995186</v>
      </c>
      <c r="AE831" s="174">
        <v>31.17989164857957</v>
      </c>
      <c r="AF831">
        <v>0</v>
      </c>
      <c r="AG831" s="106">
        <v>4.2747275222158256</v>
      </c>
      <c r="AH831" s="106">
        <v>0</v>
      </c>
      <c r="AI831" s="106">
        <v>100</v>
      </c>
      <c r="AJ831">
        <v>83.77</v>
      </c>
      <c r="AK831">
        <v>43.54</v>
      </c>
      <c r="AL831">
        <v>57.68</v>
      </c>
      <c r="AM831">
        <v>184.98</v>
      </c>
      <c r="AN831" t="s">
        <v>1067</v>
      </c>
      <c r="AO831">
        <v>23.601600000000001</v>
      </c>
      <c r="AP831">
        <v>8.33</v>
      </c>
      <c r="AQ831">
        <v>12.806699999999999</v>
      </c>
      <c r="AR831" t="s">
        <v>1072</v>
      </c>
      <c r="AS831" t="s">
        <v>1074</v>
      </c>
      <c r="AT831" t="s">
        <v>1075</v>
      </c>
      <c r="AU831" t="s">
        <v>1077</v>
      </c>
      <c r="AV831" t="s">
        <v>1081</v>
      </c>
      <c r="AW831" t="s">
        <v>1083</v>
      </c>
      <c r="AX831" s="65">
        <f t="shared" si="219"/>
        <v>1391.07</v>
      </c>
      <c r="AY831" s="65">
        <v>2862.47</v>
      </c>
      <c r="AZ831" s="106">
        <v>1085.8098931454492</v>
      </c>
      <c r="BA831" s="65">
        <f t="shared" si="207"/>
        <v>5339.3498931454487</v>
      </c>
      <c r="BB831" s="65">
        <f t="shared" si="208"/>
        <v>25036.940106854552</v>
      </c>
      <c r="BC831" s="65">
        <f t="shared" si="209"/>
        <v>0</v>
      </c>
      <c r="BD831" s="65">
        <f t="shared" si="210"/>
        <v>48870.1</v>
      </c>
      <c r="BE831" s="65">
        <f t="shared" si="211"/>
        <v>31744.309999999998</v>
      </c>
      <c r="BF831" s="65">
        <f t="shared" si="212"/>
        <v>105651.35010685454</v>
      </c>
      <c r="BG831" s="66">
        <f t="shared" si="213"/>
        <v>762.76427044934985</v>
      </c>
      <c r="BH831" s="66">
        <f t="shared" si="214"/>
        <v>43.167138115266468</v>
      </c>
      <c r="BI831" s="66">
        <f t="shared" si="215"/>
        <v>0</v>
      </c>
      <c r="BJ831" s="66">
        <f t="shared" si="216"/>
        <v>84.258793103448269</v>
      </c>
      <c r="BK831" s="66">
        <f t="shared" si="217"/>
        <v>54.731568965517241</v>
      </c>
      <c r="BL831" s="66">
        <f t="shared" si="218"/>
        <v>182.15750018423196</v>
      </c>
      <c r="BM831" s="207">
        <f t="shared" si="220"/>
        <v>39869.18</v>
      </c>
    </row>
    <row r="832" spans="1:67" x14ac:dyDescent="0.35">
      <c r="A832" s="1">
        <v>29</v>
      </c>
      <c r="B832">
        <v>102</v>
      </c>
      <c r="C832" t="s">
        <v>37</v>
      </c>
      <c r="D832" t="s">
        <v>2045</v>
      </c>
      <c r="E832" s="6" t="s">
        <v>1113</v>
      </c>
      <c r="F832" s="7" t="s">
        <v>1114</v>
      </c>
      <c r="G832" s="6">
        <v>-20.32</v>
      </c>
      <c r="H832" s="6">
        <v>-40.340000000000003</v>
      </c>
      <c r="I832" s="6">
        <v>9</v>
      </c>
      <c r="J832" s="8">
        <v>54061.366139626101</v>
      </c>
      <c r="K832" t="s">
        <v>1166</v>
      </c>
      <c r="L832" t="s">
        <v>1062</v>
      </c>
      <c r="M832">
        <v>600</v>
      </c>
      <c r="N832">
        <v>600</v>
      </c>
      <c r="O832">
        <v>0</v>
      </c>
      <c r="P832">
        <v>22694.400000000001</v>
      </c>
      <c r="Q832">
        <v>44998.77</v>
      </c>
      <c r="R832">
        <v>5264.2</v>
      </c>
      <c r="S832">
        <v>34606.78</v>
      </c>
      <c r="T832">
        <v>0</v>
      </c>
      <c r="U832">
        <v>4744.55</v>
      </c>
      <c r="V832">
        <v>0</v>
      </c>
      <c r="W832" s="181">
        <f t="shared" si="204"/>
        <v>27438.95</v>
      </c>
      <c r="X832" s="181">
        <f t="shared" si="205"/>
        <v>45.731583333333333</v>
      </c>
      <c r="Y832" s="174">
        <v>112308.7</v>
      </c>
      <c r="Z832" s="181">
        <f t="shared" si="206"/>
        <v>187.18116666666666</v>
      </c>
      <c r="AA832" s="174">
        <v>0</v>
      </c>
      <c r="AB832" s="174">
        <v>20.207161154923881</v>
      </c>
      <c r="AC832" s="174">
        <v>40.067038439586597</v>
      </c>
      <c r="AD832" s="174">
        <v>4.6872593129472602</v>
      </c>
      <c r="AE832" s="174">
        <v>30.813979682785039</v>
      </c>
      <c r="AF832">
        <v>0</v>
      </c>
      <c r="AG832" s="106">
        <v>4.2245614097572144</v>
      </c>
      <c r="AH832" s="106">
        <v>0</v>
      </c>
      <c r="AI832" s="106">
        <v>100</v>
      </c>
      <c r="AJ832">
        <v>83.77</v>
      </c>
      <c r="AK832">
        <v>45.73</v>
      </c>
      <c r="AL832">
        <v>57.68</v>
      </c>
      <c r="AM832">
        <v>187.18</v>
      </c>
      <c r="AN832" t="s">
        <v>1068</v>
      </c>
      <c r="AO832">
        <v>23.601600000000001</v>
      </c>
      <c r="AP832">
        <v>8.33</v>
      </c>
      <c r="AQ832">
        <v>12.806699999999999</v>
      </c>
      <c r="AR832" t="s">
        <v>1072</v>
      </c>
      <c r="AS832" t="s">
        <v>1074</v>
      </c>
      <c r="AT832" t="s">
        <v>1075</v>
      </c>
      <c r="AU832" t="s">
        <v>1077</v>
      </c>
      <c r="AV832" t="s">
        <v>1081</v>
      </c>
      <c r="AW832" t="s">
        <v>1083</v>
      </c>
      <c r="AX832" s="65">
        <f t="shared" si="219"/>
        <v>1391.07</v>
      </c>
      <c r="AY832" s="65">
        <v>2862.47</v>
      </c>
      <c r="AZ832" s="106">
        <v>1135.9883551513965</v>
      </c>
      <c r="BA832" s="65">
        <f t="shared" si="207"/>
        <v>5389.5283551513967</v>
      </c>
      <c r="BB832" s="65">
        <f t="shared" si="208"/>
        <v>26302.961644848605</v>
      </c>
      <c r="BC832" s="65">
        <f t="shared" si="209"/>
        <v>0</v>
      </c>
      <c r="BD832" s="65">
        <f t="shared" si="210"/>
        <v>48871.899999999994</v>
      </c>
      <c r="BE832" s="65">
        <f t="shared" si="211"/>
        <v>31744.309999999998</v>
      </c>
      <c r="BF832" s="65">
        <f t="shared" si="212"/>
        <v>106919.1716448486</v>
      </c>
      <c r="BG832" s="66">
        <f t="shared" si="213"/>
        <v>769.93262216448522</v>
      </c>
      <c r="BH832" s="66">
        <f t="shared" si="214"/>
        <v>45.349933870428629</v>
      </c>
      <c r="BI832" s="66">
        <f t="shared" si="215"/>
        <v>0</v>
      </c>
      <c r="BJ832" s="66">
        <f t="shared" si="216"/>
        <v>84.261896551724135</v>
      </c>
      <c r="BK832" s="66">
        <f t="shared" si="217"/>
        <v>54.731568965517241</v>
      </c>
      <c r="BL832" s="66">
        <f t="shared" si="218"/>
        <v>184.34339938766999</v>
      </c>
      <c r="BM832" s="207">
        <f t="shared" si="220"/>
        <v>39870.979999999996</v>
      </c>
    </row>
    <row r="833" spans="1:65" x14ac:dyDescent="0.35">
      <c r="A833" s="1">
        <v>30</v>
      </c>
      <c r="B833">
        <v>102</v>
      </c>
      <c r="C833" t="s">
        <v>37</v>
      </c>
      <c r="D833" t="s">
        <v>2046</v>
      </c>
      <c r="E833" s="6" t="s">
        <v>1115</v>
      </c>
      <c r="F833" s="7" t="s">
        <v>1116</v>
      </c>
      <c r="G833" s="6">
        <v>-8.0500000000000007</v>
      </c>
      <c r="H833" s="6">
        <v>-34.880000000000003</v>
      </c>
      <c r="I833" s="6">
        <v>10</v>
      </c>
      <c r="J833" s="8">
        <v>63550.072249703</v>
      </c>
      <c r="K833" t="s">
        <v>1166</v>
      </c>
      <c r="L833" t="s">
        <v>1062</v>
      </c>
      <c r="M833">
        <v>600</v>
      </c>
      <c r="N833">
        <v>600</v>
      </c>
      <c r="O833">
        <v>0</v>
      </c>
      <c r="P833">
        <v>24098.97</v>
      </c>
      <c r="Q833">
        <v>44998.77</v>
      </c>
      <c r="R833">
        <v>5250.2</v>
      </c>
      <c r="S833">
        <v>34606.78</v>
      </c>
      <c r="T833">
        <v>0</v>
      </c>
      <c r="U833">
        <v>4744.55</v>
      </c>
      <c r="V833">
        <v>0</v>
      </c>
      <c r="W833" s="181">
        <f t="shared" si="204"/>
        <v>28843.52</v>
      </c>
      <c r="X833" s="181">
        <f t="shared" si="205"/>
        <v>48.072533333333332</v>
      </c>
      <c r="Y833" s="174">
        <v>113699.27</v>
      </c>
      <c r="Z833" s="181">
        <f t="shared" si="206"/>
        <v>189.49878333333334</v>
      </c>
      <c r="AA833" s="174">
        <v>0</v>
      </c>
      <c r="AB833" s="174">
        <v>21.195360357194911</v>
      </c>
      <c r="AC833" s="174">
        <v>39.577008717822018</v>
      </c>
      <c r="AD833" s="174">
        <v>4.6176197965035302</v>
      </c>
      <c r="AE833" s="174">
        <v>30.437117142440751</v>
      </c>
      <c r="AF833">
        <v>0</v>
      </c>
      <c r="AG833" s="106">
        <v>4.1728939860387841</v>
      </c>
      <c r="AH833" s="106">
        <v>0</v>
      </c>
      <c r="AI833" s="106">
        <v>100</v>
      </c>
      <c r="AJ833">
        <v>83.75</v>
      </c>
      <c r="AK833">
        <v>48.07</v>
      </c>
      <c r="AL833">
        <v>57.68</v>
      </c>
      <c r="AM833">
        <v>189.5</v>
      </c>
      <c r="AN833" t="s">
        <v>1069</v>
      </c>
      <c r="AO833">
        <v>23.601600000000001</v>
      </c>
      <c r="AP833">
        <v>8.33</v>
      </c>
      <c r="AQ833">
        <v>12.806699999999999</v>
      </c>
      <c r="AR833" t="s">
        <v>1072</v>
      </c>
      <c r="AS833" t="s">
        <v>1074</v>
      </c>
      <c r="AT833" t="s">
        <v>1075</v>
      </c>
      <c r="AU833" t="s">
        <v>1077</v>
      </c>
      <c r="AV833" t="s">
        <v>1081</v>
      </c>
      <c r="AW833" t="s">
        <v>1083</v>
      </c>
      <c r="AX833" s="65">
        <f t="shared" si="219"/>
        <v>1391.07</v>
      </c>
      <c r="AY833" s="65">
        <v>2862.47</v>
      </c>
      <c r="AZ833" s="106">
        <v>1234.7613727511934</v>
      </c>
      <c r="BA833" s="65">
        <f t="shared" si="207"/>
        <v>5488.3013727511934</v>
      </c>
      <c r="BB833" s="65">
        <f t="shared" si="208"/>
        <v>27608.758627248808</v>
      </c>
      <c r="BC833" s="65">
        <f t="shared" si="209"/>
        <v>0</v>
      </c>
      <c r="BD833" s="65">
        <f t="shared" si="210"/>
        <v>48857.899999999994</v>
      </c>
      <c r="BE833" s="65">
        <f t="shared" si="211"/>
        <v>31744.309999999998</v>
      </c>
      <c r="BF833" s="65">
        <f t="shared" si="212"/>
        <v>108210.9686272488</v>
      </c>
      <c r="BG833" s="66">
        <f t="shared" si="213"/>
        <v>784.04305325017049</v>
      </c>
      <c r="BH833" s="66">
        <f t="shared" si="214"/>
        <v>47.601307978015186</v>
      </c>
      <c r="BI833" s="66">
        <f t="shared" si="215"/>
        <v>0</v>
      </c>
      <c r="BJ833" s="66">
        <f t="shared" si="216"/>
        <v>84.237758620689647</v>
      </c>
      <c r="BK833" s="66">
        <f t="shared" si="217"/>
        <v>54.731568965517241</v>
      </c>
      <c r="BL833" s="66">
        <f t="shared" si="218"/>
        <v>186.57063556422207</v>
      </c>
      <c r="BM833" s="207">
        <f t="shared" si="220"/>
        <v>39856.979999999996</v>
      </c>
    </row>
    <row r="834" spans="1:65" x14ac:dyDescent="0.35">
      <c r="A834" s="1">
        <v>31</v>
      </c>
      <c r="B834">
        <v>102</v>
      </c>
      <c r="C834" t="s">
        <v>37</v>
      </c>
      <c r="D834" t="s">
        <v>2047</v>
      </c>
      <c r="E834" s="6" t="s">
        <v>1117</v>
      </c>
      <c r="F834" s="7" t="s">
        <v>1118</v>
      </c>
      <c r="G834" s="6">
        <v>-3.8</v>
      </c>
      <c r="H834" s="6">
        <v>-38.53</v>
      </c>
      <c r="I834" s="6">
        <v>41</v>
      </c>
      <c r="J834" s="8">
        <v>71394.000753582499</v>
      </c>
      <c r="K834" t="s">
        <v>1166</v>
      </c>
      <c r="L834" t="s">
        <v>1062</v>
      </c>
      <c r="M834">
        <v>600</v>
      </c>
      <c r="N834">
        <v>600</v>
      </c>
      <c r="O834">
        <v>0</v>
      </c>
      <c r="P834">
        <v>24644.74</v>
      </c>
      <c r="Q834">
        <v>44998.77</v>
      </c>
      <c r="R834">
        <v>5255.2</v>
      </c>
      <c r="S834">
        <v>34606.78</v>
      </c>
      <c r="T834">
        <v>0</v>
      </c>
      <c r="U834">
        <v>4744.55</v>
      </c>
      <c r="V834">
        <v>0</v>
      </c>
      <c r="W834" s="181">
        <f t="shared" si="204"/>
        <v>29389.29</v>
      </c>
      <c r="X834" s="181">
        <f t="shared" si="205"/>
        <v>48.982150000000004</v>
      </c>
      <c r="Y834" s="174">
        <v>114250.04</v>
      </c>
      <c r="Z834" s="181">
        <f t="shared" si="206"/>
        <v>190.41673333333333</v>
      </c>
      <c r="AA834" s="174">
        <v>0</v>
      </c>
      <c r="AB834" s="174">
        <v>21.570880850457471</v>
      </c>
      <c r="AC834" s="174">
        <v>39.386218157998023</v>
      </c>
      <c r="AD834" s="174">
        <v>4.5997358075323218</v>
      </c>
      <c r="AE834" s="174">
        <v>30.29038764450323</v>
      </c>
      <c r="AF834">
        <v>0</v>
      </c>
      <c r="AG834" s="106">
        <v>4.1527775395089579</v>
      </c>
      <c r="AH834" s="106">
        <v>0</v>
      </c>
      <c r="AI834" s="106">
        <v>100</v>
      </c>
      <c r="AJ834">
        <v>83.76</v>
      </c>
      <c r="AK834">
        <v>48.98</v>
      </c>
      <c r="AL834">
        <v>57.68</v>
      </c>
      <c r="AM834">
        <v>190.42</v>
      </c>
      <c r="AN834" t="s">
        <v>1070</v>
      </c>
      <c r="AO834">
        <v>23.601600000000001</v>
      </c>
      <c r="AP834">
        <v>8.33</v>
      </c>
      <c r="AQ834">
        <v>12.806699999999999</v>
      </c>
      <c r="AR834" t="s">
        <v>1072</v>
      </c>
      <c r="AS834" t="s">
        <v>1074</v>
      </c>
      <c r="AT834" t="s">
        <v>1075</v>
      </c>
      <c r="AU834" t="s">
        <v>1077</v>
      </c>
      <c r="AV834" t="s">
        <v>1081</v>
      </c>
      <c r="AW834" t="s">
        <v>1083</v>
      </c>
      <c r="AX834" s="65">
        <f t="shared" si="219"/>
        <v>1391.07</v>
      </c>
      <c r="AY834" s="65">
        <v>2862.47</v>
      </c>
      <c r="AZ834" s="106">
        <v>1234.5789431441908</v>
      </c>
      <c r="BA834" s="65">
        <f t="shared" si="207"/>
        <v>5488.1189431441908</v>
      </c>
      <c r="BB834" s="65">
        <f t="shared" si="208"/>
        <v>28154.711056855809</v>
      </c>
      <c r="BC834" s="65">
        <f t="shared" si="209"/>
        <v>0</v>
      </c>
      <c r="BD834" s="65">
        <f t="shared" si="210"/>
        <v>48862.899999999994</v>
      </c>
      <c r="BE834" s="65">
        <f t="shared" si="211"/>
        <v>31744.309999999998</v>
      </c>
      <c r="BF834" s="65">
        <f t="shared" si="212"/>
        <v>108761.9210568558</v>
      </c>
      <c r="BG834" s="66">
        <f t="shared" si="213"/>
        <v>784.01699187774159</v>
      </c>
      <c r="BH834" s="66">
        <f t="shared" si="214"/>
        <v>48.542605270441051</v>
      </c>
      <c r="BI834" s="66">
        <f t="shared" si="215"/>
        <v>0</v>
      </c>
      <c r="BJ834" s="66">
        <f t="shared" si="216"/>
        <v>84.246379310344821</v>
      </c>
      <c r="BK834" s="66">
        <f t="shared" si="217"/>
        <v>54.731568965517241</v>
      </c>
      <c r="BL834" s="66">
        <f t="shared" si="218"/>
        <v>187.52055354630312</v>
      </c>
      <c r="BM834" s="207">
        <f t="shared" si="220"/>
        <v>39861.979999999996</v>
      </c>
    </row>
    <row r="835" spans="1:65" x14ac:dyDescent="0.35">
      <c r="A835" s="1">
        <v>32</v>
      </c>
      <c r="B835">
        <v>103</v>
      </c>
      <c r="C835" t="s">
        <v>37</v>
      </c>
      <c r="D835" t="s">
        <v>2048</v>
      </c>
      <c r="E835" s="6" t="s">
        <v>1104</v>
      </c>
      <c r="F835" s="7" t="s">
        <v>1105</v>
      </c>
      <c r="G835" s="6">
        <v>-22.74</v>
      </c>
      <c r="H835" s="6">
        <v>-45.59</v>
      </c>
      <c r="I835" s="6">
        <v>1642</v>
      </c>
      <c r="J835" s="8">
        <v>3495.45982983364</v>
      </c>
      <c r="K835" t="s">
        <v>1166</v>
      </c>
      <c r="L835" t="s">
        <v>1062</v>
      </c>
      <c r="M835">
        <v>600</v>
      </c>
      <c r="N835">
        <v>600</v>
      </c>
      <c r="O835">
        <v>6.83</v>
      </c>
      <c r="P835">
        <v>14704.18</v>
      </c>
      <c r="Q835">
        <v>44998.77</v>
      </c>
      <c r="R835">
        <v>5265.2</v>
      </c>
      <c r="S835">
        <v>34606.78</v>
      </c>
      <c r="T835">
        <v>0</v>
      </c>
      <c r="U835">
        <v>4462.05</v>
      </c>
      <c r="V835">
        <v>0</v>
      </c>
      <c r="W835" s="181">
        <f t="shared" si="204"/>
        <v>19166.23</v>
      </c>
      <c r="X835" s="181">
        <f t="shared" si="205"/>
        <v>31.943716666666667</v>
      </c>
      <c r="Y835" s="174">
        <v>104043.81</v>
      </c>
      <c r="Z835" s="181">
        <f t="shared" si="206"/>
        <v>173.40635</v>
      </c>
      <c r="AA835" s="174">
        <v>6.5645423788306097E-3</v>
      </c>
      <c r="AB835" s="174">
        <v>14.132681223419249</v>
      </c>
      <c r="AC835" s="174">
        <v>43.249829086420419</v>
      </c>
      <c r="AD835" s="174">
        <v>5.0605605465620682</v>
      </c>
      <c r="AE835" s="174">
        <v>33.261738492659973</v>
      </c>
      <c r="AF835">
        <v>0</v>
      </c>
      <c r="AG835" s="106">
        <v>4.2886261085594617</v>
      </c>
      <c r="AH835" s="106">
        <v>0</v>
      </c>
      <c r="AI835" s="106">
        <v>100</v>
      </c>
      <c r="AJ835">
        <v>83.77</v>
      </c>
      <c r="AK835">
        <v>31.96</v>
      </c>
      <c r="AL835">
        <v>57.68</v>
      </c>
      <c r="AM835">
        <v>173.41</v>
      </c>
      <c r="AN835" t="s">
        <v>1063</v>
      </c>
      <c r="AO835">
        <v>23.601600000000001</v>
      </c>
      <c r="AP835">
        <v>8.33</v>
      </c>
      <c r="AQ835">
        <v>12.806699999999999</v>
      </c>
      <c r="AR835" t="s">
        <v>1072</v>
      </c>
      <c r="AS835" t="s">
        <v>1074</v>
      </c>
      <c r="AT835" t="s">
        <v>1075</v>
      </c>
      <c r="AU835" t="s">
        <v>1077</v>
      </c>
      <c r="AV835" t="s">
        <v>1081</v>
      </c>
      <c r="AW835" t="s">
        <v>1084</v>
      </c>
      <c r="AX835" s="65">
        <f t="shared" si="219"/>
        <v>1391.07</v>
      </c>
      <c r="AY835" s="65">
        <v>2862.47</v>
      </c>
      <c r="AZ835" s="106">
        <v>713.62658748871024</v>
      </c>
      <c r="BA835" s="65">
        <f t="shared" si="207"/>
        <v>4967.1665874887094</v>
      </c>
      <c r="BB835" s="65">
        <f t="shared" si="208"/>
        <v>18452.603412511289</v>
      </c>
      <c r="BC835" s="65">
        <f t="shared" si="209"/>
        <v>6.83</v>
      </c>
      <c r="BD835" s="65">
        <f t="shared" si="210"/>
        <v>48872.899999999994</v>
      </c>
      <c r="BE835" s="65">
        <f t="shared" si="211"/>
        <v>31744.309999999998</v>
      </c>
      <c r="BF835" s="65">
        <f t="shared" si="212"/>
        <v>99076.643412511286</v>
      </c>
      <c r="BG835" s="66">
        <f t="shared" si="213"/>
        <v>709.59522678410133</v>
      </c>
      <c r="BH835" s="66">
        <f t="shared" si="214"/>
        <v>31.814833469847052</v>
      </c>
      <c r="BI835" s="66">
        <f t="shared" si="215"/>
        <v>1.1383333333333334E-2</v>
      </c>
      <c r="BJ835" s="66">
        <f t="shared" si="216"/>
        <v>84.263620689655156</v>
      </c>
      <c r="BK835" s="66">
        <f t="shared" si="217"/>
        <v>54.731568965517241</v>
      </c>
      <c r="BL835" s="66">
        <f t="shared" si="218"/>
        <v>170.82179898708841</v>
      </c>
      <c r="BM835" s="207">
        <f t="shared" si="220"/>
        <v>39871.979999999996</v>
      </c>
    </row>
    <row r="836" spans="1:65" x14ac:dyDescent="0.35">
      <c r="A836" s="1">
        <v>33</v>
      </c>
      <c r="B836">
        <v>103</v>
      </c>
      <c r="C836" t="s">
        <v>37</v>
      </c>
      <c r="D836" t="s">
        <v>2049</v>
      </c>
      <c r="E836" s="6" t="s">
        <v>1104</v>
      </c>
      <c r="F836" s="7" t="s">
        <v>1106</v>
      </c>
      <c r="G836" s="6">
        <v>-23.85</v>
      </c>
      <c r="H836" s="6">
        <v>-46.64</v>
      </c>
      <c r="I836" s="6">
        <v>792</v>
      </c>
      <c r="J836" s="8">
        <v>14172.2970393051</v>
      </c>
      <c r="K836" t="s">
        <v>1166</v>
      </c>
      <c r="L836" t="s">
        <v>1062</v>
      </c>
      <c r="M836">
        <v>600</v>
      </c>
      <c r="N836">
        <v>600</v>
      </c>
      <c r="O836">
        <v>0.39</v>
      </c>
      <c r="P836">
        <v>17365.29</v>
      </c>
      <c r="Q836">
        <v>44998.77</v>
      </c>
      <c r="R836">
        <v>5266.4</v>
      </c>
      <c r="S836">
        <v>34606.78</v>
      </c>
      <c r="T836">
        <v>0</v>
      </c>
      <c r="U836">
        <v>4462.05</v>
      </c>
      <c r="V836">
        <v>0</v>
      </c>
      <c r="W836" s="181">
        <f t="shared" si="204"/>
        <v>21827.34</v>
      </c>
      <c r="X836" s="181">
        <f t="shared" si="205"/>
        <v>36.378900000000002</v>
      </c>
      <c r="Y836" s="174">
        <v>106699.67</v>
      </c>
      <c r="Z836" s="181">
        <f t="shared" si="206"/>
        <v>177.83278333333334</v>
      </c>
      <c r="AA836" s="174">
        <v>3.6551190833111302E-4</v>
      </c>
      <c r="AB836" s="174">
        <v>16.27492381185434</v>
      </c>
      <c r="AC836" s="174">
        <v>42.173298192955983</v>
      </c>
      <c r="AD836" s="174">
        <v>4.9357228564999307</v>
      </c>
      <c r="AE836" s="174">
        <v>32.433821023064077</v>
      </c>
      <c r="AF836">
        <v>0</v>
      </c>
      <c r="AG836" s="106">
        <v>4.1818779758175451</v>
      </c>
      <c r="AH836" s="106">
        <v>0</v>
      </c>
      <c r="AI836" s="106">
        <v>100</v>
      </c>
      <c r="AJ836">
        <v>83.78</v>
      </c>
      <c r="AK836">
        <v>36.380000000000003</v>
      </c>
      <c r="AL836">
        <v>57.68</v>
      </c>
      <c r="AM836">
        <v>177.83</v>
      </c>
      <c r="AN836" t="s">
        <v>1064</v>
      </c>
      <c r="AO836">
        <v>23.601600000000001</v>
      </c>
      <c r="AP836">
        <v>8.33</v>
      </c>
      <c r="AQ836">
        <v>12.806699999999999</v>
      </c>
      <c r="AR836" t="s">
        <v>1072</v>
      </c>
      <c r="AS836" t="s">
        <v>1074</v>
      </c>
      <c r="AT836" t="s">
        <v>1075</v>
      </c>
      <c r="AU836" t="s">
        <v>1077</v>
      </c>
      <c r="AV836" t="s">
        <v>1081</v>
      </c>
      <c r="AW836" t="s">
        <v>1084</v>
      </c>
      <c r="AX836" s="65">
        <f t="shared" si="219"/>
        <v>1391.07</v>
      </c>
      <c r="AY836" s="65">
        <v>2862.47</v>
      </c>
      <c r="AZ836" s="106">
        <v>855.70487173460742</v>
      </c>
      <c r="BA836" s="65">
        <f t="shared" si="207"/>
        <v>5109.2448717346069</v>
      </c>
      <c r="BB836" s="65">
        <f t="shared" si="208"/>
        <v>20971.635128265392</v>
      </c>
      <c r="BC836" s="65">
        <f t="shared" si="209"/>
        <v>0.39</v>
      </c>
      <c r="BD836" s="65">
        <f t="shared" si="210"/>
        <v>48874.1</v>
      </c>
      <c r="BE836" s="65">
        <f t="shared" si="211"/>
        <v>31744.309999999998</v>
      </c>
      <c r="BF836" s="65">
        <f t="shared" si="212"/>
        <v>101590.42512826539</v>
      </c>
      <c r="BG836" s="66">
        <f t="shared" si="213"/>
        <v>729.89212453351524</v>
      </c>
      <c r="BH836" s="66">
        <f t="shared" si="214"/>
        <v>36.157991600457571</v>
      </c>
      <c r="BI836" s="66">
        <f t="shared" si="215"/>
        <v>6.4999999999999997E-4</v>
      </c>
      <c r="BJ836" s="66">
        <f t="shared" si="216"/>
        <v>84.265689655172409</v>
      </c>
      <c r="BK836" s="66">
        <f t="shared" si="217"/>
        <v>54.731568965517241</v>
      </c>
      <c r="BL836" s="66">
        <f t="shared" si="218"/>
        <v>175.155905393561</v>
      </c>
      <c r="BM836" s="207">
        <f t="shared" si="220"/>
        <v>39873.18</v>
      </c>
    </row>
    <row r="837" spans="1:65" x14ac:dyDescent="0.35">
      <c r="A837" s="1">
        <v>34</v>
      </c>
      <c r="B837">
        <v>103</v>
      </c>
      <c r="C837" t="s">
        <v>37</v>
      </c>
      <c r="D837" t="s">
        <v>2050</v>
      </c>
      <c r="E837" s="6" t="s">
        <v>1107</v>
      </c>
      <c r="F837" s="7" t="s">
        <v>1108</v>
      </c>
      <c r="G837" s="6">
        <v>-30.03</v>
      </c>
      <c r="H837" s="6">
        <v>-51.23</v>
      </c>
      <c r="I837" s="6">
        <v>47</v>
      </c>
      <c r="J837" s="8">
        <v>23954.0527728093</v>
      </c>
      <c r="K837" t="s">
        <v>1166</v>
      </c>
      <c r="L837" t="s">
        <v>1062</v>
      </c>
      <c r="M837">
        <v>600</v>
      </c>
      <c r="N837">
        <v>600</v>
      </c>
      <c r="O837">
        <v>1.67</v>
      </c>
      <c r="P837">
        <v>18086.78</v>
      </c>
      <c r="Q837">
        <v>44998.77</v>
      </c>
      <c r="R837">
        <v>5272.4</v>
      </c>
      <c r="S837">
        <v>34606.78</v>
      </c>
      <c r="T837">
        <v>0</v>
      </c>
      <c r="U837">
        <v>4462.05</v>
      </c>
      <c r="V837">
        <v>0</v>
      </c>
      <c r="W837" s="181">
        <f t="shared" si="204"/>
        <v>22548.829999999998</v>
      </c>
      <c r="X837" s="181">
        <f t="shared" si="205"/>
        <v>37.581383333333328</v>
      </c>
      <c r="Y837" s="174">
        <v>107428.44</v>
      </c>
      <c r="Z837" s="181">
        <f t="shared" si="206"/>
        <v>179.04740000000001</v>
      </c>
      <c r="AA837" s="174">
        <v>1.554523178406016E-3</v>
      </c>
      <c r="AB837" s="174">
        <v>16.836119001634948</v>
      </c>
      <c r="AC837" s="174">
        <v>41.887204170515737</v>
      </c>
      <c r="AD837" s="174">
        <v>4.9078251531903474</v>
      </c>
      <c r="AE837" s="174">
        <v>32.213797389220211</v>
      </c>
      <c r="AF837">
        <v>0</v>
      </c>
      <c r="AG837" s="106">
        <v>4.1535090707823743</v>
      </c>
      <c r="AH837" s="106">
        <v>0</v>
      </c>
      <c r="AI837" s="106">
        <v>100</v>
      </c>
      <c r="AJ837">
        <v>83.79</v>
      </c>
      <c r="AK837">
        <v>37.58</v>
      </c>
      <c r="AL837">
        <v>57.68</v>
      </c>
      <c r="AM837">
        <v>179.05</v>
      </c>
      <c r="AN837" t="s">
        <v>1065</v>
      </c>
      <c r="AO837">
        <v>23.601600000000001</v>
      </c>
      <c r="AP837">
        <v>8.33</v>
      </c>
      <c r="AQ837">
        <v>12.806699999999999</v>
      </c>
      <c r="AR837" t="s">
        <v>1072</v>
      </c>
      <c r="AS837" t="s">
        <v>1074</v>
      </c>
      <c r="AT837" t="s">
        <v>1075</v>
      </c>
      <c r="AU837" t="s">
        <v>1077</v>
      </c>
      <c r="AV837" t="s">
        <v>1081</v>
      </c>
      <c r="AW837" t="s">
        <v>1084</v>
      </c>
      <c r="AX837" s="65">
        <f t="shared" si="219"/>
        <v>1391.07</v>
      </c>
      <c r="AY837" s="65">
        <v>2862.47</v>
      </c>
      <c r="AZ837" s="106">
        <v>914.69183221631852</v>
      </c>
      <c r="BA837" s="65">
        <f t="shared" si="207"/>
        <v>5168.2318322163183</v>
      </c>
      <c r="BB837" s="65">
        <f t="shared" si="208"/>
        <v>21634.13816778368</v>
      </c>
      <c r="BC837" s="65">
        <f t="shared" si="209"/>
        <v>1.67</v>
      </c>
      <c r="BD837" s="65">
        <f t="shared" si="210"/>
        <v>48880.1</v>
      </c>
      <c r="BE837" s="65">
        <f t="shared" si="211"/>
        <v>31744.309999999998</v>
      </c>
      <c r="BF837" s="65">
        <f t="shared" si="212"/>
        <v>102260.20816778368</v>
      </c>
      <c r="BG837" s="66">
        <f t="shared" si="213"/>
        <v>738.3188331737598</v>
      </c>
      <c r="BH837" s="66">
        <f t="shared" si="214"/>
        <v>37.300238220316686</v>
      </c>
      <c r="BI837" s="66">
        <f t="shared" si="215"/>
        <v>2.7833333333333334E-3</v>
      </c>
      <c r="BJ837" s="66">
        <f t="shared" si="216"/>
        <v>84.276034482758618</v>
      </c>
      <c r="BK837" s="66">
        <f t="shared" si="217"/>
        <v>54.731568965517241</v>
      </c>
      <c r="BL837" s="66">
        <f t="shared" si="218"/>
        <v>176.31070373755807</v>
      </c>
      <c r="BM837" s="207">
        <f t="shared" si="220"/>
        <v>39879.18</v>
      </c>
    </row>
    <row r="838" spans="1:65" x14ac:dyDescent="0.35">
      <c r="A838" s="1">
        <v>35</v>
      </c>
      <c r="B838">
        <v>103</v>
      </c>
      <c r="C838" t="s">
        <v>37</v>
      </c>
      <c r="D838" t="s">
        <v>2051</v>
      </c>
      <c r="E838" s="6" t="s">
        <v>1109</v>
      </c>
      <c r="F838" s="7" t="s">
        <v>1110</v>
      </c>
      <c r="G838" s="6">
        <v>-15.37</v>
      </c>
      <c r="H838" s="6">
        <v>-48.78</v>
      </c>
      <c r="I838" s="6">
        <v>770</v>
      </c>
      <c r="J838" s="8">
        <v>31081.371963744201</v>
      </c>
      <c r="K838" t="s">
        <v>1166</v>
      </c>
      <c r="L838" t="s">
        <v>1062</v>
      </c>
      <c r="M838">
        <v>600</v>
      </c>
      <c r="N838">
        <v>600</v>
      </c>
      <c r="O838">
        <v>0</v>
      </c>
      <c r="P838">
        <v>21469.01</v>
      </c>
      <c r="Q838">
        <v>44998.77</v>
      </c>
      <c r="R838">
        <v>5266.4</v>
      </c>
      <c r="S838">
        <v>34606.78</v>
      </c>
      <c r="T838">
        <v>0</v>
      </c>
      <c r="U838">
        <v>4462.05</v>
      </c>
      <c r="V838">
        <v>0</v>
      </c>
      <c r="W838" s="181">
        <f t="shared" si="204"/>
        <v>25931.059999999998</v>
      </c>
      <c r="X838" s="181">
        <f t="shared" si="205"/>
        <v>43.21843333333333</v>
      </c>
      <c r="Y838" s="174">
        <v>110803</v>
      </c>
      <c r="Z838" s="181">
        <f t="shared" si="206"/>
        <v>184.67166666666665</v>
      </c>
      <c r="AA838" s="174">
        <v>0</v>
      </c>
      <c r="AB838" s="174">
        <v>19.375838199326729</v>
      </c>
      <c r="AC838" s="174">
        <v>40.611508713662992</v>
      </c>
      <c r="AD838" s="174">
        <v>4.7529399023492136</v>
      </c>
      <c r="AE838" s="174">
        <v>31.232710305677639</v>
      </c>
      <c r="AF838">
        <v>0</v>
      </c>
      <c r="AG838" s="106">
        <v>4.0270119040098198</v>
      </c>
      <c r="AH838" s="106">
        <v>0</v>
      </c>
      <c r="AI838" s="106">
        <v>100</v>
      </c>
      <c r="AJ838">
        <v>83.78</v>
      </c>
      <c r="AK838">
        <v>43.22</v>
      </c>
      <c r="AL838">
        <v>57.68</v>
      </c>
      <c r="AM838">
        <v>184.67</v>
      </c>
      <c r="AN838" t="s">
        <v>1066</v>
      </c>
      <c r="AO838">
        <v>23.601600000000001</v>
      </c>
      <c r="AP838">
        <v>8.33</v>
      </c>
      <c r="AQ838">
        <v>12.806699999999999</v>
      </c>
      <c r="AR838" t="s">
        <v>1072</v>
      </c>
      <c r="AS838" t="s">
        <v>1074</v>
      </c>
      <c r="AT838" t="s">
        <v>1075</v>
      </c>
      <c r="AU838" t="s">
        <v>1077</v>
      </c>
      <c r="AV838" t="s">
        <v>1081</v>
      </c>
      <c r="AW838" t="s">
        <v>1084</v>
      </c>
      <c r="AX838" s="65">
        <f t="shared" si="219"/>
        <v>1391.07</v>
      </c>
      <c r="AY838" s="65">
        <v>2862.47</v>
      </c>
      <c r="AZ838" s="106">
        <v>1100.9249612184158</v>
      </c>
      <c r="BA838" s="65">
        <f t="shared" si="207"/>
        <v>5354.4649612184148</v>
      </c>
      <c r="BB838" s="65">
        <f t="shared" si="208"/>
        <v>24830.135038781584</v>
      </c>
      <c r="BC838" s="65">
        <f t="shared" si="209"/>
        <v>0</v>
      </c>
      <c r="BD838" s="65">
        <f t="shared" si="210"/>
        <v>48874.1</v>
      </c>
      <c r="BE838" s="65">
        <f t="shared" si="211"/>
        <v>31744.309999999998</v>
      </c>
      <c r="BF838" s="65">
        <f t="shared" si="212"/>
        <v>105448.53503878159</v>
      </c>
      <c r="BG838" s="66">
        <f t="shared" si="213"/>
        <v>764.92356588834502</v>
      </c>
      <c r="BH838" s="66">
        <f t="shared" si="214"/>
        <v>42.810577653071697</v>
      </c>
      <c r="BI838" s="66">
        <f t="shared" si="215"/>
        <v>0</v>
      </c>
      <c r="BJ838" s="66">
        <f t="shared" si="216"/>
        <v>84.265689655172409</v>
      </c>
      <c r="BK838" s="66">
        <f t="shared" si="217"/>
        <v>54.731568965517241</v>
      </c>
      <c r="BL838" s="66">
        <f t="shared" si="218"/>
        <v>181.80781903238204</v>
      </c>
      <c r="BM838" s="207">
        <f t="shared" si="220"/>
        <v>39873.18</v>
      </c>
    </row>
    <row r="839" spans="1:65" x14ac:dyDescent="0.35">
      <c r="A839" s="1">
        <v>36</v>
      </c>
      <c r="B839">
        <v>103</v>
      </c>
      <c r="C839" t="s">
        <v>37</v>
      </c>
      <c r="D839" t="s">
        <v>2052</v>
      </c>
      <c r="E839" s="6" t="s">
        <v>1111</v>
      </c>
      <c r="F839" s="7" t="s">
        <v>1112</v>
      </c>
      <c r="G839" s="6">
        <v>-22.86</v>
      </c>
      <c r="H839" s="6">
        <v>-43.41</v>
      </c>
      <c r="I839" s="6">
        <v>45</v>
      </c>
      <c r="J839" s="8">
        <v>45016.2336447989</v>
      </c>
      <c r="K839" t="s">
        <v>1166</v>
      </c>
      <c r="L839" t="s">
        <v>1062</v>
      </c>
      <c r="M839">
        <v>600</v>
      </c>
      <c r="N839">
        <v>600</v>
      </c>
      <c r="O839">
        <v>0</v>
      </c>
      <c r="P839">
        <v>21088.23</v>
      </c>
      <c r="Q839">
        <v>44998.77</v>
      </c>
      <c r="R839">
        <v>5262.4</v>
      </c>
      <c r="S839">
        <v>34606.78</v>
      </c>
      <c r="T839">
        <v>0</v>
      </c>
      <c r="U839">
        <v>4462.05</v>
      </c>
      <c r="V839">
        <v>0</v>
      </c>
      <c r="W839" s="181">
        <f t="shared" si="204"/>
        <v>25550.28</v>
      </c>
      <c r="X839" s="181">
        <f t="shared" si="205"/>
        <v>42.583799999999997</v>
      </c>
      <c r="Y839" s="174">
        <v>110418.23</v>
      </c>
      <c r="Z839" s="181">
        <f t="shared" si="206"/>
        <v>184.03038333333333</v>
      </c>
      <c r="AA839" s="174">
        <v>0</v>
      </c>
      <c r="AB839" s="174">
        <v>19.09850393363487</v>
      </c>
      <c r="AC839" s="174">
        <v>40.753026017533507</v>
      </c>
      <c r="AD839" s="174">
        <v>4.7658796921486601</v>
      </c>
      <c r="AE839" s="174">
        <v>31.341545684983359</v>
      </c>
      <c r="AF839">
        <v>0</v>
      </c>
      <c r="AG839" s="106">
        <v>4.0410446716995914</v>
      </c>
      <c r="AH839" s="106">
        <v>0</v>
      </c>
      <c r="AI839" s="106">
        <v>100</v>
      </c>
      <c r="AJ839">
        <v>83.77</v>
      </c>
      <c r="AK839">
        <v>42.58</v>
      </c>
      <c r="AL839">
        <v>57.68</v>
      </c>
      <c r="AM839">
        <v>184.03</v>
      </c>
      <c r="AN839" t="s">
        <v>1067</v>
      </c>
      <c r="AO839">
        <v>23.601600000000001</v>
      </c>
      <c r="AP839">
        <v>8.33</v>
      </c>
      <c r="AQ839">
        <v>12.806699999999999</v>
      </c>
      <c r="AR839" t="s">
        <v>1072</v>
      </c>
      <c r="AS839" t="s">
        <v>1074</v>
      </c>
      <c r="AT839" t="s">
        <v>1075</v>
      </c>
      <c r="AU839" t="s">
        <v>1077</v>
      </c>
      <c r="AV839" t="s">
        <v>1081</v>
      </c>
      <c r="AW839" t="s">
        <v>1084</v>
      </c>
      <c r="AX839" s="65">
        <f t="shared" si="219"/>
        <v>1391.07</v>
      </c>
      <c r="AY839" s="65">
        <v>2862.47</v>
      </c>
      <c r="AZ839" s="106">
        <v>1085.477468748627</v>
      </c>
      <c r="BA839" s="65">
        <f t="shared" si="207"/>
        <v>5339.0174687486269</v>
      </c>
      <c r="BB839" s="65">
        <f t="shared" si="208"/>
        <v>24464.802531251371</v>
      </c>
      <c r="BC839" s="65">
        <f t="shared" si="209"/>
        <v>0</v>
      </c>
      <c r="BD839" s="65">
        <f t="shared" si="210"/>
        <v>48870.1</v>
      </c>
      <c r="BE839" s="65">
        <f t="shared" si="211"/>
        <v>31744.309999999998</v>
      </c>
      <c r="BF839" s="65">
        <f t="shared" si="212"/>
        <v>105079.21253125137</v>
      </c>
      <c r="BG839" s="66">
        <f t="shared" si="213"/>
        <v>762.71678124980383</v>
      </c>
      <c r="BH839" s="66">
        <f t="shared" si="214"/>
        <v>42.180694019398913</v>
      </c>
      <c r="BI839" s="66">
        <f t="shared" si="215"/>
        <v>0</v>
      </c>
      <c r="BJ839" s="66">
        <f t="shared" si="216"/>
        <v>84.258793103448269</v>
      </c>
      <c r="BK839" s="66">
        <f t="shared" si="217"/>
        <v>54.731568965517241</v>
      </c>
      <c r="BL839" s="66">
        <f t="shared" si="218"/>
        <v>181.17105608836442</v>
      </c>
      <c r="BM839" s="207">
        <f t="shared" si="220"/>
        <v>39869.18</v>
      </c>
    </row>
    <row r="840" spans="1:65" x14ac:dyDescent="0.35">
      <c r="A840" s="1">
        <v>37</v>
      </c>
      <c r="B840">
        <v>103</v>
      </c>
      <c r="C840" t="s">
        <v>37</v>
      </c>
      <c r="D840" t="s">
        <v>2053</v>
      </c>
      <c r="E840" s="6" t="s">
        <v>1113</v>
      </c>
      <c r="F840" s="7" t="s">
        <v>1114</v>
      </c>
      <c r="G840" s="6">
        <v>-20.32</v>
      </c>
      <c r="H840" s="6">
        <v>-40.340000000000003</v>
      </c>
      <c r="I840" s="6">
        <v>9</v>
      </c>
      <c r="J840" s="8">
        <v>54061.366139626101</v>
      </c>
      <c r="K840" t="s">
        <v>1166</v>
      </c>
      <c r="L840" t="s">
        <v>1062</v>
      </c>
      <c r="M840">
        <v>600</v>
      </c>
      <c r="N840">
        <v>600</v>
      </c>
      <c r="O840">
        <v>0</v>
      </c>
      <c r="P840">
        <v>21814.17</v>
      </c>
      <c r="Q840">
        <v>44998.77</v>
      </c>
      <c r="R840">
        <v>5264.2</v>
      </c>
      <c r="S840">
        <v>34606.78</v>
      </c>
      <c r="T840">
        <v>0</v>
      </c>
      <c r="U840">
        <v>4462.05</v>
      </c>
      <c r="V840">
        <v>0</v>
      </c>
      <c r="W840" s="181">
        <f t="shared" si="204"/>
        <v>26276.219999999998</v>
      </c>
      <c r="X840" s="181">
        <f t="shared" si="205"/>
        <v>43.793699999999994</v>
      </c>
      <c r="Y840" s="174">
        <v>111145.97</v>
      </c>
      <c r="Z840" s="181">
        <f t="shared" si="206"/>
        <v>185.24328333333332</v>
      </c>
      <c r="AA840" s="174">
        <v>0</v>
      </c>
      <c r="AB840" s="174">
        <v>19.62659554817867</v>
      </c>
      <c r="AC840" s="174">
        <v>40.486191267213727</v>
      </c>
      <c r="AD840" s="174">
        <v>4.7362940824575102</v>
      </c>
      <c r="AE840" s="174">
        <v>31.136333598060279</v>
      </c>
      <c r="AF840">
        <v>0</v>
      </c>
      <c r="AG840" s="106">
        <v>4.0145855040898022</v>
      </c>
      <c r="AH840" s="106">
        <v>0</v>
      </c>
      <c r="AI840" s="106">
        <v>100</v>
      </c>
      <c r="AJ840">
        <v>83.77</v>
      </c>
      <c r="AK840">
        <v>43.79</v>
      </c>
      <c r="AL840">
        <v>57.68</v>
      </c>
      <c r="AM840">
        <v>185.24</v>
      </c>
      <c r="AN840" t="s">
        <v>1068</v>
      </c>
      <c r="AO840">
        <v>23.601600000000001</v>
      </c>
      <c r="AP840">
        <v>8.33</v>
      </c>
      <c r="AQ840">
        <v>12.806699999999999</v>
      </c>
      <c r="AR840" t="s">
        <v>1072</v>
      </c>
      <c r="AS840" t="s">
        <v>1074</v>
      </c>
      <c r="AT840" t="s">
        <v>1075</v>
      </c>
      <c r="AU840" t="s">
        <v>1077</v>
      </c>
      <c r="AV840" t="s">
        <v>1081</v>
      </c>
      <c r="AW840" t="s">
        <v>1084</v>
      </c>
      <c r="AX840" s="65">
        <f t="shared" si="219"/>
        <v>1391.07</v>
      </c>
      <c r="AY840" s="65">
        <v>2862.47</v>
      </c>
      <c r="AZ840" s="106">
        <v>1135.6479873664159</v>
      </c>
      <c r="BA840" s="65">
        <f t="shared" si="207"/>
        <v>5389.1879873664157</v>
      </c>
      <c r="BB840" s="65">
        <f t="shared" si="208"/>
        <v>25140.57201263358</v>
      </c>
      <c r="BC840" s="65">
        <f t="shared" si="209"/>
        <v>0</v>
      </c>
      <c r="BD840" s="65">
        <f t="shared" si="210"/>
        <v>48871.899999999994</v>
      </c>
      <c r="BE840" s="65">
        <f t="shared" si="211"/>
        <v>31744.309999999998</v>
      </c>
      <c r="BF840" s="65">
        <f t="shared" si="212"/>
        <v>105756.78201263359</v>
      </c>
      <c r="BG840" s="66">
        <f t="shared" si="213"/>
        <v>769.88399819520225</v>
      </c>
      <c r="BH840" s="66">
        <f t="shared" si="214"/>
        <v>43.345813814885481</v>
      </c>
      <c r="BI840" s="66">
        <f t="shared" si="215"/>
        <v>0</v>
      </c>
      <c r="BJ840" s="66">
        <f t="shared" si="216"/>
        <v>84.261896551724135</v>
      </c>
      <c r="BK840" s="66">
        <f t="shared" si="217"/>
        <v>54.731568965517241</v>
      </c>
      <c r="BL840" s="66">
        <f t="shared" si="218"/>
        <v>182.33927933212686</v>
      </c>
      <c r="BM840" s="207">
        <f t="shared" si="220"/>
        <v>39870.979999999996</v>
      </c>
    </row>
    <row r="841" spans="1:65" x14ac:dyDescent="0.35">
      <c r="A841" s="1">
        <v>38</v>
      </c>
      <c r="B841">
        <v>103</v>
      </c>
      <c r="C841" t="s">
        <v>37</v>
      </c>
      <c r="D841" t="s">
        <v>2054</v>
      </c>
      <c r="E841" s="6" t="s">
        <v>1115</v>
      </c>
      <c r="F841" s="7" t="s">
        <v>1116</v>
      </c>
      <c r="G841" s="6">
        <v>-8.0500000000000007</v>
      </c>
      <c r="H841" s="6">
        <v>-34.880000000000003</v>
      </c>
      <c r="I841" s="6">
        <v>10</v>
      </c>
      <c r="J841" s="8">
        <v>63550.072249703</v>
      </c>
      <c r="K841" t="s">
        <v>1166</v>
      </c>
      <c r="L841" t="s">
        <v>1062</v>
      </c>
      <c r="M841">
        <v>600</v>
      </c>
      <c r="N841">
        <v>600</v>
      </c>
      <c r="O841">
        <v>0</v>
      </c>
      <c r="P841">
        <v>22839.759999999998</v>
      </c>
      <c r="Q841">
        <v>44998.77</v>
      </c>
      <c r="R841">
        <v>5250.2</v>
      </c>
      <c r="S841">
        <v>34606.78</v>
      </c>
      <c r="T841">
        <v>0</v>
      </c>
      <c r="U841">
        <v>4462.05</v>
      </c>
      <c r="V841">
        <v>0</v>
      </c>
      <c r="W841" s="181">
        <f t="shared" si="204"/>
        <v>27301.809999999998</v>
      </c>
      <c r="X841" s="181">
        <f t="shared" si="205"/>
        <v>45.50301666666666</v>
      </c>
      <c r="Y841" s="174">
        <v>112157.56</v>
      </c>
      <c r="Z841" s="181">
        <f t="shared" si="206"/>
        <v>186.92926666666665</v>
      </c>
      <c r="AA841" s="174">
        <v>0</v>
      </c>
      <c r="AB841" s="174">
        <v>20.363995079778839</v>
      </c>
      <c r="AC841" s="174">
        <v>40.121031520300548</v>
      </c>
      <c r="AD841" s="174">
        <v>4.6810932762802624</v>
      </c>
      <c r="AE841" s="174">
        <v>30.855503632568329</v>
      </c>
      <c r="AF841">
        <v>0</v>
      </c>
      <c r="AG841" s="106">
        <v>3.9783764910720238</v>
      </c>
      <c r="AH841" s="106">
        <v>0</v>
      </c>
      <c r="AI841" s="106">
        <v>100</v>
      </c>
      <c r="AJ841">
        <v>83.75</v>
      </c>
      <c r="AK841">
        <v>45.5</v>
      </c>
      <c r="AL841">
        <v>57.68</v>
      </c>
      <c r="AM841">
        <v>186.93</v>
      </c>
      <c r="AN841" t="s">
        <v>1069</v>
      </c>
      <c r="AO841">
        <v>23.601600000000001</v>
      </c>
      <c r="AP841">
        <v>8.33</v>
      </c>
      <c r="AQ841">
        <v>12.806699999999999</v>
      </c>
      <c r="AR841" t="s">
        <v>1072</v>
      </c>
      <c r="AS841" t="s">
        <v>1074</v>
      </c>
      <c r="AT841" t="s">
        <v>1075</v>
      </c>
      <c r="AU841" t="s">
        <v>1077</v>
      </c>
      <c r="AV841" t="s">
        <v>1081</v>
      </c>
      <c r="AW841" t="s">
        <v>1084</v>
      </c>
      <c r="AX841" s="65">
        <f t="shared" si="219"/>
        <v>1391.07</v>
      </c>
      <c r="AY841" s="65">
        <v>2862.47</v>
      </c>
      <c r="AZ841" s="106">
        <v>1234.4792316552744</v>
      </c>
      <c r="BA841" s="65">
        <f t="shared" si="207"/>
        <v>5488.0192316552748</v>
      </c>
      <c r="BB841" s="65">
        <f t="shared" si="208"/>
        <v>26067.330768344724</v>
      </c>
      <c r="BC841" s="65">
        <f t="shared" si="209"/>
        <v>0</v>
      </c>
      <c r="BD841" s="65">
        <f t="shared" si="210"/>
        <v>48857.899999999994</v>
      </c>
      <c r="BE841" s="65">
        <f t="shared" si="211"/>
        <v>31744.309999999998</v>
      </c>
      <c r="BF841" s="65">
        <f t="shared" si="212"/>
        <v>106669.54076834473</v>
      </c>
      <c r="BG841" s="66">
        <f t="shared" si="213"/>
        <v>784.002747379325</v>
      </c>
      <c r="BH841" s="66">
        <f t="shared" si="214"/>
        <v>44.943673738525383</v>
      </c>
      <c r="BI841" s="66">
        <f t="shared" si="215"/>
        <v>0</v>
      </c>
      <c r="BJ841" s="66">
        <f t="shared" si="216"/>
        <v>84.237758620689647</v>
      </c>
      <c r="BK841" s="66">
        <f t="shared" si="217"/>
        <v>54.731568965517241</v>
      </c>
      <c r="BL841" s="66">
        <f t="shared" si="218"/>
        <v>183.91300132473228</v>
      </c>
      <c r="BM841" s="207">
        <f t="shared" si="220"/>
        <v>39856.979999999996</v>
      </c>
    </row>
    <row r="842" spans="1:65" x14ac:dyDescent="0.35">
      <c r="A842" s="1">
        <v>39</v>
      </c>
      <c r="B842">
        <v>103</v>
      </c>
      <c r="C842" t="s">
        <v>37</v>
      </c>
      <c r="D842" t="s">
        <v>2055</v>
      </c>
      <c r="E842" s="6" t="s">
        <v>1117</v>
      </c>
      <c r="F842" s="7" t="s">
        <v>1118</v>
      </c>
      <c r="G842" s="6">
        <v>-3.8</v>
      </c>
      <c r="H842" s="6">
        <v>-38.53</v>
      </c>
      <c r="I842" s="6">
        <v>41</v>
      </c>
      <c r="J842" s="8">
        <v>71394.000753582499</v>
      </c>
      <c r="K842" t="s">
        <v>1166</v>
      </c>
      <c r="L842" t="s">
        <v>1062</v>
      </c>
      <c r="M842">
        <v>600</v>
      </c>
      <c r="N842">
        <v>600</v>
      </c>
      <c r="O842">
        <v>0</v>
      </c>
      <c r="P842">
        <v>23117.63</v>
      </c>
      <c r="Q842">
        <v>44998.77</v>
      </c>
      <c r="R842">
        <v>5255.2</v>
      </c>
      <c r="S842">
        <v>34606.78</v>
      </c>
      <c r="T842">
        <v>0</v>
      </c>
      <c r="U842">
        <v>4462.05</v>
      </c>
      <c r="V842">
        <v>0</v>
      </c>
      <c r="W842" s="181">
        <f t="shared" si="204"/>
        <v>27579.68</v>
      </c>
      <c r="X842" s="181">
        <f t="shared" si="205"/>
        <v>45.966133333333332</v>
      </c>
      <c r="Y842" s="174">
        <v>112440.42</v>
      </c>
      <c r="Z842" s="181">
        <f t="shared" si="206"/>
        <v>187.4007</v>
      </c>
      <c r="AA842" s="174">
        <v>0</v>
      </c>
      <c r="AB842" s="174">
        <v>20.559892963758049</v>
      </c>
      <c r="AC842" s="174">
        <v>40.020101312321671</v>
      </c>
      <c r="AD842" s="174">
        <v>4.6737641143638564</v>
      </c>
      <c r="AE842" s="174">
        <v>30.77788218862932</v>
      </c>
      <c r="AF842">
        <v>0</v>
      </c>
      <c r="AG842" s="106">
        <v>3.9683683145260402</v>
      </c>
      <c r="AH842" s="106">
        <v>0</v>
      </c>
      <c r="AI842" s="106">
        <v>100</v>
      </c>
      <c r="AJ842">
        <v>83.76</v>
      </c>
      <c r="AK842">
        <v>45.97</v>
      </c>
      <c r="AL842">
        <v>57.68</v>
      </c>
      <c r="AM842">
        <v>187.4</v>
      </c>
      <c r="AN842" t="s">
        <v>1070</v>
      </c>
      <c r="AO842">
        <v>23.601600000000001</v>
      </c>
      <c r="AP842">
        <v>8.33</v>
      </c>
      <c r="AQ842">
        <v>12.806699999999999</v>
      </c>
      <c r="AR842" t="s">
        <v>1072</v>
      </c>
      <c r="AS842" t="s">
        <v>1074</v>
      </c>
      <c r="AT842" t="s">
        <v>1075</v>
      </c>
      <c r="AU842" t="s">
        <v>1077</v>
      </c>
      <c r="AV842" t="s">
        <v>1081</v>
      </c>
      <c r="AW842" t="s">
        <v>1084</v>
      </c>
      <c r="AX842" s="65">
        <f t="shared" si="219"/>
        <v>1391.07</v>
      </c>
      <c r="AY842" s="65">
        <v>2862.47</v>
      </c>
      <c r="AZ842" s="106">
        <v>1234.207051607535</v>
      </c>
      <c r="BA842" s="65">
        <f t="shared" si="207"/>
        <v>5487.7470516075355</v>
      </c>
      <c r="BB842" s="65">
        <f t="shared" si="208"/>
        <v>26345.472948392464</v>
      </c>
      <c r="BC842" s="65">
        <f t="shared" si="209"/>
        <v>0</v>
      </c>
      <c r="BD842" s="65">
        <f t="shared" si="210"/>
        <v>48862.899999999994</v>
      </c>
      <c r="BE842" s="65">
        <f t="shared" si="211"/>
        <v>31744.309999999998</v>
      </c>
      <c r="BF842" s="65">
        <f t="shared" si="212"/>
        <v>106952.67294839246</v>
      </c>
      <c r="BG842" s="66">
        <f t="shared" si="213"/>
        <v>783.96386451536216</v>
      </c>
      <c r="BH842" s="66">
        <f t="shared" si="214"/>
        <v>45.42322922136632</v>
      </c>
      <c r="BI842" s="66">
        <f t="shared" si="215"/>
        <v>0</v>
      </c>
      <c r="BJ842" s="66">
        <f t="shared" si="216"/>
        <v>84.246379310344821</v>
      </c>
      <c r="BK842" s="66">
        <f t="shared" si="217"/>
        <v>54.731568965517241</v>
      </c>
      <c r="BL842" s="66">
        <f t="shared" si="218"/>
        <v>184.40116025584908</v>
      </c>
      <c r="BM842" s="207">
        <f t="shared" si="220"/>
        <v>39861.979999999996</v>
      </c>
    </row>
    <row r="843" spans="1:65" x14ac:dyDescent="0.35">
      <c r="A843" s="1">
        <v>40</v>
      </c>
      <c r="B843">
        <v>104</v>
      </c>
      <c r="C843" t="s">
        <v>37</v>
      </c>
      <c r="D843" t="s">
        <v>2056</v>
      </c>
      <c r="E843" s="6" t="s">
        <v>1104</v>
      </c>
      <c r="F843" s="7" t="s">
        <v>1105</v>
      </c>
      <c r="G843" s="6">
        <v>-22.74</v>
      </c>
      <c r="H843" s="6">
        <v>-45.59</v>
      </c>
      <c r="I843" s="6">
        <v>1642</v>
      </c>
      <c r="J843" s="8">
        <v>3495.45982983364</v>
      </c>
      <c r="K843" t="s">
        <v>1166</v>
      </c>
      <c r="L843" t="s">
        <v>1062</v>
      </c>
      <c r="M843">
        <v>600</v>
      </c>
      <c r="N843">
        <v>600</v>
      </c>
      <c r="O843">
        <v>86.88</v>
      </c>
      <c r="P843">
        <v>12288.79</v>
      </c>
      <c r="Q843">
        <v>44998.77</v>
      </c>
      <c r="R843">
        <v>5265.2</v>
      </c>
      <c r="S843">
        <v>34606.78</v>
      </c>
      <c r="T843">
        <v>0</v>
      </c>
      <c r="U843">
        <v>4744.55</v>
      </c>
      <c r="V843">
        <v>0</v>
      </c>
      <c r="W843" s="181">
        <f t="shared" ref="W843:W906" si="221">U843+P843</f>
        <v>17033.34</v>
      </c>
      <c r="X843" s="181">
        <f t="shared" ref="X843:X906" si="222">W843/600</f>
        <v>28.3889</v>
      </c>
      <c r="Y843" s="174">
        <v>101990.98</v>
      </c>
      <c r="Z843" s="181">
        <f t="shared" ref="Z843:Z906" si="223">Y843/600</f>
        <v>169.98496666666665</v>
      </c>
      <c r="AA843" s="174">
        <v>8.5184003526586366E-2</v>
      </c>
      <c r="AB843" s="174">
        <v>12.048898833994929</v>
      </c>
      <c r="AC843" s="174">
        <v>44.120342798941628</v>
      </c>
      <c r="AD843" s="174">
        <v>5.1624173039615853</v>
      </c>
      <c r="AE843" s="174">
        <v>33.931216270301547</v>
      </c>
      <c r="AF843">
        <v>0</v>
      </c>
      <c r="AG843" s="106">
        <v>4.6519309844850989</v>
      </c>
      <c r="AH843" s="106">
        <v>0</v>
      </c>
      <c r="AI843" s="106">
        <v>100</v>
      </c>
      <c r="AJ843">
        <v>83.77</v>
      </c>
      <c r="AK843">
        <v>28.53</v>
      </c>
      <c r="AL843">
        <v>57.68</v>
      </c>
      <c r="AM843">
        <v>169.98</v>
      </c>
      <c r="AN843" t="s">
        <v>1063</v>
      </c>
      <c r="AO843">
        <v>23.601600000000001</v>
      </c>
      <c r="AP843">
        <v>8.33</v>
      </c>
      <c r="AQ843">
        <v>12.806699999999999</v>
      </c>
      <c r="AR843" t="s">
        <v>1072</v>
      </c>
      <c r="AS843" t="s">
        <v>1074</v>
      </c>
      <c r="AT843" t="s">
        <v>1075</v>
      </c>
      <c r="AU843" t="s">
        <v>1078</v>
      </c>
      <c r="AV843" t="s">
        <v>1079</v>
      </c>
      <c r="AW843" t="s">
        <v>1083</v>
      </c>
      <c r="AX843" s="65">
        <f t="shared" si="219"/>
        <v>1391.07</v>
      </c>
      <c r="AY843" s="65">
        <v>2862.47</v>
      </c>
      <c r="AZ843" s="106">
        <v>696.75190602416865</v>
      </c>
      <c r="BA843" s="65">
        <f t="shared" ref="BA843:BA906" si="224">(AX843+AZ843+AY843)</f>
        <v>4950.2919060241684</v>
      </c>
      <c r="BB843" s="65">
        <f t="shared" ref="BB843:BB906" si="225">U843+P843-AZ843</f>
        <v>16336.588093975832</v>
      </c>
      <c r="BC843" s="65">
        <f t="shared" ref="BC843:BC906" si="226">O843</f>
        <v>86.88</v>
      </c>
      <c r="BD843" s="65">
        <f t="shared" ref="BD843:BD906" si="227">(Q843+R843-AX843)</f>
        <v>48872.899999999994</v>
      </c>
      <c r="BE843" s="65">
        <f t="shared" ref="BE843:BE906" si="228">(S843-2862.47)</f>
        <v>31744.309999999998</v>
      </c>
      <c r="BF843" s="65">
        <f t="shared" ref="BF843:BF906" si="229">Y843-BA843</f>
        <v>97040.688093975827</v>
      </c>
      <c r="BG843" s="66">
        <f t="shared" ref="BG843:BG906" si="230">BA843/7</f>
        <v>707.18455800345259</v>
      </c>
      <c r="BH843" s="66">
        <f t="shared" ref="BH843:BH906" si="231">BB843/580</f>
        <v>28.166531196510054</v>
      </c>
      <c r="BI843" s="66">
        <f t="shared" ref="BI843:BI906" si="232">BC843/600</f>
        <v>0.14479999999999998</v>
      </c>
      <c r="BJ843" s="66">
        <f t="shared" ref="BJ843:BJ906" si="233">BD843/580</f>
        <v>84.263620689655156</v>
      </c>
      <c r="BK843" s="66">
        <f t="shared" ref="BK843:BK906" si="234">BE843/580</f>
        <v>54.731568965517241</v>
      </c>
      <c r="BL843" s="66">
        <f t="shared" ref="BL843:BL906" si="235">BF843/580</f>
        <v>167.31153119651003</v>
      </c>
      <c r="BM843" s="207">
        <f t="shared" si="220"/>
        <v>39871.979999999996</v>
      </c>
    </row>
    <row r="844" spans="1:65" x14ac:dyDescent="0.35">
      <c r="A844" s="1">
        <v>41</v>
      </c>
      <c r="B844">
        <v>104</v>
      </c>
      <c r="C844" t="s">
        <v>37</v>
      </c>
      <c r="D844" t="s">
        <v>2057</v>
      </c>
      <c r="E844" s="6" t="s">
        <v>1104</v>
      </c>
      <c r="F844" s="7" t="s">
        <v>1106</v>
      </c>
      <c r="G844" s="6">
        <v>-23.85</v>
      </c>
      <c r="H844" s="6">
        <v>-46.64</v>
      </c>
      <c r="I844" s="6">
        <v>792</v>
      </c>
      <c r="J844" s="8">
        <v>14172.2970393051</v>
      </c>
      <c r="K844" t="s">
        <v>1166</v>
      </c>
      <c r="L844" t="s">
        <v>1062</v>
      </c>
      <c r="M844">
        <v>600</v>
      </c>
      <c r="N844">
        <v>600</v>
      </c>
      <c r="O844">
        <v>10.11</v>
      </c>
      <c r="P844">
        <v>15988.81</v>
      </c>
      <c r="Q844">
        <v>44998.77</v>
      </c>
      <c r="R844">
        <v>5266.4</v>
      </c>
      <c r="S844">
        <v>34606.78</v>
      </c>
      <c r="T844">
        <v>0</v>
      </c>
      <c r="U844">
        <v>4744.55</v>
      </c>
      <c r="V844">
        <v>0</v>
      </c>
      <c r="W844" s="181">
        <f t="shared" si="221"/>
        <v>20733.36</v>
      </c>
      <c r="X844" s="181">
        <f t="shared" si="222"/>
        <v>34.555599999999998</v>
      </c>
      <c r="Y844" s="174">
        <v>105615.42</v>
      </c>
      <c r="Z844" s="181">
        <f t="shared" si="223"/>
        <v>176.0257</v>
      </c>
      <c r="AA844" s="174">
        <v>9.5724658387951293E-3</v>
      </c>
      <c r="AB844" s="174">
        <v>15.138707965181601</v>
      </c>
      <c r="AC844" s="174">
        <v>42.606250110069148</v>
      </c>
      <c r="AD844" s="174">
        <v>4.9863930854036269</v>
      </c>
      <c r="AE844" s="174">
        <v>32.766787274055247</v>
      </c>
      <c r="AF844">
        <v>0</v>
      </c>
      <c r="AG844" s="106">
        <v>4.4922890994515772</v>
      </c>
      <c r="AH844" s="106">
        <v>0</v>
      </c>
      <c r="AI844" s="106">
        <v>100</v>
      </c>
      <c r="AJ844">
        <v>83.78</v>
      </c>
      <c r="AK844">
        <v>34.57</v>
      </c>
      <c r="AL844">
        <v>57.68</v>
      </c>
      <c r="AM844">
        <v>176.03</v>
      </c>
      <c r="AN844" t="s">
        <v>1064</v>
      </c>
      <c r="AO844">
        <v>23.601600000000001</v>
      </c>
      <c r="AP844">
        <v>8.33</v>
      </c>
      <c r="AQ844">
        <v>12.806699999999999</v>
      </c>
      <c r="AR844" t="s">
        <v>1072</v>
      </c>
      <c r="AS844" t="s">
        <v>1074</v>
      </c>
      <c r="AT844" t="s">
        <v>1075</v>
      </c>
      <c r="AU844" t="s">
        <v>1078</v>
      </c>
      <c r="AV844" t="s">
        <v>1079</v>
      </c>
      <c r="AW844" t="s">
        <v>1083</v>
      </c>
      <c r="AX844" s="65">
        <f t="shared" ref="AX844:AX907" si="236">IF(AR844="LI01",583.5,1391.07)</f>
        <v>1391.07</v>
      </c>
      <c r="AY844" s="65">
        <v>2862.47</v>
      </c>
      <c r="AZ844" s="106">
        <v>851.26253708855745</v>
      </c>
      <c r="BA844" s="65">
        <f t="shared" si="224"/>
        <v>5104.8025370885571</v>
      </c>
      <c r="BB844" s="65">
        <f t="shared" si="225"/>
        <v>19882.097462911443</v>
      </c>
      <c r="BC844" s="65">
        <f t="shared" si="226"/>
        <v>10.11</v>
      </c>
      <c r="BD844" s="65">
        <f t="shared" si="227"/>
        <v>48874.1</v>
      </c>
      <c r="BE844" s="65">
        <f t="shared" si="228"/>
        <v>31744.309999999998</v>
      </c>
      <c r="BF844" s="65">
        <f t="shared" si="229"/>
        <v>100510.61746291144</v>
      </c>
      <c r="BG844" s="66">
        <f t="shared" si="230"/>
        <v>729.25750529836534</v>
      </c>
      <c r="BH844" s="66">
        <f t="shared" si="231"/>
        <v>34.279478384330076</v>
      </c>
      <c r="BI844" s="66">
        <f t="shared" si="232"/>
        <v>1.685E-2</v>
      </c>
      <c r="BJ844" s="66">
        <f t="shared" si="233"/>
        <v>84.265689655172409</v>
      </c>
      <c r="BK844" s="66">
        <f t="shared" si="234"/>
        <v>54.731568965517241</v>
      </c>
      <c r="BL844" s="66">
        <f t="shared" si="235"/>
        <v>173.29416803950249</v>
      </c>
      <c r="BM844" s="207">
        <f t="shared" ref="BM844:BM907" si="237">R844+S844</f>
        <v>39873.18</v>
      </c>
    </row>
    <row r="845" spans="1:65" x14ac:dyDescent="0.35">
      <c r="A845" s="1">
        <v>42</v>
      </c>
      <c r="B845">
        <v>104</v>
      </c>
      <c r="C845" t="s">
        <v>37</v>
      </c>
      <c r="D845" t="s">
        <v>2058</v>
      </c>
      <c r="E845" s="6" t="s">
        <v>1107</v>
      </c>
      <c r="F845" s="7" t="s">
        <v>1108</v>
      </c>
      <c r="G845" s="6">
        <v>-30.03</v>
      </c>
      <c r="H845" s="6">
        <v>-51.23</v>
      </c>
      <c r="I845" s="6">
        <v>47</v>
      </c>
      <c r="J845" s="8">
        <v>23954.0527728093</v>
      </c>
      <c r="K845" t="s">
        <v>1166</v>
      </c>
      <c r="L845" t="s">
        <v>1062</v>
      </c>
      <c r="M845">
        <v>600</v>
      </c>
      <c r="N845">
        <v>600</v>
      </c>
      <c r="O845">
        <v>29.24</v>
      </c>
      <c r="P845">
        <v>16918</v>
      </c>
      <c r="Q845">
        <v>44998.77</v>
      </c>
      <c r="R845">
        <v>5272.4</v>
      </c>
      <c r="S845">
        <v>34606.78</v>
      </c>
      <c r="T845">
        <v>0</v>
      </c>
      <c r="U845">
        <v>4744.55</v>
      </c>
      <c r="V845">
        <v>0</v>
      </c>
      <c r="W845" s="181">
        <f t="shared" si="221"/>
        <v>21662.55</v>
      </c>
      <c r="X845" s="181">
        <f t="shared" si="222"/>
        <v>36.10425</v>
      </c>
      <c r="Y845" s="174">
        <v>106569.74</v>
      </c>
      <c r="Z845" s="181">
        <f t="shared" si="223"/>
        <v>177.61623333333335</v>
      </c>
      <c r="AA845" s="174">
        <v>2.7437432051537331E-2</v>
      </c>
      <c r="AB845" s="174">
        <v>15.875050459914791</v>
      </c>
      <c r="AC845" s="174">
        <v>42.224715946571692</v>
      </c>
      <c r="AD845" s="174">
        <v>4.947370613834658</v>
      </c>
      <c r="AE845" s="174">
        <v>32.473364390304411</v>
      </c>
      <c r="AF845">
        <v>0</v>
      </c>
      <c r="AG845" s="106">
        <v>4.4520611573228948</v>
      </c>
      <c r="AH845" s="106">
        <v>0</v>
      </c>
      <c r="AI845" s="106">
        <v>100</v>
      </c>
      <c r="AJ845">
        <v>83.79</v>
      </c>
      <c r="AK845">
        <v>36.15</v>
      </c>
      <c r="AL845">
        <v>57.68</v>
      </c>
      <c r="AM845">
        <v>177.62</v>
      </c>
      <c r="AN845" t="s">
        <v>1065</v>
      </c>
      <c r="AO845">
        <v>23.601600000000001</v>
      </c>
      <c r="AP845">
        <v>8.33</v>
      </c>
      <c r="AQ845">
        <v>12.806699999999999</v>
      </c>
      <c r="AR845" t="s">
        <v>1072</v>
      </c>
      <c r="AS845" t="s">
        <v>1074</v>
      </c>
      <c r="AT845" t="s">
        <v>1075</v>
      </c>
      <c r="AU845" t="s">
        <v>1078</v>
      </c>
      <c r="AV845" t="s">
        <v>1079</v>
      </c>
      <c r="AW845" t="s">
        <v>1083</v>
      </c>
      <c r="AX845" s="65">
        <f t="shared" si="236"/>
        <v>1391.07</v>
      </c>
      <c r="AY845" s="65">
        <v>2862.47</v>
      </c>
      <c r="AZ845" s="106">
        <v>900.61134430668244</v>
      </c>
      <c r="BA845" s="65">
        <f t="shared" si="224"/>
        <v>5154.1513443066815</v>
      </c>
      <c r="BB845" s="65">
        <f t="shared" si="225"/>
        <v>20761.938655693317</v>
      </c>
      <c r="BC845" s="65">
        <f t="shared" si="226"/>
        <v>29.24</v>
      </c>
      <c r="BD845" s="65">
        <f t="shared" si="227"/>
        <v>48880.1</v>
      </c>
      <c r="BE845" s="65">
        <f t="shared" si="228"/>
        <v>31744.309999999998</v>
      </c>
      <c r="BF845" s="65">
        <f t="shared" si="229"/>
        <v>101415.58865569333</v>
      </c>
      <c r="BG845" s="66">
        <f t="shared" si="230"/>
        <v>736.30733490095452</v>
      </c>
      <c r="BH845" s="66">
        <f t="shared" si="231"/>
        <v>35.796445958091923</v>
      </c>
      <c r="BI845" s="66">
        <f t="shared" si="232"/>
        <v>4.873333333333333E-2</v>
      </c>
      <c r="BJ845" s="66">
        <f t="shared" si="233"/>
        <v>84.276034482758618</v>
      </c>
      <c r="BK845" s="66">
        <f t="shared" si="234"/>
        <v>54.731568965517241</v>
      </c>
      <c r="BL845" s="66">
        <f t="shared" si="235"/>
        <v>174.85446319947124</v>
      </c>
      <c r="BM845" s="207">
        <f t="shared" si="237"/>
        <v>39879.18</v>
      </c>
    </row>
    <row r="846" spans="1:65" x14ac:dyDescent="0.35">
      <c r="A846" s="1">
        <v>43</v>
      </c>
      <c r="B846">
        <v>104</v>
      </c>
      <c r="C846" t="s">
        <v>37</v>
      </c>
      <c r="D846" t="s">
        <v>2059</v>
      </c>
      <c r="E846" s="6" t="s">
        <v>1109</v>
      </c>
      <c r="F846" s="7" t="s">
        <v>1110</v>
      </c>
      <c r="G846" s="6">
        <v>-15.37</v>
      </c>
      <c r="H846" s="6">
        <v>-48.78</v>
      </c>
      <c r="I846" s="6">
        <v>770</v>
      </c>
      <c r="J846" s="8">
        <v>31081.371963744201</v>
      </c>
      <c r="K846" t="s">
        <v>1166</v>
      </c>
      <c r="L846" t="s">
        <v>1062</v>
      </c>
      <c r="M846">
        <v>600</v>
      </c>
      <c r="N846">
        <v>600</v>
      </c>
      <c r="O846">
        <v>0</v>
      </c>
      <c r="P846">
        <v>21623.759999999998</v>
      </c>
      <c r="Q846">
        <v>44998.77</v>
      </c>
      <c r="R846">
        <v>5266.4</v>
      </c>
      <c r="S846">
        <v>34606.78</v>
      </c>
      <c r="T846">
        <v>0</v>
      </c>
      <c r="U846">
        <v>4744.55</v>
      </c>
      <c r="V846">
        <v>0</v>
      </c>
      <c r="W846" s="181">
        <f t="shared" si="221"/>
        <v>26368.309999999998</v>
      </c>
      <c r="X846" s="181">
        <f t="shared" si="222"/>
        <v>43.947183333333328</v>
      </c>
      <c r="Y846" s="174">
        <v>111240.26</v>
      </c>
      <c r="Z846" s="181">
        <f t="shared" si="223"/>
        <v>185.40043333333332</v>
      </c>
      <c r="AA846" s="174">
        <v>0</v>
      </c>
      <c r="AB846" s="174">
        <v>19.438789517392351</v>
      </c>
      <c r="AC846" s="174">
        <v>40.451874168578897</v>
      </c>
      <c r="AD846" s="174">
        <v>4.7342571835053242</v>
      </c>
      <c r="AE846" s="174">
        <v>31.109941670398829</v>
      </c>
      <c r="AF846">
        <v>0</v>
      </c>
      <c r="AG846" s="106">
        <v>4.265137460124599</v>
      </c>
      <c r="AH846" s="106">
        <v>0</v>
      </c>
      <c r="AI846" s="106">
        <v>100</v>
      </c>
      <c r="AJ846">
        <v>83.78</v>
      </c>
      <c r="AK846">
        <v>43.95</v>
      </c>
      <c r="AL846">
        <v>57.68</v>
      </c>
      <c r="AM846">
        <v>185.4</v>
      </c>
      <c r="AN846" t="s">
        <v>1066</v>
      </c>
      <c r="AO846">
        <v>23.601600000000001</v>
      </c>
      <c r="AP846">
        <v>8.33</v>
      </c>
      <c r="AQ846">
        <v>12.806699999999999</v>
      </c>
      <c r="AR846" t="s">
        <v>1072</v>
      </c>
      <c r="AS846" t="s">
        <v>1074</v>
      </c>
      <c r="AT846" t="s">
        <v>1075</v>
      </c>
      <c r="AU846" t="s">
        <v>1078</v>
      </c>
      <c r="AV846" t="s">
        <v>1079</v>
      </c>
      <c r="AW846" t="s">
        <v>1083</v>
      </c>
      <c r="AX846" s="65">
        <f t="shared" si="236"/>
        <v>1391.07</v>
      </c>
      <c r="AY846" s="65">
        <v>2862.47</v>
      </c>
      <c r="AZ846" s="106">
        <v>1091.6439239374185</v>
      </c>
      <c r="BA846" s="65">
        <f t="shared" si="224"/>
        <v>5345.1839239374185</v>
      </c>
      <c r="BB846" s="65">
        <f t="shared" si="225"/>
        <v>25276.666076062578</v>
      </c>
      <c r="BC846" s="65">
        <f t="shared" si="226"/>
        <v>0</v>
      </c>
      <c r="BD846" s="65">
        <f t="shared" si="227"/>
        <v>48874.1</v>
      </c>
      <c r="BE846" s="65">
        <f t="shared" si="228"/>
        <v>31744.309999999998</v>
      </c>
      <c r="BF846" s="65">
        <f t="shared" si="229"/>
        <v>105895.07607606257</v>
      </c>
      <c r="BG846" s="66">
        <f t="shared" si="230"/>
        <v>763.59770341963122</v>
      </c>
      <c r="BH846" s="66">
        <f t="shared" si="231"/>
        <v>43.580458751832033</v>
      </c>
      <c r="BI846" s="66">
        <f t="shared" si="232"/>
        <v>0</v>
      </c>
      <c r="BJ846" s="66">
        <f t="shared" si="233"/>
        <v>84.265689655172409</v>
      </c>
      <c r="BK846" s="66">
        <f t="shared" si="234"/>
        <v>54.731568965517241</v>
      </c>
      <c r="BL846" s="66">
        <f t="shared" si="235"/>
        <v>182.57771737252168</v>
      </c>
      <c r="BM846" s="207">
        <f t="shared" si="237"/>
        <v>39873.18</v>
      </c>
    </row>
    <row r="847" spans="1:65" x14ac:dyDescent="0.35">
      <c r="A847" s="1">
        <v>44</v>
      </c>
      <c r="B847">
        <v>104</v>
      </c>
      <c r="C847" t="s">
        <v>37</v>
      </c>
      <c r="D847" t="s">
        <v>2060</v>
      </c>
      <c r="E847" s="6" t="s">
        <v>1111</v>
      </c>
      <c r="F847" s="7" t="s">
        <v>1112</v>
      </c>
      <c r="G847" s="6">
        <v>-22.86</v>
      </c>
      <c r="H847" s="6">
        <v>-43.41</v>
      </c>
      <c r="I847" s="6">
        <v>45</v>
      </c>
      <c r="J847" s="8">
        <v>45016.2336447989</v>
      </c>
      <c r="K847" t="s">
        <v>1166</v>
      </c>
      <c r="L847" t="s">
        <v>1062</v>
      </c>
      <c r="M847">
        <v>600</v>
      </c>
      <c r="N847">
        <v>600</v>
      </c>
      <c r="O847">
        <v>0</v>
      </c>
      <c r="P847">
        <v>21335.67</v>
      </c>
      <c r="Q847">
        <v>44998.77</v>
      </c>
      <c r="R847">
        <v>5262.4</v>
      </c>
      <c r="S847">
        <v>34606.78</v>
      </c>
      <c r="T847">
        <v>0</v>
      </c>
      <c r="U847">
        <v>4744.55</v>
      </c>
      <c r="V847">
        <v>0</v>
      </c>
      <c r="W847" s="181">
        <f t="shared" si="221"/>
        <v>26080.219999999998</v>
      </c>
      <c r="X847" s="181">
        <f t="shared" si="222"/>
        <v>43.467033333333326</v>
      </c>
      <c r="Y847" s="174">
        <v>110948.17</v>
      </c>
      <c r="Z847" s="181">
        <f t="shared" si="223"/>
        <v>184.91361666666666</v>
      </c>
      <c r="AA847" s="174">
        <v>0</v>
      </c>
      <c r="AB847" s="174">
        <v>19.230303663413281</v>
      </c>
      <c r="AC847" s="174">
        <v>40.558370633783319</v>
      </c>
      <c r="AD847" s="174">
        <v>4.7431156367878797</v>
      </c>
      <c r="AE847" s="174">
        <v>31.191843903328909</v>
      </c>
      <c r="AF847">
        <v>0</v>
      </c>
      <c r="AG847" s="106">
        <v>4.2763661626865952</v>
      </c>
      <c r="AH847" s="106">
        <v>0</v>
      </c>
      <c r="AI847" s="106">
        <v>100</v>
      </c>
      <c r="AJ847">
        <v>83.77</v>
      </c>
      <c r="AK847">
        <v>43.47</v>
      </c>
      <c r="AL847">
        <v>57.68</v>
      </c>
      <c r="AM847">
        <v>184.91</v>
      </c>
      <c r="AN847" t="s">
        <v>1067</v>
      </c>
      <c r="AO847">
        <v>23.601600000000001</v>
      </c>
      <c r="AP847">
        <v>8.33</v>
      </c>
      <c r="AQ847">
        <v>12.806699999999999</v>
      </c>
      <c r="AR847" t="s">
        <v>1072</v>
      </c>
      <c r="AS847" t="s">
        <v>1074</v>
      </c>
      <c r="AT847" t="s">
        <v>1075</v>
      </c>
      <c r="AU847" t="s">
        <v>1078</v>
      </c>
      <c r="AV847" t="s">
        <v>1079</v>
      </c>
      <c r="AW847" t="s">
        <v>1083</v>
      </c>
      <c r="AX847" s="65">
        <f t="shared" si="236"/>
        <v>1391.07</v>
      </c>
      <c r="AY847" s="65">
        <v>2862.47</v>
      </c>
      <c r="AZ847" s="106">
        <v>1070.0702823074548</v>
      </c>
      <c r="BA847" s="65">
        <f t="shared" si="224"/>
        <v>5323.6102823074543</v>
      </c>
      <c r="BB847" s="65">
        <f t="shared" si="225"/>
        <v>25010.149717692544</v>
      </c>
      <c r="BC847" s="65">
        <f t="shared" si="226"/>
        <v>0</v>
      </c>
      <c r="BD847" s="65">
        <f t="shared" si="227"/>
        <v>48870.1</v>
      </c>
      <c r="BE847" s="65">
        <f t="shared" si="228"/>
        <v>31744.309999999998</v>
      </c>
      <c r="BF847" s="65">
        <f t="shared" si="229"/>
        <v>105624.55971769255</v>
      </c>
      <c r="BG847" s="66">
        <f t="shared" si="230"/>
        <v>760.5157546153506</v>
      </c>
      <c r="BH847" s="66">
        <f t="shared" si="231"/>
        <v>43.120947789125076</v>
      </c>
      <c r="BI847" s="66">
        <f t="shared" si="232"/>
        <v>0</v>
      </c>
      <c r="BJ847" s="66">
        <f t="shared" si="233"/>
        <v>84.258793103448269</v>
      </c>
      <c r="BK847" s="66">
        <f t="shared" si="234"/>
        <v>54.731568965517241</v>
      </c>
      <c r="BL847" s="66">
        <f t="shared" si="235"/>
        <v>182.11130985809061</v>
      </c>
      <c r="BM847" s="207">
        <f t="shared" si="237"/>
        <v>39869.18</v>
      </c>
    </row>
    <row r="848" spans="1:65" x14ac:dyDescent="0.35">
      <c r="A848" s="1">
        <v>45</v>
      </c>
      <c r="B848">
        <v>104</v>
      </c>
      <c r="C848" t="s">
        <v>37</v>
      </c>
      <c r="D848" t="s">
        <v>2061</v>
      </c>
      <c r="E848" s="6" t="s">
        <v>1113</v>
      </c>
      <c r="F848" s="7" t="s">
        <v>1114</v>
      </c>
      <c r="G848" s="6">
        <v>-20.32</v>
      </c>
      <c r="H848" s="6">
        <v>-40.340000000000003</v>
      </c>
      <c r="I848" s="6">
        <v>9</v>
      </c>
      <c r="J848" s="8">
        <v>54061.366139626101</v>
      </c>
      <c r="K848" t="s">
        <v>1166</v>
      </c>
      <c r="L848" t="s">
        <v>1062</v>
      </c>
      <c r="M848">
        <v>600</v>
      </c>
      <c r="N848">
        <v>600</v>
      </c>
      <c r="O848">
        <v>0</v>
      </c>
      <c r="P848">
        <v>22690.59</v>
      </c>
      <c r="Q848">
        <v>44998.77</v>
      </c>
      <c r="R848">
        <v>5264.2</v>
      </c>
      <c r="S848">
        <v>34606.78</v>
      </c>
      <c r="T848">
        <v>0</v>
      </c>
      <c r="U848">
        <v>4744.55</v>
      </c>
      <c r="V848">
        <v>0</v>
      </c>
      <c r="W848" s="181">
        <f t="shared" si="221"/>
        <v>27435.14</v>
      </c>
      <c r="X848" s="181">
        <f t="shared" si="222"/>
        <v>45.725233333333335</v>
      </c>
      <c r="Y848" s="174">
        <v>112304.89</v>
      </c>
      <c r="Z848" s="181">
        <f t="shared" si="223"/>
        <v>187.17481666666666</v>
      </c>
      <c r="AA848" s="174">
        <v>0</v>
      </c>
      <c r="AB848" s="174">
        <v>20.20445414264686</v>
      </c>
      <c r="AC848" s="174">
        <v>40.068397734061257</v>
      </c>
      <c r="AD848" s="174">
        <v>4.6874183305820427</v>
      </c>
      <c r="AE848" s="174">
        <v>30.815025062577419</v>
      </c>
      <c r="AF848">
        <v>0</v>
      </c>
      <c r="AG848" s="106">
        <v>4.2247047301324097</v>
      </c>
      <c r="AH848" s="106">
        <v>0</v>
      </c>
      <c r="AI848" s="106">
        <v>100</v>
      </c>
      <c r="AJ848">
        <v>83.77</v>
      </c>
      <c r="AK848">
        <v>45.73</v>
      </c>
      <c r="AL848">
        <v>57.68</v>
      </c>
      <c r="AM848">
        <v>187.17</v>
      </c>
      <c r="AN848" t="s">
        <v>1068</v>
      </c>
      <c r="AO848">
        <v>23.601600000000001</v>
      </c>
      <c r="AP848">
        <v>8.33</v>
      </c>
      <c r="AQ848">
        <v>12.806699999999999</v>
      </c>
      <c r="AR848" t="s">
        <v>1072</v>
      </c>
      <c r="AS848" t="s">
        <v>1074</v>
      </c>
      <c r="AT848" t="s">
        <v>1075</v>
      </c>
      <c r="AU848" t="s">
        <v>1078</v>
      </c>
      <c r="AV848" t="s">
        <v>1079</v>
      </c>
      <c r="AW848" t="s">
        <v>1083</v>
      </c>
      <c r="AX848" s="65">
        <f t="shared" si="236"/>
        <v>1391.07</v>
      </c>
      <c r="AY848" s="65">
        <v>2862.47</v>
      </c>
      <c r="AZ848" s="106">
        <v>1121.633020792513</v>
      </c>
      <c r="BA848" s="65">
        <f t="shared" si="224"/>
        <v>5375.173020792512</v>
      </c>
      <c r="BB848" s="65">
        <f t="shared" si="225"/>
        <v>26313.506979207486</v>
      </c>
      <c r="BC848" s="65">
        <f t="shared" si="226"/>
        <v>0</v>
      </c>
      <c r="BD848" s="65">
        <f t="shared" si="227"/>
        <v>48871.899999999994</v>
      </c>
      <c r="BE848" s="65">
        <f t="shared" si="228"/>
        <v>31744.309999999998</v>
      </c>
      <c r="BF848" s="65">
        <f t="shared" si="229"/>
        <v>106929.71697920749</v>
      </c>
      <c r="BG848" s="66">
        <f t="shared" si="230"/>
        <v>767.88186011321602</v>
      </c>
      <c r="BH848" s="66">
        <f t="shared" si="231"/>
        <v>45.368115481392216</v>
      </c>
      <c r="BI848" s="66">
        <f t="shared" si="232"/>
        <v>0</v>
      </c>
      <c r="BJ848" s="66">
        <f t="shared" si="233"/>
        <v>84.261896551724135</v>
      </c>
      <c r="BK848" s="66">
        <f t="shared" si="234"/>
        <v>54.731568965517241</v>
      </c>
      <c r="BL848" s="66">
        <f t="shared" si="235"/>
        <v>184.3615809986336</v>
      </c>
      <c r="BM848" s="207">
        <f t="shared" si="237"/>
        <v>39870.979999999996</v>
      </c>
    </row>
    <row r="849" spans="1:65" x14ac:dyDescent="0.35">
      <c r="A849" s="1">
        <v>46</v>
      </c>
      <c r="B849">
        <v>104</v>
      </c>
      <c r="C849" t="s">
        <v>37</v>
      </c>
      <c r="D849" t="s">
        <v>2062</v>
      </c>
      <c r="E849" s="6" t="s">
        <v>1115</v>
      </c>
      <c r="F849" s="7" t="s">
        <v>1116</v>
      </c>
      <c r="G849" s="6">
        <v>-8.0500000000000007</v>
      </c>
      <c r="H849" s="6">
        <v>-34.880000000000003</v>
      </c>
      <c r="I849" s="6">
        <v>10</v>
      </c>
      <c r="J849" s="8">
        <v>63550.072249703</v>
      </c>
      <c r="K849" t="s">
        <v>1166</v>
      </c>
      <c r="L849" t="s">
        <v>1062</v>
      </c>
      <c r="M849">
        <v>600</v>
      </c>
      <c r="N849">
        <v>600</v>
      </c>
      <c r="O849">
        <v>0</v>
      </c>
      <c r="P849">
        <v>24478.14</v>
      </c>
      <c r="Q849">
        <v>44998.77</v>
      </c>
      <c r="R849">
        <v>5250.2</v>
      </c>
      <c r="S849">
        <v>34606.78</v>
      </c>
      <c r="T849">
        <v>0</v>
      </c>
      <c r="U849">
        <v>4744.55</v>
      </c>
      <c r="V849">
        <v>0</v>
      </c>
      <c r="W849" s="181">
        <f t="shared" si="221"/>
        <v>29222.69</v>
      </c>
      <c r="X849" s="181">
        <f t="shared" si="222"/>
        <v>48.704483333333329</v>
      </c>
      <c r="Y849" s="174">
        <v>114078.44</v>
      </c>
      <c r="Z849" s="181">
        <f t="shared" si="223"/>
        <v>190.13073333333332</v>
      </c>
      <c r="AA849" s="174">
        <v>0</v>
      </c>
      <c r="AB849" s="174">
        <v>21.45728851130853</v>
      </c>
      <c r="AC849" s="174">
        <v>39.445464015812277</v>
      </c>
      <c r="AD849" s="174">
        <v>4.602271910450388</v>
      </c>
      <c r="AE849" s="174">
        <v>30.335951298071741</v>
      </c>
      <c r="AF849">
        <v>0</v>
      </c>
      <c r="AG849" s="106">
        <v>4.1590242643570514</v>
      </c>
      <c r="AH849" s="106">
        <v>0</v>
      </c>
      <c r="AI849" s="106">
        <v>100</v>
      </c>
      <c r="AJ849">
        <v>83.75</v>
      </c>
      <c r="AK849">
        <v>48.7</v>
      </c>
      <c r="AL849">
        <v>57.68</v>
      </c>
      <c r="AM849">
        <v>190.13</v>
      </c>
      <c r="AN849" t="s">
        <v>1069</v>
      </c>
      <c r="AO849">
        <v>23.601600000000001</v>
      </c>
      <c r="AP849">
        <v>8.33</v>
      </c>
      <c r="AQ849">
        <v>12.806699999999999</v>
      </c>
      <c r="AR849" t="s">
        <v>1072</v>
      </c>
      <c r="AS849" t="s">
        <v>1074</v>
      </c>
      <c r="AT849" t="s">
        <v>1075</v>
      </c>
      <c r="AU849" t="s">
        <v>1078</v>
      </c>
      <c r="AV849" t="s">
        <v>1079</v>
      </c>
      <c r="AW849" t="s">
        <v>1083</v>
      </c>
      <c r="AX849" s="65">
        <f t="shared" si="236"/>
        <v>1391.07</v>
      </c>
      <c r="AY849" s="65">
        <v>2862.47</v>
      </c>
      <c r="AZ849" s="106">
        <v>1243.552776893102</v>
      </c>
      <c r="BA849" s="65">
        <f t="shared" si="224"/>
        <v>5497.0927768931015</v>
      </c>
      <c r="BB849" s="65">
        <f t="shared" si="225"/>
        <v>27979.137223106896</v>
      </c>
      <c r="BC849" s="65">
        <f t="shared" si="226"/>
        <v>0</v>
      </c>
      <c r="BD849" s="65">
        <f t="shared" si="227"/>
        <v>48857.899999999994</v>
      </c>
      <c r="BE849" s="65">
        <f t="shared" si="228"/>
        <v>31744.309999999998</v>
      </c>
      <c r="BF849" s="65">
        <f t="shared" si="229"/>
        <v>108581.3472231069</v>
      </c>
      <c r="BG849" s="66">
        <f t="shared" si="230"/>
        <v>785.29896812758591</v>
      </c>
      <c r="BH849" s="66">
        <f t="shared" si="231"/>
        <v>48.239891763977404</v>
      </c>
      <c r="BI849" s="66">
        <f t="shared" si="232"/>
        <v>0</v>
      </c>
      <c r="BJ849" s="66">
        <f t="shared" si="233"/>
        <v>84.237758620689647</v>
      </c>
      <c r="BK849" s="66">
        <f t="shared" si="234"/>
        <v>54.731568965517241</v>
      </c>
      <c r="BL849" s="66">
        <f t="shared" si="235"/>
        <v>187.20921935018433</v>
      </c>
      <c r="BM849" s="207">
        <f t="shared" si="237"/>
        <v>39856.979999999996</v>
      </c>
    </row>
    <row r="850" spans="1:65" x14ac:dyDescent="0.35">
      <c r="A850" s="1">
        <v>47</v>
      </c>
      <c r="B850">
        <v>104</v>
      </c>
      <c r="C850" t="s">
        <v>37</v>
      </c>
      <c r="D850" t="s">
        <v>2063</v>
      </c>
      <c r="E850" s="6" t="s">
        <v>1117</v>
      </c>
      <c r="F850" s="7" t="s">
        <v>1118</v>
      </c>
      <c r="G850" s="6">
        <v>-3.8</v>
      </c>
      <c r="H850" s="6">
        <v>-38.53</v>
      </c>
      <c r="I850" s="6">
        <v>41</v>
      </c>
      <c r="J850" s="8">
        <v>71394.000753582499</v>
      </c>
      <c r="K850" t="s">
        <v>1166</v>
      </c>
      <c r="L850" t="s">
        <v>1062</v>
      </c>
      <c r="M850">
        <v>600</v>
      </c>
      <c r="N850">
        <v>600</v>
      </c>
      <c r="O850">
        <v>0</v>
      </c>
      <c r="P850">
        <v>25131.88</v>
      </c>
      <c r="Q850">
        <v>44998.77</v>
      </c>
      <c r="R850">
        <v>5255.2</v>
      </c>
      <c r="S850">
        <v>34606.78</v>
      </c>
      <c r="T850">
        <v>0</v>
      </c>
      <c r="U850">
        <v>4744.55</v>
      </c>
      <c r="V850">
        <v>0</v>
      </c>
      <c r="W850" s="181">
        <f t="shared" si="221"/>
        <v>29876.43</v>
      </c>
      <c r="X850" s="181">
        <f t="shared" si="222"/>
        <v>49.794049999999999</v>
      </c>
      <c r="Y850" s="174">
        <v>114737.18</v>
      </c>
      <c r="Z850" s="181">
        <f t="shared" si="223"/>
        <v>191.22863333333333</v>
      </c>
      <c r="AA850" s="174">
        <v>0</v>
      </c>
      <c r="AB850" s="174">
        <v>21.903867604206411</v>
      </c>
      <c r="AC850" s="174">
        <v>39.218995969745812</v>
      </c>
      <c r="AD850" s="174">
        <v>4.5802066949876226</v>
      </c>
      <c r="AE850" s="174">
        <v>30.161783651994931</v>
      </c>
      <c r="AF850">
        <v>0</v>
      </c>
      <c r="AG850" s="106">
        <v>4.1351460790652173</v>
      </c>
      <c r="AH850" s="106">
        <v>0</v>
      </c>
      <c r="AI850" s="106">
        <v>100</v>
      </c>
      <c r="AJ850">
        <v>83.76</v>
      </c>
      <c r="AK850">
        <v>49.79</v>
      </c>
      <c r="AL850">
        <v>57.68</v>
      </c>
      <c r="AM850">
        <v>191.23</v>
      </c>
      <c r="AN850" t="s">
        <v>1070</v>
      </c>
      <c r="AO850">
        <v>23.601600000000001</v>
      </c>
      <c r="AP850">
        <v>8.33</v>
      </c>
      <c r="AQ850">
        <v>12.806699999999999</v>
      </c>
      <c r="AR850" t="s">
        <v>1072</v>
      </c>
      <c r="AS850" t="s">
        <v>1074</v>
      </c>
      <c r="AT850" t="s">
        <v>1075</v>
      </c>
      <c r="AU850" t="s">
        <v>1078</v>
      </c>
      <c r="AV850" t="s">
        <v>1079</v>
      </c>
      <c r="AW850" t="s">
        <v>1083</v>
      </c>
      <c r="AX850" s="65">
        <f t="shared" si="236"/>
        <v>1391.07</v>
      </c>
      <c r="AY850" s="65">
        <v>2862.47</v>
      </c>
      <c r="AZ850" s="106">
        <v>1250.8112914378298</v>
      </c>
      <c r="BA850" s="65">
        <f t="shared" si="224"/>
        <v>5504.3512914378298</v>
      </c>
      <c r="BB850" s="65">
        <f t="shared" si="225"/>
        <v>28625.618708562171</v>
      </c>
      <c r="BC850" s="65">
        <f t="shared" si="226"/>
        <v>0</v>
      </c>
      <c r="BD850" s="65">
        <f t="shared" si="227"/>
        <v>48862.899999999994</v>
      </c>
      <c r="BE850" s="65">
        <f t="shared" si="228"/>
        <v>31744.309999999998</v>
      </c>
      <c r="BF850" s="65">
        <f t="shared" si="229"/>
        <v>109232.82870856216</v>
      </c>
      <c r="BG850" s="66">
        <f t="shared" si="230"/>
        <v>786.33589877683278</v>
      </c>
      <c r="BH850" s="66">
        <f t="shared" si="231"/>
        <v>49.354515014762363</v>
      </c>
      <c r="BI850" s="66">
        <f t="shared" si="232"/>
        <v>0</v>
      </c>
      <c r="BJ850" s="66">
        <f t="shared" si="233"/>
        <v>84.246379310344821</v>
      </c>
      <c r="BK850" s="66">
        <f t="shared" si="234"/>
        <v>54.731568965517241</v>
      </c>
      <c r="BL850" s="66">
        <f t="shared" si="235"/>
        <v>188.33246329062442</v>
      </c>
      <c r="BM850" s="207">
        <f t="shared" si="237"/>
        <v>39861.979999999996</v>
      </c>
    </row>
    <row r="851" spans="1:65" x14ac:dyDescent="0.35">
      <c r="A851" s="1">
        <v>48</v>
      </c>
      <c r="B851">
        <v>105</v>
      </c>
      <c r="C851" t="s">
        <v>37</v>
      </c>
      <c r="D851" t="s">
        <v>2064</v>
      </c>
      <c r="E851" s="6" t="s">
        <v>1104</v>
      </c>
      <c r="F851" s="7" t="s">
        <v>1105</v>
      </c>
      <c r="G851" s="6">
        <v>-22.74</v>
      </c>
      <c r="H851" s="6">
        <v>-45.59</v>
      </c>
      <c r="I851" s="6">
        <v>1642</v>
      </c>
      <c r="J851" s="8">
        <v>3495.45982983364</v>
      </c>
      <c r="K851" t="s">
        <v>1166</v>
      </c>
      <c r="L851" t="s">
        <v>1062</v>
      </c>
      <c r="M851">
        <v>600</v>
      </c>
      <c r="N851">
        <v>600</v>
      </c>
      <c r="O851">
        <v>7.35</v>
      </c>
      <c r="P851">
        <v>14758.56</v>
      </c>
      <c r="Q851">
        <v>44998.77</v>
      </c>
      <c r="R851">
        <v>5265.2</v>
      </c>
      <c r="S851">
        <v>34606.78</v>
      </c>
      <c r="T851">
        <v>0</v>
      </c>
      <c r="U851">
        <v>4462.05</v>
      </c>
      <c r="V851">
        <v>0</v>
      </c>
      <c r="W851" s="181">
        <f t="shared" si="221"/>
        <v>19220.61</v>
      </c>
      <c r="X851" s="181">
        <f t="shared" si="222"/>
        <v>32.034350000000003</v>
      </c>
      <c r="Y851" s="174">
        <v>104098.71</v>
      </c>
      <c r="Z851" s="181">
        <f t="shared" si="223"/>
        <v>173.49785</v>
      </c>
      <c r="AA851" s="174">
        <v>7.0606062265324886E-3</v>
      </c>
      <c r="AB851" s="174">
        <v>14.17746675246984</v>
      </c>
      <c r="AC851" s="174">
        <v>43.227019816095698</v>
      </c>
      <c r="AD851" s="174">
        <v>5.0578916876107298</v>
      </c>
      <c r="AE851" s="174">
        <v>33.244196782073473</v>
      </c>
      <c r="AF851">
        <v>0</v>
      </c>
      <c r="AG851" s="106">
        <v>4.2863643555237143</v>
      </c>
      <c r="AH851" s="106">
        <v>0</v>
      </c>
      <c r="AI851" s="106">
        <v>100</v>
      </c>
      <c r="AJ851">
        <v>83.77</v>
      </c>
      <c r="AK851">
        <v>32.049999999999997</v>
      </c>
      <c r="AL851">
        <v>57.68</v>
      </c>
      <c r="AM851">
        <v>173.5</v>
      </c>
      <c r="AN851" t="s">
        <v>1063</v>
      </c>
      <c r="AO851">
        <v>23.601600000000001</v>
      </c>
      <c r="AP851">
        <v>8.33</v>
      </c>
      <c r="AQ851">
        <v>12.806699999999999</v>
      </c>
      <c r="AR851" t="s">
        <v>1072</v>
      </c>
      <c r="AS851" t="s">
        <v>1074</v>
      </c>
      <c r="AT851" t="s">
        <v>1075</v>
      </c>
      <c r="AU851" t="s">
        <v>1078</v>
      </c>
      <c r="AV851" t="s">
        <v>1079</v>
      </c>
      <c r="AW851" t="s">
        <v>1084</v>
      </c>
      <c r="AX851" s="65">
        <f t="shared" si="236"/>
        <v>1391.07</v>
      </c>
      <c r="AY851" s="65">
        <v>2862.47</v>
      </c>
      <c r="AZ851" s="106">
        <v>704.8955566354241</v>
      </c>
      <c r="BA851" s="65">
        <f t="shared" si="224"/>
        <v>4958.4355566354243</v>
      </c>
      <c r="BB851" s="65">
        <f t="shared" si="225"/>
        <v>18515.714443364577</v>
      </c>
      <c r="BC851" s="65">
        <f t="shared" si="226"/>
        <v>7.35</v>
      </c>
      <c r="BD851" s="65">
        <f t="shared" si="227"/>
        <v>48872.899999999994</v>
      </c>
      <c r="BE851" s="65">
        <f t="shared" si="228"/>
        <v>31744.309999999998</v>
      </c>
      <c r="BF851" s="65">
        <f t="shared" si="229"/>
        <v>99140.274443364586</v>
      </c>
      <c r="BG851" s="66">
        <f t="shared" si="230"/>
        <v>708.34793666220344</v>
      </c>
      <c r="BH851" s="66">
        <f t="shared" si="231"/>
        <v>31.92364559200789</v>
      </c>
      <c r="BI851" s="66">
        <f t="shared" si="232"/>
        <v>1.2249999999999999E-2</v>
      </c>
      <c r="BJ851" s="66">
        <f t="shared" si="233"/>
        <v>84.263620689655156</v>
      </c>
      <c r="BK851" s="66">
        <f t="shared" si="234"/>
        <v>54.731568965517241</v>
      </c>
      <c r="BL851" s="66">
        <f t="shared" si="235"/>
        <v>170.93150766097344</v>
      </c>
      <c r="BM851" s="207">
        <f t="shared" si="237"/>
        <v>39871.979999999996</v>
      </c>
    </row>
    <row r="852" spans="1:65" x14ac:dyDescent="0.35">
      <c r="A852" s="1">
        <v>49</v>
      </c>
      <c r="B852">
        <v>105</v>
      </c>
      <c r="C852" t="s">
        <v>37</v>
      </c>
      <c r="D852" t="s">
        <v>2065</v>
      </c>
      <c r="E852" s="6" t="s">
        <v>1104</v>
      </c>
      <c r="F852" s="7" t="s">
        <v>1106</v>
      </c>
      <c r="G852" s="6">
        <v>-23.85</v>
      </c>
      <c r="H852" s="6">
        <v>-46.64</v>
      </c>
      <c r="I852" s="6">
        <v>792</v>
      </c>
      <c r="J852" s="8">
        <v>14172.2970393051</v>
      </c>
      <c r="K852" t="s">
        <v>1166</v>
      </c>
      <c r="L852" t="s">
        <v>1062</v>
      </c>
      <c r="M852">
        <v>600</v>
      </c>
      <c r="N852">
        <v>600</v>
      </c>
      <c r="O852">
        <v>0.23</v>
      </c>
      <c r="P852">
        <v>17436.240000000002</v>
      </c>
      <c r="Q852">
        <v>44998.77</v>
      </c>
      <c r="R852">
        <v>5266.4</v>
      </c>
      <c r="S852">
        <v>34606.78</v>
      </c>
      <c r="T852">
        <v>0</v>
      </c>
      <c r="U852">
        <v>4462.05</v>
      </c>
      <c r="V852">
        <v>0</v>
      </c>
      <c r="W852" s="181">
        <f t="shared" si="221"/>
        <v>21898.29</v>
      </c>
      <c r="X852" s="181">
        <f t="shared" si="222"/>
        <v>36.497150000000005</v>
      </c>
      <c r="Y852" s="174">
        <v>106770.47</v>
      </c>
      <c r="Z852" s="181">
        <f t="shared" si="223"/>
        <v>177.95078333333333</v>
      </c>
      <c r="AA852" s="174">
        <v>2.154153671890739E-4</v>
      </c>
      <c r="AB852" s="174">
        <v>16.330582791290521</v>
      </c>
      <c r="AC852" s="174">
        <v>42.145332880898607</v>
      </c>
      <c r="AD852" s="174">
        <v>4.9324499554979946</v>
      </c>
      <c r="AE852" s="174">
        <v>32.412314004050003</v>
      </c>
      <c r="AF852">
        <v>0</v>
      </c>
      <c r="AG852" s="106">
        <v>4.1791049528956838</v>
      </c>
      <c r="AH852" s="106">
        <v>0</v>
      </c>
      <c r="AI852" s="106">
        <v>100</v>
      </c>
      <c r="AJ852">
        <v>83.78</v>
      </c>
      <c r="AK852">
        <v>36.5</v>
      </c>
      <c r="AL852">
        <v>57.68</v>
      </c>
      <c r="AM852">
        <v>177.95</v>
      </c>
      <c r="AN852" t="s">
        <v>1064</v>
      </c>
      <c r="AO852">
        <v>23.601600000000001</v>
      </c>
      <c r="AP852">
        <v>8.33</v>
      </c>
      <c r="AQ852">
        <v>12.806699999999999</v>
      </c>
      <c r="AR852" t="s">
        <v>1072</v>
      </c>
      <c r="AS852" t="s">
        <v>1074</v>
      </c>
      <c r="AT852" t="s">
        <v>1075</v>
      </c>
      <c r="AU852" t="s">
        <v>1078</v>
      </c>
      <c r="AV852" t="s">
        <v>1079</v>
      </c>
      <c r="AW852" t="s">
        <v>1084</v>
      </c>
      <c r="AX852" s="65">
        <f t="shared" si="236"/>
        <v>1391.07</v>
      </c>
      <c r="AY852" s="65">
        <v>2862.47</v>
      </c>
      <c r="AZ852" s="106">
        <v>852.63251484324633</v>
      </c>
      <c r="BA852" s="65">
        <f t="shared" si="224"/>
        <v>5106.1725148432461</v>
      </c>
      <c r="BB852" s="65">
        <f t="shared" si="225"/>
        <v>21045.657485156753</v>
      </c>
      <c r="BC852" s="65">
        <f t="shared" si="226"/>
        <v>0.23</v>
      </c>
      <c r="BD852" s="65">
        <f t="shared" si="227"/>
        <v>48874.1</v>
      </c>
      <c r="BE852" s="65">
        <f t="shared" si="228"/>
        <v>31744.309999999998</v>
      </c>
      <c r="BF852" s="65">
        <f t="shared" si="229"/>
        <v>101664.29748515676</v>
      </c>
      <c r="BG852" s="66">
        <f t="shared" si="230"/>
        <v>729.45321640617806</v>
      </c>
      <c r="BH852" s="66">
        <f t="shared" si="231"/>
        <v>36.285616353718538</v>
      </c>
      <c r="BI852" s="66">
        <f t="shared" si="232"/>
        <v>3.8333333333333334E-4</v>
      </c>
      <c r="BJ852" s="66">
        <f t="shared" si="233"/>
        <v>84.265689655172409</v>
      </c>
      <c r="BK852" s="66">
        <f t="shared" si="234"/>
        <v>54.731568965517241</v>
      </c>
      <c r="BL852" s="66">
        <f t="shared" si="235"/>
        <v>175.28327152613232</v>
      </c>
      <c r="BM852" s="207">
        <f t="shared" si="237"/>
        <v>39873.18</v>
      </c>
    </row>
    <row r="853" spans="1:65" x14ac:dyDescent="0.35">
      <c r="A853" s="1">
        <v>50</v>
      </c>
      <c r="B853">
        <v>105</v>
      </c>
      <c r="C853" t="s">
        <v>37</v>
      </c>
      <c r="D853" t="s">
        <v>2066</v>
      </c>
      <c r="E853" s="6" t="s">
        <v>1107</v>
      </c>
      <c r="F853" s="7" t="s">
        <v>1108</v>
      </c>
      <c r="G853" s="6">
        <v>-30.03</v>
      </c>
      <c r="H853" s="6">
        <v>-51.23</v>
      </c>
      <c r="I853" s="6">
        <v>47</v>
      </c>
      <c r="J853" s="8">
        <v>23954.0527728093</v>
      </c>
      <c r="K853" t="s">
        <v>1166</v>
      </c>
      <c r="L853" t="s">
        <v>1062</v>
      </c>
      <c r="M853">
        <v>600</v>
      </c>
      <c r="N853">
        <v>600</v>
      </c>
      <c r="O853">
        <v>1.57</v>
      </c>
      <c r="P853">
        <v>18095.03</v>
      </c>
      <c r="Q853">
        <v>44998.77</v>
      </c>
      <c r="R853">
        <v>5272.4</v>
      </c>
      <c r="S853">
        <v>34606.78</v>
      </c>
      <c r="T853">
        <v>0</v>
      </c>
      <c r="U853">
        <v>4462.05</v>
      </c>
      <c r="V853">
        <v>0</v>
      </c>
      <c r="W853" s="181">
        <f t="shared" si="221"/>
        <v>22557.079999999998</v>
      </c>
      <c r="X853" s="181">
        <f t="shared" si="222"/>
        <v>37.59513333333333</v>
      </c>
      <c r="Y853" s="174">
        <v>107436.6</v>
      </c>
      <c r="Z853" s="181">
        <f t="shared" si="223"/>
        <v>179.06100000000001</v>
      </c>
      <c r="AA853" s="174">
        <v>1.461326959341602E-3</v>
      </c>
      <c r="AB853" s="174">
        <v>16.842519215984119</v>
      </c>
      <c r="AC853" s="174">
        <v>41.884022763192426</v>
      </c>
      <c r="AD853" s="174">
        <v>4.9074523951800408</v>
      </c>
      <c r="AE853" s="174">
        <v>32.211350694269917</v>
      </c>
      <c r="AF853">
        <v>0</v>
      </c>
      <c r="AG853" s="106">
        <v>4.1531936044141382</v>
      </c>
      <c r="AH853" s="106">
        <v>0</v>
      </c>
      <c r="AI853" s="106">
        <v>100</v>
      </c>
      <c r="AJ853">
        <v>83.79</v>
      </c>
      <c r="AK853">
        <v>37.6</v>
      </c>
      <c r="AL853">
        <v>57.68</v>
      </c>
      <c r="AM853">
        <v>179.06</v>
      </c>
      <c r="AN853" t="s">
        <v>1065</v>
      </c>
      <c r="AO853">
        <v>23.601600000000001</v>
      </c>
      <c r="AP853">
        <v>8.33</v>
      </c>
      <c r="AQ853">
        <v>12.806699999999999</v>
      </c>
      <c r="AR853" t="s">
        <v>1072</v>
      </c>
      <c r="AS853" t="s">
        <v>1074</v>
      </c>
      <c r="AT853" t="s">
        <v>1075</v>
      </c>
      <c r="AU853" t="s">
        <v>1078</v>
      </c>
      <c r="AV853" t="s">
        <v>1079</v>
      </c>
      <c r="AW853" t="s">
        <v>1084</v>
      </c>
      <c r="AX853" s="65">
        <f t="shared" si="236"/>
        <v>1391.07</v>
      </c>
      <c r="AY853" s="65">
        <v>2862.47</v>
      </c>
      <c r="AZ853" s="106">
        <v>903.77499148137974</v>
      </c>
      <c r="BA853" s="65">
        <f t="shared" si="224"/>
        <v>5157.3149914813794</v>
      </c>
      <c r="BB853" s="65">
        <f t="shared" si="225"/>
        <v>21653.305008518619</v>
      </c>
      <c r="BC853" s="65">
        <f t="shared" si="226"/>
        <v>1.57</v>
      </c>
      <c r="BD853" s="65">
        <f t="shared" si="227"/>
        <v>48880.1</v>
      </c>
      <c r="BE853" s="65">
        <f t="shared" si="228"/>
        <v>31744.309999999998</v>
      </c>
      <c r="BF853" s="65">
        <f t="shared" si="229"/>
        <v>102279.28500851862</v>
      </c>
      <c r="BG853" s="66">
        <f t="shared" si="230"/>
        <v>736.75928449733988</v>
      </c>
      <c r="BH853" s="66">
        <f t="shared" si="231"/>
        <v>37.333284497445895</v>
      </c>
      <c r="BI853" s="66">
        <f t="shared" si="232"/>
        <v>2.6166666666666669E-3</v>
      </c>
      <c r="BJ853" s="66">
        <f t="shared" si="233"/>
        <v>84.276034482758618</v>
      </c>
      <c r="BK853" s="66">
        <f t="shared" si="234"/>
        <v>54.731568965517241</v>
      </c>
      <c r="BL853" s="66">
        <f t="shared" si="235"/>
        <v>176.34359484227349</v>
      </c>
      <c r="BM853" s="207">
        <f t="shared" si="237"/>
        <v>39879.18</v>
      </c>
    </row>
    <row r="854" spans="1:65" x14ac:dyDescent="0.35">
      <c r="A854" s="1">
        <v>51</v>
      </c>
      <c r="B854">
        <v>105</v>
      </c>
      <c r="C854" t="s">
        <v>37</v>
      </c>
      <c r="D854" t="s">
        <v>2067</v>
      </c>
      <c r="E854" s="6" t="s">
        <v>1109</v>
      </c>
      <c r="F854" s="7" t="s">
        <v>1110</v>
      </c>
      <c r="G854" s="6">
        <v>-15.37</v>
      </c>
      <c r="H854" s="6">
        <v>-48.78</v>
      </c>
      <c r="I854" s="6">
        <v>770</v>
      </c>
      <c r="J854" s="8">
        <v>31081.371963744201</v>
      </c>
      <c r="K854" t="s">
        <v>1166</v>
      </c>
      <c r="L854" t="s">
        <v>1062</v>
      </c>
      <c r="M854">
        <v>600</v>
      </c>
      <c r="N854">
        <v>600</v>
      </c>
      <c r="O854">
        <v>0</v>
      </c>
      <c r="P854">
        <v>21475.07</v>
      </c>
      <c r="Q854">
        <v>44998.77</v>
      </c>
      <c r="R854">
        <v>5266.4</v>
      </c>
      <c r="S854">
        <v>34606.78</v>
      </c>
      <c r="T854">
        <v>0</v>
      </c>
      <c r="U854">
        <v>4462.05</v>
      </c>
      <c r="V854">
        <v>0</v>
      </c>
      <c r="W854" s="181">
        <f t="shared" si="221"/>
        <v>25937.119999999999</v>
      </c>
      <c r="X854" s="181">
        <f t="shared" si="222"/>
        <v>43.228533333333331</v>
      </c>
      <c r="Y854" s="174">
        <v>110809.07</v>
      </c>
      <c r="Z854" s="181">
        <f t="shared" si="223"/>
        <v>184.68178333333336</v>
      </c>
      <c r="AA854" s="174">
        <v>0</v>
      </c>
      <c r="AB854" s="174">
        <v>19.380245678444911</v>
      </c>
      <c r="AC854" s="174">
        <v>40.609284059508838</v>
      </c>
      <c r="AD854" s="174">
        <v>4.7526795414851861</v>
      </c>
      <c r="AE854" s="174">
        <v>31.230999411871249</v>
      </c>
      <c r="AF854">
        <v>0</v>
      </c>
      <c r="AG854" s="106">
        <v>4.0267913086898037</v>
      </c>
      <c r="AH854" s="106">
        <v>0</v>
      </c>
      <c r="AI854" s="106">
        <v>100</v>
      </c>
      <c r="AJ854">
        <v>83.78</v>
      </c>
      <c r="AK854">
        <v>43.23</v>
      </c>
      <c r="AL854">
        <v>57.68</v>
      </c>
      <c r="AM854">
        <v>184.68</v>
      </c>
      <c r="AN854" t="s">
        <v>1066</v>
      </c>
      <c r="AO854">
        <v>23.601600000000001</v>
      </c>
      <c r="AP854">
        <v>8.33</v>
      </c>
      <c r="AQ854">
        <v>12.806699999999999</v>
      </c>
      <c r="AR854" t="s">
        <v>1072</v>
      </c>
      <c r="AS854" t="s">
        <v>1074</v>
      </c>
      <c r="AT854" t="s">
        <v>1075</v>
      </c>
      <c r="AU854" t="s">
        <v>1078</v>
      </c>
      <c r="AV854" t="s">
        <v>1079</v>
      </c>
      <c r="AW854" t="s">
        <v>1084</v>
      </c>
      <c r="AX854" s="65">
        <f t="shared" si="236"/>
        <v>1391.07</v>
      </c>
      <c r="AY854" s="65">
        <v>2862.47</v>
      </c>
      <c r="AZ854" s="106">
        <v>1091.2255053592962</v>
      </c>
      <c r="BA854" s="65">
        <f t="shared" si="224"/>
        <v>5344.7655053592953</v>
      </c>
      <c r="BB854" s="65">
        <f t="shared" si="225"/>
        <v>24845.894494640703</v>
      </c>
      <c r="BC854" s="65">
        <f t="shared" si="226"/>
        <v>0</v>
      </c>
      <c r="BD854" s="65">
        <f t="shared" si="227"/>
        <v>48874.1</v>
      </c>
      <c r="BE854" s="65">
        <f t="shared" si="228"/>
        <v>31744.309999999998</v>
      </c>
      <c r="BF854" s="65">
        <f t="shared" si="229"/>
        <v>105464.30449464072</v>
      </c>
      <c r="BG854" s="66">
        <f t="shared" si="230"/>
        <v>763.53792933704221</v>
      </c>
      <c r="BH854" s="66">
        <f t="shared" si="231"/>
        <v>42.837749128690866</v>
      </c>
      <c r="BI854" s="66">
        <f t="shared" si="232"/>
        <v>0</v>
      </c>
      <c r="BJ854" s="66">
        <f t="shared" si="233"/>
        <v>84.265689655172409</v>
      </c>
      <c r="BK854" s="66">
        <f t="shared" si="234"/>
        <v>54.731568965517241</v>
      </c>
      <c r="BL854" s="66">
        <f t="shared" si="235"/>
        <v>181.83500774938054</v>
      </c>
      <c r="BM854" s="207">
        <f t="shared" si="237"/>
        <v>39873.18</v>
      </c>
    </row>
    <row r="855" spans="1:65" x14ac:dyDescent="0.35">
      <c r="A855" s="1">
        <v>52</v>
      </c>
      <c r="B855">
        <v>105</v>
      </c>
      <c r="C855" t="s">
        <v>37</v>
      </c>
      <c r="D855" t="s">
        <v>2068</v>
      </c>
      <c r="E855" s="6" t="s">
        <v>1111</v>
      </c>
      <c r="F855" s="7" t="s">
        <v>1112</v>
      </c>
      <c r="G855" s="6">
        <v>-22.86</v>
      </c>
      <c r="H855" s="6">
        <v>-43.41</v>
      </c>
      <c r="I855" s="6">
        <v>45</v>
      </c>
      <c r="J855" s="8">
        <v>45016.2336447989</v>
      </c>
      <c r="K855" t="s">
        <v>1166</v>
      </c>
      <c r="L855" t="s">
        <v>1062</v>
      </c>
      <c r="M855">
        <v>600</v>
      </c>
      <c r="N855">
        <v>600</v>
      </c>
      <c r="O855">
        <v>0</v>
      </c>
      <c r="P855">
        <v>21043.27</v>
      </c>
      <c r="Q855">
        <v>44998.77</v>
      </c>
      <c r="R855">
        <v>5262.4</v>
      </c>
      <c r="S855">
        <v>34606.78</v>
      </c>
      <c r="T855">
        <v>0</v>
      </c>
      <c r="U855">
        <v>4462.05</v>
      </c>
      <c r="V855">
        <v>0</v>
      </c>
      <c r="W855" s="181">
        <f t="shared" si="221"/>
        <v>25505.32</v>
      </c>
      <c r="X855" s="181">
        <f t="shared" si="222"/>
        <v>42.50886666666667</v>
      </c>
      <c r="Y855" s="174">
        <v>110373.26</v>
      </c>
      <c r="Z855" s="181">
        <f t="shared" si="223"/>
        <v>183.95543333333333</v>
      </c>
      <c r="AA855" s="174">
        <v>0</v>
      </c>
      <c r="AB855" s="174">
        <v>19.065550840846779</v>
      </c>
      <c r="AC855" s="174">
        <v>40.769630252834787</v>
      </c>
      <c r="AD855" s="174">
        <v>4.7678214813986646</v>
      </c>
      <c r="AE855" s="174">
        <v>31.35431534775724</v>
      </c>
      <c r="AF855">
        <v>0</v>
      </c>
      <c r="AG855" s="106">
        <v>4.042691137328009</v>
      </c>
      <c r="AH855" s="106">
        <v>0</v>
      </c>
      <c r="AI855" s="106">
        <v>100</v>
      </c>
      <c r="AJ855">
        <v>83.77</v>
      </c>
      <c r="AK855">
        <v>42.51</v>
      </c>
      <c r="AL855">
        <v>57.68</v>
      </c>
      <c r="AM855">
        <v>183.96</v>
      </c>
      <c r="AN855" t="s">
        <v>1067</v>
      </c>
      <c r="AO855">
        <v>23.601600000000001</v>
      </c>
      <c r="AP855">
        <v>8.33</v>
      </c>
      <c r="AQ855">
        <v>12.806699999999999</v>
      </c>
      <c r="AR855" t="s">
        <v>1072</v>
      </c>
      <c r="AS855" t="s">
        <v>1074</v>
      </c>
      <c r="AT855" t="s">
        <v>1075</v>
      </c>
      <c r="AU855" t="s">
        <v>1078</v>
      </c>
      <c r="AV855" t="s">
        <v>1079</v>
      </c>
      <c r="AW855" t="s">
        <v>1084</v>
      </c>
      <c r="AX855" s="65">
        <f t="shared" si="236"/>
        <v>1391.07</v>
      </c>
      <c r="AY855" s="65">
        <v>2862.47</v>
      </c>
      <c r="AZ855" s="106">
        <v>1069.8123220629991</v>
      </c>
      <c r="BA855" s="65">
        <f t="shared" si="224"/>
        <v>5323.3523220629995</v>
      </c>
      <c r="BB855" s="65">
        <f t="shared" si="225"/>
        <v>24435.507677936999</v>
      </c>
      <c r="BC855" s="65">
        <f t="shared" si="226"/>
        <v>0</v>
      </c>
      <c r="BD855" s="65">
        <f t="shared" si="227"/>
        <v>48870.1</v>
      </c>
      <c r="BE855" s="65">
        <f t="shared" si="228"/>
        <v>31744.309999999998</v>
      </c>
      <c r="BF855" s="65">
        <f t="shared" si="229"/>
        <v>105049.90767793699</v>
      </c>
      <c r="BG855" s="66">
        <f t="shared" si="230"/>
        <v>760.47890315185703</v>
      </c>
      <c r="BH855" s="66">
        <f t="shared" si="231"/>
        <v>42.130185651615513</v>
      </c>
      <c r="BI855" s="66">
        <f t="shared" si="232"/>
        <v>0</v>
      </c>
      <c r="BJ855" s="66">
        <f t="shared" si="233"/>
        <v>84.258793103448269</v>
      </c>
      <c r="BK855" s="66">
        <f t="shared" si="234"/>
        <v>54.731568965517241</v>
      </c>
      <c r="BL855" s="66">
        <f t="shared" si="235"/>
        <v>181.1205304792017</v>
      </c>
      <c r="BM855" s="207">
        <f t="shared" si="237"/>
        <v>39869.18</v>
      </c>
    </row>
    <row r="856" spans="1:65" x14ac:dyDescent="0.35">
      <c r="A856" s="1">
        <v>53</v>
      </c>
      <c r="B856">
        <v>105</v>
      </c>
      <c r="C856" t="s">
        <v>37</v>
      </c>
      <c r="D856" t="s">
        <v>2069</v>
      </c>
      <c r="E856" s="6" t="s">
        <v>1113</v>
      </c>
      <c r="F856" s="7" t="s">
        <v>1114</v>
      </c>
      <c r="G856" s="6">
        <v>-20.32</v>
      </c>
      <c r="H856" s="6">
        <v>-40.340000000000003</v>
      </c>
      <c r="I856" s="6">
        <v>9</v>
      </c>
      <c r="J856" s="8">
        <v>54061.366139626101</v>
      </c>
      <c r="K856" t="s">
        <v>1166</v>
      </c>
      <c r="L856" t="s">
        <v>1062</v>
      </c>
      <c r="M856">
        <v>600</v>
      </c>
      <c r="N856">
        <v>600</v>
      </c>
      <c r="O856">
        <v>0</v>
      </c>
      <c r="P856">
        <v>21782.77</v>
      </c>
      <c r="Q856">
        <v>44998.77</v>
      </c>
      <c r="R856">
        <v>5264.2</v>
      </c>
      <c r="S856">
        <v>34606.78</v>
      </c>
      <c r="T856">
        <v>0</v>
      </c>
      <c r="U856">
        <v>4462.05</v>
      </c>
      <c r="V856">
        <v>0</v>
      </c>
      <c r="W856" s="181">
        <f t="shared" si="221"/>
        <v>26244.82</v>
      </c>
      <c r="X856" s="181">
        <f t="shared" si="222"/>
        <v>43.741366666666664</v>
      </c>
      <c r="Y856" s="174">
        <v>111114.57</v>
      </c>
      <c r="Z856" s="181">
        <f t="shared" si="223"/>
        <v>185.19095000000002</v>
      </c>
      <c r="AA856" s="174">
        <v>0</v>
      </c>
      <c r="AB856" s="174">
        <v>19.603882731130579</v>
      </c>
      <c r="AC856" s="174">
        <v>40.49763230870623</v>
      </c>
      <c r="AD856" s="174">
        <v>4.7376325174997298</v>
      </c>
      <c r="AE856" s="174">
        <v>31.145132452026761</v>
      </c>
      <c r="AF856">
        <v>0</v>
      </c>
      <c r="AG856" s="106">
        <v>4.0157199906366916</v>
      </c>
      <c r="AH856" s="106">
        <v>0</v>
      </c>
      <c r="AI856" s="106">
        <v>100</v>
      </c>
      <c r="AJ856">
        <v>83.77</v>
      </c>
      <c r="AK856">
        <v>43.74</v>
      </c>
      <c r="AL856">
        <v>57.68</v>
      </c>
      <c r="AM856">
        <v>185.19</v>
      </c>
      <c r="AN856" t="s">
        <v>1068</v>
      </c>
      <c r="AO856">
        <v>23.601600000000001</v>
      </c>
      <c r="AP856">
        <v>8.33</v>
      </c>
      <c r="AQ856">
        <v>12.806699999999999</v>
      </c>
      <c r="AR856" t="s">
        <v>1072</v>
      </c>
      <c r="AS856" t="s">
        <v>1074</v>
      </c>
      <c r="AT856" t="s">
        <v>1075</v>
      </c>
      <c r="AU856" t="s">
        <v>1078</v>
      </c>
      <c r="AV856" t="s">
        <v>1079</v>
      </c>
      <c r="AW856" t="s">
        <v>1084</v>
      </c>
      <c r="AX856" s="65">
        <f t="shared" si="236"/>
        <v>1391.07</v>
      </c>
      <c r="AY856" s="65">
        <v>2862.47</v>
      </c>
      <c r="AZ856" s="106">
        <v>1121.395804073313</v>
      </c>
      <c r="BA856" s="65">
        <f t="shared" si="224"/>
        <v>5374.9358040733132</v>
      </c>
      <c r="BB856" s="65">
        <f t="shared" si="225"/>
        <v>25123.424195926687</v>
      </c>
      <c r="BC856" s="65">
        <f t="shared" si="226"/>
        <v>0</v>
      </c>
      <c r="BD856" s="65">
        <f t="shared" si="227"/>
        <v>48871.899999999994</v>
      </c>
      <c r="BE856" s="65">
        <f t="shared" si="228"/>
        <v>31744.309999999998</v>
      </c>
      <c r="BF856" s="65">
        <f t="shared" si="229"/>
        <v>105739.63419592669</v>
      </c>
      <c r="BG856" s="66">
        <f t="shared" si="230"/>
        <v>767.84797201047331</v>
      </c>
      <c r="BH856" s="66">
        <f t="shared" si="231"/>
        <v>43.316248613666701</v>
      </c>
      <c r="BI856" s="66">
        <f t="shared" si="232"/>
        <v>0</v>
      </c>
      <c r="BJ856" s="66">
        <f t="shared" si="233"/>
        <v>84.261896551724135</v>
      </c>
      <c r="BK856" s="66">
        <f t="shared" si="234"/>
        <v>54.731568965517241</v>
      </c>
      <c r="BL856" s="66">
        <f t="shared" si="235"/>
        <v>182.30971413090808</v>
      </c>
      <c r="BM856" s="207">
        <f t="shared" si="237"/>
        <v>39870.979999999996</v>
      </c>
    </row>
    <row r="857" spans="1:65" x14ac:dyDescent="0.35">
      <c r="A857" s="1">
        <v>54</v>
      </c>
      <c r="B857">
        <v>105</v>
      </c>
      <c r="C857" t="s">
        <v>37</v>
      </c>
      <c r="D857" t="s">
        <v>2070</v>
      </c>
      <c r="E857" s="6" t="s">
        <v>1115</v>
      </c>
      <c r="F857" s="7" t="s">
        <v>1116</v>
      </c>
      <c r="G857" s="6">
        <v>-8.0500000000000007</v>
      </c>
      <c r="H857" s="6">
        <v>-34.880000000000003</v>
      </c>
      <c r="I857" s="6">
        <v>10</v>
      </c>
      <c r="J857" s="8">
        <v>63550.072249703</v>
      </c>
      <c r="K857" t="s">
        <v>1166</v>
      </c>
      <c r="L857" t="s">
        <v>1062</v>
      </c>
      <c r="M857">
        <v>600</v>
      </c>
      <c r="N857">
        <v>600</v>
      </c>
      <c r="O857">
        <v>0</v>
      </c>
      <c r="P857">
        <v>23014.66</v>
      </c>
      <c r="Q857">
        <v>44998.77</v>
      </c>
      <c r="R857">
        <v>5250.2</v>
      </c>
      <c r="S857">
        <v>34606.78</v>
      </c>
      <c r="T857">
        <v>0</v>
      </c>
      <c r="U857">
        <v>4462.05</v>
      </c>
      <c r="V857">
        <v>0</v>
      </c>
      <c r="W857" s="181">
        <f t="shared" si="221"/>
        <v>27476.71</v>
      </c>
      <c r="X857" s="181">
        <f t="shared" si="222"/>
        <v>45.794516666666667</v>
      </c>
      <c r="Y857" s="174">
        <v>112332.46</v>
      </c>
      <c r="Z857" s="181">
        <f t="shared" si="223"/>
        <v>187.22076666666669</v>
      </c>
      <c r="AA857" s="174">
        <v>0</v>
      </c>
      <c r="AB857" s="174">
        <v>20.48798717663621</v>
      </c>
      <c r="AC857" s="174">
        <v>40.05856366004982</v>
      </c>
      <c r="AD857" s="174">
        <v>4.6738048823999758</v>
      </c>
      <c r="AE857" s="174">
        <v>30.807462063948389</v>
      </c>
      <c r="AF857">
        <v>0</v>
      </c>
      <c r="AG857" s="106">
        <v>3.9721822169656038</v>
      </c>
      <c r="AH857" s="106">
        <v>0</v>
      </c>
      <c r="AI857" s="106">
        <v>100</v>
      </c>
      <c r="AJ857">
        <v>83.75</v>
      </c>
      <c r="AK857">
        <v>45.79</v>
      </c>
      <c r="AL857">
        <v>57.68</v>
      </c>
      <c r="AM857">
        <v>187.22</v>
      </c>
      <c r="AN857" t="s">
        <v>1069</v>
      </c>
      <c r="AO857">
        <v>23.601600000000001</v>
      </c>
      <c r="AP857">
        <v>8.33</v>
      </c>
      <c r="AQ857">
        <v>12.806699999999999</v>
      </c>
      <c r="AR857" t="s">
        <v>1072</v>
      </c>
      <c r="AS857" t="s">
        <v>1074</v>
      </c>
      <c r="AT857" t="s">
        <v>1075</v>
      </c>
      <c r="AU857" t="s">
        <v>1078</v>
      </c>
      <c r="AV857" t="s">
        <v>1079</v>
      </c>
      <c r="AW857" t="s">
        <v>1084</v>
      </c>
      <c r="AX857" s="65">
        <f t="shared" si="236"/>
        <v>1391.07</v>
      </c>
      <c r="AY857" s="65">
        <v>2862.47</v>
      </c>
      <c r="AZ857" s="106">
        <v>1243.2410860260466</v>
      </c>
      <c r="BA857" s="65">
        <f t="shared" si="224"/>
        <v>5496.781086026047</v>
      </c>
      <c r="BB857" s="65">
        <f t="shared" si="225"/>
        <v>26233.468913973953</v>
      </c>
      <c r="BC857" s="65">
        <f t="shared" si="226"/>
        <v>0</v>
      </c>
      <c r="BD857" s="65">
        <f t="shared" si="227"/>
        <v>48857.899999999994</v>
      </c>
      <c r="BE857" s="65">
        <f t="shared" si="228"/>
        <v>31744.309999999998</v>
      </c>
      <c r="BF857" s="65">
        <f t="shared" si="229"/>
        <v>106835.67891397396</v>
      </c>
      <c r="BG857" s="66">
        <f t="shared" si="230"/>
        <v>785.25444086086384</v>
      </c>
      <c r="BH857" s="66">
        <f t="shared" si="231"/>
        <v>45.23011881719647</v>
      </c>
      <c r="BI857" s="66">
        <f t="shared" si="232"/>
        <v>0</v>
      </c>
      <c r="BJ857" s="66">
        <f t="shared" si="233"/>
        <v>84.237758620689647</v>
      </c>
      <c r="BK857" s="66">
        <f t="shared" si="234"/>
        <v>54.731568965517241</v>
      </c>
      <c r="BL857" s="66">
        <f t="shared" si="235"/>
        <v>184.19944640340339</v>
      </c>
      <c r="BM857" s="207">
        <f t="shared" si="237"/>
        <v>39856.979999999996</v>
      </c>
    </row>
    <row r="858" spans="1:65" x14ac:dyDescent="0.35">
      <c r="A858" s="1">
        <v>55</v>
      </c>
      <c r="B858">
        <v>105</v>
      </c>
      <c r="C858" t="s">
        <v>37</v>
      </c>
      <c r="D858" t="s">
        <v>2071</v>
      </c>
      <c r="E858" s="6" t="s">
        <v>1117</v>
      </c>
      <c r="F858" s="7" t="s">
        <v>1118</v>
      </c>
      <c r="G858" s="6">
        <v>-3.8</v>
      </c>
      <c r="H858" s="6">
        <v>-38.53</v>
      </c>
      <c r="I858" s="6">
        <v>41</v>
      </c>
      <c r="J858" s="8">
        <v>71394.000753582499</v>
      </c>
      <c r="K858" t="s">
        <v>1166</v>
      </c>
      <c r="L858" t="s">
        <v>1062</v>
      </c>
      <c r="M858">
        <v>600</v>
      </c>
      <c r="N858">
        <v>600</v>
      </c>
      <c r="O858">
        <v>0</v>
      </c>
      <c r="P858">
        <v>23330.47</v>
      </c>
      <c r="Q858">
        <v>44998.77</v>
      </c>
      <c r="R858">
        <v>5255.2</v>
      </c>
      <c r="S858">
        <v>34606.78</v>
      </c>
      <c r="T858">
        <v>0</v>
      </c>
      <c r="U858">
        <v>4462.05</v>
      </c>
      <c r="V858">
        <v>0</v>
      </c>
      <c r="W858" s="181">
        <f t="shared" si="221"/>
        <v>27792.52</v>
      </c>
      <c r="X858" s="181">
        <f t="shared" si="222"/>
        <v>46.320866666666667</v>
      </c>
      <c r="Y858" s="174">
        <v>112653.27</v>
      </c>
      <c r="Z858" s="181">
        <f t="shared" si="223"/>
        <v>187.75545</v>
      </c>
      <c r="AA858" s="174">
        <v>0</v>
      </c>
      <c r="AB858" s="174">
        <v>20.709980278424229</v>
      </c>
      <c r="AC858" s="174">
        <v>39.94448629853354</v>
      </c>
      <c r="AD858" s="174">
        <v>4.6649333836470079</v>
      </c>
      <c r="AE858" s="174">
        <v>30.719729662529989</v>
      </c>
      <c r="AF858">
        <v>0</v>
      </c>
      <c r="AG858" s="106">
        <v>3.960870376865226</v>
      </c>
      <c r="AH858" s="106">
        <v>0</v>
      </c>
      <c r="AI858" s="106">
        <v>100</v>
      </c>
      <c r="AJ858">
        <v>83.76</v>
      </c>
      <c r="AK858">
        <v>46.32</v>
      </c>
      <c r="AL858">
        <v>57.68</v>
      </c>
      <c r="AM858">
        <v>187.76</v>
      </c>
      <c r="AN858" t="s">
        <v>1070</v>
      </c>
      <c r="AO858">
        <v>23.601600000000001</v>
      </c>
      <c r="AP858">
        <v>8.33</v>
      </c>
      <c r="AQ858">
        <v>12.806699999999999</v>
      </c>
      <c r="AR858" t="s">
        <v>1072</v>
      </c>
      <c r="AS858" t="s">
        <v>1074</v>
      </c>
      <c r="AT858" t="s">
        <v>1075</v>
      </c>
      <c r="AU858" t="s">
        <v>1078</v>
      </c>
      <c r="AV858" t="s">
        <v>1079</v>
      </c>
      <c r="AW858" t="s">
        <v>1084</v>
      </c>
      <c r="AX858" s="65">
        <f t="shared" si="236"/>
        <v>1391.07</v>
      </c>
      <c r="AY858" s="65">
        <v>2862.47</v>
      </c>
      <c r="AZ858" s="106">
        <v>1250.6990419339604</v>
      </c>
      <c r="BA858" s="65">
        <f t="shared" si="224"/>
        <v>5504.2390419339608</v>
      </c>
      <c r="BB858" s="65">
        <f t="shared" si="225"/>
        <v>26541.82095806604</v>
      </c>
      <c r="BC858" s="65">
        <f t="shared" si="226"/>
        <v>0</v>
      </c>
      <c r="BD858" s="65">
        <f t="shared" si="227"/>
        <v>48862.899999999994</v>
      </c>
      <c r="BE858" s="65">
        <f t="shared" si="228"/>
        <v>31744.309999999998</v>
      </c>
      <c r="BF858" s="65">
        <f t="shared" si="229"/>
        <v>107149.03095806604</v>
      </c>
      <c r="BG858" s="66">
        <f t="shared" si="230"/>
        <v>786.31986313342293</v>
      </c>
      <c r="BH858" s="66">
        <f t="shared" si="231"/>
        <v>45.761760272527653</v>
      </c>
      <c r="BI858" s="66">
        <f t="shared" si="232"/>
        <v>0</v>
      </c>
      <c r="BJ858" s="66">
        <f t="shared" si="233"/>
        <v>84.246379310344821</v>
      </c>
      <c r="BK858" s="66">
        <f t="shared" si="234"/>
        <v>54.731568965517241</v>
      </c>
      <c r="BL858" s="66">
        <f t="shared" si="235"/>
        <v>184.73970854838973</v>
      </c>
      <c r="BM858" s="207">
        <f t="shared" si="237"/>
        <v>39861.979999999996</v>
      </c>
    </row>
    <row r="859" spans="1:65" x14ac:dyDescent="0.35">
      <c r="A859" s="1">
        <v>56</v>
      </c>
      <c r="B859">
        <v>106</v>
      </c>
      <c r="C859" t="s">
        <v>37</v>
      </c>
      <c r="D859" t="s">
        <v>2072</v>
      </c>
      <c r="E859" s="6" t="s">
        <v>1104</v>
      </c>
      <c r="F859" s="7" t="s">
        <v>1105</v>
      </c>
      <c r="G859" s="6">
        <v>-22.74</v>
      </c>
      <c r="H859" s="6">
        <v>-45.59</v>
      </c>
      <c r="I859" s="6">
        <v>1642</v>
      </c>
      <c r="J859" s="8">
        <v>3495.45982983364</v>
      </c>
      <c r="K859" t="s">
        <v>1166</v>
      </c>
      <c r="L859" t="s">
        <v>1062</v>
      </c>
      <c r="M859">
        <v>600</v>
      </c>
      <c r="N859">
        <v>600</v>
      </c>
      <c r="O859">
        <v>75.19</v>
      </c>
      <c r="P859">
        <v>12788.81</v>
      </c>
      <c r="Q859">
        <v>44998.77</v>
      </c>
      <c r="R859">
        <v>5265.2</v>
      </c>
      <c r="S859">
        <v>34606.78</v>
      </c>
      <c r="T859">
        <v>0</v>
      </c>
      <c r="U859">
        <v>4744.55</v>
      </c>
      <c r="V859">
        <v>0</v>
      </c>
      <c r="W859" s="181">
        <f t="shared" si="221"/>
        <v>17533.36</v>
      </c>
      <c r="X859" s="181">
        <f t="shared" si="222"/>
        <v>29.222266666666666</v>
      </c>
      <c r="Y859" s="174">
        <v>102479.3</v>
      </c>
      <c r="Z859" s="181">
        <f t="shared" si="223"/>
        <v>170.79883333333333</v>
      </c>
      <c r="AA859" s="174">
        <v>7.3370914906717752E-2</v>
      </c>
      <c r="AB859" s="174">
        <v>12.47940803654982</v>
      </c>
      <c r="AC859" s="174">
        <v>43.910106723992058</v>
      </c>
      <c r="AD859" s="174">
        <v>5.1378180764310448</v>
      </c>
      <c r="AE859" s="174">
        <v>33.76953199329035</v>
      </c>
      <c r="AF859">
        <v>0</v>
      </c>
      <c r="AG859" s="106">
        <v>4.6297642548300004</v>
      </c>
      <c r="AH859" s="106">
        <v>0</v>
      </c>
      <c r="AI859" s="106">
        <v>100</v>
      </c>
      <c r="AJ859">
        <v>83.77</v>
      </c>
      <c r="AK859">
        <v>29.35</v>
      </c>
      <c r="AL859">
        <v>57.68</v>
      </c>
      <c r="AM859">
        <v>170.8</v>
      </c>
      <c r="AN859" t="s">
        <v>1063</v>
      </c>
      <c r="AO859">
        <v>23.601600000000001</v>
      </c>
      <c r="AP859">
        <v>8.33</v>
      </c>
      <c r="AQ859">
        <v>12.806699999999999</v>
      </c>
      <c r="AR859" t="s">
        <v>1072</v>
      </c>
      <c r="AS859" t="s">
        <v>1074</v>
      </c>
      <c r="AT859" t="s">
        <v>1075</v>
      </c>
      <c r="AU859" t="s">
        <v>1078</v>
      </c>
      <c r="AV859" t="s">
        <v>1082</v>
      </c>
      <c r="AW859" t="s">
        <v>1083</v>
      </c>
      <c r="AX859" s="65">
        <f t="shared" si="236"/>
        <v>1391.07</v>
      </c>
      <c r="AY859" s="65">
        <v>2862.47</v>
      </c>
      <c r="AZ859" s="106">
        <v>724.23595857342423</v>
      </c>
      <c r="BA859" s="65">
        <f t="shared" si="224"/>
        <v>4977.7759585734238</v>
      </c>
      <c r="BB859" s="65">
        <f t="shared" si="225"/>
        <v>16809.124041426578</v>
      </c>
      <c r="BC859" s="65">
        <f t="shared" si="226"/>
        <v>75.19</v>
      </c>
      <c r="BD859" s="65">
        <f t="shared" si="227"/>
        <v>48872.899999999994</v>
      </c>
      <c r="BE859" s="65">
        <f t="shared" si="228"/>
        <v>31744.309999999998</v>
      </c>
      <c r="BF859" s="65">
        <f t="shared" si="229"/>
        <v>97501.524041426572</v>
      </c>
      <c r="BG859" s="66">
        <f t="shared" si="230"/>
        <v>711.11085122477482</v>
      </c>
      <c r="BH859" s="66">
        <f t="shared" si="231"/>
        <v>28.981248347287202</v>
      </c>
      <c r="BI859" s="66">
        <f t="shared" si="232"/>
        <v>0.12531666666666666</v>
      </c>
      <c r="BJ859" s="66">
        <f t="shared" si="233"/>
        <v>84.263620689655156</v>
      </c>
      <c r="BK859" s="66">
        <f t="shared" si="234"/>
        <v>54.731568965517241</v>
      </c>
      <c r="BL859" s="66">
        <f t="shared" si="235"/>
        <v>168.10607593349408</v>
      </c>
      <c r="BM859" s="207">
        <f t="shared" si="237"/>
        <v>39871.979999999996</v>
      </c>
    </row>
    <row r="860" spans="1:65" x14ac:dyDescent="0.35">
      <c r="A860" s="1">
        <v>57</v>
      </c>
      <c r="B860">
        <v>106</v>
      </c>
      <c r="C860" t="s">
        <v>37</v>
      </c>
      <c r="D860" t="s">
        <v>2073</v>
      </c>
      <c r="E860" s="6" t="s">
        <v>1104</v>
      </c>
      <c r="F860" s="7" t="s">
        <v>1106</v>
      </c>
      <c r="G860" s="6">
        <v>-23.85</v>
      </c>
      <c r="H860" s="6">
        <v>-46.64</v>
      </c>
      <c r="I860" s="6">
        <v>792</v>
      </c>
      <c r="J860" s="8">
        <v>14172.2970393051</v>
      </c>
      <c r="K860" t="s">
        <v>1166</v>
      </c>
      <c r="L860" t="s">
        <v>1062</v>
      </c>
      <c r="M860">
        <v>600</v>
      </c>
      <c r="N860">
        <v>600</v>
      </c>
      <c r="O860">
        <v>7.84</v>
      </c>
      <c r="P860">
        <v>16319.1</v>
      </c>
      <c r="Q860">
        <v>44998.77</v>
      </c>
      <c r="R860">
        <v>5266.4</v>
      </c>
      <c r="S860">
        <v>34606.78</v>
      </c>
      <c r="T860">
        <v>0</v>
      </c>
      <c r="U860">
        <v>4744.55</v>
      </c>
      <c r="V860">
        <v>0</v>
      </c>
      <c r="W860" s="181">
        <f t="shared" si="221"/>
        <v>21063.65</v>
      </c>
      <c r="X860" s="181">
        <f t="shared" si="222"/>
        <v>35.106083333333338</v>
      </c>
      <c r="Y860" s="174">
        <v>105943.44</v>
      </c>
      <c r="Z860" s="181">
        <f t="shared" si="223"/>
        <v>176.57240000000002</v>
      </c>
      <c r="AA860" s="174">
        <v>7.4001750367932162E-3</v>
      </c>
      <c r="AB860" s="174">
        <v>15.403596485067879</v>
      </c>
      <c r="AC860" s="174">
        <v>42.474333474540749</v>
      </c>
      <c r="AD860" s="174">
        <v>4.9709543129805862</v>
      </c>
      <c r="AE860" s="174">
        <v>32.665335390279942</v>
      </c>
      <c r="AF860">
        <v>0</v>
      </c>
      <c r="AG860" s="106">
        <v>4.4783801620940382</v>
      </c>
      <c r="AH860" s="106">
        <v>0</v>
      </c>
      <c r="AI860" s="106">
        <v>100</v>
      </c>
      <c r="AJ860">
        <v>83.78</v>
      </c>
      <c r="AK860">
        <v>35.119999999999997</v>
      </c>
      <c r="AL860">
        <v>57.68</v>
      </c>
      <c r="AM860">
        <v>176.57</v>
      </c>
      <c r="AN860" t="s">
        <v>1064</v>
      </c>
      <c r="AO860">
        <v>23.601600000000001</v>
      </c>
      <c r="AP860">
        <v>8.33</v>
      </c>
      <c r="AQ860">
        <v>12.806699999999999</v>
      </c>
      <c r="AR860" t="s">
        <v>1072</v>
      </c>
      <c r="AS860" t="s">
        <v>1074</v>
      </c>
      <c r="AT860" t="s">
        <v>1075</v>
      </c>
      <c r="AU860" t="s">
        <v>1078</v>
      </c>
      <c r="AV860" t="s">
        <v>1082</v>
      </c>
      <c r="AW860" t="s">
        <v>1083</v>
      </c>
      <c r="AX860" s="65">
        <f t="shared" si="236"/>
        <v>1391.07</v>
      </c>
      <c r="AY860" s="65">
        <v>2862.47</v>
      </c>
      <c r="AZ860" s="106">
        <v>867.83577402569358</v>
      </c>
      <c r="BA860" s="65">
        <f t="shared" si="224"/>
        <v>5121.3757740256933</v>
      </c>
      <c r="BB860" s="65">
        <f t="shared" si="225"/>
        <v>20195.814225974307</v>
      </c>
      <c r="BC860" s="65">
        <f t="shared" si="226"/>
        <v>7.84</v>
      </c>
      <c r="BD860" s="65">
        <f t="shared" si="227"/>
        <v>48874.1</v>
      </c>
      <c r="BE860" s="65">
        <f t="shared" si="228"/>
        <v>31744.309999999998</v>
      </c>
      <c r="BF860" s="65">
        <f t="shared" si="229"/>
        <v>100822.0642259743</v>
      </c>
      <c r="BG860" s="66">
        <f t="shared" si="230"/>
        <v>731.62511057509903</v>
      </c>
      <c r="BH860" s="66">
        <f t="shared" si="231"/>
        <v>34.820369355128115</v>
      </c>
      <c r="BI860" s="66">
        <f t="shared" si="232"/>
        <v>1.3066666666666666E-2</v>
      </c>
      <c r="BJ860" s="66">
        <f t="shared" si="233"/>
        <v>84.265689655172409</v>
      </c>
      <c r="BK860" s="66">
        <f t="shared" si="234"/>
        <v>54.731568965517241</v>
      </c>
      <c r="BL860" s="66">
        <f t="shared" si="235"/>
        <v>173.83114521719708</v>
      </c>
      <c r="BM860" s="207">
        <f t="shared" si="237"/>
        <v>39873.18</v>
      </c>
    </row>
    <row r="861" spans="1:65" x14ac:dyDescent="0.35">
      <c r="A861" s="1">
        <v>58</v>
      </c>
      <c r="B861">
        <v>106</v>
      </c>
      <c r="C861" t="s">
        <v>37</v>
      </c>
      <c r="D861" t="s">
        <v>2074</v>
      </c>
      <c r="E861" s="6" t="s">
        <v>1107</v>
      </c>
      <c r="F861" s="7" t="s">
        <v>1108</v>
      </c>
      <c r="G861" s="6">
        <v>-30.03</v>
      </c>
      <c r="H861" s="6">
        <v>-51.23</v>
      </c>
      <c r="I861" s="6">
        <v>47</v>
      </c>
      <c r="J861" s="8">
        <v>23954.0527728093</v>
      </c>
      <c r="K861" t="s">
        <v>1166</v>
      </c>
      <c r="L861" t="s">
        <v>1062</v>
      </c>
      <c r="M861">
        <v>600</v>
      </c>
      <c r="N861">
        <v>600</v>
      </c>
      <c r="O861">
        <v>26.97</v>
      </c>
      <c r="P861">
        <v>17336.240000000002</v>
      </c>
      <c r="Q861">
        <v>44998.77</v>
      </c>
      <c r="R861">
        <v>5272.4</v>
      </c>
      <c r="S861">
        <v>34606.78</v>
      </c>
      <c r="T861">
        <v>0</v>
      </c>
      <c r="U861">
        <v>4744.55</v>
      </c>
      <c r="V861">
        <v>0</v>
      </c>
      <c r="W861" s="181">
        <f t="shared" si="221"/>
        <v>22080.79</v>
      </c>
      <c r="X861" s="181">
        <f t="shared" si="222"/>
        <v>36.801316666666665</v>
      </c>
      <c r="Y861" s="174">
        <v>106985.71</v>
      </c>
      <c r="Z861" s="181">
        <f t="shared" si="223"/>
        <v>178.30951666666667</v>
      </c>
      <c r="AA861" s="174">
        <v>2.520897417047566E-2</v>
      </c>
      <c r="AB861" s="174">
        <v>16.204257559257211</v>
      </c>
      <c r="AC861" s="174">
        <v>42.060542478056178</v>
      </c>
      <c r="AD861" s="174">
        <v>4.9281347948244676</v>
      </c>
      <c r="AE861" s="174">
        <v>32.347105047954543</v>
      </c>
      <c r="AF861">
        <v>0</v>
      </c>
      <c r="AG861" s="106">
        <v>4.4347511457371276</v>
      </c>
      <c r="AH861" s="106">
        <v>0</v>
      </c>
      <c r="AI861" s="106">
        <v>100</v>
      </c>
      <c r="AJ861">
        <v>83.79</v>
      </c>
      <c r="AK861">
        <v>36.85</v>
      </c>
      <c r="AL861">
        <v>57.68</v>
      </c>
      <c r="AM861">
        <v>178.31</v>
      </c>
      <c r="AN861" t="s">
        <v>1065</v>
      </c>
      <c r="AO861">
        <v>23.601600000000001</v>
      </c>
      <c r="AP861">
        <v>8.33</v>
      </c>
      <c r="AQ861">
        <v>12.806699999999999</v>
      </c>
      <c r="AR861" t="s">
        <v>1072</v>
      </c>
      <c r="AS861" t="s">
        <v>1074</v>
      </c>
      <c r="AT861" t="s">
        <v>1075</v>
      </c>
      <c r="AU861" t="s">
        <v>1078</v>
      </c>
      <c r="AV861" t="s">
        <v>1082</v>
      </c>
      <c r="AW861" t="s">
        <v>1083</v>
      </c>
      <c r="AX861" s="65">
        <f t="shared" si="236"/>
        <v>1391.07</v>
      </c>
      <c r="AY861" s="65">
        <v>2862.47</v>
      </c>
      <c r="AZ861" s="106">
        <v>924.2388146421963</v>
      </c>
      <c r="BA861" s="65">
        <f t="shared" si="224"/>
        <v>5177.7788146421954</v>
      </c>
      <c r="BB861" s="65">
        <f t="shared" si="225"/>
        <v>21156.551185357806</v>
      </c>
      <c r="BC861" s="65">
        <f t="shared" si="226"/>
        <v>26.97</v>
      </c>
      <c r="BD861" s="65">
        <f t="shared" si="227"/>
        <v>48880.1</v>
      </c>
      <c r="BE861" s="65">
        <f t="shared" si="228"/>
        <v>31744.309999999998</v>
      </c>
      <c r="BF861" s="65">
        <f t="shared" si="229"/>
        <v>101807.93118535781</v>
      </c>
      <c r="BG861" s="66">
        <f t="shared" si="230"/>
        <v>739.68268780602796</v>
      </c>
      <c r="BH861" s="66">
        <f t="shared" si="231"/>
        <v>36.476812388547941</v>
      </c>
      <c r="BI861" s="66">
        <f t="shared" si="232"/>
        <v>4.4949999999999997E-2</v>
      </c>
      <c r="BJ861" s="66">
        <f t="shared" si="233"/>
        <v>84.276034482758618</v>
      </c>
      <c r="BK861" s="66">
        <f t="shared" si="234"/>
        <v>54.731568965517241</v>
      </c>
      <c r="BL861" s="66">
        <f t="shared" si="235"/>
        <v>175.53091583682382</v>
      </c>
      <c r="BM861" s="207">
        <f t="shared" si="237"/>
        <v>39879.18</v>
      </c>
    </row>
    <row r="862" spans="1:65" x14ac:dyDescent="0.35">
      <c r="A862" s="1">
        <v>59</v>
      </c>
      <c r="B862">
        <v>106</v>
      </c>
      <c r="C862" t="s">
        <v>37</v>
      </c>
      <c r="D862" t="s">
        <v>2075</v>
      </c>
      <c r="E862" s="6" t="s">
        <v>1109</v>
      </c>
      <c r="F862" s="7" t="s">
        <v>1110</v>
      </c>
      <c r="G862" s="6">
        <v>-15.37</v>
      </c>
      <c r="H862" s="6">
        <v>-48.78</v>
      </c>
      <c r="I862" s="6">
        <v>770</v>
      </c>
      <c r="J862" s="8">
        <v>31081.371963744201</v>
      </c>
      <c r="K862" t="s">
        <v>1166</v>
      </c>
      <c r="L862" t="s">
        <v>1062</v>
      </c>
      <c r="M862">
        <v>600</v>
      </c>
      <c r="N862">
        <v>600</v>
      </c>
      <c r="O862">
        <v>0</v>
      </c>
      <c r="P862">
        <v>21959.040000000001</v>
      </c>
      <c r="Q862">
        <v>44998.77</v>
      </c>
      <c r="R862">
        <v>5266.4</v>
      </c>
      <c r="S862">
        <v>34606.78</v>
      </c>
      <c r="T862">
        <v>0</v>
      </c>
      <c r="U862">
        <v>4744.55</v>
      </c>
      <c r="V862">
        <v>0</v>
      </c>
      <c r="W862" s="181">
        <f t="shared" si="221"/>
        <v>26703.59</v>
      </c>
      <c r="X862" s="181">
        <f t="shared" si="222"/>
        <v>44.505983333333333</v>
      </c>
      <c r="Y862" s="174">
        <v>111575.53</v>
      </c>
      <c r="Z862" s="181">
        <f t="shared" si="223"/>
        <v>185.95921666666666</v>
      </c>
      <c r="AA862" s="174">
        <v>0</v>
      </c>
      <c r="AB862" s="174">
        <v>19.68087447131105</v>
      </c>
      <c r="AC862" s="174">
        <v>40.330321531970313</v>
      </c>
      <c r="AD862" s="174">
        <v>4.7200313545452124</v>
      </c>
      <c r="AE862" s="174">
        <v>31.016460329608119</v>
      </c>
      <c r="AF862">
        <v>0</v>
      </c>
      <c r="AG862" s="106">
        <v>4.2523212751039594</v>
      </c>
      <c r="AH862" s="106">
        <v>0</v>
      </c>
      <c r="AI862" s="106">
        <v>100</v>
      </c>
      <c r="AJ862">
        <v>83.78</v>
      </c>
      <c r="AK862">
        <v>44.51</v>
      </c>
      <c r="AL862">
        <v>57.68</v>
      </c>
      <c r="AM862">
        <v>185.96</v>
      </c>
      <c r="AN862" t="s">
        <v>1066</v>
      </c>
      <c r="AO862">
        <v>23.601600000000001</v>
      </c>
      <c r="AP862">
        <v>8.33</v>
      </c>
      <c r="AQ862">
        <v>12.806699999999999</v>
      </c>
      <c r="AR862" t="s">
        <v>1072</v>
      </c>
      <c r="AS862" t="s">
        <v>1074</v>
      </c>
      <c r="AT862" t="s">
        <v>1075</v>
      </c>
      <c r="AU862" t="s">
        <v>1078</v>
      </c>
      <c r="AV862" t="s">
        <v>1082</v>
      </c>
      <c r="AW862" t="s">
        <v>1083</v>
      </c>
      <c r="AX862" s="65">
        <f t="shared" si="236"/>
        <v>1391.07</v>
      </c>
      <c r="AY862" s="65">
        <v>2862.47</v>
      </c>
      <c r="AZ862" s="106">
        <v>1116.5842461173659</v>
      </c>
      <c r="BA862" s="65">
        <f t="shared" si="224"/>
        <v>5370.1242461173661</v>
      </c>
      <c r="BB862" s="65">
        <f t="shared" si="225"/>
        <v>25587.005753882633</v>
      </c>
      <c r="BC862" s="65">
        <f t="shared" si="226"/>
        <v>0</v>
      </c>
      <c r="BD862" s="65">
        <f t="shared" si="227"/>
        <v>48874.1</v>
      </c>
      <c r="BE862" s="65">
        <f t="shared" si="228"/>
        <v>31744.309999999998</v>
      </c>
      <c r="BF862" s="65">
        <f t="shared" si="229"/>
        <v>106205.40575388263</v>
      </c>
      <c r="BG862" s="66">
        <f t="shared" si="230"/>
        <v>767.16060658819515</v>
      </c>
      <c r="BH862" s="66">
        <f t="shared" si="231"/>
        <v>44.115527161866609</v>
      </c>
      <c r="BI862" s="66">
        <f t="shared" si="232"/>
        <v>0</v>
      </c>
      <c r="BJ862" s="66">
        <f t="shared" si="233"/>
        <v>84.265689655172409</v>
      </c>
      <c r="BK862" s="66">
        <f t="shared" si="234"/>
        <v>54.731568965517241</v>
      </c>
      <c r="BL862" s="66">
        <f t="shared" si="235"/>
        <v>183.11276854117696</v>
      </c>
      <c r="BM862" s="207">
        <f t="shared" si="237"/>
        <v>39873.18</v>
      </c>
    </row>
    <row r="863" spans="1:65" x14ac:dyDescent="0.35">
      <c r="A863" s="1">
        <v>60</v>
      </c>
      <c r="B863">
        <v>106</v>
      </c>
      <c r="C863" t="s">
        <v>37</v>
      </c>
      <c r="D863" t="s">
        <v>2076</v>
      </c>
      <c r="E863" s="6" t="s">
        <v>1111</v>
      </c>
      <c r="F863" s="7" t="s">
        <v>1112</v>
      </c>
      <c r="G863" s="6">
        <v>-22.86</v>
      </c>
      <c r="H863" s="6">
        <v>-43.41</v>
      </c>
      <c r="I863" s="6">
        <v>45</v>
      </c>
      <c r="J863" s="8">
        <v>45016.2336447989</v>
      </c>
      <c r="K863" t="s">
        <v>1166</v>
      </c>
      <c r="L863" t="s">
        <v>1062</v>
      </c>
      <c r="M863">
        <v>600</v>
      </c>
      <c r="N863">
        <v>600</v>
      </c>
      <c r="O863">
        <v>0</v>
      </c>
      <c r="P863">
        <v>21766.44</v>
      </c>
      <c r="Q863">
        <v>44998.77</v>
      </c>
      <c r="R863">
        <v>5262.4</v>
      </c>
      <c r="S863">
        <v>34606.78</v>
      </c>
      <c r="T863">
        <v>0</v>
      </c>
      <c r="U863">
        <v>4744.55</v>
      </c>
      <c r="V863">
        <v>0</v>
      </c>
      <c r="W863" s="181">
        <f t="shared" si="221"/>
        <v>26510.989999999998</v>
      </c>
      <c r="X863" s="181">
        <f t="shared" si="222"/>
        <v>44.184983333333328</v>
      </c>
      <c r="Y863" s="174">
        <v>111378.94</v>
      </c>
      <c r="Z863" s="181">
        <f t="shared" si="223"/>
        <v>185.63156666666666</v>
      </c>
      <c r="AA863" s="174">
        <v>0</v>
      </c>
      <c r="AB863" s="174">
        <v>19.54268912956076</v>
      </c>
      <c r="AC863" s="174">
        <v>40.401506783957537</v>
      </c>
      <c r="AD863" s="174">
        <v>4.7247711281863518</v>
      </c>
      <c r="AE863" s="174">
        <v>31.071206100542891</v>
      </c>
      <c r="AF863">
        <v>0</v>
      </c>
      <c r="AG863" s="106">
        <v>4.2598268577524623</v>
      </c>
      <c r="AH863" s="106">
        <v>0</v>
      </c>
      <c r="AI863" s="106">
        <v>100</v>
      </c>
      <c r="AJ863">
        <v>83.77</v>
      </c>
      <c r="AK863">
        <v>44.18</v>
      </c>
      <c r="AL863">
        <v>57.68</v>
      </c>
      <c r="AM863">
        <v>185.63</v>
      </c>
      <c r="AN863" t="s">
        <v>1067</v>
      </c>
      <c r="AO863">
        <v>23.601600000000001</v>
      </c>
      <c r="AP863">
        <v>8.33</v>
      </c>
      <c r="AQ863">
        <v>12.806699999999999</v>
      </c>
      <c r="AR863" t="s">
        <v>1072</v>
      </c>
      <c r="AS863" t="s">
        <v>1074</v>
      </c>
      <c r="AT863" t="s">
        <v>1075</v>
      </c>
      <c r="AU863" t="s">
        <v>1078</v>
      </c>
      <c r="AV863" t="s">
        <v>1082</v>
      </c>
      <c r="AW863" t="s">
        <v>1083</v>
      </c>
      <c r="AX863" s="65">
        <f t="shared" si="236"/>
        <v>1391.07</v>
      </c>
      <c r="AY863" s="65">
        <v>2862.47</v>
      </c>
      <c r="AZ863" s="106">
        <v>1097.6776662425159</v>
      </c>
      <c r="BA863" s="65">
        <f t="shared" si="224"/>
        <v>5351.2176662425154</v>
      </c>
      <c r="BB863" s="65">
        <f t="shared" si="225"/>
        <v>25413.312333757483</v>
      </c>
      <c r="BC863" s="65">
        <f t="shared" si="226"/>
        <v>0</v>
      </c>
      <c r="BD863" s="65">
        <f t="shared" si="227"/>
        <v>48870.1</v>
      </c>
      <c r="BE863" s="65">
        <f t="shared" si="228"/>
        <v>31744.309999999998</v>
      </c>
      <c r="BF863" s="65">
        <f t="shared" si="229"/>
        <v>106027.72233375748</v>
      </c>
      <c r="BG863" s="66">
        <f t="shared" si="230"/>
        <v>764.4596666060736</v>
      </c>
      <c r="BH863" s="66">
        <f t="shared" si="231"/>
        <v>43.816055747857732</v>
      </c>
      <c r="BI863" s="66">
        <f t="shared" si="232"/>
        <v>0</v>
      </c>
      <c r="BJ863" s="66">
        <f t="shared" si="233"/>
        <v>84.258793103448269</v>
      </c>
      <c r="BK863" s="66">
        <f t="shared" si="234"/>
        <v>54.731568965517241</v>
      </c>
      <c r="BL863" s="66">
        <f t="shared" si="235"/>
        <v>182.80641781682326</v>
      </c>
      <c r="BM863" s="207">
        <f t="shared" si="237"/>
        <v>39869.18</v>
      </c>
    </row>
    <row r="864" spans="1:65" x14ac:dyDescent="0.35">
      <c r="A864" s="1">
        <v>61</v>
      </c>
      <c r="B864">
        <v>106</v>
      </c>
      <c r="C864" t="s">
        <v>37</v>
      </c>
      <c r="D864" t="s">
        <v>2077</v>
      </c>
      <c r="E864" s="6" t="s">
        <v>1113</v>
      </c>
      <c r="F864" s="7" t="s">
        <v>1114</v>
      </c>
      <c r="G864" s="6">
        <v>-20.32</v>
      </c>
      <c r="H864" s="6">
        <v>-40.340000000000003</v>
      </c>
      <c r="I864" s="6">
        <v>9</v>
      </c>
      <c r="J864" s="8">
        <v>54061.366139626101</v>
      </c>
      <c r="K864" t="s">
        <v>1166</v>
      </c>
      <c r="L864" t="s">
        <v>1062</v>
      </c>
      <c r="M864">
        <v>600</v>
      </c>
      <c r="N864">
        <v>600</v>
      </c>
      <c r="O864">
        <v>0</v>
      </c>
      <c r="P864">
        <v>23342.560000000001</v>
      </c>
      <c r="Q864">
        <v>44998.77</v>
      </c>
      <c r="R864">
        <v>5264.2</v>
      </c>
      <c r="S864">
        <v>34606.78</v>
      </c>
      <c r="T864">
        <v>0</v>
      </c>
      <c r="U864">
        <v>4744.55</v>
      </c>
      <c r="V864">
        <v>0</v>
      </c>
      <c r="W864" s="181">
        <f t="shared" si="221"/>
        <v>28087.11</v>
      </c>
      <c r="X864" s="181">
        <f t="shared" si="222"/>
        <v>46.81185</v>
      </c>
      <c r="Y864" s="174">
        <v>112956.86</v>
      </c>
      <c r="Z864" s="181">
        <f t="shared" si="223"/>
        <v>188.26143333333334</v>
      </c>
      <c r="AA864" s="174">
        <v>0</v>
      </c>
      <c r="AB864" s="174">
        <v>20.66502202699332</v>
      </c>
      <c r="AC864" s="174">
        <v>39.837128971184207</v>
      </c>
      <c r="AD864" s="174">
        <v>4.6603632572647644</v>
      </c>
      <c r="AE864" s="174">
        <v>30.63716537446243</v>
      </c>
      <c r="AF864">
        <v>0</v>
      </c>
      <c r="AG864" s="106">
        <v>4.200320370095274</v>
      </c>
      <c r="AH864" s="106">
        <v>0</v>
      </c>
      <c r="AI864" s="106">
        <v>100</v>
      </c>
      <c r="AJ864">
        <v>83.77</v>
      </c>
      <c r="AK864">
        <v>46.81</v>
      </c>
      <c r="AL864">
        <v>57.68</v>
      </c>
      <c r="AM864">
        <v>188.26</v>
      </c>
      <c r="AN864" t="s">
        <v>1068</v>
      </c>
      <c r="AO864">
        <v>23.601600000000001</v>
      </c>
      <c r="AP864">
        <v>8.33</v>
      </c>
      <c r="AQ864">
        <v>12.806699999999999</v>
      </c>
      <c r="AR864" t="s">
        <v>1072</v>
      </c>
      <c r="AS864" t="s">
        <v>1074</v>
      </c>
      <c r="AT864" t="s">
        <v>1075</v>
      </c>
      <c r="AU864" t="s">
        <v>1078</v>
      </c>
      <c r="AV864" t="s">
        <v>1082</v>
      </c>
      <c r="AW864" t="s">
        <v>1083</v>
      </c>
      <c r="AX864" s="65">
        <f t="shared" si="236"/>
        <v>1391.07</v>
      </c>
      <c r="AY864" s="65">
        <v>2862.47</v>
      </c>
      <c r="AZ864" s="106">
        <v>1164.6268503483407</v>
      </c>
      <c r="BA864" s="65">
        <f t="shared" si="224"/>
        <v>5418.1668503483397</v>
      </c>
      <c r="BB864" s="65">
        <f t="shared" si="225"/>
        <v>26922.48314965166</v>
      </c>
      <c r="BC864" s="65">
        <f t="shared" si="226"/>
        <v>0</v>
      </c>
      <c r="BD864" s="65">
        <f t="shared" si="227"/>
        <v>48871.899999999994</v>
      </c>
      <c r="BE864" s="65">
        <f t="shared" si="228"/>
        <v>31744.309999999998</v>
      </c>
      <c r="BF864" s="65">
        <f t="shared" si="229"/>
        <v>107538.69314965166</v>
      </c>
      <c r="BG864" s="66">
        <f t="shared" si="230"/>
        <v>774.0238357640485</v>
      </c>
      <c r="BH864" s="66">
        <f t="shared" si="231"/>
        <v>46.418074395951137</v>
      </c>
      <c r="BI864" s="66">
        <f t="shared" si="232"/>
        <v>0</v>
      </c>
      <c r="BJ864" s="66">
        <f t="shared" si="233"/>
        <v>84.261896551724135</v>
      </c>
      <c r="BK864" s="66">
        <f t="shared" si="234"/>
        <v>54.731568965517241</v>
      </c>
      <c r="BL864" s="66">
        <f t="shared" si="235"/>
        <v>185.41153991319251</v>
      </c>
      <c r="BM864" s="207">
        <f t="shared" si="237"/>
        <v>39870.979999999996</v>
      </c>
    </row>
    <row r="865" spans="1:65" x14ac:dyDescent="0.35">
      <c r="A865" s="1">
        <v>62</v>
      </c>
      <c r="B865">
        <v>106</v>
      </c>
      <c r="C865" t="s">
        <v>37</v>
      </c>
      <c r="D865" t="s">
        <v>2078</v>
      </c>
      <c r="E865" s="6" t="s">
        <v>1115</v>
      </c>
      <c r="F865" s="7" t="s">
        <v>1116</v>
      </c>
      <c r="G865" s="6">
        <v>-8.0500000000000007</v>
      </c>
      <c r="H865" s="6">
        <v>-34.880000000000003</v>
      </c>
      <c r="I865" s="6">
        <v>10</v>
      </c>
      <c r="J865" s="8">
        <v>63550.072249703</v>
      </c>
      <c r="K865" t="s">
        <v>1166</v>
      </c>
      <c r="L865" t="s">
        <v>1062</v>
      </c>
      <c r="M865">
        <v>600</v>
      </c>
      <c r="N865">
        <v>600</v>
      </c>
      <c r="O865">
        <v>0</v>
      </c>
      <c r="P865">
        <v>25380.93</v>
      </c>
      <c r="Q865">
        <v>44998.77</v>
      </c>
      <c r="R865">
        <v>5250.2</v>
      </c>
      <c r="S865">
        <v>34606.78</v>
      </c>
      <c r="T865">
        <v>0</v>
      </c>
      <c r="U865">
        <v>4744.55</v>
      </c>
      <c r="V865">
        <v>0</v>
      </c>
      <c r="W865" s="181">
        <f t="shared" si="221"/>
        <v>30125.48</v>
      </c>
      <c r="X865" s="181">
        <f t="shared" si="222"/>
        <v>50.209133333333334</v>
      </c>
      <c r="Y865" s="174">
        <v>114981.23</v>
      </c>
      <c r="Z865" s="181">
        <f t="shared" si="223"/>
        <v>191.63538333333332</v>
      </c>
      <c r="AA865" s="174">
        <v>0</v>
      </c>
      <c r="AB865" s="174">
        <v>22.073976769947581</v>
      </c>
      <c r="AC865" s="174">
        <v>39.135752852878682</v>
      </c>
      <c r="AD865" s="174">
        <v>4.5661365772483036</v>
      </c>
      <c r="AE865" s="174">
        <v>30.09776465254372</v>
      </c>
      <c r="AF865">
        <v>0</v>
      </c>
      <c r="AG865" s="106">
        <v>4.1263691473817072</v>
      </c>
      <c r="AH865" s="106">
        <v>0</v>
      </c>
      <c r="AI865" s="106">
        <v>100</v>
      </c>
      <c r="AJ865">
        <v>83.75</v>
      </c>
      <c r="AK865">
        <v>50.21</v>
      </c>
      <c r="AL865">
        <v>57.68</v>
      </c>
      <c r="AM865">
        <v>191.64</v>
      </c>
      <c r="AN865" t="s">
        <v>1069</v>
      </c>
      <c r="AO865">
        <v>23.601600000000001</v>
      </c>
      <c r="AP865">
        <v>8.33</v>
      </c>
      <c r="AQ865">
        <v>12.806699999999999</v>
      </c>
      <c r="AR865" t="s">
        <v>1072</v>
      </c>
      <c r="AS865" t="s">
        <v>1074</v>
      </c>
      <c r="AT865" t="s">
        <v>1075</v>
      </c>
      <c r="AU865" t="s">
        <v>1078</v>
      </c>
      <c r="AV865" t="s">
        <v>1082</v>
      </c>
      <c r="AW865" t="s">
        <v>1083</v>
      </c>
      <c r="AX865" s="65">
        <f t="shared" si="236"/>
        <v>1391.07</v>
      </c>
      <c r="AY865" s="65">
        <v>2862.47</v>
      </c>
      <c r="AZ865" s="106">
        <v>1303.0866890733355</v>
      </c>
      <c r="BA865" s="65">
        <f t="shared" si="224"/>
        <v>5556.626689073335</v>
      </c>
      <c r="BB865" s="65">
        <f t="shared" si="225"/>
        <v>28822.393310926665</v>
      </c>
      <c r="BC865" s="65">
        <f t="shared" si="226"/>
        <v>0</v>
      </c>
      <c r="BD865" s="65">
        <f t="shared" si="227"/>
        <v>48857.899999999994</v>
      </c>
      <c r="BE865" s="65">
        <f t="shared" si="228"/>
        <v>31744.309999999998</v>
      </c>
      <c r="BF865" s="65">
        <f t="shared" si="229"/>
        <v>109424.60331092666</v>
      </c>
      <c r="BG865" s="66">
        <f t="shared" si="230"/>
        <v>793.80381272476211</v>
      </c>
      <c r="BH865" s="66">
        <f t="shared" si="231"/>
        <v>49.693781570563218</v>
      </c>
      <c r="BI865" s="66">
        <f t="shared" si="232"/>
        <v>0</v>
      </c>
      <c r="BJ865" s="66">
        <f t="shared" si="233"/>
        <v>84.237758620689647</v>
      </c>
      <c r="BK865" s="66">
        <f t="shared" si="234"/>
        <v>54.731568965517241</v>
      </c>
      <c r="BL865" s="66">
        <f t="shared" si="235"/>
        <v>188.6631091567701</v>
      </c>
      <c r="BM865" s="207">
        <f t="shared" si="237"/>
        <v>39856.979999999996</v>
      </c>
    </row>
    <row r="866" spans="1:65" x14ac:dyDescent="0.35">
      <c r="A866" s="1">
        <v>63</v>
      </c>
      <c r="B866">
        <v>106</v>
      </c>
      <c r="C866" t="s">
        <v>37</v>
      </c>
      <c r="D866" t="s">
        <v>2079</v>
      </c>
      <c r="E866" s="6" t="s">
        <v>1117</v>
      </c>
      <c r="F866" s="7" t="s">
        <v>1118</v>
      </c>
      <c r="G866" s="6">
        <v>-3.8</v>
      </c>
      <c r="H866" s="6">
        <v>-38.53</v>
      </c>
      <c r="I866" s="6">
        <v>41</v>
      </c>
      <c r="J866" s="8">
        <v>71394.000753582499</v>
      </c>
      <c r="K866" t="s">
        <v>1166</v>
      </c>
      <c r="L866" t="s">
        <v>1062</v>
      </c>
      <c r="M866">
        <v>600</v>
      </c>
      <c r="N866">
        <v>600</v>
      </c>
      <c r="O866">
        <v>0</v>
      </c>
      <c r="P866">
        <v>25292.55</v>
      </c>
      <c r="Q866">
        <v>44998.77</v>
      </c>
      <c r="R866">
        <v>5255.2</v>
      </c>
      <c r="S866">
        <v>34606.78</v>
      </c>
      <c r="T866">
        <v>0</v>
      </c>
      <c r="U866">
        <v>4744.55</v>
      </c>
      <c r="V866">
        <v>0</v>
      </c>
      <c r="W866" s="181">
        <f t="shared" si="221"/>
        <v>30037.1</v>
      </c>
      <c r="X866" s="181">
        <f t="shared" si="222"/>
        <v>50.061833333333333</v>
      </c>
      <c r="Y866" s="174">
        <v>114897.85</v>
      </c>
      <c r="Z866" s="181">
        <f t="shared" si="223"/>
        <v>191.49641666666668</v>
      </c>
      <c r="AA866" s="174">
        <v>0</v>
      </c>
      <c r="AB866" s="174">
        <v>22.01307509235377</v>
      </c>
      <c r="AC866" s="174">
        <v>39.164153202170453</v>
      </c>
      <c r="AD866" s="174">
        <v>4.5738018596518559</v>
      </c>
      <c r="AE866" s="174">
        <v>30.119606241544119</v>
      </c>
      <c r="AF866">
        <v>0</v>
      </c>
      <c r="AG866" s="106">
        <v>4.1293636042798019</v>
      </c>
      <c r="AH866" s="106">
        <v>0</v>
      </c>
      <c r="AI866" s="106">
        <v>100</v>
      </c>
      <c r="AJ866">
        <v>83.76</v>
      </c>
      <c r="AK866">
        <v>50.06</v>
      </c>
      <c r="AL866">
        <v>57.68</v>
      </c>
      <c r="AM866">
        <v>191.5</v>
      </c>
      <c r="AN866" t="s">
        <v>1070</v>
      </c>
      <c r="AO866">
        <v>23.601600000000001</v>
      </c>
      <c r="AP866">
        <v>8.33</v>
      </c>
      <c r="AQ866">
        <v>12.806699999999999</v>
      </c>
      <c r="AR866" t="s">
        <v>1072</v>
      </c>
      <c r="AS866" t="s">
        <v>1074</v>
      </c>
      <c r="AT866" t="s">
        <v>1075</v>
      </c>
      <c r="AU866" t="s">
        <v>1078</v>
      </c>
      <c r="AV866" t="s">
        <v>1082</v>
      </c>
      <c r="AW866" t="s">
        <v>1083</v>
      </c>
      <c r="AX866" s="65">
        <f t="shared" si="236"/>
        <v>1391.07</v>
      </c>
      <c r="AY866" s="65">
        <v>2862.47</v>
      </c>
      <c r="AZ866" s="106">
        <v>1260.1062182465826</v>
      </c>
      <c r="BA866" s="65">
        <f t="shared" si="224"/>
        <v>5513.6462182465821</v>
      </c>
      <c r="BB866" s="65">
        <f t="shared" si="225"/>
        <v>28776.993781753416</v>
      </c>
      <c r="BC866" s="65">
        <f t="shared" si="226"/>
        <v>0</v>
      </c>
      <c r="BD866" s="65">
        <f t="shared" si="227"/>
        <v>48862.899999999994</v>
      </c>
      <c r="BE866" s="65">
        <f t="shared" si="228"/>
        <v>31744.309999999998</v>
      </c>
      <c r="BF866" s="65">
        <f t="shared" si="229"/>
        <v>109384.20378175343</v>
      </c>
      <c r="BG866" s="66">
        <f t="shared" si="230"/>
        <v>787.66374546379745</v>
      </c>
      <c r="BH866" s="66">
        <f t="shared" si="231"/>
        <v>49.61550652026451</v>
      </c>
      <c r="BI866" s="66">
        <f t="shared" si="232"/>
        <v>0</v>
      </c>
      <c r="BJ866" s="66">
        <f t="shared" si="233"/>
        <v>84.246379310344821</v>
      </c>
      <c r="BK866" s="66">
        <f t="shared" si="234"/>
        <v>54.731568965517241</v>
      </c>
      <c r="BL866" s="66">
        <f t="shared" si="235"/>
        <v>188.59345479612659</v>
      </c>
      <c r="BM866" s="207">
        <f t="shared" si="237"/>
        <v>39861.979999999996</v>
      </c>
    </row>
    <row r="867" spans="1:65" x14ac:dyDescent="0.35">
      <c r="A867" s="1">
        <v>64</v>
      </c>
      <c r="B867">
        <v>107</v>
      </c>
      <c r="C867" t="s">
        <v>37</v>
      </c>
      <c r="D867" t="s">
        <v>2080</v>
      </c>
      <c r="E867" s="6" t="s">
        <v>1104</v>
      </c>
      <c r="F867" s="7" t="s">
        <v>1105</v>
      </c>
      <c r="G867" s="6">
        <v>-22.74</v>
      </c>
      <c r="H867" s="6">
        <v>-45.59</v>
      </c>
      <c r="I867" s="6">
        <v>1642</v>
      </c>
      <c r="J867" s="8">
        <v>3495.45982983364</v>
      </c>
      <c r="K867" t="s">
        <v>1166</v>
      </c>
      <c r="L867" t="s">
        <v>1062</v>
      </c>
      <c r="M867">
        <v>600</v>
      </c>
      <c r="N867">
        <v>600</v>
      </c>
      <c r="O867">
        <v>5.42</v>
      </c>
      <c r="P867">
        <v>15186.71</v>
      </c>
      <c r="Q867">
        <v>44998.77</v>
      </c>
      <c r="R867">
        <v>5265.2</v>
      </c>
      <c r="S867">
        <v>34606.78</v>
      </c>
      <c r="T867">
        <v>0</v>
      </c>
      <c r="U867">
        <v>4462.05</v>
      </c>
      <c r="V867">
        <v>0</v>
      </c>
      <c r="W867" s="181">
        <f t="shared" si="221"/>
        <v>19648.759999999998</v>
      </c>
      <c r="X867" s="181">
        <f t="shared" si="222"/>
        <v>32.747933333333329</v>
      </c>
      <c r="Y867" s="174">
        <v>104524.94</v>
      </c>
      <c r="Z867" s="181">
        <f t="shared" si="223"/>
        <v>174.20823333333334</v>
      </c>
      <c r="AA867" s="174">
        <v>5.1853653300351094E-3</v>
      </c>
      <c r="AB867" s="174">
        <v>14.52926928252721</v>
      </c>
      <c r="AC867" s="174">
        <v>43.050749419229511</v>
      </c>
      <c r="AD867" s="174">
        <v>5.0372667040038479</v>
      </c>
      <c r="AE867" s="174">
        <v>33.108634169031809</v>
      </c>
      <c r="AF867">
        <v>0</v>
      </c>
      <c r="AG867" s="106">
        <v>4.2688854927828714</v>
      </c>
      <c r="AH867" s="106">
        <v>0</v>
      </c>
      <c r="AI867" s="106">
        <v>100</v>
      </c>
      <c r="AJ867">
        <v>83.77</v>
      </c>
      <c r="AK867">
        <v>32.76</v>
      </c>
      <c r="AL867">
        <v>57.68</v>
      </c>
      <c r="AM867">
        <v>174.21</v>
      </c>
      <c r="AN867" t="s">
        <v>1063</v>
      </c>
      <c r="AO867">
        <v>23.601600000000001</v>
      </c>
      <c r="AP867">
        <v>8.33</v>
      </c>
      <c r="AQ867">
        <v>12.806699999999999</v>
      </c>
      <c r="AR867" t="s">
        <v>1072</v>
      </c>
      <c r="AS867" t="s">
        <v>1074</v>
      </c>
      <c r="AT867" t="s">
        <v>1075</v>
      </c>
      <c r="AU867" t="s">
        <v>1078</v>
      </c>
      <c r="AV867" t="s">
        <v>1082</v>
      </c>
      <c r="AW867" t="s">
        <v>1084</v>
      </c>
      <c r="AX867" s="65">
        <f t="shared" si="236"/>
        <v>1391.07</v>
      </c>
      <c r="AY867" s="65">
        <v>2862.47</v>
      </c>
      <c r="AZ867" s="106">
        <v>731.37585387750744</v>
      </c>
      <c r="BA867" s="65">
        <f t="shared" si="224"/>
        <v>4984.9158538775073</v>
      </c>
      <c r="BB867" s="65">
        <f t="shared" si="225"/>
        <v>18917.384146122491</v>
      </c>
      <c r="BC867" s="65">
        <f t="shared" si="226"/>
        <v>5.42</v>
      </c>
      <c r="BD867" s="65">
        <f t="shared" si="227"/>
        <v>48872.899999999994</v>
      </c>
      <c r="BE867" s="65">
        <f t="shared" si="228"/>
        <v>31744.309999999998</v>
      </c>
      <c r="BF867" s="65">
        <f t="shared" si="229"/>
        <v>99540.024146122494</v>
      </c>
      <c r="BG867" s="66">
        <f t="shared" si="230"/>
        <v>712.13083626821538</v>
      </c>
      <c r="BH867" s="66">
        <f t="shared" si="231"/>
        <v>32.616179562280159</v>
      </c>
      <c r="BI867" s="66">
        <f t="shared" si="232"/>
        <v>9.0333333333333325E-3</v>
      </c>
      <c r="BJ867" s="66">
        <f t="shared" si="233"/>
        <v>84.263620689655156</v>
      </c>
      <c r="BK867" s="66">
        <f t="shared" si="234"/>
        <v>54.731568965517241</v>
      </c>
      <c r="BL867" s="66">
        <f t="shared" si="235"/>
        <v>171.62073128641811</v>
      </c>
      <c r="BM867" s="207">
        <f t="shared" si="237"/>
        <v>39871.979999999996</v>
      </c>
    </row>
    <row r="868" spans="1:65" x14ac:dyDescent="0.35">
      <c r="A868" s="1">
        <v>65</v>
      </c>
      <c r="B868">
        <v>107</v>
      </c>
      <c r="C868" t="s">
        <v>37</v>
      </c>
      <c r="D868" t="s">
        <v>2081</v>
      </c>
      <c r="E868" s="6" t="s">
        <v>1104</v>
      </c>
      <c r="F868" s="7" t="s">
        <v>1106</v>
      </c>
      <c r="G868" s="6">
        <v>-23.85</v>
      </c>
      <c r="H868" s="6">
        <v>-46.64</v>
      </c>
      <c r="I868" s="6">
        <v>792</v>
      </c>
      <c r="J868" s="8">
        <v>14172.2970393051</v>
      </c>
      <c r="K868" t="s">
        <v>1166</v>
      </c>
      <c r="L868" t="s">
        <v>1062</v>
      </c>
      <c r="M868">
        <v>600</v>
      </c>
      <c r="N868">
        <v>600</v>
      </c>
      <c r="O868">
        <v>0.15</v>
      </c>
      <c r="P868">
        <v>17738.740000000002</v>
      </c>
      <c r="Q868">
        <v>44998.77</v>
      </c>
      <c r="R868">
        <v>5266.4</v>
      </c>
      <c r="S868">
        <v>34606.78</v>
      </c>
      <c r="T868">
        <v>0</v>
      </c>
      <c r="U868">
        <v>4462.05</v>
      </c>
      <c r="V868">
        <v>0</v>
      </c>
      <c r="W868" s="181">
        <f t="shared" si="221"/>
        <v>22200.79</v>
      </c>
      <c r="X868" s="181">
        <f t="shared" si="222"/>
        <v>37.001316666666668</v>
      </c>
      <c r="Y868" s="174">
        <v>107072.89</v>
      </c>
      <c r="Z868" s="181">
        <f t="shared" si="223"/>
        <v>178.45481666666666</v>
      </c>
      <c r="AA868" s="174">
        <v>1.4009148347448171E-4</v>
      </c>
      <c r="AB868" s="174">
        <v>16.566976010454191</v>
      </c>
      <c r="AC868" s="174">
        <v>42.026296292180028</v>
      </c>
      <c r="AD868" s="174">
        <v>4.9185185904667366</v>
      </c>
      <c r="AE868" s="174">
        <v>32.320767656500173</v>
      </c>
      <c r="AF868">
        <v>0</v>
      </c>
      <c r="AG868" s="106">
        <v>4.1673013589154078</v>
      </c>
      <c r="AH868" s="106">
        <v>0</v>
      </c>
      <c r="AI868" s="106">
        <v>100</v>
      </c>
      <c r="AJ868">
        <v>83.78</v>
      </c>
      <c r="AK868">
        <v>37</v>
      </c>
      <c r="AL868">
        <v>57.68</v>
      </c>
      <c r="AM868">
        <v>178.45</v>
      </c>
      <c r="AN868" t="s">
        <v>1064</v>
      </c>
      <c r="AO868">
        <v>23.601600000000001</v>
      </c>
      <c r="AP868">
        <v>8.33</v>
      </c>
      <c r="AQ868">
        <v>12.806699999999999</v>
      </c>
      <c r="AR868" t="s">
        <v>1072</v>
      </c>
      <c r="AS868" t="s">
        <v>1074</v>
      </c>
      <c r="AT868" t="s">
        <v>1075</v>
      </c>
      <c r="AU868" t="s">
        <v>1078</v>
      </c>
      <c r="AV868" t="s">
        <v>1082</v>
      </c>
      <c r="AW868" t="s">
        <v>1084</v>
      </c>
      <c r="AX868" s="65">
        <f t="shared" si="236"/>
        <v>1391.07</v>
      </c>
      <c r="AY868" s="65">
        <v>2862.47</v>
      </c>
      <c r="AZ868" s="106">
        <v>868.9614095955186</v>
      </c>
      <c r="BA868" s="65">
        <f t="shared" si="224"/>
        <v>5122.5014095955185</v>
      </c>
      <c r="BB868" s="65">
        <f t="shared" si="225"/>
        <v>21331.828590404482</v>
      </c>
      <c r="BC868" s="65">
        <f t="shared" si="226"/>
        <v>0.15</v>
      </c>
      <c r="BD868" s="65">
        <f t="shared" si="227"/>
        <v>48874.1</v>
      </c>
      <c r="BE868" s="65">
        <f t="shared" si="228"/>
        <v>31744.309999999998</v>
      </c>
      <c r="BF868" s="65">
        <f t="shared" si="229"/>
        <v>101950.38859040449</v>
      </c>
      <c r="BG868" s="66">
        <f t="shared" si="230"/>
        <v>731.78591565650265</v>
      </c>
      <c r="BH868" s="66">
        <f t="shared" si="231"/>
        <v>36.779014811042209</v>
      </c>
      <c r="BI868" s="66">
        <f t="shared" si="232"/>
        <v>2.5000000000000001E-4</v>
      </c>
      <c r="BJ868" s="66">
        <f t="shared" si="233"/>
        <v>84.265689655172409</v>
      </c>
      <c r="BK868" s="66">
        <f t="shared" si="234"/>
        <v>54.731568965517241</v>
      </c>
      <c r="BL868" s="66">
        <f t="shared" si="235"/>
        <v>175.77653205242154</v>
      </c>
      <c r="BM868" s="207">
        <f t="shared" si="237"/>
        <v>39873.18</v>
      </c>
    </row>
    <row r="869" spans="1:65" x14ac:dyDescent="0.35">
      <c r="A869" s="1">
        <v>66</v>
      </c>
      <c r="B869">
        <v>107</v>
      </c>
      <c r="C869" t="s">
        <v>37</v>
      </c>
      <c r="D869" t="s">
        <v>2082</v>
      </c>
      <c r="E869" s="6" t="s">
        <v>1107</v>
      </c>
      <c r="F869" s="7" t="s">
        <v>1108</v>
      </c>
      <c r="G869" s="6">
        <v>-30.03</v>
      </c>
      <c r="H869" s="6">
        <v>-51.23</v>
      </c>
      <c r="I869" s="6">
        <v>47</v>
      </c>
      <c r="J869" s="8">
        <v>23954.0527728093</v>
      </c>
      <c r="K869" t="s">
        <v>1166</v>
      </c>
      <c r="L869" t="s">
        <v>1062</v>
      </c>
      <c r="M869">
        <v>600</v>
      </c>
      <c r="N869">
        <v>600</v>
      </c>
      <c r="O869">
        <v>1.1499999999999999</v>
      </c>
      <c r="P869">
        <v>18412.57</v>
      </c>
      <c r="Q869">
        <v>44998.77</v>
      </c>
      <c r="R869">
        <v>5272.4</v>
      </c>
      <c r="S869">
        <v>34606.78</v>
      </c>
      <c r="T869">
        <v>0</v>
      </c>
      <c r="U869">
        <v>4462.05</v>
      </c>
      <c r="V869">
        <v>0</v>
      </c>
      <c r="W869" s="181">
        <f t="shared" si="221"/>
        <v>22874.62</v>
      </c>
      <c r="X869" s="181">
        <f t="shared" si="222"/>
        <v>38.124366666666667</v>
      </c>
      <c r="Y869" s="174">
        <v>107753.72</v>
      </c>
      <c r="Z869" s="181">
        <f t="shared" si="223"/>
        <v>179.58953333333332</v>
      </c>
      <c r="AA869" s="174">
        <v>1.067248536755854E-3</v>
      </c>
      <c r="AB869" s="174">
        <v>17.08764207862151</v>
      </c>
      <c r="AC869" s="174">
        <v>41.760757772446283</v>
      </c>
      <c r="AD869" s="174">
        <v>4.8930097262535339</v>
      </c>
      <c r="AE869" s="174">
        <v>32.116552449418919</v>
      </c>
      <c r="AF869">
        <v>0</v>
      </c>
      <c r="AG869" s="106">
        <v>4.1409707247230072</v>
      </c>
      <c r="AH869" s="106">
        <v>0</v>
      </c>
      <c r="AI869" s="106">
        <v>100</v>
      </c>
      <c r="AJ869">
        <v>83.79</v>
      </c>
      <c r="AK869">
        <v>38.130000000000003</v>
      </c>
      <c r="AL869">
        <v>57.68</v>
      </c>
      <c r="AM869">
        <v>179.59</v>
      </c>
      <c r="AN869" t="s">
        <v>1065</v>
      </c>
      <c r="AO869">
        <v>23.601600000000001</v>
      </c>
      <c r="AP869">
        <v>8.33</v>
      </c>
      <c r="AQ869">
        <v>12.806699999999999</v>
      </c>
      <c r="AR869" t="s">
        <v>1072</v>
      </c>
      <c r="AS869" t="s">
        <v>1074</v>
      </c>
      <c r="AT869" t="s">
        <v>1075</v>
      </c>
      <c r="AU869" t="s">
        <v>1078</v>
      </c>
      <c r="AV869" t="s">
        <v>1082</v>
      </c>
      <c r="AW869" t="s">
        <v>1084</v>
      </c>
      <c r="AX869" s="65">
        <f t="shared" si="236"/>
        <v>1391.07</v>
      </c>
      <c r="AY869" s="65">
        <v>2862.47</v>
      </c>
      <c r="AZ869" s="106">
        <v>926.90548807286018</v>
      </c>
      <c r="BA869" s="65">
        <f t="shared" si="224"/>
        <v>5180.4454880728599</v>
      </c>
      <c r="BB869" s="65">
        <f t="shared" si="225"/>
        <v>21947.714511927137</v>
      </c>
      <c r="BC869" s="65">
        <f t="shared" si="226"/>
        <v>1.1499999999999999</v>
      </c>
      <c r="BD869" s="65">
        <f t="shared" si="227"/>
        <v>48880.1</v>
      </c>
      <c r="BE869" s="65">
        <f t="shared" si="228"/>
        <v>31744.309999999998</v>
      </c>
      <c r="BF869" s="65">
        <f t="shared" si="229"/>
        <v>102573.27451192714</v>
      </c>
      <c r="BG869" s="66">
        <f t="shared" si="230"/>
        <v>740.06364115326573</v>
      </c>
      <c r="BH869" s="66">
        <f t="shared" si="231"/>
        <v>37.840887089529545</v>
      </c>
      <c r="BI869" s="66">
        <f t="shared" si="232"/>
        <v>1.9166666666666666E-3</v>
      </c>
      <c r="BJ869" s="66">
        <f t="shared" si="233"/>
        <v>84.276034482758618</v>
      </c>
      <c r="BK869" s="66">
        <f t="shared" si="234"/>
        <v>54.731568965517241</v>
      </c>
      <c r="BL869" s="66">
        <f t="shared" si="235"/>
        <v>176.85047329642612</v>
      </c>
      <c r="BM869" s="207">
        <f t="shared" si="237"/>
        <v>39879.18</v>
      </c>
    </row>
    <row r="870" spans="1:65" x14ac:dyDescent="0.35">
      <c r="A870" s="1">
        <v>67</v>
      </c>
      <c r="B870">
        <v>107</v>
      </c>
      <c r="C870" t="s">
        <v>37</v>
      </c>
      <c r="D870" t="s">
        <v>2083</v>
      </c>
      <c r="E870" s="6" t="s">
        <v>1109</v>
      </c>
      <c r="F870" s="7" t="s">
        <v>1110</v>
      </c>
      <c r="G870" s="6">
        <v>-15.37</v>
      </c>
      <c r="H870" s="6">
        <v>-48.78</v>
      </c>
      <c r="I870" s="6">
        <v>770</v>
      </c>
      <c r="J870" s="8">
        <v>31081.371963744201</v>
      </c>
      <c r="K870" t="s">
        <v>1166</v>
      </c>
      <c r="L870" t="s">
        <v>1062</v>
      </c>
      <c r="M870">
        <v>600</v>
      </c>
      <c r="N870">
        <v>600</v>
      </c>
      <c r="O870">
        <v>0</v>
      </c>
      <c r="P870">
        <v>21727.53</v>
      </c>
      <c r="Q870">
        <v>44998.77</v>
      </c>
      <c r="R870">
        <v>5266.4</v>
      </c>
      <c r="S870">
        <v>34606.78</v>
      </c>
      <c r="T870">
        <v>0</v>
      </c>
      <c r="U870">
        <v>4462.05</v>
      </c>
      <c r="V870">
        <v>0</v>
      </c>
      <c r="W870" s="181">
        <f t="shared" si="221"/>
        <v>26189.579999999998</v>
      </c>
      <c r="X870" s="181">
        <f t="shared" si="222"/>
        <v>43.649299999999997</v>
      </c>
      <c r="Y870" s="174">
        <v>111061.53</v>
      </c>
      <c r="Z870" s="181">
        <f t="shared" si="223"/>
        <v>185.10255000000001</v>
      </c>
      <c r="AA870" s="174">
        <v>0</v>
      </c>
      <c r="AB870" s="174">
        <v>19.56350682364992</v>
      </c>
      <c r="AC870" s="174">
        <v>40.516972888812177</v>
      </c>
      <c r="AD870" s="174">
        <v>4.7418759673128941</v>
      </c>
      <c r="AE870" s="174">
        <v>31.160006529713751</v>
      </c>
      <c r="AF870">
        <v>0</v>
      </c>
      <c r="AG870" s="106">
        <v>4.0176377905112606</v>
      </c>
      <c r="AH870" s="106">
        <v>0</v>
      </c>
      <c r="AI870" s="106">
        <v>100</v>
      </c>
      <c r="AJ870">
        <v>83.78</v>
      </c>
      <c r="AK870">
        <v>43.65</v>
      </c>
      <c r="AL870">
        <v>57.68</v>
      </c>
      <c r="AM870">
        <v>185.1</v>
      </c>
      <c r="AN870" t="s">
        <v>1066</v>
      </c>
      <c r="AO870">
        <v>23.601600000000001</v>
      </c>
      <c r="AP870">
        <v>8.33</v>
      </c>
      <c r="AQ870">
        <v>12.806699999999999</v>
      </c>
      <c r="AR870" t="s">
        <v>1072</v>
      </c>
      <c r="AS870" t="s">
        <v>1074</v>
      </c>
      <c r="AT870" t="s">
        <v>1075</v>
      </c>
      <c r="AU870" t="s">
        <v>1078</v>
      </c>
      <c r="AV870" t="s">
        <v>1082</v>
      </c>
      <c r="AW870" t="s">
        <v>1084</v>
      </c>
      <c r="AX870" s="65">
        <f t="shared" si="236"/>
        <v>1391.07</v>
      </c>
      <c r="AY870" s="65">
        <v>2862.47</v>
      </c>
      <c r="AZ870" s="106">
        <v>1116.082088911427</v>
      </c>
      <c r="BA870" s="65">
        <f t="shared" si="224"/>
        <v>5369.6220889114265</v>
      </c>
      <c r="BB870" s="65">
        <f t="shared" si="225"/>
        <v>25073.497911088572</v>
      </c>
      <c r="BC870" s="65">
        <f t="shared" si="226"/>
        <v>0</v>
      </c>
      <c r="BD870" s="65">
        <f t="shared" si="227"/>
        <v>48874.1</v>
      </c>
      <c r="BE870" s="65">
        <f t="shared" si="228"/>
        <v>31744.309999999998</v>
      </c>
      <c r="BF870" s="65">
        <f t="shared" si="229"/>
        <v>105691.90791108858</v>
      </c>
      <c r="BG870" s="66">
        <f t="shared" si="230"/>
        <v>767.08886984448952</v>
      </c>
      <c r="BH870" s="66">
        <f t="shared" si="231"/>
        <v>43.230168812221677</v>
      </c>
      <c r="BI870" s="66">
        <f t="shared" si="232"/>
        <v>0</v>
      </c>
      <c r="BJ870" s="66">
        <f t="shared" si="233"/>
        <v>84.265689655172409</v>
      </c>
      <c r="BK870" s="66">
        <f t="shared" si="234"/>
        <v>54.731568965517241</v>
      </c>
      <c r="BL870" s="66">
        <f t="shared" si="235"/>
        <v>182.22742743291136</v>
      </c>
      <c r="BM870" s="207">
        <f t="shared" si="237"/>
        <v>39873.18</v>
      </c>
    </row>
    <row r="871" spans="1:65" x14ac:dyDescent="0.35">
      <c r="A871" s="1">
        <v>68</v>
      </c>
      <c r="B871">
        <v>107</v>
      </c>
      <c r="C871" t="s">
        <v>37</v>
      </c>
      <c r="D871" t="s">
        <v>2084</v>
      </c>
      <c r="E871" s="6" t="s">
        <v>1111</v>
      </c>
      <c r="F871" s="7" t="s">
        <v>1112</v>
      </c>
      <c r="G871" s="6">
        <v>-22.86</v>
      </c>
      <c r="H871" s="6">
        <v>-43.41</v>
      </c>
      <c r="I871" s="6">
        <v>45</v>
      </c>
      <c r="J871" s="8">
        <v>45016.2336447989</v>
      </c>
      <c r="K871" t="s">
        <v>1166</v>
      </c>
      <c r="L871" t="s">
        <v>1062</v>
      </c>
      <c r="M871">
        <v>600</v>
      </c>
      <c r="N871">
        <v>600</v>
      </c>
      <c r="O871">
        <v>0</v>
      </c>
      <c r="P871">
        <v>21312.98</v>
      </c>
      <c r="Q871">
        <v>44998.77</v>
      </c>
      <c r="R871">
        <v>5262.4</v>
      </c>
      <c r="S871">
        <v>34606.78</v>
      </c>
      <c r="T871">
        <v>0</v>
      </c>
      <c r="U871">
        <v>4462.05</v>
      </c>
      <c r="V871">
        <v>0</v>
      </c>
      <c r="W871" s="181">
        <f t="shared" si="221"/>
        <v>25775.03</v>
      </c>
      <c r="X871" s="181">
        <f t="shared" si="222"/>
        <v>42.95838333333333</v>
      </c>
      <c r="Y871" s="174">
        <v>110642.98</v>
      </c>
      <c r="Z871" s="181">
        <f t="shared" si="223"/>
        <v>184.40496666666667</v>
      </c>
      <c r="AA871" s="174">
        <v>0</v>
      </c>
      <c r="AB871" s="174">
        <v>19.262839811436749</v>
      </c>
      <c r="AC871" s="174">
        <v>40.670244058863922</v>
      </c>
      <c r="AD871" s="174">
        <v>4.7561987213287278</v>
      </c>
      <c r="AE871" s="174">
        <v>31.277881344121429</v>
      </c>
      <c r="AF871">
        <v>0</v>
      </c>
      <c r="AG871" s="106">
        <v>4.0328360642491736</v>
      </c>
      <c r="AH871" s="106">
        <v>0</v>
      </c>
      <c r="AI871" s="106">
        <v>100</v>
      </c>
      <c r="AJ871">
        <v>83.77</v>
      </c>
      <c r="AK871">
        <v>42.96</v>
      </c>
      <c r="AL871">
        <v>57.68</v>
      </c>
      <c r="AM871">
        <v>184.4</v>
      </c>
      <c r="AN871" t="s">
        <v>1067</v>
      </c>
      <c r="AO871">
        <v>23.601600000000001</v>
      </c>
      <c r="AP871">
        <v>8.33</v>
      </c>
      <c r="AQ871">
        <v>12.806699999999999</v>
      </c>
      <c r="AR871" t="s">
        <v>1072</v>
      </c>
      <c r="AS871" t="s">
        <v>1074</v>
      </c>
      <c r="AT871" t="s">
        <v>1075</v>
      </c>
      <c r="AU871" t="s">
        <v>1078</v>
      </c>
      <c r="AV871" t="s">
        <v>1082</v>
      </c>
      <c r="AW871" t="s">
        <v>1084</v>
      </c>
      <c r="AX871" s="65">
        <f t="shared" si="236"/>
        <v>1391.07</v>
      </c>
      <c r="AY871" s="65">
        <v>2862.47</v>
      </c>
      <c r="AZ871" s="106">
        <v>1097.5259540425545</v>
      </c>
      <c r="BA871" s="65">
        <f t="shared" si="224"/>
        <v>5351.0659540425549</v>
      </c>
      <c r="BB871" s="65">
        <f t="shared" si="225"/>
        <v>24677.504045957445</v>
      </c>
      <c r="BC871" s="65">
        <f t="shared" si="226"/>
        <v>0</v>
      </c>
      <c r="BD871" s="65">
        <f t="shared" si="227"/>
        <v>48870.1</v>
      </c>
      <c r="BE871" s="65">
        <f t="shared" si="228"/>
        <v>31744.309999999998</v>
      </c>
      <c r="BF871" s="65">
        <f t="shared" si="229"/>
        <v>105291.91404595744</v>
      </c>
      <c r="BG871" s="66">
        <f t="shared" si="230"/>
        <v>764.43799343465071</v>
      </c>
      <c r="BH871" s="66">
        <f t="shared" si="231"/>
        <v>42.547420768892145</v>
      </c>
      <c r="BI871" s="66">
        <f t="shared" si="232"/>
        <v>0</v>
      </c>
      <c r="BJ871" s="66">
        <f t="shared" si="233"/>
        <v>84.258793103448269</v>
      </c>
      <c r="BK871" s="66">
        <f t="shared" si="234"/>
        <v>54.731568965517241</v>
      </c>
      <c r="BL871" s="66">
        <f t="shared" si="235"/>
        <v>181.53778283785766</v>
      </c>
      <c r="BM871" s="207">
        <f t="shared" si="237"/>
        <v>39869.18</v>
      </c>
    </row>
    <row r="872" spans="1:65" x14ac:dyDescent="0.35">
      <c r="A872" s="1">
        <v>69</v>
      </c>
      <c r="B872">
        <v>107</v>
      </c>
      <c r="C872" t="s">
        <v>37</v>
      </c>
      <c r="D872" t="s">
        <v>2085</v>
      </c>
      <c r="E872" s="6" t="s">
        <v>1113</v>
      </c>
      <c r="F872" s="7" t="s">
        <v>1114</v>
      </c>
      <c r="G872" s="6">
        <v>-20.32</v>
      </c>
      <c r="H872" s="6">
        <v>-40.340000000000003</v>
      </c>
      <c r="I872" s="6">
        <v>9</v>
      </c>
      <c r="J872" s="8">
        <v>54061.366139626101</v>
      </c>
      <c r="K872" t="s">
        <v>1166</v>
      </c>
      <c r="L872" t="s">
        <v>1062</v>
      </c>
      <c r="M872">
        <v>600</v>
      </c>
      <c r="N872">
        <v>600</v>
      </c>
      <c r="O872">
        <v>0</v>
      </c>
      <c r="P872">
        <v>22162.17</v>
      </c>
      <c r="Q872">
        <v>44998.77</v>
      </c>
      <c r="R872">
        <v>5264.2</v>
      </c>
      <c r="S872">
        <v>34606.78</v>
      </c>
      <c r="T872">
        <v>0</v>
      </c>
      <c r="U872">
        <v>4462.05</v>
      </c>
      <c r="V872">
        <v>0</v>
      </c>
      <c r="W872" s="181">
        <f t="shared" si="221"/>
        <v>26624.219999999998</v>
      </c>
      <c r="X872" s="181">
        <f t="shared" si="222"/>
        <v>44.373699999999992</v>
      </c>
      <c r="Y872" s="174">
        <v>111493.97</v>
      </c>
      <c r="Z872" s="181">
        <f t="shared" si="223"/>
        <v>185.82328333333334</v>
      </c>
      <c r="AA872" s="174">
        <v>0</v>
      </c>
      <c r="AB872" s="174">
        <v>19.877460637557348</v>
      </c>
      <c r="AC872" s="174">
        <v>40.359823943841981</v>
      </c>
      <c r="AD872" s="174">
        <v>4.7215109480808692</v>
      </c>
      <c r="AE872" s="174">
        <v>31.039149471491591</v>
      </c>
      <c r="AF872">
        <v>0</v>
      </c>
      <c r="AG872" s="106">
        <v>4.0020549990281982</v>
      </c>
      <c r="AH872" s="106">
        <v>0</v>
      </c>
      <c r="AI872" s="106">
        <v>100</v>
      </c>
      <c r="AJ872">
        <v>83.77</v>
      </c>
      <c r="AK872">
        <v>44.37</v>
      </c>
      <c r="AL872">
        <v>57.68</v>
      </c>
      <c r="AM872">
        <v>185.82</v>
      </c>
      <c r="AN872" t="s">
        <v>1068</v>
      </c>
      <c r="AO872">
        <v>23.601600000000001</v>
      </c>
      <c r="AP872">
        <v>8.33</v>
      </c>
      <c r="AQ872">
        <v>12.806699999999999</v>
      </c>
      <c r="AR872" t="s">
        <v>1072</v>
      </c>
      <c r="AS872" t="s">
        <v>1074</v>
      </c>
      <c r="AT872" t="s">
        <v>1075</v>
      </c>
      <c r="AU872" t="s">
        <v>1078</v>
      </c>
      <c r="AV872" t="s">
        <v>1082</v>
      </c>
      <c r="AW872" t="s">
        <v>1084</v>
      </c>
      <c r="AX872" s="65">
        <f t="shared" si="236"/>
        <v>1391.07</v>
      </c>
      <c r="AY872" s="65">
        <v>2862.47</v>
      </c>
      <c r="AZ872" s="106">
        <v>1164.4642415664548</v>
      </c>
      <c r="BA872" s="65">
        <f t="shared" si="224"/>
        <v>5418.0042415664539</v>
      </c>
      <c r="BB872" s="65">
        <f t="shared" si="225"/>
        <v>25459.755758433545</v>
      </c>
      <c r="BC872" s="65">
        <f t="shared" si="226"/>
        <v>0</v>
      </c>
      <c r="BD872" s="65">
        <f t="shared" si="227"/>
        <v>48871.899999999994</v>
      </c>
      <c r="BE872" s="65">
        <f t="shared" si="228"/>
        <v>31744.309999999998</v>
      </c>
      <c r="BF872" s="65">
        <f t="shared" si="229"/>
        <v>106075.96575843355</v>
      </c>
      <c r="BG872" s="66">
        <f t="shared" si="230"/>
        <v>774.00060593806484</v>
      </c>
      <c r="BH872" s="66">
        <f t="shared" si="231"/>
        <v>43.896130617988867</v>
      </c>
      <c r="BI872" s="66">
        <f t="shared" si="232"/>
        <v>0</v>
      </c>
      <c r="BJ872" s="66">
        <f t="shared" si="233"/>
        <v>84.261896551724135</v>
      </c>
      <c r="BK872" s="66">
        <f t="shared" si="234"/>
        <v>54.731568965517241</v>
      </c>
      <c r="BL872" s="66">
        <f t="shared" si="235"/>
        <v>182.88959613523025</v>
      </c>
      <c r="BM872" s="207">
        <f t="shared" si="237"/>
        <v>39870.979999999996</v>
      </c>
    </row>
    <row r="873" spans="1:65" x14ac:dyDescent="0.35">
      <c r="A873" s="1">
        <v>70</v>
      </c>
      <c r="B873">
        <v>107</v>
      </c>
      <c r="C873" t="s">
        <v>37</v>
      </c>
      <c r="D873" t="s">
        <v>2086</v>
      </c>
      <c r="E873" s="6" t="s">
        <v>1115</v>
      </c>
      <c r="F873" s="7" t="s">
        <v>1116</v>
      </c>
      <c r="G873" s="6">
        <v>-8.0500000000000007</v>
      </c>
      <c r="H873" s="6">
        <v>-34.880000000000003</v>
      </c>
      <c r="I873" s="6">
        <v>10</v>
      </c>
      <c r="J873" s="8">
        <v>63550.072249703</v>
      </c>
      <c r="K873" t="s">
        <v>1166</v>
      </c>
      <c r="L873" t="s">
        <v>1062</v>
      </c>
      <c r="M873">
        <v>600</v>
      </c>
      <c r="N873">
        <v>600</v>
      </c>
      <c r="O873">
        <v>0</v>
      </c>
      <c r="P873">
        <v>23523.68</v>
      </c>
      <c r="Q873">
        <v>44998.77</v>
      </c>
      <c r="R873">
        <v>5250.2</v>
      </c>
      <c r="S873">
        <v>34606.78</v>
      </c>
      <c r="T873">
        <v>0</v>
      </c>
      <c r="U873">
        <v>4462.05</v>
      </c>
      <c r="V873">
        <v>0</v>
      </c>
      <c r="W873" s="181">
        <f t="shared" si="221"/>
        <v>27985.73</v>
      </c>
      <c r="X873" s="181">
        <f t="shared" si="222"/>
        <v>46.64288333333333</v>
      </c>
      <c r="Y873" s="174">
        <v>112841.47</v>
      </c>
      <c r="Z873" s="181">
        <f t="shared" si="223"/>
        <v>188.06911666666667</v>
      </c>
      <c r="AA873" s="174">
        <v>0</v>
      </c>
      <c r="AB873" s="174">
        <v>20.846662135826481</v>
      </c>
      <c r="AC873" s="174">
        <v>39.877865823619629</v>
      </c>
      <c r="AD873" s="174">
        <v>4.6527220887852669</v>
      </c>
      <c r="AE873" s="174">
        <v>30.66849448168302</v>
      </c>
      <c r="AF873">
        <v>0</v>
      </c>
      <c r="AG873" s="106">
        <v>3.954264332075788</v>
      </c>
      <c r="AH873" s="106">
        <v>0</v>
      </c>
      <c r="AI873" s="106">
        <v>100</v>
      </c>
      <c r="AJ873">
        <v>83.75</v>
      </c>
      <c r="AK873">
        <v>46.64</v>
      </c>
      <c r="AL873">
        <v>57.68</v>
      </c>
      <c r="AM873">
        <v>188.07</v>
      </c>
      <c r="AN873" t="s">
        <v>1069</v>
      </c>
      <c r="AO873">
        <v>23.601600000000001</v>
      </c>
      <c r="AP873">
        <v>8.33</v>
      </c>
      <c r="AQ873">
        <v>12.806699999999999</v>
      </c>
      <c r="AR873" t="s">
        <v>1072</v>
      </c>
      <c r="AS873" t="s">
        <v>1074</v>
      </c>
      <c r="AT873" t="s">
        <v>1075</v>
      </c>
      <c r="AU873" t="s">
        <v>1078</v>
      </c>
      <c r="AV873" t="s">
        <v>1082</v>
      </c>
      <c r="AW873" t="s">
        <v>1084</v>
      </c>
      <c r="AX873" s="65">
        <f t="shared" si="236"/>
        <v>1391.07</v>
      </c>
      <c r="AY873" s="65">
        <v>2862.47</v>
      </c>
      <c r="AZ873" s="106">
        <v>1302.5157467253298</v>
      </c>
      <c r="BA873" s="65">
        <f t="shared" si="224"/>
        <v>5556.0557467253293</v>
      </c>
      <c r="BB873" s="65">
        <f t="shared" si="225"/>
        <v>26683.214253274669</v>
      </c>
      <c r="BC873" s="65">
        <f t="shared" si="226"/>
        <v>0</v>
      </c>
      <c r="BD873" s="65">
        <f t="shared" si="227"/>
        <v>48857.899999999994</v>
      </c>
      <c r="BE873" s="65">
        <f t="shared" si="228"/>
        <v>31744.309999999998</v>
      </c>
      <c r="BF873" s="65">
        <f t="shared" si="229"/>
        <v>107285.41425327468</v>
      </c>
      <c r="BG873" s="66">
        <f t="shared" si="230"/>
        <v>793.72224953218995</v>
      </c>
      <c r="BH873" s="66">
        <f t="shared" si="231"/>
        <v>46.00554181599081</v>
      </c>
      <c r="BI873" s="66">
        <f t="shared" si="232"/>
        <v>0</v>
      </c>
      <c r="BJ873" s="66">
        <f t="shared" si="233"/>
        <v>84.237758620689647</v>
      </c>
      <c r="BK873" s="66">
        <f t="shared" si="234"/>
        <v>54.731568965517241</v>
      </c>
      <c r="BL873" s="66">
        <f t="shared" si="235"/>
        <v>184.97485216081841</v>
      </c>
      <c r="BM873" s="207">
        <f t="shared" si="237"/>
        <v>39856.979999999996</v>
      </c>
    </row>
    <row r="874" spans="1:65" x14ac:dyDescent="0.35">
      <c r="A874" s="1">
        <v>71</v>
      </c>
      <c r="B874">
        <v>107</v>
      </c>
      <c r="C874" t="s">
        <v>37</v>
      </c>
      <c r="D874" t="s">
        <v>2087</v>
      </c>
      <c r="E874" s="6" t="s">
        <v>1117</v>
      </c>
      <c r="F874" s="7" t="s">
        <v>1118</v>
      </c>
      <c r="G874" s="6">
        <v>-3.8</v>
      </c>
      <c r="H874" s="6">
        <v>-38.53</v>
      </c>
      <c r="I874" s="6">
        <v>41</v>
      </c>
      <c r="J874" s="8">
        <v>71394.000753582499</v>
      </c>
      <c r="K874" t="s">
        <v>1166</v>
      </c>
      <c r="L874" t="s">
        <v>1062</v>
      </c>
      <c r="M874">
        <v>600</v>
      </c>
      <c r="N874">
        <v>600</v>
      </c>
      <c r="O874">
        <v>0</v>
      </c>
      <c r="P874">
        <v>23393.61</v>
      </c>
      <c r="Q874">
        <v>44998.77</v>
      </c>
      <c r="R874">
        <v>5255.2</v>
      </c>
      <c r="S874">
        <v>34606.78</v>
      </c>
      <c r="T874">
        <v>0</v>
      </c>
      <c r="U874">
        <v>4462.05</v>
      </c>
      <c r="V874">
        <v>0</v>
      </c>
      <c r="W874" s="181">
        <f t="shared" si="221"/>
        <v>27855.66</v>
      </c>
      <c r="X874" s="181">
        <f t="shared" si="222"/>
        <v>46.426099999999998</v>
      </c>
      <c r="Y874" s="174">
        <v>112716.41</v>
      </c>
      <c r="Z874" s="181">
        <f t="shared" si="223"/>
        <v>187.86068333333333</v>
      </c>
      <c r="AA874" s="174">
        <v>0</v>
      </c>
      <c r="AB874" s="174">
        <v>20.754395921587641</v>
      </c>
      <c r="AC874" s="174">
        <v>39.922110720169307</v>
      </c>
      <c r="AD874" s="174">
        <v>4.6623202424562669</v>
      </c>
      <c r="AE874" s="174">
        <v>30.702521487332682</v>
      </c>
      <c r="AF874">
        <v>0</v>
      </c>
      <c r="AG874" s="106">
        <v>3.9586516284541</v>
      </c>
      <c r="AH874" s="106">
        <v>0</v>
      </c>
      <c r="AI874" s="106">
        <v>100</v>
      </c>
      <c r="AJ874">
        <v>83.76</v>
      </c>
      <c r="AK874">
        <v>46.43</v>
      </c>
      <c r="AL874">
        <v>57.68</v>
      </c>
      <c r="AM874">
        <v>187.86</v>
      </c>
      <c r="AN874" t="s">
        <v>1070</v>
      </c>
      <c r="AO874">
        <v>23.601600000000001</v>
      </c>
      <c r="AP874">
        <v>8.33</v>
      </c>
      <c r="AQ874">
        <v>12.806699999999999</v>
      </c>
      <c r="AR874" t="s">
        <v>1072</v>
      </c>
      <c r="AS874" t="s">
        <v>1074</v>
      </c>
      <c r="AT874" t="s">
        <v>1075</v>
      </c>
      <c r="AU874" t="s">
        <v>1078</v>
      </c>
      <c r="AV874" t="s">
        <v>1082</v>
      </c>
      <c r="AW874" t="s">
        <v>1084</v>
      </c>
      <c r="AX874" s="65">
        <f t="shared" si="236"/>
        <v>1391.07</v>
      </c>
      <c r="AY874" s="65">
        <v>2862.47</v>
      </c>
      <c r="AZ874" s="106">
        <v>1260.2250215474601</v>
      </c>
      <c r="BA874" s="65">
        <f t="shared" si="224"/>
        <v>5513.7650215474605</v>
      </c>
      <c r="BB874" s="65">
        <f t="shared" si="225"/>
        <v>26595.43497845254</v>
      </c>
      <c r="BC874" s="65">
        <f t="shared" si="226"/>
        <v>0</v>
      </c>
      <c r="BD874" s="65">
        <f t="shared" si="227"/>
        <v>48862.899999999994</v>
      </c>
      <c r="BE874" s="65">
        <f t="shared" si="228"/>
        <v>31744.309999999998</v>
      </c>
      <c r="BF874" s="65">
        <f t="shared" si="229"/>
        <v>107202.64497845255</v>
      </c>
      <c r="BG874" s="66">
        <f t="shared" si="230"/>
        <v>787.68071736392289</v>
      </c>
      <c r="BH874" s="66">
        <f t="shared" si="231"/>
        <v>45.854198238711277</v>
      </c>
      <c r="BI874" s="66">
        <f t="shared" si="232"/>
        <v>0</v>
      </c>
      <c r="BJ874" s="66">
        <f t="shared" si="233"/>
        <v>84.246379310344821</v>
      </c>
      <c r="BK874" s="66">
        <f t="shared" si="234"/>
        <v>54.731568965517241</v>
      </c>
      <c r="BL874" s="66">
        <f t="shared" si="235"/>
        <v>184.83214651457337</v>
      </c>
      <c r="BM874" s="207">
        <f t="shared" si="237"/>
        <v>39861.979999999996</v>
      </c>
    </row>
    <row r="875" spans="1:65" x14ac:dyDescent="0.35">
      <c r="A875" s="1">
        <v>72</v>
      </c>
      <c r="B875">
        <v>108</v>
      </c>
      <c r="C875" t="s">
        <v>37</v>
      </c>
      <c r="D875" t="s">
        <v>2088</v>
      </c>
      <c r="E875" s="6" t="s">
        <v>1104</v>
      </c>
      <c r="F875" s="7" t="s">
        <v>1105</v>
      </c>
      <c r="G875" s="6">
        <v>-22.74</v>
      </c>
      <c r="H875" s="6">
        <v>-45.59</v>
      </c>
      <c r="I875" s="6">
        <v>1642</v>
      </c>
      <c r="J875" s="8">
        <v>3495.45982983364</v>
      </c>
      <c r="K875" t="s">
        <v>1166</v>
      </c>
      <c r="L875" t="s">
        <v>1062</v>
      </c>
      <c r="M875">
        <v>600</v>
      </c>
      <c r="N875">
        <v>600</v>
      </c>
      <c r="O875">
        <v>44.53</v>
      </c>
      <c r="P875">
        <v>13418.39</v>
      </c>
      <c r="Q875">
        <v>44998.77</v>
      </c>
      <c r="R875">
        <v>5265.2</v>
      </c>
      <c r="S875">
        <v>34606.78</v>
      </c>
      <c r="T875">
        <v>0</v>
      </c>
      <c r="U875">
        <v>4744.55</v>
      </c>
      <c r="V875">
        <v>0</v>
      </c>
      <c r="W875" s="181">
        <f t="shared" si="221"/>
        <v>18162.939999999999</v>
      </c>
      <c r="X875" s="181">
        <f t="shared" si="222"/>
        <v>30.271566666666665</v>
      </c>
      <c r="Y875" s="174">
        <v>103078.22</v>
      </c>
      <c r="Z875" s="181">
        <f t="shared" si="223"/>
        <v>171.79703333333333</v>
      </c>
      <c r="AA875" s="174">
        <v>4.3200202719837419E-2</v>
      </c>
      <c r="AB875" s="174">
        <v>13.01767725519513</v>
      </c>
      <c r="AC875" s="174">
        <v>43.654973863537798</v>
      </c>
      <c r="AD875" s="174">
        <v>5.107965581865888</v>
      </c>
      <c r="AE875" s="174">
        <v>33.573319368533923</v>
      </c>
      <c r="AF875">
        <v>0</v>
      </c>
      <c r="AG875" s="106">
        <v>4.6028637281474207</v>
      </c>
      <c r="AH875" s="106">
        <v>0</v>
      </c>
      <c r="AI875" s="106">
        <v>100</v>
      </c>
      <c r="AJ875">
        <v>83.77</v>
      </c>
      <c r="AK875">
        <v>30.35</v>
      </c>
      <c r="AL875">
        <v>57.68</v>
      </c>
      <c r="AM875">
        <v>171.8</v>
      </c>
      <c r="AN875" t="s">
        <v>1063</v>
      </c>
      <c r="AO875">
        <v>23.601600000000001</v>
      </c>
      <c r="AP875">
        <v>8.33</v>
      </c>
      <c r="AQ875">
        <v>12.806699999999999</v>
      </c>
      <c r="AR875" t="s">
        <v>1072</v>
      </c>
      <c r="AS875" t="s">
        <v>1074</v>
      </c>
      <c r="AT875" t="s">
        <v>1075</v>
      </c>
      <c r="AU875" t="s">
        <v>1078</v>
      </c>
      <c r="AV875" t="s">
        <v>1080</v>
      </c>
      <c r="AW875" t="s">
        <v>1083</v>
      </c>
      <c r="AX875" s="65">
        <f t="shared" si="236"/>
        <v>1391.07</v>
      </c>
      <c r="AY875" s="65">
        <v>2862.47</v>
      </c>
      <c r="AZ875" s="106">
        <v>757.94477474634357</v>
      </c>
      <c r="BA875" s="65">
        <f t="shared" si="224"/>
        <v>5011.4847747463427</v>
      </c>
      <c r="BB875" s="65">
        <f t="shared" si="225"/>
        <v>17404.995225253657</v>
      </c>
      <c r="BC875" s="65">
        <f t="shared" si="226"/>
        <v>44.53</v>
      </c>
      <c r="BD875" s="65">
        <f t="shared" si="227"/>
        <v>48872.899999999994</v>
      </c>
      <c r="BE875" s="65">
        <f t="shared" si="228"/>
        <v>31744.309999999998</v>
      </c>
      <c r="BF875" s="65">
        <f t="shared" si="229"/>
        <v>98066.735225253651</v>
      </c>
      <c r="BG875" s="66">
        <f t="shared" si="230"/>
        <v>715.92639639233471</v>
      </c>
      <c r="BH875" s="66">
        <f t="shared" si="231"/>
        <v>30.008612457333893</v>
      </c>
      <c r="BI875" s="66">
        <f t="shared" si="232"/>
        <v>7.4216666666666667E-2</v>
      </c>
      <c r="BJ875" s="66">
        <f t="shared" si="233"/>
        <v>84.263620689655156</v>
      </c>
      <c r="BK875" s="66">
        <f t="shared" si="234"/>
        <v>54.731568965517241</v>
      </c>
      <c r="BL875" s="66">
        <f t="shared" si="235"/>
        <v>169.08057797457525</v>
      </c>
      <c r="BM875" s="207">
        <f t="shared" si="237"/>
        <v>39871.979999999996</v>
      </c>
    </row>
    <row r="876" spans="1:65" x14ac:dyDescent="0.35">
      <c r="A876" s="1">
        <v>73</v>
      </c>
      <c r="B876">
        <v>108</v>
      </c>
      <c r="C876" t="s">
        <v>37</v>
      </c>
      <c r="D876" t="s">
        <v>2089</v>
      </c>
      <c r="E876" s="6" t="s">
        <v>1104</v>
      </c>
      <c r="F876" s="7" t="s">
        <v>1106</v>
      </c>
      <c r="G876" s="6">
        <v>-23.85</v>
      </c>
      <c r="H876" s="6">
        <v>-46.64</v>
      </c>
      <c r="I876" s="6">
        <v>792</v>
      </c>
      <c r="J876" s="8">
        <v>14172.2970393051</v>
      </c>
      <c r="K876" t="s">
        <v>1166</v>
      </c>
      <c r="L876" t="s">
        <v>1062</v>
      </c>
      <c r="M876">
        <v>600</v>
      </c>
      <c r="N876">
        <v>600</v>
      </c>
      <c r="O876">
        <v>4.3099999999999996</v>
      </c>
      <c r="P876">
        <v>16763.07</v>
      </c>
      <c r="Q876">
        <v>44998.77</v>
      </c>
      <c r="R876">
        <v>5266.4</v>
      </c>
      <c r="S876">
        <v>34606.78</v>
      </c>
      <c r="T876">
        <v>0</v>
      </c>
      <c r="U876">
        <v>4744.55</v>
      </c>
      <c r="V876">
        <v>0</v>
      </c>
      <c r="W876" s="181">
        <f t="shared" si="221"/>
        <v>21507.62</v>
      </c>
      <c r="X876" s="181">
        <f t="shared" si="222"/>
        <v>35.846033333333331</v>
      </c>
      <c r="Y876" s="174">
        <v>106383.88</v>
      </c>
      <c r="Z876" s="181">
        <f t="shared" si="223"/>
        <v>177.30646666666667</v>
      </c>
      <c r="AA876" s="174">
        <v>4.0513656768299856E-3</v>
      </c>
      <c r="AB876" s="174">
        <v>15.75715230540567</v>
      </c>
      <c r="AC876" s="174">
        <v>42.298485447231293</v>
      </c>
      <c r="AD876" s="174">
        <v>4.950374060430959</v>
      </c>
      <c r="AE876" s="174">
        <v>32.530097605013083</v>
      </c>
      <c r="AF876">
        <v>0</v>
      </c>
      <c r="AG876" s="106">
        <v>4.4598392162421598</v>
      </c>
      <c r="AH876" s="106">
        <v>0</v>
      </c>
      <c r="AI876" s="106">
        <v>100</v>
      </c>
      <c r="AJ876">
        <v>83.78</v>
      </c>
      <c r="AK876">
        <v>35.85</v>
      </c>
      <c r="AL876">
        <v>57.68</v>
      </c>
      <c r="AM876">
        <v>177.31</v>
      </c>
      <c r="AN876" t="s">
        <v>1064</v>
      </c>
      <c r="AO876">
        <v>23.601600000000001</v>
      </c>
      <c r="AP876">
        <v>8.33</v>
      </c>
      <c r="AQ876">
        <v>12.806699999999999</v>
      </c>
      <c r="AR876" t="s">
        <v>1072</v>
      </c>
      <c r="AS876" t="s">
        <v>1074</v>
      </c>
      <c r="AT876" t="s">
        <v>1075</v>
      </c>
      <c r="AU876" t="s">
        <v>1078</v>
      </c>
      <c r="AV876" t="s">
        <v>1080</v>
      </c>
      <c r="AW876" t="s">
        <v>1083</v>
      </c>
      <c r="AX876" s="65">
        <f t="shared" si="236"/>
        <v>1391.07</v>
      </c>
      <c r="AY876" s="65">
        <v>2862.47</v>
      </c>
      <c r="AZ876" s="106">
        <v>886.09753025918258</v>
      </c>
      <c r="BA876" s="65">
        <f t="shared" si="224"/>
        <v>5139.6375302591823</v>
      </c>
      <c r="BB876" s="65">
        <f t="shared" si="225"/>
        <v>20621.522469740816</v>
      </c>
      <c r="BC876" s="65">
        <f t="shared" si="226"/>
        <v>4.3099999999999996</v>
      </c>
      <c r="BD876" s="65">
        <f t="shared" si="227"/>
        <v>48874.1</v>
      </c>
      <c r="BE876" s="65">
        <f t="shared" si="228"/>
        <v>31744.309999999998</v>
      </c>
      <c r="BF876" s="65">
        <f t="shared" si="229"/>
        <v>101244.24246974083</v>
      </c>
      <c r="BG876" s="66">
        <f t="shared" si="230"/>
        <v>734.2339328941689</v>
      </c>
      <c r="BH876" s="66">
        <f t="shared" si="231"/>
        <v>35.55434908576003</v>
      </c>
      <c r="BI876" s="66">
        <f t="shared" si="232"/>
        <v>7.1833333333333324E-3</v>
      </c>
      <c r="BJ876" s="66">
        <f t="shared" si="233"/>
        <v>84.265689655172409</v>
      </c>
      <c r="BK876" s="66">
        <f t="shared" si="234"/>
        <v>54.731568965517241</v>
      </c>
      <c r="BL876" s="66">
        <f t="shared" si="235"/>
        <v>174.55903874093246</v>
      </c>
      <c r="BM876" s="207">
        <f t="shared" si="237"/>
        <v>39873.18</v>
      </c>
    </row>
    <row r="877" spans="1:65" x14ac:dyDescent="0.35">
      <c r="A877" s="1">
        <v>74</v>
      </c>
      <c r="B877">
        <v>108</v>
      </c>
      <c r="C877" t="s">
        <v>37</v>
      </c>
      <c r="D877" t="s">
        <v>2090</v>
      </c>
      <c r="E877" s="6" t="s">
        <v>1107</v>
      </c>
      <c r="F877" s="7" t="s">
        <v>1108</v>
      </c>
      <c r="G877" s="6">
        <v>-30.03</v>
      </c>
      <c r="H877" s="6">
        <v>-51.23</v>
      </c>
      <c r="I877" s="6">
        <v>47</v>
      </c>
      <c r="J877" s="8">
        <v>23954.0527728093</v>
      </c>
      <c r="K877" t="s">
        <v>1166</v>
      </c>
      <c r="L877" t="s">
        <v>1062</v>
      </c>
      <c r="M877">
        <v>600</v>
      </c>
      <c r="N877">
        <v>600</v>
      </c>
      <c r="O877">
        <v>17.62</v>
      </c>
      <c r="P877">
        <v>17749.349999999999</v>
      </c>
      <c r="Q877">
        <v>44998.77</v>
      </c>
      <c r="R877">
        <v>5272.4</v>
      </c>
      <c r="S877">
        <v>34606.78</v>
      </c>
      <c r="T877">
        <v>0</v>
      </c>
      <c r="U877">
        <v>4744.55</v>
      </c>
      <c r="V877">
        <v>0</v>
      </c>
      <c r="W877" s="181">
        <f t="shared" si="221"/>
        <v>22493.899999999998</v>
      </c>
      <c r="X877" s="181">
        <f t="shared" si="222"/>
        <v>37.48983333333333</v>
      </c>
      <c r="Y877" s="174">
        <v>107389.47</v>
      </c>
      <c r="Z877" s="181">
        <f t="shared" si="223"/>
        <v>178.98245</v>
      </c>
      <c r="AA877" s="174">
        <v>1.6407567706591721E-2</v>
      </c>
      <c r="AB877" s="174">
        <v>16.528017132405999</v>
      </c>
      <c r="AC877" s="174">
        <v>41.902404397749613</v>
      </c>
      <c r="AD877" s="174">
        <v>4.9096061280496119</v>
      </c>
      <c r="AE877" s="174">
        <v>32.225487284740304</v>
      </c>
      <c r="AF877">
        <v>0</v>
      </c>
      <c r="AG877" s="106">
        <v>4.4180774893478851</v>
      </c>
      <c r="AH877" s="106">
        <v>0</v>
      </c>
      <c r="AI877" s="106">
        <v>100</v>
      </c>
      <c r="AJ877">
        <v>83.79</v>
      </c>
      <c r="AK877">
        <v>37.520000000000003</v>
      </c>
      <c r="AL877">
        <v>57.68</v>
      </c>
      <c r="AM877">
        <v>178.98</v>
      </c>
      <c r="AN877" t="s">
        <v>1065</v>
      </c>
      <c r="AO877">
        <v>23.601600000000001</v>
      </c>
      <c r="AP877">
        <v>8.33</v>
      </c>
      <c r="AQ877">
        <v>12.806699999999999</v>
      </c>
      <c r="AR877" t="s">
        <v>1072</v>
      </c>
      <c r="AS877" t="s">
        <v>1074</v>
      </c>
      <c r="AT877" t="s">
        <v>1075</v>
      </c>
      <c r="AU877" t="s">
        <v>1078</v>
      </c>
      <c r="AV877" t="s">
        <v>1080</v>
      </c>
      <c r="AW877" t="s">
        <v>1083</v>
      </c>
      <c r="AX877" s="65">
        <f t="shared" si="236"/>
        <v>1391.07</v>
      </c>
      <c r="AY877" s="65">
        <v>2862.47</v>
      </c>
      <c r="AZ877" s="106">
        <v>943.44818109088806</v>
      </c>
      <c r="BA877" s="65">
        <f t="shared" si="224"/>
        <v>5196.9881810908882</v>
      </c>
      <c r="BB877" s="65">
        <f t="shared" si="225"/>
        <v>21550.45181890911</v>
      </c>
      <c r="BC877" s="65">
        <f t="shared" si="226"/>
        <v>17.62</v>
      </c>
      <c r="BD877" s="65">
        <f t="shared" si="227"/>
        <v>48880.1</v>
      </c>
      <c r="BE877" s="65">
        <f t="shared" si="228"/>
        <v>31744.309999999998</v>
      </c>
      <c r="BF877" s="65">
        <f t="shared" si="229"/>
        <v>102192.48181890912</v>
      </c>
      <c r="BG877" s="66">
        <f t="shared" si="230"/>
        <v>742.42688301298404</v>
      </c>
      <c r="BH877" s="66">
        <f t="shared" si="231"/>
        <v>37.155951411912262</v>
      </c>
      <c r="BI877" s="66">
        <f t="shared" si="232"/>
        <v>2.9366666666666669E-2</v>
      </c>
      <c r="BJ877" s="66">
        <f t="shared" si="233"/>
        <v>84.276034482758618</v>
      </c>
      <c r="BK877" s="66">
        <f t="shared" si="234"/>
        <v>54.731568965517241</v>
      </c>
      <c r="BL877" s="66">
        <f t="shared" si="235"/>
        <v>176.19393417053297</v>
      </c>
      <c r="BM877" s="207">
        <f t="shared" si="237"/>
        <v>39879.18</v>
      </c>
    </row>
    <row r="878" spans="1:65" x14ac:dyDescent="0.35">
      <c r="A878" s="1">
        <v>75</v>
      </c>
      <c r="B878">
        <v>108</v>
      </c>
      <c r="C878" t="s">
        <v>37</v>
      </c>
      <c r="D878" t="s">
        <v>2091</v>
      </c>
      <c r="E878" s="6" t="s">
        <v>1109</v>
      </c>
      <c r="F878" s="7" t="s">
        <v>1110</v>
      </c>
      <c r="G878" s="6">
        <v>-15.37</v>
      </c>
      <c r="H878" s="6">
        <v>-48.78</v>
      </c>
      <c r="I878" s="6">
        <v>770</v>
      </c>
      <c r="J878" s="8">
        <v>31081.371963744201</v>
      </c>
      <c r="K878" t="s">
        <v>1166</v>
      </c>
      <c r="L878" t="s">
        <v>1062</v>
      </c>
      <c r="M878">
        <v>600</v>
      </c>
      <c r="N878">
        <v>600</v>
      </c>
      <c r="O878">
        <v>0</v>
      </c>
      <c r="P878">
        <v>22166.2</v>
      </c>
      <c r="Q878">
        <v>44998.77</v>
      </c>
      <c r="R878">
        <v>5266.4</v>
      </c>
      <c r="S878">
        <v>34606.78</v>
      </c>
      <c r="T878">
        <v>0</v>
      </c>
      <c r="U878">
        <v>4744.55</v>
      </c>
      <c r="V878">
        <v>0</v>
      </c>
      <c r="W878" s="181">
        <f t="shared" si="221"/>
        <v>26910.75</v>
      </c>
      <c r="X878" s="181">
        <f t="shared" si="222"/>
        <v>44.85125</v>
      </c>
      <c r="Y878" s="174">
        <v>111782.69</v>
      </c>
      <c r="Z878" s="181">
        <f t="shared" si="223"/>
        <v>186.30448333333334</v>
      </c>
      <c r="AA878" s="174">
        <v>0</v>
      </c>
      <c r="AB878" s="174">
        <v>19.829724977990779</v>
      </c>
      <c r="AC878" s="174">
        <v>40.255579821884773</v>
      </c>
      <c r="AD878" s="174">
        <v>4.7112840100734736</v>
      </c>
      <c r="AE878" s="174">
        <v>30.958979426957779</v>
      </c>
      <c r="AF878">
        <v>0</v>
      </c>
      <c r="AG878" s="106">
        <v>4.2444407090221219</v>
      </c>
      <c r="AH878" s="106">
        <v>0</v>
      </c>
      <c r="AI878" s="106">
        <v>100</v>
      </c>
      <c r="AJ878">
        <v>83.78</v>
      </c>
      <c r="AK878">
        <v>44.85</v>
      </c>
      <c r="AL878">
        <v>57.68</v>
      </c>
      <c r="AM878">
        <v>186.3</v>
      </c>
      <c r="AN878" t="s">
        <v>1066</v>
      </c>
      <c r="AO878">
        <v>23.601600000000001</v>
      </c>
      <c r="AP878">
        <v>8.33</v>
      </c>
      <c r="AQ878">
        <v>12.806699999999999</v>
      </c>
      <c r="AR878" t="s">
        <v>1072</v>
      </c>
      <c r="AS878" t="s">
        <v>1074</v>
      </c>
      <c r="AT878" t="s">
        <v>1075</v>
      </c>
      <c r="AU878" t="s">
        <v>1078</v>
      </c>
      <c r="AV878" t="s">
        <v>1080</v>
      </c>
      <c r="AW878" t="s">
        <v>1083</v>
      </c>
      <c r="AX878" s="65">
        <f t="shared" si="236"/>
        <v>1391.07</v>
      </c>
      <c r="AY878" s="65">
        <v>2862.47</v>
      </c>
      <c r="AZ878" s="106">
        <v>1139.3329082213049</v>
      </c>
      <c r="BA878" s="65">
        <f t="shared" si="224"/>
        <v>5392.8729082213049</v>
      </c>
      <c r="BB878" s="65">
        <f t="shared" si="225"/>
        <v>25771.417091778694</v>
      </c>
      <c r="BC878" s="65">
        <f t="shared" si="226"/>
        <v>0</v>
      </c>
      <c r="BD878" s="65">
        <f t="shared" si="227"/>
        <v>48874.1</v>
      </c>
      <c r="BE878" s="65">
        <f t="shared" si="228"/>
        <v>31744.309999999998</v>
      </c>
      <c r="BF878" s="65">
        <f t="shared" si="229"/>
        <v>106389.81709177869</v>
      </c>
      <c r="BG878" s="66">
        <f t="shared" si="230"/>
        <v>770.41041546018641</v>
      </c>
      <c r="BH878" s="66">
        <f t="shared" si="231"/>
        <v>44.433477744446023</v>
      </c>
      <c r="BI878" s="66">
        <f t="shared" si="232"/>
        <v>0</v>
      </c>
      <c r="BJ878" s="66">
        <f t="shared" si="233"/>
        <v>84.265689655172409</v>
      </c>
      <c r="BK878" s="66">
        <f t="shared" si="234"/>
        <v>54.731568965517241</v>
      </c>
      <c r="BL878" s="66">
        <f t="shared" si="235"/>
        <v>183.43071912375638</v>
      </c>
      <c r="BM878" s="207">
        <f t="shared" si="237"/>
        <v>39873.18</v>
      </c>
    </row>
    <row r="879" spans="1:65" x14ac:dyDescent="0.35">
      <c r="A879" s="1">
        <v>76</v>
      </c>
      <c r="B879">
        <v>108</v>
      </c>
      <c r="C879" t="s">
        <v>37</v>
      </c>
      <c r="D879" t="s">
        <v>2092</v>
      </c>
      <c r="E879" s="6" t="s">
        <v>1111</v>
      </c>
      <c r="F879" s="7" t="s">
        <v>1112</v>
      </c>
      <c r="G879" s="6">
        <v>-22.86</v>
      </c>
      <c r="H879" s="6">
        <v>-43.41</v>
      </c>
      <c r="I879" s="6">
        <v>45</v>
      </c>
      <c r="J879" s="8">
        <v>45016.2336447989</v>
      </c>
      <c r="K879" t="s">
        <v>1166</v>
      </c>
      <c r="L879" t="s">
        <v>1062</v>
      </c>
      <c r="M879">
        <v>600</v>
      </c>
      <c r="N879">
        <v>600</v>
      </c>
      <c r="O879">
        <v>0</v>
      </c>
      <c r="P879">
        <v>22083.360000000001</v>
      </c>
      <c r="Q879">
        <v>44998.77</v>
      </c>
      <c r="R879">
        <v>5262.4</v>
      </c>
      <c r="S879">
        <v>34606.78</v>
      </c>
      <c r="T879">
        <v>0</v>
      </c>
      <c r="U879">
        <v>4744.55</v>
      </c>
      <c r="V879">
        <v>0</v>
      </c>
      <c r="W879" s="181">
        <f t="shared" si="221"/>
        <v>26827.91</v>
      </c>
      <c r="X879" s="181">
        <f t="shared" si="222"/>
        <v>44.713183333333333</v>
      </c>
      <c r="Y879" s="174">
        <v>111695.86</v>
      </c>
      <c r="Z879" s="181">
        <f t="shared" si="223"/>
        <v>186.15976666666666</v>
      </c>
      <c r="AA879" s="174">
        <v>0</v>
      </c>
      <c r="AB879" s="174">
        <v>19.770974501651182</v>
      </c>
      <c r="AC879" s="174">
        <v>40.286873658522353</v>
      </c>
      <c r="AD879" s="174">
        <v>4.7113653093319652</v>
      </c>
      <c r="AE879" s="174">
        <v>30.98304628300458</v>
      </c>
      <c r="AF879">
        <v>0</v>
      </c>
      <c r="AG879" s="106">
        <v>4.2477402474899248</v>
      </c>
      <c r="AH879" s="106">
        <v>0</v>
      </c>
      <c r="AI879" s="106">
        <v>100</v>
      </c>
      <c r="AJ879">
        <v>83.77</v>
      </c>
      <c r="AK879">
        <v>44.71</v>
      </c>
      <c r="AL879">
        <v>57.68</v>
      </c>
      <c r="AM879">
        <v>186.16</v>
      </c>
      <c r="AN879" t="s">
        <v>1067</v>
      </c>
      <c r="AO879">
        <v>23.601600000000001</v>
      </c>
      <c r="AP879">
        <v>8.33</v>
      </c>
      <c r="AQ879">
        <v>12.806699999999999</v>
      </c>
      <c r="AR879" t="s">
        <v>1072</v>
      </c>
      <c r="AS879" t="s">
        <v>1074</v>
      </c>
      <c r="AT879" t="s">
        <v>1075</v>
      </c>
      <c r="AU879" t="s">
        <v>1078</v>
      </c>
      <c r="AV879" t="s">
        <v>1080</v>
      </c>
      <c r="AW879" t="s">
        <v>1083</v>
      </c>
      <c r="AX879" s="65">
        <f t="shared" si="236"/>
        <v>1391.07</v>
      </c>
      <c r="AY879" s="65">
        <v>2862.47</v>
      </c>
      <c r="AZ879" s="106">
        <v>1124.8946140142964</v>
      </c>
      <c r="BA879" s="65">
        <f t="shared" si="224"/>
        <v>5378.4346140142961</v>
      </c>
      <c r="BB879" s="65">
        <f t="shared" si="225"/>
        <v>25703.015385985702</v>
      </c>
      <c r="BC879" s="65">
        <f t="shared" si="226"/>
        <v>0</v>
      </c>
      <c r="BD879" s="65">
        <f t="shared" si="227"/>
        <v>48870.1</v>
      </c>
      <c r="BE879" s="65">
        <f t="shared" si="228"/>
        <v>31744.309999999998</v>
      </c>
      <c r="BF879" s="65">
        <f t="shared" si="229"/>
        <v>106317.4253859857</v>
      </c>
      <c r="BG879" s="66">
        <f t="shared" si="230"/>
        <v>768.34780200204227</v>
      </c>
      <c r="BH879" s="66">
        <f t="shared" si="231"/>
        <v>44.315543768940863</v>
      </c>
      <c r="BI879" s="66">
        <f t="shared" si="232"/>
        <v>0</v>
      </c>
      <c r="BJ879" s="66">
        <f t="shared" si="233"/>
        <v>84.258793103448269</v>
      </c>
      <c r="BK879" s="66">
        <f t="shared" si="234"/>
        <v>54.731568965517241</v>
      </c>
      <c r="BL879" s="66">
        <f t="shared" si="235"/>
        <v>183.30590583790638</v>
      </c>
      <c r="BM879" s="207">
        <f t="shared" si="237"/>
        <v>39869.18</v>
      </c>
    </row>
    <row r="880" spans="1:65" x14ac:dyDescent="0.35">
      <c r="A880" s="1">
        <v>77</v>
      </c>
      <c r="B880">
        <v>108</v>
      </c>
      <c r="C880" t="s">
        <v>37</v>
      </c>
      <c r="D880" t="s">
        <v>2093</v>
      </c>
      <c r="E880" s="6" t="s">
        <v>1113</v>
      </c>
      <c r="F880" s="7" t="s">
        <v>1114</v>
      </c>
      <c r="G880" s="6">
        <v>-20.32</v>
      </c>
      <c r="H880" s="6">
        <v>-40.340000000000003</v>
      </c>
      <c r="I880" s="6">
        <v>9</v>
      </c>
      <c r="J880" s="8">
        <v>54061.366139626101</v>
      </c>
      <c r="K880" t="s">
        <v>1166</v>
      </c>
      <c r="L880" t="s">
        <v>1062</v>
      </c>
      <c r="M880">
        <v>600</v>
      </c>
      <c r="N880">
        <v>600</v>
      </c>
      <c r="O880">
        <v>0</v>
      </c>
      <c r="P880">
        <v>23420.25</v>
      </c>
      <c r="Q880">
        <v>44998.77</v>
      </c>
      <c r="R880">
        <v>5264.2</v>
      </c>
      <c r="S880">
        <v>34606.78</v>
      </c>
      <c r="T880">
        <v>0</v>
      </c>
      <c r="U880">
        <v>4744.55</v>
      </c>
      <c r="V880">
        <v>0</v>
      </c>
      <c r="W880" s="181">
        <f t="shared" si="221"/>
        <v>28164.799999999999</v>
      </c>
      <c r="X880" s="181">
        <f t="shared" si="222"/>
        <v>46.941333333333333</v>
      </c>
      <c r="Y880" s="174">
        <v>113034.55</v>
      </c>
      <c r="Z880" s="181">
        <f t="shared" si="223"/>
        <v>188.39091666666667</v>
      </c>
      <c r="AA880" s="174">
        <v>0</v>
      </c>
      <c r="AB880" s="174">
        <v>20.719549907528268</v>
      </c>
      <c r="AC880" s="174">
        <v>39.809748435323527</v>
      </c>
      <c r="AD880" s="174">
        <v>4.6571601337821047</v>
      </c>
      <c r="AE880" s="174">
        <v>30.616108083767308</v>
      </c>
      <c r="AF880">
        <v>0</v>
      </c>
      <c r="AG880" s="106">
        <v>4.197433439598778</v>
      </c>
      <c r="AH880" s="106">
        <v>0</v>
      </c>
      <c r="AI880" s="106">
        <v>100</v>
      </c>
      <c r="AJ880">
        <v>83.77</v>
      </c>
      <c r="AK880">
        <v>46.94</v>
      </c>
      <c r="AL880">
        <v>57.68</v>
      </c>
      <c r="AM880">
        <v>188.39</v>
      </c>
      <c r="AN880" t="s">
        <v>1068</v>
      </c>
      <c r="AO880">
        <v>23.601600000000001</v>
      </c>
      <c r="AP880">
        <v>8.33</v>
      </c>
      <c r="AQ880">
        <v>12.806699999999999</v>
      </c>
      <c r="AR880" t="s">
        <v>1072</v>
      </c>
      <c r="AS880" t="s">
        <v>1074</v>
      </c>
      <c r="AT880" t="s">
        <v>1075</v>
      </c>
      <c r="AU880" t="s">
        <v>1078</v>
      </c>
      <c r="AV880" t="s">
        <v>1080</v>
      </c>
      <c r="AW880" t="s">
        <v>1083</v>
      </c>
      <c r="AX880" s="65">
        <f t="shared" si="236"/>
        <v>1391.07</v>
      </c>
      <c r="AY880" s="65">
        <v>2862.47</v>
      </c>
      <c r="AZ880" s="106">
        <v>1178.702754792788</v>
      </c>
      <c r="BA880" s="65">
        <f t="shared" si="224"/>
        <v>5432.2427547927873</v>
      </c>
      <c r="BB880" s="65">
        <f t="shared" si="225"/>
        <v>26986.097245207213</v>
      </c>
      <c r="BC880" s="65">
        <f t="shared" si="226"/>
        <v>0</v>
      </c>
      <c r="BD880" s="65">
        <f t="shared" si="227"/>
        <v>48871.899999999994</v>
      </c>
      <c r="BE880" s="65">
        <f t="shared" si="228"/>
        <v>31744.309999999998</v>
      </c>
      <c r="BF880" s="65">
        <f t="shared" si="229"/>
        <v>107602.30724520722</v>
      </c>
      <c r="BG880" s="66">
        <f t="shared" si="230"/>
        <v>776.03467925611244</v>
      </c>
      <c r="BH880" s="66">
        <f t="shared" si="231"/>
        <v>46.527753871046919</v>
      </c>
      <c r="BI880" s="66">
        <f t="shared" si="232"/>
        <v>0</v>
      </c>
      <c r="BJ880" s="66">
        <f t="shared" si="233"/>
        <v>84.261896551724135</v>
      </c>
      <c r="BK880" s="66">
        <f t="shared" si="234"/>
        <v>54.731568965517241</v>
      </c>
      <c r="BL880" s="66">
        <f t="shared" si="235"/>
        <v>185.5212193882883</v>
      </c>
      <c r="BM880" s="207">
        <f t="shared" si="237"/>
        <v>39870.979999999996</v>
      </c>
    </row>
    <row r="881" spans="1:65" x14ac:dyDescent="0.35">
      <c r="A881" s="1">
        <v>78</v>
      </c>
      <c r="B881">
        <v>108</v>
      </c>
      <c r="C881" t="s">
        <v>37</v>
      </c>
      <c r="D881" t="s">
        <v>2094</v>
      </c>
      <c r="E881" s="6" t="s">
        <v>1115</v>
      </c>
      <c r="F881" s="7" t="s">
        <v>1116</v>
      </c>
      <c r="G881" s="6">
        <v>-8.0500000000000007</v>
      </c>
      <c r="H881" s="6">
        <v>-34.880000000000003</v>
      </c>
      <c r="I881" s="6">
        <v>10</v>
      </c>
      <c r="J881" s="8">
        <v>63550.072249703</v>
      </c>
      <c r="K881" t="s">
        <v>1166</v>
      </c>
      <c r="L881" t="s">
        <v>1062</v>
      </c>
      <c r="M881">
        <v>600</v>
      </c>
      <c r="N881">
        <v>600</v>
      </c>
      <c r="O881">
        <v>0</v>
      </c>
      <c r="P881">
        <v>24800.61</v>
      </c>
      <c r="Q881">
        <v>44998.77</v>
      </c>
      <c r="R881">
        <v>5250.2</v>
      </c>
      <c r="S881">
        <v>34606.78</v>
      </c>
      <c r="T881">
        <v>0</v>
      </c>
      <c r="U881">
        <v>4744.55</v>
      </c>
      <c r="V881">
        <v>0</v>
      </c>
      <c r="W881" s="181">
        <f t="shared" si="221"/>
        <v>29545.16</v>
      </c>
      <c r="X881" s="181">
        <f t="shared" si="222"/>
        <v>49.241933333333336</v>
      </c>
      <c r="Y881" s="174">
        <v>114400.91</v>
      </c>
      <c r="Z881" s="181">
        <f t="shared" si="223"/>
        <v>190.66818333333333</v>
      </c>
      <c r="AA881" s="174">
        <v>0</v>
      </c>
      <c r="AB881" s="174">
        <v>21.67868245103994</v>
      </c>
      <c r="AC881" s="174">
        <v>39.334276274550611</v>
      </c>
      <c r="AD881" s="174">
        <v>4.5892991585469032</v>
      </c>
      <c r="AE881" s="174">
        <v>30.250441189672351</v>
      </c>
      <c r="AF881">
        <v>0</v>
      </c>
      <c r="AG881" s="106">
        <v>4.1473009261901854</v>
      </c>
      <c r="AH881" s="106">
        <v>0</v>
      </c>
      <c r="AI881" s="106">
        <v>100</v>
      </c>
      <c r="AJ881">
        <v>83.75</v>
      </c>
      <c r="AK881">
        <v>49.24</v>
      </c>
      <c r="AL881">
        <v>57.68</v>
      </c>
      <c r="AM881">
        <v>190.67</v>
      </c>
      <c r="AN881" t="s">
        <v>1069</v>
      </c>
      <c r="AO881">
        <v>23.601600000000001</v>
      </c>
      <c r="AP881">
        <v>8.33</v>
      </c>
      <c r="AQ881">
        <v>12.806699999999999</v>
      </c>
      <c r="AR881" t="s">
        <v>1072</v>
      </c>
      <c r="AS881" t="s">
        <v>1074</v>
      </c>
      <c r="AT881" t="s">
        <v>1075</v>
      </c>
      <c r="AU881" t="s">
        <v>1078</v>
      </c>
      <c r="AV881" t="s">
        <v>1080</v>
      </c>
      <c r="AW881" t="s">
        <v>1083</v>
      </c>
      <c r="AX881" s="65">
        <f t="shared" si="236"/>
        <v>1391.07</v>
      </c>
      <c r="AY881" s="65">
        <v>2862.47</v>
      </c>
      <c r="AZ881" s="106">
        <v>1266.8831089818659</v>
      </c>
      <c r="BA881" s="65">
        <f t="shared" si="224"/>
        <v>5520.4231089818659</v>
      </c>
      <c r="BB881" s="65">
        <f t="shared" si="225"/>
        <v>28278.276891018133</v>
      </c>
      <c r="BC881" s="65">
        <f t="shared" si="226"/>
        <v>0</v>
      </c>
      <c r="BD881" s="65">
        <f t="shared" si="227"/>
        <v>48857.899999999994</v>
      </c>
      <c r="BE881" s="65">
        <f t="shared" si="228"/>
        <v>31744.309999999998</v>
      </c>
      <c r="BF881" s="65">
        <f t="shared" si="229"/>
        <v>108880.48689101814</v>
      </c>
      <c r="BG881" s="66">
        <f t="shared" si="230"/>
        <v>788.63187271169511</v>
      </c>
      <c r="BH881" s="66">
        <f t="shared" si="231"/>
        <v>48.755649812100231</v>
      </c>
      <c r="BI881" s="66">
        <f t="shared" si="232"/>
        <v>0</v>
      </c>
      <c r="BJ881" s="66">
        <f t="shared" si="233"/>
        <v>84.237758620689647</v>
      </c>
      <c r="BK881" s="66">
        <f t="shared" si="234"/>
        <v>54.731568965517241</v>
      </c>
      <c r="BL881" s="66">
        <f t="shared" si="235"/>
        <v>187.72497739830715</v>
      </c>
      <c r="BM881" s="207">
        <f t="shared" si="237"/>
        <v>39856.979999999996</v>
      </c>
    </row>
    <row r="882" spans="1:65" x14ac:dyDescent="0.35">
      <c r="A882" s="1">
        <v>79</v>
      </c>
      <c r="B882">
        <v>108</v>
      </c>
      <c r="C882" t="s">
        <v>37</v>
      </c>
      <c r="D882" t="s">
        <v>2095</v>
      </c>
      <c r="E882" s="6" t="s">
        <v>1117</v>
      </c>
      <c r="F882" s="7" t="s">
        <v>1118</v>
      </c>
      <c r="G882" s="6">
        <v>-3.8</v>
      </c>
      <c r="H882" s="6">
        <v>-38.53</v>
      </c>
      <c r="I882" s="6">
        <v>41</v>
      </c>
      <c r="J882" s="8">
        <v>71394.000753582499</v>
      </c>
      <c r="K882" t="s">
        <v>1166</v>
      </c>
      <c r="L882" t="s">
        <v>1062</v>
      </c>
      <c r="M882">
        <v>600</v>
      </c>
      <c r="N882">
        <v>600</v>
      </c>
      <c r="O882">
        <v>0</v>
      </c>
      <c r="P882">
        <v>25132.28</v>
      </c>
      <c r="Q882">
        <v>44998.77</v>
      </c>
      <c r="R882">
        <v>5255.2</v>
      </c>
      <c r="S882">
        <v>34606.78</v>
      </c>
      <c r="T882">
        <v>0</v>
      </c>
      <c r="U882">
        <v>4744.55</v>
      </c>
      <c r="V882">
        <v>0</v>
      </c>
      <c r="W882" s="181">
        <f t="shared" si="221"/>
        <v>29876.829999999998</v>
      </c>
      <c r="X882" s="181">
        <f t="shared" si="222"/>
        <v>49.794716666666666</v>
      </c>
      <c r="Y882" s="174">
        <v>114737.57</v>
      </c>
      <c r="Z882" s="181">
        <f t="shared" si="223"/>
        <v>191.22928333333334</v>
      </c>
      <c r="AA882" s="174">
        <v>0</v>
      </c>
      <c r="AB882" s="174">
        <v>21.904141773265721</v>
      </c>
      <c r="AC882" s="174">
        <v>39.218862661985952</v>
      </c>
      <c r="AD882" s="174">
        <v>4.5801911265856514</v>
      </c>
      <c r="AE882" s="174">
        <v>30.16168113025228</v>
      </c>
      <c r="AF882">
        <v>0</v>
      </c>
      <c r="AG882" s="106">
        <v>4.1351320234514297</v>
      </c>
      <c r="AH882" s="106">
        <v>0</v>
      </c>
      <c r="AI882" s="106">
        <v>100</v>
      </c>
      <c r="AJ882">
        <v>83.76</v>
      </c>
      <c r="AK882">
        <v>49.79</v>
      </c>
      <c r="AL882">
        <v>57.68</v>
      </c>
      <c r="AM882">
        <v>191.23</v>
      </c>
      <c r="AN882" t="s">
        <v>1070</v>
      </c>
      <c r="AO882">
        <v>23.601600000000001</v>
      </c>
      <c r="AP882">
        <v>8.33</v>
      </c>
      <c r="AQ882">
        <v>12.806699999999999</v>
      </c>
      <c r="AR882" t="s">
        <v>1072</v>
      </c>
      <c r="AS882" t="s">
        <v>1074</v>
      </c>
      <c r="AT882" t="s">
        <v>1075</v>
      </c>
      <c r="AU882" t="s">
        <v>1078</v>
      </c>
      <c r="AV882" t="s">
        <v>1080</v>
      </c>
      <c r="AW882" t="s">
        <v>1083</v>
      </c>
      <c r="AX882" s="65">
        <f t="shared" si="236"/>
        <v>1391.07</v>
      </c>
      <c r="AY882" s="65">
        <v>2862.47</v>
      </c>
      <c r="AZ882" s="106">
        <v>1250.6744389625546</v>
      </c>
      <c r="BA882" s="65">
        <f t="shared" si="224"/>
        <v>5504.2144389625537</v>
      </c>
      <c r="BB882" s="65">
        <f t="shared" si="225"/>
        <v>28626.155561037442</v>
      </c>
      <c r="BC882" s="65">
        <f t="shared" si="226"/>
        <v>0</v>
      </c>
      <c r="BD882" s="65">
        <f t="shared" si="227"/>
        <v>48862.899999999994</v>
      </c>
      <c r="BE882" s="65">
        <f t="shared" si="228"/>
        <v>31744.309999999998</v>
      </c>
      <c r="BF882" s="65">
        <f t="shared" si="229"/>
        <v>109233.35556103746</v>
      </c>
      <c r="BG882" s="66">
        <f t="shared" si="230"/>
        <v>786.31634842322194</v>
      </c>
      <c r="BH882" s="66">
        <f t="shared" si="231"/>
        <v>49.355440622478348</v>
      </c>
      <c r="BI882" s="66">
        <f t="shared" si="232"/>
        <v>0</v>
      </c>
      <c r="BJ882" s="66">
        <f t="shared" si="233"/>
        <v>84.246379310344821</v>
      </c>
      <c r="BK882" s="66">
        <f t="shared" si="234"/>
        <v>54.731568965517241</v>
      </c>
      <c r="BL882" s="66">
        <f t="shared" si="235"/>
        <v>188.33337165696113</v>
      </c>
      <c r="BM882" s="207">
        <f t="shared" si="237"/>
        <v>39861.979999999996</v>
      </c>
    </row>
    <row r="883" spans="1:65" x14ac:dyDescent="0.35">
      <c r="A883" s="1">
        <v>80</v>
      </c>
      <c r="B883">
        <v>109</v>
      </c>
      <c r="C883" t="s">
        <v>37</v>
      </c>
      <c r="D883" t="s">
        <v>2096</v>
      </c>
      <c r="E883" s="6" t="s">
        <v>1104</v>
      </c>
      <c r="F883" s="7" t="s">
        <v>1105</v>
      </c>
      <c r="G883" s="6">
        <v>-22.74</v>
      </c>
      <c r="H883" s="6">
        <v>-45.59</v>
      </c>
      <c r="I883" s="6">
        <v>1642</v>
      </c>
      <c r="J883" s="8">
        <v>3495.45982983364</v>
      </c>
      <c r="K883" t="s">
        <v>1166</v>
      </c>
      <c r="L883" t="s">
        <v>1062</v>
      </c>
      <c r="M883">
        <v>600</v>
      </c>
      <c r="N883">
        <v>600</v>
      </c>
      <c r="O883">
        <v>1.69</v>
      </c>
      <c r="P883">
        <v>15781.88</v>
      </c>
      <c r="Q883">
        <v>44998.77</v>
      </c>
      <c r="R883">
        <v>5265.2</v>
      </c>
      <c r="S883">
        <v>34606.78</v>
      </c>
      <c r="T883">
        <v>0</v>
      </c>
      <c r="U883">
        <v>4462.05</v>
      </c>
      <c r="V883">
        <v>0</v>
      </c>
      <c r="W883" s="181">
        <f t="shared" si="221"/>
        <v>20243.93</v>
      </c>
      <c r="X883" s="181">
        <f t="shared" si="222"/>
        <v>33.739883333333331</v>
      </c>
      <c r="Y883" s="174">
        <v>105116.37</v>
      </c>
      <c r="Z883" s="181">
        <f t="shared" si="223"/>
        <v>175.19395</v>
      </c>
      <c r="AA883" s="174">
        <v>1.6077419720639139E-3</v>
      </c>
      <c r="AB883" s="174">
        <v>15.01372241069588</v>
      </c>
      <c r="AC883" s="174">
        <v>42.808527349260643</v>
      </c>
      <c r="AD883" s="174">
        <v>5.0089248705981761</v>
      </c>
      <c r="AE883" s="174">
        <v>32.922350724249704</v>
      </c>
      <c r="AF883">
        <v>0</v>
      </c>
      <c r="AG883" s="106">
        <v>4.2448669032235413</v>
      </c>
      <c r="AH883" s="106">
        <v>0</v>
      </c>
      <c r="AI883" s="106">
        <v>100</v>
      </c>
      <c r="AJ883">
        <v>83.77</v>
      </c>
      <c r="AK883">
        <v>33.74</v>
      </c>
      <c r="AL883">
        <v>57.68</v>
      </c>
      <c r="AM883">
        <v>175.19</v>
      </c>
      <c r="AN883" t="s">
        <v>1063</v>
      </c>
      <c r="AO883">
        <v>23.601600000000001</v>
      </c>
      <c r="AP883">
        <v>8.33</v>
      </c>
      <c r="AQ883">
        <v>12.806699999999999</v>
      </c>
      <c r="AR883" t="s">
        <v>1072</v>
      </c>
      <c r="AS883" t="s">
        <v>1074</v>
      </c>
      <c r="AT883" t="s">
        <v>1075</v>
      </c>
      <c r="AU883" t="s">
        <v>1078</v>
      </c>
      <c r="AV883" t="s">
        <v>1080</v>
      </c>
      <c r="AW883" t="s">
        <v>1084</v>
      </c>
      <c r="AX883" s="65">
        <f t="shared" si="236"/>
        <v>1391.07</v>
      </c>
      <c r="AY883" s="65">
        <v>2862.47</v>
      </c>
      <c r="AZ883" s="106">
        <v>762.68209362923801</v>
      </c>
      <c r="BA883" s="65">
        <f t="shared" si="224"/>
        <v>5016.2220936292379</v>
      </c>
      <c r="BB883" s="65">
        <f t="shared" si="225"/>
        <v>19481.247906370761</v>
      </c>
      <c r="BC883" s="65">
        <f t="shared" si="226"/>
        <v>1.69</v>
      </c>
      <c r="BD883" s="65">
        <f t="shared" si="227"/>
        <v>48872.899999999994</v>
      </c>
      <c r="BE883" s="65">
        <f t="shared" si="228"/>
        <v>31744.309999999998</v>
      </c>
      <c r="BF883" s="65">
        <f t="shared" si="229"/>
        <v>100100.14790637075</v>
      </c>
      <c r="BG883" s="66">
        <f t="shared" si="230"/>
        <v>716.60315623274823</v>
      </c>
      <c r="BH883" s="66">
        <f t="shared" si="231"/>
        <v>33.588358459259936</v>
      </c>
      <c r="BI883" s="66">
        <f t="shared" si="232"/>
        <v>2.8166666666666665E-3</v>
      </c>
      <c r="BJ883" s="66">
        <f t="shared" si="233"/>
        <v>84.263620689655156</v>
      </c>
      <c r="BK883" s="66">
        <f t="shared" si="234"/>
        <v>54.731568965517241</v>
      </c>
      <c r="BL883" s="66">
        <f t="shared" si="235"/>
        <v>172.58646190753578</v>
      </c>
      <c r="BM883" s="207">
        <f t="shared" si="237"/>
        <v>39871.979999999996</v>
      </c>
    </row>
    <row r="884" spans="1:65" x14ac:dyDescent="0.35">
      <c r="A884" s="1">
        <v>81</v>
      </c>
      <c r="B884">
        <v>109</v>
      </c>
      <c r="C884" t="s">
        <v>37</v>
      </c>
      <c r="D884" t="s">
        <v>2097</v>
      </c>
      <c r="E884" s="6" t="s">
        <v>1104</v>
      </c>
      <c r="F884" s="7" t="s">
        <v>1106</v>
      </c>
      <c r="G884" s="6">
        <v>-23.85</v>
      </c>
      <c r="H884" s="6">
        <v>-46.64</v>
      </c>
      <c r="I884" s="6">
        <v>792</v>
      </c>
      <c r="J884" s="8">
        <v>14172.2970393051</v>
      </c>
      <c r="K884" t="s">
        <v>1166</v>
      </c>
      <c r="L884" t="s">
        <v>1062</v>
      </c>
      <c r="M884">
        <v>600</v>
      </c>
      <c r="N884">
        <v>600</v>
      </c>
      <c r="O884">
        <v>0.17</v>
      </c>
      <c r="P884">
        <v>18104.62</v>
      </c>
      <c r="Q884">
        <v>44998.77</v>
      </c>
      <c r="R884">
        <v>5266.4</v>
      </c>
      <c r="S884">
        <v>34606.78</v>
      </c>
      <c r="T884">
        <v>0</v>
      </c>
      <c r="U884">
        <v>4462.05</v>
      </c>
      <c r="V884">
        <v>0</v>
      </c>
      <c r="W884" s="181">
        <f t="shared" si="221"/>
        <v>22566.67</v>
      </c>
      <c r="X884" s="181">
        <f t="shared" si="222"/>
        <v>37.611116666666661</v>
      </c>
      <c r="Y884" s="174">
        <v>107438.79</v>
      </c>
      <c r="Z884" s="181">
        <f t="shared" si="223"/>
        <v>179.06465</v>
      </c>
      <c r="AA884" s="174">
        <v>1.582296300991476E-4</v>
      </c>
      <c r="AB884" s="174">
        <v>16.85110191579782</v>
      </c>
      <c r="AC884" s="174">
        <v>41.883169011862478</v>
      </c>
      <c r="AD884" s="174">
        <v>4.9017677879655954</v>
      </c>
      <c r="AE884" s="174">
        <v>32.210694107779879</v>
      </c>
      <c r="AF884">
        <v>0</v>
      </c>
      <c r="AG884" s="106">
        <v>4.153108946964128</v>
      </c>
      <c r="AH884" s="106">
        <v>0</v>
      </c>
      <c r="AI884" s="106">
        <v>100</v>
      </c>
      <c r="AJ884">
        <v>83.78</v>
      </c>
      <c r="AK884">
        <v>37.61</v>
      </c>
      <c r="AL884">
        <v>57.68</v>
      </c>
      <c r="AM884">
        <v>179.06</v>
      </c>
      <c r="AN884" t="s">
        <v>1064</v>
      </c>
      <c r="AO884">
        <v>23.601600000000001</v>
      </c>
      <c r="AP884">
        <v>8.33</v>
      </c>
      <c r="AQ884">
        <v>12.806699999999999</v>
      </c>
      <c r="AR884" t="s">
        <v>1072</v>
      </c>
      <c r="AS884" t="s">
        <v>1074</v>
      </c>
      <c r="AT884" t="s">
        <v>1075</v>
      </c>
      <c r="AU884" t="s">
        <v>1078</v>
      </c>
      <c r="AV884" t="s">
        <v>1080</v>
      </c>
      <c r="AW884" t="s">
        <v>1084</v>
      </c>
      <c r="AX884" s="65">
        <f t="shared" si="236"/>
        <v>1391.07</v>
      </c>
      <c r="AY884" s="65">
        <v>2862.47</v>
      </c>
      <c r="AZ884" s="106">
        <v>886.47972164292696</v>
      </c>
      <c r="BA884" s="65">
        <f t="shared" si="224"/>
        <v>5140.019721642926</v>
      </c>
      <c r="BB884" s="65">
        <f t="shared" si="225"/>
        <v>21680.190278357069</v>
      </c>
      <c r="BC884" s="65">
        <f t="shared" si="226"/>
        <v>0.17</v>
      </c>
      <c r="BD884" s="65">
        <f t="shared" si="227"/>
        <v>48874.1</v>
      </c>
      <c r="BE884" s="65">
        <f t="shared" si="228"/>
        <v>31744.309999999998</v>
      </c>
      <c r="BF884" s="65">
        <f t="shared" si="229"/>
        <v>102298.77027835707</v>
      </c>
      <c r="BG884" s="66">
        <f t="shared" si="230"/>
        <v>734.28853166327519</v>
      </c>
      <c r="BH884" s="66">
        <f t="shared" si="231"/>
        <v>37.379638410960467</v>
      </c>
      <c r="BI884" s="66">
        <f t="shared" si="232"/>
        <v>2.8333333333333335E-4</v>
      </c>
      <c r="BJ884" s="66">
        <f t="shared" si="233"/>
        <v>84.265689655172409</v>
      </c>
      <c r="BK884" s="66">
        <f t="shared" si="234"/>
        <v>54.731568965517241</v>
      </c>
      <c r="BL884" s="66">
        <f t="shared" si="235"/>
        <v>176.3771901350984</v>
      </c>
      <c r="BM884" s="207">
        <f t="shared" si="237"/>
        <v>39873.18</v>
      </c>
    </row>
    <row r="885" spans="1:65" x14ac:dyDescent="0.35">
      <c r="A885" s="1">
        <v>82</v>
      </c>
      <c r="B885">
        <v>109</v>
      </c>
      <c r="C885" t="s">
        <v>37</v>
      </c>
      <c r="D885" t="s">
        <v>2098</v>
      </c>
      <c r="E885" s="6" t="s">
        <v>1107</v>
      </c>
      <c r="F885" s="7" t="s">
        <v>1108</v>
      </c>
      <c r="G885" s="6">
        <v>-30.03</v>
      </c>
      <c r="H885" s="6">
        <v>-51.23</v>
      </c>
      <c r="I885" s="6">
        <v>47</v>
      </c>
      <c r="J885" s="8">
        <v>23954.0527728093</v>
      </c>
      <c r="K885" t="s">
        <v>1166</v>
      </c>
      <c r="L885" t="s">
        <v>1062</v>
      </c>
      <c r="M885">
        <v>600</v>
      </c>
      <c r="N885">
        <v>600</v>
      </c>
      <c r="O885">
        <v>0.47</v>
      </c>
      <c r="P885">
        <v>18797.900000000001</v>
      </c>
      <c r="Q885">
        <v>44998.77</v>
      </c>
      <c r="R885">
        <v>5272.4</v>
      </c>
      <c r="S885">
        <v>34606.78</v>
      </c>
      <c r="T885">
        <v>0</v>
      </c>
      <c r="U885">
        <v>4462.05</v>
      </c>
      <c r="V885">
        <v>0</v>
      </c>
      <c r="W885" s="181">
        <f t="shared" si="221"/>
        <v>23259.95</v>
      </c>
      <c r="X885" s="181">
        <f t="shared" si="222"/>
        <v>38.766583333333337</v>
      </c>
      <c r="Y885" s="174">
        <v>108138.37</v>
      </c>
      <c r="Z885" s="181">
        <f t="shared" si="223"/>
        <v>180.23061666666666</v>
      </c>
      <c r="AA885" s="174">
        <v>4.3462833774912641E-4</v>
      </c>
      <c r="AB885" s="174">
        <v>17.383191553562352</v>
      </c>
      <c r="AC885" s="174">
        <v>41.612214055011187</v>
      </c>
      <c r="AD885" s="174">
        <v>4.8756052084010513</v>
      </c>
      <c r="AE885" s="174">
        <v>32.002313332446199</v>
      </c>
      <c r="AF885">
        <v>0</v>
      </c>
      <c r="AG885" s="106">
        <v>4.1262412222414673</v>
      </c>
      <c r="AH885" s="106">
        <v>0</v>
      </c>
      <c r="AI885" s="106">
        <v>100</v>
      </c>
      <c r="AJ885">
        <v>83.79</v>
      </c>
      <c r="AK885">
        <v>38.770000000000003</v>
      </c>
      <c r="AL885">
        <v>57.68</v>
      </c>
      <c r="AM885">
        <v>180.23</v>
      </c>
      <c r="AN885" t="s">
        <v>1065</v>
      </c>
      <c r="AO885">
        <v>23.601600000000001</v>
      </c>
      <c r="AP885">
        <v>8.33</v>
      </c>
      <c r="AQ885">
        <v>12.806699999999999</v>
      </c>
      <c r="AR885" t="s">
        <v>1072</v>
      </c>
      <c r="AS885" t="s">
        <v>1074</v>
      </c>
      <c r="AT885" t="s">
        <v>1075</v>
      </c>
      <c r="AU885" t="s">
        <v>1078</v>
      </c>
      <c r="AV885" t="s">
        <v>1080</v>
      </c>
      <c r="AW885" t="s">
        <v>1084</v>
      </c>
      <c r="AX885" s="65">
        <f t="shared" si="236"/>
        <v>1391.07</v>
      </c>
      <c r="AY885" s="65">
        <v>2862.47</v>
      </c>
      <c r="AZ885" s="106">
        <v>945.16592447297137</v>
      </c>
      <c r="BA885" s="65">
        <f t="shared" si="224"/>
        <v>5198.7059244729717</v>
      </c>
      <c r="BB885" s="65">
        <f t="shared" si="225"/>
        <v>22314.78407552703</v>
      </c>
      <c r="BC885" s="65">
        <f t="shared" si="226"/>
        <v>0.47</v>
      </c>
      <c r="BD885" s="65">
        <f t="shared" si="227"/>
        <v>48880.1</v>
      </c>
      <c r="BE885" s="65">
        <f t="shared" si="228"/>
        <v>31744.309999999998</v>
      </c>
      <c r="BF885" s="65">
        <f t="shared" si="229"/>
        <v>102939.66407552702</v>
      </c>
      <c r="BG885" s="66">
        <f t="shared" si="230"/>
        <v>742.67227492471022</v>
      </c>
      <c r="BH885" s="66">
        <f t="shared" si="231"/>
        <v>38.473765647460397</v>
      </c>
      <c r="BI885" s="66">
        <f t="shared" si="232"/>
        <v>7.8333333333333326E-4</v>
      </c>
      <c r="BJ885" s="66">
        <f t="shared" si="233"/>
        <v>84.276034482758618</v>
      </c>
      <c r="BK885" s="66">
        <f t="shared" si="234"/>
        <v>54.731568965517241</v>
      </c>
      <c r="BL885" s="66">
        <f t="shared" si="235"/>
        <v>177.48217944056384</v>
      </c>
      <c r="BM885" s="207">
        <f t="shared" si="237"/>
        <v>39879.18</v>
      </c>
    </row>
    <row r="886" spans="1:65" x14ac:dyDescent="0.35">
      <c r="A886" s="1">
        <v>83</v>
      </c>
      <c r="B886">
        <v>109</v>
      </c>
      <c r="C886" t="s">
        <v>37</v>
      </c>
      <c r="D886" t="s">
        <v>2099</v>
      </c>
      <c r="E886" s="6" t="s">
        <v>1109</v>
      </c>
      <c r="F886" s="7" t="s">
        <v>1110</v>
      </c>
      <c r="G886" s="6">
        <v>-15.37</v>
      </c>
      <c r="H886" s="6">
        <v>-48.78</v>
      </c>
      <c r="I886" s="6">
        <v>770</v>
      </c>
      <c r="J886" s="8">
        <v>31081.371963744201</v>
      </c>
      <c r="K886" t="s">
        <v>1166</v>
      </c>
      <c r="L886" t="s">
        <v>1062</v>
      </c>
      <c r="M886">
        <v>600</v>
      </c>
      <c r="N886">
        <v>600</v>
      </c>
      <c r="O886">
        <v>0</v>
      </c>
      <c r="P886">
        <v>21974.01</v>
      </c>
      <c r="Q886">
        <v>44998.77</v>
      </c>
      <c r="R886">
        <v>5266.4</v>
      </c>
      <c r="S886">
        <v>34606.78</v>
      </c>
      <c r="T886">
        <v>0</v>
      </c>
      <c r="U886">
        <v>4462.05</v>
      </c>
      <c r="V886">
        <v>0</v>
      </c>
      <c r="W886" s="181">
        <f t="shared" si="221"/>
        <v>26436.059999999998</v>
      </c>
      <c r="X886" s="181">
        <f t="shared" si="222"/>
        <v>44.060099999999998</v>
      </c>
      <c r="Y886" s="174">
        <v>111308.01</v>
      </c>
      <c r="Z886" s="181">
        <f t="shared" si="223"/>
        <v>185.51335</v>
      </c>
      <c r="AA886" s="174">
        <v>0</v>
      </c>
      <c r="AB886" s="174">
        <v>19.741625063640971</v>
      </c>
      <c r="AC886" s="174">
        <v>40.42725227052393</v>
      </c>
      <c r="AD886" s="174">
        <v>4.7313755766543668</v>
      </c>
      <c r="AE886" s="174">
        <v>31.091005939285051</v>
      </c>
      <c r="AF886">
        <v>0</v>
      </c>
      <c r="AG886" s="106">
        <v>4.0087411498956813</v>
      </c>
      <c r="AH886" s="106">
        <v>0</v>
      </c>
      <c r="AI886" s="106">
        <v>100</v>
      </c>
      <c r="AJ886">
        <v>83.78</v>
      </c>
      <c r="AK886">
        <v>44.06</v>
      </c>
      <c r="AL886">
        <v>57.68</v>
      </c>
      <c r="AM886">
        <v>185.51</v>
      </c>
      <c r="AN886" t="s">
        <v>1066</v>
      </c>
      <c r="AO886">
        <v>23.601600000000001</v>
      </c>
      <c r="AP886">
        <v>8.33</v>
      </c>
      <c r="AQ886">
        <v>12.806699999999999</v>
      </c>
      <c r="AR886" t="s">
        <v>1072</v>
      </c>
      <c r="AS886" t="s">
        <v>1074</v>
      </c>
      <c r="AT886" t="s">
        <v>1075</v>
      </c>
      <c r="AU886" t="s">
        <v>1078</v>
      </c>
      <c r="AV886" t="s">
        <v>1080</v>
      </c>
      <c r="AW886" t="s">
        <v>1084</v>
      </c>
      <c r="AX886" s="65">
        <f t="shared" si="236"/>
        <v>1391.07</v>
      </c>
      <c r="AY886" s="65">
        <v>2862.47</v>
      </c>
      <c r="AZ886" s="106">
        <v>1138.7204922623382</v>
      </c>
      <c r="BA886" s="65">
        <f t="shared" si="224"/>
        <v>5392.2604922623377</v>
      </c>
      <c r="BB886" s="65">
        <f t="shared" si="225"/>
        <v>25297.339507737659</v>
      </c>
      <c r="BC886" s="65">
        <f t="shared" si="226"/>
        <v>0</v>
      </c>
      <c r="BD886" s="65">
        <f t="shared" si="227"/>
        <v>48874.1</v>
      </c>
      <c r="BE886" s="65">
        <f t="shared" si="228"/>
        <v>31744.309999999998</v>
      </c>
      <c r="BF886" s="65">
        <f t="shared" si="229"/>
        <v>105915.74950773765</v>
      </c>
      <c r="BG886" s="66">
        <f t="shared" si="230"/>
        <v>770.32292746604821</v>
      </c>
      <c r="BH886" s="66">
        <f t="shared" si="231"/>
        <v>43.616102599547688</v>
      </c>
      <c r="BI886" s="66">
        <f t="shared" si="232"/>
        <v>0</v>
      </c>
      <c r="BJ886" s="66">
        <f t="shared" si="233"/>
        <v>84.265689655172409</v>
      </c>
      <c r="BK886" s="66">
        <f t="shared" si="234"/>
        <v>54.731568965517241</v>
      </c>
      <c r="BL886" s="66">
        <f t="shared" si="235"/>
        <v>182.61336122023732</v>
      </c>
      <c r="BM886" s="207">
        <f t="shared" si="237"/>
        <v>39873.18</v>
      </c>
    </row>
    <row r="887" spans="1:65" x14ac:dyDescent="0.35">
      <c r="A887" s="1">
        <v>84</v>
      </c>
      <c r="B887">
        <v>109</v>
      </c>
      <c r="C887" t="s">
        <v>37</v>
      </c>
      <c r="D887" t="s">
        <v>2100</v>
      </c>
      <c r="E887" s="6" t="s">
        <v>1111</v>
      </c>
      <c r="F887" s="7" t="s">
        <v>1112</v>
      </c>
      <c r="G887" s="6">
        <v>-22.86</v>
      </c>
      <c r="H887" s="6">
        <v>-43.41</v>
      </c>
      <c r="I887" s="6">
        <v>45</v>
      </c>
      <c r="J887" s="8">
        <v>45016.2336447989</v>
      </c>
      <c r="K887" t="s">
        <v>1166</v>
      </c>
      <c r="L887" t="s">
        <v>1062</v>
      </c>
      <c r="M887">
        <v>600</v>
      </c>
      <c r="N887">
        <v>600</v>
      </c>
      <c r="O887">
        <v>0</v>
      </c>
      <c r="P887">
        <v>21593.15</v>
      </c>
      <c r="Q887">
        <v>44998.77</v>
      </c>
      <c r="R887">
        <v>5262.4</v>
      </c>
      <c r="S887">
        <v>34606.78</v>
      </c>
      <c r="T887">
        <v>0</v>
      </c>
      <c r="U887">
        <v>4462.05</v>
      </c>
      <c r="V887">
        <v>0</v>
      </c>
      <c r="W887" s="181">
        <f t="shared" si="221"/>
        <v>26055.200000000001</v>
      </c>
      <c r="X887" s="181">
        <f t="shared" si="222"/>
        <v>43.425333333333334</v>
      </c>
      <c r="Y887" s="174">
        <v>110923.15</v>
      </c>
      <c r="Z887" s="181">
        <f t="shared" si="223"/>
        <v>184.87191666666666</v>
      </c>
      <c r="AA887" s="174">
        <v>0</v>
      </c>
      <c r="AB887" s="174">
        <v>19.466765954627149</v>
      </c>
      <c r="AC887" s="174">
        <v>40.567519043590089</v>
      </c>
      <c r="AD887" s="174">
        <v>4.7441855014034493</v>
      </c>
      <c r="AE887" s="174">
        <v>31.198879584649379</v>
      </c>
      <c r="AF887">
        <v>0</v>
      </c>
      <c r="AG887" s="106">
        <v>4.0226499157299447</v>
      </c>
      <c r="AH887" s="106">
        <v>0</v>
      </c>
      <c r="AI887" s="106">
        <v>100</v>
      </c>
      <c r="AJ887">
        <v>83.77</v>
      </c>
      <c r="AK887">
        <v>43.43</v>
      </c>
      <c r="AL887">
        <v>57.68</v>
      </c>
      <c r="AM887">
        <v>184.87</v>
      </c>
      <c r="AN887" t="s">
        <v>1067</v>
      </c>
      <c r="AO887">
        <v>23.601600000000001</v>
      </c>
      <c r="AP887">
        <v>8.33</v>
      </c>
      <c r="AQ887">
        <v>12.806699999999999</v>
      </c>
      <c r="AR887" t="s">
        <v>1072</v>
      </c>
      <c r="AS887" t="s">
        <v>1074</v>
      </c>
      <c r="AT887" t="s">
        <v>1075</v>
      </c>
      <c r="AU887" t="s">
        <v>1078</v>
      </c>
      <c r="AV887" t="s">
        <v>1080</v>
      </c>
      <c r="AW887" t="s">
        <v>1084</v>
      </c>
      <c r="AX887" s="65">
        <f t="shared" si="236"/>
        <v>1391.07</v>
      </c>
      <c r="AY887" s="65">
        <v>2862.47</v>
      </c>
      <c r="AZ887" s="106">
        <v>1124.3451840058879</v>
      </c>
      <c r="BA887" s="65">
        <f t="shared" si="224"/>
        <v>5377.8851840058869</v>
      </c>
      <c r="BB887" s="65">
        <f t="shared" si="225"/>
        <v>24930.854815994113</v>
      </c>
      <c r="BC887" s="65">
        <f t="shared" si="226"/>
        <v>0</v>
      </c>
      <c r="BD887" s="65">
        <f t="shared" si="227"/>
        <v>48870.1</v>
      </c>
      <c r="BE887" s="65">
        <f t="shared" si="228"/>
        <v>31744.309999999998</v>
      </c>
      <c r="BF887" s="65">
        <f t="shared" si="229"/>
        <v>105545.2648159941</v>
      </c>
      <c r="BG887" s="66">
        <f t="shared" si="230"/>
        <v>768.26931200084096</v>
      </c>
      <c r="BH887" s="66">
        <f t="shared" si="231"/>
        <v>42.984232441369159</v>
      </c>
      <c r="BI887" s="66">
        <f t="shared" si="232"/>
        <v>0</v>
      </c>
      <c r="BJ887" s="66">
        <f t="shared" si="233"/>
        <v>84.258793103448269</v>
      </c>
      <c r="BK887" s="66">
        <f t="shared" si="234"/>
        <v>54.731568965517241</v>
      </c>
      <c r="BL887" s="66">
        <f t="shared" si="235"/>
        <v>181.97459451033467</v>
      </c>
      <c r="BM887" s="207">
        <f t="shared" si="237"/>
        <v>39869.18</v>
      </c>
    </row>
    <row r="888" spans="1:65" x14ac:dyDescent="0.35">
      <c r="A888" s="1">
        <v>85</v>
      </c>
      <c r="B888">
        <v>109</v>
      </c>
      <c r="C888" t="s">
        <v>37</v>
      </c>
      <c r="D888" t="s">
        <v>2101</v>
      </c>
      <c r="E888" s="6" t="s">
        <v>1113</v>
      </c>
      <c r="F888" s="7" t="s">
        <v>1114</v>
      </c>
      <c r="G888" s="6">
        <v>-20.32</v>
      </c>
      <c r="H888" s="6">
        <v>-40.340000000000003</v>
      </c>
      <c r="I888" s="6">
        <v>9</v>
      </c>
      <c r="J888" s="8">
        <v>54061.366139626101</v>
      </c>
      <c r="K888" t="s">
        <v>1166</v>
      </c>
      <c r="L888" t="s">
        <v>1062</v>
      </c>
      <c r="M888">
        <v>600</v>
      </c>
      <c r="N888">
        <v>600</v>
      </c>
      <c r="O888">
        <v>0</v>
      </c>
      <c r="P888">
        <v>22329.69</v>
      </c>
      <c r="Q888">
        <v>44998.77</v>
      </c>
      <c r="R888">
        <v>5264.2</v>
      </c>
      <c r="S888">
        <v>34606.78</v>
      </c>
      <c r="T888">
        <v>0</v>
      </c>
      <c r="U888">
        <v>4462.05</v>
      </c>
      <c r="V888">
        <v>0</v>
      </c>
      <c r="W888" s="181">
        <f t="shared" si="221"/>
        <v>26791.739999999998</v>
      </c>
      <c r="X888" s="181">
        <f t="shared" si="222"/>
        <v>44.652899999999995</v>
      </c>
      <c r="Y888" s="174">
        <v>111661.48</v>
      </c>
      <c r="Z888" s="181">
        <f t="shared" si="223"/>
        <v>186.10246666666666</v>
      </c>
      <c r="AA888" s="174">
        <v>0</v>
      </c>
      <c r="AB888" s="174">
        <v>19.997666160255079</v>
      </c>
      <c r="AC888" s="174">
        <v>40.299277781379928</v>
      </c>
      <c r="AD888" s="174">
        <v>4.7144279298465328</v>
      </c>
      <c r="AE888" s="174">
        <v>30.992585804880971</v>
      </c>
      <c r="AF888">
        <v>0</v>
      </c>
      <c r="AG888" s="106">
        <v>3.9960512792773302</v>
      </c>
      <c r="AH888" s="106">
        <v>0</v>
      </c>
      <c r="AI888" s="106">
        <v>100</v>
      </c>
      <c r="AJ888">
        <v>83.77</v>
      </c>
      <c r="AK888">
        <v>44.65</v>
      </c>
      <c r="AL888">
        <v>57.68</v>
      </c>
      <c r="AM888">
        <v>186.1</v>
      </c>
      <c r="AN888" t="s">
        <v>1068</v>
      </c>
      <c r="AO888">
        <v>23.601600000000001</v>
      </c>
      <c r="AP888">
        <v>8.33</v>
      </c>
      <c r="AQ888">
        <v>12.806699999999999</v>
      </c>
      <c r="AR888" t="s">
        <v>1072</v>
      </c>
      <c r="AS888" t="s">
        <v>1074</v>
      </c>
      <c r="AT888" t="s">
        <v>1075</v>
      </c>
      <c r="AU888" t="s">
        <v>1078</v>
      </c>
      <c r="AV888" t="s">
        <v>1080</v>
      </c>
      <c r="AW888" t="s">
        <v>1084</v>
      </c>
      <c r="AX888" s="65">
        <f t="shared" si="236"/>
        <v>1391.07</v>
      </c>
      <c r="AY888" s="65">
        <v>2862.47</v>
      </c>
      <c r="AZ888" s="106">
        <v>1178.1732978250798</v>
      </c>
      <c r="BA888" s="65">
        <f t="shared" si="224"/>
        <v>5431.7132978250793</v>
      </c>
      <c r="BB888" s="65">
        <f t="shared" si="225"/>
        <v>25613.566702174918</v>
      </c>
      <c r="BC888" s="65">
        <f t="shared" si="226"/>
        <v>0</v>
      </c>
      <c r="BD888" s="65">
        <f t="shared" si="227"/>
        <v>48871.899999999994</v>
      </c>
      <c r="BE888" s="65">
        <f t="shared" si="228"/>
        <v>31744.309999999998</v>
      </c>
      <c r="BF888" s="65">
        <f t="shared" si="229"/>
        <v>106229.76670217492</v>
      </c>
      <c r="BG888" s="66">
        <f t="shared" si="230"/>
        <v>775.95904254643995</v>
      </c>
      <c r="BH888" s="66">
        <f t="shared" si="231"/>
        <v>44.16132190030158</v>
      </c>
      <c r="BI888" s="66">
        <f t="shared" si="232"/>
        <v>0</v>
      </c>
      <c r="BJ888" s="66">
        <f t="shared" si="233"/>
        <v>84.261896551724135</v>
      </c>
      <c r="BK888" s="66">
        <f t="shared" si="234"/>
        <v>54.731568965517241</v>
      </c>
      <c r="BL888" s="66">
        <f t="shared" si="235"/>
        <v>183.15477017616365</v>
      </c>
      <c r="BM888" s="207">
        <f t="shared" si="237"/>
        <v>39870.979999999996</v>
      </c>
    </row>
    <row r="889" spans="1:65" x14ac:dyDescent="0.35">
      <c r="A889" s="1">
        <v>86</v>
      </c>
      <c r="B889">
        <v>109</v>
      </c>
      <c r="C889" t="s">
        <v>37</v>
      </c>
      <c r="D889" t="s">
        <v>2102</v>
      </c>
      <c r="E889" s="6" t="s">
        <v>1115</v>
      </c>
      <c r="F889" s="7" t="s">
        <v>1116</v>
      </c>
      <c r="G889" s="6">
        <v>-8.0500000000000007</v>
      </c>
      <c r="H889" s="6">
        <v>-34.880000000000003</v>
      </c>
      <c r="I889" s="6">
        <v>10</v>
      </c>
      <c r="J889" s="8">
        <v>63550.072249703</v>
      </c>
      <c r="K889" t="s">
        <v>1166</v>
      </c>
      <c r="L889" t="s">
        <v>1062</v>
      </c>
      <c r="M889">
        <v>600</v>
      </c>
      <c r="N889">
        <v>600</v>
      </c>
      <c r="O889">
        <v>0</v>
      </c>
      <c r="P889">
        <v>23213.55</v>
      </c>
      <c r="Q889">
        <v>44998.77</v>
      </c>
      <c r="R889">
        <v>5250.2</v>
      </c>
      <c r="S889">
        <v>34606.78</v>
      </c>
      <c r="T889">
        <v>0</v>
      </c>
      <c r="U889">
        <v>4462.05</v>
      </c>
      <c r="V889">
        <v>0</v>
      </c>
      <c r="W889" s="181">
        <f t="shared" si="221"/>
        <v>27675.599999999999</v>
      </c>
      <c r="X889" s="181">
        <f t="shared" si="222"/>
        <v>46.125999999999998</v>
      </c>
      <c r="Y889" s="174">
        <v>112531.35</v>
      </c>
      <c r="Z889" s="181">
        <f t="shared" si="223"/>
        <v>187.55225000000002</v>
      </c>
      <c r="AA889" s="174">
        <v>0</v>
      </c>
      <c r="AB889" s="174">
        <v>20.628518186265431</v>
      </c>
      <c r="AC889" s="174">
        <v>39.987763409929762</v>
      </c>
      <c r="AD889" s="174">
        <v>4.6655443127626208</v>
      </c>
      <c r="AE889" s="174">
        <v>30.753012382771551</v>
      </c>
      <c r="AF889">
        <v>0</v>
      </c>
      <c r="AG889" s="106">
        <v>3.965161708270629</v>
      </c>
      <c r="AH889" s="106">
        <v>0</v>
      </c>
      <c r="AI889" s="106">
        <v>100</v>
      </c>
      <c r="AJ889">
        <v>83.75</v>
      </c>
      <c r="AK889">
        <v>46.13</v>
      </c>
      <c r="AL889">
        <v>57.68</v>
      </c>
      <c r="AM889">
        <v>187.55</v>
      </c>
      <c r="AN889" t="s">
        <v>1069</v>
      </c>
      <c r="AO889">
        <v>23.601600000000001</v>
      </c>
      <c r="AP889">
        <v>8.33</v>
      </c>
      <c r="AQ889">
        <v>12.806699999999999</v>
      </c>
      <c r="AR889" t="s">
        <v>1072</v>
      </c>
      <c r="AS889" t="s">
        <v>1074</v>
      </c>
      <c r="AT889" t="s">
        <v>1075</v>
      </c>
      <c r="AU889" t="s">
        <v>1078</v>
      </c>
      <c r="AV889" t="s">
        <v>1080</v>
      </c>
      <c r="AW889" t="s">
        <v>1084</v>
      </c>
      <c r="AX889" s="65">
        <f t="shared" si="236"/>
        <v>1391.07</v>
      </c>
      <c r="AY889" s="65">
        <v>2862.47</v>
      </c>
      <c r="AZ889" s="106">
        <v>1266.2410276783326</v>
      </c>
      <c r="BA889" s="65">
        <f t="shared" si="224"/>
        <v>5519.781027678333</v>
      </c>
      <c r="BB889" s="65">
        <f t="shared" si="225"/>
        <v>26409.358972321665</v>
      </c>
      <c r="BC889" s="65">
        <f t="shared" si="226"/>
        <v>0</v>
      </c>
      <c r="BD889" s="65">
        <f t="shared" si="227"/>
        <v>48857.899999999994</v>
      </c>
      <c r="BE889" s="65">
        <f t="shared" si="228"/>
        <v>31744.309999999998</v>
      </c>
      <c r="BF889" s="65">
        <f t="shared" si="229"/>
        <v>107011.56897232168</v>
      </c>
      <c r="BG889" s="66">
        <f t="shared" si="230"/>
        <v>788.54014681119043</v>
      </c>
      <c r="BH889" s="66">
        <f t="shared" si="231"/>
        <v>45.533377538485631</v>
      </c>
      <c r="BI889" s="66">
        <f t="shared" si="232"/>
        <v>0</v>
      </c>
      <c r="BJ889" s="66">
        <f t="shared" si="233"/>
        <v>84.237758620689647</v>
      </c>
      <c r="BK889" s="66">
        <f t="shared" si="234"/>
        <v>54.731568965517241</v>
      </c>
      <c r="BL889" s="66">
        <f t="shared" si="235"/>
        <v>184.50270512469254</v>
      </c>
      <c r="BM889" s="207">
        <f t="shared" si="237"/>
        <v>39856.979999999996</v>
      </c>
    </row>
    <row r="890" spans="1:65" x14ac:dyDescent="0.35">
      <c r="A890" s="1">
        <v>87</v>
      </c>
      <c r="B890">
        <v>109</v>
      </c>
      <c r="C890" t="s">
        <v>37</v>
      </c>
      <c r="D890" t="s">
        <v>2103</v>
      </c>
      <c r="E890" s="6" t="s">
        <v>1117</v>
      </c>
      <c r="F890" s="7" t="s">
        <v>1118</v>
      </c>
      <c r="G890" s="6">
        <v>-3.8</v>
      </c>
      <c r="H890" s="6">
        <v>-38.53</v>
      </c>
      <c r="I890" s="6">
        <v>41</v>
      </c>
      <c r="J890" s="8">
        <v>71394.000753582499</v>
      </c>
      <c r="K890" t="s">
        <v>1166</v>
      </c>
      <c r="L890" t="s">
        <v>1062</v>
      </c>
      <c r="M890">
        <v>600</v>
      </c>
      <c r="N890">
        <v>600</v>
      </c>
      <c r="O890">
        <v>0</v>
      </c>
      <c r="P890">
        <v>23323.99</v>
      </c>
      <c r="Q890">
        <v>44998.77</v>
      </c>
      <c r="R890">
        <v>5255.2</v>
      </c>
      <c r="S890">
        <v>34606.78</v>
      </c>
      <c r="T890">
        <v>0</v>
      </c>
      <c r="U890">
        <v>4462.05</v>
      </c>
      <c r="V890">
        <v>0</v>
      </c>
      <c r="W890" s="181">
        <f t="shared" si="221"/>
        <v>27786.04</v>
      </c>
      <c r="X890" s="181">
        <f t="shared" si="222"/>
        <v>46.310066666666671</v>
      </c>
      <c r="Y890" s="174">
        <v>112646.79</v>
      </c>
      <c r="Z890" s="181">
        <f t="shared" si="223"/>
        <v>187.74464999999998</v>
      </c>
      <c r="AA890" s="174">
        <v>0</v>
      </c>
      <c r="AB890" s="174">
        <v>20.705419124681669</v>
      </c>
      <c r="AC890" s="174">
        <v>39.946784102769371</v>
      </c>
      <c r="AD890" s="174">
        <v>4.6652017336667999</v>
      </c>
      <c r="AE890" s="174">
        <v>30.721496813180391</v>
      </c>
      <c r="AF890">
        <v>0</v>
      </c>
      <c r="AG890" s="106">
        <v>3.9610982257017722</v>
      </c>
      <c r="AH890" s="106">
        <v>0</v>
      </c>
      <c r="AI890" s="106">
        <v>100</v>
      </c>
      <c r="AJ890">
        <v>83.76</v>
      </c>
      <c r="AK890">
        <v>46.31</v>
      </c>
      <c r="AL890">
        <v>57.68</v>
      </c>
      <c r="AM890">
        <v>187.74</v>
      </c>
      <c r="AN890" t="s">
        <v>1070</v>
      </c>
      <c r="AO890">
        <v>23.601600000000001</v>
      </c>
      <c r="AP890">
        <v>8.33</v>
      </c>
      <c r="AQ890">
        <v>12.806699999999999</v>
      </c>
      <c r="AR890" t="s">
        <v>1072</v>
      </c>
      <c r="AS890" t="s">
        <v>1074</v>
      </c>
      <c r="AT890" t="s">
        <v>1075</v>
      </c>
      <c r="AU890" t="s">
        <v>1078</v>
      </c>
      <c r="AV890" t="s">
        <v>1080</v>
      </c>
      <c r="AW890" t="s">
        <v>1084</v>
      </c>
      <c r="AX890" s="65">
        <f t="shared" si="236"/>
        <v>1391.07</v>
      </c>
      <c r="AY890" s="65">
        <v>2862.47</v>
      </c>
      <c r="AZ890" s="106">
        <v>1249.9098377357295</v>
      </c>
      <c r="BA890" s="65">
        <f t="shared" si="224"/>
        <v>5503.4498377357286</v>
      </c>
      <c r="BB890" s="65">
        <f t="shared" si="225"/>
        <v>26536.130162264271</v>
      </c>
      <c r="BC890" s="65">
        <f t="shared" si="226"/>
        <v>0</v>
      </c>
      <c r="BD890" s="65">
        <f t="shared" si="227"/>
        <v>48862.899999999994</v>
      </c>
      <c r="BE890" s="65">
        <f t="shared" si="228"/>
        <v>31744.309999999998</v>
      </c>
      <c r="BF890" s="65">
        <f t="shared" si="229"/>
        <v>107143.34016226427</v>
      </c>
      <c r="BG890" s="66">
        <f t="shared" si="230"/>
        <v>786.20711967653267</v>
      </c>
      <c r="BH890" s="66">
        <f t="shared" si="231"/>
        <v>45.751948555628054</v>
      </c>
      <c r="BI890" s="66">
        <f t="shared" si="232"/>
        <v>0</v>
      </c>
      <c r="BJ890" s="66">
        <f t="shared" si="233"/>
        <v>84.246379310344821</v>
      </c>
      <c r="BK890" s="66">
        <f t="shared" si="234"/>
        <v>54.731568965517241</v>
      </c>
      <c r="BL890" s="66">
        <f t="shared" si="235"/>
        <v>184.72989683149012</v>
      </c>
      <c r="BM890" s="207">
        <f t="shared" si="237"/>
        <v>39861.979999999996</v>
      </c>
    </row>
    <row r="891" spans="1:65" x14ac:dyDescent="0.35">
      <c r="A891" s="1">
        <v>96</v>
      </c>
      <c r="B891">
        <v>110</v>
      </c>
      <c r="C891" t="s">
        <v>37</v>
      </c>
      <c r="D891" t="s">
        <v>2104</v>
      </c>
      <c r="E891" s="6" t="s">
        <v>1104</v>
      </c>
      <c r="F891" s="7" t="s">
        <v>1105</v>
      </c>
      <c r="G891" s="6">
        <v>-22.74</v>
      </c>
      <c r="H891" s="6">
        <v>-45.59</v>
      </c>
      <c r="I891" s="6">
        <v>1642</v>
      </c>
      <c r="J891" s="8">
        <v>3495.45982983364</v>
      </c>
      <c r="K891" t="s">
        <v>1166</v>
      </c>
      <c r="L891" t="s">
        <v>1062</v>
      </c>
      <c r="M891">
        <v>600</v>
      </c>
      <c r="N891">
        <v>600</v>
      </c>
      <c r="O891">
        <v>59.72</v>
      </c>
      <c r="P891">
        <v>13234.34</v>
      </c>
      <c r="Q891">
        <v>44998.77</v>
      </c>
      <c r="R891">
        <v>5265.2</v>
      </c>
      <c r="S891">
        <v>34606.78</v>
      </c>
      <c r="T891">
        <v>0</v>
      </c>
      <c r="U891">
        <v>4744.55</v>
      </c>
      <c r="V891">
        <v>0</v>
      </c>
      <c r="W891" s="181">
        <f t="shared" si="221"/>
        <v>17978.89</v>
      </c>
      <c r="X891" s="181">
        <f t="shared" si="222"/>
        <v>29.964816666666664</v>
      </c>
      <c r="Y891" s="174">
        <v>102909.36</v>
      </c>
      <c r="Z891" s="181">
        <f t="shared" si="223"/>
        <v>171.51560000000001</v>
      </c>
      <c r="AA891" s="174">
        <v>5.803165037660326E-2</v>
      </c>
      <c r="AB891" s="174">
        <v>12.860190754271519</v>
      </c>
      <c r="AC891" s="174">
        <v>43.726605626543588</v>
      </c>
      <c r="AD891" s="174">
        <v>5.1163470455942974</v>
      </c>
      <c r="AE891" s="174">
        <v>33.628408533490052</v>
      </c>
      <c r="AF891">
        <v>0</v>
      </c>
      <c r="AG891" s="106">
        <v>4.6104163897239276</v>
      </c>
      <c r="AH891" s="106">
        <v>0</v>
      </c>
      <c r="AI891" s="106">
        <v>100</v>
      </c>
      <c r="AJ891">
        <v>83.77</v>
      </c>
      <c r="AK891">
        <v>30.06</v>
      </c>
      <c r="AL891">
        <v>57.68</v>
      </c>
      <c r="AM891">
        <v>171.52</v>
      </c>
      <c r="AN891" t="s">
        <v>1063</v>
      </c>
      <c r="AO891">
        <v>23.601600000000001</v>
      </c>
      <c r="AP891">
        <v>8.33</v>
      </c>
      <c r="AQ891">
        <v>12.806699999999999</v>
      </c>
      <c r="AR891" t="s">
        <v>1072</v>
      </c>
      <c r="AS891" t="s">
        <v>1074</v>
      </c>
      <c r="AT891" t="s">
        <v>1075</v>
      </c>
      <c r="AU891" t="s">
        <v>1078</v>
      </c>
      <c r="AV891" t="s">
        <v>1081</v>
      </c>
      <c r="AW891" t="s">
        <v>1083</v>
      </c>
      <c r="AX891" s="65">
        <f t="shared" si="236"/>
        <v>1391.07</v>
      </c>
      <c r="AY891" s="65">
        <v>2862.47</v>
      </c>
      <c r="AZ891" s="106">
        <v>747.33411113953809</v>
      </c>
      <c r="BA891" s="65">
        <f t="shared" si="224"/>
        <v>5000.8741111395375</v>
      </c>
      <c r="BB891" s="65">
        <f t="shared" si="225"/>
        <v>17231.555888860461</v>
      </c>
      <c r="BC891" s="65">
        <f t="shared" si="226"/>
        <v>59.72</v>
      </c>
      <c r="BD891" s="65">
        <f t="shared" si="227"/>
        <v>48872.899999999994</v>
      </c>
      <c r="BE891" s="65">
        <f t="shared" si="228"/>
        <v>31744.309999999998</v>
      </c>
      <c r="BF891" s="65">
        <f t="shared" si="229"/>
        <v>97908.485888860465</v>
      </c>
      <c r="BG891" s="66">
        <f t="shared" si="230"/>
        <v>714.41058730564816</v>
      </c>
      <c r="BH891" s="66">
        <f t="shared" si="231"/>
        <v>29.709579118724932</v>
      </c>
      <c r="BI891" s="66">
        <f t="shared" si="232"/>
        <v>9.9533333333333335E-2</v>
      </c>
      <c r="BJ891" s="66">
        <f t="shared" si="233"/>
        <v>84.263620689655156</v>
      </c>
      <c r="BK891" s="66">
        <f t="shared" si="234"/>
        <v>54.731568965517241</v>
      </c>
      <c r="BL891" s="66">
        <f t="shared" si="235"/>
        <v>168.80773429113873</v>
      </c>
      <c r="BM891" s="207">
        <f t="shared" si="237"/>
        <v>39871.979999999996</v>
      </c>
    </row>
    <row r="892" spans="1:65" x14ac:dyDescent="0.35">
      <c r="A892" s="1">
        <v>97</v>
      </c>
      <c r="B892">
        <v>110</v>
      </c>
      <c r="C892" t="s">
        <v>37</v>
      </c>
      <c r="D892" t="s">
        <v>2105</v>
      </c>
      <c r="E892" s="6" t="s">
        <v>1104</v>
      </c>
      <c r="F892" s="7" t="s">
        <v>1106</v>
      </c>
      <c r="G892" s="6">
        <v>-23.85</v>
      </c>
      <c r="H892" s="6">
        <v>-46.64</v>
      </c>
      <c r="I892" s="6">
        <v>792</v>
      </c>
      <c r="J892" s="8">
        <v>14172.2970393051</v>
      </c>
      <c r="K892" t="s">
        <v>1166</v>
      </c>
      <c r="L892" t="s">
        <v>1062</v>
      </c>
      <c r="M892">
        <v>600</v>
      </c>
      <c r="N892">
        <v>600</v>
      </c>
      <c r="O892">
        <v>6.97</v>
      </c>
      <c r="P892">
        <v>16557.990000000002</v>
      </c>
      <c r="Q892">
        <v>44998.77</v>
      </c>
      <c r="R892">
        <v>5266.4</v>
      </c>
      <c r="S892">
        <v>34606.78</v>
      </c>
      <c r="T892">
        <v>0</v>
      </c>
      <c r="U892">
        <v>4744.55</v>
      </c>
      <c r="V892">
        <v>0</v>
      </c>
      <c r="W892" s="181">
        <f t="shared" si="221"/>
        <v>21302.54</v>
      </c>
      <c r="X892" s="181">
        <f t="shared" si="222"/>
        <v>35.504233333333332</v>
      </c>
      <c r="Y892" s="174">
        <v>106181.45</v>
      </c>
      <c r="Z892" s="181">
        <f t="shared" si="223"/>
        <v>176.96908333333332</v>
      </c>
      <c r="AA892" s="174">
        <v>6.5642350900274949E-3</v>
      </c>
      <c r="AB892" s="174">
        <v>15.5940515033464</v>
      </c>
      <c r="AC892" s="174">
        <v>42.379125544056897</v>
      </c>
      <c r="AD892" s="174">
        <v>4.9598117185252226</v>
      </c>
      <c r="AE892" s="174">
        <v>32.592114724370411</v>
      </c>
      <c r="AF892">
        <v>0</v>
      </c>
      <c r="AG892" s="106">
        <v>4.4683416924519301</v>
      </c>
      <c r="AH892" s="106">
        <v>0</v>
      </c>
      <c r="AI892" s="106">
        <v>100</v>
      </c>
      <c r="AJ892">
        <v>83.78</v>
      </c>
      <c r="AK892">
        <v>35.520000000000003</v>
      </c>
      <c r="AL892">
        <v>57.68</v>
      </c>
      <c r="AM892">
        <v>176.97</v>
      </c>
      <c r="AN892" t="s">
        <v>1064</v>
      </c>
      <c r="AO892">
        <v>23.601600000000001</v>
      </c>
      <c r="AP892">
        <v>8.33</v>
      </c>
      <c r="AQ892">
        <v>12.806699999999999</v>
      </c>
      <c r="AR892" t="s">
        <v>1072</v>
      </c>
      <c r="AS892" t="s">
        <v>1074</v>
      </c>
      <c r="AT892" t="s">
        <v>1075</v>
      </c>
      <c r="AU892" t="s">
        <v>1078</v>
      </c>
      <c r="AV892" t="s">
        <v>1081</v>
      </c>
      <c r="AW892" t="s">
        <v>1083</v>
      </c>
      <c r="AX892" s="65">
        <f t="shared" si="236"/>
        <v>1391.07</v>
      </c>
      <c r="AY892" s="65">
        <v>2862.47</v>
      </c>
      <c r="AZ892" s="106">
        <v>880.68781180890198</v>
      </c>
      <c r="BA892" s="65">
        <f t="shared" si="224"/>
        <v>5134.2278118089016</v>
      </c>
      <c r="BB892" s="65">
        <f t="shared" si="225"/>
        <v>20421.8521881911</v>
      </c>
      <c r="BC892" s="65">
        <f t="shared" si="226"/>
        <v>6.97</v>
      </c>
      <c r="BD892" s="65">
        <f t="shared" si="227"/>
        <v>48874.1</v>
      </c>
      <c r="BE892" s="65">
        <f t="shared" si="228"/>
        <v>31744.309999999998</v>
      </c>
      <c r="BF892" s="65">
        <f t="shared" si="229"/>
        <v>101047.2221881911</v>
      </c>
      <c r="BG892" s="66">
        <f t="shared" si="230"/>
        <v>733.46111597270021</v>
      </c>
      <c r="BH892" s="66">
        <f t="shared" si="231"/>
        <v>35.210089979639825</v>
      </c>
      <c r="BI892" s="66">
        <f t="shared" si="232"/>
        <v>1.1616666666666666E-2</v>
      </c>
      <c r="BJ892" s="66">
        <f t="shared" si="233"/>
        <v>84.265689655172409</v>
      </c>
      <c r="BK892" s="66">
        <f t="shared" si="234"/>
        <v>54.731568965517241</v>
      </c>
      <c r="BL892" s="66">
        <f t="shared" si="235"/>
        <v>174.21934860032948</v>
      </c>
      <c r="BM892" s="207">
        <f t="shared" si="237"/>
        <v>39873.18</v>
      </c>
    </row>
    <row r="893" spans="1:65" x14ac:dyDescent="0.35">
      <c r="A893" s="1">
        <v>98</v>
      </c>
      <c r="B893">
        <v>110</v>
      </c>
      <c r="C893" t="s">
        <v>37</v>
      </c>
      <c r="D893" t="s">
        <v>2106</v>
      </c>
      <c r="E893" s="6" t="s">
        <v>1107</v>
      </c>
      <c r="F893" s="7" t="s">
        <v>1108</v>
      </c>
      <c r="G893" s="6">
        <v>-30.03</v>
      </c>
      <c r="H893" s="6">
        <v>-51.23</v>
      </c>
      <c r="I893" s="6">
        <v>47</v>
      </c>
      <c r="J893" s="8">
        <v>23954.0527728093</v>
      </c>
      <c r="K893" t="s">
        <v>1166</v>
      </c>
      <c r="L893" t="s">
        <v>1062</v>
      </c>
      <c r="M893">
        <v>600</v>
      </c>
      <c r="N893">
        <v>600</v>
      </c>
      <c r="O893">
        <v>23.98</v>
      </c>
      <c r="P893">
        <v>17621.57</v>
      </c>
      <c r="Q893">
        <v>44998.77</v>
      </c>
      <c r="R893">
        <v>5272.4</v>
      </c>
      <c r="S893">
        <v>34606.78</v>
      </c>
      <c r="T893">
        <v>0</v>
      </c>
      <c r="U893">
        <v>4744.55</v>
      </c>
      <c r="V893">
        <v>0</v>
      </c>
      <c r="W893" s="181">
        <f t="shared" si="221"/>
        <v>22366.12</v>
      </c>
      <c r="X893" s="181">
        <f t="shared" si="222"/>
        <v>37.276866666666663</v>
      </c>
      <c r="Y893" s="174">
        <v>107268.05</v>
      </c>
      <c r="Z893" s="181">
        <f t="shared" si="223"/>
        <v>178.78008333333335</v>
      </c>
      <c r="AA893" s="174">
        <v>2.2355212013269558E-2</v>
      </c>
      <c r="AB893" s="174">
        <v>16.42760355949418</v>
      </c>
      <c r="AC893" s="174">
        <v>41.9498350161115</v>
      </c>
      <c r="AD893" s="174">
        <v>4.915163462000101</v>
      </c>
      <c r="AE893" s="174">
        <v>32.26196430344357</v>
      </c>
      <c r="AF893">
        <v>0</v>
      </c>
      <c r="AG893" s="106">
        <v>4.4230784469373692</v>
      </c>
      <c r="AH893" s="106">
        <v>0</v>
      </c>
      <c r="AI893" s="106">
        <v>100</v>
      </c>
      <c r="AJ893">
        <v>83.79</v>
      </c>
      <c r="AK893">
        <v>37.32</v>
      </c>
      <c r="AL893">
        <v>57.68</v>
      </c>
      <c r="AM893">
        <v>178.78</v>
      </c>
      <c r="AN893" t="s">
        <v>1065</v>
      </c>
      <c r="AO893">
        <v>23.601600000000001</v>
      </c>
      <c r="AP893">
        <v>8.33</v>
      </c>
      <c r="AQ893">
        <v>12.806699999999999</v>
      </c>
      <c r="AR893" t="s">
        <v>1072</v>
      </c>
      <c r="AS893" t="s">
        <v>1074</v>
      </c>
      <c r="AT893" t="s">
        <v>1075</v>
      </c>
      <c r="AU893" t="s">
        <v>1078</v>
      </c>
      <c r="AV893" t="s">
        <v>1081</v>
      </c>
      <c r="AW893" t="s">
        <v>1083</v>
      </c>
      <c r="AX893" s="65">
        <f t="shared" si="236"/>
        <v>1391.07</v>
      </c>
      <c r="AY893" s="65">
        <v>2862.47</v>
      </c>
      <c r="AZ893" s="106">
        <v>945.30061687203806</v>
      </c>
      <c r="BA893" s="65">
        <f t="shared" si="224"/>
        <v>5198.8406168720376</v>
      </c>
      <c r="BB893" s="65">
        <f t="shared" si="225"/>
        <v>21420.81938312796</v>
      </c>
      <c r="BC893" s="65">
        <f t="shared" si="226"/>
        <v>23.98</v>
      </c>
      <c r="BD893" s="65">
        <f t="shared" si="227"/>
        <v>48880.1</v>
      </c>
      <c r="BE893" s="65">
        <f t="shared" si="228"/>
        <v>31744.309999999998</v>
      </c>
      <c r="BF893" s="65">
        <f t="shared" si="229"/>
        <v>102069.20938312796</v>
      </c>
      <c r="BG893" s="66">
        <f t="shared" si="230"/>
        <v>742.69151669600535</v>
      </c>
      <c r="BH893" s="66">
        <f t="shared" si="231"/>
        <v>36.932447212289588</v>
      </c>
      <c r="BI893" s="66">
        <f t="shared" si="232"/>
        <v>3.9966666666666664E-2</v>
      </c>
      <c r="BJ893" s="66">
        <f t="shared" si="233"/>
        <v>84.276034482758618</v>
      </c>
      <c r="BK893" s="66">
        <f t="shared" si="234"/>
        <v>54.731568965517241</v>
      </c>
      <c r="BL893" s="66">
        <f t="shared" si="235"/>
        <v>175.98139548815166</v>
      </c>
      <c r="BM893" s="207">
        <f t="shared" si="237"/>
        <v>39879.18</v>
      </c>
    </row>
    <row r="894" spans="1:65" x14ac:dyDescent="0.35">
      <c r="A894" s="1">
        <v>99</v>
      </c>
      <c r="B894">
        <v>110</v>
      </c>
      <c r="C894" t="s">
        <v>37</v>
      </c>
      <c r="D894" t="s">
        <v>2107</v>
      </c>
      <c r="E894" s="6" t="s">
        <v>1109</v>
      </c>
      <c r="F894" s="7" t="s">
        <v>1110</v>
      </c>
      <c r="G894" s="6">
        <v>-15.37</v>
      </c>
      <c r="H894" s="6">
        <v>-48.78</v>
      </c>
      <c r="I894" s="6">
        <v>770</v>
      </c>
      <c r="J894" s="8">
        <v>31081.371963744201</v>
      </c>
      <c r="K894" t="s">
        <v>1166</v>
      </c>
      <c r="L894" t="s">
        <v>1062</v>
      </c>
      <c r="M894">
        <v>600</v>
      </c>
      <c r="N894">
        <v>600</v>
      </c>
      <c r="O894">
        <v>0</v>
      </c>
      <c r="P894">
        <v>22262.31</v>
      </c>
      <c r="Q894">
        <v>44998.77</v>
      </c>
      <c r="R894">
        <v>5266.4</v>
      </c>
      <c r="S894">
        <v>34606.78</v>
      </c>
      <c r="T894">
        <v>0</v>
      </c>
      <c r="U894">
        <v>4744.55</v>
      </c>
      <c r="V894">
        <v>0</v>
      </c>
      <c r="W894" s="181">
        <f t="shared" si="221"/>
        <v>27006.86</v>
      </c>
      <c r="X894" s="181">
        <f t="shared" si="222"/>
        <v>45.011433333333336</v>
      </c>
      <c r="Y894" s="174">
        <v>111878.81</v>
      </c>
      <c r="Z894" s="181">
        <f t="shared" si="223"/>
        <v>186.46468333333334</v>
      </c>
      <c r="AA894" s="174">
        <v>0</v>
      </c>
      <c r="AB894" s="174">
        <v>19.898593844535888</v>
      </c>
      <c r="AC894" s="174">
        <v>40.220994485014643</v>
      </c>
      <c r="AD894" s="174">
        <v>4.7072363390350684</v>
      </c>
      <c r="AE894" s="174">
        <v>30.93238120784445</v>
      </c>
      <c r="AF894">
        <v>0</v>
      </c>
      <c r="AG894" s="106">
        <v>4.2407941235699598</v>
      </c>
      <c r="AH894" s="106">
        <v>0</v>
      </c>
      <c r="AI894" s="106">
        <v>100</v>
      </c>
      <c r="AJ894">
        <v>83.78</v>
      </c>
      <c r="AK894">
        <v>45.01</v>
      </c>
      <c r="AL894">
        <v>57.68</v>
      </c>
      <c r="AM894">
        <v>186.46</v>
      </c>
      <c r="AN894" t="s">
        <v>1066</v>
      </c>
      <c r="AO894">
        <v>23.601600000000001</v>
      </c>
      <c r="AP894">
        <v>8.33</v>
      </c>
      <c r="AQ894">
        <v>12.806699999999999</v>
      </c>
      <c r="AR894" t="s">
        <v>1072</v>
      </c>
      <c r="AS894" t="s">
        <v>1074</v>
      </c>
      <c r="AT894" t="s">
        <v>1075</v>
      </c>
      <c r="AU894" t="s">
        <v>1078</v>
      </c>
      <c r="AV894" t="s">
        <v>1081</v>
      </c>
      <c r="AW894" t="s">
        <v>1083</v>
      </c>
      <c r="AX894" s="65">
        <f t="shared" si="236"/>
        <v>1391.07</v>
      </c>
      <c r="AY894" s="65">
        <v>2862.47</v>
      </c>
      <c r="AZ894" s="106">
        <v>1146.2279702409437</v>
      </c>
      <c r="BA894" s="65">
        <f t="shared" si="224"/>
        <v>5399.7679702409441</v>
      </c>
      <c r="BB894" s="65">
        <f t="shared" si="225"/>
        <v>25860.632029759057</v>
      </c>
      <c r="BC894" s="65">
        <f t="shared" si="226"/>
        <v>0</v>
      </c>
      <c r="BD894" s="65">
        <f t="shared" si="227"/>
        <v>48874.1</v>
      </c>
      <c r="BE894" s="65">
        <f t="shared" si="228"/>
        <v>31744.309999999998</v>
      </c>
      <c r="BF894" s="65">
        <f t="shared" si="229"/>
        <v>106479.04202975906</v>
      </c>
      <c r="BG894" s="66">
        <f t="shared" si="230"/>
        <v>771.39542432013491</v>
      </c>
      <c r="BH894" s="66">
        <f t="shared" si="231"/>
        <v>44.587296603032854</v>
      </c>
      <c r="BI894" s="66">
        <f t="shared" si="232"/>
        <v>0</v>
      </c>
      <c r="BJ894" s="66">
        <f t="shared" si="233"/>
        <v>84.265689655172409</v>
      </c>
      <c r="BK894" s="66">
        <f t="shared" si="234"/>
        <v>54.731568965517241</v>
      </c>
      <c r="BL894" s="66">
        <f t="shared" si="235"/>
        <v>183.58455522372253</v>
      </c>
      <c r="BM894" s="207">
        <f t="shared" si="237"/>
        <v>39873.18</v>
      </c>
    </row>
    <row r="895" spans="1:65" x14ac:dyDescent="0.35">
      <c r="A895" s="1">
        <v>100</v>
      </c>
      <c r="B895">
        <v>110</v>
      </c>
      <c r="C895" t="s">
        <v>37</v>
      </c>
      <c r="D895" t="s">
        <v>2108</v>
      </c>
      <c r="E895" s="6" t="s">
        <v>1111</v>
      </c>
      <c r="F895" s="7" t="s">
        <v>1112</v>
      </c>
      <c r="G895" s="6">
        <v>-22.86</v>
      </c>
      <c r="H895" s="6">
        <v>-43.41</v>
      </c>
      <c r="I895" s="6">
        <v>45</v>
      </c>
      <c r="J895" s="8">
        <v>45016.2336447989</v>
      </c>
      <c r="K895" t="s">
        <v>1166</v>
      </c>
      <c r="L895" t="s">
        <v>1062</v>
      </c>
      <c r="M895">
        <v>600</v>
      </c>
      <c r="N895">
        <v>600</v>
      </c>
      <c r="O895">
        <v>0</v>
      </c>
      <c r="P895">
        <v>22097.57</v>
      </c>
      <c r="Q895">
        <v>44998.77</v>
      </c>
      <c r="R895">
        <v>5262.4</v>
      </c>
      <c r="S895">
        <v>34606.78</v>
      </c>
      <c r="T895">
        <v>0</v>
      </c>
      <c r="U895">
        <v>4744.55</v>
      </c>
      <c r="V895">
        <v>0</v>
      </c>
      <c r="W895" s="181">
        <f t="shared" si="221"/>
        <v>26842.12</v>
      </c>
      <c r="X895" s="181">
        <f t="shared" si="222"/>
        <v>44.736866666666664</v>
      </c>
      <c r="Y895" s="174">
        <v>111710.07</v>
      </c>
      <c r="Z895" s="181">
        <f t="shared" si="223"/>
        <v>186.18345000000002</v>
      </c>
      <c r="AA895" s="174">
        <v>0</v>
      </c>
      <c r="AB895" s="174">
        <v>19.7811799777764</v>
      </c>
      <c r="AC895" s="174">
        <v>40.281748995412848</v>
      </c>
      <c r="AD895" s="174">
        <v>4.7107660034587742</v>
      </c>
      <c r="AE895" s="174">
        <v>30.97910510663899</v>
      </c>
      <c r="AF895">
        <v>0</v>
      </c>
      <c r="AG895" s="106">
        <v>4.2471999167129697</v>
      </c>
      <c r="AH895" s="106">
        <v>0</v>
      </c>
      <c r="AI895" s="106">
        <v>100</v>
      </c>
      <c r="AJ895">
        <v>83.77</v>
      </c>
      <c r="AK895">
        <v>44.74</v>
      </c>
      <c r="AL895">
        <v>57.68</v>
      </c>
      <c r="AM895">
        <v>186.18</v>
      </c>
      <c r="AN895" t="s">
        <v>1067</v>
      </c>
      <c r="AO895">
        <v>23.601600000000001</v>
      </c>
      <c r="AP895">
        <v>8.33</v>
      </c>
      <c r="AQ895">
        <v>12.806699999999999</v>
      </c>
      <c r="AR895" t="s">
        <v>1072</v>
      </c>
      <c r="AS895" t="s">
        <v>1074</v>
      </c>
      <c r="AT895" t="s">
        <v>1075</v>
      </c>
      <c r="AU895" t="s">
        <v>1078</v>
      </c>
      <c r="AV895" t="s">
        <v>1081</v>
      </c>
      <c r="AW895" t="s">
        <v>1083</v>
      </c>
      <c r="AX895" s="65">
        <f t="shared" si="236"/>
        <v>1391.07</v>
      </c>
      <c r="AY895" s="65">
        <v>2862.47</v>
      </c>
      <c r="AZ895" s="106">
        <v>1125.9424556752074</v>
      </c>
      <c r="BA895" s="65">
        <f t="shared" si="224"/>
        <v>5379.4824556752064</v>
      </c>
      <c r="BB895" s="65">
        <f t="shared" si="225"/>
        <v>25716.17754432479</v>
      </c>
      <c r="BC895" s="65">
        <f t="shared" si="226"/>
        <v>0</v>
      </c>
      <c r="BD895" s="65">
        <f t="shared" si="227"/>
        <v>48870.1</v>
      </c>
      <c r="BE895" s="65">
        <f t="shared" si="228"/>
        <v>31744.309999999998</v>
      </c>
      <c r="BF895" s="65">
        <f t="shared" si="229"/>
        <v>106330.58754432481</v>
      </c>
      <c r="BG895" s="66">
        <f t="shared" si="230"/>
        <v>768.4974936678866</v>
      </c>
      <c r="BH895" s="66">
        <f t="shared" si="231"/>
        <v>44.338237145387566</v>
      </c>
      <c r="BI895" s="66">
        <f t="shared" si="232"/>
        <v>0</v>
      </c>
      <c r="BJ895" s="66">
        <f t="shared" si="233"/>
        <v>84.258793103448269</v>
      </c>
      <c r="BK895" s="66">
        <f t="shared" si="234"/>
        <v>54.731568965517241</v>
      </c>
      <c r="BL895" s="66">
        <f t="shared" si="235"/>
        <v>183.32859921435312</v>
      </c>
      <c r="BM895" s="207">
        <f t="shared" si="237"/>
        <v>39869.18</v>
      </c>
    </row>
    <row r="896" spans="1:65" x14ac:dyDescent="0.35">
      <c r="A896" s="1">
        <v>101</v>
      </c>
      <c r="B896">
        <v>110</v>
      </c>
      <c r="C896" t="s">
        <v>37</v>
      </c>
      <c r="D896" t="s">
        <v>2109</v>
      </c>
      <c r="E896" s="6" t="s">
        <v>1113</v>
      </c>
      <c r="F896" s="7" t="s">
        <v>1114</v>
      </c>
      <c r="G896" s="6">
        <v>-20.32</v>
      </c>
      <c r="H896" s="6">
        <v>-40.340000000000003</v>
      </c>
      <c r="I896" s="6">
        <v>9</v>
      </c>
      <c r="J896" s="8">
        <v>54061.366139626101</v>
      </c>
      <c r="K896" t="s">
        <v>1166</v>
      </c>
      <c r="L896" t="s">
        <v>1062</v>
      </c>
      <c r="M896">
        <v>600</v>
      </c>
      <c r="N896">
        <v>600</v>
      </c>
      <c r="O896">
        <v>0</v>
      </c>
      <c r="P896">
        <v>23516.57</v>
      </c>
      <c r="Q896">
        <v>44998.77</v>
      </c>
      <c r="R896">
        <v>5264.2</v>
      </c>
      <c r="S896">
        <v>34606.78</v>
      </c>
      <c r="T896">
        <v>0</v>
      </c>
      <c r="U896">
        <v>4744.55</v>
      </c>
      <c r="V896">
        <v>0</v>
      </c>
      <c r="W896" s="181">
        <f t="shared" si="221"/>
        <v>28261.119999999999</v>
      </c>
      <c r="X896" s="181">
        <f t="shared" si="222"/>
        <v>47.101866666666666</v>
      </c>
      <c r="Y896" s="174">
        <v>113130.87</v>
      </c>
      <c r="Z896" s="181">
        <f t="shared" si="223"/>
        <v>188.55144999999999</v>
      </c>
      <c r="AA896" s="174">
        <v>0</v>
      </c>
      <c r="AB896" s="174">
        <v>20.787049547130682</v>
      </c>
      <c r="AC896" s="174">
        <v>39.775854282743524</v>
      </c>
      <c r="AD896" s="174">
        <v>4.6531950121129633</v>
      </c>
      <c r="AE896" s="174">
        <v>30.590041427242621</v>
      </c>
      <c r="AF896">
        <v>0</v>
      </c>
      <c r="AG896" s="106">
        <v>4.1938597307702139</v>
      </c>
      <c r="AH896" s="106">
        <v>0</v>
      </c>
      <c r="AI896" s="106">
        <v>100</v>
      </c>
      <c r="AJ896">
        <v>83.77</v>
      </c>
      <c r="AK896">
        <v>47.1</v>
      </c>
      <c r="AL896">
        <v>57.68</v>
      </c>
      <c r="AM896">
        <v>188.55</v>
      </c>
      <c r="AN896" t="s">
        <v>1068</v>
      </c>
      <c r="AO896">
        <v>23.601600000000001</v>
      </c>
      <c r="AP896">
        <v>8.33</v>
      </c>
      <c r="AQ896">
        <v>12.806699999999999</v>
      </c>
      <c r="AR896" t="s">
        <v>1072</v>
      </c>
      <c r="AS896" t="s">
        <v>1074</v>
      </c>
      <c r="AT896" t="s">
        <v>1075</v>
      </c>
      <c r="AU896" t="s">
        <v>1078</v>
      </c>
      <c r="AV896" t="s">
        <v>1081</v>
      </c>
      <c r="AW896" t="s">
        <v>1083</v>
      </c>
      <c r="AX896" s="65">
        <f t="shared" si="236"/>
        <v>1391.07</v>
      </c>
      <c r="AY896" s="65">
        <v>2862.47</v>
      </c>
      <c r="AZ896" s="106">
        <v>1182.6529827146076</v>
      </c>
      <c r="BA896" s="65">
        <f t="shared" si="224"/>
        <v>5436.1929827146068</v>
      </c>
      <c r="BB896" s="65">
        <f t="shared" si="225"/>
        <v>27078.467017285391</v>
      </c>
      <c r="BC896" s="65">
        <f t="shared" si="226"/>
        <v>0</v>
      </c>
      <c r="BD896" s="65">
        <f t="shared" si="227"/>
        <v>48871.899999999994</v>
      </c>
      <c r="BE896" s="65">
        <f t="shared" si="228"/>
        <v>31744.309999999998</v>
      </c>
      <c r="BF896" s="65">
        <f t="shared" si="229"/>
        <v>107694.67701728539</v>
      </c>
      <c r="BG896" s="66">
        <f t="shared" si="230"/>
        <v>776.59899753065815</v>
      </c>
      <c r="BH896" s="66">
        <f t="shared" si="231"/>
        <v>46.687012098767916</v>
      </c>
      <c r="BI896" s="66">
        <f t="shared" si="232"/>
        <v>0</v>
      </c>
      <c r="BJ896" s="66">
        <f t="shared" si="233"/>
        <v>84.261896551724135</v>
      </c>
      <c r="BK896" s="66">
        <f t="shared" si="234"/>
        <v>54.731568965517241</v>
      </c>
      <c r="BL896" s="66">
        <f t="shared" si="235"/>
        <v>185.68047761600928</v>
      </c>
      <c r="BM896" s="207">
        <f t="shared" si="237"/>
        <v>39870.979999999996</v>
      </c>
    </row>
    <row r="897" spans="1:65" x14ac:dyDescent="0.35">
      <c r="A897" s="1">
        <v>102</v>
      </c>
      <c r="B897">
        <v>110</v>
      </c>
      <c r="C897" t="s">
        <v>37</v>
      </c>
      <c r="D897" t="s">
        <v>2110</v>
      </c>
      <c r="E897" s="6" t="s">
        <v>1115</v>
      </c>
      <c r="F897" s="7" t="s">
        <v>1116</v>
      </c>
      <c r="G897" s="6">
        <v>-8.0500000000000007</v>
      </c>
      <c r="H897" s="6">
        <v>-34.880000000000003</v>
      </c>
      <c r="I897" s="6">
        <v>10</v>
      </c>
      <c r="J897" s="8">
        <v>63550.072249703</v>
      </c>
      <c r="K897" t="s">
        <v>1166</v>
      </c>
      <c r="L897" t="s">
        <v>1062</v>
      </c>
      <c r="M897">
        <v>600</v>
      </c>
      <c r="N897">
        <v>600</v>
      </c>
      <c r="O897">
        <v>0</v>
      </c>
      <c r="P897">
        <v>25115.77</v>
      </c>
      <c r="Q897">
        <v>44998.77</v>
      </c>
      <c r="R897">
        <v>5250.2</v>
      </c>
      <c r="S897">
        <v>34606.78</v>
      </c>
      <c r="T897">
        <v>0</v>
      </c>
      <c r="U897">
        <v>4744.55</v>
      </c>
      <c r="V897">
        <v>0</v>
      </c>
      <c r="W897" s="181">
        <f t="shared" si="221"/>
        <v>29860.32</v>
      </c>
      <c r="X897" s="181">
        <f t="shared" si="222"/>
        <v>49.767200000000003</v>
      </c>
      <c r="Y897" s="174">
        <v>114716.07</v>
      </c>
      <c r="Z897" s="181">
        <f t="shared" si="223"/>
        <v>191.19345000000001</v>
      </c>
      <c r="AA897" s="174">
        <v>0</v>
      </c>
      <c r="AB897" s="174">
        <v>21.893854976029079</v>
      </c>
      <c r="AC897" s="174">
        <v>39.226213031879489</v>
      </c>
      <c r="AD897" s="174">
        <v>4.5766909553299717</v>
      </c>
      <c r="AE897" s="174">
        <v>30.16733400996042</v>
      </c>
      <c r="AF897">
        <v>0</v>
      </c>
      <c r="AG897" s="106">
        <v>4.1359070268010401</v>
      </c>
      <c r="AH897" s="106">
        <v>0</v>
      </c>
      <c r="AI897" s="106">
        <v>100</v>
      </c>
      <c r="AJ897">
        <v>83.75</v>
      </c>
      <c r="AK897">
        <v>49.77</v>
      </c>
      <c r="AL897">
        <v>57.68</v>
      </c>
      <c r="AM897">
        <v>191.19</v>
      </c>
      <c r="AN897" t="s">
        <v>1069</v>
      </c>
      <c r="AO897">
        <v>23.601600000000001</v>
      </c>
      <c r="AP897">
        <v>8.33</v>
      </c>
      <c r="AQ897">
        <v>12.806699999999999</v>
      </c>
      <c r="AR897" t="s">
        <v>1072</v>
      </c>
      <c r="AS897" t="s">
        <v>1074</v>
      </c>
      <c r="AT897" t="s">
        <v>1075</v>
      </c>
      <c r="AU897" t="s">
        <v>1078</v>
      </c>
      <c r="AV897" t="s">
        <v>1081</v>
      </c>
      <c r="AW897" t="s">
        <v>1083</v>
      </c>
      <c r="AX897" s="65">
        <f t="shared" si="236"/>
        <v>1391.07</v>
      </c>
      <c r="AY897" s="65">
        <v>2862.47</v>
      </c>
      <c r="AZ897" s="106">
        <v>1296.6823293879906</v>
      </c>
      <c r="BA897" s="65">
        <f t="shared" si="224"/>
        <v>5550.2223293879906</v>
      </c>
      <c r="BB897" s="65">
        <f t="shared" si="225"/>
        <v>28563.63767061201</v>
      </c>
      <c r="BC897" s="65">
        <f t="shared" si="226"/>
        <v>0</v>
      </c>
      <c r="BD897" s="65">
        <f t="shared" si="227"/>
        <v>48857.899999999994</v>
      </c>
      <c r="BE897" s="65">
        <f t="shared" si="228"/>
        <v>31744.309999999998</v>
      </c>
      <c r="BF897" s="65">
        <f t="shared" si="229"/>
        <v>109165.84767061201</v>
      </c>
      <c r="BG897" s="66">
        <f t="shared" si="230"/>
        <v>792.88890419828442</v>
      </c>
      <c r="BH897" s="66">
        <f t="shared" si="231"/>
        <v>49.247651156227604</v>
      </c>
      <c r="BI897" s="66">
        <f t="shared" si="232"/>
        <v>0</v>
      </c>
      <c r="BJ897" s="66">
        <f t="shared" si="233"/>
        <v>84.237758620689647</v>
      </c>
      <c r="BK897" s="66">
        <f t="shared" si="234"/>
        <v>54.731568965517241</v>
      </c>
      <c r="BL897" s="66">
        <f t="shared" si="235"/>
        <v>188.21697874243449</v>
      </c>
      <c r="BM897" s="207">
        <f t="shared" si="237"/>
        <v>39856.979999999996</v>
      </c>
    </row>
    <row r="898" spans="1:65" x14ac:dyDescent="0.35">
      <c r="A898" s="1">
        <v>103</v>
      </c>
      <c r="B898">
        <v>110</v>
      </c>
      <c r="C898" t="s">
        <v>37</v>
      </c>
      <c r="D898" t="s">
        <v>2111</v>
      </c>
      <c r="E898" s="6" t="s">
        <v>1117</v>
      </c>
      <c r="F898" s="7" t="s">
        <v>1118</v>
      </c>
      <c r="G898" s="6">
        <v>-3.8</v>
      </c>
      <c r="H898" s="6">
        <v>-38.53</v>
      </c>
      <c r="I898" s="6">
        <v>41</v>
      </c>
      <c r="J898" s="8">
        <v>71394.000753582499</v>
      </c>
      <c r="K898" t="s">
        <v>1166</v>
      </c>
      <c r="L898" t="s">
        <v>1062</v>
      </c>
      <c r="M898">
        <v>600</v>
      </c>
      <c r="N898">
        <v>600</v>
      </c>
      <c r="O898">
        <v>0</v>
      </c>
      <c r="P898">
        <v>25654.42</v>
      </c>
      <c r="Q898">
        <v>44998.77</v>
      </c>
      <c r="R898">
        <v>5255.2</v>
      </c>
      <c r="S898">
        <v>34606.78</v>
      </c>
      <c r="T898">
        <v>0</v>
      </c>
      <c r="U898">
        <v>4744.55</v>
      </c>
      <c r="V898">
        <v>0</v>
      </c>
      <c r="W898" s="181">
        <f t="shared" si="221"/>
        <v>30398.969999999998</v>
      </c>
      <c r="X898" s="181">
        <f t="shared" si="222"/>
        <v>50.664949999999997</v>
      </c>
      <c r="Y898" s="174">
        <v>115259.72</v>
      </c>
      <c r="Z898" s="181">
        <f t="shared" si="223"/>
        <v>192.09953333333334</v>
      </c>
      <c r="AA898" s="174">
        <v>0</v>
      </c>
      <c r="AB898" s="174">
        <v>22.257923236322281</v>
      </c>
      <c r="AC898" s="174">
        <v>39.041193228649171</v>
      </c>
      <c r="AD898" s="174">
        <v>4.5594419281948628</v>
      </c>
      <c r="AE898" s="174">
        <v>30.025042573415931</v>
      </c>
      <c r="AF898">
        <v>0</v>
      </c>
      <c r="AG898" s="106">
        <v>4.1163990334177454</v>
      </c>
      <c r="AH898" s="106">
        <v>0</v>
      </c>
      <c r="AI898" s="106">
        <v>100</v>
      </c>
      <c r="AJ898">
        <v>83.76</v>
      </c>
      <c r="AK898">
        <v>50.66</v>
      </c>
      <c r="AL898">
        <v>57.68</v>
      </c>
      <c r="AM898">
        <v>192.1</v>
      </c>
      <c r="AN898" t="s">
        <v>1070</v>
      </c>
      <c r="AO898">
        <v>23.601600000000001</v>
      </c>
      <c r="AP898">
        <v>8.33</v>
      </c>
      <c r="AQ898">
        <v>12.806699999999999</v>
      </c>
      <c r="AR898" t="s">
        <v>1072</v>
      </c>
      <c r="AS898" t="s">
        <v>1074</v>
      </c>
      <c r="AT898" t="s">
        <v>1075</v>
      </c>
      <c r="AU898" t="s">
        <v>1078</v>
      </c>
      <c r="AV898" t="s">
        <v>1081</v>
      </c>
      <c r="AW898" t="s">
        <v>1083</v>
      </c>
      <c r="AX898" s="65">
        <f t="shared" si="236"/>
        <v>1391.07</v>
      </c>
      <c r="AY898" s="65">
        <v>2862.47</v>
      </c>
      <c r="AZ898" s="106">
        <v>1292.0476494778768</v>
      </c>
      <c r="BA898" s="65">
        <f t="shared" si="224"/>
        <v>5545.5876494778768</v>
      </c>
      <c r="BB898" s="65">
        <f t="shared" si="225"/>
        <v>29106.92235052212</v>
      </c>
      <c r="BC898" s="65">
        <f t="shared" si="226"/>
        <v>0</v>
      </c>
      <c r="BD898" s="65">
        <f t="shared" si="227"/>
        <v>48862.899999999994</v>
      </c>
      <c r="BE898" s="65">
        <f t="shared" si="228"/>
        <v>31744.309999999998</v>
      </c>
      <c r="BF898" s="65">
        <f t="shared" si="229"/>
        <v>109714.13235052212</v>
      </c>
      <c r="BG898" s="66">
        <f t="shared" si="230"/>
        <v>792.22680706826816</v>
      </c>
      <c r="BH898" s="66">
        <f t="shared" si="231"/>
        <v>50.18434888021055</v>
      </c>
      <c r="BI898" s="66">
        <f t="shared" si="232"/>
        <v>0</v>
      </c>
      <c r="BJ898" s="66">
        <f t="shared" si="233"/>
        <v>84.246379310344821</v>
      </c>
      <c r="BK898" s="66">
        <f t="shared" si="234"/>
        <v>54.731568965517241</v>
      </c>
      <c r="BL898" s="66">
        <f t="shared" si="235"/>
        <v>189.16229715607261</v>
      </c>
      <c r="BM898" s="207">
        <f t="shared" si="237"/>
        <v>39861.979999999996</v>
      </c>
    </row>
    <row r="899" spans="1:65" x14ac:dyDescent="0.35">
      <c r="A899" s="1">
        <v>104</v>
      </c>
      <c r="B899">
        <v>111</v>
      </c>
      <c r="C899" t="s">
        <v>37</v>
      </c>
      <c r="D899" t="s">
        <v>2112</v>
      </c>
      <c r="E899" s="6" t="s">
        <v>1104</v>
      </c>
      <c r="F899" s="7" t="s">
        <v>1105</v>
      </c>
      <c r="G899" s="6">
        <v>-22.74</v>
      </c>
      <c r="H899" s="6">
        <v>-45.59</v>
      </c>
      <c r="I899" s="6">
        <v>1642</v>
      </c>
      <c r="J899" s="8">
        <v>3495.45982983364</v>
      </c>
      <c r="K899" t="s">
        <v>1166</v>
      </c>
      <c r="L899" t="s">
        <v>1062</v>
      </c>
      <c r="M899">
        <v>600</v>
      </c>
      <c r="N899">
        <v>600</v>
      </c>
      <c r="O899">
        <v>3.5</v>
      </c>
      <c r="P899">
        <v>15598</v>
      </c>
      <c r="Q899">
        <v>44998.77</v>
      </c>
      <c r="R899">
        <v>5265.2</v>
      </c>
      <c r="S899">
        <v>34606.78</v>
      </c>
      <c r="T899">
        <v>0</v>
      </c>
      <c r="U899">
        <v>4462.05</v>
      </c>
      <c r="V899">
        <v>0</v>
      </c>
      <c r="W899" s="181">
        <f t="shared" si="221"/>
        <v>20060.05</v>
      </c>
      <c r="X899" s="181">
        <f t="shared" si="222"/>
        <v>33.433416666666666</v>
      </c>
      <c r="Y899" s="174">
        <v>104934.3</v>
      </c>
      <c r="Z899" s="181">
        <f t="shared" si="223"/>
        <v>174.8905</v>
      </c>
      <c r="AA899" s="174">
        <v>3.335420353497378E-3</v>
      </c>
      <c r="AB899" s="174">
        <v>14.864539049672031</v>
      </c>
      <c r="AC899" s="174">
        <v>42.882803811527779</v>
      </c>
      <c r="AD899" s="174">
        <v>5.0176157843526852</v>
      </c>
      <c r="AE899" s="174">
        <v>32.979473823144573</v>
      </c>
      <c r="AF899">
        <v>0</v>
      </c>
      <c r="AG899" s="106">
        <v>4.2522321109494232</v>
      </c>
      <c r="AH899" s="106">
        <v>0</v>
      </c>
      <c r="AI899" s="106">
        <v>100</v>
      </c>
      <c r="AJ899">
        <v>83.77</v>
      </c>
      <c r="AK899">
        <v>33.44</v>
      </c>
      <c r="AL899">
        <v>57.68</v>
      </c>
      <c r="AM899">
        <v>174.89</v>
      </c>
      <c r="AN899" t="s">
        <v>1063</v>
      </c>
      <c r="AO899">
        <v>23.601600000000001</v>
      </c>
      <c r="AP899">
        <v>8.33</v>
      </c>
      <c r="AQ899">
        <v>12.806699999999999</v>
      </c>
      <c r="AR899" t="s">
        <v>1072</v>
      </c>
      <c r="AS899" t="s">
        <v>1074</v>
      </c>
      <c r="AT899" t="s">
        <v>1075</v>
      </c>
      <c r="AU899" t="s">
        <v>1078</v>
      </c>
      <c r="AV899" t="s">
        <v>1081</v>
      </c>
      <c r="AW899" t="s">
        <v>1084</v>
      </c>
      <c r="AX899" s="65">
        <f t="shared" si="236"/>
        <v>1391.07</v>
      </c>
      <c r="AY899" s="65">
        <v>2862.47</v>
      </c>
      <c r="AZ899" s="106">
        <v>752.92013791533532</v>
      </c>
      <c r="BA899" s="65">
        <f t="shared" si="224"/>
        <v>5006.4601379153355</v>
      </c>
      <c r="BB899" s="65">
        <f t="shared" si="225"/>
        <v>19307.129862084665</v>
      </c>
      <c r="BC899" s="65">
        <f t="shared" si="226"/>
        <v>3.5</v>
      </c>
      <c r="BD899" s="65">
        <f t="shared" si="227"/>
        <v>48872.899999999994</v>
      </c>
      <c r="BE899" s="65">
        <f t="shared" si="228"/>
        <v>31744.309999999998</v>
      </c>
      <c r="BF899" s="65">
        <f t="shared" si="229"/>
        <v>99927.839862084671</v>
      </c>
      <c r="BG899" s="66">
        <f t="shared" si="230"/>
        <v>715.20859113076222</v>
      </c>
      <c r="BH899" s="66">
        <f t="shared" si="231"/>
        <v>33.288154934628729</v>
      </c>
      <c r="BI899" s="66">
        <f t="shared" si="232"/>
        <v>5.8333333333333336E-3</v>
      </c>
      <c r="BJ899" s="66">
        <f t="shared" si="233"/>
        <v>84.263620689655156</v>
      </c>
      <c r="BK899" s="66">
        <f t="shared" si="234"/>
        <v>54.731568965517241</v>
      </c>
      <c r="BL899" s="66">
        <f t="shared" si="235"/>
        <v>172.28937907255977</v>
      </c>
      <c r="BM899" s="207">
        <f t="shared" si="237"/>
        <v>39871.979999999996</v>
      </c>
    </row>
    <row r="900" spans="1:65" x14ac:dyDescent="0.35">
      <c r="A900" s="1">
        <v>105</v>
      </c>
      <c r="B900">
        <v>111</v>
      </c>
      <c r="C900" t="s">
        <v>37</v>
      </c>
      <c r="D900" t="s">
        <v>2113</v>
      </c>
      <c r="E900" s="6" t="s">
        <v>1104</v>
      </c>
      <c r="F900" s="7" t="s">
        <v>1106</v>
      </c>
      <c r="G900" s="6">
        <v>-23.85</v>
      </c>
      <c r="H900" s="6">
        <v>-46.64</v>
      </c>
      <c r="I900" s="6">
        <v>792</v>
      </c>
      <c r="J900" s="8">
        <v>14172.2970393051</v>
      </c>
      <c r="K900" t="s">
        <v>1166</v>
      </c>
      <c r="L900" t="s">
        <v>1062</v>
      </c>
      <c r="M900">
        <v>600</v>
      </c>
      <c r="N900">
        <v>600</v>
      </c>
      <c r="O900">
        <v>0.16</v>
      </c>
      <c r="P900">
        <v>17986.740000000002</v>
      </c>
      <c r="Q900">
        <v>44998.77</v>
      </c>
      <c r="R900">
        <v>5266.4</v>
      </c>
      <c r="S900">
        <v>34606.78</v>
      </c>
      <c r="T900">
        <v>0</v>
      </c>
      <c r="U900">
        <v>4462.05</v>
      </c>
      <c r="V900">
        <v>0</v>
      </c>
      <c r="W900" s="181">
        <f t="shared" si="221"/>
        <v>22448.79</v>
      </c>
      <c r="X900" s="181">
        <f t="shared" si="222"/>
        <v>37.414650000000002</v>
      </c>
      <c r="Y900" s="174">
        <v>107320.9</v>
      </c>
      <c r="Z900" s="181">
        <f t="shared" si="223"/>
        <v>178.86816666666667</v>
      </c>
      <c r="AA900" s="174">
        <v>1.49085592834201E-4</v>
      </c>
      <c r="AB900" s="174">
        <v>16.759773725341478</v>
      </c>
      <c r="AC900" s="174">
        <v>41.929176889124108</v>
      </c>
      <c r="AD900" s="174">
        <v>4.9071522881377252</v>
      </c>
      <c r="AE900" s="174">
        <v>32.246076952392308</v>
      </c>
      <c r="AF900">
        <v>0</v>
      </c>
      <c r="AG900" s="106">
        <v>4.1576710594115411</v>
      </c>
      <c r="AH900" s="106">
        <v>0</v>
      </c>
      <c r="AI900" s="106">
        <v>100</v>
      </c>
      <c r="AJ900">
        <v>83.78</v>
      </c>
      <c r="AK900">
        <v>37.409999999999997</v>
      </c>
      <c r="AL900">
        <v>57.68</v>
      </c>
      <c r="AM900">
        <v>178.87</v>
      </c>
      <c r="AN900" t="s">
        <v>1064</v>
      </c>
      <c r="AO900">
        <v>23.601600000000001</v>
      </c>
      <c r="AP900">
        <v>8.33</v>
      </c>
      <c r="AQ900">
        <v>12.806699999999999</v>
      </c>
      <c r="AR900" t="s">
        <v>1072</v>
      </c>
      <c r="AS900" t="s">
        <v>1074</v>
      </c>
      <c r="AT900" t="s">
        <v>1075</v>
      </c>
      <c r="AU900" t="s">
        <v>1078</v>
      </c>
      <c r="AV900" t="s">
        <v>1081</v>
      </c>
      <c r="AW900" t="s">
        <v>1084</v>
      </c>
      <c r="AX900" s="65">
        <f t="shared" si="236"/>
        <v>1391.07</v>
      </c>
      <c r="AY900" s="65">
        <v>2862.47</v>
      </c>
      <c r="AZ900" s="106">
        <v>881.7847306662436</v>
      </c>
      <c r="BA900" s="65">
        <f t="shared" si="224"/>
        <v>5135.3247306662433</v>
      </c>
      <c r="BB900" s="65">
        <f t="shared" si="225"/>
        <v>21567.005269333757</v>
      </c>
      <c r="BC900" s="65">
        <f t="shared" si="226"/>
        <v>0.16</v>
      </c>
      <c r="BD900" s="65">
        <f t="shared" si="227"/>
        <v>48874.1</v>
      </c>
      <c r="BE900" s="65">
        <f t="shared" si="228"/>
        <v>31744.309999999998</v>
      </c>
      <c r="BF900" s="65">
        <f t="shared" si="229"/>
        <v>102185.57526933376</v>
      </c>
      <c r="BG900" s="66">
        <f t="shared" si="230"/>
        <v>733.61781866660624</v>
      </c>
      <c r="BH900" s="66">
        <f t="shared" si="231"/>
        <v>37.184491843678892</v>
      </c>
      <c r="BI900" s="66">
        <f t="shared" si="232"/>
        <v>2.6666666666666668E-4</v>
      </c>
      <c r="BJ900" s="66">
        <f t="shared" si="233"/>
        <v>84.265689655172409</v>
      </c>
      <c r="BK900" s="66">
        <f t="shared" si="234"/>
        <v>54.731568965517241</v>
      </c>
      <c r="BL900" s="66">
        <f t="shared" si="235"/>
        <v>176.18202632643752</v>
      </c>
      <c r="BM900" s="207">
        <f t="shared" si="237"/>
        <v>39873.18</v>
      </c>
    </row>
    <row r="901" spans="1:65" x14ac:dyDescent="0.35">
      <c r="A901" s="1">
        <v>106</v>
      </c>
      <c r="B901">
        <v>111</v>
      </c>
      <c r="C901" t="s">
        <v>37</v>
      </c>
      <c r="D901" t="s">
        <v>2114</v>
      </c>
      <c r="E901" s="6" t="s">
        <v>1107</v>
      </c>
      <c r="F901" s="7" t="s">
        <v>1108</v>
      </c>
      <c r="G901" s="6">
        <v>-30.03</v>
      </c>
      <c r="H901" s="6">
        <v>-51.23</v>
      </c>
      <c r="I901" s="6">
        <v>47</v>
      </c>
      <c r="J901" s="8">
        <v>23954.0527728093</v>
      </c>
      <c r="K901" t="s">
        <v>1166</v>
      </c>
      <c r="L901" t="s">
        <v>1062</v>
      </c>
      <c r="M901">
        <v>600</v>
      </c>
      <c r="N901">
        <v>600</v>
      </c>
      <c r="O901">
        <v>0.9</v>
      </c>
      <c r="P901">
        <v>18648.29</v>
      </c>
      <c r="Q901">
        <v>44998.77</v>
      </c>
      <c r="R901">
        <v>5272.4</v>
      </c>
      <c r="S901">
        <v>34606.78</v>
      </c>
      <c r="T901">
        <v>0</v>
      </c>
      <c r="U901">
        <v>4462.05</v>
      </c>
      <c r="V901">
        <v>0</v>
      </c>
      <c r="W901" s="181">
        <f t="shared" si="221"/>
        <v>23110.34</v>
      </c>
      <c r="X901" s="181">
        <f t="shared" si="222"/>
        <v>38.517233333333337</v>
      </c>
      <c r="Y901" s="174">
        <v>107989.19</v>
      </c>
      <c r="Z901" s="181">
        <f t="shared" si="223"/>
        <v>179.98198333333335</v>
      </c>
      <c r="AA901" s="174">
        <v>8.334167521767688E-4</v>
      </c>
      <c r="AB901" s="174">
        <v>17.268663650500571</v>
      </c>
      <c r="AC901" s="174">
        <v>41.669698605943793</v>
      </c>
      <c r="AD901" s="174">
        <v>4.8823405379742173</v>
      </c>
      <c r="AE901" s="174">
        <v>32.046522434328843</v>
      </c>
      <c r="AF901">
        <v>0</v>
      </c>
      <c r="AG901" s="106">
        <v>4.1319413545003902</v>
      </c>
      <c r="AH901" s="106">
        <v>0</v>
      </c>
      <c r="AI901" s="106">
        <v>100</v>
      </c>
      <c r="AJ901">
        <v>83.79</v>
      </c>
      <c r="AK901">
        <v>38.520000000000003</v>
      </c>
      <c r="AL901">
        <v>57.68</v>
      </c>
      <c r="AM901">
        <v>179.98</v>
      </c>
      <c r="AN901" t="s">
        <v>1065</v>
      </c>
      <c r="AO901">
        <v>23.601600000000001</v>
      </c>
      <c r="AP901">
        <v>8.33</v>
      </c>
      <c r="AQ901">
        <v>12.806699999999999</v>
      </c>
      <c r="AR901" t="s">
        <v>1072</v>
      </c>
      <c r="AS901" t="s">
        <v>1074</v>
      </c>
      <c r="AT901" t="s">
        <v>1075</v>
      </c>
      <c r="AU901" t="s">
        <v>1078</v>
      </c>
      <c r="AV901" t="s">
        <v>1081</v>
      </c>
      <c r="AW901" t="s">
        <v>1084</v>
      </c>
      <c r="AX901" s="65">
        <f t="shared" si="236"/>
        <v>1391.07</v>
      </c>
      <c r="AY901" s="65">
        <v>2862.47</v>
      </c>
      <c r="AZ901" s="106">
        <v>947.75474911425749</v>
      </c>
      <c r="BA901" s="65">
        <f t="shared" si="224"/>
        <v>5201.2947491142568</v>
      </c>
      <c r="BB901" s="65">
        <f t="shared" si="225"/>
        <v>22162.585250885742</v>
      </c>
      <c r="BC901" s="65">
        <f t="shared" si="226"/>
        <v>0.9</v>
      </c>
      <c r="BD901" s="65">
        <f t="shared" si="227"/>
        <v>48880.1</v>
      </c>
      <c r="BE901" s="65">
        <f t="shared" si="228"/>
        <v>31744.309999999998</v>
      </c>
      <c r="BF901" s="65">
        <f t="shared" si="229"/>
        <v>102787.89525088575</v>
      </c>
      <c r="BG901" s="66">
        <f t="shared" si="230"/>
        <v>743.04210701632235</v>
      </c>
      <c r="BH901" s="66">
        <f t="shared" si="231"/>
        <v>38.211353880837486</v>
      </c>
      <c r="BI901" s="66">
        <f t="shared" si="232"/>
        <v>1.5E-3</v>
      </c>
      <c r="BJ901" s="66">
        <f t="shared" si="233"/>
        <v>84.276034482758618</v>
      </c>
      <c r="BK901" s="66">
        <f t="shared" si="234"/>
        <v>54.731568965517241</v>
      </c>
      <c r="BL901" s="66">
        <f t="shared" si="235"/>
        <v>177.22050905325128</v>
      </c>
      <c r="BM901" s="207">
        <f t="shared" si="237"/>
        <v>39879.18</v>
      </c>
    </row>
    <row r="902" spans="1:65" x14ac:dyDescent="0.35">
      <c r="A902" s="1">
        <v>107</v>
      </c>
      <c r="B902">
        <v>111</v>
      </c>
      <c r="C902" t="s">
        <v>37</v>
      </c>
      <c r="D902" t="s">
        <v>2115</v>
      </c>
      <c r="E902" s="6" t="s">
        <v>1109</v>
      </c>
      <c r="F902" s="7" t="s">
        <v>1110</v>
      </c>
      <c r="G902" s="6">
        <v>-15.37</v>
      </c>
      <c r="H902" s="6">
        <v>-48.78</v>
      </c>
      <c r="I902" s="6">
        <v>770</v>
      </c>
      <c r="J902" s="8">
        <v>31081.371963744201</v>
      </c>
      <c r="K902" t="s">
        <v>1166</v>
      </c>
      <c r="L902" t="s">
        <v>1062</v>
      </c>
      <c r="M902">
        <v>600</v>
      </c>
      <c r="N902">
        <v>600</v>
      </c>
      <c r="O902">
        <v>0</v>
      </c>
      <c r="P902">
        <v>21961.31</v>
      </c>
      <c r="Q902">
        <v>44998.77</v>
      </c>
      <c r="R902">
        <v>5266.4</v>
      </c>
      <c r="S902">
        <v>34606.78</v>
      </c>
      <c r="T902">
        <v>0</v>
      </c>
      <c r="U902">
        <v>4462.05</v>
      </c>
      <c r="V902">
        <v>0</v>
      </c>
      <c r="W902" s="181">
        <f t="shared" si="221"/>
        <v>26423.360000000001</v>
      </c>
      <c r="X902" s="181">
        <f t="shared" si="222"/>
        <v>44.038933333333333</v>
      </c>
      <c r="Y902" s="174">
        <v>111295.31</v>
      </c>
      <c r="Z902" s="181">
        <f t="shared" si="223"/>
        <v>185.49218333333332</v>
      </c>
      <c r="AA902" s="174">
        <v>0</v>
      </c>
      <c r="AB902" s="174">
        <v>19.73246671400619</v>
      </c>
      <c r="AC902" s="174">
        <v>40.431865457762783</v>
      </c>
      <c r="AD902" s="174">
        <v>4.7319154778399906</v>
      </c>
      <c r="AE902" s="174">
        <v>31.094553759722672</v>
      </c>
      <c r="AF902">
        <v>0</v>
      </c>
      <c r="AG902" s="106">
        <v>4.009198590668376</v>
      </c>
      <c r="AH902" s="106">
        <v>0</v>
      </c>
      <c r="AI902" s="106">
        <v>100</v>
      </c>
      <c r="AJ902">
        <v>83.78</v>
      </c>
      <c r="AK902">
        <v>44.04</v>
      </c>
      <c r="AL902">
        <v>57.68</v>
      </c>
      <c r="AM902">
        <v>185.49</v>
      </c>
      <c r="AN902" t="s">
        <v>1066</v>
      </c>
      <c r="AO902">
        <v>23.601600000000001</v>
      </c>
      <c r="AP902">
        <v>8.33</v>
      </c>
      <c r="AQ902">
        <v>12.806699999999999</v>
      </c>
      <c r="AR902" t="s">
        <v>1072</v>
      </c>
      <c r="AS902" t="s">
        <v>1074</v>
      </c>
      <c r="AT902" t="s">
        <v>1075</v>
      </c>
      <c r="AU902" t="s">
        <v>1078</v>
      </c>
      <c r="AV902" t="s">
        <v>1081</v>
      </c>
      <c r="AW902" t="s">
        <v>1084</v>
      </c>
      <c r="AX902" s="65">
        <f t="shared" si="236"/>
        <v>1391.07</v>
      </c>
      <c r="AY902" s="65">
        <v>2862.47</v>
      </c>
      <c r="AZ902" s="106">
        <v>1145.7681857773214</v>
      </c>
      <c r="BA902" s="65">
        <f t="shared" si="224"/>
        <v>5399.3081857773213</v>
      </c>
      <c r="BB902" s="65">
        <f t="shared" si="225"/>
        <v>25277.59181422268</v>
      </c>
      <c r="BC902" s="65">
        <f t="shared" si="226"/>
        <v>0</v>
      </c>
      <c r="BD902" s="65">
        <f t="shared" si="227"/>
        <v>48874.1</v>
      </c>
      <c r="BE902" s="65">
        <f t="shared" si="228"/>
        <v>31744.309999999998</v>
      </c>
      <c r="BF902" s="65">
        <f t="shared" si="229"/>
        <v>105896.00181422268</v>
      </c>
      <c r="BG902" s="66">
        <f t="shared" si="230"/>
        <v>771.32974082533167</v>
      </c>
      <c r="BH902" s="66">
        <f t="shared" si="231"/>
        <v>43.582054852108072</v>
      </c>
      <c r="BI902" s="66">
        <f t="shared" si="232"/>
        <v>0</v>
      </c>
      <c r="BJ902" s="66">
        <f t="shared" si="233"/>
        <v>84.265689655172409</v>
      </c>
      <c r="BK902" s="66">
        <f t="shared" si="234"/>
        <v>54.731568965517241</v>
      </c>
      <c r="BL902" s="66">
        <f t="shared" si="235"/>
        <v>182.57931347279771</v>
      </c>
      <c r="BM902" s="207">
        <f t="shared" si="237"/>
        <v>39873.18</v>
      </c>
    </row>
    <row r="903" spans="1:65" x14ac:dyDescent="0.35">
      <c r="A903" s="1">
        <v>108</v>
      </c>
      <c r="B903">
        <v>111</v>
      </c>
      <c r="C903" t="s">
        <v>37</v>
      </c>
      <c r="D903" t="s">
        <v>2116</v>
      </c>
      <c r="E903" s="6" t="s">
        <v>1111</v>
      </c>
      <c r="F903" s="7" t="s">
        <v>1112</v>
      </c>
      <c r="G903" s="6">
        <v>-22.86</v>
      </c>
      <c r="H903" s="6">
        <v>-43.41</v>
      </c>
      <c r="I903" s="6">
        <v>45</v>
      </c>
      <c r="J903" s="8">
        <v>45016.2336447989</v>
      </c>
      <c r="K903" t="s">
        <v>1166</v>
      </c>
      <c r="L903" t="s">
        <v>1062</v>
      </c>
      <c r="M903">
        <v>600</v>
      </c>
      <c r="N903">
        <v>600</v>
      </c>
      <c r="O903">
        <v>0</v>
      </c>
      <c r="P903">
        <v>21548.86</v>
      </c>
      <c r="Q903">
        <v>44998.77</v>
      </c>
      <c r="R903">
        <v>5262.4</v>
      </c>
      <c r="S903">
        <v>34606.78</v>
      </c>
      <c r="T903">
        <v>0</v>
      </c>
      <c r="U903">
        <v>4462.05</v>
      </c>
      <c r="V903">
        <v>0</v>
      </c>
      <c r="W903" s="181">
        <f t="shared" si="221"/>
        <v>26010.91</v>
      </c>
      <c r="X903" s="181">
        <f t="shared" si="222"/>
        <v>43.351516666666669</v>
      </c>
      <c r="Y903" s="174">
        <v>110878.86</v>
      </c>
      <c r="Z903" s="181">
        <f t="shared" si="223"/>
        <v>184.79810000000001</v>
      </c>
      <c r="AA903" s="174">
        <v>0</v>
      </c>
      <c r="AB903" s="174">
        <v>19.434597361480812</v>
      </c>
      <c r="AC903" s="174">
        <v>40.583723533954078</v>
      </c>
      <c r="AD903" s="174">
        <v>4.7460805423143766</v>
      </c>
      <c r="AE903" s="174">
        <v>31.211341819351318</v>
      </c>
      <c r="AF903">
        <v>0</v>
      </c>
      <c r="AG903" s="106">
        <v>4.0242567428994134</v>
      </c>
      <c r="AH903" s="106">
        <v>0</v>
      </c>
      <c r="AI903" s="106">
        <v>100</v>
      </c>
      <c r="AJ903">
        <v>83.77</v>
      </c>
      <c r="AK903">
        <v>43.35</v>
      </c>
      <c r="AL903">
        <v>57.68</v>
      </c>
      <c r="AM903">
        <v>184.8</v>
      </c>
      <c r="AN903" t="s">
        <v>1067</v>
      </c>
      <c r="AO903">
        <v>23.601600000000001</v>
      </c>
      <c r="AP903">
        <v>8.33</v>
      </c>
      <c r="AQ903">
        <v>12.806699999999999</v>
      </c>
      <c r="AR903" t="s">
        <v>1072</v>
      </c>
      <c r="AS903" t="s">
        <v>1074</v>
      </c>
      <c r="AT903" t="s">
        <v>1075</v>
      </c>
      <c r="AU903" t="s">
        <v>1078</v>
      </c>
      <c r="AV903" t="s">
        <v>1081</v>
      </c>
      <c r="AW903" t="s">
        <v>1084</v>
      </c>
      <c r="AX903" s="65">
        <f t="shared" si="236"/>
        <v>1391.07</v>
      </c>
      <c r="AY903" s="65">
        <v>2862.47</v>
      </c>
      <c r="AZ903" s="106">
        <v>1125.7236945521604</v>
      </c>
      <c r="BA903" s="65">
        <f t="shared" si="224"/>
        <v>5379.2636945521608</v>
      </c>
      <c r="BB903" s="65">
        <f t="shared" si="225"/>
        <v>24885.186305447838</v>
      </c>
      <c r="BC903" s="65">
        <f t="shared" si="226"/>
        <v>0</v>
      </c>
      <c r="BD903" s="65">
        <f t="shared" si="227"/>
        <v>48870.1</v>
      </c>
      <c r="BE903" s="65">
        <f t="shared" si="228"/>
        <v>31744.309999999998</v>
      </c>
      <c r="BF903" s="65">
        <f t="shared" si="229"/>
        <v>105499.59630544783</v>
      </c>
      <c r="BG903" s="66">
        <f t="shared" si="230"/>
        <v>768.4662420788801</v>
      </c>
      <c r="BH903" s="66">
        <f t="shared" si="231"/>
        <v>42.905493630082482</v>
      </c>
      <c r="BI903" s="66">
        <f t="shared" si="232"/>
        <v>0</v>
      </c>
      <c r="BJ903" s="66">
        <f t="shared" si="233"/>
        <v>84.258793103448269</v>
      </c>
      <c r="BK903" s="66">
        <f t="shared" si="234"/>
        <v>54.731568965517241</v>
      </c>
      <c r="BL903" s="66">
        <f t="shared" si="235"/>
        <v>181.89585569904798</v>
      </c>
      <c r="BM903" s="207">
        <f t="shared" si="237"/>
        <v>39869.18</v>
      </c>
    </row>
    <row r="904" spans="1:65" x14ac:dyDescent="0.35">
      <c r="A904" s="1">
        <v>109</v>
      </c>
      <c r="B904">
        <v>111</v>
      </c>
      <c r="C904" t="s">
        <v>37</v>
      </c>
      <c r="D904" t="s">
        <v>2117</v>
      </c>
      <c r="E904" s="6" t="s">
        <v>1113</v>
      </c>
      <c r="F904" s="7" t="s">
        <v>1114</v>
      </c>
      <c r="G904" s="6">
        <v>-20.32</v>
      </c>
      <c r="H904" s="6">
        <v>-40.340000000000003</v>
      </c>
      <c r="I904" s="6">
        <v>9</v>
      </c>
      <c r="J904" s="8">
        <v>54061.366139626101</v>
      </c>
      <c r="K904" t="s">
        <v>1166</v>
      </c>
      <c r="L904" t="s">
        <v>1062</v>
      </c>
      <c r="M904">
        <v>600</v>
      </c>
      <c r="N904">
        <v>600</v>
      </c>
      <c r="O904">
        <v>0</v>
      </c>
      <c r="P904">
        <v>22302.82</v>
      </c>
      <c r="Q904">
        <v>44998.77</v>
      </c>
      <c r="R904">
        <v>5264.2</v>
      </c>
      <c r="S904">
        <v>34606.78</v>
      </c>
      <c r="T904">
        <v>0</v>
      </c>
      <c r="U904">
        <v>4462.05</v>
      </c>
      <c r="V904">
        <v>0</v>
      </c>
      <c r="W904" s="181">
        <f t="shared" si="221"/>
        <v>26764.87</v>
      </c>
      <c r="X904" s="181">
        <f t="shared" si="222"/>
        <v>44.608116666666668</v>
      </c>
      <c r="Y904" s="174">
        <v>111634.62</v>
      </c>
      <c r="Z904" s="181">
        <f t="shared" si="223"/>
        <v>186.05769999999998</v>
      </c>
      <c r="AA904" s="174">
        <v>0</v>
      </c>
      <c r="AB904" s="174">
        <v>19.978408131814309</v>
      </c>
      <c r="AC904" s="174">
        <v>40.308974044073423</v>
      </c>
      <c r="AD904" s="174">
        <v>4.7155622512084516</v>
      </c>
      <c r="AE904" s="174">
        <v>31.000042818258351</v>
      </c>
      <c r="AF904">
        <v>0</v>
      </c>
      <c r="AG904" s="106">
        <v>3.9970127546454681</v>
      </c>
      <c r="AH904" s="106">
        <v>0</v>
      </c>
      <c r="AI904" s="106">
        <v>100</v>
      </c>
      <c r="AJ904">
        <v>83.77</v>
      </c>
      <c r="AK904">
        <v>44.61</v>
      </c>
      <c r="AL904">
        <v>57.68</v>
      </c>
      <c r="AM904">
        <v>186.06</v>
      </c>
      <c r="AN904" t="s">
        <v>1068</v>
      </c>
      <c r="AO904">
        <v>23.601600000000001</v>
      </c>
      <c r="AP904">
        <v>8.33</v>
      </c>
      <c r="AQ904">
        <v>12.806699999999999</v>
      </c>
      <c r="AR904" t="s">
        <v>1072</v>
      </c>
      <c r="AS904" t="s">
        <v>1074</v>
      </c>
      <c r="AT904" t="s">
        <v>1075</v>
      </c>
      <c r="AU904" t="s">
        <v>1078</v>
      </c>
      <c r="AV904" t="s">
        <v>1081</v>
      </c>
      <c r="AW904" t="s">
        <v>1084</v>
      </c>
      <c r="AX904" s="65">
        <f t="shared" si="236"/>
        <v>1391.07</v>
      </c>
      <c r="AY904" s="65">
        <v>2862.47</v>
      </c>
      <c r="AZ904" s="106">
        <v>1182.9226222356465</v>
      </c>
      <c r="BA904" s="65">
        <f t="shared" si="224"/>
        <v>5436.4626222356455</v>
      </c>
      <c r="BB904" s="65">
        <f t="shared" si="225"/>
        <v>25581.947377764351</v>
      </c>
      <c r="BC904" s="65">
        <f t="shared" si="226"/>
        <v>0</v>
      </c>
      <c r="BD904" s="65">
        <f t="shared" si="227"/>
        <v>48871.899999999994</v>
      </c>
      <c r="BE904" s="65">
        <f t="shared" si="228"/>
        <v>31744.309999999998</v>
      </c>
      <c r="BF904" s="65">
        <f t="shared" si="229"/>
        <v>106198.15737776435</v>
      </c>
      <c r="BG904" s="66">
        <f t="shared" si="230"/>
        <v>776.63751746223511</v>
      </c>
      <c r="BH904" s="66">
        <f t="shared" si="231"/>
        <v>44.106805823731641</v>
      </c>
      <c r="BI904" s="66">
        <f t="shared" si="232"/>
        <v>0</v>
      </c>
      <c r="BJ904" s="66">
        <f t="shared" si="233"/>
        <v>84.261896551724135</v>
      </c>
      <c r="BK904" s="66">
        <f t="shared" si="234"/>
        <v>54.731568965517241</v>
      </c>
      <c r="BL904" s="66">
        <f t="shared" si="235"/>
        <v>183.10027134097302</v>
      </c>
      <c r="BM904" s="207">
        <f t="shared" si="237"/>
        <v>39870.979999999996</v>
      </c>
    </row>
    <row r="905" spans="1:65" x14ac:dyDescent="0.35">
      <c r="A905" s="1">
        <v>110</v>
      </c>
      <c r="B905">
        <v>111</v>
      </c>
      <c r="C905" t="s">
        <v>37</v>
      </c>
      <c r="D905" t="s">
        <v>2118</v>
      </c>
      <c r="E905" s="6" t="s">
        <v>1115</v>
      </c>
      <c r="F905" s="7" t="s">
        <v>1116</v>
      </c>
      <c r="G905" s="6">
        <v>-8.0500000000000007</v>
      </c>
      <c r="H905" s="6">
        <v>-34.880000000000003</v>
      </c>
      <c r="I905" s="6">
        <v>10</v>
      </c>
      <c r="J905" s="8">
        <v>63550.072249703</v>
      </c>
      <c r="K905" t="s">
        <v>1166</v>
      </c>
      <c r="L905" t="s">
        <v>1062</v>
      </c>
      <c r="M905">
        <v>600</v>
      </c>
      <c r="N905">
        <v>600</v>
      </c>
      <c r="O905">
        <v>0</v>
      </c>
      <c r="P905">
        <v>23397.14</v>
      </c>
      <c r="Q905">
        <v>44998.77</v>
      </c>
      <c r="R905">
        <v>5250.2</v>
      </c>
      <c r="S905">
        <v>34606.78</v>
      </c>
      <c r="T905">
        <v>0</v>
      </c>
      <c r="U905">
        <v>4462.05</v>
      </c>
      <c r="V905">
        <v>0</v>
      </c>
      <c r="W905" s="181">
        <f t="shared" si="221"/>
        <v>27859.19</v>
      </c>
      <c r="X905" s="181">
        <f t="shared" si="222"/>
        <v>46.431983333333328</v>
      </c>
      <c r="Y905" s="174">
        <v>112714.94</v>
      </c>
      <c r="Z905" s="181">
        <f t="shared" si="223"/>
        <v>187.85823333333335</v>
      </c>
      <c r="AA905" s="174">
        <v>0</v>
      </c>
      <c r="AB905" s="174">
        <v>20.757798389459289</v>
      </c>
      <c r="AC905" s="174">
        <v>39.922631374332447</v>
      </c>
      <c r="AD905" s="174">
        <v>4.6579450780881393</v>
      </c>
      <c r="AE905" s="174">
        <v>30.70292190192356</v>
      </c>
      <c r="AF905">
        <v>0</v>
      </c>
      <c r="AG905" s="106">
        <v>3.958703256196562</v>
      </c>
      <c r="AH905" s="106">
        <v>0</v>
      </c>
      <c r="AI905" s="106">
        <v>100</v>
      </c>
      <c r="AJ905">
        <v>83.75</v>
      </c>
      <c r="AK905">
        <v>46.43</v>
      </c>
      <c r="AL905">
        <v>57.68</v>
      </c>
      <c r="AM905">
        <v>187.86</v>
      </c>
      <c r="AN905" t="s">
        <v>1069</v>
      </c>
      <c r="AO905">
        <v>23.601600000000001</v>
      </c>
      <c r="AP905">
        <v>8.33</v>
      </c>
      <c r="AQ905">
        <v>12.806699999999999</v>
      </c>
      <c r="AR905" t="s">
        <v>1072</v>
      </c>
      <c r="AS905" t="s">
        <v>1074</v>
      </c>
      <c r="AT905" t="s">
        <v>1075</v>
      </c>
      <c r="AU905" t="s">
        <v>1078</v>
      </c>
      <c r="AV905" t="s">
        <v>1081</v>
      </c>
      <c r="AW905" t="s">
        <v>1084</v>
      </c>
      <c r="AX905" s="65">
        <f t="shared" si="236"/>
        <v>1391.07</v>
      </c>
      <c r="AY905" s="65">
        <v>2862.47</v>
      </c>
      <c r="AZ905" s="106">
        <v>1296.6492932178658</v>
      </c>
      <c r="BA905" s="65">
        <f t="shared" si="224"/>
        <v>5550.1892932178653</v>
      </c>
      <c r="BB905" s="65">
        <f t="shared" si="225"/>
        <v>26562.540706782132</v>
      </c>
      <c r="BC905" s="65">
        <f t="shared" si="226"/>
        <v>0</v>
      </c>
      <c r="BD905" s="65">
        <f t="shared" si="227"/>
        <v>48857.899999999994</v>
      </c>
      <c r="BE905" s="65">
        <f t="shared" si="228"/>
        <v>31744.309999999998</v>
      </c>
      <c r="BF905" s="65">
        <f t="shared" si="229"/>
        <v>107164.75070678214</v>
      </c>
      <c r="BG905" s="66">
        <f t="shared" si="230"/>
        <v>792.88418474540936</v>
      </c>
      <c r="BH905" s="66">
        <f t="shared" si="231"/>
        <v>45.797483977210575</v>
      </c>
      <c r="BI905" s="66">
        <f t="shared" si="232"/>
        <v>0</v>
      </c>
      <c r="BJ905" s="66">
        <f t="shared" si="233"/>
        <v>84.237758620689647</v>
      </c>
      <c r="BK905" s="66">
        <f t="shared" si="234"/>
        <v>54.731568965517241</v>
      </c>
      <c r="BL905" s="66">
        <f t="shared" si="235"/>
        <v>184.76681156341749</v>
      </c>
      <c r="BM905" s="207">
        <f t="shared" si="237"/>
        <v>39856.979999999996</v>
      </c>
    </row>
    <row r="906" spans="1:65" x14ac:dyDescent="0.35">
      <c r="A906" s="1">
        <v>111</v>
      </c>
      <c r="B906">
        <v>111</v>
      </c>
      <c r="C906" t="s">
        <v>37</v>
      </c>
      <c r="D906" t="s">
        <v>2119</v>
      </c>
      <c r="E906" s="6" t="s">
        <v>1117</v>
      </c>
      <c r="F906" s="7" t="s">
        <v>1118</v>
      </c>
      <c r="G906" s="6">
        <v>-3.8</v>
      </c>
      <c r="H906" s="6">
        <v>-38.53</v>
      </c>
      <c r="I906" s="6">
        <v>41</v>
      </c>
      <c r="J906" s="8">
        <v>71394.000753582499</v>
      </c>
      <c r="K906" t="s">
        <v>1166</v>
      </c>
      <c r="L906" t="s">
        <v>1062</v>
      </c>
      <c r="M906">
        <v>600</v>
      </c>
      <c r="N906">
        <v>600</v>
      </c>
      <c r="O906">
        <v>0</v>
      </c>
      <c r="P906">
        <v>23602.37</v>
      </c>
      <c r="Q906">
        <v>44998.77</v>
      </c>
      <c r="R906">
        <v>5255.2</v>
      </c>
      <c r="S906">
        <v>34606.78</v>
      </c>
      <c r="T906">
        <v>0</v>
      </c>
      <c r="U906">
        <v>4462.05</v>
      </c>
      <c r="V906">
        <v>0</v>
      </c>
      <c r="W906" s="181">
        <f t="shared" si="221"/>
        <v>28064.42</v>
      </c>
      <c r="X906" s="181">
        <f t="shared" si="222"/>
        <v>46.774033333333328</v>
      </c>
      <c r="Y906" s="174">
        <v>112925.17</v>
      </c>
      <c r="Z906" s="181">
        <f t="shared" si="223"/>
        <v>188.20861666666667</v>
      </c>
      <c r="AA906" s="174">
        <v>0</v>
      </c>
      <c r="AB906" s="174">
        <v>20.900893928253549</v>
      </c>
      <c r="AC906" s="174">
        <v>39.848308397498982</v>
      </c>
      <c r="AD906" s="174">
        <v>4.6537012076227118</v>
      </c>
      <c r="AE906" s="174">
        <v>30.645763030509489</v>
      </c>
      <c r="AF906">
        <v>0</v>
      </c>
      <c r="AG906" s="106">
        <v>3.9513334361152612</v>
      </c>
      <c r="AH906" s="106">
        <v>0</v>
      </c>
      <c r="AI906" s="106">
        <v>100</v>
      </c>
      <c r="AJ906">
        <v>83.76</v>
      </c>
      <c r="AK906">
        <v>46.77</v>
      </c>
      <c r="AL906">
        <v>57.68</v>
      </c>
      <c r="AM906">
        <v>188.21</v>
      </c>
      <c r="AN906" t="s">
        <v>1070</v>
      </c>
      <c r="AO906">
        <v>23.601600000000001</v>
      </c>
      <c r="AP906">
        <v>8.33</v>
      </c>
      <c r="AQ906">
        <v>12.806699999999999</v>
      </c>
      <c r="AR906" t="s">
        <v>1072</v>
      </c>
      <c r="AS906" t="s">
        <v>1074</v>
      </c>
      <c r="AT906" t="s">
        <v>1075</v>
      </c>
      <c r="AU906" t="s">
        <v>1078</v>
      </c>
      <c r="AV906" t="s">
        <v>1081</v>
      </c>
      <c r="AW906" t="s">
        <v>1084</v>
      </c>
      <c r="AX906" s="65">
        <f t="shared" si="236"/>
        <v>1391.07</v>
      </c>
      <c r="AY906" s="65">
        <v>2862.47</v>
      </c>
      <c r="AZ906" s="106">
        <v>1292.0074592705018</v>
      </c>
      <c r="BA906" s="65">
        <f t="shared" si="224"/>
        <v>5545.5474592705013</v>
      </c>
      <c r="BB906" s="65">
        <f t="shared" si="225"/>
        <v>26772.412540729496</v>
      </c>
      <c r="BC906" s="65">
        <f t="shared" si="226"/>
        <v>0</v>
      </c>
      <c r="BD906" s="65">
        <f t="shared" si="227"/>
        <v>48862.899999999994</v>
      </c>
      <c r="BE906" s="65">
        <f t="shared" si="228"/>
        <v>31744.309999999998</v>
      </c>
      <c r="BF906" s="65">
        <f t="shared" si="229"/>
        <v>107379.6225407295</v>
      </c>
      <c r="BG906" s="66">
        <f t="shared" si="230"/>
        <v>792.22106561007161</v>
      </c>
      <c r="BH906" s="66">
        <f t="shared" si="231"/>
        <v>46.159331966774992</v>
      </c>
      <c r="BI906" s="66">
        <f t="shared" si="232"/>
        <v>0</v>
      </c>
      <c r="BJ906" s="66">
        <f t="shared" si="233"/>
        <v>84.246379310344821</v>
      </c>
      <c r="BK906" s="66">
        <f t="shared" si="234"/>
        <v>54.731568965517241</v>
      </c>
      <c r="BL906" s="66">
        <f t="shared" si="235"/>
        <v>185.13728024263708</v>
      </c>
      <c r="BM906" s="207">
        <f t="shared" si="237"/>
        <v>39861.979999999996</v>
      </c>
    </row>
    <row r="907" spans="1:65" x14ac:dyDescent="0.35">
      <c r="A907" s="1">
        <v>112</v>
      </c>
      <c r="B907">
        <v>112</v>
      </c>
      <c r="C907" t="s">
        <v>37</v>
      </c>
      <c r="D907" t="s">
        <v>2120</v>
      </c>
      <c r="E907" s="6" t="s">
        <v>1104</v>
      </c>
      <c r="F907" s="7" t="s">
        <v>1105</v>
      </c>
      <c r="G907" s="6">
        <v>-22.74</v>
      </c>
      <c r="H907" s="6">
        <v>-45.59</v>
      </c>
      <c r="I907" s="6">
        <v>1642</v>
      </c>
      <c r="J907" s="8">
        <v>3495.45982983364</v>
      </c>
      <c r="K907" t="s">
        <v>1166</v>
      </c>
      <c r="L907" t="s">
        <v>1062</v>
      </c>
      <c r="M907">
        <v>600</v>
      </c>
      <c r="N907">
        <v>600</v>
      </c>
      <c r="O907">
        <v>98.38</v>
      </c>
      <c r="P907">
        <v>11893.86</v>
      </c>
      <c r="Q907">
        <v>44998.77</v>
      </c>
      <c r="R907">
        <v>5265.2</v>
      </c>
      <c r="S907">
        <v>34606.78</v>
      </c>
      <c r="T907">
        <v>0</v>
      </c>
      <c r="U907">
        <v>4744.55</v>
      </c>
      <c r="V907">
        <v>0</v>
      </c>
      <c r="W907" s="181">
        <f t="shared" ref="W907:W970" si="238">U907+P907</f>
        <v>16638.41</v>
      </c>
      <c r="X907" s="181">
        <f t="shared" ref="X907:X970" si="239">W907/600</f>
        <v>27.730683333333332</v>
      </c>
      <c r="Y907" s="174">
        <v>101607.55</v>
      </c>
      <c r="Z907" s="181">
        <f t="shared" ref="Z907:Z970" si="240">Y907/600</f>
        <v>169.34591666666668</v>
      </c>
      <c r="AA907" s="174">
        <v>9.6823513607010497E-2</v>
      </c>
      <c r="AB907" s="174">
        <v>11.70568525665662</v>
      </c>
      <c r="AC907" s="174">
        <v>44.286836952568983</v>
      </c>
      <c r="AD907" s="174">
        <v>5.1818983923930846</v>
      </c>
      <c r="AE907" s="174">
        <v>34.059260360081502</v>
      </c>
      <c r="AF907">
        <v>0</v>
      </c>
      <c r="AG907" s="106">
        <v>4.6694856829044697</v>
      </c>
      <c r="AH907" s="106">
        <v>0</v>
      </c>
      <c r="AI907" s="106">
        <v>100</v>
      </c>
      <c r="AJ907">
        <v>83.77</v>
      </c>
      <c r="AK907">
        <v>27.89</v>
      </c>
      <c r="AL907">
        <v>57.68</v>
      </c>
      <c r="AM907">
        <v>169.35</v>
      </c>
      <c r="AN907" t="s">
        <v>1063</v>
      </c>
      <c r="AO907">
        <v>23.601600000000001</v>
      </c>
      <c r="AP907">
        <v>8.33</v>
      </c>
      <c r="AQ907">
        <v>12.806699999999999</v>
      </c>
      <c r="AR907" t="s">
        <v>1072</v>
      </c>
      <c r="AS907" t="s">
        <v>1074</v>
      </c>
      <c r="AT907" t="s">
        <v>1076</v>
      </c>
      <c r="AU907" t="s">
        <v>1077</v>
      </c>
      <c r="AV907" t="s">
        <v>1079</v>
      </c>
      <c r="AW907" t="s">
        <v>1083</v>
      </c>
      <c r="AX907" s="65">
        <f t="shared" si="236"/>
        <v>1391.07</v>
      </c>
      <c r="AY907" s="65">
        <v>2862.47</v>
      </c>
      <c r="AZ907" s="106">
        <v>700.47184318189363</v>
      </c>
      <c r="BA907" s="65">
        <f t="shared" ref="BA907:BA970" si="241">(AX907+AZ907+AY907)</f>
        <v>4954.0118431818937</v>
      </c>
      <c r="BB907" s="65">
        <f t="shared" ref="BB907:BB970" si="242">U907+P907-AZ907</f>
        <v>15937.938156818107</v>
      </c>
      <c r="BC907" s="65">
        <f t="shared" ref="BC907:BC970" si="243">O907</f>
        <v>98.38</v>
      </c>
      <c r="BD907" s="65">
        <f t="shared" ref="BD907:BD970" si="244">(Q907+R907-AX907)</f>
        <v>48872.899999999994</v>
      </c>
      <c r="BE907" s="65">
        <f t="shared" ref="BE907:BE970" si="245">(S907-2862.47)</f>
        <v>31744.309999999998</v>
      </c>
      <c r="BF907" s="65">
        <f t="shared" ref="BF907:BF970" si="246">Y907-BA907</f>
        <v>96653.538156818104</v>
      </c>
      <c r="BG907" s="66">
        <f t="shared" ref="BG907:BG970" si="247">BA907/7</f>
        <v>707.71597759741337</v>
      </c>
      <c r="BH907" s="66">
        <f t="shared" ref="BH907:BH970" si="248">BB907/580</f>
        <v>27.47920371865191</v>
      </c>
      <c r="BI907" s="66">
        <f t="shared" ref="BI907:BI970" si="249">BC907/600</f>
        <v>0.16396666666666665</v>
      </c>
      <c r="BJ907" s="66">
        <f t="shared" ref="BJ907:BJ970" si="250">BD907/580</f>
        <v>84.263620689655156</v>
      </c>
      <c r="BK907" s="66">
        <f t="shared" ref="BK907:BK970" si="251">BE907/580</f>
        <v>54.731568965517241</v>
      </c>
      <c r="BL907" s="66">
        <f t="shared" ref="BL907:BL970" si="252">BF907/580</f>
        <v>166.6440313048588</v>
      </c>
      <c r="BM907" s="207">
        <f t="shared" si="237"/>
        <v>39871.979999999996</v>
      </c>
    </row>
    <row r="908" spans="1:65" x14ac:dyDescent="0.35">
      <c r="A908" s="1">
        <v>113</v>
      </c>
      <c r="B908">
        <v>112</v>
      </c>
      <c r="C908" t="s">
        <v>37</v>
      </c>
      <c r="D908" t="s">
        <v>2121</v>
      </c>
      <c r="E908" s="6" t="s">
        <v>1104</v>
      </c>
      <c r="F908" s="7" t="s">
        <v>1106</v>
      </c>
      <c r="G908" s="6">
        <v>-23.85</v>
      </c>
      <c r="H908" s="6">
        <v>-46.64</v>
      </c>
      <c r="I908" s="6">
        <v>792</v>
      </c>
      <c r="J908" s="8">
        <v>14172.2970393051</v>
      </c>
      <c r="K908" t="s">
        <v>1166</v>
      </c>
      <c r="L908" t="s">
        <v>1062</v>
      </c>
      <c r="M908">
        <v>600</v>
      </c>
      <c r="N908">
        <v>600</v>
      </c>
      <c r="O908">
        <v>11.67</v>
      </c>
      <c r="P908">
        <v>15624.51</v>
      </c>
      <c r="Q908">
        <v>44998.77</v>
      </c>
      <c r="R908">
        <v>5266.4</v>
      </c>
      <c r="S908">
        <v>34606.78</v>
      </c>
      <c r="T908">
        <v>0</v>
      </c>
      <c r="U908">
        <v>4744.55</v>
      </c>
      <c r="V908">
        <v>0</v>
      </c>
      <c r="W908" s="181">
        <f t="shared" si="238"/>
        <v>20369.060000000001</v>
      </c>
      <c r="X908" s="181">
        <f t="shared" si="239"/>
        <v>33.948433333333334</v>
      </c>
      <c r="Y908" s="174">
        <v>105252.68</v>
      </c>
      <c r="Z908" s="181">
        <f t="shared" si="240"/>
        <v>175.42113333333333</v>
      </c>
      <c r="AA908" s="174">
        <v>1.1087603660068319E-2</v>
      </c>
      <c r="AB908" s="174">
        <v>14.844762147624181</v>
      </c>
      <c r="AC908" s="174">
        <v>42.753087142294142</v>
      </c>
      <c r="AD908" s="174">
        <v>5.0035780561597107</v>
      </c>
      <c r="AE908" s="174">
        <v>32.879713846716299</v>
      </c>
      <c r="AF908">
        <v>0</v>
      </c>
      <c r="AG908" s="106">
        <v>4.5077712035456008</v>
      </c>
      <c r="AH908" s="106">
        <v>0</v>
      </c>
      <c r="AI908" s="106">
        <v>100</v>
      </c>
      <c r="AJ908">
        <v>83.78</v>
      </c>
      <c r="AK908">
        <v>33.97</v>
      </c>
      <c r="AL908">
        <v>57.68</v>
      </c>
      <c r="AM908">
        <v>175.42</v>
      </c>
      <c r="AN908" t="s">
        <v>1064</v>
      </c>
      <c r="AO908">
        <v>23.601600000000001</v>
      </c>
      <c r="AP908">
        <v>8.33</v>
      </c>
      <c r="AQ908">
        <v>12.806699999999999</v>
      </c>
      <c r="AR908" t="s">
        <v>1072</v>
      </c>
      <c r="AS908" t="s">
        <v>1074</v>
      </c>
      <c r="AT908" t="s">
        <v>1076</v>
      </c>
      <c r="AU908" t="s">
        <v>1077</v>
      </c>
      <c r="AV908" t="s">
        <v>1079</v>
      </c>
      <c r="AW908" t="s">
        <v>1083</v>
      </c>
      <c r="AX908" s="65">
        <f t="shared" ref="AX908:AX971" si="253">IF(AR908="LI01",583.5,1391.07)</f>
        <v>1391.07</v>
      </c>
      <c r="AY908" s="65">
        <v>2862.47</v>
      </c>
      <c r="AZ908" s="106">
        <v>842.33941611811031</v>
      </c>
      <c r="BA908" s="65">
        <f t="shared" si="241"/>
        <v>5095.8794161181104</v>
      </c>
      <c r="BB908" s="65">
        <f t="shared" si="242"/>
        <v>19526.720583881892</v>
      </c>
      <c r="BC908" s="65">
        <f t="shared" si="243"/>
        <v>11.67</v>
      </c>
      <c r="BD908" s="65">
        <f t="shared" si="244"/>
        <v>48874.1</v>
      </c>
      <c r="BE908" s="65">
        <f t="shared" si="245"/>
        <v>31744.309999999998</v>
      </c>
      <c r="BF908" s="65">
        <f t="shared" si="246"/>
        <v>100156.80058388188</v>
      </c>
      <c r="BG908" s="66">
        <f t="shared" si="247"/>
        <v>727.98277373115866</v>
      </c>
      <c r="BH908" s="66">
        <f t="shared" si="248"/>
        <v>33.666759627382575</v>
      </c>
      <c r="BI908" s="66">
        <f t="shared" si="249"/>
        <v>1.9449999999999999E-2</v>
      </c>
      <c r="BJ908" s="66">
        <f t="shared" si="250"/>
        <v>84.265689655172409</v>
      </c>
      <c r="BK908" s="66">
        <f t="shared" si="251"/>
        <v>54.731568965517241</v>
      </c>
      <c r="BL908" s="66">
        <f t="shared" si="252"/>
        <v>172.68413893772737</v>
      </c>
      <c r="BM908" s="207">
        <f t="shared" ref="BM908:BM971" si="254">R908+S908</f>
        <v>39873.18</v>
      </c>
    </row>
    <row r="909" spans="1:65" x14ac:dyDescent="0.35">
      <c r="A909" s="1">
        <v>114</v>
      </c>
      <c r="B909">
        <v>112</v>
      </c>
      <c r="C909" t="s">
        <v>37</v>
      </c>
      <c r="D909" t="s">
        <v>2122</v>
      </c>
      <c r="E909" s="6" t="s">
        <v>1107</v>
      </c>
      <c r="F909" s="7" t="s">
        <v>1108</v>
      </c>
      <c r="G909" s="6">
        <v>-30.03</v>
      </c>
      <c r="H909" s="6">
        <v>-51.23</v>
      </c>
      <c r="I909" s="6">
        <v>47</v>
      </c>
      <c r="J909" s="8">
        <v>23954.0527728093</v>
      </c>
      <c r="K909" t="s">
        <v>1166</v>
      </c>
      <c r="L909" t="s">
        <v>1062</v>
      </c>
      <c r="M909">
        <v>600</v>
      </c>
      <c r="N909">
        <v>600</v>
      </c>
      <c r="O909">
        <v>30.08</v>
      </c>
      <c r="P909">
        <v>16588.32</v>
      </c>
      <c r="Q909">
        <v>44998.77</v>
      </c>
      <c r="R909">
        <v>5272.4</v>
      </c>
      <c r="S909">
        <v>34606.78</v>
      </c>
      <c r="T909">
        <v>0</v>
      </c>
      <c r="U909">
        <v>4744.55</v>
      </c>
      <c r="V909">
        <v>0</v>
      </c>
      <c r="W909" s="181">
        <f t="shared" si="238"/>
        <v>21332.87</v>
      </c>
      <c r="X909" s="181">
        <f t="shared" si="239"/>
        <v>35.554783333333333</v>
      </c>
      <c r="Y909" s="174">
        <v>106240.9</v>
      </c>
      <c r="Z909" s="181">
        <f t="shared" si="240"/>
        <v>177.06816666666666</v>
      </c>
      <c r="AA909" s="174">
        <v>2.8313013161597841E-2</v>
      </c>
      <c r="AB909" s="174">
        <v>15.613873752952021</v>
      </c>
      <c r="AC909" s="174">
        <v>42.355411145801661</v>
      </c>
      <c r="AD909" s="174">
        <v>4.9626838628061316</v>
      </c>
      <c r="AE909" s="174">
        <v>32.573876915575831</v>
      </c>
      <c r="AF909">
        <v>0</v>
      </c>
      <c r="AG909" s="106">
        <v>4.4658413097027596</v>
      </c>
      <c r="AH909" s="106">
        <v>0</v>
      </c>
      <c r="AI909" s="106">
        <v>100</v>
      </c>
      <c r="AJ909">
        <v>83.79</v>
      </c>
      <c r="AK909">
        <v>35.6</v>
      </c>
      <c r="AL909">
        <v>57.68</v>
      </c>
      <c r="AM909">
        <v>177.07</v>
      </c>
      <c r="AN909" t="s">
        <v>1065</v>
      </c>
      <c r="AO909">
        <v>23.601600000000001</v>
      </c>
      <c r="AP909">
        <v>8.33</v>
      </c>
      <c r="AQ909">
        <v>12.806699999999999</v>
      </c>
      <c r="AR909" t="s">
        <v>1072</v>
      </c>
      <c r="AS909" t="s">
        <v>1074</v>
      </c>
      <c r="AT909" t="s">
        <v>1076</v>
      </c>
      <c r="AU909" t="s">
        <v>1077</v>
      </c>
      <c r="AV909" t="s">
        <v>1079</v>
      </c>
      <c r="AW909" t="s">
        <v>1083</v>
      </c>
      <c r="AX909" s="65">
        <f t="shared" si="253"/>
        <v>1391.07</v>
      </c>
      <c r="AY909" s="65">
        <v>2862.47</v>
      </c>
      <c r="AZ909" s="106">
        <v>886.51050451562696</v>
      </c>
      <c r="BA909" s="65">
        <f t="shared" si="241"/>
        <v>5140.050504515626</v>
      </c>
      <c r="BB909" s="65">
        <f t="shared" si="242"/>
        <v>20446.359495484372</v>
      </c>
      <c r="BC909" s="65">
        <f t="shared" si="243"/>
        <v>30.08</v>
      </c>
      <c r="BD909" s="65">
        <f t="shared" si="244"/>
        <v>48880.1</v>
      </c>
      <c r="BE909" s="65">
        <f t="shared" si="245"/>
        <v>31744.309999999998</v>
      </c>
      <c r="BF909" s="65">
        <f t="shared" si="246"/>
        <v>101100.84949548436</v>
      </c>
      <c r="BG909" s="66">
        <f t="shared" si="247"/>
        <v>734.29292921651802</v>
      </c>
      <c r="BH909" s="66">
        <f t="shared" si="248"/>
        <v>35.252343957731675</v>
      </c>
      <c r="BI909" s="66">
        <f t="shared" si="249"/>
        <v>5.0133333333333328E-2</v>
      </c>
      <c r="BJ909" s="66">
        <f t="shared" si="250"/>
        <v>84.276034482758618</v>
      </c>
      <c r="BK909" s="66">
        <f t="shared" si="251"/>
        <v>54.731568965517241</v>
      </c>
      <c r="BL909" s="66">
        <f t="shared" si="252"/>
        <v>174.31180947497305</v>
      </c>
      <c r="BM909" s="207">
        <f t="shared" si="254"/>
        <v>39879.18</v>
      </c>
    </row>
    <row r="910" spans="1:65" x14ac:dyDescent="0.35">
      <c r="A910" s="1">
        <v>115</v>
      </c>
      <c r="B910">
        <v>112</v>
      </c>
      <c r="C910" t="s">
        <v>37</v>
      </c>
      <c r="D910" t="s">
        <v>2123</v>
      </c>
      <c r="E910" s="6" t="s">
        <v>1109</v>
      </c>
      <c r="F910" s="7" t="s">
        <v>1110</v>
      </c>
      <c r="G910" s="6">
        <v>-15.37</v>
      </c>
      <c r="H910" s="6">
        <v>-48.78</v>
      </c>
      <c r="I910" s="6">
        <v>770</v>
      </c>
      <c r="J910" s="8">
        <v>31081.371963744201</v>
      </c>
      <c r="K910" t="s">
        <v>1166</v>
      </c>
      <c r="L910" t="s">
        <v>1062</v>
      </c>
      <c r="M910">
        <v>600</v>
      </c>
      <c r="N910">
        <v>600</v>
      </c>
      <c r="O910">
        <v>0</v>
      </c>
      <c r="P910">
        <v>21211.18</v>
      </c>
      <c r="Q910">
        <v>44998.77</v>
      </c>
      <c r="R910">
        <v>5266.4</v>
      </c>
      <c r="S910">
        <v>34606.78</v>
      </c>
      <c r="T910">
        <v>0</v>
      </c>
      <c r="U910">
        <v>4744.55</v>
      </c>
      <c r="V910">
        <v>0</v>
      </c>
      <c r="W910" s="181">
        <f t="shared" si="238"/>
        <v>25955.73</v>
      </c>
      <c r="X910" s="181">
        <f t="shared" si="239"/>
        <v>43.259549999999997</v>
      </c>
      <c r="Y910" s="174">
        <v>110827.68</v>
      </c>
      <c r="Z910" s="181">
        <f t="shared" si="240"/>
        <v>184.71279999999999</v>
      </c>
      <c r="AA910" s="174">
        <v>0</v>
      </c>
      <c r="AB910" s="174">
        <v>19.138882993851361</v>
      </c>
      <c r="AC910" s="174">
        <v>40.602465015959908</v>
      </c>
      <c r="AD910" s="174">
        <v>4.7518814794282438</v>
      </c>
      <c r="AE910" s="174">
        <v>31.225755154308018</v>
      </c>
      <c r="AF910">
        <v>0</v>
      </c>
      <c r="AG910" s="106">
        <v>4.2810153564524676</v>
      </c>
      <c r="AH910" s="106">
        <v>0</v>
      </c>
      <c r="AI910" s="106">
        <v>100</v>
      </c>
      <c r="AJ910">
        <v>83.78</v>
      </c>
      <c r="AK910">
        <v>43.26</v>
      </c>
      <c r="AL910">
        <v>57.68</v>
      </c>
      <c r="AM910">
        <v>184.71</v>
      </c>
      <c r="AN910" t="s">
        <v>1066</v>
      </c>
      <c r="AO910">
        <v>23.601600000000001</v>
      </c>
      <c r="AP910">
        <v>8.33</v>
      </c>
      <c r="AQ910">
        <v>12.806699999999999</v>
      </c>
      <c r="AR910" t="s">
        <v>1072</v>
      </c>
      <c r="AS910" t="s">
        <v>1074</v>
      </c>
      <c r="AT910" t="s">
        <v>1076</v>
      </c>
      <c r="AU910" t="s">
        <v>1077</v>
      </c>
      <c r="AV910" t="s">
        <v>1079</v>
      </c>
      <c r="AW910" t="s">
        <v>1083</v>
      </c>
      <c r="AX910" s="65">
        <f t="shared" si="253"/>
        <v>1391.07</v>
      </c>
      <c r="AY910" s="65">
        <v>2862.47</v>
      </c>
      <c r="AZ910" s="106">
        <v>1054.7288138702743</v>
      </c>
      <c r="BA910" s="65">
        <f t="shared" si="241"/>
        <v>5308.2688138702742</v>
      </c>
      <c r="BB910" s="65">
        <f t="shared" si="242"/>
        <v>24901.001186129724</v>
      </c>
      <c r="BC910" s="65">
        <f t="shared" si="243"/>
        <v>0</v>
      </c>
      <c r="BD910" s="65">
        <f t="shared" si="244"/>
        <v>48874.1</v>
      </c>
      <c r="BE910" s="65">
        <f t="shared" si="245"/>
        <v>31744.309999999998</v>
      </c>
      <c r="BF910" s="65">
        <f t="shared" si="246"/>
        <v>105519.41118612971</v>
      </c>
      <c r="BG910" s="66">
        <f t="shared" si="247"/>
        <v>758.32411626718203</v>
      </c>
      <c r="BH910" s="66">
        <f t="shared" si="248"/>
        <v>42.932760665740901</v>
      </c>
      <c r="BI910" s="66">
        <f t="shared" si="249"/>
        <v>0</v>
      </c>
      <c r="BJ910" s="66">
        <f t="shared" si="250"/>
        <v>84.265689655172409</v>
      </c>
      <c r="BK910" s="66">
        <f t="shared" si="251"/>
        <v>54.731568965517241</v>
      </c>
      <c r="BL910" s="66">
        <f t="shared" si="252"/>
        <v>181.93001928643054</v>
      </c>
      <c r="BM910" s="207">
        <f t="shared" si="254"/>
        <v>39873.18</v>
      </c>
    </row>
    <row r="911" spans="1:65" x14ac:dyDescent="0.35">
      <c r="A911" s="1">
        <v>116</v>
      </c>
      <c r="B911">
        <v>112</v>
      </c>
      <c r="C911" t="s">
        <v>37</v>
      </c>
      <c r="D911" t="s">
        <v>2124</v>
      </c>
      <c r="E911" s="6" t="s">
        <v>1111</v>
      </c>
      <c r="F911" s="7" t="s">
        <v>1112</v>
      </c>
      <c r="G911" s="6">
        <v>-22.86</v>
      </c>
      <c r="H911" s="6">
        <v>-43.41</v>
      </c>
      <c r="I911" s="6">
        <v>45</v>
      </c>
      <c r="J911" s="8">
        <v>45016.2336447989</v>
      </c>
      <c r="K911" t="s">
        <v>1166</v>
      </c>
      <c r="L911" t="s">
        <v>1062</v>
      </c>
      <c r="M911">
        <v>600</v>
      </c>
      <c r="N911">
        <v>600</v>
      </c>
      <c r="O911">
        <v>0</v>
      </c>
      <c r="P911">
        <v>20930.54</v>
      </c>
      <c r="Q911">
        <v>44998.77</v>
      </c>
      <c r="R911">
        <v>5262.4</v>
      </c>
      <c r="S911">
        <v>34606.78</v>
      </c>
      <c r="T911">
        <v>0</v>
      </c>
      <c r="U911">
        <v>4744.55</v>
      </c>
      <c r="V911">
        <v>0</v>
      </c>
      <c r="W911" s="181">
        <f t="shared" si="238"/>
        <v>25675.09</v>
      </c>
      <c r="X911" s="181">
        <f t="shared" si="239"/>
        <v>42.791816666666669</v>
      </c>
      <c r="Y911" s="174">
        <v>110543.03999999999</v>
      </c>
      <c r="Z911" s="181">
        <f t="shared" si="240"/>
        <v>184.23839999999998</v>
      </c>
      <c r="AA911" s="174">
        <v>0</v>
      </c>
      <c r="AB911" s="174">
        <v>18.93429020949668</v>
      </c>
      <c r="AC911" s="174">
        <v>40.707013304501118</v>
      </c>
      <c r="AD911" s="174">
        <v>4.7604987161561692</v>
      </c>
      <c r="AE911" s="174">
        <v>31.306159121370278</v>
      </c>
      <c r="AF911">
        <v>0</v>
      </c>
      <c r="AG911" s="106">
        <v>4.2920386484757431</v>
      </c>
      <c r="AH911" s="106">
        <v>0</v>
      </c>
      <c r="AI911" s="106">
        <v>100</v>
      </c>
      <c r="AJ911">
        <v>83.77</v>
      </c>
      <c r="AK911">
        <v>42.79</v>
      </c>
      <c r="AL911">
        <v>57.68</v>
      </c>
      <c r="AM911">
        <v>184.24</v>
      </c>
      <c r="AN911" t="s">
        <v>1067</v>
      </c>
      <c r="AO911">
        <v>23.601600000000001</v>
      </c>
      <c r="AP911">
        <v>8.33</v>
      </c>
      <c r="AQ911">
        <v>12.806699999999999</v>
      </c>
      <c r="AR911" t="s">
        <v>1072</v>
      </c>
      <c r="AS911" t="s">
        <v>1074</v>
      </c>
      <c r="AT911" t="s">
        <v>1076</v>
      </c>
      <c r="AU911" t="s">
        <v>1077</v>
      </c>
      <c r="AV911" t="s">
        <v>1079</v>
      </c>
      <c r="AW911" t="s">
        <v>1083</v>
      </c>
      <c r="AX911" s="65">
        <f t="shared" si="253"/>
        <v>1391.07</v>
      </c>
      <c r="AY911" s="65">
        <v>2862.47</v>
      </c>
      <c r="AZ911" s="106">
        <v>1037.2540639906297</v>
      </c>
      <c r="BA911" s="65">
        <f t="shared" si="241"/>
        <v>5290.7940639906301</v>
      </c>
      <c r="BB911" s="65">
        <f t="shared" si="242"/>
        <v>24637.835936009371</v>
      </c>
      <c r="BC911" s="65">
        <f t="shared" si="243"/>
        <v>0</v>
      </c>
      <c r="BD911" s="65">
        <f t="shared" si="244"/>
        <v>48870.1</v>
      </c>
      <c r="BE911" s="65">
        <f t="shared" si="245"/>
        <v>31744.309999999998</v>
      </c>
      <c r="BF911" s="65">
        <f t="shared" si="246"/>
        <v>105252.24593600936</v>
      </c>
      <c r="BG911" s="66">
        <f t="shared" si="247"/>
        <v>755.82772342723285</v>
      </c>
      <c r="BH911" s="66">
        <f t="shared" si="248"/>
        <v>42.479027475878226</v>
      </c>
      <c r="BI911" s="66">
        <f t="shared" si="249"/>
        <v>0</v>
      </c>
      <c r="BJ911" s="66">
        <f t="shared" si="250"/>
        <v>84.258793103448269</v>
      </c>
      <c r="BK911" s="66">
        <f t="shared" si="251"/>
        <v>54.731568965517241</v>
      </c>
      <c r="BL911" s="66">
        <f t="shared" si="252"/>
        <v>181.46938954484372</v>
      </c>
      <c r="BM911" s="207">
        <f t="shared" si="254"/>
        <v>39869.18</v>
      </c>
    </row>
    <row r="912" spans="1:65" x14ac:dyDescent="0.35">
      <c r="A912" s="1">
        <v>117</v>
      </c>
      <c r="B912">
        <v>112</v>
      </c>
      <c r="C912" t="s">
        <v>37</v>
      </c>
      <c r="D912" t="s">
        <v>2125</v>
      </c>
      <c r="E912" s="6" t="s">
        <v>1113</v>
      </c>
      <c r="F912" s="7" t="s">
        <v>1114</v>
      </c>
      <c r="G912" s="6">
        <v>-20.32</v>
      </c>
      <c r="H912" s="6">
        <v>-40.340000000000003</v>
      </c>
      <c r="I912" s="6">
        <v>9</v>
      </c>
      <c r="J912" s="8">
        <v>54061.366139626101</v>
      </c>
      <c r="K912" t="s">
        <v>1166</v>
      </c>
      <c r="L912" t="s">
        <v>1062</v>
      </c>
      <c r="M912">
        <v>600</v>
      </c>
      <c r="N912">
        <v>600</v>
      </c>
      <c r="O912">
        <v>0</v>
      </c>
      <c r="P912">
        <v>22181.02</v>
      </c>
      <c r="Q912">
        <v>44998.77</v>
      </c>
      <c r="R912">
        <v>5264.2</v>
      </c>
      <c r="S912">
        <v>34606.78</v>
      </c>
      <c r="T912">
        <v>0</v>
      </c>
      <c r="U912">
        <v>4744.55</v>
      </c>
      <c r="V912">
        <v>0</v>
      </c>
      <c r="W912" s="181">
        <f t="shared" si="238"/>
        <v>26925.57</v>
      </c>
      <c r="X912" s="181">
        <f t="shared" si="239"/>
        <v>44.875949999999996</v>
      </c>
      <c r="Y912" s="174">
        <v>111795.32</v>
      </c>
      <c r="Z912" s="181">
        <f t="shared" si="240"/>
        <v>186.32553333333334</v>
      </c>
      <c r="AA912" s="174">
        <v>0</v>
      </c>
      <c r="AB912" s="174">
        <v>19.840741097212302</v>
      </c>
      <c r="AC912" s="174">
        <v>40.251031975220428</v>
      </c>
      <c r="AD912" s="174">
        <v>4.7087838739582297</v>
      </c>
      <c r="AE912" s="174">
        <v>30.955481857380079</v>
      </c>
      <c r="AF912">
        <v>0</v>
      </c>
      <c r="AG912" s="106">
        <v>4.2439611962289652</v>
      </c>
      <c r="AH912" s="106">
        <v>0</v>
      </c>
      <c r="AI912" s="106">
        <v>100</v>
      </c>
      <c r="AJ912">
        <v>83.77</v>
      </c>
      <c r="AK912">
        <v>44.88</v>
      </c>
      <c r="AL912">
        <v>57.68</v>
      </c>
      <c r="AM912">
        <v>186.33</v>
      </c>
      <c r="AN912" t="s">
        <v>1068</v>
      </c>
      <c r="AO912">
        <v>23.601600000000001</v>
      </c>
      <c r="AP912">
        <v>8.33</v>
      </c>
      <c r="AQ912">
        <v>12.806699999999999</v>
      </c>
      <c r="AR912" t="s">
        <v>1072</v>
      </c>
      <c r="AS912" t="s">
        <v>1074</v>
      </c>
      <c r="AT912" t="s">
        <v>1076</v>
      </c>
      <c r="AU912" t="s">
        <v>1077</v>
      </c>
      <c r="AV912" t="s">
        <v>1079</v>
      </c>
      <c r="AW912" t="s">
        <v>1083</v>
      </c>
      <c r="AX912" s="65">
        <f t="shared" si="253"/>
        <v>1391.07</v>
      </c>
      <c r="AY912" s="65">
        <v>2862.47</v>
      </c>
      <c r="AZ912" s="106">
        <v>1077.2341403524938</v>
      </c>
      <c r="BA912" s="65">
        <f t="shared" si="241"/>
        <v>5330.7741403524942</v>
      </c>
      <c r="BB912" s="65">
        <f t="shared" si="242"/>
        <v>25848.335859647505</v>
      </c>
      <c r="BC912" s="65">
        <f t="shared" si="243"/>
        <v>0</v>
      </c>
      <c r="BD912" s="65">
        <f t="shared" si="244"/>
        <v>48871.899999999994</v>
      </c>
      <c r="BE912" s="65">
        <f t="shared" si="245"/>
        <v>31744.309999999998</v>
      </c>
      <c r="BF912" s="65">
        <f t="shared" si="246"/>
        <v>106464.54585964751</v>
      </c>
      <c r="BG912" s="66">
        <f t="shared" si="247"/>
        <v>761.53916290749919</v>
      </c>
      <c r="BH912" s="66">
        <f t="shared" si="248"/>
        <v>44.566096309737077</v>
      </c>
      <c r="BI912" s="66">
        <f t="shared" si="249"/>
        <v>0</v>
      </c>
      <c r="BJ912" s="66">
        <f t="shared" si="250"/>
        <v>84.261896551724135</v>
      </c>
      <c r="BK912" s="66">
        <f t="shared" si="251"/>
        <v>54.731568965517241</v>
      </c>
      <c r="BL912" s="66">
        <f t="shared" si="252"/>
        <v>183.55956182697847</v>
      </c>
      <c r="BM912" s="207">
        <f t="shared" si="254"/>
        <v>39870.979999999996</v>
      </c>
    </row>
    <row r="913" spans="1:65" x14ac:dyDescent="0.35">
      <c r="A913" s="1">
        <v>118</v>
      </c>
      <c r="B913">
        <v>112</v>
      </c>
      <c r="C913" t="s">
        <v>37</v>
      </c>
      <c r="D913" t="s">
        <v>2126</v>
      </c>
      <c r="E913" s="6" t="s">
        <v>1115</v>
      </c>
      <c r="F913" s="7" t="s">
        <v>1116</v>
      </c>
      <c r="G913" s="6">
        <v>-8.0500000000000007</v>
      </c>
      <c r="H913" s="6">
        <v>-34.880000000000003</v>
      </c>
      <c r="I913" s="6">
        <v>10</v>
      </c>
      <c r="J913" s="8">
        <v>63550.072249703</v>
      </c>
      <c r="K913" t="s">
        <v>1166</v>
      </c>
      <c r="L913" t="s">
        <v>1062</v>
      </c>
      <c r="M913">
        <v>600</v>
      </c>
      <c r="N913">
        <v>600</v>
      </c>
      <c r="O913">
        <v>0</v>
      </c>
      <c r="P913">
        <v>23632.89</v>
      </c>
      <c r="Q913">
        <v>44998.77</v>
      </c>
      <c r="R913">
        <v>5250.2</v>
      </c>
      <c r="S913">
        <v>34606.78</v>
      </c>
      <c r="T913">
        <v>0</v>
      </c>
      <c r="U913">
        <v>4744.55</v>
      </c>
      <c r="V913">
        <v>0</v>
      </c>
      <c r="W913" s="181">
        <f t="shared" si="238"/>
        <v>28377.439999999999</v>
      </c>
      <c r="X913" s="181">
        <f t="shared" si="239"/>
        <v>47.295733333333331</v>
      </c>
      <c r="Y913" s="174">
        <v>113233.19</v>
      </c>
      <c r="Z913" s="181">
        <f t="shared" si="240"/>
        <v>188.72198333333333</v>
      </c>
      <c r="AA913" s="174">
        <v>0</v>
      </c>
      <c r="AB913" s="174">
        <v>20.870991976822339</v>
      </c>
      <c r="AC913" s="174">
        <v>39.73991194631185</v>
      </c>
      <c r="AD913" s="174">
        <v>4.6366264166893112</v>
      </c>
      <c r="AE913" s="174">
        <v>30.562399593264129</v>
      </c>
      <c r="AF913">
        <v>0</v>
      </c>
      <c r="AG913" s="106">
        <v>4.1900700669123614</v>
      </c>
      <c r="AH913" s="106">
        <v>0</v>
      </c>
      <c r="AI913" s="106">
        <v>100</v>
      </c>
      <c r="AJ913">
        <v>83.75</v>
      </c>
      <c r="AK913">
        <v>47.3</v>
      </c>
      <c r="AL913">
        <v>57.68</v>
      </c>
      <c r="AM913">
        <v>188.72</v>
      </c>
      <c r="AN913" t="s">
        <v>1069</v>
      </c>
      <c r="AO913">
        <v>23.601600000000001</v>
      </c>
      <c r="AP913">
        <v>8.33</v>
      </c>
      <c r="AQ913">
        <v>12.806699999999999</v>
      </c>
      <c r="AR913" t="s">
        <v>1072</v>
      </c>
      <c r="AS913" t="s">
        <v>1074</v>
      </c>
      <c r="AT913" t="s">
        <v>1076</v>
      </c>
      <c r="AU913" t="s">
        <v>1077</v>
      </c>
      <c r="AV913" t="s">
        <v>1079</v>
      </c>
      <c r="AW913" t="s">
        <v>1083</v>
      </c>
      <c r="AX913" s="65">
        <f t="shared" si="253"/>
        <v>1391.07</v>
      </c>
      <c r="AY913" s="65">
        <v>2862.47</v>
      </c>
      <c r="AZ913" s="106">
        <v>1161.4587526876937</v>
      </c>
      <c r="BA913" s="65">
        <f t="shared" si="241"/>
        <v>5414.9987526876939</v>
      </c>
      <c r="BB913" s="65">
        <f t="shared" si="242"/>
        <v>27215.981247312306</v>
      </c>
      <c r="BC913" s="65">
        <f t="shared" si="243"/>
        <v>0</v>
      </c>
      <c r="BD913" s="65">
        <f t="shared" si="244"/>
        <v>48857.899999999994</v>
      </c>
      <c r="BE913" s="65">
        <f t="shared" si="245"/>
        <v>31744.309999999998</v>
      </c>
      <c r="BF913" s="65">
        <f t="shared" si="246"/>
        <v>107818.19124731231</v>
      </c>
      <c r="BG913" s="66">
        <f t="shared" si="247"/>
        <v>773.57125038395623</v>
      </c>
      <c r="BH913" s="66">
        <f t="shared" si="248"/>
        <v>46.924105598814322</v>
      </c>
      <c r="BI913" s="66">
        <f t="shared" si="249"/>
        <v>0</v>
      </c>
      <c r="BJ913" s="66">
        <f t="shared" si="250"/>
        <v>84.237758620689647</v>
      </c>
      <c r="BK913" s="66">
        <f t="shared" si="251"/>
        <v>54.731568965517241</v>
      </c>
      <c r="BL913" s="66">
        <f t="shared" si="252"/>
        <v>185.89343318502122</v>
      </c>
      <c r="BM913" s="207">
        <f t="shared" si="254"/>
        <v>39856.979999999996</v>
      </c>
    </row>
    <row r="914" spans="1:65" x14ac:dyDescent="0.35">
      <c r="A914" s="1">
        <v>119</v>
      </c>
      <c r="B914">
        <v>112</v>
      </c>
      <c r="C914" t="s">
        <v>37</v>
      </c>
      <c r="D914" t="s">
        <v>2127</v>
      </c>
      <c r="E914" s="6" t="s">
        <v>1117</v>
      </c>
      <c r="F914" s="7" t="s">
        <v>1118</v>
      </c>
      <c r="G914" s="6">
        <v>-3.8</v>
      </c>
      <c r="H914" s="6">
        <v>-38.53</v>
      </c>
      <c r="I914" s="6">
        <v>41</v>
      </c>
      <c r="J914" s="8">
        <v>71394.000753582499</v>
      </c>
      <c r="K914" t="s">
        <v>1166</v>
      </c>
      <c r="L914" t="s">
        <v>1062</v>
      </c>
      <c r="M914">
        <v>600</v>
      </c>
      <c r="N914">
        <v>600</v>
      </c>
      <c r="O914">
        <v>0</v>
      </c>
      <c r="P914">
        <v>24259.83</v>
      </c>
      <c r="Q914">
        <v>44998.77</v>
      </c>
      <c r="R914">
        <v>5255.2</v>
      </c>
      <c r="S914">
        <v>34606.78</v>
      </c>
      <c r="T914">
        <v>0</v>
      </c>
      <c r="U914">
        <v>4744.55</v>
      </c>
      <c r="V914">
        <v>0</v>
      </c>
      <c r="W914" s="181">
        <f t="shared" si="238"/>
        <v>29004.38</v>
      </c>
      <c r="X914" s="181">
        <f t="shared" si="239"/>
        <v>48.340633333333336</v>
      </c>
      <c r="Y914" s="174">
        <v>113865.13</v>
      </c>
      <c r="Z914" s="181">
        <f t="shared" si="240"/>
        <v>189.77521666666667</v>
      </c>
      <c r="AA914" s="174">
        <v>0</v>
      </c>
      <c r="AB914" s="174">
        <v>21.305758839426961</v>
      </c>
      <c r="AC914" s="174">
        <v>39.519359438662207</v>
      </c>
      <c r="AD914" s="174">
        <v>4.6152847671626942</v>
      </c>
      <c r="AE914" s="174">
        <v>30.39278135457273</v>
      </c>
      <c r="AF914">
        <v>0</v>
      </c>
      <c r="AG914" s="106">
        <v>4.1668156001754006</v>
      </c>
      <c r="AH914" s="106">
        <v>0</v>
      </c>
      <c r="AI914" s="106">
        <v>100</v>
      </c>
      <c r="AJ914">
        <v>83.76</v>
      </c>
      <c r="AK914">
        <v>48.34</v>
      </c>
      <c r="AL914">
        <v>57.68</v>
      </c>
      <c r="AM914">
        <v>189.78</v>
      </c>
      <c r="AN914" t="s">
        <v>1070</v>
      </c>
      <c r="AO914">
        <v>23.601600000000001</v>
      </c>
      <c r="AP914">
        <v>8.33</v>
      </c>
      <c r="AQ914">
        <v>12.806699999999999</v>
      </c>
      <c r="AR914" t="s">
        <v>1072</v>
      </c>
      <c r="AS914" t="s">
        <v>1074</v>
      </c>
      <c r="AT914" t="s">
        <v>1076</v>
      </c>
      <c r="AU914" t="s">
        <v>1077</v>
      </c>
      <c r="AV914" t="s">
        <v>1079</v>
      </c>
      <c r="AW914" t="s">
        <v>1083</v>
      </c>
      <c r="AX914" s="65">
        <f t="shared" si="253"/>
        <v>1391.07</v>
      </c>
      <c r="AY914" s="65">
        <v>2862.47</v>
      </c>
      <c r="AZ914" s="106">
        <v>1170.5881254857047</v>
      </c>
      <c r="BA914" s="65">
        <f t="shared" si="241"/>
        <v>5424.128125485704</v>
      </c>
      <c r="BB914" s="65">
        <f t="shared" si="242"/>
        <v>27833.791874514296</v>
      </c>
      <c r="BC914" s="65">
        <f t="shared" si="243"/>
        <v>0</v>
      </c>
      <c r="BD914" s="65">
        <f t="shared" si="244"/>
        <v>48862.899999999994</v>
      </c>
      <c r="BE914" s="65">
        <f t="shared" si="245"/>
        <v>31744.309999999998</v>
      </c>
      <c r="BF914" s="65">
        <f t="shared" si="246"/>
        <v>108441.0018745143</v>
      </c>
      <c r="BG914" s="66">
        <f t="shared" si="247"/>
        <v>774.87544649795768</v>
      </c>
      <c r="BH914" s="66">
        <f t="shared" si="248"/>
        <v>47.989296335369474</v>
      </c>
      <c r="BI914" s="66">
        <f t="shared" si="249"/>
        <v>0</v>
      </c>
      <c r="BJ914" s="66">
        <f t="shared" si="250"/>
        <v>84.246379310344821</v>
      </c>
      <c r="BK914" s="66">
        <f t="shared" si="251"/>
        <v>54.731568965517241</v>
      </c>
      <c r="BL914" s="66">
        <f t="shared" si="252"/>
        <v>186.96724461123156</v>
      </c>
      <c r="BM914" s="207">
        <f t="shared" si="254"/>
        <v>39861.979999999996</v>
      </c>
    </row>
    <row r="915" spans="1:65" x14ac:dyDescent="0.35">
      <c r="A915" s="1">
        <v>120</v>
      </c>
      <c r="B915">
        <v>113</v>
      </c>
      <c r="C915" t="s">
        <v>37</v>
      </c>
      <c r="D915" t="s">
        <v>2128</v>
      </c>
      <c r="E915" s="6" t="s">
        <v>1104</v>
      </c>
      <c r="F915" s="7" t="s">
        <v>1105</v>
      </c>
      <c r="G915" s="6">
        <v>-22.74</v>
      </c>
      <c r="H915" s="6">
        <v>-45.59</v>
      </c>
      <c r="I915" s="6">
        <v>1642</v>
      </c>
      <c r="J915" s="8">
        <v>3495.45982983364</v>
      </c>
      <c r="K915" t="s">
        <v>1166</v>
      </c>
      <c r="L915" t="s">
        <v>1062</v>
      </c>
      <c r="M915">
        <v>600</v>
      </c>
      <c r="N915">
        <v>600</v>
      </c>
      <c r="O915">
        <v>10.78</v>
      </c>
      <c r="P915">
        <v>14388.36</v>
      </c>
      <c r="Q915">
        <v>44998.77</v>
      </c>
      <c r="R915">
        <v>5265.2</v>
      </c>
      <c r="S915">
        <v>34606.78</v>
      </c>
      <c r="T915">
        <v>0</v>
      </c>
      <c r="U915">
        <v>4462.05</v>
      </c>
      <c r="V915">
        <v>0</v>
      </c>
      <c r="W915" s="181">
        <f t="shared" si="238"/>
        <v>18850.41</v>
      </c>
      <c r="X915" s="181">
        <f t="shared" si="239"/>
        <v>31.417349999999999</v>
      </c>
      <c r="Y915" s="174">
        <v>103731.93</v>
      </c>
      <c r="Z915" s="181">
        <f t="shared" si="240"/>
        <v>172.88655</v>
      </c>
      <c r="AA915" s="174">
        <v>1.039217143650947E-2</v>
      </c>
      <c r="AB915" s="174">
        <v>13.87071463916655</v>
      </c>
      <c r="AC915" s="174">
        <v>43.379863847129798</v>
      </c>
      <c r="AD915" s="174">
        <v>5.0757756073756646</v>
      </c>
      <c r="AE915" s="174">
        <v>33.361743100701972</v>
      </c>
      <c r="AF915">
        <v>0</v>
      </c>
      <c r="AG915" s="106">
        <v>4.3015202744227361</v>
      </c>
      <c r="AH915" s="106">
        <v>0</v>
      </c>
      <c r="AI915" s="106">
        <v>100</v>
      </c>
      <c r="AJ915">
        <v>83.77</v>
      </c>
      <c r="AK915">
        <v>31.44</v>
      </c>
      <c r="AL915">
        <v>57.68</v>
      </c>
      <c r="AM915">
        <v>172.89</v>
      </c>
      <c r="AN915" t="s">
        <v>1063</v>
      </c>
      <c r="AO915">
        <v>23.601600000000001</v>
      </c>
      <c r="AP915">
        <v>8.33</v>
      </c>
      <c r="AQ915">
        <v>12.806699999999999</v>
      </c>
      <c r="AR915" t="s">
        <v>1072</v>
      </c>
      <c r="AS915" t="s">
        <v>1074</v>
      </c>
      <c r="AT915" t="s">
        <v>1076</v>
      </c>
      <c r="AU915" t="s">
        <v>1077</v>
      </c>
      <c r="AV915" t="s">
        <v>1079</v>
      </c>
      <c r="AW915" t="s">
        <v>1084</v>
      </c>
      <c r="AX915" s="65">
        <f t="shared" si="253"/>
        <v>1391.07</v>
      </c>
      <c r="AY915" s="65">
        <v>2862.47</v>
      </c>
      <c r="AZ915" s="106">
        <v>709.22786818491863</v>
      </c>
      <c r="BA915" s="65">
        <f t="shared" si="241"/>
        <v>4962.7678681849184</v>
      </c>
      <c r="BB915" s="65">
        <f t="shared" si="242"/>
        <v>18141.18213181508</v>
      </c>
      <c r="BC915" s="65">
        <f t="shared" si="243"/>
        <v>10.78</v>
      </c>
      <c r="BD915" s="65">
        <f t="shared" si="244"/>
        <v>48872.899999999994</v>
      </c>
      <c r="BE915" s="65">
        <f t="shared" si="245"/>
        <v>31744.309999999998</v>
      </c>
      <c r="BF915" s="65">
        <f t="shared" si="246"/>
        <v>98769.162131815072</v>
      </c>
      <c r="BG915" s="66">
        <f t="shared" si="247"/>
        <v>708.96683831213124</v>
      </c>
      <c r="BH915" s="66">
        <f t="shared" si="248"/>
        <v>31.277900227267377</v>
      </c>
      <c r="BI915" s="66">
        <f t="shared" si="249"/>
        <v>1.7966666666666666E-2</v>
      </c>
      <c r="BJ915" s="66">
        <f t="shared" si="250"/>
        <v>84.263620689655156</v>
      </c>
      <c r="BK915" s="66">
        <f t="shared" si="251"/>
        <v>54.731568965517241</v>
      </c>
      <c r="BL915" s="66">
        <f t="shared" si="252"/>
        <v>170.29165884795702</v>
      </c>
      <c r="BM915" s="207">
        <f t="shared" si="254"/>
        <v>39871.979999999996</v>
      </c>
    </row>
    <row r="916" spans="1:65" x14ac:dyDescent="0.35">
      <c r="A916" s="1">
        <v>121</v>
      </c>
      <c r="B916">
        <v>113</v>
      </c>
      <c r="C916" t="s">
        <v>37</v>
      </c>
      <c r="D916" t="s">
        <v>2129</v>
      </c>
      <c r="E916" s="6" t="s">
        <v>1104</v>
      </c>
      <c r="F916" s="7" t="s">
        <v>1106</v>
      </c>
      <c r="G916" s="6">
        <v>-23.85</v>
      </c>
      <c r="H916" s="6">
        <v>-46.64</v>
      </c>
      <c r="I916" s="6">
        <v>792</v>
      </c>
      <c r="J916" s="8">
        <v>14172.2970393051</v>
      </c>
      <c r="K916" t="s">
        <v>1166</v>
      </c>
      <c r="L916" t="s">
        <v>1062</v>
      </c>
      <c r="M916">
        <v>600</v>
      </c>
      <c r="N916">
        <v>600</v>
      </c>
      <c r="O916">
        <v>0.15</v>
      </c>
      <c r="P916">
        <v>17104.7</v>
      </c>
      <c r="Q916">
        <v>44998.77</v>
      </c>
      <c r="R916">
        <v>5266.4</v>
      </c>
      <c r="S916">
        <v>34606.78</v>
      </c>
      <c r="T916">
        <v>0</v>
      </c>
      <c r="U916">
        <v>4462.05</v>
      </c>
      <c r="V916">
        <v>0</v>
      </c>
      <c r="W916" s="181">
        <f t="shared" si="238"/>
        <v>21566.75</v>
      </c>
      <c r="X916" s="181">
        <f t="shared" si="239"/>
        <v>35.944583333333334</v>
      </c>
      <c r="Y916" s="174">
        <v>106438.85</v>
      </c>
      <c r="Z916" s="181">
        <f t="shared" si="240"/>
        <v>177.39808333333335</v>
      </c>
      <c r="AA916" s="174">
        <v>1.4092598708084501E-4</v>
      </c>
      <c r="AB916" s="174">
        <v>16.06997820814486</v>
      </c>
      <c r="AC916" s="174">
        <v>42.276640531159437</v>
      </c>
      <c r="AD916" s="174">
        <v>4.947817455750414</v>
      </c>
      <c r="AE916" s="174">
        <v>32.513297541264301</v>
      </c>
      <c r="AF916">
        <v>0</v>
      </c>
      <c r="AG916" s="106">
        <v>4.1921253376938967</v>
      </c>
      <c r="AH916" s="106">
        <v>0</v>
      </c>
      <c r="AI916" s="106">
        <v>100</v>
      </c>
      <c r="AJ916">
        <v>83.78</v>
      </c>
      <c r="AK916">
        <v>35.94</v>
      </c>
      <c r="AL916">
        <v>57.68</v>
      </c>
      <c r="AM916">
        <v>177.4</v>
      </c>
      <c r="AN916" t="s">
        <v>1064</v>
      </c>
      <c r="AO916">
        <v>23.601600000000001</v>
      </c>
      <c r="AP916">
        <v>8.33</v>
      </c>
      <c r="AQ916">
        <v>12.806699999999999</v>
      </c>
      <c r="AR916" t="s">
        <v>1072</v>
      </c>
      <c r="AS916" t="s">
        <v>1074</v>
      </c>
      <c r="AT916" t="s">
        <v>1076</v>
      </c>
      <c r="AU916" t="s">
        <v>1077</v>
      </c>
      <c r="AV916" t="s">
        <v>1079</v>
      </c>
      <c r="AW916" t="s">
        <v>1084</v>
      </c>
      <c r="AX916" s="65">
        <f t="shared" si="253"/>
        <v>1391.07</v>
      </c>
      <c r="AY916" s="65">
        <v>2862.47</v>
      </c>
      <c r="AZ916" s="106">
        <v>843.9954162370575</v>
      </c>
      <c r="BA916" s="65">
        <f t="shared" si="241"/>
        <v>5097.5354162370568</v>
      </c>
      <c r="BB916" s="65">
        <f t="shared" si="242"/>
        <v>20722.754583762944</v>
      </c>
      <c r="BC916" s="65">
        <f t="shared" si="243"/>
        <v>0.15</v>
      </c>
      <c r="BD916" s="65">
        <f t="shared" si="244"/>
        <v>48874.1</v>
      </c>
      <c r="BE916" s="65">
        <f t="shared" si="245"/>
        <v>31744.309999999998</v>
      </c>
      <c r="BF916" s="65">
        <f t="shared" si="246"/>
        <v>101341.31458376296</v>
      </c>
      <c r="BG916" s="66">
        <f t="shared" si="247"/>
        <v>728.21934517672241</v>
      </c>
      <c r="BH916" s="66">
        <f t="shared" si="248"/>
        <v>35.72888721338439</v>
      </c>
      <c r="BI916" s="66">
        <f t="shared" si="249"/>
        <v>2.5000000000000001E-4</v>
      </c>
      <c r="BJ916" s="66">
        <f t="shared" si="250"/>
        <v>84.265689655172409</v>
      </c>
      <c r="BK916" s="66">
        <f t="shared" si="251"/>
        <v>54.731568965517241</v>
      </c>
      <c r="BL916" s="66">
        <f t="shared" si="252"/>
        <v>174.72640445476372</v>
      </c>
      <c r="BM916" s="207">
        <f t="shared" si="254"/>
        <v>39873.18</v>
      </c>
    </row>
    <row r="917" spans="1:65" x14ac:dyDescent="0.35">
      <c r="A917" s="1">
        <v>122</v>
      </c>
      <c r="B917">
        <v>113</v>
      </c>
      <c r="C917" t="s">
        <v>37</v>
      </c>
      <c r="D917" t="s">
        <v>2130</v>
      </c>
      <c r="E917" s="6" t="s">
        <v>1107</v>
      </c>
      <c r="F917" s="7" t="s">
        <v>1108</v>
      </c>
      <c r="G917" s="6">
        <v>-30.03</v>
      </c>
      <c r="H917" s="6">
        <v>-51.23</v>
      </c>
      <c r="I917" s="6">
        <v>47</v>
      </c>
      <c r="J917" s="8">
        <v>23954.0527728093</v>
      </c>
      <c r="K917" t="s">
        <v>1166</v>
      </c>
      <c r="L917" t="s">
        <v>1062</v>
      </c>
      <c r="M917">
        <v>600</v>
      </c>
      <c r="N917">
        <v>600</v>
      </c>
      <c r="O917">
        <v>1.33</v>
      </c>
      <c r="P917">
        <v>17826.900000000001</v>
      </c>
      <c r="Q917">
        <v>44998.77</v>
      </c>
      <c r="R917">
        <v>5272.4</v>
      </c>
      <c r="S917">
        <v>34606.78</v>
      </c>
      <c r="T917">
        <v>0</v>
      </c>
      <c r="U917">
        <v>4462.05</v>
      </c>
      <c r="V917">
        <v>0</v>
      </c>
      <c r="W917" s="181">
        <f t="shared" si="238"/>
        <v>22288.95</v>
      </c>
      <c r="X917" s="181">
        <f t="shared" si="239"/>
        <v>37.148250000000004</v>
      </c>
      <c r="Y917" s="174">
        <v>107168.23</v>
      </c>
      <c r="Z917" s="181">
        <f t="shared" si="240"/>
        <v>178.61371666666665</v>
      </c>
      <c r="AA917" s="174">
        <v>1.241039438647069E-3</v>
      </c>
      <c r="AB917" s="174">
        <v>16.634500728434169</v>
      </c>
      <c r="AC917" s="174">
        <v>41.988908466622988</v>
      </c>
      <c r="AD917" s="174">
        <v>4.9197416062577499</v>
      </c>
      <c r="AE917" s="174">
        <v>32.292014153821519</v>
      </c>
      <c r="AF917">
        <v>0</v>
      </c>
      <c r="AG917" s="106">
        <v>4.1635940054249287</v>
      </c>
      <c r="AH917" s="106">
        <v>0</v>
      </c>
      <c r="AI917" s="106">
        <v>100</v>
      </c>
      <c r="AJ917">
        <v>83.79</v>
      </c>
      <c r="AK917">
        <v>37.15</v>
      </c>
      <c r="AL917">
        <v>57.68</v>
      </c>
      <c r="AM917">
        <v>178.61</v>
      </c>
      <c r="AN917" t="s">
        <v>1065</v>
      </c>
      <c r="AO917">
        <v>23.601600000000001</v>
      </c>
      <c r="AP917">
        <v>8.33</v>
      </c>
      <c r="AQ917">
        <v>12.806699999999999</v>
      </c>
      <c r="AR917" t="s">
        <v>1072</v>
      </c>
      <c r="AS917" t="s">
        <v>1074</v>
      </c>
      <c r="AT917" t="s">
        <v>1076</v>
      </c>
      <c r="AU917" t="s">
        <v>1077</v>
      </c>
      <c r="AV917" t="s">
        <v>1079</v>
      </c>
      <c r="AW917" t="s">
        <v>1084</v>
      </c>
      <c r="AX917" s="65">
        <f t="shared" si="253"/>
        <v>1391.07</v>
      </c>
      <c r="AY917" s="65">
        <v>2862.47</v>
      </c>
      <c r="AZ917" s="106">
        <v>889.77815653149082</v>
      </c>
      <c r="BA917" s="65">
        <f t="shared" si="241"/>
        <v>5143.3181565314899</v>
      </c>
      <c r="BB917" s="65">
        <f t="shared" si="242"/>
        <v>21399.17184346851</v>
      </c>
      <c r="BC917" s="65">
        <f t="shared" si="243"/>
        <v>1.33</v>
      </c>
      <c r="BD917" s="65">
        <f t="shared" si="244"/>
        <v>48880.1</v>
      </c>
      <c r="BE917" s="65">
        <f t="shared" si="245"/>
        <v>31744.309999999998</v>
      </c>
      <c r="BF917" s="65">
        <f t="shared" si="246"/>
        <v>102024.91184346851</v>
      </c>
      <c r="BG917" s="66">
        <f t="shared" si="247"/>
        <v>734.75973664735568</v>
      </c>
      <c r="BH917" s="66">
        <f t="shared" si="248"/>
        <v>36.895123868049154</v>
      </c>
      <c r="BI917" s="66">
        <f t="shared" si="249"/>
        <v>2.2166666666666667E-3</v>
      </c>
      <c r="BJ917" s="66">
        <f t="shared" si="250"/>
        <v>84.276034482758618</v>
      </c>
      <c r="BK917" s="66">
        <f t="shared" si="251"/>
        <v>54.731568965517241</v>
      </c>
      <c r="BL917" s="66">
        <f t="shared" si="252"/>
        <v>175.90502041977328</v>
      </c>
      <c r="BM917" s="207">
        <f t="shared" si="254"/>
        <v>39879.18</v>
      </c>
    </row>
    <row r="918" spans="1:65" x14ac:dyDescent="0.35">
      <c r="A918" s="1">
        <v>123</v>
      </c>
      <c r="B918">
        <v>113</v>
      </c>
      <c r="C918" t="s">
        <v>37</v>
      </c>
      <c r="D918" t="s">
        <v>2131</v>
      </c>
      <c r="E918" s="6" t="s">
        <v>1109</v>
      </c>
      <c r="F918" s="7" t="s">
        <v>1110</v>
      </c>
      <c r="G918" s="6">
        <v>-15.37</v>
      </c>
      <c r="H918" s="6">
        <v>-48.78</v>
      </c>
      <c r="I918" s="6">
        <v>770</v>
      </c>
      <c r="J918" s="8">
        <v>31081.371963744201</v>
      </c>
      <c r="K918" t="s">
        <v>1166</v>
      </c>
      <c r="L918" t="s">
        <v>1062</v>
      </c>
      <c r="M918">
        <v>600</v>
      </c>
      <c r="N918">
        <v>600</v>
      </c>
      <c r="O918">
        <v>0</v>
      </c>
      <c r="P918">
        <v>21128.17</v>
      </c>
      <c r="Q918">
        <v>44998.77</v>
      </c>
      <c r="R918">
        <v>5266.4</v>
      </c>
      <c r="S918">
        <v>34606.78</v>
      </c>
      <c r="T918">
        <v>0</v>
      </c>
      <c r="U918">
        <v>4462.05</v>
      </c>
      <c r="V918">
        <v>0</v>
      </c>
      <c r="W918" s="181">
        <f t="shared" si="238"/>
        <v>25590.219999999998</v>
      </c>
      <c r="X918" s="181">
        <f t="shared" si="239"/>
        <v>42.650366666666663</v>
      </c>
      <c r="Y918" s="174">
        <v>110462.17</v>
      </c>
      <c r="Z918" s="181">
        <f t="shared" si="240"/>
        <v>184.10361666666665</v>
      </c>
      <c r="AA918" s="174">
        <v>0</v>
      </c>
      <c r="AB918" s="174">
        <v>19.127064043735519</v>
      </c>
      <c r="AC918" s="174">
        <v>40.736815146760193</v>
      </c>
      <c r="AD918" s="174">
        <v>4.7676050542914368</v>
      </c>
      <c r="AE918" s="174">
        <v>31.32907854336014</v>
      </c>
      <c r="AF918">
        <v>0</v>
      </c>
      <c r="AG918" s="106">
        <v>4.03943721185271</v>
      </c>
      <c r="AH918" s="106">
        <v>0</v>
      </c>
      <c r="AI918" s="106">
        <v>100</v>
      </c>
      <c r="AJ918">
        <v>83.78</v>
      </c>
      <c r="AK918">
        <v>42.65</v>
      </c>
      <c r="AL918">
        <v>57.68</v>
      </c>
      <c r="AM918">
        <v>184.1</v>
      </c>
      <c r="AN918" t="s">
        <v>1066</v>
      </c>
      <c r="AO918">
        <v>23.601600000000001</v>
      </c>
      <c r="AP918">
        <v>8.33</v>
      </c>
      <c r="AQ918">
        <v>12.806699999999999</v>
      </c>
      <c r="AR918" t="s">
        <v>1072</v>
      </c>
      <c r="AS918" t="s">
        <v>1074</v>
      </c>
      <c r="AT918" t="s">
        <v>1076</v>
      </c>
      <c r="AU918" t="s">
        <v>1077</v>
      </c>
      <c r="AV918" t="s">
        <v>1079</v>
      </c>
      <c r="AW918" t="s">
        <v>1084</v>
      </c>
      <c r="AX918" s="65">
        <f t="shared" si="253"/>
        <v>1391.07</v>
      </c>
      <c r="AY918" s="65">
        <v>2862.47</v>
      </c>
      <c r="AZ918" s="106">
        <v>1054.1254039226187</v>
      </c>
      <c r="BA918" s="65">
        <f t="shared" si="241"/>
        <v>5307.6654039226178</v>
      </c>
      <c r="BB918" s="65">
        <f t="shared" si="242"/>
        <v>24536.094596077379</v>
      </c>
      <c r="BC918" s="65">
        <f t="shared" si="243"/>
        <v>0</v>
      </c>
      <c r="BD918" s="65">
        <f t="shared" si="244"/>
        <v>48874.1</v>
      </c>
      <c r="BE918" s="65">
        <f t="shared" si="245"/>
        <v>31744.309999999998</v>
      </c>
      <c r="BF918" s="65">
        <f t="shared" si="246"/>
        <v>105154.50459607739</v>
      </c>
      <c r="BG918" s="66">
        <f t="shared" si="247"/>
        <v>758.2379148460883</v>
      </c>
      <c r="BH918" s="66">
        <f t="shared" si="248"/>
        <v>42.303611372547202</v>
      </c>
      <c r="BI918" s="66">
        <f t="shared" si="249"/>
        <v>0</v>
      </c>
      <c r="BJ918" s="66">
        <f t="shared" si="250"/>
        <v>84.265689655172409</v>
      </c>
      <c r="BK918" s="66">
        <f t="shared" si="251"/>
        <v>54.731568965517241</v>
      </c>
      <c r="BL918" s="66">
        <f t="shared" si="252"/>
        <v>181.30086999323686</v>
      </c>
      <c r="BM918" s="207">
        <f t="shared" si="254"/>
        <v>39873.18</v>
      </c>
    </row>
    <row r="919" spans="1:65" x14ac:dyDescent="0.35">
      <c r="A919" s="1">
        <v>124</v>
      </c>
      <c r="B919">
        <v>113</v>
      </c>
      <c r="C919" t="s">
        <v>37</v>
      </c>
      <c r="D919" t="s">
        <v>2132</v>
      </c>
      <c r="E919" s="6" t="s">
        <v>1111</v>
      </c>
      <c r="F919" s="7" t="s">
        <v>1112</v>
      </c>
      <c r="G919" s="6">
        <v>-22.86</v>
      </c>
      <c r="H919" s="6">
        <v>-43.41</v>
      </c>
      <c r="I919" s="6">
        <v>45</v>
      </c>
      <c r="J919" s="8">
        <v>45016.2336447989</v>
      </c>
      <c r="K919" t="s">
        <v>1166</v>
      </c>
      <c r="L919" t="s">
        <v>1062</v>
      </c>
      <c r="M919">
        <v>600</v>
      </c>
      <c r="N919">
        <v>600</v>
      </c>
      <c r="O919">
        <v>0</v>
      </c>
      <c r="P919">
        <v>20758.77</v>
      </c>
      <c r="Q919">
        <v>44998.77</v>
      </c>
      <c r="R919">
        <v>5262.4</v>
      </c>
      <c r="S919">
        <v>34606.78</v>
      </c>
      <c r="T919">
        <v>0</v>
      </c>
      <c r="U919">
        <v>4462.05</v>
      </c>
      <c r="V919">
        <v>0</v>
      </c>
      <c r="W919" s="181">
        <f t="shared" si="238"/>
        <v>25220.82</v>
      </c>
      <c r="X919" s="181">
        <f t="shared" si="239"/>
        <v>42.034700000000001</v>
      </c>
      <c r="Y919" s="174">
        <v>110088.77</v>
      </c>
      <c r="Z919" s="181">
        <f t="shared" si="240"/>
        <v>183.48128333333335</v>
      </c>
      <c r="AA919" s="174">
        <v>0</v>
      </c>
      <c r="AB919" s="174">
        <v>18.856391982579151</v>
      </c>
      <c r="AC919" s="174">
        <v>40.874986613075968</v>
      </c>
      <c r="AD919" s="174">
        <v>4.7801424250629738</v>
      </c>
      <c r="AE919" s="174">
        <v>31.435340770906961</v>
      </c>
      <c r="AF919">
        <v>0</v>
      </c>
      <c r="AG919" s="106">
        <v>4.0531382083749321</v>
      </c>
      <c r="AH919" s="106">
        <v>0</v>
      </c>
      <c r="AI919" s="106">
        <v>100</v>
      </c>
      <c r="AJ919">
        <v>83.77</v>
      </c>
      <c r="AK919">
        <v>42.03</v>
      </c>
      <c r="AL919">
        <v>57.68</v>
      </c>
      <c r="AM919">
        <v>183.48</v>
      </c>
      <c r="AN919" t="s">
        <v>1067</v>
      </c>
      <c r="AO919">
        <v>23.601600000000001</v>
      </c>
      <c r="AP919">
        <v>8.33</v>
      </c>
      <c r="AQ919">
        <v>12.806699999999999</v>
      </c>
      <c r="AR919" t="s">
        <v>1072</v>
      </c>
      <c r="AS919" t="s">
        <v>1074</v>
      </c>
      <c r="AT919" t="s">
        <v>1076</v>
      </c>
      <c r="AU919" t="s">
        <v>1077</v>
      </c>
      <c r="AV919" t="s">
        <v>1079</v>
      </c>
      <c r="AW919" t="s">
        <v>1084</v>
      </c>
      <c r="AX919" s="65">
        <f t="shared" si="253"/>
        <v>1391.07</v>
      </c>
      <c r="AY919" s="65">
        <v>2862.47</v>
      </c>
      <c r="AZ919" s="106">
        <v>1036.933131716763</v>
      </c>
      <c r="BA919" s="65">
        <f t="shared" si="241"/>
        <v>5290.4731317167625</v>
      </c>
      <c r="BB919" s="65">
        <f t="shared" si="242"/>
        <v>24183.886868283236</v>
      </c>
      <c r="BC919" s="65">
        <f t="shared" si="243"/>
        <v>0</v>
      </c>
      <c r="BD919" s="65">
        <f t="shared" si="244"/>
        <v>48870.1</v>
      </c>
      <c r="BE919" s="65">
        <f t="shared" si="245"/>
        <v>31744.309999999998</v>
      </c>
      <c r="BF919" s="65">
        <f t="shared" si="246"/>
        <v>104798.29686828324</v>
      </c>
      <c r="BG919" s="66">
        <f t="shared" si="247"/>
        <v>755.7818759595375</v>
      </c>
      <c r="BH919" s="66">
        <f t="shared" si="248"/>
        <v>41.696356669453856</v>
      </c>
      <c r="BI919" s="66">
        <f t="shared" si="249"/>
        <v>0</v>
      </c>
      <c r="BJ919" s="66">
        <f t="shared" si="250"/>
        <v>84.258793103448269</v>
      </c>
      <c r="BK919" s="66">
        <f t="shared" si="251"/>
        <v>54.731568965517241</v>
      </c>
      <c r="BL919" s="66">
        <f t="shared" si="252"/>
        <v>180.68671873841939</v>
      </c>
      <c r="BM919" s="207">
        <f t="shared" si="254"/>
        <v>39869.18</v>
      </c>
    </row>
    <row r="920" spans="1:65" x14ac:dyDescent="0.35">
      <c r="A920" s="1">
        <v>125</v>
      </c>
      <c r="B920">
        <v>113</v>
      </c>
      <c r="C920" t="s">
        <v>37</v>
      </c>
      <c r="D920" t="s">
        <v>2133</v>
      </c>
      <c r="E920" s="6" t="s">
        <v>1113</v>
      </c>
      <c r="F920" s="7" t="s">
        <v>1114</v>
      </c>
      <c r="G920" s="6">
        <v>-20.32</v>
      </c>
      <c r="H920" s="6">
        <v>-40.340000000000003</v>
      </c>
      <c r="I920" s="6">
        <v>9</v>
      </c>
      <c r="J920" s="8">
        <v>54061.366139626101</v>
      </c>
      <c r="K920" t="s">
        <v>1166</v>
      </c>
      <c r="L920" t="s">
        <v>1062</v>
      </c>
      <c r="M920">
        <v>600</v>
      </c>
      <c r="N920">
        <v>600</v>
      </c>
      <c r="O920">
        <v>0</v>
      </c>
      <c r="P920">
        <v>21462.71</v>
      </c>
      <c r="Q920">
        <v>44998.77</v>
      </c>
      <c r="R920">
        <v>5264.2</v>
      </c>
      <c r="S920">
        <v>34606.78</v>
      </c>
      <c r="T920">
        <v>0</v>
      </c>
      <c r="U920">
        <v>4462.05</v>
      </c>
      <c r="V920">
        <v>0</v>
      </c>
      <c r="W920" s="181">
        <f t="shared" si="238"/>
        <v>25924.76</v>
      </c>
      <c r="X920" s="181">
        <f t="shared" si="239"/>
        <v>43.20793333333333</v>
      </c>
      <c r="Y920" s="174">
        <v>110794.51</v>
      </c>
      <c r="Z920" s="181">
        <f t="shared" si="240"/>
        <v>184.65751666666665</v>
      </c>
      <c r="AA920" s="174">
        <v>0</v>
      </c>
      <c r="AB920" s="174">
        <v>19.3716367354303</v>
      </c>
      <c r="AC920" s="174">
        <v>40.614620706386987</v>
      </c>
      <c r="AD920" s="174">
        <v>4.7513184543169151</v>
      </c>
      <c r="AE920" s="174">
        <v>31.23510361659617</v>
      </c>
      <c r="AF920">
        <v>0</v>
      </c>
      <c r="AG920" s="106">
        <v>4.0273204872696313</v>
      </c>
      <c r="AH920" s="106">
        <v>0</v>
      </c>
      <c r="AI920" s="106">
        <v>100</v>
      </c>
      <c r="AJ920">
        <v>83.77</v>
      </c>
      <c r="AK920">
        <v>43.21</v>
      </c>
      <c r="AL920">
        <v>57.68</v>
      </c>
      <c r="AM920">
        <v>184.66</v>
      </c>
      <c r="AN920" t="s">
        <v>1068</v>
      </c>
      <c r="AO920">
        <v>23.601600000000001</v>
      </c>
      <c r="AP920">
        <v>8.33</v>
      </c>
      <c r="AQ920">
        <v>12.806699999999999</v>
      </c>
      <c r="AR920" t="s">
        <v>1072</v>
      </c>
      <c r="AS920" t="s">
        <v>1074</v>
      </c>
      <c r="AT920" t="s">
        <v>1076</v>
      </c>
      <c r="AU920" t="s">
        <v>1077</v>
      </c>
      <c r="AV920" t="s">
        <v>1079</v>
      </c>
      <c r="AW920" t="s">
        <v>1084</v>
      </c>
      <c r="AX920" s="65">
        <f t="shared" si="253"/>
        <v>1391.07</v>
      </c>
      <c r="AY920" s="65">
        <v>2862.47</v>
      </c>
      <c r="AZ920" s="106">
        <v>1077.0818176349048</v>
      </c>
      <c r="BA920" s="65">
        <f t="shared" si="241"/>
        <v>5330.6218176349048</v>
      </c>
      <c r="BB920" s="65">
        <f t="shared" si="242"/>
        <v>24847.678182365093</v>
      </c>
      <c r="BC920" s="65">
        <f t="shared" si="243"/>
        <v>0</v>
      </c>
      <c r="BD920" s="65">
        <f t="shared" si="244"/>
        <v>48871.899999999994</v>
      </c>
      <c r="BE920" s="65">
        <f t="shared" si="245"/>
        <v>31744.309999999998</v>
      </c>
      <c r="BF920" s="65">
        <f t="shared" si="246"/>
        <v>105463.88818236509</v>
      </c>
      <c r="BG920" s="66">
        <f t="shared" si="247"/>
        <v>761.51740251927208</v>
      </c>
      <c r="BH920" s="66">
        <f t="shared" si="248"/>
        <v>42.840824452353608</v>
      </c>
      <c r="BI920" s="66">
        <f t="shared" si="249"/>
        <v>0</v>
      </c>
      <c r="BJ920" s="66">
        <f t="shared" si="250"/>
        <v>84.261896551724135</v>
      </c>
      <c r="BK920" s="66">
        <f t="shared" si="251"/>
        <v>54.731568965517241</v>
      </c>
      <c r="BL920" s="66">
        <f t="shared" si="252"/>
        <v>181.83428996959498</v>
      </c>
      <c r="BM920" s="207">
        <f t="shared" si="254"/>
        <v>39870.979999999996</v>
      </c>
    </row>
    <row r="921" spans="1:65" x14ac:dyDescent="0.35">
      <c r="A921" s="1">
        <v>126</v>
      </c>
      <c r="B921">
        <v>113</v>
      </c>
      <c r="C921" t="s">
        <v>37</v>
      </c>
      <c r="D921" t="s">
        <v>2134</v>
      </c>
      <c r="E921" s="6" t="s">
        <v>1115</v>
      </c>
      <c r="F921" s="7" t="s">
        <v>1116</v>
      </c>
      <c r="G921" s="6">
        <v>-8.0500000000000007</v>
      </c>
      <c r="H921" s="6">
        <v>-34.880000000000003</v>
      </c>
      <c r="I921" s="6">
        <v>10</v>
      </c>
      <c r="J921" s="8">
        <v>63550.072249703</v>
      </c>
      <c r="K921" t="s">
        <v>1166</v>
      </c>
      <c r="L921" t="s">
        <v>1062</v>
      </c>
      <c r="M921">
        <v>600</v>
      </c>
      <c r="N921">
        <v>600</v>
      </c>
      <c r="O921">
        <v>0</v>
      </c>
      <c r="P921">
        <v>22535.77</v>
      </c>
      <c r="Q921">
        <v>44998.77</v>
      </c>
      <c r="R921">
        <v>5250.2</v>
      </c>
      <c r="S921">
        <v>34606.78</v>
      </c>
      <c r="T921">
        <v>0</v>
      </c>
      <c r="U921">
        <v>4462.05</v>
      </c>
      <c r="V921">
        <v>0</v>
      </c>
      <c r="W921" s="181">
        <f t="shared" si="238"/>
        <v>26997.82</v>
      </c>
      <c r="X921" s="181">
        <f t="shared" si="239"/>
        <v>44.996366666666667</v>
      </c>
      <c r="Y921" s="174">
        <v>111853.57</v>
      </c>
      <c r="Z921" s="181">
        <f t="shared" si="240"/>
        <v>186.42261666666667</v>
      </c>
      <c r="AA921" s="174">
        <v>0</v>
      </c>
      <c r="AB921" s="174">
        <v>20.147564355791239</v>
      </c>
      <c r="AC921" s="174">
        <v>40.230070439414668</v>
      </c>
      <c r="AD921" s="174">
        <v>4.6938153158634091</v>
      </c>
      <c r="AE921" s="174">
        <v>30.93936116656803</v>
      </c>
      <c r="AF921">
        <v>0</v>
      </c>
      <c r="AG921" s="106">
        <v>3.989188722362639</v>
      </c>
      <c r="AH921" s="106">
        <v>0</v>
      </c>
      <c r="AI921" s="106">
        <v>100</v>
      </c>
      <c r="AJ921">
        <v>83.75</v>
      </c>
      <c r="AK921">
        <v>45</v>
      </c>
      <c r="AL921">
        <v>57.68</v>
      </c>
      <c r="AM921">
        <v>186.42</v>
      </c>
      <c r="AN921" t="s">
        <v>1069</v>
      </c>
      <c r="AO921">
        <v>23.601600000000001</v>
      </c>
      <c r="AP921">
        <v>8.33</v>
      </c>
      <c r="AQ921">
        <v>12.806699999999999</v>
      </c>
      <c r="AR921" t="s">
        <v>1072</v>
      </c>
      <c r="AS921" t="s">
        <v>1074</v>
      </c>
      <c r="AT921" t="s">
        <v>1076</v>
      </c>
      <c r="AU921" t="s">
        <v>1077</v>
      </c>
      <c r="AV921" t="s">
        <v>1079</v>
      </c>
      <c r="AW921" t="s">
        <v>1084</v>
      </c>
      <c r="AX921" s="65">
        <f t="shared" si="253"/>
        <v>1391.07</v>
      </c>
      <c r="AY921" s="65">
        <v>2862.47</v>
      </c>
      <c r="AZ921" s="106">
        <v>1161.1042463064105</v>
      </c>
      <c r="BA921" s="65">
        <f t="shared" si="241"/>
        <v>5414.6442463064104</v>
      </c>
      <c r="BB921" s="65">
        <f t="shared" si="242"/>
        <v>25836.715753693588</v>
      </c>
      <c r="BC921" s="65">
        <f t="shared" si="243"/>
        <v>0</v>
      </c>
      <c r="BD921" s="65">
        <f t="shared" si="244"/>
        <v>48857.899999999994</v>
      </c>
      <c r="BE921" s="65">
        <f t="shared" si="245"/>
        <v>31744.309999999998</v>
      </c>
      <c r="BF921" s="65">
        <f t="shared" si="246"/>
        <v>106438.92575369359</v>
      </c>
      <c r="BG921" s="66">
        <f t="shared" si="247"/>
        <v>773.52060661520147</v>
      </c>
      <c r="BH921" s="66">
        <f t="shared" si="248"/>
        <v>44.546061644299293</v>
      </c>
      <c r="BI921" s="66">
        <f t="shared" si="249"/>
        <v>0</v>
      </c>
      <c r="BJ921" s="66">
        <f t="shared" si="250"/>
        <v>84.237758620689647</v>
      </c>
      <c r="BK921" s="66">
        <f t="shared" si="251"/>
        <v>54.731568965517241</v>
      </c>
      <c r="BL921" s="66">
        <f t="shared" si="252"/>
        <v>183.5153892305062</v>
      </c>
      <c r="BM921" s="207">
        <f t="shared" si="254"/>
        <v>39856.979999999996</v>
      </c>
    </row>
    <row r="922" spans="1:65" x14ac:dyDescent="0.35">
      <c r="A922" s="1">
        <v>127</v>
      </c>
      <c r="B922">
        <v>113</v>
      </c>
      <c r="C922" t="s">
        <v>37</v>
      </c>
      <c r="D922" t="s">
        <v>2135</v>
      </c>
      <c r="E922" s="6" t="s">
        <v>1117</v>
      </c>
      <c r="F922" s="7" t="s">
        <v>1118</v>
      </c>
      <c r="G922" s="6">
        <v>-3.8</v>
      </c>
      <c r="H922" s="6">
        <v>-38.53</v>
      </c>
      <c r="I922" s="6">
        <v>41</v>
      </c>
      <c r="J922" s="8">
        <v>71394.000753582499</v>
      </c>
      <c r="K922" t="s">
        <v>1166</v>
      </c>
      <c r="L922" t="s">
        <v>1062</v>
      </c>
      <c r="M922">
        <v>600</v>
      </c>
      <c r="N922">
        <v>600</v>
      </c>
      <c r="O922">
        <v>0</v>
      </c>
      <c r="P922">
        <v>22880.82</v>
      </c>
      <c r="Q922">
        <v>44998.77</v>
      </c>
      <c r="R922">
        <v>5255.2</v>
      </c>
      <c r="S922">
        <v>34606.78</v>
      </c>
      <c r="T922">
        <v>0</v>
      </c>
      <c r="U922">
        <v>4462.05</v>
      </c>
      <c r="V922">
        <v>0</v>
      </c>
      <c r="W922" s="181">
        <f t="shared" si="238"/>
        <v>27342.87</v>
      </c>
      <c r="X922" s="181">
        <f t="shared" si="239"/>
        <v>45.571449999999999</v>
      </c>
      <c r="Y922" s="174">
        <v>112203.62</v>
      </c>
      <c r="Z922" s="181">
        <f t="shared" si="240"/>
        <v>187.00603333333333</v>
      </c>
      <c r="AA922" s="174">
        <v>0</v>
      </c>
      <c r="AB922" s="174">
        <v>20.392229769413859</v>
      </c>
      <c r="AC922" s="174">
        <v>40.104561688829648</v>
      </c>
      <c r="AD922" s="174">
        <v>4.6836278544310783</v>
      </c>
      <c r="AE922" s="174">
        <v>30.842837334481722</v>
      </c>
      <c r="AF922">
        <v>0</v>
      </c>
      <c r="AG922" s="106">
        <v>3.976743352843696</v>
      </c>
      <c r="AH922" s="106">
        <v>0</v>
      </c>
      <c r="AI922" s="106">
        <v>100</v>
      </c>
      <c r="AJ922">
        <v>83.76</v>
      </c>
      <c r="AK922">
        <v>45.57</v>
      </c>
      <c r="AL922">
        <v>57.68</v>
      </c>
      <c r="AM922">
        <v>187.01</v>
      </c>
      <c r="AN922" t="s">
        <v>1070</v>
      </c>
      <c r="AO922">
        <v>23.601600000000001</v>
      </c>
      <c r="AP922">
        <v>8.33</v>
      </c>
      <c r="AQ922">
        <v>12.806699999999999</v>
      </c>
      <c r="AR922" t="s">
        <v>1072</v>
      </c>
      <c r="AS922" t="s">
        <v>1074</v>
      </c>
      <c r="AT922" t="s">
        <v>1076</v>
      </c>
      <c r="AU922" t="s">
        <v>1077</v>
      </c>
      <c r="AV922" t="s">
        <v>1079</v>
      </c>
      <c r="AW922" t="s">
        <v>1084</v>
      </c>
      <c r="AX922" s="65">
        <f t="shared" si="253"/>
        <v>1391.07</v>
      </c>
      <c r="AY922" s="65">
        <v>2862.47</v>
      </c>
      <c r="AZ922" s="106">
        <v>1170.3942667155964</v>
      </c>
      <c r="BA922" s="65">
        <f t="shared" si="241"/>
        <v>5423.9342667155961</v>
      </c>
      <c r="BB922" s="65">
        <f t="shared" si="242"/>
        <v>26172.475733284402</v>
      </c>
      <c r="BC922" s="65">
        <f t="shared" si="243"/>
        <v>0</v>
      </c>
      <c r="BD922" s="65">
        <f t="shared" si="244"/>
        <v>48862.899999999994</v>
      </c>
      <c r="BE922" s="65">
        <f t="shared" si="245"/>
        <v>31744.309999999998</v>
      </c>
      <c r="BF922" s="65">
        <f t="shared" si="246"/>
        <v>106779.68573328439</v>
      </c>
      <c r="BG922" s="66">
        <f t="shared" si="247"/>
        <v>774.84775238794225</v>
      </c>
      <c r="BH922" s="66">
        <f t="shared" si="248"/>
        <v>45.124958160835178</v>
      </c>
      <c r="BI922" s="66">
        <f t="shared" si="249"/>
        <v>0</v>
      </c>
      <c r="BJ922" s="66">
        <f t="shared" si="250"/>
        <v>84.246379310344821</v>
      </c>
      <c r="BK922" s="66">
        <f t="shared" si="251"/>
        <v>54.731568965517241</v>
      </c>
      <c r="BL922" s="66">
        <f t="shared" si="252"/>
        <v>184.10290643669722</v>
      </c>
      <c r="BM922" s="207">
        <f t="shared" si="254"/>
        <v>39861.979999999996</v>
      </c>
    </row>
    <row r="923" spans="1:65" x14ac:dyDescent="0.35">
      <c r="A923" s="1">
        <v>128</v>
      </c>
      <c r="B923">
        <v>114</v>
      </c>
      <c r="C923" t="s">
        <v>37</v>
      </c>
      <c r="D923" t="s">
        <v>2136</v>
      </c>
      <c r="E923" s="6" t="s">
        <v>1104</v>
      </c>
      <c r="F923" s="7" t="s">
        <v>1105</v>
      </c>
      <c r="G923" s="6">
        <v>-22.74</v>
      </c>
      <c r="H923" s="6">
        <v>-45.59</v>
      </c>
      <c r="I923" s="6">
        <v>1642</v>
      </c>
      <c r="J923" s="8">
        <v>3495.45982983364</v>
      </c>
      <c r="K923" t="s">
        <v>1166</v>
      </c>
      <c r="L923" t="s">
        <v>1062</v>
      </c>
      <c r="M923">
        <v>600</v>
      </c>
      <c r="N923">
        <v>600</v>
      </c>
      <c r="O923">
        <v>92.74</v>
      </c>
      <c r="P923">
        <v>12147.13</v>
      </c>
      <c r="Q923">
        <v>44998.77</v>
      </c>
      <c r="R923">
        <v>5265.2</v>
      </c>
      <c r="S923">
        <v>34606.78</v>
      </c>
      <c r="T923">
        <v>0</v>
      </c>
      <c r="U923">
        <v>4744.55</v>
      </c>
      <c r="V923">
        <v>0</v>
      </c>
      <c r="W923" s="181">
        <f t="shared" si="238"/>
        <v>16891.68</v>
      </c>
      <c r="X923" s="181">
        <f t="shared" si="239"/>
        <v>28.152799999999999</v>
      </c>
      <c r="Y923" s="174">
        <v>101855.16</v>
      </c>
      <c r="Z923" s="181">
        <f t="shared" si="240"/>
        <v>169.7586</v>
      </c>
      <c r="AA923" s="174">
        <v>9.1050860849857765E-2</v>
      </c>
      <c r="AB923" s="174">
        <v>11.92588573814032</v>
      </c>
      <c r="AC923" s="174">
        <v>44.179175605830856</v>
      </c>
      <c r="AD923" s="174">
        <v>5.1693011920063743</v>
      </c>
      <c r="AE923" s="174">
        <v>33.976462262687527</v>
      </c>
      <c r="AF923">
        <v>0</v>
      </c>
      <c r="AG923" s="106">
        <v>4.6581341583479912</v>
      </c>
      <c r="AH923" s="106">
        <v>0</v>
      </c>
      <c r="AI923" s="106">
        <v>100</v>
      </c>
      <c r="AJ923">
        <v>83.77</v>
      </c>
      <c r="AK923">
        <v>28.31</v>
      </c>
      <c r="AL923">
        <v>57.68</v>
      </c>
      <c r="AM923">
        <v>169.76</v>
      </c>
      <c r="AN923" t="s">
        <v>1063</v>
      </c>
      <c r="AO923">
        <v>23.601600000000001</v>
      </c>
      <c r="AP923">
        <v>8.33</v>
      </c>
      <c r="AQ923">
        <v>12.806699999999999</v>
      </c>
      <c r="AR923" t="s">
        <v>1072</v>
      </c>
      <c r="AS923" t="s">
        <v>1074</v>
      </c>
      <c r="AT923" t="s">
        <v>1076</v>
      </c>
      <c r="AU923" t="s">
        <v>1077</v>
      </c>
      <c r="AV923" t="s">
        <v>1082</v>
      </c>
      <c r="AW923" t="s">
        <v>1083</v>
      </c>
      <c r="AX923" s="65">
        <f t="shared" si="253"/>
        <v>1391.07</v>
      </c>
      <c r="AY923" s="65">
        <v>2862.47</v>
      </c>
      <c r="AZ923" s="106">
        <v>711.67879151072691</v>
      </c>
      <c r="BA923" s="65">
        <f t="shared" si="241"/>
        <v>4965.2187915107261</v>
      </c>
      <c r="BB923" s="65">
        <f t="shared" si="242"/>
        <v>16180.001208489273</v>
      </c>
      <c r="BC923" s="65">
        <f t="shared" si="243"/>
        <v>92.74</v>
      </c>
      <c r="BD923" s="65">
        <f t="shared" si="244"/>
        <v>48872.899999999994</v>
      </c>
      <c r="BE923" s="65">
        <f t="shared" si="245"/>
        <v>31744.309999999998</v>
      </c>
      <c r="BF923" s="65">
        <f t="shared" si="246"/>
        <v>96889.941208489283</v>
      </c>
      <c r="BG923" s="66">
        <f t="shared" si="247"/>
        <v>709.31697021581806</v>
      </c>
      <c r="BH923" s="66">
        <f t="shared" si="248"/>
        <v>27.896553807740126</v>
      </c>
      <c r="BI923" s="66">
        <f t="shared" si="249"/>
        <v>0.15456666666666666</v>
      </c>
      <c r="BJ923" s="66">
        <f t="shared" si="250"/>
        <v>84.263620689655156</v>
      </c>
      <c r="BK923" s="66">
        <f t="shared" si="251"/>
        <v>54.731568965517241</v>
      </c>
      <c r="BL923" s="66">
        <f t="shared" si="252"/>
        <v>167.05162277325738</v>
      </c>
      <c r="BM923" s="207">
        <f t="shared" si="254"/>
        <v>39871.979999999996</v>
      </c>
    </row>
    <row r="924" spans="1:65" x14ac:dyDescent="0.35">
      <c r="A924" s="1">
        <v>129</v>
      </c>
      <c r="B924">
        <v>114</v>
      </c>
      <c r="C924" t="s">
        <v>37</v>
      </c>
      <c r="D924" t="s">
        <v>2137</v>
      </c>
      <c r="E924" s="6" t="s">
        <v>1104</v>
      </c>
      <c r="F924" s="7" t="s">
        <v>1106</v>
      </c>
      <c r="G924" s="6">
        <v>-23.85</v>
      </c>
      <c r="H924" s="6">
        <v>-46.64</v>
      </c>
      <c r="I924" s="6">
        <v>792</v>
      </c>
      <c r="J924" s="8">
        <v>14172.2970393051</v>
      </c>
      <c r="K924" t="s">
        <v>1166</v>
      </c>
      <c r="L924" t="s">
        <v>1062</v>
      </c>
      <c r="M924">
        <v>600</v>
      </c>
      <c r="N924">
        <v>600</v>
      </c>
      <c r="O924">
        <v>10.7</v>
      </c>
      <c r="P924">
        <v>15802.35</v>
      </c>
      <c r="Q924">
        <v>44998.77</v>
      </c>
      <c r="R924">
        <v>5266.4</v>
      </c>
      <c r="S924">
        <v>34606.78</v>
      </c>
      <c r="T924">
        <v>0</v>
      </c>
      <c r="U924">
        <v>4744.55</v>
      </c>
      <c r="V924">
        <v>0</v>
      </c>
      <c r="W924" s="181">
        <f t="shared" si="238"/>
        <v>20546.900000000001</v>
      </c>
      <c r="X924" s="181">
        <f t="shared" si="239"/>
        <v>34.244833333333332</v>
      </c>
      <c r="Y924" s="174">
        <v>105429.56</v>
      </c>
      <c r="Z924" s="181">
        <f t="shared" si="240"/>
        <v>175.71593333333334</v>
      </c>
      <c r="AA924" s="174">
        <v>1.014895632685937E-2</v>
      </c>
      <c r="AB924" s="174">
        <v>14.98853831885479</v>
      </c>
      <c r="AC924" s="174">
        <v>42.681359952559802</v>
      </c>
      <c r="AD924" s="174">
        <v>4.9951835139974028</v>
      </c>
      <c r="AE924" s="174">
        <v>32.824551292825277</v>
      </c>
      <c r="AF924">
        <v>0</v>
      </c>
      <c r="AG924" s="106">
        <v>4.5002084804299667</v>
      </c>
      <c r="AH924" s="106">
        <v>0</v>
      </c>
      <c r="AI924" s="106">
        <v>100</v>
      </c>
      <c r="AJ924">
        <v>83.78</v>
      </c>
      <c r="AK924">
        <v>34.26</v>
      </c>
      <c r="AL924">
        <v>57.68</v>
      </c>
      <c r="AM924">
        <v>175.72</v>
      </c>
      <c r="AN924" t="s">
        <v>1064</v>
      </c>
      <c r="AO924">
        <v>23.601600000000001</v>
      </c>
      <c r="AP924">
        <v>8.33</v>
      </c>
      <c r="AQ924">
        <v>12.806699999999999</v>
      </c>
      <c r="AR924" t="s">
        <v>1072</v>
      </c>
      <c r="AS924" t="s">
        <v>1074</v>
      </c>
      <c r="AT924" t="s">
        <v>1076</v>
      </c>
      <c r="AU924" t="s">
        <v>1077</v>
      </c>
      <c r="AV924" t="s">
        <v>1082</v>
      </c>
      <c r="AW924" t="s">
        <v>1083</v>
      </c>
      <c r="AX924" s="65">
        <f t="shared" si="253"/>
        <v>1391.07</v>
      </c>
      <c r="AY924" s="65">
        <v>2862.47</v>
      </c>
      <c r="AZ924" s="106">
        <v>849.15688904864362</v>
      </c>
      <c r="BA924" s="65">
        <f t="shared" si="241"/>
        <v>5102.6968890486432</v>
      </c>
      <c r="BB924" s="65">
        <f t="shared" si="242"/>
        <v>19697.743110951356</v>
      </c>
      <c r="BC924" s="65">
        <f t="shared" si="243"/>
        <v>10.7</v>
      </c>
      <c r="BD924" s="65">
        <f t="shared" si="244"/>
        <v>48874.1</v>
      </c>
      <c r="BE924" s="65">
        <f t="shared" si="245"/>
        <v>31744.309999999998</v>
      </c>
      <c r="BF924" s="65">
        <f t="shared" si="246"/>
        <v>100326.86311095135</v>
      </c>
      <c r="BG924" s="66">
        <f t="shared" si="247"/>
        <v>728.95669843552048</v>
      </c>
      <c r="BH924" s="66">
        <f t="shared" si="248"/>
        <v>33.961626053364405</v>
      </c>
      <c r="BI924" s="66">
        <f t="shared" si="249"/>
        <v>1.7833333333333333E-2</v>
      </c>
      <c r="BJ924" s="66">
        <f t="shared" si="250"/>
        <v>84.265689655172409</v>
      </c>
      <c r="BK924" s="66">
        <f t="shared" si="251"/>
        <v>54.731568965517241</v>
      </c>
      <c r="BL924" s="66">
        <f t="shared" si="252"/>
        <v>172.97735019129544</v>
      </c>
      <c r="BM924" s="207">
        <f t="shared" si="254"/>
        <v>39873.18</v>
      </c>
    </row>
    <row r="925" spans="1:65" x14ac:dyDescent="0.35">
      <c r="A925" s="1">
        <v>130</v>
      </c>
      <c r="B925">
        <v>114</v>
      </c>
      <c r="C925" t="s">
        <v>37</v>
      </c>
      <c r="D925" t="s">
        <v>2138</v>
      </c>
      <c r="E925" s="6" t="s">
        <v>1107</v>
      </c>
      <c r="F925" s="7" t="s">
        <v>1108</v>
      </c>
      <c r="G925" s="6">
        <v>-30.03</v>
      </c>
      <c r="H925" s="6">
        <v>-51.23</v>
      </c>
      <c r="I925" s="6">
        <v>47</v>
      </c>
      <c r="J925" s="8">
        <v>23954.0527728093</v>
      </c>
      <c r="K925" t="s">
        <v>1166</v>
      </c>
      <c r="L925" t="s">
        <v>1062</v>
      </c>
      <c r="M925">
        <v>600</v>
      </c>
      <c r="N925">
        <v>600</v>
      </c>
      <c r="O925">
        <v>29.21</v>
      </c>
      <c r="P925">
        <v>16796.48</v>
      </c>
      <c r="Q925">
        <v>44998.77</v>
      </c>
      <c r="R925">
        <v>5272.4</v>
      </c>
      <c r="S925">
        <v>34606.78</v>
      </c>
      <c r="T925">
        <v>0</v>
      </c>
      <c r="U925">
        <v>4744.55</v>
      </c>
      <c r="V925">
        <v>0</v>
      </c>
      <c r="W925" s="181">
        <f t="shared" si="238"/>
        <v>21541.03</v>
      </c>
      <c r="X925" s="181">
        <f t="shared" si="239"/>
        <v>35.901716666666665</v>
      </c>
      <c r="Y925" s="174">
        <v>106448.19</v>
      </c>
      <c r="Z925" s="181">
        <f t="shared" si="240"/>
        <v>177.41364999999999</v>
      </c>
      <c r="AA925" s="174">
        <v>2.7440579309051659E-2</v>
      </c>
      <c r="AB925" s="174">
        <v>15.779018882331391</v>
      </c>
      <c r="AC925" s="174">
        <v>42.272931085065878</v>
      </c>
      <c r="AD925" s="174">
        <v>4.9530198681630937</v>
      </c>
      <c r="AE925" s="174">
        <v>32.510444752512932</v>
      </c>
      <c r="AF925">
        <v>0</v>
      </c>
      <c r="AG925" s="106">
        <v>4.4571448326176331</v>
      </c>
      <c r="AH925" s="106">
        <v>0</v>
      </c>
      <c r="AI925" s="106">
        <v>100</v>
      </c>
      <c r="AJ925">
        <v>83.79</v>
      </c>
      <c r="AK925">
        <v>35.950000000000003</v>
      </c>
      <c r="AL925">
        <v>57.68</v>
      </c>
      <c r="AM925">
        <v>177.41</v>
      </c>
      <c r="AN925" t="s">
        <v>1065</v>
      </c>
      <c r="AO925">
        <v>23.601600000000001</v>
      </c>
      <c r="AP925">
        <v>8.33</v>
      </c>
      <c r="AQ925">
        <v>12.806699999999999</v>
      </c>
      <c r="AR925" t="s">
        <v>1072</v>
      </c>
      <c r="AS925" t="s">
        <v>1074</v>
      </c>
      <c r="AT925" t="s">
        <v>1076</v>
      </c>
      <c r="AU925" t="s">
        <v>1077</v>
      </c>
      <c r="AV925" t="s">
        <v>1082</v>
      </c>
      <c r="AW925" t="s">
        <v>1083</v>
      </c>
      <c r="AX925" s="65">
        <f t="shared" si="253"/>
        <v>1391.07</v>
      </c>
      <c r="AY925" s="65">
        <v>2862.47</v>
      </c>
      <c r="AZ925" s="106">
        <v>895.39392935305477</v>
      </c>
      <c r="BA925" s="65">
        <f t="shared" si="241"/>
        <v>5148.9339293530538</v>
      </c>
      <c r="BB925" s="65">
        <f t="shared" si="242"/>
        <v>20645.636070646942</v>
      </c>
      <c r="BC925" s="65">
        <f t="shared" si="243"/>
        <v>29.21</v>
      </c>
      <c r="BD925" s="65">
        <f t="shared" si="244"/>
        <v>48880.1</v>
      </c>
      <c r="BE925" s="65">
        <f t="shared" si="245"/>
        <v>31744.309999999998</v>
      </c>
      <c r="BF925" s="65">
        <f t="shared" si="246"/>
        <v>101299.25607064695</v>
      </c>
      <c r="BG925" s="66">
        <f t="shared" si="247"/>
        <v>735.56198990757912</v>
      </c>
      <c r="BH925" s="66">
        <f t="shared" si="248"/>
        <v>35.595924259736108</v>
      </c>
      <c r="BI925" s="66">
        <f t="shared" si="249"/>
        <v>4.8683333333333335E-2</v>
      </c>
      <c r="BJ925" s="66">
        <f t="shared" si="250"/>
        <v>84.276034482758618</v>
      </c>
      <c r="BK925" s="66">
        <f t="shared" si="251"/>
        <v>54.731568965517241</v>
      </c>
      <c r="BL925" s="66">
        <f t="shared" si="252"/>
        <v>174.65388977697751</v>
      </c>
      <c r="BM925" s="207">
        <f t="shared" si="254"/>
        <v>39879.18</v>
      </c>
    </row>
    <row r="926" spans="1:65" x14ac:dyDescent="0.35">
      <c r="A926" s="1">
        <v>131</v>
      </c>
      <c r="B926">
        <v>114</v>
      </c>
      <c r="C926" t="s">
        <v>37</v>
      </c>
      <c r="D926" t="s">
        <v>2139</v>
      </c>
      <c r="E926" s="6" t="s">
        <v>1109</v>
      </c>
      <c r="F926" s="7" t="s">
        <v>1110</v>
      </c>
      <c r="G926" s="6">
        <v>-15.37</v>
      </c>
      <c r="H926" s="6">
        <v>-48.78</v>
      </c>
      <c r="I926" s="6">
        <v>770</v>
      </c>
      <c r="J926" s="8">
        <v>31081.371963744201</v>
      </c>
      <c r="K926" t="s">
        <v>1166</v>
      </c>
      <c r="L926" t="s">
        <v>1062</v>
      </c>
      <c r="M926">
        <v>600</v>
      </c>
      <c r="N926">
        <v>600</v>
      </c>
      <c r="O926">
        <v>0</v>
      </c>
      <c r="P926">
        <v>21363.15</v>
      </c>
      <c r="Q926">
        <v>44998.77</v>
      </c>
      <c r="R926">
        <v>5266.4</v>
      </c>
      <c r="S926">
        <v>34606.78</v>
      </c>
      <c r="T926">
        <v>0</v>
      </c>
      <c r="U926">
        <v>4744.55</v>
      </c>
      <c r="V926">
        <v>0</v>
      </c>
      <c r="W926" s="181">
        <f t="shared" si="238"/>
        <v>26107.7</v>
      </c>
      <c r="X926" s="181">
        <f t="shared" si="239"/>
        <v>43.512833333333333</v>
      </c>
      <c r="Y926" s="174">
        <v>110979.65</v>
      </c>
      <c r="Z926" s="181">
        <f t="shared" si="240"/>
        <v>184.96608333333333</v>
      </c>
      <c r="AA926" s="174">
        <v>0</v>
      </c>
      <c r="AB926" s="174">
        <v>19.249610176280068</v>
      </c>
      <c r="AC926" s="174">
        <v>40.546866024536932</v>
      </c>
      <c r="AD926" s="174">
        <v>4.7453744898276398</v>
      </c>
      <c r="AE926" s="174">
        <v>31.182996161908971</v>
      </c>
      <c r="AF926">
        <v>0</v>
      </c>
      <c r="AG926" s="106">
        <v>4.2751531474464022</v>
      </c>
      <c r="AH926" s="106">
        <v>0</v>
      </c>
      <c r="AI926" s="106">
        <v>100</v>
      </c>
      <c r="AJ926">
        <v>83.78</v>
      </c>
      <c r="AK926">
        <v>43.51</v>
      </c>
      <c r="AL926">
        <v>57.68</v>
      </c>
      <c r="AM926">
        <v>184.97</v>
      </c>
      <c r="AN926" t="s">
        <v>1066</v>
      </c>
      <c r="AO926">
        <v>23.601600000000001</v>
      </c>
      <c r="AP926">
        <v>8.33</v>
      </c>
      <c r="AQ926">
        <v>12.806699999999999</v>
      </c>
      <c r="AR926" t="s">
        <v>1072</v>
      </c>
      <c r="AS926" t="s">
        <v>1074</v>
      </c>
      <c r="AT926" t="s">
        <v>1076</v>
      </c>
      <c r="AU926" t="s">
        <v>1077</v>
      </c>
      <c r="AV926" t="s">
        <v>1082</v>
      </c>
      <c r="AW926" t="s">
        <v>1083</v>
      </c>
      <c r="AX926" s="65">
        <f t="shared" si="253"/>
        <v>1391.07</v>
      </c>
      <c r="AY926" s="65">
        <v>2862.47</v>
      </c>
      <c r="AZ926" s="106">
        <v>1064.3832981297242</v>
      </c>
      <c r="BA926" s="65">
        <f t="shared" si="241"/>
        <v>5317.9232981297246</v>
      </c>
      <c r="BB926" s="65">
        <f t="shared" si="242"/>
        <v>25043.316701870277</v>
      </c>
      <c r="BC926" s="65">
        <f t="shared" si="243"/>
        <v>0</v>
      </c>
      <c r="BD926" s="65">
        <f t="shared" si="244"/>
        <v>48874.1</v>
      </c>
      <c r="BE926" s="65">
        <f t="shared" si="245"/>
        <v>31744.309999999998</v>
      </c>
      <c r="BF926" s="65">
        <f t="shared" si="246"/>
        <v>105661.72670187027</v>
      </c>
      <c r="BG926" s="66">
        <f t="shared" si="247"/>
        <v>759.70332830424638</v>
      </c>
      <c r="BH926" s="66">
        <f t="shared" si="248"/>
        <v>43.178132244603923</v>
      </c>
      <c r="BI926" s="66">
        <f t="shared" si="249"/>
        <v>0</v>
      </c>
      <c r="BJ926" s="66">
        <f t="shared" si="250"/>
        <v>84.265689655172409</v>
      </c>
      <c r="BK926" s="66">
        <f t="shared" si="251"/>
        <v>54.731568965517241</v>
      </c>
      <c r="BL926" s="66">
        <f t="shared" si="252"/>
        <v>182.17539086529356</v>
      </c>
      <c r="BM926" s="207">
        <f t="shared" si="254"/>
        <v>39873.18</v>
      </c>
    </row>
    <row r="927" spans="1:65" x14ac:dyDescent="0.35">
      <c r="A927" s="1">
        <v>132</v>
      </c>
      <c r="B927">
        <v>114</v>
      </c>
      <c r="C927" t="s">
        <v>37</v>
      </c>
      <c r="D927" t="s">
        <v>2140</v>
      </c>
      <c r="E927" s="6" t="s">
        <v>1111</v>
      </c>
      <c r="F927" s="7" t="s">
        <v>1112</v>
      </c>
      <c r="G927" s="6">
        <v>-22.86</v>
      </c>
      <c r="H927" s="6">
        <v>-43.41</v>
      </c>
      <c r="I927" s="6">
        <v>45</v>
      </c>
      <c r="J927" s="8">
        <v>45016.2336447989</v>
      </c>
      <c r="K927" t="s">
        <v>1166</v>
      </c>
      <c r="L927" t="s">
        <v>1062</v>
      </c>
      <c r="M927">
        <v>600</v>
      </c>
      <c r="N927">
        <v>600</v>
      </c>
      <c r="O927">
        <v>0</v>
      </c>
      <c r="P927">
        <v>21127.98</v>
      </c>
      <c r="Q927">
        <v>44998.77</v>
      </c>
      <c r="R927">
        <v>5262.4</v>
      </c>
      <c r="S927">
        <v>34606.78</v>
      </c>
      <c r="T927">
        <v>0</v>
      </c>
      <c r="U927">
        <v>4744.55</v>
      </c>
      <c r="V927">
        <v>0</v>
      </c>
      <c r="W927" s="181">
        <f t="shared" si="238"/>
        <v>25872.53</v>
      </c>
      <c r="X927" s="181">
        <f t="shared" si="239"/>
        <v>43.120883333333332</v>
      </c>
      <c r="Y927" s="174">
        <v>110740.48</v>
      </c>
      <c r="Z927" s="181">
        <f t="shared" si="240"/>
        <v>184.56746666666666</v>
      </c>
      <c r="AA927" s="174">
        <v>0</v>
      </c>
      <c r="AB927" s="174">
        <v>19.078822847796939</v>
      </c>
      <c r="AC927" s="174">
        <v>40.634436477067823</v>
      </c>
      <c r="AD927" s="174">
        <v>4.7520111886818626</v>
      </c>
      <c r="AE927" s="174">
        <v>31.250343144620651</v>
      </c>
      <c r="AF927">
        <v>0</v>
      </c>
      <c r="AG927" s="106">
        <v>4.2843863418327253</v>
      </c>
      <c r="AH927" s="106">
        <v>0</v>
      </c>
      <c r="AI927" s="106">
        <v>100</v>
      </c>
      <c r="AJ927">
        <v>83.77</v>
      </c>
      <c r="AK927">
        <v>43.12</v>
      </c>
      <c r="AL927">
        <v>57.68</v>
      </c>
      <c r="AM927">
        <v>184.57</v>
      </c>
      <c r="AN927" t="s">
        <v>1067</v>
      </c>
      <c r="AO927">
        <v>23.601600000000001</v>
      </c>
      <c r="AP927">
        <v>8.33</v>
      </c>
      <c r="AQ927">
        <v>12.806699999999999</v>
      </c>
      <c r="AR927" t="s">
        <v>1072</v>
      </c>
      <c r="AS927" t="s">
        <v>1074</v>
      </c>
      <c r="AT927" t="s">
        <v>1076</v>
      </c>
      <c r="AU927" t="s">
        <v>1077</v>
      </c>
      <c r="AV927" t="s">
        <v>1082</v>
      </c>
      <c r="AW927" t="s">
        <v>1083</v>
      </c>
      <c r="AX927" s="65">
        <f t="shared" si="253"/>
        <v>1391.07</v>
      </c>
      <c r="AY927" s="65">
        <v>2862.47</v>
      </c>
      <c r="AZ927" s="106">
        <v>1047.6310464393409</v>
      </c>
      <c r="BA927" s="65">
        <f t="shared" si="241"/>
        <v>5301.17104643934</v>
      </c>
      <c r="BB927" s="65">
        <f t="shared" si="242"/>
        <v>24824.89895356066</v>
      </c>
      <c r="BC927" s="65">
        <f t="shared" si="243"/>
        <v>0</v>
      </c>
      <c r="BD927" s="65">
        <f t="shared" si="244"/>
        <v>48870.1</v>
      </c>
      <c r="BE927" s="65">
        <f t="shared" si="245"/>
        <v>31744.309999999998</v>
      </c>
      <c r="BF927" s="65">
        <f t="shared" si="246"/>
        <v>105439.30895356066</v>
      </c>
      <c r="BG927" s="66">
        <f t="shared" si="247"/>
        <v>757.3101494913343</v>
      </c>
      <c r="BH927" s="66">
        <f t="shared" si="248"/>
        <v>42.801549919932171</v>
      </c>
      <c r="BI927" s="66">
        <f t="shared" si="249"/>
        <v>0</v>
      </c>
      <c r="BJ927" s="66">
        <f t="shared" si="250"/>
        <v>84.258793103448269</v>
      </c>
      <c r="BK927" s="66">
        <f t="shared" si="251"/>
        <v>54.731568965517241</v>
      </c>
      <c r="BL927" s="66">
        <f t="shared" si="252"/>
        <v>181.79191198889768</v>
      </c>
      <c r="BM927" s="207">
        <f t="shared" si="254"/>
        <v>39869.18</v>
      </c>
    </row>
    <row r="928" spans="1:65" x14ac:dyDescent="0.35">
      <c r="A928" s="1">
        <v>133</v>
      </c>
      <c r="B928">
        <v>114</v>
      </c>
      <c r="C928" t="s">
        <v>37</v>
      </c>
      <c r="D928" t="s">
        <v>2141</v>
      </c>
      <c r="E928" s="6" t="s">
        <v>1113</v>
      </c>
      <c r="F928" s="7" t="s">
        <v>1114</v>
      </c>
      <c r="G928" s="6">
        <v>-20.32</v>
      </c>
      <c r="H928" s="6">
        <v>-40.340000000000003</v>
      </c>
      <c r="I928" s="6">
        <v>9</v>
      </c>
      <c r="J928" s="8">
        <v>54061.366139626101</v>
      </c>
      <c r="K928" t="s">
        <v>1166</v>
      </c>
      <c r="L928" t="s">
        <v>1062</v>
      </c>
      <c r="M928">
        <v>600</v>
      </c>
      <c r="N928">
        <v>600</v>
      </c>
      <c r="O928">
        <v>0</v>
      </c>
      <c r="P928">
        <v>22467.919999999998</v>
      </c>
      <c r="Q928">
        <v>44998.77</v>
      </c>
      <c r="R928">
        <v>5264.2</v>
      </c>
      <c r="S928">
        <v>34606.78</v>
      </c>
      <c r="T928">
        <v>0</v>
      </c>
      <c r="U928">
        <v>4744.55</v>
      </c>
      <c r="V928">
        <v>0</v>
      </c>
      <c r="W928" s="181">
        <f t="shared" si="238"/>
        <v>27212.469999999998</v>
      </c>
      <c r="X928" s="181">
        <f t="shared" si="239"/>
        <v>45.354116666666663</v>
      </c>
      <c r="Y928" s="174">
        <v>112082.22</v>
      </c>
      <c r="Z928" s="181">
        <f t="shared" si="240"/>
        <v>186.80369999999999</v>
      </c>
      <c r="AA928" s="174">
        <v>0</v>
      </c>
      <c r="AB928" s="174">
        <v>20.045926998947731</v>
      </c>
      <c r="AC928" s="174">
        <v>40.148000280508363</v>
      </c>
      <c r="AD928" s="174">
        <v>4.6967306678971914</v>
      </c>
      <c r="AE928" s="174">
        <v>30.876244242842439</v>
      </c>
      <c r="AF928">
        <v>0</v>
      </c>
      <c r="AG928" s="106">
        <v>4.2330978098042671</v>
      </c>
      <c r="AH928" s="106">
        <v>0</v>
      </c>
      <c r="AI928" s="106">
        <v>100</v>
      </c>
      <c r="AJ928">
        <v>83.77</v>
      </c>
      <c r="AK928">
        <v>45.35</v>
      </c>
      <c r="AL928">
        <v>57.68</v>
      </c>
      <c r="AM928">
        <v>186.8</v>
      </c>
      <c r="AN928" t="s">
        <v>1068</v>
      </c>
      <c r="AO928">
        <v>23.601600000000001</v>
      </c>
      <c r="AP928">
        <v>8.33</v>
      </c>
      <c r="AQ928">
        <v>12.806699999999999</v>
      </c>
      <c r="AR928" t="s">
        <v>1072</v>
      </c>
      <c r="AS928" t="s">
        <v>1074</v>
      </c>
      <c r="AT928" t="s">
        <v>1076</v>
      </c>
      <c r="AU928" t="s">
        <v>1077</v>
      </c>
      <c r="AV928" t="s">
        <v>1082</v>
      </c>
      <c r="AW928" t="s">
        <v>1083</v>
      </c>
      <c r="AX928" s="65">
        <f t="shared" si="253"/>
        <v>1391.07</v>
      </c>
      <c r="AY928" s="65">
        <v>2862.47</v>
      </c>
      <c r="AZ928" s="106">
        <v>1092.3017869818241</v>
      </c>
      <c r="BA928" s="65">
        <f t="shared" si="241"/>
        <v>5345.841786981824</v>
      </c>
      <c r="BB928" s="65">
        <f t="shared" si="242"/>
        <v>26120.168213018173</v>
      </c>
      <c r="BC928" s="65">
        <f t="shared" si="243"/>
        <v>0</v>
      </c>
      <c r="BD928" s="65">
        <f t="shared" si="244"/>
        <v>48871.899999999994</v>
      </c>
      <c r="BE928" s="65">
        <f t="shared" si="245"/>
        <v>31744.309999999998</v>
      </c>
      <c r="BF928" s="65">
        <f t="shared" si="246"/>
        <v>106736.37821301818</v>
      </c>
      <c r="BG928" s="66">
        <f t="shared" si="247"/>
        <v>763.69168385454634</v>
      </c>
      <c r="BH928" s="66">
        <f t="shared" si="248"/>
        <v>45.034772781065811</v>
      </c>
      <c r="BI928" s="66">
        <f t="shared" si="249"/>
        <v>0</v>
      </c>
      <c r="BJ928" s="66">
        <f t="shared" si="250"/>
        <v>84.261896551724135</v>
      </c>
      <c r="BK928" s="66">
        <f t="shared" si="251"/>
        <v>54.731568965517241</v>
      </c>
      <c r="BL928" s="66">
        <f t="shared" si="252"/>
        <v>184.0282382983072</v>
      </c>
      <c r="BM928" s="207">
        <f t="shared" si="254"/>
        <v>39870.979999999996</v>
      </c>
    </row>
    <row r="929" spans="1:65" x14ac:dyDescent="0.35">
      <c r="A929" s="1">
        <v>134</v>
      </c>
      <c r="B929">
        <v>114</v>
      </c>
      <c r="C929" t="s">
        <v>37</v>
      </c>
      <c r="D929" t="s">
        <v>2142</v>
      </c>
      <c r="E929" s="6" t="s">
        <v>1115</v>
      </c>
      <c r="F929" s="7" t="s">
        <v>1116</v>
      </c>
      <c r="G929" s="6">
        <v>-8.0500000000000007</v>
      </c>
      <c r="H929" s="6">
        <v>-34.880000000000003</v>
      </c>
      <c r="I929" s="6">
        <v>10</v>
      </c>
      <c r="J929" s="8">
        <v>63550.072249703</v>
      </c>
      <c r="K929" t="s">
        <v>1166</v>
      </c>
      <c r="L929" t="s">
        <v>1062</v>
      </c>
      <c r="M929">
        <v>600</v>
      </c>
      <c r="N929">
        <v>600</v>
      </c>
      <c r="O929">
        <v>0</v>
      </c>
      <c r="P929">
        <v>24020.15</v>
      </c>
      <c r="Q929">
        <v>44998.77</v>
      </c>
      <c r="R929">
        <v>5250.2</v>
      </c>
      <c r="S929">
        <v>34606.78</v>
      </c>
      <c r="T929">
        <v>0</v>
      </c>
      <c r="U929">
        <v>4744.55</v>
      </c>
      <c r="V929">
        <v>0</v>
      </c>
      <c r="W929" s="181">
        <f t="shared" si="238"/>
        <v>28764.7</v>
      </c>
      <c r="X929" s="181">
        <f t="shared" si="239"/>
        <v>47.941166666666668</v>
      </c>
      <c r="Y929" s="174">
        <v>113620.45</v>
      </c>
      <c r="Z929" s="181">
        <f t="shared" si="240"/>
        <v>189.36741666666666</v>
      </c>
      <c r="AA929" s="174">
        <v>0</v>
      </c>
      <c r="AB929" s="174">
        <v>21.140692542583661</v>
      </c>
      <c r="AC929" s="174">
        <v>39.604463809111827</v>
      </c>
      <c r="AD929" s="174">
        <v>4.6208231000669331</v>
      </c>
      <c r="AE929" s="174">
        <v>30.458231770777179</v>
      </c>
      <c r="AF929">
        <v>0</v>
      </c>
      <c r="AG929" s="106">
        <v>4.1757887774603946</v>
      </c>
      <c r="AH929" s="106">
        <v>0</v>
      </c>
      <c r="AI929" s="106">
        <v>100</v>
      </c>
      <c r="AJ929">
        <v>83.75</v>
      </c>
      <c r="AK929">
        <v>47.94</v>
      </c>
      <c r="AL929">
        <v>57.68</v>
      </c>
      <c r="AM929">
        <v>189.37</v>
      </c>
      <c r="AN929" t="s">
        <v>1069</v>
      </c>
      <c r="AO929">
        <v>23.601600000000001</v>
      </c>
      <c r="AP929">
        <v>8.33</v>
      </c>
      <c r="AQ929">
        <v>12.806699999999999</v>
      </c>
      <c r="AR929" t="s">
        <v>1072</v>
      </c>
      <c r="AS929" t="s">
        <v>1074</v>
      </c>
      <c r="AT929" t="s">
        <v>1076</v>
      </c>
      <c r="AU929" t="s">
        <v>1077</v>
      </c>
      <c r="AV929" t="s">
        <v>1082</v>
      </c>
      <c r="AW929" t="s">
        <v>1083</v>
      </c>
      <c r="AX929" s="65">
        <f t="shared" si="253"/>
        <v>1391.07</v>
      </c>
      <c r="AY929" s="65">
        <v>2862.47</v>
      </c>
      <c r="AZ929" s="106">
        <v>1182.8408333259131</v>
      </c>
      <c r="BA929" s="65">
        <f t="shared" si="241"/>
        <v>5436.380833325913</v>
      </c>
      <c r="BB929" s="65">
        <f t="shared" si="242"/>
        <v>27581.859166674087</v>
      </c>
      <c r="BC929" s="65">
        <f t="shared" si="243"/>
        <v>0</v>
      </c>
      <c r="BD929" s="65">
        <f t="shared" si="244"/>
        <v>48857.899999999994</v>
      </c>
      <c r="BE929" s="65">
        <f t="shared" si="245"/>
        <v>31744.309999999998</v>
      </c>
      <c r="BF929" s="65">
        <f t="shared" si="246"/>
        <v>108184.06916667409</v>
      </c>
      <c r="BG929" s="66">
        <f t="shared" si="247"/>
        <v>776.62583333227326</v>
      </c>
      <c r="BH929" s="66">
        <f t="shared" si="248"/>
        <v>47.554929597713944</v>
      </c>
      <c r="BI929" s="66">
        <f t="shared" si="249"/>
        <v>0</v>
      </c>
      <c r="BJ929" s="66">
        <f t="shared" si="250"/>
        <v>84.237758620689647</v>
      </c>
      <c r="BK929" s="66">
        <f t="shared" si="251"/>
        <v>54.731568965517241</v>
      </c>
      <c r="BL929" s="66">
        <f t="shared" si="252"/>
        <v>186.52425718392084</v>
      </c>
      <c r="BM929" s="207">
        <f t="shared" si="254"/>
        <v>39856.979999999996</v>
      </c>
    </row>
    <row r="930" spans="1:65" x14ac:dyDescent="0.35">
      <c r="A930" s="1">
        <v>135</v>
      </c>
      <c r="B930">
        <v>114</v>
      </c>
      <c r="C930" t="s">
        <v>37</v>
      </c>
      <c r="D930" t="s">
        <v>2143</v>
      </c>
      <c r="E930" s="6" t="s">
        <v>1117</v>
      </c>
      <c r="F930" s="7" t="s">
        <v>1118</v>
      </c>
      <c r="G930" s="6">
        <v>-3.8</v>
      </c>
      <c r="H930" s="6">
        <v>-38.53</v>
      </c>
      <c r="I930" s="6">
        <v>41</v>
      </c>
      <c r="J930" s="8">
        <v>71394.000753582499</v>
      </c>
      <c r="K930" t="s">
        <v>1166</v>
      </c>
      <c r="L930" t="s">
        <v>1062</v>
      </c>
      <c r="M930">
        <v>600</v>
      </c>
      <c r="N930">
        <v>600</v>
      </c>
      <c r="O930">
        <v>0</v>
      </c>
      <c r="P930">
        <v>24334.3</v>
      </c>
      <c r="Q930">
        <v>44998.77</v>
      </c>
      <c r="R930">
        <v>5255.2</v>
      </c>
      <c r="S930">
        <v>34606.78</v>
      </c>
      <c r="T930">
        <v>0</v>
      </c>
      <c r="U930">
        <v>4744.55</v>
      </c>
      <c r="V930">
        <v>0</v>
      </c>
      <c r="W930" s="181">
        <f t="shared" si="238"/>
        <v>29078.85</v>
      </c>
      <c r="X930" s="181">
        <f t="shared" si="239"/>
        <v>48.464749999999995</v>
      </c>
      <c r="Y930" s="174">
        <v>113939.6</v>
      </c>
      <c r="Z930" s="181">
        <f t="shared" si="240"/>
        <v>189.89933333333335</v>
      </c>
      <c r="AA930" s="174">
        <v>0</v>
      </c>
      <c r="AB930" s="174">
        <v>21.357192758268411</v>
      </c>
      <c r="AC930" s="174">
        <v>39.493529905318248</v>
      </c>
      <c r="AD930" s="174">
        <v>4.6122682544084759</v>
      </c>
      <c r="AE930" s="174">
        <v>30.372916878767342</v>
      </c>
      <c r="AF930">
        <v>0</v>
      </c>
      <c r="AG930" s="106">
        <v>4.1640922032375043</v>
      </c>
      <c r="AH930" s="106">
        <v>0</v>
      </c>
      <c r="AI930" s="106">
        <v>100</v>
      </c>
      <c r="AJ930">
        <v>83.76</v>
      </c>
      <c r="AK930">
        <v>48.46</v>
      </c>
      <c r="AL930">
        <v>57.68</v>
      </c>
      <c r="AM930">
        <v>189.9</v>
      </c>
      <c r="AN930" t="s">
        <v>1070</v>
      </c>
      <c r="AO930">
        <v>23.601600000000001</v>
      </c>
      <c r="AP930">
        <v>8.33</v>
      </c>
      <c r="AQ930">
        <v>12.806699999999999</v>
      </c>
      <c r="AR930" t="s">
        <v>1072</v>
      </c>
      <c r="AS930" t="s">
        <v>1074</v>
      </c>
      <c r="AT930" t="s">
        <v>1076</v>
      </c>
      <c r="AU930" t="s">
        <v>1077</v>
      </c>
      <c r="AV930" t="s">
        <v>1082</v>
      </c>
      <c r="AW930" t="s">
        <v>1083</v>
      </c>
      <c r="AX930" s="65">
        <f t="shared" si="253"/>
        <v>1391.07</v>
      </c>
      <c r="AY930" s="65">
        <v>2862.47</v>
      </c>
      <c r="AZ930" s="106">
        <v>1173.8850821651686</v>
      </c>
      <c r="BA930" s="65">
        <f t="shared" si="241"/>
        <v>5427.4250821651676</v>
      </c>
      <c r="BB930" s="65">
        <f t="shared" si="242"/>
        <v>27904.96491783483</v>
      </c>
      <c r="BC930" s="65">
        <f t="shared" si="243"/>
        <v>0</v>
      </c>
      <c r="BD930" s="65">
        <f t="shared" si="244"/>
        <v>48862.899999999994</v>
      </c>
      <c r="BE930" s="65">
        <f t="shared" si="245"/>
        <v>31744.309999999998</v>
      </c>
      <c r="BF930" s="65">
        <f t="shared" si="246"/>
        <v>108512.17491783484</v>
      </c>
      <c r="BG930" s="66">
        <f t="shared" si="247"/>
        <v>775.34644030930963</v>
      </c>
      <c r="BH930" s="66">
        <f t="shared" si="248"/>
        <v>48.112008479025569</v>
      </c>
      <c r="BI930" s="66">
        <f t="shared" si="249"/>
        <v>0</v>
      </c>
      <c r="BJ930" s="66">
        <f t="shared" si="250"/>
        <v>84.246379310344821</v>
      </c>
      <c r="BK930" s="66">
        <f t="shared" si="251"/>
        <v>54.731568965517241</v>
      </c>
      <c r="BL930" s="66">
        <f t="shared" si="252"/>
        <v>187.08995675488765</v>
      </c>
      <c r="BM930" s="207">
        <f t="shared" si="254"/>
        <v>39861.979999999996</v>
      </c>
    </row>
    <row r="931" spans="1:65" x14ac:dyDescent="0.35">
      <c r="A931" s="1">
        <v>136</v>
      </c>
      <c r="B931">
        <v>115</v>
      </c>
      <c r="C931" t="s">
        <v>37</v>
      </c>
      <c r="D931" t="s">
        <v>2144</v>
      </c>
      <c r="E931" s="6" t="s">
        <v>1104</v>
      </c>
      <c r="F931" s="7" t="s">
        <v>1105</v>
      </c>
      <c r="G931" s="6">
        <v>-22.74</v>
      </c>
      <c r="H931" s="6">
        <v>-45.59</v>
      </c>
      <c r="I931" s="6">
        <v>1642</v>
      </c>
      <c r="J931" s="8">
        <v>3495.45982983364</v>
      </c>
      <c r="K931" t="s">
        <v>1166</v>
      </c>
      <c r="L931" t="s">
        <v>1062</v>
      </c>
      <c r="M931">
        <v>600</v>
      </c>
      <c r="N931">
        <v>600</v>
      </c>
      <c r="O931">
        <v>9.1199999999999992</v>
      </c>
      <c r="P931">
        <v>14625.79</v>
      </c>
      <c r="Q931">
        <v>44998.77</v>
      </c>
      <c r="R931">
        <v>5265.2</v>
      </c>
      <c r="S931">
        <v>34606.78</v>
      </c>
      <c r="T931">
        <v>0</v>
      </c>
      <c r="U931">
        <v>4462.05</v>
      </c>
      <c r="V931">
        <v>0</v>
      </c>
      <c r="W931" s="181">
        <f t="shared" si="238"/>
        <v>19087.84</v>
      </c>
      <c r="X931" s="181">
        <f t="shared" si="239"/>
        <v>31.813066666666668</v>
      </c>
      <c r="Y931" s="174">
        <v>103967.71</v>
      </c>
      <c r="Z931" s="181">
        <f t="shared" si="240"/>
        <v>173.27951666666667</v>
      </c>
      <c r="AA931" s="174">
        <v>8.7719542923471137E-3</v>
      </c>
      <c r="AB931" s="174">
        <v>14.06762734314337</v>
      </c>
      <c r="AC931" s="174">
        <v>43.281486146035142</v>
      </c>
      <c r="AD931" s="174">
        <v>5.0642646644809233</v>
      </c>
      <c r="AE931" s="174">
        <v>33.286084689178978</v>
      </c>
      <c r="AF931">
        <v>0</v>
      </c>
      <c r="AG931" s="106">
        <v>4.2917652028692368</v>
      </c>
      <c r="AH931" s="106">
        <v>0</v>
      </c>
      <c r="AI931" s="106">
        <v>100</v>
      </c>
      <c r="AJ931">
        <v>83.77</v>
      </c>
      <c r="AK931">
        <v>31.83</v>
      </c>
      <c r="AL931">
        <v>57.68</v>
      </c>
      <c r="AM931">
        <v>173.28</v>
      </c>
      <c r="AN931" t="s">
        <v>1063</v>
      </c>
      <c r="AO931">
        <v>23.601600000000001</v>
      </c>
      <c r="AP931">
        <v>8.33</v>
      </c>
      <c r="AQ931">
        <v>12.806699999999999</v>
      </c>
      <c r="AR931" t="s">
        <v>1072</v>
      </c>
      <c r="AS931" t="s">
        <v>1074</v>
      </c>
      <c r="AT931" t="s">
        <v>1076</v>
      </c>
      <c r="AU931" t="s">
        <v>1077</v>
      </c>
      <c r="AV931" t="s">
        <v>1082</v>
      </c>
      <c r="AW931" t="s">
        <v>1084</v>
      </c>
      <c r="AX931" s="65">
        <f t="shared" si="253"/>
        <v>1391.07</v>
      </c>
      <c r="AY931" s="65">
        <v>2862.47</v>
      </c>
      <c r="AZ931" s="106">
        <v>719.68974499295189</v>
      </c>
      <c r="BA931" s="65">
        <f t="shared" si="241"/>
        <v>4973.229744992952</v>
      </c>
      <c r="BB931" s="65">
        <f t="shared" si="242"/>
        <v>18368.150255007047</v>
      </c>
      <c r="BC931" s="65">
        <f t="shared" si="243"/>
        <v>9.1199999999999992</v>
      </c>
      <c r="BD931" s="65">
        <f t="shared" si="244"/>
        <v>48872.899999999994</v>
      </c>
      <c r="BE931" s="65">
        <f t="shared" si="245"/>
        <v>31744.309999999998</v>
      </c>
      <c r="BF931" s="65">
        <f t="shared" si="246"/>
        <v>98994.48025500706</v>
      </c>
      <c r="BG931" s="66">
        <f t="shared" si="247"/>
        <v>710.4613921418503</v>
      </c>
      <c r="BH931" s="66">
        <f t="shared" si="248"/>
        <v>31.669224577598357</v>
      </c>
      <c r="BI931" s="66">
        <f t="shared" si="249"/>
        <v>1.5199999999999998E-2</v>
      </c>
      <c r="BJ931" s="66">
        <f t="shared" si="250"/>
        <v>84.263620689655156</v>
      </c>
      <c r="BK931" s="66">
        <f t="shared" si="251"/>
        <v>54.731568965517241</v>
      </c>
      <c r="BL931" s="66">
        <f t="shared" si="252"/>
        <v>170.68013837070183</v>
      </c>
      <c r="BM931" s="207">
        <f t="shared" si="254"/>
        <v>39871.979999999996</v>
      </c>
    </row>
    <row r="932" spans="1:65" x14ac:dyDescent="0.35">
      <c r="A932" s="1">
        <v>137</v>
      </c>
      <c r="B932">
        <v>115</v>
      </c>
      <c r="C932" t="s">
        <v>37</v>
      </c>
      <c r="D932" t="s">
        <v>2145</v>
      </c>
      <c r="E932" s="6" t="s">
        <v>1104</v>
      </c>
      <c r="F932" s="7" t="s">
        <v>1106</v>
      </c>
      <c r="G932" s="6">
        <v>-23.85</v>
      </c>
      <c r="H932" s="6">
        <v>-46.64</v>
      </c>
      <c r="I932" s="6">
        <v>792</v>
      </c>
      <c r="J932" s="8">
        <v>14172.2970393051</v>
      </c>
      <c r="K932" t="s">
        <v>1166</v>
      </c>
      <c r="L932" t="s">
        <v>1062</v>
      </c>
      <c r="M932">
        <v>600</v>
      </c>
      <c r="N932">
        <v>600</v>
      </c>
      <c r="O932">
        <v>0.13</v>
      </c>
      <c r="P932">
        <v>17256.689999999999</v>
      </c>
      <c r="Q932">
        <v>44998.77</v>
      </c>
      <c r="R932">
        <v>5266.4</v>
      </c>
      <c r="S932">
        <v>34606.78</v>
      </c>
      <c r="T932">
        <v>0</v>
      </c>
      <c r="U932">
        <v>4462.05</v>
      </c>
      <c r="V932">
        <v>0</v>
      </c>
      <c r="W932" s="181">
        <f t="shared" si="238"/>
        <v>21718.739999999998</v>
      </c>
      <c r="X932" s="181">
        <f t="shared" si="239"/>
        <v>36.197899999999997</v>
      </c>
      <c r="Y932" s="174">
        <v>106590.82</v>
      </c>
      <c r="Z932" s="181">
        <f t="shared" si="240"/>
        <v>177.65136666666669</v>
      </c>
      <c r="AA932" s="174">
        <v>1.2196172240723921E-4</v>
      </c>
      <c r="AB932" s="174">
        <v>16.18965873421369</v>
      </c>
      <c r="AC932" s="174">
        <v>42.216365349286171</v>
      </c>
      <c r="AD932" s="174">
        <v>4.9407631914268029</v>
      </c>
      <c r="AE932" s="174">
        <v>32.466942275141513</v>
      </c>
      <c r="AF932">
        <v>0</v>
      </c>
      <c r="AG932" s="106">
        <v>4.1861484882093984</v>
      </c>
      <c r="AH932" s="106">
        <v>0</v>
      </c>
      <c r="AI932" s="106">
        <v>100</v>
      </c>
      <c r="AJ932">
        <v>83.78</v>
      </c>
      <c r="AK932">
        <v>36.200000000000003</v>
      </c>
      <c r="AL932">
        <v>57.68</v>
      </c>
      <c r="AM932">
        <v>177.65</v>
      </c>
      <c r="AN932" t="s">
        <v>1064</v>
      </c>
      <c r="AO932">
        <v>23.601600000000001</v>
      </c>
      <c r="AP932">
        <v>8.33</v>
      </c>
      <c r="AQ932">
        <v>12.806699999999999</v>
      </c>
      <c r="AR932" t="s">
        <v>1072</v>
      </c>
      <c r="AS932" t="s">
        <v>1074</v>
      </c>
      <c r="AT932" t="s">
        <v>1076</v>
      </c>
      <c r="AU932" t="s">
        <v>1077</v>
      </c>
      <c r="AV932" t="s">
        <v>1082</v>
      </c>
      <c r="AW932" t="s">
        <v>1084</v>
      </c>
      <c r="AX932" s="65">
        <f t="shared" si="253"/>
        <v>1391.07</v>
      </c>
      <c r="AY932" s="65">
        <v>2862.47</v>
      </c>
      <c r="AZ932" s="106">
        <v>850.70843948536299</v>
      </c>
      <c r="BA932" s="65">
        <f t="shared" si="241"/>
        <v>5104.2484394853627</v>
      </c>
      <c r="BB932" s="65">
        <f t="shared" si="242"/>
        <v>20868.031560514635</v>
      </c>
      <c r="BC932" s="65">
        <f t="shared" si="243"/>
        <v>0.13</v>
      </c>
      <c r="BD932" s="65">
        <f t="shared" si="244"/>
        <v>48874.1</v>
      </c>
      <c r="BE932" s="65">
        <f t="shared" si="245"/>
        <v>31744.309999999998</v>
      </c>
      <c r="BF932" s="65">
        <f t="shared" si="246"/>
        <v>101486.57156051464</v>
      </c>
      <c r="BG932" s="66">
        <f t="shared" si="247"/>
        <v>729.17834849790893</v>
      </c>
      <c r="BH932" s="66">
        <f t="shared" si="248"/>
        <v>35.979364759507995</v>
      </c>
      <c r="BI932" s="66">
        <f t="shared" si="249"/>
        <v>2.1666666666666668E-4</v>
      </c>
      <c r="BJ932" s="66">
        <f t="shared" si="250"/>
        <v>84.265689655172409</v>
      </c>
      <c r="BK932" s="66">
        <f t="shared" si="251"/>
        <v>54.731568965517241</v>
      </c>
      <c r="BL932" s="66">
        <f t="shared" si="252"/>
        <v>174.97684751812869</v>
      </c>
      <c r="BM932" s="207">
        <f t="shared" si="254"/>
        <v>39873.18</v>
      </c>
    </row>
    <row r="933" spans="1:65" x14ac:dyDescent="0.35">
      <c r="A933" s="1">
        <v>138</v>
      </c>
      <c r="B933">
        <v>115</v>
      </c>
      <c r="C933" t="s">
        <v>37</v>
      </c>
      <c r="D933" t="s">
        <v>2146</v>
      </c>
      <c r="E933" s="6" t="s">
        <v>1107</v>
      </c>
      <c r="F933" s="7" t="s">
        <v>1108</v>
      </c>
      <c r="G933" s="6">
        <v>-30.03</v>
      </c>
      <c r="H933" s="6">
        <v>-51.23</v>
      </c>
      <c r="I933" s="6">
        <v>47</v>
      </c>
      <c r="J933" s="8">
        <v>23954.0527728093</v>
      </c>
      <c r="K933" t="s">
        <v>1166</v>
      </c>
      <c r="L933" t="s">
        <v>1062</v>
      </c>
      <c r="M933">
        <v>600</v>
      </c>
      <c r="N933">
        <v>600</v>
      </c>
      <c r="O933">
        <v>1.1200000000000001</v>
      </c>
      <c r="P933">
        <v>17995.84</v>
      </c>
      <c r="Q933">
        <v>44998.77</v>
      </c>
      <c r="R933">
        <v>5272.4</v>
      </c>
      <c r="S933">
        <v>34606.78</v>
      </c>
      <c r="T933">
        <v>0</v>
      </c>
      <c r="U933">
        <v>4462.05</v>
      </c>
      <c r="V933">
        <v>0</v>
      </c>
      <c r="W933" s="181">
        <f t="shared" si="238"/>
        <v>22457.89</v>
      </c>
      <c r="X933" s="181">
        <f t="shared" si="239"/>
        <v>37.429816666666667</v>
      </c>
      <c r="Y933" s="174">
        <v>107336.96000000001</v>
      </c>
      <c r="Z933" s="181">
        <f t="shared" si="240"/>
        <v>178.89493333333334</v>
      </c>
      <c r="AA933" s="174">
        <v>1.0434430041618471E-3</v>
      </c>
      <c r="AB933" s="174">
        <v>16.765744064299941</v>
      </c>
      <c r="AC933" s="174">
        <v>41.922903350346417</v>
      </c>
      <c r="AD933" s="174">
        <v>4.9120079420918934</v>
      </c>
      <c r="AE933" s="174">
        <v>32.241252221042963</v>
      </c>
      <c r="AF933">
        <v>0</v>
      </c>
      <c r="AG933" s="106">
        <v>4.1570489792146148</v>
      </c>
      <c r="AH933" s="106">
        <v>0</v>
      </c>
      <c r="AI933" s="106">
        <v>100</v>
      </c>
      <c r="AJ933">
        <v>83.79</v>
      </c>
      <c r="AK933">
        <v>37.43</v>
      </c>
      <c r="AL933">
        <v>57.68</v>
      </c>
      <c r="AM933">
        <v>178.89</v>
      </c>
      <c r="AN933" t="s">
        <v>1065</v>
      </c>
      <c r="AO933">
        <v>23.601600000000001</v>
      </c>
      <c r="AP933">
        <v>8.33</v>
      </c>
      <c r="AQ933">
        <v>12.806699999999999</v>
      </c>
      <c r="AR933" t="s">
        <v>1072</v>
      </c>
      <c r="AS933" t="s">
        <v>1074</v>
      </c>
      <c r="AT933" t="s">
        <v>1076</v>
      </c>
      <c r="AU933" t="s">
        <v>1077</v>
      </c>
      <c r="AV933" t="s">
        <v>1082</v>
      </c>
      <c r="AW933" t="s">
        <v>1084</v>
      </c>
      <c r="AX933" s="65">
        <f t="shared" si="253"/>
        <v>1391.07</v>
      </c>
      <c r="AY933" s="65">
        <v>2862.47</v>
      </c>
      <c r="AZ933" s="106">
        <v>898.57446165567706</v>
      </c>
      <c r="BA933" s="65">
        <f t="shared" si="241"/>
        <v>5152.1144616556767</v>
      </c>
      <c r="BB933" s="65">
        <f t="shared" si="242"/>
        <v>21559.315538344323</v>
      </c>
      <c r="BC933" s="65">
        <f t="shared" si="243"/>
        <v>1.1200000000000001</v>
      </c>
      <c r="BD933" s="65">
        <f t="shared" si="244"/>
        <v>48880.1</v>
      </c>
      <c r="BE933" s="65">
        <f t="shared" si="245"/>
        <v>31744.309999999998</v>
      </c>
      <c r="BF933" s="65">
        <f t="shared" si="246"/>
        <v>102184.84553834434</v>
      </c>
      <c r="BG933" s="66">
        <f t="shared" si="247"/>
        <v>736.01635166509664</v>
      </c>
      <c r="BH933" s="66">
        <f t="shared" si="248"/>
        <v>37.171233686800555</v>
      </c>
      <c r="BI933" s="66">
        <f t="shared" si="249"/>
        <v>1.8666666666666669E-3</v>
      </c>
      <c r="BJ933" s="66">
        <f t="shared" si="250"/>
        <v>84.276034482758618</v>
      </c>
      <c r="BK933" s="66">
        <f t="shared" si="251"/>
        <v>54.731568965517241</v>
      </c>
      <c r="BL933" s="66">
        <f t="shared" si="252"/>
        <v>176.1807681695592</v>
      </c>
      <c r="BM933" s="207">
        <f t="shared" si="254"/>
        <v>39879.18</v>
      </c>
    </row>
    <row r="934" spans="1:65" x14ac:dyDescent="0.35">
      <c r="A934" s="1">
        <v>139</v>
      </c>
      <c r="B934">
        <v>115</v>
      </c>
      <c r="C934" t="s">
        <v>37</v>
      </c>
      <c r="D934" t="s">
        <v>2147</v>
      </c>
      <c r="E934" s="6" t="s">
        <v>1109</v>
      </c>
      <c r="F934" s="7" t="s">
        <v>1110</v>
      </c>
      <c r="G934" s="6">
        <v>-15.37</v>
      </c>
      <c r="H934" s="6">
        <v>-48.78</v>
      </c>
      <c r="I934" s="6">
        <v>770</v>
      </c>
      <c r="J934" s="8">
        <v>31081.371963744201</v>
      </c>
      <c r="K934" t="s">
        <v>1166</v>
      </c>
      <c r="L934" t="s">
        <v>1062</v>
      </c>
      <c r="M934">
        <v>600</v>
      </c>
      <c r="N934">
        <v>600</v>
      </c>
      <c r="O934">
        <v>0</v>
      </c>
      <c r="P934">
        <v>21255.69</v>
      </c>
      <c r="Q934">
        <v>44998.77</v>
      </c>
      <c r="R934">
        <v>5266.4</v>
      </c>
      <c r="S934">
        <v>34606.78</v>
      </c>
      <c r="T934">
        <v>0</v>
      </c>
      <c r="U934">
        <v>4462.05</v>
      </c>
      <c r="V934">
        <v>0</v>
      </c>
      <c r="W934" s="181">
        <f t="shared" si="238"/>
        <v>25717.739999999998</v>
      </c>
      <c r="X934" s="181">
        <f t="shared" si="239"/>
        <v>42.862899999999996</v>
      </c>
      <c r="Y934" s="174">
        <v>110589.69</v>
      </c>
      <c r="Z934" s="181">
        <f t="shared" si="240"/>
        <v>184.31614999999999</v>
      </c>
      <c r="AA934" s="174">
        <v>0</v>
      </c>
      <c r="AB934" s="174">
        <v>19.220317915711671</v>
      </c>
      <c r="AC934" s="174">
        <v>40.689841883090537</v>
      </c>
      <c r="AD934" s="174">
        <v>4.7621075707871139</v>
      </c>
      <c r="AE934" s="174">
        <v>31.292953258120171</v>
      </c>
      <c r="AF934">
        <v>0</v>
      </c>
      <c r="AG934" s="106">
        <v>4.0347793722904912</v>
      </c>
      <c r="AH934" s="106">
        <v>0</v>
      </c>
      <c r="AI934" s="106">
        <v>100</v>
      </c>
      <c r="AJ934">
        <v>83.78</v>
      </c>
      <c r="AK934">
        <v>42.86</v>
      </c>
      <c r="AL934">
        <v>57.68</v>
      </c>
      <c r="AM934">
        <v>184.32</v>
      </c>
      <c r="AN934" t="s">
        <v>1066</v>
      </c>
      <c r="AO934">
        <v>23.601600000000001</v>
      </c>
      <c r="AP934">
        <v>8.33</v>
      </c>
      <c r="AQ934">
        <v>12.806699999999999</v>
      </c>
      <c r="AR934" t="s">
        <v>1072</v>
      </c>
      <c r="AS934" t="s">
        <v>1074</v>
      </c>
      <c r="AT934" t="s">
        <v>1076</v>
      </c>
      <c r="AU934" t="s">
        <v>1077</v>
      </c>
      <c r="AV934" t="s">
        <v>1082</v>
      </c>
      <c r="AW934" t="s">
        <v>1084</v>
      </c>
      <c r="AX934" s="65">
        <f t="shared" si="253"/>
        <v>1391.07</v>
      </c>
      <c r="AY934" s="65">
        <v>2862.47</v>
      </c>
      <c r="AZ934" s="106">
        <v>1063.7599068318909</v>
      </c>
      <c r="BA934" s="65">
        <f t="shared" si="241"/>
        <v>5317.2999068318913</v>
      </c>
      <c r="BB934" s="65">
        <f t="shared" si="242"/>
        <v>24653.980093168106</v>
      </c>
      <c r="BC934" s="65">
        <f t="shared" si="243"/>
        <v>0</v>
      </c>
      <c r="BD934" s="65">
        <f t="shared" si="244"/>
        <v>48874.1</v>
      </c>
      <c r="BE934" s="65">
        <f t="shared" si="245"/>
        <v>31744.309999999998</v>
      </c>
      <c r="BF934" s="65">
        <f t="shared" si="246"/>
        <v>105272.39009316811</v>
      </c>
      <c r="BG934" s="66">
        <f t="shared" si="247"/>
        <v>759.61427240455589</v>
      </c>
      <c r="BH934" s="66">
        <f t="shared" si="248"/>
        <v>42.506862229600181</v>
      </c>
      <c r="BI934" s="66">
        <f t="shared" si="249"/>
        <v>0</v>
      </c>
      <c r="BJ934" s="66">
        <f t="shared" si="250"/>
        <v>84.265689655172409</v>
      </c>
      <c r="BK934" s="66">
        <f t="shared" si="251"/>
        <v>54.731568965517241</v>
      </c>
      <c r="BL934" s="66">
        <f t="shared" si="252"/>
        <v>181.50412085028984</v>
      </c>
      <c r="BM934" s="207">
        <f t="shared" si="254"/>
        <v>39873.18</v>
      </c>
    </row>
    <row r="935" spans="1:65" x14ac:dyDescent="0.35">
      <c r="A935" s="1">
        <v>140</v>
      </c>
      <c r="B935">
        <v>115</v>
      </c>
      <c r="C935" t="s">
        <v>37</v>
      </c>
      <c r="D935" t="s">
        <v>2148</v>
      </c>
      <c r="E935" s="6" t="s">
        <v>1111</v>
      </c>
      <c r="F935" s="7" t="s">
        <v>1112</v>
      </c>
      <c r="G935" s="6">
        <v>-22.86</v>
      </c>
      <c r="H935" s="6">
        <v>-43.41</v>
      </c>
      <c r="I935" s="6">
        <v>45</v>
      </c>
      <c r="J935" s="8">
        <v>45016.2336447989</v>
      </c>
      <c r="K935" t="s">
        <v>1166</v>
      </c>
      <c r="L935" t="s">
        <v>1062</v>
      </c>
      <c r="M935">
        <v>600</v>
      </c>
      <c r="N935">
        <v>600</v>
      </c>
      <c r="O935">
        <v>0</v>
      </c>
      <c r="P935">
        <v>20878.75</v>
      </c>
      <c r="Q935">
        <v>44998.77</v>
      </c>
      <c r="R935">
        <v>5262.4</v>
      </c>
      <c r="S935">
        <v>34606.78</v>
      </c>
      <c r="T935">
        <v>0</v>
      </c>
      <c r="U935">
        <v>4462.05</v>
      </c>
      <c r="V935">
        <v>0</v>
      </c>
      <c r="W935" s="181">
        <f t="shared" si="238"/>
        <v>25340.799999999999</v>
      </c>
      <c r="X935" s="181">
        <f t="shared" si="239"/>
        <v>42.234666666666662</v>
      </c>
      <c r="Y935" s="174">
        <v>110208.75</v>
      </c>
      <c r="Z935" s="181">
        <f t="shared" si="240"/>
        <v>183.68125000000001</v>
      </c>
      <c r="AA935" s="174">
        <v>0</v>
      </c>
      <c r="AB935" s="174">
        <v>18.944729887599671</v>
      </c>
      <c r="AC935" s="174">
        <v>40.830487597400378</v>
      </c>
      <c r="AD935" s="174">
        <v>4.7749384690417047</v>
      </c>
      <c r="AE935" s="174">
        <v>31.40111833225583</v>
      </c>
      <c r="AF935">
        <v>0</v>
      </c>
      <c r="AG935" s="106">
        <v>4.0487257137024057</v>
      </c>
      <c r="AH935" s="106">
        <v>0</v>
      </c>
      <c r="AI935" s="106">
        <v>100</v>
      </c>
      <c r="AJ935">
        <v>83.77</v>
      </c>
      <c r="AK935">
        <v>42.23</v>
      </c>
      <c r="AL935">
        <v>57.68</v>
      </c>
      <c r="AM935">
        <v>183.68</v>
      </c>
      <c r="AN935" t="s">
        <v>1067</v>
      </c>
      <c r="AO935">
        <v>23.601600000000001</v>
      </c>
      <c r="AP935">
        <v>8.33</v>
      </c>
      <c r="AQ935">
        <v>12.806699999999999</v>
      </c>
      <c r="AR935" t="s">
        <v>1072</v>
      </c>
      <c r="AS935" t="s">
        <v>1074</v>
      </c>
      <c r="AT935" t="s">
        <v>1076</v>
      </c>
      <c r="AU935" t="s">
        <v>1077</v>
      </c>
      <c r="AV935" t="s">
        <v>1082</v>
      </c>
      <c r="AW935" t="s">
        <v>1084</v>
      </c>
      <c r="AX935" s="65">
        <f t="shared" si="253"/>
        <v>1391.07</v>
      </c>
      <c r="AY935" s="65">
        <v>2862.47</v>
      </c>
      <c r="AZ935" s="106">
        <v>1047.3029853470298</v>
      </c>
      <c r="BA935" s="65">
        <f t="shared" si="241"/>
        <v>5300.8429853470298</v>
      </c>
      <c r="BB935" s="65">
        <f t="shared" si="242"/>
        <v>24293.49701465297</v>
      </c>
      <c r="BC935" s="65">
        <f t="shared" si="243"/>
        <v>0</v>
      </c>
      <c r="BD935" s="65">
        <f t="shared" si="244"/>
        <v>48870.1</v>
      </c>
      <c r="BE935" s="65">
        <f t="shared" si="245"/>
        <v>31744.309999999998</v>
      </c>
      <c r="BF935" s="65">
        <f t="shared" si="246"/>
        <v>104907.90701465297</v>
      </c>
      <c r="BG935" s="66">
        <f t="shared" si="247"/>
        <v>757.26328362100423</v>
      </c>
      <c r="BH935" s="66">
        <f t="shared" si="248"/>
        <v>41.885339680436154</v>
      </c>
      <c r="BI935" s="66">
        <f t="shared" si="249"/>
        <v>0</v>
      </c>
      <c r="BJ935" s="66">
        <f t="shared" si="250"/>
        <v>84.258793103448269</v>
      </c>
      <c r="BK935" s="66">
        <f t="shared" si="251"/>
        <v>54.731568965517241</v>
      </c>
      <c r="BL935" s="66">
        <f t="shared" si="252"/>
        <v>180.87570174940168</v>
      </c>
      <c r="BM935" s="207">
        <f t="shared" si="254"/>
        <v>39869.18</v>
      </c>
    </row>
    <row r="936" spans="1:65" x14ac:dyDescent="0.35">
      <c r="A936" s="1">
        <v>141</v>
      </c>
      <c r="B936">
        <v>115</v>
      </c>
      <c r="C936" t="s">
        <v>37</v>
      </c>
      <c r="D936" t="s">
        <v>2149</v>
      </c>
      <c r="E936" s="6" t="s">
        <v>1113</v>
      </c>
      <c r="F936" s="7" t="s">
        <v>1114</v>
      </c>
      <c r="G936" s="6">
        <v>-20.32</v>
      </c>
      <c r="H936" s="6">
        <v>-40.340000000000003</v>
      </c>
      <c r="I936" s="6">
        <v>9</v>
      </c>
      <c r="J936" s="8">
        <v>54061.366139626101</v>
      </c>
      <c r="K936" t="s">
        <v>1166</v>
      </c>
      <c r="L936" t="s">
        <v>1062</v>
      </c>
      <c r="M936">
        <v>600</v>
      </c>
      <c r="N936">
        <v>600</v>
      </c>
      <c r="O936">
        <v>0</v>
      </c>
      <c r="P936">
        <v>21635.9</v>
      </c>
      <c r="Q936">
        <v>44998.77</v>
      </c>
      <c r="R936">
        <v>5264.2</v>
      </c>
      <c r="S936">
        <v>34606.78</v>
      </c>
      <c r="T936">
        <v>0</v>
      </c>
      <c r="U936">
        <v>4462.05</v>
      </c>
      <c r="V936">
        <v>0</v>
      </c>
      <c r="W936" s="181">
        <f t="shared" si="238"/>
        <v>26097.95</v>
      </c>
      <c r="X936" s="181">
        <f t="shared" si="239"/>
        <v>43.496583333333334</v>
      </c>
      <c r="Y936" s="174">
        <v>110967.7</v>
      </c>
      <c r="Z936" s="181">
        <f t="shared" si="240"/>
        <v>184.94616666666667</v>
      </c>
      <c r="AA936" s="174">
        <v>0</v>
      </c>
      <c r="AB936" s="174">
        <v>19.4974753914878</v>
      </c>
      <c r="AC936" s="174">
        <v>40.551232475756457</v>
      </c>
      <c r="AD936" s="174">
        <v>4.7439029555447219</v>
      </c>
      <c r="AE936" s="174">
        <v>31.18635422740131</v>
      </c>
      <c r="AF936">
        <v>0</v>
      </c>
      <c r="AG936" s="106">
        <v>4.0210349498097191</v>
      </c>
      <c r="AH936" s="106">
        <v>0</v>
      </c>
      <c r="AI936" s="106">
        <v>100</v>
      </c>
      <c r="AJ936">
        <v>83.77</v>
      </c>
      <c r="AK936">
        <v>43.5</v>
      </c>
      <c r="AL936">
        <v>57.68</v>
      </c>
      <c r="AM936">
        <v>184.95</v>
      </c>
      <c r="AN936" t="s">
        <v>1068</v>
      </c>
      <c r="AO936">
        <v>23.601600000000001</v>
      </c>
      <c r="AP936">
        <v>8.33</v>
      </c>
      <c r="AQ936">
        <v>12.806699999999999</v>
      </c>
      <c r="AR936" t="s">
        <v>1072</v>
      </c>
      <c r="AS936" t="s">
        <v>1074</v>
      </c>
      <c r="AT936" t="s">
        <v>1076</v>
      </c>
      <c r="AU936" t="s">
        <v>1077</v>
      </c>
      <c r="AV936" t="s">
        <v>1082</v>
      </c>
      <c r="AW936" t="s">
        <v>1084</v>
      </c>
      <c r="AX936" s="65">
        <f t="shared" si="253"/>
        <v>1391.07</v>
      </c>
      <c r="AY936" s="65">
        <v>2862.47</v>
      </c>
      <c r="AZ936" s="106">
        <v>1092.1010319881602</v>
      </c>
      <c r="BA936" s="65">
        <f t="shared" si="241"/>
        <v>5345.6410319881597</v>
      </c>
      <c r="BB936" s="65">
        <f t="shared" si="242"/>
        <v>25005.84896801184</v>
      </c>
      <c r="BC936" s="65">
        <f t="shared" si="243"/>
        <v>0</v>
      </c>
      <c r="BD936" s="65">
        <f t="shared" si="244"/>
        <v>48871.899999999994</v>
      </c>
      <c r="BE936" s="65">
        <f t="shared" si="245"/>
        <v>31744.309999999998</v>
      </c>
      <c r="BF936" s="65">
        <f t="shared" si="246"/>
        <v>105622.05896801184</v>
      </c>
      <c r="BG936" s="66">
        <f t="shared" si="247"/>
        <v>763.66300456973715</v>
      </c>
      <c r="BH936" s="66">
        <f t="shared" si="248"/>
        <v>43.113532703468692</v>
      </c>
      <c r="BI936" s="66">
        <f t="shared" si="249"/>
        <v>0</v>
      </c>
      <c r="BJ936" s="66">
        <f t="shared" si="250"/>
        <v>84.261896551724135</v>
      </c>
      <c r="BK936" s="66">
        <f t="shared" si="251"/>
        <v>54.731568965517241</v>
      </c>
      <c r="BL936" s="66">
        <f t="shared" si="252"/>
        <v>182.10699822071007</v>
      </c>
      <c r="BM936" s="207">
        <f t="shared" si="254"/>
        <v>39870.979999999996</v>
      </c>
    </row>
    <row r="937" spans="1:65" x14ac:dyDescent="0.35">
      <c r="A937" s="1">
        <v>142</v>
      </c>
      <c r="B937">
        <v>115</v>
      </c>
      <c r="C937" t="s">
        <v>37</v>
      </c>
      <c r="D937" t="s">
        <v>2150</v>
      </c>
      <c r="E937" s="6" t="s">
        <v>1115</v>
      </c>
      <c r="F937" s="7" t="s">
        <v>1116</v>
      </c>
      <c r="G937" s="6">
        <v>-8.0500000000000007</v>
      </c>
      <c r="H937" s="6">
        <v>-34.880000000000003</v>
      </c>
      <c r="I937" s="6">
        <v>10</v>
      </c>
      <c r="J937" s="8">
        <v>63550.072249703</v>
      </c>
      <c r="K937" t="s">
        <v>1166</v>
      </c>
      <c r="L937" t="s">
        <v>1062</v>
      </c>
      <c r="M937">
        <v>600</v>
      </c>
      <c r="N937">
        <v>600</v>
      </c>
      <c r="O937">
        <v>0</v>
      </c>
      <c r="P937">
        <v>22755.599999999999</v>
      </c>
      <c r="Q937">
        <v>44998.77</v>
      </c>
      <c r="R937">
        <v>5250.2</v>
      </c>
      <c r="S937">
        <v>34606.78</v>
      </c>
      <c r="T937">
        <v>0</v>
      </c>
      <c r="U937">
        <v>4462.05</v>
      </c>
      <c r="V937">
        <v>0</v>
      </c>
      <c r="W937" s="181">
        <f t="shared" si="238"/>
        <v>27217.649999999998</v>
      </c>
      <c r="X937" s="181">
        <f t="shared" si="239"/>
        <v>45.362749999999998</v>
      </c>
      <c r="Y937" s="174">
        <v>112073.4</v>
      </c>
      <c r="Z937" s="181">
        <f t="shared" si="240"/>
        <v>186.78899999999999</v>
      </c>
      <c r="AA937" s="174">
        <v>0</v>
      </c>
      <c r="AB937" s="174">
        <v>20.304193501758672</v>
      </c>
      <c r="AC937" s="174">
        <v>40.151159864874273</v>
      </c>
      <c r="AD937" s="174">
        <v>4.6846084797998451</v>
      </c>
      <c r="AE937" s="174">
        <v>30.87867415461653</v>
      </c>
      <c r="AF937">
        <v>0</v>
      </c>
      <c r="AG937" s="106">
        <v>3.981363998950687</v>
      </c>
      <c r="AH937" s="106">
        <v>0</v>
      </c>
      <c r="AI937" s="106">
        <v>100</v>
      </c>
      <c r="AJ937">
        <v>83.75</v>
      </c>
      <c r="AK937">
        <v>45.36</v>
      </c>
      <c r="AL937">
        <v>57.68</v>
      </c>
      <c r="AM937">
        <v>186.79</v>
      </c>
      <c r="AN937" t="s">
        <v>1069</v>
      </c>
      <c r="AO937">
        <v>23.601600000000001</v>
      </c>
      <c r="AP937">
        <v>8.33</v>
      </c>
      <c r="AQ937">
        <v>12.806699999999999</v>
      </c>
      <c r="AR937" t="s">
        <v>1072</v>
      </c>
      <c r="AS937" t="s">
        <v>1074</v>
      </c>
      <c r="AT937" t="s">
        <v>1076</v>
      </c>
      <c r="AU937" t="s">
        <v>1077</v>
      </c>
      <c r="AV937" t="s">
        <v>1082</v>
      </c>
      <c r="AW937" t="s">
        <v>1084</v>
      </c>
      <c r="AX937" s="65">
        <f t="shared" si="253"/>
        <v>1391.07</v>
      </c>
      <c r="AY937" s="65">
        <v>2862.47</v>
      </c>
      <c r="AZ937" s="106">
        <v>1181.9780529221712</v>
      </c>
      <c r="BA937" s="65">
        <f t="shared" si="241"/>
        <v>5435.5180529221707</v>
      </c>
      <c r="BB937" s="65">
        <f t="shared" si="242"/>
        <v>26035.671947077826</v>
      </c>
      <c r="BC937" s="65">
        <f t="shared" si="243"/>
        <v>0</v>
      </c>
      <c r="BD937" s="65">
        <f t="shared" si="244"/>
        <v>48857.899999999994</v>
      </c>
      <c r="BE937" s="65">
        <f t="shared" si="245"/>
        <v>31744.309999999998</v>
      </c>
      <c r="BF937" s="65">
        <f t="shared" si="246"/>
        <v>106637.88194707783</v>
      </c>
      <c r="BG937" s="66">
        <f t="shared" si="247"/>
        <v>776.50257898888151</v>
      </c>
      <c r="BH937" s="66">
        <f t="shared" si="248"/>
        <v>44.889089563927286</v>
      </c>
      <c r="BI937" s="66">
        <f t="shared" si="249"/>
        <v>0</v>
      </c>
      <c r="BJ937" s="66">
        <f t="shared" si="250"/>
        <v>84.237758620689647</v>
      </c>
      <c r="BK937" s="66">
        <f t="shared" si="251"/>
        <v>54.731568965517241</v>
      </c>
      <c r="BL937" s="66">
        <f t="shared" si="252"/>
        <v>183.85841715013419</v>
      </c>
      <c r="BM937" s="207">
        <f t="shared" si="254"/>
        <v>39856.979999999996</v>
      </c>
    </row>
    <row r="938" spans="1:65" x14ac:dyDescent="0.35">
      <c r="A938" s="1">
        <v>143</v>
      </c>
      <c r="B938">
        <v>115</v>
      </c>
      <c r="C938" t="s">
        <v>37</v>
      </c>
      <c r="D938" t="s">
        <v>2151</v>
      </c>
      <c r="E938" s="6" t="s">
        <v>1117</v>
      </c>
      <c r="F938" s="7" t="s">
        <v>1118</v>
      </c>
      <c r="G938" s="6">
        <v>-3.8</v>
      </c>
      <c r="H938" s="6">
        <v>-38.53</v>
      </c>
      <c r="I938" s="6">
        <v>41</v>
      </c>
      <c r="J938" s="8">
        <v>71394.000753582499</v>
      </c>
      <c r="K938" t="s">
        <v>1166</v>
      </c>
      <c r="L938" t="s">
        <v>1062</v>
      </c>
      <c r="M938">
        <v>600</v>
      </c>
      <c r="N938">
        <v>600</v>
      </c>
      <c r="O938">
        <v>0</v>
      </c>
      <c r="P938">
        <v>22931.94</v>
      </c>
      <c r="Q938">
        <v>44998.77</v>
      </c>
      <c r="R938">
        <v>5255.2</v>
      </c>
      <c r="S938">
        <v>34606.78</v>
      </c>
      <c r="T938">
        <v>0</v>
      </c>
      <c r="U938">
        <v>4462.05</v>
      </c>
      <c r="V938">
        <v>0</v>
      </c>
      <c r="W938" s="181">
        <f t="shared" si="238"/>
        <v>27393.989999999998</v>
      </c>
      <c r="X938" s="181">
        <f t="shared" si="239"/>
        <v>45.656649999999999</v>
      </c>
      <c r="Y938" s="174">
        <v>112254.74</v>
      </c>
      <c r="Z938" s="181">
        <f t="shared" si="240"/>
        <v>187.09123333333335</v>
      </c>
      <c r="AA938" s="174">
        <v>0</v>
      </c>
      <c r="AB938" s="174">
        <v>20.42848257454429</v>
      </c>
      <c r="AC938" s="174">
        <v>40.086298360318679</v>
      </c>
      <c r="AD938" s="174">
        <v>4.6814949640433889</v>
      </c>
      <c r="AE938" s="174">
        <v>30.82879172852746</v>
      </c>
      <c r="AF938">
        <v>0</v>
      </c>
      <c r="AG938" s="106">
        <v>3.9749323725661831</v>
      </c>
      <c r="AH938" s="106">
        <v>0</v>
      </c>
      <c r="AI938" s="106">
        <v>100</v>
      </c>
      <c r="AJ938">
        <v>83.76</v>
      </c>
      <c r="AK938">
        <v>45.66</v>
      </c>
      <c r="AL938">
        <v>57.68</v>
      </c>
      <c r="AM938">
        <v>187.09</v>
      </c>
      <c r="AN938" t="s">
        <v>1070</v>
      </c>
      <c r="AO938">
        <v>23.601600000000001</v>
      </c>
      <c r="AP938">
        <v>8.33</v>
      </c>
      <c r="AQ938">
        <v>12.806699999999999</v>
      </c>
      <c r="AR938" t="s">
        <v>1072</v>
      </c>
      <c r="AS938" t="s">
        <v>1074</v>
      </c>
      <c r="AT938" t="s">
        <v>1076</v>
      </c>
      <c r="AU938" t="s">
        <v>1077</v>
      </c>
      <c r="AV938" t="s">
        <v>1082</v>
      </c>
      <c r="AW938" t="s">
        <v>1084</v>
      </c>
      <c r="AX938" s="65">
        <f t="shared" si="253"/>
        <v>1391.07</v>
      </c>
      <c r="AY938" s="65">
        <v>2862.47</v>
      </c>
      <c r="AZ938" s="106">
        <v>1173.6789884903073</v>
      </c>
      <c r="BA938" s="65">
        <f t="shared" si="241"/>
        <v>5427.2189884903073</v>
      </c>
      <c r="BB938" s="65">
        <f t="shared" si="242"/>
        <v>26220.31101150969</v>
      </c>
      <c r="BC938" s="65">
        <f t="shared" si="243"/>
        <v>0</v>
      </c>
      <c r="BD938" s="65">
        <f t="shared" si="244"/>
        <v>48862.899999999994</v>
      </c>
      <c r="BE938" s="65">
        <f t="shared" si="245"/>
        <v>31744.309999999998</v>
      </c>
      <c r="BF938" s="65">
        <f t="shared" si="246"/>
        <v>106827.5210115097</v>
      </c>
      <c r="BG938" s="66">
        <f t="shared" si="247"/>
        <v>775.31699835575819</v>
      </c>
      <c r="BH938" s="66">
        <f t="shared" si="248"/>
        <v>45.207432778464984</v>
      </c>
      <c r="BI938" s="66">
        <f t="shared" si="249"/>
        <v>0</v>
      </c>
      <c r="BJ938" s="66">
        <f t="shared" si="250"/>
        <v>84.246379310344821</v>
      </c>
      <c r="BK938" s="66">
        <f t="shared" si="251"/>
        <v>54.731568965517241</v>
      </c>
      <c r="BL938" s="66">
        <f t="shared" si="252"/>
        <v>184.18538105432708</v>
      </c>
      <c r="BM938" s="207">
        <f t="shared" si="254"/>
        <v>39861.979999999996</v>
      </c>
    </row>
    <row r="939" spans="1:65" x14ac:dyDescent="0.35">
      <c r="A939" s="1">
        <v>144</v>
      </c>
      <c r="B939">
        <v>116</v>
      </c>
      <c r="C939" t="s">
        <v>37</v>
      </c>
      <c r="D939" t="s">
        <v>2152</v>
      </c>
      <c r="E939" s="6" t="s">
        <v>1104</v>
      </c>
      <c r="F939" s="7" t="s">
        <v>1105</v>
      </c>
      <c r="G939" s="6">
        <v>-22.74</v>
      </c>
      <c r="H939" s="6">
        <v>-45.59</v>
      </c>
      <c r="I939" s="6">
        <v>1642</v>
      </c>
      <c r="J939" s="8">
        <v>3495.45982983364</v>
      </c>
      <c r="K939" t="s">
        <v>1166</v>
      </c>
      <c r="L939" t="s">
        <v>1062</v>
      </c>
      <c r="M939">
        <v>600</v>
      </c>
      <c r="N939">
        <v>600</v>
      </c>
      <c r="O939">
        <v>71.58</v>
      </c>
      <c r="P939">
        <v>12449.1</v>
      </c>
      <c r="Q939">
        <v>44998.77</v>
      </c>
      <c r="R939">
        <v>5265.2</v>
      </c>
      <c r="S939">
        <v>34606.78</v>
      </c>
      <c r="T939">
        <v>0</v>
      </c>
      <c r="U939">
        <v>4744.55</v>
      </c>
      <c r="V939">
        <v>0</v>
      </c>
      <c r="W939" s="181">
        <f t="shared" si="238"/>
        <v>17193.650000000001</v>
      </c>
      <c r="X939" s="181">
        <f t="shared" si="239"/>
        <v>28.656083333333335</v>
      </c>
      <c r="Y939" s="174">
        <v>102135.98</v>
      </c>
      <c r="Z939" s="181">
        <f t="shared" si="240"/>
        <v>170.22663333333333</v>
      </c>
      <c r="AA939" s="174">
        <v>7.0083040276306158E-2</v>
      </c>
      <c r="AB939" s="174">
        <v>12.188750722321361</v>
      </c>
      <c r="AC939" s="174">
        <v>44.05770620696056</v>
      </c>
      <c r="AD939" s="174">
        <v>5.155088343990041</v>
      </c>
      <c r="AE939" s="174">
        <v>33.883044936759802</v>
      </c>
      <c r="AF939">
        <v>0</v>
      </c>
      <c r="AG939" s="106">
        <v>4.6453267496919306</v>
      </c>
      <c r="AH939" s="106">
        <v>0</v>
      </c>
      <c r="AI939" s="106">
        <v>100</v>
      </c>
      <c r="AJ939">
        <v>83.77</v>
      </c>
      <c r="AK939">
        <v>28.78</v>
      </c>
      <c r="AL939">
        <v>57.68</v>
      </c>
      <c r="AM939">
        <v>170.23</v>
      </c>
      <c r="AN939" t="s">
        <v>1063</v>
      </c>
      <c r="AO939">
        <v>23.601600000000001</v>
      </c>
      <c r="AP939">
        <v>8.33</v>
      </c>
      <c r="AQ939">
        <v>12.806699999999999</v>
      </c>
      <c r="AR939" t="s">
        <v>1072</v>
      </c>
      <c r="AS939" t="s">
        <v>1074</v>
      </c>
      <c r="AT939" t="s">
        <v>1076</v>
      </c>
      <c r="AU939" t="s">
        <v>1077</v>
      </c>
      <c r="AV939" t="s">
        <v>1080</v>
      </c>
      <c r="AW939" t="s">
        <v>1083</v>
      </c>
      <c r="AX939" s="65">
        <f t="shared" si="253"/>
        <v>1391.07</v>
      </c>
      <c r="AY939" s="65">
        <v>2862.47</v>
      </c>
      <c r="AZ939" s="106">
        <v>727.95238005626857</v>
      </c>
      <c r="BA939" s="65">
        <f t="shared" si="241"/>
        <v>4981.4923800562683</v>
      </c>
      <c r="BB939" s="65">
        <f t="shared" si="242"/>
        <v>16465.697619943734</v>
      </c>
      <c r="BC939" s="65">
        <f t="shared" si="243"/>
        <v>71.58</v>
      </c>
      <c r="BD939" s="65">
        <f t="shared" si="244"/>
        <v>48872.899999999994</v>
      </c>
      <c r="BE939" s="65">
        <f t="shared" si="245"/>
        <v>31744.309999999998</v>
      </c>
      <c r="BF939" s="65">
        <f t="shared" si="246"/>
        <v>97154.487619943728</v>
      </c>
      <c r="BG939" s="66">
        <f t="shared" si="247"/>
        <v>711.64176857946688</v>
      </c>
      <c r="BH939" s="66">
        <f t="shared" si="248"/>
        <v>28.389133827489196</v>
      </c>
      <c r="BI939" s="66">
        <f t="shared" si="249"/>
        <v>0.1193</v>
      </c>
      <c r="BJ939" s="66">
        <f t="shared" si="250"/>
        <v>84.263620689655156</v>
      </c>
      <c r="BK939" s="66">
        <f t="shared" si="251"/>
        <v>54.731568965517241</v>
      </c>
      <c r="BL939" s="66">
        <f t="shared" si="252"/>
        <v>167.50773727576504</v>
      </c>
      <c r="BM939" s="207">
        <f t="shared" si="254"/>
        <v>39871.979999999996</v>
      </c>
    </row>
    <row r="940" spans="1:65" x14ac:dyDescent="0.35">
      <c r="A940" s="1">
        <v>145</v>
      </c>
      <c r="B940">
        <v>116</v>
      </c>
      <c r="C940" t="s">
        <v>37</v>
      </c>
      <c r="D940" t="s">
        <v>2153</v>
      </c>
      <c r="E940" s="6" t="s">
        <v>1104</v>
      </c>
      <c r="F940" s="7" t="s">
        <v>1106</v>
      </c>
      <c r="G940" s="6">
        <v>-23.85</v>
      </c>
      <c r="H940" s="6">
        <v>-46.64</v>
      </c>
      <c r="I940" s="6">
        <v>792</v>
      </c>
      <c r="J940" s="8">
        <v>14172.2970393051</v>
      </c>
      <c r="K940" t="s">
        <v>1166</v>
      </c>
      <c r="L940" t="s">
        <v>1062</v>
      </c>
      <c r="M940">
        <v>600</v>
      </c>
      <c r="N940">
        <v>600</v>
      </c>
      <c r="O940">
        <v>7.07</v>
      </c>
      <c r="P940">
        <v>16057.81</v>
      </c>
      <c r="Q940">
        <v>44998.77</v>
      </c>
      <c r="R940">
        <v>5266.4</v>
      </c>
      <c r="S940">
        <v>34606.78</v>
      </c>
      <c r="T940">
        <v>0</v>
      </c>
      <c r="U940">
        <v>4744.55</v>
      </c>
      <c r="V940">
        <v>0</v>
      </c>
      <c r="W940" s="181">
        <f t="shared" si="238"/>
        <v>20802.36</v>
      </c>
      <c r="X940" s="181">
        <f t="shared" si="239"/>
        <v>34.6706</v>
      </c>
      <c r="Y940" s="174">
        <v>105681.38</v>
      </c>
      <c r="Z940" s="181">
        <f t="shared" si="240"/>
        <v>176.13563333333335</v>
      </c>
      <c r="AA940" s="174">
        <v>6.6899202111100368E-3</v>
      </c>
      <c r="AB940" s="174">
        <v>15.19454988191865</v>
      </c>
      <c r="AC940" s="174">
        <v>42.579657835656569</v>
      </c>
      <c r="AD940" s="174">
        <v>4.9832808769151189</v>
      </c>
      <c r="AE940" s="174">
        <v>32.746336204163867</v>
      </c>
      <c r="AF940">
        <v>0</v>
      </c>
      <c r="AG940" s="106">
        <v>4.4894852811346713</v>
      </c>
      <c r="AH940" s="106">
        <v>0</v>
      </c>
      <c r="AI940" s="106">
        <v>100</v>
      </c>
      <c r="AJ940">
        <v>83.78</v>
      </c>
      <c r="AK940">
        <v>34.68</v>
      </c>
      <c r="AL940">
        <v>57.68</v>
      </c>
      <c r="AM940">
        <v>176.14</v>
      </c>
      <c r="AN940" t="s">
        <v>1064</v>
      </c>
      <c r="AO940">
        <v>23.601600000000001</v>
      </c>
      <c r="AP940">
        <v>8.33</v>
      </c>
      <c r="AQ940">
        <v>12.806699999999999</v>
      </c>
      <c r="AR940" t="s">
        <v>1072</v>
      </c>
      <c r="AS940" t="s">
        <v>1074</v>
      </c>
      <c r="AT940" t="s">
        <v>1076</v>
      </c>
      <c r="AU940" t="s">
        <v>1077</v>
      </c>
      <c r="AV940" t="s">
        <v>1080</v>
      </c>
      <c r="AW940" t="s">
        <v>1083</v>
      </c>
      <c r="AX940" s="65">
        <f t="shared" si="253"/>
        <v>1391.07</v>
      </c>
      <c r="AY940" s="65">
        <v>2862.47</v>
      </c>
      <c r="AZ940" s="106">
        <v>857.59454289645475</v>
      </c>
      <c r="BA940" s="65">
        <f t="shared" si="241"/>
        <v>5111.1345428964541</v>
      </c>
      <c r="BB940" s="65">
        <f t="shared" si="242"/>
        <v>19944.765457103545</v>
      </c>
      <c r="BC940" s="65">
        <f t="shared" si="243"/>
        <v>7.07</v>
      </c>
      <c r="BD940" s="65">
        <f t="shared" si="244"/>
        <v>48874.1</v>
      </c>
      <c r="BE940" s="65">
        <f t="shared" si="245"/>
        <v>31744.309999999998</v>
      </c>
      <c r="BF940" s="65">
        <f t="shared" si="246"/>
        <v>100570.24545710355</v>
      </c>
      <c r="BG940" s="66">
        <f t="shared" si="247"/>
        <v>730.16207755663629</v>
      </c>
      <c r="BH940" s="66">
        <f t="shared" si="248"/>
        <v>34.387526650178529</v>
      </c>
      <c r="BI940" s="66">
        <f t="shared" si="249"/>
        <v>1.1783333333333333E-2</v>
      </c>
      <c r="BJ940" s="66">
        <f t="shared" si="250"/>
        <v>84.265689655172409</v>
      </c>
      <c r="BK940" s="66">
        <f t="shared" si="251"/>
        <v>54.731568965517241</v>
      </c>
      <c r="BL940" s="66">
        <f t="shared" si="252"/>
        <v>173.3969749260406</v>
      </c>
      <c r="BM940" s="207">
        <f t="shared" si="254"/>
        <v>39873.18</v>
      </c>
    </row>
    <row r="941" spans="1:65" x14ac:dyDescent="0.35">
      <c r="A941" s="1">
        <v>146</v>
      </c>
      <c r="B941">
        <v>116</v>
      </c>
      <c r="C941" t="s">
        <v>37</v>
      </c>
      <c r="D941" t="s">
        <v>2154</v>
      </c>
      <c r="E941" s="6" t="s">
        <v>1107</v>
      </c>
      <c r="F941" s="7" t="s">
        <v>1108</v>
      </c>
      <c r="G941" s="6">
        <v>-30.03</v>
      </c>
      <c r="H941" s="6">
        <v>-51.23</v>
      </c>
      <c r="I941" s="6">
        <v>47</v>
      </c>
      <c r="J941" s="8">
        <v>23954.0527728093</v>
      </c>
      <c r="K941" t="s">
        <v>1166</v>
      </c>
      <c r="L941" t="s">
        <v>1062</v>
      </c>
      <c r="M941">
        <v>600</v>
      </c>
      <c r="N941">
        <v>600</v>
      </c>
      <c r="O941">
        <v>23.63</v>
      </c>
      <c r="P941">
        <v>17016.09</v>
      </c>
      <c r="Q941">
        <v>44998.77</v>
      </c>
      <c r="R941">
        <v>5272.4</v>
      </c>
      <c r="S941">
        <v>34606.78</v>
      </c>
      <c r="T941">
        <v>0</v>
      </c>
      <c r="U941">
        <v>4744.55</v>
      </c>
      <c r="V941">
        <v>0</v>
      </c>
      <c r="W941" s="181">
        <f t="shared" si="238"/>
        <v>21760.639999999999</v>
      </c>
      <c r="X941" s="181">
        <f t="shared" si="239"/>
        <v>36.267733333333332</v>
      </c>
      <c r="Y941" s="174">
        <v>106662.22</v>
      </c>
      <c r="Z941" s="181">
        <f t="shared" si="240"/>
        <v>177.77036666666666</v>
      </c>
      <c r="AA941" s="174">
        <v>2.21540485468988E-2</v>
      </c>
      <c r="AB941" s="174">
        <v>15.953249426085449</v>
      </c>
      <c r="AC941" s="174">
        <v>42.188105591651848</v>
      </c>
      <c r="AD941" s="174">
        <v>4.9430810646918832</v>
      </c>
      <c r="AE941" s="174">
        <v>32.445208809642253</v>
      </c>
      <c r="AF941">
        <v>0</v>
      </c>
      <c r="AG941" s="106">
        <v>4.4482010593816632</v>
      </c>
      <c r="AH941" s="106">
        <v>0</v>
      </c>
      <c r="AI941" s="106">
        <v>100</v>
      </c>
      <c r="AJ941">
        <v>83.79</v>
      </c>
      <c r="AK941">
        <v>36.31</v>
      </c>
      <c r="AL941">
        <v>57.68</v>
      </c>
      <c r="AM941">
        <v>177.77</v>
      </c>
      <c r="AN941" t="s">
        <v>1065</v>
      </c>
      <c r="AO941">
        <v>23.601600000000001</v>
      </c>
      <c r="AP941">
        <v>8.33</v>
      </c>
      <c r="AQ941">
        <v>12.806699999999999</v>
      </c>
      <c r="AR941" t="s">
        <v>1072</v>
      </c>
      <c r="AS941" t="s">
        <v>1074</v>
      </c>
      <c r="AT941" t="s">
        <v>1076</v>
      </c>
      <c r="AU941" t="s">
        <v>1077</v>
      </c>
      <c r="AV941" t="s">
        <v>1080</v>
      </c>
      <c r="AW941" t="s">
        <v>1083</v>
      </c>
      <c r="AX941" s="65">
        <f t="shared" si="253"/>
        <v>1391.07</v>
      </c>
      <c r="AY941" s="65">
        <v>2862.47</v>
      </c>
      <c r="AZ941" s="106">
        <v>904.64657778492983</v>
      </c>
      <c r="BA941" s="65">
        <f t="shared" si="241"/>
        <v>5158.1865777849289</v>
      </c>
      <c r="BB941" s="65">
        <f t="shared" si="242"/>
        <v>20855.99342221507</v>
      </c>
      <c r="BC941" s="65">
        <f t="shared" si="243"/>
        <v>23.63</v>
      </c>
      <c r="BD941" s="65">
        <f t="shared" si="244"/>
        <v>48880.1</v>
      </c>
      <c r="BE941" s="65">
        <f t="shared" si="245"/>
        <v>31744.309999999998</v>
      </c>
      <c r="BF941" s="65">
        <f t="shared" si="246"/>
        <v>101504.03342221507</v>
      </c>
      <c r="BG941" s="66">
        <f t="shared" si="247"/>
        <v>736.88379682641846</v>
      </c>
      <c r="BH941" s="66">
        <f t="shared" si="248"/>
        <v>35.958609348646675</v>
      </c>
      <c r="BI941" s="66">
        <f t="shared" si="249"/>
        <v>3.9383333333333333E-2</v>
      </c>
      <c r="BJ941" s="66">
        <f t="shared" si="250"/>
        <v>84.276034482758618</v>
      </c>
      <c r="BK941" s="66">
        <f t="shared" si="251"/>
        <v>54.731568965517241</v>
      </c>
      <c r="BL941" s="66">
        <f t="shared" si="252"/>
        <v>175.00695417623288</v>
      </c>
      <c r="BM941" s="207">
        <f t="shared" si="254"/>
        <v>39879.18</v>
      </c>
    </row>
    <row r="942" spans="1:65" x14ac:dyDescent="0.35">
      <c r="A942" s="1">
        <v>147</v>
      </c>
      <c r="B942">
        <v>116</v>
      </c>
      <c r="C942" t="s">
        <v>37</v>
      </c>
      <c r="D942" t="s">
        <v>2155</v>
      </c>
      <c r="E942" s="6" t="s">
        <v>1109</v>
      </c>
      <c r="F942" s="7" t="s">
        <v>1110</v>
      </c>
      <c r="G942" s="6">
        <v>-15.37</v>
      </c>
      <c r="H942" s="6">
        <v>-48.78</v>
      </c>
      <c r="I942" s="6">
        <v>770</v>
      </c>
      <c r="J942" s="8">
        <v>31081.371963744201</v>
      </c>
      <c r="K942" t="s">
        <v>1166</v>
      </c>
      <c r="L942" t="s">
        <v>1062</v>
      </c>
      <c r="M942">
        <v>600</v>
      </c>
      <c r="N942">
        <v>600</v>
      </c>
      <c r="O942">
        <v>0</v>
      </c>
      <c r="P942">
        <v>21452.95</v>
      </c>
      <c r="Q942">
        <v>44998.77</v>
      </c>
      <c r="R942">
        <v>5266.4</v>
      </c>
      <c r="S942">
        <v>34606.78</v>
      </c>
      <c r="T942">
        <v>0</v>
      </c>
      <c r="U942">
        <v>4744.55</v>
      </c>
      <c r="V942">
        <v>0</v>
      </c>
      <c r="W942" s="181">
        <f t="shared" si="238"/>
        <v>26197.5</v>
      </c>
      <c r="X942" s="181">
        <f t="shared" si="239"/>
        <v>43.662500000000001</v>
      </c>
      <c r="Y942" s="174">
        <v>111069.45</v>
      </c>
      <c r="Z942" s="181">
        <f t="shared" si="240"/>
        <v>185.11574999999999</v>
      </c>
      <c r="AA942" s="174">
        <v>0</v>
      </c>
      <c r="AB942" s="174">
        <v>19.314897120675401</v>
      </c>
      <c r="AC942" s="174">
        <v>40.514083755704199</v>
      </c>
      <c r="AD942" s="174">
        <v>4.7415378396129633</v>
      </c>
      <c r="AE942" s="174">
        <v>31.15778461134002</v>
      </c>
      <c r="AF942">
        <v>0</v>
      </c>
      <c r="AG942" s="106">
        <v>4.2716966726674164</v>
      </c>
      <c r="AH942" s="106">
        <v>0</v>
      </c>
      <c r="AI942" s="106">
        <v>100</v>
      </c>
      <c r="AJ942">
        <v>83.78</v>
      </c>
      <c r="AK942">
        <v>43.66</v>
      </c>
      <c r="AL942">
        <v>57.68</v>
      </c>
      <c r="AM942">
        <v>185.12</v>
      </c>
      <c r="AN942" t="s">
        <v>1066</v>
      </c>
      <c r="AO942">
        <v>23.601600000000001</v>
      </c>
      <c r="AP942">
        <v>8.33</v>
      </c>
      <c r="AQ942">
        <v>12.806699999999999</v>
      </c>
      <c r="AR942" t="s">
        <v>1072</v>
      </c>
      <c r="AS942" t="s">
        <v>1074</v>
      </c>
      <c r="AT942" t="s">
        <v>1076</v>
      </c>
      <c r="AU942" t="s">
        <v>1077</v>
      </c>
      <c r="AV942" t="s">
        <v>1080</v>
      </c>
      <c r="AW942" t="s">
        <v>1083</v>
      </c>
      <c r="AX942" s="65">
        <f t="shared" si="253"/>
        <v>1391.07</v>
      </c>
      <c r="AY942" s="65">
        <v>2862.47</v>
      </c>
      <c r="AZ942" s="106">
        <v>1074.2392662799687</v>
      </c>
      <c r="BA942" s="65">
        <f t="shared" si="241"/>
        <v>5327.7792662799684</v>
      </c>
      <c r="BB942" s="65">
        <f t="shared" si="242"/>
        <v>25123.260733720032</v>
      </c>
      <c r="BC942" s="65">
        <f t="shared" si="243"/>
        <v>0</v>
      </c>
      <c r="BD942" s="65">
        <f t="shared" si="244"/>
        <v>48874.1</v>
      </c>
      <c r="BE942" s="65">
        <f t="shared" si="245"/>
        <v>31744.309999999998</v>
      </c>
      <c r="BF942" s="65">
        <f t="shared" si="246"/>
        <v>105741.67073372004</v>
      </c>
      <c r="BG942" s="66">
        <f t="shared" si="247"/>
        <v>761.11132375428122</v>
      </c>
      <c r="BH942" s="66">
        <f t="shared" si="248"/>
        <v>43.315966782275915</v>
      </c>
      <c r="BI942" s="66">
        <f t="shared" si="249"/>
        <v>0</v>
      </c>
      <c r="BJ942" s="66">
        <f t="shared" si="250"/>
        <v>84.265689655172409</v>
      </c>
      <c r="BK942" s="66">
        <f t="shared" si="251"/>
        <v>54.731568965517241</v>
      </c>
      <c r="BL942" s="66">
        <f t="shared" si="252"/>
        <v>182.31322540296557</v>
      </c>
      <c r="BM942" s="207">
        <f t="shared" si="254"/>
        <v>39873.18</v>
      </c>
    </row>
    <row r="943" spans="1:65" x14ac:dyDescent="0.35">
      <c r="A943" s="1">
        <v>148</v>
      </c>
      <c r="B943">
        <v>116</v>
      </c>
      <c r="C943" t="s">
        <v>37</v>
      </c>
      <c r="D943" t="s">
        <v>2156</v>
      </c>
      <c r="E943" s="6" t="s">
        <v>1111</v>
      </c>
      <c r="F943" s="7" t="s">
        <v>1112</v>
      </c>
      <c r="G943" s="6">
        <v>-22.86</v>
      </c>
      <c r="H943" s="6">
        <v>-43.41</v>
      </c>
      <c r="I943" s="6">
        <v>45</v>
      </c>
      <c r="J943" s="8">
        <v>45016.2336447989</v>
      </c>
      <c r="K943" t="s">
        <v>1166</v>
      </c>
      <c r="L943" t="s">
        <v>1062</v>
      </c>
      <c r="M943">
        <v>600</v>
      </c>
      <c r="N943">
        <v>600</v>
      </c>
      <c r="O943">
        <v>0</v>
      </c>
      <c r="P943">
        <v>21294.07</v>
      </c>
      <c r="Q943">
        <v>44998.77</v>
      </c>
      <c r="R943">
        <v>5262.4</v>
      </c>
      <c r="S943">
        <v>34606.78</v>
      </c>
      <c r="T943">
        <v>0</v>
      </c>
      <c r="U943">
        <v>4744.55</v>
      </c>
      <c r="V943">
        <v>0</v>
      </c>
      <c r="W943" s="181">
        <f t="shared" si="238"/>
        <v>26038.62</v>
      </c>
      <c r="X943" s="181">
        <f t="shared" si="239"/>
        <v>43.3977</v>
      </c>
      <c r="Y943" s="174">
        <v>110906.57</v>
      </c>
      <c r="Z943" s="181">
        <f t="shared" si="240"/>
        <v>184.84428333333335</v>
      </c>
      <c r="AA943" s="174">
        <v>0</v>
      </c>
      <c r="AB943" s="174">
        <v>19.200007718208219</v>
      </c>
      <c r="AC943" s="174">
        <v>40.573583693012949</v>
      </c>
      <c r="AD943" s="174">
        <v>4.7448947343696579</v>
      </c>
      <c r="AE943" s="174">
        <v>31.20354366743106</v>
      </c>
      <c r="AF943">
        <v>0</v>
      </c>
      <c r="AG943" s="106">
        <v>4.2779701869781022</v>
      </c>
      <c r="AH943" s="106">
        <v>0</v>
      </c>
      <c r="AI943" s="106">
        <v>100</v>
      </c>
      <c r="AJ943">
        <v>83.77</v>
      </c>
      <c r="AK943">
        <v>43.4</v>
      </c>
      <c r="AL943">
        <v>57.68</v>
      </c>
      <c r="AM943">
        <v>184.84</v>
      </c>
      <c r="AN943" t="s">
        <v>1067</v>
      </c>
      <c r="AO943">
        <v>23.601600000000001</v>
      </c>
      <c r="AP943">
        <v>8.33</v>
      </c>
      <c r="AQ943">
        <v>12.806699999999999</v>
      </c>
      <c r="AR943" t="s">
        <v>1072</v>
      </c>
      <c r="AS943" t="s">
        <v>1074</v>
      </c>
      <c r="AT943" t="s">
        <v>1076</v>
      </c>
      <c r="AU943" t="s">
        <v>1077</v>
      </c>
      <c r="AV943" t="s">
        <v>1080</v>
      </c>
      <c r="AW943" t="s">
        <v>1083</v>
      </c>
      <c r="AX943" s="65">
        <f t="shared" si="253"/>
        <v>1391.07</v>
      </c>
      <c r="AY943" s="65">
        <v>2862.47</v>
      </c>
      <c r="AZ943" s="106">
        <v>1059.3182872812326</v>
      </c>
      <c r="BA943" s="65">
        <f t="shared" si="241"/>
        <v>5312.8582872812331</v>
      </c>
      <c r="BB943" s="65">
        <f t="shared" si="242"/>
        <v>24979.301712718767</v>
      </c>
      <c r="BC943" s="65">
        <f t="shared" si="243"/>
        <v>0</v>
      </c>
      <c r="BD943" s="65">
        <f t="shared" si="244"/>
        <v>48870.1</v>
      </c>
      <c r="BE943" s="65">
        <f t="shared" si="245"/>
        <v>31744.309999999998</v>
      </c>
      <c r="BF943" s="65">
        <f t="shared" si="246"/>
        <v>105593.71171271877</v>
      </c>
      <c r="BG943" s="66">
        <f t="shared" si="247"/>
        <v>758.97975532589044</v>
      </c>
      <c r="BH943" s="66">
        <f t="shared" si="248"/>
        <v>43.067761573653044</v>
      </c>
      <c r="BI943" s="66">
        <f t="shared" si="249"/>
        <v>0</v>
      </c>
      <c r="BJ943" s="66">
        <f t="shared" si="250"/>
        <v>84.258793103448269</v>
      </c>
      <c r="BK943" s="66">
        <f t="shared" si="251"/>
        <v>54.731568965517241</v>
      </c>
      <c r="BL943" s="66">
        <f t="shared" si="252"/>
        <v>182.05812364261857</v>
      </c>
      <c r="BM943" s="207">
        <f t="shared" si="254"/>
        <v>39869.18</v>
      </c>
    </row>
    <row r="944" spans="1:65" x14ac:dyDescent="0.35">
      <c r="A944" s="1">
        <v>149</v>
      </c>
      <c r="B944">
        <v>116</v>
      </c>
      <c r="C944" t="s">
        <v>37</v>
      </c>
      <c r="D944" t="s">
        <v>2157</v>
      </c>
      <c r="E944" s="6" t="s">
        <v>1113</v>
      </c>
      <c r="F944" s="7" t="s">
        <v>1114</v>
      </c>
      <c r="G944" s="6">
        <v>-20.32</v>
      </c>
      <c r="H944" s="6">
        <v>-40.340000000000003</v>
      </c>
      <c r="I944" s="6">
        <v>9</v>
      </c>
      <c r="J944" s="8">
        <v>54061.366139626101</v>
      </c>
      <c r="K944" t="s">
        <v>1166</v>
      </c>
      <c r="L944" t="s">
        <v>1062</v>
      </c>
      <c r="M944">
        <v>600</v>
      </c>
      <c r="N944">
        <v>600</v>
      </c>
      <c r="O944">
        <v>0</v>
      </c>
      <c r="P944">
        <v>22517.85</v>
      </c>
      <c r="Q944">
        <v>44998.77</v>
      </c>
      <c r="R944">
        <v>5264.2</v>
      </c>
      <c r="S944">
        <v>34606.78</v>
      </c>
      <c r="T944">
        <v>0</v>
      </c>
      <c r="U944">
        <v>4744.55</v>
      </c>
      <c r="V944">
        <v>0</v>
      </c>
      <c r="W944" s="181">
        <f t="shared" si="238"/>
        <v>27262.399999999998</v>
      </c>
      <c r="X944" s="181">
        <f t="shared" si="239"/>
        <v>45.437333333333328</v>
      </c>
      <c r="Y944" s="174">
        <v>112132.15</v>
      </c>
      <c r="Z944" s="181">
        <f t="shared" si="240"/>
        <v>186.88691666666665</v>
      </c>
      <c r="AA944" s="174">
        <v>0</v>
      </c>
      <c r="AB944" s="174">
        <v>20.081528803291469</v>
      </c>
      <c r="AC944" s="174">
        <v>40.130123251895192</v>
      </c>
      <c r="AD944" s="174">
        <v>4.6946393161996811</v>
      </c>
      <c r="AE944" s="174">
        <v>30.862495724910289</v>
      </c>
      <c r="AF944">
        <v>0</v>
      </c>
      <c r="AG944" s="106">
        <v>4.2312129037033541</v>
      </c>
      <c r="AH944" s="106">
        <v>0</v>
      </c>
      <c r="AI944" s="106">
        <v>100</v>
      </c>
      <c r="AJ944">
        <v>83.77</v>
      </c>
      <c r="AK944">
        <v>45.44</v>
      </c>
      <c r="AL944">
        <v>57.68</v>
      </c>
      <c r="AM944">
        <v>186.89</v>
      </c>
      <c r="AN944" t="s">
        <v>1068</v>
      </c>
      <c r="AO944">
        <v>23.601600000000001</v>
      </c>
      <c r="AP944">
        <v>8.33</v>
      </c>
      <c r="AQ944">
        <v>12.806699999999999</v>
      </c>
      <c r="AR944" t="s">
        <v>1072</v>
      </c>
      <c r="AS944" t="s">
        <v>1074</v>
      </c>
      <c r="AT944" t="s">
        <v>1076</v>
      </c>
      <c r="AU944" t="s">
        <v>1077</v>
      </c>
      <c r="AV944" t="s">
        <v>1080</v>
      </c>
      <c r="AW944" t="s">
        <v>1083</v>
      </c>
      <c r="AX944" s="65">
        <f t="shared" si="253"/>
        <v>1391.07</v>
      </c>
      <c r="AY944" s="65">
        <v>2862.47</v>
      </c>
      <c r="AZ944" s="106">
        <v>1099.0976656980324</v>
      </c>
      <c r="BA944" s="65">
        <f t="shared" si="241"/>
        <v>5352.6376656980319</v>
      </c>
      <c r="BB944" s="65">
        <f t="shared" si="242"/>
        <v>26163.302334301967</v>
      </c>
      <c r="BC944" s="65">
        <f t="shared" si="243"/>
        <v>0</v>
      </c>
      <c r="BD944" s="65">
        <f t="shared" si="244"/>
        <v>48871.899999999994</v>
      </c>
      <c r="BE944" s="65">
        <f t="shared" si="245"/>
        <v>31744.309999999998</v>
      </c>
      <c r="BF944" s="65">
        <f t="shared" si="246"/>
        <v>106779.51233430197</v>
      </c>
      <c r="BG944" s="66">
        <f t="shared" si="247"/>
        <v>764.66252367114737</v>
      </c>
      <c r="BH944" s="66">
        <f t="shared" si="248"/>
        <v>45.109141955693048</v>
      </c>
      <c r="BI944" s="66">
        <f t="shared" si="249"/>
        <v>0</v>
      </c>
      <c r="BJ944" s="66">
        <f t="shared" si="250"/>
        <v>84.261896551724135</v>
      </c>
      <c r="BK944" s="66">
        <f t="shared" si="251"/>
        <v>54.731568965517241</v>
      </c>
      <c r="BL944" s="66">
        <f t="shared" si="252"/>
        <v>184.10260747293444</v>
      </c>
      <c r="BM944" s="207">
        <f t="shared" si="254"/>
        <v>39870.979999999996</v>
      </c>
    </row>
    <row r="945" spans="1:65" x14ac:dyDescent="0.35">
      <c r="A945" s="1">
        <v>150</v>
      </c>
      <c r="B945">
        <v>116</v>
      </c>
      <c r="C945" t="s">
        <v>37</v>
      </c>
      <c r="D945" t="s">
        <v>2158</v>
      </c>
      <c r="E945" s="6" t="s">
        <v>1115</v>
      </c>
      <c r="F945" s="7" t="s">
        <v>1116</v>
      </c>
      <c r="G945" s="6">
        <v>-8.0500000000000007</v>
      </c>
      <c r="H945" s="6">
        <v>-34.880000000000003</v>
      </c>
      <c r="I945" s="6">
        <v>10</v>
      </c>
      <c r="J945" s="8">
        <v>63550.072249703</v>
      </c>
      <c r="K945" t="s">
        <v>1166</v>
      </c>
      <c r="L945" t="s">
        <v>1062</v>
      </c>
      <c r="M945">
        <v>600</v>
      </c>
      <c r="N945">
        <v>600</v>
      </c>
      <c r="O945">
        <v>0</v>
      </c>
      <c r="P945">
        <v>23778.87</v>
      </c>
      <c r="Q945">
        <v>44998.77</v>
      </c>
      <c r="R945">
        <v>5250.2</v>
      </c>
      <c r="S945">
        <v>34606.78</v>
      </c>
      <c r="T945">
        <v>0</v>
      </c>
      <c r="U945">
        <v>4744.55</v>
      </c>
      <c r="V945">
        <v>0</v>
      </c>
      <c r="W945" s="181">
        <f t="shared" si="238"/>
        <v>28523.42</v>
      </c>
      <c r="X945" s="181">
        <f t="shared" si="239"/>
        <v>47.539033333333329</v>
      </c>
      <c r="Y945" s="174">
        <v>113379.16</v>
      </c>
      <c r="Z945" s="181">
        <f t="shared" si="240"/>
        <v>188.96526666666668</v>
      </c>
      <c r="AA945" s="174">
        <v>0</v>
      </c>
      <c r="AB945" s="174">
        <v>20.972875438484461</v>
      </c>
      <c r="AC945" s="174">
        <v>39.688748796516037</v>
      </c>
      <c r="AD945" s="174">
        <v>4.6306569919904152</v>
      </c>
      <c r="AE945" s="174">
        <v>30.523052031784321</v>
      </c>
      <c r="AF945">
        <v>0</v>
      </c>
      <c r="AG945" s="106">
        <v>4.1846755611877882</v>
      </c>
      <c r="AH945" s="106">
        <v>0</v>
      </c>
      <c r="AI945" s="106">
        <v>100</v>
      </c>
      <c r="AJ945">
        <v>83.75</v>
      </c>
      <c r="AK945">
        <v>47.54</v>
      </c>
      <c r="AL945">
        <v>57.68</v>
      </c>
      <c r="AM945">
        <v>188.97</v>
      </c>
      <c r="AN945" t="s">
        <v>1069</v>
      </c>
      <c r="AO945">
        <v>23.601600000000001</v>
      </c>
      <c r="AP945">
        <v>8.33</v>
      </c>
      <c r="AQ945">
        <v>12.806699999999999</v>
      </c>
      <c r="AR945" t="s">
        <v>1072</v>
      </c>
      <c r="AS945" t="s">
        <v>1074</v>
      </c>
      <c r="AT945" t="s">
        <v>1076</v>
      </c>
      <c r="AU945" t="s">
        <v>1077</v>
      </c>
      <c r="AV945" t="s">
        <v>1080</v>
      </c>
      <c r="AW945" t="s">
        <v>1083</v>
      </c>
      <c r="AX945" s="65">
        <f t="shared" si="253"/>
        <v>1391.07</v>
      </c>
      <c r="AY945" s="65">
        <v>2862.47</v>
      </c>
      <c r="AZ945" s="106">
        <v>1171.3560464306963</v>
      </c>
      <c r="BA945" s="65">
        <f t="shared" si="241"/>
        <v>5424.8960464306965</v>
      </c>
      <c r="BB945" s="65">
        <f t="shared" si="242"/>
        <v>27352.063953569301</v>
      </c>
      <c r="BC945" s="65">
        <f t="shared" si="243"/>
        <v>0</v>
      </c>
      <c r="BD945" s="65">
        <f t="shared" si="244"/>
        <v>48857.899999999994</v>
      </c>
      <c r="BE945" s="65">
        <f t="shared" si="245"/>
        <v>31744.309999999998</v>
      </c>
      <c r="BF945" s="65">
        <f t="shared" si="246"/>
        <v>107954.2639535693</v>
      </c>
      <c r="BG945" s="66">
        <f t="shared" si="247"/>
        <v>774.9851494900995</v>
      </c>
      <c r="BH945" s="66">
        <f t="shared" si="248"/>
        <v>47.158730954429828</v>
      </c>
      <c r="BI945" s="66">
        <f t="shared" si="249"/>
        <v>0</v>
      </c>
      <c r="BJ945" s="66">
        <f t="shared" si="250"/>
        <v>84.237758620689647</v>
      </c>
      <c r="BK945" s="66">
        <f t="shared" si="251"/>
        <v>54.731568965517241</v>
      </c>
      <c r="BL945" s="66">
        <f t="shared" si="252"/>
        <v>186.1280412992574</v>
      </c>
      <c r="BM945" s="207">
        <f t="shared" si="254"/>
        <v>39856.979999999996</v>
      </c>
    </row>
    <row r="946" spans="1:65" x14ac:dyDescent="0.35">
      <c r="A946" s="1">
        <v>151</v>
      </c>
      <c r="B946">
        <v>116</v>
      </c>
      <c r="C946" t="s">
        <v>37</v>
      </c>
      <c r="D946" t="s">
        <v>2159</v>
      </c>
      <c r="E946" s="6" t="s">
        <v>1117</v>
      </c>
      <c r="F946" s="7" t="s">
        <v>1118</v>
      </c>
      <c r="G946" s="6">
        <v>-3.8</v>
      </c>
      <c r="H946" s="6">
        <v>-38.53</v>
      </c>
      <c r="I946" s="6">
        <v>41</v>
      </c>
      <c r="J946" s="8">
        <v>71394.000753582499</v>
      </c>
      <c r="K946" t="s">
        <v>1166</v>
      </c>
      <c r="L946" t="s">
        <v>1062</v>
      </c>
      <c r="M946">
        <v>600</v>
      </c>
      <c r="N946">
        <v>600</v>
      </c>
      <c r="O946">
        <v>0</v>
      </c>
      <c r="P946">
        <v>24261.7</v>
      </c>
      <c r="Q946">
        <v>44998.77</v>
      </c>
      <c r="R946">
        <v>5255.2</v>
      </c>
      <c r="S946">
        <v>34606.78</v>
      </c>
      <c r="T946">
        <v>0</v>
      </c>
      <c r="U946">
        <v>4744.55</v>
      </c>
      <c r="V946">
        <v>0</v>
      </c>
      <c r="W946" s="181">
        <f t="shared" si="238"/>
        <v>29006.25</v>
      </c>
      <c r="X946" s="181">
        <f t="shared" si="239"/>
        <v>48.34375</v>
      </c>
      <c r="Y946" s="174">
        <v>113867</v>
      </c>
      <c r="Z946" s="181">
        <f t="shared" si="240"/>
        <v>189.77833333333334</v>
      </c>
      <c r="AA946" s="174">
        <v>0</v>
      </c>
      <c r="AB946" s="174">
        <v>21.307051208866479</v>
      </c>
      <c r="AC946" s="174">
        <v>39.518710425320769</v>
      </c>
      <c r="AD946" s="174">
        <v>4.6152089718706906</v>
      </c>
      <c r="AE946" s="174">
        <v>30.392282223998169</v>
      </c>
      <c r="AF946">
        <v>0</v>
      </c>
      <c r="AG946" s="106">
        <v>4.1667471699438821</v>
      </c>
      <c r="AH946" s="106">
        <v>0</v>
      </c>
      <c r="AI946" s="106">
        <v>100</v>
      </c>
      <c r="AJ946">
        <v>83.76</v>
      </c>
      <c r="AK946">
        <v>48.34</v>
      </c>
      <c r="AL946">
        <v>57.68</v>
      </c>
      <c r="AM946">
        <v>189.78</v>
      </c>
      <c r="AN946" t="s">
        <v>1070</v>
      </c>
      <c r="AO946">
        <v>23.601600000000001</v>
      </c>
      <c r="AP946">
        <v>8.33</v>
      </c>
      <c r="AQ946">
        <v>12.806699999999999</v>
      </c>
      <c r="AR946" t="s">
        <v>1072</v>
      </c>
      <c r="AS946" t="s">
        <v>1074</v>
      </c>
      <c r="AT946" t="s">
        <v>1076</v>
      </c>
      <c r="AU946" t="s">
        <v>1077</v>
      </c>
      <c r="AV946" t="s">
        <v>1080</v>
      </c>
      <c r="AW946" t="s">
        <v>1083</v>
      </c>
      <c r="AX946" s="65">
        <f t="shared" si="253"/>
        <v>1391.07</v>
      </c>
      <c r="AY946" s="65">
        <v>2862.47</v>
      </c>
      <c r="AZ946" s="106">
        <v>1170.9139412848824</v>
      </c>
      <c r="BA946" s="65">
        <f t="shared" si="241"/>
        <v>5424.4539412848826</v>
      </c>
      <c r="BB946" s="65">
        <f t="shared" si="242"/>
        <v>27835.336058715118</v>
      </c>
      <c r="BC946" s="65">
        <f t="shared" si="243"/>
        <v>0</v>
      </c>
      <c r="BD946" s="65">
        <f t="shared" si="244"/>
        <v>48862.899999999994</v>
      </c>
      <c r="BE946" s="65">
        <f t="shared" si="245"/>
        <v>31744.309999999998</v>
      </c>
      <c r="BF946" s="65">
        <f t="shared" si="246"/>
        <v>108442.54605871512</v>
      </c>
      <c r="BG946" s="66">
        <f t="shared" si="247"/>
        <v>774.92199161212613</v>
      </c>
      <c r="BH946" s="66">
        <f t="shared" si="248"/>
        <v>47.991958721922614</v>
      </c>
      <c r="BI946" s="66">
        <f t="shared" si="249"/>
        <v>0</v>
      </c>
      <c r="BJ946" s="66">
        <f t="shared" si="250"/>
        <v>84.246379310344821</v>
      </c>
      <c r="BK946" s="66">
        <f t="shared" si="251"/>
        <v>54.731568965517241</v>
      </c>
      <c r="BL946" s="66">
        <f t="shared" si="252"/>
        <v>186.96990699778468</v>
      </c>
      <c r="BM946" s="207">
        <f t="shared" si="254"/>
        <v>39861.979999999996</v>
      </c>
    </row>
    <row r="947" spans="1:65" x14ac:dyDescent="0.35">
      <c r="A947" s="1">
        <v>152</v>
      </c>
      <c r="B947">
        <v>117</v>
      </c>
      <c r="C947" t="s">
        <v>37</v>
      </c>
      <c r="D947" t="s">
        <v>2160</v>
      </c>
      <c r="E947" s="6" t="s">
        <v>1104</v>
      </c>
      <c r="F947" s="7" t="s">
        <v>1105</v>
      </c>
      <c r="G947" s="6">
        <v>-22.74</v>
      </c>
      <c r="H947" s="6">
        <v>-45.59</v>
      </c>
      <c r="I947" s="6">
        <v>1642</v>
      </c>
      <c r="J947" s="8">
        <v>3495.45982983364</v>
      </c>
      <c r="K947" t="s">
        <v>1166</v>
      </c>
      <c r="L947" t="s">
        <v>1062</v>
      </c>
      <c r="M947">
        <v>600</v>
      </c>
      <c r="N947">
        <v>600</v>
      </c>
      <c r="O947">
        <v>4.91</v>
      </c>
      <c r="P947">
        <v>14946.53</v>
      </c>
      <c r="Q947">
        <v>44998.77</v>
      </c>
      <c r="R947">
        <v>5265.2</v>
      </c>
      <c r="S947">
        <v>34606.78</v>
      </c>
      <c r="T947">
        <v>0</v>
      </c>
      <c r="U947">
        <v>4462.05</v>
      </c>
      <c r="V947">
        <v>0</v>
      </c>
      <c r="W947" s="181">
        <f t="shared" si="238"/>
        <v>19408.580000000002</v>
      </c>
      <c r="X947" s="181">
        <f t="shared" si="239"/>
        <v>32.347633333333334</v>
      </c>
      <c r="Y947" s="174">
        <v>104284.24</v>
      </c>
      <c r="Z947" s="181">
        <f t="shared" si="240"/>
        <v>173.80706666666669</v>
      </c>
      <c r="AA947" s="174">
        <v>4.708285739053188E-3</v>
      </c>
      <c r="AB947" s="174">
        <v>14.33249165933414</v>
      </c>
      <c r="AC947" s="174">
        <v>43.15011549204366</v>
      </c>
      <c r="AD947" s="174">
        <v>5.0488932939435527</v>
      </c>
      <c r="AE947" s="174">
        <v>33.185052698279243</v>
      </c>
      <c r="AF947">
        <v>0</v>
      </c>
      <c r="AG947" s="106">
        <v>4.2787385706603409</v>
      </c>
      <c r="AH947" s="106">
        <v>0</v>
      </c>
      <c r="AI947" s="106">
        <v>100</v>
      </c>
      <c r="AJ947">
        <v>83.77</v>
      </c>
      <c r="AK947">
        <v>32.36</v>
      </c>
      <c r="AL947">
        <v>57.68</v>
      </c>
      <c r="AM947">
        <v>173.81</v>
      </c>
      <c r="AN947" t="s">
        <v>1063</v>
      </c>
      <c r="AO947">
        <v>23.601600000000001</v>
      </c>
      <c r="AP947">
        <v>8.33</v>
      </c>
      <c r="AQ947">
        <v>12.806699999999999</v>
      </c>
      <c r="AR947" t="s">
        <v>1072</v>
      </c>
      <c r="AS947" t="s">
        <v>1074</v>
      </c>
      <c r="AT947" t="s">
        <v>1076</v>
      </c>
      <c r="AU947" t="s">
        <v>1077</v>
      </c>
      <c r="AV947" t="s">
        <v>1080</v>
      </c>
      <c r="AW947" t="s">
        <v>1084</v>
      </c>
      <c r="AX947" s="65">
        <f t="shared" si="253"/>
        <v>1391.07</v>
      </c>
      <c r="AY947" s="65">
        <v>2862.47</v>
      </c>
      <c r="AZ947" s="106">
        <v>734.20023577580753</v>
      </c>
      <c r="BA947" s="65">
        <f t="shared" si="241"/>
        <v>4987.7402357758074</v>
      </c>
      <c r="BB947" s="65">
        <f t="shared" si="242"/>
        <v>18674.379764224195</v>
      </c>
      <c r="BC947" s="65">
        <f t="shared" si="243"/>
        <v>4.91</v>
      </c>
      <c r="BD947" s="65">
        <f t="shared" si="244"/>
        <v>48872.899999999994</v>
      </c>
      <c r="BE947" s="65">
        <f t="shared" si="245"/>
        <v>31744.309999999998</v>
      </c>
      <c r="BF947" s="65">
        <f t="shared" si="246"/>
        <v>99296.499764224194</v>
      </c>
      <c r="BG947" s="66">
        <f t="shared" si="247"/>
        <v>712.53431939654388</v>
      </c>
      <c r="BH947" s="66">
        <f t="shared" si="248"/>
        <v>32.197206490041715</v>
      </c>
      <c r="BI947" s="66">
        <f t="shared" si="249"/>
        <v>8.1833333333333341E-3</v>
      </c>
      <c r="BJ947" s="66">
        <f t="shared" si="250"/>
        <v>84.263620689655156</v>
      </c>
      <c r="BK947" s="66">
        <f t="shared" si="251"/>
        <v>54.731568965517241</v>
      </c>
      <c r="BL947" s="66">
        <f t="shared" si="252"/>
        <v>171.20086166245551</v>
      </c>
      <c r="BM947" s="207">
        <f t="shared" si="254"/>
        <v>39871.979999999996</v>
      </c>
    </row>
    <row r="948" spans="1:65" x14ac:dyDescent="0.35">
      <c r="A948" s="1">
        <v>153</v>
      </c>
      <c r="B948">
        <v>117</v>
      </c>
      <c r="C948" t="s">
        <v>37</v>
      </c>
      <c r="D948" t="s">
        <v>2161</v>
      </c>
      <c r="E948" s="6" t="s">
        <v>1104</v>
      </c>
      <c r="F948" s="7" t="s">
        <v>1106</v>
      </c>
      <c r="G948" s="6">
        <v>-23.85</v>
      </c>
      <c r="H948" s="6">
        <v>-46.64</v>
      </c>
      <c r="I948" s="6">
        <v>792</v>
      </c>
      <c r="J948" s="8">
        <v>14172.2970393051</v>
      </c>
      <c r="K948" t="s">
        <v>1166</v>
      </c>
      <c r="L948" t="s">
        <v>1062</v>
      </c>
      <c r="M948">
        <v>600</v>
      </c>
      <c r="N948">
        <v>600</v>
      </c>
      <c r="O948">
        <v>0.11</v>
      </c>
      <c r="P948">
        <v>17492.810000000001</v>
      </c>
      <c r="Q948">
        <v>44998.77</v>
      </c>
      <c r="R948">
        <v>5266.4</v>
      </c>
      <c r="S948">
        <v>34606.78</v>
      </c>
      <c r="T948">
        <v>0</v>
      </c>
      <c r="U948">
        <v>4462.05</v>
      </c>
      <c r="V948">
        <v>0</v>
      </c>
      <c r="W948" s="181">
        <f t="shared" si="238"/>
        <v>21954.86</v>
      </c>
      <c r="X948" s="181">
        <f t="shared" si="239"/>
        <v>36.591433333333335</v>
      </c>
      <c r="Y948" s="174">
        <v>106826.91</v>
      </c>
      <c r="Z948" s="181">
        <f t="shared" si="240"/>
        <v>178.04485</v>
      </c>
      <c r="AA948" s="174">
        <v>1.029703096345293E-4</v>
      </c>
      <c r="AB948" s="174">
        <v>16.37490965525447</v>
      </c>
      <c r="AC948" s="174">
        <v>42.123066182481537</v>
      </c>
      <c r="AD948" s="174">
        <v>4.9298439878116849</v>
      </c>
      <c r="AE948" s="174">
        <v>32.395189564127612</v>
      </c>
      <c r="AF948">
        <v>0</v>
      </c>
      <c r="AG948" s="106">
        <v>4.1768970009522883</v>
      </c>
      <c r="AH948" s="106">
        <v>0</v>
      </c>
      <c r="AI948" s="106">
        <v>100</v>
      </c>
      <c r="AJ948">
        <v>83.78</v>
      </c>
      <c r="AK948">
        <v>36.590000000000003</v>
      </c>
      <c r="AL948">
        <v>57.68</v>
      </c>
      <c r="AM948">
        <v>178.04</v>
      </c>
      <c r="AN948" t="s">
        <v>1064</v>
      </c>
      <c r="AO948">
        <v>23.601600000000001</v>
      </c>
      <c r="AP948">
        <v>8.33</v>
      </c>
      <c r="AQ948">
        <v>12.806699999999999</v>
      </c>
      <c r="AR948" t="s">
        <v>1072</v>
      </c>
      <c r="AS948" t="s">
        <v>1074</v>
      </c>
      <c r="AT948" t="s">
        <v>1076</v>
      </c>
      <c r="AU948" t="s">
        <v>1077</v>
      </c>
      <c r="AV948" t="s">
        <v>1080</v>
      </c>
      <c r="AW948" t="s">
        <v>1084</v>
      </c>
      <c r="AX948" s="65">
        <f t="shared" si="253"/>
        <v>1391.07</v>
      </c>
      <c r="AY948" s="65">
        <v>2862.47</v>
      </c>
      <c r="AZ948" s="106">
        <v>858.66532908184365</v>
      </c>
      <c r="BA948" s="65">
        <f t="shared" si="241"/>
        <v>5112.205329081844</v>
      </c>
      <c r="BB948" s="65">
        <f t="shared" si="242"/>
        <v>21096.194670918157</v>
      </c>
      <c r="BC948" s="65">
        <f t="shared" si="243"/>
        <v>0.11</v>
      </c>
      <c r="BD948" s="65">
        <f t="shared" si="244"/>
        <v>48874.1</v>
      </c>
      <c r="BE948" s="65">
        <f t="shared" si="245"/>
        <v>31744.309999999998</v>
      </c>
      <c r="BF948" s="65">
        <f t="shared" si="246"/>
        <v>101714.70467091816</v>
      </c>
      <c r="BG948" s="66">
        <f t="shared" si="247"/>
        <v>730.31504701169195</v>
      </c>
      <c r="BH948" s="66">
        <f t="shared" si="248"/>
        <v>36.37274943261751</v>
      </c>
      <c r="BI948" s="66">
        <f t="shared" si="249"/>
        <v>1.8333333333333334E-4</v>
      </c>
      <c r="BJ948" s="66">
        <f t="shared" si="250"/>
        <v>84.265689655172409</v>
      </c>
      <c r="BK948" s="66">
        <f t="shared" si="251"/>
        <v>54.731568965517241</v>
      </c>
      <c r="BL948" s="66">
        <f t="shared" si="252"/>
        <v>175.37018046710028</v>
      </c>
      <c r="BM948" s="207">
        <f t="shared" si="254"/>
        <v>39873.18</v>
      </c>
    </row>
    <row r="949" spans="1:65" x14ac:dyDescent="0.35">
      <c r="A949" s="1">
        <v>154</v>
      </c>
      <c r="B949">
        <v>117</v>
      </c>
      <c r="C949" t="s">
        <v>37</v>
      </c>
      <c r="D949" t="s">
        <v>2162</v>
      </c>
      <c r="E949" s="6" t="s">
        <v>1107</v>
      </c>
      <c r="F949" s="7" t="s">
        <v>1108</v>
      </c>
      <c r="G949" s="6">
        <v>-30.03</v>
      </c>
      <c r="H949" s="6">
        <v>-51.23</v>
      </c>
      <c r="I949" s="6">
        <v>47</v>
      </c>
      <c r="J949" s="8">
        <v>23954.0527728093</v>
      </c>
      <c r="K949" t="s">
        <v>1166</v>
      </c>
      <c r="L949" t="s">
        <v>1062</v>
      </c>
      <c r="M949">
        <v>600</v>
      </c>
      <c r="N949">
        <v>600</v>
      </c>
      <c r="O949">
        <v>0.56000000000000005</v>
      </c>
      <c r="P949">
        <v>18212.84</v>
      </c>
      <c r="Q949">
        <v>44998.77</v>
      </c>
      <c r="R949">
        <v>5272.4</v>
      </c>
      <c r="S949">
        <v>34606.78</v>
      </c>
      <c r="T949">
        <v>0</v>
      </c>
      <c r="U949">
        <v>4462.05</v>
      </c>
      <c r="V949">
        <v>0</v>
      </c>
      <c r="W949" s="181">
        <f t="shared" si="238"/>
        <v>22674.89</v>
      </c>
      <c r="X949" s="181">
        <f t="shared" si="239"/>
        <v>37.791483333333332</v>
      </c>
      <c r="Y949" s="174">
        <v>107553.39</v>
      </c>
      <c r="Z949" s="181">
        <f t="shared" si="240"/>
        <v>179.25565</v>
      </c>
      <c r="AA949" s="174">
        <v>5.2067164038251145E-4</v>
      </c>
      <c r="AB949" s="174">
        <v>16.933766569328959</v>
      </c>
      <c r="AC949" s="174">
        <v>41.838541769813112</v>
      </c>
      <c r="AD949" s="174">
        <v>4.9021234942013452</v>
      </c>
      <c r="AE949" s="174">
        <v>32.176373055279797</v>
      </c>
      <c r="AF949">
        <v>0</v>
      </c>
      <c r="AG949" s="106">
        <v>4.1486837374442596</v>
      </c>
      <c r="AH949" s="106">
        <v>0</v>
      </c>
      <c r="AI949" s="106">
        <v>100</v>
      </c>
      <c r="AJ949">
        <v>83.79</v>
      </c>
      <c r="AK949">
        <v>37.79</v>
      </c>
      <c r="AL949">
        <v>57.68</v>
      </c>
      <c r="AM949">
        <v>179.26</v>
      </c>
      <c r="AN949" t="s">
        <v>1065</v>
      </c>
      <c r="AO949">
        <v>23.601600000000001</v>
      </c>
      <c r="AP949">
        <v>8.33</v>
      </c>
      <c r="AQ949">
        <v>12.806699999999999</v>
      </c>
      <c r="AR949" t="s">
        <v>1072</v>
      </c>
      <c r="AS949" t="s">
        <v>1074</v>
      </c>
      <c r="AT949" t="s">
        <v>1076</v>
      </c>
      <c r="AU949" t="s">
        <v>1077</v>
      </c>
      <c r="AV949" t="s">
        <v>1080</v>
      </c>
      <c r="AW949" t="s">
        <v>1084</v>
      </c>
      <c r="AX949" s="65">
        <f t="shared" si="253"/>
        <v>1391.07</v>
      </c>
      <c r="AY949" s="65">
        <v>2862.47</v>
      </c>
      <c r="AZ949" s="106">
        <v>907.21477417506867</v>
      </c>
      <c r="BA949" s="65">
        <f t="shared" si="241"/>
        <v>5160.7547741750677</v>
      </c>
      <c r="BB949" s="65">
        <f t="shared" si="242"/>
        <v>21767.675225824933</v>
      </c>
      <c r="BC949" s="65">
        <f t="shared" si="243"/>
        <v>0.56000000000000005</v>
      </c>
      <c r="BD949" s="65">
        <f t="shared" si="244"/>
        <v>48880.1</v>
      </c>
      <c r="BE949" s="65">
        <f t="shared" si="245"/>
        <v>31744.309999999998</v>
      </c>
      <c r="BF949" s="65">
        <f t="shared" si="246"/>
        <v>102392.63522582492</v>
      </c>
      <c r="BG949" s="66">
        <f t="shared" si="247"/>
        <v>737.25068202500972</v>
      </c>
      <c r="BH949" s="66">
        <f t="shared" si="248"/>
        <v>37.530474527284369</v>
      </c>
      <c r="BI949" s="66">
        <f t="shared" si="249"/>
        <v>9.3333333333333343E-4</v>
      </c>
      <c r="BJ949" s="66">
        <f t="shared" si="250"/>
        <v>84.276034482758618</v>
      </c>
      <c r="BK949" s="66">
        <f t="shared" si="251"/>
        <v>54.731568965517241</v>
      </c>
      <c r="BL949" s="66">
        <f t="shared" si="252"/>
        <v>176.53902625142229</v>
      </c>
      <c r="BM949" s="207">
        <f t="shared" si="254"/>
        <v>39879.18</v>
      </c>
    </row>
    <row r="950" spans="1:65" x14ac:dyDescent="0.35">
      <c r="A950" s="1">
        <v>155</v>
      </c>
      <c r="B950">
        <v>117</v>
      </c>
      <c r="C950" t="s">
        <v>37</v>
      </c>
      <c r="D950" t="s">
        <v>2163</v>
      </c>
      <c r="E950" s="6" t="s">
        <v>1109</v>
      </c>
      <c r="F950" s="7" t="s">
        <v>1110</v>
      </c>
      <c r="G950" s="6">
        <v>-15.37</v>
      </c>
      <c r="H950" s="6">
        <v>-48.78</v>
      </c>
      <c r="I950" s="6">
        <v>770</v>
      </c>
      <c r="J950" s="8">
        <v>31081.371963744201</v>
      </c>
      <c r="K950" t="s">
        <v>1166</v>
      </c>
      <c r="L950" t="s">
        <v>1062</v>
      </c>
      <c r="M950">
        <v>600</v>
      </c>
      <c r="N950">
        <v>600</v>
      </c>
      <c r="O950">
        <v>0</v>
      </c>
      <c r="P950">
        <v>21378.71</v>
      </c>
      <c r="Q950">
        <v>44998.77</v>
      </c>
      <c r="R950">
        <v>5266.4</v>
      </c>
      <c r="S950">
        <v>34606.78</v>
      </c>
      <c r="T950">
        <v>0</v>
      </c>
      <c r="U950">
        <v>4462.05</v>
      </c>
      <c r="V950">
        <v>0</v>
      </c>
      <c r="W950" s="181">
        <f t="shared" si="238"/>
        <v>25840.76</v>
      </c>
      <c r="X950" s="181">
        <f t="shared" si="239"/>
        <v>43.067933333333329</v>
      </c>
      <c r="Y950" s="174">
        <v>110712.7</v>
      </c>
      <c r="Z950" s="181">
        <f t="shared" si="240"/>
        <v>184.52116666666666</v>
      </c>
      <c r="AA950" s="174">
        <v>0</v>
      </c>
      <c r="AB950" s="174">
        <v>19.31007915081106</v>
      </c>
      <c r="AC950" s="174">
        <v>40.644632458606822</v>
      </c>
      <c r="AD950" s="174">
        <v>4.7568165169849523</v>
      </c>
      <c r="AE950" s="174">
        <v>31.258184472061469</v>
      </c>
      <c r="AF950">
        <v>0</v>
      </c>
      <c r="AG950" s="106">
        <v>4.0302964339231178</v>
      </c>
      <c r="AH950" s="106">
        <v>0</v>
      </c>
      <c r="AI950" s="106">
        <v>100</v>
      </c>
      <c r="AJ950">
        <v>83.78</v>
      </c>
      <c r="AK950">
        <v>43.07</v>
      </c>
      <c r="AL950">
        <v>57.68</v>
      </c>
      <c r="AM950">
        <v>184.52</v>
      </c>
      <c r="AN950" t="s">
        <v>1066</v>
      </c>
      <c r="AO950">
        <v>23.601600000000001</v>
      </c>
      <c r="AP950">
        <v>8.33</v>
      </c>
      <c r="AQ950">
        <v>12.806699999999999</v>
      </c>
      <c r="AR950" t="s">
        <v>1072</v>
      </c>
      <c r="AS950" t="s">
        <v>1074</v>
      </c>
      <c r="AT950" t="s">
        <v>1076</v>
      </c>
      <c r="AU950" t="s">
        <v>1077</v>
      </c>
      <c r="AV950" t="s">
        <v>1080</v>
      </c>
      <c r="AW950" t="s">
        <v>1084</v>
      </c>
      <c r="AX950" s="65">
        <f t="shared" si="253"/>
        <v>1391.07</v>
      </c>
      <c r="AY950" s="65">
        <v>2862.47</v>
      </c>
      <c r="AZ950" s="106">
        <v>1073.7929791089214</v>
      </c>
      <c r="BA950" s="65">
        <f t="shared" si="241"/>
        <v>5327.3329791089218</v>
      </c>
      <c r="BB950" s="65">
        <f t="shared" si="242"/>
        <v>24766.967020891076</v>
      </c>
      <c r="BC950" s="65">
        <f t="shared" si="243"/>
        <v>0</v>
      </c>
      <c r="BD950" s="65">
        <f t="shared" si="244"/>
        <v>48874.1</v>
      </c>
      <c r="BE950" s="65">
        <f t="shared" si="245"/>
        <v>31744.309999999998</v>
      </c>
      <c r="BF950" s="65">
        <f t="shared" si="246"/>
        <v>105385.36702089108</v>
      </c>
      <c r="BG950" s="66">
        <f t="shared" si="247"/>
        <v>761.04756844413168</v>
      </c>
      <c r="BH950" s="66">
        <f t="shared" si="248"/>
        <v>42.701667277398407</v>
      </c>
      <c r="BI950" s="66">
        <f t="shared" si="249"/>
        <v>0</v>
      </c>
      <c r="BJ950" s="66">
        <f t="shared" si="250"/>
        <v>84.265689655172409</v>
      </c>
      <c r="BK950" s="66">
        <f t="shared" si="251"/>
        <v>54.731568965517241</v>
      </c>
      <c r="BL950" s="66">
        <f t="shared" si="252"/>
        <v>181.69890865670877</v>
      </c>
      <c r="BM950" s="207">
        <f t="shared" si="254"/>
        <v>39873.18</v>
      </c>
    </row>
    <row r="951" spans="1:65" x14ac:dyDescent="0.35">
      <c r="A951" s="1">
        <v>156</v>
      </c>
      <c r="B951">
        <v>117</v>
      </c>
      <c r="C951" t="s">
        <v>37</v>
      </c>
      <c r="D951" t="s">
        <v>2164</v>
      </c>
      <c r="E951" s="6" t="s">
        <v>1111</v>
      </c>
      <c r="F951" s="7" t="s">
        <v>1112</v>
      </c>
      <c r="G951" s="6">
        <v>-22.86</v>
      </c>
      <c r="H951" s="6">
        <v>-43.41</v>
      </c>
      <c r="I951" s="6">
        <v>45</v>
      </c>
      <c r="J951" s="8">
        <v>45016.2336447989</v>
      </c>
      <c r="K951" t="s">
        <v>1166</v>
      </c>
      <c r="L951" t="s">
        <v>1062</v>
      </c>
      <c r="M951">
        <v>600</v>
      </c>
      <c r="N951">
        <v>600</v>
      </c>
      <c r="O951">
        <v>0</v>
      </c>
      <c r="P951">
        <v>21037.84</v>
      </c>
      <c r="Q951">
        <v>44998.77</v>
      </c>
      <c r="R951">
        <v>5262.4</v>
      </c>
      <c r="S951">
        <v>34606.78</v>
      </c>
      <c r="T951">
        <v>0</v>
      </c>
      <c r="U951">
        <v>4462.05</v>
      </c>
      <c r="V951">
        <v>0</v>
      </c>
      <c r="W951" s="181">
        <f t="shared" si="238"/>
        <v>25499.89</v>
      </c>
      <c r="X951" s="181">
        <f t="shared" si="239"/>
        <v>42.499816666666668</v>
      </c>
      <c r="Y951" s="174">
        <v>110367.83</v>
      </c>
      <c r="Z951" s="181">
        <f t="shared" si="240"/>
        <v>183.94638333333333</v>
      </c>
      <c r="AA951" s="174">
        <v>0</v>
      </c>
      <c r="AB951" s="174">
        <v>19.061568937252819</v>
      </c>
      <c r="AC951" s="174">
        <v>40.771636082724463</v>
      </c>
      <c r="AD951" s="174">
        <v>4.7680560540150143</v>
      </c>
      <c r="AE951" s="174">
        <v>31.355857952448641</v>
      </c>
      <c r="AF951">
        <v>0</v>
      </c>
      <c r="AG951" s="106">
        <v>4.0428900341702834</v>
      </c>
      <c r="AH951" s="106">
        <v>0</v>
      </c>
      <c r="AI951" s="106">
        <v>100</v>
      </c>
      <c r="AJ951">
        <v>83.77</v>
      </c>
      <c r="AK951">
        <v>42.5</v>
      </c>
      <c r="AL951">
        <v>57.68</v>
      </c>
      <c r="AM951">
        <v>183.95</v>
      </c>
      <c r="AN951" t="s">
        <v>1067</v>
      </c>
      <c r="AO951">
        <v>23.601600000000001</v>
      </c>
      <c r="AP951">
        <v>8.33</v>
      </c>
      <c r="AQ951">
        <v>12.806699999999999</v>
      </c>
      <c r="AR951" t="s">
        <v>1072</v>
      </c>
      <c r="AS951" t="s">
        <v>1074</v>
      </c>
      <c r="AT951" t="s">
        <v>1076</v>
      </c>
      <c r="AU951" t="s">
        <v>1077</v>
      </c>
      <c r="AV951" t="s">
        <v>1080</v>
      </c>
      <c r="AW951" t="s">
        <v>1084</v>
      </c>
      <c r="AX951" s="65">
        <f t="shared" si="253"/>
        <v>1391.07</v>
      </c>
      <c r="AY951" s="65">
        <v>2862.47</v>
      </c>
      <c r="AZ951" s="106">
        <v>1059.1324622957297</v>
      </c>
      <c r="BA951" s="65">
        <f t="shared" si="241"/>
        <v>5312.6724622957299</v>
      </c>
      <c r="BB951" s="65">
        <f t="shared" si="242"/>
        <v>24440.75753770427</v>
      </c>
      <c r="BC951" s="65">
        <f t="shared" si="243"/>
        <v>0</v>
      </c>
      <c r="BD951" s="65">
        <f t="shared" si="244"/>
        <v>48870.1</v>
      </c>
      <c r="BE951" s="65">
        <f t="shared" si="245"/>
        <v>31744.309999999998</v>
      </c>
      <c r="BF951" s="65">
        <f t="shared" si="246"/>
        <v>105055.15753770428</v>
      </c>
      <c r="BG951" s="66">
        <f t="shared" si="247"/>
        <v>758.95320889939001</v>
      </c>
      <c r="BH951" s="66">
        <f t="shared" si="248"/>
        <v>42.139237133972877</v>
      </c>
      <c r="BI951" s="66">
        <f t="shared" si="249"/>
        <v>0</v>
      </c>
      <c r="BJ951" s="66">
        <f t="shared" si="250"/>
        <v>84.258793103448269</v>
      </c>
      <c r="BK951" s="66">
        <f t="shared" si="251"/>
        <v>54.731568965517241</v>
      </c>
      <c r="BL951" s="66">
        <f t="shared" si="252"/>
        <v>181.1295819615591</v>
      </c>
      <c r="BM951" s="207">
        <f t="shared" si="254"/>
        <v>39869.18</v>
      </c>
    </row>
    <row r="952" spans="1:65" x14ac:dyDescent="0.35">
      <c r="A952" s="1">
        <v>157</v>
      </c>
      <c r="B952">
        <v>117</v>
      </c>
      <c r="C952" t="s">
        <v>37</v>
      </c>
      <c r="D952" t="s">
        <v>2165</v>
      </c>
      <c r="E952" s="6" t="s">
        <v>1113</v>
      </c>
      <c r="F952" s="7" t="s">
        <v>1114</v>
      </c>
      <c r="G952" s="6">
        <v>-20.32</v>
      </c>
      <c r="H952" s="6">
        <v>-40.340000000000003</v>
      </c>
      <c r="I952" s="6">
        <v>9</v>
      </c>
      <c r="J952" s="8">
        <v>54061.366139626101</v>
      </c>
      <c r="K952" t="s">
        <v>1166</v>
      </c>
      <c r="L952" t="s">
        <v>1062</v>
      </c>
      <c r="M952">
        <v>600</v>
      </c>
      <c r="N952">
        <v>600</v>
      </c>
      <c r="O952">
        <v>0</v>
      </c>
      <c r="P952">
        <v>21739.31</v>
      </c>
      <c r="Q952">
        <v>44998.77</v>
      </c>
      <c r="R952">
        <v>5264.2</v>
      </c>
      <c r="S952">
        <v>34606.78</v>
      </c>
      <c r="T952">
        <v>0</v>
      </c>
      <c r="U952">
        <v>4462.05</v>
      </c>
      <c r="V952">
        <v>0</v>
      </c>
      <c r="W952" s="181">
        <f t="shared" si="238"/>
        <v>26201.360000000001</v>
      </c>
      <c r="X952" s="181">
        <f t="shared" si="239"/>
        <v>43.668933333333335</v>
      </c>
      <c r="Y952" s="174">
        <v>111071.11</v>
      </c>
      <c r="Z952" s="181">
        <f t="shared" si="240"/>
        <v>185.11851666666666</v>
      </c>
      <c r="AA952" s="174">
        <v>0</v>
      </c>
      <c r="AB952" s="174">
        <v>19.572425268821029</v>
      </c>
      <c r="AC952" s="174">
        <v>40.513478257307412</v>
      </c>
      <c r="AD952" s="174">
        <v>4.7394862624493426</v>
      </c>
      <c r="AE952" s="174">
        <v>31.15731894639389</v>
      </c>
      <c r="AF952">
        <v>0</v>
      </c>
      <c r="AG952" s="106">
        <v>4.017291265028323</v>
      </c>
      <c r="AH952" s="106">
        <v>0</v>
      </c>
      <c r="AI952" s="106">
        <v>100</v>
      </c>
      <c r="AJ952">
        <v>83.77</v>
      </c>
      <c r="AK952">
        <v>43.67</v>
      </c>
      <c r="AL952">
        <v>57.68</v>
      </c>
      <c r="AM952">
        <v>185.12</v>
      </c>
      <c r="AN952" t="s">
        <v>1068</v>
      </c>
      <c r="AO952">
        <v>23.601600000000001</v>
      </c>
      <c r="AP952">
        <v>8.33</v>
      </c>
      <c r="AQ952">
        <v>12.806699999999999</v>
      </c>
      <c r="AR952" t="s">
        <v>1072</v>
      </c>
      <c r="AS952" t="s">
        <v>1074</v>
      </c>
      <c r="AT952" t="s">
        <v>1076</v>
      </c>
      <c r="AU952" t="s">
        <v>1077</v>
      </c>
      <c r="AV952" t="s">
        <v>1080</v>
      </c>
      <c r="AW952" t="s">
        <v>1084</v>
      </c>
      <c r="AX952" s="65">
        <f t="shared" si="253"/>
        <v>1391.07</v>
      </c>
      <c r="AY952" s="65">
        <v>2862.47</v>
      </c>
      <c r="AZ952" s="106">
        <v>1098.9008268588104</v>
      </c>
      <c r="BA952" s="65">
        <f t="shared" si="241"/>
        <v>5352.4408268588104</v>
      </c>
      <c r="BB952" s="65">
        <f t="shared" si="242"/>
        <v>25102.459173141189</v>
      </c>
      <c r="BC952" s="65">
        <f t="shared" si="243"/>
        <v>0</v>
      </c>
      <c r="BD952" s="65">
        <f t="shared" si="244"/>
        <v>48871.899999999994</v>
      </c>
      <c r="BE952" s="65">
        <f t="shared" si="245"/>
        <v>31744.309999999998</v>
      </c>
      <c r="BF952" s="65">
        <f t="shared" si="246"/>
        <v>105718.66917314118</v>
      </c>
      <c r="BG952" s="66">
        <f t="shared" si="247"/>
        <v>764.63440383697287</v>
      </c>
      <c r="BH952" s="66">
        <f t="shared" si="248"/>
        <v>43.280102022657225</v>
      </c>
      <c r="BI952" s="66">
        <f t="shared" si="249"/>
        <v>0</v>
      </c>
      <c r="BJ952" s="66">
        <f t="shared" si="250"/>
        <v>84.261896551724135</v>
      </c>
      <c r="BK952" s="66">
        <f t="shared" si="251"/>
        <v>54.731568965517241</v>
      </c>
      <c r="BL952" s="66">
        <f t="shared" si="252"/>
        <v>182.27356753989861</v>
      </c>
      <c r="BM952" s="207">
        <f t="shared" si="254"/>
        <v>39870.979999999996</v>
      </c>
    </row>
    <row r="953" spans="1:65" x14ac:dyDescent="0.35">
      <c r="A953" s="1">
        <v>158</v>
      </c>
      <c r="B953">
        <v>117</v>
      </c>
      <c r="C953" t="s">
        <v>37</v>
      </c>
      <c r="D953" t="s">
        <v>2166</v>
      </c>
      <c r="E953" s="6" t="s">
        <v>1115</v>
      </c>
      <c r="F953" s="7" t="s">
        <v>1116</v>
      </c>
      <c r="G953" s="6">
        <v>-8.0500000000000007</v>
      </c>
      <c r="H953" s="6">
        <v>-34.880000000000003</v>
      </c>
      <c r="I953" s="6">
        <v>10</v>
      </c>
      <c r="J953" s="8">
        <v>63550.072249703</v>
      </c>
      <c r="K953" t="s">
        <v>1166</v>
      </c>
      <c r="L953" t="s">
        <v>1062</v>
      </c>
      <c r="M953">
        <v>600</v>
      </c>
      <c r="N953">
        <v>600</v>
      </c>
      <c r="O953">
        <v>0</v>
      </c>
      <c r="P953">
        <v>22656.19</v>
      </c>
      <c r="Q953">
        <v>44998.77</v>
      </c>
      <c r="R953">
        <v>5250.2</v>
      </c>
      <c r="S953">
        <v>34606.78</v>
      </c>
      <c r="T953">
        <v>0</v>
      </c>
      <c r="U953">
        <v>4462.05</v>
      </c>
      <c r="V953">
        <v>0</v>
      </c>
      <c r="W953" s="181">
        <f t="shared" si="238"/>
        <v>27118.239999999998</v>
      </c>
      <c r="X953" s="181">
        <f t="shared" si="239"/>
        <v>45.197066666666665</v>
      </c>
      <c r="Y953" s="174">
        <v>111973.99</v>
      </c>
      <c r="Z953" s="181">
        <f t="shared" si="240"/>
        <v>186.62331666666668</v>
      </c>
      <c r="AA953" s="174">
        <v>0</v>
      </c>
      <c r="AB953" s="174">
        <v>20.233439926540079</v>
      </c>
      <c r="AC953" s="174">
        <v>40.186805882330347</v>
      </c>
      <c r="AD953" s="174">
        <v>4.6887674539417592</v>
      </c>
      <c r="AE953" s="174">
        <v>30.906088101352822</v>
      </c>
      <c r="AF953">
        <v>0</v>
      </c>
      <c r="AG953" s="106">
        <v>3.9848986358349818</v>
      </c>
      <c r="AH953" s="106">
        <v>0</v>
      </c>
      <c r="AI953" s="106">
        <v>100</v>
      </c>
      <c r="AJ953">
        <v>83.75</v>
      </c>
      <c r="AK953">
        <v>45.2</v>
      </c>
      <c r="AL953">
        <v>57.68</v>
      </c>
      <c r="AM953">
        <v>186.62</v>
      </c>
      <c r="AN953" t="s">
        <v>1069</v>
      </c>
      <c r="AO953">
        <v>23.601600000000001</v>
      </c>
      <c r="AP953">
        <v>8.33</v>
      </c>
      <c r="AQ953">
        <v>12.806699999999999</v>
      </c>
      <c r="AR953" t="s">
        <v>1072</v>
      </c>
      <c r="AS953" t="s">
        <v>1074</v>
      </c>
      <c r="AT953" t="s">
        <v>1076</v>
      </c>
      <c r="AU953" t="s">
        <v>1077</v>
      </c>
      <c r="AV953" t="s">
        <v>1080</v>
      </c>
      <c r="AW953" t="s">
        <v>1084</v>
      </c>
      <c r="AX953" s="65">
        <f t="shared" si="253"/>
        <v>1391.07</v>
      </c>
      <c r="AY953" s="65">
        <v>2862.47</v>
      </c>
      <c r="AZ953" s="106">
        <v>1170.7394245950577</v>
      </c>
      <c r="BA953" s="65">
        <f t="shared" si="241"/>
        <v>5424.2794245950572</v>
      </c>
      <c r="BB953" s="65">
        <f t="shared" si="242"/>
        <v>25947.500575404942</v>
      </c>
      <c r="BC953" s="65">
        <f t="shared" si="243"/>
        <v>0</v>
      </c>
      <c r="BD953" s="65">
        <f t="shared" si="244"/>
        <v>48857.899999999994</v>
      </c>
      <c r="BE953" s="65">
        <f t="shared" si="245"/>
        <v>31744.309999999998</v>
      </c>
      <c r="BF953" s="65">
        <f t="shared" si="246"/>
        <v>106549.71057540496</v>
      </c>
      <c r="BG953" s="66">
        <f t="shared" si="247"/>
        <v>774.89706065643679</v>
      </c>
      <c r="BH953" s="66">
        <f t="shared" si="248"/>
        <v>44.737069957594727</v>
      </c>
      <c r="BI953" s="66">
        <f t="shared" si="249"/>
        <v>0</v>
      </c>
      <c r="BJ953" s="66">
        <f t="shared" si="250"/>
        <v>84.237758620689647</v>
      </c>
      <c r="BK953" s="66">
        <f t="shared" si="251"/>
        <v>54.731568965517241</v>
      </c>
      <c r="BL953" s="66">
        <f t="shared" si="252"/>
        <v>183.70639754380164</v>
      </c>
      <c r="BM953" s="207">
        <f t="shared" si="254"/>
        <v>39856.979999999996</v>
      </c>
    </row>
    <row r="954" spans="1:65" x14ac:dyDescent="0.35">
      <c r="A954" s="1">
        <v>159</v>
      </c>
      <c r="B954">
        <v>117</v>
      </c>
      <c r="C954" t="s">
        <v>37</v>
      </c>
      <c r="D954" t="s">
        <v>2167</v>
      </c>
      <c r="E954" s="6" t="s">
        <v>1117</v>
      </c>
      <c r="F954" s="7" t="s">
        <v>1118</v>
      </c>
      <c r="G954" s="6">
        <v>-3.8</v>
      </c>
      <c r="H954" s="6">
        <v>-38.53</v>
      </c>
      <c r="I954" s="6">
        <v>41</v>
      </c>
      <c r="J954" s="8">
        <v>71394.000753582499</v>
      </c>
      <c r="K954" t="s">
        <v>1166</v>
      </c>
      <c r="L954" t="s">
        <v>1062</v>
      </c>
      <c r="M954">
        <v>600</v>
      </c>
      <c r="N954">
        <v>600</v>
      </c>
      <c r="O954">
        <v>0</v>
      </c>
      <c r="P954">
        <v>22908.78</v>
      </c>
      <c r="Q954">
        <v>44998.77</v>
      </c>
      <c r="R954">
        <v>5255.2</v>
      </c>
      <c r="S954">
        <v>34606.78</v>
      </c>
      <c r="T954">
        <v>0</v>
      </c>
      <c r="U954">
        <v>4462.05</v>
      </c>
      <c r="V954">
        <v>0</v>
      </c>
      <c r="W954" s="181">
        <f t="shared" si="238"/>
        <v>27370.829999999998</v>
      </c>
      <c r="X954" s="181">
        <f t="shared" si="239"/>
        <v>45.618049999999997</v>
      </c>
      <c r="Y954" s="174">
        <v>112231.58</v>
      </c>
      <c r="Z954" s="181">
        <f t="shared" si="240"/>
        <v>187.05263333333335</v>
      </c>
      <c r="AA954" s="174">
        <v>0</v>
      </c>
      <c r="AB954" s="174">
        <v>20.412062273381519</v>
      </c>
      <c r="AC954" s="174">
        <v>40.094570529970262</v>
      </c>
      <c r="AD954" s="174">
        <v>4.6824610328037792</v>
      </c>
      <c r="AE954" s="174">
        <v>30.83515352808897</v>
      </c>
      <c r="AF954">
        <v>0</v>
      </c>
      <c r="AG954" s="106">
        <v>3.975752635755462</v>
      </c>
      <c r="AH954" s="106">
        <v>0</v>
      </c>
      <c r="AI954" s="106">
        <v>100</v>
      </c>
      <c r="AJ954">
        <v>83.76</v>
      </c>
      <c r="AK954">
        <v>45.62</v>
      </c>
      <c r="AL954">
        <v>57.68</v>
      </c>
      <c r="AM954">
        <v>187.05</v>
      </c>
      <c r="AN954" t="s">
        <v>1070</v>
      </c>
      <c r="AO954">
        <v>23.601600000000001</v>
      </c>
      <c r="AP954">
        <v>8.33</v>
      </c>
      <c r="AQ954">
        <v>12.806699999999999</v>
      </c>
      <c r="AR954" t="s">
        <v>1072</v>
      </c>
      <c r="AS954" t="s">
        <v>1074</v>
      </c>
      <c r="AT954" t="s">
        <v>1076</v>
      </c>
      <c r="AU954" t="s">
        <v>1077</v>
      </c>
      <c r="AV954" t="s">
        <v>1080</v>
      </c>
      <c r="AW954" t="s">
        <v>1084</v>
      </c>
      <c r="AX954" s="65">
        <f t="shared" si="253"/>
        <v>1391.07</v>
      </c>
      <c r="AY954" s="65">
        <v>2862.47</v>
      </c>
      <c r="AZ954" s="106">
        <v>1170.7806225433076</v>
      </c>
      <c r="BA954" s="65">
        <f t="shared" si="241"/>
        <v>5424.3206225433078</v>
      </c>
      <c r="BB954" s="65">
        <f t="shared" si="242"/>
        <v>26200.049377456689</v>
      </c>
      <c r="BC954" s="65">
        <f t="shared" si="243"/>
        <v>0</v>
      </c>
      <c r="BD954" s="65">
        <f t="shared" si="244"/>
        <v>48862.899999999994</v>
      </c>
      <c r="BE954" s="65">
        <f t="shared" si="245"/>
        <v>31744.309999999998</v>
      </c>
      <c r="BF954" s="65">
        <f t="shared" si="246"/>
        <v>106807.25937745669</v>
      </c>
      <c r="BG954" s="66">
        <f t="shared" si="247"/>
        <v>774.90294607761541</v>
      </c>
      <c r="BH954" s="66">
        <f t="shared" si="248"/>
        <v>45.172498926649467</v>
      </c>
      <c r="BI954" s="66">
        <f t="shared" si="249"/>
        <v>0</v>
      </c>
      <c r="BJ954" s="66">
        <f t="shared" si="250"/>
        <v>84.246379310344821</v>
      </c>
      <c r="BK954" s="66">
        <f t="shared" si="251"/>
        <v>54.731568965517241</v>
      </c>
      <c r="BL954" s="66">
        <f t="shared" si="252"/>
        <v>184.15044720251154</v>
      </c>
      <c r="BM954" s="207">
        <f t="shared" si="254"/>
        <v>39861.979999999996</v>
      </c>
    </row>
    <row r="955" spans="1:65" x14ac:dyDescent="0.35">
      <c r="A955" s="1">
        <v>160</v>
      </c>
      <c r="B955">
        <v>118</v>
      </c>
      <c r="C955" t="s">
        <v>37</v>
      </c>
      <c r="D955" t="s">
        <v>2168</v>
      </c>
      <c r="E955" s="6" t="s">
        <v>1104</v>
      </c>
      <c r="F955" s="7" t="s">
        <v>1105</v>
      </c>
      <c r="G955" s="6">
        <v>-22.74</v>
      </c>
      <c r="H955" s="6">
        <v>-45.59</v>
      </c>
      <c r="I955" s="6">
        <v>1642</v>
      </c>
      <c r="J955" s="8">
        <v>3495.45982983364</v>
      </c>
      <c r="K955" t="s">
        <v>1166</v>
      </c>
      <c r="L955" t="s">
        <v>1062</v>
      </c>
      <c r="M955">
        <v>600</v>
      </c>
      <c r="N955">
        <v>600</v>
      </c>
      <c r="O955">
        <v>78.08</v>
      </c>
      <c r="P955">
        <v>12359.3</v>
      </c>
      <c r="Q955">
        <v>44998.77</v>
      </c>
      <c r="R955">
        <v>5265.2</v>
      </c>
      <c r="S955">
        <v>34606.78</v>
      </c>
      <c r="T955">
        <v>0</v>
      </c>
      <c r="U955">
        <v>4744.55</v>
      </c>
      <c r="V955">
        <v>0</v>
      </c>
      <c r="W955" s="181">
        <f t="shared" si="238"/>
        <v>17103.849999999999</v>
      </c>
      <c r="X955" s="181">
        <f t="shared" si="239"/>
        <v>28.506416666666663</v>
      </c>
      <c r="Y955" s="174">
        <v>102052.67</v>
      </c>
      <c r="Z955" s="181">
        <f t="shared" si="240"/>
        <v>170.08778333333333</v>
      </c>
      <c r="AA955" s="174">
        <v>7.6509512196006241E-2</v>
      </c>
      <c r="AB955" s="174">
        <v>12.110707147593491</v>
      </c>
      <c r="AC955" s="174">
        <v>44.093672414450303</v>
      </c>
      <c r="AD955" s="174">
        <v>5.1592966651435974</v>
      </c>
      <c r="AE955" s="174">
        <v>33.910705129027981</v>
      </c>
      <c r="AF955">
        <v>0</v>
      </c>
      <c r="AG955" s="106">
        <v>4.6491189304503262</v>
      </c>
      <c r="AH955" s="106">
        <v>0</v>
      </c>
      <c r="AI955" s="106">
        <v>100</v>
      </c>
      <c r="AJ955">
        <v>83.77</v>
      </c>
      <c r="AK955">
        <v>28.64</v>
      </c>
      <c r="AL955">
        <v>57.68</v>
      </c>
      <c r="AM955">
        <v>170.09</v>
      </c>
      <c r="AN955" t="s">
        <v>1063</v>
      </c>
      <c r="AO955">
        <v>23.601600000000001</v>
      </c>
      <c r="AP955">
        <v>8.33</v>
      </c>
      <c r="AQ955">
        <v>12.806699999999999</v>
      </c>
      <c r="AR955" t="s">
        <v>1072</v>
      </c>
      <c r="AS955" t="s">
        <v>1074</v>
      </c>
      <c r="AT955" t="s">
        <v>1076</v>
      </c>
      <c r="AU955" t="s">
        <v>1077</v>
      </c>
      <c r="AV955" t="s">
        <v>1081</v>
      </c>
      <c r="AW955" t="s">
        <v>1083</v>
      </c>
      <c r="AX955" s="65">
        <f t="shared" si="253"/>
        <v>1391.07</v>
      </c>
      <c r="AY955" s="65">
        <v>2862.47</v>
      </c>
      <c r="AZ955" s="106">
        <v>723.59852475434911</v>
      </c>
      <c r="BA955" s="65">
        <f t="shared" si="241"/>
        <v>4977.1385247543494</v>
      </c>
      <c r="BB955" s="65">
        <f t="shared" si="242"/>
        <v>16380.25147524565</v>
      </c>
      <c r="BC955" s="65">
        <f t="shared" si="243"/>
        <v>78.08</v>
      </c>
      <c r="BD955" s="65">
        <f t="shared" si="244"/>
        <v>48872.899999999994</v>
      </c>
      <c r="BE955" s="65">
        <f t="shared" si="245"/>
        <v>31744.309999999998</v>
      </c>
      <c r="BF955" s="65">
        <f t="shared" si="246"/>
        <v>97075.531475245647</v>
      </c>
      <c r="BG955" s="66">
        <f t="shared" si="247"/>
        <v>711.01978925062133</v>
      </c>
      <c r="BH955" s="66">
        <f t="shared" si="248"/>
        <v>28.24181288835457</v>
      </c>
      <c r="BI955" s="66">
        <f t="shared" si="249"/>
        <v>0.13013333333333332</v>
      </c>
      <c r="BJ955" s="66">
        <f t="shared" si="250"/>
        <v>84.263620689655156</v>
      </c>
      <c r="BK955" s="66">
        <f t="shared" si="251"/>
        <v>54.731568965517241</v>
      </c>
      <c r="BL955" s="66">
        <f t="shared" si="252"/>
        <v>167.37160599180285</v>
      </c>
      <c r="BM955" s="207">
        <f t="shared" si="254"/>
        <v>39871.979999999996</v>
      </c>
    </row>
    <row r="956" spans="1:65" x14ac:dyDescent="0.35">
      <c r="A956" s="1">
        <v>161</v>
      </c>
      <c r="B956">
        <v>118</v>
      </c>
      <c r="C956" t="s">
        <v>37</v>
      </c>
      <c r="D956" t="s">
        <v>2169</v>
      </c>
      <c r="E956" s="6" t="s">
        <v>1104</v>
      </c>
      <c r="F956" s="7" t="s">
        <v>1106</v>
      </c>
      <c r="G956" s="6">
        <v>-23.85</v>
      </c>
      <c r="H956" s="6">
        <v>-46.64</v>
      </c>
      <c r="I956" s="6">
        <v>792</v>
      </c>
      <c r="J956" s="8">
        <v>14172.2970393051</v>
      </c>
      <c r="K956" t="s">
        <v>1166</v>
      </c>
      <c r="L956" t="s">
        <v>1062</v>
      </c>
      <c r="M956">
        <v>600</v>
      </c>
      <c r="N956">
        <v>600</v>
      </c>
      <c r="O956">
        <v>9.3699999999999992</v>
      </c>
      <c r="P956">
        <v>15958.01</v>
      </c>
      <c r="Q956">
        <v>44998.77</v>
      </c>
      <c r="R956">
        <v>5266.4</v>
      </c>
      <c r="S956">
        <v>34606.78</v>
      </c>
      <c r="T956">
        <v>0</v>
      </c>
      <c r="U956">
        <v>4744.55</v>
      </c>
      <c r="V956">
        <v>0</v>
      </c>
      <c r="W956" s="181">
        <f t="shared" si="238"/>
        <v>20702.560000000001</v>
      </c>
      <c r="X956" s="181">
        <f t="shared" si="239"/>
        <v>34.504266666666666</v>
      </c>
      <c r="Y956" s="174">
        <v>105583.88</v>
      </c>
      <c r="Z956" s="181">
        <f t="shared" si="240"/>
        <v>175.97313333333335</v>
      </c>
      <c r="AA956" s="174">
        <v>8.8744607604873006E-3</v>
      </c>
      <c r="AB956" s="174">
        <v>15.11405907795773</v>
      </c>
      <c r="AC956" s="174">
        <v>42.618977442389877</v>
      </c>
      <c r="AD956" s="174">
        <v>4.9878826199605468</v>
      </c>
      <c r="AE956" s="174">
        <v>32.776575363587703</v>
      </c>
      <c r="AF956">
        <v>0</v>
      </c>
      <c r="AG956" s="106">
        <v>4.493631035343653</v>
      </c>
      <c r="AH956" s="106">
        <v>0</v>
      </c>
      <c r="AI956" s="106">
        <v>100</v>
      </c>
      <c r="AJ956">
        <v>83.78</v>
      </c>
      <c r="AK956">
        <v>34.520000000000003</v>
      </c>
      <c r="AL956">
        <v>57.68</v>
      </c>
      <c r="AM956">
        <v>175.97</v>
      </c>
      <c r="AN956" t="s">
        <v>1064</v>
      </c>
      <c r="AO956">
        <v>23.601600000000001</v>
      </c>
      <c r="AP956">
        <v>8.33</v>
      </c>
      <c r="AQ956">
        <v>12.806699999999999</v>
      </c>
      <c r="AR956" t="s">
        <v>1072</v>
      </c>
      <c r="AS956" t="s">
        <v>1074</v>
      </c>
      <c r="AT956" t="s">
        <v>1076</v>
      </c>
      <c r="AU956" t="s">
        <v>1077</v>
      </c>
      <c r="AV956" t="s">
        <v>1081</v>
      </c>
      <c r="AW956" t="s">
        <v>1083</v>
      </c>
      <c r="AX956" s="65">
        <f t="shared" si="253"/>
        <v>1391.07</v>
      </c>
      <c r="AY956" s="65">
        <v>2862.47</v>
      </c>
      <c r="AZ956" s="106">
        <v>855.16621220591026</v>
      </c>
      <c r="BA956" s="65">
        <f t="shared" si="241"/>
        <v>5108.7062122059106</v>
      </c>
      <c r="BB956" s="65">
        <f t="shared" si="242"/>
        <v>19847.393787794092</v>
      </c>
      <c r="BC956" s="65">
        <f t="shared" si="243"/>
        <v>9.3699999999999992</v>
      </c>
      <c r="BD956" s="65">
        <f t="shared" si="244"/>
        <v>48874.1</v>
      </c>
      <c r="BE956" s="65">
        <f t="shared" si="245"/>
        <v>31744.309999999998</v>
      </c>
      <c r="BF956" s="65">
        <f t="shared" si="246"/>
        <v>100475.17378779409</v>
      </c>
      <c r="BG956" s="66">
        <f t="shared" si="247"/>
        <v>729.81517317227292</v>
      </c>
      <c r="BH956" s="66">
        <f t="shared" si="248"/>
        <v>34.219644461713948</v>
      </c>
      <c r="BI956" s="66">
        <f t="shared" si="249"/>
        <v>1.5616666666666666E-2</v>
      </c>
      <c r="BJ956" s="66">
        <f t="shared" si="250"/>
        <v>84.265689655172409</v>
      </c>
      <c r="BK956" s="66">
        <f t="shared" si="251"/>
        <v>54.731568965517241</v>
      </c>
      <c r="BL956" s="66">
        <f t="shared" si="252"/>
        <v>173.23305825481739</v>
      </c>
      <c r="BM956" s="207">
        <f t="shared" si="254"/>
        <v>39873.18</v>
      </c>
    </row>
    <row r="957" spans="1:65" x14ac:dyDescent="0.35">
      <c r="A957" s="1">
        <v>162</v>
      </c>
      <c r="B957">
        <v>118</v>
      </c>
      <c r="C957" t="s">
        <v>37</v>
      </c>
      <c r="D957" t="s">
        <v>2170</v>
      </c>
      <c r="E957" s="6" t="s">
        <v>1107</v>
      </c>
      <c r="F957" s="7" t="s">
        <v>1108</v>
      </c>
      <c r="G957" s="6">
        <v>-30.03</v>
      </c>
      <c r="H957" s="6">
        <v>-51.23</v>
      </c>
      <c r="I957" s="6">
        <v>47</v>
      </c>
      <c r="J957" s="8">
        <v>23954.0527728093</v>
      </c>
      <c r="K957" t="s">
        <v>1166</v>
      </c>
      <c r="L957" t="s">
        <v>1062</v>
      </c>
      <c r="M957">
        <v>600</v>
      </c>
      <c r="N957">
        <v>600</v>
      </c>
      <c r="O957">
        <v>26.14</v>
      </c>
      <c r="P957">
        <v>16939.599999999999</v>
      </c>
      <c r="Q957">
        <v>44998.77</v>
      </c>
      <c r="R957">
        <v>5272.4</v>
      </c>
      <c r="S957">
        <v>34606.78</v>
      </c>
      <c r="T957">
        <v>0</v>
      </c>
      <c r="U957">
        <v>4744.55</v>
      </c>
      <c r="V957">
        <v>0</v>
      </c>
      <c r="W957" s="181">
        <f t="shared" si="238"/>
        <v>21684.149999999998</v>
      </c>
      <c r="X957" s="181">
        <f t="shared" si="239"/>
        <v>36.140249999999995</v>
      </c>
      <c r="Y957" s="174">
        <v>106588.24</v>
      </c>
      <c r="Z957" s="181">
        <f t="shared" si="240"/>
        <v>177.64706666666669</v>
      </c>
      <c r="AA957" s="174">
        <v>2.4524281477956669E-2</v>
      </c>
      <c r="AB957" s="174">
        <v>15.892560004743491</v>
      </c>
      <c r="AC957" s="174">
        <v>42.217387208945382</v>
      </c>
      <c r="AD957" s="174">
        <v>4.9465119228913048</v>
      </c>
      <c r="AE957" s="174">
        <v>32.46772814712017</v>
      </c>
      <c r="AF957">
        <v>0</v>
      </c>
      <c r="AG957" s="106">
        <v>4.451288434821703</v>
      </c>
      <c r="AH957" s="106">
        <v>0</v>
      </c>
      <c r="AI957" s="106">
        <v>100</v>
      </c>
      <c r="AJ957">
        <v>83.79</v>
      </c>
      <c r="AK957">
        <v>36.18</v>
      </c>
      <c r="AL957">
        <v>57.68</v>
      </c>
      <c r="AM957">
        <v>177.65</v>
      </c>
      <c r="AN957" t="s">
        <v>1065</v>
      </c>
      <c r="AO957">
        <v>23.601600000000001</v>
      </c>
      <c r="AP957">
        <v>8.33</v>
      </c>
      <c r="AQ957">
        <v>12.806699999999999</v>
      </c>
      <c r="AR957" t="s">
        <v>1072</v>
      </c>
      <c r="AS957" t="s">
        <v>1074</v>
      </c>
      <c r="AT957" t="s">
        <v>1076</v>
      </c>
      <c r="AU957" t="s">
        <v>1077</v>
      </c>
      <c r="AV957" t="s">
        <v>1081</v>
      </c>
      <c r="AW957" t="s">
        <v>1083</v>
      </c>
      <c r="AX957" s="65">
        <f t="shared" si="253"/>
        <v>1391.07</v>
      </c>
      <c r="AY957" s="65">
        <v>2862.47</v>
      </c>
      <c r="AZ957" s="106">
        <v>904.78571766272967</v>
      </c>
      <c r="BA957" s="65">
        <f t="shared" si="241"/>
        <v>5158.3257176627294</v>
      </c>
      <c r="BB957" s="65">
        <f t="shared" si="242"/>
        <v>20779.364282337268</v>
      </c>
      <c r="BC957" s="65">
        <f t="shared" si="243"/>
        <v>26.14</v>
      </c>
      <c r="BD957" s="65">
        <f t="shared" si="244"/>
        <v>48880.1</v>
      </c>
      <c r="BE957" s="65">
        <f t="shared" si="245"/>
        <v>31744.309999999998</v>
      </c>
      <c r="BF957" s="65">
        <f t="shared" si="246"/>
        <v>101429.91428233728</v>
      </c>
      <c r="BG957" s="66">
        <f t="shared" si="247"/>
        <v>736.90367395181852</v>
      </c>
      <c r="BH957" s="66">
        <f t="shared" si="248"/>
        <v>35.826490141960811</v>
      </c>
      <c r="BI957" s="66">
        <f t="shared" si="249"/>
        <v>4.356666666666667E-2</v>
      </c>
      <c r="BJ957" s="66">
        <f t="shared" si="250"/>
        <v>84.276034482758618</v>
      </c>
      <c r="BK957" s="66">
        <f t="shared" si="251"/>
        <v>54.731568965517241</v>
      </c>
      <c r="BL957" s="66">
        <f t="shared" si="252"/>
        <v>174.87916255575394</v>
      </c>
      <c r="BM957" s="207">
        <f t="shared" si="254"/>
        <v>39879.18</v>
      </c>
    </row>
    <row r="958" spans="1:65" x14ac:dyDescent="0.35">
      <c r="A958" s="1">
        <v>163</v>
      </c>
      <c r="B958">
        <v>118</v>
      </c>
      <c r="C958" t="s">
        <v>37</v>
      </c>
      <c r="D958" t="s">
        <v>2171</v>
      </c>
      <c r="E958" s="6" t="s">
        <v>1109</v>
      </c>
      <c r="F958" s="7" t="s">
        <v>1110</v>
      </c>
      <c r="G958" s="6">
        <v>-15.37</v>
      </c>
      <c r="H958" s="6">
        <v>-48.78</v>
      </c>
      <c r="I958" s="6">
        <v>770</v>
      </c>
      <c r="J958" s="8">
        <v>31081.371963744201</v>
      </c>
      <c r="K958" t="s">
        <v>1166</v>
      </c>
      <c r="L958" t="s">
        <v>1062</v>
      </c>
      <c r="M958">
        <v>600</v>
      </c>
      <c r="N958">
        <v>600</v>
      </c>
      <c r="O958">
        <v>0</v>
      </c>
      <c r="P958">
        <v>21499.040000000001</v>
      </c>
      <c r="Q958">
        <v>44998.77</v>
      </c>
      <c r="R958">
        <v>5266.4</v>
      </c>
      <c r="S958">
        <v>34606.78</v>
      </c>
      <c r="T958">
        <v>0</v>
      </c>
      <c r="U958">
        <v>4744.55</v>
      </c>
      <c r="V958">
        <v>0</v>
      </c>
      <c r="W958" s="181">
        <f t="shared" si="238"/>
        <v>26243.59</v>
      </c>
      <c r="X958" s="181">
        <f t="shared" si="239"/>
        <v>43.739316666666667</v>
      </c>
      <c r="Y958" s="174">
        <v>111115.54</v>
      </c>
      <c r="Z958" s="181">
        <f t="shared" si="240"/>
        <v>185.19256666666666</v>
      </c>
      <c r="AA958" s="174">
        <v>0</v>
      </c>
      <c r="AB958" s="174">
        <v>19.348364774180101</v>
      </c>
      <c r="AC958" s="174">
        <v>40.497278778467887</v>
      </c>
      <c r="AD958" s="174">
        <v>4.7395710806967237</v>
      </c>
      <c r="AE958" s="174">
        <v>31.144860565857851</v>
      </c>
      <c r="AF958">
        <v>0</v>
      </c>
      <c r="AG958" s="106">
        <v>4.2699248007974404</v>
      </c>
      <c r="AH958" s="106">
        <v>0</v>
      </c>
      <c r="AI958" s="106">
        <v>100</v>
      </c>
      <c r="AJ958">
        <v>83.78</v>
      </c>
      <c r="AK958">
        <v>43.74</v>
      </c>
      <c r="AL958">
        <v>57.68</v>
      </c>
      <c r="AM958">
        <v>185.19</v>
      </c>
      <c r="AN958" t="s">
        <v>1066</v>
      </c>
      <c r="AO958">
        <v>23.601600000000001</v>
      </c>
      <c r="AP958">
        <v>8.33</v>
      </c>
      <c r="AQ958">
        <v>12.806699999999999</v>
      </c>
      <c r="AR958" t="s">
        <v>1072</v>
      </c>
      <c r="AS958" t="s">
        <v>1074</v>
      </c>
      <c r="AT958" t="s">
        <v>1076</v>
      </c>
      <c r="AU958" t="s">
        <v>1077</v>
      </c>
      <c r="AV958" t="s">
        <v>1081</v>
      </c>
      <c r="AW958" t="s">
        <v>1083</v>
      </c>
      <c r="AX958" s="65">
        <f t="shared" si="253"/>
        <v>1391.07</v>
      </c>
      <c r="AY958" s="65">
        <v>2862.47</v>
      </c>
      <c r="AZ958" s="106">
        <v>1076.7311857145824</v>
      </c>
      <c r="BA958" s="65">
        <f t="shared" si="241"/>
        <v>5330.2711857145823</v>
      </c>
      <c r="BB958" s="65">
        <f t="shared" si="242"/>
        <v>25166.858814285417</v>
      </c>
      <c r="BC958" s="65">
        <f t="shared" si="243"/>
        <v>0</v>
      </c>
      <c r="BD958" s="65">
        <f t="shared" si="244"/>
        <v>48874.1</v>
      </c>
      <c r="BE958" s="65">
        <f t="shared" si="245"/>
        <v>31744.309999999998</v>
      </c>
      <c r="BF958" s="65">
        <f t="shared" si="246"/>
        <v>105785.26881428542</v>
      </c>
      <c r="BG958" s="66">
        <f t="shared" si="247"/>
        <v>761.46731224494033</v>
      </c>
      <c r="BH958" s="66">
        <f t="shared" si="248"/>
        <v>43.391135886698997</v>
      </c>
      <c r="BI958" s="66">
        <f t="shared" si="249"/>
        <v>0</v>
      </c>
      <c r="BJ958" s="66">
        <f t="shared" si="250"/>
        <v>84.265689655172409</v>
      </c>
      <c r="BK958" s="66">
        <f t="shared" si="251"/>
        <v>54.731568965517241</v>
      </c>
      <c r="BL958" s="66">
        <f t="shared" si="252"/>
        <v>182.38839450738865</v>
      </c>
      <c r="BM958" s="207">
        <f t="shared" si="254"/>
        <v>39873.18</v>
      </c>
    </row>
    <row r="959" spans="1:65" x14ac:dyDescent="0.35">
      <c r="A959" s="1">
        <v>164</v>
      </c>
      <c r="B959">
        <v>118</v>
      </c>
      <c r="C959" t="s">
        <v>37</v>
      </c>
      <c r="D959" t="s">
        <v>2172</v>
      </c>
      <c r="E959" s="6" t="s">
        <v>1111</v>
      </c>
      <c r="F959" s="7" t="s">
        <v>1112</v>
      </c>
      <c r="G959" s="6">
        <v>-22.86</v>
      </c>
      <c r="H959" s="6">
        <v>-43.41</v>
      </c>
      <c r="I959" s="6">
        <v>45</v>
      </c>
      <c r="J959" s="8">
        <v>45016.2336447989</v>
      </c>
      <c r="K959" t="s">
        <v>1166</v>
      </c>
      <c r="L959" t="s">
        <v>1062</v>
      </c>
      <c r="M959">
        <v>600</v>
      </c>
      <c r="N959">
        <v>600</v>
      </c>
      <c r="O959">
        <v>0</v>
      </c>
      <c r="P959">
        <v>21285.23</v>
      </c>
      <c r="Q959">
        <v>44998.77</v>
      </c>
      <c r="R959">
        <v>5262.4</v>
      </c>
      <c r="S959">
        <v>34606.78</v>
      </c>
      <c r="T959">
        <v>0</v>
      </c>
      <c r="U959">
        <v>4744.55</v>
      </c>
      <c r="V959">
        <v>0</v>
      </c>
      <c r="W959" s="181">
        <f t="shared" si="238"/>
        <v>26029.78</v>
      </c>
      <c r="X959" s="181">
        <f t="shared" si="239"/>
        <v>43.382966666666668</v>
      </c>
      <c r="Y959" s="174">
        <v>110897.73</v>
      </c>
      <c r="Z959" s="181">
        <f t="shared" si="240"/>
        <v>184.82954999999998</v>
      </c>
      <c r="AA959" s="174">
        <v>0</v>
      </c>
      <c r="AB959" s="174">
        <v>19.193566901684999</v>
      </c>
      <c r="AC959" s="174">
        <v>40.576817938473582</v>
      </c>
      <c r="AD959" s="174">
        <v>4.7452729645593283</v>
      </c>
      <c r="AE959" s="174">
        <v>31.2060309981097</v>
      </c>
      <c r="AF959">
        <v>0</v>
      </c>
      <c r="AG959" s="106">
        <v>4.2783111971723864</v>
      </c>
      <c r="AH959" s="106">
        <v>0</v>
      </c>
      <c r="AI959" s="106">
        <v>100</v>
      </c>
      <c r="AJ959">
        <v>83.77</v>
      </c>
      <c r="AK959">
        <v>43.38</v>
      </c>
      <c r="AL959">
        <v>57.68</v>
      </c>
      <c r="AM959">
        <v>184.83</v>
      </c>
      <c r="AN959" t="s">
        <v>1067</v>
      </c>
      <c r="AO959">
        <v>23.601600000000001</v>
      </c>
      <c r="AP959">
        <v>8.33</v>
      </c>
      <c r="AQ959">
        <v>12.806699999999999</v>
      </c>
      <c r="AR959" t="s">
        <v>1072</v>
      </c>
      <c r="AS959" t="s">
        <v>1074</v>
      </c>
      <c r="AT959" t="s">
        <v>1076</v>
      </c>
      <c r="AU959" t="s">
        <v>1077</v>
      </c>
      <c r="AV959" t="s">
        <v>1081</v>
      </c>
      <c r="AW959" t="s">
        <v>1083</v>
      </c>
      <c r="AX959" s="65">
        <f t="shared" si="253"/>
        <v>1391.07</v>
      </c>
      <c r="AY959" s="65">
        <v>2862.47</v>
      </c>
      <c r="AZ959" s="106">
        <v>1059.700990167602</v>
      </c>
      <c r="BA959" s="65">
        <f t="shared" si="241"/>
        <v>5313.2409901676019</v>
      </c>
      <c r="BB959" s="65">
        <f t="shared" si="242"/>
        <v>24970.079009832396</v>
      </c>
      <c r="BC959" s="65">
        <f t="shared" si="243"/>
        <v>0</v>
      </c>
      <c r="BD959" s="65">
        <f t="shared" si="244"/>
        <v>48870.1</v>
      </c>
      <c r="BE959" s="65">
        <f t="shared" si="245"/>
        <v>31744.309999999998</v>
      </c>
      <c r="BF959" s="65">
        <f t="shared" si="246"/>
        <v>105584.4890098324</v>
      </c>
      <c r="BG959" s="66">
        <f t="shared" si="247"/>
        <v>759.03442716680024</v>
      </c>
      <c r="BH959" s="66">
        <f t="shared" si="248"/>
        <v>43.051860361779994</v>
      </c>
      <c r="BI959" s="66">
        <f t="shared" si="249"/>
        <v>0</v>
      </c>
      <c r="BJ959" s="66">
        <f t="shared" si="250"/>
        <v>84.258793103448269</v>
      </c>
      <c r="BK959" s="66">
        <f t="shared" si="251"/>
        <v>54.731568965517241</v>
      </c>
      <c r="BL959" s="66">
        <f t="shared" si="252"/>
        <v>182.04222243074551</v>
      </c>
      <c r="BM959" s="207">
        <f t="shared" si="254"/>
        <v>39869.18</v>
      </c>
    </row>
    <row r="960" spans="1:65" x14ac:dyDescent="0.35">
      <c r="A960" s="1">
        <v>165</v>
      </c>
      <c r="B960">
        <v>118</v>
      </c>
      <c r="C960" t="s">
        <v>37</v>
      </c>
      <c r="D960" t="s">
        <v>2173</v>
      </c>
      <c r="E960" s="6" t="s">
        <v>1113</v>
      </c>
      <c r="F960" s="7" t="s">
        <v>1114</v>
      </c>
      <c r="G960" s="6">
        <v>-20.32</v>
      </c>
      <c r="H960" s="6">
        <v>-40.340000000000003</v>
      </c>
      <c r="I960" s="6">
        <v>9</v>
      </c>
      <c r="J960" s="8">
        <v>54061.366139626101</v>
      </c>
      <c r="K960" t="s">
        <v>1166</v>
      </c>
      <c r="L960" t="s">
        <v>1062</v>
      </c>
      <c r="M960">
        <v>600</v>
      </c>
      <c r="N960">
        <v>600</v>
      </c>
      <c r="O960">
        <v>0</v>
      </c>
      <c r="P960">
        <v>22547.71</v>
      </c>
      <c r="Q960">
        <v>44998.77</v>
      </c>
      <c r="R960">
        <v>5264.2</v>
      </c>
      <c r="S960">
        <v>34606.78</v>
      </c>
      <c r="T960">
        <v>0</v>
      </c>
      <c r="U960">
        <v>4744.55</v>
      </c>
      <c r="V960">
        <v>0</v>
      </c>
      <c r="W960" s="181">
        <f t="shared" si="238"/>
        <v>27292.26</v>
      </c>
      <c r="X960" s="181">
        <f t="shared" si="239"/>
        <v>45.487099999999998</v>
      </c>
      <c r="Y960" s="174">
        <v>112162.01</v>
      </c>
      <c r="Z960" s="181">
        <f t="shared" si="240"/>
        <v>186.93668333333332</v>
      </c>
      <c r="AA960" s="174">
        <v>0</v>
      </c>
      <c r="AB960" s="174">
        <v>20.10280486235937</v>
      </c>
      <c r="AC960" s="174">
        <v>40.119439728300158</v>
      </c>
      <c r="AD960" s="174">
        <v>4.6933894997067194</v>
      </c>
      <c r="AE960" s="174">
        <v>30.854279448094768</v>
      </c>
      <c r="AF960">
        <v>0</v>
      </c>
      <c r="AG960" s="106">
        <v>4.230086461538983</v>
      </c>
      <c r="AH960" s="106">
        <v>0</v>
      </c>
      <c r="AI960" s="106">
        <v>100</v>
      </c>
      <c r="AJ960">
        <v>83.77</v>
      </c>
      <c r="AK960">
        <v>45.49</v>
      </c>
      <c r="AL960">
        <v>57.68</v>
      </c>
      <c r="AM960">
        <v>186.94</v>
      </c>
      <c r="AN960" t="s">
        <v>1068</v>
      </c>
      <c r="AO960">
        <v>23.601600000000001</v>
      </c>
      <c r="AP960">
        <v>8.33</v>
      </c>
      <c r="AQ960">
        <v>12.806699999999999</v>
      </c>
      <c r="AR960" t="s">
        <v>1072</v>
      </c>
      <c r="AS960" t="s">
        <v>1074</v>
      </c>
      <c r="AT960" t="s">
        <v>1076</v>
      </c>
      <c r="AU960" t="s">
        <v>1077</v>
      </c>
      <c r="AV960" t="s">
        <v>1081</v>
      </c>
      <c r="AW960" t="s">
        <v>1083</v>
      </c>
      <c r="AX960" s="65">
        <f t="shared" si="253"/>
        <v>1391.07</v>
      </c>
      <c r="AY960" s="65">
        <v>2862.47</v>
      </c>
      <c r="AZ960" s="106">
        <v>1100.1328724643381</v>
      </c>
      <c r="BA960" s="65">
        <f t="shared" si="241"/>
        <v>5353.6728724643381</v>
      </c>
      <c r="BB960" s="65">
        <f t="shared" si="242"/>
        <v>26192.127127535659</v>
      </c>
      <c r="BC960" s="65">
        <f t="shared" si="243"/>
        <v>0</v>
      </c>
      <c r="BD960" s="65">
        <f t="shared" si="244"/>
        <v>48871.899999999994</v>
      </c>
      <c r="BE960" s="65">
        <f t="shared" si="245"/>
        <v>31744.309999999998</v>
      </c>
      <c r="BF960" s="65">
        <f t="shared" si="246"/>
        <v>106808.33712753566</v>
      </c>
      <c r="BG960" s="66">
        <f t="shared" si="247"/>
        <v>764.81041035204828</v>
      </c>
      <c r="BH960" s="66">
        <f t="shared" si="248"/>
        <v>45.158839875061481</v>
      </c>
      <c r="BI960" s="66">
        <f t="shared" si="249"/>
        <v>0</v>
      </c>
      <c r="BJ960" s="66">
        <f t="shared" si="250"/>
        <v>84.261896551724135</v>
      </c>
      <c r="BK960" s="66">
        <f t="shared" si="251"/>
        <v>54.731568965517241</v>
      </c>
      <c r="BL960" s="66">
        <f t="shared" si="252"/>
        <v>184.15230539230288</v>
      </c>
      <c r="BM960" s="207">
        <f t="shared" si="254"/>
        <v>39870.979999999996</v>
      </c>
    </row>
    <row r="961" spans="1:65" x14ac:dyDescent="0.35">
      <c r="A961" s="1">
        <v>166</v>
      </c>
      <c r="B961">
        <v>118</v>
      </c>
      <c r="C961" t="s">
        <v>37</v>
      </c>
      <c r="D961" t="s">
        <v>2174</v>
      </c>
      <c r="E961" s="6" t="s">
        <v>1115</v>
      </c>
      <c r="F961" s="7" t="s">
        <v>1116</v>
      </c>
      <c r="G961" s="6">
        <v>-8.0500000000000007</v>
      </c>
      <c r="H961" s="6">
        <v>-34.880000000000003</v>
      </c>
      <c r="I961" s="6">
        <v>10</v>
      </c>
      <c r="J961" s="8">
        <v>63550.072249703</v>
      </c>
      <c r="K961" t="s">
        <v>1166</v>
      </c>
      <c r="L961" t="s">
        <v>1062</v>
      </c>
      <c r="M961">
        <v>600</v>
      </c>
      <c r="N961">
        <v>600</v>
      </c>
      <c r="O961">
        <v>0</v>
      </c>
      <c r="P961">
        <v>23892.71</v>
      </c>
      <c r="Q961">
        <v>44998.77</v>
      </c>
      <c r="R961">
        <v>5250.2</v>
      </c>
      <c r="S961">
        <v>34606.78</v>
      </c>
      <c r="T961">
        <v>0</v>
      </c>
      <c r="U961">
        <v>4744.55</v>
      </c>
      <c r="V961">
        <v>0</v>
      </c>
      <c r="W961" s="181">
        <f t="shared" si="238"/>
        <v>28637.26</v>
      </c>
      <c r="X961" s="181">
        <f t="shared" si="239"/>
        <v>47.728766666666665</v>
      </c>
      <c r="Y961" s="174">
        <v>113493.01</v>
      </c>
      <c r="Z961" s="181">
        <f t="shared" si="240"/>
        <v>189.15501666666665</v>
      </c>
      <c r="AA961" s="174">
        <v>0</v>
      </c>
      <c r="AB961" s="174">
        <v>21.052142330175229</v>
      </c>
      <c r="AC961" s="174">
        <v>39.648935207551553</v>
      </c>
      <c r="AD961" s="174">
        <v>4.626011769359188</v>
      </c>
      <c r="AE961" s="174">
        <v>30.492432970100982</v>
      </c>
      <c r="AF961">
        <v>0</v>
      </c>
      <c r="AG961" s="106">
        <v>4.1804777228130616</v>
      </c>
      <c r="AH961" s="106">
        <v>0</v>
      </c>
      <c r="AI961" s="106">
        <v>100</v>
      </c>
      <c r="AJ961">
        <v>83.75</v>
      </c>
      <c r="AK961">
        <v>47.73</v>
      </c>
      <c r="AL961">
        <v>57.68</v>
      </c>
      <c r="AM961">
        <v>189.16</v>
      </c>
      <c r="AN961" t="s">
        <v>1069</v>
      </c>
      <c r="AO961">
        <v>23.601600000000001</v>
      </c>
      <c r="AP961">
        <v>8.33</v>
      </c>
      <c r="AQ961">
        <v>12.806699999999999</v>
      </c>
      <c r="AR961" t="s">
        <v>1072</v>
      </c>
      <c r="AS961" t="s">
        <v>1074</v>
      </c>
      <c r="AT961" t="s">
        <v>1076</v>
      </c>
      <c r="AU961" t="s">
        <v>1077</v>
      </c>
      <c r="AV961" t="s">
        <v>1081</v>
      </c>
      <c r="AW961" t="s">
        <v>1083</v>
      </c>
      <c r="AX961" s="65">
        <f t="shared" si="253"/>
        <v>1391.07</v>
      </c>
      <c r="AY961" s="65">
        <v>2862.47</v>
      </c>
      <c r="AZ961" s="106">
        <v>1182.4365121328547</v>
      </c>
      <c r="BA961" s="65">
        <f t="shared" si="241"/>
        <v>5435.9765121328546</v>
      </c>
      <c r="BB961" s="65">
        <f t="shared" si="242"/>
        <v>27454.823487867143</v>
      </c>
      <c r="BC961" s="65">
        <f t="shared" si="243"/>
        <v>0</v>
      </c>
      <c r="BD961" s="65">
        <f t="shared" si="244"/>
        <v>48857.899999999994</v>
      </c>
      <c r="BE961" s="65">
        <f t="shared" si="245"/>
        <v>31744.309999999998</v>
      </c>
      <c r="BF961" s="65">
        <f t="shared" si="246"/>
        <v>108057.03348786714</v>
      </c>
      <c r="BG961" s="66">
        <f t="shared" si="247"/>
        <v>776.56807316183642</v>
      </c>
      <c r="BH961" s="66">
        <f t="shared" si="248"/>
        <v>47.33590256528818</v>
      </c>
      <c r="BI961" s="66">
        <f t="shared" si="249"/>
        <v>0</v>
      </c>
      <c r="BJ961" s="66">
        <f t="shared" si="250"/>
        <v>84.237758620689647</v>
      </c>
      <c r="BK961" s="66">
        <f t="shared" si="251"/>
        <v>54.731568965517241</v>
      </c>
      <c r="BL961" s="66">
        <f t="shared" si="252"/>
        <v>186.30523015149507</v>
      </c>
      <c r="BM961" s="207">
        <f t="shared" si="254"/>
        <v>39856.979999999996</v>
      </c>
    </row>
    <row r="962" spans="1:65" x14ac:dyDescent="0.35">
      <c r="A962" s="1">
        <v>167</v>
      </c>
      <c r="B962">
        <v>118</v>
      </c>
      <c r="C962" t="s">
        <v>37</v>
      </c>
      <c r="D962" t="s">
        <v>2175</v>
      </c>
      <c r="E962" s="6" t="s">
        <v>1117</v>
      </c>
      <c r="F962" s="7" t="s">
        <v>1118</v>
      </c>
      <c r="G962" s="6">
        <v>-3.8</v>
      </c>
      <c r="H962" s="6">
        <v>-38.53</v>
      </c>
      <c r="I962" s="6">
        <v>41</v>
      </c>
      <c r="J962" s="8">
        <v>71394.000753582499</v>
      </c>
      <c r="K962" t="s">
        <v>1166</v>
      </c>
      <c r="L962" t="s">
        <v>1062</v>
      </c>
      <c r="M962">
        <v>600</v>
      </c>
      <c r="N962">
        <v>600</v>
      </c>
      <c r="O962">
        <v>0</v>
      </c>
      <c r="P962">
        <v>24455.63</v>
      </c>
      <c r="Q962">
        <v>44998.77</v>
      </c>
      <c r="R962">
        <v>5255.2</v>
      </c>
      <c r="S962">
        <v>34606.78</v>
      </c>
      <c r="T962">
        <v>0</v>
      </c>
      <c r="U962">
        <v>4744.55</v>
      </c>
      <c r="V962">
        <v>0</v>
      </c>
      <c r="W962" s="181">
        <f t="shared" si="238"/>
        <v>29200.18</v>
      </c>
      <c r="X962" s="181">
        <f t="shared" si="239"/>
        <v>48.666966666666667</v>
      </c>
      <c r="Y962" s="174">
        <v>114060.93</v>
      </c>
      <c r="Z962" s="181">
        <f t="shared" si="240"/>
        <v>190.10154999999997</v>
      </c>
      <c r="AA962" s="174">
        <v>0</v>
      </c>
      <c r="AB962" s="174">
        <v>21.440847448815301</v>
      </c>
      <c r="AC962" s="174">
        <v>39.451519464202157</v>
      </c>
      <c r="AD962" s="174">
        <v>4.6073620476354176</v>
      </c>
      <c r="AE962" s="174">
        <v>30.3406083047017</v>
      </c>
      <c r="AF962">
        <v>0</v>
      </c>
      <c r="AG962" s="106">
        <v>4.1596627346454218</v>
      </c>
      <c r="AH962" s="106">
        <v>0</v>
      </c>
      <c r="AI962" s="106">
        <v>100</v>
      </c>
      <c r="AJ962">
        <v>83.76</v>
      </c>
      <c r="AK962">
        <v>48.67</v>
      </c>
      <c r="AL962">
        <v>57.68</v>
      </c>
      <c r="AM962">
        <v>190.1</v>
      </c>
      <c r="AN962" t="s">
        <v>1070</v>
      </c>
      <c r="AO962">
        <v>23.601600000000001</v>
      </c>
      <c r="AP962">
        <v>8.33</v>
      </c>
      <c r="AQ962">
        <v>12.806699999999999</v>
      </c>
      <c r="AR962" t="s">
        <v>1072</v>
      </c>
      <c r="AS962" t="s">
        <v>1074</v>
      </c>
      <c r="AT962" t="s">
        <v>1076</v>
      </c>
      <c r="AU962" t="s">
        <v>1077</v>
      </c>
      <c r="AV962" t="s">
        <v>1081</v>
      </c>
      <c r="AW962" t="s">
        <v>1083</v>
      </c>
      <c r="AX962" s="65">
        <f t="shared" si="253"/>
        <v>1391.07</v>
      </c>
      <c r="AY962" s="65">
        <v>2862.47</v>
      </c>
      <c r="AZ962" s="106">
        <v>1184.9980951768853</v>
      </c>
      <c r="BA962" s="65">
        <f t="shared" si="241"/>
        <v>5438.5380951768857</v>
      </c>
      <c r="BB962" s="65">
        <f t="shared" si="242"/>
        <v>28015.181904823115</v>
      </c>
      <c r="BC962" s="65">
        <f t="shared" si="243"/>
        <v>0</v>
      </c>
      <c r="BD962" s="65">
        <f t="shared" si="244"/>
        <v>48862.899999999994</v>
      </c>
      <c r="BE962" s="65">
        <f t="shared" si="245"/>
        <v>31744.309999999998</v>
      </c>
      <c r="BF962" s="65">
        <f t="shared" si="246"/>
        <v>108622.3919048231</v>
      </c>
      <c r="BG962" s="66">
        <f t="shared" si="247"/>
        <v>776.93401359669792</v>
      </c>
      <c r="BH962" s="66">
        <f t="shared" si="248"/>
        <v>48.302037766936408</v>
      </c>
      <c r="BI962" s="66">
        <f t="shared" si="249"/>
        <v>0</v>
      </c>
      <c r="BJ962" s="66">
        <f t="shared" si="250"/>
        <v>84.246379310344821</v>
      </c>
      <c r="BK962" s="66">
        <f t="shared" si="251"/>
        <v>54.731568965517241</v>
      </c>
      <c r="BL962" s="66">
        <f t="shared" si="252"/>
        <v>187.27998604279844</v>
      </c>
      <c r="BM962" s="207">
        <f t="shared" si="254"/>
        <v>39861.979999999996</v>
      </c>
    </row>
    <row r="963" spans="1:65" x14ac:dyDescent="0.35">
      <c r="A963" s="1">
        <v>168</v>
      </c>
      <c r="B963">
        <v>119</v>
      </c>
      <c r="C963" t="s">
        <v>37</v>
      </c>
      <c r="D963" t="s">
        <v>2176</v>
      </c>
      <c r="E963" s="6" t="s">
        <v>1104</v>
      </c>
      <c r="F963" s="7" t="s">
        <v>1105</v>
      </c>
      <c r="G963" s="6">
        <v>-22.74</v>
      </c>
      <c r="H963" s="6">
        <v>-45.59</v>
      </c>
      <c r="I963" s="6">
        <v>1642</v>
      </c>
      <c r="J963" s="8">
        <v>3495.45982983364</v>
      </c>
      <c r="K963" t="s">
        <v>1166</v>
      </c>
      <c r="L963" t="s">
        <v>1062</v>
      </c>
      <c r="M963">
        <v>600</v>
      </c>
      <c r="N963">
        <v>600</v>
      </c>
      <c r="O963">
        <v>6.74</v>
      </c>
      <c r="P963">
        <v>14853.74</v>
      </c>
      <c r="Q963">
        <v>44998.77</v>
      </c>
      <c r="R963">
        <v>5265.2</v>
      </c>
      <c r="S963">
        <v>34606.78</v>
      </c>
      <c r="T963">
        <v>0</v>
      </c>
      <c r="U963">
        <v>4462.05</v>
      </c>
      <c r="V963">
        <v>0</v>
      </c>
      <c r="W963" s="181">
        <f t="shared" si="238"/>
        <v>19315.79</v>
      </c>
      <c r="X963" s="181">
        <f t="shared" si="239"/>
        <v>32.192983333333338</v>
      </c>
      <c r="Y963" s="174">
        <v>104193.28</v>
      </c>
      <c r="Z963" s="181">
        <f t="shared" si="240"/>
        <v>173.65546666666665</v>
      </c>
      <c r="AA963" s="174">
        <v>6.4687473126865767E-3</v>
      </c>
      <c r="AB963" s="174">
        <v>14.25594817631233</v>
      </c>
      <c r="AC963" s="174">
        <v>43.187785239124828</v>
      </c>
      <c r="AD963" s="174">
        <v>5.0533009422488666</v>
      </c>
      <c r="AE963" s="174">
        <v>33.214023015687758</v>
      </c>
      <c r="AF963">
        <v>0</v>
      </c>
      <c r="AG963" s="106">
        <v>4.282473879313522</v>
      </c>
      <c r="AH963" s="106">
        <v>0</v>
      </c>
      <c r="AI963" s="106">
        <v>100</v>
      </c>
      <c r="AJ963">
        <v>83.77</v>
      </c>
      <c r="AK963">
        <v>32.200000000000003</v>
      </c>
      <c r="AL963">
        <v>57.68</v>
      </c>
      <c r="AM963">
        <v>173.66</v>
      </c>
      <c r="AN963" t="s">
        <v>1063</v>
      </c>
      <c r="AO963">
        <v>23.601600000000001</v>
      </c>
      <c r="AP963">
        <v>8.33</v>
      </c>
      <c r="AQ963">
        <v>12.806699999999999</v>
      </c>
      <c r="AR963" t="s">
        <v>1072</v>
      </c>
      <c r="AS963" t="s">
        <v>1074</v>
      </c>
      <c r="AT963" t="s">
        <v>1076</v>
      </c>
      <c r="AU963" t="s">
        <v>1077</v>
      </c>
      <c r="AV963" t="s">
        <v>1081</v>
      </c>
      <c r="AW963" t="s">
        <v>1084</v>
      </c>
      <c r="AX963" s="65">
        <f t="shared" si="253"/>
        <v>1391.07</v>
      </c>
      <c r="AY963" s="65">
        <v>2862.47</v>
      </c>
      <c r="AZ963" s="106">
        <v>730.82421671267139</v>
      </c>
      <c r="BA963" s="65">
        <f t="shared" si="241"/>
        <v>4984.3642167126709</v>
      </c>
      <c r="BB963" s="65">
        <f t="shared" si="242"/>
        <v>18584.965783287331</v>
      </c>
      <c r="BC963" s="65">
        <f t="shared" si="243"/>
        <v>6.74</v>
      </c>
      <c r="BD963" s="65">
        <f t="shared" si="244"/>
        <v>48872.899999999994</v>
      </c>
      <c r="BE963" s="65">
        <f t="shared" si="245"/>
        <v>31744.309999999998</v>
      </c>
      <c r="BF963" s="65">
        <f t="shared" si="246"/>
        <v>99208.915783287332</v>
      </c>
      <c r="BG963" s="66">
        <f t="shared" si="247"/>
        <v>712.05203095895297</v>
      </c>
      <c r="BH963" s="66">
        <f t="shared" si="248"/>
        <v>32.043044453943672</v>
      </c>
      <c r="BI963" s="66">
        <f t="shared" si="249"/>
        <v>1.1233333333333333E-2</v>
      </c>
      <c r="BJ963" s="66">
        <f t="shared" si="250"/>
        <v>84.263620689655156</v>
      </c>
      <c r="BK963" s="66">
        <f t="shared" si="251"/>
        <v>54.731568965517241</v>
      </c>
      <c r="BL963" s="66">
        <f t="shared" si="252"/>
        <v>171.04985479877126</v>
      </c>
      <c r="BM963" s="207">
        <f t="shared" si="254"/>
        <v>39871.979999999996</v>
      </c>
    </row>
    <row r="964" spans="1:65" x14ac:dyDescent="0.35">
      <c r="A964" s="1">
        <v>169</v>
      </c>
      <c r="B964">
        <v>119</v>
      </c>
      <c r="C964" t="s">
        <v>37</v>
      </c>
      <c r="D964" t="s">
        <v>2177</v>
      </c>
      <c r="E964" s="6" t="s">
        <v>1104</v>
      </c>
      <c r="F964" s="7" t="s">
        <v>1106</v>
      </c>
      <c r="G964" s="6">
        <v>-23.85</v>
      </c>
      <c r="H964" s="6">
        <v>-46.64</v>
      </c>
      <c r="I964" s="6">
        <v>792</v>
      </c>
      <c r="J964" s="8">
        <v>14172.2970393051</v>
      </c>
      <c r="K964" t="s">
        <v>1166</v>
      </c>
      <c r="L964" t="s">
        <v>1062</v>
      </c>
      <c r="M964">
        <v>600</v>
      </c>
      <c r="N964">
        <v>600</v>
      </c>
      <c r="O964">
        <v>0.14000000000000001</v>
      </c>
      <c r="P964">
        <v>17430.62</v>
      </c>
      <c r="Q964">
        <v>44998.77</v>
      </c>
      <c r="R964">
        <v>5266.4</v>
      </c>
      <c r="S964">
        <v>34606.78</v>
      </c>
      <c r="T964">
        <v>0</v>
      </c>
      <c r="U964">
        <v>4462.05</v>
      </c>
      <c r="V964">
        <v>0</v>
      </c>
      <c r="W964" s="181">
        <f t="shared" si="238"/>
        <v>21892.67</v>
      </c>
      <c r="X964" s="181">
        <f t="shared" si="239"/>
        <v>36.487783333333333</v>
      </c>
      <c r="Y964" s="174">
        <v>106764.76</v>
      </c>
      <c r="Z964" s="181">
        <f t="shared" si="240"/>
        <v>177.94126666666665</v>
      </c>
      <c r="AA964" s="174">
        <v>1.3112941011622189E-4</v>
      </c>
      <c r="AB964" s="174">
        <v>16.32619227542871</v>
      </c>
      <c r="AC964" s="174">
        <v>42.147586900396718</v>
      </c>
      <c r="AD964" s="174">
        <v>4.9327137531147924</v>
      </c>
      <c r="AE964" s="174">
        <v>32.414047481584753</v>
      </c>
      <c r="AF964">
        <v>0</v>
      </c>
      <c r="AG964" s="106">
        <v>4.1793284600649132</v>
      </c>
      <c r="AH964" s="106">
        <v>0</v>
      </c>
      <c r="AI964" s="106">
        <v>100</v>
      </c>
      <c r="AJ964">
        <v>83.78</v>
      </c>
      <c r="AK964">
        <v>36.49</v>
      </c>
      <c r="AL964">
        <v>57.68</v>
      </c>
      <c r="AM964">
        <v>177.94</v>
      </c>
      <c r="AN964" t="s">
        <v>1064</v>
      </c>
      <c r="AO964">
        <v>23.601600000000001</v>
      </c>
      <c r="AP964">
        <v>8.33</v>
      </c>
      <c r="AQ964">
        <v>12.806699999999999</v>
      </c>
      <c r="AR964" t="s">
        <v>1072</v>
      </c>
      <c r="AS964" t="s">
        <v>1074</v>
      </c>
      <c r="AT964" t="s">
        <v>1076</v>
      </c>
      <c r="AU964" t="s">
        <v>1077</v>
      </c>
      <c r="AV964" t="s">
        <v>1081</v>
      </c>
      <c r="AW964" t="s">
        <v>1084</v>
      </c>
      <c r="AX964" s="65">
        <f t="shared" si="253"/>
        <v>1391.07</v>
      </c>
      <c r="AY964" s="65">
        <v>2862.47</v>
      </c>
      <c r="AZ964" s="106">
        <v>856.67740895214911</v>
      </c>
      <c r="BA964" s="65">
        <f t="shared" si="241"/>
        <v>5110.2174089521486</v>
      </c>
      <c r="BB964" s="65">
        <f t="shared" si="242"/>
        <v>21035.992591047849</v>
      </c>
      <c r="BC964" s="65">
        <f t="shared" si="243"/>
        <v>0.14000000000000001</v>
      </c>
      <c r="BD964" s="65">
        <f t="shared" si="244"/>
        <v>48874.1</v>
      </c>
      <c r="BE964" s="65">
        <f t="shared" si="245"/>
        <v>31744.309999999998</v>
      </c>
      <c r="BF964" s="65">
        <f t="shared" si="246"/>
        <v>101654.54259104785</v>
      </c>
      <c r="BG964" s="66">
        <f t="shared" si="247"/>
        <v>730.03105842173557</v>
      </c>
      <c r="BH964" s="66">
        <f t="shared" si="248"/>
        <v>36.268952743185949</v>
      </c>
      <c r="BI964" s="66">
        <f t="shared" si="249"/>
        <v>2.3333333333333336E-4</v>
      </c>
      <c r="BJ964" s="66">
        <f t="shared" si="250"/>
        <v>84.265689655172409</v>
      </c>
      <c r="BK964" s="66">
        <f t="shared" si="251"/>
        <v>54.731568965517241</v>
      </c>
      <c r="BL964" s="66">
        <f t="shared" si="252"/>
        <v>175.26645274318594</v>
      </c>
      <c r="BM964" s="207">
        <f t="shared" si="254"/>
        <v>39873.18</v>
      </c>
    </row>
    <row r="965" spans="1:65" x14ac:dyDescent="0.35">
      <c r="A965" s="1">
        <v>170</v>
      </c>
      <c r="B965">
        <v>119</v>
      </c>
      <c r="C965" t="s">
        <v>37</v>
      </c>
      <c r="D965" t="s">
        <v>2178</v>
      </c>
      <c r="E965" s="6" t="s">
        <v>1107</v>
      </c>
      <c r="F965" s="7" t="s">
        <v>1108</v>
      </c>
      <c r="G965" s="6">
        <v>-30.03</v>
      </c>
      <c r="H965" s="6">
        <v>-51.23</v>
      </c>
      <c r="I965" s="6">
        <v>47</v>
      </c>
      <c r="J965" s="8">
        <v>23954.0527728093</v>
      </c>
      <c r="K965" t="s">
        <v>1166</v>
      </c>
      <c r="L965" t="s">
        <v>1062</v>
      </c>
      <c r="M965">
        <v>600</v>
      </c>
      <c r="N965">
        <v>600</v>
      </c>
      <c r="O965">
        <v>0.87</v>
      </c>
      <c r="P965">
        <v>18143.16</v>
      </c>
      <c r="Q965">
        <v>44998.77</v>
      </c>
      <c r="R965">
        <v>5272.4</v>
      </c>
      <c r="S965">
        <v>34606.78</v>
      </c>
      <c r="T965">
        <v>0</v>
      </c>
      <c r="U965">
        <v>4462.05</v>
      </c>
      <c r="V965">
        <v>0</v>
      </c>
      <c r="W965" s="181">
        <f t="shared" si="238"/>
        <v>22605.21</v>
      </c>
      <c r="X965" s="181">
        <f t="shared" si="239"/>
        <v>37.675350000000002</v>
      </c>
      <c r="Y965" s="174">
        <v>107484.03</v>
      </c>
      <c r="Z965" s="181">
        <f t="shared" si="240"/>
        <v>179.14005</v>
      </c>
      <c r="AA965" s="174">
        <v>8.0942257189277333E-4</v>
      </c>
      <c r="AB965" s="174">
        <v>16.879865780990912</v>
      </c>
      <c r="AC965" s="174">
        <v>41.86554039702456</v>
      </c>
      <c r="AD965" s="174">
        <v>4.9052868598246642</v>
      </c>
      <c r="AE965" s="174">
        <v>32.197136635088953</v>
      </c>
      <c r="AF965">
        <v>0</v>
      </c>
      <c r="AG965" s="106">
        <v>4.1513609044990218</v>
      </c>
      <c r="AH965" s="106">
        <v>0</v>
      </c>
      <c r="AI965" s="106">
        <v>100</v>
      </c>
      <c r="AJ965">
        <v>83.79</v>
      </c>
      <c r="AK965">
        <v>37.68</v>
      </c>
      <c r="AL965">
        <v>57.68</v>
      </c>
      <c r="AM965">
        <v>179.14</v>
      </c>
      <c r="AN965" t="s">
        <v>1065</v>
      </c>
      <c r="AO965">
        <v>23.601600000000001</v>
      </c>
      <c r="AP965">
        <v>8.33</v>
      </c>
      <c r="AQ965">
        <v>12.806699999999999</v>
      </c>
      <c r="AR965" t="s">
        <v>1072</v>
      </c>
      <c r="AS965" t="s">
        <v>1074</v>
      </c>
      <c r="AT965" t="s">
        <v>1076</v>
      </c>
      <c r="AU965" t="s">
        <v>1077</v>
      </c>
      <c r="AV965" t="s">
        <v>1081</v>
      </c>
      <c r="AW965" t="s">
        <v>1084</v>
      </c>
      <c r="AX965" s="65">
        <f t="shared" si="253"/>
        <v>1391.07</v>
      </c>
      <c r="AY965" s="65">
        <v>2862.47</v>
      </c>
      <c r="AZ965" s="106">
        <v>907.81265495369087</v>
      </c>
      <c r="BA965" s="65">
        <f t="shared" si="241"/>
        <v>5161.3526549536909</v>
      </c>
      <c r="BB965" s="65">
        <f t="shared" si="242"/>
        <v>21697.397345046309</v>
      </c>
      <c r="BC965" s="65">
        <f t="shared" si="243"/>
        <v>0.87</v>
      </c>
      <c r="BD965" s="65">
        <f t="shared" si="244"/>
        <v>48880.1</v>
      </c>
      <c r="BE965" s="65">
        <f t="shared" si="245"/>
        <v>31744.309999999998</v>
      </c>
      <c r="BF965" s="65">
        <f t="shared" si="246"/>
        <v>102322.67734504631</v>
      </c>
      <c r="BG965" s="66">
        <f t="shared" si="247"/>
        <v>737.33609356481304</v>
      </c>
      <c r="BH965" s="66">
        <f t="shared" si="248"/>
        <v>37.409305767321221</v>
      </c>
      <c r="BI965" s="66">
        <f t="shared" si="249"/>
        <v>1.4499999999999999E-3</v>
      </c>
      <c r="BJ965" s="66">
        <f t="shared" si="250"/>
        <v>84.276034482758618</v>
      </c>
      <c r="BK965" s="66">
        <f t="shared" si="251"/>
        <v>54.731568965517241</v>
      </c>
      <c r="BL965" s="66">
        <f t="shared" si="252"/>
        <v>176.41840921559708</v>
      </c>
      <c r="BM965" s="207">
        <f t="shared" si="254"/>
        <v>39879.18</v>
      </c>
    </row>
    <row r="966" spans="1:65" x14ac:dyDescent="0.35">
      <c r="A966" s="1">
        <v>171</v>
      </c>
      <c r="B966">
        <v>119</v>
      </c>
      <c r="C966" t="s">
        <v>37</v>
      </c>
      <c r="D966" t="s">
        <v>2179</v>
      </c>
      <c r="E966" s="6" t="s">
        <v>1109</v>
      </c>
      <c r="F966" s="7" t="s">
        <v>1110</v>
      </c>
      <c r="G966" s="6">
        <v>-15.37</v>
      </c>
      <c r="H966" s="6">
        <v>-48.78</v>
      </c>
      <c r="I966" s="6">
        <v>770</v>
      </c>
      <c r="J966" s="8">
        <v>31081.371963744201</v>
      </c>
      <c r="K966" t="s">
        <v>1166</v>
      </c>
      <c r="L966" t="s">
        <v>1062</v>
      </c>
      <c r="M966">
        <v>600</v>
      </c>
      <c r="N966">
        <v>600</v>
      </c>
      <c r="O966">
        <v>0</v>
      </c>
      <c r="P966">
        <v>21399.77</v>
      </c>
      <c r="Q966">
        <v>44998.77</v>
      </c>
      <c r="R966">
        <v>5266.4</v>
      </c>
      <c r="S966">
        <v>34606.78</v>
      </c>
      <c r="T966">
        <v>0</v>
      </c>
      <c r="U966">
        <v>4462.05</v>
      </c>
      <c r="V966">
        <v>0</v>
      </c>
      <c r="W966" s="181">
        <f t="shared" si="238"/>
        <v>25861.82</v>
      </c>
      <c r="X966" s="181">
        <f t="shared" si="239"/>
        <v>43.103033333333336</v>
      </c>
      <c r="Y966" s="174">
        <v>110733.77</v>
      </c>
      <c r="Z966" s="181">
        <f t="shared" si="240"/>
        <v>184.55628333333334</v>
      </c>
      <c r="AA966" s="174">
        <v>0</v>
      </c>
      <c r="AB966" s="174">
        <v>19.325423490954929</v>
      </c>
      <c r="AC966" s="174">
        <v>40.636898752747243</v>
      </c>
      <c r="AD966" s="174">
        <v>4.7559114080555549</v>
      </c>
      <c r="AE966" s="174">
        <v>31.252236783774269</v>
      </c>
      <c r="AF966">
        <v>0</v>
      </c>
      <c r="AG966" s="106">
        <v>4.0295295644680023</v>
      </c>
      <c r="AH966" s="106">
        <v>0</v>
      </c>
      <c r="AI966" s="106">
        <v>100</v>
      </c>
      <c r="AJ966">
        <v>83.78</v>
      </c>
      <c r="AK966">
        <v>43.1</v>
      </c>
      <c r="AL966">
        <v>57.68</v>
      </c>
      <c r="AM966">
        <v>184.56</v>
      </c>
      <c r="AN966" t="s">
        <v>1066</v>
      </c>
      <c r="AO966">
        <v>23.601600000000001</v>
      </c>
      <c r="AP966">
        <v>8.33</v>
      </c>
      <c r="AQ966">
        <v>12.806699999999999</v>
      </c>
      <c r="AR966" t="s">
        <v>1072</v>
      </c>
      <c r="AS966" t="s">
        <v>1074</v>
      </c>
      <c r="AT966" t="s">
        <v>1076</v>
      </c>
      <c r="AU966" t="s">
        <v>1077</v>
      </c>
      <c r="AV966" t="s">
        <v>1081</v>
      </c>
      <c r="AW966" t="s">
        <v>1084</v>
      </c>
      <c r="AX966" s="65">
        <f t="shared" si="253"/>
        <v>1391.07</v>
      </c>
      <c r="AY966" s="65">
        <v>2862.47</v>
      </c>
      <c r="AZ966" s="106">
        <v>1076.2906181258741</v>
      </c>
      <c r="BA966" s="65">
        <f t="shared" si="241"/>
        <v>5329.830618125874</v>
      </c>
      <c r="BB966" s="65">
        <f t="shared" si="242"/>
        <v>24785.529381874127</v>
      </c>
      <c r="BC966" s="65">
        <f t="shared" si="243"/>
        <v>0</v>
      </c>
      <c r="BD966" s="65">
        <f t="shared" si="244"/>
        <v>48874.1</v>
      </c>
      <c r="BE966" s="65">
        <f t="shared" si="245"/>
        <v>31744.309999999998</v>
      </c>
      <c r="BF966" s="65">
        <f t="shared" si="246"/>
        <v>105403.93938187414</v>
      </c>
      <c r="BG966" s="66">
        <f t="shared" si="247"/>
        <v>761.40437401798204</v>
      </c>
      <c r="BH966" s="66">
        <f t="shared" si="248"/>
        <v>42.733671348058841</v>
      </c>
      <c r="BI966" s="66">
        <f t="shared" si="249"/>
        <v>0</v>
      </c>
      <c r="BJ966" s="66">
        <f t="shared" si="250"/>
        <v>84.265689655172409</v>
      </c>
      <c r="BK966" s="66">
        <f t="shared" si="251"/>
        <v>54.731568965517241</v>
      </c>
      <c r="BL966" s="66">
        <f t="shared" si="252"/>
        <v>181.73092996874851</v>
      </c>
      <c r="BM966" s="207">
        <f t="shared" si="254"/>
        <v>39873.18</v>
      </c>
    </row>
    <row r="967" spans="1:65" x14ac:dyDescent="0.35">
      <c r="A967" s="1">
        <v>172</v>
      </c>
      <c r="B967">
        <v>119</v>
      </c>
      <c r="C967" t="s">
        <v>37</v>
      </c>
      <c r="D967" t="s">
        <v>2180</v>
      </c>
      <c r="E967" s="6" t="s">
        <v>1111</v>
      </c>
      <c r="F967" s="7" t="s">
        <v>1112</v>
      </c>
      <c r="G967" s="6">
        <v>-22.86</v>
      </c>
      <c r="H967" s="6">
        <v>-43.41</v>
      </c>
      <c r="I967" s="6">
        <v>45</v>
      </c>
      <c r="J967" s="8">
        <v>45016.2336447989</v>
      </c>
      <c r="K967" t="s">
        <v>1166</v>
      </c>
      <c r="L967" t="s">
        <v>1062</v>
      </c>
      <c r="M967">
        <v>600</v>
      </c>
      <c r="N967">
        <v>600</v>
      </c>
      <c r="O967">
        <v>0</v>
      </c>
      <c r="P967">
        <v>21027.72</v>
      </c>
      <c r="Q967">
        <v>44998.77</v>
      </c>
      <c r="R967">
        <v>5262.4</v>
      </c>
      <c r="S967">
        <v>34606.78</v>
      </c>
      <c r="T967">
        <v>0</v>
      </c>
      <c r="U967">
        <v>4462.05</v>
      </c>
      <c r="V967">
        <v>0</v>
      </c>
      <c r="W967" s="181">
        <f t="shared" si="238"/>
        <v>25489.77</v>
      </c>
      <c r="X967" s="181">
        <f t="shared" si="239"/>
        <v>42.482950000000002</v>
      </c>
      <c r="Y967" s="174">
        <v>110357.72</v>
      </c>
      <c r="Z967" s="181">
        <f t="shared" si="240"/>
        <v>183.92953333333332</v>
      </c>
      <c r="AA967" s="174">
        <v>0</v>
      </c>
      <c r="AB967" s="174">
        <v>19.054145011332238</v>
      </c>
      <c r="AC967" s="174">
        <v>40.775371220065068</v>
      </c>
      <c r="AD967" s="174">
        <v>4.7684928612153277</v>
      </c>
      <c r="AE967" s="174">
        <v>31.358730499325279</v>
      </c>
      <c r="AF967">
        <v>0</v>
      </c>
      <c r="AG967" s="106">
        <v>4.0432604080620731</v>
      </c>
      <c r="AH967" s="106">
        <v>0</v>
      </c>
      <c r="AI967" s="106">
        <v>100</v>
      </c>
      <c r="AJ967">
        <v>83.77</v>
      </c>
      <c r="AK967">
        <v>42.48</v>
      </c>
      <c r="AL967">
        <v>57.68</v>
      </c>
      <c r="AM967">
        <v>183.93</v>
      </c>
      <c r="AN967" t="s">
        <v>1067</v>
      </c>
      <c r="AO967">
        <v>23.601600000000001</v>
      </c>
      <c r="AP967">
        <v>8.33</v>
      </c>
      <c r="AQ967">
        <v>12.806699999999999</v>
      </c>
      <c r="AR967" t="s">
        <v>1072</v>
      </c>
      <c r="AS967" t="s">
        <v>1074</v>
      </c>
      <c r="AT967" t="s">
        <v>1076</v>
      </c>
      <c r="AU967" t="s">
        <v>1077</v>
      </c>
      <c r="AV967" t="s">
        <v>1081</v>
      </c>
      <c r="AW967" t="s">
        <v>1084</v>
      </c>
      <c r="AX967" s="65">
        <f t="shared" si="253"/>
        <v>1391.07</v>
      </c>
      <c r="AY967" s="65">
        <v>2862.47</v>
      </c>
      <c r="AZ967" s="106">
        <v>1059.4217155706324</v>
      </c>
      <c r="BA967" s="65">
        <f t="shared" si="241"/>
        <v>5312.9617155706328</v>
      </c>
      <c r="BB967" s="65">
        <f t="shared" si="242"/>
        <v>24430.348284429369</v>
      </c>
      <c r="BC967" s="65">
        <f t="shared" si="243"/>
        <v>0</v>
      </c>
      <c r="BD967" s="65">
        <f t="shared" si="244"/>
        <v>48870.1</v>
      </c>
      <c r="BE967" s="65">
        <f t="shared" si="245"/>
        <v>31744.309999999998</v>
      </c>
      <c r="BF967" s="65">
        <f t="shared" si="246"/>
        <v>105044.75828442936</v>
      </c>
      <c r="BG967" s="66">
        <f t="shared" si="247"/>
        <v>758.99453079580474</v>
      </c>
      <c r="BH967" s="66">
        <f t="shared" si="248"/>
        <v>42.121290145567876</v>
      </c>
      <c r="BI967" s="66">
        <f t="shared" si="249"/>
        <v>0</v>
      </c>
      <c r="BJ967" s="66">
        <f t="shared" si="250"/>
        <v>84.258793103448269</v>
      </c>
      <c r="BK967" s="66">
        <f t="shared" si="251"/>
        <v>54.731568965517241</v>
      </c>
      <c r="BL967" s="66">
        <f t="shared" si="252"/>
        <v>181.11165221453339</v>
      </c>
      <c r="BM967" s="207">
        <f t="shared" si="254"/>
        <v>39869.18</v>
      </c>
    </row>
    <row r="968" spans="1:65" x14ac:dyDescent="0.35">
      <c r="A968" s="1">
        <v>173</v>
      </c>
      <c r="B968">
        <v>119</v>
      </c>
      <c r="C968" t="s">
        <v>37</v>
      </c>
      <c r="D968" t="s">
        <v>2181</v>
      </c>
      <c r="E968" s="6" t="s">
        <v>1113</v>
      </c>
      <c r="F968" s="7" t="s">
        <v>1114</v>
      </c>
      <c r="G968" s="6">
        <v>-20.32</v>
      </c>
      <c r="H968" s="6">
        <v>-40.340000000000003</v>
      </c>
      <c r="I968" s="6">
        <v>9</v>
      </c>
      <c r="J968" s="8">
        <v>54061.366139626101</v>
      </c>
      <c r="K968" t="s">
        <v>1166</v>
      </c>
      <c r="L968" t="s">
        <v>1062</v>
      </c>
      <c r="M968">
        <v>600</v>
      </c>
      <c r="N968">
        <v>600</v>
      </c>
      <c r="O968">
        <v>0</v>
      </c>
      <c r="P968">
        <v>21724.560000000001</v>
      </c>
      <c r="Q968">
        <v>44998.77</v>
      </c>
      <c r="R968">
        <v>5264.2</v>
      </c>
      <c r="S968">
        <v>34606.78</v>
      </c>
      <c r="T968">
        <v>0</v>
      </c>
      <c r="U968">
        <v>4462.05</v>
      </c>
      <c r="V968">
        <v>0</v>
      </c>
      <c r="W968" s="181">
        <f t="shared" si="238"/>
        <v>26186.61</v>
      </c>
      <c r="X968" s="181">
        <f t="shared" si="239"/>
        <v>43.644350000000003</v>
      </c>
      <c r="Y968" s="174">
        <v>111056.36</v>
      </c>
      <c r="Z968" s="181">
        <f t="shared" si="240"/>
        <v>185.09393333333333</v>
      </c>
      <c r="AA968" s="174">
        <v>0</v>
      </c>
      <c r="AB968" s="174">
        <v>19.56174324460121</v>
      </c>
      <c r="AC968" s="174">
        <v>40.518859072996797</v>
      </c>
      <c r="AD968" s="174">
        <v>4.7401157394317623</v>
      </c>
      <c r="AE968" s="174">
        <v>31.161457119610262</v>
      </c>
      <c r="AF968">
        <v>0</v>
      </c>
      <c r="AG968" s="106">
        <v>4.0178248233599589</v>
      </c>
      <c r="AH968" s="106">
        <v>0</v>
      </c>
      <c r="AI968" s="106">
        <v>100</v>
      </c>
      <c r="AJ968">
        <v>83.77</v>
      </c>
      <c r="AK968">
        <v>43.64</v>
      </c>
      <c r="AL968">
        <v>57.68</v>
      </c>
      <c r="AM968">
        <v>185.09</v>
      </c>
      <c r="AN968" t="s">
        <v>1068</v>
      </c>
      <c r="AO968">
        <v>23.601600000000001</v>
      </c>
      <c r="AP968">
        <v>8.33</v>
      </c>
      <c r="AQ968">
        <v>12.806699999999999</v>
      </c>
      <c r="AR968" t="s">
        <v>1072</v>
      </c>
      <c r="AS968" t="s">
        <v>1074</v>
      </c>
      <c r="AT968" t="s">
        <v>1076</v>
      </c>
      <c r="AU968" t="s">
        <v>1077</v>
      </c>
      <c r="AV968" t="s">
        <v>1081</v>
      </c>
      <c r="AW968" t="s">
        <v>1084</v>
      </c>
      <c r="AX968" s="65">
        <f t="shared" si="253"/>
        <v>1391.07</v>
      </c>
      <c r="AY968" s="65">
        <v>2862.47</v>
      </c>
      <c r="AZ968" s="106">
        <v>1099.9932315166075</v>
      </c>
      <c r="BA968" s="65">
        <f t="shared" si="241"/>
        <v>5353.533231516607</v>
      </c>
      <c r="BB968" s="65">
        <f t="shared" si="242"/>
        <v>25086.616768483393</v>
      </c>
      <c r="BC968" s="65">
        <f t="shared" si="243"/>
        <v>0</v>
      </c>
      <c r="BD968" s="65">
        <f t="shared" si="244"/>
        <v>48871.899999999994</v>
      </c>
      <c r="BE968" s="65">
        <f t="shared" si="245"/>
        <v>31744.309999999998</v>
      </c>
      <c r="BF968" s="65">
        <f t="shared" si="246"/>
        <v>105702.8267684834</v>
      </c>
      <c r="BG968" s="66">
        <f t="shared" si="247"/>
        <v>764.79046164522958</v>
      </c>
      <c r="BH968" s="66">
        <f t="shared" si="248"/>
        <v>43.252787531867916</v>
      </c>
      <c r="BI968" s="66">
        <f t="shared" si="249"/>
        <v>0</v>
      </c>
      <c r="BJ968" s="66">
        <f t="shared" si="250"/>
        <v>84.261896551724135</v>
      </c>
      <c r="BK968" s="66">
        <f t="shared" si="251"/>
        <v>54.731568965517241</v>
      </c>
      <c r="BL968" s="66">
        <f t="shared" si="252"/>
        <v>182.2462530491093</v>
      </c>
      <c r="BM968" s="207">
        <f t="shared" si="254"/>
        <v>39870.979999999996</v>
      </c>
    </row>
    <row r="969" spans="1:65" x14ac:dyDescent="0.35">
      <c r="A969" s="1">
        <v>174</v>
      </c>
      <c r="B969">
        <v>119</v>
      </c>
      <c r="C969" t="s">
        <v>37</v>
      </c>
      <c r="D969" t="s">
        <v>2182</v>
      </c>
      <c r="E969" s="6" t="s">
        <v>1115</v>
      </c>
      <c r="F969" s="7" t="s">
        <v>1116</v>
      </c>
      <c r="G969" s="6">
        <v>-8.0500000000000007</v>
      </c>
      <c r="H969" s="6">
        <v>-34.880000000000003</v>
      </c>
      <c r="I969" s="6">
        <v>10</v>
      </c>
      <c r="J969" s="8">
        <v>63550.072249703</v>
      </c>
      <c r="K969" t="s">
        <v>1166</v>
      </c>
      <c r="L969" t="s">
        <v>1062</v>
      </c>
      <c r="M969">
        <v>600</v>
      </c>
      <c r="N969">
        <v>600</v>
      </c>
      <c r="O969">
        <v>0</v>
      </c>
      <c r="P969">
        <v>22705.21</v>
      </c>
      <c r="Q969">
        <v>44998.77</v>
      </c>
      <c r="R969">
        <v>5250.2</v>
      </c>
      <c r="S969">
        <v>34606.78</v>
      </c>
      <c r="T969">
        <v>0</v>
      </c>
      <c r="U969">
        <v>4462.05</v>
      </c>
      <c r="V969">
        <v>0</v>
      </c>
      <c r="W969" s="181">
        <f t="shared" si="238"/>
        <v>27167.26</v>
      </c>
      <c r="X969" s="181">
        <f t="shared" si="239"/>
        <v>45.278766666666662</v>
      </c>
      <c r="Y969" s="174">
        <v>112023</v>
      </c>
      <c r="Z969" s="181">
        <f t="shared" si="240"/>
        <v>186.70500000000001</v>
      </c>
      <c r="AA969" s="174">
        <v>0</v>
      </c>
      <c r="AB969" s="174">
        <v>20.268346678807031</v>
      </c>
      <c r="AC969" s="174">
        <v>40.169224177177902</v>
      </c>
      <c r="AD969" s="174">
        <v>4.6867161207966221</v>
      </c>
      <c r="AE969" s="174">
        <v>30.892566705051639</v>
      </c>
      <c r="AF969">
        <v>0</v>
      </c>
      <c r="AG969" s="106">
        <v>3.9831552449050638</v>
      </c>
      <c r="AH969" s="106">
        <v>0</v>
      </c>
      <c r="AI969" s="106">
        <v>100</v>
      </c>
      <c r="AJ969">
        <v>83.75</v>
      </c>
      <c r="AK969">
        <v>45.28</v>
      </c>
      <c r="AL969">
        <v>57.68</v>
      </c>
      <c r="AM969">
        <v>186.71</v>
      </c>
      <c r="AN969" t="s">
        <v>1069</v>
      </c>
      <c r="AO969">
        <v>23.601600000000001</v>
      </c>
      <c r="AP969">
        <v>8.33</v>
      </c>
      <c r="AQ969">
        <v>12.806699999999999</v>
      </c>
      <c r="AR969" t="s">
        <v>1072</v>
      </c>
      <c r="AS969" t="s">
        <v>1074</v>
      </c>
      <c r="AT969" t="s">
        <v>1076</v>
      </c>
      <c r="AU969" t="s">
        <v>1077</v>
      </c>
      <c r="AV969" t="s">
        <v>1081</v>
      </c>
      <c r="AW969" t="s">
        <v>1084</v>
      </c>
      <c r="AX969" s="65">
        <f t="shared" si="253"/>
        <v>1391.07</v>
      </c>
      <c r="AY969" s="65">
        <v>2862.47</v>
      </c>
      <c r="AZ969" s="106">
        <v>1182.2457983792601</v>
      </c>
      <c r="BA969" s="65">
        <f t="shared" si="241"/>
        <v>5435.7857983792601</v>
      </c>
      <c r="BB969" s="65">
        <f t="shared" si="242"/>
        <v>25985.014201620739</v>
      </c>
      <c r="BC969" s="65">
        <f t="shared" si="243"/>
        <v>0</v>
      </c>
      <c r="BD969" s="65">
        <f t="shared" si="244"/>
        <v>48857.899999999994</v>
      </c>
      <c r="BE969" s="65">
        <f t="shared" si="245"/>
        <v>31744.309999999998</v>
      </c>
      <c r="BF969" s="65">
        <f t="shared" si="246"/>
        <v>106587.21420162074</v>
      </c>
      <c r="BG969" s="66">
        <f t="shared" si="247"/>
        <v>776.54082833989435</v>
      </c>
      <c r="BH969" s="66">
        <f t="shared" si="248"/>
        <v>44.801748623484031</v>
      </c>
      <c r="BI969" s="66">
        <f t="shared" si="249"/>
        <v>0</v>
      </c>
      <c r="BJ969" s="66">
        <f t="shared" si="250"/>
        <v>84.237758620689647</v>
      </c>
      <c r="BK969" s="66">
        <f t="shared" si="251"/>
        <v>54.731568965517241</v>
      </c>
      <c r="BL969" s="66">
        <f t="shared" si="252"/>
        <v>183.77105896831162</v>
      </c>
      <c r="BM969" s="207">
        <f t="shared" si="254"/>
        <v>39856.979999999996</v>
      </c>
    </row>
    <row r="970" spans="1:65" x14ac:dyDescent="0.35">
      <c r="A970" s="1">
        <v>175</v>
      </c>
      <c r="B970">
        <v>119</v>
      </c>
      <c r="C970" t="s">
        <v>37</v>
      </c>
      <c r="D970" t="s">
        <v>2183</v>
      </c>
      <c r="E970" s="6" t="s">
        <v>1117</v>
      </c>
      <c r="F970" s="7" t="s">
        <v>1118</v>
      </c>
      <c r="G970" s="6">
        <v>-3.8</v>
      </c>
      <c r="H970" s="6">
        <v>-38.53</v>
      </c>
      <c r="I970" s="6">
        <v>41</v>
      </c>
      <c r="J970" s="8">
        <v>71394.000753582499</v>
      </c>
      <c r="K970" t="s">
        <v>1166</v>
      </c>
      <c r="L970" t="s">
        <v>1062</v>
      </c>
      <c r="M970">
        <v>600</v>
      </c>
      <c r="N970">
        <v>600</v>
      </c>
      <c r="O970">
        <v>0</v>
      </c>
      <c r="P970">
        <v>23008.16</v>
      </c>
      <c r="Q970">
        <v>44998.77</v>
      </c>
      <c r="R970">
        <v>5255.2</v>
      </c>
      <c r="S970">
        <v>34606.78</v>
      </c>
      <c r="T970">
        <v>0</v>
      </c>
      <c r="U970">
        <v>4462.05</v>
      </c>
      <c r="V970">
        <v>0</v>
      </c>
      <c r="W970" s="181">
        <f t="shared" si="238"/>
        <v>27470.21</v>
      </c>
      <c r="X970" s="181">
        <f t="shared" si="239"/>
        <v>45.783683333333329</v>
      </c>
      <c r="Y970" s="174">
        <v>112330.96</v>
      </c>
      <c r="Z970" s="181">
        <f t="shared" si="240"/>
        <v>187.21826666666666</v>
      </c>
      <c r="AA970" s="174">
        <v>0</v>
      </c>
      <c r="AB970" s="174">
        <v>20.482474288477551</v>
      </c>
      <c r="AC970" s="174">
        <v>40.059098577987747</v>
      </c>
      <c r="AD970" s="174">
        <v>4.6783184261934547</v>
      </c>
      <c r="AE970" s="174">
        <v>30.807873448246141</v>
      </c>
      <c r="AF970">
        <v>0</v>
      </c>
      <c r="AG970" s="106">
        <v>3.972235259095088</v>
      </c>
      <c r="AH970" s="106">
        <v>0</v>
      </c>
      <c r="AI970" s="106">
        <v>100</v>
      </c>
      <c r="AJ970">
        <v>83.76</v>
      </c>
      <c r="AK970">
        <v>45.78</v>
      </c>
      <c r="AL970">
        <v>57.68</v>
      </c>
      <c r="AM970">
        <v>187.22</v>
      </c>
      <c r="AN970" t="s">
        <v>1070</v>
      </c>
      <c r="AO970">
        <v>23.601600000000001</v>
      </c>
      <c r="AP970">
        <v>8.33</v>
      </c>
      <c r="AQ970">
        <v>12.806699999999999</v>
      </c>
      <c r="AR970" t="s">
        <v>1072</v>
      </c>
      <c r="AS970" t="s">
        <v>1074</v>
      </c>
      <c r="AT970" t="s">
        <v>1076</v>
      </c>
      <c r="AU970" t="s">
        <v>1077</v>
      </c>
      <c r="AV970" t="s">
        <v>1081</v>
      </c>
      <c r="AW970" t="s">
        <v>1084</v>
      </c>
      <c r="AX970" s="65">
        <f t="shared" si="253"/>
        <v>1391.07</v>
      </c>
      <c r="AY970" s="65">
        <v>2862.47</v>
      </c>
      <c r="AZ970" s="106">
        <v>1184.9012554079991</v>
      </c>
      <c r="BA970" s="65">
        <f t="shared" si="241"/>
        <v>5438.4412554079991</v>
      </c>
      <c r="BB970" s="65">
        <f t="shared" si="242"/>
        <v>26285.308744591999</v>
      </c>
      <c r="BC970" s="65">
        <f t="shared" si="243"/>
        <v>0</v>
      </c>
      <c r="BD970" s="65">
        <f t="shared" si="244"/>
        <v>48862.899999999994</v>
      </c>
      <c r="BE970" s="65">
        <f t="shared" si="245"/>
        <v>31744.309999999998</v>
      </c>
      <c r="BF970" s="65">
        <f t="shared" si="246"/>
        <v>106892.518744592</v>
      </c>
      <c r="BG970" s="66">
        <f t="shared" si="247"/>
        <v>776.92017934399985</v>
      </c>
      <c r="BH970" s="66">
        <f t="shared" si="248"/>
        <v>45.319497835503448</v>
      </c>
      <c r="BI970" s="66">
        <f t="shared" si="249"/>
        <v>0</v>
      </c>
      <c r="BJ970" s="66">
        <f t="shared" si="250"/>
        <v>84.246379310344821</v>
      </c>
      <c r="BK970" s="66">
        <f t="shared" si="251"/>
        <v>54.731568965517241</v>
      </c>
      <c r="BL970" s="66">
        <f t="shared" si="252"/>
        <v>184.29744611136553</v>
      </c>
      <c r="BM970" s="207">
        <f t="shared" si="254"/>
        <v>39861.979999999996</v>
      </c>
    </row>
    <row r="971" spans="1:65" x14ac:dyDescent="0.35">
      <c r="A971" s="1">
        <v>184</v>
      </c>
      <c r="B971">
        <v>120</v>
      </c>
      <c r="C971" t="s">
        <v>37</v>
      </c>
      <c r="D971" t="s">
        <v>2184</v>
      </c>
      <c r="E971" s="6" t="s">
        <v>1104</v>
      </c>
      <c r="F971" s="7" t="s">
        <v>1105</v>
      </c>
      <c r="G971" s="6">
        <v>-22.74</v>
      </c>
      <c r="H971" s="6">
        <v>-45.59</v>
      </c>
      <c r="I971" s="6">
        <v>1642</v>
      </c>
      <c r="J971" s="8">
        <v>3495.45982983364</v>
      </c>
      <c r="K971" t="s">
        <v>1166</v>
      </c>
      <c r="L971" t="s">
        <v>1062</v>
      </c>
      <c r="M971">
        <v>600</v>
      </c>
      <c r="N971">
        <v>600</v>
      </c>
      <c r="O971">
        <v>79.12</v>
      </c>
      <c r="P971">
        <v>12573.92</v>
      </c>
      <c r="Q971">
        <v>44998.77</v>
      </c>
      <c r="R971">
        <v>5265.2</v>
      </c>
      <c r="S971">
        <v>34606.78</v>
      </c>
      <c r="T971">
        <v>0</v>
      </c>
      <c r="U971">
        <v>4744.55</v>
      </c>
      <c r="V971">
        <v>0</v>
      </c>
      <c r="W971" s="181">
        <f t="shared" ref="W971:W1034" si="255">U971+P971</f>
        <v>17318.47</v>
      </c>
      <c r="X971" s="181">
        <f t="shared" ref="X971:X1034" si="256">W971/600</f>
        <v>28.864116666666668</v>
      </c>
      <c r="Y971" s="174">
        <v>102268.34</v>
      </c>
      <c r="Z971" s="181">
        <f t="shared" ref="Z971:Z1034" si="257">Y971/600</f>
        <v>170.44723333333332</v>
      </c>
      <c r="AA971" s="174">
        <v>7.7365096568498132E-2</v>
      </c>
      <c r="AB971" s="174">
        <v>12.29502698489093</v>
      </c>
      <c r="AC971" s="174">
        <v>44.000684864934733</v>
      </c>
      <c r="AD971" s="174">
        <v>5.1484164111786699</v>
      </c>
      <c r="AE971" s="174">
        <v>33.839192070586073</v>
      </c>
      <c r="AF971">
        <v>0</v>
      </c>
      <c r="AG971" s="106">
        <v>4.6393145718411004</v>
      </c>
      <c r="AH971" s="106">
        <v>0</v>
      </c>
      <c r="AI971" s="106">
        <v>100</v>
      </c>
      <c r="AJ971">
        <v>83.77</v>
      </c>
      <c r="AK971">
        <v>29</v>
      </c>
      <c r="AL971">
        <v>57.68</v>
      </c>
      <c r="AM971">
        <v>170.45</v>
      </c>
      <c r="AN971" t="s">
        <v>1063</v>
      </c>
      <c r="AO971">
        <v>23.601600000000001</v>
      </c>
      <c r="AP971">
        <v>8.33</v>
      </c>
      <c r="AQ971">
        <v>12.806699999999999</v>
      </c>
      <c r="AR971" t="s">
        <v>1072</v>
      </c>
      <c r="AS971" t="s">
        <v>1074</v>
      </c>
      <c r="AT971" t="s">
        <v>1076</v>
      </c>
      <c r="AU971" t="s">
        <v>1078</v>
      </c>
      <c r="AV971" t="s">
        <v>1079</v>
      </c>
      <c r="AW971" t="s">
        <v>1083</v>
      </c>
      <c r="AX971" s="65">
        <f t="shared" si="253"/>
        <v>1391.07</v>
      </c>
      <c r="AY971" s="65">
        <v>2862.47</v>
      </c>
      <c r="AZ971" s="106">
        <v>727.84306787741309</v>
      </c>
      <c r="BA971" s="65">
        <f t="shared" ref="BA971:BA1034" si="258">(AX971+AZ971+AY971)</f>
        <v>4981.3830678774129</v>
      </c>
      <c r="BB971" s="65">
        <f t="shared" ref="BB971:BB1034" si="259">U971+P971-AZ971</f>
        <v>16590.626932122588</v>
      </c>
      <c r="BC971" s="65">
        <f t="shared" ref="BC971:BC1034" si="260">O971</f>
        <v>79.12</v>
      </c>
      <c r="BD971" s="65">
        <f t="shared" ref="BD971:BD1034" si="261">(Q971+R971-AX971)</f>
        <v>48872.899999999994</v>
      </c>
      <c r="BE971" s="65">
        <f t="shared" ref="BE971:BE1034" si="262">(S971-2862.47)</f>
        <v>31744.309999999998</v>
      </c>
      <c r="BF971" s="65">
        <f t="shared" ref="BF971:BF1034" si="263">Y971-BA971</f>
        <v>97286.956932122586</v>
      </c>
      <c r="BG971" s="66">
        <f t="shared" ref="BG971:BG1034" si="264">BA971/7</f>
        <v>711.62615255391609</v>
      </c>
      <c r="BH971" s="66">
        <f t="shared" ref="BH971:BH1034" si="265">BB971/580</f>
        <v>28.604529193314807</v>
      </c>
      <c r="BI971" s="66">
        <f t="shared" ref="BI971:BI1034" si="266">BC971/600</f>
        <v>0.13186666666666669</v>
      </c>
      <c r="BJ971" s="66">
        <f t="shared" ref="BJ971:BJ1034" si="267">BD971/580</f>
        <v>84.263620689655156</v>
      </c>
      <c r="BK971" s="66">
        <f t="shared" ref="BK971:BK1034" si="268">BE971/580</f>
        <v>54.731568965517241</v>
      </c>
      <c r="BL971" s="66">
        <f t="shared" ref="BL971:BL1034" si="269">BF971/580</f>
        <v>167.73613264159067</v>
      </c>
      <c r="BM971" s="207">
        <f t="shared" si="254"/>
        <v>39871.979999999996</v>
      </c>
    </row>
    <row r="972" spans="1:65" x14ac:dyDescent="0.35">
      <c r="A972" s="1">
        <v>185</v>
      </c>
      <c r="B972">
        <v>120</v>
      </c>
      <c r="C972" t="s">
        <v>37</v>
      </c>
      <c r="D972" t="s">
        <v>2185</v>
      </c>
      <c r="E972" s="6" t="s">
        <v>1104</v>
      </c>
      <c r="F972" s="7" t="s">
        <v>1106</v>
      </c>
      <c r="G972" s="6">
        <v>-23.85</v>
      </c>
      <c r="H972" s="6">
        <v>-46.64</v>
      </c>
      <c r="I972" s="6">
        <v>792</v>
      </c>
      <c r="J972" s="8">
        <v>14172.2970393051</v>
      </c>
      <c r="K972" t="s">
        <v>1166</v>
      </c>
      <c r="L972" t="s">
        <v>1062</v>
      </c>
      <c r="M972">
        <v>600</v>
      </c>
      <c r="N972">
        <v>600</v>
      </c>
      <c r="O972">
        <v>8.1300000000000008</v>
      </c>
      <c r="P972">
        <v>16153.52</v>
      </c>
      <c r="Q972">
        <v>44998.77</v>
      </c>
      <c r="R972">
        <v>5266.4</v>
      </c>
      <c r="S972">
        <v>34606.78</v>
      </c>
      <c r="T972">
        <v>0</v>
      </c>
      <c r="U972">
        <v>4744.55</v>
      </c>
      <c r="V972">
        <v>0</v>
      </c>
      <c r="W972" s="181">
        <f t="shared" si="255"/>
        <v>20898.07</v>
      </c>
      <c r="X972" s="181">
        <f t="shared" si="256"/>
        <v>34.830116666666669</v>
      </c>
      <c r="Y972" s="174">
        <v>105778.15</v>
      </c>
      <c r="Z972" s="181">
        <f t="shared" si="257"/>
        <v>176.29691666666665</v>
      </c>
      <c r="AA972" s="174">
        <v>7.6858973237856794E-3</v>
      </c>
      <c r="AB972" s="174">
        <v>15.27113113625073</v>
      </c>
      <c r="AC972" s="174">
        <v>42.540704294790558</v>
      </c>
      <c r="AD972" s="174">
        <v>4.9787219761359029</v>
      </c>
      <c r="AE972" s="174">
        <v>32.716378571566999</v>
      </c>
      <c r="AF972">
        <v>0</v>
      </c>
      <c r="AG972" s="106">
        <v>4.4853781239320227</v>
      </c>
      <c r="AH972" s="106">
        <v>0</v>
      </c>
      <c r="AI972" s="106">
        <v>100</v>
      </c>
      <c r="AJ972">
        <v>83.78</v>
      </c>
      <c r="AK972">
        <v>34.840000000000003</v>
      </c>
      <c r="AL972">
        <v>57.68</v>
      </c>
      <c r="AM972">
        <v>176.3</v>
      </c>
      <c r="AN972" t="s">
        <v>1064</v>
      </c>
      <c r="AO972">
        <v>23.601600000000001</v>
      </c>
      <c r="AP972">
        <v>8.33</v>
      </c>
      <c r="AQ972">
        <v>12.806699999999999</v>
      </c>
      <c r="AR972" t="s">
        <v>1072</v>
      </c>
      <c r="AS972" t="s">
        <v>1074</v>
      </c>
      <c r="AT972" t="s">
        <v>1076</v>
      </c>
      <c r="AU972" t="s">
        <v>1078</v>
      </c>
      <c r="AV972" t="s">
        <v>1079</v>
      </c>
      <c r="AW972" t="s">
        <v>1083</v>
      </c>
      <c r="AX972" s="65">
        <f t="shared" ref="AX972:AX1035" si="270">IF(AR972="LI01",583.5,1391.07)</f>
        <v>1391.07</v>
      </c>
      <c r="AY972" s="65">
        <v>2862.47</v>
      </c>
      <c r="AZ972" s="106">
        <v>859.41829659369921</v>
      </c>
      <c r="BA972" s="65">
        <f t="shared" si="258"/>
        <v>5112.9582965936988</v>
      </c>
      <c r="BB972" s="65">
        <f t="shared" si="259"/>
        <v>20038.6517034063</v>
      </c>
      <c r="BC972" s="65">
        <f t="shared" si="260"/>
        <v>8.1300000000000008</v>
      </c>
      <c r="BD972" s="65">
        <f t="shared" si="261"/>
        <v>48874.1</v>
      </c>
      <c r="BE972" s="65">
        <f t="shared" si="262"/>
        <v>31744.309999999998</v>
      </c>
      <c r="BF972" s="65">
        <f t="shared" si="263"/>
        <v>100665.19170340629</v>
      </c>
      <c r="BG972" s="66">
        <f t="shared" si="264"/>
        <v>730.42261379909985</v>
      </c>
      <c r="BH972" s="66">
        <f t="shared" si="265"/>
        <v>34.549399488631551</v>
      </c>
      <c r="BI972" s="66">
        <f t="shared" si="266"/>
        <v>1.3550000000000001E-2</v>
      </c>
      <c r="BJ972" s="66">
        <f t="shared" si="267"/>
        <v>84.265689655172409</v>
      </c>
      <c r="BK972" s="66">
        <f t="shared" si="268"/>
        <v>54.731568965517241</v>
      </c>
      <c r="BL972" s="66">
        <f t="shared" si="269"/>
        <v>173.56067535070051</v>
      </c>
      <c r="BM972" s="207">
        <f t="shared" ref="BM972:BM1035" si="271">R972+S972</f>
        <v>39873.18</v>
      </c>
    </row>
    <row r="973" spans="1:65" x14ac:dyDescent="0.35">
      <c r="A973" s="1">
        <v>186</v>
      </c>
      <c r="B973">
        <v>120</v>
      </c>
      <c r="C973" t="s">
        <v>37</v>
      </c>
      <c r="D973" t="s">
        <v>2186</v>
      </c>
      <c r="E973" s="6" t="s">
        <v>1107</v>
      </c>
      <c r="F973" s="7" t="s">
        <v>1108</v>
      </c>
      <c r="G973" s="6">
        <v>-30.03</v>
      </c>
      <c r="H973" s="6">
        <v>-51.23</v>
      </c>
      <c r="I973" s="6">
        <v>47</v>
      </c>
      <c r="J973" s="8">
        <v>23954.0527728093</v>
      </c>
      <c r="K973" t="s">
        <v>1166</v>
      </c>
      <c r="L973" t="s">
        <v>1062</v>
      </c>
      <c r="M973">
        <v>600</v>
      </c>
      <c r="N973">
        <v>600</v>
      </c>
      <c r="O973">
        <v>25.18</v>
      </c>
      <c r="P973">
        <v>17053.16</v>
      </c>
      <c r="Q973">
        <v>44998.77</v>
      </c>
      <c r="R973">
        <v>5272.4</v>
      </c>
      <c r="S973">
        <v>34606.78</v>
      </c>
      <c r="T973">
        <v>0</v>
      </c>
      <c r="U973">
        <v>4744.55</v>
      </c>
      <c r="V973">
        <v>0</v>
      </c>
      <c r="W973" s="181">
        <f t="shared" si="255"/>
        <v>21797.71</v>
      </c>
      <c r="X973" s="181">
        <f t="shared" si="256"/>
        <v>36.329516666666663</v>
      </c>
      <c r="Y973" s="174">
        <v>106700.84</v>
      </c>
      <c r="Z973" s="181">
        <f t="shared" si="257"/>
        <v>177.83473333333333</v>
      </c>
      <c r="AA973" s="174">
        <v>2.3598689569829068E-2</v>
      </c>
      <c r="AB973" s="174">
        <v>15.982217197165459</v>
      </c>
      <c r="AC973" s="174">
        <v>42.172835752745712</v>
      </c>
      <c r="AD973" s="174">
        <v>4.9412919335967738</v>
      </c>
      <c r="AE973" s="174">
        <v>32.433465378529363</v>
      </c>
      <c r="AF973">
        <v>0</v>
      </c>
      <c r="AG973" s="106">
        <v>4.4465910483928717</v>
      </c>
      <c r="AH973" s="106">
        <v>0</v>
      </c>
      <c r="AI973" s="106">
        <v>100</v>
      </c>
      <c r="AJ973">
        <v>83.79</v>
      </c>
      <c r="AK973">
        <v>36.369999999999997</v>
      </c>
      <c r="AL973">
        <v>57.68</v>
      </c>
      <c r="AM973">
        <v>177.83</v>
      </c>
      <c r="AN973" t="s">
        <v>1065</v>
      </c>
      <c r="AO973">
        <v>23.601600000000001</v>
      </c>
      <c r="AP973">
        <v>8.33</v>
      </c>
      <c r="AQ973">
        <v>12.806699999999999</v>
      </c>
      <c r="AR973" t="s">
        <v>1072</v>
      </c>
      <c r="AS973" t="s">
        <v>1074</v>
      </c>
      <c r="AT973" t="s">
        <v>1076</v>
      </c>
      <c r="AU973" t="s">
        <v>1078</v>
      </c>
      <c r="AV973" t="s">
        <v>1079</v>
      </c>
      <c r="AW973" t="s">
        <v>1083</v>
      </c>
      <c r="AX973" s="65">
        <f t="shared" si="270"/>
        <v>1391.07</v>
      </c>
      <c r="AY973" s="65">
        <v>2862.47</v>
      </c>
      <c r="AZ973" s="106">
        <v>905.66376195410476</v>
      </c>
      <c r="BA973" s="65">
        <f t="shared" si="258"/>
        <v>5159.2037619541043</v>
      </c>
      <c r="BB973" s="65">
        <f t="shared" si="259"/>
        <v>20892.046238045896</v>
      </c>
      <c r="BC973" s="65">
        <f t="shared" si="260"/>
        <v>25.18</v>
      </c>
      <c r="BD973" s="65">
        <f t="shared" si="261"/>
        <v>48880.1</v>
      </c>
      <c r="BE973" s="65">
        <f t="shared" si="262"/>
        <v>31744.309999999998</v>
      </c>
      <c r="BF973" s="65">
        <f t="shared" si="263"/>
        <v>101541.63623804589</v>
      </c>
      <c r="BG973" s="66">
        <f t="shared" si="264"/>
        <v>737.02910885058634</v>
      </c>
      <c r="BH973" s="66">
        <f t="shared" si="265"/>
        <v>36.0207693759412</v>
      </c>
      <c r="BI973" s="66">
        <f t="shared" si="266"/>
        <v>4.1966666666666666E-2</v>
      </c>
      <c r="BJ973" s="66">
        <f t="shared" si="267"/>
        <v>84.276034482758618</v>
      </c>
      <c r="BK973" s="66">
        <f t="shared" si="268"/>
        <v>54.731568965517241</v>
      </c>
      <c r="BL973" s="66">
        <f t="shared" si="269"/>
        <v>175.0717866173205</v>
      </c>
      <c r="BM973" s="207">
        <f t="shared" si="271"/>
        <v>39879.18</v>
      </c>
    </row>
    <row r="974" spans="1:65" x14ac:dyDescent="0.35">
      <c r="A974" s="1">
        <v>187</v>
      </c>
      <c r="B974">
        <v>120</v>
      </c>
      <c r="C974" t="s">
        <v>37</v>
      </c>
      <c r="D974" t="s">
        <v>2187</v>
      </c>
      <c r="E974" s="6" t="s">
        <v>1109</v>
      </c>
      <c r="F974" s="7" t="s">
        <v>1110</v>
      </c>
      <c r="G974" s="6">
        <v>-15.37</v>
      </c>
      <c r="H974" s="6">
        <v>-48.78</v>
      </c>
      <c r="I974" s="6">
        <v>770</v>
      </c>
      <c r="J974" s="8">
        <v>31081.371963744201</v>
      </c>
      <c r="K974" t="s">
        <v>1166</v>
      </c>
      <c r="L974" t="s">
        <v>1062</v>
      </c>
      <c r="M974">
        <v>600</v>
      </c>
      <c r="N974">
        <v>600</v>
      </c>
      <c r="O974">
        <v>0</v>
      </c>
      <c r="P974">
        <v>21628.68</v>
      </c>
      <c r="Q974">
        <v>44998.77</v>
      </c>
      <c r="R974">
        <v>5266.4</v>
      </c>
      <c r="S974">
        <v>34606.78</v>
      </c>
      <c r="T974">
        <v>0</v>
      </c>
      <c r="U974">
        <v>4744.55</v>
      </c>
      <c r="V974">
        <v>0</v>
      </c>
      <c r="W974" s="181">
        <f t="shared" si="255"/>
        <v>26373.23</v>
      </c>
      <c r="X974" s="181">
        <f t="shared" si="256"/>
        <v>43.95538333333333</v>
      </c>
      <c r="Y974" s="174">
        <v>111245.18</v>
      </c>
      <c r="Z974" s="181">
        <f t="shared" si="257"/>
        <v>185.40863333333331</v>
      </c>
      <c r="AA974" s="174">
        <v>0</v>
      </c>
      <c r="AB974" s="174">
        <v>19.442352468664261</v>
      </c>
      <c r="AC974" s="174">
        <v>40.450085118294567</v>
      </c>
      <c r="AD974" s="174">
        <v>4.7340478032396547</v>
      </c>
      <c r="AE974" s="174">
        <v>31.108565782355701</v>
      </c>
      <c r="AF974">
        <v>0</v>
      </c>
      <c r="AG974" s="106">
        <v>4.2649488274458278</v>
      </c>
      <c r="AH974" s="106">
        <v>0</v>
      </c>
      <c r="AI974" s="106">
        <v>100</v>
      </c>
      <c r="AJ974">
        <v>83.78</v>
      </c>
      <c r="AK974">
        <v>43.96</v>
      </c>
      <c r="AL974">
        <v>57.68</v>
      </c>
      <c r="AM974">
        <v>185.41</v>
      </c>
      <c r="AN974" t="s">
        <v>1066</v>
      </c>
      <c r="AO974">
        <v>23.601600000000001</v>
      </c>
      <c r="AP974">
        <v>8.33</v>
      </c>
      <c r="AQ974">
        <v>12.806699999999999</v>
      </c>
      <c r="AR974" t="s">
        <v>1072</v>
      </c>
      <c r="AS974" t="s">
        <v>1074</v>
      </c>
      <c r="AT974" t="s">
        <v>1076</v>
      </c>
      <c r="AU974" t="s">
        <v>1078</v>
      </c>
      <c r="AV974" t="s">
        <v>1079</v>
      </c>
      <c r="AW974" t="s">
        <v>1083</v>
      </c>
      <c r="AX974" s="65">
        <f t="shared" si="270"/>
        <v>1391.07</v>
      </c>
      <c r="AY974" s="65">
        <v>2862.47</v>
      </c>
      <c r="AZ974" s="106">
        <v>1080.0878891466632</v>
      </c>
      <c r="BA974" s="65">
        <f t="shared" si="258"/>
        <v>5333.6278891466627</v>
      </c>
      <c r="BB974" s="65">
        <f t="shared" si="259"/>
        <v>25293.142110853336</v>
      </c>
      <c r="BC974" s="65">
        <f t="shared" si="260"/>
        <v>0</v>
      </c>
      <c r="BD974" s="65">
        <f t="shared" si="261"/>
        <v>48874.1</v>
      </c>
      <c r="BE974" s="65">
        <f t="shared" si="262"/>
        <v>31744.309999999998</v>
      </c>
      <c r="BF974" s="65">
        <f t="shared" si="263"/>
        <v>105911.55211085333</v>
      </c>
      <c r="BG974" s="66">
        <f t="shared" si="264"/>
        <v>761.9468413066661</v>
      </c>
      <c r="BH974" s="66">
        <f t="shared" si="265"/>
        <v>43.608865708367823</v>
      </c>
      <c r="BI974" s="66">
        <f t="shared" si="266"/>
        <v>0</v>
      </c>
      <c r="BJ974" s="66">
        <f t="shared" si="267"/>
        <v>84.265689655172409</v>
      </c>
      <c r="BK974" s="66">
        <f t="shared" si="268"/>
        <v>54.731568965517241</v>
      </c>
      <c r="BL974" s="66">
        <f t="shared" si="269"/>
        <v>182.60612432905745</v>
      </c>
      <c r="BM974" s="207">
        <f t="shared" si="271"/>
        <v>39873.18</v>
      </c>
    </row>
    <row r="975" spans="1:65" x14ac:dyDescent="0.35">
      <c r="A975" s="1">
        <v>188</v>
      </c>
      <c r="B975">
        <v>120</v>
      </c>
      <c r="C975" t="s">
        <v>37</v>
      </c>
      <c r="D975" t="s">
        <v>2188</v>
      </c>
      <c r="E975" s="6" t="s">
        <v>1111</v>
      </c>
      <c r="F975" s="7" t="s">
        <v>1112</v>
      </c>
      <c r="G975" s="6">
        <v>-22.86</v>
      </c>
      <c r="H975" s="6">
        <v>-43.41</v>
      </c>
      <c r="I975" s="6">
        <v>45</v>
      </c>
      <c r="J975" s="8">
        <v>45016.2336447989</v>
      </c>
      <c r="K975" t="s">
        <v>1166</v>
      </c>
      <c r="L975" t="s">
        <v>1062</v>
      </c>
      <c r="M975">
        <v>600</v>
      </c>
      <c r="N975">
        <v>600</v>
      </c>
      <c r="O975">
        <v>0</v>
      </c>
      <c r="P975">
        <v>21348.17</v>
      </c>
      <c r="Q975">
        <v>44998.77</v>
      </c>
      <c r="R975">
        <v>5262.4</v>
      </c>
      <c r="S975">
        <v>34606.78</v>
      </c>
      <c r="T975">
        <v>0</v>
      </c>
      <c r="U975">
        <v>4744.55</v>
      </c>
      <c r="V975">
        <v>0</v>
      </c>
      <c r="W975" s="181">
        <f t="shared" si="255"/>
        <v>26092.719999999998</v>
      </c>
      <c r="X975" s="181">
        <f t="shared" si="256"/>
        <v>43.487866666666662</v>
      </c>
      <c r="Y975" s="174">
        <v>110960.67</v>
      </c>
      <c r="Z975" s="181">
        <f t="shared" si="257"/>
        <v>184.93445</v>
      </c>
      <c r="AA975" s="174">
        <v>0</v>
      </c>
      <c r="AB975" s="174">
        <v>19.239402573902989</v>
      </c>
      <c r="AC975" s="174">
        <v>40.553801630794048</v>
      </c>
      <c r="AD975" s="174">
        <v>4.7425813128201186</v>
      </c>
      <c r="AE975" s="174">
        <v>31.188330063255751</v>
      </c>
      <c r="AF975">
        <v>0</v>
      </c>
      <c r="AG975" s="106">
        <v>4.2758844192271006</v>
      </c>
      <c r="AH975" s="106">
        <v>0</v>
      </c>
      <c r="AI975" s="106">
        <v>100</v>
      </c>
      <c r="AJ975">
        <v>83.77</v>
      </c>
      <c r="AK975">
        <v>43.49</v>
      </c>
      <c r="AL975">
        <v>57.68</v>
      </c>
      <c r="AM975">
        <v>184.93</v>
      </c>
      <c r="AN975" t="s">
        <v>1067</v>
      </c>
      <c r="AO975">
        <v>23.601600000000001</v>
      </c>
      <c r="AP975">
        <v>8.33</v>
      </c>
      <c r="AQ975">
        <v>12.806699999999999</v>
      </c>
      <c r="AR975" t="s">
        <v>1072</v>
      </c>
      <c r="AS975" t="s">
        <v>1074</v>
      </c>
      <c r="AT975" t="s">
        <v>1076</v>
      </c>
      <c r="AU975" t="s">
        <v>1078</v>
      </c>
      <c r="AV975" t="s">
        <v>1079</v>
      </c>
      <c r="AW975" t="s">
        <v>1083</v>
      </c>
      <c r="AX975" s="65">
        <f t="shared" si="270"/>
        <v>1391.07</v>
      </c>
      <c r="AY975" s="65">
        <v>2862.47</v>
      </c>
      <c r="AZ975" s="106">
        <v>1058.0517450662073</v>
      </c>
      <c r="BA975" s="65">
        <f t="shared" si="258"/>
        <v>5311.5917450662073</v>
      </c>
      <c r="BB975" s="65">
        <f t="shared" si="259"/>
        <v>25034.668254933789</v>
      </c>
      <c r="BC975" s="65">
        <f t="shared" si="260"/>
        <v>0</v>
      </c>
      <c r="BD975" s="65">
        <f t="shared" si="261"/>
        <v>48870.1</v>
      </c>
      <c r="BE975" s="65">
        <f t="shared" si="262"/>
        <v>31744.309999999998</v>
      </c>
      <c r="BF975" s="65">
        <f t="shared" si="263"/>
        <v>105649.07825493379</v>
      </c>
      <c r="BG975" s="66">
        <f t="shared" si="264"/>
        <v>758.79882072374392</v>
      </c>
      <c r="BH975" s="66">
        <f t="shared" si="265"/>
        <v>43.163221129196188</v>
      </c>
      <c r="BI975" s="66">
        <f t="shared" si="266"/>
        <v>0</v>
      </c>
      <c r="BJ975" s="66">
        <f t="shared" si="267"/>
        <v>84.258793103448269</v>
      </c>
      <c r="BK975" s="66">
        <f t="shared" si="268"/>
        <v>54.731568965517241</v>
      </c>
      <c r="BL975" s="66">
        <f t="shared" si="269"/>
        <v>182.1535831981617</v>
      </c>
      <c r="BM975" s="207">
        <f t="shared" si="271"/>
        <v>39869.18</v>
      </c>
    </row>
    <row r="976" spans="1:65" x14ac:dyDescent="0.35">
      <c r="A976" s="1">
        <v>189</v>
      </c>
      <c r="B976">
        <v>120</v>
      </c>
      <c r="C976" t="s">
        <v>37</v>
      </c>
      <c r="D976" t="s">
        <v>2189</v>
      </c>
      <c r="E976" s="6" t="s">
        <v>1113</v>
      </c>
      <c r="F976" s="7" t="s">
        <v>1114</v>
      </c>
      <c r="G976" s="6">
        <v>-20.32</v>
      </c>
      <c r="H976" s="6">
        <v>-40.340000000000003</v>
      </c>
      <c r="I976" s="6">
        <v>9</v>
      </c>
      <c r="J976" s="8">
        <v>54061.366139626101</v>
      </c>
      <c r="K976" t="s">
        <v>1166</v>
      </c>
      <c r="L976" t="s">
        <v>1062</v>
      </c>
      <c r="M976">
        <v>600</v>
      </c>
      <c r="N976">
        <v>600</v>
      </c>
      <c r="O976">
        <v>0</v>
      </c>
      <c r="P976">
        <v>22647.97</v>
      </c>
      <c r="Q976">
        <v>44998.77</v>
      </c>
      <c r="R976">
        <v>5264.2</v>
      </c>
      <c r="S976">
        <v>34606.78</v>
      </c>
      <c r="T976">
        <v>0</v>
      </c>
      <c r="U976">
        <v>4744.55</v>
      </c>
      <c r="V976">
        <v>0</v>
      </c>
      <c r="W976" s="181">
        <f t="shared" si="255"/>
        <v>27392.52</v>
      </c>
      <c r="X976" s="181">
        <f t="shared" si="256"/>
        <v>45.654200000000003</v>
      </c>
      <c r="Y976" s="174">
        <v>112262.27</v>
      </c>
      <c r="Z976" s="181">
        <f t="shared" si="257"/>
        <v>187.10378333333335</v>
      </c>
      <c r="AA976" s="174">
        <v>0</v>
      </c>
      <c r="AB976" s="174">
        <v>20.1741600272291</v>
      </c>
      <c r="AC976" s="174">
        <v>40.083609568913928</v>
      </c>
      <c r="AD976" s="174">
        <v>4.6891978934685712</v>
      </c>
      <c r="AE976" s="174">
        <v>30.826723885059511</v>
      </c>
      <c r="AF976">
        <v>0</v>
      </c>
      <c r="AG976" s="106">
        <v>4.2263086253288842</v>
      </c>
      <c r="AH976" s="106">
        <v>0</v>
      </c>
      <c r="AI976" s="106">
        <v>100</v>
      </c>
      <c r="AJ976">
        <v>83.77</v>
      </c>
      <c r="AK976">
        <v>45.65</v>
      </c>
      <c r="AL976">
        <v>57.68</v>
      </c>
      <c r="AM976">
        <v>187.1</v>
      </c>
      <c r="AN976" t="s">
        <v>1068</v>
      </c>
      <c r="AO976">
        <v>23.601600000000001</v>
      </c>
      <c r="AP976">
        <v>8.33</v>
      </c>
      <c r="AQ976">
        <v>12.806699999999999</v>
      </c>
      <c r="AR976" t="s">
        <v>1072</v>
      </c>
      <c r="AS976" t="s">
        <v>1074</v>
      </c>
      <c r="AT976" t="s">
        <v>1076</v>
      </c>
      <c r="AU976" t="s">
        <v>1078</v>
      </c>
      <c r="AV976" t="s">
        <v>1079</v>
      </c>
      <c r="AW976" t="s">
        <v>1083</v>
      </c>
      <c r="AX976" s="65">
        <f t="shared" si="270"/>
        <v>1391.07</v>
      </c>
      <c r="AY976" s="65">
        <v>2862.47</v>
      </c>
      <c r="AZ976" s="106">
        <v>1100.9813204752686</v>
      </c>
      <c r="BA976" s="65">
        <f t="shared" si="258"/>
        <v>5354.521320475269</v>
      </c>
      <c r="BB976" s="65">
        <f t="shared" si="259"/>
        <v>26291.538679524732</v>
      </c>
      <c r="BC976" s="65">
        <f t="shared" si="260"/>
        <v>0</v>
      </c>
      <c r="BD976" s="65">
        <f t="shared" si="261"/>
        <v>48871.899999999994</v>
      </c>
      <c r="BE976" s="65">
        <f t="shared" si="262"/>
        <v>31744.309999999998</v>
      </c>
      <c r="BF976" s="65">
        <f t="shared" si="263"/>
        <v>106907.74867952474</v>
      </c>
      <c r="BG976" s="66">
        <f t="shared" si="264"/>
        <v>764.93161721075273</v>
      </c>
      <c r="BH976" s="66">
        <f t="shared" si="265"/>
        <v>45.330239102628852</v>
      </c>
      <c r="BI976" s="66">
        <f t="shared" si="266"/>
        <v>0</v>
      </c>
      <c r="BJ976" s="66">
        <f t="shared" si="267"/>
        <v>84.261896551724135</v>
      </c>
      <c r="BK976" s="66">
        <f t="shared" si="268"/>
        <v>54.731568965517241</v>
      </c>
      <c r="BL976" s="66">
        <f t="shared" si="269"/>
        <v>184.32370461987023</v>
      </c>
      <c r="BM976" s="207">
        <f t="shared" si="271"/>
        <v>39870.979999999996</v>
      </c>
    </row>
    <row r="977" spans="1:65" x14ac:dyDescent="0.35">
      <c r="A977" s="1">
        <v>190</v>
      </c>
      <c r="B977">
        <v>120</v>
      </c>
      <c r="C977" t="s">
        <v>37</v>
      </c>
      <c r="D977" t="s">
        <v>2190</v>
      </c>
      <c r="E977" s="6" t="s">
        <v>1115</v>
      </c>
      <c r="F977" s="7" t="s">
        <v>1116</v>
      </c>
      <c r="G977" s="6">
        <v>-8.0500000000000007</v>
      </c>
      <c r="H977" s="6">
        <v>-34.880000000000003</v>
      </c>
      <c r="I977" s="6">
        <v>10</v>
      </c>
      <c r="J977" s="8">
        <v>63550.072249703</v>
      </c>
      <c r="K977" t="s">
        <v>1166</v>
      </c>
      <c r="L977" t="s">
        <v>1062</v>
      </c>
      <c r="M977">
        <v>600</v>
      </c>
      <c r="N977">
        <v>600</v>
      </c>
      <c r="O977">
        <v>0</v>
      </c>
      <c r="P977">
        <v>24334.62</v>
      </c>
      <c r="Q977">
        <v>44998.77</v>
      </c>
      <c r="R977">
        <v>5250.2</v>
      </c>
      <c r="S977">
        <v>34606.78</v>
      </c>
      <c r="T977">
        <v>0</v>
      </c>
      <c r="U977">
        <v>4744.55</v>
      </c>
      <c r="V977">
        <v>0</v>
      </c>
      <c r="W977" s="181">
        <f t="shared" si="255"/>
        <v>29079.17</v>
      </c>
      <c r="X977" s="181">
        <f t="shared" si="256"/>
        <v>48.465283333333332</v>
      </c>
      <c r="Y977" s="174">
        <v>113934.92</v>
      </c>
      <c r="Z977" s="181">
        <f t="shared" si="257"/>
        <v>189.89153333333334</v>
      </c>
      <c r="AA977" s="174">
        <v>0</v>
      </c>
      <c r="AB977" s="174">
        <v>21.358350890139739</v>
      </c>
      <c r="AC977" s="174">
        <v>39.495152144750698</v>
      </c>
      <c r="AD977" s="174">
        <v>4.6080692381229564</v>
      </c>
      <c r="AE977" s="174">
        <v>30.374164479160559</v>
      </c>
      <c r="AF977">
        <v>0</v>
      </c>
      <c r="AG977" s="106">
        <v>4.1642632478260397</v>
      </c>
      <c r="AH977" s="106">
        <v>0</v>
      </c>
      <c r="AI977" s="106">
        <v>100</v>
      </c>
      <c r="AJ977">
        <v>83.75</v>
      </c>
      <c r="AK977">
        <v>48.47</v>
      </c>
      <c r="AL977">
        <v>57.68</v>
      </c>
      <c r="AM977">
        <v>189.89</v>
      </c>
      <c r="AN977" t="s">
        <v>1069</v>
      </c>
      <c r="AO977">
        <v>23.601600000000001</v>
      </c>
      <c r="AP977">
        <v>8.33</v>
      </c>
      <c r="AQ977">
        <v>12.806699999999999</v>
      </c>
      <c r="AR977" t="s">
        <v>1072</v>
      </c>
      <c r="AS977" t="s">
        <v>1074</v>
      </c>
      <c r="AT977" t="s">
        <v>1076</v>
      </c>
      <c r="AU977" t="s">
        <v>1078</v>
      </c>
      <c r="AV977" t="s">
        <v>1079</v>
      </c>
      <c r="AW977" t="s">
        <v>1083</v>
      </c>
      <c r="AX977" s="65">
        <f t="shared" si="270"/>
        <v>1391.07</v>
      </c>
      <c r="AY977" s="65">
        <v>2862.47</v>
      </c>
      <c r="AZ977" s="106">
        <v>1200.2620330984546</v>
      </c>
      <c r="BA977" s="65">
        <f t="shared" si="258"/>
        <v>5453.8020330984546</v>
      </c>
      <c r="BB977" s="65">
        <f t="shared" si="259"/>
        <v>27878.907966901545</v>
      </c>
      <c r="BC977" s="65">
        <f t="shared" si="260"/>
        <v>0</v>
      </c>
      <c r="BD977" s="65">
        <f t="shared" si="261"/>
        <v>48857.899999999994</v>
      </c>
      <c r="BE977" s="65">
        <f t="shared" si="262"/>
        <v>31744.309999999998</v>
      </c>
      <c r="BF977" s="65">
        <f t="shared" si="263"/>
        <v>108481.11796690154</v>
      </c>
      <c r="BG977" s="66">
        <f t="shared" si="264"/>
        <v>779.11457615692211</v>
      </c>
      <c r="BH977" s="66">
        <f t="shared" si="265"/>
        <v>48.067082701554391</v>
      </c>
      <c r="BI977" s="66">
        <f t="shared" si="266"/>
        <v>0</v>
      </c>
      <c r="BJ977" s="66">
        <f t="shared" si="267"/>
        <v>84.237758620689647</v>
      </c>
      <c r="BK977" s="66">
        <f t="shared" si="268"/>
        <v>54.731568965517241</v>
      </c>
      <c r="BL977" s="66">
        <f t="shared" si="269"/>
        <v>187.03641028776127</v>
      </c>
      <c r="BM977" s="207">
        <f t="shared" si="271"/>
        <v>39856.979999999996</v>
      </c>
    </row>
    <row r="978" spans="1:65" x14ac:dyDescent="0.35">
      <c r="A978" s="1">
        <v>191</v>
      </c>
      <c r="B978">
        <v>120</v>
      </c>
      <c r="C978" t="s">
        <v>37</v>
      </c>
      <c r="D978" t="s">
        <v>2191</v>
      </c>
      <c r="E978" s="6" t="s">
        <v>1117</v>
      </c>
      <c r="F978" s="7" t="s">
        <v>1118</v>
      </c>
      <c r="G978" s="6">
        <v>-3.8</v>
      </c>
      <c r="H978" s="6">
        <v>-38.53</v>
      </c>
      <c r="I978" s="6">
        <v>41</v>
      </c>
      <c r="J978" s="8">
        <v>71394.000753582499</v>
      </c>
      <c r="K978" t="s">
        <v>1166</v>
      </c>
      <c r="L978" t="s">
        <v>1062</v>
      </c>
      <c r="M978">
        <v>600</v>
      </c>
      <c r="N978">
        <v>600</v>
      </c>
      <c r="O978">
        <v>0</v>
      </c>
      <c r="P978">
        <v>24992.23</v>
      </c>
      <c r="Q978">
        <v>44998.77</v>
      </c>
      <c r="R978">
        <v>5255.2</v>
      </c>
      <c r="S978">
        <v>34606.78</v>
      </c>
      <c r="T978">
        <v>0</v>
      </c>
      <c r="U978">
        <v>4744.55</v>
      </c>
      <c r="V978">
        <v>0</v>
      </c>
      <c r="W978" s="181">
        <f t="shared" si="255"/>
        <v>29736.78</v>
      </c>
      <c r="X978" s="181">
        <f t="shared" si="256"/>
        <v>49.561299999999996</v>
      </c>
      <c r="Y978" s="174">
        <v>114597.53</v>
      </c>
      <c r="Z978" s="181">
        <f t="shared" si="257"/>
        <v>190.99588333333332</v>
      </c>
      <c r="AA978" s="174">
        <v>0</v>
      </c>
      <c r="AB978" s="174">
        <v>21.808698669159799</v>
      </c>
      <c r="AC978" s="174">
        <v>39.266788734451779</v>
      </c>
      <c r="AD978" s="174">
        <v>4.5857881928170707</v>
      </c>
      <c r="AE978" s="174">
        <v>30.198539183174368</v>
      </c>
      <c r="AF978">
        <v>0</v>
      </c>
      <c r="AG978" s="106">
        <v>4.140185220396984</v>
      </c>
      <c r="AH978" s="106">
        <v>0</v>
      </c>
      <c r="AI978" s="106">
        <v>100</v>
      </c>
      <c r="AJ978">
        <v>83.76</v>
      </c>
      <c r="AK978">
        <v>49.56</v>
      </c>
      <c r="AL978">
        <v>57.68</v>
      </c>
      <c r="AM978">
        <v>191</v>
      </c>
      <c r="AN978" t="s">
        <v>1070</v>
      </c>
      <c r="AO978">
        <v>23.601600000000001</v>
      </c>
      <c r="AP978">
        <v>8.33</v>
      </c>
      <c r="AQ978">
        <v>12.806699999999999</v>
      </c>
      <c r="AR978" t="s">
        <v>1072</v>
      </c>
      <c r="AS978" t="s">
        <v>1074</v>
      </c>
      <c r="AT978" t="s">
        <v>1076</v>
      </c>
      <c r="AU978" t="s">
        <v>1078</v>
      </c>
      <c r="AV978" t="s">
        <v>1079</v>
      </c>
      <c r="AW978" t="s">
        <v>1083</v>
      </c>
      <c r="AX978" s="65">
        <f t="shared" si="270"/>
        <v>1391.07</v>
      </c>
      <c r="AY978" s="65">
        <v>2862.47</v>
      </c>
      <c r="AZ978" s="106">
        <v>1207.8892213495715</v>
      </c>
      <c r="BA978" s="65">
        <f t="shared" si="258"/>
        <v>5461.4292213495719</v>
      </c>
      <c r="BB978" s="65">
        <f t="shared" si="259"/>
        <v>28528.890778650428</v>
      </c>
      <c r="BC978" s="65">
        <f t="shared" si="260"/>
        <v>0</v>
      </c>
      <c r="BD978" s="65">
        <f t="shared" si="261"/>
        <v>48862.899999999994</v>
      </c>
      <c r="BE978" s="65">
        <f t="shared" si="262"/>
        <v>31744.309999999998</v>
      </c>
      <c r="BF978" s="65">
        <f t="shared" si="263"/>
        <v>109136.10077865043</v>
      </c>
      <c r="BG978" s="66">
        <f t="shared" si="264"/>
        <v>780.20417447851025</v>
      </c>
      <c r="BH978" s="66">
        <f t="shared" si="265"/>
        <v>49.187742721811084</v>
      </c>
      <c r="BI978" s="66">
        <f t="shared" si="266"/>
        <v>0</v>
      </c>
      <c r="BJ978" s="66">
        <f t="shared" si="267"/>
        <v>84.246379310344821</v>
      </c>
      <c r="BK978" s="66">
        <f t="shared" si="268"/>
        <v>54.731568965517241</v>
      </c>
      <c r="BL978" s="66">
        <f t="shared" si="269"/>
        <v>188.16569099767315</v>
      </c>
      <c r="BM978" s="207">
        <f t="shared" si="271"/>
        <v>39861.979999999996</v>
      </c>
    </row>
    <row r="979" spans="1:65" x14ac:dyDescent="0.35">
      <c r="A979" s="1">
        <v>192</v>
      </c>
      <c r="B979">
        <v>121</v>
      </c>
      <c r="C979" t="s">
        <v>37</v>
      </c>
      <c r="D979" t="s">
        <v>2192</v>
      </c>
      <c r="E979" s="6" t="s">
        <v>1104</v>
      </c>
      <c r="F979" s="7" t="s">
        <v>1105</v>
      </c>
      <c r="G979" s="6">
        <v>-22.74</v>
      </c>
      <c r="H979" s="6">
        <v>-45.59</v>
      </c>
      <c r="I979" s="6">
        <v>1642</v>
      </c>
      <c r="J979" s="8">
        <v>3495.45982983364</v>
      </c>
      <c r="K979" t="s">
        <v>1166</v>
      </c>
      <c r="L979" t="s">
        <v>1062</v>
      </c>
      <c r="M979">
        <v>600</v>
      </c>
      <c r="N979">
        <v>600</v>
      </c>
      <c r="O979">
        <v>6.44</v>
      </c>
      <c r="P979">
        <v>15029.52</v>
      </c>
      <c r="Q979">
        <v>44998.77</v>
      </c>
      <c r="R979">
        <v>5265.2</v>
      </c>
      <c r="S979">
        <v>34606.78</v>
      </c>
      <c r="T979">
        <v>0</v>
      </c>
      <c r="U979">
        <v>4462.05</v>
      </c>
      <c r="V979">
        <v>0</v>
      </c>
      <c r="W979" s="181">
        <f t="shared" si="255"/>
        <v>19491.57</v>
      </c>
      <c r="X979" s="181">
        <f t="shared" si="256"/>
        <v>32.485950000000003</v>
      </c>
      <c r="Y979" s="174">
        <v>104368.76</v>
      </c>
      <c r="Z979" s="181">
        <f t="shared" si="257"/>
        <v>173.94793333333334</v>
      </c>
      <c r="AA979" s="174">
        <v>6.1704287758137591E-3</v>
      </c>
      <c r="AB979" s="174">
        <v>14.400401039544789</v>
      </c>
      <c r="AC979" s="174">
        <v>43.115171627985227</v>
      </c>
      <c r="AD979" s="174">
        <v>5.0448045947848774</v>
      </c>
      <c r="AE979" s="174">
        <v>33.15817875003976</v>
      </c>
      <c r="AF979">
        <v>0</v>
      </c>
      <c r="AG979" s="106">
        <v>4.2752735588695323</v>
      </c>
      <c r="AH979" s="106">
        <v>0</v>
      </c>
      <c r="AI979" s="106">
        <v>100</v>
      </c>
      <c r="AJ979">
        <v>83.77</v>
      </c>
      <c r="AK979">
        <v>32.5</v>
      </c>
      <c r="AL979">
        <v>57.68</v>
      </c>
      <c r="AM979">
        <v>173.95</v>
      </c>
      <c r="AN979" t="s">
        <v>1063</v>
      </c>
      <c r="AO979">
        <v>23.601600000000001</v>
      </c>
      <c r="AP979">
        <v>8.33</v>
      </c>
      <c r="AQ979">
        <v>12.806699999999999</v>
      </c>
      <c r="AR979" t="s">
        <v>1072</v>
      </c>
      <c r="AS979" t="s">
        <v>1074</v>
      </c>
      <c r="AT979" t="s">
        <v>1076</v>
      </c>
      <c r="AU979" t="s">
        <v>1078</v>
      </c>
      <c r="AV979" t="s">
        <v>1079</v>
      </c>
      <c r="AW979" t="s">
        <v>1084</v>
      </c>
      <c r="AX979" s="65">
        <f t="shared" si="270"/>
        <v>1391.07</v>
      </c>
      <c r="AY979" s="65">
        <v>2862.47</v>
      </c>
      <c r="AZ979" s="106">
        <v>734.28126276081309</v>
      </c>
      <c r="BA979" s="65">
        <f t="shared" si="258"/>
        <v>4987.8212627608127</v>
      </c>
      <c r="BB979" s="65">
        <f t="shared" si="259"/>
        <v>18757.288737239185</v>
      </c>
      <c r="BC979" s="65">
        <f t="shared" si="260"/>
        <v>6.44</v>
      </c>
      <c r="BD979" s="65">
        <f t="shared" si="261"/>
        <v>48872.899999999994</v>
      </c>
      <c r="BE979" s="65">
        <f t="shared" si="262"/>
        <v>31744.309999999998</v>
      </c>
      <c r="BF979" s="65">
        <f t="shared" si="263"/>
        <v>99380.938737239179</v>
      </c>
      <c r="BG979" s="66">
        <f t="shared" si="264"/>
        <v>712.54589468011613</v>
      </c>
      <c r="BH979" s="66">
        <f t="shared" si="265"/>
        <v>32.340152995239976</v>
      </c>
      <c r="BI979" s="66">
        <f t="shared" si="266"/>
        <v>1.0733333333333334E-2</v>
      </c>
      <c r="BJ979" s="66">
        <f t="shared" si="267"/>
        <v>84.263620689655156</v>
      </c>
      <c r="BK979" s="66">
        <f t="shared" si="268"/>
        <v>54.731568965517241</v>
      </c>
      <c r="BL979" s="66">
        <f t="shared" si="269"/>
        <v>171.34644609868823</v>
      </c>
      <c r="BM979" s="207">
        <f t="shared" si="271"/>
        <v>39871.979999999996</v>
      </c>
    </row>
    <row r="980" spans="1:65" x14ac:dyDescent="0.35">
      <c r="A980" s="1">
        <v>193</v>
      </c>
      <c r="B980">
        <v>121</v>
      </c>
      <c r="C980" t="s">
        <v>37</v>
      </c>
      <c r="D980" t="s">
        <v>2193</v>
      </c>
      <c r="E980" s="6" t="s">
        <v>1104</v>
      </c>
      <c r="F980" s="7" t="s">
        <v>1106</v>
      </c>
      <c r="G980" s="6">
        <v>-23.85</v>
      </c>
      <c r="H980" s="6">
        <v>-46.64</v>
      </c>
      <c r="I980" s="6">
        <v>792</v>
      </c>
      <c r="J980" s="8">
        <v>14172.2970393051</v>
      </c>
      <c r="K980" t="s">
        <v>1166</v>
      </c>
      <c r="L980" t="s">
        <v>1062</v>
      </c>
      <c r="M980">
        <v>600</v>
      </c>
      <c r="N980">
        <v>600</v>
      </c>
      <c r="O980">
        <v>0.06</v>
      </c>
      <c r="P980">
        <v>17581.8</v>
      </c>
      <c r="Q980">
        <v>44998.77</v>
      </c>
      <c r="R980">
        <v>5266.4</v>
      </c>
      <c r="S980">
        <v>34606.78</v>
      </c>
      <c r="T980">
        <v>0</v>
      </c>
      <c r="U980">
        <v>4462.05</v>
      </c>
      <c r="V980">
        <v>0</v>
      </c>
      <c r="W980" s="181">
        <f t="shared" si="255"/>
        <v>22043.85</v>
      </c>
      <c r="X980" s="181">
        <f t="shared" si="256"/>
        <v>36.739750000000001</v>
      </c>
      <c r="Y980" s="174">
        <v>106915.86</v>
      </c>
      <c r="Z980" s="181">
        <f t="shared" si="257"/>
        <v>178.19309999999999</v>
      </c>
      <c r="AA980" s="174">
        <v>5.6118895737264798E-5</v>
      </c>
      <c r="AB980" s="174">
        <v>16.444520017890699</v>
      </c>
      <c r="AC980" s="174">
        <v>42.088021365585981</v>
      </c>
      <c r="AD980" s="174">
        <v>4.9257425418455218</v>
      </c>
      <c r="AE980" s="174">
        <v>32.368237977041012</v>
      </c>
      <c r="AF980">
        <v>0</v>
      </c>
      <c r="AG980" s="106">
        <v>4.1734219787410396</v>
      </c>
      <c r="AH980" s="106">
        <v>0</v>
      </c>
      <c r="AI980" s="106">
        <v>100</v>
      </c>
      <c r="AJ980">
        <v>83.78</v>
      </c>
      <c r="AK980">
        <v>36.74</v>
      </c>
      <c r="AL980">
        <v>57.68</v>
      </c>
      <c r="AM980">
        <v>178.19</v>
      </c>
      <c r="AN980" t="s">
        <v>1064</v>
      </c>
      <c r="AO980">
        <v>23.601600000000001</v>
      </c>
      <c r="AP980">
        <v>8.33</v>
      </c>
      <c r="AQ980">
        <v>12.806699999999999</v>
      </c>
      <c r="AR980" t="s">
        <v>1072</v>
      </c>
      <c r="AS980" t="s">
        <v>1074</v>
      </c>
      <c r="AT980" t="s">
        <v>1076</v>
      </c>
      <c r="AU980" t="s">
        <v>1078</v>
      </c>
      <c r="AV980" t="s">
        <v>1079</v>
      </c>
      <c r="AW980" t="s">
        <v>1084</v>
      </c>
      <c r="AX980" s="65">
        <f t="shared" si="270"/>
        <v>1391.07</v>
      </c>
      <c r="AY980" s="65">
        <v>2862.47</v>
      </c>
      <c r="AZ980" s="106">
        <v>860.57030315737416</v>
      </c>
      <c r="BA980" s="65">
        <f t="shared" si="258"/>
        <v>5114.1103031573739</v>
      </c>
      <c r="BB980" s="65">
        <f t="shared" si="259"/>
        <v>21183.279696842623</v>
      </c>
      <c r="BC980" s="65">
        <f t="shared" si="260"/>
        <v>0.06</v>
      </c>
      <c r="BD980" s="65">
        <f t="shared" si="261"/>
        <v>48874.1</v>
      </c>
      <c r="BE980" s="65">
        <f t="shared" si="262"/>
        <v>31744.309999999998</v>
      </c>
      <c r="BF980" s="65">
        <f t="shared" si="263"/>
        <v>101801.74969684263</v>
      </c>
      <c r="BG980" s="66">
        <f t="shared" si="264"/>
        <v>730.58718616533918</v>
      </c>
      <c r="BH980" s="66">
        <f t="shared" si="265"/>
        <v>36.522896029039003</v>
      </c>
      <c r="BI980" s="66">
        <f t="shared" si="266"/>
        <v>9.9999999999999991E-5</v>
      </c>
      <c r="BJ980" s="66">
        <f t="shared" si="267"/>
        <v>84.265689655172409</v>
      </c>
      <c r="BK980" s="66">
        <f t="shared" si="268"/>
        <v>54.731568965517241</v>
      </c>
      <c r="BL980" s="66">
        <f t="shared" si="269"/>
        <v>175.52025809800452</v>
      </c>
      <c r="BM980" s="207">
        <f t="shared" si="271"/>
        <v>39873.18</v>
      </c>
    </row>
    <row r="981" spans="1:65" x14ac:dyDescent="0.35">
      <c r="A981" s="1">
        <v>194</v>
      </c>
      <c r="B981">
        <v>121</v>
      </c>
      <c r="C981" t="s">
        <v>37</v>
      </c>
      <c r="D981" t="s">
        <v>2194</v>
      </c>
      <c r="E981" s="6" t="s">
        <v>1107</v>
      </c>
      <c r="F981" s="7" t="s">
        <v>1108</v>
      </c>
      <c r="G981" s="6">
        <v>-30.03</v>
      </c>
      <c r="H981" s="6">
        <v>-51.23</v>
      </c>
      <c r="I981" s="6">
        <v>47</v>
      </c>
      <c r="J981" s="8">
        <v>23954.0527728093</v>
      </c>
      <c r="K981" t="s">
        <v>1166</v>
      </c>
      <c r="L981" t="s">
        <v>1062</v>
      </c>
      <c r="M981">
        <v>600</v>
      </c>
      <c r="N981">
        <v>600</v>
      </c>
      <c r="O981">
        <v>0.71</v>
      </c>
      <c r="P981">
        <v>18242.009999999998</v>
      </c>
      <c r="Q981">
        <v>44998.77</v>
      </c>
      <c r="R981">
        <v>5272.4</v>
      </c>
      <c r="S981">
        <v>34606.78</v>
      </c>
      <c r="T981">
        <v>0</v>
      </c>
      <c r="U981">
        <v>4462.05</v>
      </c>
      <c r="V981">
        <v>0</v>
      </c>
      <c r="W981" s="181">
        <f t="shared" si="255"/>
        <v>22704.059999999998</v>
      </c>
      <c r="X981" s="181">
        <f t="shared" si="256"/>
        <v>37.8401</v>
      </c>
      <c r="Y981" s="174">
        <v>107582.72</v>
      </c>
      <c r="Z981" s="181">
        <f t="shared" si="257"/>
        <v>179.30453333333332</v>
      </c>
      <c r="AA981" s="174">
        <v>6.5995728682078313E-4</v>
      </c>
      <c r="AB981" s="174">
        <v>16.956263979940271</v>
      </c>
      <c r="AC981" s="174">
        <v>41.827135435876691</v>
      </c>
      <c r="AD981" s="174">
        <v>4.900787040892812</v>
      </c>
      <c r="AE981" s="174">
        <v>32.167600893526391</v>
      </c>
      <c r="AF981">
        <v>0</v>
      </c>
      <c r="AG981" s="106">
        <v>4.1475526924770083</v>
      </c>
      <c r="AH981" s="106">
        <v>0</v>
      </c>
      <c r="AI981" s="106">
        <v>100</v>
      </c>
      <c r="AJ981">
        <v>83.79</v>
      </c>
      <c r="AK981">
        <v>37.840000000000003</v>
      </c>
      <c r="AL981">
        <v>57.68</v>
      </c>
      <c r="AM981">
        <v>179.3</v>
      </c>
      <c r="AN981" t="s">
        <v>1065</v>
      </c>
      <c r="AO981">
        <v>23.601600000000001</v>
      </c>
      <c r="AP981">
        <v>8.33</v>
      </c>
      <c r="AQ981">
        <v>12.806699999999999</v>
      </c>
      <c r="AR981" t="s">
        <v>1072</v>
      </c>
      <c r="AS981" t="s">
        <v>1074</v>
      </c>
      <c r="AT981" t="s">
        <v>1076</v>
      </c>
      <c r="AU981" t="s">
        <v>1078</v>
      </c>
      <c r="AV981" t="s">
        <v>1079</v>
      </c>
      <c r="AW981" t="s">
        <v>1084</v>
      </c>
      <c r="AX981" s="65">
        <f t="shared" si="270"/>
        <v>1391.07</v>
      </c>
      <c r="AY981" s="65">
        <v>2862.47</v>
      </c>
      <c r="AZ981" s="106">
        <v>908.40917226568797</v>
      </c>
      <c r="BA981" s="65">
        <f t="shared" si="258"/>
        <v>5161.9491722656876</v>
      </c>
      <c r="BB981" s="65">
        <f t="shared" si="259"/>
        <v>21795.650827734309</v>
      </c>
      <c r="BC981" s="65">
        <f t="shared" si="260"/>
        <v>0.71</v>
      </c>
      <c r="BD981" s="65">
        <f t="shared" si="261"/>
        <v>48880.1</v>
      </c>
      <c r="BE981" s="65">
        <f t="shared" si="262"/>
        <v>31744.309999999998</v>
      </c>
      <c r="BF981" s="65">
        <f t="shared" si="263"/>
        <v>102420.77082773432</v>
      </c>
      <c r="BG981" s="66">
        <f t="shared" si="264"/>
        <v>737.42131032366967</v>
      </c>
      <c r="BH981" s="66">
        <f t="shared" si="265"/>
        <v>37.578708323679841</v>
      </c>
      <c r="BI981" s="66">
        <f t="shared" si="266"/>
        <v>1.1833333333333333E-3</v>
      </c>
      <c r="BJ981" s="66">
        <f t="shared" si="267"/>
        <v>84.276034482758618</v>
      </c>
      <c r="BK981" s="66">
        <f t="shared" si="268"/>
        <v>54.731568965517241</v>
      </c>
      <c r="BL981" s="66">
        <f t="shared" si="269"/>
        <v>176.58753590988675</v>
      </c>
      <c r="BM981" s="207">
        <f t="shared" si="271"/>
        <v>39879.18</v>
      </c>
    </row>
    <row r="982" spans="1:65" x14ac:dyDescent="0.35">
      <c r="A982" s="1">
        <v>195</v>
      </c>
      <c r="B982">
        <v>121</v>
      </c>
      <c r="C982" t="s">
        <v>37</v>
      </c>
      <c r="D982" t="s">
        <v>2195</v>
      </c>
      <c r="E982" s="6" t="s">
        <v>1109</v>
      </c>
      <c r="F982" s="7" t="s">
        <v>1110</v>
      </c>
      <c r="G982" s="6">
        <v>-15.37</v>
      </c>
      <c r="H982" s="6">
        <v>-48.78</v>
      </c>
      <c r="I982" s="6">
        <v>770</v>
      </c>
      <c r="J982" s="8">
        <v>31081.371963744201</v>
      </c>
      <c r="K982" t="s">
        <v>1166</v>
      </c>
      <c r="L982" t="s">
        <v>1062</v>
      </c>
      <c r="M982">
        <v>600</v>
      </c>
      <c r="N982">
        <v>600</v>
      </c>
      <c r="O982">
        <v>0</v>
      </c>
      <c r="P982">
        <v>21481.94</v>
      </c>
      <c r="Q982">
        <v>44998.77</v>
      </c>
      <c r="R982">
        <v>5266.4</v>
      </c>
      <c r="S982">
        <v>34606.78</v>
      </c>
      <c r="T982">
        <v>0</v>
      </c>
      <c r="U982">
        <v>4462.05</v>
      </c>
      <c r="V982">
        <v>0</v>
      </c>
      <c r="W982" s="181">
        <f t="shared" si="255"/>
        <v>25943.989999999998</v>
      </c>
      <c r="X982" s="181">
        <f t="shared" si="256"/>
        <v>43.239983333333328</v>
      </c>
      <c r="Y982" s="174">
        <v>110815.94</v>
      </c>
      <c r="Z982" s="181">
        <f t="shared" si="257"/>
        <v>184.69323333333332</v>
      </c>
      <c r="AA982" s="174">
        <v>0</v>
      </c>
      <c r="AB982" s="174">
        <v>19.385243675232999</v>
      </c>
      <c r="AC982" s="174">
        <v>40.606766499476507</v>
      </c>
      <c r="AD982" s="174">
        <v>4.7523849005837961</v>
      </c>
      <c r="AE982" s="174">
        <v>31.229063255701298</v>
      </c>
      <c r="AF982">
        <v>0</v>
      </c>
      <c r="AG982" s="106">
        <v>4.0265416690053799</v>
      </c>
      <c r="AH982" s="106">
        <v>0</v>
      </c>
      <c r="AI982" s="106">
        <v>100</v>
      </c>
      <c r="AJ982">
        <v>83.78</v>
      </c>
      <c r="AK982">
        <v>43.24</v>
      </c>
      <c r="AL982">
        <v>57.68</v>
      </c>
      <c r="AM982">
        <v>184.69</v>
      </c>
      <c r="AN982" t="s">
        <v>1066</v>
      </c>
      <c r="AO982">
        <v>23.601600000000001</v>
      </c>
      <c r="AP982">
        <v>8.33</v>
      </c>
      <c r="AQ982">
        <v>12.806699999999999</v>
      </c>
      <c r="AR982" t="s">
        <v>1072</v>
      </c>
      <c r="AS982" t="s">
        <v>1074</v>
      </c>
      <c r="AT982" t="s">
        <v>1076</v>
      </c>
      <c r="AU982" t="s">
        <v>1078</v>
      </c>
      <c r="AV982" t="s">
        <v>1079</v>
      </c>
      <c r="AW982" t="s">
        <v>1084</v>
      </c>
      <c r="AX982" s="65">
        <f t="shared" si="270"/>
        <v>1391.07</v>
      </c>
      <c r="AY982" s="65">
        <v>2862.47</v>
      </c>
      <c r="AZ982" s="106">
        <v>1079.5544714129742</v>
      </c>
      <c r="BA982" s="65">
        <f t="shared" si="258"/>
        <v>5333.0944714129746</v>
      </c>
      <c r="BB982" s="65">
        <f t="shared" si="259"/>
        <v>24864.435528587022</v>
      </c>
      <c r="BC982" s="65">
        <f t="shared" si="260"/>
        <v>0</v>
      </c>
      <c r="BD982" s="65">
        <f t="shared" si="261"/>
        <v>48874.1</v>
      </c>
      <c r="BE982" s="65">
        <f t="shared" si="262"/>
        <v>31744.309999999998</v>
      </c>
      <c r="BF982" s="65">
        <f t="shared" si="263"/>
        <v>105482.84552858703</v>
      </c>
      <c r="BG982" s="66">
        <f t="shared" si="264"/>
        <v>761.87063877328205</v>
      </c>
      <c r="BH982" s="66">
        <f t="shared" si="265"/>
        <v>42.869716428598316</v>
      </c>
      <c r="BI982" s="66">
        <f t="shared" si="266"/>
        <v>0</v>
      </c>
      <c r="BJ982" s="66">
        <f t="shared" si="267"/>
        <v>84.265689655172409</v>
      </c>
      <c r="BK982" s="66">
        <f t="shared" si="268"/>
        <v>54.731568965517241</v>
      </c>
      <c r="BL982" s="66">
        <f t="shared" si="269"/>
        <v>181.86697504928799</v>
      </c>
      <c r="BM982" s="207">
        <f t="shared" si="271"/>
        <v>39873.18</v>
      </c>
    </row>
    <row r="983" spans="1:65" x14ac:dyDescent="0.35">
      <c r="A983" s="1">
        <v>196</v>
      </c>
      <c r="B983">
        <v>121</v>
      </c>
      <c r="C983" t="s">
        <v>37</v>
      </c>
      <c r="D983" t="s">
        <v>2196</v>
      </c>
      <c r="E983" s="6" t="s">
        <v>1111</v>
      </c>
      <c r="F983" s="7" t="s">
        <v>1112</v>
      </c>
      <c r="G983" s="6">
        <v>-22.86</v>
      </c>
      <c r="H983" s="6">
        <v>-43.41</v>
      </c>
      <c r="I983" s="6">
        <v>45</v>
      </c>
      <c r="J983" s="8">
        <v>45016.2336447989</v>
      </c>
      <c r="K983" t="s">
        <v>1166</v>
      </c>
      <c r="L983" t="s">
        <v>1062</v>
      </c>
      <c r="M983">
        <v>600</v>
      </c>
      <c r="N983">
        <v>600</v>
      </c>
      <c r="O983">
        <v>0</v>
      </c>
      <c r="P983">
        <v>21059.65</v>
      </c>
      <c r="Q983">
        <v>44998.77</v>
      </c>
      <c r="R983">
        <v>5262.4</v>
      </c>
      <c r="S983">
        <v>34606.78</v>
      </c>
      <c r="T983">
        <v>0</v>
      </c>
      <c r="U983">
        <v>4462.05</v>
      </c>
      <c r="V983">
        <v>0</v>
      </c>
      <c r="W983" s="181">
        <f t="shared" si="255"/>
        <v>25521.7</v>
      </c>
      <c r="X983" s="181">
        <f t="shared" si="256"/>
        <v>42.536166666666666</v>
      </c>
      <c r="Y983" s="174">
        <v>110389.64</v>
      </c>
      <c r="Z983" s="181">
        <f t="shared" si="257"/>
        <v>183.98273333333333</v>
      </c>
      <c r="AA983" s="174">
        <v>0</v>
      </c>
      <c r="AB983" s="174">
        <v>19.077560176842681</v>
      </c>
      <c r="AC983" s="174">
        <v>40.763580712827761</v>
      </c>
      <c r="AD983" s="174">
        <v>4.7671140154094171</v>
      </c>
      <c r="AE983" s="174">
        <v>31.349662885031609</v>
      </c>
      <c r="AF983">
        <v>0</v>
      </c>
      <c r="AG983" s="106">
        <v>4.042091268709636</v>
      </c>
      <c r="AH983" s="106">
        <v>0</v>
      </c>
      <c r="AI983" s="106">
        <v>100</v>
      </c>
      <c r="AJ983">
        <v>83.77</v>
      </c>
      <c r="AK983">
        <v>42.54</v>
      </c>
      <c r="AL983">
        <v>57.68</v>
      </c>
      <c r="AM983">
        <v>183.98</v>
      </c>
      <c r="AN983" t="s">
        <v>1067</v>
      </c>
      <c r="AO983">
        <v>23.601600000000001</v>
      </c>
      <c r="AP983">
        <v>8.33</v>
      </c>
      <c r="AQ983">
        <v>12.806699999999999</v>
      </c>
      <c r="AR983" t="s">
        <v>1072</v>
      </c>
      <c r="AS983" t="s">
        <v>1074</v>
      </c>
      <c r="AT983" t="s">
        <v>1076</v>
      </c>
      <c r="AU983" t="s">
        <v>1078</v>
      </c>
      <c r="AV983" t="s">
        <v>1079</v>
      </c>
      <c r="AW983" t="s">
        <v>1084</v>
      </c>
      <c r="AX983" s="65">
        <f t="shared" si="270"/>
        <v>1391.07</v>
      </c>
      <c r="AY983" s="65">
        <v>2862.47</v>
      </c>
      <c r="AZ983" s="106">
        <v>1057.7967382160325</v>
      </c>
      <c r="BA983" s="65">
        <f t="shared" si="258"/>
        <v>5311.3367382160322</v>
      </c>
      <c r="BB983" s="65">
        <f t="shared" si="259"/>
        <v>24463.903261783969</v>
      </c>
      <c r="BC983" s="65">
        <f t="shared" si="260"/>
        <v>0</v>
      </c>
      <c r="BD983" s="65">
        <f t="shared" si="261"/>
        <v>48870.1</v>
      </c>
      <c r="BE983" s="65">
        <f t="shared" si="262"/>
        <v>31744.309999999998</v>
      </c>
      <c r="BF983" s="65">
        <f t="shared" si="263"/>
        <v>105078.30326178396</v>
      </c>
      <c r="BG983" s="66">
        <f t="shared" si="264"/>
        <v>758.76239117371892</v>
      </c>
      <c r="BH983" s="66">
        <f t="shared" si="265"/>
        <v>42.17914355479995</v>
      </c>
      <c r="BI983" s="66">
        <f t="shared" si="266"/>
        <v>0</v>
      </c>
      <c r="BJ983" s="66">
        <f t="shared" si="267"/>
        <v>84.258793103448269</v>
      </c>
      <c r="BK983" s="66">
        <f t="shared" si="268"/>
        <v>54.731568965517241</v>
      </c>
      <c r="BL983" s="66">
        <f t="shared" si="269"/>
        <v>181.16948838238613</v>
      </c>
      <c r="BM983" s="207">
        <f t="shared" si="271"/>
        <v>39869.18</v>
      </c>
    </row>
    <row r="984" spans="1:65" x14ac:dyDescent="0.35">
      <c r="A984" s="1">
        <v>197</v>
      </c>
      <c r="B984">
        <v>121</v>
      </c>
      <c r="C984" t="s">
        <v>37</v>
      </c>
      <c r="D984" t="s">
        <v>2197</v>
      </c>
      <c r="E984" s="6" t="s">
        <v>1113</v>
      </c>
      <c r="F984" s="7" t="s">
        <v>1114</v>
      </c>
      <c r="G984" s="6">
        <v>-20.32</v>
      </c>
      <c r="H984" s="6">
        <v>-40.340000000000003</v>
      </c>
      <c r="I984" s="6">
        <v>9</v>
      </c>
      <c r="J984" s="8">
        <v>54061.366139626101</v>
      </c>
      <c r="K984" t="s">
        <v>1166</v>
      </c>
      <c r="L984" t="s">
        <v>1062</v>
      </c>
      <c r="M984">
        <v>600</v>
      </c>
      <c r="N984">
        <v>600</v>
      </c>
      <c r="O984">
        <v>0</v>
      </c>
      <c r="P984">
        <v>21771.19</v>
      </c>
      <c r="Q984">
        <v>44998.77</v>
      </c>
      <c r="R984">
        <v>5264.2</v>
      </c>
      <c r="S984">
        <v>34606.78</v>
      </c>
      <c r="T984">
        <v>0</v>
      </c>
      <c r="U984">
        <v>4462.05</v>
      </c>
      <c r="V984">
        <v>0</v>
      </c>
      <c r="W984" s="181">
        <f t="shared" si="255"/>
        <v>26233.239999999998</v>
      </c>
      <c r="X984" s="181">
        <f t="shared" si="256"/>
        <v>43.722066666666663</v>
      </c>
      <c r="Y984" s="174">
        <v>111102.98</v>
      </c>
      <c r="Z984" s="181">
        <f t="shared" si="257"/>
        <v>185.17163333333332</v>
      </c>
      <c r="AA984" s="174">
        <v>0</v>
      </c>
      <c r="AB984" s="174">
        <v>19.59550499905583</v>
      </c>
      <c r="AC984" s="174">
        <v>40.501856925889832</v>
      </c>
      <c r="AD984" s="174">
        <v>4.7381267361145483</v>
      </c>
      <c r="AE984" s="174">
        <v>31.14838143855367</v>
      </c>
      <c r="AF984">
        <v>0</v>
      </c>
      <c r="AG984" s="106">
        <v>4.016138901044779</v>
      </c>
      <c r="AH984" s="106">
        <v>0</v>
      </c>
      <c r="AI984" s="106">
        <v>100</v>
      </c>
      <c r="AJ984">
        <v>83.77</v>
      </c>
      <c r="AK984">
        <v>43.72</v>
      </c>
      <c r="AL984">
        <v>57.68</v>
      </c>
      <c r="AM984">
        <v>185.17</v>
      </c>
      <c r="AN984" t="s">
        <v>1068</v>
      </c>
      <c r="AO984">
        <v>23.601600000000001</v>
      </c>
      <c r="AP984">
        <v>8.33</v>
      </c>
      <c r="AQ984">
        <v>12.806699999999999</v>
      </c>
      <c r="AR984" t="s">
        <v>1072</v>
      </c>
      <c r="AS984" t="s">
        <v>1074</v>
      </c>
      <c r="AT984" t="s">
        <v>1076</v>
      </c>
      <c r="AU984" t="s">
        <v>1078</v>
      </c>
      <c r="AV984" t="s">
        <v>1079</v>
      </c>
      <c r="AW984" t="s">
        <v>1084</v>
      </c>
      <c r="AX984" s="65">
        <f t="shared" si="270"/>
        <v>1391.07</v>
      </c>
      <c r="AY984" s="65">
        <v>2862.47</v>
      </c>
      <c r="AZ984" s="106">
        <v>1100.786818127724</v>
      </c>
      <c r="BA984" s="65">
        <f t="shared" si="258"/>
        <v>5354.3268181277235</v>
      </c>
      <c r="BB984" s="65">
        <f t="shared" si="259"/>
        <v>25132.453181872275</v>
      </c>
      <c r="BC984" s="65">
        <f t="shared" si="260"/>
        <v>0</v>
      </c>
      <c r="BD984" s="65">
        <f t="shared" si="261"/>
        <v>48871.899999999994</v>
      </c>
      <c r="BE984" s="65">
        <f t="shared" si="262"/>
        <v>31744.309999999998</v>
      </c>
      <c r="BF984" s="65">
        <f t="shared" si="263"/>
        <v>105748.65318187227</v>
      </c>
      <c r="BG984" s="66">
        <f t="shared" si="264"/>
        <v>764.90383116110331</v>
      </c>
      <c r="BH984" s="66">
        <f t="shared" si="265"/>
        <v>43.331815830814264</v>
      </c>
      <c r="BI984" s="66">
        <f t="shared" si="266"/>
        <v>0</v>
      </c>
      <c r="BJ984" s="66">
        <f t="shared" si="267"/>
        <v>84.261896551724135</v>
      </c>
      <c r="BK984" s="66">
        <f t="shared" si="268"/>
        <v>54.731568965517241</v>
      </c>
      <c r="BL984" s="66">
        <f t="shared" si="269"/>
        <v>182.32526410667634</v>
      </c>
      <c r="BM984" s="207">
        <f t="shared" si="271"/>
        <v>39870.979999999996</v>
      </c>
    </row>
    <row r="985" spans="1:65" x14ac:dyDescent="0.35">
      <c r="A985" s="1">
        <v>198</v>
      </c>
      <c r="B985">
        <v>121</v>
      </c>
      <c r="C985" t="s">
        <v>37</v>
      </c>
      <c r="D985" t="s">
        <v>2198</v>
      </c>
      <c r="E985" s="6" t="s">
        <v>1115</v>
      </c>
      <c r="F985" s="7" t="s">
        <v>1116</v>
      </c>
      <c r="G985" s="6">
        <v>-8.0500000000000007</v>
      </c>
      <c r="H985" s="6">
        <v>-34.880000000000003</v>
      </c>
      <c r="I985" s="6">
        <v>10</v>
      </c>
      <c r="J985" s="8">
        <v>63550.072249703</v>
      </c>
      <c r="K985" t="s">
        <v>1166</v>
      </c>
      <c r="L985" t="s">
        <v>1062</v>
      </c>
      <c r="M985">
        <v>600</v>
      </c>
      <c r="N985">
        <v>600</v>
      </c>
      <c r="O985">
        <v>0</v>
      </c>
      <c r="P985">
        <v>22930.99</v>
      </c>
      <c r="Q985">
        <v>44998.77</v>
      </c>
      <c r="R985">
        <v>5250.2</v>
      </c>
      <c r="S985">
        <v>34606.78</v>
      </c>
      <c r="T985">
        <v>0</v>
      </c>
      <c r="U985">
        <v>4462.05</v>
      </c>
      <c r="V985">
        <v>0</v>
      </c>
      <c r="W985" s="181">
        <f t="shared" si="255"/>
        <v>27393.040000000001</v>
      </c>
      <c r="X985" s="181">
        <f t="shared" si="256"/>
        <v>45.65506666666667</v>
      </c>
      <c r="Y985" s="174">
        <v>112248.79</v>
      </c>
      <c r="Z985" s="181">
        <f t="shared" si="257"/>
        <v>187.08131666666665</v>
      </c>
      <c r="AA985" s="174">
        <v>0</v>
      </c>
      <c r="AB985" s="174">
        <v>20.42871909799651</v>
      </c>
      <c r="AC985" s="174">
        <v>40.088423224873956</v>
      </c>
      <c r="AD985" s="174">
        <v>4.6772887262303682</v>
      </c>
      <c r="AE985" s="174">
        <v>30.830425878087421</v>
      </c>
      <c r="AF985">
        <v>0</v>
      </c>
      <c r="AG985" s="106">
        <v>3.975143072811743</v>
      </c>
      <c r="AH985" s="106">
        <v>0</v>
      </c>
      <c r="AI985" s="106">
        <v>100</v>
      </c>
      <c r="AJ985">
        <v>83.75</v>
      </c>
      <c r="AK985">
        <v>45.66</v>
      </c>
      <c r="AL985">
        <v>57.68</v>
      </c>
      <c r="AM985">
        <v>187.08</v>
      </c>
      <c r="AN985" t="s">
        <v>1069</v>
      </c>
      <c r="AO985">
        <v>23.601600000000001</v>
      </c>
      <c r="AP985">
        <v>8.33</v>
      </c>
      <c r="AQ985">
        <v>12.806699999999999</v>
      </c>
      <c r="AR985" t="s">
        <v>1072</v>
      </c>
      <c r="AS985" t="s">
        <v>1074</v>
      </c>
      <c r="AT985" t="s">
        <v>1076</v>
      </c>
      <c r="AU985" t="s">
        <v>1078</v>
      </c>
      <c r="AV985" t="s">
        <v>1079</v>
      </c>
      <c r="AW985" t="s">
        <v>1084</v>
      </c>
      <c r="AX985" s="65">
        <f t="shared" si="270"/>
        <v>1391.07</v>
      </c>
      <c r="AY985" s="65">
        <v>2862.47</v>
      </c>
      <c r="AZ985" s="106">
        <v>1200.2441229157712</v>
      </c>
      <c r="BA985" s="65">
        <f t="shared" si="258"/>
        <v>5453.7841229157711</v>
      </c>
      <c r="BB985" s="65">
        <f t="shared" si="259"/>
        <v>26192.795877084231</v>
      </c>
      <c r="BC985" s="65">
        <f t="shared" si="260"/>
        <v>0</v>
      </c>
      <c r="BD985" s="65">
        <f t="shared" si="261"/>
        <v>48857.899999999994</v>
      </c>
      <c r="BE985" s="65">
        <f t="shared" si="262"/>
        <v>31744.309999999998</v>
      </c>
      <c r="BF985" s="65">
        <f t="shared" si="263"/>
        <v>106795.00587708422</v>
      </c>
      <c r="BG985" s="66">
        <f t="shared" si="264"/>
        <v>779.11201755939589</v>
      </c>
      <c r="BH985" s="66">
        <f t="shared" si="265"/>
        <v>45.159992891524539</v>
      </c>
      <c r="BI985" s="66">
        <f t="shared" si="266"/>
        <v>0</v>
      </c>
      <c r="BJ985" s="66">
        <f t="shared" si="267"/>
        <v>84.237758620689647</v>
      </c>
      <c r="BK985" s="66">
        <f t="shared" si="268"/>
        <v>54.731568965517241</v>
      </c>
      <c r="BL985" s="66">
        <f t="shared" si="269"/>
        <v>184.1293204777314</v>
      </c>
      <c r="BM985" s="207">
        <f t="shared" si="271"/>
        <v>39856.979999999996</v>
      </c>
    </row>
    <row r="986" spans="1:65" x14ac:dyDescent="0.35">
      <c r="A986" s="1">
        <v>199</v>
      </c>
      <c r="B986">
        <v>121</v>
      </c>
      <c r="C986" t="s">
        <v>37</v>
      </c>
      <c r="D986" t="s">
        <v>2199</v>
      </c>
      <c r="E986" s="6" t="s">
        <v>1117</v>
      </c>
      <c r="F986" s="7" t="s">
        <v>1118</v>
      </c>
      <c r="G986" s="6">
        <v>-3.8</v>
      </c>
      <c r="H986" s="6">
        <v>-38.53</v>
      </c>
      <c r="I986" s="6">
        <v>41</v>
      </c>
      <c r="J986" s="8">
        <v>71394.000753582499</v>
      </c>
      <c r="K986" t="s">
        <v>1166</v>
      </c>
      <c r="L986" t="s">
        <v>1062</v>
      </c>
      <c r="M986">
        <v>600</v>
      </c>
      <c r="N986">
        <v>600</v>
      </c>
      <c r="O986">
        <v>0</v>
      </c>
      <c r="P986">
        <v>23254.81</v>
      </c>
      <c r="Q986">
        <v>44998.77</v>
      </c>
      <c r="R986">
        <v>5255.2</v>
      </c>
      <c r="S986">
        <v>34606.78</v>
      </c>
      <c r="T986">
        <v>0</v>
      </c>
      <c r="U986">
        <v>4462.05</v>
      </c>
      <c r="V986">
        <v>0</v>
      </c>
      <c r="W986" s="181">
        <f t="shared" si="255"/>
        <v>27716.86</v>
      </c>
      <c r="X986" s="181">
        <f t="shared" si="256"/>
        <v>46.194766666666666</v>
      </c>
      <c r="Y986" s="174">
        <v>112577.61</v>
      </c>
      <c r="Z986" s="181">
        <f t="shared" si="257"/>
        <v>187.62934999999999</v>
      </c>
      <c r="AA986" s="174">
        <v>0</v>
      </c>
      <c r="AB986" s="174">
        <v>20.656691859065049</v>
      </c>
      <c r="AC986" s="174">
        <v>39.971331777251272</v>
      </c>
      <c r="AD986" s="174">
        <v>4.6680685440026659</v>
      </c>
      <c r="AE986" s="174">
        <v>30.740375461870261</v>
      </c>
      <c r="AF986">
        <v>0</v>
      </c>
      <c r="AG986" s="106">
        <v>3.9635323578107582</v>
      </c>
      <c r="AH986" s="106">
        <v>0</v>
      </c>
      <c r="AI986" s="106">
        <v>100</v>
      </c>
      <c r="AJ986">
        <v>83.76</v>
      </c>
      <c r="AK986">
        <v>46.19</v>
      </c>
      <c r="AL986">
        <v>57.68</v>
      </c>
      <c r="AM986">
        <v>187.63</v>
      </c>
      <c r="AN986" t="s">
        <v>1070</v>
      </c>
      <c r="AO986">
        <v>23.601600000000001</v>
      </c>
      <c r="AP986">
        <v>8.33</v>
      </c>
      <c r="AQ986">
        <v>12.806699999999999</v>
      </c>
      <c r="AR986" t="s">
        <v>1072</v>
      </c>
      <c r="AS986" t="s">
        <v>1074</v>
      </c>
      <c r="AT986" t="s">
        <v>1076</v>
      </c>
      <c r="AU986" t="s">
        <v>1078</v>
      </c>
      <c r="AV986" t="s">
        <v>1079</v>
      </c>
      <c r="AW986" t="s">
        <v>1084</v>
      </c>
      <c r="AX986" s="65">
        <f t="shared" si="270"/>
        <v>1391.07</v>
      </c>
      <c r="AY986" s="65">
        <v>2862.47</v>
      </c>
      <c r="AZ986" s="106">
        <v>1208.0930732808797</v>
      </c>
      <c r="BA986" s="65">
        <f t="shared" si="258"/>
        <v>5461.6330732808801</v>
      </c>
      <c r="BB986" s="65">
        <f t="shared" si="259"/>
        <v>26508.76692671912</v>
      </c>
      <c r="BC986" s="65">
        <f t="shared" si="260"/>
        <v>0</v>
      </c>
      <c r="BD986" s="65">
        <f t="shared" si="261"/>
        <v>48862.899999999994</v>
      </c>
      <c r="BE986" s="65">
        <f t="shared" si="262"/>
        <v>31744.309999999998</v>
      </c>
      <c r="BF986" s="65">
        <f t="shared" si="263"/>
        <v>107115.97692671911</v>
      </c>
      <c r="BG986" s="66">
        <f t="shared" si="264"/>
        <v>780.23329618298283</v>
      </c>
      <c r="BH986" s="66">
        <f t="shared" si="265"/>
        <v>45.704770563308827</v>
      </c>
      <c r="BI986" s="66">
        <f t="shared" si="266"/>
        <v>0</v>
      </c>
      <c r="BJ986" s="66">
        <f t="shared" si="267"/>
        <v>84.246379310344821</v>
      </c>
      <c r="BK986" s="66">
        <f t="shared" si="268"/>
        <v>54.731568965517241</v>
      </c>
      <c r="BL986" s="66">
        <f t="shared" si="269"/>
        <v>184.68271883917089</v>
      </c>
      <c r="BM986" s="207">
        <f t="shared" si="271"/>
        <v>39861.979999999996</v>
      </c>
    </row>
    <row r="987" spans="1:65" x14ac:dyDescent="0.35">
      <c r="A987" s="1">
        <v>200</v>
      </c>
      <c r="B987">
        <v>122</v>
      </c>
      <c r="C987" t="s">
        <v>37</v>
      </c>
      <c r="D987" t="s">
        <v>2200</v>
      </c>
      <c r="E987" s="6" t="s">
        <v>1104</v>
      </c>
      <c r="F987" s="7" t="s">
        <v>1105</v>
      </c>
      <c r="G987" s="6">
        <v>-22.74</v>
      </c>
      <c r="H987" s="6">
        <v>-45.59</v>
      </c>
      <c r="I987" s="6">
        <v>1642</v>
      </c>
      <c r="J987" s="8">
        <v>3495.45982983364</v>
      </c>
      <c r="K987" t="s">
        <v>1166</v>
      </c>
      <c r="L987" t="s">
        <v>1062</v>
      </c>
      <c r="M987">
        <v>600</v>
      </c>
      <c r="N987">
        <v>600</v>
      </c>
      <c r="O987">
        <v>70.739999999999995</v>
      </c>
      <c r="P987">
        <v>13018.96</v>
      </c>
      <c r="Q987">
        <v>44998.77</v>
      </c>
      <c r="R987">
        <v>5265.2</v>
      </c>
      <c r="S987">
        <v>34606.78</v>
      </c>
      <c r="T987">
        <v>0</v>
      </c>
      <c r="U987">
        <v>4744.55</v>
      </c>
      <c r="V987">
        <v>0</v>
      </c>
      <c r="W987" s="181">
        <f t="shared" si="255"/>
        <v>17763.509999999998</v>
      </c>
      <c r="X987" s="181">
        <f t="shared" si="256"/>
        <v>29.605849999999997</v>
      </c>
      <c r="Y987" s="174">
        <v>102705</v>
      </c>
      <c r="Z987" s="181">
        <f t="shared" si="257"/>
        <v>171.17500000000001</v>
      </c>
      <c r="AA987" s="174">
        <v>6.8876880385570327E-2</v>
      </c>
      <c r="AB987" s="174">
        <v>12.676072245752399</v>
      </c>
      <c r="AC987" s="174">
        <v>43.813611800788657</v>
      </c>
      <c r="AD987" s="174">
        <v>5.1265274329389996</v>
      </c>
      <c r="AE987" s="174">
        <v>33.695321552017923</v>
      </c>
      <c r="AF987">
        <v>0</v>
      </c>
      <c r="AG987" s="106">
        <v>4.6195900881164498</v>
      </c>
      <c r="AH987" s="106">
        <v>0</v>
      </c>
      <c r="AI987" s="106">
        <v>100</v>
      </c>
      <c r="AJ987">
        <v>83.77</v>
      </c>
      <c r="AK987">
        <v>29.72</v>
      </c>
      <c r="AL987">
        <v>57.68</v>
      </c>
      <c r="AM987">
        <v>171.18</v>
      </c>
      <c r="AN987" t="s">
        <v>1063</v>
      </c>
      <c r="AO987">
        <v>23.601600000000001</v>
      </c>
      <c r="AP987">
        <v>8.33</v>
      </c>
      <c r="AQ987">
        <v>12.806699999999999</v>
      </c>
      <c r="AR987" t="s">
        <v>1072</v>
      </c>
      <c r="AS987" t="s">
        <v>1074</v>
      </c>
      <c r="AT987" t="s">
        <v>1076</v>
      </c>
      <c r="AU987" t="s">
        <v>1078</v>
      </c>
      <c r="AV987" t="s">
        <v>1082</v>
      </c>
      <c r="AW987" t="s">
        <v>1083</v>
      </c>
      <c r="AX987" s="65">
        <f t="shared" si="270"/>
        <v>1391.07</v>
      </c>
      <c r="AY987" s="65">
        <v>2862.47</v>
      </c>
      <c r="AZ987" s="106">
        <v>744.3411114300269</v>
      </c>
      <c r="BA987" s="65">
        <f t="shared" si="258"/>
        <v>4997.8811114300261</v>
      </c>
      <c r="BB987" s="65">
        <f t="shared" si="259"/>
        <v>17019.168888569973</v>
      </c>
      <c r="BC987" s="65">
        <f t="shared" si="260"/>
        <v>70.739999999999995</v>
      </c>
      <c r="BD987" s="65">
        <f t="shared" si="261"/>
        <v>48872.899999999994</v>
      </c>
      <c r="BE987" s="65">
        <f t="shared" si="262"/>
        <v>31744.309999999998</v>
      </c>
      <c r="BF987" s="65">
        <f t="shared" si="263"/>
        <v>97707.118888569967</v>
      </c>
      <c r="BG987" s="66">
        <f t="shared" si="264"/>
        <v>713.98301591857512</v>
      </c>
      <c r="BH987" s="66">
        <f t="shared" si="265"/>
        <v>29.343394635465472</v>
      </c>
      <c r="BI987" s="66">
        <f t="shared" si="266"/>
        <v>0.11789999999999999</v>
      </c>
      <c r="BJ987" s="66">
        <f t="shared" si="267"/>
        <v>84.263620689655156</v>
      </c>
      <c r="BK987" s="66">
        <f t="shared" si="268"/>
        <v>54.731568965517241</v>
      </c>
      <c r="BL987" s="66">
        <f t="shared" si="269"/>
        <v>168.46054980787926</v>
      </c>
      <c r="BM987" s="207">
        <f t="shared" si="271"/>
        <v>39871.979999999996</v>
      </c>
    </row>
    <row r="988" spans="1:65" x14ac:dyDescent="0.35">
      <c r="A988" s="1">
        <v>201</v>
      </c>
      <c r="B988">
        <v>122</v>
      </c>
      <c r="C988" t="s">
        <v>37</v>
      </c>
      <c r="D988" t="s">
        <v>2201</v>
      </c>
      <c r="E988" s="6" t="s">
        <v>1104</v>
      </c>
      <c r="F988" s="7" t="s">
        <v>1106</v>
      </c>
      <c r="G988" s="6">
        <v>-23.85</v>
      </c>
      <c r="H988" s="6">
        <v>-46.64</v>
      </c>
      <c r="I988" s="6">
        <v>792</v>
      </c>
      <c r="J988" s="8">
        <v>14172.2970393051</v>
      </c>
      <c r="K988" t="s">
        <v>1166</v>
      </c>
      <c r="L988" t="s">
        <v>1062</v>
      </c>
      <c r="M988">
        <v>600</v>
      </c>
      <c r="N988">
        <v>600</v>
      </c>
      <c r="O988">
        <v>6.73</v>
      </c>
      <c r="P988">
        <v>16439.53</v>
      </c>
      <c r="Q988">
        <v>44998.77</v>
      </c>
      <c r="R988">
        <v>5266.4</v>
      </c>
      <c r="S988">
        <v>34606.78</v>
      </c>
      <c r="T988">
        <v>0</v>
      </c>
      <c r="U988">
        <v>4744.55</v>
      </c>
      <c r="V988">
        <v>0</v>
      </c>
      <c r="W988" s="181">
        <f t="shared" si="255"/>
        <v>21184.079999999998</v>
      </c>
      <c r="X988" s="181">
        <f t="shared" si="256"/>
        <v>35.306799999999996</v>
      </c>
      <c r="Y988" s="174">
        <v>106062.77</v>
      </c>
      <c r="Z988" s="181">
        <f t="shared" si="257"/>
        <v>176.77128333333334</v>
      </c>
      <c r="AA988" s="174">
        <v>6.3452991091973183E-3</v>
      </c>
      <c r="AB988" s="174">
        <v>15.499812045263379</v>
      </c>
      <c r="AC988" s="174">
        <v>42.426546091526738</v>
      </c>
      <c r="AD988" s="174">
        <v>4.9653615495804981</v>
      </c>
      <c r="AE988" s="174">
        <v>32.628583997947629</v>
      </c>
      <c r="AF988">
        <v>0</v>
      </c>
      <c r="AG988" s="106">
        <v>4.4733415881934819</v>
      </c>
      <c r="AH988" s="106">
        <v>0</v>
      </c>
      <c r="AI988" s="106">
        <v>100</v>
      </c>
      <c r="AJ988">
        <v>83.78</v>
      </c>
      <c r="AK988">
        <v>35.32</v>
      </c>
      <c r="AL988">
        <v>57.68</v>
      </c>
      <c r="AM988">
        <v>176.77</v>
      </c>
      <c r="AN988" t="s">
        <v>1064</v>
      </c>
      <c r="AO988">
        <v>23.601600000000001</v>
      </c>
      <c r="AP988">
        <v>8.33</v>
      </c>
      <c r="AQ988">
        <v>12.806699999999999</v>
      </c>
      <c r="AR988" t="s">
        <v>1072</v>
      </c>
      <c r="AS988" t="s">
        <v>1074</v>
      </c>
      <c r="AT988" t="s">
        <v>1076</v>
      </c>
      <c r="AU988" t="s">
        <v>1078</v>
      </c>
      <c r="AV988" t="s">
        <v>1082</v>
      </c>
      <c r="AW988" t="s">
        <v>1083</v>
      </c>
      <c r="AX988" s="65">
        <f t="shared" si="270"/>
        <v>1391.07</v>
      </c>
      <c r="AY988" s="65">
        <v>2862.47</v>
      </c>
      <c r="AZ988" s="106">
        <v>871.12975854811032</v>
      </c>
      <c r="BA988" s="65">
        <f t="shared" si="258"/>
        <v>5124.6697585481106</v>
      </c>
      <c r="BB988" s="65">
        <f t="shared" si="259"/>
        <v>20312.950241451887</v>
      </c>
      <c r="BC988" s="65">
        <f t="shared" si="260"/>
        <v>6.73</v>
      </c>
      <c r="BD988" s="65">
        <f t="shared" si="261"/>
        <v>48874.1</v>
      </c>
      <c r="BE988" s="65">
        <f t="shared" si="262"/>
        <v>31744.309999999998</v>
      </c>
      <c r="BF988" s="65">
        <f t="shared" si="263"/>
        <v>100938.10024145189</v>
      </c>
      <c r="BG988" s="66">
        <f t="shared" si="264"/>
        <v>732.09567979258725</v>
      </c>
      <c r="BH988" s="66">
        <f t="shared" si="265"/>
        <v>35.022328002503251</v>
      </c>
      <c r="BI988" s="66">
        <f t="shared" si="266"/>
        <v>1.1216666666666668E-2</v>
      </c>
      <c r="BJ988" s="66">
        <f t="shared" si="267"/>
        <v>84.265689655172409</v>
      </c>
      <c r="BK988" s="66">
        <f t="shared" si="268"/>
        <v>54.731568965517241</v>
      </c>
      <c r="BL988" s="66">
        <f t="shared" si="269"/>
        <v>174.0312073128481</v>
      </c>
      <c r="BM988" s="207">
        <f t="shared" si="271"/>
        <v>39873.18</v>
      </c>
    </row>
    <row r="989" spans="1:65" x14ac:dyDescent="0.35">
      <c r="A989" s="1">
        <v>202</v>
      </c>
      <c r="B989">
        <v>122</v>
      </c>
      <c r="C989" t="s">
        <v>37</v>
      </c>
      <c r="D989" t="s">
        <v>2202</v>
      </c>
      <c r="E989" s="6" t="s">
        <v>1107</v>
      </c>
      <c r="F989" s="7" t="s">
        <v>1108</v>
      </c>
      <c r="G989" s="6">
        <v>-30.03</v>
      </c>
      <c r="H989" s="6">
        <v>-51.23</v>
      </c>
      <c r="I989" s="6">
        <v>47</v>
      </c>
      <c r="J989" s="8">
        <v>23954.0527728093</v>
      </c>
      <c r="K989" t="s">
        <v>1166</v>
      </c>
      <c r="L989" t="s">
        <v>1062</v>
      </c>
      <c r="M989">
        <v>600</v>
      </c>
      <c r="N989">
        <v>600</v>
      </c>
      <c r="O989">
        <v>23.49</v>
      </c>
      <c r="P989">
        <v>17417.36</v>
      </c>
      <c r="Q989">
        <v>44998.77</v>
      </c>
      <c r="R989">
        <v>5272.4</v>
      </c>
      <c r="S989">
        <v>34606.78</v>
      </c>
      <c r="T989">
        <v>0</v>
      </c>
      <c r="U989">
        <v>4744.55</v>
      </c>
      <c r="V989">
        <v>0</v>
      </c>
      <c r="W989" s="181">
        <f t="shared" si="255"/>
        <v>22161.91</v>
      </c>
      <c r="X989" s="181">
        <f t="shared" si="256"/>
        <v>36.93651666666667</v>
      </c>
      <c r="Y989" s="174">
        <v>107063.35</v>
      </c>
      <c r="Z989" s="181">
        <f t="shared" si="257"/>
        <v>178.43891666666667</v>
      </c>
      <c r="AA989" s="174">
        <v>2.194028115129967E-2</v>
      </c>
      <c r="AB989" s="174">
        <v>16.26827481112818</v>
      </c>
      <c r="AC989" s="174">
        <v>42.030041092493363</v>
      </c>
      <c r="AD989" s="174">
        <v>4.9245610192470153</v>
      </c>
      <c r="AE989" s="174">
        <v>32.32364763478818</v>
      </c>
      <c r="AF989">
        <v>0</v>
      </c>
      <c r="AG989" s="106">
        <v>4.431535161191948</v>
      </c>
      <c r="AH989" s="106">
        <v>0</v>
      </c>
      <c r="AI989" s="106">
        <v>100</v>
      </c>
      <c r="AJ989">
        <v>83.79</v>
      </c>
      <c r="AK989">
        <v>36.979999999999997</v>
      </c>
      <c r="AL989">
        <v>57.68</v>
      </c>
      <c r="AM989">
        <v>178.44</v>
      </c>
      <c r="AN989" t="s">
        <v>1065</v>
      </c>
      <c r="AO989">
        <v>23.601600000000001</v>
      </c>
      <c r="AP989">
        <v>8.33</v>
      </c>
      <c r="AQ989">
        <v>12.806699999999999</v>
      </c>
      <c r="AR989" t="s">
        <v>1072</v>
      </c>
      <c r="AS989" t="s">
        <v>1074</v>
      </c>
      <c r="AT989" t="s">
        <v>1076</v>
      </c>
      <c r="AU989" t="s">
        <v>1078</v>
      </c>
      <c r="AV989" t="s">
        <v>1082</v>
      </c>
      <c r="AW989" t="s">
        <v>1083</v>
      </c>
      <c r="AX989" s="65">
        <f t="shared" si="270"/>
        <v>1391.07</v>
      </c>
      <c r="AY989" s="65">
        <v>2862.47</v>
      </c>
      <c r="AZ989" s="106">
        <v>921.00633202851304</v>
      </c>
      <c r="BA989" s="65">
        <f t="shared" si="258"/>
        <v>5174.5463320285126</v>
      </c>
      <c r="BB989" s="65">
        <f t="shared" si="259"/>
        <v>21240.903667971488</v>
      </c>
      <c r="BC989" s="65">
        <f t="shared" si="260"/>
        <v>23.49</v>
      </c>
      <c r="BD989" s="65">
        <f t="shared" si="261"/>
        <v>48880.1</v>
      </c>
      <c r="BE989" s="65">
        <f t="shared" si="262"/>
        <v>31744.309999999998</v>
      </c>
      <c r="BF989" s="65">
        <f t="shared" si="263"/>
        <v>101888.80366797149</v>
      </c>
      <c r="BG989" s="66">
        <f t="shared" si="264"/>
        <v>739.22090457550178</v>
      </c>
      <c r="BH989" s="66">
        <f t="shared" si="265"/>
        <v>36.622247703399118</v>
      </c>
      <c r="BI989" s="66">
        <f t="shared" si="266"/>
        <v>3.9149999999999997E-2</v>
      </c>
      <c r="BJ989" s="66">
        <f t="shared" si="267"/>
        <v>84.276034482758618</v>
      </c>
      <c r="BK989" s="66">
        <f t="shared" si="268"/>
        <v>54.731568965517241</v>
      </c>
      <c r="BL989" s="66">
        <f t="shared" si="269"/>
        <v>175.67035115167496</v>
      </c>
      <c r="BM989" s="207">
        <f t="shared" si="271"/>
        <v>39879.18</v>
      </c>
    </row>
    <row r="990" spans="1:65" x14ac:dyDescent="0.35">
      <c r="A990" s="1">
        <v>203</v>
      </c>
      <c r="B990">
        <v>122</v>
      </c>
      <c r="C990" t="s">
        <v>37</v>
      </c>
      <c r="D990" t="s">
        <v>2203</v>
      </c>
      <c r="E990" s="6" t="s">
        <v>1109</v>
      </c>
      <c r="F990" s="7" t="s">
        <v>1110</v>
      </c>
      <c r="G990" s="6">
        <v>-15.37</v>
      </c>
      <c r="H990" s="6">
        <v>-48.78</v>
      </c>
      <c r="I990" s="6">
        <v>770</v>
      </c>
      <c r="J990" s="8">
        <v>31081.371963744201</v>
      </c>
      <c r="K990" t="s">
        <v>1166</v>
      </c>
      <c r="L990" t="s">
        <v>1062</v>
      </c>
      <c r="M990">
        <v>600</v>
      </c>
      <c r="N990">
        <v>600</v>
      </c>
      <c r="O990">
        <v>0</v>
      </c>
      <c r="P990">
        <v>21928.27</v>
      </c>
      <c r="Q990">
        <v>44998.77</v>
      </c>
      <c r="R990">
        <v>5266.4</v>
      </c>
      <c r="S990">
        <v>34606.78</v>
      </c>
      <c r="T990">
        <v>0</v>
      </c>
      <c r="U990">
        <v>4744.55</v>
      </c>
      <c r="V990">
        <v>0</v>
      </c>
      <c r="W990" s="181">
        <f t="shared" si="255"/>
        <v>26672.82</v>
      </c>
      <c r="X990" s="181">
        <f t="shared" si="256"/>
        <v>44.454700000000003</v>
      </c>
      <c r="Y990" s="174">
        <v>111544.76</v>
      </c>
      <c r="Z990" s="181">
        <f t="shared" si="257"/>
        <v>185.90793333333332</v>
      </c>
      <c r="AA990" s="174">
        <v>0</v>
      </c>
      <c r="AB990" s="174">
        <v>19.658718168383711</v>
      </c>
      <c r="AC990" s="174">
        <v>40.341446787818633</v>
      </c>
      <c r="AD990" s="174">
        <v>4.7213333911875379</v>
      </c>
      <c r="AE990" s="174">
        <v>31.02501632528503</v>
      </c>
      <c r="AF990">
        <v>0</v>
      </c>
      <c r="AG990" s="106">
        <v>4.2534942923360992</v>
      </c>
      <c r="AH990" s="106">
        <v>0</v>
      </c>
      <c r="AI990" s="106">
        <v>100</v>
      </c>
      <c r="AJ990">
        <v>83.78</v>
      </c>
      <c r="AK990">
        <v>44.45</v>
      </c>
      <c r="AL990">
        <v>57.68</v>
      </c>
      <c r="AM990">
        <v>185.91</v>
      </c>
      <c r="AN990" t="s">
        <v>1066</v>
      </c>
      <c r="AO990">
        <v>23.601600000000001</v>
      </c>
      <c r="AP990">
        <v>8.33</v>
      </c>
      <c r="AQ990">
        <v>12.806699999999999</v>
      </c>
      <c r="AR990" t="s">
        <v>1072</v>
      </c>
      <c r="AS990" t="s">
        <v>1074</v>
      </c>
      <c r="AT990" t="s">
        <v>1076</v>
      </c>
      <c r="AU990" t="s">
        <v>1078</v>
      </c>
      <c r="AV990" t="s">
        <v>1082</v>
      </c>
      <c r="AW990" t="s">
        <v>1083</v>
      </c>
      <c r="AX990" s="65">
        <f t="shared" si="270"/>
        <v>1391.07</v>
      </c>
      <c r="AY990" s="65">
        <v>2862.47</v>
      </c>
      <c r="AZ990" s="106">
        <v>1097.4355454882214</v>
      </c>
      <c r="BA990" s="65">
        <f t="shared" si="258"/>
        <v>5350.9755454882215</v>
      </c>
      <c r="BB990" s="65">
        <f t="shared" si="259"/>
        <v>25575.384454511779</v>
      </c>
      <c r="BC990" s="65">
        <f t="shared" si="260"/>
        <v>0</v>
      </c>
      <c r="BD990" s="65">
        <f t="shared" si="261"/>
        <v>48874.1</v>
      </c>
      <c r="BE990" s="65">
        <f t="shared" si="262"/>
        <v>31744.309999999998</v>
      </c>
      <c r="BF990" s="65">
        <f t="shared" si="263"/>
        <v>106193.78445451177</v>
      </c>
      <c r="BG990" s="66">
        <f t="shared" si="264"/>
        <v>764.42507792688878</v>
      </c>
      <c r="BH990" s="66">
        <f t="shared" si="265"/>
        <v>44.095490438813414</v>
      </c>
      <c r="BI990" s="66">
        <f t="shared" si="266"/>
        <v>0</v>
      </c>
      <c r="BJ990" s="66">
        <f t="shared" si="267"/>
        <v>84.265689655172409</v>
      </c>
      <c r="BK990" s="66">
        <f t="shared" si="268"/>
        <v>54.731568965517241</v>
      </c>
      <c r="BL990" s="66">
        <f t="shared" si="269"/>
        <v>183.09273181812375</v>
      </c>
      <c r="BM990" s="207">
        <f t="shared" si="271"/>
        <v>39873.18</v>
      </c>
    </row>
    <row r="991" spans="1:65" x14ac:dyDescent="0.35">
      <c r="A991" s="1">
        <v>204</v>
      </c>
      <c r="B991">
        <v>122</v>
      </c>
      <c r="C991" t="s">
        <v>37</v>
      </c>
      <c r="D991" t="s">
        <v>2204</v>
      </c>
      <c r="E991" s="6" t="s">
        <v>1111</v>
      </c>
      <c r="F991" s="7" t="s">
        <v>1112</v>
      </c>
      <c r="G991" s="6">
        <v>-22.86</v>
      </c>
      <c r="H991" s="6">
        <v>-43.41</v>
      </c>
      <c r="I991" s="6">
        <v>45</v>
      </c>
      <c r="J991" s="8">
        <v>45016.2336447989</v>
      </c>
      <c r="K991" t="s">
        <v>1166</v>
      </c>
      <c r="L991" t="s">
        <v>1062</v>
      </c>
      <c r="M991">
        <v>600</v>
      </c>
      <c r="N991">
        <v>600</v>
      </c>
      <c r="O991">
        <v>0</v>
      </c>
      <c r="P991">
        <v>21718.32</v>
      </c>
      <c r="Q991">
        <v>44998.77</v>
      </c>
      <c r="R991">
        <v>5262.4</v>
      </c>
      <c r="S991">
        <v>34606.78</v>
      </c>
      <c r="T991">
        <v>0</v>
      </c>
      <c r="U991">
        <v>4744.55</v>
      </c>
      <c r="V991">
        <v>0</v>
      </c>
      <c r="W991" s="181">
        <f t="shared" si="255"/>
        <v>26462.87</v>
      </c>
      <c r="X991" s="181">
        <f t="shared" si="256"/>
        <v>44.10478333333333</v>
      </c>
      <c r="Y991" s="174">
        <v>111330.82</v>
      </c>
      <c r="Z991" s="181">
        <f t="shared" si="257"/>
        <v>185.55136666666667</v>
      </c>
      <c r="AA991" s="174">
        <v>0</v>
      </c>
      <c r="AB991" s="174">
        <v>19.507913442117829</v>
      </c>
      <c r="AC991" s="174">
        <v>40.41896933840961</v>
      </c>
      <c r="AD991" s="174">
        <v>4.726813293928851</v>
      </c>
      <c r="AE991" s="174">
        <v>31.084635862737741</v>
      </c>
      <c r="AF991">
        <v>0</v>
      </c>
      <c r="AG991" s="106">
        <v>4.2616680628059687</v>
      </c>
      <c r="AH991" s="106">
        <v>0</v>
      </c>
      <c r="AI991" s="106">
        <v>100</v>
      </c>
      <c r="AJ991">
        <v>83.77</v>
      </c>
      <c r="AK991">
        <v>44.1</v>
      </c>
      <c r="AL991">
        <v>57.68</v>
      </c>
      <c r="AM991">
        <v>185.55</v>
      </c>
      <c r="AN991" t="s">
        <v>1067</v>
      </c>
      <c r="AO991">
        <v>23.601600000000001</v>
      </c>
      <c r="AP991">
        <v>8.33</v>
      </c>
      <c r="AQ991">
        <v>12.806699999999999</v>
      </c>
      <c r="AR991" t="s">
        <v>1072</v>
      </c>
      <c r="AS991" t="s">
        <v>1074</v>
      </c>
      <c r="AT991" t="s">
        <v>1076</v>
      </c>
      <c r="AU991" t="s">
        <v>1078</v>
      </c>
      <c r="AV991" t="s">
        <v>1082</v>
      </c>
      <c r="AW991" t="s">
        <v>1083</v>
      </c>
      <c r="AX991" s="65">
        <f t="shared" si="270"/>
        <v>1391.07</v>
      </c>
      <c r="AY991" s="65">
        <v>2862.47</v>
      </c>
      <c r="AZ991" s="106">
        <v>1076.2420680400214</v>
      </c>
      <c r="BA991" s="65">
        <f t="shared" si="258"/>
        <v>5329.7820680400218</v>
      </c>
      <c r="BB991" s="65">
        <f t="shared" si="259"/>
        <v>25386.627931959978</v>
      </c>
      <c r="BC991" s="65">
        <f t="shared" si="260"/>
        <v>0</v>
      </c>
      <c r="BD991" s="65">
        <f t="shared" si="261"/>
        <v>48870.1</v>
      </c>
      <c r="BE991" s="65">
        <f t="shared" si="262"/>
        <v>31744.309999999998</v>
      </c>
      <c r="BF991" s="65">
        <f t="shared" si="263"/>
        <v>106001.03793195999</v>
      </c>
      <c r="BG991" s="66">
        <f t="shared" si="264"/>
        <v>761.39743829143174</v>
      </c>
      <c r="BH991" s="66">
        <f t="shared" si="265"/>
        <v>43.770048158551688</v>
      </c>
      <c r="BI991" s="66">
        <f t="shared" si="266"/>
        <v>0</v>
      </c>
      <c r="BJ991" s="66">
        <f t="shared" si="267"/>
        <v>84.258793103448269</v>
      </c>
      <c r="BK991" s="66">
        <f t="shared" si="268"/>
        <v>54.731568965517241</v>
      </c>
      <c r="BL991" s="66">
        <f t="shared" si="269"/>
        <v>182.76041022751721</v>
      </c>
      <c r="BM991" s="207">
        <f t="shared" si="271"/>
        <v>39869.18</v>
      </c>
    </row>
    <row r="992" spans="1:65" x14ac:dyDescent="0.35">
      <c r="A992" s="1">
        <v>205</v>
      </c>
      <c r="B992">
        <v>122</v>
      </c>
      <c r="C992" t="s">
        <v>37</v>
      </c>
      <c r="D992" t="s">
        <v>2205</v>
      </c>
      <c r="E992" s="6" t="s">
        <v>1113</v>
      </c>
      <c r="F992" s="7" t="s">
        <v>1114</v>
      </c>
      <c r="G992" s="6">
        <v>-20.32</v>
      </c>
      <c r="H992" s="6">
        <v>-40.340000000000003</v>
      </c>
      <c r="I992" s="6">
        <v>9</v>
      </c>
      <c r="J992" s="8">
        <v>54061.366139626101</v>
      </c>
      <c r="K992" t="s">
        <v>1166</v>
      </c>
      <c r="L992" t="s">
        <v>1062</v>
      </c>
      <c r="M992">
        <v>600</v>
      </c>
      <c r="N992">
        <v>600</v>
      </c>
      <c r="O992">
        <v>0</v>
      </c>
      <c r="P992">
        <v>23211.119999999999</v>
      </c>
      <c r="Q992">
        <v>44998.77</v>
      </c>
      <c r="R992">
        <v>5264.2</v>
      </c>
      <c r="S992">
        <v>34606.78</v>
      </c>
      <c r="T992">
        <v>0</v>
      </c>
      <c r="U992">
        <v>4744.55</v>
      </c>
      <c r="V992">
        <v>0</v>
      </c>
      <c r="W992" s="181">
        <f t="shared" si="255"/>
        <v>27955.67</v>
      </c>
      <c r="X992" s="181">
        <f t="shared" si="256"/>
        <v>46.59278333333333</v>
      </c>
      <c r="Y992" s="174">
        <v>112825.42</v>
      </c>
      <c r="Z992" s="181">
        <f t="shared" si="257"/>
        <v>188.04236666666665</v>
      </c>
      <c r="AA992" s="174">
        <v>0</v>
      </c>
      <c r="AB992" s="174">
        <v>20.572597912775329</v>
      </c>
      <c r="AC992" s="174">
        <v>39.883538656448167</v>
      </c>
      <c r="AD992" s="174">
        <v>4.6657925137792526</v>
      </c>
      <c r="AE992" s="174">
        <v>30.67285723376877</v>
      </c>
      <c r="AF992">
        <v>0</v>
      </c>
      <c r="AG992" s="106">
        <v>4.2052136832284788</v>
      </c>
      <c r="AH992" s="106">
        <v>0</v>
      </c>
      <c r="AI992" s="106">
        <v>100</v>
      </c>
      <c r="AJ992">
        <v>83.77</v>
      </c>
      <c r="AK992">
        <v>46.59</v>
      </c>
      <c r="AL992">
        <v>57.68</v>
      </c>
      <c r="AM992">
        <v>188.04</v>
      </c>
      <c r="AN992" t="s">
        <v>1068</v>
      </c>
      <c r="AO992">
        <v>23.601600000000001</v>
      </c>
      <c r="AP992">
        <v>8.33</v>
      </c>
      <c r="AQ992">
        <v>12.806699999999999</v>
      </c>
      <c r="AR992" t="s">
        <v>1072</v>
      </c>
      <c r="AS992" t="s">
        <v>1074</v>
      </c>
      <c r="AT992" t="s">
        <v>1076</v>
      </c>
      <c r="AU992" t="s">
        <v>1078</v>
      </c>
      <c r="AV992" t="s">
        <v>1082</v>
      </c>
      <c r="AW992" t="s">
        <v>1083</v>
      </c>
      <c r="AX992" s="65">
        <f t="shared" si="270"/>
        <v>1391.07</v>
      </c>
      <c r="AY992" s="65">
        <v>2862.47</v>
      </c>
      <c r="AZ992" s="106">
        <v>1129.2550851130104</v>
      </c>
      <c r="BA992" s="65">
        <f t="shared" si="258"/>
        <v>5382.7950851130099</v>
      </c>
      <c r="BB992" s="65">
        <f t="shared" si="259"/>
        <v>26826.414914886987</v>
      </c>
      <c r="BC992" s="65">
        <f t="shared" si="260"/>
        <v>0</v>
      </c>
      <c r="BD992" s="65">
        <f t="shared" si="261"/>
        <v>48871.899999999994</v>
      </c>
      <c r="BE992" s="65">
        <f t="shared" si="262"/>
        <v>31744.309999999998</v>
      </c>
      <c r="BF992" s="65">
        <f t="shared" si="263"/>
        <v>107442.62491488698</v>
      </c>
      <c r="BG992" s="66">
        <f t="shared" si="264"/>
        <v>768.97072644471575</v>
      </c>
      <c r="BH992" s="66">
        <f t="shared" si="265"/>
        <v>46.252439508425837</v>
      </c>
      <c r="BI992" s="66">
        <f t="shared" si="266"/>
        <v>0</v>
      </c>
      <c r="BJ992" s="66">
        <f t="shared" si="267"/>
        <v>84.261896551724135</v>
      </c>
      <c r="BK992" s="66">
        <f t="shared" si="268"/>
        <v>54.731568965517241</v>
      </c>
      <c r="BL992" s="66">
        <f t="shared" si="269"/>
        <v>185.24590502566721</v>
      </c>
      <c r="BM992" s="207">
        <f t="shared" si="271"/>
        <v>39870.979999999996</v>
      </c>
    </row>
    <row r="993" spans="1:65" x14ac:dyDescent="0.35">
      <c r="A993" s="1">
        <v>206</v>
      </c>
      <c r="B993">
        <v>122</v>
      </c>
      <c r="C993" t="s">
        <v>37</v>
      </c>
      <c r="D993" t="s">
        <v>2206</v>
      </c>
      <c r="E993" s="6" t="s">
        <v>1115</v>
      </c>
      <c r="F993" s="7" t="s">
        <v>1116</v>
      </c>
      <c r="G993" s="6">
        <v>-8.0500000000000007</v>
      </c>
      <c r="H993" s="6">
        <v>-34.880000000000003</v>
      </c>
      <c r="I993" s="6">
        <v>10</v>
      </c>
      <c r="J993" s="8">
        <v>63550.072249703</v>
      </c>
      <c r="K993" t="s">
        <v>1166</v>
      </c>
      <c r="L993" t="s">
        <v>1062</v>
      </c>
      <c r="M993">
        <v>600</v>
      </c>
      <c r="N993">
        <v>600</v>
      </c>
      <c r="O993">
        <v>0</v>
      </c>
      <c r="P993">
        <v>25141.17</v>
      </c>
      <c r="Q993">
        <v>44998.77</v>
      </c>
      <c r="R993">
        <v>5250.2</v>
      </c>
      <c r="S993">
        <v>34606.78</v>
      </c>
      <c r="T993">
        <v>0</v>
      </c>
      <c r="U993">
        <v>4744.55</v>
      </c>
      <c r="V993">
        <v>0</v>
      </c>
      <c r="W993" s="181">
        <f t="shared" si="255"/>
        <v>29885.719999999998</v>
      </c>
      <c r="X993" s="181">
        <f t="shared" si="256"/>
        <v>49.809533333333327</v>
      </c>
      <c r="Y993" s="174">
        <v>114741.47</v>
      </c>
      <c r="Z993" s="181">
        <f t="shared" si="257"/>
        <v>191.23578333333333</v>
      </c>
      <c r="AA993" s="174">
        <v>0</v>
      </c>
      <c r="AB993" s="174">
        <v>21.9111451160596</v>
      </c>
      <c r="AC993" s="174">
        <v>39.217529634229017</v>
      </c>
      <c r="AD993" s="174">
        <v>4.5756778259856707</v>
      </c>
      <c r="AE993" s="174">
        <v>30.160655951156979</v>
      </c>
      <c r="AF993">
        <v>0</v>
      </c>
      <c r="AG993" s="106">
        <v>4.1349914725687231</v>
      </c>
      <c r="AH993" s="106">
        <v>0</v>
      </c>
      <c r="AI993" s="106">
        <v>100</v>
      </c>
      <c r="AJ993">
        <v>83.75</v>
      </c>
      <c r="AK993">
        <v>49.81</v>
      </c>
      <c r="AL993">
        <v>57.68</v>
      </c>
      <c r="AM993">
        <v>191.24</v>
      </c>
      <c r="AN993" t="s">
        <v>1069</v>
      </c>
      <c r="AO993">
        <v>23.601600000000001</v>
      </c>
      <c r="AP993">
        <v>8.33</v>
      </c>
      <c r="AQ993">
        <v>12.806699999999999</v>
      </c>
      <c r="AR993" t="s">
        <v>1072</v>
      </c>
      <c r="AS993" t="s">
        <v>1074</v>
      </c>
      <c r="AT993" t="s">
        <v>1076</v>
      </c>
      <c r="AU993" t="s">
        <v>1078</v>
      </c>
      <c r="AV993" t="s">
        <v>1082</v>
      </c>
      <c r="AW993" t="s">
        <v>1083</v>
      </c>
      <c r="AX993" s="65">
        <f t="shared" si="270"/>
        <v>1391.07</v>
      </c>
      <c r="AY993" s="65">
        <v>2862.47</v>
      </c>
      <c r="AZ993" s="106">
        <v>1238.9811467139434</v>
      </c>
      <c r="BA993" s="65">
        <f t="shared" si="258"/>
        <v>5492.5211467139434</v>
      </c>
      <c r="BB993" s="65">
        <f t="shared" si="259"/>
        <v>28646.738853286053</v>
      </c>
      <c r="BC993" s="65">
        <f t="shared" si="260"/>
        <v>0</v>
      </c>
      <c r="BD993" s="65">
        <f t="shared" si="261"/>
        <v>48857.899999999994</v>
      </c>
      <c r="BE993" s="65">
        <f t="shared" si="262"/>
        <v>31744.309999999998</v>
      </c>
      <c r="BF993" s="65">
        <f t="shared" si="263"/>
        <v>109248.94885328606</v>
      </c>
      <c r="BG993" s="66">
        <f t="shared" si="264"/>
        <v>784.64587810199191</v>
      </c>
      <c r="BH993" s="66">
        <f t="shared" si="265"/>
        <v>49.390929057389748</v>
      </c>
      <c r="BI993" s="66">
        <f t="shared" si="266"/>
        <v>0</v>
      </c>
      <c r="BJ993" s="66">
        <f t="shared" si="267"/>
        <v>84.237758620689647</v>
      </c>
      <c r="BK993" s="66">
        <f t="shared" si="268"/>
        <v>54.731568965517241</v>
      </c>
      <c r="BL993" s="66">
        <f t="shared" si="269"/>
        <v>188.36025664359664</v>
      </c>
      <c r="BM993" s="207">
        <f t="shared" si="271"/>
        <v>39856.979999999996</v>
      </c>
    </row>
    <row r="994" spans="1:65" x14ac:dyDescent="0.35">
      <c r="A994" s="1">
        <v>207</v>
      </c>
      <c r="B994">
        <v>122</v>
      </c>
      <c r="C994" t="s">
        <v>37</v>
      </c>
      <c r="D994" t="s">
        <v>2207</v>
      </c>
      <c r="E994" s="6" t="s">
        <v>1117</v>
      </c>
      <c r="F994" s="7" t="s">
        <v>1118</v>
      </c>
      <c r="G994" s="6">
        <v>-3.8</v>
      </c>
      <c r="H994" s="6">
        <v>-38.53</v>
      </c>
      <c r="I994" s="6">
        <v>41</v>
      </c>
      <c r="J994" s="8">
        <v>71394.000753582499</v>
      </c>
      <c r="K994" t="s">
        <v>1166</v>
      </c>
      <c r="L994" t="s">
        <v>1062</v>
      </c>
      <c r="M994">
        <v>600</v>
      </c>
      <c r="N994">
        <v>600</v>
      </c>
      <c r="O994">
        <v>0</v>
      </c>
      <c r="P994">
        <v>25140.78</v>
      </c>
      <c r="Q994">
        <v>44998.77</v>
      </c>
      <c r="R994">
        <v>5255.2</v>
      </c>
      <c r="S994">
        <v>34606.78</v>
      </c>
      <c r="T994">
        <v>0</v>
      </c>
      <c r="U994">
        <v>4744.55</v>
      </c>
      <c r="V994">
        <v>0</v>
      </c>
      <c r="W994" s="181">
        <f t="shared" si="255"/>
        <v>29885.329999999998</v>
      </c>
      <c r="X994" s="181">
        <f t="shared" si="256"/>
        <v>49.808883333333327</v>
      </c>
      <c r="Y994" s="174">
        <v>114746.08</v>
      </c>
      <c r="Z994" s="181">
        <f t="shared" si="257"/>
        <v>191.24346666666668</v>
      </c>
      <c r="AA994" s="174">
        <v>0</v>
      </c>
      <c r="AB994" s="174">
        <v>21.909924940355261</v>
      </c>
      <c r="AC994" s="174">
        <v>39.215954043920277</v>
      </c>
      <c r="AD994" s="174">
        <v>4.5798514424196446</v>
      </c>
      <c r="AE994" s="174">
        <v>30.159444226765739</v>
      </c>
      <c r="AF994">
        <v>0</v>
      </c>
      <c r="AG994" s="106">
        <v>4.1348253465390714</v>
      </c>
      <c r="AH994" s="106">
        <v>0</v>
      </c>
      <c r="AI994" s="106">
        <v>100</v>
      </c>
      <c r="AJ994">
        <v>83.76</v>
      </c>
      <c r="AK994">
        <v>49.81</v>
      </c>
      <c r="AL994">
        <v>57.68</v>
      </c>
      <c r="AM994">
        <v>191.24</v>
      </c>
      <c r="AN994" t="s">
        <v>1070</v>
      </c>
      <c r="AO994">
        <v>23.601600000000001</v>
      </c>
      <c r="AP994">
        <v>8.33</v>
      </c>
      <c r="AQ994">
        <v>12.806699999999999</v>
      </c>
      <c r="AR994" t="s">
        <v>1072</v>
      </c>
      <c r="AS994" t="s">
        <v>1074</v>
      </c>
      <c r="AT994" t="s">
        <v>1076</v>
      </c>
      <c r="AU994" t="s">
        <v>1078</v>
      </c>
      <c r="AV994" t="s">
        <v>1082</v>
      </c>
      <c r="AW994" t="s">
        <v>1083</v>
      </c>
      <c r="AX994" s="65">
        <f t="shared" si="270"/>
        <v>1391.07</v>
      </c>
      <c r="AY994" s="65">
        <v>2862.47</v>
      </c>
      <c r="AZ994" s="106">
        <v>1214.5835497569906</v>
      </c>
      <c r="BA994" s="65">
        <f t="shared" si="258"/>
        <v>5468.1235497569905</v>
      </c>
      <c r="BB994" s="65">
        <f t="shared" si="259"/>
        <v>28670.746450243008</v>
      </c>
      <c r="BC994" s="65">
        <f t="shared" si="260"/>
        <v>0</v>
      </c>
      <c r="BD994" s="65">
        <f t="shared" si="261"/>
        <v>48862.899999999994</v>
      </c>
      <c r="BE994" s="65">
        <f t="shared" si="262"/>
        <v>31744.309999999998</v>
      </c>
      <c r="BF994" s="65">
        <f t="shared" si="263"/>
        <v>109277.95645024301</v>
      </c>
      <c r="BG994" s="66">
        <f t="shared" si="264"/>
        <v>781.16050710814147</v>
      </c>
      <c r="BH994" s="66">
        <f t="shared" si="265"/>
        <v>49.432321465936219</v>
      </c>
      <c r="BI994" s="66">
        <f t="shared" si="266"/>
        <v>0</v>
      </c>
      <c r="BJ994" s="66">
        <f t="shared" si="267"/>
        <v>84.246379310344821</v>
      </c>
      <c r="BK994" s="66">
        <f t="shared" si="268"/>
        <v>54.731568965517241</v>
      </c>
      <c r="BL994" s="66">
        <f t="shared" si="269"/>
        <v>188.41026974179829</v>
      </c>
      <c r="BM994" s="207">
        <f t="shared" si="271"/>
        <v>39861.979999999996</v>
      </c>
    </row>
    <row r="995" spans="1:65" x14ac:dyDescent="0.35">
      <c r="A995" s="1">
        <v>208</v>
      </c>
      <c r="B995">
        <v>123</v>
      </c>
      <c r="C995" t="s">
        <v>37</v>
      </c>
      <c r="D995" t="s">
        <v>2208</v>
      </c>
      <c r="E995" s="6" t="s">
        <v>1104</v>
      </c>
      <c r="F995" s="7" t="s">
        <v>1105</v>
      </c>
      <c r="G995" s="6">
        <v>-22.74</v>
      </c>
      <c r="H995" s="6">
        <v>-45.59</v>
      </c>
      <c r="I995" s="6">
        <v>1642</v>
      </c>
      <c r="J995" s="8">
        <v>3495.45982983364</v>
      </c>
      <c r="K995" t="s">
        <v>1166</v>
      </c>
      <c r="L995" t="s">
        <v>1062</v>
      </c>
      <c r="M995">
        <v>600</v>
      </c>
      <c r="N995">
        <v>600</v>
      </c>
      <c r="O995">
        <v>4.57</v>
      </c>
      <c r="P995">
        <v>15395.04</v>
      </c>
      <c r="Q995">
        <v>44998.77</v>
      </c>
      <c r="R995">
        <v>5265.2</v>
      </c>
      <c r="S995">
        <v>34606.78</v>
      </c>
      <c r="T995">
        <v>0</v>
      </c>
      <c r="U995">
        <v>4462.05</v>
      </c>
      <c r="V995">
        <v>0</v>
      </c>
      <c r="W995" s="181">
        <f t="shared" si="255"/>
        <v>19857.09</v>
      </c>
      <c r="X995" s="181">
        <f t="shared" si="256"/>
        <v>33.095149999999997</v>
      </c>
      <c r="Y995" s="174">
        <v>104732.41</v>
      </c>
      <c r="Z995" s="181">
        <f t="shared" si="257"/>
        <v>174.55401666666668</v>
      </c>
      <c r="AA995" s="174">
        <v>4.3635012313762286E-3</v>
      </c>
      <c r="AB995" s="174">
        <v>14.69940393809328</v>
      </c>
      <c r="AC995" s="174">
        <v>42.965467900528587</v>
      </c>
      <c r="AD995" s="174">
        <v>5.0272881145387558</v>
      </c>
      <c r="AE995" s="174">
        <v>33.043047515091082</v>
      </c>
      <c r="AF995">
        <v>0</v>
      </c>
      <c r="AG995" s="106">
        <v>4.2604290305169146</v>
      </c>
      <c r="AH995" s="106">
        <v>0</v>
      </c>
      <c r="AI995" s="106">
        <v>100</v>
      </c>
      <c r="AJ995">
        <v>83.77</v>
      </c>
      <c r="AK995">
        <v>33.1</v>
      </c>
      <c r="AL995">
        <v>57.68</v>
      </c>
      <c r="AM995">
        <v>174.55</v>
      </c>
      <c r="AN995" t="s">
        <v>1063</v>
      </c>
      <c r="AO995">
        <v>23.601600000000001</v>
      </c>
      <c r="AP995">
        <v>8.33</v>
      </c>
      <c r="AQ995">
        <v>12.806699999999999</v>
      </c>
      <c r="AR995" t="s">
        <v>1072</v>
      </c>
      <c r="AS995" t="s">
        <v>1074</v>
      </c>
      <c r="AT995" t="s">
        <v>1076</v>
      </c>
      <c r="AU995" t="s">
        <v>1078</v>
      </c>
      <c r="AV995" t="s">
        <v>1082</v>
      </c>
      <c r="AW995" t="s">
        <v>1084</v>
      </c>
      <c r="AX995" s="65">
        <f t="shared" si="270"/>
        <v>1391.07</v>
      </c>
      <c r="AY995" s="65">
        <v>2862.47</v>
      </c>
      <c r="AZ995" s="106">
        <v>749.7657928628297</v>
      </c>
      <c r="BA995" s="65">
        <f t="shared" si="258"/>
        <v>5003.3057928628295</v>
      </c>
      <c r="BB995" s="65">
        <f t="shared" si="259"/>
        <v>19107.324207137171</v>
      </c>
      <c r="BC995" s="65">
        <f t="shared" si="260"/>
        <v>4.57</v>
      </c>
      <c r="BD995" s="65">
        <f t="shared" si="261"/>
        <v>48872.899999999994</v>
      </c>
      <c r="BE995" s="65">
        <f t="shared" si="262"/>
        <v>31744.309999999998</v>
      </c>
      <c r="BF995" s="65">
        <f t="shared" si="263"/>
        <v>99729.104207137178</v>
      </c>
      <c r="BG995" s="66">
        <f t="shared" si="264"/>
        <v>714.75797040897567</v>
      </c>
      <c r="BH995" s="66">
        <f t="shared" si="265"/>
        <v>32.94366242609857</v>
      </c>
      <c r="BI995" s="66">
        <f t="shared" si="266"/>
        <v>7.6166666666666674E-3</v>
      </c>
      <c r="BJ995" s="66">
        <f t="shared" si="267"/>
        <v>84.263620689655156</v>
      </c>
      <c r="BK995" s="66">
        <f t="shared" si="268"/>
        <v>54.731568965517241</v>
      </c>
      <c r="BL995" s="66">
        <f t="shared" si="269"/>
        <v>171.94673139161583</v>
      </c>
      <c r="BM995" s="207">
        <f t="shared" si="271"/>
        <v>39871.979999999996</v>
      </c>
    </row>
    <row r="996" spans="1:65" x14ac:dyDescent="0.35">
      <c r="A996" s="1">
        <v>209</v>
      </c>
      <c r="B996">
        <v>123</v>
      </c>
      <c r="C996" t="s">
        <v>37</v>
      </c>
      <c r="D996" t="s">
        <v>2209</v>
      </c>
      <c r="E996" s="6" t="s">
        <v>1104</v>
      </c>
      <c r="F996" s="7" t="s">
        <v>1106</v>
      </c>
      <c r="G996" s="6">
        <v>-23.85</v>
      </c>
      <c r="H996" s="6">
        <v>-46.64</v>
      </c>
      <c r="I996" s="6">
        <v>792</v>
      </c>
      <c r="J996" s="8">
        <v>14172.2970393051</v>
      </c>
      <c r="K996" t="s">
        <v>1166</v>
      </c>
      <c r="L996" t="s">
        <v>1062</v>
      </c>
      <c r="M996">
        <v>600</v>
      </c>
      <c r="N996">
        <v>600</v>
      </c>
      <c r="O996">
        <v>0.06</v>
      </c>
      <c r="P996">
        <v>17835.66</v>
      </c>
      <c r="Q996">
        <v>44998.77</v>
      </c>
      <c r="R996">
        <v>5266.4</v>
      </c>
      <c r="S996">
        <v>34606.78</v>
      </c>
      <c r="T996">
        <v>0</v>
      </c>
      <c r="U996">
        <v>4462.05</v>
      </c>
      <c r="V996">
        <v>0</v>
      </c>
      <c r="W996" s="181">
        <f t="shared" si="255"/>
        <v>22297.71</v>
      </c>
      <c r="X996" s="181">
        <f t="shared" si="256"/>
        <v>37.162849999999999</v>
      </c>
      <c r="Y996" s="174">
        <v>107169.72</v>
      </c>
      <c r="Z996" s="181">
        <f t="shared" si="257"/>
        <v>178.61619999999999</v>
      </c>
      <c r="AA996" s="174">
        <v>5.5985963199306657E-5</v>
      </c>
      <c r="AB996" s="174">
        <v>16.642443406589098</v>
      </c>
      <c r="AC996" s="174">
        <v>41.98832468723441</v>
      </c>
      <c r="AD996" s="174">
        <v>4.9140746098804771</v>
      </c>
      <c r="AE996" s="174">
        <v>32.291565192108372</v>
      </c>
      <c r="AF996">
        <v>0</v>
      </c>
      <c r="AG996" s="106">
        <v>4.1635361182244388</v>
      </c>
      <c r="AH996" s="106">
        <v>0</v>
      </c>
      <c r="AI996" s="106">
        <v>100</v>
      </c>
      <c r="AJ996">
        <v>83.78</v>
      </c>
      <c r="AK996">
        <v>37.159999999999997</v>
      </c>
      <c r="AL996">
        <v>57.68</v>
      </c>
      <c r="AM996">
        <v>178.62</v>
      </c>
      <c r="AN996" t="s">
        <v>1064</v>
      </c>
      <c r="AO996">
        <v>23.601600000000001</v>
      </c>
      <c r="AP996">
        <v>8.33</v>
      </c>
      <c r="AQ996">
        <v>12.806699999999999</v>
      </c>
      <c r="AR996" t="s">
        <v>1072</v>
      </c>
      <c r="AS996" t="s">
        <v>1074</v>
      </c>
      <c r="AT996" t="s">
        <v>1076</v>
      </c>
      <c r="AU996" t="s">
        <v>1078</v>
      </c>
      <c r="AV996" t="s">
        <v>1082</v>
      </c>
      <c r="AW996" t="s">
        <v>1084</v>
      </c>
      <c r="AX996" s="65">
        <f t="shared" si="270"/>
        <v>1391.07</v>
      </c>
      <c r="AY996" s="65">
        <v>2862.47</v>
      </c>
      <c r="AZ996" s="106">
        <v>872.1385775644269</v>
      </c>
      <c r="BA996" s="65">
        <f t="shared" si="258"/>
        <v>5125.6785775644266</v>
      </c>
      <c r="BB996" s="65">
        <f t="shared" si="259"/>
        <v>21425.571422435572</v>
      </c>
      <c r="BC996" s="65">
        <f t="shared" si="260"/>
        <v>0.06</v>
      </c>
      <c r="BD996" s="65">
        <f t="shared" si="261"/>
        <v>48874.1</v>
      </c>
      <c r="BE996" s="65">
        <f t="shared" si="262"/>
        <v>31744.309999999998</v>
      </c>
      <c r="BF996" s="65">
        <f t="shared" si="263"/>
        <v>102044.04142243558</v>
      </c>
      <c r="BG996" s="66">
        <f t="shared" si="264"/>
        <v>732.23979679491811</v>
      </c>
      <c r="BH996" s="66">
        <f t="shared" si="265"/>
        <v>36.94064038350961</v>
      </c>
      <c r="BI996" s="66">
        <f t="shared" si="266"/>
        <v>9.9999999999999991E-5</v>
      </c>
      <c r="BJ996" s="66">
        <f t="shared" si="267"/>
        <v>84.265689655172409</v>
      </c>
      <c r="BK996" s="66">
        <f t="shared" si="268"/>
        <v>54.731568965517241</v>
      </c>
      <c r="BL996" s="66">
        <f t="shared" si="269"/>
        <v>175.93800245247513</v>
      </c>
      <c r="BM996" s="207">
        <f t="shared" si="271"/>
        <v>39873.18</v>
      </c>
    </row>
    <row r="997" spans="1:65" x14ac:dyDescent="0.35">
      <c r="A997" s="1">
        <v>210</v>
      </c>
      <c r="B997">
        <v>123</v>
      </c>
      <c r="C997" t="s">
        <v>37</v>
      </c>
      <c r="D997" t="s">
        <v>2210</v>
      </c>
      <c r="E997" s="6" t="s">
        <v>1107</v>
      </c>
      <c r="F997" s="7" t="s">
        <v>1108</v>
      </c>
      <c r="G997" s="6">
        <v>-30.03</v>
      </c>
      <c r="H997" s="6">
        <v>-51.23</v>
      </c>
      <c r="I997" s="6">
        <v>47</v>
      </c>
      <c r="J997" s="8">
        <v>23954.0527728093</v>
      </c>
      <c r="K997" t="s">
        <v>1166</v>
      </c>
      <c r="L997" t="s">
        <v>1062</v>
      </c>
      <c r="M997">
        <v>600</v>
      </c>
      <c r="N997">
        <v>600</v>
      </c>
      <c r="O997">
        <v>0.48</v>
      </c>
      <c r="P997">
        <v>18505.14</v>
      </c>
      <c r="Q997">
        <v>44998.77</v>
      </c>
      <c r="R997">
        <v>5272.4</v>
      </c>
      <c r="S997">
        <v>34606.78</v>
      </c>
      <c r="T997">
        <v>0</v>
      </c>
      <c r="U997">
        <v>4462.05</v>
      </c>
      <c r="V997">
        <v>0</v>
      </c>
      <c r="W997" s="181">
        <f t="shared" si="255"/>
        <v>22967.19</v>
      </c>
      <c r="X997" s="181">
        <f t="shared" si="256"/>
        <v>38.278649999999999</v>
      </c>
      <c r="Y997" s="174">
        <v>107845.61</v>
      </c>
      <c r="Z997" s="181">
        <f t="shared" si="257"/>
        <v>179.74268333333333</v>
      </c>
      <c r="AA997" s="174">
        <v>4.4508070379498988E-4</v>
      </c>
      <c r="AB997" s="174">
        <v>17.158918197968369</v>
      </c>
      <c r="AC997" s="174">
        <v>41.725175461476823</v>
      </c>
      <c r="AD997" s="174">
        <v>4.888840630601468</v>
      </c>
      <c r="AE997" s="174">
        <v>32.089187496829958</v>
      </c>
      <c r="AF997">
        <v>0</v>
      </c>
      <c r="AG997" s="106">
        <v>4.1374424049342391</v>
      </c>
      <c r="AH997" s="106">
        <v>0</v>
      </c>
      <c r="AI997" s="106">
        <v>100</v>
      </c>
      <c r="AJ997">
        <v>83.79</v>
      </c>
      <c r="AK997">
        <v>38.28</v>
      </c>
      <c r="AL997">
        <v>57.68</v>
      </c>
      <c r="AM997">
        <v>179.74</v>
      </c>
      <c r="AN997" t="s">
        <v>1065</v>
      </c>
      <c r="AO997">
        <v>23.601600000000001</v>
      </c>
      <c r="AP997">
        <v>8.33</v>
      </c>
      <c r="AQ997">
        <v>12.806699999999999</v>
      </c>
      <c r="AR997" t="s">
        <v>1072</v>
      </c>
      <c r="AS997" t="s">
        <v>1074</v>
      </c>
      <c r="AT997" t="s">
        <v>1076</v>
      </c>
      <c r="AU997" t="s">
        <v>1078</v>
      </c>
      <c r="AV997" t="s">
        <v>1082</v>
      </c>
      <c r="AW997" t="s">
        <v>1084</v>
      </c>
      <c r="AX997" s="65">
        <f t="shared" si="270"/>
        <v>1391.07</v>
      </c>
      <c r="AY997" s="65">
        <v>2862.47</v>
      </c>
      <c r="AZ997" s="106">
        <v>923.54625900924088</v>
      </c>
      <c r="BA997" s="65">
        <f t="shared" si="258"/>
        <v>5177.0862590092402</v>
      </c>
      <c r="BB997" s="65">
        <f t="shared" si="259"/>
        <v>22043.643740990759</v>
      </c>
      <c r="BC997" s="65">
        <f t="shared" si="260"/>
        <v>0.48</v>
      </c>
      <c r="BD997" s="65">
        <f t="shared" si="261"/>
        <v>48880.1</v>
      </c>
      <c r="BE997" s="65">
        <f t="shared" si="262"/>
        <v>31744.309999999998</v>
      </c>
      <c r="BF997" s="65">
        <f t="shared" si="263"/>
        <v>102668.52374099076</v>
      </c>
      <c r="BG997" s="66">
        <f t="shared" si="264"/>
        <v>739.58375128703426</v>
      </c>
      <c r="BH997" s="66">
        <f t="shared" si="265"/>
        <v>38.006282312053031</v>
      </c>
      <c r="BI997" s="66">
        <f t="shared" si="266"/>
        <v>7.9999999999999993E-4</v>
      </c>
      <c r="BJ997" s="66">
        <f t="shared" si="267"/>
        <v>84.276034482758618</v>
      </c>
      <c r="BK997" s="66">
        <f t="shared" si="268"/>
        <v>54.731568965517241</v>
      </c>
      <c r="BL997" s="66">
        <f t="shared" si="269"/>
        <v>177.01469610515647</v>
      </c>
      <c r="BM997" s="207">
        <f t="shared" si="271"/>
        <v>39879.18</v>
      </c>
    </row>
    <row r="998" spans="1:65" x14ac:dyDescent="0.35">
      <c r="A998" s="1">
        <v>211</v>
      </c>
      <c r="B998">
        <v>123</v>
      </c>
      <c r="C998" t="s">
        <v>37</v>
      </c>
      <c r="D998" t="s">
        <v>2211</v>
      </c>
      <c r="E998" s="6" t="s">
        <v>1109</v>
      </c>
      <c r="F998" s="7" t="s">
        <v>1110</v>
      </c>
      <c r="G998" s="6">
        <v>-15.37</v>
      </c>
      <c r="H998" s="6">
        <v>-48.78</v>
      </c>
      <c r="I998" s="6">
        <v>770</v>
      </c>
      <c r="J998" s="8">
        <v>31081.371963744201</v>
      </c>
      <c r="K998" t="s">
        <v>1166</v>
      </c>
      <c r="L998" t="s">
        <v>1062</v>
      </c>
      <c r="M998">
        <v>600</v>
      </c>
      <c r="N998">
        <v>600</v>
      </c>
      <c r="O998">
        <v>0</v>
      </c>
      <c r="P998">
        <v>21701.94</v>
      </c>
      <c r="Q998">
        <v>44998.77</v>
      </c>
      <c r="R998">
        <v>5266.4</v>
      </c>
      <c r="S998">
        <v>34606.78</v>
      </c>
      <c r="T998">
        <v>0</v>
      </c>
      <c r="U998">
        <v>4462.05</v>
      </c>
      <c r="V998">
        <v>0</v>
      </c>
      <c r="W998" s="181">
        <f t="shared" si="255"/>
        <v>26163.989999999998</v>
      </c>
      <c r="X998" s="181">
        <f t="shared" si="256"/>
        <v>43.606649999999995</v>
      </c>
      <c r="Y998" s="174">
        <v>111035.94</v>
      </c>
      <c r="Z998" s="181">
        <f t="shared" si="257"/>
        <v>185.0599</v>
      </c>
      <c r="AA998" s="174">
        <v>0</v>
      </c>
      <c r="AB998" s="174">
        <v>19.544968953295658</v>
      </c>
      <c r="AC998" s="174">
        <v>40.52631067022083</v>
      </c>
      <c r="AD998" s="174">
        <v>4.7429688081174426</v>
      </c>
      <c r="AE998" s="174">
        <v>31.167187849267538</v>
      </c>
      <c r="AF998">
        <v>0</v>
      </c>
      <c r="AG998" s="106">
        <v>4.0185637190985188</v>
      </c>
      <c r="AH998" s="106">
        <v>0</v>
      </c>
      <c r="AI998" s="106">
        <v>100</v>
      </c>
      <c r="AJ998">
        <v>83.78</v>
      </c>
      <c r="AK998">
        <v>43.61</v>
      </c>
      <c r="AL998">
        <v>57.68</v>
      </c>
      <c r="AM998">
        <v>185.06</v>
      </c>
      <c r="AN998" t="s">
        <v>1066</v>
      </c>
      <c r="AO998">
        <v>23.601600000000001</v>
      </c>
      <c r="AP998">
        <v>8.33</v>
      </c>
      <c r="AQ998">
        <v>12.806699999999999</v>
      </c>
      <c r="AR998" t="s">
        <v>1072</v>
      </c>
      <c r="AS998" t="s">
        <v>1074</v>
      </c>
      <c r="AT998" t="s">
        <v>1076</v>
      </c>
      <c r="AU998" t="s">
        <v>1078</v>
      </c>
      <c r="AV998" t="s">
        <v>1082</v>
      </c>
      <c r="AW998" t="s">
        <v>1084</v>
      </c>
      <c r="AX998" s="65">
        <f t="shared" si="270"/>
        <v>1391.07</v>
      </c>
      <c r="AY998" s="65">
        <v>2862.47</v>
      </c>
      <c r="AZ998" s="106">
        <v>1096.9186900533603</v>
      </c>
      <c r="BA998" s="65">
        <f t="shared" si="258"/>
        <v>5350.4586900533595</v>
      </c>
      <c r="BB998" s="65">
        <f t="shared" si="259"/>
        <v>25067.071309946637</v>
      </c>
      <c r="BC998" s="65">
        <f t="shared" si="260"/>
        <v>0</v>
      </c>
      <c r="BD998" s="65">
        <f t="shared" si="261"/>
        <v>48874.1</v>
      </c>
      <c r="BE998" s="65">
        <f t="shared" si="262"/>
        <v>31744.309999999998</v>
      </c>
      <c r="BF998" s="65">
        <f t="shared" si="263"/>
        <v>105685.48130994664</v>
      </c>
      <c r="BG998" s="66">
        <f t="shared" si="264"/>
        <v>764.35124143619419</v>
      </c>
      <c r="BH998" s="66">
        <f t="shared" si="265"/>
        <v>43.219088465425237</v>
      </c>
      <c r="BI998" s="66">
        <f t="shared" si="266"/>
        <v>0</v>
      </c>
      <c r="BJ998" s="66">
        <f t="shared" si="267"/>
        <v>84.265689655172409</v>
      </c>
      <c r="BK998" s="66">
        <f t="shared" si="268"/>
        <v>54.731568965517241</v>
      </c>
      <c r="BL998" s="66">
        <f t="shared" si="269"/>
        <v>182.21634708611489</v>
      </c>
      <c r="BM998" s="207">
        <f t="shared" si="271"/>
        <v>39873.18</v>
      </c>
    </row>
    <row r="999" spans="1:65" x14ac:dyDescent="0.35">
      <c r="A999" s="1">
        <v>212</v>
      </c>
      <c r="B999">
        <v>123</v>
      </c>
      <c r="C999" t="s">
        <v>37</v>
      </c>
      <c r="D999" t="s">
        <v>2212</v>
      </c>
      <c r="E999" s="6" t="s">
        <v>1111</v>
      </c>
      <c r="F999" s="7" t="s">
        <v>1112</v>
      </c>
      <c r="G999" s="6">
        <v>-22.86</v>
      </c>
      <c r="H999" s="6">
        <v>-43.41</v>
      </c>
      <c r="I999" s="6">
        <v>45</v>
      </c>
      <c r="J999" s="8">
        <v>45016.2336447989</v>
      </c>
      <c r="K999" t="s">
        <v>1166</v>
      </c>
      <c r="L999" t="s">
        <v>1062</v>
      </c>
      <c r="M999">
        <v>600</v>
      </c>
      <c r="N999">
        <v>600</v>
      </c>
      <c r="O999">
        <v>0</v>
      </c>
      <c r="P999">
        <v>21286.19</v>
      </c>
      <c r="Q999">
        <v>44998.77</v>
      </c>
      <c r="R999">
        <v>5262.4</v>
      </c>
      <c r="S999">
        <v>34606.78</v>
      </c>
      <c r="T999">
        <v>0</v>
      </c>
      <c r="U999">
        <v>4462.05</v>
      </c>
      <c r="V999">
        <v>0</v>
      </c>
      <c r="W999" s="181">
        <f t="shared" si="255"/>
        <v>25748.239999999998</v>
      </c>
      <c r="X999" s="181">
        <f t="shared" si="256"/>
        <v>42.913733333333333</v>
      </c>
      <c r="Y999" s="174">
        <v>110616.19</v>
      </c>
      <c r="Z999" s="181">
        <f t="shared" si="257"/>
        <v>184.36031666666668</v>
      </c>
      <c r="AA999" s="174">
        <v>0</v>
      </c>
      <c r="AB999" s="174">
        <v>19.243286177186182</v>
      </c>
      <c r="AC999" s="174">
        <v>40.680093935616483</v>
      </c>
      <c r="AD999" s="174">
        <v>4.7573506192899968</v>
      </c>
      <c r="AE999" s="174">
        <v>31.28545649601563</v>
      </c>
      <c r="AF999">
        <v>0</v>
      </c>
      <c r="AG999" s="106">
        <v>4.0338127718917089</v>
      </c>
      <c r="AH999" s="106">
        <v>0</v>
      </c>
      <c r="AI999" s="106">
        <v>100</v>
      </c>
      <c r="AJ999">
        <v>83.77</v>
      </c>
      <c r="AK999">
        <v>42.91</v>
      </c>
      <c r="AL999">
        <v>57.68</v>
      </c>
      <c r="AM999">
        <v>184.36</v>
      </c>
      <c r="AN999" t="s">
        <v>1067</v>
      </c>
      <c r="AO999">
        <v>23.601600000000001</v>
      </c>
      <c r="AP999">
        <v>8.33</v>
      </c>
      <c r="AQ999">
        <v>12.806699999999999</v>
      </c>
      <c r="AR999" t="s">
        <v>1072</v>
      </c>
      <c r="AS999" t="s">
        <v>1074</v>
      </c>
      <c r="AT999" t="s">
        <v>1076</v>
      </c>
      <c r="AU999" t="s">
        <v>1078</v>
      </c>
      <c r="AV999" t="s">
        <v>1082</v>
      </c>
      <c r="AW999" t="s">
        <v>1084</v>
      </c>
      <c r="AX999" s="65">
        <f t="shared" si="270"/>
        <v>1391.07</v>
      </c>
      <c r="AY999" s="65">
        <v>2862.47</v>
      </c>
      <c r="AZ999" s="106">
        <v>1076.0726833244989</v>
      </c>
      <c r="BA999" s="65">
        <f t="shared" si="258"/>
        <v>5329.612683324498</v>
      </c>
      <c r="BB999" s="65">
        <f t="shared" si="259"/>
        <v>24672.167316675499</v>
      </c>
      <c r="BC999" s="65">
        <f t="shared" si="260"/>
        <v>0</v>
      </c>
      <c r="BD999" s="65">
        <f t="shared" si="261"/>
        <v>48870.1</v>
      </c>
      <c r="BE999" s="65">
        <f t="shared" si="262"/>
        <v>31744.309999999998</v>
      </c>
      <c r="BF999" s="65">
        <f t="shared" si="263"/>
        <v>105286.57731667551</v>
      </c>
      <c r="BG999" s="66">
        <f t="shared" si="264"/>
        <v>761.37324047492825</v>
      </c>
      <c r="BH999" s="66">
        <f t="shared" si="265"/>
        <v>42.538219511509482</v>
      </c>
      <c r="BI999" s="66">
        <f t="shared" si="266"/>
        <v>0</v>
      </c>
      <c r="BJ999" s="66">
        <f t="shared" si="267"/>
        <v>84.258793103448269</v>
      </c>
      <c r="BK999" s="66">
        <f t="shared" si="268"/>
        <v>54.731568965517241</v>
      </c>
      <c r="BL999" s="66">
        <f t="shared" si="269"/>
        <v>181.52858158047502</v>
      </c>
      <c r="BM999" s="207">
        <f t="shared" si="271"/>
        <v>39869.18</v>
      </c>
    </row>
    <row r="1000" spans="1:65" x14ac:dyDescent="0.35">
      <c r="A1000" s="1">
        <v>213</v>
      </c>
      <c r="B1000">
        <v>123</v>
      </c>
      <c r="C1000" t="s">
        <v>37</v>
      </c>
      <c r="D1000" t="s">
        <v>2213</v>
      </c>
      <c r="E1000" s="6" t="s">
        <v>1113</v>
      </c>
      <c r="F1000" s="7" t="s">
        <v>1114</v>
      </c>
      <c r="G1000" s="6">
        <v>-20.32</v>
      </c>
      <c r="H1000" s="6">
        <v>-40.340000000000003</v>
      </c>
      <c r="I1000" s="6">
        <v>9</v>
      </c>
      <c r="J1000" s="8">
        <v>54061.366139626101</v>
      </c>
      <c r="K1000" t="s">
        <v>1166</v>
      </c>
      <c r="L1000" t="s">
        <v>1062</v>
      </c>
      <c r="M1000">
        <v>600</v>
      </c>
      <c r="N1000">
        <v>600</v>
      </c>
      <c r="O1000">
        <v>0</v>
      </c>
      <c r="P1000">
        <v>22085.15</v>
      </c>
      <c r="Q1000">
        <v>44998.77</v>
      </c>
      <c r="R1000">
        <v>5264.2</v>
      </c>
      <c r="S1000">
        <v>34606.78</v>
      </c>
      <c r="T1000">
        <v>0</v>
      </c>
      <c r="U1000">
        <v>4462.05</v>
      </c>
      <c r="V1000">
        <v>0</v>
      </c>
      <c r="W1000" s="181">
        <f t="shared" si="255"/>
        <v>26547.200000000001</v>
      </c>
      <c r="X1000" s="181">
        <f t="shared" si="256"/>
        <v>44.245333333333335</v>
      </c>
      <c r="Y1000" s="174">
        <v>111416.94</v>
      </c>
      <c r="Z1000" s="181">
        <f t="shared" si="257"/>
        <v>185.69489999999999</v>
      </c>
      <c r="AA1000" s="174">
        <v>0</v>
      </c>
      <c r="AB1000" s="174">
        <v>19.82207552998673</v>
      </c>
      <c r="AC1000" s="174">
        <v>40.387727395852011</v>
      </c>
      <c r="AD1000" s="174">
        <v>4.724775245128793</v>
      </c>
      <c r="AE1000" s="174">
        <v>31.060608916382019</v>
      </c>
      <c r="AF1000">
        <v>0</v>
      </c>
      <c r="AG1000" s="106">
        <v>4.0048218879463038</v>
      </c>
      <c r="AH1000" s="106">
        <v>0</v>
      </c>
      <c r="AI1000" s="106">
        <v>100</v>
      </c>
      <c r="AJ1000">
        <v>83.77</v>
      </c>
      <c r="AK1000">
        <v>44.25</v>
      </c>
      <c r="AL1000">
        <v>57.68</v>
      </c>
      <c r="AM1000">
        <v>185.69</v>
      </c>
      <c r="AN1000" t="s">
        <v>1068</v>
      </c>
      <c r="AO1000">
        <v>23.601600000000001</v>
      </c>
      <c r="AP1000">
        <v>8.33</v>
      </c>
      <c r="AQ1000">
        <v>12.806699999999999</v>
      </c>
      <c r="AR1000" t="s">
        <v>1072</v>
      </c>
      <c r="AS1000" t="s">
        <v>1074</v>
      </c>
      <c r="AT1000" t="s">
        <v>1076</v>
      </c>
      <c r="AU1000" t="s">
        <v>1078</v>
      </c>
      <c r="AV1000" t="s">
        <v>1082</v>
      </c>
      <c r="AW1000" t="s">
        <v>1084</v>
      </c>
      <c r="AX1000" s="65">
        <f t="shared" si="270"/>
        <v>1391.07</v>
      </c>
      <c r="AY1000" s="65">
        <v>2862.47</v>
      </c>
      <c r="AZ1000" s="106">
        <v>1128.813929099952</v>
      </c>
      <c r="BA1000" s="65">
        <f t="shared" si="258"/>
        <v>5382.3539290999524</v>
      </c>
      <c r="BB1000" s="65">
        <f t="shared" si="259"/>
        <v>25418.386070900047</v>
      </c>
      <c r="BC1000" s="65">
        <f t="shared" si="260"/>
        <v>0</v>
      </c>
      <c r="BD1000" s="65">
        <f t="shared" si="261"/>
        <v>48871.899999999994</v>
      </c>
      <c r="BE1000" s="65">
        <f t="shared" si="262"/>
        <v>31744.309999999998</v>
      </c>
      <c r="BF1000" s="65">
        <f t="shared" si="263"/>
        <v>106034.58607090006</v>
      </c>
      <c r="BG1000" s="66">
        <f t="shared" si="264"/>
        <v>768.9077041571361</v>
      </c>
      <c r="BH1000" s="66">
        <f t="shared" si="265"/>
        <v>43.824803570517325</v>
      </c>
      <c r="BI1000" s="66">
        <f t="shared" si="266"/>
        <v>0</v>
      </c>
      <c r="BJ1000" s="66">
        <f t="shared" si="267"/>
        <v>84.261896551724135</v>
      </c>
      <c r="BK1000" s="66">
        <f t="shared" si="268"/>
        <v>54.731568965517241</v>
      </c>
      <c r="BL1000" s="66">
        <f t="shared" si="269"/>
        <v>182.81825184637941</v>
      </c>
      <c r="BM1000" s="207">
        <f t="shared" si="271"/>
        <v>39870.979999999996</v>
      </c>
    </row>
    <row r="1001" spans="1:65" x14ac:dyDescent="0.35">
      <c r="A1001" s="1">
        <v>214</v>
      </c>
      <c r="B1001">
        <v>123</v>
      </c>
      <c r="C1001" t="s">
        <v>37</v>
      </c>
      <c r="D1001" t="s">
        <v>2214</v>
      </c>
      <c r="E1001" s="6" t="s">
        <v>1115</v>
      </c>
      <c r="F1001" s="7" t="s">
        <v>1116</v>
      </c>
      <c r="G1001" s="6">
        <v>-8.0500000000000007</v>
      </c>
      <c r="H1001" s="6">
        <v>-34.880000000000003</v>
      </c>
      <c r="I1001" s="6">
        <v>10</v>
      </c>
      <c r="J1001" s="8">
        <v>63550.072249703</v>
      </c>
      <c r="K1001" t="s">
        <v>1166</v>
      </c>
      <c r="L1001" t="s">
        <v>1062</v>
      </c>
      <c r="M1001">
        <v>600</v>
      </c>
      <c r="N1001">
        <v>600</v>
      </c>
      <c r="O1001">
        <v>0</v>
      </c>
      <c r="P1001">
        <v>23371.95</v>
      </c>
      <c r="Q1001">
        <v>44998.77</v>
      </c>
      <c r="R1001">
        <v>5250.2</v>
      </c>
      <c r="S1001">
        <v>34606.78</v>
      </c>
      <c r="T1001">
        <v>0</v>
      </c>
      <c r="U1001">
        <v>4462.05</v>
      </c>
      <c r="V1001">
        <v>0</v>
      </c>
      <c r="W1001" s="181">
        <f t="shared" si="255"/>
        <v>27834</v>
      </c>
      <c r="X1001" s="181">
        <f t="shared" si="256"/>
        <v>46.39</v>
      </c>
      <c r="Y1001" s="174">
        <v>112689.75</v>
      </c>
      <c r="Z1001" s="181">
        <f t="shared" si="257"/>
        <v>187.81625</v>
      </c>
      <c r="AA1001" s="174">
        <v>0</v>
      </c>
      <c r="AB1001" s="174">
        <v>20.740085056537971</v>
      </c>
      <c r="AC1001" s="174">
        <v>39.931555443152547</v>
      </c>
      <c r="AD1001" s="174">
        <v>4.6589862875727386</v>
      </c>
      <c r="AE1001" s="174">
        <v>30.709785051435471</v>
      </c>
      <c r="AF1001">
        <v>0</v>
      </c>
      <c r="AG1001" s="106">
        <v>3.959588161301272</v>
      </c>
      <c r="AH1001" s="106">
        <v>0</v>
      </c>
      <c r="AI1001" s="106">
        <v>100</v>
      </c>
      <c r="AJ1001">
        <v>83.75</v>
      </c>
      <c r="AK1001">
        <v>46.39</v>
      </c>
      <c r="AL1001">
        <v>57.68</v>
      </c>
      <c r="AM1001">
        <v>187.82</v>
      </c>
      <c r="AN1001" t="s">
        <v>1069</v>
      </c>
      <c r="AO1001">
        <v>23.601600000000001</v>
      </c>
      <c r="AP1001">
        <v>8.33</v>
      </c>
      <c r="AQ1001">
        <v>12.806699999999999</v>
      </c>
      <c r="AR1001" t="s">
        <v>1072</v>
      </c>
      <c r="AS1001" t="s">
        <v>1074</v>
      </c>
      <c r="AT1001" t="s">
        <v>1076</v>
      </c>
      <c r="AU1001" t="s">
        <v>1078</v>
      </c>
      <c r="AV1001" t="s">
        <v>1082</v>
      </c>
      <c r="AW1001" t="s">
        <v>1084</v>
      </c>
      <c r="AX1001" s="65">
        <f t="shared" si="270"/>
        <v>1391.07</v>
      </c>
      <c r="AY1001" s="65">
        <v>2862.47</v>
      </c>
      <c r="AZ1001" s="106">
        <v>1238.7943135122268</v>
      </c>
      <c r="BA1001" s="65">
        <f t="shared" si="258"/>
        <v>5492.3343135122268</v>
      </c>
      <c r="BB1001" s="65">
        <f t="shared" si="259"/>
        <v>26595.205686487774</v>
      </c>
      <c r="BC1001" s="65">
        <f t="shared" si="260"/>
        <v>0</v>
      </c>
      <c r="BD1001" s="65">
        <f t="shared" si="261"/>
        <v>48857.899999999994</v>
      </c>
      <c r="BE1001" s="65">
        <f t="shared" si="262"/>
        <v>31744.309999999998</v>
      </c>
      <c r="BF1001" s="65">
        <f t="shared" si="263"/>
        <v>107197.41568648777</v>
      </c>
      <c r="BG1001" s="66">
        <f t="shared" si="264"/>
        <v>784.61918764460381</v>
      </c>
      <c r="BH1001" s="66">
        <f t="shared" si="265"/>
        <v>45.853802907737538</v>
      </c>
      <c r="BI1001" s="66">
        <f t="shared" si="266"/>
        <v>0</v>
      </c>
      <c r="BJ1001" s="66">
        <f t="shared" si="267"/>
        <v>84.237758620689647</v>
      </c>
      <c r="BK1001" s="66">
        <f t="shared" si="268"/>
        <v>54.731568965517241</v>
      </c>
      <c r="BL1001" s="66">
        <f t="shared" si="269"/>
        <v>184.82313049394443</v>
      </c>
      <c r="BM1001" s="207">
        <f t="shared" si="271"/>
        <v>39856.979999999996</v>
      </c>
    </row>
    <row r="1002" spans="1:65" x14ac:dyDescent="0.35">
      <c r="A1002" s="1">
        <v>215</v>
      </c>
      <c r="B1002">
        <v>123</v>
      </c>
      <c r="C1002" t="s">
        <v>37</v>
      </c>
      <c r="D1002" t="s">
        <v>2215</v>
      </c>
      <c r="E1002" s="6" t="s">
        <v>1117</v>
      </c>
      <c r="F1002" s="7" t="s">
        <v>1118</v>
      </c>
      <c r="G1002" s="6">
        <v>-3.8</v>
      </c>
      <c r="H1002" s="6">
        <v>-38.53</v>
      </c>
      <c r="I1002" s="6">
        <v>41</v>
      </c>
      <c r="J1002" s="8">
        <v>71394.000753582499</v>
      </c>
      <c r="K1002" t="s">
        <v>1166</v>
      </c>
      <c r="L1002" t="s">
        <v>1062</v>
      </c>
      <c r="M1002">
        <v>600</v>
      </c>
      <c r="N1002">
        <v>600</v>
      </c>
      <c r="O1002">
        <v>0</v>
      </c>
      <c r="P1002">
        <v>23315.43</v>
      </c>
      <c r="Q1002">
        <v>44998.77</v>
      </c>
      <c r="R1002">
        <v>5255.2</v>
      </c>
      <c r="S1002">
        <v>34606.78</v>
      </c>
      <c r="T1002">
        <v>0</v>
      </c>
      <c r="U1002">
        <v>4462.05</v>
      </c>
      <c r="V1002">
        <v>0</v>
      </c>
      <c r="W1002" s="181">
        <f t="shared" si="255"/>
        <v>27777.48</v>
      </c>
      <c r="X1002" s="181">
        <f t="shared" si="256"/>
        <v>46.2958</v>
      </c>
      <c r="Y1002" s="174">
        <v>112638.23</v>
      </c>
      <c r="Z1002" s="181">
        <f t="shared" si="257"/>
        <v>187.73038333333332</v>
      </c>
      <c r="AA1002" s="174">
        <v>0</v>
      </c>
      <c r="AB1002" s="174">
        <v>20.699393092380799</v>
      </c>
      <c r="AC1002" s="174">
        <v>39.949819879094328</v>
      </c>
      <c r="AD1002" s="174">
        <v>4.6655562680628062</v>
      </c>
      <c r="AE1002" s="174">
        <v>30.723831509071118</v>
      </c>
      <c r="AF1002">
        <v>0</v>
      </c>
      <c r="AG1002" s="106">
        <v>3.9613992513909362</v>
      </c>
      <c r="AH1002" s="106">
        <v>0</v>
      </c>
      <c r="AI1002" s="106">
        <v>100</v>
      </c>
      <c r="AJ1002">
        <v>83.76</v>
      </c>
      <c r="AK1002">
        <v>46.3</v>
      </c>
      <c r="AL1002">
        <v>57.68</v>
      </c>
      <c r="AM1002">
        <v>187.73</v>
      </c>
      <c r="AN1002" t="s">
        <v>1070</v>
      </c>
      <c r="AO1002">
        <v>23.601600000000001</v>
      </c>
      <c r="AP1002">
        <v>8.33</v>
      </c>
      <c r="AQ1002">
        <v>12.806699999999999</v>
      </c>
      <c r="AR1002" t="s">
        <v>1072</v>
      </c>
      <c r="AS1002" t="s">
        <v>1074</v>
      </c>
      <c r="AT1002" t="s">
        <v>1076</v>
      </c>
      <c r="AU1002" t="s">
        <v>1078</v>
      </c>
      <c r="AV1002" t="s">
        <v>1082</v>
      </c>
      <c r="AW1002" t="s">
        <v>1084</v>
      </c>
      <c r="AX1002" s="65">
        <f t="shared" si="270"/>
        <v>1391.07</v>
      </c>
      <c r="AY1002" s="65">
        <v>2862.47</v>
      </c>
      <c r="AZ1002" s="106">
        <v>1214.5547855602604</v>
      </c>
      <c r="BA1002" s="65">
        <f t="shared" si="258"/>
        <v>5468.0947855602608</v>
      </c>
      <c r="BB1002" s="65">
        <f t="shared" si="259"/>
        <v>26562.92521443974</v>
      </c>
      <c r="BC1002" s="65">
        <f t="shared" si="260"/>
        <v>0</v>
      </c>
      <c r="BD1002" s="65">
        <f t="shared" si="261"/>
        <v>48862.899999999994</v>
      </c>
      <c r="BE1002" s="65">
        <f t="shared" si="262"/>
        <v>31744.309999999998</v>
      </c>
      <c r="BF1002" s="65">
        <f t="shared" si="263"/>
        <v>107170.13521443974</v>
      </c>
      <c r="BG1002" s="66">
        <f t="shared" si="264"/>
        <v>781.15639793718015</v>
      </c>
      <c r="BH1002" s="66">
        <f t="shared" si="265"/>
        <v>45.798146921447824</v>
      </c>
      <c r="BI1002" s="66">
        <f t="shared" si="266"/>
        <v>0</v>
      </c>
      <c r="BJ1002" s="66">
        <f t="shared" si="267"/>
        <v>84.246379310344821</v>
      </c>
      <c r="BK1002" s="66">
        <f t="shared" si="268"/>
        <v>54.731568965517241</v>
      </c>
      <c r="BL1002" s="66">
        <f t="shared" si="269"/>
        <v>184.7760951973099</v>
      </c>
      <c r="BM1002" s="207">
        <f t="shared" si="271"/>
        <v>39861.979999999996</v>
      </c>
    </row>
    <row r="1003" spans="1:65" x14ac:dyDescent="0.35">
      <c r="A1003" s="1">
        <v>216</v>
      </c>
      <c r="B1003">
        <v>124</v>
      </c>
      <c r="C1003" t="s">
        <v>37</v>
      </c>
      <c r="D1003" t="s">
        <v>2216</v>
      </c>
      <c r="E1003" s="6" t="s">
        <v>1104</v>
      </c>
      <c r="F1003" s="7" t="s">
        <v>1105</v>
      </c>
      <c r="G1003" s="6">
        <v>-22.74</v>
      </c>
      <c r="H1003" s="6">
        <v>-45.59</v>
      </c>
      <c r="I1003" s="6">
        <v>1642</v>
      </c>
      <c r="J1003" s="8">
        <v>3495.45982983364</v>
      </c>
      <c r="K1003" t="s">
        <v>1166</v>
      </c>
      <c r="L1003" t="s">
        <v>1062</v>
      </c>
      <c r="M1003">
        <v>600</v>
      </c>
      <c r="N1003">
        <v>600</v>
      </c>
      <c r="O1003">
        <v>45.77</v>
      </c>
      <c r="P1003">
        <v>13571.09</v>
      </c>
      <c r="Q1003">
        <v>44998.77</v>
      </c>
      <c r="R1003">
        <v>5265.2</v>
      </c>
      <c r="S1003">
        <v>34606.78</v>
      </c>
      <c r="T1003">
        <v>0</v>
      </c>
      <c r="U1003">
        <v>4744.55</v>
      </c>
      <c r="V1003">
        <v>0</v>
      </c>
      <c r="W1003" s="181">
        <f t="shared" si="255"/>
        <v>18315.64</v>
      </c>
      <c r="X1003" s="181">
        <f t="shared" si="256"/>
        <v>30.526066666666665</v>
      </c>
      <c r="Y1003" s="174">
        <v>103232.16</v>
      </c>
      <c r="Z1003" s="181">
        <f t="shared" si="257"/>
        <v>172.05360000000002</v>
      </c>
      <c r="AA1003" s="174">
        <v>4.4336958560200618E-2</v>
      </c>
      <c r="AB1003" s="174">
        <v>13.14618428985696</v>
      </c>
      <c r="AC1003" s="174">
        <v>43.589875480664162</v>
      </c>
      <c r="AD1003" s="174">
        <v>5.1003485735452978</v>
      </c>
      <c r="AE1003" s="174">
        <v>33.523254768668977</v>
      </c>
      <c r="AF1003">
        <v>0</v>
      </c>
      <c r="AG1003" s="106">
        <v>4.595999928704388</v>
      </c>
      <c r="AH1003" s="106">
        <v>0</v>
      </c>
      <c r="AI1003" s="106">
        <v>100</v>
      </c>
      <c r="AJ1003">
        <v>83.77</v>
      </c>
      <c r="AK1003">
        <v>30.6</v>
      </c>
      <c r="AL1003">
        <v>57.68</v>
      </c>
      <c r="AM1003">
        <v>172.05</v>
      </c>
      <c r="AN1003" t="s">
        <v>1063</v>
      </c>
      <c r="AO1003">
        <v>23.601600000000001</v>
      </c>
      <c r="AP1003">
        <v>8.33</v>
      </c>
      <c r="AQ1003">
        <v>12.806699999999999</v>
      </c>
      <c r="AR1003" t="s">
        <v>1072</v>
      </c>
      <c r="AS1003" t="s">
        <v>1074</v>
      </c>
      <c r="AT1003" t="s">
        <v>1076</v>
      </c>
      <c r="AU1003" t="s">
        <v>1078</v>
      </c>
      <c r="AV1003" t="s">
        <v>1080</v>
      </c>
      <c r="AW1003" t="s">
        <v>1083</v>
      </c>
      <c r="AX1003" s="65">
        <f t="shared" si="270"/>
        <v>1391.07</v>
      </c>
      <c r="AY1003" s="65">
        <v>2862.47</v>
      </c>
      <c r="AZ1003" s="106">
        <v>766.62218111786865</v>
      </c>
      <c r="BA1003" s="65">
        <f t="shared" si="258"/>
        <v>5020.1621811178684</v>
      </c>
      <c r="BB1003" s="65">
        <f t="shared" si="259"/>
        <v>17549.01781888213</v>
      </c>
      <c r="BC1003" s="65">
        <f t="shared" si="260"/>
        <v>45.77</v>
      </c>
      <c r="BD1003" s="65">
        <f t="shared" si="261"/>
        <v>48872.899999999994</v>
      </c>
      <c r="BE1003" s="65">
        <f t="shared" si="262"/>
        <v>31744.309999999998</v>
      </c>
      <c r="BF1003" s="65">
        <f t="shared" si="263"/>
        <v>98211.997818882141</v>
      </c>
      <c r="BG1003" s="66">
        <f t="shared" si="264"/>
        <v>717.1660258739812</v>
      </c>
      <c r="BH1003" s="66">
        <f t="shared" si="265"/>
        <v>30.256927273934707</v>
      </c>
      <c r="BI1003" s="66">
        <f t="shared" si="266"/>
        <v>7.6283333333333342E-2</v>
      </c>
      <c r="BJ1003" s="66">
        <f t="shared" si="267"/>
        <v>84.263620689655156</v>
      </c>
      <c r="BK1003" s="66">
        <f t="shared" si="268"/>
        <v>54.731568965517241</v>
      </c>
      <c r="BL1003" s="66">
        <f t="shared" si="269"/>
        <v>169.33103072221058</v>
      </c>
      <c r="BM1003" s="207">
        <f t="shared" si="271"/>
        <v>39871.979999999996</v>
      </c>
    </row>
    <row r="1004" spans="1:65" x14ac:dyDescent="0.35">
      <c r="A1004" s="1">
        <v>217</v>
      </c>
      <c r="B1004">
        <v>124</v>
      </c>
      <c r="C1004" t="s">
        <v>37</v>
      </c>
      <c r="D1004" t="s">
        <v>2217</v>
      </c>
      <c r="E1004" s="6" t="s">
        <v>1104</v>
      </c>
      <c r="F1004" s="7" t="s">
        <v>1106</v>
      </c>
      <c r="G1004" s="6">
        <v>-23.85</v>
      </c>
      <c r="H1004" s="6">
        <v>-46.64</v>
      </c>
      <c r="I1004" s="6">
        <v>792</v>
      </c>
      <c r="J1004" s="8">
        <v>14172.2970393051</v>
      </c>
      <c r="K1004" t="s">
        <v>1166</v>
      </c>
      <c r="L1004" t="s">
        <v>1062</v>
      </c>
      <c r="M1004">
        <v>600</v>
      </c>
      <c r="N1004">
        <v>600</v>
      </c>
      <c r="O1004">
        <v>4.04</v>
      </c>
      <c r="P1004">
        <v>16820.22</v>
      </c>
      <c r="Q1004">
        <v>44998.77</v>
      </c>
      <c r="R1004">
        <v>5266.4</v>
      </c>
      <c r="S1004">
        <v>34606.78</v>
      </c>
      <c r="T1004">
        <v>0</v>
      </c>
      <c r="U1004">
        <v>4744.55</v>
      </c>
      <c r="V1004">
        <v>0</v>
      </c>
      <c r="W1004" s="181">
        <f t="shared" si="255"/>
        <v>21564.77</v>
      </c>
      <c r="X1004" s="181">
        <f t="shared" si="256"/>
        <v>35.941283333333331</v>
      </c>
      <c r="Y1004" s="174">
        <v>106440.76</v>
      </c>
      <c r="Z1004" s="181">
        <f t="shared" si="257"/>
        <v>177.40126666666666</v>
      </c>
      <c r="AA1004" s="174">
        <v>3.795538476049964E-3</v>
      </c>
      <c r="AB1004" s="174">
        <v>15.80242380832305</v>
      </c>
      <c r="AC1004" s="174">
        <v>42.275881908396748</v>
      </c>
      <c r="AD1004" s="174">
        <v>4.9477286708587949</v>
      </c>
      <c r="AE1004" s="174">
        <v>32.512714114405043</v>
      </c>
      <c r="AF1004">
        <v>0</v>
      </c>
      <c r="AG1004" s="106">
        <v>4.4574559595403116</v>
      </c>
      <c r="AH1004" s="106">
        <v>0</v>
      </c>
      <c r="AI1004" s="106">
        <v>100</v>
      </c>
      <c r="AJ1004">
        <v>83.78</v>
      </c>
      <c r="AK1004">
        <v>35.950000000000003</v>
      </c>
      <c r="AL1004">
        <v>57.68</v>
      </c>
      <c r="AM1004">
        <v>177.4</v>
      </c>
      <c r="AN1004" t="s">
        <v>1064</v>
      </c>
      <c r="AO1004">
        <v>23.601600000000001</v>
      </c>
      <c r="AP1004">
        <v>8.33</v>
      </c>
      <c r="AQ1004">
        <v>12.806699999999999</v>
      </c>
      <c r="AR1004" t="s">
        <v>1072</v>
      </c>
      <c r="AS1004" t="s">
        <v>1074</v>
      </c>
      <c r="AT1004" t="s">
        <v>1076</v>
      </c>
      <c r="AU1004" t="s">
        <v>1078</v>
      </c>
      <c r="AV1004" t="s">
        <v>1080</v>
      </c>
      <c r="AW1004" t="s">
        <v>1083</v>
      </c>
      <c r="AX1004" s="65">
        <f t="shared" si="270"/>
        <v>1391.07</v>
      </c>
      <c r="AY1004" s="65">
        <v>2862.47</v>
      </c>
      <c r="AZ1004" s="106">
        <v>883.77436616783518</v>
      </c>
      <c r="BA1004" s="65">
        <f t="shared" si="258"/>
        <v>5137.314366167835</v>
      </c>
      <c r="BB1004" s="65">
        <f t="shared" si="259"/>
        <v>20680.995633832164</v>
      </c>
      <c r="BC1004" s="65">
        <f t="shared" si="260"/>
        <v>4.04</v>
      </c>
      <c r="BD1004" s="65">
        <f t="shared" si="261"/>
        <v>48874.1</v>
      </c>
      <c r="BE1004" s="65">
        <f t="shared" si="262"/>
        <v>31744.309999999998</v>
      </c>
      <c r="BF1004" s="65">
        <f t="shared" si="263"/>
        <v>101303.44563383216</v>
      </c>
      <c r="BG1004" s="66">
        <f t="shared" si="264"/>
        <v>733.9020523096907</v>
      </c>
      <c r="BH1004" s="66">
        <f t="shared" si="265"/>
        <v>35.656889023848557</v>
      </c>
      <c r="BI1004" s="66">
        <f t="shared" si="266"/>
        <v>6.7333333333333334E-3</v>
      </c>
      <c r="BJ1004" s="66">
        <f t="shared" si="267"/>
        <v>84.265689655172409</v>
      </c>
      <c r="BK1004" s="66">
        <f t="shared" si="268"/>
        <v>54.731568965517241</v>
      </c>
      <c r="BL1004" s="66">
        <f t="shared" si="269"/>
        <v>174.66111316177958</v>
      </c>
      <c r="BM1004" s="207">
        <f t="shared" si="271"/>
        <v>39873.18</v>
      </c>
    </row>
    <row r="1005" spans="1:65" x14ac:dyDescent="0.35">
      <c r="A1005" s="1">
        <v>218</v>
      </c>
      <c r="B1005">
        <v>124</v>
      </c>
      <c r="C1005" t="s">
        <v>37</v>
      </c>
      <c r="D1005" t="s">
        <v>2218</v>
      </c>
      <c r="E1005" s="6" t="s">
        <v>1107</v>
      </c>
      <c r="F1005" s="7" t="s">
        <v>1108</v>
      </c>
      <c r="G1005" s="6">
        <v>-30.03</v>
      </c>
      <c r="H1005" s="6">
        <v>-51.23</v>
      </c>
      <c r="I1005" s="6">
        <v>47</v>
      </c>
      <c r="J1005" s="8">
        <v>23954.0527728093</v>
      </c>
      <c r="K1005" t="s">
        <v>1166</v>
      </c>
      <c r="L1005" t="s">
        <v>1062</v>
      </c>
      <c r="M1005">
        <v>600</v>
      </c>
      <c r="N1005">
        <v>600</v>
      </c>
      <c r="O1005">
        <v>16.03</v>
      </c>
      <c r="P1005">
        <v>17778.28</v>
      </c>
      <c r="Q1005">
        <v>44998.77</v>
      </c>
      <c r="R1005">
        <v>5272.4</v>
      </c>
      <c r="S1005">
        <v>34606.78</v>
      </c>
      <c r="T1005">
        <v>0</v>
      </c>
      <c r="U1005">
        <v>4744.55</v>
      </c>
      <c r="V1005">
        <v>0</v>
      </c>
      <c r="W1005" s="181">
        <f t="shared" si="255"/>
        <v>22522.829999999998</v>
      </c>
      <c r="X1005" s="181">
        <f t="shared" si="256"/>
        <v>37.538049999999998</v>
      </c>
      <c r="Y1005" s="174">
        <v>107416.82</v>
      </c>
      <c r="Z1005" s="181">
        <f t="shared" si="257"/>
        <v>179.02803333333335</v>
      </c>
      <c r="AA1005" s="174">
        <v>1.492317497390074E-2</v>
      </c>
      <c r="AB1005" s="174">
        <v>16.550741308484088</v>
      </c>
      <c r="AC1005" s="174">
        <v>41.891735391161269</v>
      </c>
      <c r="AD1005" s="174">
        <v>4.9083560656515424</v>
      </c>
      <c r="AE1005" s="174">
        <v>32.217282172382312</v>
      </c>
      <c r="AF1005">
        <v>0</v>
      </c>
      <c r="AG1005" s="106">
        <v>4.4169525778178871</v>
      </c>
      <c r="AH1005" s="106">
        <v>0</v>
      </c>
      <c r="AI1005" s="106">
        <v>100</v>
      </c>
      <c r="AJ1005">
        <v>83.79</v>
      </c>
      <c r="AK1005">
        <v>37.56</v>
      </c>
      <c r="AL1005">
        <v>57.68</v>
      </c>
      <c r="AM1005">
        <v>179.03</v>
      </c>
      <c r="AN1005" t="s">
        <v>1065</v>
      </c>
      <c r="AO1005">
        <v>23.601600000000001</v>
      </c>
      <c r="AP1005">
        <v>8.33</v>
      </c>
      <c r="AQ1005">
        <v>12.806699999999999</v>
      </c>
      <c r="AR1005" t="s">
        <v>1072</v>
      </c>
      <c r="AS1005" t="s">
        <v>1074</v>
      </c>
      <c r="AT1005" t="s">
        <v>1076</v>
      </c>
      <c r="AU1005" t="s">
        <v>1078</v>
      </c>
      <c r="AV1005" t="s">
        <v>1080</v>
      </c>
      <c r="AW1005" t="s">
        <v>1083</v>
      </c>
      <c r="AX1005" s="65">
        <f t="shared" si="270"/>
        <v>1391.07</v>
      </c>
      <c r="AY1005" s="65">
        <v>2862.47</v>
      </c>
      <c r="AZ1005" s="106">
        <v>934.22935743677692</v>
      </c>
      <c r="BA1005" s="65">
        <f t="shared" si="258"/>
        <v>5187.7693574367768</v>
      </c>
      <c r="BB1005" s="65">
        <f t="shared" si="259"/>
        <v>21588.600642563222</v>
      </c>
      <c r="BC1005" s="65">
        <f t="shared" si="260"/>
        <v>16.03</v>
      </c>
      <c r="BD1005" s="65">
        <f t="shared" si="261"/>
        <v>48880.1</v>
      </c>
      <c r="BE1005" s="65">
        <f t="shared" si="262"/>
        <v>31744.309999999998</v>
      </c>
      <c r="BF1005" s="65">
        <f t="shared" si="263"/>
        <v>102229.05064256323</v>
      </c>
      <c r="BG1005" s="66">
        <f t="shared" si="264"/>
        <v>741.10990820525387</v>
      </c>
      <c r="BH1005" s="66">
        <f t="shared" si="265"/>
        <v>37.221725245798659</v>
      </c>
      <c r="BI1005" s="66">
        <f t="shared" si="266"/>
        <v>2.671666666666667E-2</v>
      </c>
      <c r="BJ1005" s="66">
        <f t="shared" si="267"/>
        <v>84.276034482758618</v>
      </c>
      <c r="BK1005" s="66">
        <f t="shared" si="268"/>
        <v>54.731568965517241</v>
      </c>
      <c r="BL1005" s="66">
        <f t="shared" si="269"/>
        <v>176.25698386648833</v>
      </c>
      <c r="BM1005" s="207">
        <f t="shared" si="271"/>
        <v>39879.18</v>
      </c>
    </row>
    <row r="1006" spans="1:65" x14ac:dyDescent="0.35">
      <c r="A1006" s="1">
        <v>219</v>
      </c>
      <c r="B1006">
        <v>124</v>
      </c>
      <c r="C1006" t="s">
        <v>37</v>
      </c>
      <c r="D1006" t="s">
        <v>2219</v>
      </c>
      <c r="E1006" s="6" t="s">
        <v>1109</v>
      </c>
      <c r="F1006" s="7" t="s">
        <v>1110</v>
      </c>
      <c r="G1006" s="6">
        <v>-15.37</v>
      </c>
      <c r="H1006" s="6">
        <v>-48.78</v>
      </c>
      <c r="I1006" s="6">
        <v>770</v>
      </c>
      <c r="J1006" s="8">
        <v>31081.371963744201</v>
      </c>
      <c r="K1006" t="s">
        <v>1166</v>
      </c>
      <c r="L1006" t="s">
        <v>1062</v>
      </c>
      <c r="M1006">
        <v>600</v>
      </c>
      <c r="N1006">
        <v>600</v>
      </c>
      <c r="O1006">
        <v>0</v>
      </c>
      <c r="P1006">
        <v>22101.61</v>
      </c>
      <c r="Q1006">
        <v>44998.77</v>
      </c>
      <c r="R1006">
        <v>5266.4</v>
      </c>
      <c r="S1006">
        <v>34606.78</v>
      </c>
      <c r="T1006">
        <v>0</v>
      </c>
      <c r="U1006">
        <v>4744.55</v>
      </c>
      <c r="V1006">
        <v>0</v>
      </c>
      <c r="W1006" s="181">
        <f t="shared" si="255"/>
        <v>26846.16</v>
      </c>
      <c r="X1006" s="181">
        <f t="shared" si="256"/>
        <v>44.743600000000001</v>
      </c>
      <c r="Y1006" s="174">
        <v>111718.11</v>
      </c>
      <c r="Z1006" s="181">
        <f t="shared" si="257"/>
        <v>186.19685000000001</v>
      </c>
      <c r="AA1006" s="174">
        <v>0</v>
      </c>
      <c r="AB1006" s="174">
        <v>19.783372633138889</v>
      </c>
      <c r="AC1006" s="174">
        <v>40.278850044992701</v>
      </c>
      <c r="AD1006" s="174">
        <v>4.714007424579596</v>
      </c>
      <c r="AE1006" s="174">
        <v>30.976875638157502</v>
      </c>
      <c r="AF1006">
        <v>0</v>
      </c>
      <c r="AG1006" s="106">
        <v>4.2468942591313086</v>
      </c>
      <c r="AH1006" s="106">
        <v>0</v>
      </c>
      <c r="AI1006" s="106">
        <v>100</v>
      </c>
      <c r="AJ1006">
        <v>83.78</v>
      </c>
      <c r="AK1006">
        <v>44.74</v>
      </c>
      <c r="AL1006">
        <v>57.68</v>
      </c>
      <c r="AM1006">
        <v>186.2</v>
      </c>
      <c r="AN1006" t="s">
        <v>1066</v>
      </c>
      <c r="AO1006">
        <v>23.601600000000001</v>
      </c>
      <c r="AP1006">
        <v>8.33</v>
      </c>
      <c r="AQ1006">
        <v>12.806699999999999</v>
      </c>
      <c r="AR1006" t="s">
        <v>1072</v>
      </c>
      <c r="AS1006" t="s">
        <v>1074</v>
      </c>
      <c r="AT1006" t="s">
        <v>1076</v>
      </c>
      <c r="AU1006" t="s">
        <v>1078</v>
      </c>
      <c r="AV1006" t="s">
        <v>1080</v>
      </c>
      <c r="AW1006" t="s">
        <v>1083</v>
      </c>
      <c r="AX1006" s="65">
        <f t="shared" si="270"/>
        <v>1391.07</v>
      </c>
      <c r="AY1006" s="65">
        <v>2862.47</v>
      </c>
      <c r="AZ1006" s="106">
        <v>1114.4855651871658</v>
      </c>
      <c r="BA1006" s="65">
        <f t="shared" si="258"/>
        <v>5368.0255651871648</v>
      </c>
      <c r="BB1006" s="65">
        <f t="shared" si="259"/>
        <v>25731.674434812834</v>
      </c>
      <c r="BC1006" s="65">
        <f t="shared" si="260"/>
        <v>0</v>
      </c>
      <c r="BD1006" s="65">
        <f t="shared" si="261"/>
        <v>48874.1</v>
      </c>
      <c r="BE1006" s="65">
        <f t="shared" si="262"/>
        <v>31744.309999999998</v>
      </c>
      <c r="BF1006" s="65">
        <f t="shared" si="263"/>
        <v>106350.08443481283</v>
      </c>
      <c r="BG1006" s="66">
        <f t="shared" si="264"/>
        <v>766.86079502673783</v>
      </c>
      <c r="BH1006" s="66">
        <f t="shared" si="265"/>
        <v>44.364955922091092</v>
      </c>
      <c r="BI1006" s="66">
        <f t="shared" si="266"/>
        <v>0</v>
      </c>
      <c r="BJ1006" s="66">
        <f t="shared" si="267"/>
        <v>84.265689655172409</v>
      </c>
      <c r="BK1006" s="66">
        <f t="shared" si="268"/>
        <v>54.731568965517241</v>
      </c>
      <c r="BL1006" s="66">
        <f t="shared" si="269"/>
        <v>183.36221454278075</v>
      </c>
      <c r="BM1006" s="207">
        <f t="shared" si="271"/>
        <v>39873.18</v>
      </c>
    </row>
    <row r="1007" spans="1:65" x14ac:dyDescent="0.35">
      <c r="A1007" s="1">
        <v>220</v>
      </c>
      <c r="B1007">
        <v>124</v>
      </c>
      <c r="C1007" t="s">
        <v>37</v>
      </c>
      <c r="D1007" t="s">
        <v>2220</v>
      </c>
      <c r="E1007" s="6" t="s">
        <v>1111</v>
      </c>
      <c r="F1007" s="7" t="s">
        <v>1112</v>
      </c>
      <c r="G1007" s="6">
        <v>-22.86</v>
      </c>
      <c r="H1007" s="6">
        <v>-43.41</v>
      </c>
      <c r="I1007" s="6">
        <v>45</v>
      </c>
      <c r="J1007" s="8">
        <v>45016.2336447989</v>
      </c>
      <c r="K1007" t="s">
        <v>1166</v>
      </c>
      <c r="L1007" t="s">
        <v>1062</v>
      </c>
      <c r="M1007">
        <v>600</v>
      </c>
      <c r="N1007">
        <v>600</v>
      </c>
      <c r="O1007">
        <v>0</v>
      </c>
      <c r="P1007">
        <v>21988.69</v>
      </c>
      <c r="Q1007">
        <v>44998.77</v>
      </c>
      <c r="R1007">
        <v>5262.4</v>
      </c>
      <c r="S1007">
        <v>34606.78</v>
      </c>
      <c r="T1007">
        <v>0</v>
      </c>
      <c r="U1007">
        <v>4744.55</v>
      </c>
      <c r="V1007">
        <v>0</v>
      </c>
      <c r="W1007" s="181">
        <f t="shared" si="255"/>
        <v>26733.239999999998</v>
      </c>
      <c r="X1007" s="181">
        <f t="shared" si="256"/>
        <v>44.555399999999999</v>
      </c>
      <c r="Y1007" s="174">
        <v>111601.18</v>
      </c>
      <c r="Z1007" s="181">
        <f t="shared" si="257"/>
        <v>186.00196666666665</v>
      </c>
      <c r="AA1007" s="174">
        <v>0</v>
      </c>
      <c r="AB1007" s="174">
        <v>19.702918911789279</v>
      </c>
      <c r="AC1007" s="174">
        <v>40.321052160918008</v>
      </c>
      <c r="AD1007" s="174">
        <v>4.7153623286062034</v>
      </c>
      <c r="AE1007" s="174">
        <v>31.009331621762421</v>
      </c>
      <c r="AF1007">
        <v>0</v>
      </c>
      <c r="AG1007" s="106">
        <v>4.2513439374028126</v>
      </c>
      <c r="AH1007" s="106">
        <v>0</v>
      </c>
      <c r="AI1007" s="106">
        <v>100</v>
      </c>
      <c r="AJ1007">
        <v>83.77</v>
      </c>
      <c r="AK1007">
        <v>44.56</v>
      </c>
      <c r="AL1007">
        <v>57.68</v>
      </c>
      <c r="AM1007">
        <v>186</v>
      </c>
      <c r="AN1007" t="s">
        <v>1067</v>
      </c>
      <c r="AO1007">
        <v>23.601600000000001</v>
      </c>
      <c r="AP1007">
        <v>8.33</v>
      </c>
      <c r="AQ1007">
        <v>12.806699999999999</v>
      </c>
      <c r="AR1007" t="s">
        <v>1072</v>
      </c>
      <c r="AS1007" t="s">
        <v>1074</v>
      </c>
      <c r="AT1007" t="s">
        <v>1076</v>
      </c>
      <c r="AU1007" t="s">
        <v>1078</v>
      </c>
      <c r="AV1007" t="s">
        <v>1080</v>
      </c>
      <c r="AW1007" t="s">
        <v>1083</v>
      </c>
      <c r="AX1007" s="65">
        <f t="shared" si="270"/>
        <v>1391.07</v>
      </c>
      <c r="AY1007" s="65">
        <v>2862.47</v>
      </c>
      <c r="AZ1007" s="106">
        <v>1096.166149842363</v>
      </c>
      <c r="BA1007" s="65">
        <f t="shared" si="258"/>
        <v>5349.7061498423627</v>
      </c>
      <c r="BB1007" s="65">
        <f t="shared" si="259"/>
        <v>25637.073850157634</v>
      </c>
      <c r="BC1007" s="65">
        <f t="shared" si="260"/>
        <v>0</v>
      </c>
      <c r="BD1007" s="65">
        <f t="shared" si="261"/>
        <v>48870.1</v>
      </c>
      <c r="BE1007" s="65">
        <f t="shared" si="262"/>
        <v>31744.309999999998</v>
      </c>
      <c r="BF1007" s="65">
        <f t="shared" si="263"/>
        <v>106251.47385015764</v>
      </c>
      <c r="BG1007" s="66">
        <f t="shared" si="264"/>
        <v>764.24373569176612</v>
      </c>
      <c r="BH1007" s="66">
        <f t="shared" si="265"/>
        <v>44.201851465789026</v>
      </c>
      <c r="BI1007" s="66">
        <f t="shared" si="266"/>
        <v>0</v>
      </c>
      <c r="BJ1007" s="66">
        <f t="shared" si="267"/>
        <v>84.258793103448269</v>
      </c>
      <c r="BK1007" s="66">
        <f t="shared" si="268"/>
        <v>54.731568965517241</v>
      </c>
      <c r="BL1007" s="66">
        <f t="shared" si="269"/>
        <v>183.19219629337525</v>
      </c>
      <c r="BM1007" s="207">
        <f t="shared" si="271"/>
        <v>39869.18</v>
      </c>
    </row>
    <row r="1008" spans="1:65" x14ac:dyDescent="0.35">
      <c r="A1008" s="1">
        <v>221</v>
      </c>
      <c r="B1008">
        <v>124</v>
      </c>
      <c r="C1008" t="s">
        <v>37</v>
      </c>
      <c r="D1008" t="s">
        <v>2221</v>
      </c>
      <c r="E1008" s="6" t="s">
        <v>1113</v>
      </c>
      <c r="F1008" s="7" t="s">
        <v>1114</v>
      </c>
      <c r="G1008" s="6">
        <v>-20.32</v>
      </c>
      <c r="H1008" s="6">
        <v>-40.340000000000003</v>
      </c>
      <c r="I1008" s="6">
        <v>9</v>
      </c>
      <c r="J1008" s="8">
        <v>54061.366139626101</v>
      </c>
      <c r="K1008" t="s">
        <v>1166</v>
      </c>
      <c r="L1008" t="s">
        <v>1062</v>
      </c>
      <c r="M1008">
        <v>600</v>
      </c>
      <c r="N1008">
        <v>600</v>
      </c>
      <c r="O1008">
        <v>0</v>
      </c>
      <c r="P1008">
        <v>23278.68</v>
      </c>
      <c r="Q1008">
        <v>44998.77</v>
      </c>
      <c r="R1008">
        <v>5264.2</v>
      </c>
      <c r="S1008">
        <v>34606.78</v>
      </c>
      <c r="T1008">
        <v>0</v>
      </c>
      <c r="U1008">
        <v>4744.55</v>
      </c>
      <c r="V1008">
        <v>0</v>
      </c>
      <c r="W1008" s="181">
        <f t="shared" si="255"/>
        <v>28023.23</v>
      </c>
      <c r="X1008" s="181">
        <f t="shared" si="256"/>
        <v>46.70538333333333</v>
      </c>
      <c r="Y1008" s="174">
        <v>112892.98</v>
      </c>
      <c r="Z1008" s="181">
        <f t="shared" si="257"/>
        <v>188.15496666666667</v>
      </c>
      <c r="AA1008" s="174">
        <v>0</v>
      </c>
      <c r="AB1008" s="174">
        <v>20.620130675972941</v>
      </c>
      <c r="AC1008" s="174">
        <v>39.859670636739317</v>
      </c>
      <c r="AD1008" s="174">
        <v>4.6630003034732539</v>
      </c>
      <c r="AE1008" s="174">
        <v>30.654501280770511</v>
      </c>
      <c r="AF1008">
        <v>0</v>
      </c>
      <c r="AG1008" s="106">
        <v>4.2026971030439624</v>
      </c>
      <c r="AH1008" s="106">
        <v>0</v>
      </c>
      <c r="AI1008" s="106">
        <v>100</v>
      </c>
      <c r="AJ1008">
        <v>83.77</v>
      </c>
      <c r="AK1008">
        <v>46.71</v>
      </c>
      <c r="AL1008">
        <v>57.68</v>
      </c>
      <c r="AM1008">
        <v>188.15</v>
      </c>
      <c r="AN1008" t="s">
        <v>1068</v>
      </c>
      <c r="AO1008">
        <v>23.601600000000001</v>
      </c>
      <c r="AP1008">
        <v>8.33</v>
      </c>
      <c r="AQ1008">
        <v>12.806699999999999</v>
      </c>
      <c r="AR1008" t="s">
        <v>1072</v>
      </c>
      <c r="AS1008" t="s">
        <v>1074</v>
      </c>
      <c r="AT1008" t="s">
        <v>1076</v>
      </c>
      <c r="AU1008" t="s">
        <v>1078</v>
      </c>
      <c r="AV1008" t="s">
        <v>1080</v>
      </c>
      <c r="AW1008" t="s">
        <v>1083</v>
      </c>
      <c r="AX1008" s="65">
        <f t="shared" si="270"/>
        <v>1391.07</v>
      </c>
      <c r="AY1008" s="65">
        <v>2862.47</v>
      </c>
      <c r="AZ1008" s="106">
        <v>1140.2649950966629</v>
      </c>
      <c r="BA1008" s="65">
        <f t="shared" si="258"/>
        <v>5393.8049950966633</v>
      </c>
      <c r="BB1008" s="65">
        <f t="shared" si="259"/>
        <v>26882.965004903337</v>
      </c>
      <c r="BC1008" s="65">
        <f t="shared" si="260"/>
        <v>0</v>
      </c>
      <c r="BD1008" s="65">
        <f t="shared" si="261"/>
        <v>48871.899999999994</v>
      </c>
      <c r="BE1008" s="65">
        <f t="shared" si="262"/>
        <v>31744.309999999998</v>
      </c>
      <c r="BF1008" s="65">
        <f t="shared" si="263"/>
        <v>107499.17500490333</v>
      </c>
      <c r="BG1008" s="66">
        <f t="shared" si="264"/>
        <v>770.54357072809478</v>
      </c>
      <c r="BH1008" s="66">
        <f t="shared" si="265"/>
        <v>46.349939663626444</v>
      </c>
      <c r="BI1008" s="66">
        <f t="shared" si="266"/>
        <v>0</v>
      </c>
      <c r="BJ1008" s="66">
        <f t="shared" si="267"/>
        <v>84.261896551724135</v>
      </c>
      <c r="BK1008" s="66">
        <f t="shared" si="268"/>
        <v>54.731568965517241</v>
      </c>
      <c r="BL1008" s="66">
        <f t="shared" si="269"/>
        <v>185.34340518086782</v>
      </c>
      <c r="BM1008" s="207">
        <f t="shared" si="271"/>
        <v>39870.979999999996</v>
      </c>
    </row>
    <row r="1009" spans="1:65" x14ac:dyDescent="0.35">
      <c r="A1009" s="1">
        <v>222</v>
      </c>
      <c r="B1009">
        <v>124</v>
      </c>
      <c r="C1009" t="s">
        <v>37</v>
      </c>
      <c r="D1009" t="s">
        <v>2222</v>
      </c>
      <c r="E1009" s="6" t="s">
        <v>1115</v>
      </c>
      <c r="F1009" s="7" t="s">
        <v>1116</v>
      </c>
      <c r="G1009" s="6">
        <v>-8.0500000000000007</v>
      </c>
      <c r="H1009" s="6">
        <v>-34.880000000000003</v>
      </c>
      <c r="I1009" s="6">
        <v>10</v>
      </c>
      <c r="J1009" s="8">
        <v>63550.072249703</v>
      </c>
      <c r="K1009" t="s">
        <v>1166</v>
      </c>
      <c r="L1009" t="s">
        <v>1062</v>
      </c>
      <c r="M1009">
        <v>600</v>
      </c>
      <c r="N1009">
        <v>600</v>
      </c>
      <c r="O1009">
        <v>0</v>
      </c>
      <c r="P1009">
        <v>24639.29</v>
      </c>
      <c r="Q1009">
        <v>44998.77</v>
      </c>
      <c r="R1009">
        <v>5250.2</v>
      </c>
      <c r="S1009">
        <v>34606.78</v>
      </c>
      <c r="T1009">
        <v>0</v>
      </c>
      <c r="U1009">
        <v>4744.55</v>
      </c>
      <c r="V1009">
        <v>0</v>
      </c>
      <c r="W1009" s="181">
        <f t="shared" si="255"/>
        <v>29383.84</v>
      </c>
      <c r="X1009" s="181">
        <f t="shared" si="256"/>
        <v>48.973066666666668</v>
      </c>
      <c r="Y1009" s="174">
        <v>114239.59</v>
      </c>
      <c r="Z1009" s="181">
        <f t="shared" si="257"/>
        <v>190.39931666666666</v>
      </c>
      <c r="AA1009" s="174">
        <v>0</v>
      </c>
      <c r="AB1009" s="174">
        <v>21.568083358842589</v>
      </c>
      <c r="AC1009" s="174">
        <v>39.389820989378549</v>
      </c>
      <c r="AD1009" s="174">
        <v>4.5957797992797413</v>
      </c>
      <c r="AE1009" s="174">
        <v>30.293158440081939</v>
      </c>
      <c r="AF1009">
        <v>0</v>
      </c>
      <c r="AG1009" s="106">
        <v>4.1531574124171842</v>
      </c>
      <c r="AH1009" s="106">
        <v>0</v>
      </c>
      <c r="AI1009" s="106">
        <v>100</v>
      </c>
      <c r="AJ1009">
        <v>83.75</v>
      </c>
      <c r="AK1009">
        <v>48.97</v>
      </c>
      <c r="AL1009">
        <v>57.68</v>
      </c>
      <c r="AM1009">
        <v>190.4</v>
      </c>
      <c r="AN1009" t="s">
        <v>1069</v>
      </c>
      <c r="AO1009">
        <v>23.601600000000001</v>
      </c>
      <c r="AP1009">
        <v>8.33</v>
      </c>
      <c r="AQ1009">
        <v>12.806699999999999</v>
      </c>
      <c r="AR1009" t="s">
        <v>1072</v>
      </c>
      <c r="AS1009" t="s">
        <v>1074</v>
      </c>
      <c r="AT1009" t="s">
        <v>1076</v>
      </c>
      <c r="AU1009" t="s">
        <v>1078</v>
      </c>
      <c r="AV1009" t="s">
        <v>1080</v>
      </c>
      <c r="AW1009" t="s">
        <v>1083</v>
      </c>
      <c r="AX1009" s="65">
        <f t="shared" si="270"/>
        <v>1391.07</v>
      </c>
      <c r="AY1009" s="65">
        <v>2862.47</v>
      </c>
      <c r="AZ1009" s="106">
        <v>1218.4585448403659</v>
      </c>
      <c r="BA1009" s="65">
        <f t="shared" si="258"/>
        <v>5471.9985448403659</v>
      </c>
      <c r="BB1009" s="65">
        <f t="shared" si="259"/>
        <v>28165.381455159633</v>
      </c>
      <c r="BC1009" s="65">
        <f t="shared" si="260"/>
        <v>0</v>
      </c>
      <c r="BD1009" s="65">
        <f t="shared" si="261"/>
        <v>48857.899999999994</v>
      </c>
      <c r="BE1009" s="65">
        <f t="shared" si="262"/>
        <v>31744.309999999998</v>
      </c>
      <c r="BF1009" s="65">
        <f t="shared" si="263"/>
        <v>108767.59145515964</v>
      </c>
      <c r="BG1009" s="66">
        <f t="shared" si="264"/>
        <v>781.71407783433801</v>
      </c>
      <c r="BH1009" s="66">
        <f t="shared" si="265"/>
        <v>48.561002508895918</v>
      </c>
      <c r="BI1009" s="66">
        <f t="shared" si="266"/>
        <v>0</v>
      </c>
      <c r="BJ1009" s="66">
        <f t="shared" si="267"/>
        <v>84.237758620689647</v>
      </c>
      <c r="BK1009" s="66">
        <f t="shared" si="268"/>
        <v>54.731568965517241</v>
      </c>
      <c r="BL1009" s="66">
        <f t="shared" si="269"/>
        <v>187.53033009510281</v>
      </c>
      <c r="BM1009" s="207">
        <f t="shared" si="271"/>
        <v>39856.979999999996</v>
      </c>
    </row>
    <row r="1010" spans="1:65" x14ac:dyDescent="0.35">
      <c r="A1010" s="1">
        <v>223</v>
      </c>
      <c r="B1010">
        <v>124</v>
      </c>
      <c r="C1010" t="s">
        <v>37</v>
      </c>
      <c r="D1010" t="s">
        <v>2223</v>
      </c>
      <c r="E1010" s="6" t="s">
        <v>1117</v>
      </c>
      <c r="F1010" s="7" t="s">
        <v>1118</v>
      </c>
      <c r="G1010" s="6">
        <v>-3.8</v>
      </c>
      <c r="H1010" s="6">
        <v>-38.53</v>
      </c>
      <c r="I1010" s="6">
        <v>41</v>
      </c>
      <c r="J1010" s="8">
        <v>71394.000753582499</v>
      </c>
      <c r="K1010" t="s">
        <v>1166</v>
      </c>
      <c r="L1010" t="s">
        <v>1062</v>
      </c>
      <c r="M1010">
        <v>600</v>
      </c>
      <c r="N1010">
        <v>600</v>
      </c>
      <c r="O1010">
        <v>0</v>
      </c>
      <c r="P1010">
        <v>24997.919999999998</v>
      </c>
      <c r="Q1010">
        <v>44998.77</v>
      </c>
      <c r="R1010">
        <v>5255.2</v>
      </c>
      <c r="S1010">
        <v>34606.78</v>
      </c>
      <c r="T1010">
        <v>0</v>
      </c>
      <c r="U1010">
        <v>4744.55</v>
      </c>
      <c r="V1010">
        <v>0</v>
      </c>
      <c r="W1010" s="181">
        <f t="shared" si="255"/>
        <v>29742.469999999998</v>
      </c>
      <c r="X1010" s="181">
        <f t="shared" si="256"/>
        <v>49.570783333333331</v>
      </c>
      <c r="Y1010" s="174">
        <v>114603.22</v>
      </c>
      <c r="Z1010" s="181">
        <f t="shared" si="257"/>
        <v>191.00536666666667</v>
      </c>
      <c r="AA1010" s="174">
        <v>0</v>
      </c>
      <c r="AB1010" s="174">
        <v>21.812580833243601</v>
      </c>
      <c r="AC1010" s="174">
        <v>39.264839155479223</v>
      </c>
      <c r="AD1010" s="174">
        <v>4.5855605104289392</v>
      </c>
      <c r="AE1010" s="174">
        <v>30.197039838845711</v>
      </c>
      <c r="AF1010">
        <v>0</v>
      </c>
      <c r="AG1010" s="106">
        <v>4.1399796620025162</v>
      </c>
      <c r="AH1010" s="106">
        <v>0</v>
      </c>
      <c r="AI1010" s="106">
        <v>100</v>
      </c>
      <c r="AJ1010">
        <v>83.76</v>
      </c>
      <c r="AK1010">
        <v>49.57</v>
      </c>
      <c r="AL1010">
        <v>57.68</v>
      </c>
      <c r="AM1010">
        <v>191.01</v>
      </c>
      <c r="AN1010" t="s">
        <v>1070</v>
      </c>
      <c r="AO1010">
        <v>23.601600000000001</v>
      </c>
      <c r="AP1010">
        <v>8.33</v>
      </c>
      <c r="AQ1010">
        <v>12.806699999999999</v>
      </c>
      <c r="AR1010" t="s">
        <v>1072</v>
      </c>
      <c r="AS1010" t="s">
        <v>1074</v>
      </c>
      <c r="AT1010" t="s">
        <v>1076</v>
      </c>
      <c r="AU1010" t="s">
        <v>1078</v>
      </c>
      <c r="AV1010" t="s">
        <v>1080</v>
      </c>
      <c r="AW1010" t="s">
        <v>1083</v>
      </c>
      <c r="AX1010" s="65">
        <f t="shared" si="270"/>
        <v>1391.07</v>
      </c>
      <c r="AY1010" s="65">
        <v>2862.47</v>
      </c>
      <c r="AZ1010" s="106">
        <v>1208.7974311877324</v>
      </c>
      <c r="BA1010" s="65">
        <f t="shared" si="258"/>
        <v>5462.3374311877324</v>
      </c>
      <c r="BB1010" s="65">
        <f t="shared" si="259"/>
        <v>28533.672568812264</v>
      </c>
      <c r="BC1010" s="65">
        <f t="shared" si="260"/>
        <v>0</v>
      </c>
      <c r="BD1010" s="65">
        <f t="shared" si="261"/>
        <v>48862.899999999994</v>
      </c>
      <c r="BE1010" s="65">
        <f t="shared" si="262"/>
        <v>31744.309999999998</v>
      </c>
      <c r="BF1010" s="65">
        <f t="shared" si="263"/>
        <v>109140.88256881227</v>
      </c>
      <c r="BG1010" s="66">
        <f t="shared" si="264"/>
        <v>780.33391874110464</v>
      </c>
      <c r="BH1010" s="66">
        <f t="shared" si="265"/>
        <v>49.195987187607351</v>
      </c>
      <c r="BI1010" s="66">
        <f t="shared" si="266"/>
        <v>0</v>
      </c>
      <c r="BJ1010" s="66">
        <f t="shared" si="267"/>
        <v>84.246379310344821</v>
      </c>
      <c r="BK1010" s="66">
        <f t="shared" si="268"/>
        <v>54.731568965517241</v>
      </c>
      <c r="BL1010" s="66">
        <f t="shared" si="269"/>
        <v>188.17393546346943</v>
      </c>
      <c r="BM1010" s="207">
        <f t="shared" si="271"/>
        <v>39861.979999999996</v>
      </c>
    </row>
    <row r="1011" spans="1:65" x14ac:dyDescent="0.35">
      <c r="A1011" s="1">
        <v>224</v>
      </c>
      <c r="B1011">
        <v>125</v>
      </c>
      <c r="C1011" t="s">
        <v>37</v>
      </c>
      <c r="D1011" t="s">
        <v>2224</v>
      </c>
      <c r="E1011" s="6" t="s">
        <v>1104</v>
      </c>
      <c r="F1011" s="7" t="s">
        <v>1105</v>
      </c>
      <c r="G1011" s="6">
        <v>-22.74</v>
      </c>
      <c r="H1011" s="6">
        <v>-45.59</v>
      </c>
      <c r="I1011" s="6">
        <v>1642</v>
      </c>
      <c r="J1011" s="8">
        <v>3495.45982983364</v>
      </c>
      <c r="K1011" t="s">
        <v>1166</v>
      </c>
      <c r="L1011" t="s">
        <v>1062</v>
      </c>
      <c r="M1011">
        <v>600</v>
      </c>
      <c r="N1011">
        <v>600</v>
      </c>
      <c r="O1011">
        <v>1.35</v>
      </c>
      <c r="P1011">
        <v>15887.44</v>
      </c>
      <c r="Q1011">
        <v>44998.77</v>
      </c>
      <c r="R1011">
        <v>5265.2</v>
      </c>
      <c r="S1011">
        <v>34606.78</v>
      </c>
      <c r="T1011">
        <v>0</v>
      </c>
      <c r="U1011">
        <v>4462.05</v>
      </c>
      <c r="V1011">
        <v>0</v>
      </c>
      <c r="W1011" s="181">
        <f t="shared" si="255"/>
        <v>20349.490000000002</v>
      </c>
      <c r="X1011" s="181">
        <f t="shared" si="256"/>
        <v>33.915816666666672</v>
      </c>
      <c r="Y1011" s="174">
        <v>105221.59</v>
      </c>
      <c r="Z1011" s="181">
        <f t="shared" si="257"/>
        <v>175.36931666666666</v>
      </c>
      <c r="AA1011" s="174">
        <v>1.2830066529122019E-3</v>
      </c>
      <c r="AB1011" s="174">
        <v>15.0990305316618</v>
      </c>
      <c r="AC1011" s="174">
        <v>42.765719468789626</v>
      </c>
      <c r="AD1011" s="174">
        <v>5.003916021417278</v>
      </c>
      <c r="AE1011" s="174">
        <v>32.889428871014019</v>
      </c>
      <c r="AF1011">
        <v>0</v>
      </c>
      <c r="AG1011" s="106">
        <v>4.2406221004643632</v>
      </c>
      <c r="AH1011" s="106">
        <v>0</v>
      </c>
      <c r="AI1011" s="106">
        <v>100</v>
      </c>
      <c r="AJ1011">
        <v>83.77</v>
      </c>
      <c r="AK1011">
        <v>33.92</v>
      </c>
      <c r="AL1011">
        <v>57.68</v>
      </c>
      <c r="AM1011">
        <v>175.37</v>
      </c>
      <c r="AN1011" t="s">
        <v>1063</v>
      </c>
      <c r="AO1011">
        <v>23.601600000000001</v>
      </c>
      <c r="AP1011">
        <v>8.33</v>
      </c>
      <c r="AQ1011">
        <v>12.806699999999999</v>
      </c>
      <c r="AR1011" t="s">
        <v>1072</v>
      </c>
      <c r="AS1011" t="s">
        <v>1074</v>
      </c>
      <c r="AT1011" t="s">
        <v>1076</v>
      </c>
      <c r="AU1011" t="s">
        <v>1078</v>
      </c>
      <c r="AV1011" t="s">
        <v>1080</v>
      </c>
      <c r="AW1011" t="s">
        <v>1084</v>
      </c>
      <c r="AX1011" s="65">
        <f t="shared" si="270"/>
        <v>1391.07</v>
      </c>
      <c r="AY1011" s="65">
        <v>2862.47</v>
      </c>
      <c r="AZ1011" s="106">
        <v>770.35673013110465</v>
      </c>
      <c r="BA1011" s="65">
        <f t="shared" si="258"/>
        <v>5023.8967301311041</v>
      </c>
      <c r="BB1011" s="65">
        <f t="shared" si="259"/>
        <v>19579.133269868897</v>
      </c>
      <c r="BC1011" s="65">
        <f t="shared" si="260"/>
        <v>1.35</v>
      </c>
      <c r="BD1011" s="65">
        <f t="shared" si="261"/>
        <v>48872.899999999994</v>
      </c>
      <c r="BE1011" s="65">
        <f t="shared" si="262"/>
        <v>31744.309999999998</v>
      </c>
      <c r="BF1011" s="65">
        <f t="shared" si="263"/>
        <v>100197.69326986889</v>
      </c>
      <c r="BG1011" s="66">
        <f t="shared" si="264"/>
        <v>717.69953287587202</v>
      </c>
      <c r="BH1011" s="66">
        <f t="shared" si="265"/>
        <v>33.757126327360169</v>
      </c>
      <c r="BI1011" s="66">
        <f t="shared" si="266"/>
        <v>2.2500000000000003E-3</v>
      </c>
      <c r="BJ1011" s="66">
        <f t="shared" si="267"/>
        <v>84.263620689655156</v>
      </c>
      <c r="BK1011" s="66">
        <f t="shared" si="268"/>
        <v>54.731568965517241</v>
      </c>
      <c r="BL1011" s="66">
        <f t="shared" si="269"/>
        <v>172.75464356873945</v>
      </c>
      <c r="BM1011" s="207">
        <f t="shared" si="271"/>
        <v>39871.979999999996</v>
      </c>
    </row>
    <row r="1012" spans="1:65" x14ac:dyDescent="0.35">
      <c r="A1012" s="1">
        <v>225</v>
      </c>
      <c r="B1012">
        <v>125</v>
      </c>
      <c r="C1012" t="s">
        <v>37</v>
      </c>
      <c r="D1012" t="s">
        <v>2225</v>
      </c>
      <c r="E1012" s="6" t="s">
        <v>1104</v>
      </c>
      <c r="F1012" s="7" t="s">
        <v>1106</v>
      </c>
      <c r="G1012" s="6">
        <v>-23.85</v>
      </c>
      <c r="H1012" s="6">
        <v>-46.64</v>
      </c>
      <c r="I1012" s="6">
        <v>792</v>
      </c>
      <c r="J1012" s="8">
        <v>14172.2970393051</v>
      </c>
      <c r="K1012" t="s">
        <v>1166</v>
      </c>
      <c r="L1012" t="s">
        <v>1062</v>
      </c>
      <c r="M1012">
        <v>600</v>
      </c>
      <c r="N1012">
        <v>600</v>
      </c>
      <c r="O1012">
        <v>0.05</v>
      </c>
      <c r="P1012">
        <v>18153.32</v>
      </c>
      <c r="Q1012">
        <v>44998.77</v>
      </c>
      <c r="R1012">
        <v>5266.4</v>
      </c>
      <c r="S1012">
        <v>34606.78</v>
      </c>
      <c r="T1012">
        <v>0</v>
      </c>
      <c r="U1012">
        <v>4462.05</v>
      </c>
      <c r="V1012">
        <v>0</v>
      </c>
      <c r="W1012" s="181">
        <f t="shared" si="255"/>
        <v>22615.37</v>
      </c>
      <c r="X1012" s="181">
        <f t="shared" si="256"/>
        <v>37.692283333333329</v>
      </c>
      <c r="Y1012" s="174">
        <v>107487.36</v>
      </c>
      <c r="Z1012" s="181">
        <f t="shared" si="257"/>
        <v>179.1456</v>
      </c>
      <c r="AA1012" s="174">
        <v>4.6517097452202763E-5</v>
      </c>
      <c r="AB1012" s="174">
        <v>16.888795110420421</v>
      </c>
      <c r="AC1012" s="174">
        <v>41.864243386385148</v>
      </c>
      <c r="AD1012" s="174">
        <v>4.8995528404456108</v>
      </c>
      <c r="AE1012" s="174">
        <v>32.19613915533882</v>
      </c>
      <c r="AF1012">
        <v>0</v>
      </c>
      <c r="AG1012" s="106">
        <v>4.1512322937320256</v>
      </c>
      <c r="AH1012" s="106">
        <v>0</v>
      </c>
      <c r="AI1012" s="106">
        <v>100</v>
      </c>
      <c r="AJ1012">
        <v>83.78</v>
      </c>
      <c r="AK1012">
        <v>37.69</v>
      </c>
      <c r="AL1012">
        <v>57.68</v>
      </c>
      <c r="AM1012">
        <v>179.15</v>
      </c>
      <c r="AN1012" t="s">
        <v>1064</v>
      </c>
      <c r="AO1012">
        <v>23.601600000000001</v>
      </c>
      <c r="AP1012">
        <v>8.33</v>
      </c>
      <c r="AQ1012">
        <v>12.806699999999999</v>
      </c>
      <c r="AR1012" t="s">
        <v>1072</v>
      </c>
      <c r="AS1012" t="s">
        <v>1074</v>
      </c>
      <c r="AT1012" t="s">
        <v>1076</v>
      </c>
      <c r="AU1012" t="s">
        <v>1078</v>
      </c>
      <c r="AV1012" t="s">
        <v>1080</v>
      </c>
      <c r="AW1012" t="s">
        <v>1084</v>
      </c>
      <c r="AX1012" s="65">
        <f t="shared" si="270"/>
        <v>1391.07</v>
      </c>
      <c r="AY1012" s="65">
        <v>2862.47</v>
      </c>
      <c r="AZ1012" s="106">
        <v>884.49309145085476</v>
      </c>
      <c r="BA1012" s="65">
        <f t="shared" si="258"/>
        <v>5138.033091450854</v>
      </c>
      <c r="BB1012" s="65">
        <f t="shared" si="259"/>
        <v>21730.876908549144</v>
      </c>
      <c r="BC1012" s="65">
        <f t="shared" si="260"/>
        <v>0.05</v>
      </c>
      <c r="BD1012" s="65">
        <f t="shared" si="261"/>
        <v>48874.1</v>
      </c>
      <c r="BE1012" s="65">
        <f t="shared" si="262"/>
        <v>31744.309999999998</v>
      </c>
      <c r="BF1012" s="65">
        <f t="shared" si="263"/>
        <v>102349.32690854915</v>
      </c>
      <c r="BG1012" s="66">
        <f t="shared" si="264"/>
        <v>734.00472735012204</v>
      </c>
      <c r="BH1012" s="66">
        <f t="shared" si="265"/>
        <v>37.467029152670939</v>
      </c>
      <c r="BI1012" s="66">
        <f t="shared" si="266"/>
        <v>8.3333333333333344E-5</v>
      </c>
      <c r="BJ1012" s="66">
        <f t="shared" si="267"/>
        <v>84.265689655172409</v>
      </c>
      <c r="BK1012" s="66">
        <f t="shared" si="268"/>
        <v>54.731568965517241</v>
      </c>
      <c r="BL1012" s="66">
        <f t="shared" si="269"/>
        <v>176.46435673887785</v>
      </c>
      <c r="BM1012" s="207">
        <f t="shared" si="271"/>
        <v>39873.18</v>
      </c>
    </row>
    <row r="1013" spans="1:65" x14ac:dyDescent="0.35">
      <c r="A1013" s="1">
        <v>226</v>
      </c>
      <c r="B1013">
        <v>125</v>
      </c>
      <c r="C1013" t="s">
        <v>37</v>
      </c>
      <c r="D1013" t="s">
        <v>2226</v>
      </c>
      <c r="E1013" s="6" t="s">
        <v>1107</v>
      </c>
      <c r="F1013" s="7" t="s">
        <v>1108</v>
      </c>
      <c r="G1013" s="6">
        <v>-30.03</v>
      </c>
      <c r="H1013" s="6">
        <v>-51.23</v>
      </c>
      <c r="I1013" s="6">
        <v>47</v>
      </c>
      <c r="J1013" s="8">
        <v>23954.0527728093</v>
      </c>
      <c r="K1013" t="s">
        <v>1166</v>
      </c>
      <c r="L1013" t="s">
        <v>1062</v>
      </c>
      <c r="M1013">
        <v>600</v>
      </c>
      <c r="N1013">
        <v>600</v>
      </c>
      <c r="O1013">
        <v>0.14000000000000001</v>
      </c>
      <c r="P1013">
        <v>18827.189999999999</v>
      </c>
      <c r="Q1013">
        <v>44998.77</v>
      </c>
      <c r="R1013">
        <v>5272.4</v>
      </c>
      <c r="S1013">
        <v>34606.78</v>
      </c>
      <c r="T1013">
        <v>0</v>
      </c>
      <c r="U1013">
        <v>4462.05</v>
      </c>
      <c r="V1013">
        <v>0</v>
      </c>
      <c r="W1013" s="181">
        <f t="shared" si="255"/>
        <v>23289.239999999998</v>
      </c>
      <c r="X1013" s="181">
        <f t="shared" si="256"/>
        <v>38.815399999999997</v>
      </c>
      <c r="Y1013" s="174">
        <v>108167.32</v>
      </c>
      <c r="Z1013" s="181">
        <f t="shared" si="257"/>
        <v>180.27886666666669</v>
      </c>
      <c r="AA1013" s="174">
        <v>1.2942911038195271E-4</v>
      </c>
      <c r="AB1013" s="174">
        <v>17.405617519228539</v>
      </c>
      <c r="AC1013" s="174">
        <v>41.601076924157873</v>
      </c>
      <c r="AD1013" s="174">
        <v>4.8743002969843383</v>
      </c>
      <c r="AE1013" s="174">
        <v>31.993748204171091</v>
      </c>
      <c r="AF1013">
        <v>0</v>
      </c>
      <c r="AG1013" s="106">
        <v>4.1251368712842291</v>
      </c>
      <c r="AH1013" s="106">
        <v>0</v>
      </c>
      <c r="AI1013" s="106">
        <v>100</v>
      </c>
      <c r="AJ1013">
        <v>83.79</v>
      </c>
      <c r="AK1013">
        <v>38.82</v>
      </c>
      <c r="AL1013">
        <v>57.68</v>
      </c>
      <c r="AM1013">
        <v>180.28</v>
      </c>
      <c r="AN1013" t="s">
        <v>1065</v>
      </c>
      <c r="AO1013">
        <v>23.601600000000001</v>
      </c>
      <c r="AP1013">
        <v>8.33</v>
      </c>
      <c r="AQ1013">
        <v>12.806699999999999</v>
      </c>
      <c r="AR1013" t="s">
        <v>1072</v>
      </c>
      <c r="AS1013" t="s">
        <v>1074</v>
      </c>
      <c r="AT1013" t="s">
        <v>1076</v>
      </c>
      <c r="AU1013" t="s">
        <v>1078</v>
      </c>
      <c r="AV1013" t="s">
        <v>1080</v>
      </c>
      <c r="AW1013" t="s">
        <v>1084</v>
      </c>
      <c r="AX1013" s="65">
        <f t="shared" si="270"/>
        <v>1391.07</v>
      </c>
      <c r="AY1013" s="65">
        <v>2862.47</v>
      </c>
      <c r="AZ1013" s="106">
        <v>935.93934861805758</v>
      </c>
      <c r="BA1013" s="65">
        <f t="shared" si="258"/>
        <v>5189.479348618057</v>
      </c>
      <c r="BB1013" s="65">
        <f t="shared" si="259"/>
        <v>22353.300651381942</v>
      </c>
      <c r="BC1013" s="65">
        <f t="shared" si="260"/>
        <v>0.14000000000000001</v>
      </c>
      <c r="BD1013" s="65">
        <f t="shared" si="261"/>
        <v>48880.1</v>
      </c>
      <c r="BE1013" s="65">
        <f t="shared" si="262"/>
        <v>31744.309999999998</v>
      </c>
      <c r="BF1013" s="65">
        <f t="shared" si="263"/>
        <v>102977.84065138195</v>
      </c>
      <c r="BG1013" s="66">
        <f t="shared" si="264"/>
        <v>741.35419265972246</v>
      </c>
      <c r="BH1013" s="66">
        <f t="shared" si="265"/>
        <v>38.540173536865417</v>
      </c>
      <c r="BI1013" s="66">
        <f t="shared" si="266"/>
        <v>2.3333333333333336E-4</v>
      </c>
      <c r="BJ1013" s="66">
        <f t="shared" si="267"/>
        <v>84.276034482758618</v>
      </c>
      <c r="BK1013" s="66">
        <f t="shared" si="268"/>
        <v>54.731568965517241</v>
      </c>
      <c r="BL1013" s="66">
        <f t="shared" si="269"/>
        <v>177.54800112307234</v>
      </c>
      <c r="BM1013" s="207">
        <f t="shared" si="271"/>
        <v>39879.18</v>
      </c>
    </row>
    <row r="1014" spans="1:65" x14ac:dyDescent="0.35">
      <c r="A1014" s="1">
        <v>227</v>
      </c>
      <c r="B1014">
        <v>125</v>
      </c>
      <c r="C1014" t="s">
        <v>37</v>
      </c>
      <c r="D1014" t="s">
        <v>2227</v>
      </c>
      <c r="E1014" s="6" t="s">
        <v>1109</v>
      </c>
      <c r="F1014" s="7" t="s">
        <v>1110</v>
      </c>
      <c r="G1014" s="6">
        <v>-15.37</v>
      </c>
      <c r="H1014" s="6">
        <v>-48.78</v>
      </c>
      <c r="I1014" s="6">
        <v>770</v>
      </c>
      <c r="J1014" s="8">
        <v>31081.371963744201</v>
      </c>
      <c r="K1014" t="s">
        <v>1166</v>
      </c>
      <c r="L1014" t="s">
        <v>1062</v>
      </c>
      <c r="M1014">
        <v>600</v>
      </c>
      <c r="N1014">
        <v>600</v>
      </c>
      <c r="O1014">
        <v>0</v>
      </c>
      <c r="P1014">
        <v>21910.01</v>
      </c>
      <c r="Q1014">
        <v>44998.77</v>
      </c>
      <c r="R1014">
        <v>5266.4</v>
      </c>
      <c r="S1014">
        <v>34606.78</v>
      </c>
      <c r="T1014">
        <v>0</v>
      </c>
      <c r="U1014">
        <v>4462.05</v>
      </c>
      <c r="V1014">
        <v>0</v>
      </c>
      <c r="W1014" s="181">
        <f t="shared" si="255"/>
        <v>26372.059999999998</v>
      </c>
      <c r="X1014" s="181">
        <f t="shared" si="256"/>
        <v>43.953433333333329</v>
      </c>
      <c r="Y1014" s="174">
        <v>111244.01</v>
      </c>
      <c r="Z1014" s="181">
        <f t="shared" si="257"/>
        <v>185.40668333333332</v>
      </c>
      <c r="AA1014" s="174">
        <v>0</v>
      </c>
      <c r="AB1014" s="174">
        <v>19.695451467454291</v>
      </c>
      <c r="AC1014" s="174">
        <v>40.450510548837627</v>
      </c>
      <c r="AD1014" s="174">
        <v>4.7340975932097384</v>
      </c>
      <c r="AE1014" s="174">
        <v>31.10889296421443</v>
      </c>
      <c r="AF1014">
        <v>0</v>
      </c>
      <c r="AG1014" s="106">
        <v>4.0110474262838967</v>
      </c>
      <c r="AH1014" s="106">
        <v>0</v>
      </c>
      <c r="AI1014" s="106">
        <v>100</v>
      </c>
      <c r="AJ1014">
        <v>83.78</v>
      </c>
      <c r="AK1014">
        <v>43.95</v>
      </c>
      <c r="AL1014">
        <v>57.68</v>
      </c>
      <c r="AM1014">
        <v>185.41</v>
      </c>
      <c r="AN1014" t="s">
        <v>1066</v>
      </c>
      <c r="AO1014">
        <v>23.601600000000001</v>
      </c>
      <c r="AP1014">
        <v>8.33</v>
      </c>
      <c r="AQ1014">
        <v>12.806699999999999</v>
      </c>
      <c r="AR1014" t="s">
        <v>1072</v>
      </c>
      <c r="AS1014" t="s">
        <v>1074</v>
      </c>
      <c r="AT1014" t="s">
        <v>1076</v>
      </c>
      <c r="AU1014" t="s">
        <v>1078</v>
      </c>
      <c r="AV1014" t="s">
        <v>1080</v>
      </c>
      <c r="AW1014" t="s">
        <v>1084</v>
      </c>
      <c r="AX1014" s="65">
        <f t="shared" si="270"/>
        <v>1391.07</v>
      </c>
      <c r="AY1014" s="65">
        <v>2862.47</v>
      </c>
      <c r="AZ1014" s="106">
        <v>1114.3418920305935</v>
      </c>
      <c r="BA1014" s="65">
        <f t="shared" si="258"/>
        <v>5367.881892030593</v>
      </c>
      <c r="BB1014" s="65">
        <f t="shared" si="259"/>
        <v>25257.718107969406</v>
      </c>
      <c r="BC1014" s="65">
        <f t="shared" si="260"/>
        <v>0</v>
      </c>
      <c r="BD1014" s="65">
        <f t="shared" si="261"/>
        <v>48874.1</v>
      </c>
      <c r="BE1014" s="65">
        <f t="shared" si="262"/>
        <v>31744.309999999998</v>
      </c>
      <c r="BF1014" s="65">
        <f t="shared" si="263"/>
        <v>105876.1281079694</v>
      </c>
      <c r="BG1014" s="66">
        <f t="shared" si="264"/>
        <v>766.84027029008473</v>
      </c>
      <c r="BH1014" s="66">
        <f t="shared" si="265"/>
        <v>43.547789841326562</v>
      </c>
      <c r="BI1014" s="66">
        <f t="shared" si="266"/>
        <v>0</v>
      </c>
      <c r="BJ1014" s="66">
        <f t="shared" si="267"/>
        <v>84.265689655172409</v>
      </c>
      <c r="BK1014" s="66">
        <f t="shared" si="268"/>
        <v>54.731568965517241</v>
      </c>
      <c r="BL1014" s="66">
        <f t="shared" si="269"/>
        <v>182.54504846201621</v>
      </c>
      <c r="BM1014" s="207">
        <f t="shared" si="271"/>
        <v>39873.18</v>
      </c>
    </row>
    <row r="1015" spans="1:65" x14ac:dyDescent="0.35">
      <c r="A1015" s="1">
        <v>228</v>
      </c>
      <c r="B1015">
        <v>125</v>
      </c>
      <c r="C1015" t="s">
        <v>37</v>
      </c>
      <c r="D1015" t="s">
        <v>2228</v>
      </c>
      <c r="E1015" s="6" t="s">
        <v>1111</v>
      </c>
      <c r="F1015" s="7" t="s">
        <v>1112</v>
      </c>
      <c r="G1015" s="6">
        <v>-22.86</v>
      </c>
      <c r="H1015" s="6">
        <v>-43.41</v>
      </c>
      <c r="I1015" s="6">
        <v>45</v>
      </c>
      <c r="J1015" s="8">
        <v>45016.2336447989</v>
      </c>
      <c r="K1015" t="s">
        <v>1166</v>
      </c>
      <c r="L1015" t="s">
        <v>1062</v>
      </c>
      <c r="M1015">
        <v>600</v>
      </c>
      <c r="N1015">
        <v>600</v>
      </c>
      <c r="O1015">
        <v>0</v>
      </c>
      <c r="P1015">
        <v>21525.58</v>
      </c>
      <c r="Q1015">
        <v>44998.77</v>
      </c>
      <c r="R1015">
        <v>5262.4</v>
      </c>
      <c r="S1015">
        <v>34606.78</v>
      </c>
      <c r="T1015">
        <v>0</v>
      </c>
      <c r="U1015">
        <v>4462.05</v>
      </c>
      <c r="V1015">
        <v>0</v>
      </c>
      <c r="W1015" s="181">
        <f t="shared" si="255"/>
        <v>25987.63</v>
      </c>
      <c r="X1015" s="181">
        <f t="shared" si="256"/>
        <v>43.312716666666667</v>
      </c>
      <c r="Y1015" s="174">
        <v>110855.58</v>
      </c>
      <c r="Z1015" s="181">
        <f t="shared" si="257"/>
        <v>184.7593</v>
      </c>
      <c r="AA1015" s="174">
        <v>0</v>
      </c>
      <c r="AB1015" s="174">
        <v>19.417678388404081</v>
      </c>
      <c r="AC1015" s="174">
        <v>40.592246236048737</v>
      </c>
      <c r="AD1015" s="174">
        <v>4.7470772332795512</v>
      </c>
      <c r="AE1015" s="174">
        <v>31.217896293537951</v>
      </c>
      <c r="AF1015">
        <v>0</v>
      </c>
      <c r="AG1015" s="106">
        <v>4.0251018487296717</v>
      </c>
      <c r="AH1015" s="106">
        <v>0</v>
      </c>
      <c r="AI1015" s="106">
        <v>100</v>
      </c>
      <c r="AJ1015">
        <v>83.77</v>
      </c>
      <c r="AK1015">
        <v>43.31</v>
      </c>
      <c r="AL1015">
        <v>57.68</v>
      </c>
      <c r="AM1015">
        <v>184.76</v>
      </c>
      <c r="AN1015" t="s">
        <v>1067</v>
      </c>
      <c r="AO1015">
        <v>23.601600000000001</v>
      </c>
      <c r="AP1015">
        <v>8.33</v>
      </c>
      <c r="AQ1015">
        <v>12.806699999999999</v>
      </c>
      <c r="AR1015" t="s">
        <v>1072</v>
      </c>
      <c r="AS1015" t="s">
        <v>1074</v>
      </c>
      <c r="AT1015" t="s">
        <v>1076</v>
      </c>
      <c r="AU1015" t="s">
        <v>1078</v>
      </c>
      <c r="AV1015" t="s">
        <v>1080</v>
      </c>
      <c r="AW1015" t="s">
        <v>1084</v>
      </c>
      <c r="AX1015" s="65">
        <f t="shared" si="270"/>
        <v>1391.07</v>
      </c>
      <c r="AY1015" s="65">
        <v>2862.47</v>
      </c>
      <c r="AZ1015" s="106">
        <v>1095.8956335967825</v>
      </c>
      <c r="BA1015" s="65">
        <f t="shared" si="258"/>
        <v>5349.4356335967823</v>
      </c>
      <c r="BB1015" s="65">
        <f t="shared" si="259"/>
        <v>24891.73436640322</v>
      </c>
      <c r="BC1015" s="65">
        <f t="shared" si="260"/>
        <v>0</v>
      </c>
      <c r="BD1015" s="65">
        <f t="shared" si="261"/>
        <v>48870.1</v>
      </c>
      <c r="BE1015" s="65">
        <f t="shared" si="262"/>
        <v>31744.309999999998</v>
      </c>
      <c r="BF1015" s="65">
        <f t="shared" si="263"/>
        <v>105506.14436640323</v>
      </c>
      <c r="BG1015" s="66">
        <f t="shared" si="264"/>
        <v>764.20509051382601</v>
      </c>
      <c r="BH1015" s="66">
        <f t="shared" si="265"/>
        <v>42.916783390350382</v>
      </c>
      <c r="BI1015" s="66">
        <f t="shared" si="266"/>
        <v>0</v>
      </c>
      <c r="BJ1015" s="66">
        <f t="shared" si="267"/>
        <v>84.258793103448269</v>
      </c>
      <c r="BK1015" s="66">
        <f t="shared" si="268"/>
        <v>54.731568965517241</v>
      </c>
      <c r="BL1015" s="66">
        <f t="shared" si="269"/>
        <v>181.9071454593159</v>
      </c>
      <c r="BM1015" s="207">
        <f t="shared" si="271"/>
        <v>39869.18</v>
      </c>
    </row>
    <row r="1016" spans="1:65" x14ac:dyDescent="0.35">
      <c r="A1016" s="1">
        <v>229</v>
      </c>
      <c r="B1016">
        <v>125</v>
      </c>
      <c r="C1016" t="s">
        <v>37</v>
      </c>
      <c r="D1016" t="s">
        <v>2229</v>
      </c>
      <c r="E1016" s="6" t="s">
        <v>1113</v>
      </c>
      <c r="F1016" s="7" t="s">
        <v>1114</v>
      </c>
      <c r="G1016" s="6">
        <v>-20.32</v>
      </c>
      <c r="H1016" s="6">
        <v>-40.340000000000003</v>
      </c>
      <c r="I1016" s="6">
        <v>9</v>
      </c>
      <c r="J1016" s="8">
        <v>54061.366139626101</v>
      </c>
      <c r="K1016" t="s">
        <v>1166</v>
      </c>
      <c r="L1016" t="s">
        <v>1062</v>
      </c>
      <c r="M1016">
        <v>600</v>
      </c>
      <c r="N1016">
        <v>600</v>
      </c>
      <c r="O1016">
        <v>0</v>
      </c>
      <c r="P1016">
        <v>22223.15</v>
      </c>
      <c r="Q1016">
        <v>44998.77</v>
      </c>
      <c r="R1016">
        <v>5264.2</v>
      </c>
      <c r="S1016">
        <v>34606.78</v>
      </c>
      <c r="T1016">
        <v>0</v>
      </c>
      <c r="U1016">
        <v>4462.05</v>
      </c>
      <c r="V1016">
        <v>0</v>
      </c>
      <c r="W1016" s="181">
        <f t="shared" si="255"/>
        <v>26685.200000000001</v>
      </c>
      <c r="X1016" s="181">
        <f t="shared" si="256"/>
        <v>44.475333333333332</v>
      </c>
      <c r="Y1016" s="174">
        <v>111554.94</v>
      </c>
      <c r="Z1016" s="181">
        <f t="shared" si="257"/>
        <v>185.92490000000001</v>
      </c>
      <c r="AA1016" s="174">
        <v>0</v>
      </c>
      <c r="AB1016" s="174">
        <v>19.92126032249222</v>
      </c>
      <c r="AC1016" s="174">
        <v>40.33776540958204</v>
      </c>
      <c r="AD1016" s="174">
        <v>4.718930421189774</v>
      </c>
      <c r="AE1016" s="174">
        <v>31.022185122415909</v>
      </c>
      <c r="AF1016">
        <v>0</v>
      </c>
      <c r="AG1016" s="106">
        <v>3.9998676885129432</v>
      </c>
      <c r="AH1016" s="106">
        <v>0</v>
      </c>
      <c r="AI1016" s="106">
        <v>100</v>
      </c>
      <c r="AJ1016">
        <v>83.77</v>
      </c>
      <c r="AK1016">
        <v>44.48</v>
      </c>
      <c r="AL1016">
        <v>57.68</v>
      </c>
      <c r="AM1016">
        <v>185.92</v>
      </c>
      <c r="AN1016" t="s">
        <v>1068</v>
      </c>
      <c r="AO1016">
        <v>23.601600000000001</v>
      </c>
      <c r="AP1016">
        <v>8.33</v>
      </c>
      <c r="AQ1016">
        <v>12.806699999999999</v>
      </c>
      <c r="AR1016" t="s">
        <v>1072</v>
      </c>
      <c r="AS1016" t="s">
        <v>1074</v>
      </c>
      <c r="AT1016" t="s">
        <v>1076</v>
      </c>
      <c r="AU1016" t="s">
        <v>1078</v>
      </c>
      <c r="AV1016" t="s">
        <v>1080</v>
      </c>
      <c r="AW1016" t="s">
        <v>1084</v>
      </c>
      <c r="AX1016" s="65">
        <f t="shared" si="270"/>
        <v>1391.07</v>
      </c>
      <c r="AY1016" s="65">
        <v>2862.47</v>
      </c>
      <c r="AZ1016" s="106">
        <v>1139.9607302227769</v>
      </c>
      <c r="BA1016" s="65">
        <f t="shared" si="258"/>
        <v>5393.5007302227768</v>
      </c>
      <c r="BB1016" s="65">
        <f t="shared" si="259"/>
        <v>25545.239269777223</v>
      </c>
      <c r="BC1016" s="65">
        <f t="shared" si="260"/>
        <v>0</v>
      </c>
      <c r="BD1016" s="65">
        <f t="shared" si="261"/>
        <v>48871.899999999994</v>
      </c>
      <c r="BE1016" s="65">
        <f t="shared" si="262"/>
        <v>31744.309999999998</v>
      </c>
      <c r="BF1016" s="65">
        <f t="shared" si="263"/>
        <v>106161.43926977723</v>
      </c>
      <c r="BG1016" s="66">
        <f t="shared" si="264"/>
        <v>770.50010431753958</v>
      </c>
      <c r="BH1016" s="66">
        <f t="shared" si="265"/>
        <v>44.043515982374522</v>
      </c>
      <c r="BI1016" s="66">
        <f t="shared" si="266"/>
        <v>0</v>
      </c>
      <c r="BJ1016" s="66">
        <f t="shared" si="267"/>
        <v>84.261896551724135</v>
      </c>
      <c r="BK1016" s="66">
        <f t="shared" si="268"/>
        <v>54.731568965517241</v>
      </c>
      <c r="BL1016" s="66">
        <f t="shared" si="269"/>
        <v>183.03696425823659</v>
      </c>
      <c r="BM1016" s="207">
        <f t="shared" si="271"/>
        <v>39870.979999999996</v>
      </c>
    </row>
    <row r="1017" spans="1:65" x14ac:dyDescent="0.35">
      <c r="A1017" s="1">
        <v>230</v>
      </c>
      <c r="B1017">
        <v>125</v>
      </c>
      <c r="C1017" t="s">
        <v>37</v>
      </c>
      <c r="D1017" t="s">
        <v>2230</v>
      </c>
      <c r="E1017" s="6" t="s">
        <v>1115</v>
      </c>
      <c r="F1017" s="7" t="s">
        <v>1116</v>
      </c>
      <c r="G1017" s="6">
        <v>-8.0500000000000007</v>
      </c>
      <c r="H1017" s="6">
        <v>-34.880000000000003</v>
      </c>
      <c r="I1017" s="6">
        <v>10</v>
      </c>
      <c r="J1017" s="8">
        <v>63550.072249703</v>
      </c>
      <c r="K1017" t="s">
        <v>1166</v>
      </c>
      <c r="L1017" t="s">
        <v>1062</v>
      </c>
      <c r="M1017">
        <v>600</v>
      </c>
      <c r="N1017">
        <v>600</v>
      </c>
      <c r="O1017">
        <v>0</v>
      </c>
      <c r="P1017">
        <v>23122.65</v>
      </c>
      <c r="Q1017">
        <v>44998.77</v>
      </c>
      <c r="R1017">
        <v>5250.2</v>
      </c>
      <c r="S1017">
        <v>34606.78</v>
      </c>
      <c r="T1017">
        <v>0</v>
      </c>
      <c r="U1017">
        <v>4462.05</v>
      </c>
      <c r="V1017">
        <v>0</v>
      </c>
      <c r="W1017" s="181">
        <f t="shared" si="255"/>
        <v>27584.7</v>
      </c>
      <c r="X1017" s="181">
        <f t="shared" si="256"/>
        <v>45.974499999999999</v>
      </c>
      <c r="Y1017" s="174">
        <v>112440.45</v>
      </c>
      <c r="Z1017" s="181">
        <f t="shared" si="257"/>
        <v>187.40074999999999</v>
      </c>
      <c r="AA1017" s="174">
        <v>0</v>
      </c>
      <c r="AB1017" s="174">
        <v>20.56435206369239</v>
      </c>
      <c r="AC1017" s="174">
        <v>40.0200906346426</v>
      </c>
      <c r="AD1017" s="174">
        <v>4.6693160690836786</v>
      </c>
      <c r="AE1017" s="174">
        <v>30.7778739768473</v>
      </c>
      <c r="AF1017">
        <v>0</v>
      </c>
      <c r="AG1017" s="106">
        <v>3.9683672557340359</v>
      </c>
      <c r="AH1017" s="106">
        <v>0</v>
      </c>
      <c r="AI1017" s="106">
        <v>100</v>
      </c>
      <c r="AJ1017">
        <v>83.75</v>
      </c>
      <c r="AK1017">
        <v>45.97</v>
      </c>
      <c r="AL1017">
        <v>57.68</v>
      </c>
      <c r="AM1017">
        <v>187.4</v>
      </c>
      <c r="AN1017" t="s">
        <v>1069</v>
      </c>
      <c r="AO1017">
        <v>23.601600000000001</v>
      </c>
      <c r="AP1017">
        <v>8.33</v>
      </c>
      <c r="AQ1017">
        <v>12.806699999999999</v>
      </c>
      <c r="AR1017" t="s">
        <v>1072</v>
      </c>
      <c r="AS1017" t="s">
        <v>1074</v>
      </c>
      <c r="AT1017" t="s">
        <v>1076</v>
      </c>
      <c r="AU1017" t="s">
        <v>1078</v>
      </c>
      <c r="AV1017" t="s">
        <v>1080</v>
      </c>
      <c r="AW1017" t="s">
        <v>1084</v>
      </c>
      <c r="AX1017" s="65">
        <f t="shared" si="270"/>
        <v>1391.07</v>
      </c>
      <c r="AY1017" s="65">
        <v>2862.47</v>
      </c>
      <c r="AZ1017" s="106">
        <v>1218.3185607920464</v>
      </c>
      <c r="BA1017" s="65">
        <f t="shared" si="258"/>
        <v>5471.8585607920468</v>
      </c>
      <c r="BB1017" s="65">
        <f t="shared" si="259"/>
        <v>26366.381439207955</v>
      </c>
      <c r="BC1017" s="65">
        <f t="shared" si="260"/>
        <v>0</v>
      </c>
      <c r="BD1017" s="65">
        <f t="shared" si="261"/>
        <v>48857.899999999994</v>
      </c>
      <c r="BE1017" s="65">
        <f t="shared" si="262"/>
        <v>31744.309999999998</v>
      </c>
      <c r="BF1017" s="65">
        <f t="shared" si="263"/>
        <v>106968.59143920796</v>
      </c>
      <c r="BG1017" s="66">
        <f t="shared" si="264"/>
        <v>781.69408011314954</v>
      </c>
      <c r="BH1017" s="66">
        <f t="shared" si="265"/>
        <v>45.459278343461989</v>
      </c>
      <c r="BI1017" s="66">
        <f t="shared" si="266"/>
        <v>0</v>
      </c>
      <c r="BJ1017" s="66">
        <f t="shared" si="267"/>
        <v>84.237758620689647</v>
      </c>
      <c r="BK1017" s="66">
        <f t="shared" si="268"/>
        <v>54.731568965517241</v>
      </c>
      <c r="BL1017" s="66">
        <f t="shared" si="269"/>
        <v>184.42860592966889</v>
      </c>
      <c r="BM1017" s="207">
        <f t="shared" si="271"/>
        <v>39856.979999999996</v>
      </c>
    </row>
    <row r="1018" spans="1:65" x14ac:dyDescent="0.35">
      <c r="A1018" s="1">
        <v>231</v>
      </c>
      <c r="B1018">
        <v>125</v>
      </c>
      <c r="C1018" t="s">
        <v>37</v>
      </c>
      <c r="D1018" t="s">
        <v>2231</v>
      </c>
      <c r="E1018" s="6" t="s">
        <v>1117</v>
      </c>
      <c r="F1018" s="7" t="s">
        <v>1118</v>
      </c>
      <c r="G1018" s="6">
        <v>-3.8</v>
      </c>
      <c r="H1018" s="6">
        <v>-38.53</v>
      </c>
      <c r="I1018" s="6">
        <v>41</v>
      </c>
      <c r="J1018" s="8">
        <v>71394.000753582499</v>
      </c>
      <c r="K1018" t="s">
        <v>1166</v>
      </c>
      <c r="L1018" t="s">
        <v>1062</v>
      </c>
      <c r="M1018">
        <v>600</v>
      </c>
      <c r="N1018">
        <v>600</v>
      </c>
      <c r="O1018">
        <v>0</v>
      </c>
      <c r="P1018">
        <v>23255.9</v>
      </c>
      <c r="Q1018">
        <v>44998.77</v>
      </c>
      <c r="R1018">
        <v>5255.2</v>
      </c>
      <c r="S1018">
        <v>34606.78</v>
      </c>
      <c r="T1018">
        <v>0</v>
      </c>
      <c r="U1018">
        <v>4462.05</v>
      </c>
      <c r="V1018">
        <v>0</v>
      </c>
      <c r="W1018" s="181">
        <f t="shared" si="255"/>
        <v>27717.95</v>
      </c>
      <c r="X1018" s="181">
        <f t="shared" si="256"/>
        <v>46.196583333333336</v>
      </c>
      <c r="Y1018" s="174">
        <v>112578.7</v>
      </c>
      <c r="Z1018" s="181">
        <f t="shared" si="257"/>
        <v>187.63116666666667</v>
      </c>
      <c r="AA1018" s="174">
        <v>0</v>
      </c>
      <c r="AB1018" s="174">
        <v>20.65746007015537</v>
      </c>
      <c r="AC1018" s="174">
        <v>39.970944770191878</v>
      </c>
      <c r="AD1018" s="174">
        <v>4.668023347222876</v>
      </c>
      <c r="AE1018" s="174">
        <v>30.74007782999804</v>
      </c>
      <c r="AF1018">
        <v>0</v>
      </c>
      <c r="AG1018" s="106">
        <v>3.9634939824318449</v>
      </c>
      <c r="AH1018" s="106">
        <v>0</v>
      </c>
      <c r="AI1018" s="106">
        <v>100</v>
      </c>
      <c r="AJ1018">
        <v>83.76</v>
      </c>
      <c r="AK1018">
        <v>46.2</v>
      </c>
      <c r="AL1018">
        <v>57.68</v>
      </c>
      <c r="AM1018">
        <v>187.63</v>
      </c>
      <c r="AN1018" t="s">
        <v>1070</v>
      </c>
      <c r="AO1018">
        <v>23.601600000000001</v>
      </c>
      <c r="AP1018">
        <v>8.33</v>
      </c>
      <c r="AQ1018">
        <v>12.806699999999999</v>
      </c>
      <c r="AR1018" t="s">
        <v>1072</v>
      </c>
      <c r="AS1018" t="s">
        <v>1074</v>
      </c>
      <c r="AT1018" t="s">
        <v>1076</v>
      </c>
      <c r="AU1018" t="s">
        <v>1078</v>
      </c>
      <c r="AV1018" t="s">
        <v>1080</v>
      </c>
      <c r="AW1018" t="s">
        <v>1084</v>
      </c>
      <c r="AX1018" s="65">
        <f t="shared" si="270"/>
        <v>1391.07</v>
      </c>
      <c r="AY1018" s="65">
        <v>2862.47</v>
      </c>
      <c r="AZ1018" s="106">
        <v>1208.3161635964298</v>
      </c>
      <c r="BA1018" s="65">
        <f t="shared" si="258"/>
        <v>5461.8561635964288</v>
      </c>
      <c r="BB1018" s="65">
        <f t="shared" si="259"/>
        <v>26509.633836403569</v>
      </c>
      <c r="BC1018" s="65">
        <f t="shared" si="260"/>
        <v>0</v>
      </c>
      <c r="BD1018" s="65">
        <f t="shared" si="261"/>
        <v>48862.899999999994</v>
      </c>
      <c r="BE1018" s="65">
        <f t="shared" si="262"/>
        <v>31744.309999999998</v>
      </c>
      <c r="BF1018" s="65">
        <f t="shared" si="263"/>
        <v>107116.84383640357</v>
      </c>
      <c r="BG1018" s="66">
        <f t="shared" si="264"/>
        <v>780.26516622806128</v>
      </c>
      <c r="BH1018" s="66">
        <f t="shared" si="265"/>
        <v>45.70626523517857</v>
      </c>
      <c r="BI1018" s="66">
        <f t="shared" si="266"/>
        <v>0</v>
      </c>
      <c r="BJ1018" s="66">
        <f t="shared" si="267"/>
        <v>84.246379310344821</v>
      </c>
      <c r="BK1018" s="66">
        <f t="shared" si="268"/>
        <v>54.731568965517241</v>
      </c>
      <c r="BL1018" s="66">
        <f t="shared" si="269"/>
        <v>184.68421351104064</v>
      </c>
      <c r="BM1018" s="207">
        <f t="shared" si="271"/>
        <v>39861.979999999996</v>
      </c>
    </row>
    <row r="1019" spans="1:65" x14ac:dyDescent="0.35">
      <c r="A1019" s="1">
        <v>232</v>
      </c>
      <c r="B1019">
        <v>126</v>
      </c>
      <c r="C1019" t="s">
        <v>37</v>
      </c>
      <c r="D1019" t="s">
        <v>2232</v>
      </c>
      <c r="E1019" s="6" t="s">
        <v>1104</v>
      </c>
      <c r="F1019" s="7" t="s">
        <v>1105</v>
      </c>
      <c r="G1019" s="6">
        <v>-22.74</v>
      </c>
      <c r="H1019" s="6">
        <v>-45.59</v>
      </c>
      <c r="I1019" s="6">
        <v>1642</v>
      </c>
      <c r="J1019" s="8">
        <v>3495.45982983364</v>
      </c>
      <c r="K1019" t="s">
        <v>1166</v>
      </c>
      <c r="L1019" t="s">
        <v>1062</v>
      </c>
      <c r="M1019">
        <v>600</v>
      </c>
      <c r="N1019">
        <v>600</v>
      </c>
      <c r="O1019">
        <v>55.61</v>
      </c>
      <c r="P1019">
        <v>13407.14</v>
      </c>
      <c r="Q1019">
        <v>44998.77</v>
      </c>
      <c r="R1019">
        <v>5265.2</v>
      </c>
      <c r="S1019">
        <v>34606.78</v>
      </c>
      <c r="T1019">
        <v>0</v>
      </c>
      <c r="U1019">
        <v>4744.55</v>
      </c>
      <c r="V1019">
        <v>0</v>
      </c>
      <c r="W1019" s="181">
        <f t="shared" si="255"/>
        <v>18151.689999999999</v>
      </c>
      <c r="X1019" s="181">
        <f t="shared" si="256"/>
        <v>30.252816666666664</v>
      </c>
      <c r="Y1019" s="174">
        <v>103078.05</v>
      </c>
      <c r="Z1019" s="181">
        <f t="shared" si="257"/>
        <v>171.79675</v>
      </c>
      <c r="AA1019" s="174">
        <v>5.3949410179955873E-2</v>
      </c>
      <c r="AB1019" s="174">
        <v>13.00678466463035</v>
      </c>
      <c r="AC1019" s="174">
        <v>43.655045860879213</v>
      </c>
      <c r="AD1019" s="174">
        <v>5.1079740061050822</v>
      </c>
      <c r="AE1019" s="174">
        <v>33.573374738850802</v>
      </c>
      <c r="AF1019">
        <v>0</v>
      </c>
      <c r="AG1019" s="106">
        <v>4.6028713193546054</v>
      </c>
      <c r="AH1019" s="106">
        <v>0</v>
      </c>
      <c r="AI1019" s="106">
        <v>100</v>
      </c>
      <c r="AJ1019">
        <v>83.77</v>
      </c>
      <c r="AK1019">
        <v>30.35</v>
      </c>
      <c r="AL1019">
        <v>57.68</v>
      </c>
      <c r="AM1019">
        <v>171.8</v>
      </c>
      <c r="AN1019" t="s">
        <v>1063</v>
      </c>
      <c r="AO1019">
        <v>23.601600000000001</v>
      </c>
      <c r="AP1019">
        <v>8.33</v>
      </c>
      <c r="AQ1019">
        <v>12.806699999999999</v>
      </c>
      <c r="AR1019" t="s">
        <v>1072</v>
      </c>
      <c r="AS1019" t="s">
        <v>1074</v>
      </c>
      <c r="AT1019" t="s">
        <v>1076</v>
      </c>
      <c r="AU1019" t="s">
        <v>1078</v>
      </c>
      <c r="AV1019" t="s">
        <v>1081</v>
      </c>
      <c r="AW1019" t="s">
        <v>1083</v>
      </c>
      <c r="AX1019" s="65">
        <f t="shared" si="270"/>
        <v>1391.07</v>
      </c>
      <c r="AY1019" s="65">
        <v>2862.47</v>
      </c>
      <c r="AZ1019" s="106">
        <v>761.21322915093242</v>
      </c>
      <c r="BA1019" s="65">
        <f t="shared" si="258"/>
        <v>5014.7532291509324</v>
      </c>
      <c r="BB1019" s="65">
        <f t="shared" si="259"/>
        <v>17390.476770849065</v>
      </c>
      <c r="BC1019" s="65">
        <f t="shared" si="260"/>
        <v>55.61</v>
      </c>
      <c r="BD1019" s="65">
        <f t="shared" si="261"/>
        <v>48872.899999999994</v>
      </c>
      <c r="BE1019" s="65">
        <f t="shared" si="262"/>
        <v>31744.309999999998</v>
      </c>
      <c r="BF1019" s="65">
        <f t="shared" si="263"/>
        <v>98063.296770849076</v>
      </c>
      <c r="BG1019" s="66">
        <f t="shared" si="264"/>
        <v>716.39331845013317</v>
      </c>
      <c r="BH1019" s="66">
        <f t="shared" si="265"/>
        <v>29.98358063939494</v>
      </c>
      <c r="BI1019" s="66">
        <f t="shared" si="266"/>
        <v>9.2683333333333326E-2</v>
      </c>
      <c r="BJ1019" s="66">
        <f t="shared" si="267"/>
        <v>84.263620689655156</v>
      </c>
      <c r="BK1019" s="66">
        <f t="shared" si="268"/>
        <v>54.731568965517241</v>
      </c>
      <c r="BL1019" s="66">
        <f t="shared" si="269"/>
        <v>169.0746496049122</v>
      </c>
      <c r="BM1019" s="207">
        <f t="shared" si="271"/>
        <v>39871.979999999996</v>
      </c>
    </row>
    <row r="1020" spans="1:65" x14ac:dyDescent="0.35">
      <c r="A1020" s="1">
        <v>233</v>
      </c>
      <c r="B1020">
        <v>126</v>
      </c>
      <c r="C1020" t="s">
        <v>37</v>
      </c>
      <c r="D1020" t="s">
        <v>2233</v>
      </c>
      <c r="E1020" s="6" t="s">
        <v>1104</v>
      </c>
      <c r="F1020" s="7" t="s">
        <v>1106</v>
      </c>
      <c r="G1020" s="6">
        <v>-23.85</v>
      </c>
      <c r="H1020" s="6">
        <v>-46.64</v>
      </c>
      <c r="I1020" s="6">
        <v>792</v>
      </c>
      <c r="J1020" s="8">
        <v>14172.2970393051</v>
      </c>
      <c r="K1020" t="s">
        <v>1166</v>
      </c>
      <c r="L1020" t="s">
        <v>1062</v>
      </c>
      <c r="M1020">
        <v>600</v>
      </c>
      <c r="N1020">
        <v>600</v>
      </c>
      <c r="O1020">
        <v>5.69</v>
      </c>
      <c r="P1020">
        <v>16657.25</v>
      </c>
      <c r="Q1020">
        <v>44998.77</v>
      </c>
      <c r="R1020">
        <v>5266.4</v>
      </c>
      <c r="S1020">
        <v>34606.78</v>
      </c>
      <c r="T1020">
        <v>0</v>
      </c>
      <c r="U1020">
        <v>4744.55</v>
      </c>
      <c r="V1020">
        <v>0</v>
      </c>
      <c r="W1020" s="181">
        <f t="shared" si="255"/>
        <v>21401.8</v>
      </c>
      <c r="X1020" s="181">
        <f t="shared" si="256"/>
        <v>35.669666666666664</v>
      </c>
      <c r="Y1020" s="174">
        <v>106279.44</v>
      </c>
      <c r="Z1020" s="181">
        <f t="shared" si="257"/>
        <v>177.13239999999999</v>
      </c>
      <c r="AA1020" s="174">
        <v>5.353810671189084E-3</v>
      </c>
      <c r="AB1020" s="174">
        <v>15.67306903386017</v>
      </c>
      <c r="AC1020" s="174">
        <v>42.340051848221997</v>
      </c>
      <c r="AD1020" s="174">
        <v>4.9552387554921253</v>
      </c>
      <c r="AE1020" s="174">
        <v>32.562064685323897</v>
      </c>
      <c r="AF1020">
        <v>0</v>
      </c>
      <c r="AG1020" s="106">
        <v>4.4642218664306101</v>
      </c>
      <c r="AH1020" s="106">
        <v>0</v>
      </c>
      <c r="AI1020" s="106">
        <v>100</v>
      </c>
      <c r="AJ1020">
        <v>83.78</v>
      </c>
      <c r="AK1020">
        <v>35.68</v>
      </c>
      <c r="AL1020">
        <v>57.68</v>
      </c>
      <c r="AM1020">
        <v>177.13</v>
      </c>
      <c r="AN1020" t="s">
        <v>1064</v>
      </c>
      <c r="AO1020">
        <v>23.601600000000001</v>
      </c>
      <c r="AP1020">
        <v>8.33</v>
      </c>
      <c r="AQ1020">
        <v>12.806699999999999</v>
      </c>
      <c r="AR1020" t="s">
        <v>1072</v>
      </c>
      <c r="AS1020" t="s">
        <v>1074</v>
      </c>
      <c r="AT1020" t="s">
        <v>1076</v>
      </c>
      <c r="AU1020" t="s">
        <v>1078</v>
      </c>
      <c r="AV1020" t="s">
        <v>1081</v>
      </c>
      <c r="AW1020" t="s">
        <v>1083</v>
      </c>
      <c r="AX1020" s="65">
        <f t="shared" si="270"/>
        <v>1391.07</v>
      </c>
      <c r="AY1020" s="65">
        <v>2862.47</v>
      </c>
      <c r="AZ1020" s="106">
        <v>881.30520345853529</v>
      </c>
      <c r="BA1020" s="65">
        <f t="shared" si="258"/>
        <v>5134.8452034585353</v>
      </c>
      <c r="BB1020" s="65">
        <f t="shared" si="259"/>
        <v>20520.494796541465</v>
      </c>
      <c r="BC1020" s="65">
        <f t="shared" si="260"/>
        <v>5.69</v>
      </c>
      <c r="BD1020" s="65">
        <f t="shared" si="261"/>
        <v>48874.1</v>
      </c>
      <c r="BE1020" s="65">
        <f t="shared" si="262"/>
        <v>31744.309999999998</v>
      </c>
      <c r="BF1020" s="65">
        <f t="shared" si="263"/>
        <v>101144.59479654147</v>
      </c>
      <c r="BG1020" s="66">
        <f t="shared" si="264"/>
        <v>733.54931477979073</v>
      </c>
      <c r="BH1020" s="66">
        <f t="shared" si="265"/>
        <v>35.38016344231287</v>
      </c>
      <c r="BI1020" s="66">
        <f t="shared" si="266"/>
        <v>9.4833333333333332E-3</v>
      </c>
      <c r="BJ1020" s="66">
        <f t="shared" si="267"/>
        <v>84.265689655172409</v>
      </c>
      <c r="BK1020" s="66">
        <f t="shared" si="268"/>
        <v>54.731568965517241</v>
      </c>
      <c r="BL1020" s="66">
        <f t="shared" si="269"/>
        <v>174.38723240783011</v>
      </c>
      <c r="BM1020" s="207">
        <f t="shared" si="271"/>
        <v>39873.18</v>
      </c>
    </row>
    <row r="1021" spans="1:65" x14ac:dyDescent="0.35">
      <c r="A1021" s="1">
        <v>234</v>
      </c>
      <c r="B1021">
        <v>126</v>
      </c>
      <c r="C1021" t="s">
        <v>37</v>
      </c>
      <c r="D1021" t="s">
        <v>2234</v>
      </c>
      <c r="E1021" s="6" t="s">
        <v>1107</v>
      </c>
      <c r="F1021" s="7" t="s">
        <v>1108</v>
      </c>
      <c r="G1021" s="6">
        <v>-30.03</v>
      </c>
      <c r="H1021" s="6">
        <v>-51.23</v>
      </c>
      <c r="I1021" s="6">
        <v>47</v>
      </c>
      <c r="J1021" s="8">
        <v>23954.0527728093</v>
      </c>
      <c r="K1021" t="s">
        <v>1166</v>
      </c>
      <c r="L1021" t="s">
        <v>1062</v>
      </c>
      <c r="M1021">
        <v>600</v>
      </c>
      <c r="N1021">
        <v>600</v>
      </c>
      <c r="O1021">
        <v>20.32</v>
      </c>
      <c r="P1021">
        <v>17663.47</v>
      </c>
      <c r="Q1021">
        <v>44998.77</v>
      </c>
      <c r="R1021">
        <v>5272.4</v>
      </c>
      <c r="S1021">
        <v>34606.78</v>
      </c>
      <c r="T1021">
        <v>0</v>
      </c>
      <c r="U1021">
        <v>4744.55</v>
      </c>
      <c r="V1021">
        <v>0</v>
      </c>
      <c r="W1021" s="181">
        <f t="shared" si="255"/>
        <v>22408.02</v>
      </c>
      <c r="X1021" s="181">
        <f t="shared" si="256"/>
        <v>37.346699999999998</v>
      </c>
      <c r="Y1021" s="174">
        <v>107306.29</v>
      </c>
      <c r="Z1021" s="181">
        <f t="shared" si="257"/>
        <v>178.84381666666667</v>
      </c>
      <c r="AA1021" s="174">
        <v>1.8936448180251132E-2</v>
      </c>
      <c r="AB1021" s="174">
        <v>16.460796473347461</v>
      </c>
      <c r="AC1021" s="174">
        <v>41.934885643702707</v>
      </c>
      <c r="AD1021" s="174">
        <v>4.913411879210436</v>
      </c>
      <c r="AE1021" s="174">
        <v>32.250467330479879</v>
      </c>
      <c r="AF1021">
        <v>0</v>
      </c>
      <c r="AG1021" s="106">
        <v>4.4215022250792577</v>
      </c>
      <c r="AH1021" s="106">
        <v>0</v>
      </c>
      <c r="AI1021" s="106">
        <v>100</v>
      </c>
      <c r="AJ1021">
        <v>83.79</v>
      </c>
      <c r="AK1021">
        <v>37.380000000000003</v>
      </c>
      <c r="AL1021">
        <v>57.68</v>
      </c>
      <c r="AM1021">
        <v>178.84</v>
      </c>
      <c r="AN1021" t="s">
        <v>1065</v>
      </c>
      <c r="AO1021">
        <v>23.601600000000001</v>
      </c>
      <c r="AP1021">
        <v>8.33</v>
      </c>
      <c r="AQ1021">
        <v>12.806699999999999</v>
      </c>
      <c r="AR1021" t="s">
        <v>1072</v>
      </c>
      <c r="AS1021" t="s">
        <v>1074</v>
      </c>
      <c r="AT1021" t="s">
        <v>1076</v>
      </c>
      <c r="AU1021" t="s">
        <v>1078</v>
      </c>
      <c r="AV1021" t="s">
        <v>1081</v>
      </c>
      <c r="AW1021" t="s">
        <v>1083</v>
      </c>
      <c r="AX1021" s="65">
        <f t="shared" si="270"/>
        <v>1391.07</v>
      </c>
      <c r="AY1021" s="65">
        <v>2862.47</v>
      </c>
      <c r="AZ1021" s="106">
        <v>935.94699937481028</v>
      </c>
      <c r="BA1021" s="65">
        <f t="shared" si="258"/>
        <v>5189.4869993748107</v>
      </c>
      <c r="BB1021" s="65">
        <f t="shared" si="259"/>
        <v>21472.073000625191</v>
      </c>
      <c r="BC1021" s="65">
        <f t="shared" si="260"/>
        <v>20.32</v>
      </c>
      <c r="BD1021" s="65">
        <f t="shared" si="261"/>
        <v>48880.1</v>
      </c>
      <c r="BE1021" s="65">
        <f t="shared" si="262"/>
        <v>31744.309999999998</v>
      </c>
      <c r="BF1021" s="65">
        <f t="shared" si="263"/>
        <v>102116.80300062518</v>
      </c>
      <c r="BG1021" s="66">
        <f t="shared" si="264"/>
        <v>741.35528562497291</v>
      </c>
      <c r="BH1021" s="66">
        <f t="shared" si="265"/>
        <v>37.020815518319296</v>
      </c>
      <c r="BI1021" s="66">
        <f t="shared" si="266"/>
        <v>3.386666666666667E-2</v>
      </c>
      <c r="BJ1021" s="66">
        <f t="shared" si="267"/>
        <v>84.276034482758618</v>
      </c>
      <c r="BK1021" s="66">
        <f t="shared" si="268"/>
        <v>54.731568965517241</v>
      </c>
      <c r="BL1021" s="66">
        <f t="shared" si="269"/>
        <v>176.06345344935374</v>
      </c>
      <c r="BM1021" s="207">
        <f t="shared" si="271"/>
        <v>39879.18</v>
      </c>
    </row>
    <row r="1022" spans="1:65" x14ac:dyDescent="0.35">
      <c r="A1022" s="1">
        <v>235</v>
      </c>
      <c r="B1022">
        <v>126</v>
      </c>
      <c r="C1022" t="s">
        <v>37</v>
      </c>
      <c r="D1022" t="s">
        <v>2235</v>
      </c>
      <c r="E1022" s="6" t="s">
        <v>1109</v>
      </c>
      <c r="F1022" s="7" t="s">
        <v>1110</v>
      </c>
      <c r="G1022" s="6">
        <v>-15.37</v>
      </c>
      <c r="H1022" s="6">
        <v>-48.78</v>
      </c>
      <c r="I1022" s="6">
        <v>770</v>
      </c>
      <c r="J1022" s="8">
        <v>31081.371963744201</v>
      </c>
      <c r="K1022" t="s">
        <v>1166</v>
      </c>
      <c r="L1022" t="s">
        <v>1062</v>
      </c>
      <c r="M1022">
        <v>600</v>
      </c>
      <c r="N1022">
        <v>600</v>
      </c>
      <c r="O1022">
        <v>0</v>
      </c>
      <c r="P1022">
        <v>22181.73</v>
      </c>
      <c r="Q1022">
        <v>44998.77</v>
      </c>
      <c r="R1022">
        <v>5266.4</v>
      </c>
      <c r="S1022">
        <v>34606.78</v>
      </c>
      <c r="T1022">
        <v>0</v>
      </c>
      <c r="U1022">
        <v>4744.55</v>
      </c>
      <c r="V1022">
        <v>0</v>
      </c>
      <c r="W1022" s="181">
        <f t="shared" si="255"/>
        <v>26926.28</v>
      </c>
      <c r="X1022" s="181">
        <f t="shared" si="256"/>
        <v>44.877133333333333</v>
      </c>
      <c r="Y1022" s="174">
        <v>111798.23</v>
      </c>
      <c r="Z1022" s="181">
        <f t="shared" si="257"/>
        <v>186.33038333333332</v>
      </c>
      <c r="AA1022" s="174">
        <v>0</v>
      </c>
      <c r="AB1022" s="174">
        <v>19.840859734541421</v>
      </c>
      <c r="AC1022" s="174">
        <v>40.249984279715342</v>
      </c>
      <c r="AD1022" s="174">
        <v>4.7106291396563256</v>
      </c>
      <c r="AE1022" s="174">
        <v>30.954676116070889</v>
      </c>
      <c r="AF1022">
        <v>0</v>
      </c>
      <c r="AG1022" s="106">
        <v>4.24385073001603</v>
      </c>
      <c r="AH1022" s="106">
        <v>0</v>
      </c>
      <c r="AI1022" s="106">
        <v>100</v>
      </c>
      <c r="AJ1022">
        <v>83.78</v>
      </c>
      <c r="AK1022">
        <v>44.88</v>
      </c>
      <c r="AL1022">
        <v>57.68</v>
      </c>
      <c r="AM1022">
        <v>186.33</v>
      </c>
      <c r="AN1022" t="s">
        <v>1066</v>
      </c>
      <c r="AO1022">
        <v>23.601600000000001</v>
      </c>
      <c r="AP1022">
        <v>8.33</v>
      </c>
      <c r="AQ1022">
        <v>12.806699999999999</v>
      </c>
      <c r="AR1022" t="s">
        <v>1072</v>
      </c>
      <c r="AS1022" t="s">
        <v>1074</v>
      </c>
      <c r="AT1022" t="s">
        <v>1076</v>
      </c>
      <c r="AU1022" t="s">
        <v>1078</v>
      </c>
      <c r="AV1022" t="s">
        <v>1081</v>
      </c>
      <c r="AW1022" t="s">
        <v>1083</v>
      </c>
      <c r="AX1022" s="65">
        <f t="shared" si="270"/>
        <v>1391.07</v>
      </c>
      <c r="AY1022" s="65">
        <v>2862.47</v>
      </c>
      <c r="AZ1022" s="106">
        <v>1118.1933986672129</v>
      </c>
      <c r="BA1022" s="65">
        <f t="shared" si="258"/>
        <v>5371.7333986672129</v>
      </c>
      <c r="BB1022" s="65">
        <f t="shared" si="259"/>
        <v>25808.086601332787</v>
      </c>
      <c r="BC1022" s="65">
        <f t="shared" si="260"/>
        <v>0</v>
      </c>
      <c r="BD1022" s="65">
        <f t="shared" si="261"/>
        <v>48874.1</v>
      </c>
      <c r="BE1022" s="65">
        <f t="shared" si="262"/>
        <v>31744.309999999998</v>
      </c>
      <c r="BF1022" s="65">
        <f t="shared" si="263"/>
        <v>106426.49660133278</v>
      </c>
      <c r="BG1022" s="66">
        <f t="shared" si="264"/>
        <v>767.39048552388761</v>
      </c>
      <c r="BH1022" s="66">
        <f t="shared" si="265"/>
        <v>44.496701036780664</v>
      </c>
      <c r="BI1022" s="66">
        <f t="shared" si="266"/>
        <v>0</v>
      </c>
      <c r="BJ1022" s="66">
        <f t="shared" si="267"/>
        <v>84.265689655172409</v>
      </c>
      <c r="BK1022" s="66">
        <f t="shared" si="268"/>
        <v>54.731568965517241</v>
      </c>
      <c r="BL1022" s="66">
        <f t="shared" si="269"/>
        <v>183.4939596574703</v>
      </c>
      <c r="BM1022" s="207">
        <f t="shared" si="271"/>
        <v>39873.18</v>
      </c>
    </row>
    <row r="1023" spans="1:65" x14ac:dyDescent="0.35">
      <c r="A1023" s="1">
        <v>236</v>
      </c>
      <c r="B1023">
        <v>126</v>
      </c>
      <c r="C1023" t="s">
        <v>37</v>
      </c>
      <c r="D1023" t="s">
        <v>2236</v>
      </c>
      <c r="E1023" s="6" t="s">
        <v>1111</v>
      </c>
      <c r="F1023" s="7" t="s">
        <v>1112</v>
      </c>
      <c r="G1023" s="6">
        <v>-22.86</v>
      </c>
      <c r="H1023" s="6">
        <v>-43.41</v>
      </c>
      <c r="I1023" s="6">
        <v>45</v>
      </c>
      <c r="J1023" s="8">
        <v>45016.2336447989</v>
      </c>
      <c r="K1023" t="s">
        <v>1166</v>
      </c>
      <c r="L1023" t="s">
        <v>1062</v>
      </c>
      <c r="M1023">
        <v>600</v>
      </c>
      <c r="N1023">
        <v>600</v>
      </c>
      <c r="O1023">
        <v>0</v>
      </c>
      <c r="P1023">
        <v>21997.66</v>
      </c>
      <c r="Q1023">
        <v>44998.77</v>
      </c>
      <c r="R1023">
        <v>5262.4</v>
      </c>
      <c r="S1023">
        <v>34606.78</v>
      </c>
      <c r="T1023">
        <v>0</v>
      </c>
      <c r="U1023">
        <v>4744.55</v>
      </c>
      <c r="V1023">
        <v>0</v>
      </c>
      <c r="W1023" s="181">
        <f t="shared" si="255"/>
        <v>26742.21</v>
      </c>
      <c r="X1023" s="181">
        <f t="shared" si="256"/>
        <v>44.570349999999998</v>
      </c>
      <c r="Y1023" s="174">
        <v>111610.16</v>
      </c>
      <c r="Z1023" s="181">
        <f t="shared" si="257"/>
        <v>186.01693333333333</v>
      </c>
      <c r="AA1023" s="174">
        <v>0</v>
      </c>
      <c r="AB1023" s="174">
        <v>19.709370544760439</v>
      </c>
      <c r="AC1023" s="174">
        <v>40.317807984506068</v>
      </c>
      <c r="AD1023" s="174">
        <v>4.7149829370372727</v>
      </c>
      <c r="AE1023" s="174">
        <v>31.006836653580638</v>
      </c>
      <c r="AF1023">
        <v>0</v>
      </c>
      <c r="AG1023" s="106">
        <v>4.2510018801155738</v>
      </c>
      <c r="AH1023" s="106">
        <v>0</v>
      </c>
      <c r="AI1023" s="106">
        <v>100</v>
      </c>
      <c r="AJ1023">
        <v>83.77</v>
      </c>
      <c r="AK1023">
        <v>44.57</v>
      </c>
      <c r="AL1023">
        <v>57.68</v>
      </c>
      <c r="AM1023">
        <v>186.02</v>
      </c>
      <c r="AN1023" t="s">
        <v>1067</v>
      </c>
      <c r="AO1023">
        <v>23.601600000000001</v>
      </c>
      <c r="AP1023">
        <v>8.33</v>
      </c>
      <c r="AQ1023">
        <v>12.806699999999999</v>
      </c>
      <c r="AR1023" t="s">
        <v>1072</v>
      </c>
      <c r="AS1023" t="s">
        <v>1074</v>
      </c>
      <c r="AT1023" t="s">
        <v>1076</v>
      </c>
      <c r="AU1023" t="s">
        <v>1078</v>
      </c>
      <c r="AV1023" t="s">
        <v>1081</v>
      </c>
      <c r="AW1023" t="s">
        <v>1083</v>
      </c>
      <c r="AX1023" s="65">
        <f t="shared" si="270"/>
        <v>1391.07</v>
      </c>
      <c r="AY1023" s="65">
        <v>2862.47</v>
      </c>
      <c r="AZ1023" s="106">
        <v>1096.3289823812879</v>
      </c>
      <c r="BA1023" s="65">
        <f t="shared" si="258"/>
        <v>5349.8689823812874</v>
      </c>
      <c r="BB1023" s="65">
        <f t="shared" si="259"/>
        <v>25645.881017618711</v>
      </c>
      <c r="BC1023" s="65">
        <f t="shared" si="260"/>
        <v>0</v>
      </c>
      <c r="BD1023" s="65">
        <f t="shared" si="261"/>
        <v>48870.1</v>
      </c>
      <c r="BE1023" s="65">
        <f t="shared" si="262"/>
        <v>31744.309999999998</v>
      </c>
      <c r="BF1023" s="65">
        <f t="shared" si="263"/>
        <v>106260.29101761871</v>
      </c>
      <c r="BG1023" s="66">
        <f t="shared" si="264"/>
        <v>764.26699748304111</v>
      </c>
      <c r="BH1023" s="66">
        <f t="shared" si="265"/>
        <v>44.217036237273639</v>
      </c>
      <c r="BI1023" s="66">
        <f t="shared" si="266"/>
        <v>0</v>
      </c>
      <c r="BJ1023" s="66">
        <f t="shared" si="267"/>
        <v>84.258793103448269</v>
      </c>
      <c r="BK1023" s="66">
        <f t="shared" si="268"/>
        <v>54.731568965517241</v>
      </c>
      <c r="BL1023" s="66">
        <f t="shared" si="269"/>
        <v>183.20739830623916</v>
      </c>
      <c r="BM1023" s="207">
        <f t="shared" si="271"/>
        <v>39869.18</v>
      </c>
    </row>
    <row r="1024" spans="1:65" x14ac:dyDescent="0.35">
      <c r="A1024" s="1">
        <v>237</v>
      </c>
      <c r="B1024">
        <v>126</v>
      </c>
      <c r="C1024" t="s">
        <v>37</v>
      </c>
      <c r="D1024" t="s">
        <v>2237</v>
      </c>
      <c r="E1024" s="6" t="s">
        <v>1113</v>
      </c>
      <c r="F1024" s="7" t="s">
        <v>1114</v>
      </c>
      <c r="G1024" s="6">
        <v>-20.32</v>
      </c>
      <c r="H1024" s="6">
        <v>-40.340000000000003</v>
      </c>
      <c r="I1024" s="6">
        <v>9</v>
      </c>
      <c r="J1024" s="8">
        <v>54061.366139626101</v>
      </c>
      <c r="K1024" t="s">
        <v>1166</v>
      </c>
      <c r="L1024" t="s">
        <v>1062</v>
      </c>
      <c r="M1024">
        <v>600</v>
      </c>
      <c r="N1024">
        <v>600</v>
      </c>
      <c r="O1024">
        <v>0</v>
      </c>
      <c r="P1024">
        <v>23356.93</v>
      </c>
      <c r="Q1024">
        <v>44998.77</v>
      </c>
      <c r="R1024">
        <v>5264.2</v>
      </c>
      <c r="S1024">
        <v>34606.78</v>
      </c>
      <c r="T1024">
        <v>0</v>
      </c>
      <c r="U1024">
        <v>4744.55</v>
      </c>
      <c r="V1024">
        <v>0</v>
      </c>
      <c r="W1024" s="181">
        <f t="shared" si="255"/>
        <v>28101.48</v>
      </c>
      <c r="X1024" s="181">
        <f t="shared" si="256"/>
        <v>46.835799999999999</v>
      </c>
      <c r="Y1024" s="174">
        <v>112971.23</v>
      </c>
      <c r="Z1024" s="181">
        <f t="shared" si="257"/>
        <v>188.28538333333333</v>
      </c>
      <c r="AA1024" s="174">
        <v>0</v>
      </c>
      <c r="AB1024" s="174">
        <v>20.67511347800675</v>
      </c>
      <c r="AC1024" s="174">
        <v>39.832061667382042</v>
      </c>
      <c r="AD1024" s="174">
        <v>4.6597704566020921</v>
      </c>
      <c r="AE1024" s="174">
        <v>30.633268310878801</v>
      </c>
      <c r="AF1024">
        <v>0</v>
      </c>
      <c r="AG1024" s="106">
        <v>4.1997860871303256</v>
      </c>
      <c r="AH1024" s="106">
        <v>0</v>
      </c>
      <c r="AI1024" s="106">
        <v>100</v>
      </c>
      <c r="AJ1024">
        <v>83.77</v>
      </c>
      <c r="AK1024">
        <v>46.84</v>
      </c>
      <c r="AL1024">
        <v>57.68</v>
      </c>
      <c r="AM1024">
        <v>188.29</v>
      </c>
      <c r="AN1024" t="s">
        <v>1068</v>
      </c>
      <c r="AO1024">
        <v>23.601600000000001</v>
      </c>
      <c r="AP1024">
        <v>8.33</v>
      </c>
      <c r="AQ1024">
        <v>12.806699999999999</v>
      </c>
      <c r="AR1024" t="s">
        <v>1072</v>
      </c>
      <c r="AS1024" t="s">
        <v>1074</v>
      </c>
      <c r="AT1024" t="s">
        <v>1076</v>
      </c>
      <c r="AU1024" t="s">
        <v>1078</v>
      </c>
      <c r="AV1024" t="s">
        <v>1081</v>
      </c>
      <c r="AW1024" t="s">
        <v>1083</v>
      </c>
      <c r="AX1024" s="65">
        <f t="shared" si="270"/>
        <v>1391.07</v>
      </c>
      <c r="AY1024" s="65">
        <v>2862.47</v>
      </c>
      <c r="AZ1024" s="106">
        <v>1142.7988049854214</v>
      </c>
      <c r="BA1024" s="65">
        <f t="shared" si="258"/>
        <v>5396.3388049854211</v>
      </c>
      <c r="BB1024" s="65">
        <f t="shared" si="259"/>
        <v>26958.681195014578</v>
      </c>
      <c r="BC1024" s="65">
        <f t="shared" si="260"/>
        <v>0</v>
      </c>
      <c r="BD1024" s="65">
        <f t="shared" si="261"/>
        <v>48871.899999999994</v>
      </c>
      <c r="BE1024" s="65">
        <f t="shared" si="262"/>
        <v>31744.309999999998</v>
      </c>
      <c r="BF1024" s="65">
        <f t="shared" si="263"/>
        <v>107574.89119501457</v>
      </c>
      <c r="BG1024" s="66">
        <f t="shared" si="264"/>
        <v>770.90554356934592</v>
      </c>
      <c r="BH1024" s="66">
        <f t="shared" si="265"/>
        <v>46.480484818990654</v>
      </c>
      <c r="BI1024" s="66">
        <f t="shared" si="266"/>
        <v>0</v>
      </c>
      <c r="BJ1024" s="66">
        <f t="shared" si="267"/>
        <v>84.261896551724135</v>
      </c>
      <c r="BK1024" s="66">
        <f t="shared" si="268"/>
        <v>54.731568965517241</v>
      </c>
      <c r="BL1024" s="66">
        <f t="shared" si="269"/>
        <v>185.47395033623201</v>
      </c>
      <c r="BM1024" s="207">
        <f t="shared" si="271"/>
        <v>39870.979999999996</v>
      </c>
    </row>
    <row r="1025" spans="1:65" x14ac:dyDescent="0.35">
      <c r="A1025" s="1">
        <v>238</v>
      </c>
      <c r="B1025">
        <v>126</v>
      </c>
      <c r="C1025" t="s">
        <v>37</v>
      </c>
      <c r="D1025" t="s">
        <v>2238</v>
      </c>
      <c r="E1025" s="6" t="s">
        <v>1115</v>
      </c>
      <c r="F1025" s="7" t="s">
        <v>1116</v>
      </c>
      <c r="G1025" s="6">
        <v>-8.0500000000000007</v>
      </c>
      <c r="H1025" s="6">
        <v>-34.880000000000003</v>
      </c>
      <c r="I1025" s="6">
        <v>10</v>
      </c>
      <c r="J1025" s="8">
        <v>63550.072249703</v>
      </c>
      <c r="K1025" t="s">
        <v>1166</v>
      </c>
      <c r="L1025" t="s">
        <v>1062</v>
      </c>
      <c r="M1025">
        <v>600</v>
      </c>
      <c r="N1025">
        <v>600</v>
      </c>
      <c r="O1025">
        <v>0</v>
      </c>
      <c r="P1025">
        <v>24892.42</v>
      </c>
      <c r="Q1025">
        <v>44998.77</v>
      </c>
      <c r="R1025">
        <v>5250.2</v>
      </c>
      <c r="S1025">
        <v>34606.78</v>
      </c>
      <c r="T1025">
        <v>0</v>
      </c>
      <c r="U1025">
        <v>4744.55</v>
      </c>
      <c r="V1025">
        <v>0</v>
      </c>
      <c r="W1025" s="181">
        <f t="shared" si="255"/>
        <v>29636.969999999998</v>
      </c>
      <c r="X1025" s="181">
        <f t="shared" si="256"/>
        <v>49.394949999999994</v>
      </c>
      <c r="Y1025" s="174">
        <v>114492.72</v>
      </c>
      <c r="Z1025" s="181">
        <f t="shared" si="257"/>
        <v>190.8212</v>
      </c>
      <c r="AA1025" s="174">
        <v>0</v>
      </c>
      <c r="AB1025" s="174">
        <v>21.741487144335469</v>
      </c>
      <c r="AC1025" s="174">
        <v>39.302734706625877</v>
      </c>
      <c r="AD1025" s="174">
        <v>4.5856190681818028</v>
      </c>
      <c r="AE1025" s="174">
        <v>30.226183813259041</v>
      </c>
      <c r="AF1025">
        <v>0</v>
      </c>
      <c r="AG1025" s="106">
        <v>4.1439752675978001</v>
      </c>
      <c r="AH1025" s="106">
        <v>0</v>
      </c>
      <c r="AI1025" s="106">
        <v>100</v>
      </c>
      <c r="AJ1025">
        <v>83.75</v>
      </c>
      <c r="AK1025">
        <v>49.39</v>
      </c>
      <c r="AL1025">
        <v>57.68</v>
      </c>
      <c r="AM1025">
        <v>190.82</v>
      </c>
      <c r="AN1025" t="s">
        <v>1069</v>
      </c>
      <c r="AO1025">
        <v>23.601600000000001</v>
      </c>
      <c r="AP1025">
        <v>8.33</v>
      </c>
      <c r="AQ1025">
        <v>12.806699999999999</v>
      </c>
      <c r="AR1025" t="s">
        <v>1072</v>
      </c>
      <c r="AS1025" t="s">
        <v>1074</v>
      </c>
      <c r="AT1025" t="s">
        <v>1076</v>
      </c>
      <c r="AU1025" t="s">
        <v>1078</v>
      </c>
      <c r="AV1025" t="s">
        <v>1081</v>
      </c>
      <c r="AW1025" t="s">
        <v>1083</v>
      </c>
      <c r="AX1025" s="65">
        <f t="shared" si="270"/>
        <v>1391.07</v>
      </c>
      <c r="AY1025" s="65">
        <v>2862.47</v>
      </c>
      <c r="AZ1025" s="106">
        <v>1236.9949904214909</v>
      </c>
      <c r="BA1025" s="65">
        <f t="shared" si="258"/>
        <v>5490.5349904214909</v>
      </c>
      <c r="BB1025" s="65">
        <f t="shared" si="259"/>
        <v>28399.975009578506</v>
      </c>
      <c r="BC1025" s="65">
        <f t="shared" si="260"/>
        <v>0</v>
      </c>
      <c r="BD1025" s="65">
        <f t="shared" si="261"/>
        <v>48857.899999999994</v>
      </c>
      <c r="BE1025" s="65">
        <f t="shared" si="262"/>
        <v>31744.309999999998</v>
      </c>
      <c r="BF1025" s="65">
        <f t="shared" si="263"/>
        <v>109002.1850095785</v>
      </c>
      <c r="BG1025" s="66">
        <f t="shared" si="264"/>
        <v>784.36214148878446</v>
      </c>
      <c r="BH1025" s="66">
        <f t="shared" si="265"/>
        <v>48.965474154445701</v>
      </c>
      <c r="BI1025" s="66">
        <f t="shared" si="266"/>
        <v>0</v>
      </c>
      <c r="BJ1025" s="66">
        <f t="shared" si="267"/>
        <v>84.237758620689647</v>
      </c>
      <c r="BK1025" s="66">
        <f t="shared" si="268"/>
        <v>54.731568965517241</v>
      </c>
      <c r="BL1025" s="66">
        <f t="shared" si="269"/>
        <v>187.9348017406526</v>
      </c>
      <c r="BM1025" s="207">
        <f t="shared" si="271"/>
        <v>39856.979999999996</v>
      </c>
    </row>
    <row r="1026" spans="1:65" x14ac:dyDescent="0.35">
      <c r="A1026" s="1">
        <v>239</v>
      </c>
      <c r="B1026">
        <v>126</v>
      </c>
      <c r="C1026" t="s">
        <v>37</v>
      </c>
      <c r="D1026" t="s">
        <v>2239</v>
      </c>
      <c r="E1026" s="6" t="s">
        <v>1117</v>
      </c>
      <c r="F1026" s="7" t="s">
        <v>1118</v>
      </c>
      <c r="G1026" s="6">
        <v>-3.8</v>
      </c>
      <c r="H1026" s="6">
        <v>-38.53</v>
      </c>
      <c r="I1026" s="6">
        <v>41</v>
      </c>
      <c r="J1026" s="8">
        <v>71394.000753582499</v>
      </c>
      <c r="K1026" t="s">
        <v>1166</v>
      </c>
      <c r="L1026" t="s">
        <v>1062</v>
      </c>
      <c r="M1026">
        <v>600</v>
      </c>
      <c r="N1026">
        <v>600</v>
      </c>
      <c r="O1026">
        <v>0</v>
      </c>
      <c r="P1026">
        <v>25445.01</v>
      </c>
      <c r="Q1026">
        <v>44998.77</v>
      </c>
      <c r="R1026">
        <v>5255.2</v>
      </c>
      <c r="S1026">
        <v>34606.78</v>
      </c>
      <c r="T1026">
        <v>0</v>
      </c>
      <c r="U1026">
        <v>4744.55</v>
      </c>
      <c r="V1026">
        <v>0</v>
      </c>
      <c r="W1026" s="181">
        <f t="shared" si="255"/>
        <v>30189.559999999998</v>
      </c>
      <c r="X1026" s="181">
        <f t="shared" si="256"/>
        <v>50.315933333333327</v>
      </c>
      <c r="Y1026" s="174">
        <v>115050.31</v>
      </c>
      <c r="Z1026" s="181">
        <f t="shared" si="257"/>
        <v>191.75051666666667</v>
      </c>
      <c r="AA1026" s="174">
        <v>0</v>
      </c>
      <c r="AB1026" s="174">
        <v>22.116420199128541</v>
      </c>
      <c r="AC1026" s="174">
        <v>39.112254456333048</v>
      </c>
      <c r="AD1026" s="174">
        <v>4.5677408431146338</v>
      </c>
      <c r="AE1026" s="174">
        <v>30.079692962148471</v>
      </c>
      <c r="AF1026">
        <v>0</v>
      </c>
      <c r="AG1026" s="106">
        <v>4.1238915392752959</v>
      </c>
      <c r="AH1026" s="106">
        <v>0</v>
      </c>
      <c r="AI1026" s="106">
        <v>100</v>
      </c>
      <c r="AJ1026">
        <v>83.76</v>
      </c>
      <c r="AK1026">
        <v>50.32</v>
      </c>
      <c r="AL1026">
        <v>57.68</v>
      </c>
      <c r="AM1026">
        <v>191.75</v>
      </c>
      <c r="AN1026" t="s">
        <v>1070</v>
      </c>
      <c r="AO1026">
        <v>23.601600000000001</v>
      </c>
      <c r="AP1026">
        <v>8.33</v>
      </c>
      <c r="AQ1026">
        <v>12.806699999999999</v>
      </c>
      <c r="AR1026" t="s">
        <v>1072</v>
      </c>
      <c r="AS1026" t="s">
        <v>1074</v>
      </c>
      <c r="AT1026" t="s">
        <v>1076</v>
      </c>
      <c r="AU1026" t="s">
        <v>1078</v>
      </c>
      <c r="AV1026" t="s">
        <v>1081</v>
      </c>
      <c r="AW1026" t="s">
        <v>1083</v>
      </c>
      <c r="AX1026" s="65">
        <f t="shared" si="270"/>
        <v>1391.07</v>
      </c>
      <c r="AY1026" s="65">
        <v>2862.47</v>
      </c>
      <c r="AZ1026" s="106">
        <v>1236.8215277995355</v>
      </c>
      <c r="BA1026" s="65">
        <f t="shared" si="258"/>
        <v>5490.3615277995359</v>
      </c>
      <c r="BB1026" s="65">
        <f t="shared" si="259"/>
        <v>28952.738472200461</v>
      </c>
      <c r="BC1026" s="65">
        <f t="shared" si="260"/>
        <v>0</v>
      </c>
      <c r="BD1026" s="65">
        <f t="shared" si="261"/>
        <v>48862.899999999994</v>
      </c>
      <c r="BE1026" s="65">
        <f t="shared" si="262"/>
        <v>31744.309999999998</v>
      </c>
      <c r="BF1026" s="65">
        <f t="shared" si="263"/>
        <v>109559.94847220046</v>
      </c>
      <c r="BG1026" s="66">
        <f t="shared" si="264"/>
        <v>784.33736111421945</v>
      </c>
      <c r="BH1026" s="66">
        <f t="shared" si="265"/>
        <v>49.918514607242173</v>
      </c>
      <c r="BI1026" s="66">
        <f t="shared" si="266"/>
        <v>0</v>
      </c>
      <c r="BJ1026" s="66">
        <f t="shared" si="267"/>
        <v>84.246379310344821</v>
      </c>
      <c r="BK1026" s="66">
        <f t="shared" si="268"/>
        <v>54.731568965517241</v>
      </c>
      <c r="BL1026" s="66">
        <f t="shared" si="269"/>
        <v>188.89646288310425</v>
      </c>
      <c r="BM1026" s="207">
        <f t="shared" si="271"/>
        <v>39861.979999999996</v>
      </c>
    </row>
    <row r="1027" spans="1:65" x14ac:dyDescent="0.35">
      <c r="A1027" s="1">
        <v>240</v>
      </c>
      <c r="B1027">
        <v>127</v>
      </c>
      <c r="C1027" t="s">
        <v>37</v>
      </c>
      <c r="D1027" t="s">
        <v>2240</v>
      </c>
      <c r="E1027" s="6" t="s">
        <v>1104</v>
      </c>
      <c r="F1027" s="7" t="s">
        <v>1105</v>
      </c>
      <c r="G1027" s="6">
        <v>-22.74</v>
      </c>
      <c r="H1027" s="6">
        <v>-45.59</v>
      </c>
      <c r="I1027" s="6">
        <v>1642</v>
      </c>
      <c r="J1027" s="8">
        <v>3495.45982983364</v>
      </c>
      <c r="K1027" t="s">
        <v>1166</v>
      </c>
      <c r="L1027" t="s">
        <v>1062</v>
      </c>
      <c r="M1027">
        <v>600</v>
      </c>
      <c r="N1027">
        <v>600</v>
      </c>
      <c r="O1027">
        <v>3.23</v>
      </c>
      <c r="P1027">
        <v>15764.13</v>
      </c>
      <c r="Q1027">
        <v>44998.77</v>
      </c>
      <c r="R1027">
        <v>5265.2</v>
      </c>
      <c r="S1027">
        <v>34606.78</v>
      </c>
      <c r="T1027">
        <v>0</v>
      </c>
      <c r="U1027">
        <v>4462.05</v>
      </c>
      <c r="V1027">
        <v>0</v>
      </c>
      <c r="W1027" s="181">
        <f t="shared" si="255"/>
        <v>20226.18</v>
      </c>
      <c r="X1027" s="181">
        <f t="shared" si="256"/>
        <v>33.710300000000004</v>
      </c>
      <c r="Y1027" s="174">
        <v>105100.16</v>
      </c>
      <c r="Z1027" s="181">
        <f t="shared" si="257"/>
        <v>175.16693333333333</v>
      </c>
      <c r="AA1027" s="174">
        <v>3.073258879910363E-3</v>
      </c>
      <c r="AB1027" s="174">
        <v>14.999149382836331</v>
      </c>
      <c r="AC1027" s="174">
        <v>42.815129872304666</v>
      </c>
      <c r="AD1027" s="174">
        <v>5.0096974162551229</v>
      </c>
      <c r="AE1027" s="174">
        <v>32.927428464428601</v>
      </c>
      <c r="AF1027">
        <v>0</v>
      </c>
      <c r="AG1027" s="106">
        <v>4.2455216052953677</v>
      </c>
      <c r="AH1027" s="106">
        <v>0</v>
      </c>
      <c r="AI1027" s="106">
        <v>100</v>
      </c>
      <c r="AJ1027">
        <v>83.77</v>
      </c>
      <c r="AK1027">
        <v>33.72</v>
      </c>
      <c r="AL1027">
        <v>57.68</v>
      </c>
      <c r="AM1027">
        <v>175.17</v>
      </c>
      <c r="AN1027" t="s">
        <v>1063</v>
      </c>
      <c r="AO1027">
        <v>23.601600000000001</v>
      </c>
      <c r="AP1027">
        <v>8.33</v>
      </c>
      <c r="AQ1027">
        <v>12.806699999999999</v>
      </c>
      <c r="AR1027" t="s">
        <v>1072</v>
      </c>
      <c r="AS1027" t="s">
        <v>1074</v>
      </c>
      <c r="AT1027" t="s">
        <v>1076</v>
      </c>
      <c r="AU1027" t="s">
        <v>1078</v>
      </c>
      <c r="AV1027" t="s">
        <v>1081</v>
      </c>
      <c r="AW1027" t="s">
        <v>1084</v>
      </c>
      <c r="AX1027" s="65">
        <f t="shared" si="270"/>
        <v>1391.07</v>
      </c>
      <c r="AY1027" s="65">
        <v>2862.47</v>
      </c>
      <c r="AZ1027" s="106">
        <v>765.29579260389914</v>
      </c>
      <c r="BA1027" s="65">
        <f t="shared" si="258"/>
        <v>5018.8357926038989</v>
      </c>
      <c r="BB1027" s="65">
        <f t="shared" si="259"/>
        <v>19460.884207396102</v>
      </c>
      <c r="BC1027" s="65">
        <f t="shared" si="260"/>
        <v>3.23</v>
      </c>
      <c r="BD1027" s="65">
        <f t="shared" si="261"/>
        <v>48872.899999999994</v>
      </c>
      <c r="BE1027" s="65">
        <f t="shared" si="262"/>
        <v>31744.309999999998</v>
      </c>
      <c r="BF1027" s="65">
        <f t="shared" si="263"/>
        <v>100081.3242073961</v>
      </c>
      <c r="BG1027" s="66">
        <f t="shared" si="264"/>
        <v>716.97654180055702</v>
      </c>
      <c r="BH1027" s="66">
        <f t="shared" si="265"/>
        <v>33.553248633441555</v>
      </c>
      <c r="BI1027" s="66">
        <f t="shared" si="266"/>
        <v>5.3833333333333337E-3</v>
      </c>
      <c r="BJ1027" s="66">
        <f t="shared" si="267"/>
        <v>84.263620689655156</v>
      </c>
      <c r="BK1027" s="66">
        <f t="shared" si="268"/>
        <v>54.731568965517241</v>
      </c>
      <c r="BL1027" s="66">
        <f t="shared" si="269"/>
        <v>172.55400725413122</v>
      </c>
      <c r="BM1027" s="207">
        <f t="shared" si="271"/>
        <v>39871.979999999996</v>
      </c>
    </row>
    <row r="1028" spans="1:65" x14ac:dyDescent="0.35">
      <c r="A1028" s="1">
        <v>241</v>
      </c>
      <c r="B1028">
        <v>127</v>
      </c>
      <c r="C1028" t="s">
        <v>37</v>
      </c>
      <c r="D1028" t="s">
        <v>2241</v>
      </c>
      <c r="E1028" s="6" t="s">
        <v>1104</v>
      </c>
      <c r="F1028" s="7" t="s">
        <v>1106</v>
      </c>
      <c r="G1028" s="6">
        <v>-23.85</v>
      </c>
      <c r="H1028" s="6">
        <v>-46.64</v>
      </c>
      <c r="I1028" s="6">
        <v>792</v>
      </c>
      <c r="J1028" s="8">
        <v>14172.2970393051</v>
      </c>
      <c r="K1028" t="s">
        <v>1166</v>
      </c>
      <c r="L1028" t="s">
        <v>1062</v>
      </c>
      <c r="M1028">
        <v>600</v>
      </c>
      <c r="N1028">
        <v>600</v>
      </c>
      <c r="O1028">
        <v>0.06</v>
      </c>
      <c r="P1028">
        <v>18073.57</v>
      </c>
      <c r="Q1028">
        <v>44998.77</v>
      </c>
      <c r="R1028">
        <v>5266.4</v>
      </c>
      <c r="S1028">
        <v>34606.78</v>
      </c>
      <c r="T1028">
        <v>0</v>
      </c>
      <c r="U1028">
        <v>4462.05</v>
      </c>
      <c r="V1028">
        <v>0</v>
      </c>
      <c r="W1028" s="181">
        <f t="shared" si="255"/>
        <v>22535.62</v>
      </c>
      <c r="X1028" s="181">
        <f t="shared" si="256"/>
        <v>37.559366666666662</v>
      </c>
      <c r="Y1028" s="174">
        <v>107407.62</v>
      </c>
      <c r="Z1028" s="181">
        <f t="shared" si="257"/>
        <v>179.0127</v>
      </c>
      <c r="AA1028" s="174">
        <v>5.5861958397365097E-5</v>
      </c>
      <c r="AB1028" s="174">
        <v>16.8270835905311</v>
      </c>
      <c r="AC1028" s="174">
        <v>41.895323627876678</v>
      </c>
      <c r="AD1028" s="174">
        <v>4.9031902950647268</v>
      </c>
      <c r="AE1028" s="174">
        <v>32.22004174377944</v>
      </c>
      <c r="AF1028">
        <v>0</v>
      </c>
      <c r="AG1028" s="106">
        <v>4.1543141911160504</v>
      </c>
      <c r="AH1028" s="106">
        <v>0</v>
      </c>
      <c r="AI1028" s="106">
        <v>100</v>
      </c>
      <c r="AJ1028">
        <v>83.78</v>
      </c>
      <c r="AK1028">
        <v>37.56</v>
      </c>
      <c r="AL1028">
        <v>57.68</v>
      </c>
      <c r="AM1028">
        <v>179.01</v>
      </c>
      <c r="AN1028" t="s">
        <v>1064</v>
      </c>
      <c r="AO1028">
        <v>23.601600000000001</v>
      </c>
      <c r="AP1028">
        <v>8.33</v>
      </c>
      <c r="AQ1028">
        <v>12.806699999999999</v>
      </c>
      <c r="AR1028" t="s">
        <v>1072</v>
      </c>
      <c r="AS1028" t="s">
        <v>1074</v>
      </c>
      <c r="AT1028" t="s">
        <v>1076</v>
      </c>
      <c r="AU1028" t="s">
        <v>1078</v>
      </c>
      <c r="AV1028" t="s">
        <v>1081</v>
      </c>
      <c r="AW1028" t="s">
        <v>1084</v>
      </c>
      <c r="AX1028" s="65">
        <f t="shared" si="270"/>
        <v>1391.07</v>
      </c>
      <c r="AY1028" s="65">
        <v>2862.47</v>
      </c>
      <c r="AZ1028" s="106">
        <v>882.36508276631025</v>
      </c>
      <c r="BA1028" s="65">
        <f t="shared" si="258"/>
        <v>5135.9050827663104</v>
      </c>
      <c r="BB1028" s="65">
        <f t="shared" si="259"/>
        <v>21653.254917233688</v>
      </c>
      <c r="BC1028" s="65">
        <f t="shared" si="260"/>
        <v>0.06</v>
      </c>
      <c r="BD1028" s="65">
        <f t="shared" si="261"/>
        <v>48874.1</v>
      </c>
      <c r="BE1028" s="65">
        <f t="shared" si="262"/>
        <v>31744.309999999998</v>
      </c>
      <c r="BF1028" s="65">
        <f t="shared" si="263"/>
        <v>102271.71491723368</v>
      </c>
      <c r="BG1028" s="66">
        <f t="shared" si="264"/>
        <v>733.70072610947295</v>
      </c>
      <c r="BH1028" s="66">
        <f t="shared" si="265"/>
        <v>37.333198133161531</v>
      </c>
      <c r="BI1028" s="66">
        <f t="shared" si="266"/>
        <v>9.9999999999999991E-5</v>
      </c>
      <c r="BJ1028" s="66">
        <f t="shared" si="267"/>
        <v>84.265689655172409</v>
      </c>
      <c r="BK1028" s="66">
        <f t="shared" si="268"/>
        <v>54.731568965517241</v>
      </c>
      <c r="BL1028" s="66">
        <f t="shared" si="269"/>
        <v>176.33054296074772</v>
      </c>
      <c r="BM1028" s="207">
        <f t="shared" si="271"/>
        <v>39873.18</v>
      </c>
    </row>
    <row r="1029" spans="1:65" x14ac:dyDescent="0.35">
      <c r="A1029" s="1">
        <v>242</v>
      </c>
      <c r="B1029">
        <v>127</v>
      </c>
      <c r="C1029" t="s">
        <v>37</v>
      </c>
      <c r="D1029" t="s">
        <v>2242</v>
      </c>
      <c r="E1029" s="6" t="s">
        <v>1107</v>
      </c>
      <c r="F1029" s="7" t="s">
        <v>1108</v>
      </c>
      <c r="G1029" s="6">
        <v>-30.03</v>
      </c>
      <c r="H1029" s="6">
        <v>-51.23</v>
      </c>
      <c r="I1029" s="6">
        <v>47</v>
      </c>
      <c r="J1029" s="8">
        <v>23954.0527728093</v>
      </c>
      <c r="K1029" t="s">
        <v>1166</v>
      </c>
      <c r="L1029" t="s">
        <v>1062</v>
      </c>
      <c r="M1029">
        <v>600</v>
      </c>
      <c r="N1029">
        <v>600</v>
      </c>
      <c r="O1029">
        <v>0.4</v>
      </c>
      <c r="P1029">
        <v>18708.439999999999</v>
      </c>
      <c r="Q1029">
        <v>44998.77</v>
      </c>
      <c r="R1029">
        <v>5272.4</v>
      </c>
      <c r="S1029">
        <v>34606.78</v>
      </c>
      <c r="T1029">
        <v>0</v>
      </c>
      <c r="U1029">
        <v>4462.05</v>
      </c>
      <c r="V1029">
        <v>0</v>
      </c>
      <c r="W1029" s="181">
        <f t="shared" si="255"/>
        <v>23170.489999999998</v>
      </c>
      <c r="X1029" s="181">
        <f t="shared" si="256"/>
        <v>38.617483333333332</v>
      </c>
      <c r="Y1029" s="174">
        <v>108048.83</v>
      </c>
      <c r="Z1029" s="181">
        <f t="shared" si="257"/>
        <v>180.08138333333335</v>
      </c>
      <c r="AA1029" s="174">
        <v>3.7020299062932941E-4</v>
      </c>
      <c r="AB1029" s="174">
        <v>17.314801095023419</v>
      </c>
      <c r="AC1029" s="174">
        <v>41.64669807160336</v>
      </c>
      <c r="AD1029" s="174">
        <v>4.8796456194851903</v>
      </c>
      <c r="AE1029" s="174">
        <v>32.028833630128148</v>
      </c>
      <c r="AF1029">
        <v>0</v>
      </c>
      <c r="AG1029" s="106">
        <v>4.1296606358439982</v>
      </c>
      <c r="AH1029" s="106">
        <v>0</v>
      </c>
      <c r="AI1029" s="106">
        <v>100</v>
      </c>
      <c r="AJ1029">
        <v>83.79</v>
      </c>
      <c r="AK1029">
        <v>38.619999999999997</v>
      </c>
      <c r="AL1029">
        <v>57.68</v>
      </c>
      <c r="AM1029">
        <v>180.08</v>
      </c>
      <c r="AN1029" t="s">
        <v>1065</v>
      </c>
      <c r="AO1029">
        <v>23.601600000000001</v>
      </c>
      <c r="AP1029">
        <v>8.33</v>
      </c>
      <c r="AQ1029">
        <v>12.806699999999999</v>
      </c>
      <c r="AR1029" t="s">
        <v>1072</v>
      </c>
      <c r="AS1029" t="s">
        <v>1074</v>
      </c>
      <c r="AT1029" t="s">
        <v>1076</v>
      </c>
      <c r="AU1029" t="s">
        <v>1078</v>
      </c>
      <c r="AV1029" t="s">
        <v>1081</v>
      </c>
      <c r="AW1029" t="s">
        <v>1084</v>
      </c>
      <c r="AX1029" s="65">
        <f t="shared" si="270"/>
        <v>1391.07</v>
      </c>
      <c r="AY1029" s="65">
        <v>2862.47</v>
      </c>
      <c r="AZ1029" s="106">
        <v>938.15777453663532</v>
      </c>
      <c r="BA1029" s="65">
        <f t="shared" si="258"/>
        <v>5191.6977745366348</v>
      </c>
      <c r="BB1029" s="65">
        <f t="shared" si="259"/>
        <v>22232.332225463364</v>
      </c>
      <c r="BC1029" s="65">
        <f t="shared" si="260"/>
        <v>0.4</v>
      </c>
      <c r="BD1029" s="65">
        <f t="shared" si="261"/>
        <v>48880.1</v>
      </c>
      <c r="BE1029" s="65">
        <f t="shared" si="262"/>
        <v>31744.309999999998</v>
      </c>
      <c r="BF1029" s="65">
        <f t="shared" si="263"/>
        <v>102857.13222546337</v>
      </c>
      <c r="BG1029" s="66">
        <f t="shared" si="264"/>
        <v>741.67111064809069</v>
      </c>
      <c r="BH1029" s="66">
        <f t="shared" si="265"/>
        <v>38.331607285281663</v>
      </c>
      <c r="BI1029" s="66">
        <f t="shared" si="266"/>
        <v>6.6666666666666675E-4</v>
      </c>
      <c r="BJ1029" s="66">
        <f t="shared" si="267"/>
        <v>84.276034482758618</v>
      </c>
      <c r="BK1029" s="66">
        <f t="shared" si="268"/>
        <v>54.731568965517241</v>
      </c>
      <c r="BL1029" s="66">
        <f t="shared" si="269"/>
        <v>177.33988314735063</v>
      </c>
      <c r="BM1029" s="207">
        <f t="shared" si="271"/>
        <v>39879.18</v>
      </c>
    </row>
    <row r="1030" spans="1:65" x14ac:dyDescent="0.35">
      <c r="A1030" s="1">
        <v>243</v>
      </c>
      <c r="B1030">
        <v>127</v>
      </c>
      <c r="C1030" t="s">
        <v>37</v>
      </c>
      <c r="D1030" t="s">
        <v>2243</v>
      </c>
      <c r="E1030" s="6" t="s">
        <v>1109</v>
      </c>
      <c r="F1030" s="7" t="s">
        <v>1110</v>
      </c>
      <c r="G1030" s="6">
        <v>-15.37</v>
      </c>
      <c r="H1030" s="6">
        <v>-48.78</v>
      </c>
      <c r="I1030" s="6">
        <v>770</v>
      </c>
      <c r="J1030" s="8">
        <v>31081.371963744201</v>
      </c>
      <c r="K1030" t="s">
        <v>1166</v>
      </c>
      <c r="L1030" t="s">
        <v>1062</v>
      </c>
      <c r="M1030">
        <v>600</v>
      </c>
      <c r="N1030">
        <v>600</v>
      </c>
      <c r="O1030">
        <v>0</v>
      </c>
      <c r="P1030">
        <v>21901.97</v>
      </c>
      <c r="Q1030">
        <v>44998.77</v>
      </c>
      <c r="R1030">
        <v>5266.4</v>
      </c>
      <c r="S1030">
        <v>34606.78</v>
      </c>
      <c r="T1030">
        <v>0</v>
      </c>
      <c r="U1030">
        <v>4462.05</v>
      </c>
      <c r="V1030">
        <v>0</v>
      </c>
      <c r="W1030" s="181">
        <f t="shared" si="255"/>
        <v>26364.02</v>
      </c>
      <c r="X1030" s="181">
        <f t="shared" si="256"/>
        <v>43.940033333333332</v>
      </c>
      <c r="Y1030" s="174">
        <v>111235.97</v>
      </c>
      <c r="Z1030" s="181">
        <f t="shared" si="257"/>
        <v>185.39328333333333</v>
      </c>
      <c r="AA1030" s="174">
        <v>0</v>
      </c>
      <c r="AB1030" s="174">
        <v>19.68964715280498</v>
      </c>
      <c r="AC1030" s="174">
        <v>40.453434262316399</v>
      </c>
      <c r="AD1030" s="174">
        <v>4.7344397679995058</v>
      </c>
      <c r="AE1030" s="174">
        <v>31.11114147698806</v>
      </c>
      <c r="AF1030">
        <v>0</v>
      </c>
      <c r="AG1030" s="106">
        <v>4.0113373398910444</v>
      </c>
      <c r="AH1030" s="106">
        <v>0</v>
      </c>
      <c r="AI1030" s="106">
        <v>100</v>
      </c>
      <c r="AJ1030">
        <v>83.78</v>
      </c>
      <c r="AK1030">
        <v>43.94</v>
      </c>
      <c r="AL1030">
        <v>57.68</v>
      </c>
      <c r="AM1030">
        <v>185.39</v>
      </c>
      <c r="AN1030" t="s">
        <v>1066</v>
      </c>
      <c r="AO1030">
        <v>23.601600000000001</v>
      </c>
      <c r="AP1030">
        <v>8.33</v>
      </c>
      <c r="AQ1030">
        <v>12.806699999999999</v>
      </c>
      <c r="AR1030" t="s">
        <v>1072</v>
      </c>
      <c r="AS1030" t="s">
        <v>1074</v>
      </c>
      <c r="AT1030" t="s">
        <v>1076</v>
      </c>
      <c r="AU1030" t="s">
        <v>1078</v>
      </c>
      <c r="AV1030" t="s">
        <v>1081</v>
      </c>
      <c r="AW1030" t="s">
        <v>1084</v>
      </c>
      <c r="AX1030" s="65">
        <f t="shared" si="270"/>
        <v>1391.07</v>
      </c>
      <c r="AY1030" s="65">
        <v>2862.47</v>
      </c>
      <c r="AZ1030" s="106">
        <v>1117.7958695665407</v>
      </c>
      <c r="BA1030" s="65">
        <f t="shared" si="258"/>
        <v>5371.3358695665411</v>
      </c>
      <c r="BB1030" s="65">
        <f t="shared" si="259"/>
        <v>25246.22413043346</v>
      </c>
      <c r="BC1030" s="65">
        <f t="shared" si="260"/>
        <v>0</v>
      </c>
      <c r="BD1030" s="65">
        <f t="shared" si="261"/>
        <v>48874.1</v>
      </c>
      <c r="BE1030" s="65">
        <f t="shared" si="262"/>
        <v>31744.309999999998</v>
      </c>
      <c r="BF1030" s="65">
        <f t="shared" si="263"/>
        <v>105864.63413043346</v>
      </c>
      <c r="BG1030" s="66">
        <f t="shared" si="264"/>
        <v>767.33369565236296</v>
      </c>
      <c r="BH1030" s="66">
        <f t="shared" si="265"/>
        <v>43.527972638678378</v>
      </c>
      <c r="BI1030" s="66">
        <f t="shared" si="266"/>
        <v>0</v>
      </c>
      <c r="BJ1030" s="66">
        <f t="shared" si="267"/>
        <v>84.265689655172409</v>
      </c>
      <c r="BK1030" s="66">
        <f t="shared" si="268"/>
        <v>54.731568965517241</v>
      </c>
      <c r="BL1030" s="66">
        <f t="shared" si="269"/>
        <v>182.52523125936804</v>
      </c>
      <c r="BM1030" s="207">
        <f t="shared" si="271"/>
        <v>39873.18</v>
      </c>
    </row>
    <row r="1031" spans="1:65" x14ac:dyDescent="0.35">
      <c r="A1031" s="1">
        <v>244</v>
      </c>
      <c r="B1031">
        <v>127</v>
      </c>
      <c r="C1031" t="s">
        <v>37</v>
      </c>
      <c r="D1031" t="s">
        <v>2244</v>
      </c>
      <c r="E1031" s="6" t="s">
        <v>1111</v>
      </c>
      <c r="F1031" s="7" t="s">
        <v>1112</v>
      </c>
      <c r="G1031" s="6">
        <v>-22.86</v>
      </c>
      <c r="H1031" s="6">
        <v>-43.41</v>
      </c>
      <c r="I1031" s="6">
        <v>45</v>
      </c>
      <c r="J1031" s="8">
        <v>45016.2336447989</v>
      </c>
      <c r="K1031" t="s">
        <v>1166</v>
      </c>
      <c r="L1031" t="s">
        <v>1062</v>
      </c>
      <c r="M1031">
        <v>600</v>
      </c>
      <c r="N1031">
        <v>600</v>
      </c>
      <c r="O1031">
        <v>0</v>
      </c>
      <c r="P1031">
        <v>21493.39</v>
      </c>
      <c r="Q1031">
        <v>44998.77</v>
      </c>
      <c r="R1031">
        <v>5262.4</v>
      </c>
      <c r="S1031">
        <v>34606.78</v>
      </c>
      <c r="T1031">
        <v>0</v>
      </c>
      <c r="U1031">
        <v>4462.05</v>
      </c>
      <c r="V1031">
        <v>0</v>
      </c>
      <c r="W1031" s="181">
        <f t="shared" si="255"/>
        <v>25955.439999999999</v>
      </c>
      <c r="X1031" s="181">
        <f t="shared" si="256"/>
        <v>43.259066666666662</v>
      </c>
      <c r="Y1031" s="174">
        <v>110823.39</v>
      </c>
      <c r="Z1031" s="181">
        <f t="shared" si="257"/>
        <v>184.70564999999999</v>
      </c>
      <c r="AA1031" s="174">
        <v>0</v>
      </c>
      <c r="AB1031" s="174">
        <v>19.394272274111088</v>
      </c>
      <c r="AC1031" s="174">
        <v>40.60403674711629</v>
      </c>
      <c r="AD1031" s="174">
        <v>4.7484560795333914</v>
      </c>
      <c r="AE1031" s="174">
        <v>31.226963910777322</v>
      </c>
      <c r="AF1031">
        <v>0</v>
      </c>
      <c r="AG1031" s="106">
        <v>4.0262709884619126</v>
      </c>
      <c r="AH1031" s="106">
        <v>0</v>
      </c>
      <c r="AI1031" s="106">
        <v>100</v>
      </c>
      <c r="AJ1031">
        <v>83.77</v>
      </c>
      <c r="AK1031">
        <v>43.26</v>
      </c>
      <c r="AL1031">
        <v>57.68</v>
      </c>
      <c r="AM1031">
        <v>184.71</v>
      </c>
      <c r="AN1031" t="s">
        <v>1067</v>
      </c>
      <c r="AO1031">
        <v>23.601600000000001</v>
      </c>
      <c r="AP1031">
        <v>8.33</v>
      </c>
      <c r="AQ1031">
        <v>12.806699999999999</v>
      </c>
      <c r="AR1031" t="s">
        <v>1072</v>
      </c>
      <c r="AS1031" t="s">
        <v>1074</v>
      </c>
      <c r="AT1031" t="s">
        <v>1076</v>
      </c>
      <c r="AU1031" t="s">
        <v>1078</v>
      </c>
      <c r="AV1031" t="s">
        <v>1081</v>
      </c>
      <c r="AW1031" t="s">
        <v>1084</v>
      </c>
      <c r="AX1031" s="65">
        <f t="shared" si="270"/>
        <v>1391.07</v>
      </c>
      <c r="AY1031" s="65">
        <v>2862.47</v>
      </c>
      <c r="AZ1031" s="106">
        <v>1096.2242819440214</v>
      </c>
      <c r="BA1031" s="65">
        <f t="shared" si="258"/>
        <v>5349.7642819440207</v>
      </c>
      <c r="BB1031" s="65">
        <f t="shared" si="259"/>
        <v>24859.215718055977</v>
      </c>
      <c r="BC1031" s="65">
        <f t="shared" si="260"/>
        <v>0</v>
      </c>
      <c r="BD1031" s="65">
        <f t="shared" si="261"/>
        <v>48870.1</v>
      </c>
      <c r="BE1031" s="65">
        <f t="shared" si="262"/>
        <v>31744.309999999998</v>
      </c>
      <c r="BF1031" s="65">
        <f t="shared" si="263"/>
        <v>105473.62571805598</v>
      </c>
      <c r="BG1031" s="66">
        <f t="shared" si="264"/>
        <v>764.25204027771724</v>
      </c>
      <c r="BH1031" s="66">
        <f t="shared" si="265"/>
        <v>42.860716755268925</v>
      </c>
      <c r="BI1031" s="66">
        <f t="shared" si="266"/>
        <v>0</v>
      </c>
      <c r="BJ1031" s="66">
        <f t="shared" si="267"/>
        <v>84.258793103448269</v>
      </c>
      <c r="BK1031" s="66">
        <f t="shared" si="268"/>
        <v>54.731568965517241</v>
      </c>
      <c r="BL1031" s="66">
        <f t="shared" si="269"/>
        <v>181.85107882423443</v>
      </c>
      <c r="BM1031" s="207">
        <f t="shared" si="271"/>
        <v>39869.18</v>
      </c>
    </row>
    <row r="1032" spans="1:65" x14ac:dyDescent="0.35">
      <c r="A1032" s="1">
        <v>245</v>
      </c>
      <c r="B1032">
        <v>127</v>
      </c>
      <c r="C1032" t="s">
        <v>37</v>
      </c>
      <c r="D1032" t="s">
        <v>2245</v>
      </c>
      <c r="E1032" s="6" t="s">
        <v>1113</v>
      </c>
      <c r="F1032" s="7" t="s">
        <v>1114</v>
      </c>
      <c r="G1032" s="6">
        <v>-20.32</v>
      </c>
      <c r="H1032" s="6">
        <v>-40.340000000000003</v>
      </c>
      <c r="I1032" s="6">
        <v>9</v>
      </c>
      <c r="J1032" s="8">
        <v>54061.366139626101</v>
      </c>
      <c r="K1032" t="s">
        <v>1166</v>
      </c>
      <c r="L1032" t="s">
        <v>1062</v>
      </c>
      <c r="M1032">
        <v>600</v>
      </c>
      <c r="N1032">
        <v>600</v>
      </c>
      <c r="O1032">
        <v>0</v>
      </c>
      <c r="P1032">
        <v>22211.39</v>
      </c>
      <c r="Q1032">
        <v>44998.77</v>
      </c>
      <c r="R1032">
        <v>5264.2</v>
      </c>
      <c r="S1032">
        <v>34606.78</v>
      </c>
      <c r="T1032">
        <v>0</v>
      </c>
      <c r="U1032">
        <v>4462.05</v>
      </c>
      <c r="V1032">
        <v>0</v>
      </c>
      <c r="W1032" s="181">
        <f t="shared" si="255"/>
        <v>26673.439999999999</v>
      </c>
      <c r="X1032" s="181">
        <f t="shared" si="256"/>
        <v>44.455733333333335</v>
      </c>
      <c r="Y1032" s="174">
        <v>111543.18</v>
      </c>
      <c r="Z1032" s="181">
        <f t="shared" si="257"/>
        <v>185.90529999999998</v>
      </c>
      <c r="AA1032" s="174">
        <v>0</v>
      </c>
      <c r="AB1032" s="174">
        <v>19.91281761914982</v>
      </c>
      <c r="AC1032" s="174">
        <v>40.34201822110505</v>
      </c>
      <c r="AD1032" s="174">
        <v>4.7194279381312247</v>
      </c>
      <c r="AE1032" s="174">
        <v>31.025455792097731</v>
      </c>
      <c r="AF1032">
        <v>0</v>
      </c>
      <c r="AG1032" s="106">
        <v>4.0002893946541596</v>
      </c>
      <c r="AH1032" s="106">
        <v>0</v>
      </c>
      <c r="AI1032" s="106">
        <v>100</v>
      </c>
      <c r="AJ1032">
        <v>83.77</v>
      </c>
      <c r="AK1032">
        <v>44.46</v>
      </c>
      <c r="AL1032">
        <v>57.68</v>
      </c>
      <c r="AM1032">
        <v>185.91</v>
      </c>
      <c r="AN1032" t="s">
        <v>1068</v>
      </c>
      <c r="AO1032">
        <v>23.601600000000001</v>
      </c>
      <c r="AP1032">
        <v>8.33</v>
      </c>
      <c r="AQ1032">
        <v>12.806699999999999</v>
      </c>
      <c r="AR1032" t="s">
        <v>1072</v>
      </c>
      <c r="AS1032" t="s">
        <v>1074</v>
      </c>
      <c r="AT1032" t="s">
        <v>1076</v>
      </c>
      <c r="AU1032" t="s">
        <v>1078</v>
      </c>
      <c r="AV1032" t="s">
        <v>1081</v>
      </c>
      <c r="AW1032" t="s">
        <v>1084</v>
      </c>
      <c r="AX1032" s="65">
        <f t="shared" si="270"/>
        <v>1391.07</v>
      </c>
      <c r="AY1032" s="65">
        <v>2862.47</v>
      </c>
      <c r="AZ1032" s="106">
        <v>1142.9047492518437</v>
      </c>
      <c r="BA1032" s="65">
        <f t="shared" si="258"/>
        <v>5396.4447492518429</v>
      </c>
      <c r="BB1032" s="65">
        <f t="shared" si="259"/>
        <v>25530.535250748155</v>
      </c>
      <c r="BC1032" s="65">
        <f t="shared" si="260"/>
        <v>0</v>
      </c>
      <c r="BD1032" s="65">
        <f t="shared" si="261"/>
        <v>48871.899999999994</v>
      </c>
      <c r="BE1032" s="65">
        <f t="shared" si="262"/>
        <v>31744.309999999998</v>
      </c>
      <c r="BF1032" s="65">
        <f t="shared" si="263"/>
        <v>106146.73525074816</v>
      </c>
      <c r="BG1032" s="66">
        <f t="shared" si="264"/>
        <v>770.92067846454904</v>
      </c>
      <c r="BH1032" s="66">
        <f t="shared" si="265"/>
        <v>44.018164225427853</v>
      </c>
      <c r="BI1032" s="66">
        <f t="shared" si="266"/>
        <v>0</v>
      </c>
      <c r="BJ1032" s="66">
        <f t="shared" si="267"/>
        <v>84.261896551724135</v>
      </c>
      <c r="BK1032" s="66">
        <f t="shared" si="268"/>
        <v>54.731568965517241</v>
      </c>
      <c r="BL1032" s="66">
        <f t="shared" si="269"/>
        <v>183.01161250128993</v>
      </c>
      <c r="BM1032" s="207">
        <f t="shared" si="271"/>
        <v>39870.979999999996</v>
      </c>
    </row>
    <row r="1033" spans="1:65" x14ac:dyDescent="0.35">
      <c r="A1033" s="1">
        <v>246</v>
      </c>
      <c r="B1033">
        <v>127</v>
      </c>
      <c r="C1033" t="s">
        <v>37</v>
      </c>
      <c r="D1033" t="s">
        <v>2246</v>
      </c>
      <c r="E1033" s="6" t="s">
        <v>1115</v>
      </c>
      <c r="F1033" s="7" t="s">
        <v>1116</v>
      </c>
      <c r="G1033" s="6">
        <v>-8.0500000000000007</v>
      </c>
      <c r="H1033" s="6">
        <v>-34.880000000000003</v>
      </c>
      <c r="I1033" s="6">
        <v>10</v>
      </c>
      <c r="J1033" s="8">
        <v>63550.072249703</v>
      </c>
      <c r="K1033" t="s">
        <v>1166</v>
      </c>
      <c r="L1033" t="s">
        <v>1062</v>
      </c>
      <c r="M1033">
        <v>600</v>
      </c>
      <c r="N1033">
        <v>600</v>
      </c>
      <c r="O1033">
        <v>0</v>
      </c>
      <c r="P1033">
        <v>23251.09</v>
      </c>
      <c r="Q1033">
        <v>44998.77</v>
      </c>
      <c r="R1033">
        <v>5250.2</v>
      </c>
      <c r="S1033">
        <v>34606.78</v>
      </c>
      <c r="T1033">
        <v>0</v>
      </c>
      <c r="U1033">
        <v>4462.05</v>
      </c>
      <c r="V1033">
        <v>0</v>
      </c>
      <c r="W1033" s="181">
        <f t="shared" si="255"/>
        <v>27713.14</v>
      </c>
      <c r="X1033" s="181">
        <f t="shared" si="256"/>
        <v>46.188566666666667</v>
      </c>
      <c r="Y1033" s="174">
        <v>112568.88</v>
      </c>
      <c r="Z1033" s="181">
        <f t="shared" si="257"/>
        <v>187.6148</v>
      </c>
      <c r="AA1033" s="174">
        <v>0</v>
      </c>
      <c r="AB1033" s="174">
        <v>20.654989194171598</v>
      </c>
      <c r="AC1033" s="174">
        <v>39.974431654645578</v>
      </c>
      <c r="AD1033" s="174">
        <v>4.6639888395442846</v>
      </c>
      <c r="AE1033" s="174">
        <v>30.74275945536635</v>
      </c>
      <c r="AF1033">
        <v>0</v>
      </c>
      <c r="AG1033" s="106">
        <v>3.963839739722026</v>
      </c>
      <c r="AH1033" s="106">
        <v>0</v>
      </c>
      <c r="AI1033" s="106">
        <v>100</v>
      </c>
      <c r="AJ1033">
        <v>83.75</v>
      </c>
      <c r="AK1033">
        <v>46.19</v>
      </c>
      <c r="AL1033">
        <v>57.68</v>
      </c>
      <c r="AM1033">
        <v>187.61</v>
      </c>
      <c r="AN1033" t="s">
        <v>1069</v>
      </c>
      <c r="AO1033">
        <v>23.601600000000001</v>
      </c>
      <c r="AP1033">
        <v>8.33</v>
      </c>
      <c r="AQ1033">
        <v>12.806699999999999</v>
      </c>
      <c r="AR1033" t="s">
        <v>1072</v>
      </c>
      <c r="AS1033" t="s">
        <v>1074</v>
      </c>
      <c r="AT1033" t="s">
        <v>1076</v>
      </c>
      <c r="AU1033" t="s">
        <v>1078</v>
      </c>
      <c r="AV1033" t="s">
        <v>1081</v>
      </c>
      <c r="AW1033" t="s">
        <v>1084</v>
      </c>
      <c r="AX1033" s="65">
        <f t="shared" si="270"/>
        <v>1391.07</v>
      </c>
      <c r="AY1033" s="65">
        <v>2862.47</v>
      </c>
      <c r="AZ1033" s="106">
        <v>1236.9815889033048</v>
      </c>
      <c r="BA1033" s="65">
        <f t="shared" si="258"/>
        <v>5490.5215889033043</v>
      </c>
      <c r="BB1033" s="65">
        <f t="shared" si="259"/>
        <v>26476.158411096694</v>
      </c>
      <c r="BC1033" s="65">
        <f t="shared" si="260"/>
        <v>0</v>
      </c>
      <c r="BD1033" s="65">
        <f t="shared" si="261"/>
        <v>48857.899999999994</v>
      </c>
      <c r="BE1033" s="65">
        <f t="shared" si="262"/>
        <v>31744.309999999998</v>
      </c>
      <c r="BF1033" s="65">
        <f t="shared" si="263"/>
        <v>107078.35841109671</v>
      </c>
      <c r="BG1033" s="66">
        <f t="shared" si="264"/>
        <v>784.36022698618638</v>
      </c>
      <c r="BH1033" s="66">
        <f t="shared" si="265"/>
        <v>45.648548984649473</v>
      </c>
      <c r="BI1033" s="66">
        <f t="shared" si="266"/>
        <v>0</v>
      </c>
      <c r="BJ1033" s="66">
        <f t="shared" si="267"/>
        <v>84.237758620689647</v>
      </c>
      <c r="BK1033" s="66">
        <f t="shared" si="268"/>
        <v>54.731568965517241</v>
      </c>
      <c r="BL1033" s="66">
        <f t="shared" si="269"/>
        <v>184.61785932947708</v>
      </c>
      <c r="BM1033" s="207">
        <f t="shared" si="271"/>
        <v>39856.979999999996</v>
      </c>
    </row>
    <row r="1034" spans="1:65" x14ac:dyDescent="0.35">
      <c r="A1034" s="1">
        <v>247</v>
      </c>
      <c r="B1034">
        <v>127</v>
      </c>
      <c r="C1034" t="s">
        <v>37</v>
      </c>
      <c r="D1034" t="s">
        <v>2247</v>
      </c>
      <c r="E1034" s="6" t="s">
        <v>1117</v>
      </c>
      <c r="F1034" s="7" t="s">
        <v>1118</v>
      </c>
      <c r="G1034" s="6">
        <v>-3.8</v>
      </c>
      <c r="H1034" s="6">
        <v>-38.53</v>
      </c>
      <c r="I1034" s="6">
        <v>41</v>
      </c>
      <c r="J1034" s="8">
        <v>71394.000753582499</v>
      </c>
      <c r="K1034" t="s">
        <v>1166</v>
      </c>
      <c r="L1034" t="s">
        <v>1062</v>
      </c>
      <c r="M1034">
        <v>600</v>
      </c>
      <c r="N1034">
        <v>600</v>
      </c>
      <c r="O1034">
        <v>0</v>
      </c>
      <c r="P1034">
        <v>23494.48</v>
      </c>
      <c r="Q1034">
        <v>44998.77</v>
      </c>
      <c r="R1034">
        <v>5255.2</v>
      </c>
      <c r="S1034">
        <v>34606.78</v>
      </c>
      <c r="T1034">
        <v>0</v>
      </c>
      <c r="U1034">
        <v>4462.05</v>
      </c>
      <c r="V1034">
        <v>0</v>
      </c>
      <c r="W1034" s="181">
        <f t="shared" si="255"/>
        <v>27956.53</v>
      </c>
      <c r="X1034" s="181">
        <f t="shared" si="256"/>
        <v>46.594216666666668</v>
      </c>
      <c r="Y1034" s="174">
        <v>112817.28</v>
      </c>
      <c r="Z1034" s="181">
        <f t="shared" si="257"/>
        <v>188.02879999999999</v>
      </c>
      <c r="AA1034" s="174">
        <v>0</v>
      </c>
      <c r="AB1034" s="174">
        <v>20.825249465330131</v>
      </c>
      <c r="AC1034" s="174">
        <v>39.886416336220833</v>
      </c>
      <c r="AD1034" s="174">
        <v>4.658151659036629</v>
      </c>
      <c r="AE1034" s="174">
        <v>30.675070343833848</v>
      </c>
      <c r="AF1034">
        <v>0</v>
      </c>
      <c r="AG1034" s="106">
        <v>3.95511219557855</v>
      </c>
      <c r="AH1034" s="106">
        <v>0</v>
      </c>
      <c r="AI1034" s="106">
        <v>100</v>
      </c>
      <c r="AJ1034">
        <v>83.76</v>
      </c>
      <c r="AK1034">
        <v>46.59</v>
      </c>
      <c r="AL1034">
        <v>57.68</v>
      </c>
      <c r="AM1034">
        <v>188.03</v>
      </c>
      <c r="AN1034" t="s">
        <v>1070</v>
      </c>
      <c r="AO1034">
        <v>23.601600000000001</v>
      </c>
      <c r="AP1034">
        <v>8.33</v>
      </c>
      <c r="AQ1034">
        <v>12.806699999999999</v>
      </c>
      <c r="AR1034" t="s">
        <v>1072</v>
      </c>
      <c r="AS1034" t="s">
        <v>1074</v>
      </c>
      <c r="AT1034" t="s">
        <v>1076</v>
      </c>
      <c r="AU1034" t="s">
        <v>1078</v>
      </c>
      <c r="AV1034" t="s">
        <v>1081</v>
      </c>
      <c r="AW1034" t="s">
        <v>1084</v>
      </c>
      <c r="AX1034" s="65">
        <f t="shared" si="270"/>
        <v>1391.07</v>
      </c>
      <c r="AY1034" s="65">
        <v>2862.47</v>
      </c>
      <c r="AZ1034" s="106">
        <v>1237.0987339105577</v>
      </c>
      <c r="BA1034" s="65">
        <f t="shared" si="258"/>
        <v>5490.6387339105568</v>
      </c>
      <c r="BB1034" s="65">
        <f t="shared" si="259"/>
        <v>26719.431266089443</v>
      </c>
      <c r="BC1034" s="65">
        <f t="shared" si="260"/>
        <v>0</v>
      </c>
      <c r="BD1034" s="65">
        <f t="shared" si="261"/>
        <v>48862.899999999994</v>
      </c>
      <c r="BE1034" s="65">
        <f t="shared" si="262"/>
        <v>31744.309999999998</v>
      </c>
      <c r="BF1034" s="65">
        <f t="shared" si="263"/>
        <v>107326.64126608944</v>
      </c>
      <c r="BG1034" s="66">
        <f t="shared" si="264"/>
        <v>784.37696198722244</v>
      </c>
      <c r="BH1034" s="66">
        <f t="shared" si="265"/>
        <v>46.067984941533524</v>
      </c>
      <c r="BI1034" s="66">
        <f t="shared" si="266"/>
        <v>0</v>
      </c>
      <c r="BJ1034" s="66">
        <f t="shared" si="267"/>
        <v>84.246379310344821</v>
      </c>
      <c r="BK1034" s="66">
        <f t="shared" si="268"/>
        <v>54.731568965517241</v>
      </c>
      <c r="BL1034" s="66">
        <f t="shared" si="269"/>
        <v>185.0459332173956</v>
      </c>
      <c r="BM1034" s="207">
        <f t="shared" si="271"/>
        <v>39861.979999999996</v>
      </c>
    </row>
    <row r="1035" spans="1:65" x14ac:dyDescent="0.35">
      <c r="A1035" s="1">
        <v>0</v>
      </c>
      <c r="B1035">
        <v>0</v>
      </c>
      <c r="C1035" t="s">
        <v>37</v>
      </c>
      <c r="D1035" s="60" t="s">
        <v>38</v>
      </c>
      <c r="E1035" s="6" t="s">
        <v>1104</v>
      </c>
      <c r="F1035" s="7" t="s">
        <v>1105</v>
      </c>
      <c r="G1035" s="6">
        <v>-22.74</v>
      </c>
      <c r="H1035" s="6">
        <v>-45.59</v>
      </c>
      <c r="I1035" s="6">
        <v>1642</v>
      </c>
      <c r="J1035" s="8">
        <v>3495.45982983364</v>
      </c>
      <c r="K1035" t="s">
        <v>1165</v>
      </c>
      <c r="L1035" t="s">
        <v>1062</v>
      </c>
      <c r="M1035">
        <v>600</v>
      </c>
      <c r="N1035">
        <v>600</v>
      </c>
      <c r="O1035">
        <v>9118.0300000000007</v>
      </c>
      <c r="P1035">
        <v>9202.52</v>
      </c>
      <c r="Q1035">
        <v>18875.330000000002</v>
      </c>
      <c r="R1035">
        <v>5265.2</v>
      </c>
      <c r="S1035">
        <v>34606.78</v>
      </c>
      <c r="T1035">
        <v>0</v>
      </c>
      <c r="U1035">
        <v>11750.93</v>
      </c>
      <c r="V1035">
        <v>0</v>
      </c>
      <c r="W1035" s="181">
        <f t="shared" ref="W1035:W1098" si="272">U1035+P1035</f>
        <v>20953.45</v>
      </c>
      <c r="X1035" s="181">
        <f t="shared" ref="X1035:X1098" si="273">W1035/600</f>
        <v>34.92241666666667</v>
      </c>
      <c r="Y1035" s="174">
        <v>88818.78</v>
      </c>
      <c r="Z1035" s="181">
        <f t="shared" ref="Z1035:Z1098" si="274">Y1035/M1035</f>
        <v>148.03129999999999</v>
      </c>
      <c r="AA1035" s="174">
        <v>10.26588070676044</v>
      </c>
      <c r="AB1035" s="174">
        <v>10.361006985234431</v>
      </c>
      <c r="AC1035" s="174">
        <v>21.25150784552546</v>
      </c>
      <c r="AD1035" s="174">
        <v>5.9280255819771446</v>
      </c>
      <c r="AE1035" s="174">
        <v>38.963358875228863</v>
      </c>
      <c r="AF1035">
        <v>0</v>
      </c>
      <c r="AG1035" s="106">
        <v>13.23023126415382</v>
      </c>
      <c r="AH1035" s="106">
        <v>0</v>
      </c>
      <c r="AI1035" s="106">
        <v>100</v>
      </c>
      <c r="AJ1035">
        <v>40.229999999999997</v>
      </c>
      <c r="AK1035">
        <v>50.12</v>
      </c>
      <c r="AL1035">
        <v>57.68</v>
      </c>
      <c r="AM1035">
        <v>148.03</v>
      </c>
      <c r="AN1035" t="s">
        <v>1063</v>
      </c>
      <c r="AO1035">
        <v>9.9</v>
      </c>
      <c r="AP1035">
        <v>8.33</v>
      </c>
      <c r="AQ1035">
        <v>12.806699999999999</v>
      </c>
      <c r="AR1035" t="s">
        <v>1071</v>
      </c>
      <c r="AS1035" t="s">
        <v>1073</v>
      </c>
      <c r="AT1035" t="s">
        <v>1075</v>
      </c>
      <c r="AU1035" t="s">
        <v>1077</v>
      </c>
      <c r="AV1035" t="s">
        <v>1079</v>
      </c>
      <c r="AW1035" t="s">
        <v>1083</v>
      </c>
      <c r="AX1035" s="65">
        <f t="shared" si="270"/>
        <v>583.5</v>
      </c>
      <c r="AY1035" s="106">
        <v>2862.47</v>
      </c>
      <c r="AZ1035" s="106">
        <v>382.57722983333389</v>
      </c>
      <c r="BA1035" s="65">
        <f>(AX1035+AZ1035+AY1035)</f>
        <v>3828.5472298333334</v>
      </c>
      <c r="BB1035" s="65">
        <f t="shared" ref="BB1035:BB1098" si="275">U1035+P1035-AZ1035</f>
        <v>20570.872770166668</v>
      </c>
      <c r="BC1035" s="65">
        <f t="shared" ref="BC1035:BC1098" si="276">O1035</f>
        <v>9118.0300000000007</v>
      </c>
      <c r="BD1035" s="65">
        <f t="shared" ref="BD1035:BD1098" si="277">Q1035+R1035-AX1035</f>
        <v>23557.030000000002</v>
      </c>
      <c r="BE1035" s="65">
        <f t="shared" ref="BE1035:BE1098" si="278">(S1035-2862.47)</f>
        <v>31744.309999999998</v>
      </c>
      <c r="BF1035" s="65">
        <f t="shared" ref="BF1035:BF1098" si="279">Y1035-BA1035</f>
        <v>84990.232770166665</v>
      </c>
      <c r="BG1035" s="66">
        <f t="shared" ref="BG1035:BG1098" si="280">BA1035/7</f>
        <v>546.93531854761909</v>
      </c>
      <c r="BH1035" s="66">
        <f t="shared" ref="BH1035:BH1098" si="281">BB1035/580</f>
        <v>35.467022017528741</v>
      </c>
      <c r="BI1035" s="66">
        <f t="shared" ref="BI1035:BI1098" si="282">BC1035/600</f>
        <v>15.196716666666667</v>
      </c>
      <c r="BJ1035" s="66">
        <f t="shared" ref="BJ1035:BJ1098" si="283">BD1035/580</f>
        <v>40.615568965517248</v>
      </c>
      <c r="BK1035" s="66">
        <f t="shared" ref="BK1035:BK1098" si="284">BE1035/580</f>
        <v>54.731568965517241</v>
      </c>
      <c r="BL1035" s="66">
        <f t="shared" ref="BL1035:BL1098" si="285">BF1035/580</f>
        <v>146.53488408649426</v>
      </c>
      <c r="BM1035" s="207">
        <f t="shared" si="271"/>
        <v>39871.979999999996</v>
      </c>
    </row>
    <row r="1036" spans="1:65" x14ac:dyDescent="0.35">
      <c r="A1036" s="1">
        <v>1</v>
      </c>
      <c r="B1036">
        <v>0</v>
      </c>
      <c r="C1036" t="s">
        <v>37</v>
      </c>
      <c r="D1036" s="60" t="s">
        <v>39</v>
      </c>
      <c r="E1036" s="6" t="s">
        <v>1104</v>
      </c>
      <c r="F1036" s="7" t="s">
        <v>1106</v>
      </c>
      <c r="G1036" s="6">
        <v>-23.85</v>
      </c>
      <c r="H1036" s="6">
        <v>-46.64</v>
      </c>
      <c r="I1036" s="6">
        <v>792</v>
      </c>
      <c r="J1036" s="8">
        <v>14172.2970393051</v>
      </c>
      <c r="K1036" t="s">
        <v>1165</v>
      </c>
      <c r="L1036" t="s">
        <v>1062</v>
      </c>
      <c r="M1036">
        <v>600</v>
      </c>
      <c r="N1036">
        <v>600</v>
      </c>
      <c r="O1036">
        <v>2888.55</v>
      </c>
      <c r="P1036">
        <v>17592.55</v>
      </c>
      <c r="Q1036">
        <v>18875.330000000002</v>
      </c>
      <c r="R1036">
        <v>5266.4</v>
      </c>
      <c r="S1036">
        <v>34606.78</v>
      </c>
      <c r="T1036">
        <v>0</v>
      </c>
      <c r="U1036">
        <v>11750.93</v>
      </c>
      <c r="V1036">
        <v>0</v>
      </c>
      <c r="W1036" s="181">
        <f t="shared" si="272"/>
        <v>29343.48</v>
      </c>
      <c r="X1036" s="181">
        <f t="shared" si="273"/>
        <v>48.905799999999999</v>
      </c>
      <c r="Y1036" s="174">
        <v>90980.53</v>
      </c>
      <c r="Z1036" s="181">
        <f t="shared" si="274"/>
        <v>151.63421666666667</v>
      </c>
      <c r="AA1036" s="174">
        <v>3.1749100604272149</v>
      </c>
      <c r="AB1036" s="174">
        <v>19.336609711990029</v>
      </c>
      <c r="AC1036" s="174">
        <v>20.74655973096662</v>
      </c>
      <c r="AD1036" s="174">
        <v>5.7884912299367786</v>
      </c>
      <c r="AE1036" s="174">
        <v>38.037566938772507</v>
      </c>
      <c r="AF1036">
        <v>0</v>
      </c>
      <c r="AG1036" s="106">
        <v>12.915873319269521</v>
      </c>
      <c r="AH1036" s="106">
        <v>0</v>
      </c>
      <c r="AI1036" s="106">
        <v>100</v>
      </c>
      <c r="AJ1036">
        <v>40.24</v>
      </c>
      <c r="AK1036">
        <v>53.72</v>
      </c>
      <c r="AL1036">
        <v>57.68</v>
      </c>
      <c r="AM1036">
        <v>151.63</v>
      </c>
      <c r="AN1036" t="s">
        <v>1064</v>
      </c>
      <c r="AO1036">
        <v>9.9</v>
      </c>
      <c r="AP1036">
        <v>8.33</v>
      </c>
      <c r="AQ1036">
        <v>12.806699999999999</v>
      </c>
      <c r="AR1036" t="s">
        <v>1071</v>
      </c>
      <c r="AS1036" t="s">
        <v>1073</v>
      </c>
      <c r="AT1036" t="s">
        <v>1075</v>
      </c>
      <c r="AU1036" t="s">
        <v>1077</v>
      </c>
      <c r="AV1036" t="s">
        <v>1079</v>
      </c>
      <c r="AW1036" t="s">
        <v>1083</v>
      </c>
      <c r="AX1036" s="65">
        <f t="shared" ref="AX1036:AX1099" si="286">IF(AR1036="LI01",583.5,1391.07)</f>
        <v>583.5</v>
      </c>
      <c r="AY1036" s="106">
        <v>2862.47</v>
      </c>
      <c r="AZ1036" s="106">
        <v>625.46126780529698</v>
      </c>
      <c r="BA1036" s="65">
        <f t="shared" ref="BA1036:BA1098" si="287">(AX1036+AZ1036+AY1036)</f>
        <v>4071.4312678052966</v>
      </c>
      <c r="BB1036" s="65">
        <f t="shared" si="275"/>
        <v>28718.018732194701</v>
      </c>
      <c r="BC1036" s="65">
        <f t="shared" si="276"/>
        <v>2888.55</v>
      </c>
      <c r="BD1036" s="65">
        <f t="shared" si="277"/>
        <v>23558.230000000003</v>
      </c>
      <c r="BE1036" s="65">
        <f t="shared" si="278"/>
        <v>31744.309999999998</v>
      </c>
      <c r="BF1036" s="65">
        <f t="shared" si="279"/>
        <v>86909.098732194703</v>
      </c>
      <c r="BG1036" s="66">
        <f t="shared" si="280"/>
        <v>581.63303825789956</v>
      </c>
      <c r="BH1036" s="66">
        <f t="shared" si="281"/>
        <v>49.513825400335691</v>
      </c>
      <c r="BI1036" s="66">
        <f t="shared" si="282"/>
        <v>4.8142500000000004</v>
      </c>
      <c r="BJ1036" s="66">
        <f t="shared" si="283"/>
        <v>40.617637931034487</v>
      </c>
      <c r="BK1036" s="66">
        <f t="shared" si="284"/>
        <v>54.731568965517241</v>
      </c>
      <c r="BL1036" s="66">
        <f t="shared" si="285"/>
        <v>149.84327367619775</v>
      </c>
      <c r="BM1036" s="207">
        <f t="shared" ref="BM1036:BM1099" si="288">R1036+S1036</f>
        <v>39873.18</v>
      </c>
    </row>
    <row r="1037" spans="1:65" x14ac:dyDescent="0.35">
      <c r="A1037" s="1">
        <v>2</v>
      </c>
      <c r="B1037">
        <v>0</v>
      </c>
      <c r="C1037" t="s">
        <v>37</v>
      </c>
      <c r="D1037" s="60" t="s">
        <v>40</v>
      </c>
      <c r="E1037" s="6" t="s">
        <v>1107</v>
      </c>
      <c r="F1037" s="7" t="s">
        <v>1108</v>
      </c>
      <c r="G1037" s="6">
        <v>-30.03</v>
      </c>
      <c r="H1037" s="6">
        <v>-51.23</v>
      </c>
      <c r="I1037" s="6">
        <v>47</v>
      </c>
      <c r="J1037" s="8">
        <v>23954.0527728093</v>
      </c>
      <c r="K1037" t="s">
        <v>1165</v>
      </c>
      <c r="L1037" t="s">
        <v>1062</v>
      </c>
      <c r="M1037">
        <v>600</v>
      </c>
      <c r="N1037">
        <v>600</v>
      </c>
      <c r="O1037">
        <v>4645.26</v>
      </c>
      <c r="P1037">
        <v>23836.560000000001</v>
      </c>
      <c r="Q1037">
        <v>18875.330000000002</v>
      </c>
      <c r="R1037">
        <v>5272.4</v>
      </c>
      <c r="S1037">
        <v>34606.78</v>
      </c>
      <c r="T1037">
        <v>0</v>
      </c>
      <c r="U1037">
        <v>11750.93</v>
      </c>
      <c r="V1037">
        <v>0</v>
      </c>
      <c r="W1037" s="181">
        <f t="shared" si="272"/>
        <v>35587.490000000005</v>
      </c>
      <c r="X1037" s="181">
        <f t="shared" si="273"/>
        <v>59.31248333333334</v>
      </c>
      <c r="Y1037" s="174">
        <v>98987.25</v>
      </c>
      <c r="Z1037" s="181">
        <f t="shared" si="274"/>
        <v>164.97874999999999</v>
      </c>
      <c r="AA1037" s="174">
        <v>4.6927861921611118</v>
      </c>
      <c r="AB1037" s="174">
        <v>24.080434601425939</v>
      </c>
      <c r="AC1037" s="174">
        <v>19.068445683661281</v>
      </c>
      <c r="AD1037" s="174">
        <v>5.326342534013218</v>
      </c>
      <c r="AE1037" s="174">
        <v>34.960845967536223</v>
      </c>
      <c r="AF1037">
        <v>0</v>
      </c>
      <c r="AG1037" s="106">
        <v>11.871155123513381</v>
      </c>
      <c r="AH1037" s="106">
        <v>0</v>
      </c>
      <c r="AI1037" s="106">
        <v>100</v>
      </c>
      <c r="AJ1037">
        <v>40.25</v>
      </c>
      <c r="AK1037">
        <v>67.05</v>
      </c>
      <c r="AL1037">
        <v>57.68</v>
      </c>
      <c r="AM1037">
        <v>164.98</v>
      </c>
      <c r="AN1037" t="s">
        <v>1065</v>
      </c>
      <c r="AO1037">
        <v>9.9</v>
      </c>
      <c r="AP1037">
        <v>8.33</v>
      </c>
      <c r="AQ1037">
        <v>12.806699999999999</v>
      </c>
      <c r="AR1037" t="s">
        <v>1071</v>
      </c>
      <c r="AS1037" t="s">
        <v>1073</v>
      </c>
      <c r="AT1037" t="s">
        <v>1075</v>
      </c>
      <c r="AU1037" t="s">
        <v>1077</v>
      </c>
      <c r="AV1037" t="s">
        <v>1079</v>
      </c>
      <c r="AW1037" t="s">
        <v>1083</v>
      </c>
      <c r="AX1037" s="65">
        <f t="shared" si="286"/>
        <v>583.5</v>
      </c>
      <c r="AY1037" s="106">
        <v>2862.47</v>
      </c>
      <c r="AZ1037" s="106">
        <v>747.77589032299966</v>
      </c>
      <c r="BA1037" s="65">
        <f t="shared" si="287"/>
        <v>4193.7458903229999</v>
      </c>
      <c r="BB1037" s="65">
        <f t="shared" si="275"/>
        <v>34839.714109677006</v>
      </c>
      <c r="BC1037" s="65">
        <f t="shared" si="276"/>
        <v>4645.26</v>
      </c>
      <c r="BD1037" s="65">
        <f t="shared" si="277"/>
        <v>23564.230000000003</v>
      </c>
      <c r="BE1037" s="65">
        <f t="shared" si="278"/>
        <v>31744.309999999998</v>
      </c>
      <c r="BF1037" s="65">
        <f t="shared" si="279"/>
        <v>94793.504109677</v>
      </c>
      <c r="BG1037" s="66">
        <f t="shared" si="280"/>
        <v>599.10655576042859</v>
      </c>
      <c r="BH1037" s="66">
        <f t="shared" si="281"/>
        <v>60.06847260289139</v>
      </c>
      <c r="BI1037" s="66">
        <f t="shared" si="282"/>
        <v>7.7421000000000006</v>
      </c>
      <c r="BJ1037" s="66">
        <f t="shared" si="283"/>
        <v>40.627982758620696</v>
      </c>
      <c r="BK1037" s="66">
        <f t="shared" si="284"/>
        <v>54.731568965517241</v>
      </c>
      <c r="BL1037" s="66">
        <f t="shared" si="285"/>
        <v>163.43707605116725</v>
      </c>
      <c r="BM1037" s="207">
        <f t="shared" si="288"/>
        <v>39879.18</v>
      </c>
    </row>
    <row r="1038" spans="1:65" x14ac:dyDescent="0.35">
      <c r="A1038" s="1">
        <v>3</v>
      </c>
      <c r="B1038">
        <v>0</v>
      </c>
      <c r="C1038" t="s">
        <v>37</v>
      </c>
      <c r="D1038" s="60" t="s">
        <v>41</v>
      </c>
      <c r="E1038" s="6" t="s">
        <v>1109</v>
      </c>
      <c r="F1038" s="7" t="s">
        <v>1110</v>
      </c>
      <c r="G1038" s="6">
        <v>-15.37</v>
      </c>
      <c r="H1038" s="6">
        <v>-48.78</v>
      </c>
      <c r="I1038" s="6">
        <v>770</v>
      </c>
      <c r="J1038" s="8">
        <v>31081.371963744201</v>
      </c>
      <c r="K1038" t="s">
        <v>1165</v>
      </c>
      <c r="L1038" t="s">
        <v>1062</v>
      </c>
      <c r="M1038">
        <v>600</v>
      </c>
      <c r="N1038">
        <v>600</v>
      </c>
      <c r="O1038">
        <v>103.36</v>
      </c>
      <c r="P1038">
        <v>37490.730000000003</v>
      </c>
      <c r="Q1038">
        <v>18875.330000000002</v>
      </c>
      <c r="R1038">
        <v>5266.4</v>
      </c>
      <c r="S1038">
        <v>34606.78</v>
      </c>
      <c r="T1038">
        <v>0</v>
      </c>
      <c r="U1038">
        <v>11750.93</v>
      </c>
      <c r="V1038">
        <v>0</v>
      </c>
      <c r="W1038" s="181">
        <f t="shared" si="272"/>
        <v>49241.66</v>
      </c>
      <c r="X1038" s="181">
        <f t="shared" si="273"/>
        <v>82.069433333333336</v>
      </c>
      <c r="Y1038" s="174">
        <v>108093.52</v>
      </c>
      <c r="Z1038" s="181">
        <f t="shared" si="274"/>
        <v>180.15586666666667</v>
      </c>
      <c r="AA1038" s="174">
        <v>9.5620903084662243E-2</v>
      </c>
      <c r="AB1038" s="174">
        <v>34.683605455720198</v>
      </c>
      <c r="AC1038" s="174">
        <v>17.462036577215731</v>
      </c>
      <c r="AD1038" s="174">
        <v>4.8720774381295007</v>
      </c>
      <c r="AE1038" s="174">
        <v>32.015591683941828</v>
      </c>
      <c r="AF1038">
        <v>0</v>
      </c>
      <c r="AG1038" s="106">
        <v>10.87107719315645</v>
      </c>
      <c r="AH1038" s="106">
        <v>0</v>
      </c>
      <c r="AI1038" s="106">
        <v>100</v>
      </c>
      <c r="AJ1038">
        <v>40.24</v>
      </c>
      <c r="AK1038">
        <v>82.24</v>
      </c>
      <c r="AL1038">
        <v>57.68</v>
      </c>
      <c r="AM1038">
        <v>180.16</v>
      </c>
      <c r="AN1038" t="s">
        <v>1066</v>
      </c>
      <c r="AO1038">
        <v>9.9</v>
      </c>
      <c r="AP1038">
        <v>8.33</v>
      </c>
      <c r="AQ1038">
        <v>12.806699999999999</v>
      </c>
      <c r="AR1038" t="s">
        <v>1071</v>
      </c>
      <c r="AS1038" t="s">
        <v>1073</v>
      </c>
      <c r="AT1038" t="s">
        <v>1075</v>
      </c>
      <c r="AU1038" t="s">
        <v>1077</v>
      </c>
      <c r="AV1038" t="s">
        <v>1079</v>
      </c>
      <c r="AW1038" t="s">
        <v>1083</v>
      </c>
      <c r="AX1038" s="65">
        <f t="shared" si="286"/>
        <v>583.5</v>
      </c>
      <c r="AY1038" s="106">
        <v>2862.47</v>
      </c>
      <c r="AZ1038" s="106">
        <v>1100.9727499264832</v>
      </c>
      <c r="BA1038" s="65">
        <f>(AX1038+AZ1038+AY1038)</f>
        <v>4546.942749926483</v>
      </c>
      <c r="BB1038" s="65">
        <f t="shared" si="275"/>
        <v>48140.687250073519</v>
      </c>
      <c r="BC1038" s="65">
        <f t="shared" si="276"/>
        <v>103.36</v>
      </c>
      <c r="BD1038" s="65">
        <f t="shared" si="277"/>
        <v>23558.230000000003</v>
      </c>
      <c r="BE1038" s="65">
        <f t="shared" si="278"/>
        <v>31744.309999999998</v>
      </c>
      <c r="BF1038" s="65">
        <f t="shared" si="279"/>
        <v>103546.57725007352</v>
      </c>
      <c r="BG1038" s="66">
        <f t="shared" si="280"/>
        <v>649.56324998949754</v>
      </c>
      <c r="BH1038" s="66">
        <f t="shared" si="281"/>
        <v>83.001184913919857</v>
      </c>
      <c r="BI1038" s="66">
        <f t="shared" si="282"/>
        <v>0.17226666666666668</v>
      </c>
      <c r="BJ1038" s="66">
        <f t="shared" si="283"/>
        <v>40.617637931034487</v>
      </c>
      <c r="BK1038" s="66">
        <f t="shared" si="284"/>
        <v>54.731568965517241</v>
      </c>
      <c r="BL1038" s="66">
        <f t="shared" si="285"/>
        <v>178.52858146564401</v>
      </c>
      <c r="BM1038" s="207">
        <f t="shared" si="288"/>
        <v>39873.18</v>
      </c>
    </row>
    <row r="1039" spans="1:65" x14ac:dyDescent="0.35">
      <c r="A1039" s="1">
        <v>4</v>
      </c>
      <c r="B1039">
        <v>0</v>
      </c>
      <c r="C1039" t="s">
        <v>37</v>
      </c>
      <c r="D1039" s="60" t="s">
        <v>42</v>
      </c>
      <c r="E1039" s="6" t="s">
        <v>1111</v>
      </c>
      <c r="F1039" s="7" t="s">
        <v>1112</v>
      </c>
      <c r="G1039" s="6">
        <v>-22.86</v>
      </c>
      <c r="H1039" s="6">
        <v>-43.41</v>
      </c>
      <c r="I1039" s="6">
        <v>45</v>
      </c>
      <c r="J1039" s="8">
        <v>45016.2336447989</v>
      </c>
      <c r="K1039" t="s">
        <v>1165</v>
      </c>
      <c r="L1039" t="s">
        <v>1062</v>
      </c>
      <c r="M1039">
        <v>600</v>
      </c>
      <c r="N1039">
        <v>600</v>
      </c>
      <c r="O1039">
        <v>5.73</v>
      </c>
      <c r="P1039">
        <v>36669.86</v>
      </c>
      <c r="Q1039">
        <v>18875.330000000002</v>
      </c>
      <c r="R1039">
        <v>5262.4</v>
      </c>
      <c r="S1039">
        <v>34606.78</v>
      </c>
      <c r="T1039">
        <v>0</v>
      </c>
      <c r="U1039">
        <v>11750.93</v>
      </c>
      <c r="V1039">
        <v>0</v>
      </c>
      <c r="W1039" s="181">
        <f t="shared" si="272"/>
        <v>48420.79</v>
      </c>
      <c r="X1039" s="181">
        <f t="shared" si="273"/>
        <v>80.701316666666671</v>
      </c>
      <c r="Y1039" s="174">
        <v>107171.02</v>
      </c>
      <c r="Z1039" s="181">
        <f t="shared" si="274"/>
        <v>178.61836666666667</v>
      </c>
      <c r="AA1039" s="174">
        <v>5.3465946297795806E-3</v>
      </c>
      <c r="AB1039" s="174">
        <v>34.21620882212374</v>
      </c>
      <c r="AC1039" s="174">
        <v>17.61234520302224</v>
      </c>
      <c r="AD1039" s="174">
        <v>4.9102826491713891</v>
      </c>
      <c r="AE1039" s="174">
        <v>32.291173490744043</v>
      </c>
      <c r="AF1039">
        <v>0</v>
      </c>
      <c r="AG1039" s="106">
        <v>10.96465257118949</v>
      </c>
      <c r="AH1039" s="106">
        <v>0</v>
      </c>
      <c r="AI1039" s="106">
        <v>100</v>
      </c>
      <c r="AJ1039">
        <v>40.229999999999997</v>
      </c>
      <c r="AK1039">
        <v>80.709999999999994</v>
      </c>
      <c r="AL1039">
        <v>57.68</v>
      </c>
      <c r="AM1039">
        <v>178.62</v>
      </c>
      <c r="AN1039" t="s">
        <v>1067</v>
      </c>
      <c r="AO1039">
        <v>9.9</v>
      </c>
      <c r="AP1039">
        <v>8.33</v>
      </c>
      <c r="AQ1039">
        <v>12.806699999999999</v>
      </c>
      <c r="AR1039" t="s">
        <v>1071</v>
      </c>
      <c r="AS1039" t="s">
        <v>1073</v>
      </c>
      <c r="AT1039" t="s">
        <v>1075</v>
      </c>
      <c r="AU1039" t="s">
        <v>1077</v>
      </c>
      <c r="AV1039" t="s">
        <v>1079</v>
      </c>
      <c r="AW1039" t="s">
        <v>1083</v>
      </c>
      <c r="AX1039" s="65">
        <f t="shared" si="286"/>
        <v>583.5</v>
      </c>
      <c r="AY1039" s="106">
        <v>2862.47</v>
      </c>
      <c r="AZ1039" s="106">
        <v>1099.5158303899609</v>
      </c>
      <c r="BA1039" s="65">
        <f t="shared" si="287"/>
        <v>4545.4858303899609</v>
      </c>
      <c r="BB1039" s="65">
        <f t="shared" si="275"/>
        <v>47321.274169610042</v>
      </c>
      <c r="BC1039" s="65">
        <f t="shared" si="276"/>
        <v>5.73</v>
      </c>
      <c r="BD1039" s="65">
        <f t="shared" si="277"/>
        <v>23554.230000000003</v>
      </c>
      <c r="BE1039" s="65">
        <f t="shared" si="278"/>
        <v>31744.309999999998</v>
      </c>
      <c r="BF1039" s="65">
        <f t="shared" si="279"/>
        <v>102625.53416961004</v>
      </c>
      <c r="BG1039" s="66">
        <f t="shared" si="280"/>
        <v>649.35511862713724</v>
      </c>
      <c r="BH1039" s="66">
        <f t="shared" si="281"/>
        <v>81.588403740706966</v>
      </c>
      <c r="BI1039" s="66">
        <f t="shared" si="282"/>
        <v>9.5500000000000012E-3</v>
      </c>
      <c r="BJ1039" s="66">
        <f t="shared" si="283"/>
        <v>40.610741379310348</v>
      </c>
      <c r="BK1039" s="66">
        <f t="shared" si="284"/>
        <v>54.731568965517241</v>
      </c>
      <c r="BL1039" s="66">
        <f t="shared" si="285"/>
        <v>176.94057615450006</v>
      </c>
      <c r="BM1039" s="207">
        <f t="shared" si="288"/>
        <v>39869.18</v>
      </c>
    </row>
    <row r="1040" spans="1:65" x14ac:dyDescent="0.35">
      <c r="A1040" s="1">
        <v>5</v>
      </c>
      <c r="B1040">
        <v>0</v>
      </c>
      <c r="C1040" t="s">
        <v>37</v>
      </c>
      <c r="D1040" s="60" t="s">
        <v>43</v>
      </c>
      <c r="E1040" s="6" t="s">
        <v>1113</v>
      </c>
      <c r="F1040" s="7" t="s">
        <v>1114</v>
      </c>
      <c r="G1040" s="6">
        <v>-20.32</v>
      </c>
      <c r="H1040" s="6">
        <v>-40.340000000000003</v>
      </c>
      <c r="I1040" s="6">
        <v>9</v>
      </c>
      <c r="J1040" s="8">
        <v>54061.366139626101</v>
      </c>
      <c r="K1040" t="s">
        <v>1165</v>
      </c>
      <c r="L1040" t="s">
        <v>1062</v>
      </c>
      <c r="M1040">
        <v>600</v>
      </c>
      <c r="N1040">
        <v>600</v>
      </c>
      <c r="O1040">
        <v>0</v>
      </c>
      <c r="P1040">
        <v>43376.14</v>
      </c>
      <c r="Q1040">
        <v>18875.330000000002</v>
      </c>
      <c r="R1040">
        <v>5264.2</v>
      </c>
      <c r="S1040">
        <v>34606.78</v>
      </c>
      <c r="T1040">
        <v>0</v>
      </c>
      <c r="U1040">
        <v>11750.93</v>
      </c>
      <c r="V1040">
        <v>0</v>
      </c>
      <c r="W1040" s="181">
        <f t="shared" si="272"/>
        <v>55127.07</v>
      </c>
      <c r="X1040" s="181">
        <f t="shared" si="273"/>
        <v>91.878450000000001</v>
      </c>
      <c r="Y1040" s="174">
        <v>113873.38</v>
      </c>
      <c r="Z1040" s="181">
        <f t="shared" si="274"/>
        <v>189.78896666666668</v>
      </c>
      <c r="AA1040" s="174">
        <v>0</v>
      </c>
      <c r="AB1040" s="174">
        <v>38.091553969856697</v>
      </c>
      <c r="AC1040" s="174">
        <v>16.575717696269312</v>
      </c>
      <c r="AD1040" s="174">
        <v>4.6228539101939354</v>
      </c>
      <c r="AE1040" s="174">
        <v>30.39057943129465</v>
      </c>
      <c r="AF1040">
        <v>0</v>
      </c>
      <c r="AG1040" s="106">
        <v>10.3192949923854</v>
      </c>
      <c r="AH1040" s="106">
        <v>0</v>
      </c>
      <c r="AI1040" s="106">
        <v>100</v>
      </c>
      <c r="AJ1040">
        <v>40.229999999999997</v>
      </c>
      <c r="AK1040">
        <v>91.88</v>
      </c>
      <c r="AL1040">
        <v>57.68</v>
      </c>
      <c r="AM1040">
        <v>189.79</v>
      </c>
      <c r="AN1040" t="s">
        <v>1068</v>
      </c>
      <c r="AO1040">
        <v>9.9</v>
      </c>
      <c r="AP1040">
        <v>8.33</v>
      </c>
      <c r="AQ1040">
        <v>12.806699999999999</v>
      </c>
      <c r="AR1040" t="s">
        <v>1071</v>
      </c>
      <c r="AS1040" t="s">
        <v>1073</v>
      </c>
      <c r="AT1040" t="s">
        <v>1075</v>
      </c>
      <c r="AU1040" t="s">
        <v>1077</v>
      </c>
      <c r="AV1040" t="s">
        <v>1079</v>
      </c>
      <c r="AW1040" t="s">
        <v>1083</v>
      </c>
      <c r="AX1040" s="65">
        <f t="shared" si="286"/>
        <v>583.5</v>
      </c>
      <c r="AY1040" s="106">
        <v>2862.47</v>
      </c>
      <c r="AZ1040" s="106">
        <v>1247.7495892890195</v>
      </c>
      <c r="BA1040" s="65">
        <f t="shared" si="287"/>
        <v>4693.7195892890195</v>
      </c>
      <c r="BB1040" s="65">
        <f t="shared" si="275"/>
        <v>53879.320410710978</v>
      </c>
      <c r="BC1040" s="65">
        <f t="shared" si="276"/>
        <v>0</v>
      </c>
      <c r="BD1040" s="65">
        <f t="shared" si="277"/>
        <v>23556.030000000002</v>
      </c>
      <c r="BE1040" s="65">
        <f t="shared" si="278"/>
        <v>31744.309999999998</v>
      </c>
      <c r="BF1040" s="65">
        <f t="shared" si="279"/>
        <v>109179.66041071099</v>
      </c>
      <c r="BG1040" s="66">
        <f t="shared" si="280"/>
        <v>670.53136989843131</v>
      </c>
      <c r="BH1040" s="66">
        <f t="shared" si="281"/>
        <v>92.895380018467208</v>
      </c>
      <c r="BI1040" s="66">
        <f t="shared" si="282"/>
        <v>0</v>
      </c>
      <c r="BJ1040" s="66">
        <f t="shared" si="283"/>
        <v>40.613844827586213</v>
      </c>
      <c r="BK1040" s="66">
        <f t="shared" si="284"/>
        <v>54.731568965517241</v>
      </c>
      <c r="BL1040" s="66">
        <f t="shared" si="285"/>
        <v>188.24079381157068</v>
      </c>
      <c r="BM1040" s="207">
        <f t="shared" si="288"/>
        <v>39870.979999999996</v>
      </c>
    </row>
    <row r="1041" spans="1:65" x14ac:dyDescent="0.35">
      <c r="A1041" s="1">
        <v>6</v>
      </c>
      <c r="B1041">
        <v>0</v>
      </c>
      <c r="C1041" t="s">
        <v>37</v>
      </c>
      <c r="D1041" s="60" t="s">
        <v>44</v>
      </c>
      <c r="E1041" s="6" t="s">
        <v>1115</v>
      </c>
      <c r="F1041" s="7" t="s">
        <v>1116</v>
      </c>
      <c r="G1041" s="6">
        <v>-8.0500000000000007</v>
      </c>
      <c r="H1041" s="6">
        <v>-34.880000000000003</v>
      </c>
      <c r="I1041" s="6">
        <v>10</v>
      </c>
      <c r="J1041" s="8">
        <v>63550.072249703</v>
      </c>
      <c r="K1041" t="s">
        <v>1165</v>
      </c>
      <c r="L1041" t="s">
        <v>1062</v>
      </c>
      <c r="M1041">
        <v>600</v>
      </c>
      <c r="N1041">
        <v>600</v>
      </c>
      <c r="O1041">
        <v>0</v>
      </c>
      <c r="P1041">
        <v>52354.93</v>
      </c>
      <c r="Q1041">
        <v>18875.330000000002</v>
      </c>
      <c r="R1041">
        <v>5250.2</v>
      </c>
      <c r="S1041">
        <v>34606.78</v>
      </c>
      <c r="T1041">
        <v>0</v>
      </c>
      <c r="U1041">
        <v>11750.93</v>
      </c>
      <c r="V1041">
        <v>0</v>
      </c>
      <c r="W1041" s="181">
        <f t="shared" si="272"/>
        <v>64105.86</v>
      </c>
      <c r="X1041" s="181">
        <f t="shared" si="273"/>
        <v>106.84310000000001</v>
      </c>
      <c r="Y1041" s="174">
        <v>122838.16</v>
      </c>
      <c r="Z1041" s="181">
        <f t="shared" si="274"/>
        <v>204.73026666666667</v>
      </c>
      <c r="AA1041" s="174">
        <v>0</v>
      </c>
      <c r="AB1041" s="174">
        <v>42.621063356859139</v>
      </c>
      <c r="AC1041" s="174">
        <v>15.366014925655019</v>
      </c>
      <c r="AD1041" s="174">
        <v>4.2740789995551873</v>
      </c>
      <c r="AE1041" s="174">
        <v>28.172662306240991</v>
      </c>
      <c r="AF1041">
        <v>0</v>
      </c>
      <c r="AG1041" s="106">
        <v>9.5661885524823873</v>
      </c>
      <c r="AH1041" s="106">
        <v>0</v>
      </c>
      <c r="AI1041" s="106">
        <v>100</v>
      </c>
      <c r="AJ1041">
        <v>40.21</v>
      </c>
      <c r="AK1041">
        <v>106.84</v>
      </c>
      <c r="AL1041">
        <v>57.68</v>
      </c>
      <c r="AM1041">
        <v>204.73</v>
      </c>
      <c r="AN1041" t="s">
        <v>1069</v>
      </c>
      <c r="AO1041">
        <v>9.9</v>
      </c>
      <c r="AP1041">
        <v>8.33</v>
      </c>
      <c r="AQ1041">
        <v>12.806699999999999</v>
      </c>
      <c r="AR1041" t="s">
        <v>1071</v>
      </c>
      <c r="AS1041" t="s">
        <v>1073</v>
      </c>
      <c r="AT1041" t="s">
        <v>1075</v>
      </c>
      <c r="AU1041" t="s">
        <v>1077</v>
      </c>
      <c r="AV1041" t="s">
        <v>1079</v>
      </c>
      <c r="AW1041" t="s">
        <v>1083</v>
      </c>
      <c r="AX1041" s="65">
        <f t="shared" si="286"/>
        <v>583.5</v>
      </c>
      <c r="AY1041" s="106">
        <v>2862.47</v>
      </c>
      <c r="AZ1041" s="106">
        <v>1522.8290503883968</v>
      </c>
      <c r="BA1041" s="65">
        <f t="shared" si="287"/>
        <v>4968.7990503883966</v>
      </c>
      <c r="BB1041" s="65">
        <f t="shared" si="275"/>
        <v>62583.030949611602</v>
      </c>
      <c r="BC1041" s="65">
        <f t="shared" si="276"/>
        <v>0</v>
      </c>
      <c r="BD1041" s="65">
        <f t="shared" si="277"/>
        <v>23542.030000000002</v>
      </c>
      <c r="BE1041" s="65">
        <f t="shared" si="278"/>
        <v>31744.309999999998</v>
      </c>
      <c r="BF1041" s="65">
        <f t="shared" si="279"/>
        <v>117869.36094961161</v>
      </c>
      <c r="BG1041" s="66">
        <f t="shared" si="280"/>
        <v>709.82843576977098</v>
      </c>
      <c r="BH1041" s="66">
        <f t="shared" si="281"/>
        <v>107.90177749933035</v>
      </c>
      <c r="BI1041" s="66">
        <f t="shared" si="282"/>
        <v>0</v>
      </c>
      <c r="BJ1041" s="66">
        <f t="shared" si="283"/>
        <v>40.589706896551725</v>
      </c>
      <c r="BK1041" s="66">
        <f t="shared" si="284"/>
        <v>54.731568965517241</v>
      </c>
      <c r="BL1041" s="66">
        <f t="shared" si="285"/>
        <v>203.22303612002003</v>
      </c>
      <c r="BM1041" s="207">
        <f t="shared" si="288"/>
        <v>39856.979999999996</v>
      </c>
    </row>
    <row r="1042" spans="1:65" x14ac:dyDescent="0.35">
      <c r="A1042" s="1">
        <v>7</v>
      </c>
      <c r="B1042">
        <v>0</v>
      </c>
      <c r="C1042" t="s">
        <v>37</v>
      </c>
      <c r="D1042" s="60" t="s">
        <v>45</v>
      </c>
      <c r="E1042" s="6" t="s">
        <v>1117</v>
      </c>
      <c r="F1042" s="7" t="s">
        <v>1118</v>
      </c>
      <c r="G1042" s="6">
        <v>-3.8</v>
      </c>
      <c r="H1042" s="6">
        <v>-38.53</v>
      </c>
      <c r="I1042" s="6">
        <v>41</v>
      </c>
      <c r="J1042" s="8">
        <v>71394.000753582499</v>
      </c>
      <c r="K1042" t="s">
        <v>1165</v>
      </c>
      <c r="L1042" t="s">
        <v>1062</v>
      </c>
      <c r="M1042">
        <v>600</v>
      </c>
      <c r="N1042">
        <v>600</v>
      </c>
      <c r="O1042">
        <v>0</v>
      </c>
      <c r="P1042">
        <v>52842.67</v>
      </c>
      <c r="Q1042">
        <v>18875.330000000002</v>
      </c>
      <c r="R1042">
        <v>5255.2</v>
      </c>
      <c r="S1042">
        <v>34606.78</v>
      </c>
      <c r="T1042">
        <v>0</v>
      </c>
      <c r="U1042">
        <v>11750.93</v>
      </c>
      <c r="V1042">
        <v>0</v>
      </c>
      <c r="W1042" s="181">
        <f t="shared" si="272"/>
        <v>64593.599999999999</v>
      </c>
      <c r="X1042" s="181">
        <f t="shared" si="273"/>
        <v>107.65599999999999</v>
      </c>
      <c r="Y1042" s="174">
        <v>123330.9</v>
      </c>
      <c r="Z1042" s="181">
        <f t="shared" si="274"/>
        <v>205.5515</v>
      </c>
      <c r="AA1042" s="174">
        <v>0</v>
      </c>
      <c r="AB1042" s="174">
        <v>42.846253453108673</v>
      </c>
      <c r="AC1042" s="174">
        <v>15.30462357770843</v>
      </c>
      <c r="AD1042" s="174">
        <v>4.261057042476784</v>
      </c>
      <c r="AE1042" s="174">
        <v>28.060104969638591</v>
      </c>
      <c r="AF1042">
        <v>0</v>
      </c>
      <c r="AG1042" s="106">
        <v>9.5279690653356148</v>
      </c>
      <c r="AH1042" s="106">
        <v>0</v>
      </c>
      <c r="AI1042" s="106">
        <v>100</v>
      </c>
      <c r="AJ1042">
        <v>40.22</v>
      </c>
      <c r="AK1042">
        <v>107.66</v>
      </c>
      <c r="AL1042">
        <v>57.68</v>
      </c>
      <c r="AM1042">
        <v>205.55</v>
      </c>
      <c r="AN1042" t="s">
        <v>1070</v>
      </c>
      <c r="AO1042">
        <v>9.9</v>
      </c>
      <c r="AP1042">
        <v>8.33</v>
      </c>
      <c r="AQ1042">
        <v>12.806699999999999</v>
      </c>
      <c r="AR1042" t="s">
        <v>1071</v>
      </c>
      <c r="AS1042" t="s">
        <v>1073</v>
      </c>
      <c r="AT1042" t="s">
        <v>1075</v>
      </c>
      <c r="AU1042" t="s">
        <v>1077</v>
      </c>
      <c r="AV1042" t="s">
        <v>1079</v>
      </c>
      <c r="AW1042" t="s">
        <v>1083</v>
      </c>
      <c r="AX1042" s="65">
        <f t="shared" si="286"/>
        <v>583.5</v>
      </c>
      <c r="AY1042" s="106">
        <v>2862.47</v>
      </c>
      <c r="AZ1042" s="106">
        <v>1454.275915157747</v>
      </c>
      <c r="BA1042" s="65">
        <f t="shared" si="287"/>
        <v>4900.2459151577468</v>
      </c>
      <c r="BB1042" s="65">
        <f t="shared" si="275"/>
        <v>63139.32408484225</v>
      </c>
      <c r="BC1042" s="65">
        <f t="shared" si="276"/>
        <v>0</v>
      </c>
      <c r="BD1042" s="65">
        <f t="shared" si="277"/>
        <v>23547.030000000002</v>
      </c>
      <c r="BE1042" s="65">
        <f t="shared" si="278"/>
        <v>31744.309999999998</v>
      </c>
      <c r="BF1042" s="65">
        <f t="shared" si="279"/>
        <v>118430.65408484224</v>
      </c>
      <c r="BG1042" s="66">
        <f t="shared" si="280"/>
        <v>700.03513073682097</v>
      </c>
      <c r="BH1042" s="66">
        <f t="shared" si="281"/>
        <v>108.86090359455561</v>
      </c>
      <c r="BI1042" s="66">
        <f t="shared" si="282"/>
        <v>0</v>
      </c>
      <c r="BJ1042" s="66">
        <f t="shared" si="283"/>
        <v>40.598327586206899</v>
      </c>
      <c r="BK1042" s="66">
        <f t="shared" si="284"/>
        <v>54.731568965517241</v>
      </c>
      <c r="BL1042" s="66">
        <f t="shared" si="285"/>
        <v>204.19078290490043</v>
      </c>
      <c r="BM1042" s="207">
        <f t="shared" si="288"/>
        <v>39861.979999999996</v>
      </c>
    </row>
    <row r="1043" spans="1:65" x14ac:dyDescent="0.35">
      <c r="A1043" s="1">
        <v>312</v>
      </c>
      <c r="B1043">
        <v>1</v>
      </c>
      <c r="C1043" t="s">
        <v>37</v>
      </c>
      <c r="D1043" s="60" t="s">
        <v>350</v>
      </c>
      <c r="E1043" s="6" t="s">
        <v>1104</v>
      </c>
      <c r="F1043" s="7" t="s">
        <v>1105</v>
      </c>
      <c r="G1043" s="6">
        <v>-22.74</v>
      </c>
      <c r="H1043" s="6">
        <v>-45.59</v>
      </c>
      <c r="I1043" s="6">
        <v>1642</v>
      </c>
      <c r="J1043" s="8">
        <v>3495.45982983364</v>
      </c>
      <c r="K1043" t="s">
        <v>1165</v>
      </c>
      <c r="L1043" t="s">
        <v>1062</v>
      </c>
      <c r="M1043">
        <v>600</v>
      </c>
      <c r="N1043">
        <v>600</v>
      </c>
      <c r="O1043">
        <v>4847.99</v>
      </c>
      <c r="P1043">
        <v>10858.65</v>
      </c>
      <c r="Q1043">
        <v>18875.330000000002</v>
      </c>
      <c r="R1043">
        <v>5265.2</v>
      </c>
      <c r="S1043">
        <v>34606.78</v>
      </c>
      <c r="T1043">
        <v>0</v>
      </c>
      <c r="U1043">
        <v>11578.67</v>
      </c>
      <c r="V1043">
        <v>0</v>
      </c>
      <c r="W1043" s="181">
        <f t="shared" si="272"/>
        <v>22437.32</v>
      </c>
      <c r="X1043" s="181">
        <f t="shared" si="273"/>
        <v>37.395533333333333</v>
      </c>
      <c r="Y1043" s="174">
        <v>86032.61</v>
      </c>
      <c r="Z1043" s="181">
        <f t="shared" si="274"/>
        <v>143.38768333333334</v>
      </c>
      <c r="AA1043" s="174">
        <v>5.635060937939695</v>
      </c>
      <c r="AB1043" s="174">
        <v>12.621551293166631</v>
      </c>
      <c r="AC1043" s="174">
        <v>21.93973889668116</v>
      </c>
      <c r="AD1043" s="174">
        <v>6.1200049609095899</v>
      </c>
      <c r="AE1043" s="174">
        <v>40.225189030066623</v>
      </c>
      <c r="AF1043">
        <v>0</v>
      </c>
      <c r="AG1043" s="106">
        <v>13.458466504735821</v>
      </c>
      <c r="AH1043" s="106">
        <v>0</v>
      </c>
      <c r="AI1043" s="106">
        <v>100</v>
      </c>
      <c r="AJ1043">
        <v>40.229999999999997</v>
      </c>
      <c r="AK1043">
        <v>45.48</v>
      </c>
      <c r="AL1043">
        <v>57.68</v>
      </c>
      <c r="AM1043">
        <v>143.38999999999999</v>
      </c>
      <c r="AN1043" t="s">
        <v>1063</v>
      </c>
      <c r="AO1043">
        <v>9.9</v>
      </c>
      <c r="AP1043">
        <v>8.33</v>
      </c>
      <c r="AQ1043">
        <v>12.806699999999999</v>
      </c>
      <c r="AR1043" t="s">
        <v>1071</v>
      </c>
      <c r="AS1043" t="s">
        <v>1073</v>
      </c>
      <c r="AT1043" t="s">
        <v>1075</v>
      </c>
      <c r="AU1043" t="s">
        <v>1077</v>
      </c>
      <c r="AV1043" t="s">
        <v>1079</v>
      </c>
      <c r="AW1043" t="s">
        <v>1084</v>
      </c>
      <c r="AX1043" s="65">
        <f t="shared" si="286"/>
        <v>583.5</v>
      </c>
      <c r="AY1043" s="106">
        <v>2862.47</v>
      </c>
      <c r="AZ1043" s="106">
        <v>384.16515437341917</v>
      </c>
      <c r="BA1043" s="65">
        <f t="shared" si="287"/>
        <v>3830.135154373419</v>
      </c>
      <c r="BB1043" s="65">
        <f t="shared" si="275"/>
        <v>22053.154845626581</v>
      </c>
      <c r="BC1043" s="65">
        <f t="shared" si="276"/>
        <v>4847.99</v>
      </c>
      <c r="BD1043" s="65">
        <f t="shared" si="277"/>
        <v>23557.030000000002</v>
      </c>
      <c r="BE1043" s="65">
        <f t="shared" si="278"/>
        <v>31744.309999999998</v>
      </c>
      <c r="BF1043" s="65">
        <f t="shared" si="279"/>
        <v>82202.474845626581</v>
      </c>
      <c r="BG1043" s="66">
        <f t="shared" si="280"/>
        <v>547.1621649104884</v>
      </c>
      <c r="BH1043" s="66">
        <f t="shared" si="281"/>
        <v>38.022680768321692</v>
      </c>
      <c r="BI1043" s="66">
        <f t="shared" si="282"/>
        <v>8.0799833333333329</v>
      </c>
      <c r="BJ1043" s="66">
        <f t="shared" si="283"/>
        <v>40.615568965517248</v>
      </c>
      <c r="BK1043" s="66">
        <f t="shared" si="284"/>
        <v>54.731568965517241</v>
      </c>
      <c r="BL1043" s="66">
        <f t="shared" si="285"/>
        <v>141.72840490625273</v>
      </c>
      <c r="BM1043" s="207">
        <f t="shared" si="288"/>
        <v>39871.979999999996</v>
      </c>
    </row>
    <row r="1044" spans="1:65" x14ac:dyDescent="0.35">
      <c r="A1044" s="1">
        <v>313</v>
      </c>
      <c r="B1044">
        <v>1</v>
      </c>
      <c r="C1044" t="s">
        <v>37</v>
      </c>
      <c r="D1044" s="60" t="s">
        <v>351</v>
      </c>
      <c r="E1044" s="6" t="s">
        <v>1104</v>
      </c>
      <c r="F1044" s="7" t="s">
        <v>1106</v>
      </c>
      <c r="G1044" s="6">
        <v>-23.85</v>
      </c>
      <c r="H1044" s="6">
        <v>-46.64</v>
      </c>
      <c r="I1044" s="6">
        <v>792</v>
      </c>
      <c r="J1044" s="8">
        <v>14172.2970393051</v>
      </c>
      <c r="K1044" t="s">
        <v>1165</v>
      </c>
      <c r="L1044" t="s">
        <v>1062</v>
      </c>
      <c r="M1044">
        <v>600</v>
      </c>
      <c r="N1044">
        <v>600</v>
      </c>
      <c r="O1044">
        <v>1179.44</v>
      </c>
      <c r="P1044">
        <v>18317.22</v>
      </c>
      <c r="Q1044">
        <v>18875.330000000002</v>
      </c>
      <c r="R1044">
        <v>5266.4</v>
      </c>
      <c r="S1044">
        <v>34606.78</v>
      </c>
      <c r="T1044">
        <v>0</v>
      </c>
      <c r="U1044">
        <v>11578.67</v>
      </c>
      <c r="V1044">
        <v>0</v>
      </c>
      <c r="W1044" s="181">
        <f t="shared" si="272"/>
        <v>29895.89</v>
      </c>
      <c r="X1044" s="181">
        <f t="shared" si="273"/>
        <v>49.826483333333336</v>
      </c>
      <c r="Y1044" s="174">
        <v>89823.83</v>
      </c>
      <c r="Z1044" s="181">
        <f t="shared" si="274"/>
        <v>149.70638333333335</v>
      </c>
      <c r="AA1044" s="174">
        <v>1.3130591291865421</v>
      </c>
      <c r="AB1044" s="174">
        <v>20.392383624701822</v>
      </c>
      <c r="AC1044" s="174">
        <v>21.013722082436249</v>
      </c>
      <c r="AD1044" s="174">
        <v>5.863032115197047</v>
      </c>
      <c r="AE1044" s="174">
        <v>38.527393009182518</v>
      </c>
      <c r="AF1044">
        <v>0</v>
      </c>
      <c r="AG1044" s="106">
        <v>12.890421172198961</v>
      </c>
      <c r="AH1044" s="106">
        <v>0</v>
      </c>
      <c r="AI1044" s="106">
        <v>100</v>
      </c>
      <c r="AJ1044">
        <v>40.24</v>
      </c>
      <c r="AK1044">
        <v>51.79</v>
      </c>
      <c r="AL1044">
        <v>57.68</v>
      </c>
      <c r="AM1044">
        <v>149.71</v>
      </c>
      <c r="AN1044" t="s">
        <v>1064</v>
      </c>
      <c r="AO1044">
        <v>9.9</v>
      </c>
      <c r="AP1044">
        <v>8.33</v>
      </c>
      <c r="AQ1044">
        <v>12.806699999999999</v>
      </c>
      <c r="AR1044" t="s">
        <v>1071</v>
      </c>
      <c r="AS1044" t="s">
        <v>1073</v>
      </c>
      <c r="AT1044" t="s">
        <v>1075</v>
      </c>
      <c r="AU1044" t="s">
        <v>1077</v>
      </c>
      <c r="AV1044" t="s">
        <v>1079</v>
      </c>
      <c r="AW1044" t="s">
        <v>1084</v>
      </c>
      <c r="AX1044" s="65">
        <f t="shared" si="286"/>
        <v>583.5</v>
      </c>
      <c r="AY1044" s="106">
        <v>2862.47</v>
      </c>
      <c r="AZ1044" s="106">
        <v>626.44695733052754</v>
      </c>
      <c r="BA1044" s="65">
        <f t="shared" si="287"/>
        <v>4072.4169573305271</v>
      </c>
      <c r="BB1044" s="65">
        <f t="shared" si="275"/>
        <v>29269.443042669471</v>
      </c>
      <c r="BC1044" s="65">
        <f t="shared" si="276"/>
        <v>1179.44</v>
      </c>
      <c r="BD1044" s="65">
        <f t="shared" si="277"/>
        <v>23558.230000000003</v>
      </c>
      <c r="BE1044" s="65">
        <f t="shared" si="278"/>
        <v>31744.309999999998</v>
      </c>
      <c r="BF1044" s="65">
        <f t="shared" si="279"/>
        <v>85751.413042669476</v>
      </c>
      <c r="BG1044" s="66">
        <f t="shared" si="280"/>
        <v>581.77385104721816</v>
      </c>
      <c r="BH1044" s="66">
        <f t="shared" si="281"/>
        <v>50.46455697011978</v>
      </c>
      <c r="BI1044" s="66">
        <f t="shared" si="282"/>
        <v>1.9657333333333333</v>
      </c>
      <c r="BJ1044" s="66">
        <f t="shared" si="283"/>
        <v>40.617637931034487</v>
      </c>
      <c r="BK1044" s="66">
        <f t="shared" si="284"/>
        <v>54.731568965517241</v>
      </c>
      <c r="BL1044" s="66">
        <f t="shared" si="285"/>
        <v>147.84726386667151</v>
      </c>
      <c r="BM1044" s="207">
        <f t="shared" si="288"/>
        <v>39873.18</v>
      </c>
    </row>
    <row r="1045" spans="1:65" x14ac:dyDescent="0.35">
      <c r="A1045" s="1">
        <v>314</v>
      </c>
      <c r="B1045">
        <v>1</v>
      </c>
      <c r="C1045" t="s">
        <v>37</v>
      </c>
      <c r="D1045" s="60" t="s">
        <v>352</v>
      </c>
      <c r="E1045" s="6" t="s">
        <v>1107</v>
      </c>
      <c r="F1045" s="7" t="s">
        <v>1108</v>
      </c>
      <c r="G1045" s="6">
        <v>-30.03</v>
      </c>
      <c r="H1045" s="6">
        <v>-51.23</v>
      </c>
      <c r="I1045" s="6">
        <v>47</v>
      </c>
      <c r="J1045" s="8">
        <v>23954.0527728093</v>
      </c>
      <c r="K1045" t="s">
        <v>1165</v>
      </c>
      <c r="L1045" t="s">
        <v>1062</v>
      </c>
      <c r="M1045">
        <v>600</v>
      </c>
      <c r="N1045">
        <v>600</v>
      </c>
      <c r="O1045">
        <v>2065.6999999999998</v>
      </c>
      <c r="P1045">
        <v>23235.96</v>
      </c>
      <c r="Q1045">
        <v>18875.330000000002</v>
      </c>
      <c r="R1045">
        <v>5272.4</v>
      </c>
      <c r="S1045">
        <v>34606.78</v>
      </c>
      <c r="T1045">
        <v>0</v>
      </c>
      <c r="U1045">
        <v>11578.67</v>
      </c>
      <c r="V1045">
        <v>0</v>
      </c>
      <c r="W1045" s="181">
        <f t="shared" si="272"/>
        <v>34814.629999999997</v>
      </c>
      <c r="X1045" s="181">
        <f t="shared" si="273"/>
        <v>58.024383333333326</v>
      </c>
      <c r="Y1045" s="174">
        <v>95634.84</v>
      </c>
      <c r="Z1045" s="181">
        <f t="shared" si="274"/>
        <v>159.3914</v>
      </c>
      <c r="AA1045" s="174">
        <v>2.1599868834412228</v>
      </c>
      <c r="AB1045" s="174">
        <v>24.296542975342462</v>
      </c>
      <c r="AC1045" s="174">
        <v>19.736876226279051</v>
      </c>
      <c r="AD1045" s="174">
        <v>5.5130536110061978</v>
      </c>
      <c r="AE1045" s="174">
        <v>36.186373083282213</v>
      </c>
      <c r="AF1045">
        <v>0</v>
      </c>
      <c r="AG1045" s="106">
        <v>12.107167220648879</v>
      </c>
      <c r="AH1045" s="106">
        <v>0</v>
      </c>
      <c r="AI1045" s="106">
        <v>100</v>
      </c>
      <c r="AJ1045">
        <v>40.25</v>
      </c>
      <c r="AK1045">
        <v>61.47</v>
      </c>
      <c r="AL1045">
        <v>57.68</v>
      </c>
      <c r="AM1045">
        <v>159.38999999999999</v>
      </c>
      <c r="AN1045" t="s">
        <v>1065</v>
      </c>
      <c r="AO1045">
        <v>9.9</v>
      </c>
      <c r="AP1045">
        <v>8.33</v>
      </c>
      <c r="AQ1045">
        <v>12.806699999999999</v>
      </c>
      <c r="AR1045" t="s">
        <v>1071</v>
      </c>
      <c r="AS1045" t="s">
        <v>1073</v>
      </c>
      <c r="AT1045" t="s">
        <v>1075</v>
      </c>
      <c r="AU1045" t="s">
        <v>1077</v>
      </c>
      <c r="AV1045" t="s">
        <v>1079</v>
      </c>
      <c r="AW1045" t="s">
        <v>1084</v>
      </c>
      <c r="AX1045" s="65">
        <f t="shared" si="286"/>
        <v>583.5</v>
      </c>
      <c r="AY1045" s="106">
        <v>2862.47</v>
      </c>
      <c r="AZ1045" s="106">
        <v>747.52560890263589</v>
      </c>
      <c r="BA1045" s="65">
        <f t="shared" si="287"/>
        <v>4193.4956089026355</v>
      </c>
      <c r="BB1045" s="65">
        <f t="shared" si="275"/>
        <v>34067.10439109736</v>
      </c>
      <c r="BC1045" s="65">
        <f t="shared" si="276"/>
        <v>2065.6999999999998</v>
      </c>
      <c r="BD1045" s="65">
        <f t="shared" si="277"/>
        <v>23564.230000000003</v>
      </c>
      <c r="BE1045" s="65">
        <f t="shared" si="278"/>
        <v>31744.309999999998</v>
      </c>
      <c r="BF1045" s="65">
        <f t="shared" si="279"/>
        <v>91441.344391097358</v>
      </c>
      <c r="BG1045" s="66">
        <f t="shared" si="280"/>
        <v>599.07080127180507</v>
      </c>
      <c r="BH1045" s="66">
        <f t="shared" si="281"/>
        <v>58.736386881202343</v>
      </c>
      <c r="BI1045" s="66">
        <f t="shared" si="282"/>
        <v>3.4428333333333332</v>
      </c>
      <c r="BJ1045" s="66">
        <f t="shared" si="283"/>
        <v>40.627982758620696</v>
      </c>
      <c r="BK1045" s="66">
        <f t="shared" si="284"/>
        <v>54.731568965517241</v>
      </c>
      <c r="BL1045" s="66">
        <f t="shared" si="285"/>
        <v>157.65749032947821</v>
      </c>
      <c r="BM1045" s="207">
        <f t="shared" si="288"/>
        <v>39879.18</v>
      </c>
    </row>
    <row r="1046" spans="1:65" x14ac:dyDescent="0.35">
      <c r="A1046" s="1">
        <v>315</v>
      </c>
      <c r="B1046">
        <v>1</v>
      </c>
      <c r="C1046" t="s">
        <v>37</v>
      </c>
      <c r="D1046" s="60" t="s">
        <v>353</v>
      </c>
      <c r="E1046" s="6" t="s">
        <v>1109</v>
      </c>
      <c r="F1046" s="7" t="s">
        <v>1110</v>
      </c>
      <c r="G1046" s="6">
        <v>-15.37</v>
      </c>
      <c r="H1046" s="6">
        <v>-48.78</v>
      </c>
      <c r="I1046" s="6">
        <v>770</v>
      </c>
      <c r="J1046" s="8">
        <v>31081.371963744201</v>
      </c>
      <c r="K1046" t="s">
        <v>1165</v>
      </c>
      <c r="L1046" t="s">
        <v>1062</v>
      </c>
      <c r="M1046">
        <v>600</v>
      </c>
      <c r="N1046">
        <v>600</v>
      </c>
      <c r="O1046">
        <v>9.01</v>
      </c>
      <c r="P1046">
        <v>34951.96</v>
      </c>
      <c r="Q1046">
        <v>18875.330000000002</v>
      </c>
      <c r="R1046">
        <v>5266.4</v>
      </c>
      <c r="S1046">
        <v>34606.78</v>
      </c>
      <c r="T1046">
        <v>0</v>
      </c>
      <c r="U1046">
        <v>11578.67</v>
      </c>
      <c r="V1046">
        <v>0</v>
      </c>
      <c r="W1046" s="181">
        <f t="shared" si="272"/>
        <v>46530.63</v>
      </c>
      <c r="X1046" s="181">
        <f t="shared" si="273"/>
        <v>77.551049999999989</v>
      </c>
      <c r="Y1046" s="174">
        <v>105288.14</v>
      </c>
      <c r="Z1046" s="181">
        <f t="shared" si="274"/>
        <v>175.48023333333333</v>
      </c>
      <c r="AA1046" s="174">
        <v>8.5574690558689707E-3</v>
      </c>
      <c r="AB1046" s="174">
        <v>33.196483478576027</v>
      </c>
      <c r="AC1046" s="174">
        <v>17.927308811799701</v>
      </c>
      <c r="AD1046" s="174">
        <v>5.0018929007578627</v>
      </c>
      <c r="AE1046" s="174">
        <v>32.868640285601018</v>
      </c>
      <c r="AF1046">
        <v>0</v>
      </c>
      <c r="AG1046" s="106">
        <v>10.99712655195543</v>
      </c>
      <c r="AH1046" s="106">
        <v>0</v>
      </c>
      <c r="AI1046" s="106">
        <v>100</v>
      </c>
      <c r="AJ1046">
        <v>40.24</v>
      </c>
      <c r="AK1046">
        <v>77.569999999999993</v>
      </c>
      <c r="AL1046">
        <v>57.68</v>
      </c>
      <c r="AM1046">
        <v>175.48</v>
      </c>
      <c r="AN1046" t="s">
        <v>1066</v>
      </c>
      <c r="AO1046">
        <v>9.9</v>
      </c>
      <c r="AP1046">
        <v>8.33</v>
      </c>
      <c r="AQ1046">
        <v>12.806699999999999</v>
      </c>
      <c r="AR1046" t="s">
        <v>1071</v>
      </c>
      <c r="AS1046" t="s">
        <v>1073</v>
      </c>
      <c r="AT1046" t="s">
        <v>1075</v>
      </c>
      <c r="AU1046" t="s">
        <v>1077</v>
      </c>
      <c r="AV1046" t="s">
        <v>1079</v>
      </c>
      <c r="AW1046" t="s">
        <v>1084</v>
      </c>
      <c r="AX1046" s="65">
        <f t="shared" si="286"/>
        <v>583.5</v>
      </c>
      <c r="AY1046" s="106">
        <v>2862.47</v>
      </c>
      <c r="AZ1046" s="106">
        <v>1099.213495205533</v>
      </c>
      <c r="BA1046" s="65">
        <f t="shared" si="287"/>
        <v>4545.1834952055324</v>
      </c>
      <c r="BB1046" s="65">
        <f t="shared" si="275"/>
        <v>45431.416504794463</v>
      </c>
      <c r="BC1046" s="65">
        <f t="shared" si="276"/>
        <v>9.01</v>
      </c>
      <c r="BD1046" s="65">
        <f t="shared" si="277"/>
        <v>23558.230000000003</v>
      </c>
      <c r="BE1046" s="65">
        <f t="shared" si="278"/>
        <v>31744.309999999998</v>
      </c>
      <c r="BF1046" s="65">
        <f t="shared" si="279"/>
        <v>100742.95650479446</v>
      </c>
      <c r="BG1046" s="66">
        <f t="shared" si="280"/>
        <v>649.31192788650458</v>
      </c>
      <c r="BH1046" s="66">
        <f t="shared" si="281"/>
        <v>78.33002845654218</v>
      </c>
      <c r="BI1046" s="66">
        <f t="shared" si="282"/>
        <v>1.5016666666666666E-2</v>
      </c>
      <c r="BJ1046" s="66">
        <f t="shared" si="283"/>
        <v>40.617637931034487</v>
      </c>
      <c r="BK1046" s="66">
        <f t="shared" si="284"/>
        <v>54.731568965517241</v>
      </c>
      <c r="BL1046" s="66">
        <f t="shared" si="285"/>
        <v>173.69475259447321</v>
      </c>
      <c r="BM1046" s="207">
        <f t="shared" si="288"/>
        <v>39873.18</v>
      </c>
    </row>
    <row r="1047" spans="1:65" x14ac:dyDescent="0.35">
      <c r="A1047" s="1">
        <v>316</v>
      </c>
      <c r="B1047">
        <v>1</v>
      </c>
      <c r="C1047" t="s">
        <v>37</v>
      </c>
      <c r="D1047" s="60" t="s">
        <v>354</v>
      </c>
      <c r="E1047" s="6" t="s">
        <v>1111</v>
      </c>
      <c r="F1047" s="7" t="s">
        <v>1112</v>
      </c>
      <c r="G1047" s="6">
        <v>-22.86</v>
      </c>
      <c r="H1047" s="6">
        <v>-43.41</v>
      </c>
      <c r="I1047" s="6">
        <v>45</v>
      </c>
      <c r="J1047" s="8">
        <v>45016.2336447989</v>
      </c>
      <c r="K1047" t="s">
        <v>1165</v>
      </c>
      <c r="L1047" t="s">
        <v>1062</v>
      </c>
      <c r="M1047">
        <v>600</v>
      </c>
      <c r="N1047">
        <v>600</v>
      </c>
      <c r="O1047">
        <v>0</v>
      </c>
      <c r="P1047">
        <v>34970.019999999997</v>
      </c>
      <c r="Q1047">
        <v>18875.330000000002</v>
      </c>
      <c r="R1047">
        <v>5262.4</v>
      </c>
      <c r="S1047">
        <v>34606.78</v>
      </c>
      <c r="T1047">
        <v>0</v>
      </c>
      <c r="U1047">
        <v>11578.67</v>
      </c>
      <c r="V1047">
        <v>0</v>
      </c>
      <c r="W1047" s="181">
        <f t="shared" si="272"/>
        <v>46548.689999999995</v>
      </c>
      <c r="X1047" s="181">
        <f t="shared" si="273"/>
        <v>77.581149999999994</v>
      </c>
      <c r="Y1047" s="174">
        <v>105293.19</v>
      </c>
      <c r="Z1047" s="181">
        <f t="shared" si="274"/>
        <v>175.48865000000001</v>
      </c>
      <c r="AA1047" s="174">
        <v>0</v>
      </c>
      <c r="AB1047" s="174">
        <v>33.212043437946932</v>
      </c>
      <c r="AC1047" s="174">
        <v>17.926448994469631</v>
      </c>
      <c r="AD1047" s="174">
        <v>4.9978540872396398</v>
      </c>
      <c r="AE1047" s="174">
        <v>32.86706386234475</v>
      </c>
      <c r="AF1047">
        <v>0</v>
      </c>
      <c r="AG1047" s="106">
        <v>10.99659911528941</v>
      </c>
      <c r="AH1047" s="106">
        <v>0</v>
      </c>
      <c r="AI1047" s="106">
        <v>100</v>
      </c>
      <c r="AJ1047">
        <v>40.229999999999997</v>
      </c>
      <c r="AK1047">
        <v>77.58</v>
      </c>
      <c r="AL1047">
        <v>57.68</v>
      </c>
      <c r="AM1047">
        <v>175.49</v>
      </c>
      <c r="AN1047" t="s">
        <v>1067</v>
      </c>
      <c r="AO1047">
        <v>9.9</v>
      </c>
      <c r="AP1047">
        <v>8.33</v>
      </c>
      <c r="AQ1047">
        <v>12.806699999999999</v>
      </c>
      <c r="AR1047" t="s">
        <v>1071</v>
      </c>
      <c r="AS1047" t="s">
        <v>1073</v>
      </c>
      <c r="AT1047" t="s">
        <v>1075</v>
      </c>
      <c r="AU1047" t="s">
        <v>1077</v>
      </c>
      <c r="AV1047" t="s">
        <v>1079</v>
      </c>
      <c r="AW1047" t="s">
        <v>1084</v>
      </c>
      <c r="AX1047" s="65">
        <f t="shared" si="286"/>
        <v>583.5</v>
      </c>
      <c r="AY1047" s="106">
        <v>2862.47</v>
      </c>
      <c r="AZ1047" s="106">
        <v>1095.5369270123219</v>
      </c>
      <c r="BA1047" s="65">
        <f t="shared" si="287"/>
        <v>4541.5069270123222</v>
      </c>
      <c r="BB1047" s="65">
        <f t="shared" si="275"/>
        <v>45453.153072987676</v>
      </c>
      <c r="BC1047" s="65">
        <f t="shared" si="276"/>
        <v>0</v>
      </c>
      <c r="BD1047" s="65">
        <f t="shared" si="277"/>
        <v>23554.230000000003</v>
      </c>
      <c r="BE1047" s="65">
        <f t="shared" si="278"/>
        <v>31744.309999999998</v>
      </c>
      <c r="BF1047" s="65">
        <f t="shared" si="279"/>
        <v>100751.68307298768</v>
      </c>
      <c r="BG1047" s="66">
        <f t="shared" si="280"/>
        <v>648.78670385890314</v>
      </c>
      <c r="BH1047" s="66">
        <f t="shared" si="281"/>
        <v>78.367505298254613</v>
      </c>
      <c r="BI1047" s="66">
        <f t="shared" si="282"/>
        <v>0</v>
      </c>
      <c r="BJ1047" s="66">
        <f t="shared" si="283"/>
        <v>40.610741379310348</v>
      </c>
      <c r="BK1047" s="66">
        <f t="shared" si="284"/>
        <v>54.731568965517241</v>
      </c>
      <c r="BL1047" s="66">
        <f t="shared" si="285"/>
        <v>173.7097984017029</v>
      </c>
      <c r="BM1047" s="207">
        <f t="shared" si="288"/>
        <v>39869.18</v>
      </c>
    </row>
    <row r="1048" spans="1:65" x14ac:dyDescent="0.35">
      <c r="A1048" s="1">
        <v>317</v>
      </c>
      <c r="B1048">
        <v>1</v>
      </c>
      <c r="C1048" t="s">
        <v>37</v>
      </c>
      <c r="D1048" s="60" t="s">
        <v>355</v>
      </c>
      <c r="E1048" s="6" t="s">
        <v>1113</v>
      </c>
      <c r="F1048" s="7" t="s">
        <v>1114</v>
      </c>
      <c r="G1048" s="6">
        <v>-20.32</v>
      </c>
      <c r="H1048" s="6">
        <v>-40.340000000000003</v>
      </c>
      <c r="I1048" s="6">
        <v>9</v>
      </c>
      <c r="J1048" s="8">
        <v>54061.366139626101</v>
      </c>
      <c r="K1048" t="s">
        <v>1165</v>
      </c>
      <c r="L1048" t="s">
        <v>1062</v>
      </c>
      <c r="M1048">
        <v>600</v>
      </c>
      <c r="N1048">
        <v>600</v>
      </c>
      <c r="O1048">
        <v>0</v>
      </c>
      <c r="P1048">
        <v>40154.67</v>
      </c>
      <c r="Q1048">
        <v>18875.330000000002</v>
      </c>
      <c r="R1048">
        <v>5264.2</v>
      </c>
      <c r="S1048">
        <v>34606.78</v>
      </c>
      <c r="T1048">
        <v>0</v>
      </c>
      <c r="U1048">
        <v>11578.67</v>
      </c>
      <c r="V1048">
        <v>0</v>
      </c>
      <c r="W1048" s="181">
        <f t="shared" si="272"/>
        <v>51733.34</v>
      </c>
      <c r="X1048" s="181">
        <f t="shared" si="273"/>
        <v>86.222233333333321</v>
      </c>
      <c r="Y1048" s="174">
        <v>110479.64</v>
      </c>
      <c r="Z1048" s="181">
        <f t="shared" si="274"/>
        <v>184.13273333333333</v>
      </c>
      <c r="AA1048" s="174">
        <v>0</v>
      </c>
      <c r="AB1048" s="174">
        <v>36.345764703795197</v>
      </c>
      <c r="AC1048" s="174">
        <v>17.084894556137218</v>
      </c>
      <c r="AD1048" s="174">
        <v>4.7648598420487254</v>
      </c>
      <c r="AE1048" s="174">
        <v>31.324124517422401</v>
      </c>
      <c r="AF1048">
        <v>0</v>
      </c>
      <c r="AG1048" s="106">
        <v>10.48036543203798</v>
      </c>
      <c r="AH1048" s="106">
        <v>0</v>
      </c>
      <c r="AI1048" s="106">
        <v>100</v>
      </c>
      <c r="AJ1048">
        <v>40.229999999999997</v>
      </c>
      <c r="AK1048">
        <v>86.22</v>
      </c>
      <c r="AL1048">
        <v>57.68</v>
      </c>
      <c r="AM1048">
        <v>184.13</v>
      </c>
      <c r="AN1048" t="s">
        <v>1068</v>
      </c>
      <c r="AO1048">
        <v>9.9</v>
      </c>
      <c r="AP1048">
        <v>8.33</v>
      </c>
      <c r="AQ1048">
        <v>12.806699999999999</v>
      </c>
      <c r="AR1048" t="s">
        <v>1071</v>
      </c>
      <c r="AS1048" t="s">
        <v>1073</v>
      </c>
      <c r="AT1048" t="s">
        <v>1075</v>
      </c>
      <c r="AU1048" t="s">
        <v>1077</v>
      </c>
      <c r="AV1048" t="s">
        <v>1079</v>
      </c>
      <c r="AW1048" t="s">
        <v>1084</v>
      </c>
      <c r="AX1048" s="65">
        <f t="shared" si="286"/>
        <v>583.5</v>
      </c>
      <c r="AY1048" s="106">
        <v>2862.47</v>
      </c>
      <c r="AZ1048" s="106">
        <v>1243.2338191643471</v>
      </c>
      <c r="BA1048" s="65">
        <f t="shared" si="287"/>
        <v>4689.2038191643469</v>
      </c>
      <c r="BB1048" s="65">
        <f t="shared" si="275"/>
        <v>50490.106180835646</v>
      </c>
      <c r="BC1048" s="65">
        <f t="shared" si="276"/>
        <v>0</v>
      </c>
      <c r="BD1048" s="65">
        <f t="shared" si="277"/>
        <v>23556.030000000002</v>
      </c>
      <c r="BE1048" s="65">
        <f t="shared" si="278"/>
        <v>31744.309999999998</v>
      </c>
      <c r="BF1048" s="65">
        <f t="shared" si="279"/>
        <v>105790.43618083565</v>
      </c>
      <c r="BG1048" s="66">
        <f t="shared" si="280"/>
        <v>669.88625988062097</v>
      </c>
      <c r="BH1048" s="66">
        <f t="shared" si="281"/>
        <v>87.051907208337326</v>
      </c>
      <c r="BI1048" s="66">
        <f t="shared" si="282"/>
        <v>0</v>
      </c>
      <c r="BJ1048" s="66">
        <f t="shared" si="283"/>
        <v>40.613844827586213</v>
      </c>
      <c r="BK1048" s="66">
        <f t="shared" si="284"/>
        <v>54.731568965517241</v>
      </c>
      <c r="BL1048" s="66">
        <f t="shared" si="285"/>
        <v>182.39730376006148</v>
      </c>
      <c r="BM1048" s="207">
        <f t="shared" si="288"/>
        <v>39870.979999999996</v>
      </c>
    </row>
    <row r="1049" spans="1:65" x14ac:dyDescent="0.35">
      <c r="A1049" s="1">
        <v>318</v>
      </c>
      <c r="B1049">
        <v>1</v>
      </c>
      <c r="C1049" t="s">
        <v>37</v>
      </c>
      <c r="D1049" s="60" t="s">
        <v>356</v>
      </c>
      <c r="E1049" s="6" t="s">
        <v>1115</v>
      </c>
      <c r="F1049" s="7" t="s">
        <v>1116</v>
      </c>
      <c r="G1049" s="6">
        <v>-8.0500000000000007</v>
      </c>
      <c r="H1049" s="6">
        <v>-34.880000000000003</v>
      </c>
      <c r="I1049" s="6">
        <v>10</v>
      </c>
      <c r="J1049" s="8">
        <v>63550.072249703</v>
      </c>
      <c r="K1049" t="s">
        <v>1165</v>
      </c>
      <c r="L1049" t="s">
        <v>1062</v>
      </c>
      <c r="M1049">
        <v>600</v>
      </c>
      <c r="N1049">
        <v>600</v>
      </c>
      <c r="O1049">
        <v>0</v>
      </c>
      <c r="P1049">
        <v>48105.18</v>
      </c>
      <c r="Q1049">
        <v>18875.330000000002</v>
      </c>
      <c r="R1049">
        <v>5250.2</v>
      </c>
      <c r="S1049">
        <v>34606.78</v>
      </c>
      <c r="T1049">
        <v>0</v>
      </c>
      <c r="U1049">
        <v>11578.67</v>
      </c>
      <c r="V1049">
        <v>0</v>
      </c>
      <c r="W1049" s="181">
        <f t="shared" si="272"/>
        <v>59683.85</v>
      </c>
      <c r="X1049" s="181">
        <f t="shared" si="273"/>
        <v>99.473083333333335</v>
      </c>
      <c r="Y1049" s="174">
        <v>118416.15</v>
      </c>
      <c r="Z1049" s="181">
        <f t="shared" si="274"/>
        <v>197.36024999999998</v>
      </c>
      <c r="AA1049" s="174">
        <v>0</v>
      </c>
      <c r="AB1049" s="174">
        <v>40.623833826720428</v>
      </c>
      <c r="AC1049" s="174">
        <v>15.939827464412581</v>
      </c>
      <c r="AD1049" s="174">
        <v>4.4336857768133822</v>
      </c>
      <c r="AE1049" s="174">
        <v>29.224713014229899</v>
      </c>
      <c r="AF1049">
        <v>0</v>
      </c>
      <c r="AG1049" s="106">
        <v>9.7779483626177672</v>
      </c>
      <c r="AH1049" s="106">
        <v>0</v>
      </c>
      <c r="AI1049" s="106">
        <v>100</v>
      </c>
      <c r="AJ1049">
        <v>40.21</v>
      </c>
      <c r="AK1049">
        <v>99.47</v>
      </c>
      <c r="AL1049">
        <v>57.68</v>
      </c>
      <c r="AM1049">
        <v>197.36</v>
      </c>
      <c r="AN1049" t="s">
        <v>1069</v>
      </c>
      <c r="AO1049">
        <v>9.9</v>
      </c>
      <c r="AP1049">
        <v>8.33</v>
      </c>
      <c r="AQ1049">
        <v>12.806699999999999</v>
      </c>
      <c r="AR1049" t="s">
        <v>1071</v>
      </c>
      <c r="AS1049" t="s">
        <v>1073</v>
      </c>
      <c r="AT1049" t="s">
        <v>1075</v>
      </c>
      <c r="AU1049" t="s">
        <v>1077</v>
      </c>
      <c r="AV1049" t="s">
        <v>1079</v>
      </c>
      <c r="AW1049" t="s">
        <v>1084</v>
      </c>
      <c r="AX1049" s="65">
        <f t="shared" si="286"/>
        <v>583.5</v>
      </c>
      <c r="AY1049" s="106">
        <v>2862.47</v>
      </c>
      <c r="AZ1049" s="106">
        <v>1517.5262698024387</v>
      </c>
      <c r="BA1049" s="65">
        <f t="shared" si="287"/>
        <v>4963.4962698024392</v>
      </c>
      <c r="BB1049" s="65">
        <f t="shared" si="275"/>
        <v>58166.323730197561</v>
      </c>
      <c r="BC1049" s="65">
        <f t="shared" si="276"/>
        <v>0</v>
      </c>
      <c r="BD1049" s="65">
        <f t="shared" si="277"/>
        <v>23542.030000000002</v>
      </c>
      <c r="BE1049" s="65">
        <f t="shared" si="278"/>
        <v>31744.309999999998</v>
      </c>
      <c r="BF1049" s="65">
        <f t="shared" si="279"/>
        <v>113452.65373019755</v>
      </c>
      <c r="BG1049" s="66">
        <f t="shared" si="280"/>
        <v>709.07089568606273</v>
      </c>
      <c r="BH1049" s="66">
        <f t="shared" si="281"/>
        <v>100.28676505206477</v>
      </c>
      <c r="BI1049" s="66">
        <f t="shared" si="282"/>
        <v>0</v>
      </c>
      <c r="BJ1049" s="66">
        <f t="shared" si="283"/>
        <v>40.589706896551725</v>
      </c>
      <c r="BK1049" s="66">
        <f t="shared" si="284"/>
        <v>54.731568965517241</v>
      </c>
      <c r="BL1049" s="66">
        <f t="shared" si="285"/>
        <v>195.6080236727544</v>
      </c>
      <c r="BM1049" s="207">
        <f t="shared" si="288"/>
        <v>39856.979999999996</v>
      </c>
    </row>
    <row r="1050" spans="1:65" x14ac:dyDescent="0.35">
      <c r="A1050" s="1">
        <v>319</v>
      </c>
      <c r="B1050">
        <v>1</v>
      </c>
      <c r="C1050" t="s">
        <v>37</v>
      </c>
      <c r="D1050" s="60" t="s">
        <v>357</v>
      </c>
      <c r="E1050" s="6" t="s">
        <v>1117</v>
      </c>
      <c r="F1050" s="7" t="s">
        <v>1118</v>
      </c>
      <c r="G1050" s="6">
        <v>-3.8</v>
      </c>
      <c r="H1050" s="6">
        <v>-38.53</v>
      </c>
      <c r="I1050" s="6">
        <v>41</v>
      </c>
      <c r="J1050" s="8">
        <v>71394.000753582499</v>
      </c>
      <c r="K1050" t="s">
        <v>1165</v>
      </c>
      <c r="L1050" t="s">
        <v>1062</v>
      </c>
      <c r="M1050">
        <v>600</v>
      </c>
      <c r="N1050">
        <v>600</v>
      </c>
      <c r="O1050">
        <v>0</v>
      </c>
      <c r="P1050">
        <v>47335.34</v>
      </c>
      <c r="Q1050">
        <v>18875.330000000002</v>
      </c>
      <c r="R1050">
        <v>5255.2</v>
      </c>
      <c r="S1050">
        <v>34606.78</v>
      </c>
      <c r="T1050">
        <v>0</v>
      </c>
      <c r="U1050">
        <v>11578.67</v>
      </c>
      <c r="V1050">
        <v>0</v>
      </c>
      <c r="W1050" s="181">
        <f t="shared" si="272"/>
        <v>58914.009999999995</v>
      </c>
      <c r="X1050" s="181">
        <f t="shared" si="273"/>
        <v>98.190016666666665</v>
      </c>
      <c r="Y1050" s="174">
        <v>117651.31</v>
      </c>
      <c r="Z1050" s="181">
        <f t="shared" si="274"/>
        <v>196.08551666666665</v>
      </c>
      <c r="AA1050" s="174">
        <v>0</v>
      </c>
      <c r="AB1050" s="174">
        <v>40.233585159400263</v>
      </c>
      <c r="AC1050" s="174">
        <v>16.043450769906428</v>
      </c>
      <c r="AD1050" s="174">
        <v>4.4667585936782173</v>
      </c>
      <c r="AE1050" s="174">
        <v>29.414700099811888</v>
      </c>
      <c r="AF1050">
        <v>0</v>
      </c>
      <c r="AG1050" s="106">
        <v>9.8415138768960588</v>
      </c>
      <c r="AH1050" s="106">
        <v>0</v>
      </c>
      <c r="AI1050" s="106">
        <v>100</v>
      </c>
      <c r="AJ1050">
        <v>40.22</v>
      </c>
      <c r="AK1050">
        <v>98.19</v>
      </c>
      <c r="AL1050">
        <v>57.68</v>
      </c>
      <c r="AM1050">
        <v>196.09</v>
      </c>
      <c r="AN1050" t="s">
        <v>1070</v>
      </c>
      <c r="AO1050">
        <v>9.9</v>
      </c>
      <c r="AP1050">
        <v>8.33</v>
      </c>
      <c r="AQ1050">
        <v>12.806699999999999</v>
      </c>
      <c r="AR1050" t="s">
        <v>1071</v>
      </c>
      <c r="AS1050" t="s">
        <v>1073</v>
      </c>
      <c r="AT1050" t="s">
        <v>1075</v>
      </c>
      <c r="AU1050" t="s">
        <v>1077</v>
      </c>
      <c r="AV1050" t="s">
        <v>1079</v>
      </c>
      <c r="AW1050" t="s">
        <v>1084</v>
      </c>
      <c r="AX1050" s="65">
        <f t="shared" si="286"/>
        <v>583.5</v>
      </c>
      <c r="AY1050" s="106">
        <v>2862.47</v>
      </c>
      <c r="AZ1050" s="106">
        <v>1450.9187192274997</v>
      </c>
      <c r="BA1050" s="65">
        <f t="shared" si="287"/>
        <v>4896.8887192274997</v>
      </c>
      <c r="BB1050" s="65">
        <f t="shared" si="275"/>
        <v>57463.091280772496</v>
      </c>
      <c r="BC1050" s="65">
        <f t="shared" si="276"/>
        <v>0</v>
      </c>
      <c r="BD1050" s="65">
        <f t="shared" si="277"/>
        <v>23547.030000000002</v>
      </c>
      <c r="BE1050" s="65">
        <f t="shared" si="278"/>
        <v>31744.309999999998</v>
      </c>
      <c r="BF1050" s="65">
        <f t="shared" si="279"/>
        <v>112754.4212807725</v>
      </c>
      <c r="BG1050" s="66">
        <f t="shared" si="280"/>
        <v>699.55553131821421</v>
      </c>
      <c r="BH1050" s="66">
        <f t="shared" si="281"/>
        <v>99.074295311676721</v>
      </c>
      <c r="BI1050" s="66">
        <f t="shared" si="282"/>
        <v>0</v>
      </c>
      <c r="BJ1050" s="66">
        <f t="shared" si="283"/>
        <v>40.598327586206899</v>
      </c>
      <c r="BK1050" s="66">
        <f t="shared" si="284"/>
        <v>54.731568965517241</v>
      </c>
      <c r="BL1050" s="66">
        <f t="shared" si="285"/>
        <v>194.40417462202154</v>
      </c>
      <c r="BM1050" s="207">
        <f t="shared" si="288"/>
        <v>39861.979999999996</v>
      </c>
    </row>
    <row r="1051" spans="1:65" x14ac:dyDescent="0.35">
      <c r="A1051" s="1">
        <v>400</v>
      </c>
      <c r="B1051">
        <v>2</v>
      </c>
      <c r="C1051" t="s">
        <v>37</v>
      </c>
      <c r="D1051" s="60" t="s">
        <v>438</v>
      </c>
      <c r="E1051" s="6" t="s">
        <v>1104</v>
      </c>
      <c r="F1051" s="7" t="s">
        <v>1105</v>
      </c>
      <c r="G1051" s="6">
        <v>-22.74</v>
      </c>
      <c r="H1051" s="6">
        <v>-45.59</v>
      </c>
      <c r="I1051" s="6">
        <v>1642</v>
      </c>
      <c r="J1051" s="8">
        <v>3495.45982983364</v>
      </c>
      <c r="K1051" t="s">
        <v>1165</v>
      </c>
      <c r="L1051" t="s">
        <v>1062</v>
      </c>
      <c r="M1051">
        <v>600</v>
      </c>
      <c r="N1051">
        <v>600</v>
      </c>
      <c r="O1051">
        <v>8054.85</v>
      </c>
      <c r="P1051">
        <v>9194.9500000000007</v>
      </c>
      <c r="Q1051">
        <v>18875.330000000002</v>
      </c>
      <c r="R1051">
        <v>5265.2</v>
      </c>
      <c r="S1051">
        <v>34606.78</v>
      </c>
      <c r="T1051">
        <v>0</v>
      </c>
      <c r="U1051">
        <v>11750.93</v>
      </c>
      <c r="V1051">
        <v>0</v>
      </c>
      <c r="W1051" s="181">
        <f t="shared" si="272"/>
        <v>20945.88</v>
      </c>
      <c r="X1051" s="181">
        <f t="shared" si="273"/>
        <v>34.909800000000004</v>
      </c>
      <c r="Y1051" s="174">
        <v>87748.04</v>
      </c>
      <c r="Z1051" s="181">
        <f t="shared" si="274"/>
        <v>146.24673333333331</v>
      </c>
      <c r="AA1051" s="174">
        <v>9.1795212747771924</v>
      </c>
      <c r="AB1051" s="174">
        <v>10.47880955517639</v>
      </c>
      <c r="AC1051" s="174">
        <v>21.51082804812507</v>
      </c>
      <c r="AD1051" s="174">
        <v>6.0003619454064161</v>
      </c>
      <c r="AE1051" s="174">
        <v>39.43880683830659</v>
      </c>
      <c r="AF1051">
        <v>0</v>
      </c>
      <c r="AG1051" s="106">
        <v>13.391672338208361</v>
      </c>
      <c r="AH1051" s="106">
        <v>0</v>
      </c>
      <c r="AI1051" s="106">
        <v>100</v>
      </c>
      <c r="AJ1051">
        <v>40.229999999999997</v>
      </c>
      <c r="AK1051">
        <v>48.33</v>
      </c>
      <c r="AL1051">
        <v>57.68</v>
      </c>
      <c r="AM1051">
        <v>146.25</v>
      </c>
      <c r="AN1051" t="s">
        <v>1063</v>
      </c>
      <c r="AO1051">
        <v>9.9</v>
      </c>
      <c r="AP1051">
        <v>8.33</v>
      </c>
      <c r="AQ1051">
        <v>12.806699999999999</v>
      </c>
      <c r="AR1051" t="s">
        <v>1071</v>
      </c>
      <c r="AS1051" t="s">
        <v>1073</v>
      </c>
      <c r="AT1051" t="s">
        <v>1075</v>
      </c>
      <c r="AU1051" t="s">
        <v>1077</v>
      </c>
      <c r="AV1051" t="s">
        <v>1082</v>
      </c>
      <c r="AW1051" t="s">
        <v>1083</v>
      </c>
      <c r="AX1051" s="65">
        <f t="shared" si="286"/>
        <v>583.5</v>
      </c>
      <c r="AY1051" s="106">
        <v>2862.47</v>
      </c>
      <c r="AZ1051" s="106">
        <v>436.64961564044199</v>
      </c>
      <c r="BA1051" s="65">
        <f t="shared" si="287"/>
        <v>3882.6196156404417</v>
      </c>
      <c r="BB1051" s="65">
        <f t="shared" si="275"/>
        <v>20509.230384359558</v>
      </c>
      <c r="BC1051" s="65">
        <f t="shared" si="276"/>
        <v>8054.85</v>
      </c>
      <c r="BD1051" s="65">
        <f t="shared" si="277"/>
        <v>23557.030000000002</v>
      </c>
      <c r="BE1051" s="65">
        <f t="shared" si="278"/>
        <v>31744.309999999998</v>
      </c>
      <c r="BF1051" s="65">
        <f t="shared" si="279"/>
        <v>83865.420384359546</v>
      </c>
      <c r="BG1051" s="66">
        <f t="shared" si="280"/>
        <v>554.65994509149164</v>
      </c>
      <c r="BH1051" s="66">
        <f t="shared" si="281"/>
        <v>35.360742041999238</v>
      </c>
      <c r="BI1051" s="66">
        <f t="shared" si="282"/>
        <v>13.424750000000001</v>
      </c>
      <c r="BJ1051" s="66">
        <f t="shared" si="283"/>
        <v>40.615568965517248</v>
      </c>
      <c r="BK1051" s="66">
        <f t="shared" si="284"/>
        <v>54.731568965517241</v>
      </c>
      <c r="BL1051" s="66">
        <f t="shared" si="285"/>
        <v>144.5955523868268</v>
      </c>
      <c r="BM1051" s="207">
        <f t="shared" si="288"/>
        <v>39871.979999999996</v>
      </c>
    </row>
    <row r="1052" spans="1:65" x14ac:dyDescent="0.35">
      <c r="A1052" s="1">
        <v>401</v>
      </c>
      <c r="B1052">
        <v>2</v>
      </c>
      <c r="C1052" t="s">
        <v>37</v>
      </c>
      <c r="D1052" s="60" t="s">
        <v>439</v>
      </c>
      <c r="E1052" s="6" t="s">
        <v>1104</v>
      </c>
      <c r="F1052" s="7" t="s">
        <v>1106</v>
      </c>
      <c r="G1052" s="6">
        <v>-23.85</v>
      </c>
      <c r="H1052" s="6">
        <v>-46.64</v>
      </c>
      <c r="I1052" s="6">
        <v>792</v>
      </c>
      <c r="J1052" s="8">
        <v>14172.2970393051</v>
      </c>
      <c r="K1052" t="s">
        <v>1165</v>
      </c>
      <c r="L1052" t="s">
        <v>1062</v>
      </c>
      <c r="M1052">
        <v>600</v>
      </c>
      <c r="N1052">
        <v>600</v>
      </c>
      <c r="O1052">
        <v>2564.38</v>
      </c>
      <c r="P1052">
        <v>17131.18</v>
      </c>
      <c r="Q1052">
        <v>18875.330000000002</v>
      </c>
      <c r="R1052">
        <v>5266.4</v>
      </c>
      <c r="S1052">
        <v>34606.78</v>
      </c>
      <c r="T1052">
        <v>0</v>
      </c>
      <c r="U1052">
        <v>11750.93</v>
      </c>
      <c r="V1052">
        <v>0</v>
      </c>
      <c r="W1052" s="181">
        <f t="shared" si="272"/>
        <v>28882.11</v>
      </c>
      <c r="X1052" s="181">
        <f t="shared" si="273"/>
        <v>48.136850000000003</v>
      </c>
      <c r="Y1052" s="174">
        <v>90195</v>
      </c>
      <c r="Z1052" s="181">
        <f t="shared" si="274"/>
        <v>150.32499999999999</v>
      </c>
      <c r="AA1052" s="174">
        <v>2.8431509507178889</v>
      </c>
      <c r="AB1052" s="174">
        <v>18.99349187870725</v>
      </c>
      <c r="AC1052" s="174">
        <v>20.927246521425801</v>
      </c>
      <c r="AD1052" s="174">
        <v>5.8389045955984251</v>
      </c>
      <c r="AE1052" s="174">
        <v>38.368845279671817</v>
      </c>
      <c r="AF1052">
        <v>0</v>
      </c>
      <c r="AG1052" s="106">
        <v>13.02836077387882</v>
      </c>
      <c r="AH1052" s="106">
        <v>0</v>
      </c>
      <c r="AI1052" s="106">
        <v>100</v>
      </c>
      <c r="AJ1052">
        <v>40.24</v>
      </c>
      <c r="AK1052">
        <v>52.41</v>
      </c>
      <c r="AL1052">
        <v>57.68</v>
      </c>
      <c r="AM1052">
        <v>150.32</v>
      </c>
      <c r="AN1052" t="s">
        <v>1064</v>
      </c>
      <c r="AO1052">
        <v>9.9</v>
      </c>
      <c r="AP1052">
        <v>8.33</v>
      </c>
      <c r="AQ1052">
        <v>12.806699999999999</v>
      </c>
      <c r="AR1052" t="s">
        <v>1071</v>
      </c>
      <c r="AS1052" t="s">
        <v>1073</v>
      </c>
      <c r="AT1052" t="s">
        <v>1075</v>
      </c>
      <c r="AU1052" t="s">
        <v>1077</v>
      </c>
      <c r="AV1052" t="s">
        <v>1082</v>
      </c>
      <c r="AW1052" t="s">
        <v>1083</v>
      </c>
      <c r="AX1052" s="65">
        <f t="shared" si="286"/>
        <v>583.5</v>
      </c>
      <c r="AY1052" s="106">
        <v>2862.47</v>
      </c>
      <c r="AZ1052" s="106">
        <v>693.45556324094696</v>
      </c>
      <c r="BA1052" s="65">
        <f t="shared" si="287"/>
        <v>4139.4255632409468</v>
      </c>
      <c r="BB1052" s="65">
        <f t="shared" si="275"/>
        <v>28188.654436759054</v>
      </c>
      <c r="BC1052" s="65">
        <f t="shared" si="276"/>
        <v>2564.38</v>
      </c>
      <c r="BD1052" s="65">
        <f t="shared" si="277"/>
        <v>23558.230000000003</v>
      </c>
      <c r="BE1052" s="65">
        <f t="shared" si="278"/>
        <v>31744.309999999998</v>
      </c>
      <c r="BF1052" s="65">
        <f t="shared" si="279"/>
        <v>86055.574436759052</v>
      </c>
      <c r="BG1052" s="66">
        <f t="shared" si="280"/>
        <v>591.34650903442093</v>
      </c>
      <c r="BH1052" s="66">
        <f t="shared" si="281"/>
        <v>48.60112833923975</v>
      </c>
      <c r="BI1052" s="66">
        <f t="shared" si="282"/>
        <v>4.2739666666666665</v>
      </c>
      <c r="BJ1052" s="66">
        <f t="shared" si="283"/>
        <v>40.617637931034487</v>
      </c>
      <c r="BK1052" s="66">
        <f t="shared" si="284"/>
        <v>54.731568965517241</v>
      </c>
      <c r="BL1052" s="66">
        <f t="shared" si="285"/>
        <v>148.37168006337768</v>
      </c>
      <c r="BM1052" s="207">
        <f t="shared" si="288"/>
        <v>39873.18</v>
      </c>
    </row>
    <row r="1053" spans="1:65" x14ac:dyDescent="0.35">
      <c r="A1053" s="1">
        <v>402</v>
      </c>
      <c r="B1053">
        <v>2</v>
      </c>
      <c r="C1053" t="s">
        <v>37</v>
      </c>
      <c r="D1053" s="60" t="s">
        <v>440</v>
      </c>
      <c r="E1053" s="6" t="s">
        <v>1107</v>
      </c>
      <c r="F1053" s="7" t="s">
        <v>1108</v>
      </c>
      <c r="G1053" s="6">
        <v>-30.03</v>
      </c>
      <c r="H1053" s="6">
        <v>-51.23</v>
      </c>
      <c r="I1053" s="6">
        <v>47</v>
      </c>
      <c r="J1053" s="8">
        <v>23954.0527728093</v>
      </c>
      <c r="K1053" t="s">
        <v>1165</v>
      </c>
      <c r="L1053" t="s">
        <v>1062</v>
      </c>
      <c r="M1053">
        <v>600</v>
      </c>
      <c r="N1053">
        <v>600</v>
      </c>
      <c r="O1053">
        <v>4158.79</v>
      </c>
      <c r="P1053">
        <v>23059.52</v>
      </c>
      <c r="Q1053">
        <v>18875.330000000002</v>
      </c>
      <c r="R1053">
        <v>5272.4</v>
      </c>
      <c r="S1053">
        <v>34606.78</v>
      </c>
      <c r="T1053">
        <v>0</v>
      </c>
      <c r="U1053">
        <v>11750.93</v>
      </c>
      <c r="V1053">
        <v>0</v>
      </c>
      <c r="W1053" s="181">
        <f t="shared" si="272"/>
        <v>34810.449999999997</v>
      </c>
      <c r="X1053" s="181">
        <f t="shared" si="273"/>
        <v>58.017416666666662</v>
      </c>
      <c r="Y1053" s="174">
        <v>97723.74</v>
      </c>
      <c r="Z1053" s="181">
        <f t="shared" si="274"/>
        <v>162.87290000000002</v>
      </c>
      <c r="AA1053" s="174">
        <v>4.2556598836679802</v>
      </c>
      <c r="AB1053" s="174">
        <v>23.59664089810725</v>
      </c>
      <c r="AC1053" s="174">
        <v>19.314989377197399</v>
      </c>
      <c r="AD1053" s="174">
        <v>5.3952089840196447</v>
      </c>
      <c r="AE1053" s="174">
        <v>35.412868971244848</v>
      </c>
      <c r="AF1053">
        <v>0</v>
      </c>
      <c r="AG1053" s="106">
        <v>12.02464211869091</v>
      </c>
      <c r="AH1053" s="106">
        <v>0</v>
      </c>
      <c r="AI1053" s="106">
        <v>100</v>
      </c>
      <c r="AJ1053">
        <v>40.25</v>
      </c>
      <c r="AK1053">
        <v>64.95</v>
      </c>
      <c r="AL1053">
        <v>57.68</v>
      </c>
      <c r="AM1053">
        <v>162.87</v>
      </c>
      <c r="AN1053" t="s">
        <v>1065</v>
      </c>
      <c r="AO1053">
        <v>9.9</v>
      </c>
      <c r="AP1053">
        <v>8.33</v>
      </c>
      <c r="AQ1053">
        <v>12.806699999999999</v>
      </c>
      <c r="AR1053" t="s">
        <v>1071</v>
      </c>
      <c r="AS1053" t="s">
        <v>1073</v>
      </c>
      <c r="AT1053" t="s">
        <v>1075</v>
      </c>
      <c r="AU1053" t="s">
        <v>1077</v>
      </c>
      <c r="AV1053" t="s">
        <v>1082</v>
      </c>
      <c r="AW1053" t="s">
        <v>1083</v>
      </c>
      <c r="AX1053" s="65">
        <f t="shared" si="286"/>
        <v>583.5</v>
      </c>
      <c r="AY1053" s="106">
        <v>2862.47</v>
      </c>
      <c r="AZ1053" s="106">
        <v>813.33653887865808</v>
      </c>
      <c r="BA1053" s="65">
        <f t="shared" si="287"/>
        <v>4259.3065388786581</v>
      </c>
      <c r="BB1053" s="65">
        <f t="shared" si="275"/>
        <v>33997.113461121342</v>
      </c>
      <c r="BC1053" s="65">
        <f t="shared" si="276"/>
        <v>4158.79</v>
      </c>
      <c r="BD1053" s="65">
        <f t="shared" si="277"/>
        <v>23564.230000000003</v>
      </c>
      <c r="BE1053" s="65">
        <f t="shared" si="278"/>
        <v>31744.309999999998</v>
      </c>
      <c r="BF1053" s="65">
        <f t="shared" si="279"/>
        <v>93464.433461121342</v>
      </c>
      <c r="BG1053" s="66">
        <f t="shared" si="280"/>
        <v>608.47236269695111</v>
      </c>
      <c r="BH1053" s="66">
        <f t="shared" si="281"/>
        <v>58.615712864002312</v>
      </c>
      <c r="BI1053" s="66">
        <f t="shared" si="282"/>
        <v>6.9313166666666666</v>
      </c>
      <c r="BJ1053" s="66">
        <f t="shared" si="283"/>
        <v>40.627982758620696</v>
      </c>
      <c r="BK1053" s="66">
        <f t="shared" si="284"/>
        <v>54.731568965517241</v>
      </c>
      <c r="BL1053" s="66">
        <f t="shared" si="285"/>
        <v>161.14557493296783</v>
      </c>
      <c r="BM1053" s="207">
        <f t="shared" si="288"/>
        <v>39879.18</v>
      </c>
    </row>
    <row r="1054" spans="1:65" x14ac:dyDescent="0.35">
      <c r="A1054" s="1">
        <v>403</v>
      </c>
      <c r="B1054">
        <v>2</v>
      </c>
      <c r="C1054" t="s">
        <v>37</v>
      </c>
      <c r="D1054" s="60" t="s">
        <v>441</v>
      </c>
      <c r="E1054" s="6" t="s">
        <v>1109</v>
      </c>
      <c r="F1054" s="7" t="s">
        <v>1110</v>
      </c>
      <c r="G1054" s="6">
        <v>-15.37</v>
      </c>
      <c r="H1054" s="6">
        <v>-48.78</v>
      </c>
      <c r="I1054" s="6">
        <v>770</v>
      </c>
      <c r="J1054" s="8">
        <v>31081.371963744201</v>
      </c>
      <c r="K1054" t="s">
        <v>1165</v>
      </c>
      <c r="L1054" t="s">
        <v>1062</v>
      </c>
      <c r="M1054">
        <v>600</v>
      </c>
      <c r="N1054">
        <v>600</v>
      </c>
      <c r="O1054">
        <v>87.64</v>
      </c>
      <c r="P1054">
        <v>35899.03</v>
      </c>
      <c r="Q1054">
        <v>18875.330000000002</v>
      </c>
      <c r="R1054">
        <v>5266.4</v>
      </c>
      <c r="S1054">
        <v>34606.78</v>
      </c>
      <c r="T1054">
        <v>0</v>
      </c>
      <c r="U1054">
        <v>11750.93</v>
      </c>
      <c r="V1054">
        <v>0</v>
      </c>
      <c r="W1054" s="181">
        <f t="shared" si="272"/>
        <v>47649.96</v>
      </c>
      <c r="X1054" s="181">
        <f t="shared" si="273"/>
        <v>79.416600000000003</v>
      </c>
      <c r="Y1054" s="174">
        <v>106486.1</v>
      </c>
      <c r="Z1054" s="181">
        <f t="shared" si="274"/>
        <v>177.47683333333333</v>
      </c>
      <c r="AA1054" s="174">
        <v>8.2301821552296497E-2</v>
      </c>
      <c r="AB1054" s="174">
        <v>33.71240941305954</v>
      </c>
      <c r="AC1054" s="174">
        <v>17.725628039715978</v>
      </c>
      <c r="AD1054" s="174">
        <v>4.945622010760089</v>
      </c>
      <c r="AE1054" s="174">
        <v>32.498870744632399</v>
      </c>
      <c r="AF1054">
        <v>0</v>
      </c>
      <c r="AG1054" s="106">
        <v>11.03517736117672</v>
      </c>
      <c r="AH1054" s="106">
        <v>0</v>
      </c>
      <c r="AI1054" s="106">
        <v>100</v>
      </c>
      <c r="AJ1054">
        <v>40.24</v>
      </c>
      <c r="AK1054">
        <v>79.56</v>
      </c>
      <c r="AL1054">
        <v>57.68</v>
      </c>
      <c r="AM1054">
        <v>177.48</v>
      </c>
      <c r="AN1054" t="s">
        <v>1066</v>
      </c>
      <c r="AO1054">
        <v>9.9</v>
      </c>
      <c r="AP1054">
        <v>8.33</v>
      </c>
      <c r="AQ1054">
        <v>12.806699999999999</v>
      </c>
      <c r="AR1054" t="s">
        <v>1071</v>
      </c>
      <c r="AS1054" t="s">
        <v>1073</v>
      </c>
      <c r="AT1054" t="s">
        <v>1075</v>
      </c>
      <c r="AU1054" t="s">
        <v>1077</v>
      </c>
      <c r="AV1054" t="s">
        <v>1082</v>
      </c>
      <c r="AW1054" t="s">
        <v>1083</v>
      </c>
      <c r="AX1054" s="65">
        <f t="shared" si="286"/>
        <v>583.5</v>
      </c>
      <c r="AY1054" s="106">
        <v>2862.47</v>
      </c>
      <c r="AZ1054" s="106">
        <v>1184.5881607474191</v>
      </c>
      <c r="BA1054" s="65">
        <f t="shared" si="287"/>
        <v>4630.5581607474187</v>
      </c>
      <c r="BB1054" s="65">
        <f t="shared" si="275"/>
        <v>46465.371839252577</v>
      </c>
      <c r="BC1054" s="65">
        <f t="shared" si="276"/>
        <v>87.64</v>
      </c>
      <c r="BD1054" s="65">
        <f t="shared" si="277"/>
        <v>23558.230000000003</v>
      </c>
      <c r="BE1054" s="65">
        <f t="shared" si="278"/>
        <v>31744.309999999998</v>
      </c>
      <c r="BF1054" s="65">
        <f t="shared" si="279"/>
        <v>101855.54183925259</v>
      </c>
      <c r="BG1054" s="66">
        <f t="shared" si="280"/>
        <v>661.50830867820264</v>
      </c>
      <c r="BH1054" s="66">
        <f t="shared" si="281"/>
        <v>80.112710067676858</v>
      </c>
      <c r="BI1054" s="66">
        <f t="shared" si="282"/>
        <v>0.14606666666666668</v>
      </c>
      <c r="BJ1054" s="66">
        <f t="shared" si="283"/>
        <v>40.617637931034487</v>
      </c>
      <c r="BK1054" s="66">
        <f t="shared" si="284"/>
        <v>54.731568965517241</v>
      </c>
      <c r="BL1054" s="66">
        <f t="shared" si="285"/>
        <v>175.61300317112514</v>
      </c>
      <c r="BM1054" s="207">
        <f t="shared" si="288"/>
        <v>39873.18</v>
      </c>
    </row>
    <row r="1055" spans="1:65" x14ac:dyDescent="0.35">
      <c r="A1055" s="1">
        <v>404</v>
      </c>
      <c r="B1055">
        <v>2</v>
      </c>
      <c r="C1055" t="s">
        <v>37</v>
      </c>
      <c r="D1055" s="60" t="s">
        <v>442</v>
      </c>
      <c r="E1055" s="6" t="s">
        <v>1111</v>
      </c>
      <c r="F1055" s="7" t="s">
        <v>1112</v>
      </c>
      <c r="G1055" s="6">
        <v>-22.86</v>
      </c>
      <c r="H1055" s="6">
        <v>-43.41</v>
      </c>
      <c r="I1055" s="6">
        <v>45</v>
      </c>
      <c r="J1055" s="8">
        <v>45016.2336447989</v>
      </c>
      <c r="K1055" t="s">
        <v>1165</v>
      </c>
      <c r="L1055" t="s">
        <v>1062</v>
      </c>
      <c r="M1055">
        <v>600</v>
      </c>
      <c r="N1055">
        <v>600</v>
      </c>
      <c r="O1055">
        <v>4.4000000000000004</v>
      </c>
      <c r="P1055">
        <v>35202.9</v>
      </c>
      <c r="Q1055">
        <v>18875.330000000002</v>
      </c>
      <c r="R1055">
        <v>5262.4</v>
      </c>
      <c r="S1055">
        <v>34606.78</v>
      </c>
      <c r="T1055">
        <v>0</v>
      </c>
      <c r="U1055">
        <v>11750.93</v>
      </c>
      <c r="V1055">
        <v>0</v>
      </c>
      <c r="W1055" s="181">
        <f t="shared" si="272"/>
        <v>46953.83</v>
      </c>
      <c r="X1055" s="181">
        <f t="shared" si="273"/>
        <v>78.256383333333332</v>
      </c>
      <c r="Y1055" s="174">
        <v>105702.73</v>
      </c>
      <c r="Z1055" s="181">
        <f t="shared" si="274"/>
        <v>176.17121666666665</v>
      </c>
      <c r="AA1055" s="174">
        <v>4.1626171812213369E-3</v>
      </c>
      <c r="AB1055" s="174">
        <v>33.303680992912867</v>
      </c>
      <c r="AC1055" s="174">
        <v>17.85699385436876</v>
      </c>
      <c r="AD1055" s="174">
        <v>4.9784901487407183</v>
      </c>
      <c r="AE1055" s="174">
        <v>32.739722048806122</v>
      </c>
      <c r="AF1055">
        <v>0</v>
      </c>
      <c r="AG1055" s="106">
        <v>11.11695979848392</v>
      </c>
      <c r="AH1055" s="106">
        <v>0</v>
      </c>
      <c r="AI1055" s="106">
        <v>100</v>
      </c>
      <c r="AJ1055">
        <v>40.229999999999997</v>
      </c>
      <c r="AK1055">
        <v>78.260000000000005</v>
      </c>
      <c r="AL1055">
        <v>57.68</v>
      </c>
      <c r="AM1055">
        <v>176.17</v>
      </c>
      <c r="AN1055" t="s">
        <v>1067</v>
      </c>
      <c r="AO1055">
        <v>9.9</v>
      </c>
      <c r="AP1055">
        <v>8.33</v>
      </c>
      <c r="AQ1055">
        <v>12.806699999999999</v>
      </c>
      <c r="AR1055" t="s">
        <v>1071</v>
      </c>
      <c r="AS1055" t="s">
        <v>1073</v>
      </c>
      <c r="AT1055" t="s">
        <v>1075</v>
      </c>
      <c r="AU1055" t="s">
        <v>1077</v>
      </c>
      <c r="AV1055" t="s">
        <v>1082</v>
      </c>
      <c r="AW1055" t="s">
        <v>1083</v>
      </c>
      <c r="AX1055" s="65">
        <f t="shared" si="286"/>
        <v>583.5</v>
      </c>
      <c r="AY1055" s="106">
        <v>2862.47</v>
      </c>
      <c r="AZ1055" s="106">
        <v>1195.7013411657331</v>
      </c>
      <c r="BA1055" s="65">
        <f t="shared" si="287"/>
        <v>4641.6713411657329</v>
      </c>
      <c r="BB1055" s="65">
        <f t="shared" si="275"/>
        <v>45758.12865883427</v>
      </c>
      <c r="BC1055" s="65">
        <f t="shared" si="276"/>
        <v>4.4000000000000004</v>
      </c>
      <c r="BD1055" s="65">
        <f t="shared" si="277"/>
        <v>23554.230000000003</v>
      </c>
      <c r="BE1055" s="65">
        <f t="shared" si="278"/>
        <v>31744.309999999998</v>
      </c>
      <c r="BF1055" s="65">
        <f t="shared" si="279"/>
        <v>101061.05865883426</v>
      </c>
      <c r="BG1055" s="66">
        <f t="shared" si="280"/>
        <v>663.09590588081903</v>
      </c>
      <c r="BH1055" s="66">
        <f t="shared" si="281"/>
        <v>78.893325273852184</v>
      </c>
      <c r="BI1055" s="66">
        <f t="shared" si="282"/>
        <v>7.3333333333333341E-3</v>
      </c>
      <c r="BJ1055" s="66">
        <f t="shared" si="283"/>
        <v>40.610741379310348</v>
      </c>
      <c r="BK1055" s="66">
        <f t="shared" si="284"/>
        <v>54.731568965517241</v>
      </c>
      <c r="BL1055" s="66">
        <f t="shared" si="285"/>
        <v>174.243204584197</v>
      </c>
      <c r="BM1055" s="207">
        <f t="shared" si="288"/>
        <v>39869.18</v>
      </c>
    </row>
    <row r="1056" spans="1:65" x14ac:dyDescent="0.35">
      <c r="A1056" s="1">
        <v>405</v>
      </c>
      <c r="B1056">
        <v>2</v>
      </c>
      <c r="C1056" t="s">
        <v>37</v>
      </c>
      <c r="D1056" s="60" t="s">
        <v>443</v>
      </c>
      <c r="E1056" s="6" t="s">
        <v>1113</v>
      </c>
      <c r="F1056" s="7" t="s">
        <v>1114</v>
      </c>
      <c r="G1056" s="6">
        <v>-20.32</v>
      </c>
      <c r="H1056" s="6">
        <v>-40.340000000000003</v>
      </c>
      <c r="I1056" s="6">
        <v>9</v>
      </c>
      <c r="J1056" s="8">
        <v>54061.366139626101</v>
      </c>
      <c r="K1056" t="s">
        <v>1165</v>
      </c>
      <c r="L1056" t="s">
        <v>1062</v>
      </c>
      <c r="M1056">
        <v>600</v>
      </c>
      <c r="N1056">
        <v>600</v>
      </c>
      <c r="O1056">
        <v>0</v>
      </c>
      <c r="P1056">
        <v>41641.01</v>
      </c>
      <c r="Q1056">
        <v>18875.330000000002</v>
      </c>
      <c r="R1056">
        <v>5264.2</v>
      </c>
      <c r="S1056">
        <v>34606.78</v>
      </c>
      <c r="T1056">
        <v>0</v>
      </c>
      <c r="U1056">
        <v>11750.93</v>
      </c>
      <c r="V1056">
        <v>0</v>
      </c>
      <c r="W1056" s="181">
        <f t="shared" si="272"/>
        <v>53391.94</v>
      </c>
      <c r="X1056" s="181">
        <f t="shared" si="273"/>
        <v>88.986566666666675</v>
      </c>
      <c r="Y1056" s="174">
        <v>112138.24000000001</v>
      </c>
      <c r="Z1056" s="181">
        <f t="shared" si="274"/>
        <v>186.89706666666669</v>
      </c>
      <c r="AA1056" s="174">
        <v>0</v>
      </c>
      <c r="AB1056" s="174">
        <v>37.133639693292849</v>
      </c>
      <c r="AC1056" s="174">
        <v>16.832197473404261</v>
      </c>
      <c r="AD1056" s="174">
        <v>4.6943843598758086</v>
      </c>
      <c r="AE1056" s="174">
        <v>30.860819645466169</v>
      </c>
      <c r="AF1056">
        <v>0</v>
      </c>
      <c r="AG1056" s="106">
        <v>10.478967745525519</v>
      </c>
      <c r="AH1056" s="106">
        <v>0</v>
      </c>
      <c r="AI1056" s="106">
        <v>100</v>
      </c>
      <c r="AJ1056">
        <v>40.229999999999997</v>
      </c>
      <c r="AK1056">
        <v>88.99</v>
      </c>
      <c r="AL1056">
        <v>57.68</v>
      </c>
      <c r="AM1056">
        <v>186.9</v>
      </c>
      <c r="AN1056" t="s">
        <v>1068</v>
      </c>
      <c r="AO1056">
        <v>9.9</v>
      </c>
      <c r="AP1056">
        <v>8.33</v>
      </c>
      <c r="AQ1056">
        <v>12.806699999999999</v>
      </c>
      <c r="AR1056" t="s">
        <v>1071</v>
      </c>
      <c r="AS1056" t="s">
        <v>1073</v>
      </c>
      <c r="AT1056" t="s">
        <v>1075</v>
      </c>
      <c r="AU1056" t="s">
        <v>1077</v>
      </c>
      <c r="AV1056" t="s">
        <v>1082</v>
      </c>
      <c r="AW1056" t="s">
        <v>1083</v>
      </c>
      <c r="AX1056" s="65">
        <f t="shared" si="286"/>
        <v>583.5</v>
      </c>
      <c r="AY1056" s="106">
        <v>2862.47</v>
      </c>
      <c r="AZ1056" s="106">
        <v>1330.1298575252301</v>
      </c>
      <c r="BA1056" s="65">
        <f t="shared" si="287"/>
        <v>4776.0998575252297</v>
      </c>
      <c r="BB1056" s="65">
        <f t="shared" si="275"/>
        <v>52061.810142474773</v>
      </c>
      <c r="BC1056" s="65">
        <f t="shared" si="276"/>
        <v>0</v>
      </c>
      <c r="BD1056" s="65">
        <f t="shared" si="277"/>
        <v>23556.030000000002</v>
      </c>
      <c r="BE1056" s="65">
        <f t="shared" si="278"/>
        <v>31744.309999999998</v>
      </c>
      <c r="BF1056" s="65">
        <f t="shared" si="279"/>
        <v>107362.14014247477</v>
      </c>
      <c r="BG1056" s="66">
        <f t="shared" si="280"/>
        <v>682.29997964646134</v>
      </c>
      <c r="BH1056" s="66">
        <f t="shared" si="281"/>
        <v>89.7617416249565</v>
      </c>
      <c r="BI1056" s="66">
        <f t="shared" si="282"/>
        <v>0</v>
      </c>
      <c r="BJ1056" s="66">
        <f t="shared" si="283"/>
        <v>40.613844827586213</v>
      </c>
      <c r="BK1056" s="66">
        <f t="shared" si="284"/>
        <v>54.731568965517241</v>
      </c>
      <c r="BL1056" s="66">
        <f t="shared" si="285"/>
        <v>185.10713817668065</v>
      </c>
      <c r="BM1056" s="207">
        <f t="shared" si="288"/>
        <v>39870.979999999996</v>
      </c>
    </row>
    <row r="1057" spans="1:65" x14ac:dyDescent="0.35">
      <c r="A1057" s="1">
        <v>406</v>
      </c>
      <c r="B1057">
        <v>2</v>
      </c>
      <c r="C1057" t="s">
        <v>37</v>
      </c>
      <c r="D1057" s="60" t="s">
        <v>444</v>
      </c>
      <c r="E1057" s="6" t="s">
        <v>1115</v>
      </c>
      <c r="F1057" s="7" t="s">
        <v>1116</v>
      </c>
      <c r="G1057" s="6">
        <v>-8.0500000000000007</v>
      </c>
      <c r="H1057" s="6">
        <v>-34.880000000000003</v>
      </c>
      <c r="I1057" s="6">
        <v>10</v>
      </c>
      <c r="J1057" s="8">
        <v>63550.072249703</v>
      </c>
      <c r="K1057" t="s">
        <v>1165</v>
      </c>
      <c r="L1057" t="s">
        <v>1062</v>
      </c>
      <c r="M1057">
        <v>600</v>
      </c>
      <c r="N1057">
        <v>600</v>
      </c>
      <c r="O1057">
        <v>0</v>
      </c>
      <c r="P1057">
        <v>50354.44</v>
      </c>
      <c r="Q1057">
        <v>18875.330000000002</v>
      </c>
      <c r="R1057">
        <v>5250.2</v>
      </c>
      <c r="S1057">
        <v>34606.78</v>
      </c>
      <c r="T1057">
        <v>0</v>
      </c>
      <c r="U1057">
        <v>11750.93</v>
      </c>
      <c r="V1057">
        <v>0</v>
      </c>
      <c r="W1057" s="181">
        <f t="shared" si="272"/>
        <v>62105.37</v>
      </c>
      <c r="X1057" s="181">
        <f t="shared" si="273"/>
        <v>103.50895</v>
      </c>
      <c r="Y1057" s="174">
        <v>120837.67</v>
      </c>
      <c r="Z1057" s="181">
        <f t="shared" si="274"/>
        <v>201.39611666666667</v>
      </c>
      <c r="AA1057" s="174">
        <v>0</v>
      </c>
      <c r="AB1057" s="174">
        <v>41.671144436995519</v>
      </c>
      <c r="AC1057" s="174">
        <v>15.62040214777395</v>
      </c>
      <c r="AD1057" s="174">
        <v>4.3448371687405087</v>
      </c>
      <c r="AE1057" s="174">
        <v>28.63906594690215</v>
      </c>
      <c r="AF1057">
        <v>0</v>
      </c>
      <c r="AG1057" s="106">
        <v>9.7245585751529298</v>
      </c>
      <c r="AH1057" s="106">
        <v>0</v>
      </c>
      <c r="AI1057" s="106">
        <v>100</v>
      </c>
      <c r="AJ1057">
        <v>40.21</v>
      </c>
      <c r="AK1057">
        <v>103.51</v>
      </c>
      <c r="AL1057">
        <v>57.68</v>
      </c>
      <c r="AM1057">
        <v>201.4</v>
      </c>
      <c r="AN1057" t="s">
        <v>1069</v>
      </c>
      <c r="AO1057">
        <v>9.9</v>
      </c>
      <c r="AP1057">
        <v>8.33</v>
      </c>
      <c r="AQ1057">
        <v>12.806699999999999</v>
      </c>
      <c r="AR1057" t="s">
        <v>1071</v>
      </c>
      <c r="AS1057" t="s">
        <v>1073</v>
      </c>
      <c r="AT1057" t="s">
        <v>1075</v>
      </c>
      <c r="AU1057" t="s">
        <v>1077</v>
      </c>
      <c r="AV1057" t="s">
        <v>1082</v>
      </c>
      <c r="AW1057" t="s">
        <v>1083</v>
      </c>
      <c r="AX1057" s="65">
        <f t="shared" si="286"/>
        <v>583.5</v>
      </c>
      <c r="AY1057" s="106">
        <v>2862.47</v>
      </c>
      <c r="AZ1057" s="106">
        <v>1525.3082243645581</v>
      </c>
      <c r="BA1057" s="65">
        <f t="shared" si="287"/>
        <v>4971.2782243645579</v>
      </c>
      <c r="BB1057" s="65">
        <f t="shared" si="275"/>
        <v>60580.061775635448</v>
      </c>
      <c r="BC1057" s="65">
        <f t="shared" si="276"/>
        <v>0</v>
      </c>
      <c r="BD1057" s="65">
        <f t="shared" si="277"/>
        <v>23542.030000000002</v>
      </c>
      <c r="BE1057" s="65">
        <f t="shared" si="278"/>
        <v>31744.309999999998</v>
      </c>
      <c r="BF1057" s="65">
        <f t="shared" si="279"/>
        <v>115866.39177563543</v>
      </c>
      <c r="BG1057" s="66">
        <f t="shared" si="280"/>
        <v>710.1826034806511</v>
      </c>
      <c r="BH1057" s="66">
        <f t="shared" si="281"/>
        <v>104.44838237178526</v>
      </c>
      <c r="BI1057" s="66">
        <f t="shared" si="282"/>
        <v>0</v>
      </c>
      <c r="BJ1057" s="66">
        <f t="shared" si="283"/>
        <v>40.589706896551725</v>
      </c>
      <c r="BK1057" s="66">
        <f t="shared" si="284"/>
        <v>54.731568965517241</v>
      </c>
      <c r="BL1057" s="66">
        <f t="shared" si="285"/>
        <v>199.76964099247488</v>
      </c>
      <c r="BM1057" s="207">
        <f t="shared" si="288"/>
        <v>39856.979999999996</v>
      </c>
    </row>
    <row r="1058" spans="1:65" x14ac:dyDescent="0.35">
      <c r="A1058" s="1">
        <v>407</v>
      </c>
      <c r="B1058">
        <v>2</v>
      </c>
      <c r="C1058" t="s">
        <v>37</v>
      </c>
      <c r="D1058" s="60" t="s">
        <v>445</v>
      </c>
      <c r="E1058" s="6" t="s">
        <v>1117</v>
      </c>
      <c r="F1058" s="7" t="s">
        <v>1118</v>
      </c>
      <c r="G1058" s="6">
        <v>-3.8</v>
      </c>
      <c r="H1058" s="6">
        <v>-38.53</v>
      </c>
      <c r="I1058" s="6">
        <v>41</v>
      </c>
      <c r="J1058" s="8">
        <v>71394.000753582499</v>
      </c>
      <c r="K1058" t="s">
        <v>1165</v>
      </c>
      <c r="L1058" t="s">
        <v>1062</v>
      </c>
      <c r="M1058">
        <v>600</v>
      </c>
      <c r="N1058">
        <v>600</v>
      </c>
      <c r="O1058">
        <v>0</v>
      </c>
      <c r="P1058">
        <v>50502.29</v>
      </c>
      <c r="Q1058">
        <v>18875.330000000002</v>
      </c>
      <c r="R1058">
        <v>5255.2</v>
      </c>
      <c r="S1058">
        <v>34606.78</v>
      </c>
      <c r="T1058">
        <v>0</v>
      </c>
      <c r="U1058">
        <v>11750.93</v>
      </c>
      <c r="V1058">
        <v>0</v>
      </c>
      <c r="W1058" s="181">
        <f t="shared" si="272"/>
        <v>62253.22</v>
      </c>
      <c r="X1058" s="181">
        <f t="shared" si="273"/>
        <v>103.75536666666667</v>
      </c>
      <c r="Y1058" s="174">
        <v>120990.52</v>
      </c>
      <c r="Z1058" s="181">
        <f t="shared" si="274"/>
        <v>201.65086666666667</v>
      </c>
      <c r="AA1058" s="174">
        <v>0</v>
      </c>
      <c r="AB1058" s="174">
        <v>41.740700015174752</v>
      </c>
      <c r="AC1058" s="174">
        <v>15.60066854824659</v>
      </c>
      <c r="AD1058" s="174">
        <v>4.3434807950242709</v>
      </c>
      <c r="AE1058" s="174">
        <v>28.602885581448859</v>
      </c>
      <c r="AF1058">
        <v>0</v>
      </c>
      <c r="AG1058" s="106">
        <v>9.712273325215893</v>
      </c>
      <c r="AH1058" s="106">
        <v>0</v>
      </c>
      <c r="AI1058" s="106">
        <v>100</v>
      </c>
      <c r="AJ1058">
        <v>40.22</v>
      </c>
      <c r="AK1058">
        <v>103.76</v>
      </c>
      <c r="AL1058">
        <v>57.68</v>
      </c>
      <c r="AM1058">
        <v>201.65</v>
      </c>
      <c r="AN1058" t="s">
        <v>1070</v>
      </c>
      <c r="AO1058">
        <v>9.9</v>
      </c>
      <c r="AP1058">
        <v>8.33</v>
      </c>
      <c r="AQ1058">
        <v>12.806699999999999</v>
      </c>
      <c r="AR1058" t="s">
        <v>1071</v>
      </c>
      <c r="AS1058" t="s">
        <v>1073</v>
      </c>
      <c r="AT1058" t="s">
        <v>1075</v>
      </c>
      <c r="AU1058" t="s">
        <v>1077</v>
      </c>
      <c r="AV1058" t="s">
        <v>1082</v>
      </c>
      <c r="AW1058" t="s">
        <v>1083</v>
      </c>
      <c r="AX1058" s="65">
        <f t="shared" si="286"/>
        <v>583.5</v>
      </c>
      <c r="AY1058" s="106">
        <v>2862.47</v>
      </c>
      <c r="AZ1058" s="106">
        <v>1463.2823660719969</v>
      </c>
      <c r="BA1058" s="65">
        <f t="shared" si="287"/>
        <v>4909.2523660719962</v>
      </c>
      <c r="BB1058" s="65">
        <f t="shared" si="275"/>
        <v>60789.937633928006</v>
      </c>
      <c r="BC1058" s="65">
        <f t="shared" si="276"/>
        <v>0</v>
      </c>
      <c r="BD1058" s="65">
        <f t="shared" si="277"/>
        <v>23547.030000000002</v>
      </c>
      <c r="BE1058" s="65">
        <f t="shared" si="278"/>
        <v>31744.309999999998</v>
      </c>
      <c r="BF1058" s="65">
        <f t="shared" si="279"/>
        <v>116081.26763392802</v>
      </c>
      <c r="BG1058" s="66">
        <f t="shared" si="280"/>
        <v>701.32176658171375</v>
      </c>
      <c r="BH1058" s="66">
        <f t="shared" si="281"/>
        <v>104.81023729987588</v>
      </c>
      <c r="BI1058" s="66">
        <f t="shared" si="282"/>
        <v>0</v>
      </c>
      <c r="BJ1058" s="66">
        <f t="shared" si="283"/>
        <v>40.598327586206899</v>
      </c>
      <c r="BK1058" s="66">
        <f t="shared" si="284"/>
        <v>54.731568965517241</v>
      </c>
      <c r="BL1058" s="66">
        <f t="shared" si="285"/>
        <v>200.14011661022073</v>
      </c>
      <c r="BM1058" s="207">
        <f t="shared" si="288"/>
        <v>39861.979999999996</v>
      </c>
    </row>
    <row r="1059" spans="1:65" x14ac:dyDescent="0.35">
      <c r="A1059" s="1">
        <v>488</v>
      </c>
      <c r="B1059">
        <v>3</v>
      </c>
      <c r="C1059" t="s">
        <v>37</v>
      </c>
      <c r="D1059" s="60" t="s">
        <v>526</v>
      </c>
      <c r="E1059" s="6" t="s">
        <v>1104</v>
      </c>
      <c r="F1059" s="7" t="s">
        <v>1105</v>
      </c>
      <c r="G1059" s="6">
        <v>-22.74</v>
      </c>
      <c r="H1059" s="6">
        <v>-45.59</v>
      </c>
      <c r="I1059" s="6">
        <v>1642</v>
      </c>
      <c r="J1059" s="8">
        <v>3495.45982983364</v>
      </c>
      <c r="K1059" t="s">
        <v>1165</v>
      </c>
      <c r="L1059" t="s">
        <v>1062</v>
      </c>
      <c r="M1059">
        <v>600</v>
      </c>
      <c r="N1059">
        <v>600</v>
      </c>
      <c r="O1059">
        <v>4127.1000000000004</v>
      </c>
      <c r="P1059">
        <v>10619.86</v>
      </c>
      <c r="Q1059">
        <v>18875.330000000002</v>
      </c>
      <c r="R1059">
        <v>5265.2</v>
      </c>
      <c r="S1059">
        <v>34606.78</v>
      </c>
      <c r="T1059">
        <v>0</v>
      </c>
      <c r="U1059">
        <v>11578.67</v>
      </c>
      <c r="V1059">
        <v>0</v>
      </c>
      <c r="W1059" s="181">
        <f t="shared" si="272"/>
        <v>22198.53</v>
      </c>
      <c r="X1059" s="181">
        <f t="shared" si="273"/>
        <v>36.997549999999997</v>
      </c>
      <c r="Y1059" s="174">
        <v>85072.93</v>
      </c>
      <c r="Z1059" s="181">
        <f t="shared" si="274"/>
        <v>141.78821666666664</v>
      </c>
      <c r="AA1059" s="174">
        <v>4.851249392726924</v>
      </c>
      <c r="AB1059" s="174">
        <v>12.483242319266539</v>
      </c>
      <c r="AC1059" s="174">
        <v>22.18723394151348</v>
      </c>
      <c r="AD1059" s="174">
        <v>6.1890427425034016</v>
      </c>
      <c r="AE1059" s="174">
        <v>40.678956279041998</v>
      </c>
      <c r="AF1059">
        <v>0</v>
      </c>
      <c r="AG1059" s="106">
        <v>13.61028707956809</v>
      </c>
      <c r="AH1059" s="106">
        <v>0</v>
      </c>
      <c r="AI1059" s="106">
        <v>100</v>
      </c>
      <c r="AJ1059">
        <v>40.229999999999997</v>
      </c>
      <c r="AK1059">
        <v>43.88</v>
      </c>
      <c r="AL1059">
        <v>57.68</v>
      </c>
      <c r="AM1059">
        <v>141.79</v>
      </c>
      <c r="AN1059" t="s">
        <v>1063</v>
      </c>
      <c r="AO1059">
        <v>9.9</v>
      </c>
      <c r="AP1059">
        <v>8.33</v>
      </c>
      <c r="AQ1059">
        <v>12.806699999999999</v>
      </c>
      <c r="AR1059" t="s">
        <v>1071</v>
      </c>
      <c r="AS1059" t="s">
        <v>1073</v>
      </c>
      <c r="AT1059" t="s">
        <v>1075</v>
      </c>
      <c r="AU1059" t="s">
        <v>1077</v>
      </c>
      <c r="AV1059" t="s">
        <v>1082</v>
      </c>
      <c r="AW1059" t="s">
        <v>1084</v>
      </c>
      <c r="AX1059" s="65">
        <f t="shared" si="286"/>
        <v>583.5</v>
      </c>
      <c r="AY1059" s="106">
        <v>2862.47</v>
      </c>
      <c r="AZ1059" s="106">
        <v>439.81457772975801</v>
      </c>
      <c r="BA1059" s="65">
        <f t="shared" si="287"/>
        <v>3885.784577729758</v>
      </c>
      <c r="BB1059" s="65">
        <f t="shared" si="275"/>
        <v>21758.715422270241</v>
      </c>
      <c r="BC1059" s="65">
        <f t="shared" si="276"/>
        <v>4127.1000000000004</v>
      </c>
      <c r="BD1059" s="65">
        <f t="shared" si="277"/>
        <v>23557.030000000002</v>
      </c>
      <c r="BE1059" s="65">
        <f t="shared" si="278"/>
        <v>31744.309999999998</v>
      </c>
      <c r="BF1059" s="65">
        <f t="shared" si="279"/>
        <v>81187.14542227023</v>
      </c>
      <c r="BG1059" s="66">
        <f t="shared" si="280"/>
        <v>555.11208253282257</v>
      </c>
      <c r="BH1059" s="66">
        <f t="shared" si="281"/>
        <v>37.515026590121103</v>
      </c>
      <c r="BI1059" s="66">
        <f t="shared" si="282"/>
        <v>6.8785000000000007</v>
      </c>
      <c r="BJ1059" s="66">
        <f t="shared" si="283"/>
        <v>40.615568965517248</v>
      </c>
      <c r="BK1059" s="66">
        <f t="shared" si="284"/>
        <v>54.731568965517241</v>
      </c>
      <c r="BL1059" s="66">
        <f t="shared" si="285"/>
        <v>139.97783693494867</v>
      </c>
      <c r="BM1059" s="207">
        <f t="shared" si="288"/>
        <v>39871.979999999996</v>
      </c>
    </row>
    <row r="1060" spans="1:65" x14ac:dyDescent="0.35">
      <c r="A1060" s="1">
        <v>489</v>
      </c>
      <c r="B1060">
        <v>3</v>
      </c>
      <c r="C1060" t="s">
        <v>37</v>
      </c>
      <c r="D1060" s="60" t="s">
        <v>527</v>
      </c>
      <c r="E1060" s="6" t="s">
        <v>1104</v>
      </c>
      <c r="F1060" s="7" t="s">
        <v>1106</v>
      </c>
      <c r="G1060" s="6">
        <v>-23.85</v>
      </c>
      <c r="H1060" s="6">
        <v>-46.64</v>
      </c>
      <c r="I1060" s="6">
        <v>792</v>
      </c>
      <c r="J1060" s="8">
        <v>14172.2970393051</v>
      </c>
      <c r="K1060" t="s">
        <v>1165</v>
      </c>
      <c r="L1060" t="s">
        <v>1062</v>
      </c>
      <c r="M1060">
        <v>600</v>
      </c>
      <c r="N1060">
        <v>600</v>
      </c>
      <c r="O1060">
        <v>1030.03</v>
      </c>
      <c r="P1060">
        <v>17547.400000000001</v>
      </c>
      <c r="Q1060">
        <v>18875.330000000002</v>
      </c>
      <c r="R1060">
        <v>5266.4</v>
      </c>
      <c r="S1060">
        <v>34606.78</v>
      </c>
      <c r="T1060">
        <v>0</v>
      </c>
      <c r="U1060">
        <v>11578.67</v>
      </c>
      <c r="V1060">
        <v>0</v>
      </c>
      <c r="W1060" s="181">
        <f t="shared" si="272"/>
        <v>29126.07</v>
      </c>
      <c r="X1060" s="181">
        <f t="shared" si="273"/>
        <v>48.54345</v>
      </c>
      <c r="Y1060" s="174">
        <v>88904.6</v>
      </c>
      <c r="Z1060" s="181">
        <f t="shared" si="274"/>
        <v>148.17433333333335</v>
      </c>
      <c r="AA1060" s="174">
        <v>1.1585789711668459</v>
      </c>
      <c r="AB1060" s="174">
        <v>19.73733642578674</v>
      </c>
      <c r="AC1060" s="174">
        <v>21.2309936718685</v>
      </c>
      <c r="AD1060" s="174">
        <v>5.923652994333251</v>
      </c>
      <c r="AE1060" s="174">
        <v>38.925747374151612</v>
      </c>
      <c r="AF1060">
        <v>0</v>
      </c>
      <c r="AG1060" s="106">
        <v>13.02370181070496</v>
      </c>
      <c r="AH1060" s="106">
        <v>0</v>
      </c>
      <c r="AI1060" s="106">
        <v>100</v>
      </c>
      <c r="AJ1060">
        <v>40.24</v>
      </c>
      <c r="AK1060">
        <v>50.26</v>
      </c>
      <c r="AL1060">
        <v>57.68</v>
      </c>
      <c r="AM1060">
        <v>148.16999999999999</v>
      </c>
      <c r="AN1060" t="s">
        <v>1064</v>
      </c>
      <c r="AO1060">
        <v>9.9</v>
      </c>
      <c r="AP1060">
        <v>8.33</v>
      </c>
      <c r="AQ1060">
        <v>12.806699999999999</v>
      </c>
      <c r="AR1060" t="s">
        <v>1071</v>
      </c>
      <c r="AS1060" t="s">
        <v>1073</v>
      </c>
      <c r="AT1060" t="s">
        <v>1075</v>
      </c>
      <c r="AU1060" t="s">
        <v>1077</v>
      </c>
      <c r="AV1060" t="s">
        <v>1082</v>
      </c>
      <c r="AW1060" t="s">
        <v>1084</v>
      </c>
      <c r="AX1060" s="65">
        <f t="shared" si="286"/>
        <v>583.5</v>
      </c>
      <c r="AY1060" s="106">
        <v>2862.47</v>
      </c>
      <c r="AZ1060" s="106">
        <v>696.00185948028297</v>
      </c>
      <c r="BA1060" s="65">
        <f t="shared" si="287"/>
        <v>4141.9718594802825</v>
      </c>
      <c r="BB1060" s="65">
        <f t="shared" si="275"/>
        <v>28430.068140519717</v>
      </c>
      <c r="BC1060" s="65">
        <f t="shared" si="276"/>
        <v>1030.03</v>
      </c>
      <c r="BD1060" s="65">
        <f t="shared" si="277"/>
        <v>23558.230000000003</v>
      </c>
      <c r="BE1060" s="65">
        <f t="shared" si="278"/>
        <v>31744.309999999998</v>
      </c>
      <c r="BF1060" s="65">
        <f t="shared" si="279"/>
        <v>84762.628140519722</v>
      </c>
      <c r="BG1060" s="66">
        <f t="shared" si="280"/>
        <v>591.71026564004035</v>
      </c>
      <c r="BH1060" s="66">
        <f t="shared" si="281"/>
        <v>49.017358862965033</v>
      </c>
      <c r="BI1060" s="66">
        <f t="shared" si="282"/>
        <v>1.7167166666666667</v>
      </c>
      <c r="BJ1060" s="66">
        <f t="shared" si="283"/>
        <v>40.617637931034487</v>
      </c>
      <c r="BK1060" s="66">
        <f t="shared" si="284"/>
        <v>54.731568965517241</v>
      </c>
      <c r="BL1060" s="66">
        <f t="shared" si="285"/>
        <v>146.14246231124091</v>
      </c>
      <c r="BM1060" s="207">
        <f t="shared" si="288"/>
        <v>39873.18</v>
      </c>
    </row>
    <row r="1061" spans="1:65" x14ac:dyDescent="0.35">
      <c r="A1061" s="1">
        <v>490</v>
      </c>
      <c r="B1061">
        <v>3</v>
      </c>
      <c r="C1061" t="s">
        <v>37</v>
      </c>
      <c r="D1061" s="60" t="s">
        <v>528</v>
      </c>
      <c r="E1061" s="6" t="s">
        <v>1107</v>
      </c>
      <c r="F1061" s="7" t="s">
        <v>1108</v>
      </c>
      <c r="G1061" s="6">
        <v>-30.03</v>
      </c>
      <c r="H1061" s="6">
        <v>-51.23</v>
      </c>
      <c r="I1061" s="6">
        <v>47</v>
      </c>
      <c r="J1061" s="8">
        <v>23954.0527728093</v>
      </c>
      <c r="K1061" t="s">
        <v>1165</v>
      </c>
      <c r="L1061" t="s">
        <v>1062</v>
      </c>
      <c r="M1061">
        <v>600</v>
      </c>
      <c r="N1061">
        <v>600</v>
      </c>
      <c r="O1061">
        <v>1812.75</v>
      </c>
      <c r="P1061">
        <v>22058.04</v>
      </c>
      <c r="Q1061">
        <v>18875.330000000002</v>
      </c>
      <c r="R1061">
        <v>5272.4</v>
      </c>
      <c r="S1061">
        <v>34606.78</v>
      </c>
      <c r="T1061">
        <v>0</v>
      </c>
      <c r="U1061">
        <v>11578.67</v>
      </c>
      <c r="V1061">
        <v>0</v>
      </c>
      <c r="W1061" s="181">
        <f t="shared" si="272"/>
        <v>33636.71</v>
      </c>
      <c r="X1061" s="181">
        <f t="shared" si="273"/>
        <v>56.061183333333332</v>
      </c>
      <c r="Y1061" s="174">
        <v>94203.96</v>
      </c>
      <c r="Z1061" s="181">
        <f t="shared" si="274"/>
        <v>157.00660000000002</v>
      </c>
      <c r="AA1061" s="174">
        <v>1.92428216393451</v>
      </c>
      <c r="AB1061" s="174">
        <v>23.415194010952401</v>
      </c>
      <c r="AC1061" s="174">
        <v>20.036663002277191</v>
      </c>
      <c r="AD1061" s="174">
        <v>5.5967923216815931</v>
      </c>
      <c r="AE1061" s="174">
        <v>36.736014069896846</v>
      </c>
      <c r="AF1061">
        <v>0</v>
      </c>
      <c r="AG1061" s="106">
        <v>12.29106504652246</v>
      </c>
      <c r="AH1061" s="106">
        <v>0</v>
      </c>
      <c r="AI1061" s="106">
        <v>100</v>
      </c>
      <c r="AJ1061">
        <v>40.25</v>
      </c>
      <c r="AK1061">
        <v>59.08</v>
      </c>
      <c r="AL1061">
        <v>57.68</v>
      </c>
      <c r="AM1061">
        <v>157.01</v>
      </c>
      <c r="AN1061" t="s">
        <v>1065</v>
      </c>
      <c r="AO1061">
        <v>9.9</v>
      </c>
      <c r="AP1061">
        <v>8.33</v>
      </c>
      <c r="AQ1061">
        <v>12.806699999999999</v>
      </c>
      <c r="AR1061" t="s">
        <v>1071</v>
      </c>
      <c r="AS1061" t="s">
        <v>1073</v>
      </c>
      <c r="AT1061" t="s">
        <v>1075</v>
      </c>
      <c r="AU1061" t="s">
        <v>1077</v>
      </c>
      <c r="AV1061" t="s">
        <v>1082</v>
      </c>
      <c r="AW1061" t="s">
        <v>1084</v>
      </c>
      <c r="AX1061" s="65">
        <f t="shared" si="286"/>
        <v>583.5</v>
      </c>
      <c r="AY1061" s="106">
        <v>2862.47</v>
      </c>
      <c r="AZ1061" s="106">
        <v>816.18723258393857</v>
      </c>
      <c r="BA1061" s="65">
        <f t="shared" si="287"/>
        <v>4262.1572325839388</v>
      </c>
      <c r="BB1061" s="65">
        <f t="shared" si="275"/>
        <v>32820.522767416063</v>
      </c>
      <c r="BC1061" s="65">
        <f t="shared" si="276"/>
        <v>1812.75</v>
      </c>
      <c r="BD1061" s="65">
        <f t="shared" si="277"/>
        <v>23564.230000000003</v>
      </c>
      <c r="BE1061" s="65">
        <f t="shared" si="278"/>
        <v>31744.309999999998</v>
      </c>
      <c r="BF1061" s="65">
        <f t="shared" si="279"/>
        <v>89941.802767416069</v>
      </c>
      <c r="BG1061" s="66">
        <f t="shared" si="280"/>
        <v>608.87960465484844</v>
      </c>
      <c r="BH1061" s="66">
        <f t="shared" si="281"/>
        <v>56.587108219682868</v>
      </c>
      <c r="BI1061" s="66">
        <f t="shared" si="282"/>
        <v>3.0212500000000002</v>
      </c>
      <c r="BJ1061" s="66">
        <f t="shared" si="283"/>
        <v>40.627982758620696</v>
      </c>
      <c r="BK1061" s="66">
        <f t="shared" si="284"/>
        <v>54.731568965517241</v>
      </c>
      <c r="BL1061" s="66">
        <f t="shared" si="285"/>
        <v>155.07207373692427</v>
      </c>
      <c r="BM1061" s="207">
        <f t="shared" si="288"/>
        <v>39879.18</v>
      </c>
    </row>
    <row r="1062" spans="1:65" x14ac:dyDescent="0.35">
      <c r="A1062" s="1">
        <v>491</v>
      </c>
      <c r="B1062">
        <v>3</v>
      </c>
      <c r="C1062" t="s">
        <v>37</v>
      </c>
      <c r="D1062" s="60" t="s">
        <v>529</v>
      </c>
      <c r="E1062" s="6" t="s">
        <v>1109</v>
      </c>
      <c r="F1062" s="7" t="s">
        <v>1110</v>
      </c>
      <c r="G1062" s="6">
        <v>-15.37</v>
      </c>
      <c r="H1062" s="6">
        <v>-48.78</v>
      </c>
      <c r="I1062" s="6">
        <v>770</v>
      </c>
      <c r="J1062" s="8">
        <v>31081.371963744201</v>
      </c>
      <c r="K1062" t="s">
        <v>1165</v>
      </c>
      <c r="L1062" t="s">
        <v>1062</v>
      </c>
      <c r="M1062">
        <v>600</v>
      </c>
      <c r="N1062">
        <v>600</v>
      </c>
      <c r="O1062">
        <v>8.82</v>
      </c>
      <c r="P1062">
        <v>32921.620000000003</v>
      </c>
      <c r="Q1062">
        <v>18875.330000000002</v>
      </c>
      <c r="R1062">
        <v>5266.4</v>
      </c>
      <c r="S1062">
        <v>34606.78</v>
      </c>
      <c r="T1062">
        <v>0</v>
      </c>
      <c r="U1062">
        <v>11578.67</v>
      </c>
      <c r="V1062">
        <v>0</v>
      </c>
      <c r="W1062" s="181">
        <f t="shared" si="272"/>
        <v>44500.29</v>
      </c>
      <c r="X1062" s="181">
        <f t="shared" si="273"/>
        <v>74.167150000000007</v>
      </c>
      <c r="Y1062" s="174">
        <v>103257.62</v>
      </c>
      <c r="Z1062" s="181">
        <f t="shared" si="274"/>
        <v>172.09603333333334</v>
      </c>
      <c r="AA1062" s="174">
        <v>8.5417424883509809E-3</v>
      </c>
      <c r="AB1062" s="174">
        <v>31.88299323575345</v>
      </c>
      <c r="AC1062" s="174">
        <v>18.27984220438163</v>
      </c>
      <c r="AD1062" s="174">
        <v>5.1002531338607264</v>
      </c>
      <c r="AE1062" s="174">
        <v>33.514989014854301</v>
      </c>
      <c r="AF1062">
        <v>0</v>
      </c>
      <c r="AG1062" s="106">
        <v>11.21338066866155</v>
      </c>
      <c r="AH1062" s="106">
        <v>0</v>
      </c>
      <c r="AI1062" s="106">
        <v>100</v>
      </c>
      <c r="AJ1062">
        <v>40.24</v>
      </c>
      <c r="AK1062">
        <v>74.180000000000007</v>
      </c>
      <c r="AL1062">
        <v>57.68</v>
      </c>
      <c r="AM1062">
        <v>172.1</v>
      </c>
      <c r="AN1062" t="s">
        <v>1066</v>
      </c>
      <c r="AO1062">
        <v>9.9</v>
      </c>
      <c r="AP1062">
        <v>8.33</v>
      </c>
      <c r="AQ1062">
        <v>12.806699999999999</v>
      </c>
      <c r="AR1062" t="s">
        <v>1071</v>
      </c>
      <c r="AS1062" t="s">
        <v>1073</v>
      </c>
      <c r="AT1062" t="s">
        <v>1075</v>
      </c>
      <c r="AU1062" t="s">
        <v>1077</v>
      </c>
      <c r="AV1062" t="s">
        <v>1082</v>
      </c>
      <c r="AW1062" t="s">
        <v>1084</v>
      </c>
      <c r="AX1062" s="65">
        <f t="shared" si="286"/>
        <v>583.5</v>
      </c>
      <c r="AY1062" s="106">
        <v>2862.47</v>
      </c>
      <c r="AZ1062" s="106">
        <v>1186.7101114691498</v>
      </c>
      <c r="BA1062" s="65">
        <f t="shared" si="287"/>
        <v>4632.6801114691498</v>
      </c>
      <c r="BB1062" s="65">
        <f t="shared" si="275"/>
        <v>43313.579888530854</v>
      </c>
      <c r="BC1062" s="65">
        <f t="shared" si="276"/>
        <v>8.82</v>
      </c>
      <c r="BD1062" s="65">
        <f t="shared" si="277"/>
        <v>23558.230000000003</v>
      </c>
      <c r="BE1062" s="65">
        <f t="shared" si="278"/>
        <v>31744.309999999998</v>
      </c>
      <c r="BF1062" s="65">
        <f t="shared" si="279"/>
        <v>98624.939888530847</v>
      </c>
      <c r="BG1062" s="66">
        <f t="shared" si="280"/>
        <v>661.81144449559281</v>
      </c>
      <c r="BH1062" s="66">
        <f t="shared" si="281"/>
        <v>74.678586014708372</v>
      </c>
      <c r="BI1062" s="66">
        <f t="shared" si="282"/>
        <v>1.4700000000000001E-2</v>
      </c>
      <c r="BJ1062" s="66">
        <f t="shared" si="283"/>
        <v>40.617637931034487</v>
      </c>
      <c r="BK1062" s="66">
        <f t="shared" si="284"/>
        <v>54.731568965517241</v>
      </c>
      <c r="BL1062" s="66">
        <f t="shared" si="285"/>
        <v>170.04299980781181</v>
      </c>
      <c r="BM1062" s="207">
        <f t="shared" si="288"/>
        <v>39873.18</v>
      </c>
    </row>
    <row r="1063" spans="1:65" x14ac:dyDescent="0.35">
      <c r="A1063" s="1">
        <v>492</v>
      </c>
      <c r="B1063">
        <v>3</v>
      </c>
      <c r="C1063" t="s">
        <v>37</v>
      </c>
      <c r="D1063" s="60" t="s">
        <v>530</v>
      </c>
      <c r="E1063" s="6" t="s">
        <v>1111</v>
      </c>
      <c r="F1063" s="7" t="s">
        <v>1112</v>
      </c>
      <c r="G1063" s="6">
        <v>-22.86</v>
      </c>
      <c r="H1063" s="6">
        <v>-43.41</v>
      </c>
      <c r="I1063" s="6">
        <v>45</v>
      </c>
      <c r="J1063" s="8">
        <v>45016.2336447989</v>
      </c>
      <c r="K1063" t="s">
        <v>1165</v>
      </c>
      <c r="L1063" t="s">
        <v>1062</v>
      </c>
      <c r="M1063">
        <v>600</v>
      </c>
      <c r="N1063">
        <v>600</v>
      </c>
      <c r="O1063">
        <v>0</v>
      </c>
      <c r="P1063">
        <v>32898.32</v>
      </c>
      <c r="Q1063">
        <v>18875.330000000002</v>
      </c>
      <c r="R1063">
        <v>5262.4</v>
      </c>
      <c r="S1063">
        <v>34606.78</v>
      </c>
      <c r="T1063">
        <v>0</v>
      </c>
      <c r="U1063">
        <v>11578.67</v>
      </c>
      <c r="V1063">
        <v>0</v>
      </c>
      <c r="W1063" s="181">
        <f t="shared" si="272"/>
        <v>44476.99</v>
      </c>
      <c r="X1063" s="181">
        <f t="shared" si="273"/>
        <v>74.128316666666663</v>
      </c>
      <c r="Y1063" s="174">
        <v>103221.49</v>
      </c>
      <c r="Z1063" s="181">
        <f t="shared" si="274"/>
        <v>172.03581666666668</v>
      </c>
      <c r="AA1063" s="174">
        <v>0</v>
      </c>
      <c r="AB1063" s="174">
        <v>31.871580230047051</v>
      </c>
      <c r="AC1063" s="174">
        <v>18.286240588079089</v>
      </c>
      <c r="AD1063" s="174">
        <v>5.0981631828798433</v>
      </c>
      <c r="AE1063" s="174">
        <v>33.526720065753743</v>
      </c>
      <c r="AF1063">
        <v>0</v>
      </c>
      <c r="AG1063" s="106">
        <v>11.217305621145361</v>
      </c>
      <c r="AH1063" s="106">
        <v>0</v>
      </c>
      <c r="AI1063" s="106">
        <v>100</v>
      </c>
      <c r="AJ1063">
        <v>40.229999999999997</v>
      </c>
      <c r="AK1063">
        <v>74.13</v>
      </c>
      <c r="AL1063">
        <v>57.68</v>
      </c>
      <c r="AM1063">
        <v>172.04</v>
      </c>
      <c r="AN1063" t="s">
        <v>1067</v>
      </c>
      <c r="AO1063">
        <v>9.9</v>
      </c>
      <c r="AP1063">
        <v>8.33</v>
      </c>
      <c r="AQ1063">
        <v>12.806699999999999</v>
      </c>
      <c r="AR1063" t="s">
        <v>1071</v>
      </c>
      <c r="AS1063" t="s">
        <v>1073</v>
      </c>
      <c r="AT1063" t="s">
        <v>1075</v>
      </c>
      <c r="AU1063" t="s">
        <v>1077</v>
      </c>
      <c r="AV1063" t="s">
        <v>1082</v>
      </c>
      <c r="AW1063" t="s">
        <v>1084</v>
      </c>
      <c r="AX1063" s="65">
        <f t="shared" si="286"/>
        <v>583.5</v>
      </c>
      <c r="AY1063" s="106">
        <v>2862.47</v>
      </c>
      <c r="AZ1063" s="106">
        <v>1196.5310363642968</v>
      </c>
      <c r="BA1063" s="65">
        <f t="shared" si="287"/>
        <v>4642.5010363642969</v>
      </c>
      <c r="BB1063" s="65">
        <f t="shared" si="275"/>
        <v>43280.458963635698</v>
      </c>
      <c r="BC1063" s="65">
        <f t="shared" si="276"/>
        <v>0</v>
      </c>
      <c r="BD1063" s="65">
        <f t="shared" si="277"/>
        <v>23554.230000000003</v>
      </c>
      <c r="BE1063" s="65">
        <f t="shared" si="278"/>
        <v>31744.309999999998</v>
      </c>
      <c r="BF1063" s="65">
        <f t="shared" si="279"/>
        <v>98578.988963635711</v>
      </c>
      <c r="BG1063" s="66">
        <f t="shared" si="280"/>
        <v>663.21443376632817</v>
      </c>
      <c r="BH1063" s="66">
        <f t="shared" si="281"/>
        <v>74.621480971785687</v>
      </c>
      <c r="BI1063" s="66">
        <f t="shared" si="282"/>
        <v>0</v>
      </c>
      <c r="BJ1063" s="66">
        <f t="shared" si="283"/>
        <v>40.610741379310348</v>
      </c>
      <c r="BK1063" s="66">
        <f t="shared" si="284"/>
        <v>54.731568965517241</v>
      </c>
      <c r="BL1063" s="66">
        <f t="shared" si="285"/>
        <v>169.96377407523397</v>
      </c>
      <c r="BM1063" s="207">
        <f t="shared" si="288"/>
        <v>39869.18</v>
      </c>
    </row>
    <row r="1064" spans="1:65" x14ac:dyDescent="0.35">
      <c r="A1064" s="1">
        <v>493</v>
      </c>
      <c r="B1064">
        <v>3</v>
      </c>
      <c r="C1064" t="s">
        <v>37</v>
      </c>
      <c r="D1064" s="60" t="s">
        <v>531</v>
      </c>
      <c r="E1064" s="6" t="s">
        <v>1113</v>
      </c>
      <c r="F1064" s="7" t="s">
        <v>1114</v>
      </c>
      <c r="G1064" s="6">
        <v>-20.32</v>
      </c>
      <c r="H1064" s="6">
        <v>-40.340000000000003</v>
      </c>
      <c r="I1064" s="6">
        <v>9</v>
      </c>
      <c r="J1064" s="8">
        <v>54061.366139626101</v>
      </c>
      <c r="K1064" t="s">
        <v>1165</v>
      </c>
      <c r="L1064" t="s">
        <v>1062</v>
      </c>
      <c r="M1064">
        <v>600</v>
      </c>
      <c r="N1064">
        <v>600</v>
      </c>
      <c r="O1064">
        <v>0</v>
      </c>
      <c r="P1064">
        <v>37887.58</v>
      </c>
      <c r="Q1064">
        <v>18875.330000000002</v>
      </c>
      <c r="R1064">
        <v>5264.2</v>
      </c>
      <c r="S1064">
        <v>34606.78</v>
      </c>
      <c r="T1064">
        <v>0</v>
      </c>
      <c r="U1064">
        <v>11578.67</v>
      </c>
      <c r="V1064">
        <v>0</v>
      </c>
      <c r="W1064" s="181">
        <f t="shared" si="272"/>
        <v>49466.25</v>
      </c>
      <c r="X1064" s="181">
        <f t="shared" si="273"/>
        <v>82.443749999999994</v>
      </c>
      <c r="Y1064" s="174">
        <v>108212.55</v>
      </c>
      <c r="Z1064" s="181">
        <f t="shared" si="274"/>
        <v>180.35425000000001</v>
      </c>
      <c r="AA1064" s="174">
        <v>0</v>
      </c>
      <c r="AB1064" s="174">
        <v>35.012186664116129</v>
      </c>
      <c r="AC1064" s="174">
        <v>17.44282895098582</v>
      </c>
      <c r="AD1064" s="174">
        <v>4.8646852883514899</v>
      </c>
      <c r="AE1064" s="174">
        <v>31.980375658830699</v>
      </c>
      <c r="AF1064">
        <v>0</v>
      </c>
      <c r="AG1064" s="106">
        <v>10.69993267878818</v>
      </c>
      <c r="AH1064" s="106">
        <v>0</v>
      </c>
      <c r="AI1064" s="106">
        <v>100</v>
      </c>
      <c r="AJ1064">
        <v>40.229999999999997</v>
      </c>
      <c r="AK1064">
        <v>82.44</v>
      </c>
      <c r="AL1064">
        <v>57.68</v>
      </c>
      <c r="AM1064">
        <v>180.35</v>
      </c>
      <c r="AN1064" t="s">
        <v>1068</v>
      </c>
      <c r="AO1064">
        <v>9.9</v>
      </c>
      <c r="AP1064">
        <v>8.33</v>
      </c>
      <c r="AQ1064">
        <v>12.806699999999999</v>
      </c>
      <c r="AR1064" t="s">
        <v>1071</v>
      </c>
      <c r="AS1064" t="s">
        <v>1073</v>
      </c>
      <c r="AT1064" t="s">
        <v>1075</v>
      </c>
      <c r="AU1064" t="s">
        <v>1077</v>
      </c>
      <c r="AV1064" t="s">
        <v>1082</v>
      </c>
      <c r="AW1064" t="s">
        <v>1084</v>
      </c>
      <c r="AX1064" s="65">
        <f t="shared" si="286"/>
        <v>583.5</v>
      </c>
      <c r="AY1064" s="106">
        <v>2862.47</v>
      </c>
      <c r="AZ1064" s="106">
        <v>1330.6703334970082</v>
      </c>
      <c r="BA1064" s="65">
        <f t="shared" si="287"/>
        <v>4776.6403334970082</v>
      </c>
      <c r="BB1064" s="65">
        <f t="shared" si="275"/>
        <v>48135.579666502992</v>
      </c>
      <c r="BC1064" s="65">
        <f t="shared" si="276"/>
        <v>0</v>
      </c>
      <c r="BD1064" s="65">
        <f t="shared" si="277"/>
        <v>23556.030000000002</v>
      </c>
      <c r="BE1064" s="65">
        <f t="shared" si="278"/>
        <v>31744.309999999998</v>
      </c>
      <c r="BF1064" s="65">
        <f t="shared" si="279"/>
        <v>103435.90966650299</v>
      </c>
      <c r="BG1064" s="66">
        <f t="shared" si="280"/>
        <v>682.37719049957263</v>
      </c>
      <c r="BH1064" s="66">
        <f t="shared" si="281"/>
        <v>82.992378735349988</v>
      </c>
      <c r="BI1064" s="66">
        <f t="shared" si="282"/>
        <v>0</v>
      </c>
      <c r="BJ1064" s="66">
        <f t="shared" si="283"/>
        <v>40.613844827586213</v>
      </c>
      <c r="BK1064" s="66">
        <f t="shared" si="284"/>
        <v>54.731568965517241</v>
      </c>
      <c r="BL1064" s="66">
        <f t="shared" si="285"/>
        <v>178.33777528707412</v>
      </c>
      <c r="BM1064" s="207">
        <f t="shared" si="288"/>
        <v>39870.979999999996</v>
      </c>
    </row>
    <row r="1065" spans="1:65" x14ac:dyDescent="0.35">
      <c r="A1065" s="1">
        <v>494</v>
      </c>
      <c r="B1065">
        <v>3</v>
      </c>
      <c r="C1065" t="s">
        <v>37</v>
      </c>
      <c r="D1065" s="60" t="s">
        <v>532</v>
      </c>
      <c r="E1065" s="6" t="s">
        <v>1115</v>
      </c>
      <c r="F1065" s="7" t="s">
        <v>1116</v>
      </c>
      <c r="G1065" s="6">
        <v>-8.0500000000000007</v>
      </c>
      <c r="H1065" s="6">
        <v>-34.880000000000003</v>
      </c>
      <c r="I1065" s="6">
        <v>10</v>
      </c>
      <c r="J1065" s="8">
        <v>63550.072249703</v>
      </c>
      <c r="K1065" t="s">
        <v>1165</v>
      </c>
      <c r="L1065" t="s">
        <v>1062</v>
      </c>
      <c r="M1065">
        <v>600</v>
      </c>
      <c r="N1065">
        <v>600</v>
      </c>
      <c r="O1065">
        <v>0</v>
      </c>
      <c r="P1065">
        <v>45637.599999999999</v>
      </c>
      <c r="Q1065">
        <v>18875.330000000002</v>
      </c>
      <c r="R1065">
        <v>5250.2</v>
      </c>
      <c r="S1065">
        <v>34606.78</v>
      </c>
      <c r="T1065">
        <v>0</v>
      </c>
      <c r="U1065">
        <v>11578.67</v>
      </c>
      <c r="V1065">
        <v>0</v>
      </c>
      <c r="W1065" s="181">
        <f t="shared" si="272"/>
        <v>57216.27</v>
      </c>
      <c r="X1065" s="181">
        <f t="shared" si="273"/>
        <v>95.36045</v>
      </c>
      <c r="Y1065" s="174">
        <v>115948.57</v>
      </c>
      <c r="Z1065" s="181">
        <f t="shared" si="274"/>
        <v>193.24761666666669</v>
      </c>
      <c r="AA1065" s="174">
        <v>0</v>
      </c>
      <c r="AB1065" s="174">
        <v>39.360209444583923</v>
      </c>
      <c r="AC1065" s="174">
        <v>16.27905372183546</v>
      </c>
      <c r="AD1065" s="174">
        <v>4.5280420448479868</v>
      </c>
      <c r="AE1065" s="174">
        <v>29.846663913147012</v>
      </c>
      <c r="AF1065">
        <v>0</v>
      </c>
      <c r="AG1065" s="106">
        <v>9.9860395000990518</v>
      </c>
      <c r="AH1065" s="106">
        <v>0</v>
      </c>
      <c r="AI1065" s="106">
        <v>100</v>
      </c>
      <c r="AJ1065">
        <v>40.21</v>
      </c>
      <c r="AK1065">
        <v>95.36</v>
      </c>
      <c r="AL1065">
        <v>57.68</v>
      </c>
      <c r="AM1065">
        <v>193.25</v>
      </c>
      <c r="AN1065" t="s">
        <v>1069</v>
      </c>
      <c r="AO1065">
        <v>9.9</v>
      </c>
      <c r="AP1065">
        <v>8.33</v>
      </c>
      <c r="AQ1065">
        <v>12.806699999999999</v>
      </c>
      <c r="AR1065" t="s">
        <v>1071</v>
      </c>
      <c r="AS1065" t="s">
        <v>1073</v>
      </c>
      <c r="AT1065" t="s">
        <v>1075</v>
      </c>
      <c r="AU1065" t="s">
        <v>1077</v>
      </c>
      <c r="AV1065" t="s">
        <v>1082</v>
      </c>
      <c r="AW1065" t="s">
        <v>1084</v>
      </c>
      <c r="AX1065" s="65">
        <f t="shared" si="286"/>
        <v>583.5</v>
      </c>
      <c r="AY1065" s="106">
        <v>2862.47</v>
      </c>
      <c r="AZ1065" s="106">
        <v>1525.2075789104886</v>
      </c>
      <c r="BA1065" s="65">
        <f t="shared" si="287"/>
        <v>4971.1775789104886</v>
      </c>
      <c r="BB1065" s="65">
        <f t="shared" si="275"/>
        <v>55691.062421089511</v>
      </c>
      <c r="BC1065" s="65">
        <f t="shared" si="276"/>
        <v>0</v>
      </c>
      <c r="BD1065" s="65">
        <f t="shared" si="277"/>
        <v>23542.030000000002</v>
      </c>
      <c r="BE1065" s="65">
        <f t="shared" si="278"/>
        <v>31744.309999999998</v>
      </c>
      <c r="BF1065" s="65">
        <f t="shared" si="279"/>
        <v>110977.39242108952</v>
      </c>
      <c r="BG1065" s="66">
        <f t="shared" si="280"/>
        <v>710.16822555864121</v>
      </c>
      <c r="BH1065" s="66">
        <f t="shared" si="281"/>
        <v>96.019073139809507</v>
      </c>
      <c r="BI1065" s="66">
        <f t="shared" si="282"/>
        <v>0</v>
      </c>
      <c r="BJ1065" s="66">
        <f t="shared" si="283"/>
        <v>40.589706896551725</v>
      </c>
      <c r="BK1065" s="66">
        <f t="shared" si="284"/>
        <v>54.731568965517241</v>
      </c>
      <c r="BL1065" s="66">
        <f t="shared" si="285"/>
        <v>191.34033176049917</v>
      </c>
      <c r="BM1065" s="207">
        <f t="shared" si="288"/>
        <v>39856.979999999996</v>
      </c>
    </row>
    <row r="1066" spans="1:65" x14ac:dyDescent="0.35">
      <c r="A1066" s="1">
        <v>495</v>
      </c>
      <c r="B1066">
        <v>3</v>
      </c>
      <c r="C1066" t="s">
        <v>37</v>
      </c>
      <c r="D1066" s="60" t="s">
        <v>533</v>
      </c>
      <c r="E1066" s="6" t="s">
        <v>1117</v>
      </c>
      <c r="F1066" s="7" t="s">
        <v>1118</v>
      </c>
      <c r="G1066" s="6">
        <v>-3.8</v>
      </c>
      <c r="H1066" s="6">
        <v>-38.53</v>
      </c>
      <c r="I1066" s="6">
        <v>41</v>
      </c>
      <c r="J1066" s="8">
        <v>71394.000753582499</v>
      </c>
      <c r="K1066" t="s">
        <v>1165</v>
      </c>
      <c r="L1066" t="s">
        <v>1062</v>
      </c>
      <c r="M1066">
        <v>600</v>
      </c>
      <c r="N1066">
        <v>600</v>
      </c>
      <c r="O1066">
        <v>0</v>
      </c>
      <c r="P1066">
        <v>44646.22</v>
      </c>
      <c r="Q1066">
        <v>18875.330000000002</v>
      </c>
      <c r="R1066">
        <v>5255.2</v>
      </c>
      <c r="S1066">
        <v>34606.78</v>
      </c>
      <c r="T1066">
        <v>0</v>
      </c>
      <c r="U1066">
        <v>11578.67</v>
      </c>
      <c r="V1066">
        <v>0</v>
      </c>
      <c r="W1066" s="181">
        <f t="shared" si="272"/>
        <v>56224.89</v>
      </c>
      <c r="X1066" s="181">
        <f t="shared" si="273"/>
        <v>93.708150000000003</v>
      </c>
      <c r="Y1066" s="174">
        <v>114962.19</v>
      </c>
      <c r="Z1066" s="181">
        <f t="shared" si="274"/>
        <v>191.60365000000002</v>
      </c>
      <c r="AA1066" s="174">
        <v>0</v>
      </c>
      <c r="AB1066" s="174">
        <v>38.835568459508288</v>
      </c>
      <c r="AC1066" s="174">
        <v>16.418728627212129</v>
      </c>
      <c r="AD1066" s="174">
        <v>4.5712420753292884</v>
      </c>
      <c r="AE1066" s="174">
        <v>30.102749434400991</v>
      </c>
      <c r="AF1066">
        <v>0</v>
      </c>
      <c r="AG1066" s="106">
        <v>10.071720102061381</v>
      </c>
      <c r="AH1066" s="106">
        <v>0</v>
      </c>
      <c r="AI1066" s="106">
        <v>100</v>
      </c>
      <c r="AJ1066">
        <v>40.22</v>
      </c>
      <c r="AK1066">
        <v>93.71</v>
      </c>
      <c r="AL1066">
        <v>57.68</v>
      </c>
      <c r="AM1066">
        <v>191.6</v>
      </c>
      <c r="AN1066" t="s">
        <v>1070</v>
      </c>
      <c r="AO1066">
        <v>9.9</v>
      </c>
      <c r="AP1066">
        <v>8.33</v>
      </c>
      <c r="AQ1066">
        <v>12.806699999999999</v>
      </c>
      <c r="AR1066" t="s">
        <v>1071</v>
      </c>
      <c r="AS1066" t="s">
        <v>1073</v>
      </c>
      <c r="AT1066" t="s">
        <v>1075</v>
      </c>
      <c r="AU1066" t="s">
        <v>1077</v>
      </c>
      <c r="AV1066" t="s">
        <v>1082</v>
      </c>
      <c r="AW1066" t="s">
        <v>1084</v>
      </c>
      <c r="AX1066" s="65">
        <f t="shared" si="286"/>
        <v>583.5</v>
      </c>
      <c r="AY1066" s="106">
        <v>2862.47</v>
      </c>
      <c r="AZ1066" s="106">
        <v>1464.3215036546524</v>
      </c>
      <c r="BA1066" s="65">
        <f t="shared" si="287"/>
        <v>4910.2915036546519</v>
      </c>
      <c r="BB1066" s="65">
        <f t="shared" si="275"/>
        <v>54760.568496345346</v>
      </c>
      <c r="BC1066" s="65">
        <f t="shared" si="276"/>
        <v>0</v>
      </c>
      <c r="BD1066" s="65">
        <f t="shared" si="277"/>
        <v>23547.030000000002</v>
      </c>
      <c r="BE1066" s="65">
        <f t="shared" si="278"/>
        <v>31744.309999999998</v>
      </c>
      <c r="BF1066" s="65">
        <f t="shared" si="279"/>
        <v>110051.89849634535</v>
      </c>
      <c r="BG1066" s="66">
        <f t="shared" si="280"/>
        <v>701.47021480780745</v>
      </c>
      <c r="BH1066" s="66">
        <f t="shared" si="281"/>
        <v>94.414773269560939</v>
      </c>
      <c r="BI1066" s="66">
        <f t="shared" si="282"/>
        <v>0</v>
      </c>
      <c r="BJ1066" s="66">
        <f t="shared" si="283"/>
        <v>40.598327586206899</v>
      </c>
      <c r="BK1066" s="66">
        <f t="shared" si="284"/>
        <v>54.731568965517241</v>
      </c>
      <c r="BL1066" s="66">
        <f t="shared" si="285"/>
        <v>189.74465257990579</v>
      </c>
      <c r="BM1066" s="207">
        <f t="shared" si="288"/>
        <v>39861.979999999996</v>
      </c>
    </row>
    <row r="1067" spans="1:65" x14ac:dyDescent="0.35">
      <c r="A1067" s="1">
        <v>576</v>
      </c>
      <c r="B1067">
        <v>4</v>
      </c>
      <c r="C1067" t="s">
        <v>37</v>
      </c>
      <c r="D1067" s="60" t="s">
        <v>614</v>
      </c>
      <c r="E1067" s="6" t="s">
        <v>1104</v>
      </c>
      <c r="F1067" s="7" t="s">
        <v>1105</v>
      </c>
      <c r="G1067" s="6">
        <v>-22.74</v>
      </c>
      <c r="H1067" s="6">
        <v>-45.59</v>
      </c>
      <c r="I1067" s="6">
        <v>1642</v>
      </c>
      <c r="J1067" s="8">
        <v>3495.45982983364</v>
      </c>
      <c r="K1067" t="s">
        <v>1165</v>
      </c>
      <c r="L1067" t="s">
        <v>1062</v>
      </c>
      <c r="M1067">
        <v>600</v>
      </c>
      <c r="N1067">
        <v>600</v>
      </c>
      <c r="O1067">
        <v>8008.61</v>
      </c>
      <c r="P1067">
        <v>9473.99</v>
      </c>
      <c r="Q1067">
        <v>18875.330000000002</v>
      </c>
      <c r="R1067">
        <v>5265.2</v>
      </c>
      <c r="S1067">
        <v>34606.78</v>
      </c>
      <c r="T1067">
        <v>0</v>
      </c>
      <c r="U1067">
        <v>11750.93</v>
      </c>
      <c r="V1067">
        <v>0</v>
      </c>
      <c r="W1067" s="181">
        <f t="shared" si="272"/>
        <v>21224.92</v>
      </c>
      <c r="X1067" s="181">
        <f t="shared" si="273"/>
        <v>35.374866666666662</v>
      </c>
      <c r="Y1067" s="174">
        <v>87980.83</v>
      </c>
      <c r="Z1067" s="181">
        <f t="shared" si="274"/>
        <v>146.63471666666666</v>
      </c>
      <c r="AA1067" s="174">
        <v>9.1026761170586816</v>
      </c>
      <c r="AB1067" s="174">
        <v>10.768243491224171</v>
      </c>
      <c r="AC1067" s="174">
        <v>21.453912176095631</v>
      </c>
      <c r="AD1067" s="174">
        <v>5.9844854839400812</v>
      </c>
      <c r="AE1067" s="174">
        <v>39.334455017075882</v>
      </c>
      <c r="AF1067">
        <v>0</v>
      </c>
      <c r="AG1067" s="106">
        <v>13.35623908071792</v>
      </c>
      <c r="AH1067" s="106">
        <v>0</v>
      </c>
      <c r="AI1067" s="106">
        <v>100</v>
      </c>
      <c r="AJ1067">
        <v>40.229999999999997</v>
      </c>
      <c r="AK1067">
        <v>48.72</v>
      </c>
      <c r="AL1067">
        <v>57.68</v>
      </c>
      <c r="AM1067">
        <v>146.63</v>
      </c>
      <c r="AN1067" t="s">
        <v>1063</v>
      </c>
      <c r="AO1067">
        <v>9.9</v>
      </c>
      <c r="AP1067">
        <v>8.33</v>
      </c>
      <c r="AQ1067">
        <v>12.806699999999999</v>
      </c>
      <c r="AR1067" t="s">
        <v>1071</v>
      </c>
      <c r="AS1067" t="s">
        <v>1073</v>
      </c>
      <c r="AT1067" t="s">
        <v>1075</v>
      </c>
      <c r="AU1067" t="s">
        <v>1077</v>
      </c>
      <c r="AV1067" t="s">
        <v>1080</v>
      </c>
      <c r="AW1067" t="s">
        <v>1083</v>
      </c>
      <c r="AX1067" s="65">
        <f t="shared" si="286"/>
        <v>583.5</v>
      </c>
      <c r="AY1067" s="106">
        <v>2862.47</v>
      </c>
      <c r="AZ1067" s="106">
        <v>452.81237151399057</v>
      </c>
      <c r="BA1067" s="65">
        <f t="shared" si="287"/>
        <v>3898.7823715139903</v>
      </c>
      <c r="BB1067" s="65">
        <f t="shared" si="275"/>
        <v>20772.107628486006</v>
      </c>
      <c r="BC1067" s="65">
        <f t="shared" si="276"/>
        <v>8008.61</v>
      </c>
      <c r="BD1067" s="65">
        <f t="shared" si="277"/>
        <v>23557.030000000002</v>
      </c>
      <c r="BE1067" s="65">
        <f t="shared" si="278"/>
        <v>31744.309999999998</v>
      </c>
      <c r="BF1067" s="65">
        <f t="shared" si="279"/>
        <v>84082.047628486005</v>
      </c>
      <c r="BG1067" s="66">
        <f t="shared" si="280"/>
        <v>556.96891021628437</v>
      </c>
      <c r="BH1067" s="66">
        <f t="shared" si="281"/>
        <v>35.813978669803461</v>
      </c>
      <c r="BI1067" s="66">
        <f t="shared" si="282"/>
        <v>13.347683333333332</v>
      </c>
      <c r="BJ1067" s="66">
        <f t="shared" si="283"/>
        <v>40.615568965517248</v>
      </c>
      <c r="BK1067" s="66">
        <f t="shared" si="284"/>
        <v>54.731568965517241</v>
      </c>
      <c r="BL1067" s="66">
        <f t="shared" si="285"/>
        <v>144.96904763532069</v>
      </c>
      <c r="BM1067" s="207">
        <f t="shared" si="288"/>
        <v>39871.979999999996</v>
      </c>
    </row>
    <row r="1068" spans="1:65" x14ac:dyDescent="0.35">
      <c r="A1068" s="1">
        <v>577</v>
      </c>
      <c r="B1068">
        <v>4</v>
      </c>
      <c r="C1068" t="s">
        <v>37</v>
      </c>
      <c r="D1068" s="60" t="s">
        <v>615</v>
      </c>
      <c r="E1068" s="6" t="s">
        <v>1104</v>
      </c>
      <c r="F1068" s="7" t="s">
        <v>1106</v>
      </c>
      <c r="G1068" s="6">
        <v>-23.85</v>
      </c>
      <c r="H1068" s="6">
        <v>-46.64</v>
      </c>
      <c r="I1068" s="6">
        <v>792</v>
      </c>
      <c r="J1068" s="8">
        <v>14172.2970393051</v>
      </c>
      <c r="K1068" t="s">
        <v>1165</v>
      </c>
      <c r="L1068" t="s">
        <v>1062</v>
      </c>
      <c r="M1068">
        <v>600</v>
      </c>
      <c r="N1068">
        <v>600</v>
      </c>
      <c r="O1068">
        <v>2646.07</v>
      </c>
      <c r="P1068">
        <v>18028.080000000002</v>
      </c>
      <c r="Q1068">
        <v>18875.330000000002</v>
      </c>
      <c r="R1068">
        <v>5266.4</v>
      </c>
      <c r="S1068">
        <v>34606.78</v>
      </c>
      <c r="T1068">
        <v>0</v>
      </c>
      <c r="U1068">
        <v>11750.93</v>
      </c>
      <c r="V1068">
        <v>0</v>
      </c>
      <c r="W1068" s="181">
        <f t="shared" si="272"/>
        <v>29779.010000000002</v>
      </c>
      <c r="X1068" s="181">
        <f t="shared" si="273"/>
        <v>49.631683333333335</v>
      </c>
      <c r="Y1068" s="174">
        <v>91173.59</v>
      </c>
      <c r="Z1068" s="181">
        <f t="shared" si="274"/>
        <v>151.95598333333334</v>
      </c>
      <c r="AA1068" s="174">
        <v>2.9022329821607329</v>
      </c>
      <c r="AB1068" s="174">
        <v>19.77335761375635</v>
      </c>
      <c r="AC1068" s="174">
        <v>20.702628908217829</v>
      </c>
      <c r="AD1068" s="174">
        <v>5.7762341046349057</v>
      </c>
      <c r="AE1068" s="174">
        <v>37.957022422831002</v>
      </c>
      <c r="AF1068">
        <v>0</v>
      </c>
      <c r="AG1068" s="106">
        <v>12.888523968399181</v>
      </c>
      <c r="AH1068" s="106">
        <v>0</v>
      </c>
      <c r="AI1068" s="106">
        <v>100</v>
      </c>
      <c r="AJ1068">
        <v>40.24</v>
      </c>
      <c r="AK1068">
        <v>54.04</v>
      </c>
      <c r="AL1068">
        <v>57.68</v>
      </c>
      <c r="AM1068">
        <v>151.96</v>
      </c>
      <c r="AN1068" t="s">
        <v>1064</v>
      </c>
      <c r="AO1068">
        <v>9.9</v>
      </c>
      <c r="AP1068">
        <v>8.33</v>
      </c>
      <c r="AQ1068">
        <v>12.806699999999999</v>
      </c>
      <c r="AR1068" t="s">
        <v>1071</v>
      </c>
      <c r="AS1068" t="s">
        <v>1073</v>
      </c>
      <c r="AT1068" t="s">
        <v>1075</v>
      </c>
      <c r="AU1068" t="s">
        <v>1077</v>
      </c>
      <c r="AV1068" t="s">
        <v>1080</v>
      </c>
      <c r="AW1068" t="s">
        <v>1083</v>
      </c>
      <c r="AX1068" s="65">
        <f t="shared" si="286"/>
        <v>583.5</v>
      </c>
      <c r="AY1068" s="106">
        <v>2862.47</v>
      </c>
      <c r="AZ1068" s="106">
        <v>705.71745828605253</v>
      </c>
      <c r="BA1068" s="65">
        <f t="shared" si="287"/>
        <v>4151.6874582860528</v>
      </c>
      <c r="BB1068" s="65">
        <f t="shared" si="275"/>
        <v>29073.292541713949</v>
      </c>
      <c r="BC1068" s="65">
        <f t="shared" si="276"/>
        <v>2646.07</v>
      </c>
      <c r="BD1068" s="65">
        <f t="shared" si="277"/>
        <v>23558.230000000003</v>
      </c>
      <c r="BE1068" s="65">
        <f t="shared" si="278"/>
        <v>31744.309999999998</v>
      </c>
      <c r="BF1068" s="65">
        <f t="shared" si="279"/>
        <v>87021.902541713949</v>
      </c>
      <c r="BG1068" s="66">
        <f t="shared" si="280"/>
        <v>593.09820832657897</v>
      </c>
      <c r="BH1068" s="66">
        <f t="shared" si="281"/>
        <v>50.126366451230943</v>
      </c>
      <c r="BI1068" s="66">
        <f t="shared" si="282"/>
        <v>4.4101166666666671</v>
      </c>
      <c r="BJ1068" s="66">
        <f t="shared" si="283"/>
        <v>40.617637931034487</v>
      </c>
      <c r="BK1068" s="66">
        <f t="shared" si="284"/>
        <v>54.731568965517241</v>
      </c>
      <c r="BL1068" s="66">
        <f t="shared" si="285"/>
        <v>150.03776300295507</v>
      </c>
      <c r="BM1068" s="207">
        <f t="shared" si="288"/>
        <v>39873.18</v>
      </c>
    </row>
    <row r="1069" spans="1:65" x14ac:dyDescent="0.35">
      <c r="A1069" s="1">
        <v>578</v>
      </c>
      <c r="B1069">
        <v>4</v>
      </c>
      <c r="C1069" t="s">
        <v>37</v>
      </c>
      <c r="D1069" s="60" t="s">
        <v>616</v>
      </c>
      <c r="E1069" s="6" t="s">
        <v>1107</v>
      </c>
      <c r="F1069" s="7" t="s">
        <v>1108</v>
      </c>
      <c r="G1069" s="6">
        <v>-30.03</v>
      </c>
      <c r="H1069" s="6">
        <v>-51.23</v>
      </c>
      <c r="I1069" s="6">
        <v>47</v>
      </c>
      <c r="J1069" s="8">
        <v>23954.0527728093</v>
      </c>
      <c r="K1069" t="s">
        <v>1165</v>
      </c>
      <c r="L1069" t="s">
        <v>1062</v>
      </c>
      <c r="M1069">
        <v>600</v>
      </c>
      <c r="N1069">
        <v>600</v>
      </c>
      <c r="O1069">
        <v>4170.58</v>
      </c>
      <c r="P1069">
        <v>23997.58</v>
      </c>
      <c r="Q1069">
        <v>18875.330000000002</v>
      </c>
      <c r="R1069">
        <v>5272.4</v>
      </c>
      <c r="S1069">
        <v>34606.78</v>
      </c>
      <c r="T1069">
        <v>0</v>
      </c>
      <c r="U1069">
        <v>11750.93</v>
      </c>
      <c r="V1069">
        <v>0</v>
      </c>
      <c r="W1069" s="181">
        <f t="shared" si="272"/>
        <v>35748.51</v>
      </c>
      <c r="X1069" s="181">
        <f t="shared" si="273"/>
        <v>59.580850000000005</v>
      </c>
      <c r="Y1069" s="174">
        <v>98673.59</v>
      </c>
      <c r="Z1069" s="181">
        <f t="shared" si="274"/>
        <v>164.45598333333334</v>
      </c>
      <c r="AA1069" s="174">
        <v>4.2266426102465724</v>
      </c>
      <c r="AB1069" s="174">
        <v>24.320165101928492</v>
      </c>
      <c r="AC1069" s="174">
        <v>19.12905976158363</v>
      </c>
      <c r="AD1069" s="174">
        <v>5.3432737169084454</v>
      </c>
      <c r="AE1069" s="174">
        <v>35.071978226392687</v>
      </c>
      <c r="AF1069">
        <v>0</v>
      </c>
      <c r="AG1069" s="106">
        <v>11.908890717364191</v>
      </c>
      <c r="AH1069" s="106">
        <v>0</v>
      </c>
      <c r="AI1069" s="106">
        <v>100</v>
      </c>
      <c r="AJ1069">
        <v>40.25</v>
      </c>
      <c r="AK1069">
        <v>66.53</v>
      </c>
      <c r="AL1069">
        <v>57.68</v>
      </c>
      <c r="AM1069">
        <v>164.46</v>
      </c>
      <c r="AN1069" t="s">
        <v>1065</v>
      </c>
      <c r="AO1069">
        <v>9.9</v>
      </c>
      <c r="AP1069">
        <v>8.33</v>
      </c>
      <c r="AQ1069">
        <v>12.806699999999999</v>
      </c>
      <c r="AR1069" t="s">
        <v>1071</v>
      </c>
      <c r="AS1069" t="s">
        <v>1073</v>
      </c>
      <c r="AT1069" t="s">
        <v>1075</v>
      </c>
      <c r="AU1069" t="s">
        <v>1077</v>
      </c>
      <c r="AV1069" t="s">
        <v>1080</v>
      </c>
      <c r="AW1069" t="s">
        <v>1083</v>
      </c>
      <c r="AX1069" s="65">
        <f t="shared" si="286"/>
        <v>583.5</v>
      </c>
      <c r="AY1069" s="106">
        <v>2862.47</v>
      </c>
      <c r="AZ1069" s="106">
        <v>843.07152871989979</v>
      </c>
      <c r="BA1069" s="65">
        <f t="shared" si="287"/>
        <v>4289.0415287198994</v>
      </c>
      <c r="BB1069" s="65">
        <f t="shared" si="275"/>
        <v>34905.438471280104</v>
      </c>
      <c r="BC1069" s="65">
        <f t="shared" si="276"/>
        <v>4170.58</v>
      </c>
      <c r="BD1069" s="65">
        <f t="shared" si="277"/>
        <v>23564.230000000003</v>
      </c>
      <c r="BE1069" s="65">
        <f t="shared" si="278"/>
        <v>31744.309999999998</v>
      </c>
      <c r="BF1069" s="65">
        <f t="shared" si="279"/>
        <v>94384.548471280097</v>
      </c>
      <c r="BG1069" s="66">
        <f t="shared" si="280"/>
        <v>612.7202183885571</v>
      </c>
      <c r="BH1069" s="66">
        <f t="shared" si="281"/>
        <v>60.181790467724319</v>
      </c>
      <c r="BI1069" s="66">
        <f t="shared" si="282"/>
        <v>6.950966666666667</v>
      </c>
      <c r="BJ1069" s="66">
        <f t="shared" si="283"/>
        <v>40.627982758620696</v>
      </c>
      <c r="BK1069" s="66">
        <f t="shared" si="284"/>
        <v>54.731568965517241</v>
      </c>
      <c r="BL1069" s="66">
        <f t="shared" si="285"/>
        <v>162.73198012289672</v>
      </c>
      <c r="BM1069" s="207">
        <f t="shared" si="288"/>
        <v>39879.18</v>
      </c>
    </row>
    <row r="1070" spans="1:65" x14ac:dyDescent="0.35">
      <c r="A1070" s="1">
        <v>579</v>
      </c>
      <c r="B1070">
        <v>4</v>
      </c>
      <c r="C1070" t="s">
        <v>37</v>
      </c>
      <c r="D1070" s="60" t="s">
        <v>617</v>
      </c>
      <c r="E1070" s="6" t="s">
        <v>1109</v>
      </c>
      <c r="F1070" s="7" t="s">
        <v>1110</v>
      </c>
      <c r="G1070" s="6">
        <v>-15.37</v>
      </c>
      <c r="H1070" s="6">
        <v>-48.78</v>
      </c>
      <c r="I1070" s="6">
        <v>770</v>
      </c>
      <c r="J1070" s="8">
        <v>31081.371963744201</v>
      </c>
      <c r="K1070" t="s">
        <v>1165</v>
      </c>
      <c r="L1070" t="s">
        <v>1062</v>
      </c>
      <c r="M1070">
        <v>600</v>
      </c>
      <c r="N1070">
        <v>600</v>
      </c>
      <c r="O1070">
        <v>86.88</v>
      </c>
      <c r="P1070">
        <v>38345.9</v>
      </c>
      <c r="Q1070">
        <v>18875.330000000002</v>
      </c>
      <c r="R1070">
        <v>5266.4</v>
      </c>
      <c r="S1070">
        <v>34606.78</v>
      </c>
      <c r="T1070">
        <v>0</v>
      </c>
      <c r="U1070">
        <v>11750.93</v>
      </c>
      <c r="V1070">
        <v>0</v>
      </c>
      <c r="W1070" s="181">
        <f t="shared" si="272"/>
        <v>50096.83</v>
      </c>
      <c r="X1070" s="181">
        <f t="shared" si="273"/>
        <v>83.494716666666676</v>
      </c>
      <c r="Y1070" s="174">
        <v>108932.22</v>
      </c>
      <c r="Z1070" s="181">
        <f t="shared" si="274"/>
        <v>181.55369999999999</v>
      </c>
      <c r="AA1070" s="174">
        <v>7.9756017090260339E-2</v>
      </c>
      <c r="AB1070" s="174">
        <v>35.201614361664532</v>
      </c>
      <c r="AC1070" s="174">
        <v>17.327591414183981</v>
      </c>
      <c r="AD1070" s="174">
        <v>4.8345659346702003</v>
      </c>
      <c r="AE1070" s="174">
        <v>31.769094580097612</v>
      </c>
      <c r="AF1070">
        <v>0</v>
      </c>
      <c r="AG1070" s="106">
        <v>10.787377692293431</v>
      </c>
      <c r="AH1070" s="106">
        <v>0</v>
      </c>
      <c r="AI1070" s="106">
        <v>100</v>
      </c>
      <c r="AJ1070">
        <v>40.24</v>
      </c>
      <c r="AK1070">
        <v>83.64</v>
      </c>
      <c r="AL1070">
        <v>57.68</v>
      </c>
      <c r="AM1070">
        <v>181.55</v>
      </c>
      <c r="AN1070" t="s">
        <v>1066</v>
      </c>
      <c r="AO1070">
        <v>9.9</v>
      </c>
      <c r="AP1070">
        <v>8.33</v>
      </c>
      <c r="AQ1070">
        <v>12.806699999999999</v>
      </c>
      <c r="AR1070" t="s">
        <v>1071</v>
      </c>
      <c r="AS1070" t="s">
        <v>1073</v>
      </c>
      <c r="AT1070" t="s">
        <v>1075</v>
      </c>
      <c r="AU1070" t="s">
        <v>1077</v>
      </c>
      <c r="AV1070" t="s">
        <v>1080</v>
      </c>
      <c r="AW1070" t="s">
        <v>1083</v>
      </c>
      <c r="AX1070" s="65">
        <f t="shared" si="286"/>
        <v>583.5</v>
      </c>
      <c r="AY1070" s="106">
        <v>2862.47</v>
      </c>
      <c r="AZ1070" s="106">
        <v>1212.6326236268164</v>
      </c>
      <c r="BA1070" s="65">
        <f t="shared" si="287"/>
        <v>4658.6026236268162</v>
      </c>
      <c r="BB1070" s="65">
        <f t="shared" si="275"/>
        <v>48884.197376373188</v>
      </c>
      <c r="BC1070" s="65">
        <f t="shared" si="276"/>
        <v>86.88</v>
      </c>
      <c r="BD1070" s="65">
        <f t="shared" si="277"/>
        <v>23558.230000000003</v>
      </c>
      <c r="BE1070" s="65">
        <f t="shared" si="278"/>
        <v>31744.309999999998</v>
      </c>
      <c r="BF1070" s="65">
        <f t="shared" si="279"/>
        <v>104273.61737637318</v>
      </c>
      <c r="BG1070" s="66">
        <f t="shared" si="280"/>
        <v>665.51466051811656</v>
      </c>
      <c r="BH1070" s="66">
        <f t="shared" si="281"/>
        <v>84.283098924781356</v>
      </c>
      <c r="BI1070" s="66">
        <f t="shared" si="282"/>
        <v>0.14479999999999998</v>
      </c>
      <c r="BJ1070" s="66">
        <f t="shared" si="283"/>
        <v>40.617637931034487</v>
      </c>
      <c r="BK1070" s="66">
        <f t="shared" si="284"/>
        <v>54.731568965517241</v>
      </c>
      <c r="BL1070" s="66">
        <f t="shared" si="285"/>
        <v>179.78209892478134</v>
      </c>
      <c r="BM1070" s="207">
        <f t="shared" si="288"/>
        <v>39873.18</v>
      </c>
    </row>
    <row r="1071" spans="1:65" x14ac:dyDescent="0.35">
      <c r="A1071" s="1">
        <v>580</v>
      </c>
      <c r="B1071">
        <v>4</v>
      </c>
      <c r="C1071" t="s">
        <v>37</v>
      </c>
      <c r="D1071" s="60" t="s">
        <v>618</v>
      </c>
      <c r="E1071" s="6" t="s">
        <v>1111</v>
      </c>
      <c r="F1071" s="7" t="s">
        <v>1112</v>
      </c>
      <c r="G1071" s="6">
        <v>-22.86</v>
      </c>
      <c r="H1071" s="6">
        <v>-43.41</v>
      </c>
      <c r="I1071" s="6">
        <v>45</v>
      </c>
      <c r="J1071" s="8">
        <v>45016.2336447989</v>
      </c>
      <c r="K1071" t="s">
        <v>1165</v>
      </c>
      <c r="L1071" t="s">
        <v>1062</v>
      </c>
      <c r="M1071">
        <v>600</v>
      </c>
      <c r="N1071">
        <v>600</v>
      </c>
      <c r="O1071">
        <v>3.78</v>
      </c>
      <c r="P1071">
        <v>37276.769999999997</v>
      </c>
      <c r="Q1071">
        <v>18875.330000000002</v>
      </c>
      <c r="R1071">
        <v>5262.4</v>
      </c>
      <c r="S1071">
        <v>34606.78</v>
      </c>
      <c r="T1071">
        <v>0</v>
      </c>
      <c r="U1071">
        <v>11750.93</v>
      </c>
      <c r="V1071">
        <v>0</v>
      </c>
      <c r="W1071" s="181">
        <f t="shared" si="272"/>
        <v>49027.7</v>
      </c>
      <c r="X1071" s="181">
        <f t="shared" si="273"/>
        <v>81.712833333333322</v>
      </c>
      <c r="Y1071" s="174">
        <v>107775.97</v>
      </c>
      <c r="Z1071" s="181">
        <f t="shared" si="274"/>
        <v>179.62661666666668</v>
      </c>
      <c r="AA1071" s="174">
        <v>3.507275323061347E-3</v>
      </c>
      <c r="AB1071" s="174">
        <v>34.58727395355384</v>
      </c>
      <c r="AC1071" s="174">
        <v>17.513486540645381</v>
      </c>
      <c r="AD1071" s="174">
        <v>4.8827210740947171</v>
      </c>
      <c r="AE1071" s="174">
        <v>32.109922091167448</v>
      </c>
      <c r="AF1071">
        <v>0</v>
      </c>
      <c r="AG1071" s="106">
        <v>10.90310762222785</v>
      </c>
      <c r="AH1071" s="106">
        <v>0</v>
      </c>
      <c r="AI1071" s="106">
        <v>100</v>
      </c>
      <c r="AJ1071">
        <v>40.229999999999997</v>
      </c>
      <c r="AK1071">
        <v>81.72</v>
      </c>
      <c r="AL1071">
        <v>57.68</v>
      </c>
      <c r="AM1071">
        <v>179.63</v>
      </c>
      <c r="AN1071" t="s">
        <v>1067</v>
      </c>
      <c r="AO1071">
        <v>9.9</v>
      </c>
      <c r="AP1071">
        <v>8.33</v>
      </c>
      <c r="AQ1071">
        <v>12.806699999999999</v>
      </c>
      <c r="AR1071" t="s">
        <v>1071</v>
      </c>
      <c r="AS1071" t="s">
        <v>1073</v>
      </c>
      <c r="AT1071" t="s">
        <v>1075</v>
      </c>
      <c r="AU1071" t="s">
        <v>1077</v>
      </c>
      <c r="AV1071" t="s">
        <v>1080</v>
      </c>
      <c r="AW1071" t="s">
        <v>1083</v>
      </c>
      <c r="AX1071" s="65">
        <f t="shared" si="286"/>
        <v>583.5</v>
      </c>
      <c r="AY1071" s="106">
        <v>2862.47</v>
      </c>
      <c r="AZ1071" s="106">
        <v>1212.8299872353887</v>
      </c>
      <c r="BA1071" s="65">
        <f t="shared" si="287"/>
        <v>4658.7999872353885</v>
      </c>
      <c r="BB1071" s="65">
        <f t="shared" si="275"/>
        <v>47814.870012764608</v>
      </c>
      <c r="BC1071" s="65">
        <f t="shared" si="276"/>
        <v>3.78</v>
      </c>
      <c r="BD1071" s="65">
        <f t="shared" si="277"/>
        <v>23554.230000000003</v>
      </c>
      <c r="BE1071" s="65">
        <f t="shared" si="278"/>
        <v>31744.309999999998</v>
      </c>
      <c r="BF1071" s="65">
        <f t="shared" si="279"/>
        <v>103117.17001276462</v>
      </c>
      <c r="BG1071" s="66">
        <f t="shared" si="280"/>
        <v>665.54285531934124</v>
      </c>
      <c r="BH1071" s="66">
        <f t="shared" si="281"/>
        <v>82.439431056490704</v>
      </c>
      <c r="BI1071" s="66">
        <f t="shared" si="282"/>
        <v>6.3E-3</v>
      </c>
      <c r="BJ1071" s="66">
        <f t="shared" si="283"/>
        <v>40.610741379310348</v>
      </c>
      <c r="BK1071" s="66">
        <f t="shared" si="284"/>
        <v>54.731568965517241</v>
      </c>
      <c r="BL1071" s="66">
        <f t="shared" si="285"/>
        <v>177.78822415993901</v>
      </c>
      <c r="BM1071" s="207">
        <f t="shared" si="288"/>
        <v>39869.18</v>
      </c>
    </row>
    <row r="1072" spans="1:65" x14ac:dyDescent="0.35">
      <c r="A1072" s="1">
        <v>581</v>
      </c>
      <c r="B1072">
        <v>4</v>
      </c>
      <c r="C1072" t="s">
        <v>37</v>
      </c>
      <c r="D1072" s="60" t="s">
        <v>619</v>
      </c>
      <c r="E1072" s="6" t="s">
        <v>1113</v>
      </c>
      <c r="F1072" s="7" t="s">
        <v>1114</v>
      </c>
      <c r="G1072" s="6">
        <v>-20.32</v>
      </c>
      <c r="H1072" s="6">
        <v>-40.340000000000003</v>
      </c>
      <c r="I1072" s="6">
        <v>9</v>
      </c>
      <c r="J1072" s="8">
        <v>54061.366139626101</v>
      </c>
      <c r="K1072" t="s">
        <v>1165</v>
      </c>
      <c r="L1072" t="s">
        <v>1062</v>
      </c>
      <c r="M1072">
        <v>600</v>
      </c>
      <c r="N1072">
        <v>600</v>
      </c>
      <c r="O1072">
        <v>0</v>
      </c>
      <c r="P1072">
        <v>44101.78</v>
      </c>
      <c r="Q1072">
        <v>18875.330000000002</v>
      </c>
      <c r="R1072">
        <v>5264.2</v>
      </c>
      <c r="S1072">
        <v>34606.78</v>
      </c>
      <c r="T1072">
        <v>0</v>
      </c>
      <c r="U1072">
        <v>11750.93</v>
      </c>
      <c r="V1072">
        <v>0</v>
      </c>
      <c r="W1072" s="181">
        <f t="shared" si="272"/>
        <v>55852.71</v>
      </c>
      <c r="X1072" s="181">
        <f t="shared" si="273"/>
        <v>93.087850000000003</v>
      </c>
      <c r="Y1072" s="174">
        <v>114599.01</v>
      </c>
      <c r="Z1072" s="181">
        <f t="shared" si="274"/>
        <v>190.99834999999999</v>
      </c>
      <c r="AA1072" s="174">
        <v>0</v>
      </c>
      <c r="AB1072" s="174">
        <v>38.483561070902788</v>
      </c>
      <c r="AC1072" s="174">
        <v>16.47076183293381</v>
      </c>
      <c r="AD1072" s="174">
        <v>4.5935824401973457</v>
      </c>
      <c r="AE1072" s="174">
        <v>30.19814918121893</v>
      </c>
      <c r="AF1072">
        <v>0</v>
      </c>
      <c r="AG1072" s="106">
        <v>10.253954200825991</v>
      </c>
      <c r="AH1072" s="106">
        <v>0</v>
      </c>
      <c r="AI1072" s="106">
        <v>100</v>
      </c>
      <c r="AJ1072">
        <v>40.229999999999997</v>
      </c>
      <c r="AK1072">
        <v>93.09</v>
      </c>
      <c r="AL1072">
        <v>57.68</v>
      </c>
      <c r="AM1072">
        <v>191</v>
      </c>
      <c r="AN1072" t="s">
        <v>1068</v>
      </c>
      <c r="AO1072">
        <v>9.9</v>
      </c>
      <c r="AP1072">
        <v>8.33</v>
      </c>
      <c r="AQ1072">
        <v>12.806699999999999</v>
      </c>
      <c r="AR1072" t="s">
        <v>1071</v>
      </c>
      <c r="AS1072" t="s">
        <v>1073</v>
      </c>
      <c r="AT1072" t="s">
        <v>1075</v>
      </c>
      <c r="AU1072" t="s">
        <v>1077</v>
      </c>
      <c r="AV1072" t="s">
        <v>1080</v>
      </c>
      <c r="AW1072" t="s">
        <v>1083</v>
      </c>
      <c r="AX1072" s="65">
        <f t="shared" si="286"/>
        <v>583.5</v>
      </c>
      <c r="AY1072" s="106">
        <v>2862.47</v>
      </c>
      <c r="AZ1072" s="106">
        <v>1339.4625713475805</v>
      </c>
      <c r="BA1072" s="65">
        <f t="shared" si="287"/>
        <v>4785.4325713475801</v>
      </c>
      <c r="BB1072" s="65">
        <f t="shared" si="275"/>
        <v>54513.247428652416</v>
      </c>
      <c r="BC1072" s="65">
        <f t="shared" si="276"/>
        <v>0</v>
      </c>
      <c r="BD1072" s="65">
        <f t="shared" si="277"/>
        <v>23556.030000000002</v>
      </c>
      <c r="BE1072" s="65">
        <f t="shared" si="278"/>
        <v>31744.309999999998</v>
      </c>
      <c r="BF1072" s="65">
        <f t="shared" si="279"/>
        <v>109813.57742865241</v>
      </c>
      <c r="BG1072" s="66">
        <f t="shared" si="280"/>
        <v>683.63322447822577</v>
      </c>
      <c r="BH1072" s="66">
        <f t="shared" si="281"/>
        <v>93.988357635607613</v>
      </c>
      <c r="BI1072" s="66">
        <f t="shared" si="282"/>
        <v>0</v>
      </c>
      <c r="BJ1072" s="66">
        <f t="shared" si="283"/>
        <v>40.613844827586213</v>
      </c>
      <c r="BK1072" s="66">
        <f t="shared" si="284"/>
        <v>54.731568965517241</v>
      </c>
      <c r="BL1072" s="66">
        <f t="shared" si="285"/>
        <v>189.33375418733175</v>
      </c>
      <c r="BM1072" s="207">
        <f t="shared" si="288"/>
        <v>39870.979999999996</v>
      </c>
    </row>
    <row r="1073" spans="1:65" x14ac:dyDescent="0.35">
      <c r="A1073" s="1">
        <v>582</v>
      </c>
      <c r="B1073">
        <v>4</v>
      </c>
      <c r="C1073" t="s">
        <v>37</v>
      </c>
      <c r="D1073" s="60" t="s">
        <v>620</v>
      </c>
      <c r="E1073" s="6" t="s">
        <v>1115</v>
      </c>
      <c r="F1073" s="7" t="s">
        <v>1116</v>
      </c>
      <c r="G1073" s="6">
        <v>-8.0500000000000007</v>
      </c>
      <c r="H1073" s="6">
        <v>-34.880000000000003</v>
      </c>
      <c r="I1073" s="6">
        <v>10</v>
      </c>
      <c r="J1073" s="8">
        <v>63550.072249703</v>
      </c>
      <c r="K1073" t="s">
        <v>1165</v>
      </c>
      <c r="L1073" t="s">
        <v>1062</v>
      </c>
      <c r="M1073">
        <v>600</v>
      </c>
      <c r="N1073">
        <v>600</v>
      </c>
      <c r="O1073">
        <v>0</v>
      </c>
      <c r="P1073">
        <v>53408.65</v>
      </c>
      <c r="Q1073">
        <v>18875.330000000002</v>
      </c>
      <c r="R1073">
        <v>5250.2</v>
      </c>
      <c r="S1073">
        <v>34606.78</v>
      </c>
      <c r="T1073">
        <v>0</v>
      </c>
      <c r="U1073">
        <v>11750.93</v>
      </c>
      <c r="V1073">
        <v>0</v>
      </c>
      <c r="W1073" s="181">
        <f t="shared" si="272"/>
        <v>65159.58</v>
      </c>
      <c r="X1073" s="181">
        <f t="shared" si="273"/>
        <v>108.5993</v>
      </c>
      <c r="Y1073" s="174">
        <v>123891.89</v>
      </c>
      <c r="Z1073" s="181">
        <f t="shared" si="274"/>
        <v>206.48648333333333</v>
      </c>
      <c r="AA1073" s="174">
        <v>0</v>
      </c>
      <c r="AB1073" s="174">
        <v>43.109076792677882</v>
      </c>
      <c r="AC1073" s="174">
        <v>15.23532331293033</v>
      </c>
      <c r="AD1073" s="174">
        <v>4.2377269408029852</v>
      </c>
      <c r="AE1073" s="174">
        <v>27.93304711067044</v>
      </c>
      <c r="AF1073">
        <v>0</v>
      </c>
      <c r="AG1073" s="106">
        <v>9.4848258429183705</v>
      </c>
      <c r="AH1073" s="106">
        <v>0</v>
      </c>
      <c r="AI1073" s="106">
        <v>100</v>
      </c>
      <c r="AJ1073">
        <v>40.21</v>
      </c>
      <c r="AK1073">
        <v>108.6</v>
      </c>
      <c r="AL1073">
        <v>57.68</v>
      </c>
      <c r="AM1073">
        <v>206.49</v>
      </c>
      <c r="AN1073" t="s">
        <v>1069</v>
      </c>
      <c r="AO1073">
        <v>9.9</v>
      </c>
      <c r="AP1073">
        <v>8.33</v>
      </c>
      <c r="AQ1073">
        <v>12.806699999999999</v>
      </c>
      <c r="AR1073" t="s">
        <v>1071</v>
      </c>
      <c r="AS1073" t="s">
        <v>1073</v>
      </c>
      <c r="AT1073" t="s">
        <v>1075</v>
      </c>
      <c r="AU1073" t="s">
        <v>1077</v>
      </c>
      <c r="AV1073" t="s">
        <v>1080</v>
      </c>
      <c r="AW1073" t="s">
        <v>1083</v>
      </c>
      <c r="AX1073" s="65">
        <f t="shared" si="286"/>
        <v>583.5</v>
      </c>
      <c r="AY1073" s="106">
        <v>2862.47</v>
      </c>
      <c r="AZ1073" s="106">
        <v>1555.9534426539412</v>
      </c>
      <c r="BA1073" s="65">
        <f t="shared" si="287"/>
        <v>5001.9234426539406</v>
      </c>
      <c r="BB1073" s="65">
        <f t="shared" si="275"/>
        <v>63603.626557346062</v>
      </c>
      <c r="BC1073" s="65">
        <f t="shared" si="276"/>
        <v>0</v>
      </c>
      <c r="BD1073" s="65">
        <f t="shared" si="277"/>
        <v>23542.030000000002</v>
      </c>
      <c r="BE1073" s="65">
        <f t="shared" si="278"/>
        <v>31744.309999999998</v>
      </c>
      <c r="BF1073" s="65">
        <f t="shared" si="279"/>
        <v>118889.96655734605</v>
      </c>
      <c r="BG1073" s="66">
        <f t="shared" si="280"/>
        <v>714.56049180770583</v>
      </c>
      <c r="BH1073" s="66">
        <f t="shared" si="281"/>
        <v>109.66142509887253</v>
      </c>
      <c r="BI1073" s="66">
        <f t="shared" si="282"/>
        <v>0</v>
      </c>
      <c r="BJ1073" s="66">
        <f t="shared" si="283"/>
        <v>40.589706896551725</v>
      </c>
      <c r="BK1073" s="66">
        <f t="shared" si="284"/>
        <v>54.731568965517241</v>
      </c>
      <c r="BL1073" s="66">
        <f t="shared" si="285"/>
        <v>204.98270096094146</v>
      </c>
      <c r="BM1073" s="207">
        <f t="shared" si="288"/>
        <v>39856.979999999996</v>
      </c>
    </row>
    <row r="1074" spans="1:65" x14ac:dyDescent="0.35">
      <c r="A1074" s="1">
        <v>583</v>
      </c>
      <c r="B1074">
        <v>4</v>
      </c>
      <c r="C1074" t="s">
        <v>37</v>
      </c>
      <c r="D1074" s="60" t="s">
        <v>621</v>
      </c>
      <c r="E1074" s="6" t="s">
        <v>1117</v>
      </c>
      <c r="F1074" s="7" t="s">
        <v>1118</v>
      </c>
      <c r="G1074" s="6">
        <v>-3.8</v>
      </c>
      <c r="H1074" s="6">
        <v>-38.53</v>
      </c>
      <c r="I1074" s="6">
        <v>41</v>
      </c>
      <c r="J1074" s="8">
        <v>71394.000753582499</v>
      </c>
      <c r="K1074" t="s">
        <v>1165</v>
      </c>
      <c r="L1074" t="s">
        <v>1062</v>
      </c>
      <c r="M1074">
        <v>600</v>
      </c>
      <c r="N1074">
        <v>600</v>
      </c>
      <c r="O1074">
        <v>0</v>
      </c>
      <c r="P1074">
        <v>53883.67</v>
      </c>
      <c r="Q1074">
        <v>18875.330000000002</v>
      </c>
      <c r="R1074">
        <v>5255.2</v>
      </c>
      <c r="S1074">
        <v>34606.78</v>
      </c>
      <c r="T1074">
        <v>0</v>
      </c>
      <c r="U1074">
        <v>11750.93</v>
      </c>
      <c r="V1074">
        <v>0</v>
      </c>
      <c r="W1074" s="181">
        <f t="shared" si="272"/>
        <v>65634.600000000006</v>
      </c>
      <c r="X1074" s="181">
        <f t="shared" si="273"/>
        <v>109.39100000000001</v>
      </c>
      <c r="Y1074" s="174">
        <v>124371.9</v>
      </c>
      <c r="Z1074" s="181">
        <f t="shared" si="274"/>
        <v>207.28649999999999</v>
      </c>
      <c r="AA1074" s="174">
        <v>0</v>
      </c>
      <c r="AB1074" s="174">
        <v>43.324633619008793</v>
      </c>
      <c r="AC1074" s="174">
        <v>15.17652299273389</v>
      </c>
      <c r="AD1074" s="174">
        <v>4.2253917484576498</v>
      </c>
      <c r="AE1074" s="174">
        <v>27.825240267295101</v>
      </c>
      <c r="AF1074">
        <v>0</v>
      </c>
      <c r="AG1074" s="106">
        <v>9.4482194129059707</v>
      </c>
      <c r="AH1074" s="106">
        <v>0</v>
      </c>
      <c r="AI1074" s="106">
        <v>100</v>
      </c>
      <c r="AJ1074">
        <v>40.22</v>
      </c>
      <c r="AK1074">
        <v>109.39</v>
      </c>
      <c r="AL1074">
        <v>57.68</v>
      </c>
      <c r="AM1074">
        <v>207.29</v>
      </c>
      <c r="AN1074" t="s">
        <v>1070</v>
      </c>
      <c r="AO1074">
        <v>9.9</v>
      </c>
      <c r="AP1074">
        <v>8.33</v>
      </c>
      <c r="AQ1074">
        <v>12.806699999999999</v>
      </c>
      <c r="AR1074" t="s">
        <v>1071</v>
      </c>
      <c r="AS1074" t="s">
        <v>1073</v>
      </c>
      <c r="AT1074" t="s">
        <v>1075</v>
      </c>
      <c r="AU1074" t="s">
        <v>1077</v>
      </c>
      <c r="AV1074" t="s">
        <v>1080</v>
      </c>
      <c r="AW1074" t="s">
        <v>1083</v>
      </c>
      <c r="AX1074" s="65">
        <f t="shared" si="286"/>
        <v>583.5</v>
      </c>
      <c r="AY1074" s="106">
        <v>2862.47</v>
      </c>
      <c r="AZ1074" s="106">
        <v>1520.7534714474191</v>
      </c>
      <c r="BA1074" s="65">
        <f t="shared" si="287"/>
        <v>4966.7234714474189</v>
      </c>
      <c r="BB1074" s="65">
        <f t="shared" si="275"/>
        <v>64113.846528552589</v>
      </c>
      <c r="BC1074" s="65">
        <f t="shared" si="276"/>
        <v>0</v>
      </c>
      <c r="BD1074" s="65">
        <f t="shared" si="277"/>
        <v>23547.030000000002</v>
      </c>
      <c r="BE1074" s="65">
        <f t="shared" si="278"/>
        <v>31744.309999999998</v>
      </c>
      <c r="BF1074" s="65">
        <f t="shared" si="279"/>
        <v>119405.17652855258</v>
      </c>
      <c r="BG1074" s="66">
        <f t="shared" si="280"/>
        <v>709.53192449248843</v>
      </c>
      <c r="BH1074" s="66">
        <f t="shared" si="281"/>
        <v>110.54111470440101</v>
      </c>
      <c r="BI1074" s="66">
        <f t="shared" si="282"/>
        <v>0</v>
      </c>
      <c r="BJ1074" s="66">
        <f t="shared" si="283"/>
        <v>40.598327586206899</v>
      </c>
      <c r="BK1074" s="66">
        <f t="shared" si="284"/>
        <v>54.731568965517241</v>
      </c>
      <c r="BL1074" s="66">
        <f t="shared" si="285"/>
        <v>205.87099401474583</v>
      </c>
      <c r="BM1074" s="207">
        <f t="shared" si="288"/>
        <v>39861.979999999996</v>
      </c>
    </row>
    <row r="1075" spans="1:65" x14ac:dyDescent="0.35">
      <c r="A1075" s="1">
        <v>664</v>
      </c>
      <c r="B1075">
        <v>5</v>
      </c>
      <c r="C1075" t="s">
        <v>37</v>
      </c>
      <c r="D1075" s="60" t="s">
        <v>702</v>
      </c>
      <c r="E1075" s="6" t="s">
        <v>1104</v>
      </c>
      <c r="F1075" s="7" t="s">
        <v>1105</v>
      </c>
      <c r="G1075" s="6">
        <v>-22.74</v>
      </c>
      <c r="H1075" s="6">
        <v>-45.59</v>
      </c>
      <c r="I1075" s="6">
        <v>1642</v>
      </c>
      <c r="J1075" s="8">
        <v>3495.45982983364</v>
      </c>
      <c r="K1075" t="s">
        <v>1165</v>
      </c>
      <c r="L1075" t="s">
        <v>1062</v>
      </c>
      <c r="M1075">
        <v>600</v>
      </c>
      <c r="N1075">
        <v>600</v>
      </c>
      <c r="O1075">
        <v>3978.76</v>
      </c>
      <c r="P1075">
        <v>11168.27</v>
      </c>
      <c r="Q1075">
        <v>18875.330000000002</v>
      </c>
      <c r="R1075">
        <v>5265.2</v>
      </c>
      <c r="S1075">
        <v>34606.78</v>
      </c>
      <c r="T1075">
        <v>0</v>
      </c>
      <c r="U1075">
        <v>11578.67</v>
      </c>
      <c r="V1075">
        <v>0</v>
      </c>
      <c r="W1075" s="181">
        <f t="shared" si="272"/>
        <v>22746.940000000002</v>
      </c>
      <c r="X1075" s="181">
        <f t="shared" si="273"/>
        <v>37.911566666666673</v>
      </c>
      <c r="Y1075" s="174">
        <v>85473.01</v>
      </c>
      <c r="Z1075" s="181">
        <f t="shared" si="274"/>
        <v>142.45501666666667</v>
      </c>
      <c r="AA1075" s="174">
        <v>4.6549899202099008</v>
      </c>
      <c r="AB1075" s="174">
        <v>13.06642880600555</v>
      </c>
      <c r="AC1075" s="174">
        <v>22.083380472970362</v>
      </c>
      <c r="AD1075" s="174">
        <v>6.1600732207746054</v>
      </c>
      <c r="AE1075" s="174">
        <v>40.488547203380342</v>
      </c>
      <c r="AF1075">
        <v>0</v>
      </c>
      <c r="AG1075" s="106">
        <v>13.54658037665925</v>
      </c>
      <c r="AH1075" s="106">
        <v>0</v>
      </c>
      <c r="AI1075" s="106">
        <v>100</v>
      </c>
      <c r="AJ1075">
        <v>40.229999999999997</v>
      </c>
      <c r="AK1075">
        <v>44.54</v>
      </c>
      <c r="AL1075">
        <v>57.68</v>
      </c>
      <c r="AM1075">
        <v>142.46</v>
      </c>
      <c r="AN1075" t="s">
        <v>1063</v>
      </c>
      <c r="AO1075">
        <v>9.9</v>
      </c>
      <c r="AP1075">
        <v>8.33</v>
      </c>
      <c r="AQ1075">
        <v>12.806699999999999</v>
      </c>
      <c r="AR1075" t="s">
        <v>1071</v>
      </c>
      <c r="AS1075" t="s">
        <v>1073</v>
      </c>
      <c r="AT1075" t="s">
        <v>1075</v>
      </c>
      <c r="AU1075" t="s">
        <v>1077</v>
      </c>
      <c r="AV1075" t="s">
        <v>1080</v>
      </c>
      <c r="AW1075" t="s">
        <v>1084</v>
      </c>
      <c r="AX1075" s="65">
        <f t="shared" si="286"/>
        <v>583.5</v>
      </c>
      <c r="AY1075" s="106">
        <v>2862.47</v>
      </c>
      <c r="AZ1075" s="106">
        <v>454.94634387577474</v>
      </c>
      <c r="BA1075" s="65">
        <f t="shared" si="287"/>
        <v>3900.9163438757746</v>
      </c>
      <c r="BB1075" s="65">
        <f t="shared" si="275"/>
        <v>22291.993656124228</v>
      </c>
      <c r="BC1075" s="65">
        <f t="shared" si="276"/>
        <v>3978.76</v>
      </c>
      <c r="BD1075" s="65">
        <f t="shared" si="277"/>
        <v>23557.030000000002</v>
      </c>
      <c r="BE1075" s="65">
        <f t="shared" si="278"/>
        <v>31744.309999999998</v>
      </c>
      <c r="BF1075" s="65">
        <f t="shared" si="279"/>
        <v>81572.093656124227</v>
      </c>
      <c r="BG1075" s="66">
        <f t="shared" si="280"/>
        <v>557.27376341082493</v>
      </c>
      <c r="BH1075" s="66">
        <f t="shared" si="281"/>
        <v>38.434471820903845</v>
      </c>
      <c r="BI1075" s="66">
        <f t="shared" si="282"/>
        <v>6.6312666666666669</v>
      </c>
      <c r="BJ1075" s="66">
        <f t="shared" si="283"/>
        <v>40.615568965517248</v>
      </c>
      <c r="BK1075" s="66">
        <f t="shared" si="284"/>
        <v>54.731568965517241</v>
      </c>
      <c r="BL1075" s="66">
        <f t="shared" si="285"/>
        <v>140.64154078642107</v>
      </c>
      <c r="BM1075" s="207">
        <f t="shared" si="288"/>
        <v>39871.979999999996</v>
      </c>
    </row>
    <row r="1076" spans="1:65" x14ac:dyDescent="0.35">
      <c r="A1076" s="1">
        <v>665</v>
      </c>
      <c r="B1076">
        <v>5</v>
      </c>
      <c r="C1076" t="s">
        <v>37</v>
      </c>
      <c r="D1076" s="60" t="s">
        <v>703</v>
      </c>
      <c r="E1076" s="6" t="s">
        <v>1104</v>
      </c>
      <c r="F1076" s="7" t="s">
        <v>1106</v>
      </c>
      <c r="G1076" s="6">
        <v>-23.85</v>
      </c>
      <c r="H1076" s="6">
        <v>-46.64</v>
      </c>
      <c r="I1076" s="6">
        <v>792</v>
      </c>
      <c r="J1076" s="8">
        <v>14172.2970393051</v>
      </c>
      <c r="K1076" t="s">
        <v>1165</v>
      </c>
      <c r="L1076" t="s">
        <v>1062</v>
      </c>
      <c r="M1076">
        <v>600</v>
      </c>
      <c r="N1076">
        <v>600</v>
      </c>
      <c r="O1076">
        <v>1033.67</v>
      </c>
      <c r="P1076">
        <v>18625.47</v>
      </c>
      <c r="Q1076">
        <v>18875.330000000002</v>
      </c>
      <c r="R1076">
        <v>5266.4</v>
      </c>
      <c r="S1076">
        <v>34606.78</v>
      </c>
      <c r="T1076">
        <v>0</v>
      </c>
      <c r="U1076">
        <v>11578.67</v>
      </c>
      <c r="V1076">
        <v>0</v>
      </c>
      <c r="W1076" s="181">
        <f t="shared" si="272"/>
        <v>30204.14</v>
      </c>
      <c r="X1076" s="181">
        <f t="shared" si="273"/>
        <v>50.34023333333333</v>
      </c>
      <c r="Y1076" s="174">
        <v>89986.32</v>
      </c>
      <c r="Z1076" s="181">
        <f t="shared" si="274"/>
        <v>149.97720000000001</v>
      </c>
      <c r="AA1076" s="174">
        <v>1.148696824139491</v>
      </c>
      <c r="AB1076" s="174">
        <v>20.6981127798092</v>
      </c>
      <c r="AC1076" s="174">
        <v>20.975777207024361</v>
      </c>
      <c r="AD1076" s="174">
        <v>5.8524451272148914</v>
      </c>
      <c r="AE1076" s="174">
        <v>38.457823366929553</v>
      </c>
      <c r="AF1076">
        <v>0</v>
      </c>
      <c r="AG1076" s="106">
        <v>12.86714469488251</v>
      </c>
      <c r="AH1076" s="106">
        <v>0</v>
      </c>
      <c r="AI1076" s="106">
        <v>100</v>
      </c>
      <c r="AJ1076">
        <v>40.24</v>
      </c>
      <c r="AK1076">
        <v>52.06</v>
      </c>
      <c r="AL1076">
        <v>57.68</v>
      </c>
      <c r="AM1076">
        <v>149.97999999999999</v>
      </c>
      <c r="AN1076" t="s">
        <v>1064</v>
      </c>
      <c r="AO1076">
        <v>9.9</v>
      </c>
      <c r="AP1076">
        <v>8.33</v>
      </c>
      <c r="AQ1076">
        <v>12.806699999999999</v>
      </c>
      <c r="AR1076" t="s">
        <v>1071</v>
      </c>
      <c r="AS1076" t="s">
        <v>1073</v>
      </c>
      <c r="AT1076" t="s">
        <v>1075</v>
      </c>
      <c r="AU1076" t="s">
        <v>1077</v>
      </c>
      <c r="AV1076" t="s">
        <v>1080</v>
      </c>
      <c r="AW1076" t="s">
        <v>1084</v>
      </c>
      <c r="AX1076" s="65">
        <f t="shared" si="286"/>
        <v>583.5</v>
      </c>
      <c r="AY1076" s="106">
        <v>2862.47</v>
      </c>
      <c r="AZ1076" s="106">
        <v>707.17763837486359</v>
      </c>
      <c r="BA1076" s="65">
        <f t="shared" si="287"/>
        <v>4153.1476383748632</v>
      </c>
      <c r="BB1076" s="65">
        <f t="shared" si="275"/>
        <v>29496.962361625137</v>
      </c>
      <c r="BC1076" s="65">
        <f t="shared" si="276"/>
        <v>1033.67</v>
      </c>
      <c r="BD1076" s="65">
        <f t="shared" si="277"/>
        <v>23558.230000000003</v>
      </c>
      <c r="BE1076" s="65">
        <f t="shared" si="278"/>
        <v>31744.309999999998</v>
      </c>
      <c r="BF1076" s="65">
        <f t="shared" si="279"/>
        <v>85833.17236162514</v>
      </c>
      <c r="BG1076" s="66">
        <f t="shared" si="280"/>
        <v>593.30680548212331</v>
      </c>
      <c r="BH1076" s="66">
        <f t="shared" si="281"/>
        <v>50.856831657974375</v>
      </c>
      <c r="BI1076" s="66">
        <f t="shared" si="282"/>
        <v>1.7227833333333336</v>
      </c>
      <c r="BJ1076" s="66">
        <f t="shared" si="283"/>
        <v>40.617637931034487</v>
      </c>
      <c r="BK1076" s="66">
        <f t="shared" si="284"/>
        <v>54.731568965517241</v>
      </c>
      <c r="BL1076" s="66">
        <f t="shared" si="285"/>
        <v>147.98822820969852</v>
      </c>
      <c r="BM1076" s="207">
        <f t="shared" si="288"/>
        <v>39873.18</v>
      </c>
    </row>
    <row r="1077" spans="1:65" x14ac:dyDescent="0.35">
      <c r="A1077" s="1">
        <v>666</v>
      </c>
      <c r="B1077">
        <v>5</v>
      </c>
      <c r="C1077" t="s">
        <v>37</v>
      </c>
      <c r="D1077" s="60" t="s">
        <v>704</v>
      </c>
      <c r="E1077" s="6" t="s">
        <v>1107</v>
      </c>
      <c r="F1077" s="7" t="s">
        <v>1108</v>
      </c>
      <c r="G1077" s="6">
        <v>-30.03</v>
      </c>
      <c r="H1077" s="6">
        <v>-51.23</v>
      </c>
      <c r="I1077" s="6">
        <v>47</v>
      </c>
      <c r="J1077" s="8">
        <v>23954.0527728093</v>
      </c>
      <c r="K1077" t="s">
        <v>1165</v>
      </c>
      <c r="L1077" t="s">
        <v>1062</v>
      </c>
      <c r="M1077">
        <v>600</v>
      </c>
      <c r="N1077">
        <v>600</v>
      </c>
      <c r="O1077">
        <v>1796.74</v>
      </c>
      <c r="P1077">
        <v>23192.78</v>
      </c>
      <c r="Q1077">
        <v>18875.330000000002</v>
      </c>
      <c r="R1077">
        <v>5272.4</v>
      </c>
      <c r="S1077">
        <v>34606.78</v>
      </c>
      <c r="T1077">
        <v>0</v>
      </c>
      <c r="U1077">
        <v>11578.67</v>
      </c>
      <c r="V1077">
        <v>0</v>
      </c>
      <c r="W1077" s="181">
        <f t="shared" si="272"/>
        <v>34771.449999999997</v>
      </c>
      <c r="X1077" s="181">
        <f t="shared" si="273"/>
        <v>57.952416666666664</v>
      </c>
      <c r="Y1077" s="174">
        <v>95322.69</v>
      </c>
      <c r="Z1077" s="181">
        <f t="shared" si="274"/>
        <v>158.87115</v>
      </c>
      <c r="AA1077" s="174">
        <v>1.8849027445616571</v>
      </c>
      <c r="AB1077" s="174">
        <v>24.330807282085718</v>
      </c>
      <c r="AC1077" s="174">
        <v>19.80150790960683</v>
      </c>
      <c r="AD1077" s="174">
        <v>5.5311070218433827</v>
      </c>
      <c r="AE1077" s="174">
        <v>36.304871379521501</v>
      </c>
      <c r="AF1077">
        <v>0</v>
      </c>
      <c r="AG1077" s="106">
        <v>12.146814153062611</v>
      </c>
      <c r="AH1077" s="106">
        <v>0</v>
      </c>
      <c r="AI1077" s="106">
        <v>100</v>
      </c>
      <c r="AJ1077">
        <v>40.25</v>
      </c>
      <c r="AK1077">
        <v>60.95</v>
      </c>
      <c r="AL1077">
        <v>57.68</v>
      </c>
      <c r="AM1077">
        <v>158.87</v>
      </c>
      <c r="AN1077" t="s">
        <v>1065</v>
      </c>
      <c r="AO1077">
        <v>9.9</v>
      </c>
      <c r="AP1077">
        <v>8.33</v>
      </c>
      <c r="AQ1077">
        <v>12.806699999999999</v>
      </c>
      <c r="AR1077" t="s">
        <v>1071</v>
      </c>
      <c r="AS1077" t="s">
        <v>1073</v>
      </c>
      <c r="AT1077" t="s">
        <v>1075</v>
      </c>
      <c r="AU1077" t="s">
        <v>1077</v>
      </c>
      <c r="AV1077" t="s">
        <v>1080</v>
      </c>
      <c r="AW1077" t="s">
        <v>1084</v>
      </c>
      <c r="AX1077" s="65">
        <f t="shared" si="286"/>
        <v>583.5</v>
      </c>
      <c r="AY1077" s="106">
        <v>2862.47</v>
      </c>
      <c r="AZ1077" s="106">
        <v>844.3879478632025</v>
      </c>
      <c r="BA1077" s="65">
        <f t="shared" si="287"/>
        <v>4290.3579478632018</v>
      </c>
      <c r="BB1077" s="65">
        <f t="shared" si="275"/>
        <v>33927.062052136796</v>
      </c>
      <c r="BC1077" s="65">
        <f t="shared" si="276"/>
        <v>1796.74</v>
      </c>
      <c r="BD1077" s="65">
        <f t="shared" si="277"/>
        <v>23564.230000000003</v>
      </c>
      <c r="BE1077" s="65">
        <f t="shared" si="278"/>
        <v>31744.309999999998</v>
      </c>
      <c r="BF1077" s="65">
        <f t="shared" si="279"/>
        <v>91032.3320521368</v>
      </c>
      <c r="BG1077" s="66">
        <f t="shared" si="280"/>
        <v>612.90827826617169</v>
      </c>
      <c r="BH1077" s="66">
        <f t="shared" si="281"/>
        <v>58.494934572649647</v>
      </c>
      <c r="BI1077" s="66">
        <f t="shared" si="282"/>
        <v>2.9945666666666666</v>
      </c>
      <c r="BJ1077" s="66">
        <f t="shared" si="283"/>
        <v>40.627982758620696</v>
      </c>
      <c r="BK1077" s="66">
        <f t="shared" si="284"/>
        <v>54.731568965517241</v>
      </c>
      <c r="BL1077" s="66">
        <f t="shared" si="285"/>
        <v>156.95229664161516</v>
      </c>
      <c r="BM1077" s="207">
        <f t="shared" si="288"/>
        <v>39879.18</v>
      </c>
    </row>
    <row r="1078" spans="1:65" x14ac:dyDescent="0.35">
      <c r="A1078" s="1">
        <v>667</v>
      </c>
      <c r="B1078">
        <v>5</v>
      </c>
      <c r="C1078" t="s">
        <v>37</v>
      </c>
      <c r="D1078" s="60" t="s">
        <v>705</v>
      </c>
      <c r="E1078" s="6" t="s">
        <v>1109</v>
      </c>
      <c r="F1078" s="7" t="s">
        <v>1110</v>
      </c>
      <c r="G1078" s="6">
        <v>-15.37</v>
      </c>
      <c r="H1078" s="6">
        <v>-48.78</v>
      </c>
      <c r="I1078" s="6">
        <v>770</v>
      </c>
      <c r="J1078" s="8">
        <v>31081.371963744201</v>
      </c>
      <c r="K1078" t="s">
        <v>1165</v>
      </c>
      <c r="L1078" t="s">
        <v>1062</v>
      </c>
      <c r="M1078">
        <v>600</v>
      </c>
      <c r="N1078">
        <v>600</v>
      </c>
      <c r="O1078">
        <v>4.8899999999999997</v>
      </c>
      <c r="P1078">
        <v>35287.39</v>
      </c>
      <c r="Q1078">
        <v>18875.330000000002</v>
      </c>
      <c r="R1078">
        <v>5266.4</v>
      </c>
      <c r="S1078">
        <v>34606.78</v>
      </c>
      <c r="T1078">
        <v>0</v>
      </c>
      <c r="U1078">
        <v>11578.67</v>
      </c>
      <c r="V1078">
        <v>0</v>
      </c>
      <c r="W1078" s="181">
        <f t="shared" si="272"/>
        <v>46866.06</v>
      </c>
      <c r="X1078" s="181">
        <f t="shared" si="273"/>
        <v>78.110100000000003</v>
      </c>
      <c r="Y1078" s="174">
        <v>105619.45</v>
      </c>
      <c r="Z1078" s="181">
        <f t="shared" si="274"/>
        <v>176.03241666666665</v>
      </c>
      <c r="AA1078" s="174">
        <v>4.6298290703085457E-3</v>
      </c>
      <c r="AB1078" s="174">
        <v>33.409935385954007</v>
      </c>
      <c r="AC1078" s="174">
        <v>17.871073935719231</v>
      </c>
      <c r="AD1078" s="174">
        <v>4.9862028253318869</v>
      </c>
      <c r="AE1078" s="174">
        <v>32.765537029401308</v>
      </c>
      <c r="AF1078">
        <v>0</v>
      </c>
      <c r="AG1078" s="106">
        <v>10.962630462476371</v>
      </c>
      <c r="AH1078" s="106">
        <v>0</v>
      </c>
      <c r="AI1078" s="106">
        <v>100</v>
      </c>
      <c r="AJ1078">
        <v>40.24</v>
      </c>
      <c r="AK1078">
        <v>78.12</v>
      </c>
      <c r="AL1078">
        <v>57.68</v>
      </c>
      <c r="AM1078">
        <v>176.03</v>
      </c>
      <c r="AN1078" t="s">
        <v>1066</v>
      </c>
      <c r="AO1078">
        <v>9.9</v>
      </c>
      <c r="AP1078">
        <v>8.33</v>
      </c>
      <c r="AQ1078">
        <v>12.806699999999999</v>
      </c>
      <c r="AR1078" t="s">
        <v>1071</v>
      </c>
      <c r="AS1078" t="s">
        <v>1073</v>
      </c>
      <c r="AT1078" t="s">
        <v>1075</v>
      </c>
      <c r="AU1078" t="s">
        <v>1077</v>
      </c>
      <c r="AV1078" t="s">
        <v>1080</v>
      </c>
      <c r="AW1078" t="s">
        <v>1084</v>
      </c>
      <c r="AX1078" s="65">
        <f t="shared" si="286"/>
        <v>583.5</v>
      </c>
      <c r="AY1078" s="106">
        <v>2862.47</v>
      </c>
      <c r="AZ1078" s="106">
        <v>1213.2303518005915</v>
      </c>
      <c r="BA1078" s="65">
        <f t="shared" si="287"/>
        <v>4659.2003518005913</v>
      </c>
      <c r="BB1078" s="65">
        <f t="shared" si="275"/>
        <v>45652.829648199404</v>
      </c>
      <c r="BC1078" s="65">
        <f t="shared" si="276"/>
        <v>4.8899999999999997</v>
      </c>
      <c r="BD1078" s="65">
        <f t="shared" si="277"/>
        <v>23558.230000000003</v>
      </c>
      <c r="BE1078" s="65">
        <f t="shared" si="278"/>
        <v>31744.309999999998</v>
      </c>
      <c r="BF1078" s="65">
        <f t="shared" si="279"/>
        <v>100960.2496481994</v>
      </c>
      <c r="BG1078" s="66">
        <f t="shared" si="280"/>
        <v>665.60005025722728</v>
      </c>
      <c r="BH1078" s="66">
        <f t="shared" si="281"/>
        <v>78.711775255516216</v>
      </c>
      <c r="BI1078" s="66">
        <f t="shared" si="282"/>
        <v>8.1499999999999993E-3</v>
      </c>
      <c r="BJ1078" s="66">
        <f t="shared" si="283"/>
        <v>40.617637931034487</v>
      </c>
      <c r="BK1078" s="66">
        <f t="shared" si="284"/>
        <v>54.731568965517241</v>
      </c>
      <c r="BL1078" s="66">
        <f t="shared" si="285"/>
        <v>174.06939594517138</v>
      </c>
      <c r="BM1078" s="207">
        <f t="shared" si="288"/>
        <v>39873.18</v>
      </c>
    </row>
    <row r="1079" spans="1:65" x14ac:dyDescent="0.35">
      <c r="A1079" s="1">
        <v>668</v>
      </c>
      <c r="B1079">
        <v>5</v>
      </c>
      <c r="C1079" t="s">
        <v>37</v>
      </c>
      <c r="D1079" s="60" t="s">
        <v>706</v>
      </c>
      <c r="E1079" s="6" t="s">
        <v>1111</v>
      </c>
      <c r="F1079" s="7" t="s">
        <v>1112</v>
      </c>
      <c r="G1079" s="6">
        <v>-22.86</v>
      </c>
      <c r="H1079" s="6">
        <v>-43.41</v>
      </c>
      <c r="I1079" s="6">
        <v>45</v>
      </c>
      <c r="J1079" s="8">
        <v>45016.2336447989</v>
      </c>
      <c r="K1079" t="s">
        <v>1165</v>
      </c>
      <c r="L1079" t="s">
        <v>1062</v>
      </c>
      <c r="M1079">
        <v>600</v>
      </c>
      <c r="N1079">
        <v>600</v>
      </c>
      <c r="O1079">
        <v>0</v>
      </c>
      <c r="P1079">
        <v>35074.71</v>
      </c>
      <c r="Q1079">
        <v>18875.330000000002</v>
      </c>
      <c r="R1079">
        <v>5262.4</v>
      </c>
      <c r="S1079">
        <v>34606.78</v>
      </c>
      <c r="T1079">
        <v>0</v>
      </c>
      <c r="U1079">
        <v>11578.67</v>
      </c>
      <c r="V1079">
        <v>0</v>
      </c>
      <c r="W1079" s="181">
        <f t="shared" si="272"/>
        <v>46653.38</v>
      </c>
      <c r="X1079" s="181">
        <f t="shared" si="273"/>
        <v>77.755633333333336</v>
      </c>
      <c r="Y1079" s="174">
        <v>105397.88</v>
      </c>
      <c r="Z1079" s="181">
        <f t="shared" si="274"/>
        <v>175.66313333333335</v>
      </c>
      <c r="AA1079" s="174">
        <v>0</v>
      </c>
      <c r="AB1079" s="174">
        <v>33.278382828952537</v>
      </c>
      <c r="AC1079" s="174">
        <v>17.908642944241389</v>
      </c>
      <c r="AD1079" s="174">
        <v>4.9928898000604942</v>
      </c>
      <c r="AE1079" s="174">
        <v>32.834417542364221</v>
      </c>
      <c r="AF1079">
        <v>0</v>
      </c>
      <c r="AG1079" s="106">
        <v>10.985676372238229</v>
      </c>
      <c r="AH1079" s="106">
        <v>0</v>
      </c>
      <c r="AI1079" s="106">
        <v>100</v>
      </c>
      <c r="AJ1079">
        <v>40.229999999999997</v>
      </c>
      <c r="AK1079">
        <v>77.760000000000005</v>
      </c>
      <c r="AL1079">
        <v>57.68</v>
      </c>
      <c r="AM1079">
        <v>175.66</v>
      </c>
      <c r="AN1079" t="s">
        <v>1067</v>
      </c>
      <c r="AO1079">
        <v>9.9</v>
      </c>
      <c r="AP1079">
        <v>8.33</v>
      </c>
      <c r="AQ1079">
        <v>12.806699999999999</v>
      </c>
      <c r="AR1079" t="s">
        <v>1071</v>
      </c>
      <c r="AS1079" t="s">
        <v>1073</v>
      </c>
      <c r="AT1079" t="s">
        <v>1075</v>
      </c>
      <c r="AU1079" t="s">
        <v>1077</v>
      </c>
      <c r="AV1079" t="s">
        <v>1080</v>
      </c>
      <c r="AW1079" t="s">
        <v>1084</v>
      </c>
      <c r="AX1079" s="65">
        <f t="shared" si="286"/>
        <v>583.5</v>
      </c>
      <c r="AY1079" s="106">
        <v>2862.47</v>
      </c>
      <c r="AZ1079" s="106">
        <v>1211.0650460545025</v>
      </c>
      <c r="BA1079" s="65">
        <f t="shared" si="287"/>
        <v>4657.0350460545023</v>
      </c>
      <c r="BB1079" s="65">
        <f t="shared" si="275"/>
        <v>45442.314953945497</v>
      </c>
      <c r="BC1079" s="65">
        <f t="shared" si="276"/>
        <v>0</v>
      </c>
      <c r="BD1079" s="65">
        <f t="shared" si="277"/>
        <v>23554.230000000003</v>
      </c>
      <c r="BE1079" s="65">
        <f t="shared" si="278"/>
        <v>31744.309999999998</v>
      </c>
      <c r="BF1079" s="65">
        <f t="shared" si="279"/>
        <v>100740.8449539455</v>
      </c>
      <c r="BG1079" s="66">
        <f t="shared" si="280"/>
        <v>665.29072086492886</v>
      </c>
      <c r="BH1079" s="66">
        <f t="shared" si="281"/>
        <v>78.348818886112923</v>
      </c>
      <c r="BI1079" s="66">
        <f t="shared" si="282"/>
        <v>0</v>
      </c>
      <c r="BJ1079" s="66">
        <f t="shared" si="283"/>
        <v>40.610741379310348</v>
      </c>
      <c r="BK1079" s="66">
        <f t="shared" si="284"/>
        <v>54.731568965517241</v>
      </c>
      <c r="BL1079" s="66">
        <f t="shared" si="285"/>
        <v>173.69111198956122</v>
      </c>
      <c r="BM1079" s="207">
        <f t="shared" si="288"/>
        <v>39869.18</v>
      </c>
    </row>
    <row r="1080" spans="1:65" x14ac:dyDescent="0.35">
      <c r="A1080" s="1">
        <v>669</v>
      </c>
      <c r="B1080">
        <v>5</v>
      </c>
      <c r="C1080" t="s">
        <v>37</v>
      </c>
      <c r="D1080" s="60" t="s">
        <v>707</v>
      </c>
      <c r="E1080" s="6" t="s">
        <v>1113</v>
      </c>
      <c r="F1080" s="7" t="s">
        <v>1114</v>
      </c>
      <c r="G1080" s="6">
        <v>-20.32</v>
      </c>
      <c r="H1080" s="6">
        <v>-40.340000000000003</v>
      </c>
      <c r="I1080" s="6">
        <v>9</v>
      </c>
      <c r="J1080" s="8">
        <v>54061.366139626101</v>
      </c>
      <c r="K1080" t="s">
        <v>1165</v>
      </c>
      <c r="L1080" t="s">
        <v>1062</v>
      </c>
      <c r="M1080">
        <v>600</v>
      </c>
      <c r="N1080">
        <v>600</v>
      </c>
      <c r="O1080">
        <v>0</v>
      </c>
      <c r="P1080">
        <v>40336.1</v>
      </c>
      <c r="Q1080">
        <v>18875.330000000002</v>
      </c>
      <c r="R1080">
        <v>5264.2</v>
      </c>
      <c r="S1080">
        <v>34606.78</v>
      </c>
      <c r="T1080">
        <v>0</v>
      </c>
      <c r="U1080">
        <v>11578.67</v>
      </c>
      <c r="V1080">
        <v>0</v>
      </c>
      <c r="W1080" s="181">
        <f t="shared" si="272"/>
        <v>51914.77</v>
      </c>
      <c r="X1080" s="181">
        <f t="shared" si="273"/>
        <v>86.52461666666666</v>
      </c>
      <c r="Y1080" s="174">
        <v>110661.07</v>
      </c>
      <c r="Z1080" s="181">
        <f t="shared" si="274"/>
        <v>184.43511666666669</v>
      </c>
      <c r="AA1080" s="174">
        <v>0</v>
      </c>
      <c r="AB1080" s="174">
        <v>36.450126498867213</v>
      </c>
      <c r="AC1080" s="174">
        <v>17.05688368999143</v>
      </c>
      <c r="AD1080" s="174">
        <v>4.7570478037127231</v>
      </c>
      <c r="AE1080" s="174">
        <v>31.27276828246826</v>
      </c>
      <c r="AF1080">
        <v>0</v>
      </c>
      <c r="AG1080" s="106">
        <v>10.463182761561949</v>
      </c>
      <c r="AH1080" s="106">
        <v>0</v>
      </c>
      <c r="AI1080" s="106">
        <v>100</v>
      </c>
      <c r="AJ1080">
        <v>40.229999999999997</v>
      </c>
      <c r="AK1080">
        <v>86.52</v>
      </c>
      <c r="AL1080">
        <v>57.68</v>
      </c>
      <c r="AM1080">
        <v>184.44</v>
      </c>
      <c r="AN1080" t="s">
        <v>1068</v>
      </c>
      <c r="AO1080">
        <v>9.9</v>
      </c>
      <c r="AP1080">
        <v>8.33</v>
      </c>
      <c r="AQ1080">
        <v>12.806699999999999</v>
      </c>
      <c r="AR1080" t="s">
        <v>1071</v>
      </c>
      <c r="AS1080" t="s">
        <v>1073</v>
      </c>
      <c r="AT1080" t="s">
        <v>1075</v>
      </c>
      <c r="AU1080" t="s">
        <v>1077</v>
      </c>
      <c r="AV1080" t="s">
        <v>1080</v>
      </c>
      <c r="AW1080" t="s">
        <v>1084</v>
      </c>
      <c r="AX1080" s="65">
        <f t="shared" si="286"/>
        <v>583.5</v>
      </c>
      <c r="AY1080" s="106">
        <v>2862.47</v>
      </c>
      <c r="AZ1080" s="106">
        <v>1337.0567931220526</v>
      </c>
      <c r="BA1080" s="65">
        <f t="shared" si="287"/>
        <v>4783.0267931220524</v>
      </c>
      <c r="BB1080" s="65">
        <f t="shared" si="275"/>
        <v>50577.713206877947</v>
      </c>
      <c r="BC1080" s="65">
        <f t="shared" si="276"/>
        <v>0</v>
      </c>
      <c r="BD1080" s="65">
        <f t="shared" si="277"/>
        <v>23556.030000000002</v>
      </c>
      <c r="BE1080" s="65">
        <f t="shared" si="278"/>
        <v>31744.309999999998</v>
      </c>
      <c r="BF1080" s="65">
        <f t="shared" si="279"/>
        <v>105878.04320687795</v>
      </c>
      <c r="BG1080" s="66">
        <f t="shared" si="280"/>
        <v>683.28954187457896</v>
      </c>
      <c r="BH1080" s="66">
        <f t="shared" si="281"/>
        <v>87.202953804961979</v>
      </c>
      <c r="BI1080" s="66">
        <f t="shared" si="282"/>
        <v>0</v>
      </c>
      <c r="BJ1080" s="66">
        <f t="shared" si="283"/>
        <v>40.613844827586213</v>
      </c>
      <c r="BK1080" s="66">
        <f t="shared" si="284"/>
        <v>54.731568965517241</v>
      </c>
      <c r="BL1080" s="66">
        <f t="shared" si="285"/>
        <v>182.54835035668611</v>
      </c>
      <c r="BM1080" s="207">
        <f t="shared" si="288"/>
        <v>39870.979999999996</v>
      </c>
    </row>
    <row r="1081" spans="1:65" x14ac:dyDescent="0.35">
      <c r="A1081" s="1">
        <v>670</v>
      </c>
      <c r="B1081">
        <v>5</v>
      </c>
      <c r="C1081" t="s">
        <v>37</v>
      </c>
      <c r="D1081" s="60" t="s">
        <v>708</v>
      </c>
      <c r="E1081" s="6" t="s">
        <v>1115</v>
      </c>
      <c r="F1081" s="7" t="s">
        <v>1116</v>
      </c>
      <c r="G1081" s="6">
        <v>-8.0500000000000007</v>
      </c>
      <c r="H1081" s="6">
        <v>-34.880000000000003</v>
      </c>
      <c r="I1081" s="6">
        <v>10</v>
      </c>
      <c r="J1081" s="8">
        <v>63550.072249703</v>
      </c>
      <c r="K1081" t="s">
        <v>1165</v>
      </c>
      <c r="L1081" t="s">
        <v>1062</v>
      </c>
      <c r="M1081">
        <v>600</v>
      </c>
      <c r="N1081">
        <v>600</v>
      </c>
      <c r="O1081">
        <v>0</v>
      </c>
      <c r="P1081">
        <v>48667.89</v>
      </c>
      <c r="Q1081">
        <v>18875.330000000002</v>
      </c>
      <c r="R1081">
        <v>5250.2</v>
      </c>
      <c r="S1081">
        <v>34606.78</v>
      </c>
      <c r="T1081">
        <v>0</v>
      </c>
      <c r="U1081">
        <v>11578.67</v>
      </c>
      <c r="V1081">
        <v>0</v>
      </c>
      <c r="W1081" s="181">
        <f t="shared" si="272"/>
        <v>60246.559999999998</v>
      </c>
      <c r="X1081" s="181">
        <f t="shared" si="273"/>
        <v>100.41093333333333</v>
      </c>
      <c r="Y1081" s="174">
        <v>118978.86</v>
      </c>
      <c r="Z1081" s="181">
        <f t="shared" si="274"/>
        <v>198.29810000000001</v>
      </c>
      <c r="AA1081" s="174">
        <v>0</v>
      </c>
      <c r="AB1081" s="174">
        <v>40.904653145945417</v>
      </c>
      <c r="AC1081" s="174">
        <v>15.86444011986667</v>
      </c>
      <c r="AD1081" s="174">
        <v>4.4127166792487333</v>
      </c>
      <c r="AE1081" s="174">
        <v>29.086494861356041</v>
      </c>
      <c r="AF1081">
        <v>0</v>
      </c>
      <c r="AG1081" s="106">
        <v>9.731703598437571</v>
      </c>
      <c r="AH1081" s="106">
        <v>0</v>
      </c>
      <c r="AI1081" s="106">
        <v>100</v>
      </c>
      <c r="AJ1081">
        <v>40.21</v>
      </c>
      <c r="AK1081">
        <v>100.41</v>
      </c>
      <c r="AL1081">
        <v>57.68</v>
      </c>
      <c r="AM1081">
        <v>198.3</v>
      </c>
      <c r="AN1081" t="s">
        <v>1069</v>
      </c>
      <c r="AO1081">
        <v>9.9</v>
      </c>
      <c r="AP1081">
        <v>8.33</v>
      </c>
      <c r="AQ1081">
        <v>12.806699999999999</v>
      </c>
      <c r="AR1081" t="s">
        <v>1071</v>
      </c>
      <c r="AS1081" t="s">
        <v>1073</v>
      </c>
      <c r="AT1081" t="s">
        <v>1075</v>
      </c>
      <c r="AU1081" t="s">
        <v>1077</v>
      </c>
      <c r="AV1081" t="s">
        <v>1080</v>
      </c>
      <c r="AW1081" t="s">
        <v>1084</v>
      </c>
      <c r="AX1081" s="65">
        <f t="shared" si="286"/>
        <v>583.5</v>
      </c>
      <c r="AY1081" s="106">
        <v>2862.47</v>
      </c>
      <c r="AZ1081" s="106">
        <v>1552.2174348667552</v>
      </c>
      <c r="BA1081" s="65">
        <f t="shared" si="287"/>
        <v>4998.1874348667552</v>
      </c>
      <c r="BB1081" s="65">
        <f t="shared" si="275"/>
        <v>58694.342565133244</v>
      </c>
      <c r="BC1081" s="65">
        <f t="shared" si="276"/>
        <v>0</v>
      </c>
      <c r="BD1081" s="65">
        <f t="shared" si="277"/>
        <v>23542.030000000002</v>
      </c>
      <c r="BE1081" s="65">
        <f t="shared" si="278"/>
        <v>31744.309999999998</v>
      </c>
      <c r="BF1081" s="65">
        <f t="shared" si="279"/>
        <v>113980.67256513325</v>
      </c>
      <c r="BG1081" s="66">
        <f t="shared" si="280"/>
        <v>714.02677640953641</v>
      </c>
      <c r="BH1081" s="66">
        <f t="shared" si="281"/>
        <v>101.197142353678</v>
      </c>
      <c r="BI1081" s="66">
        <f t="shared" si="282"/>
        <v>0</v>
      </c>
      <c r="BJ1081" s="66">
        <f t="shared" si="283"/>
        <v>40.589706896551725</v>
      </c>
      <c r="BK1081" s="66">
        <f t="shared" si="284"/>
        <v>54.731568965517241</v>
      </c>
      <c r="BL1081" s="66">
        <f t="shared" si="285"/>
        <v>196.51840097436767</v>
      </c>
      <c r="BM1081" s="207">
        <f t="shared" si="288"/>
        <v>39856.979999999996</v>
      </c>
    </row>
    <row r="1082" spans="1:65" x14ac:dyDescent="0.35">
      <c r="A1082" s="1">
        <v>671</v>
      </c>
      <c r="B1082">
        <v>5</v>
      </c>
      <c r="C1082" t="s">
        <v>37</v>
      </c>
      <c r="D1082" s="60" t="s">
        <v>709</v>
      </c>
      <c r="E1082" s="6" t="s">
        <v>1117</v>
      </c>
      <c r="F1082" s="7" t="s">
        <v>1118</v>
      </c>
      <c r="G1082" s="6">
        <v>-3.8</v>
      </c>
      <c r="H1082" s="6">
        <v>-38.53</v>
      </c>
      <c r="I1082" s="6">
        <v>41</v>
      </c>
      <c r="J1082" s="8">
        <v>71394.000753582499</v>
      </c>
      <c r="K1082" t="s">
        <v>1165</v>
      </c>
      <c r="L1082" t="s">
        <v>1062</v>
      </c>
      <c r="M1082">
        <v>600</v>
      </c>
      <c r="N1082">
        <v>600</v>
      </c>
      <c r="O1082">
        <v>0</v>
      </c>
      <c r="P1082">
        <v>47834.79</v>
      </c>
      <c r="Q1082">
        <v>18875.330000000002</v>
      </c>
      <c r="R1082">
        <v>5255.2</v>
      </c>
      <c r="S1082">
        <v>34606.78</v>
      </c>
      <c r="T1082">
        <v>0</v>
      </c>
      <c r="U1082">
        <v>11578.67</v>
      </c>
      <c r="V1082">
        <v>0</v>
      </c>
      <c r="W1082" s="181">
        <f t="shared" si="272"/>
        <v>59413.46</v>
      </c>
      <c r="X1082" s="181">
        <f t="shared" si="273"/>
        <v>99.022433333333325</v>
      </c>
      <c r="Y1082" s="174">
        <v>118150.76</v>
      </c>
      <c r="Z1082" s="181">
        <f t="shared" si="274"/>
        <v>196.91793333333334</v>
      </c>
      <c r="AA1082" s="174">
        <v>0</v>
      </c>
      <c r="AB1082" s="174">
        <v>40.486231320052447</v>
      </c>
      <c r="AC1082" s="174">
        <v>15.97563147287415</v>
      </c>
      <c r="AD1082" s="174">
        <v>4.4478765942766678</v>
      </c>
      <c r="AE1082" s="174">
        <v>29.29035750595256</v>
      </c>
      <c r="AF1082">
        <v>0</v>
      </c>
      <c r="AG1082" s="106">
        <v>9.7999115706069109</v>
      </c>
      <c r="AH1082" s="106">
        <v>0</v>
      </c>
      <c r="AI1082" s="106">
        <v>100</v>
      </c>
      <c r="AJ1082">
        <v>40.22</v>
      </c>
      <c r="AK1082">
        <v>99.02</v>
      </c>
      <c r="AL1082">
        <v>57.68</v>
      </c>
      <c r="AM1082">
        <v>196.92</v>
      </c>
      <c r="AN1082" t="s">
        <v>1070</v>
      </c>
      <c r="AO1082">
        <v>9.9</v>
      </c>
      <c r="AP1082">
        <v>8.33</v>
      </c>
      <c r="AQ1082">
        <v>12.806699999999999</v>
      </c>
      <c r="AR1082" t="s">
        <v>1071</v>
      </c>
      <c r="AS1082" t="s">
        <v>1073</v>
      </c>
      <c r="AT1082" t="s">
        <v>1075</v>
      </c>
      <c r="AU1082" t="s">
        <v>1077</v>
      </c>
      <c r="AV1082" t="s">
        <v>1080</v>
      </c>
      <c r="AW1082" t="s">
        <v>1084</v>
      </c>
      <c r="AX1082" s="65">
        <f t="shared" si="286"/>
        <v>583.5</v>
      </c>
      <c r="AY1082" s="106">
        <v>2862.47</v>
      </c>
      <c r="AZ1082" s="106">
        <v>1519.0454366506858</v>
      </c>
      <c r="BA1082" s="65">
        <f t="shared" si="287"/>
        <v>4965.0154366506849</v>
      </c>
      <c r="BB1082" s="65">
        <f t="shared" si="275"/>
        <v>57894.41456334931</v>
      </c>
      <c r="BC1082" s="65">
        <f t="shared" si="276"/>
        <v>0</v>
      </c>
      <c r="BD1082" s="65">
        <f t="shared" si="277"/>
        <v>23547.030000000002</v>
      </c>
      <c r="BE1082" s="65">
        <f t="shared" si="278"/>
        <v>31744.309999999998</v>
      </c>
      <c r="BF1082" s="65">
        <f t="shared" si="279"/>
        <v>113185.7445633493</v>
      </c>
      <c r="BG1082" s="66">
        <f t="shared" si="280"/>
        <v>709.28791952152642</v>
      </c>
      <c r="BH1082" s="66">
        <f t="shared" si="281"/>
        <v>99.8179561437057</v>
      </c>
      <c r="BI1082" s="66">
        <f t="shared" si="282"/>
        <v>0</v>
      </c>
      <c r="BJ1082" s="66">
        <f t="shared" si="283"/>
        <v>40.598327586206899</v>
      </c>
      <c r="BK1082" s="66">
        <f t="shared" si="284"/>
        <v>54.731568965517241</v>
      </c>
      <c r="BL1082" s="66">
        <f t="shared" si="285"/>
        <v>195.14783545405052</v>
      </c>
      <c r="BM1082" s="207">
        <f t="shared" si="288"/>
        <v>39861.979999999996</v>
      </c>
    </row>
    <row r="1083" spans="1:65" x14ac:dyDescent="0.35">
      <c r="A1083" s="1">
        <v>752</v>
      </c>
      <c r="B1083">
        <v>6</v>
      </c>
      <c r="C1083" t="s">
        <v>37</v>
      </c>
      <c r="D1083" s="60" t="s">
        <v>790</v>
      </c>
      <c r="E1083" s="6" t="s">
        <v>1104</v>
      </c>
      <c r="F1083" s="7" t="s">
        <v>1105</v>
      </c>
      <c r="G1083" s="6">
        <v>-22.74</v>
      </c>
      <c r="H1083" s="6">
        <v>-45.59</v>
      </c>
      <c r="I1083" s="6">
        <v>1642</v>
      </c>
      <c r="J1083" s="8">
        <v>3495.45982983364</v>
      </c>
      <c r="K1083" t="s">
        <v>1165</v>
      </c>
      <c r="L1083" t="s">
        <v>1062</v>
      </c>
      <c r="M1083">
        <v>600</v>
      </c>
      <c r="N1083">
        <v>600</v>
      </c>
      <c r="O1083">
        <v>7846.22</v>
      </c>
      <c r="P1083">
        <v>9372.15</v>
      </c>
      <c r="Q1083">
        <v>18875.330000000002</v>
      </c>
      <c r="R1083">
        <v>5265.2</v>
      </c>
      <c r="S1083">
        <v>34606.78</v>
      </c>
      <c r="T1083">
        <v>0</v>
      </c>
      <c r="U1083">
        <v>11750.93</v>
      </c>
      <c r="V1083">
        <v>0</v>
      </c>
      <c r="W1083" s="181">
        <f t="shared" si="272"/>
        <v>21123.08</v>
      </c>
      <c r="X1083" s="181">
        <f t="shared" si="273"/>
        <v>35.205133333333336</v>
      </c>
      <c r="Y1083" s="174">
        <v>87716.61</v>
      </c>
      <c r="Z1083" s="181">
        <f t="shared" si="274"/>
        <v>146.19435000000001</v>
      </c>
      <c r="AA1083" s="174">
        <v>8.9449649273951639</v>
      </c>
      <c r="AB1083" s="174">
        <v>10.68457843959086</v>
      </c>
      <c r="AC1083" s="174">
        <v>21.518535657043749</v>
      </c>
      <c r="AD1083" s="174">
        <v>6.0025119529813109</v>
      </c>
      <c r="AE1083" s="174">
        <v>39.452938274746373</v>
      </c>
      <c r="AF1083">
        <v>0</v>
      </c>
      <c r="AG1083" s="106">
        <v>13.39647074824255</v>
      </c>
      <c r="AH1083" s="106">
        <v>0</v>
      </c>
      <c r="AI1083" s="106">
        <v>100</v>
      </c>
      <c r="AJ1083">
        <v>40.229999999999997</v>
      </c>
      <c r="AK1083">
        <v>48.28</v>
      </c>
      <c r="AL1083">
        <v>57.68</v>
      </c>
      <c r="AM1083">
        <v>146.19</v>
      </c>
      <c r="AN1083" t="s">
        <v>1063</v>
      </c>
      <c r="AO1083">
        <v>9.9</v>
      </c>
      <c r="AP1083">
        <v>8.33</v>
      </c>
      <c r="AQ1083">
        <v>12.806699999999999</v>
      </c>
      <c r="AR1083" t="s">
        <v>1071</v>
      </c>
      <c r="AS1083" t="s">
        <v>1073</v>
      </c>
      <c r="AT1083" t="s">
        <v>1075</v>
      </c>
      <c r="AU1083" t="s">
        <v>1077</v>
      </c>
      <c r="AV1083" t="s">
        <v>1081</v>
      </c>
      <c r="AW1083" t="s">
        <v>1083</v>
      </c>
      <c r="AX1083" s="65">
        <f t="shared" si="286"/>
        <v>583.5</v>
      </c>
      <c r="AY1083" s="106">
        <v>2862.47</v>
      </c>
      <c r="AZ1083" s="106">
        <v>377.77889798612665</v>
      </c>
      <c r="BA1083" s="65">
        <f t="shared" si="287"/>
        <v>3823.7488979861264</v>
      </c>
      <c r="BB1083" s="65">
        <f t="shared" si="275"/>
        <v>20745.301102013877</v>
      </c>
      <c r="BC1083" s="65">
        <f t="shared" si="276"/>
        <v>7846.22</v>
      </c>
      <c r="BD1083" s="65">
        <f t="shared" si="277"/>
        <v>23557.030000000002</v>
      </c>
      <c r="BE1083" s="65">
        <f t="shared" si="278"/>
        <v>31744.309999999998</v>
      </c>
      <c r="BF1083" s="65">
        <f t="shared" si="279"/>
        <v>83892.861102013878</v>
      </c>
      <c r="BG1083" s="66">
        <f t="shared" si="280"/>
        <v>546.24984256944663</v>
      </c>
      <c r="BH1083" s="66">
        <f t="shared" si="281"/>
        <v>35.76776052071358</v>
      </c>
      <c r="BI1083" s="66">
        <f t="shared" si="282"/>
        <v>13.077033333333334</v>
      </c>
      <c r="BJ1083" s="66">
        <f t="shared" si="283"/>
        <v>40.615568965517248</v>
      </c>
      <c r="BK1083" s="66">
        <f t="shared" si="284"/>
        <v>54.731568965517241</v>
      </c>
      <c r="BL1083" s="66">
        <f t="shared" si="285"/>
        <v>144.64286396898945</v>
      </c>
      <c r="BM1083" s="207">
        <f t="shared" si="288"/>
        <v>39871.979999999996</v>
      </c>
    </row>
    <row r="1084" spans="1:65" x14ac:dyDescent="0.35">
      <c r="A1084" s="1">
        <v>753</v>
      </c>
      <c r="B1084">
        <v>6</v>
      </c>
      <c r="C1084" t="s">
        <v>37</v>
      </c>
      <c r="D1084" s="60" t="s">
        <v>791</v>
      </c>
      <c r="E1084" s="6" t="s">
        <v>1104</v>
      </c>
      <c r="F1084" s="7" t="s">
        <v>1106</v>
      </c>
      <c r="G1084" s="6">
        <v>-23.85</v>
      </c>
      <c r="H1084" s="6">
        <v>-46.64</v>
      </c>
      <c r="I1084" s="6">
        <v>792</v>
      </c>
      <c r="J1084" s="8">
        <v>14172.2970393051</v>
      </c>
      <c r="K1084" t="s">
        <v>1165</v>
      </c>
      <c r="L1084" t="s">
        <v>1062</v>
      </c>
      <c r="M1084">
        <v>600</v>
      </c>
      <c r="N1084">
        <v>600</v>
      </c>
      <c r="O1084">
        <v>2589.7800000000002</v>
      </c>
      <c r="P1084">
        <v>17823.43</v>
      </c>
      <c r="Q1084">
        <v>18875.330000000002</v>
      </c>
      <c r="R1084">
        <v>5266.4</v>
      </c>
      <c r="S1084">
        <v>34606.78</v>
      </c>
      <c r="T1084">
        <v>0</v>
      </c>
      <c r="U1084">
        <v>11750.93</v>
      </c>
      <c r="V1084">
        <v>0</v>
      </c>
      <c r="W1084" s="181">
        <f t="shared" si="272"/>
        <v>29574.36</v>
      </c>
      <c r="X1084" s="181">
        <f t="shared" si="273"/>
        <v>49.290599999999998</v>
      </c>
      <c r="Y1084" s="174">
        <v>90912.639999999999</v>
      </c>
      <c r="Z1084" s="181">
        <f t="shared" si="274"/>
        <v>151.52106666666666</v>
      </c>
      <c r="AA1084" s="174">
        <v>2.848646788829365</v>
      </c>
      <c r="AB1084" s="174">
        <v>19.605007620502491</v>
      </c>
      <c r="AC1084" s="174">
        <v>20.762052449472371</v>
      </c>
      <c r="AD1084" s="174">
        <v>5.792813848547353</v>
      </c>
      <c r="AE1084" s="174">
        <v>38.065971904456838</v>
      </c>
      <c r="AF1084">
        <v>0</v>
      </c>
      <c r="AG1084" s="106">
        <v>12.925518387762139</v>
      </c>
      <c r="AH1084" s="106">
        <v>0</v>
      </c>
      <c r="AI1084" s="106">
        <v>100</v>
      </c>
      <c r="AJ1084">
        <v>40.24</v>
      </c>
      <c r="AK1084">
        <v>53.61</v>
      </c>
      <c r="AL1084">
        <v>57.68</v>
      </c>
      <c r="AM1084">
        <v>151.52000000000001</v>
      </c>
      <c r="AN1084" t="s">
        <v>1064</v>
      </c>
      <c r="AO1084">
        <v>9.9</v>
      </c>
      <c r="AP1084">
        <v>8.33</v>
      </c>
      <c r="AQ1084">
        <v>12.806699999999999</v>
      </c>
      <c r="AR1084" t="s">
        <v>1071</v>
      </c>
      <c r="AS1084" t="s">
        <v>1073</v>
      </c>
      <c r="AT1084" t="s">
        <v>1075</v>
      </c>
      <c r="AU1084" t="s">
        <v>1077</v>
      </c>
      <c r="AV1084" t="s">
        <v>1081</v>
      </c>
      <c r="AW1084" t="s">
        <v>1083</v>
      </c>
      <c r="AX1084" s="65">
        <f t="shared" si="286"/>
        <v>583.5</v>
      </c>
      <c r="AY1084" s="106">
        <v>2862.47</v>
      </c>
      <c r="AZ1084" s="106">
        <v>618.21456993139429</v>
      </c>
      <c r="BA1084" s="65">
        <f t="shared" si="287"/>
        <v>4064.184569931394</v>
      </c>
      <c r="BB1084" s="65">
        <f t="shared" si="275"/>
        <v>28956.145430068605</v>
      </c>
      <c r="BC1084" s="65">
        <f t="shared" si="276"/>
        <v>2589.7800000000002</v>
      </c>
      <c r="BD1084" s="65">
        <f t="shared" si="277"/>
        <v>23558.230000000003</v>
      </c>
      <c r="BE1084" s="65">
        <f t="shared" si="278"/>
        <v>31744.309999999998</v>
      </c>
      <c r="BF1084" s="65">
        <f t="shared" si="279"/>
        <v>86848.4554300686</v>
      </c>
      <c r="BG1084" s="66">
        <f t="shared" si="280"/>
        <v>580.59779570448484</v>
      </c>
      <c r="BH1084" s="66">
        <f t="shared" si="281"/>
        <v>49.924388672532075</v>
      </c>
      <c r="BI1084" s="66">
        <f t="shared" si="282"/>
        <v>4.3163</v>
      </c>
      <c r="BJ1084" s="66">
        <f t="shared" si="283"/>
        <v>40.617637931034487</v>
      </c>
      <c r="BK1084" s="66">
        <f t="shared" si="284"/>
        <v>54.731568965517241</v>
      </c>
      <c r="BL1084" s="66">
        <f t="shared" si="285"/>
        <v>149.73871625873898</v>
      </c>
      <c r="BM1084" s="207">
        <f t="shared" si="288"/>
        <v>39873.18</v>
      </c>
    </row>
    <row r="1085" spans="1:65" x14ac:dyDescent="0.35">
      <c r="A1085" s="1">
        <v>754</v>
      </c>
      <c r="B1085">
        <v>6</v>
      </c>
      <c r="C1085" t="s">
        <v>37</v>
      </c>
      <c r="D1085" s="60" t="s">
        <v>792</v>
      </c>
      <c r="E1085" s="6" t="s">
        <v>1107</v>
      </c>
      <c r="F1085" s="7" t="s">
        <v>1108</v>
      </c>
      <c r="G1085" s="6">
        <v>-30.03</v>
      </c>
      <c r="H1085" s="6">
        <v>-51.23</v>
      </c>
      <c r="I1085" s="6">
        <v>47</v>
      </c>
      <c r="J1085" s="8">
        <v>23954.0527728093</v>
      </c>
      <c r="K1085" t="s">
        <v>1165</v>
      </c>
      <c r="L1085" t="s">
        <v>1062</v>
      </c>
      <c r="M1085">
        <v>600</v>
      </c>
      <c r="N1085">
        <v>600</v>
      </c>
      <c r="O1085">
        <v>4138.4399999999996</v>
      </c>
      <c r="P1085">
        <v>23826.14</v>
      </c>
      <c r="Q1085">
        <v>18875.330000000002</v>
      </c>
      <c r="R1085">
        <v>5272.4</v>
      </c>
      <c r="S1085">
        <v>34606.78</v>
      </c>
      <c r="T1085">
        <v>0</v>
      </c>
      <c r="U1085">
        <v>11750.93</v>
      </c>
      <c r="V1085">
        <v>0</v>
      </c>
      <c r="W1085" s="181">
        <f t="shared" si="272"/>
        <v>35577.07</v>
      </c>
      <c r="X1085" s="181">
        <f t="shared" si="273"/>
        <v>59.295116666666665</v>
      </c>
      <c r="Y1085" s="174">
        <v>98470.02</v>
      </c>
      <c r="Z1085" s="181">
        <f t="shared" si="274"/>
        <v>164.11670000000001</v>
      </c>
      <c r="AA1085" s="174">
        <v>4.2027410982550828</v>
      </c>
      <c r="AB1085" s="174">
        <v>24.196339149722931</v>
      </c>
      <c r="AC1085" s="174">
        <v>19.16860583556295</v>
      </c>
      <c r="AD1085" s="174">
        <v>5.3543200255265502</v>
      </c>
      <c r="AE1085" s="174">
        <v>35.144483569719988</v>
      </c>
      <c r="AF1085">
        <v>0</v>
      </c>
      <c r="AG1085" s="106">
        <v>11.93351032121249</v>
      </c>
      <c r="AH1085" s="106">
        <v>0</v>
      </c>
      <c r="AI1085" s="106">
        <v>100</v>
      </c>
      <c r="AJ1085">
        <v>40.25</v>
      </c>
      <c r="AK1085">
        <v>66.19</v>
      </c>
      <c r="AL1085">
        <v>57.68</v>
      </c>
      <c r="AM1085">
        <v>164.12</v>
      </c>
      <c r="AN1085" t="s">
        <v>1065</v>
      </c>
      <c r="AO1085">
        <v>9.9</v>
      </c>
      <c r="AP1085">
        <v>8.33</v>
      </c>
      <c r="AQ1085">
        <v>12.806699999999999</v>
      </c>
      <c r="AR1085" t="s">
        <v>1071</v>
      </c>
      <c r="AS1085" t="s">
        <v>1073</v>
      </c>
      <c r="AT1085" t="s">
        <v>1075</v>
      </c>
      <c r="AU1085" t="s">
        <v>1077</v>
      </c>
      <c r="AV1085" t="s">
        <v>1081</v>
      </c>
      <c r="AW1085" t="s">
        <v>1083</v>
      </c>
      <c r="AX1085" s="65">
        <f t="shared" si="286"/>
        <v>583.5</v>
      </c>
      <c r="AY1085" s="106">
        <v>2862.47</v>
      </c>
      <c r="AZ1085" s="106">
        <v>736.52154702176097</v>
      </c>
      <c r="BA1085" s="65">
        <f t="shared" si="287"/>
        <v>4182.4915470217602</v>
      </c>
      <c r="BB1085" s="65">
        <f t="shared" si="275"/>
        <v>34840.548452978241</v>
      </c>
      <c r="BC1085" s="65">
        <f t="shared" si="276"/>
        <v>4138.4399999999996</v>
      </c>
      <c r="BD1085" s="65">
        <f t="shared" si="277"/>
        <v>23564.230000000003</v>
      </c>
      <c r="BE1085" s="65">
        <f t="shared" si="278"/>
        <v>31744.309999999998</v>
      </c>
      <c r="BF1085" s="65">
        <f t="shared" si="279"/>
        <v>94287.528452978237</v>
      </c>
      <c r="BG1085" s="66">
        <f t="shared" si="280"/>
        <v>597.49879243168004</v>
      </c>
      <c r="BH1085" s="66">
        <f t="shared" si="281"/>
        <v>60.069911125824554</v>
      </c>
      <c r="BI1085" s="66">
        <f t="shared" si="282"/>
        <v>6.8973999999999993</v>
      </c>
      <c r="BJ1085" s="66">
        <f t="shared" si="283"/>
        <v>40.627982758620696</v>
      </c>
      <c r="BK1085" s="66">
        <f t="shared" si="284"/>
        <v>54.731568965517241</v>
      </c>
      <c r="BL1085" s="66">
        <f t="shared" si="285"/>
        <v>162.56470422927282</v>
      </c>
      <c r="BM1085" s="207">
        <f t="shared" si="288"/>
        <v>39879.18</v>
      </c>
    </row>
    <row r="1086" spans="1:65" x14ac:dyDescent="0.35">
      <c r="A1086" s="1">
        <v>755</v>
      </c>
      <c r="B1086">
        <v>6</v>
      </c>
      <c r="C1086" t="s">
        <v>37</v>
      </c>
      <c r="D1086" s="60" t="s">
        <v>793</v>
      </c>
      <c r="E1086" s="6" t="s">
        <v>1109</v>
      </c>
      <c r="F1086" s="7" t="s">
        <v>1110</v>
      </c>
      <c r="G1086" s="6">
        <v>-15.37</v>
      </c>
      <c r="H1086" s="6">
        <v>-48.78</v>
      </c>
      <c r="I1086" s="6">
        <v>770</v>
      </c>
      <c r="J1086" s="8">
        <v>31081.371963744201</v>
      </c>
      <c r="K1086" t="s">
        <v>1165</v>
      </c>
      <c r="L1086" t="s">
        <v>1062</v>
      </c>
      <c r="M1086">
        <v>600</v>
      </c>
      <c r="N1086">
        <v>600</v>
      </c>
      <c r="O1086">
        <v>75.8</v>
      </c>
      <c r="P1086">
        <v>37918.18</v>
      </c>
      <c r="Q1086">
        <v>18875.330000000002</v>
      </c>
      <c r="R1086">
        <v>5266.4</v>
      </c>
      <c r="S1086">
        <v>34606.78</v>
      </c>
      <c r="T1086">
        <v>0</v>
      </c>
      <c r="U1086">
        <v>11750.93</v>
      </c>
      <c r="V1086">
        <v>0</v>
      </c>
      <c r="W1086" s="181">
        <f t="shared" si="272"/>
        <v>49669.11</v>
      </c>
      <c r="X1086" s="181">
        <f t="shared" si="273"/>
        <v>82.781850000000006</v>
      </c>
      <c r="Y1086" s="174">
        <v>108493.41</v>
      </c>
      <c r="Z1086" s="181">
        <f t="shared" si="274"/>
        <v>180.82235</v>
      </c>
      <c r="AA1086" s="174">
        <v>6.9865994625848693E-2</v>
      </c>
      <c r="AB1086" s="174">
        <v>34.949754091054928</v>
      </c>
      <c r="AC1086" s="174">
        <v>17.397674199750931</v>
      </c>
      <c r="AD1086" s="174">
        <v>4.8541197110497309</v>
      </c>
      <c r="AE1086" s="174">
        <v>31.897587143772139</v>
      </c>
      <c r="AF1086">
        <v>0</v>
      </c>
      <c r="AG1086" s="106">
        <v>10.831008076896101</v>
      </c>
      <c r="AH1086" s="106">
        <v>0</v>
      </c>
      <c r="AI1086" s="106">
        <v>100</v>
      </c>
      <c r="AJ1086">
        <v>40.24</v>
      </c>
      <c r="AK1086">
        <v>82.91</v>
      </c>
      <c r="AL1086">
        <v>57.68</v>
      </c>
      <c r="AM1086">
        <v>180.82</v>
      </c>
      <c r="AN1086" t="s">
        <v>1066</v>
      </c>
      <c r="AO1086">
        <v>9.9</v>
      </c>
      <c r="AP1086">
        <v>8.33</v>
      </c>
      <c r="AQ1086">
        <v>12.806699999999999</v>
      </c>
      <c r="AR1086" t="s">
        <v>1071</v>
      </c>
      <c r="AS1086" t="s">
        <v>1073</v>
      </c>
      <c r="AT1086" t="s">
        <v>1075</v>
      </c>
      <c r="AU1086" t="s">
        <v>1077</v>
      </c>
      <c r="AV1086" t="s">
        <v>1081</v>
      </c>
      <c r="AW1086" t="s">
        <v>1083</v>
      </c>
      <c r="AX1086" s="65">
        <f t="shared" si="286"/>
        <v>583.5</v>
      </c>
      <c r="AY1086" s="106">
        <v>2862.47</v>
      </c>
      <c r="AZ1086" s="106">
        <v>1089.3674918350221</v>
      </c>
      <c r="BA1086" s="65">
        <f t="shared" si="287"/>
        <v>4535.3374918350219</v>
      </c>
      <c r="BB1086" s="65">
        <f t="shared" si="275"/>
        <v>48579.742508164978</v>
      </c>
      <c r="BC1086" s="65">
        <f t="shared" si="276"/>
        <v>75.8</v>
      </c>
      <c r="BD1086" s="65">
        <f t="shared" si="277"/>
        <v>23558.230000000003</v>
      </c>
      <c r="BE1086" s="65">
        <f t="shared" si="278"/>
        <v>31744.309999999998</v>
      </c>
      <c r="BF1086" s="65">
        <f t="shared" si="279"/>
        <v>103958.07250816499</v>
      </c>
      <c r="BG1086" s="66">
        <f t="shared" si="280"/>
        <v>647.90535597643168</v>
      </c>
      <c r="BH1086" s="66">
        <f t="shared" si="281"/>
        <v>83.758176738215482</v>
      </c>
      <c r="BI1086" s="66">
        <f t="shared" si="282"/>
        <v>0.12633333333333333</v>
      </c>
      <c r="BJ1086" s="66">
        <f t="shared" si="283"/>
        <v>40.617637931034487</v>
      </c>
      <c r="BK1086" s="66">
        <f t="shared" si="284"/>
        <v>54.731568965517241</v>
      </c>
      <c r="BL1086" s="66">
        <f t="shared" si="285"/>
        <v>179.23805604856031</v>
      </c>
      <c r="BM1086" s="207">
        <f t="shared" si="288"/>
        <v>39873.18</v>
      </c>
    </row>
    <row r="1087" spans="1:65" x14ac:dyDescent="0.35">
      <c r="A1087" s="1">
        <v>756</v>
      </c>
      <c r="B1087">
        <v>6</v>
      </c>
      <c r="C1087" t="s">
        <v>37</v>
      </c>
      <c r="D1087" s="60" t="s">
        <v>794</v>
      </c>
      <c r="E1087" s="6" t="s">
        <v>1111</v>
      </c>
      <c r="F1087" s="7" t="s">
        <v>1112</v>
      </c>
      <c r="G1087" s="6">
        <v>-22.86</v>
      </c>
      <c r="H1087" s="6">
        <v>-43.41</v>
      </c>
      <c r="I1087" s="6">
        <v>45</v>
      </c>
      <c r="J1087" s="8">
        <v>45016.2336447989</v>
      </c>
      <c r="K1087" t="s">
        <v>1165</v>
      </c>
      <c r="L1087" t="s">
        <v>1062</v>
      </c>
      <c r="M1087">
        <v>600</v>
      </c>
      <c r="N1087">
        <v>600</v>
      </c>
      <c r="O1087">
        <v>3.53</v>
      </c>
      <c r="P1087">
        <v>36909.230000000003</v>
      </c>
      <c r="Q1087">
        <v>18875.330000000002</v>
      </c>
      <c r="R1087">
        <v>5262.4</v>
      </c>
      <c r="S1087">
        <v>34606.78</v>
      </c>
      <c r="T1087">
        <v>0</v>
      </c>
      <c r="U1087">
        <v>11750.93</v>
      </c>
      <c r="V1087">
        <v>0</v>
      </c>
      <c r="W1087" s="181">
        <f t="shared" si="272"/>
        <v>48660.160000000003</v>
      </c>
      <c r="X1087" s="181">
        <f t="shared" si="273"/>
        <v>81.10026666666667</v>
      </c>
      <c r="Y1087" s="174">
        <v>107408.19</v>
      </c>
      <c r="Z1087" s="181">
        <f t="shared" si="274"/>
        <v>179.01365000000001</v>
      </c>
      <c r="AA1087" s="174">
        <v>3.2865277778165699E-3</v>
      </c>
      <c r="AB1087" s="174">
        <v>34.363515482385473</v>
      </c>
      <c r="AC1087" s="174">
        <v>17.57345505961883</v>
      </c>
      <c r="AD1087" s="174">
        <v>4.8994401637342548</v>
      </c>
      <c r="AE1087" s="174">
        <v>32.219870756596862</v>
      </c>
      <c r="AF1087">
        <v>0</v>
      </c>
      <c r="AG1087" s="106">
        <v>10.94044132016376</v>
      </c>
      <c r="AH1087" s="106">
        <v>0</v>
      </c>
      <c r="AI1087" s="106">
        <v>100</v>
      </c>
      <c r="AJ1087">
        <v>40.229999999999997</v>
      </c>
      <c r="AK1087">
        <v>81.11</v>
      </c>
      <c r="AL1087">
        <v>57.68</v>
      </c>
      <c r="AM1087">
        <v>179.01</v>
      </c>
      <c r="AN1087" t="s">
        <v>1067</v>
      </c>
      <c r="AO1087">
        <v>9.9</v>
      </c>
      <c r="AP1087">
        <v>8.33</v>
      </c>
      <c r="AQ1087">
        <v>12.806699999999999</v>
      </c>
      <c r="AR1087" t="s">
        <v>1071</v>
      </c>
      <c r="AS1087" t="s">
        <v>1073</v>
      </c>
      <c r="AT1087" t="s">
        <v>1075</v>
      </c>
      <c r="AU1087" t="s">
        <v>1077</v>
      </c>
      <c r="AV1087" t="s">
        <v>1081</v>
      </c>
      <c r="AW1087" t="s">
        <v>1083</v>
      </c>
      <c r="AX1087" s="65">
        <f t="shared" si="286"/>
        <v>583.5</v>
      </c>
      <c r="AY1087" s="106">
        <v>2862.47</v>
      </c>
      <c r="AZ1087" s="106">
        <v>1082.7450403028747</v>
      </c>
      <c r="BA1087" s="65">
        <f t="shared" si="287"/>
        <v>4528.7150403028745</v>
      </c>
      <c r="BB1087" s="65">
        <f t="shared" si="275"/>
        <v>47577.414959697126</v>
      </c>
      <c r="BC1087" s="65">
        <f t="shared" si="276"/>
        <v>3.53</v>
      </c>
      <c r="BD1087" s="65">
        <f t="shared" si="277"/>
        <v>23554.230000000003</v>
      </c>
      <c r="BE1087" s="65">
        <f t="shared" si="278"/>
        <v>31744.309999999998</v>
      </c>
      <c r="BF1087" s="65">
        <f t="shared" si="279"/>
        <v>102879.47495969712</v>
      </c>
      <c r="BG1087" s="66">
        <f t="shared" si="280"/>
        <v>646.95929147183926</v>
      </c>
      <c r="BH1087" s="66">
        <f t="shared" si="281"/>
        <v>82.030025792581256</v>
      </c>
      <c r="BI1087" s="66">
        <f t="shared" si="282"/>
        <v>5.8833333333333333E-3</v>
      </c>
      <c r="BJ1087" s="66">
        <f t="shared" si="283"/>
        <v>40.610741379310348</v>
      </c>
      <c r="BK1087" s="66">
        <f t="shared" si="284"/>
        <v>54.731568965517241</v>
      </c>
      <c r="BL1087" s="66">
        <f t="shared" si="285"/>
        <v>177.37840510292608</v>
      </c>
      <c r="BM1087" s="207">
        <f t="shared" si="288"/>
        <v>39869.18</v>
      </c>
    </row>
    <row r="1088" spans="1:65" x14ac:dyDescent="0.35">
      <c r="A1088" s="1">
        <v>757</v>
      </c>
      <c r="B1088">
        <v>6</v>
      </c>
      <c r="C1088" t="s">
        <v>37</v>
      </c>
      <c r="D1088" s="60" t="s">
        <v>795</v>
      </c>
      <c r="E1088" s="6" t="s">
        <v>1113</v>
      </c>
      <c r="F1088" s="7" t="s">
        <v>1114</v>
      </c>
      <c r="G1088" s="6">
        <v>-20.32</v>
      </c>
      <c r="H1088" s="6">
        <v>-40.340000000000003</v>
      </c>
      <c r="I1088" s="6">
        <v>9</v>
      </c>
      <c r="J1088" s="8">
        <v>54061.366139626101</v>
      </c>
      <c r="K1088" t="s">
        <v>1165</v>
      </c>
      <c r="L1088" t="s">
        <v>1062</v>
      </c>
      <c r="M1088">
        <v>600</v>
      </c>
      <c r="N1088">
        <v>600</v>
      </c>
      <c r="O1088">
        <v>0</v>
      </c>
      <c r="P1088">
        <v>43650.29</v>
      </c>
      <c r="Q1088">
        <v>18875.330000000002</v>
      </c>
      <c r="R1088">
        <v>5264.2</v>
      </c>
      <c r="S1088">
        <v>34606.78</v>
      </c>
      <c r="T1088">
        <v>0</v>
      </c>
      <c r="U1088">
        <v>11750.93</v>
      </c>
      <c r="V1088">
        <v>0</v>
      </c>
      <c r="W1088" s="181">
        <f t="shared" si="272"/>
        <v>55401.22</v>
      </c>
      <c r="X1088" s="181">
        <f t="shared" si="273"/>
        <v>92.335366666666673</v>
      </c>
      <c r="Y1088" s="174">
        <v>114147.52</v>
      </c>
      <c r="Z1088" s="181">
        <f t="shared" si="274"/>
        <v>190.24586666666667</v>
      </c>
      <c r="AA1088" s="174">
        <v>0</v>
      </c>
      <c r="AB1088" s="174">
        <v>38.240243852866882</v>
      </c>
      <c r="AC1088" s="174">
        <v>16.535908971127888</v>
      </c>
      <c r="AD1088" s="174">
        <v>4.6117515299500154</v>
      </c>
      <c r="AE1088" s="174">
        <v>30.317592532890771</v>
      </c>
      <c r="AF1088">
        <v>0</v>
      </c>
      <c r="AG1088" s="106">
        <v>10.294511873757751</v>
      </c>
      <c r="AH1088" s="106">
        <v>0</v>
      </c>
      <c r="AI1088" s="106">
        <v>100</v>
      </c>
      <c r="AJ1088">
        <v>40.229999999999997</v>
      </c>
      <c r="AK1088">
        <v>92.34</v>
      </c>
      <c r="AL1088">
        <v>57.68</v>
      </c>
      <c r="AM1088">
        <v>190.25</v>
      </c>
      <c r="AN1088" t="s">
        <v>1068</v>
      </c>
      <c r="AO1088">
        <v>9.9</v>
      </c>
      <c r="AP1088">
        <v>8.33</v>
      </c>
      <c r="AQ1088">
        <v>12.806699999999999</v>
      </c>
      <c r="AR1088" t="s">
        <v>1071</v>
      </c>
      <c r="AS1088" t="s">
        <v>1073</v>
      </c>
      <c r="AT1088" t="s">
        <v>1075</v>
      </c>
      <c r="AU1088" t="s">
        <v>1077</v>
      </c>
      <c r="AV1088" t="s">
        <v>1081</v>
      </c>
      <c r="AW1088" t="s">
        <v>1083</v>
      </c>
      <c r="AX1088" s="65">
        <f t="shared" si="286"/>
        <v>583.5</v>
      </c>
      <c r="AY1088" s="106">
        <v>2862.47</v>
      </c>
      <c r="AZ1088" s="106">
        <v>1208.752462248058</v>
      </c>
      <c r="BA1088" s="65">
        <f t="shared" si="287"/>
        <v>4654.722462248058</v>
      </c>
      <c r="BB1088" s="65">
        <f t="shared" si="275"/>
        <v>54192.467537751945</v>
      </c>
      <c r="BC1088" s="65">
        <f t="shared" si="276"/>
        <v>0</v>
      </c>
      <c r="BD1088" s="65">
        <f t="shared" si="277"/>
        <v>23556.030000000002</v>
      </c>
      <c r="BE1088" s="65">
        <f t="shared" si="278"/>
        <v>31744.309999999998</v>
      </c>
      <c r="BF1088" s="65">
        <f t="shared" si="279"/>
        <v>109492.79753775195</v>
      </c>
      <c r="BG1088" s="66">
        <f t="shared" si="280"/>
        <v>664.96035174972258</v>
      </c>
      <c r="BH1088" s="66">
        <f t="shared" si="281"/>
        <v>93.435288858193005</v>
      </c>
      <c r="BI1088" s="66">
        <f t="shared" si="282"/>
        <v>0</v>
      </c>
      <c r="BJ1088" s="66">
        <f t="shared" si="283"/>
        <v>40.613844827586213</v>
      </c>
      <c r="BK1088" s="66">
        <f t="shared" si="284"/>
        <v>54.731568965517241</v>
      </c>
      <c r="BL1088" s="66">
        <f t="shared" si="285"/>
        <v>188.78068540991714</v>
      </c>
      <c r="BM1088" s="207">
        <f t="shared" si="288"/>
        <v>39870.979999999996</v>
      </c>
    </row>
    <row r="1089" spans="1:65" x14ac:dyDescent="0.35">
      <c r="A1089" s="1">
        <v>758</v>
      </c>
      <c r="B1089">
        <v>6</v>
      </c>
      <c r="C1089" t="s">
        <v>37</v>
      </c>
      <c r="D1089" s="60" t="s">
        <v>796</v>
      </c>
      <c r="E1089" s="6" t="s">
        <v>1115</v>
      </c>
      <c r="F1089" s="7" t="s">
        <v>1116</v>
      </c>
      <c r="G1089" s="6">
        <v>-8.0500000000000007</v>
      </c>
      <c r="H1089" s="6">
        <v>-34.880000000000003</v>
      </c>
      <c r="I1089" s="6">
        <v>10</v>
      </c>
      <c r="J1089" s="8">
        <v>63550.072249703</v>
      </c>
      <c r="K1089" t="s">
        <v>1165</v>
      </c>
      <c r="L1089" t="s">
        <v>1062</v>
      </c>
      <c r="M1089">
        <v>600</v>
      </c>
      <c r="N1089">
        <v>600</v>
      </c>
      <c r="O1089">
        <v>0</v>
      </c>
      <c r="P1089">
        <v>53071.29</v>
      </c>
      <c r="Q1089">
        <v>18875.330000000002</v>
      </c>
      <c r="R1089">
        <v>5250.2</v>
      </c>
      <c r="S1089">
        <v>34606.78</v>
      </c>
      <c r="T1089">
        <v>0</v>
      </c>
      <c r="U1089">
        <v>11750.93</v>
      </c>
      <c r="V1089">
        <v>0</v>
      </c>
      <c r="W1089" s="181">
        <f t="shared" si="272"/>
        <v>64822.22</v>
      </c>
      <c r="X1089" s="181">
        <f t="shared" si="273"/>
        <v>108.03703333333334</v>
      </c>
      <c r="Y1089" s="174">
        <v>123554.53</v>
      </c>
      <c r="Z1089" s="181">
        <f t="shared" si="274"/>
        <v>205.92421666666667</v>
      </c>
      <c r="AA1089" s="174">
        <v>0</v>
      </c>
      <c r="AB1089" s="174">
        <v>42.953738725727007</v>
      </c>
      <c r="AC1089" s="174">
        <v>15.27692266726279</v>
      </c>
      <c r="AD1089" s="174">
        <v>4.2492978606288254</v>
      </c>
      <c r="AE1089" s="174">
        <v>28.00931701978066</v>
      </c>
      <c r="AF1089">
        <v>0</v>
      </c>
      <c r="AG1089" s="106">
        <v>9.5107237266007179</v>
      </c>
      <c r="AH1089" s="106">
        <v>0</v>
      </c>
      <c r="AI1089" s="106">
        <v>100</v>
      </c>
      <c r="AJ1089">
        <v>40.21</v>
      </c>
      <c r="AK1089">
        <v>108.04</v>
      </c>
      <c r="AL1089">
        <v>57.68</v>
      </c>
      <c r="AM1089">
        <v>205.92</v>
      </c>
      <c r="AN1089" t="s">
        <v>1069</v>
      </c>
      <c r="AO1089">
        <v>9.9</v>
      </c>
      <c r="AP1089">
        <v>8.33</v>
      </c>
      <c r="AQ1089">
        <v>12.806699999999999</v>
      </c>
      <c r="AR1089" t="s">
        <v>1071</v>
      </c>
      <c r="AS1089" t="s">
        <v>1073</v>
      </c>
      <c r="AT1089" t="s">
        <v>1075</v>
      </c>
      <c r="AU1089" t="s">
        <v>1077</v>
      </c>
      <c r="AV1089" t="s">
        <v>1081</v>
      </c>
      <c r="AW1089" t="s">
        <v>1083</v>
      </c>
      <c r="AX1089" s="65">
        <f t="shared" si="286"/>
        <v>583.5</v>
      </c>
      <c r="AY1089" s="106">
        <v>2862.47</v>
      </c>
      <c r="AZ1089" s="106">
        <v>1458.4547850964525</v>
      </c>
      <c r="BA1089" s="65">
        <f t="shared" si="287"/>
        <v>4904.4247850964521</v>
      </c>
      <c r="BB1089" s="65">
        <f t="shared" si="275"/>
        <v>63363.765214903549</v>
      </c>
      <c r="BC1089" s="65">
        <f t="shared" si="276"/>
        <v>0</v>
      </c>
      <c r="BD1089" s="65">
        <f t="shared" si="277"/>
        <v>23542.030000000002</v>
      </c>
      <c r="BE1089" s="65">
        <f t="shared" si="278"/>
        <v>31744.309999999998</v>
      </c>
      <c r="BF1089" s="65">
        <f t="shared" si="279"/>
        <v>118650.10521490355</v>
      </c>
      <c r="BG1089" s="66">
        <f t="shared" si="280"/>
        <v>700.63211215663603</v>
      </c>
      <c r="BH1089" s="66">
        <f t="shared" si="281"/>
        <v>109.24787106017854</v>
      </c>
      <c r="BI1089" s="66">
        <f t="shared" si="282"/>
        <v>0</v>
      </c>
      <c r="BJ1089" s="66">
        <f t="shared" si="283"/>
        <v>40.589706896551725</v>
      </c>
      <c r="BK1089" s="66">
        <f t="shared" si="284"/>
        <v>54.731568965517241</v>
      </c>
      <c r="BL1089" s="66">
        <f t="shared" si="285"/>
        <v>204.56914692224751</v>
      </c>
      <c r="BM1089" s="207">
        <f t="shared" si="288"/>
        <v>39856.979999999996</v>
      </c>
    </row>
    <row r="1090" spans="1:65" x14ac:dyDescent="0.35">
      <c r="A1090" s="1">
        <v>759</v>
      </c>
      <c r="B1090">
        <v>6</v>
      </c>
      <c r="C1090" t="s">
        <v>37</v>
      </c>
      <c r="D1090" s="60" t="s">
        <v>797</v>
      </c>
      <c r="E1090" s="6" t="s">
        <v>1117</v>
      </c>
      <c r="F1090" s="7" t="s">
        <v>1118</v>
      </c>
      <c r="G1090" s="6">
        <v>-3.8</v>
      </c>
      <c r="H1090" s="6">
        <v>-38.53</v>
      </c>
      <c r="I1090" s="6">
        <v>41</v>
      </c>
      <c r="J1090" s="8">
        <v>71394.000753582499</v>
      </c>
      <c r="K1090" t="s">
        <v>1165</v>
      </c>
      <c r="L1090" t="s">
        <v>1062</v>
      </c>
      <c r="M1090">
        <v>600</v>
      </c>
      <c r="N1090">
        <v>600</v>
      </c>
      <c r="O1090">
        <v>0</v>
      </c>
      <c r="P1090">
        <v>53930.5</v>
      </c>
      <c r="Q1090">
        <v>18875.330000000002</v>
      </c>
      <c r="R1090">
        <v>5255.2</v>
      </c>
      <c r="S1090">
        <v>34606.78</v>
      </c>
      <c r="T1090">
        <v>0</v>
      </c>
      <c r="U1090">
        <v>11750.93</v>
      </c>
      <c r="V1090">
        <v>0</v>
      </c>
      <c r="W1090" s="181">
        <f t="shared" si="272"/>
        <v>65681.429999999993</v>
      </c>
      <c r="X1090" s="181">
        <f t="shared" si="273"/>
        <v>109.46904999999998</v>
      </c>
      <c r="Y1090" s="174">
        <v>124418.73</v>
      </c>
      <c r="Z1090" s="181">
        <f t="shared" si="274"/>
        <v>207.36454999999998</v>
      </c>
      <c r="AA1090" s="174">
        <v>0</v>
      </c>
      <c r="AB1090" s="174">
        <v>43.345965675746733</v>
      </c>
      <c r="AC1090" s="174">
        <v>15.17081069707109</v>
      </c>
      <c r="AD1090" s="174">
        <v>4.2238013520954603</v>
      </c>
      <c r="AE1090" s="174">
        <v>27.814767117458921</v>
      </c>
      <c r="AF1090">
        <v>0</v>
      </c>
      <c r="AG1090" s="106">
        <v>9.4446631950028745</v>
      </c>
      <c r="AH1090" s="106">
        <v>0</v>
      </c>
      <c r="AI1090" s="106">
        <v>100</v>
      </c>
      <c r="AJ1090">
        <v>40.22</v>
      </c>
      <c r="AK1090">
        <v>109.47</v>
      </c>
      <c r="AL1090">
        <v>57.68</v>
      </c>
      <c r="AM1090">
        <v>207.36</v>
      </c>
      <c r="AN1090" t="s">
        <v>1070</v>
      </c>
      <c r="AO1090">
        <v>9.9</v>
      </c>
      <c r="AP1090">
        <v>8.33</v>
      </c>
      <c r="AQ1090">
        <v>12.806699999999999</v>
      </c>
      <c r="AR1090" t="s">
        <v>1071</v>
      </c>
      <c r="AS1090" t="s">
        <v>1073</v>
      </c>
      <c r="AT1090" t="s">
        <v>1075</v>
      </c>
      <c r="AU1090" t="s">
        <v>1077</v>
      </c>
      <c r="AV1090" t="s">
        <v>1081</v>
      </c>
      <c r="AW1090" t="s">
        <v>1083</v>
      </c>
      <c r="AX1090" s="65">
        <f t="shared" si="286"/>
        <v>583.5</v>
      </c>
      <c r="AY1090" s="106">
        <v>2862.47</v>
      </c>
      <c r="AZ1090" s="106">
        <v>1458.7382952664052</v>
      </c>
      <c r="BA1090" s="65">
        <f t="shared" si="287"/>
        <v>4904.708295266405</v>
      </c>
      <c r="BB1090" s="65">
        <f t="shared" si="275"/>
        <v>64222.691704733588</v>
      </c>
      <c r="BC1090" s="65">
        <f t="shared" si="276"/>
        <v>0</v>
      </c>
      <c r="BD1090" s="65">
        <f t="shared" si="277"/>
        <v>23547.030000000002</v>
      </c>
      <c r="BE1090" s="65">
        <f t="shared" si="278"/>
        <v>31744.309999999998</v>
      </c>
      <c r="BF1090" s="65">
        <f t="shared" si="279"/>
        <v>119514.02170473359</v>
      </c>
      <c r="BG1090" s="66">
        <f t="shared" si="280"/>
        <v>700.67261360948646</v>
      </c>
      <c r="BH1090" s="66">
        <f t="shared" si="281"/>
        <v>110.72877880126481</v>
      </c>
      <c r="BI1090" s="66">
        <f t="shared" si="282"/>
        <v>0</v>
      </c>
      <c r="BJ1090" s="66">
        <f t="shared" si="283"/>
        <v>40.598327586206899</v>
      </c>
      <c r="BK1090" s="66">
        <f t="shared" si="284"/>
        <v>54.731568965517241</v>
      </c>
      <c r="BL1090" s="66">
        <f t="shared" si="285"/>
        <v>206.05865811160965</v>
      </c>
      <c r="BM1090" s="207">
        <f t="shared" si="288"/>
        <v>39861.979999999996</v>
      </c>
    </row>
    <row r="1091" spans="1:65" x14ac:dyDescent="0.35">
      <c r="A1091" s="1">
        <v>840</v>
      </c>
      <c r="B1091">
        <v>7</v>
      </c>
      <c r="C1091" t="s">
        <v>37</v>
      </c>
      <c r="D1091" s="60" t="s">
        <v>878</v>
      </c>
      <c r="E1091" s="6" t="s">
        <v>1104</v>
      </c>
      <c r="F1091" s="7" t="s">
        <v>1105</v>
      </c>
      <c r="G1091" s="6">
        <v>-22.74</v>
      </c>
      <c r="H1091" s="6">
        <v>-45.59</v>
      </c>
      <c r="I1091" s="6">
        <v>1642</v>
      </c>
      <c r="J1091" s="8">
        <v>3495.45982983364</v>
      </c>
      <c r="K1091" t="s">
        <v>1165</v>
      </c>
      <c r="L1091" t="s">
        <v>1062</v>
      </c>
      <c r="M1091">
        <v>600</v>
      </c>
      <c r="N1091">
        <v>600</v>
      </c>
      <c r="O1091">
        <v>3909.81</v>
      </c>
      <c r="P1091">
        <v>11087.17</v>
      </c>
      <c r="Q1091">
        <v>18875.330000000002</v>
      </c>
      <c r="R1091">
        <v>5265.2</v>
      </c>
      <c r="S1091">
        <v>34606.78</v>
      </c>
      <c r="T1091">
        <v>0</v>
      </c>
      <c r="U1091">
        <v>11578.67</v>
      </c>
      <c r="V1091">
        <v>0</v>
      </c>
      <c r="W1091" s="181">
        <f t="shared" si="272"/>
        <v>22665.84</v>
      </c>
      <c r="X1091" s="181">
        <f t="shared" si="273"/>
        <v>37.776400000000002</v>
      </c>
      <c r="Y1091" s="174">
        <v>85322.95</v>
      </c>
      <c r="Z1091" s="181">
        <f t="shared" si="274"/>
        <v>142.20491666666666</v>
      </c>
      <c r="AA1091" s="174">
        <v>4.5823661746341404</v>
      </c>
      <c r="AB1091" s="174">
        <v>12.99435849323072</v>
      </c>
      <c r="AC1091" s="174">
        <v>22.122219168465229</v>
      </c>
      <c r="AD1091" s="174">
        <v>6.1709071240504461</v>
      </c>
      <c r="AE1091" s="174">
        <v>40.559755610887812</v>
      </c>
      <c r="AF1091">
        <v>0</v>
      </c>
      <c r="AG1091" s="106">
        <v>13.570405148907771</v>
      </c>
      <c r="AH1091" s="106">
        <v>0</v>
      </c>
      <c r="AI1091" s="106">
        <v>100</v>
      </c>
      <c r="AJ1091">
        <v>40.229999999999997</v>
      </c>
      <c r="AK1091">
        <v>44.29</v>
      </c>
      <c r="AL1091">
        <v>57.68</v>
      </c>
      <c r="AM1091">
        <v>142.19999999999999</v>
      </c>
      <c r="AN1091" t="s">
        <v>1063</v>
      </c>
      <c r="AO1091">
        <v>9.9</v>
      </c>
      <c r="AP1091">
        <v>8.33</v>
      </c>
      <c r="AQ1091">
        <v>12.806699999999999</v>
      </c>
      <c r="AR1091" t="s">
        <v>1071</v>
      </c>
      <c r="AS1091" t="s">
        <v>1073</v>
      </c>
      <c r="AT1091" t="s">
        <v>1075</v>
      </c>
      <c r="AU1091" t="s">
        <v>1077</v>
      </c>
      <c r="AV1091" t="s">
        <v>1081</v>
      </c>
      <c r="AW1091" t="s">
        <v>1084</v>
      </c>
      <c r="AX1091" s="65">
        <f t="shared" si="286"/>
        <v>583.5</v>
      </c>
      <c r="AY1091" s="106">
        <v>2862.47</v>
      </c>
      <c r="AZ1091" s="106">
        <v>378.98625817142448</v>
      </c>
      <c r="BA1091" s="65">
        <f t="shared" si="287"/>
        <v>3824.9562581714245</v>
      </c>
      <c r="BB1091" s="65">
        <f t="shared" si="275"/>
        <v>22286.853741828574</v>
      </c>
      <c r="BC1091" s="65">
        <f t="shared" si="276"/>
        <v>3909.81</v>
      </c>
      <c r="BD1091" s="65">
        <f t="shared" si="277"/>
        <v>23557.030000000002</v>
      </c>
      <c r="BE1091" s="65">
        <f t="shared" si="278"/>
        <v>31744.309999999998</v>
      </c>
      <c r="BF1091" s="65">
        <f t="shared" si="279"/>
        <v>81497.99374182857</v>
      </c>
      <c r="BG1091" s="66">
        <f t="shared" si="280"/>
        <v>546.42232259591776</v>
      </c>
      <c r="BH1091" s="66">
        <f t="shared" si="281"/>
        <v>38.42560989970444</v>
      </c>
      <c r="BI1091" s="66">
        <f t="shared" si="282"/>
        <v>6.5163500000000001</v>
      </c>
      <c r="BJ1091" s="66">
        <f t="shared" si="283"/>
        <v>40.615568965517248</v>
      </c>
      <c r="BK1091" s="66">
        <f t="shared" si="284"/>
        <v>54.731568965517241</v>
      </c>
      <c r="BL1091" s="66">
        <f t="shared" si="285"/>
        <v>140.51378231349753</v>
      </c>
      <c r="BM1091" s="207">
        <f t="shared" si="288"/>
        <v>39871.979999999996</v>
      </c>
    </row>
    <row r="1092" spans="1:65" x14ac:dyDescent="0.35">
      <c r="A1092" s="1">
        <v>841</v>
      </c>
      <c r="B1092">
        <v>7</v>
      </c>
      <c r="C1092" t="s">
        <v>37</v>
      </c>
      <c r="D1092" s="60" t="s">
        <v>879</v>
      </c>
      <c r="E1092" s="6" t="s">
        <v>1104</v>
      </c>
      <c r="F1092" s="7" t="s">
        <v>1106</v>
      </c>
      <c r="G1092" s="6">
        <v>-23.85</v>
      </c>
      <c r="H1092" s="6">
        <v>-46.64</v>
      </c>
      <c r="I1092" s="6">
        <v>792</v>
      </c>
      <c r="J1092" s="8">
        <v>14172.2970393051</v>
      </c>
      <c r="K1092" t="s">
        <v>1165</v>
      </c>
      <c r="L1092" t="s">
        <v>1062</v>
      </c>
      <c r="M1092">
        <v>600</v>
      </c>
      <c r="N1092">
        <v>600</v>
      </c>
      <c r="O1092">
        <v>1024.6099999999999</v>
      </c>
      <c r="P1092">
        <v>18561.669999999998</v>
      </c>
      <c r="Q1092">
        <v>18875.330000000002</v>
      </c>
      <c r="R1092">
        <v>5266.4</v>
      </c>
      <c r="S1092">
        <v>34606.78</v>
      </c>
      <c r="T1092">
        <v>0</v>
      </c>
      <c r="U1092">
        <v>11578.67</v>
      </c>
      <c r="V1092">
        <v>0</v>
      </c>
      <c r="W1092" s="181">
        <f t="shared" si="272"/>
        <v>30140.339999999997</v>
      </c>
      <c r="X1092" s="181">
        <f t="shared" si="273"/>
        <v>50.233899999999991</v>
      </c>
      <c r="Y1092" s="174">
        <v>89913.45</v>
      </c>
      <c r="Z1092" s="181">
        <f t="shared" si="274"/>
        <v>149.85575</v>
      </c>
      <c r="AA1092" s="174">
        <v>1.139551424175137</v>
      </c>
      <c r="AB1092" s="174">
        <v>20.64393035747155</v>
      </c>
      <c r="AC1092" s="174">
        <v>20.992776942715469</v>
      </c>
      <c r="AD1092" s="174">
        <v>5.8571882182254154</v>
      </c>
      <c r="AE1092" s="174">
        <v>38.488991357800202</v>
      </c>
      <c r="AF1092">
        <v>0</v>
      </c>
      <c r="AG1092" s="106">
        <v>12.87757282141882</v>
      </c>
      <c r="AH1092" s="106">
        <v>0</v>
      </c>
      <c r="AI1092" s="106">
        <v>100</v>
      </c>
      <c r="AJ1092">
        <v>40.24</v>
      </c>
      <c r="AK1092">
        <v>51.94</v>
      </c>
      <c r="AL1092">
        <v>57.68</v>
      </c>
      <c r="AM1092">
        <v>149.86000000000001</v>
      </c>
      <c r="AN1092" t="s">
        <v>1064</v>
      </c>
      <c r="AO1092">
        <v>9.9</v>
      </c>
      <c r="AP1092">
        <v>8.33</v>
      </c>
      <c r="AQ1092">
        <v>12.806699999999999</v>
      </c>
      <c r="AR1092" t="s">
        <v>1071</v>
      </c>
      <c r="AS1092" t="s">
        <v>1073</v>
      </c>
      <c r="AT1092" t="s">
        <v>1075</v>
      </c>
      <c r="AU1092" t="s">
        <v>1077</v>
      </c>
      <c r="AV1092" t="s">
        <v>1081</v>
      </c>
      <c r="AW1092" t="s">
        <v>1084</v>
      </c>
      <c r="AX1092" s="65">
        <f t="shared" si="286"/>
        <v>583.5</v>
      </c>
      <c r="AY1092" s="106">
        <v>2862.47</v>
      </c>
      <c r="AZ1092" s="106">
        <v>619.00500256191356</v>
      </c>
      <c r="BA1092" s="65">
        <f t="shared" si="287"/>
        <v>4064.9750025619132</v>
      </c>
      <c r="BB1092" s="65">
        <f t="shared" si="275"/>
        <v>29521.334997438084</v>
      </c>
      <c r="BC1092" s="65">
        <f t="shared" si="276"/>
        <v>1024.6099999999999</v>
      </c>
      <c r="BD1092" s="65">
        <f t="shared" si="277"/>
        <v>23558.230000000003</v>
      </c>
      <c r="BE1092" s="65">
        <f t="shared" si="278"/>
        <v>31744.309999999998</v>
      </c>
      <c r="BF1092" s="65">
        <f t="shared" si="279"/>
        <v>85848.474997438083</v>
      </c>
      <c r="BG1092" s="66">
        <f t="shared" si="280"/>
        <v>580.71071465170189</v>
      </c>
      <c r="BH1092" s="66">
        <f t="shared" si="281"/>
        <v>50.898853443858762</v>
      </c>
      <c r="BI1092" s="66">
        <f t="shared" si="282"/>
        <v>1.7076833333333332</v>
      </c>
      <c r="BJ1092" s="66">
        <f t="shared" si="283"/>
        <v>40.617637931034487</v>
      </c>
      <c r="BK1092" s="66">
        <f t="shared" si="284"/>
        <v>54.731568965517241</v>
      </c>
      <c r="BL1092" s="66">
        <f t="shared" si="285"/>
        <v>148.01461206454843</v>
      </c>
      <c r="BM1092" s="207">
        <f t="shared" si="288"/>
        <v>39873.18</v>
      </c>
    </row>
    <row r="1093" spans="1:65" x14ac:dyDescent="0.35">
      <c r="A1093" s="1">
        <v>842</v>
      </c>
      <c r="B1093">
        <v>7</v>
      </c>
      <c r="C1093" t="s">
        <v>37</v>
      </c>
      <c r="D1093" s="60" t="s">
        <v>880</v>
      </c>
      <c r="E1093" s="6" t="s">
        <v>1107</v>
      </c>
      <c r="F1093" s="7" t="s">
        <v>1108</v>
      </c>
      <c r="G1093" s="6">
        <v>-30.03</v>
      </c>
      <c r="H1093" s="6">
        <v>-51.23</v>
      </c>
      <c r="I1093" s="6">
        <v>47</v>
      </c>
      <c r="J1093" s="8">
        <v>23954.0527728093</v>
      </c>
      <c r="K1093" t="s">
        <v>1165</v>
      </c>
      <c r="L1093" t="s">
        <v>1062</v>
      </c>
      <c r="M1093">
        <v>600</v>
      </c>
      <c r="N1093">
        <v>600</v>
      </c>
      <c r="O1093">
        <v>1792.46</v>
      </c>
      <c r="P1093">
        <v>23165.81</v>
      </c>
      <c r="Q1093">
        <v>18875.330000000002</v>
      </c>
      <c r="R1093">
        <v>5272.4</v>
      </c>
      <c r="S1093">
        <v>34606.78</v>
      </c>
      <c r="T1093">
        <v>0</v>
      </c>
      <c r="U1093">
        <v>11578.67</v>
      </c>
      <c r="V1093">
        <v>0</v>
      </c>
      <c r="W1093" s="181">
        <f t="shared" si="272"/>
        <v>34744.480000000003</v>
      </c>
      <c r="X1093" s="181">
        <f t="shared" si="273"/>
        <v>57.907466666666672</v>
      </c>
      <c r="Y1093" s="174">
        <v>95291.45</v>
      </c>
      <c r="Z1093" s="181">
        <f t="shared" si="274"/>
        <v>158.81908333333334</v>
      </c>
      <c r="AA1093" s="174">
        <v>1.881029200416197</v>
      </c>
      <c r="AB1093" s="174">
        <v>24.310481160691751</v>
      </c>
      <c r="AC1093" s="174">
        <v>19.807999563444572</v>
      </c>
      <c r="AD1093" s="174">
        <v>5.5329203197138881</v>
      </c>
      <c r="AE1093" s="174">
        <v>36.316773435602038</v>
      </c>
      <c r="AF1093">
        <v>0</v>
      </c>
      <c r="AG1093" s="106">
        <v>12.150796320131549</v>
      </c>
      <c r="AH1093" s="106">
        <v>0</v>
      </c>
      <c r="AI1093" s="106">
        <v>100</v>
      </c>
      <c r="AJ1093">
        <v>40.25</v>
      </c>
      <c r="AK1093">
        <v>60.89</v>
      </c>
      <c r="AL1093">
        <v>57.68</v>
      </c>
      <c r="AM1093">
        <v>158.82</v>
      </c>
      <c r="AN1093" t="s">
        <v>1065</v>
      </c>
      <c r="AO1093">
        <v>9.9</v>
      </c>
      <c r="AP1093">
        <v>8.33</v>
      </c>
      <c r="AQ1093">
        <v>12.806699999999999</v>
      </c>
      <c r="AR1093" t="s">
        <v>1071</v>
      </c>
      <c r="AS1093" t="s">
        <v>1073</v>
      </c>
      <c r="AT1093" t="s">
        <v>1075</v>
      </c>
      <c r="AU1093" t="s">
        <v>1077</v>
      </c>
      <c r="AV1093" t="s">
        <v>1081</v>
      </c>
      <c r="AW1093" t="s">
        <v>1084</v>
      </c>
      <c r="AX1093" s="65">
        <f t="shared" si="286"/>
        <v>583.5</v>
      </c>
      <c r="AY1093" s="106">
        <v>2862.47</v>
      </c>
      <c r="AZ1093" s="106">
        <v>736.73817356579411</v>
      </c>
      <c r="BA1093" s="65">
        <f t="shared" si="287"/>
        <v>4182.7081735657939</v>
      </c>
      <c r="BB1093" s="65">
        <f t="shared" si="275"/>
        <v>34007.741826434212</v>
      </c>
      <c r="BC1093" s="65">
        <f t="shared" si="276"/>
        <v>1792.46</v>
      </c>
      <c r="BD1093" s="65">
        <f t="shared" si="277"/>
        <v>23564.230000000003</v>
      </c>
      <c r="BE1093" s="65">
        <f t="shared" si="278"/>
        <v>31744.309999999998</v>
      </c>
      <c r="BF1093" s="65">
        <f t="shared" si="279"/>
        <v>91108.741826434198</v>
      </c>
      <c r="BG1093" s="66">
        <f t="shared" si="280"/>
        <v>597.52973908082765</v>
      </c>
      <c r="BH1093" s="66">
        <f t="shared" si="281"/>
        <v>58.634037631783123</v>
      </c>
      <c r="BI1093" s="66">
        <f t="shared" si="282"/>
        <v>2.9874333333333336</v>
      </c>
      <c r="BJ1093" s="66">
        <f t="shared" si="283"/>
        <v>40.627982758620696</v>
      </c>
      <c r="BK1093" s="66">
        <f t="shared" si="284"/>
        <v>54.731568965517241</v>
      </c>
      <c r="BL1093" s="66">
        <f t="shared" si="285"/>
        <v>157.0840376317831</v>
      </c>
      <c r="BM1093" s="207">
        <f t="shared" si="288"/>
        <v>39879.18</v>
      </c>
    </row>
    <row r="1094" spans="1:65" x14ac:dyDescent="0.35">
      <c r="A1094" s="1">
        <v>843</v>
      </c>
      <c r="B1094">
        <v>7</v>
      </c>
      <c r="C1094" t="s">
        <v>37</v>
      </c>
      <c r="D1094" s="60" t="s">
        <v>881</v>
      </c>
      <c r="E1094" s="6" t="s">
        <v>1109</v>
      </c>
      <c r="F1094" s="7" t="s">
        <v>1110</v>
      </c>
      <c r="G1094" s="6">
        <v>-15.37</v>
      </c>
      <c r="H1094" s="6">
        <v>-48.78</v>
      </c>
      <c r="I1094" s="6">
        <v>770</v>
      </c>
      <c r="J1094" s="8">
        <v>31081.371963744201</v>
      </c>
      <c r="K1094" t="s">
        <v>1165</v>
      </c>
      <c r="L1094" t="s">
        <v>1062</v>
      </c>
      <c r="M1094">
        <v>600</v>
      </c>
      <c r="N1094">
        <v>600</v>
      </c>
      <c r="O1094">
        <v>2.75</v>
      </c>
      <c r="P1094">
        <v>35450.29</v>
      </c>
      <c r="Q1094">
        <v>18875.330000000002</v>
      </c>
      <c r="R1094">
        <v>5266.4</v>
      </c>
      <c r="S1094">
        <v>34606.78</v>
      </c>
      <c r="T1094">
        <v>0</v>
      </c>
      <c r="U1094">
        <v>11578.67</v>
      </c>
      <c r="V1094">
        <v>0</v>
      </c>
      <c r="W1094" s="181">
        <f t="shared" si="272"/>
        <v>47028.959999999999</v>
      </c>
      <c r="X1094" s="181">
        <f t="shared" si="273"/>
        <v>78.381599999999992</v>
      </c>
      <c r="Y1094" s="174">
        <v>105780.22</v>
      </c>
      <c r="Z1094" s="181">
        <f t="shared" si="274"/>
        <v>176.30036666666666</v>
      </c>
      <c r="AA1094" s="174">
        <v>2.59972989279092E-3</v>
      </c>
      <c r="AB1094" s="174">
        <v>33.513155862220742</v>
      </c>
      <c r="AC1094" s="174">
        <v>17.843912595379361</v>
      </c>
      <c r="AD1094" s="174">
        <v>4.9786245481433102</v>
      </c>
      <c r="AE1094" s="174">
        <v>32.71573834881417</v>
      </c>
      <c r="AF1094">
        <v>0</v>
      </c>
      <c r="AG1094" s="106">
        <v>10.945968915549621</v>
      </c>
      <c r="AH1094" s="106">
        <v>0</v>
      </c>
      <c r="AI1094" s="106">
        <v>100</v>
      </c>
      <c r="AJ1094">
        <v>40.24</v>
      </c>
      <c r="AK1094">
        <v>78.39</v>
      </c>
      <c r="AL1094">
        <v>57.68</v>
      </c>
      <c r="AM1094">
        <v>176.3</v>
      </c>
      <c r="AN1094" t="s">
        <v>1066</v>
      </c>
      <c r="AO1094">
        <v>9.9</v>
      </c>
      <c r="AP1094">
        <v>8.33</v>
      </c>
      <c r="AQ1094">
        <v>12.806699999999999</v>
      </c>
      <c r="AR1094" t="s">
        <v>1071</v>
      </c>
      <c r="AS1094" t="s">
        <v>1073</v>
      </c>
      <c r="AT1094" t="s">
        <v>1075</v>
      </c>
      <c r="AU1094" t="s">
        <v>1077</v>
      </c>
      <c r="AV1094" t="s">
        <v>1081</v>
      </c>
      <c r="AW1094" t="s">
        <v>1084</v>
      </c>
      <c r="AX1094" s="65">
        <f t="shared" si="286"/>
        <v>583.5</v>
      </c>
      <c r="AY1094" s="106">
        <v>2862.47</v>
      </c>
      <c r="AZ1094" s="106">
        <v>1086.8478150229857</v>
      </c>
      <c r="BA1094" s="65">
        <f t="shared" si="287"/>
        <v>4532.8178150229851</v>
      </c>
      <c r="BB1094" s="65">
        <f t="shared" si="275"/>
        <v>45942.112184977013</v>
      </c>
      <c r="BC1094" s="65">
        <f t="shared" si="276"/>
        <v>2.75</v>
      </c>
      <c r="BD1094" s="65">
        <f t="shared" si="277"/>
        <v>23558.230000000003</v>
      </c>
      <c r="BE1094" s="65">
        <f t="shared" si="278"/>
        <v>31744.309999999998</v>
      </c>
      <c r="BF1094" s="65">
        <f t="shared" si="279"/>
        <v>101247.40218497702</v>
      </c>
      <c r="BG1094" s="66">
        <f t="shared" si="280"/>
        <v>647.54540214614076</v>
      </c>
      <c r="BH1094" s="66">
        <f t="shared" si="281"/>
        <v>79.210538249960365</v>
      </c>
      <c r="BI1094" s="66">
        <f t="shared" si="282"/>
        <v>4.5833333333333334E-3</v>
      </c>
      <c r="BJ1094" s="66">
        <f t="shared" si="283"/>
        <v>40.617637931034487</v>
      </c>
      <c r="BK1094" s="66">
        <f t="shared" si="284"/>
        <v>54.731568965517241</v>
      </c>
      <c r="BL1094" s="66">
        <f t="shared" si="285"/>
        <v>174.56448652582245</v>
      </c>
      <c r="BM1094" s="207">
        <f t="shared" si="288"/>
        <v>39873.18</v>
      </c>
    </row>
    <row r="1095" spans="1:65" x14ac:dyDescent="0.35">
      <c r="A1095" s="1">
        <v>844</v>
      </c>
      <c r="B1095">
        <v>7</v>
      </c>
      <c r="C1095" t="s">
        <v>37</v>
      </c>
      <c r="D1095" s="60" t="s">
        <v>882</v>
      </c>
      <c r="E1095" s="6" t="s">
        <v>1111</v>
      </c>
      <c r="F1095" s="7" t="s">
        <v>1112</v>
      </c>
      <c r="G1095" s="6">
        <v>-22.86</v>
      </c>
      <c r="H1095" s="6">
        <v>-43.41</v>
      </c>
      <c r="I1095" s="6">
        <v>45</v>
      </c>
      <c r="J1095" s="8">
        <v>45016.2336447989</v>
      </c>
      <c r="K1095" t="s">
        <v>1165</v>
      </c>
      <c r="L1095" t="s">
        <v>1062</v>
      </c>
      <c r="M1095">
        <v>600</v>
      </c>
      <c r="N1095">
        <v>600</v>
      </c>
      <c r="O1095">
        <v>0</v>
      </c>
      <c r="P1095">
        <v>35181.06</v>
      </c>
      <c r="Q1095">
        <v>18875.330000000002</v>
      </c>
      <c r="R1095">
        <v>5262.4</v>
      </c>
      <c r="S1095">
        <v>34606.78</v>
      </c>
      <c r="T1095">
        <v>0</v>
      </c>
      <c r="U1095">
        <v>11578.67</v>
      </c>
      <c r="V1095">
        <v>0</v>
      </c>
      <c r="W1095" s="181">
        <f t="shared" si="272"/>
        <v>46759.729999999996</v>
      </c>
      <c r="X1095" s="181">
        <f t="shared" si="273"/>
        <v>77.932883333333322</v>
      </c>
      <c r="Y1095" s="174">
        <v>105504.23</v>
      </c>
      <c r="Z1095" s="181">
        <f t="shared" si="274"/>
        <v>175.84038333333334</v>
      </c>
      <c r="AA1095" s="174">
        <v>0</v>
      </c>
      <c r="AB1095" s="174">
        <v>33.345639317020748</v>
      </c>
      <c r="AC1095" s="174">
        <v>17.890590737451951</v>
      </c>
      <c r="AD1095" s="174">
        <v>4.9878568849798723</v>
      </c>
      <c r="AE1095" s="174">
        <v>32.801319909163837</v>
      </c>
      <c r="AF1095">
        <v>0</v>
      </c>
      <c r="AG1095" s="106">
        <v>10.974602629676561</v>
      </c>
      <c r="AH1095" s="106">
        <v>0</v>
      </c>
      <c r="AI1095" s="106">
        <v>100</v>
      </c>
      <c r="AJ1095">
        <v>40.229999999999997</v>
      </c>
      <c r="AK1095">
        <v>77.930000000000007</v>
      </c>
      <c r="AL1095">
        <v>57.68</v>
      </c>
      <c r="AM1095">
        <v>175.84</v>
      </c>
      <c r="AN1095" t="s">
        <v>1067</v>
      </c>
      <c r="AO1095">
        <v>9.9</v>
      </c>
      <c r="AP1095">
        <v>8.33</v>
      </c>
      <c r="AQ1095">
        <v>12.806699999999999</v>
      </c>
      <c r="AR1095" t="s">
        <v>1071</v>
      </c>
      <c r="AS1095" t="s">
        <v>1073</v>
      </c>
      <c r="AT1095" t="s">
        <v>1075</v>
      </c>
      <c r="AU1095" t="s">
        <v>1077</v>
      </c>
      <c r="AV1095" t="s">
        <v>1081</v>
      </c>
      <c r="AW1095" t="s">
        <v>1084</v>
      </c>
      <c r="AX1095" s="65">
        <f t="shared" si="286"/>
        <v>583.5</v>
      </c>
      <c r="AY1095" s="106">
        <v>2862.47</v>
      </c>
      <c r="AZ1095" s="106">
        <v>1080.4135559737053</v>
      </c>
      <c r="BA1095" s="65">
        <f t="shared" si="287"/>
        <v>4526.3835559737054</v>
      </c>
      <c r="BB1095" s="65">
        <f t="shared" si="275"/>
        <v>45679.316444026292</v>
      </c>
      <c r="BC1095" s="65">
        <f t="shared" si="276"/>
        <v>0</v>
      </c>
      <c r="BD1095" s="65">
        <f t="shared" si="277"/>
        <v>23554.230000000003</v>
      </c>
      <c r="BE1095" s="65">
        <f t="shared" si="278"/>
        <v>31744.309999999998</v>
      </c>
      <c r="BF1095" s="65">
        <f t="shared" si="279"/>
        <v>100977.84644402629</v>
      </c>
      <c r="BG1095" s="66">
        <f t="shared" si="280"/>
        <v>646.62622228195789</v>
      </c>
      <c r="BH1095" s="66">
        <f t="shared" si="281"/>
        <v>78.757442144872911</v>
      </c>
      <c r="BI1095" s="66">
        <f t="shared" si="282"/>
        <v>0</v>
      </c>
      <c r="BJ1095" s="66">
        <f t="shared" si="283"/>
        <v>40.610741379310348</v>
      </c>
      <c r="BK1095" s="66">
        <f t="shared" si="284"/>
        <v>54.731568965517241</v>
      </c>
      <c r="BL1095" s="66">
        <f t="shared" si="285"/>
        <v>174.0997352483212</v>
      </c>
      <c r="BM1095" s="207">
        <f t="shared" si="288"/>
        <v>39869.18</v>
      </c>
    </row>
    <row r="1096" spans="1:65" x14ac:dyDescent="0.35">
      <c r="A1096" s="1">
        <v>845</v>
      </c>
      <c r="B1096">
        <v>7</v>
      </c>
      <c r="C1096" t="s">
        <v>37</v>
      </c>
      <c r="D1096" s="60" t="s">
        <v>883</v>
      </c>
      <c r="E1096" s="6" t="s">
        <v>1113</v>
      </c>
      <c r="F1096" s="7" t="s">
        <v>1114</v>
      </c>
      <c r="G1096" s="6">
        <v>-20.32</v>
      </c>
      <c r="H1096" s="6">
        <v>-40.340000000000003</v>
      </c>
      <c r="I1096" s="6">
        <v>9</v>
      </c>
      <c r="J1096" s="8">
        <v>54061.366139626101</v>
      </c>
      <c r="K1096" t="s">
        <v>1165</v>
      </c>
      <c r="L1096" t="s">
        <v>1062</v>
      </c>
      <c r="M1096">
        <v>600</v>
      </c>
      <c r="N1096">
        <v>600</v>
      </c>
      <c r="O1096">
        <v>0</v>
      </c>
      <c r="P1096">
        <v>40429.47</v>
      </c>
      <c r="Q1096">
        <v>18875.330000000002</v>
      </c>
      <c r="R1096">
        <v>5264.2</v>
      </c>
      <c r="S1096">
        <v>34606.78</v>
      </c>
      <c r="T1096">
        <v>0</v>
      </c>
      <c r="U1096">
        <v>11578.67</v>
      </c>
      <c r="V1096">
        <v>0</v>
      </c>
      <c r="W1096" s="181">
        <f t="shared" si="272"/>
        <v>52008.14</v>
      </c>
      <c r="X1096" s="181">
        <f t="shared" si="273"/>
        <v>86.680233333333334</v>
      </c>
      <c r="Y1096" s="174">
        <v>110754.44</v>
      </c>
      <c r="Z1096" s="181">
        <f t="shared" si="274"/>
        <v>184.59073333333333</v>
      </c>
      <c r="AA1096" s="174">
        <v>0</v>
      </c>
      <c r="AB1096" s="174">
        <v>36.503701341454118</v>
      </c>
      <c r="AC1096" s="174">
        <v>17.04250411992513</v>
      </c>
      <c r="AD1096" s="174">
        <v>4.7530374403048761</v>
      </c>
      <c r="AE1096" s="174">
        <v>31.246404207361799</v>
      </c>
      <c r="AF1096">
        <v>0</v>
      </c>
      <c r="AG1096" s="106">
        <v>10.45436191993748</v>
      </c>
      <c r="AH1096" s="106">
        <v>0</v>
      </c>
      <c r="AI1096" s="106">
        <v>100</v>
      </c>
      <c r="AJ1096">
        <v>40.229999999999997</v>
      </c>
      <c r="AK1096">
        <v>86.68</v>
      </c>
      <c r="AL1096">
        <v>57.68</v>
      </c>
      <c r="AM1096">
        <v>184.59</v>
      </c>
      <c r="AN1096" t="s">
        <v>1068</v>
      </c>
      <c r="AO1096">
        <v>9.9</v>
      </c>
      <c r="AP1096">
        <v>8.33</v>
      </c>
      <c r="AQ1096">
        <v>12.806699999999999</v>
      </c>
      <c r="AR1096" t="s">
        <v>1071</v>
      </c>
      <c r="AS1096" t="s">
        <v>1073</v>
      </c>
      <c r="AT1096" t="s">
        <v>1075</v>
      </c>
      <c r="AU1096" t="s">
        <v>1077</v>
      </c>
      <c r="AV1096" t="s">
        <v>1081</v>
      </c>
      <c r="AW1096" t="s">
        <v>1084</v>
      </c>
      <c r="AX1096" s="65">
        <f t="shared" si="286"/>
        <v>583.5</v>
      </c>
      <c r="AY1096" s="106">
        <v>2862.47</v>
      </c>
      <c r="AZ1096" s="106">
        <v>1204.6369611620082</v>
      </c>
      <c r="BA1096" s="65">
        <f t="shared" si="287"/>
        <v>4650.6069611620078</v>
      </c>
      <c r="BB1096" s="65">
        <f t="shared" si="275"/>
        <v>50803.503038837989</v>
      </c>
      <c r="BC1096" s="65">
        <f t="shared" si="276"/>
        <v>0</v>
      </c>
      <c r="BD1096" s="65">
        <f t="shared" si="277"/>
        <v>23556.030000000002</v>
      </c>
      <c r="BE1096" s="65">
        <f t="shared" si="278"/>
        <v>31744.309999999998</v>
      </c>
      <c r="BF1096" s="65">
        <f t="shared" si="279"/>
        <v>106103.833038838</v>
      </c>
      <c r="BG1096" s="66">
        <f t="shared" si="280"/>
        <v>664.37242302314394</v>
      </c>
      <c r="BH1096" s="66">
        <f t="shared" si="281"/>
        <v>87.59224661868619</v>
      </c>
      <c r="BI1096" s="66">
        <f t="shared" si="282"/>
        <v>0</v>
      </c>
      <c r="BJ1096" s="66">
        <f t="shared" si="283"/>
        <v>40.613844827586213</v>
      </c>
      <c r="BK1096" s="66">
        <f t="shared" si="284"/>
        <v>54.731568965517241</v>
      </c>
      <c r="BL1096" s="66">
        <f t="shared" si="285"/>
        <v>182.93764317041035</v>
      </c>
      <c r="BM1096" s="207">
        <f t="shared" si="288"/>
        <v>39870.979999999996</v>
      </c>
    </row>
    <row r="1097" spans="1:65" x14ac:dyDescent="0.35">
      <c r="A1097" s="1">
        <v>846</v>
      </c>
      <c r="B1097">
        <v>7</v>
      </c>
      <c r="C1097" t="s">
        <v>37</v>
      </c>
      <c r="D1097" s="60" t="s">
        <v>884</v>
      </c>
      <c r="E1097" s="6" t="s">
        <v>1115</v>
      </c>
      <c r="F1097" s="7" t="s">
        <v>1116</v>
      </c>
      <c r="G1097" s="6">
        <v>-8.0500000000000007</v>
      </c>
      <c r="H1097" s="6">
        <v>-34.880000000000003</v>
      </c>
      <c r="I1097" s="6">
        <v>10</v>
      </c>
      <c r="J1097" s="8">
        <v>63550.072249703</v>
      </c>
      <c r="K1097" t="s">
        <v>1165</v>
      </c>
      <c r="L1097" t="s">
        <v>1062</v>
      </c>
      <c r="M1097">
        <v>600</v>
      </c>
      <c r="N1097">
        <v>600</v>
      </c>
      <c r="O1097">
        <v>0</v>
      </c>
      <c r="P1097">
        <v>49029.11</v>
      </c>
      <c r="Q1097">
        <v>18875.330000000002</v>
      </c>
      <c r="R1097">
        <v>5250.2</v>
      </c>
      <c r="S1097">
        <v>34606.78</v>
      </c>
      <c r="T1097">
        <v>0</v>
      </c>
      <c r="U1097">
        <v>11578.67</v>
      </c>
      <c r="V1097">
        <v>0</v>
      </c>
      <c r="W1097" s="181">
        <f t="shared" si="272"/>
        <v>60607.78</v>
      </c>
      <c r="X1097" s="181">
        <f t="shared" si="273"/>
        <v>101.01296666666667</v>
      </c>
      <c r="Y1097" s="174">
        <v>119340.08</v>
      </c>
      <c r="Z1097" s="181">
        <f t="shared" si="274"/>
        <v>198.90013333333334</v>
      </c>
      <c r="AA1097" s="174">
        <v>0</v>
      </c>
      <c r="AB1097" s="174">
        <v>41.083523657768623</v>
      </c>
      <c r="AC1097" s="174">
        <v>15.816421440307399</v>
      </c>
      <c r="AD1097" s="174">
        <v>4.3993602149420381</v>
      </c>
      <c r="AE1097" s="174">
        <v>28.998455506314389</v>
      </c>
      <c r="AF1097">
        <v>0</v>
      </c>
      <c r="AG1097" s="106">
        <v>9.7022475600820783</v>
      </c>
      <c r="AH1097" s="106">
        <v>0</v>
      </c>
      <c r="AI1097" s="106">
        <v>100</v>
      </c>
      <c r="AJ1097">
        <v>40.21</v>
      </c>
      <c r="AK1097">
        <v>101.01</v>
      </c>
      <c r="AL1097">
        <v>57.68</v>
      </c>
      <c r="AM1097">
        <v>198.9</v>
      </c>
      <c r="AN1097" t="s">
        <v>1069</v>
      </c>
      <c r="AO1097">
        <v>9.9</v>
      </c>
      <c r="AP1097">
        <v>8.33</v>
      </c>
      <c r="AQ1097">
        <v>12.806699999999999</v>
      </c>
      <c r="AR1097" t="s">
        <v>1071</v>
      </c>
      <c r="AS1097" t="s">
        <v>1073</v>
      </c>
      <c r="AT1097" t="s">
        <v>1075</v>
      </c>
      <c r="AU1097" t="s">
        <v>1077</v>
      </c>
      <c r="AV1097" t="s">
        <v>1081</v>
      </c>
      <c r="AW1097" t="s">
        <v>1084</v>
      </c>
      <c r="AX1097" s="65">
        <f t="shared" si="286"/>
        <v>583.5</v>
      </c>
      <c r="AY1097" s="106">
        <v>2862.47</v>
      </c>
      <c r="AZ1097" s="106">
        <v>1450.7374825054942</v>
      </c>
      <c r="BA1097" s="65">
        <f t="shared" si="287"/>
        <v>4896.7074825054942</v>
      </c>
      <c r="BB1097" s="65">
        <f t="shared" si="275"/>
        <v>59157.042517494505</v>
      </c>
      <c r="BC1097" s="65">
        <f t="shared" si="276"/>
        <v>0</v>
      </c>
      <c r="BD1097" s="65">
        <f t="shared" si="277"/>
        <v>23542.030000000002</v>
      </c>
      <c r="BE1097" s="65">
        <f t="shared" si="278"/>
        <v>31744.309999999998</v>
      </c>
      <c r="BF1097" s="65">
        <f t="shared" si="279"/>
        <v>114443.37251749451</v>
      </c>
      <c r="BG1097" s="66">
        <f t="shared" si="280"/>
        <v>699.52964035792775</v>
      </c>
      <c r="BH1097" s="66">
        <f t="shared" si="281"/>
        <v>101.99490089223191</v>
      </c>
      <c r="BI1097" s="66">
        <f t="shared" si="282"/>
        <v>0</v>
      </c>
      <c r="BJ1097" s="66">
        <f t="shared" si="283"/>
        <v>40.589706896551725</v>
      </c>
      <c r="BK1097" s="66">
        <f t="shared" si="284"/>
        <v>54.731568965517241</v>
      </c>
      <c r="BL1097" s="66">
        <f t="shared" si="285"/>
        <v>197.31615951292159</v>
      </c>
      <c r="BM1097" s="207">
        <f t="shared" si="288"/>
        <v>39856.979999999996</v>
      </c>
    </row>
    <row r="1098" spans="1:65" x14ac:dyDescent="0.35">
      <c r="A1098" s="1">
        <v>847</v>
      </c>
      <c r="B1098">
        <v>7</v>
      </c>
      <c r="C1098" t="s">
        <v>37</v>
      </c>
      <c r="D1098" s="60" t="s">
        <v>885</v>
      </c>
      <c r="E1098" s="6" t="s">
        <v>1117</v>
      </c>
      <c r="F1098" s="7" t="s">
        <v>1118</v>
      </c>
      <c r="G1098" s="6">
        <v>-3.8</v>
      </c>
      <c r="H1098" s="6">
        <v>-38.53</v>
      </c>
      <c r="I1098" s="6">
        <v>41</v>
      </c>
      <c r="J1098" s="8">
        <v>71394.000753582499</v>
      </c>
      <c r="K1098" t="s">
        <v>1165</v>
      </c>
      <c r="L1098" t="s">
        <v>1062</v>
      </c>
      <c r="M1098">
        <v>600</v>
      </c>
      <c r="N1098">
        <v>600</v>
      </c>
      <c r="O1098">
        <v>0</v>
      </c>
      <c r="P1098">
        <v>48624.92</v>
      </c>
      <c r="Q1098">
        <v>18875.330000000002</v>
      </c>
      <c r="R1098">
        <v>5255.2</v>
      </c>
      <c r="S1098">
        <v>34606.78</v>
      </c>
      <c r="T1098">
        <v>0</v>
      </c>
      <c r="U1098">
        <v>11578.67</v>
      </c>
      <c r="V1098">
        <v>0</v>
      </c>
      <c r="W1098" s="181">
        <f t="shared" si="272"/>
        <v>60203.59</v>
      </c>
      <c r="X1098" s="181">
        <f t="shared" si="273"/>
        <v>100.33931666666666</v>
      </c>
      <c r="Y1098" s="174">
        <v>118940.9</v>
      </c>
      <c r="Z1098" s="181">
        <f t="shared" si="274"/>
        <v>198.23483333333331</v>
      </c>
      <c r="AA1098" s="174">
        <v>0</v>
      </c>
      <c r="AB1098" s="174">
        <v>40.881580684188528</v>
      </c>
      <c r="AC1098" s="174">
        <v>15.86950325750016</v>
      </c>
      <c r="AD1098" s="174">
        <v>4.4183287666395659</v>
      </c>
      <c r="AE1098" s="174">
        <v>29.095777819068129</v>
      </c>
      <c r="AF1098">
        <v>0</v>
      </c>
      <c r="AG1098" s="106">
        <v>9.7348094726036205</v>
      </c>
      <c r="AH1098" s="106">
        <v>0</v>
      </c>
      <c r="AI1098" s="106">
        <v>100</v>
      </c>
      <c r="AJ1098">
        <v>40.22</v>
      </c>
      <c r="AK1098">
        <v>100.34</v>
      </c>
      <c r="AL1098">
        <v>57.68</v>
      </c>
      <c r="AM1098">
        <v>198.23</v>
      </c>
      <c r="AN1098" t="s">
        <v>1070</v>
      </c>
      <c r="AO1098">
        <v>9.9</v>
      </c>
      <c r="AP1098">
        <v>8.33</v>
      </c>
      <c r="AQ1098">
        <v>12.806699999999999</v>
      </c>
      <c r="AR1098" t="s">
        <v>1071</v>
      </c>
      <c r="AS1098" t="s">
        <v>1073</v>
      </c>
      <c r="AT1098" t="s">
        <v>1075</v>
      </c>
      <c r="AU1098" t="s">
        <v>1077</v>
      </c>
      <c r="AV1098" t="s">
        <v>1081</v>
      </c>
      <c r="AW1098" t="s">
        <v>1084</v>
      </c>
      <c r="AX1098" s="65">
        <f t="shared" si="286"/>
        <v>583.5</v>
      </c>
      <c r="AY1098" s="106">
        <v>2862.47</v>
      </c>
      <c r="AZ1098" s="106">
        <v>1452.881738374072</v>
      </c>
      <c r="BA1098" s="65">
        <f t="shared" si="287"/>
        <v>4898.8517383740718</v>
      </c>
      <c r="BB1098" s="65">
        <f t="shared" si="275"/>
        <v>58750.708261625921</v>
      </c>
      <c r="BC1098" s="65">
        <f t="shared" si="276"/>
        <v>0</v>
      </c>
      <c r="BD1098" s="65">
        <f t="shared" si="277"/>
        <v>23547.030000000002</v>
      </c>
      <c r="BE1098" s="65">
        <f t="shared" si="278"/>
        <v>31744.309999999998</v>
      </c>
      <c r="BF1098" s="65">
        <f t="shared" si="279"/>
        <v>114042.04826162593</v>
      </c>
      <c r="BG1098" s="66">
        <f t="shared" si="280"/>
        <v>699.83596262486742</v>
      </c>
      <c r="BH1098" s="66">
        <f t="shared" si="281"/>
        <v>101.29432458901022</v>
      </c>
      <c r="BI1098" s="66">
        <f t="shared" si="282"/>
        <v>0</v>
      </c>
      <c r="BJ1098" s="66">
        <f t="shared" si="283"/>
        <v>40.598327586206899</v>
      </c>
      <c r="BK1098" s="66">
        <f t="shared" si="284"/>
        <v>54.731568965517241</v>
      </c>
      <c r="BL1098" s="66">
        <f t="shared" si="285"/>
        <v>196.62422114073436</v>
      </c>
      <c r="BM1098" s="207">
        <f t="shared" si="288"/>
        <v>39861.979999999996</v>
      </c>
    </row>
    <row r="1099" spans="1:65" x14ac:dyDescent="0.35">
      <c r="A1099" s="1">
        <v>928</v>
      </c>
      <c r="B1099">
        <v>8</v>
      </c>
      <c r="C1099" t="s">
        <v>37</v>
      </c>
      <c r="D1099" s="60" t="s">
        <v>966</v>
      </c>
      <c r="E1099" s="6" t="s">
        <v>1104</v>
      </c>
      <c r="F1099" s="7" t="s">
        <v>1105</v>
      </c>
      <c r="G1099" s="6">
        <v>-22.74</v>
      </c>
      <c r="H1099" s="6">
        <v>-45.59</v>
      </c>
      <c r="I1099" s="6">
        <v>1642</v>
      </c>
      <c r="J1099" s="8">
        <v>3495.45982983364</v>
      </c>
      <c r="K1099" t="s">
        <v>1165</v>
      </c>
      <c r="L1099" t="s">
        <v>1062</v>
      </c>
      <c r="M1099">
        <v>600</v>
      </c>
      <c r="N1099">
        <v>600</v>
      </c>
      <c r="O1099">
        <v>8040.49</v>
      </c>
      <c r="P1099">
        <v>9779.1</v>
      </c>
      <c r="Q1099">
        <v>18875.330000000002</v>
      </c>
      <c r="R1099">
        <v>5265.2</v>
      </c>
      <c r="S1099">
        <v>34606.78</v>
      </c>
      <c r="T1099">
        <v>0</v>
      </c>
      <c r="U1099">
        <v>11750.93</v>
      </c>
      <c r="V1099">
        <v>0</v>
      </c>
      <c r="W1099" s="181">
        <f t="shared" ref="W1099:W1162" si="289">U1099+P1099</f>
        <v>21530.03</v>
      </c>
      <c r="X1099" s="181">
        <f t="shared" ref="X1099:X1162" si="290">W1099/600</f>
        <v>35.883383333333335</v>
      </c>
      <c r="Y1099" s="174">
        <v>88317.83</v>
      </c>
      <c r="Z1099" s="181">
        <f t="shared" ref="Z1099:Z1162" si="291">Y1099/M1099</f>
        <v>147.19638333333333</v>
      </c>
      <c r="AA1099" s="174">
        <v>9.1040393542277922</v>
      </c>
      <c r="AB1099" s="174">
        <v>11.07262259500715</v>
      </c>
      <c r="AC1099" s="174">
        <v>21.37204910944936</v>
      </c>
      <c r="AD1099" s="174">
        <v>5.9616500994193364</v>
      </c>
      <c r="AE1099" s="174">
        <v>39.184364018001801</v>
      </c>
      <c r="AF1099">
        <v>0</v>
      </c>
      <c r="AG1099" s="106">
        <v>13.30527482389456</v>
      </c>
      <c r="AH1099" s="106">
        <v>0</v>
      </c>
      <c r="AI1099" s="106">
        <v>100</v>
      </c>
      <c r="AJ1099">
        <v>40.229999999999997</v>
      </c>
      <c r="AK1099">
        <v>49.28</v>
      </c>
      <c r="AL1099">
        <v>57.68</v>
      </c>
      <c r="AM1099">
        <v>147.19999999999999</v>
      </c>
      <c r="AN1099" t="s">
        <v>1063</v>
      </c>
      <c r="AO1099">
        <v>9.9</v>
      </c>
      <c r="AP1099">
        <v>8.33</v>
      </c>
      <c r="AQ1099">
        <v>12.806699999999999</v>
      </c>
      <c r="AR1099" t="s">
        <v>1071</v>
      </c>
      <c r="AS1099" t="s">
        <v>1073</v>
      </c>
      <c r="AT1099" t="s">
        <v>1075</v>
      </c>
      <c r="AU1099" t="s">
        <v>1078</v>
      </c>
      <c r="AV1099" t="s">
        <v>1079</v>
      </c>
      <c r="AW1099" t="s">
        <v>1083</v>
      </c>
      <c r="AX1099" s="65">
        <f t="shared" si="286"/>
        <v>583.5</v>
      </c>
      <c r="AY1099" s="106">
        <v>2862.47</v>
      </c>
      <c r="AZ1099" s="106">
        <v>397.32853860959972</v>
      </c>
      <c r="BA1099" s="65">
        <f t="shared" ref="BA1099:BA1162" si="292">(AX1099+AZ1099+AY1099)</f>
        <v>3843.2985386095997</v>
      </c>
      <c r="BB1099" s="65">
        <f t="shared" ref="BB1099:BB1162" si="293">U1099+P1099-AZ1099</f>
        <v>21132.701461390399</v>
      </c>
      <c r="BC1099" s="65">
        <f t="shared" ref="BC1099:BC1162" si="294">O1099</f>
        <v>8040.49</v>
      </c>
      <c r="BD1099" s="65">
        <f t="shared" ref="BD1099:BD1162" si="295">Q1099+R1099-AX1099</f>
        <v>23557.030000000002</v>
      </c>
      <c r="BE1099" s="65">
        <f t="shared" ref="BE1099:BE1162" si="296">(S1099-2862.47)</f>
        <v>31744.309999999998</v>
      </c>
      <c r="BF1099" s="65">
        <f t="shared" ref="BF1099:BF1162" si="297">Y1099-BA1099</f>
        <v>84474.531461390405</v>
      </c>
      <c r="BG1099" s="66">
        <f t="shared" ref="BG1099:BG1162" si="298">BA1099/7</f>
        <v>549.04264837279993</v>
      </c>
      <c r="BH1099" s="66">
        <f t="shared" ref="BH1099:BH1162" si="299">BB1099/580</f>
        <v>36.435692174811031</v>
      </c>
      <c r="BI1099" s="66">
        <f t="shared" ref="BI1099:BI1162" si="300">BC1099/600</f>
        <v>13.400816666666666</v>
      </c>
      <c r="BJ1099" s="66">
        <f t="shared" ref="BJ1099:BJ1162" si="301">BD1099/580</f>
        <v>40.615568965517248</v>
      </c>
      <c r="BK1099" s="66">
        <f t="shared" ref="BK1099:BK1162" si="302">BE1099/580</f>
        <v>54.731568965517241</v>
      </c>
      <c r="BL1099" s="66">
        <f t="shared" ref="BL1099:BL1162" si="303">BF1099/580</f>
        <v>145.64574389894898</v>
      </c>
      <c r="BM1099" s="207">
        <f t="shared" si="288"/>
        <v>39871.979999999996</v>
      </c>
    </row>
    <row r="1100" spans="1:65" x14ac:dyDescent="0.35">
      <c r="A1100" s="1">
        <v>929</v>
      </c>
      <c r="B1100">
        <v>8</v>
      </c>
      <c r="C1100" t="s">
        <v>37</v>
      </c>
      <c r="D1100" s="60" t="s">
        <v>967</v>
      </c>
      <c r="E1100" s="6" t="s">
        <v>1104</v>
      </c>
      <c r="F1100" s="7" t="s">
        <v>1106</v>
      </c>
      <c r="G1100" s="6">
        <v>-23.85</v>
      </c>
      <c r="H1100" s="6">
        <v>-46.64</v>
      </c>
      <c r="I1100" s="6">
        <v>792</v>
      </c>
      <c r="J1100" s="8">
        <v>14172.2970393051</v>
      </c>
      <c r="K1100" t="s">
        <v>1165</v>
      </c>
      <c r="L1100" t="s">
        <v>1062</v>
      </c>
      <c r="M1100">
        <v>600</v>
      </c>
      <c r="N1100">
        <v>600</v>
      </c>
      <c r="O1100">
        <v>2620.64</v>
      </c>
      <c r="P1100">
        <v>18298.93</v>
      </c>
      <c r="Q1100">
        <v>18875.330000000002</v>
      </c>
      <c r="R1100">
        <v>5266.4</v>
      </c>
      <c r="S1100">
        <v>34606.78</v>
      </c>
      <c r="T1100">
        <v>0</v>
      </c>
      <c r="U1100">
        <v>11750.93</v>
      </c>
      <c r="V1100">
        <v>0</v>
      </c>
      <c r="W1100" s="181">
        <f t="shared" si="289"/>
        <v>30049.86</v>
      </c>
      <c r="X1100" s="181">
        <f t="shared" si="290"/>
        <v>50.083100000000002</v>
      </c>
      <c r="Y1100" s="174">
        <v>91419</v>
      </c>
      <c r="Z1100" s="181">
        <f t="shared" si="291"/>
        <v>152.36500000000001</v>
      </c>
      <c r="AA1100" s="174">
        <v>2.866625099815137</v>
      </c>
      <c r="AB1100" s="174">
        <v>20.016550170095929</v>
      </c>
      <c r="AC1100" s="174">
        <v>20.647053675931701</v>
      </c>
      <c r="AD1100" s="174">
        <v>5.7607280762204791</v>
      </c>
      <c r="AE1100" s="174">
        <v>37.855128583773613</v>
      </c>
      <c r="AF1100">
        <v>0</v>
      </c>
      <c r="AG1100" s="106">
        <v>12.853925332808281</v>
      </c>
      <c r="AH1100" s="106">
        <v>0</v>
      </c>
      <c r="AI1100" s="106">
        <v>100</v>
      </c>
      <c r="AJ1100">
        <v>40.24</v>
      </c>
      <c r="AK1100">
        <v>54.45</v>
      </c>
      <c r="AL1100">
        <v>57.68</v>
      </c>
      <c r="AM1100">
        <v>152.37</v>
      </c>
      <c r="AN1100" t="s">
        <v>1064</v>
      </c>
      <c r="AO1100">
        <v>9.9</v>
      </c>
      <c r="AP1100">
        <v>8.33</v>
      </c>
      <c r="AQ1100">
        <v>12.806699999999999</v>
      </c>
      <c r="AR1100" t="s">
        <v>1071</v>
      </c>
      <c r="AS1100" t="s">
        <v>1073</v>
      </c>
      <c r="AT1100" t="s">
        <v>1075</v>
      </c>
      <c r="AU1100" t="s">
        <v>1078</v>
      </c>
      <c r="AV1100" t="s">
        <v>1079</v>
      </c>
      <c r="AW1100" t="s">
        <v>1083</v>
      </c>
      <c r="AX1100" s="65">
        <f t="shared" ref="AX1100:AX1163" si="304">IF(AR1100="LI01",583.5,1391.07)</f>
        <v>583.5</v>
      </c>
      <c r="AY1100" s="106">
        <v>2862.47</v>
      </c>
      <c r="AZ1100" s="106">
        <v>643.39132453955813</v>
      </c>
      <c r="BA1100" s="65">
        <f t="shared" si="292"/>
        <v>4089.3613245395582</v>
      </c>
      <c r="BB1100" s="65">
        <f t="shared" si="293"/>
        <v>29406.468675460441</v>
      </c>
      <c r="BC1100" s="65">
        <f t="shared" si="294"/>
        <v>2620.64</v>
      </c>
      <c r="BD1100" s="65">
        <f t="shared" si="295"/>
        <v>23558.230000000003</v>
      </c>
      <c r="BE1100" s="65">
        <f t="shared" si="296"/>
        <v>31744.309999999998</v>
      </c>
      <c r="BF1100" s="65">
        <f t="shared" si="297"/>
        <v>87329.638675460446</v>
      </c>
      <c r="BG1100" s="66">
        <f t="shared" si="298"/>
        <v>584.19447493422263</v>
      </c>
      <c r="BH1100" s="66">
        <f t="shared" si="299"/>
        <v>50.700808061138694</v>
      </c>
      <c r="BI1100" s="66">
        <f t="shared" si="300"/>
        <v>4.3677333333333328</v>
      </c>
      <c r="BJ1100" s="66">
        <f t="shared" si="301"/>
        <v>40.617637931034487</v>
      </c>
      <c r="BK1100" s="66">
        <f t="shared" si="302"/>
        <v>54.731568965517241</v>
      </c>
      <c r="BL1100" s="66">
        <f t="shared" si="303"/>
        <v>150.56834254389733</v>
      </c>
      <c r="BM1100" s="207">
        <f t="shared" ref="BM1100:BM1163" si="305">R1100+S1100</f>
        <v>39873.18</v>
      </c>
    </row>
    <row r="1101" spans="1:65" x14ac:dyDescent="0.35">
      <c r="A1101" s="1">
        <v>930</v>
      </c>
      <c r="B1101">
        <v>8</v>
      </c>
      <c r="C1101" t="s">
        <v>37</v>
      </c>
      <c r="D1101" s="60" t="s">
        <v>968</v>
      </c>
      <c r="E1101" s="6" t="s">
        <v>1107</v>
      </c>
      <c r="F1101" s="7" t="s">
        <v>1108</v>
      </c>
      <c r="G1101" s="6">
        <v>-30.03</v>
      </c>
      <c r="H1101" s="6">
        <v>-51.23</v>
      </c>
      <c r="I1101" s="6">
        <v>47</v>
      </c>
      <c r="J1101" s="8">
        <v>23954.0527728093</v>
      </c>
      <c r="K1101" t="s">
        <v>1165</v>
      </c>
      <c r="L1101" t="s">
        <v>1062</v>
      </c>
      <c r="M1101">
        <v>600</v>
      </c>
      <c r="N1101">
        <v>600</v>
      </c>
      <c r="O1101">
        <v>4293.8</v>
      </c>
      <c r="P1101">
        <v>24499.439999999999</v>
      </c>
      <c r="Q1101">
        <v>18875.330000000002</v>
      </c>
      <c r="R1101">
        <v>5272.4</v>
      </c>
      <c r="S1101">
        <v>34606.78</v>
      </c>
      <c r="T1101">
        <v>0</v>
      </c>
      <c r="U1101">
        <v>11750.93</v>
      </c>
      <c r="V1101">
        <v>0</v>
      </c>
      <c r="W1101" s="181">
        <f t="shared" si="289"/>
        <v>36250.369999999995</v>
      </c>
      <c r="X1101" s="181">
        <f t="shared" si="290"/>
        <v>60.417283333333323</v>
      </c>
      <c r="Y1101" s="174">
        <v>99298.68</v>
      </c>
      <c r="Z1101" s="181">
        <f t="shared" si="291"/>
        <v>165.49779999999998</v>
      </c>
      <c r="AA1101" s="174">
        <v>4.3241259601839621</v>
      </c>
      <c r="AB1101" s="174">
        <v>24.672472987556329</v>
      </c>
      <c r="AC1101" s="174">
        <v>19.00864140389379</v>
      </c>
      <c r="AD1101" s="174">
        <v>5.3096375500661237</v>
      </c>
      <c r="AE1101" s="174">
        <v>34.851198424792763</v>
      </c>
      <c r="AF1101">
        <v>0</v>
      </c>
      <c r="AG1101" s="106">
        <v>11.833923673507041</v>
      </c>
      <c r="AH1101" s="106">
        <v>0</v>
      </c>
      <c r="AI1101" s="106">
        <v>100</v>
      </c>
      <c r="AJ1101">
        <v>40.25</v>
      </c>
      <c r="AK1101">
        <v>67.569999999999993</v>
      </c>
      <c r="AL1101">
        <v>57.68</v>
      </c>
      <c r="AM1101">
        <v>165.5</v>
      </c>
      <c r="AN1101" t="s">
        <v>1065</v>
      </c>
      <c r="AO1101">
        <v>9.9</v>
      </c>
      <c r="AP1101">
        <v>8.33</v>
      </c>
      <c r="AQ1101">
        <v>12.806699999999999</v>
      </c>
      <c r="AR1101" t="s">
        <v>1071</v>
      </c>
      <c r="AS1101" t="s">
        <v>1073</v>
      </c>
      <c r="AT1101" t="s">
        <v>1075</v>
      </c>
      <c r="AU1101" t="s">
        <v>1078</v>
      </c>
      <c r="AV1101" t="s">
        <v>1079</v>
      </c>
      <c r="AW1101" t="s">
        <v>1083</v>
      </c>
      <c r="AX1101" s="65">
        <f t="shared" si="304"/>
        <v>583.5</v>
      </c>
      <c r="AY1101" s="106">
        <v>2862.47</v>
      </c>
      <c r="AZ1101" s="106">
        <v>766.15821043428025</v>
      </c>
      <c r="BA1101" s="65">
        <f t="shared" si="292"/>
        <v>4212.1282104342799</v>
      </c>
      <c r="BB1101" s="65">
        <f t="shared" si="293"/>
        <v>35484.211789565714</v>
      </c>
      <c r="BC1101" s="65">
        <f t="shared" si="294"/>
        <v>4293.8</v>
      </c>
      <c r="BD1101" s="65">
        <f t="shared" si="295"/>
        <v>23564.230000000003</v>
      </c>
      <c r="BE1101" s="65">
        <f t="shared" si="296"/>
        <v>31744.309999999998</v>
      </c>
      <c r="BF1101" s="65">
        <f t="shared" si="297"/>
        <v>95086.55178956571</v>
      </c>
      <c r="BG1101" s="66">
        <f t="shared" si="298"/>
        <v>601.73260149061139</v>
      </c>
      <c r="BH1101" s="66">
        <f t="shared" si="299"/>
        <v>61.179675499251232</v>
      </c>
      <c r="BI1101" s="66">
        <f t="shared" si="300"/>
        <v>7.1563333333333334</v>
      </c>
      <c r="BJ1101" s="66">
        <f t="shared" si="301"/>
        <v>40.627982758620696</v>
      </c>
      <c r="BK1101" s="66">
        <f t="shared" si="302"/>
        <v>54.731568965517241</v>
      </c>
      <c r="BL1101" s="66">
        <f t="shared" si="303"/>
        <v>163.94233067166502</v>
      </c>
      <c r="BM1101" s="207">
        <f t="shared" si="305"/>
        <v>39879.18</v>
      </c>
    </row>
    <row r="1102" spans="1:65" x14ac:dyDescent="0.35">
      <c r="A1102" s="1">
        <v>931</v>
      </c>
      <c r="B1102">
        <v>8</v>
      </c>
      <c r="C1102" t="s">
        <v>37</v>
      </c>
      <c r="D1102" s="60" t="s">
        <v>969</v>
      </c>
      <c r="E1102" s="6" t="s">
        <v>1109</v>
      </c>
      <c r="F1102" s="7" t="s">
        <v>1110</v>
      </c>
      <c r="G1102" s="6">
        <v>-15.37</v>
      </c>
      <c r="H1102" s="6">
        <v>-48.78</v>
      </c>
      <c r="I1102" s="6">
        <v>770</v>
      </c>
      <c r="J1102" s="8">
        <v>31081.371963744201</v>
      </c>
      <c r="K1102" t="s">
        <v>1165</v>
      </c>
      <c r="L1102" t="s">
        <v>1062</v>
      </c>
      <c r="M1102">
        <v>600</v>
      </c>
      <c r="N1102">
        <v>600</v>
      </c>
      <c r="O1102">
        <v>89.38</v>
      </c>
      <c r="P1102">
        <v>38508.6</v>
      </c>
      <c r="Q1102">
        <v>18875.330000000002</v>
      </c>
      <c r="R1102">
        <v>5266.4</v>
      </c>
      <c r="S1102">
        <v>34606.78</v>
      </c>
      <c r="T1102">
        <v>0</v>
      </c>
      <c r="U1102">
        <v>11750.93</v>
      </c>
      <c r="V1102">
        <v>0</v>
      </c>
      <c r="W1102" s="181">
        <f t="shared" si="289"/>
        <v>50259.53</v>
      </c>
      <c r="X1102" s="181">
        <f t="shared" si="290"/>
        <v>83.765883333333335</v>
      </c>
      <c r="Y1102" s="174">
        <v>109097.42</v>
      </c>
      <c r="Z1102" s="181">
        <f t="shared" si="291"/>
        <v>181.82903333333334</v>
      </c>
      <c r="AA1102" s="174">
        <v>8.1926777003525839E-2</v>
      </c>
      <c r="AB1102" s="174">
        <v>35.297443330923869</v>
      </c>
      <c r="AC1102" s="174">
        <v>17.301353230901341</v>
      </c>
      <c r="AD1102" s="174">
        <v>4.8272452272473538</v>
      </c>
      <c r="AE1102" s="174">
        <v>31.72098845233921</v>
      </c>
      <c r="AF1102">
        <v>0</v>
      </c>
      <c r="AG1102" s="106">
        <v>10.771042981584721</v>
      </c>
      <c r="AH1102" s="106">
        <v>0</v>
      </c>
      <c r="AI1102" s="106">
        <v>100</v>
      </c>
      <c r="AJ1102">
        <v>40.24</v>
      </c>
      <c r="AK1102">
        <v>83.91</v>
      </c>
      <c r="AL1102">
        <v>57.68</v>
      </c>
      <c r="AM1102">
        <v>181.83</v>
      </c>
      <c r="AN1102" t="s">
        <v>1066</v>
      </c>
      <c r="AO1102">
        <v>9.9</v>
      </c>
      <c r="AP1102">
        <v>8.33</v>
      </c>
      <c r="AQ1102">
        <v>12.806699999999999</v>
      </c>
      <c r="AR1102" t="s">
        <v>1071</v>
      </c>
      <c r="AS1102" t="s">
        <v>1073</v>
      </c>
      <c r="AT1102" t="s">
        <v>1075</v>
      </c>
      <c r="AU1102" t="s">
        <v>1078</v>
      </c>
      <c r="AV1102" t="s">
        <v>1079</v>
      </c>
      <c r="AW1102" t="s">
        <v>1083</v>
      </c>
      <c r="AX1102" s="65">
        <f t="shared" si="304"/>
        <v>583.5</v>
      </c>
      <c r="AY1102" s="106">
        <v>2862.47</v>
      </c>
      <c r="AZ1102" s="106">
        <v>1126.3423596415776</v>
      </c>
      <c r="BA1102" s="65">
        <f t="shared" si="292"/>
        <v>4572.3123596415771</v>
      </c>
      <c r="BB1102" s="65">
        <f t="shared" si="293"/>
        <v>49133.187640358425</v>
      </c>
      <c r="BC1102" s="65">
        <f t="shared" si="294"/>
        <v>89.38</v>
      </c>
      <c r="BD1102" s="65">
        <f t="shared" si="295"/>
        <v>23558.230000000003</v>
      </c>
      <c r="BE1102" s="65">
        <f t="shared" si="296"/>
        <v>31744.309999999998</v>
      </c>
      <c r="BF1102" s="65">
        <f t="shared" si="297"/>
        <v>104525.10764035842</v>
      </c>
      <c r="BG1102" s="66">
        <f t="shared" si="298"/>
        <v>653.18747994879675</v>
      </c>
      <c r="BH1102" s="66">
        <f t="shared" si="299"/>
        <v>84.71239248337659</v>
      </c>
      <c r="BI1102" s="66">
        <f t="shared" si="300"/>
        <v>0.14896666666666666</v>
      </c>
      <c r="BJ1102" s="66">
        <f t="shared" si="301"/>
        <v>40.617637931034487</v>
      </c>
      <c r="BK1102" s="66">
        <f t="shared" si="302"/>
        <v>54.731568965517241</v>
      </c>
      <c r="BL1102" s="66">
        <f t="shared" si="303"/>
        <v>180.21570282820417</v>
      </c>
      <c r="BM1102" s="207">
        <f t="shared" si="305"/>
        <v>39873.18</v>
      </c>
    </row>
    <row r="1103" spans="1:65" x14ac:dyDescent="0.35">
      <c r="A1103" s="1">
        <v>932</v>
      </c>
      <c r="B1103">
        <v>8</v>
      </c>
      <c r="C1103" t="s">
        <v>37</v>
      </c>
      <c r="D1103" s="60" t="s">
        <v>970</v>
      </c>
      <c r="E1103" s="6" t="s">
        <v>1111</v>
      </c>
      <c r="F1103" s="7" t="s">
        <v>1112</v>
      </c>
      <c r="G1103" s="6">
        <v>-22.86</v>
      </c>
      <c r="H1103" s="6">
        <v>-43.41</v>
      </c>
      <c r="I1103" s="6">
        <v>45</v>
      </c>
      <c r="J1103" s="8">
        <v>45016.2336447989</v>
      </c>
      <c r="K1103" t="s">
        <v>1165</v>
      </c>
      <c r="L1103" t="s">
        <v>1062</v>
      </c>
      <c r="M1103">
        <v>600</v>
      </c>
      <c r="N1103">
        <v>600</v>
      </c>
      <c r="O1103">
        <v>4.1100000000000003</v>
      </c>
      <c r="P1103">
        <v>37493.94</v>
      </c>
      <c r="Q1103">
        <v>18875.330000000002</v>
      </c>
      <c r="R1103">
        <v>5262.4</v>
      </c>
      <c r="S1103">
        <v>34606.78</v>
      </c>
      <c r="T1103">
        <v>0</v>
      </c>
      <c r="U1103">
        <v>11750.93</v>
      </c>
      <c r="V1103">
        <v>0</v>
      </c>
      <c r="W1103" s="181">
        <f t="shared" si="289"/>
        <v>49244.87</v>
      </c>
      <c r="X1103" s="181">
        <f t="shared" si="290"/>
        <v>82.074783333333343</v>
      </c>
      <c r="Y1103" s="174">
        <v>107993.48</v>
      </c>
      <c r="Z1103" s="181">
        <f t="shared" si="291"/>
        <v>179.98913333333331</v>
      </c>
      <c r="AA1103" s="174">
        <v>3.8057853122244051E-3</v>
      </c>
      <c r="AB1103" s="174">
        <v>34.718707092317061</v>
      </c>
      <c r="AC1103" s="174">
        <v>17.478212573573892</v>
      </c>
      <c r="AD1103" s="174">
        <v>4.8728867705717054</v>
      </c>
      <c r="AE1103" s="174">
        <v>32.045249398389608</v>
      </c>
      <c r="AF1103">
        <v>0</v>
      </c>
      <c r="AG1103" s="106">
        <v>10.8811476396538</v>
      </c>
      <c r="AH1103" s="106">
        <v>0</v>
      </c>
      <c r="AI1103" s="106">
        <v>100</v>
      </c>
      <c r="AJ1103">
        <v>40.229999999999997</v>
      </c>
      <c r="AK1103">
        <v>82.08</v>
      </c>
      <c r="AL1103">
        <v>57.68</v>
      </c>
      <c r="AM1103">
        <v>179.99</v>
      </c>
      <c r="AN1103" t="s">
        <v>1067</v>
      </c>
      <c r="AO1103">
        <v>9.9</v>
      </c>
      <c r="AP1103">
        <v>8.33</v>
      </c>
      <c r="AQ1103">
        <v>12.806699999999999</v>
      </c>
      <c r="AR1103" t="s">
        <v>1071</v>
      </c>
      <c r="AS1103" t="s">
        <v>1073</v>
      </c>
      <c r="AT1103" t="s">
        <v>1075</v>
      </c>
      <c r="AU1103" t="s">
        <v>1078</v>
      </c>
      <c r="AV1103" t="s">
        <v>1079</v>
      </c>
      <c r="AW1103" t="s">
        <v>1083</v>
      </c>
      <c r="AX1103" s="65">
        <f t="shared" si="304"/>
        <v>583.5</v>
      </c>
      <c r="AY1103" s="106">
        <v>2862.47</v>
      </c>
      <c r="AZ1103" s="106">
        <v>1120.9793596394998</v>
      </c>
      <c r="BA1103" s="65">
        <f t="shared" si="292"/>
        <v>4566.9493596394996</v>
      </c>
      <c r="BB1103" s="65">
        <f t="shared" si="293"/>
        <v>48123.8906403605</v>
      </c>
      <c r="BC1103" s="65">
        <f t="shared" si="294"/>
        <v>4.1100000000000003</v>
      </c>
      <c r="BD1103" s="65">
        <f t="shared" si="295"/>
        <v>23554.230000000003</v>
      </c>
      <c r="BE1103" s="65">
        <f t="shared" si="296"/>
        <v>31744.309999999998</v>
      </c>
      <c r="BF1103" s="65">
        <f t="shared" si="297"/>
        <v>103426.53064036049</v>
      </c>
      <c r="BG1103" s="66">
        <f t="shared" si="298"/>
        <v>652.42133709135703</v>
      </c>
      <c r="BH1103" s="66">
        <f t="shared" si="299"/>
        <v>82.97222524200086</v>
      </c>
      <c r="BI1103" s="66">
        <f t="shared" si="300"/>
        <v>6.8500000000000002E-3</v>
      </c>
      <c r="BJ1103" s="66">
        <f t="shared" si="301"/>
        <v>40.610741379310348</v>
      </c>
      <c r="BK1103" s="66">
        <f t="shared" si="302"/>
        <v>54.731568965517241</v>
      </c>
      <c r="BL1103" s="66">
        <f t="shared" si="303"/>
        <v>178.32160455234566</v>
      </c>
      <c r="BM1103" s="207">
        <f t="shared" si="305"/>
        <v>39869.18</v>
      </c>
    </row>
    <row r="1104" spans="1:65" x14ac:dyDescent="0.35">
      <c r="A1104" s="1">
        <v>933</v>
      </c>
      <c r="B1104">
        <v>8</v>
      </c>
      <c r="C1104" t="s">
        <v>37</v>
      </c>
      <c r="D1104" s="60" t="s">
        <v>971</v>
      </c>
      <c r="E1104" s="6" t="s">
        <v>1113</v>
      </c>
      <c r="F1104" s="7" t="s">
        <v>1114</v>
      </c>
      <c r="G1104" s="6">
        <v>-20.32</v>
      </c>
      <c r="H1104" s="6">
        <v>-40.340000000000003</v>
      </c>
      <c r="I1104" s="6">
        <v>9</v>
      </c>
      <c r="J1104" s="8">
        <v>54061.366139626101</v>
      </c>
      <c r="K1104" t="s">
        <v>1165</v>
      </c>
      <c r="L1104" t="s">
        <v>1062</v>
      </c>
      <c r="M1104">
        <v>600</v>
      </c>
      <c r="N1104">
        <v>600</v>
      </c>
      <c r="O1104">
        <v>0</v>
      </c>
      <c r="P1104">
        <v>44265.78</v>
      </c>
      <c r="Q1104">
        <v>18875.330000000002</v>
      </c>
      <c r="R1104">
        <v>5264.2</v>
      </c>
      <c r="S1104">
        <v>34606.78</v>
      </c>
      <c r="T1104">
        <v>0</v>
      </c>
      <c r="U1104">
        <v>11750.93</v>
      </c>
      <c r="V1104">
        <v>0</v>
      </c>
      <c r="W1104" s="181">
        <f t="shared" si="289"/>
        <v>56016.71</v>
      </c>
      <c r="X1104" s="181">
        <f t="shared" si="290"/>
        <v>93.361183333333329</v>
      </c>
      <c r="Y1104" s="174">
        <v>114763.01</v>
      </c>
      <c r="Z1104" s="181">
        <f t="shared" si="291"/>
        <v>191.27168333333333</v>
      </c>
      <c r="AA1104" s="174">
        <v>0</v>
      </c>
      <c r="AB1104" s="174">
        <v>38.57147002331152</v>
      </c>
      <c r="AC1104" s="174">
        <v>16.447224589177299</v>
      </c>
      <c r="AD1104" s="174">
        <v>4.5870180644442842</v>
      </c>
      <c r="AE1104" s="174">
        <v>30.15499506330481</v>
      </c>
      <c r="AF1104">
        <v>0</v>
      </c>
      <c r="AG1104" s="106">
        <v>10.239300973371121</v>
      </c>
      <c r="AH1104" s="106">
        <v>0</v>
      </c>
      <c r="AI1104" s="106">
        <v>100</v>
      </c>
      <c r="AJ1104">
        <v>40.229999999999997</v>
      </c>
      <c r="AK1104">
        <v>93.36</v>
      </c>
      <c r="AL1104">
        <v>57.68</v>
      </c>
      <c r="AM1104">
        <v>191.27</v>
      </c>
      <c r="AN1104" t="s">
        <v>1068</v>
      </c>
      <c r="AO1104">
        <v>9.9</v>
      </c>
      <c r="AP1104">
        <v>8.33</v>
      </c>
      <c r="AQ1104">
        <v>12.806699999999999</v>
      </c>
      <c r="AR1104" t="s">
        <v>1071</v>
      </c>
      <c r="AS1104" t="s">
        <v>1073</v>
      </c>
      <c r="AT1104" t="s">
        <v>1075</v>
      </c>
      <c r="AU1104" t="s">
        <v>1078</v>
      </c>
      <c r="AV1104" t="s">
        <v>1079</v>
      </c>
      <c r="AW1104" t="s">
        <v>1083</v>
      </c>
      <c r="AX1104" s="65">
        <f t="shared" si="304"/>
        <v>583.5</v>
      </c>
      <c r="AY1104" s="106">
        <v>2862.47</v>
      </c>
      <c r="AZ1104" s="106">
        <v>1271.148508217819</v>
      </c>
      <c r="BA1104" s="65">
        <f t="shared" si="292"/>
        <v>4717.118508217819</v>
      </c>
      <c r="BB1104" s="65">
        <f t="shared" si="293"/>
        <v>54745.56149178218</v>
      </c>
      <c r="BC1104" s="65">
        <f t="shared" si="294"/>
        <v>0</v>
      </c>
      <c r="BD1104" s="65">
        <f t="shared" si="295"/>
        <v>23556.030000000002</v>
      </c>
      <c r="BE1104" s="65">
        <f t="shared" si="296"/>
        <v>31744.309999999998</v>
      </c>
      <c r="BF1104" s="65">
        <f t="shared" si="297"/>
        <v>110045.89149178218</v>
      </c>
      <c r="BG1104" s="66">
        <f t="shared" si="298"/>
        <v>673.87407260254554</v>
      </c>
      <c r="BH1104" s="66">
        <f t="shared" si="299"/>
        <v>94.388899123762386</v>
      </c>
      <c r="BI1104" s="66">
        <f t="shared" si="300"/>
        <v>0</v>
      </c>
      <c r="BJ1104" s="66">
        <f t="shared" si="301"/>
        <v>40.613844827586213</v>
      </c>
      <c r="BK1104" s="66">
        <f t="shared" si="302"/>
        <v>54.731568965517241</v>
      </c>
      <c r="BL1104" s="66">
        <f t="shared" si="303"/>
        <v>189.73429567548652</v>
      </c>
      <c r="BM1104" s="207">
        <f t="shared" si="305"/>
        <v>39870.979999999996</v>
      </c>
    </row>
    <row r="1105" spans="1:65" x14ac:dyDescent="0.35">
      <c r="A1105" s="1">
        <v>934</v>
      </c>
      <c r="B1105">
        <v>8</v>
      </c>
      <c r="C1105" t="s">
        <v>37</v>
      </c>
      <c r="D1105" s="60" t="s">
        <v>972</v>
      </c>
      <c r="E1105" s="6" t="s">
        <v>1115</v>
      </c>
      <c r="F1105" s="7" t="s">
        <v>1116</v>
      </c>
      <c r="G1105" s="6">
        <v>-8.0500000000000007</v>
      </c>
      <c r="H1105" s="6">
        <v>-34.880000000000003</v>
      </c>
      <c r="I1105" s="6">
        <v>10</v>
      </c>
      <c r="J1105" s="8">
        <v>63550.072249703</v>
      </c>
      <c r="K1105" t="s">
        <v>1165</v>
      </c>
      <c r="L1105" t="s">
        <v>1062</v>
      </c>
      <c r="M1105">
        <v>600</v>
      </c>
      <c r="N1105">
        <v>600</v>
      </c>
      <c r="O1105">
        <v>0</v>
      </c>
      <c r="P1105">
        <v>53492.78</v>
      </c>
      <c r="Q1105">
        <v>18875.330000000002</v>
      </c>
      <c r="R1105">
        <v>5250.2</v>
      </c>
      <c r="S1105">
        <v>34606.78</v>
      </c>
      <c r="T1105">
        <v>0</v>
      </c>
      <c r="U1105">
        <v>11750.93</v>
      </c>
      <c r="V1105">
        <v>0</v>
      </c>
      <c r="W1105" s="181">
        <f t="shared" si="289"/>
        <v>65243.71</v>
      </c>
      <c r="X1105" s="181">
        <f t="shared" si="290"/>
        <v>108.73951666666666</v>
      </c>
      <c r="Y1105" s="174">
        <v>123976.01</v>
      </c>
      <c r="Z1105" s="181">
        <f t="shared" si="291"/>
        <v>206.62668333333332</v>
      </c>
      <c r="AA1105" s="174">
        <v>0</v>
      </c>
      <c r="AB1105" s="174">
        <v>43.147686395134031</v>
      </c>
      <c r="AC1105" s="174">
        <v>15.22498586621718</v>
      </c>
      <c r="AD1105" s="174">
        <v>4.2348515652342744</v>
      </c>
      <c r="AE1105" s="174">
        <v>27.91409402512631</v>
      </c>
      <c r="AF1105">
        <v>0</v>
      </c>
      <c r="AG1105" s="106">
        <v>9.4783902143648611</v>
      </c>
      <c r="AH1105" s="106">
        <v>0</v>
      </c>
      <c r="AI1105" s="106">
        <v>100</v>
      </c>
      <c r="AJ1105">
        <v>40.21</v>
      </c>
      <c r="AK1105">
        <v>108.74</v>
      </c>
      <c r="AL1105">
        <v>57.68</v>
      </c>
      <c r="AM1105">
        <v>206.63</v>
      </c>
      <c r="AN1105" t="s">
        <v>1069</v>
      </c>
      <c r="AO1105">
        <v>9.9</v>
      </c>
      <c r="AP1105">
        <v>8.33</v>
      </c>
      <c r="AQ1105">
        <v>12.806699999999999</v>
      </c>
      <c r="AR1105" t="s">
        <v>1071</v>
      </c>
      <c r="AS1105" t="s">
        <v>1073</v>
      </c>
      <c r="AT1105" t="s">
        <v>1075</v>
      </c>
      <c r="AU1105" t="s">
        <v>1078</v>
      </c>
      <c r="AV1105" t="s">
        <v>1079</v>
      </c>
      <c r="AW1105" t="s">
        <v>1083</v>
      </c>
      <c r="AX1105" s="65">
        <f t="shared" si="304"/>
        <v>583.5</v>
      </c>
      <c r="AY1105" s="106">
        <v>2862.47</v>
      </c>
      <c r="AZ1105" s="106">
        <v>1555.0634691720775</v>
      </c>
      <c r="BA1105" s="65">
        <f t="shared" si="292"/>
        <v>5001.0334691720773</v>
      </c>
      <c r="BB1105" s="65">
        <f t="shared" si="293"/>
        <v>63688.646530827922</v>
      </c>
      <c r="BC1105" s="65">
        <f t="shared" si="294"/>
        <v>0</v>
      </c>
      <c r="BD1105" s="65">
        <f t="shared" si="295"/>
        <v>23542.030000000002</v>
      </c>
      <c r="BE1105" s="65">
        <f t="shared" si="296"/>
        <v>31744.309999999998</v>
      </c>
      <c r="BF1105" s="65">
        <f t="shared" si="297"/>
        <v>118974.97653082792</v>
      </c>
      <c r="BG1105" s="66">
        <f t="shared" si="298"/>
        <v>714.43335273886817</v>
      </c>
      <c r="BH1105" s="66">
        <f t="shared" si="299"/>
        <v>109.80801126004815</v>
      </c>
      <c r="BI1105" s="66">
        <f t="shared" si="300"/>
        <v>0</v>
      </c>
      <c r="BJ1105" s="66">
        <f t="shared" si="301"/>
        <v>40.589706896551725</v>
      </c>
      <c r="BK1105" s="66">
        <f t="shared" si="302"/>
        <v>54.731568965517241</v>
      </c>
      <c r="BL1105" s="66">
        <f t="shared" si="303"/>
        <v>205.12926988073778</v>
      </c>
      <c r="BM1105" s="207">
        <f t="shared" si="305"/>
        <v>39856.979999999996</v>
      </c>
    </row>
    <row r="1106" spans="1:65" x14ac:dyDescent="0.35">
      <c r="A1106" s="1">
        <v>935</v>
      </c>
      <c r="B1106">
        <v>8</v>
      </c>
      <c r="C1106" t="s">
        <v>37</v>
      </c>
      <c r="D1106" s="60" t="s">
        <v>973</v>
      </c>
      <c r="E1106" s="6" t="s">
        <v>1117</v>
      </c>
      <c r="F1106" s="7" t="s">
        <v>1118</v>
      </c>
      <c r="G1106" s="6">
        <v>-3.8</v>
      </c>
      <c r="H1106" s="6">
        <v>-38.53</v>
      </c>
      <c r="I1106" s="6">
        <v>41</v>
      </c>
      <c r="J1106" s="8">
        <v>71394.000753582499</v>
      </c>
      <c r="K1106" t="s">
        <v>1165</v>
      </c>
      <c r="L1106" t="s">
        <v>1062</v>
      </c>
      <c r="M1106">
        <v>600</v>
      </c>
      <c r="N1106">
        <v>600</v>
      </c>
      <c r="O1106">
        <v>0</v>
      </c>
      <c r="P1106">
        <v>53830.1</v>
      </c>
      <c r="Q1106">
        <v>18875.330000000002</v>
      </c>
      <c r="R1106">
        <v>5255.2</v>
      </c>
      <c r="S1106">
        <v>34606.78</v>
      </c>
      <c r="T1106">
        <v>0</v>
      </c>
      <c r="U1106">
        <v>11750.93</v>
      </c>
      <c r="V1106">
        <v>0</v>
      </c>
      <c r="W1106" s="181">
        <f t="shared" si="289"/>
        <v>65581.03</v>
      </c>
      <c r="X1106" s="181">
        <f t="shared" si="290"/>
        <v>109.30171666666666</v>
      </c>
      <c r="Y1106" s="174">
        <v>124318.33</v>
      </c>
      <c r="Z1106" s="181">
        <f t="shared" si="291"/>
        <v>207.19721666666666</v>
      </c>
      <c r="AA1106" s="174">
        <v>0</v>
      </c>
      <c r="AB1106" s="174">
        <v>43.300211642160889</v>
      </c>
      <c r="AC1106" s="174">
        <v>15.183062706842991</v>
      </c>
      <c r="AD1106" s="174">
        <v>4.2272125116223807</v>
      </c>
      <c r="AE1106" s="174">
        <v>27.837230438986751</v>
      </c>
      <c r="AF1106">
        <v>0</v>
      </c>
      <c r="AG1106" s="106">
        <v>9.4522907442530801</v>
      </c>
      <c r="AH1106" s="106">
        <v>0</v>
      </c>
      <c r="AI1106" s="106">
        <v>100</v>
      </c>
      <c r="AJ1106">
        <v>40.22</v>
      </c>
      <c r="AK1106">
        <v>109.3</v>
      </c>
      <c r="AL1106">
        <v>57.68</v>
      </c>
      <c r="AM1106">
        <v>207.2</v>
      </c>
      <c r="AN1106" t="s">
        <v>1070</v>
      </c>
      <c r="AO1106">
        <v>9.9</v>
      </c>
      <c r="AP1106">
        <v>8.33</v>
      </c>
      <c r="AQ1106">
        <v>12.806699999999999</v>
      </c>
      <c r="AR1106" t="s">
        <v>1071</v>
      </c>
      <c r="AS1106" t="s">
        <v>1073</v>
      </c>
      <c r="AT1106" t="s">
        <v>1075</v>
      </c>
      <c r="AU1106" t="s">
        <v>1078</v>
      </c>
      <c r="AV1106" t="s">
        <v>1079</v>
      </c>
      <c r="AW1106" t="s">
        <v>1083</v>
      </c>
      <c r="AX1106" s="65">
        <f t="shared" si="304"/>
        <v>583.5</v>
      </c>
      <c r="AY1106" s="106">
        <v>2862.47</v>
      </c>
      <c r="AZ1106" s="106">
        <v>1486.2484389252302</v>
      </c>
      <c r="BA1106" s="65">
        <f t="shared" si="292"/>
        <v>4932.2184389252307</v>
      </c>
      <c r="BB1106" s="65">
        <f t="shared" si="293"/>
        <v>64094.781561074771</v>
      </c>
      <c r="BC1106" s="65">
        <f t="shared" si="294"/>
        <v>0</v>
      </c>
      <c r="BD1106" s="65">
        <f t="shared" si="295"/>
        <v>23547.030000000002</v>
      </c>
      <c r="BE1106" s="65">
        <f t="shared" si="296"/>
        <v>31744.309999999998</v>
      </c>
      <c r="BF1106" s="65">
        <f t="shared" si="297"/>
        <v>119386.11156107477</v>
      </c>
      <c r="BG1106" s="66">
        <f t="shared" si="298"/>
        <v>704.60263413217581</v>
      </c>
      <c r="BH1106" s="66">
        <f t="shared" si="299"/>
        <v>110.50824407081858</v>
      </c>
      <c r="BI1106" s="66">
        <f t="shared" si="300"/>
        <v>0</v>
      </c>
      <c r="BJ1106" s="66">
        <f t="shared" si="301"/>
        <v>40.598327586206899</v>
      </c>
      <c r="BK1106" s="66">
        <f t="shared" si="302"/>
        <v>54.731568965517241</v>
      </c>
      <c r="BL1106" s="66">
        <f t="shared" si="303"/>
        <v>205.8381233811634</v>
      </c>
      <c r="BM1106" s="207">
        <f t="shared" si="305"/>
        <v>39861.979999999996</v>
      </c>
    </row>
    <row r="1107" spans="1:65" x14ac:dyDescent="0.35">
      <c r="A1107" s="1">
        <v>1016</v>
      </c>
      <c r="B1107">
        <v>9</v>
      </c>
      <c r="C1107" t="s">
        <v>37</v>
      </c>
      <c r="D1107" s="60" t="s">
        <v>1054</v>
      </c>
      <c r="E1107" s="6" t="s">
        <v>1104</v>
      </c>
      <c r="F1107" s="7" t="s">
        <v>1105</v>
      </c>
      <c r="G1107" s="6">
        <v>-22.74</v>
      </c>
      <c r="H1107" s="6">
        <v>-45.59</v>
      </c>
      <c r="I1107" s="6">
        <v>1642</v>
      </c>
      <c r="J1107" s="8">
        <v>3495.45982983364</v>
      </c>
      <c r="K1107" t="s">
        <v>1165</v>
      </c>
      <c r="L1107" t="s">
        <v>1062</v>
      </c>
      <c r="M1107">
        <v>600</v>
      </c>
      <c r="N1107">
        <v>600</v>
      </c>
      <c r="O1107">
        <v>4132.6099999999997</v>
      </c>
      <c r="P1107">
        <v>11645.18</v>
      </c>
      <c r="Q1107">
        <v>18875.330000000002</v>
      </c>
      <c r="R1107">
        <v>5265.2</v>
      </c>
      <c r="S1107">
        <v>34606.78</v>
      </c>
      <c r="T1107">
        <v>0</v>
      </c>
      <c r="U1107">
        <v>11578.67</v>
      </c>
      <c r="V1107">
        <v>0</v>
      </c>
      <c r="W1107" s="181">
        <f t="shared" si="289"/>
        <v>23223.85</v>
      </c>
      <c r="X1107" s="181">
        <f t="shared" si="290"/>
        <v>38.706416666666662</v>
      </c>
      <c r="Y1107" s="174">
        <v>86103.77</v>
      </c>
      <c r="Z1107" s="181">
        <f t="shared" si="291"/>
        <v>143.50628333333333</v>
      </c>
      <c r="AA1107" s="174">
        <v>4.7995691710130686</v>
      </c>
      <c r="AB1107" s="174">
        <v>13.524587831636181</v>
      </c>
      <c r="AC1107" s="174">
        <v>21.921606916863219</v>
      </c>
      <c r="AD1107" s="174">
        <v>6.1149471155560313</v>
      </c>
      <c r="AE1107" s="174">
        <v>40.191945137826139</v>
      </c>
      <c r="AF1107">
        <v>0</v>
      </c>
      <c r="AG1107" s="106">
        <v>13.44734382710536</v>
      </c>
      <c r="AH1107" s="106">
        <v>0</v>
      </c>
      <c r="AI1107" s="106">
        <v>100</v>
      </c>
      <c r="AJ1107">
        <v>40.229999999999997</v>
      </c>
      <c r="AK1107">
        <v>45.59</v>
      </c>
      <c r="AL1107">
        <v>57.68</v>
      </c>
      <c r="AM1107">
        <v>143.51</v>
      </c>
      <c r="AN1107" t="s">
        <v>1063</v>
      </c>
      <c r="AO1107">
        <v>9.9</v>
      </c>
      <c r="AP1107">
        <v>8.33</v>
      </c>
      <c r="AQ1107">
        <v>12.806699999999999</v>
      </c>
      <c r="AR1107" t="s">
        <v>1071</v>
      </c>
      <c r="AS1107" t="s">
        <v>1073</v>
      </c>
      <c r="AT1107" t="s">
        <v>1075</v>
      </c>
      <c r="AU1107" t="s">
        <v>1078</v>
      </c>
      <c r="AV1107" t="s">
        <v>1079</v>
      </c>
      <c r="AW1107" t="s">
        <v>1084</v>
      </c>
      <c r="AX1107" s="65">
        <f t="shared" si="304"/>
        <v>583.5</v>
      </c>
      <c r="AY1107" s="106">
        <v>2862.47</v>
      </c>
      <c r="AZ1107" s="106">
        <v>398.58212019305029</v>
      </c>
      <c r="BA1107" s="65">
        <f t="shared" si="292"/>
        <v>3844.5521201930501</v>
      </c>
      <c r="BB1107" s="65">
        <f t="shared" si="293"/>
        <v>22825.267879806946</v>
      </c>
      <c r="BC1107" s="65">
        <f t="shared" si="294"/>
        <v>4132.6099999999997</v>
      </c>
      <c r="BD1107" s="65">
        <f t="shared" si="295"/>
        <v>23557.030000000002</v>
      </c>
      <c r="BE1107" s="65">
        <f t="shared" si="296"/>
        <v>31744.309999999998</v>
      </c>
      <c r="BF1107" s="65">
        <f t="shared" si="297"/>
        <v>82259.217879806951</v>
      </c>
      <c r="BG1107" s="66">
        <f t="shared" si="298"/>
        <v>549.22173145615</v>
      </c>
      <c r="BH1107" s="66">
        <f t="shared" si="299"/>
        <v>39.353910137598184</v>
      </c>
      <c r="BI1107" s="66">
        <f t="shared" si="300"/>
        <v>6.8876833333333325</v>
      </c>
      <c r="BJ1107" s="66">
        <f t="shared" si="301"/>
        <v>40.615568965517248</v>
      </c>
      <c r="BK1107" s="66">
        <f t="shared" si="302"/>
        <v>54.731568965517241</v>
      </c>
      <c r="BL1107" s="66">
        <f t="shared" si="303"/>
        <v>141.82623772380509</v>
      </c>
      <c r="BM1107" s="207">
        <f t="shared" si="305"/>
        <v>39871.979999999996</v>
      </c>
    </row>
    <row r="1108" spans="1:65" x14ac:dyDescent="0.35">
      <c r="A1108" s="1">
        <v>1017</v>
      </c>
      <c r="B1108">
        <v>9</v>
      </c>
      <c r="C1108" t="s">
        <v>37</v>
      </c>
      <c r="D1108" s="60" t="s">
        <v>1055</v>
      </c>
      <c r="E1108" s="6" t="s">
        <v>1104</v>
      </c>
      <c r="F1108" s="7" t="s">
        <v>1106</v>
      </c>
      <c r="G1108" s="6">
        <v>-23.85</v>
      </c>
      <c r="H1108" s="6">
        <v>-46.64</v>
      </c>
      <c r="I1108" s="6">
        <v>792</v>
      </c>
      <c r="J1108" s="8">
        <v>14172.2970393051</v>
      </c>
      <c r="K1108" t="s">
        <v>1165</v>
      </c>
      <c r="L1108" t="s">
        <v>1062</v>
      </c>
      <c r="M1108">
        <v>600</v>
      </c>
      <c r="N1108">
        <v>600</v>
      </c>
      <c r="O1108">
        <v>1032.46</v>
      </c>
      <c r="P1108">
        <v>19109.73</v>
      </c>
      <c r="Q1108">
        <v>18875.330000000002</v>
      </c>
      <c r="R1108">
        <v>5266.4</v>
      </c>
      <c r="S1108">
        <v>34606.78</v>
      </c>
      <c r="T1108">
        <v>0</v>
      </c>
      <c r="U1108">
        <v>11578.67</v>
      </c>
      <c r="V1108">
        <v>0</v>
      </c>
      <c r="W1108" s="181">
        <f t="shared" si="289"/>
        <v>30688.400000000001</v>
      </c>
      <c r="X1108" s="181">
        <f t="shared" si="290"/>
        <v>51.147333333333336</v>
      </c>
      <c r="Y1108" s="174">
        <v>90469.36</v>
      </c>
      <c r="Z1108" s="181">
        <f t="shared" si="291"/>
        <v>150.78226666666666</v>
      </c>
      <c r="AA1108" s="174">
        <v>1.141226156568367</v>
      </c>
      <c r="AB1108" s="174">
        <v>21.12287519221978</v>
      </c>
      <c r="AC1108" s="174">
        <v>20.863781947832951</v>
      </c>
      <c r="AD1108" s="174">
        <v>5.8211973644999802</v>
      </c>
      <c r="AE1108" s="174">
        <v>38.252486808793613</v>
      </c>
      <c r="AF1108">
        <v>0</v>
      </c>
      <c r="AG1108" s="106">
        <v>12.79844358355138</v>
      </c>
      <c r="AH1108" s="106">
        <v>0</v>
      </c>
      <c r="AI1108" s="106">
        <v>100</v>
      </c>
      <c r="AJ1108">
        <v>40.24</v>
      </c>
      <c r="AK1108">
        <v>52.87</v>
      </c>
      <c r="AL1108">
        <v>57.68</v>
      </c>
      <c r="AM1108">
        <v>150.78</v>
      </c>
      <c r="AN1108" t="s">
        <v>1064</v>
      </c>
      <c r="AO1108">
        <v>9.9</v>
      </c>
      <c r="AP1108">
        <v>8.33</v>
      </c>
      <c r="AQ1108">
        <v>12.806699999999999</v>
      </c>
      <c r="AR1108" t="s">
        <v>1071</v>
      </c>
      <c r="AS1108" t="s">
        <v>1073</v>
      </c>
      <c r="AT1108" t="s">
        <v>1075</v>
      </c>
      <c r="AU1108" t="s">
        <v>1078</v>
      </c>
      <c r="AV1108" t="s">
        <v>1079</v>
      </c>
      <c r="AW1108" t="s">
        <v>1084</v>
      </c>
      <c r="AX1108" s="65">
        <f t="shared" si="304"/>
        <v>583.5</v>
      </c>
      <c r="AY1108" s="106">
        <v>2862.47</v>
      </c>
      <c r="AZ1108" s="106">
        <v>644.02606543971353</v>
      </c>
      <c r="BA1108" s="65">
        <f t="shared" si="292"/>
        <v>4089.9960654397132</v>
      </c>
      <c r="BB1108" s="65">
        <f t="shared" si="293"/>
        <v>30044.373934560288</v>
      </c>
      <c r="BC1108" s="65">
        <f t="shared" si="294"/>
        <v>1032.46</v>
      </c>
      <c r="BD1108" s="65">
        <f t="shared" si="295"/>
        <v>23558.230000000003</v>
      </c>
      <c r="BE1108" s="65">
        <f t="shared" si="296"/>
        <v>31744.309999999998</v>
      </c>
      <c r="BF1108" s="65">
        <f t="shared" si="297"/>
        <v>86379.363934560286</v>
      </c>
      <c r="BG1108" s="66">
        <f t="shared" si="298"/>
        <v>584.28515220567328</v>
      </c>
      <c r="BH1108" s="66">
        <f t="shared" si="299"/>
        <v>51.800644714759116</v>
      </c>
      <c r="BI1108" s="66">
        <f t="shared" si="300"/>
        <v>1.7207666666666668</v>
      </c>
      <c r="BJ1108" s="66">
        <f t="shared" si="301"/>
        <v>40.617637931034487</v>
      </c>
      <c r="BK1108" s="66">
        <f t="shared" si="302"/>
        <v>54.731568965517241</v>
      </c>
      <c r="BL1108" s="66">
        <f t="shared" si="303"/>
        <v>148.92993781820738</v>
      </c>
      <c r="BM1108" s="207">
        <f t="shared" si="305"/>
        <v>39873.18</v>
      </c>
    </row>
    <row r="1109" spans="1:65" x14ac:dyDescent="0.35">
      <c r="A1109" s="1">
        <v>1018</v>
      </c>
      <c r="B1109">
        <v>9</v>
      </c>
      <c r="C1109" t="s">
        <v>37</v>
      </c>
      <c r="D1109" s="60" t="s">
        <v>1056</v>
      </c>
      <c r="E1109" s="6" t="s">
        <v>1107</v>
      </c>
      <c r="F1109" s="7" t="s">
        <v>1108</v>
      </c>
      <c r="G1109" s="6">
        <v>-30.03</v>
      </c>
      <c r="H1109" s="6">
        <v>-51.23</v>
      </c>
      <c r="I1109" s="6">
        <v>47</v>
      </c>
      <c r="J1109" s="8">
        <v>23954.0527728093</v>
      </c>
      <c r="K1109" t="s">
        <v>1165</v>
      </c>
      <c r="L1109" t="s">
        <v>1062</v>
      </c>
      <c r="M1109">
        <v>600</v>
      </c>
      <c r="N1109">
        <v>600</v>
      </c>
      <c r="O1109">
        <v>1875.79</v>
      </c>
      <c r="P1109">
        <v>23985.39</v>
      </c>
      <c r="Q1109">
        <v>18875.330000000002</v>
      </c>
      <c r="R1109">
        <v>5272.4</v>
      </c>
      <c r="S1109">
        <v>34606.78</v>
      </c>
      <c r="T1109">
        <v>0</v>
      </c>
      <c r="U1109">
        <v>11578.67</v>
      </c>
      <c r="V1109">
        <v>0</v>
      </c>
      <c r="W1109" s="181">
        <f t="shared" si="289"/>
        <v>35564.06</v>
      </c>
      <c r="X1109" s="181">
        <f t="shared" si="290"/>
        <v>59.27343333333333</v>
      </c>
      <c r="Y1109" s="174">
        <v>96194.35</v>
      </c>
      <c r="Z1109" s="181">
        <f t="shared" si="291"/>
        <v>160.32391666666669</v>
      </c>
      <c r="AA1109" s="174">
        <v>1.9500001819233661</v>
      </c>
      <c r="AB1109" s="174">
        <v>24.934302274509889</v>
      </c>
      <c r="AC1109" s="174">
        <v>19.622077596033449</v>
      </c>
      <c r="AD1109" s="174">
        <v>5.4809871889565231</v>
      </c>
      <c r="AE1109" s="174">
        <v>35.975896713268497</v>
      </c>
      <c r="AF1109">
        <v>0</v>
      </c>
      <c r="AG1109" s="106">
        <v>12.036746440929219</v>
      </c>
      <c r="AH1109" s="106">
        <v>0</v>
      </c>
      <c r="AI1109" s="106">
        <v>100</v>
      </c>
      <c r="AJ1109">
        <v>40.25</v>
      </c>
      <c r="AK1109">
        <v>62.4</v>
      </c>
      <c r="AL1109">
        <v>57.68</v>
      </c>
      <c r="AM1109">
        <v>160.32</v>
      </c>
      <c r="AN1109" t="s">
        <v>1065</v>
      </c>
      <c r="AO1109">
        <v>9.9</v>
      </c>
      <c r="AP1109">
        <v>8.33</v>
      </c>
      <c r="AQ1109">
        <v>12.806699999999999</v>
      </c>
      <c r="AR1109" t="s">
        <v>1071</v>
      </c>
      <c r="AS1109" t="s">
        <v>1073</v>
      </c>
      <c r="AT1109" t="s">
        <v>1075</v>
      </c>
      <c r="AU1109" t="s">
        <v>1078</v>
      </c>
      <c r="AV1109" t="s">
        <v>1079</v>
      </c>
      <c r="AW1109" t="s">
        <v>1084</v>
      </c>
      <c r="AX1109" s="65">
        <f t="shared" si="304"/>
        <v>583.5</v>
      </c>
      <c r="AY1109" s="106">
        <v>2862.47</v>
      </c>
      <c r="AZ1109" s="106">
        <v>765.47176283911915</v>
      </c>
      <c r="BA1109" s="65">
        <f t="shared" si="292"/>
        <v>4211.4417628391184</v>
      </c>
      <c r="BB1109" s="65">
        <f t="shared" si="293"/>
        <v>34798.588237160875</v>
      </c>
      <c r="BC1109" s="65">
        <f t="shared" si="294"/>
        <v>1875.79</v>
      </c>
      <c r="BD1109" s="65">
        <f t="shared" si="295"/>
        <v>23564.230000000003</v>
      </c>
      <c r="BE1109" s="65">
        <f t="shared" si="296"/>
        <v>31744.309999999998</v>
      </c>
      <c r="BF1109" s="65">
        <f t="shared" si="297"/>
        <v>91982.908237160882</v>
      </c>
      <c r="BG1109" s="66">
        <f t="shared" si="298"/>
        <v>601.63453754844545</v>
      </c>
      <c r="BH1109" s="66">
        <f t="shared" si="299"/>
        <v>59.997565926139437</v>
      </c>
      <c r="BI1109" s="66">
        <f t="shared" si="300"/>
        <v>3.1263166666666664</v>
      </c>
      <c r="BJ1109" s="66">
        <f t="shared" si="301"/>
        <v>40.627982758620696</v>
      </c>
      <c r="BK1109" s="66">
        <f t="shared" si="302"/>
        <v>54.731568965517241</v>
      </c>
      <c r="BL1109" s="66">
        <f t="shared" si="303"/>
        <v>158.59122109855323</v>
      </c>
      <c r="BM1109" s="207">
        <f t="shared" si="305"/>
        <v>39879.18</v>
      </c>
    </row>
    <row r="1110" spans="1:65" x14ac:dyDescent="0.35">
      <c r="A1110" s="1">
        <v>1019</v>
      </c>
      <c r="B1110">
        <v>9</v>
      </c>
      <c r="C1110" t="s">
        <v>37</v>
      </c>
      <c r="D1110" s="60" t="s">
        <v>1057</v>
      </c>
      <c r="E1110" s="6" t="s">
        <v>1109</v>
      </c>
      <c r="F1110" s="7" t="s">
        <v>1110</v>
      </c>
      <c r="G1110" s="6">
        <v>-15.37</v>
      </c>
      <c r="H1110" s="6">
        <v>-48.78</v>
      </c>
      <c r="I1110" s="6">
        <v>770</v>
      </c>
      <c r="J1110" s="8">
        <v>31081.371963744201</v>
      </c>
      <c r="K1110" t="s">
        <v>1165</v>
      </c>
      <c r="L1110" t="s">
        <v>1062</v>
      </c>
      <c r="M1110">
        <v>600</v>
      </c>
      <c r="N1110">
        <v>600</v>
      </c>
      <c r="O1110">
        <v>6.61</v>
      </c>
      <c r="P1110">
        <v>35959.339999999997</v>
      </c>
      <c r="Q1110">
        <v>18875.330000000002</v>
      </c>
      <c r="R1110">
        <v>5266.4</v>
      </c>
      <c r="S1110">
        <v>34606.78</v>
      </c>
      <c r="T1110">
        <v>0</v>
      </c>
      <c r="U1110">
        <v>11578.67</v>
      </c>
      <c r="V1110">
        <v>0</v>
      </c>
      <c r="W1110" s="181">
        <f t="shared" si="289"/>
        <v>47538.009999999995</v>
      </c>
      <c r="X1110" s="181">
        <f t="shared" si="290"/>
        <v>79.230016666666657</v>
      </c>
      <c r="Y1110" s="174">
        <v>106293.12</v>
      </c>
      <c r="Z1110" s="181">
        <f t="shared" si="291"/>
        <v>177.15519999999998</v>
      </c>
      <c r="AA1110" s="174">
        <v>6.2186527218318554E-3</v>
      </c>
      <c r="AB1110" s="174">
        <v>33.830355153748428</v>
      </c>
      <c r="AC1110" s="174">
        <v>17.75780972465575</v>
      </c>
      <c r="AD1110" s="174">
        <v>4.9546010127466387</v>
      </c>
      <c r="AE1110" s="174">
        <v>32.557873924483538</v>
      </c>
      <c r="AF1110">
        <v>0</v>
      </c>
      <c r="AG1110" s="106">
        <v>10.89315093959044</v>
      </c>
      <c r="AH1110" s="106">
        <v>0</v>
      </c>
      <c r="AI1110" s="106">
        <v>100</v>
      </c>
      <c r="AJ1110">
        <v>40.24</v>
      </c>
      <c r="AK1110">
        <v>79.239999999999995</v>
      </c>
      <c r="AL1110">
        <v>57.68</v>
      </c>
      <c r="AM1110">
        <v>177.16</v>
      </c>
      <c r="AN1110" t="s">
        <v>1066</v>
      </c>
      <c r="AO1110">
        <v>9.9</v>
      </c>
      <c r="AP1110">
        <v>8.33</v>
      </c>
      <c r="AQ1110">
        <v>12.806699999999999</v>
      </c>
      <c r="AR1110" t="s">
        <v>1071</v>
      </c>
      <c r="AS1110" t="s">
        <v>1073</v>
      </c>
      <c r="AT1110" t="s">
        <v>1075</v>
      </c>
      <c r="AU1110" t="s">
        <v>1078</v>
      </c>
      <c r="AV1110" t="s">
        <v>1079</v>
      </c>
      <c r="AW1110" t="s">
        <v>1084</v>
      </c>
      <c r="AX1110" s="65">
        <f t="shared" si="304"/>
        <v>583.5</v>
      </c>
      <c r="AY1110" s="106">
        <v>2862.47</v>
      </c>
      <c r="AZ1110" s="106">
        <v>1124.2293880511302</v>
      </c>
      <c r="BA1110" s="65">
        <f t="shared" si="292"/>
        <v>4570.19938805113</v>
      </c>
      <c r="BB1110" s="65">
        <f t="shared" si="293"/>
        <v>46413.780611948867</v>
      </c>
      <c r="BC1110" s="65">
        <f t="shared" si="294"/>
        <v>6.61</v>
      </c>
      <c r="BD1110" s="65">
        <f t="shared" si="295"/>
        <v>23558.230000000003</v>
      </c>
      <c r="BE1110" s="65">
        <f t="shared" si="296"/>
        <v>31744.309999999998</v>
      </c>
      <c r="BF1110" s="65">
        <f t="shared" si="297"/>
        <v>101722.92061194887</v>
      </c>
      <c r="BG1110" s="66">
        <f t="shared" si="298"/>
        <v>652.88562686444709</v>
      </c>
      <c r="BH1110" s="66">
        <f t="shared" si="299"/>
        <v>80.023759675773903</v>
      </c>
      <c r="BI1110" s="66">
        <f t="shared" si="300"/>
        <v>1.1016666666666668E-2</v>
      </c>
      <c r="BJ1110" s="66">
        <f t="shared" si="301"/>
        <v>40.617637931034487</v>
      </c>
      <c r="BK1110" s="66">
        <f t="shared" si="302"/>
        <v>54.731568965517241</v>
      </c>
      <c r="BL1110" s="66">
        <f t="shared" si="303"/>
        <v>175.38434588267046</v>
      </c>
      <c r="BM1110" s="207">
        <f t="shared" si="305"/>
        <v>39873.18</v>
      </c>
    </row>
    <row r="1111" spans="1:65" x14ac:dyDescent="0.35">
      <c r="A1111" s="1">
        <v>1020</v>
      </c>
      <c r="B1111">
        <v>9</v>
      </c>
      <c r="C1111" t="s">
        <v>37</v>
      </c>
      <c r="D1111" s="60" t="s">
        <v>1058</v>
      </c>
      <c r="E1111" s="6" t="s">
        <v>1111</v>
      </c>
      <c r="F1111" s="7" t="s">
        <v>1112</v>
      </c>
      <c r="G1111" s="6">
        <v>-22.86</v>
      </c>
      <c r="H1111" s="6">
        <v>-43.41</v>
      </c>
      <c r="I1111" s="6">
        <v>45</v>
      </c>
      <c r="J1111" s="8">
        <v>45016.2336447989</v>
      </c>
      <c r="K1111" t="s">
        <v>1165</v>
      </c>
      <c r="L1111" t="s">
        <v>1062</v>
      </c>
      <c r="M1111">
        <v>600</v>
      </c>
      <c r="N1111">
        <v>600</v>
      </c>
      <c r="O1111">
        <v>0</v>
      </c>
      <c r="P1111">
        <v>35762.5</v>
      </c>
      <c r="Q1111">
        <v>18875.330000000002</v>
      </c>
      <c r="R1111">
        <v>5262.4</v>
      </c>
      <c r="S1111">
        <v>34606.78</v>
      </c>
      <c r="T1111">
        <v>0</v>
      </c>
      <c r="U1111">
        <v>11578.67</v>
      </c>
      <c r="V1111">
        <v>0</v>
      </c>
      <c r="W1111" s="181">
        <f t="shared" si="289"/>
        <v>47341.17</v>
      </c>
      <c r="X1111" s="181">
        <f t="shared" si="290"/>
        <v>78.901949999999999</v>
      </c>
      <c r="Y1111" s="174">
        <v>106085.68</v>
      </c>
      <c r="Z1111" s="181">
        <f t="shared" si="291"/>
        <v>176.80946666666665</v>
      </c>
      <c r="AA1111" s="174">
        <v>0</v>
      </c>
      <c r="AB1111" s="174">
        <v>33.710958915472858</v>
      </c>
      <c r="AC1111" s="174">
        <v>17.79253335605711</v>
      </c>
      <c r="AD1111" s="174">
        <v>4.9605187052578632</v>
      </c>
      <c r="AE1111" s="174">
        <v>32.621537609977139</v>
      </c>
      <c r="AF1111">
        <v>0</v>
      </c>
      <c r="AG1111" s="106">
        <v>10.914451413235041</v>
      </c>
      <c r="AH1111" s="106">
        <v>0</v>
      </c>
      <c r="AI1111" s="106">
        <v>100</v>
      </c>
      <c r="AJ1111">
        <v>40.229999999999997</v>
      </c>
      <c r="AK1111">
        <v>78.900000000000006</v>
      </c>
      <c r="AL1111">
        <v>57.68</v>
      </c>
      <c r="AM1111">
        <v>176.81</v>
      </c>
      <c r="AN1111" t="s">
        <v>1067</v>
      </c>
      <c r="AO1111">
        <v>9.9</v>
      </c>
      <c r="AP1111">
        <v>8.33</v>
      </c>
      <c r="AQ1111">
        <v>12.806699999999999</v>
      </c>
      <c r="AR1111" t="s">
        <v>1071</v>
      </c>
      <c r="AS1111" t="s">
        <v>1073</v>
      </c>
      <c r="AT1111" t="s">
        <v>1075</v>
      </c>
      <c r="AU1111" t="s">
        <v>1078</v>
      </c>
      <c r="AV1111" t="s">
        <v>1079</v>
      </c>
      <c r="AW1111" t="s">
        <v>1084</v>
      </c>
      <c r="AX1111" s="65">
        <f t="shared" si="304"/>
        <v>583.5</v>
      </c>
      <c r="AY1111" s="106">
        <v>2862.47</v>
      </c>
      <c r="AZ1111" s="106">
        <v>1116.5874098750414</v>
      </c>
      <c r="BA1111" s="65">
        <f t="shared" si="292"/>
        <v>4562.5574098750412</v>
      </c>
      <c r="BB1111" s="65">
        <f t="shared" si="293"/>
        <v>46224.582590124955</v>
      </c>
      <c r="BC1111" s="65">
        <f t="shared" si="294"/>
        <v>0</v>
      </c>
      <c r="BD1111" s="65">
        <f t="shared" si="295"/>
        <v>23554.230000000003</v>
      </c>
      <c r="BE1111" s="65">
        <f t="shared" si="296"/>
        <v>31744.309999999998</v>
      </c>
      <c r="BF1111" s="65">
        <f t="shared" si="297"/>
        <v>101523.12259012496</v>
      </c>
      <c r="BG1111" s="66">
        <f t="shared" si="298"/>
        <v>651.79391569643451</v>
      </c>
      <c r="BH1111" s="66">
        <f t="shared" si="299"/>
        <v>79.69755618987061</v>
      </c>
      <c r="BI1111" s="66">
        <f t="shared" si="300"/>
        <v>0</v>
      </c>
      <c r="BJ1111" s="66">
        <f t="shared" si="301"/>
        <v>40.610741379310348</v>
      </c>
      <c r="BK1111" s="66">
        <f t="shared" si="302"/>
        <v>54.731568965517241</v>
      </c>
      <c r="BL1111" s="66">
        <f t="shared" si="303"/>
        <v>175.03986653469821</v>
      </c>
      <c r="BM1111" s="207">
        <f t="shared" si="305"/>
        <v>39869.18</v>
      </c>
    </row>
    <row r="1112" spans="1:65" x14ac:dyDescent="0.35">
      <c r="A1112" s="1">
        <v>1021</v>
      </c>
      <c r="B1112">
        <v>9</v>
      </c>
      <c r="C1112" t="s">
        <v>37</v>
      </c>
      <c r="D1112" s="60" t="s">
        <v>1059</v>
      </c>
      <c r="E1112" s="6" t="s">
        <v>1113</v>
      </c>
      <c r="F1112" s="7" t="s">
        <v>1114</v>
      </c>
      <c r="G1112" s="6">
        <v>-20.32</v>
      </c>
      <c r="H1112" s="6">
        <v>-40.340000000000003</v>
      </c>
      <c r="I1112" s="6">
        <v>9</v>
      </c>
      <c r="J1112" s="8">
        <v>54061.366139626101</v>
      </c>
      <c r="K1112" t="s">
        <v>1165</v>
      </c>
      <c r="L1112" t="s">
        <v>1062</v>
      </c>
      <c r="M1112">
        <v>600</v>
      </c>
      <c r="N1112">
        <v>600</v>
      </c>
      <c r="O1112">
        <v>0</v>
      </c>
      <c r="P1112">
        <v>41021.360000000001</v>
      </c>
      <c r="Q1112">
        <v>18875.330000000002</v>
      </c>
      <c r="R1112">
        <v>5264.2</v>
      </c>
      <c r="S1112">
        <v>34606.78</v>
      </c>
      <c r="T1112">
        <v>0</v>
      </c>
      <c r="U1112">
        <v>11578.67</v>
      </c>
      <c r="V1112">
        <v>0</v>
      </c>
      <c r="W1112" s="181">
        <f t="shared" si="289"/>
        <v>52600.03</v>
      </c>
      <c r="X1112" s="181">
        <f t="shared" si="290"/>
        <v>87.666716666666659</v>
      </c>
      <c r="Y1112" s="174">
        <v>111346.34</v>
      </c>
      <c r="Z1112" s="181">
        <f t="shared" si="291"/>
        <v>185.57723333333334</v>
      </c>
      <c r="AA1112" s="174">
        <v>0</v>
      </c>
      <c r="AB1112" s="174">
        <v>36.841228907928183</v>
      </c>
      <c r="AC1112" s="174">
        <v>16.951908791972869</v>
      </c>
      <c r="AD1112" s="174">
        <v>4.7277710250736584</v>
      </c>
      <c r="AE1112" s="174">
        <v>31.0803031334483</v>
      </c>
      <c r="AF1112">
        <v>0</v>
      </c>
      <c r="AG1112" s="106">
        <v>10.39878814157699</v>
      </c>
      <c r="AH1112" s="106">
        <v>0</v>
      </c>
      <c r="AI1112" s="106">
        <v>100</v>
      </c>
      <c r="AJ1112">
        <v>40.229999999999997</v>
      </c>
      <c r="AK1112">
        <v>87.67</v>
      </c>
      <c r="AL1112">
        <v>57.68</v>
      </c>
      <c r="AM1112">
        <v>185.58</v>
      </c>
      <c r="AN1112" t="s">
        <v>1068</v>
      </c>
      <c r="AO1112">
        <v>9.9</v>
      </c>
      <c r="AP1112">
        <v>8.33</v>
      </c>
      <c r="AQ1112">
        <v>12.806699999999999</v>
      </c>
      <c r="AR1112" t="s">
        <v>1071</v>
      </c>
      <c r="AS1112" t="s">
        <v>1073</v>
      </c>
      <c r="AT1112" t="s">
        <v>1075</v>
      </c>
      <c r="AU1112" t="s">
        <v>1078</v>
      </c>
      <c r="AV1112" t="s">
        <v>1079</v>
      </c>
      <c r="AW1112" t="s">
        <v>1084</v>
      </c>
      <c r="AX1112" s="65">
        <f t="shared" si="304"/>
        <v>583.5</v>
      </c>
      <c r="AY1112" s="106">
        <v>2862.47</v>
      </c>
      <c r="AZ1112" s="106">
        <v>1266.5125114730747</v>
      </c>
      <c r="BA1112" s="65">
        <f t="shared" si="292"/>
        <v>4712.4825114730747</v>
      </c>
      <c r="BB1112" s="65">
        <f t="shared" si="293"/>
        <v>51333.517488526923</v>
      </c>
      <c r="BC1112" s="65">
        <f t="shared" si="294"/>
        <v>0</v>
      </c>
      <c r="BD1112" s="65">
        <f t="shared" si="295"/>
        <v>23556.030000000002</v>
      </c>
      <c r="BE1112" s="65">
        <f t="shared" si="296"/>
        <v>31744.309999999998</v>
      </c>
      <c r="BF1112" s="65">
        <f t="shared" si="297"/>
        <v>106633.85748852692</v>
      </c>
      <c r="BG1112" s="66">
        <f t="shared" si="298"/>
        <v>673.21178735329636</v>
      </c>
      <c r="BH1112" s="66">
        <f t="shared" si="299"/>
        <v>88.50606463539124</v>
      </c>
      <c r="BI1112" s="66">
        <f t="shared" si="300"/>
        <v>0</v>
      </c>
      <c r="BJ1112" s="66">
        <f t="shared" si="301"/>
        <v>40.613844827586213</v>
      </c>
      <c r="BK1112" s="66">
        <f t="shared" si="302"/>
        <v>54.731568965517241</v>
      </c>
      <c r="BL1112" s="66">
        <f t="shared" si="303"/>
        <v>183.85147842849469</v>
      </c>
      <c r="BM1112" s="207">
        <f t="shared" si="305"/>
        <v>39870.979999999996</v>
      </c>
    </row>
    <row r="1113" spans="1:65" x14ac:dyDescent="0.35">
      <c r="A1113" s="1">
        <v>1022</v>
      </c>
      <c r="B1113">
        <v>9</v>
      </c>
      <c r="C1113" t="s">
        <v>37</v>
      </c>
      <c r="D1113" s="60" t="s">
        <v>1060</v>
      </c>
      <c r="E1113" s="6" t="s">
        <v>1115</v>
      </c>
      <c r="F1113" s="7" t="s">
        <v>1116</v>
      </c>
      <c r="G1113" s="6">
        <v>-8.0500000000000007</v>
      </c>
      <c r="H1113" s="6">
        <v>-34.880000000000003</v>
      </c>
      <c r="I1113" s="6">
        <v>10</v>
      </c>
      <c r="J1113" s="8">
        <v>63550.072249703</v>
      </c>
      <c r="K1113" t="s">
        <v>1165</v>
      </c>
      <c r="L1113" t="s">
        <v>1062</v>
      </c>
      <c r="M1113">
        <v>600</v>
      </c>
      <c r="N1113">
        <v>600</v>
      </c>
      <c r="O1113">
        <v>0</v>
      </c>
      <c r="P1113">
        <v>49185.55</v>
      </c>
      <c r="Q1113">
        <v>18875.330000000002</v>
      </c>
      <c r="R1113">
        <v>5250.2</v>
      </c>
      <c r="S1113">
        <v>34606.78</v>
      </c>
      <c r="T1113">
        <v>0</v>
      </c>
      <c r="U1113">
        <v>11578.67</v>
      </c>
      <c r="V1113">
        <v>0</v>
      </c>
      <c r="W1113" s="181">
        <f t="shared" si="289"/>
        <v>60764.22</v>
      </c>
      <c r="X1113" s="181">
        <f t="shared" si="290"/>
        <v>101.27370000000001</v>
      </c>
      <c r="Y1113" s="174">
        <v>119496.53</v>
      </c>
      <c r="Z1113" s="181">
        <f t="shared" si="291"/>
        <v>199.16088333333335</v>
      </c>
      <c r="AA1113" s="174">
        <v>0</v>
      </c>
      <c r="AB1113" s="174">
        <v>41.16065127581529</v>
      </c>
      <c r="AC1113" s="174">
        <v>15.795713900646319</v>
      </c>
      <c r="AD1113" s="174">
        <v>4.3936003832077803</v>
      </c>
      <c r="AE1113" s="174">
        <v>28.960489480322149</v>
      </c>
      <c r="AF1113">
        <v>0</v>
      </c>
      <c r="AG1113" s="106">
        <v>9.6895449600084635</v>
      </c>
      <c r="AH1113" s="106">
        <v>0</v>
      </c>
      <c r="AI1113" s="106">
        <v>100</v>
      </c>
      <c r="AJ1113">
        <v>40.21</v>
      </c>
      <c r="AK1113">
        <v>101.27</v>
      </c>
      <c r="AL1113">
        <v>57.68</v>
      </c>
      <c r="AM1113">
        <v>199.16</v>
      </c>
      <c r="AN1113" t="s">
        <v>1069</v>
      </c>
      <c r="AO1113">
        <v>9.9</v>
      </c>
      <c r="AP1113">
        <v>8.33</v>
      </c>
      <c r="AQ1113">
        <v>12.806699999999999</v>
      </c>
      <c r="AR1113" t="s">
        <v>1071</v>
      </c>
      <c r="AS1113" t="s">
        <v>1073</v>
      </c>
      <c r="AT1113" t="s">
        <v>1075</v>
      </c>
      <c r="AU1113" t="s">
        <v>1078</v>
      </c>
      <c r="AV1113" t="s">
        <v>1079</v>
      </c>
      <c r="AW1113" t="s">
        <v>1084</v>
      </c>
      <c r="AX1113" s="65">
        <f t="shared" si="304"/>
        <v>583.5</v>
      </c>
      <c r="AY1113" s="106">
        <v>2862.47</v>
      </c>
      <c r="AZ1113" s="106">
        <v>1549.4783960442053</v>
      </c>
      <c r="BA1113" s="65">
        <f t="shared" si="292"/>
        <v>4995.4483960442049</v>
      </c>
      <c r="BB1113" s="65">
        <f t="shared" si="293"/>
        <v>59214.741603955794</v>
      </c>
      <c r="BC1113" s="65">
        <f t="shared" si="294"/>
        <v>0</v>
      </c>
      <c r="BD1113" s="65">
        <f t="shared" si="295"/>
        <v>23542.030000000002</v>
      </c>
      <c r="BE1113" s="65">
        <f t="shared" si="296"/>
        <v>31744.309999999998</v>
      </c>
      <c r="BF1113" s="65">
        <f t="shared" si="297"/>
        <v>114501.0816039558</v>
      </c>
      <c r="BG1113" s="66">
        <f t="shared" si="298"/>
        <v>713.63548514917215</v>
      </c>
      <c r="BH1113" s="66">
        <f t="shared" si="299"/>
        <v>102.09438207578584</v>
      </c>
      <c r="BI1113" s="66">
        <f t="shared" si="300"/>
        <v>0</v>
      </c>
      <c r="BJ1113" s="66">
        <f t="shared" si="301"/>
        <v>40.589706896551725</v>
      </c>
      <c r="BK1113" s="66">
        <f t="shared" si="302"/>
        <v>54.731568965517241</v>
      </c>
      <c r="BL1113" s="66">
        <f t="shared" si="303"/>
        <v>197.41565793785483</v>
      </c>
      <c r="BM1113" s="207">
        <f t="shared" si="305"/>
        <v>39856.979999999996</v>
      </c>
    </row>
    <row r="1114" spans="1:65" x14ac:dyDescent="0.35">
      <c r="A1114" s="1">
        <v>1023</v>
      </c>
      <c r="B1114">
        <v>9</v>
      </c>
      <c r="C1114" t="s">
        <v>37</v>
      </c>
      <c r="D1114" s="60" t="s">
        <v>1061</v>
      </c>
      <c r="E1114" s="6" t="s">
        <v>1117</v>
      </c>
      <c r="F1114" s="7" t="s">
        <v>1118</v>
      </c>
      <c r="G1114" s="6">
        <v>-3.8</v>
      </c>
      <c r="H1114" s="6">
        <v>-38.53</v>
      </c>
      <c r="I1114" s="6">
        <v>41</v>
      </c>
      <c r="J1114" s="8">
        <v>71394.000753582499</v>
      </c>
      <c r="K1114" t="s">
        <v>1165</v>
      </c>
      <c r="L1114" t="s">
        <v>1062</v>
      </c>
      <c r="M1114">
        <v>600</v>
      </c>
      <c r="N1114">
        <v>600</v>
      </c>
      <c r="O1114">
        <v>0</v>
      </c>
      <c r="P1114">
        <v>48269.09</v>
      </c>
      <c r="Q1114">
        <v>18875.330000000002</v>
      </c>
      <c r="R1114">
        <v>5255.2</v>
      </c>
      <c r="S1114">
        <v>34606.78</v>
      </c>
      <c r="T1114">
        <v>0</v>
      </c>
      <c r="U1114">
        <v>11578.67</v>
      </c>
      <c r="V1114">
        <v>0</v>
      </c>
      <c r="W1114" s="181">
        <f t="shared" si="289"/>
        <v>59847.759999999995</v>
      </c>
      <c r="X1114" s="181">
        <f t="shared" si="290"/>
        <v>99.746266666666656</v>
      </c>
      <c r="Y1114" s="174">
        <v>118585.07</v>
      </c>
      <c r="Z1114" s="181">
        <f t="shared" si="291"/>
        <v>197.64178333333334</v>
      </c>
      <c r="AA1114" s="174">
        <v>0</v>
      </c>
      <c r="AB1114" s="174">
        <v>40.7041881410535</v>
      </c>
      <c r="AC1114" s="174">
        <v>15.917121775953751</v>
      </c>
      <c r="AD1114" s="174">
        <v>4.4315865395196878</v>
      </c>
      <c r="AE1114" s="174">
        <v>29.183083502838929</v>
      </c>
      <c r="AF1114">
        <v>0</v>
      </c>
      <c r="AG1114" s="106">
        <v>9.7640200406341187</v>
      </c>
      <c r="AH1114" s="106">
        <v>0</v>
      </c>
      <c r="AI1114" s="106">
        <v>100</v>
      </c>
      <c r="AJ1114">
        <v>40.22</v>
      </c>
      <c r="AK1114">
        <v>99.75</v>
      </c>
      <c r="AL1114">
        <v>57.68</v>
      </c>
      <c r="AM1114">
        <v>197.64</v>
      </c>
      <c r="AN1114" t="s">
        <v>1070</v>
      </c>
      <c r="AO1114">
        <v>9.9</v>
      </c>
      <c r="AP1114">
        <v>8.33</v>
      </c>
      <c r="AQ1114">
        <v>12.806699999999999</v>
      </c>
      <c r="AR1114" t="s">
        <v>1071</v>
      </c>
      <c r="AS1114" t="s">
        <v>1073</v>
      </c>
      <c r="AT1114" t="s">
        <v>1075</v>
      </c>
      <c r="AU1114" t="s">
        <v>1078</v>
      </c>
      <c r="AV1114" t="s">
        <v>1079</v>
      </c>
      <c r="AW1114" t="s">
        <v>1084</v>
      </c>
      <c r="AX1114" s="65">
        <f t="shared" si="304"/>
        <v>583.5</v>
      </c>
      <c r="AY1114" s="106">
        <v>2862.47</v>
      </c>
      <c r="AZ1114" s="106">
        <v>1482.9212436375165</v>
      </c>
      <c r="BA1114" s="65">
        <f t="shared" si="292"/>
        <v>4928.8912436375158</v>
      </c>
      <c r="BB1114" s="65">
        <f t="shared" si="293"/>
        <v>58364.838756362478</v>
      </c>
      <c r="BC1114" s="65">
        <f t="shared" si="294"/>
        <v>0</v>
      </c>
      <c r="BD1114" s="65">
        <f t="shared" si="295"/>
        <v>23547.030000000002</v>
      </c>
      <c r="BE1114" s="65">
        <f t="shared" si="296"/>
        <v>31744.309999999998</v>
      </c>
      <c r="BF1114" s="65">
        <f t="shared" si="297"/>
        <v>113656.1787563625</v>
      </c>
      <c r="BG1114" s="66">
        <f t="shared" si="298"/>
        <v>704.12732051964508</v>
      </c>
      <c r="BH1114" s="66">
        <f t="shared" si="299"/>
        <v>100.629032338556</v>
      </c>
      <c r="BI1114" s="66">
        <f t="shared" si="300"/>
        <v>0</v>
      </c>
      <c r="BJ1114" s="66">
        <f t="shared" si="301"/>
        <v>40.598327586206899</v>
      </c>
      <c r="BK1114" s="66">
        <f t="shared" si="302"/>
        <v>54.731568965517241</v>
      </c>
      <c r="BL1114" s="66">
        <f t="shared" si="303"/>
        <v>195.95892889028016</v>
      </c>
      <c r="BM1114" s="207">
        <f t="shared" si="305"/>
        <v>39861.979999999996</v>
      </c>
    </row>
    <row r="1115" spans="1:65" x14ac:dyDescent="0.35">
      <c r="A1115" s="1">
        <v>88</v>
      </c>
      <c r="B1115">
        <v>10</v>
      </c>
      <c r="C1115" t="s">
        <v>37</v>
      </c>
      <c r="D1115" s="60" t="s">
        <v>126</v>
      </c>
      <c r="E1115" s="6" t="s">
        <v>1104</v>
      </c>
      <c r="F1115" s="7" t="s">
        <v>1105</v>
      </c>
      <c r="G1115" s="6">
        <v>-22.74</v>
      </c>
      <c r="H1115" s="6">
        <v>-45.59</v>
      </c>
      <c r="I1115" s="6">
        <v>1642</v>
      </c>
      <c r="J1115" s="8">
        <v>3495.45982983364</v>
      </c>
      <c r="K1115" t="s">
        <v>1165</v>
      </c>
      <c r="L1115" t="s">
        <v>1062</v>
      </c>
      <c r="M1115">
        <v>600</v>
      </c>
      <c r="N1115">
        <v>600</v>
      </c>
      <c r="O1115">
        <v>6604.82</v>
      </c>
      <c r="P1115">
        <v>9809.02</v>
      </c>
      <c r="Q1115">
        <v>18875.330000000002</v>
      </c>
      <c r="R1115">
        <v>5265.2</v>
      </c>
      <c r="S1115">
        <v>34606.78</v>
      </c>
      <c r="T1115">
        <v>0</v>
      </c>
      <c r="U1115">
        <v>11750.93</v>
      </c>
      <c r="V1115">
        <v>0</v>
      </c>
      <c r="W1115" s="181">
        <f t="shared" si="289"/>
        <v>21559.95</v>
      </c>
      <c r="X1115" s="181">
        <f t="shared" si="290"/>
        <v>35.933250000000001</v>
      </c>
      <c r="Y1115" s="174">
        <v>86912.08</v>
      </c>
      <c r="Z1115" s="181">
        <f t="shared" si="291"/>
        <v>144.85346666666666</v>
      </c>
      <c r="AA1115" s="174">
        <v>7.599426915107772</v>
      </c>
      <c r="AB1115" s="174">
        <v>11.286141121004119</v>
      </c>
      <c r="AC1115" s="174">
        <v>21.717728996935751</v>
      </c>
      <c r="AD1115" s="174">
        <v>6.0580761615646521</v>
      </c>
      <c r="AE1115" s="174">
        <v>39.818147258700982</v>
      </c>
      <c r="AF1115">
        <v>0</v>
      </c>
      <c r="AG1115" s="106">
        <v>13.520479546686721</v>
      </c>
      <c r="AH1115" s="106">
        <v>0</v>
      </c>
      <c r="AI1115" s="106">
        <v>100</v>
      </c>
      <c r="AJ1115">
        <v>40.229999999999997</v>
      </c>
      <c r="AK1115">
        <v>46.94</v>
      </c>
      <c r="AL1115">
        <v>57.68</v>
      </c>
      <c r="AM1115">
        <v>144.85</v>
      </c>
      <c r="AN1115" t="s">
        <v>1063</v>
      </c>
      <c r="AO1115">
        <v>9.9</v>
      </c>
      <c r="AP1115">
        <v>8.33</v>
      </c>
      <c r="AQ1115">
        <v>12.806699999999999</v>
      </c>
      <c r="AR1115" t="s">
        <v>1071</v>
      </c>
      <c r="AS1115" t="s">
        <v>1073</v>
      </c>
      <c r="AT1115" t="s">
        <v>1075</v>
      </c>
      <c r="AU1115" t="s">
        <v>1078</v>
      </c>
      <c r="AV1115" t="s">
        <v>1082</v>
      </c>
      <c r="AW1115" t="s">
        <v>1083</v>
      </c>
      <c r="AX1115" s="65">
        <f t="shared" si="304"/>
        <v>583.5</v>
      </c>
      <c r="AY1115" s="106">
        <v>2862.47</v>
      </c>
      <c r="AZ1115" s="106">
        <v>458.28158545271913</v>
      </c>
      <c r="BA1115" s="65">
        <f t="shared" si="292"/>
        <v>3904.2515854527192</v>
      </c>
      <c r="BB1115" s="65">
        <f t="shared" si="293"/>
        <v>21101.668414547283</v>
      </c>
      <c r="BC1115" s="65">
        <f t="shared" si="294"/>
        <v>6604.82</v>
      </c>
      <c r="BD1115" s="65">
        <f t="shared" si="295"/>
        <v>23557.030000000002</v>
      </c>
      <c r="BE1115" s="65">
        <f t="shared" si="296"/>
        <v>31744.309999999998</v>
      </c>
      <c r="BF1115" s="65">
        <f t="shared" si="297"/>
        <v>83007.828414547286</v>
      </c>
      <c r="BG1115" s="66">
        <f t="shared" si="298"/>
        <v>557.75022649324558</v>
      </c>
      <c r="BH1115" s="66">
        <f t="shared" si="299"/>
        <v>36.382186921633249</v>
      </c>
      <c r="BI1115" s="66">
        <f t="shared" si="300"/>
        <v>11.008033333333334</v>
      </c>
      <c r="BJ1115" s="66">
        <f t="shared" si="301"/>
        <v>40.615568965517248</v>
      </c>
      <c r="BK1115" s="66">
        <f t="shared" si="302"/>
        <v>54.731568965517241</v>
      </c>
      <c r="BL1115" s="66">
        <f t="shared" si="303"/>
        <v>143.1169455423229</v>
      </c>
      <c r="BM1115" s="207">
        <f t="shared" si="305"/>
        <v>39871.979999999996</v>
      </c>
    </row>
    <row r="1116" spans="1:65" x14ac:dyDescent="0.35">
      <c r="A1116" s="1">
        <v>89</v>
      </c>
      <c r="B1116">
        <v>10</v>
      </c>
      <c r="C1116" t="s">
        <v>37</v>
      </c>
      <c r="D1116" s="60" t="s">
        <v>127</v>
      </c>
      <c r="E1116" s="6" t="s">
        <v>1104</v>
      </c>
      <c r="F1116" s="7" t="s">
        <v>1106</v>
      </c>
      <c r="G1116" s="6">
        <v>-23.85</v>
      </c>
      <c r="H1116" s="6">
        <v>-46.64</v>
      </c>
      <c r="I1116" s="6">
        <v>792</v>
      </c>
      <c r="J1116" s="8">
        <v>14172.2970393051</v>
      </c>
      <c r="K1116" t="s">
        <v>1165</v>
      </c>
      <c r="L1116" t="s">
        <v>1062</v>
      </c>
      <c r="M1116">
        <v>600</v>
      </c>
      <c r="N1116">
        <v>600</v>
      </c>
      <c r="O1116">
        <v>2189.34</v>
      </c>
      <c r="P1116">
        <v>17686.71</v>
      </c>
      <c r="Q1116">
        <v>18875.330000000002</v>
      </c>
      <c r="R1116">
        <v>5266.4</v>
      </c>
      <c r="S1116">
        <v>34606.78</v>
      </c>
      <c r="T1116">
        <v>0</v>
      </c>
      <c r="U1116">
        <v>11750.93</v>
      </c>
      <c r="V1116">
        <v>0</v>
      </c>
      <c r="W1116" s="181">
        <f t="shared" si="289"/>
        <v>29437.64</v>
      </c>
      <c r="X1116" s="181">
        <f t="shared" si="290"/>
        <v>49.062733333333334</v>
      </c>
      <c r="Y1116" s="174">
        <v>90375.48</v>
      </c>
      <c r="Z1116" s="181">
        <f t="shared" si="291"/>
        <v>150.6258</v>
      </c>
      <c r="AA1116" s="174">
        <v>2.4224933577116272</v>
      </c>
      <c r="AB1116" s="174">
        <v>19.570252904880839</v>
      </c>
      <c r="AC1116" s="174">
        <v>20.885454771581848</v>
      </c>
      <c r="AD1116" s="174">
        <v>5.827244292367797</v>
      </c>
      <c r="AE1116" s="174">
        <v>38.29222262498633</v>
      </c>
      <c r="AF1116">
        <v>0</v>
      </c>
      <c r="AG1116" s="106">
        <v>13.0023431134197</v>
      </c>
      <c r="AH1116" s="106">
        <v>0</v>
      </c>
      <c r="AI1116" s="106">
        <v>100</v>
      </c>
      <c r="AJ1116">
        <v>40.24</v>
      </c>
      <c r="AK1116">
        <v>52.71</v>
      </c>
      <c r="AL1116">
        <v>57.68</v>
      </c>
      <c r="AM1116">
        <v>150.63</v>
      </c>
      <c r="AN1116" t="s">
        <v>1064</v>
      </c>
      <c r="AO1116">
        <v>9.9</v>
      </c>
      <c r="AP1116">
        <v>8.33</v>
      </c>
      <c r="AQ1116">
        <v>12.806699999999999</v>
      </c>
      <c r="AR1116" t="s">
        <v>1071</v>
      </c>
      <c r="AS1116" t="s">
        <v>1073</v>
      </c>
      <c r="AT1116" t="s">
        <v>1075</v>
      </c>
      <c r="AU1116" t="s">
        <v>1078</v>
      </c>
      <c r="AV1116" t="s">
        <v>1082</v>
      </c>
      <c r="AW1116" t="s">
        <v>1083</v>
      </c>
      <c r="AX1116" s="65">
        <f t="shared" si="304"/>
        <v>583.5</v>
      </c>
      <c r="AY1116" s="106">
        <v>2862.47</v>
      </c>
      <c r="AZ1116" s="106">
        <v>718.07871652880806</v>
      </c>
      <c r="BA1116" s="65">
        <f t="shared" si="292"/>
        <v>4164.0487165288077</v>
      </c>
      <c r="BB1116" s="65">
        <f t="shared" si="293"/>
        <v>28719.56128347119</v>
      </c>
      <c r="BC1116" s="65">
        <f t="shared" si="294"/>
        <v>2189.34</v>
      </c>
      <c r="BD1116" s="65">
        <f t="shared" si="295"/>
        <v>23558.230000000003</v>
      </c>
      <c r="BE1116" s="65">
        <f t="shared" si="296"/>
        <v>31744.309999999998</v>
      </c>
      <c r="BF1116" s="65">
        <f t="shared" si="297"/>
        <v>86211.431283471189</v>
      </c>
      <c r="BG1116" s="66">
        <f t="shared" si="298"/>
        <v>594.86410236125823</v>
      </c>
      <c r="BH1116" s="66">
        <f t="shared" si="299"/>
        <v>49.516484971502052</v>
      </c>
      <c r="BI1116" s="66">
        <f t="shared" si="300"/>
        <v>3.6489000000000003</v>
      </c>
      <c r="BJ1116" s="66">
        <f t="shared" si="301"/>
        <v>40.617637931034487</v>
      </c>
      <c r="BK1116" s="66">
        <f t="shared" si="302"/>
        <v>54.731568965517241</v>
      </c>
      <c r="BL1116" s="66">
        <f t="shared" si="303"/>
        <v>148.64039876460549</v>
      </c>
      <c r="BM1116" s="207">
        <f t="shared" si="305"/>
        <v>39873.18</v>
      </c>
    </row>
    <row r="1117" spans="1:65" x14ac:dyDescent="0.35">
      <c r="A1117" s="1">
        <v>90</v>
      </c>
      <c r="B1117">
        <v>10</v>
      </c>
      <c r="C1117" t="s">
        <v>37</v>
      </c>
      <c r="D1117" s="60" t="s">
        <v>128</v>
      </c>
      <c r="E1117" s="6" t="s">
        <v>1107</v>
      </c>
      <c r="F1117" s="7" t="s">
        <v>1108</v>
      </c>
      <c r="G1117" s="6">
        <v>-30.03</v>
      </c>
      <c r="H1117" s="6">
        <v>-51.23</v>
      </c>
      <c r="I1117" s="6">
        <v>47</v>
      </c>
      <c r="J1117" s="8">
        <v>23954.0527728093</v>
      </c>
      <c r="K1117" t="s">
        <v>1165</v>
      </c>
      <c r="L1117" t="s">
        <v>1062</v>
      </c>
      <c r="M1117">
        <v>600</v>
      </c>
      <c r="N1117">
        <v>600</v>
      </c>
      <c r="O1117">
        <v>3628.92</v>
      </c>
      <c r="P1117">
        <v>23469.8</v>
      </c>
      <c r="Q1117">
        <v>18875.330000000002</v>
      </c>
      <c r="R1117">
        <v>5272.4</v>
      </c>
      <c r="S1117">
        <v>34606.78</v>
      </c>
      <c r="T1117">
        <v>0</v>
      </c>
      <c r="U1117">
        <v>11750.93</v>
      </c>
      <c r="V1117">
        <v>0</v>
      </c>
      <c r="W1117" s="181">
        <f t="shared" si="289"/>
        <v>35220.729999999996</v>
      </c>
      <c r="X1117" s="181">
        <f t="shared" si="290"/>
        <v>58.70121666666666</v>
      </c>
      <c r="Y1117" s="174">
        <v>97604.15</v>
      </c>
      <c r="Z1117" s="181">
        <f t="shared" si="291"/>
        <v>162.67358333333331</v>
      </c>
      <c r="AA1117" s="174">
        <v>3.7179976466164608</v>
      </c>
      <c r="AB1117" s="174">
        <v>24.045903785853369</v>
      </c>
      <c r="AC1117" s="174">
        <v>19.338655169887758</v>
      </c>
      <c r="AD1117" s="174">
        <v>5.4018194923064238</v>
      </c>
      <c r="AE1117" s="174">
        <v>35.45625877588197</v>
      </c>
      <c r="AF1117">
        <v>0</v>
      </c>
      <c r="AG1117" s="106">
        <v>12.03937537492002</v>
      </c>
      <c r="AH1117" s="106">
        <v>0</v>
      </c>
      <c r="AI1117" s="106">
        <v>100</v>
      </c>
      <c r="AJ1117">
        <v>40.25</v>
      </c>
      <c r="AK1117">
        <v>64.75</v>
      </c>
      <c r="AL1117">
        <v>57.68</v>
      </c>
      <c r="AM1117">
        <v>162.66999999999999</v>
      </c>
      <c r="AN1117" t="s">
        <v>1065</v>
      </c>
      <c r="AO1117">
        <v>9.9</v>
      </c>
      <c r="AP1117">
        <v>8.33</v>
      </c>
      <c r="AQ1117">
        <v>12.806699999999999</v>
      </c>
      <c r="AR1117" t="s">
        <v>1071</v>
      </c>
      <c r="AS1117" t="s">
        <v>1073</v>
      </c>
      <c r="AT1117" t="s">
        <v>1075</v>
      </c>
      <c r="AU1117" t="s">
        <v>1078</v>
      </c>
      <c r="AV1117" t="s">
        <v>1082</v>
      </c>
      <c r="AW1117" t="s">
        <v>1083</v>
      </c>
      <c r="AX1117" s="65">
        <f t="shared" si="304"/>
        <v>583.5</v>
      </c>
      <c r="AY1117" s="106">
        <v>2862.47</v>
      </c>
      <c r="AZ1117" s="106">
        <v>840.41214454264139</v>
      </c>
      <c r="BA1117" s="65">
        <f t="shared" si="292"/>
        <v>4286.3821445426411</v>
      </c>
      <c r="BB1117" s="65">
        <f t="shared" si="293"/>
        <v>34380.317855457353</v>
      </c>
      <c r="BC1117" s="65">
        <f t="shared" si="294"/>
        <v>3628.92</v>
      </c>
      <c r="BD1117" s="65">
        <f t="shared" si="295"/>
        <v>23564.230000000003</v>
      </c>
      <c r="BE1117" s="65">
        <f t="shared" si="296"/>
        <v>31744.309999999998</v>
      </c>
      <c r="BF1117" s="65">
        <f t="shared" si="297"/>
        <v>93317.76785545735</v>
      </c>
      <c r="BG1117" s="66">
        <f t="shared" si="298"/>
        <v>612.34030636323439</v>
      </c>
      <c r="BH1117" s="66">
        <f t="shared" si="299"/>
        <v>59.276410095616129</v>
      </c>
      <c r="BI1117" s="66">
        <f t="shared" si="300"/>
        <v>6.0482000000000005</v>
      </c>
      <c r="BJ1117" s="66">
        <f t="shared" si="301"/>
        <v>40.627982758620696</v>
      </c>
      <c r="BK1117" s="66">
        <f t="shared" si="302"/>
        <v>54.731568965517241</v>
      </c>
      <c r="BL1117" s="66">
        <f t="shared" si="303"/>
        <v>160.89270319906439</v>
      </c>
      <c r="BM1117" s="207">
        <f t="shared" si="305"/>
        <v>39879.18</v>
      </c>
    </row>
    <row r="1118" spans="1:65" x14ac:dyDescent="0.35">
      <c r="A1118" s="1">
        <v>91</v>
      </c>
      <c r="B1118">
        <v>10</v>
      </c>
      <c r="C1118" t="s">
        <v>37</v>
      </c>
      <c r="D1118" s="60" t="s">
        <v>129</v>
      </c>
      <c r="E1118" s="6" t="s">
        <v>1109</v>
      </c>
      <c r="F1118" s="7" t="s">
        <v>1110</v>
      </c>
      <c r="G1118" s="6">
        <v>-15.37</v>
      </c>
      <c r="H1118" s="6">
        <v>-48.78</v>
      </c>
      <c r="I1118" s="6">
        <v>770</v>
      </c>
      <c r="J1118" s="8">
        <v>31081.371963744201</v>
      </c>
      <c r="K1118" t="s">
        <v>1165</v>
      </c>
      <c r="L1118" t="s">
        <v>1062</v>
      </c>
      <c r="M1118">
        <v>600</v>
      </c>
      <c r="N1118">
        <v>600</v>
      </c>
      <c r="O1118">
        <v>72.47</v>
      </c>
      <c r="P1118">
        <v>36273.050000000003</v>
      </c>
      <c r="Q1118">
        <v>18875.330000000002</v>
      </c>
      <c r="R1118">
        <v>5266.4</v>
      </c>
      <c r="S1118">
        <v>34606.78</v>
      </c>
      <c r="T1118">
        <v>0</v>
      </c>
      <c r="U1118">
        <v>11750.93</v>
      </c>
      <c r="V1118">
        <v>0</v>
      </c>
      <c r="W1118" s="181">
        <f t="shared" si="289"/>
        <v>48023.98</v>
      </c>
      <c r="X1118" s="181">
        <f t="shared" si="290"/>
        <v>80.039966666666672</v>
      </c>
      <c r="Y1118" s="174">
        <v>106844.95</v>
      </c>
      <c r="Z1118" s="181">
        <f t="shared" si="291"/>
        <v>178.07491666666667</v>
      </c>
      <c r="AA1118" s="174">
        <v>6.7827258096896478E-2</v>
      </c>
      <c r="AB1118" s="174">
        <v>33.94924140074005</v>
      </c>
      <c r="AC1118" s="174">
        <v>17.666094653982249</v>
      </c>
      <c r="AD1118" s="174">
        <v>4.9290116191733908</v>
      </c>
      <c r="AE1118" s="174">
        <v>32.389719869773913</v>
      </c>
      <c r="AF1118">
        <v>0</v>
      </c>
      <c r="AG1118" s="106">
        <v>10.998114557590229</v>
      </c>
      <c r="AH1118" s="106">
        <v>0</v>
      </c>
      <c r="AI1118" s="106">
        <v>100</v>
      </c>
      <c r="AJ1118">
        <v>40.24</v>
      </c>
      <c r="AK1118">
        <v>80.16</v>
      </c>
      <c r="AL1118">
        <v>57.68</v>
      </c>
      <c r="AM1118">
        <v>178.07</v>
      </c>
      <c r="AN1118" t="s">
        <v>1066</v>
      </c>
      <c r="AO1118">
        <v>9.9</v>
      </c>
      <c r="AP1118">
        <v>8.33</v>
      </c>
      <c r="AQ1118">
        <v>12.806699999999999</v>
      </c>
      <c r="AR1118" t="s">
        <v>1071</v>
      </c>
      <c r="AS1118" t="s">
        <v>1073</v>
      </c>
      <c r="AT1118" t="s">
        <v>1075</v>
      </c>
      <c r="AU1118" t="s">
        <v>1078</v>
      </c>
      <c r="AV1118" t="s">
        <v>1082</v>
      </c>
      <c r="AW1118" t="s">
        <v>1083</v>
      </c>
      <c r="AX1118" s="65">
        <f t="shared" si="304"/>
        <v>583.5</v>
      </c>
      <c r="AY1118" s="106">
        <v>2862.47</v>
      </c>
      <c r="AZ1118" s="106">
        <v>1221.5878163351524</v>
      </c>
      <c r="BA1118" s="65">
        <f t="shared" si="292"/>
        <v>4667.557816335152</v>
      </c>
      <c r="BB1118" s="65">
        <f t="shared" si="293"/>
        <v>46802.392183664851</v>
      </c>
      <c r="BC1118" s="65">
        <f t="shared" si="294"/>
        <v>72.47</v>
      </c>
      <c r="BD1118" s="65">
        <f t="shared" si="295"/>
        <v>23558.230000000003</v>
      </c>
      <c r="BE1118" s="65">
        <f t="shared" si="296"/>
        <v>31744.309999999998</v>
      </c>
      <c r="BF1118" s="65">
        <f t="shared" si="297"/>
        <v>102177.39218366485</v>
      </c>
      <c r="BG1118" s="66">
        <f t="shared" si="298"/>
        <v>666.79397376216457</v>
      </c>
      <c r="BH1118" s="66">
        <f t="shared" si="299"/>
        <v>80.693779627008368</v>
      </c>
      <c r="BI1118" s="66">
        <f t="shared" si="300"/>
        <v>0.12078333333333333</v>
      </c>
      <c r="BJ1118" s="66">
        <f t="shared" si="301"/>
        <v>40.617637931034487</v>
      </c>
      <c r="BK1118" s="66">
        <f t="shared" si="302"/>
        <v>54.731568965517241</v>
      </c>
      <c r="BL1118" s="66">
        <f t="shared" si="303"/>
        <v>176.16791755804286</v>
      </c>
      <c r="BM1118" s="207">
        <f t="shared" si="305"/>
        <v>39873.18</v>
      </c>
    </row>
    <row r="1119" spans="1:65" x14ac:dyDescent="0.35">
      <c r="A1119" s="1">
        <v>92</v>
      </c>
      <c r="B1119">
        <v>10</v>
      </c>
      <c r="C1119" t="s">
        <v>37</v>
      </c>
      <c r="D1119" s="60" t="s">
        <v>130</v>
      </c>
      <c r="E1119" s="6" t="s">
        <v>1111</v>
      </c>
      <c r="F1119" s="7" t="s">
        <v>1112</v>
      </c>
      <c r="G1119" s="6">
        <v>-22.86</v>
      </c>
      <c r="H1119" s="6">
        <v>-43.41</v>
      </c>
      <c r="I1119" s="6">
        <v>45</v>
      </c>
      <c r="J1119" s="8">
        <v>45016.2336447989</v>
      </c>
      <c r="K1119" t="s">
        <v>1165</v>
      </c>
      <c r="L1119" t="s">
        <v>1062</v>
      </c>
      <c r="M1119">
        <v>600</v>
      </c>
      <c r="N1119">
        <v>600</v>
      </c>
      <c r="O1119">
        <v>2.4500000000000002</v>
      </c>
      <c r="P1119">
        <v>35519.910000000003</v>
      </c>
      <c r="Q1119">
        <v>18875.330000000002</v>
      </c>
      <c r="R1119">
        <v>5262.4</v>
      </c>
      <c r="S1119">
        <v>34606.78</v>
      </c>
      <c r="T1119">
        <v>0</v>
      </c>
      <c r="U1119">
        <v>11750.93</v>
      </c>
      <c r="V1119">
        <v>0</v>
      </c>
      <c r="W1119" s="181">
        <f t="shared" si="289"/>
        <v>47270.840000000004</v>
      </c>
      <c r="X1119" s="181">
        <f t="shared" si="290"/>
        <v>78.784733333333335</v>
      </c>
      <c r="Y1119" s="174">
        <v>106017.79</v>
      </c>
      <c r="Z1119" s="181">
        <f t="shared" si="291"/>
        <v>176.69631666666666</v>
      </c>
      <c r="AA1119" s="174">
        <v>2.3109329104106019E-3</v>
      </c>
      <c r="AB1119" s="174">
        <v>33.503726119927613</v>
      </c>
      <c r="AC1119" s="174">
        <v>17.803927057902271</v>
      </c>
      <c r="AD1119" s="174">
        <v>4.9636952439774493</v>
      </c>
      <c r="AE1119" s="174">
        <v>32.642427275648743</v>
      </c>
      <c r="AF1119">
        <v>0</v>
      </c>
      <c r="AG1119" s="106">
        <v>11.08392280201276</v>
      </c>
      <c r="AH1119" s="106">
        <v>0</v>
      </c>
      <c r="AI1119" s="106">
        <v>100</v>
      </c>
      <c r="AJ1119">
        <v>40.229999999999997</v>
      </c>
      <c r="AK1119">
        <v>78.790000000000006</v>
      </c>
      <c r="AL1119">
        <v>57.68</v>
      </c>
      <c r="AM1119">
        <v>176.7</v>
      </c>
      <c r="AN1119" t="s">
        <v>1067</v>
      </c>
      <c r="AO1119">
        <v>9.9</v>
      </c>
      <c r="AP1119">
        <v>8.33</v>
      </c>
      <c r="AQ1119">
        <v>12.806699999999999</v>
      </c>
      <c r="AR1119" t="s">
        <v>1071</v>
      </c>
      <c r="AS1119" t="s">
        <v>1073</v>
      </c>
      <c r="AT1119" t="s">
        <v>1075</v>
      </c>
      <c r="AU1119" t="s">
        <v>1078</v>
      </c>
      <c r="AV1119" t="s">
        <v>1082</v>
      </c>
      <c r="AW1119" t="s">
        <v>1083</v>
      </c>
      <c r="AX1119" s="65">
        <f t="shared" si="304"/>
        <v>583.5</v>
      </c>
      <c r="AY1119" s="106">
        <v>2862.47</v>
      </c>
      <c r="AZ1119" s="106">
        <v>1228.1340433978887</v>
      </c>
      <c r="BA1119" s="65">
        <f t="shared" si="292"/>
        <v>4674.1040433978887</v>
      </c>
      <c r="BB1119" s="65">
        <f t="shared" si="293"/>
        <v>46042.705956602113</v>
      </c>
      <c r="BC1119" s="65">
        <f t="shared" si="294"/>
        <v>2.4500000000000002</v>
      </c>
      <c r="BD1119" s="65">
        <f t="shared" si="295"/>
        <v>23554.230000000003</v>
      </c>
      <c r="BE1119" s="65">
        <f t="shared" si="296"/>
        <v>31744.309999999998</v>
      </c>
      <c r="BF1119" s="65">
        <f t="shared" si="297"/>
        <v>101343.6859566021</v>
      </c>
      <c r="BG1119" s="66">
        <f t="shared" si="298"/>
        <v>667.72914905684127</v>
      </c>
      <c r="BH1119" s="66">
        <f t="shared" si="299"/>
        <v>79.383975787245021</v>
      </c>
      <c r="BI1119" s="66">
        <f t="shared" si="300"/>
        <v>4.0833333333333338E-3</v>
      </c>
      <c r="BJ1119" s="66">
        <f t="shared" si="301"/>
        <v>40.610741379310348</v>
      </c>
      <c r="BK1119" s="66">
        <f t="shared" si="302"/>
        <v>54.731568965517241</v>
      </c>
      <c r="BL1119" s="66">
        <f t="shared" si="303"/>
        <v>174.73049302862432</v>
      </c>
      <c r="BM1119" s="207">
        <f t="shared" si="305"/>
        <v>39869.18</v>
      </c>
    </row>
    <row r="1120" spans="1:65" x14ac:dyDescent="0.35">
      <c r="A1120" s="1">
        <v>93</v>
      </c>
      <c r="B1120">
        <v>10</v>
      </c>
      <c r="C1120" t="s">
        <v>37</v>
      </c>
      <c r="D1120" s="60" t="s">
        <v>131</v>
      </c>
      <c r="E1120" s="6" t="s">
        <v>1113</v>
      </c>
      <c r="F1120" s="7" t="s">
        <v>1114</v>
      </c>
      <c r="G1120" s="6">
        <v>-20.32</v>
      </c>
      <c r="H1120" s="6">
        <v>-40.340000000000003</v>
      </c>
      <c r="I1120" s="6">
        <v>9</v>
      </c>
      <c r="J1120" s="8">
        <v>54061.366139626101</v>
      </c>
      <c r="K1120" t="s">
        <v>1165</v>
      </c>
      <c r="L1120" t="s">
        <v>1062</v>
      </c>
      <c r="M1120">
        <v>600</v>
      </c>
      <c r="N1120">
        <v>600</v>
      </c>
      <c r="O1120">
        <v>0</v>
      </c>
      <c r="P1120">
        <v>42082.69</v>
      </c>
      <c r="Q1120">
        <v>18875.330000000002</v>
      </c>
      <c r="R1120">
        <v>5264.2</v>
      </c>
      <c r="S1120">
        <v>34606.78</v>
      </c>
      <c r="T1120">
        <v>0</v>
      </c>
      <c r="U1120">
        <v>11750.93</v>
      </c>
      <c r="V1120">
        <v>0</v>
      </c>
      <c r="W1120" s="181">
        <f t="shared" si="289"/>
        <v>53833.62</v>
      </c>
      <c r="X1120" s="181">
        <f t="shared" si="290"/>
        <v>89.722700000000003</v>
      </c>
      <c r="Y1120" s="174">
        <v>112579.92</v>
      </c>
      <c r="Z1120" s="181">
        <f t="shared" si="291"/>
        <v>187.63319999999999</v>
      </c>
      <c r="AA1120" s="174">
        <v>0</v>
      </c>
      <c r="AB1120" s="174">
        <v>37.38028060421432</v>
      </c>
      <c r="AC1120" s="174">
        <v>16.76616043074111</v>
      </c>
      <c r="AD1120" s="174">
        <v>4.6759670818739254</v>
      </c>
      <c r="AE1120" s="174">
        <v>30.739744707581959</v>
      </c>
      <c r="AF1120">
        <v>0</v>
      </c>
      <c r="AG1120" s="106">
        <v>10.437856058167389</v>
      </c>
      <c r="AH1120" s="106">
        <v>0</v>
      </c>
      <c r="AI1120" s="106">
        <v>100</v>
      </c>
      <c r="AJ1120">
        <v>40.229999999999997</v>
      </c>
      <c r="AK1120">
        <v>89.72</v>
      </c>
      <c r="AL1120">
        <v>57.68</v>
      </c>
      <c r="AM1120">
        <v>187.63</v>
      </c>
      <c r="AN1120" t="s">
        <v>1068</v>
      </c>
      <c r="AO1120">
        <v>9.9</v>
      </c>
      <c r="AP1120">
        <v>8.33</v>
      </c>
      <c r="AQ1120">
        <v>12.806699999999999</v>
      </c>
      <c r="AR1120" t="s">
        <v>1071</v>
      </c>
      <c r="AS1120" t="s">
        <v>1073</v>
      </c>
      <c r="AT1120" t="s">
        <v>1075</v>
      </c>
      <c r="AU1120" t="s">
        <v>1078</v>
      </c>
      <c r="AV1120" t="s">
        <v>1082</v>
      </c>
      <c r="AW1120" t="s">
        <v>1083</v>
      </c>
      <c r="AX1120" s="65">
        <f t="shared" si="304"/>
        <v>583.5</v>
      </c>
      <c r="AY1120" s="106">
        <v>2862.47</v>
      </c>
      <c r="AZ1120" s="106">
        <v>1368.3725180424192</v>
      </c>
      <c r="BA1120" s="65">
        <f t="shared" si="292"/>
        <v>4814.3425180424192</v>
      </c>
      <c r="BB1120" s="65">
        <f t="shared" si="293"/>
        <v>52465.24748195758</v>
      </c>
      <c r="BC1120" s="65">
        <f t="shared" si="294"/>
        <v>0</v>
      </c>
      <c r="BD1120" s="65">
        <f t="shared" si="295"/>
        <v>23556.030000000002</v>
      </c>
      <c r="BE1120" s="65">
        <f t="shared" si="296"/>
        <v>31744.309999999998</v>
      </c>
      <c r="BF1120" s="65">
        <f t="shared" si="297"/>
        <v>107765.57748195757</v>
      </c>
      <c r="BG1120" s="66">
        <f t="shared" si="298"/>
        <v>687.76321686320273</v>
      </c>
      <c r="BH1120" s="66">
        <f t="shared" si="299"/>
        <v>90.457323244754448</v>
      </c>
      <c r="BI1120" s="66">
        <f t="shared" si="300"/>
        <v>0</v>
      </c>
      <c r="BJ1120" s="66">
        <f t="shared" si="301"/>
        <v>40.613844827586213</v>
      </c>
      <c r="BK1120" s="66">
        <f t="shared" si="302"/>
        <v>54.731568965517241</v>
      </c>
      <c r="BL1120" s="66">
        <f t="shared" si="303"/>
        <v>185.80271979647858</v>
      </c>
      <c r="BM1120" s="207">
        <f t="shared" si="305"/>
        <v>39870.979999999996</v>
      </c>
    </row>
    <row r="1121" spans="1:65" x14ac:dyDescent="0.35">
      <c r="A1121" s="1">
        <v>94</v>
      </c>
      <c r="B1121">
        <v>10</v>
      </c>
      <c r="C1121" t="s">
        <v>37</v>
      </c>
      <c r="D1121" s="60" t="s">
        <v>132</v>
      </c>
      <c r="E1121" s="6" t="s">
        <v>1115</v>
      </c>
      <c r="F1121" s="7" t="s">
        <v>1116</v>
      </c>
      <c r="G1121" s="6">
        <v>-8.0500000000000007</v>
      </c>
      <c r="H1121" s="6">
        <v>-34.880000000000003</v>
      </c>
      <c r="I1121" s="6">
        <v>10</v>
      </c>
      <c r="J1121" s="8">
        <v>63550.072249703</v>
      </c>
      <c r="K1121" t="s">
        <v>1165</v>
      </c>
      <c r="L1121" t="s">
        <v>1062</v>
      </c>
      <c r="M1121">
        <v>600</v>
      </c>
      <c r="N1121">
        <v>600</v>
      </c>
      <c r="O1121">
        <v>0</v>
      </c>
      <c r="P1121">
        <v>51143.47</v>
      </c>
      <c r="Q1121">
        <v>18875.330000000002</v>
      </c>
      <c r="R1121">
        <v>5250.2</v>
      </c>
      <c r="S1121">
        <v>34606.78</v>
      </c>
      <c r="T1121">
        <v>0</v>
      </c>
      <c r="U1121">
        <v>11750.93</v>
      </c>
      <c r="V1121">
        <v>0</v>
      </c>
      <c r="W1121" s="181">
        <f t="shared" si="289"/>
        <v>62894.400000000001</v>
      </c>
      <c r="X1121" s="181">
        <f t="shared" si="290"/>
        <v>104.824</v>
      </c>
      <c r="Y1121" s="174">
        <v>121626.71</v>
      </c>
      <c r="Z1121" s="181">
        <f t="shared" si="291"/>
        <v>202.71118333333334</v>
      </c>
      <c r="AA1121" s="174">
        <v>0</v>
      </c>
      <c r="AB1121" s="174">
        <v>42.049538296316648</v>
      </c>
      <c r="AC1121" s="174">
        <v>15.519066494522461</v>
      </c>
      <c r="AD1121" s="174">
        <v>4.3166505120462428</v>
      </c>
      <c r="AE1121" s="174">
        <v>28.453273133837129</v>
      </c>
      <c r="AF1121">
        <v>0</v>
      </c>
      <c r="AG1121" s="106">
        <v>9.661471563277507</v>
      </c>
      <c r="AH1121" s="106">
        <v>0</v>
      </c>
      <c r="AI1121" s="106">
        <v>100</v>
      </c>
      <c r="AJ1121">
        <v>40.21</v>
      </c>
      <c r="AK1121">
        <v>104.82</v>
      </c>
      <c r="AL1121">
        <v>57.68</v>
      </c>
      <c r="AM1121">
        <v>202.71</v>
      </c>
      <c r="AN1121" t="s">
        <v>1069</v>
      </c>
      <c r="AO1121">
        <v>9.9</v>
      </c>
      <c r="AP1121">
        <v>8.33</v>
      </c>
      <c r="AQ1121">
        <v>12.806699999999999</v>
      </c>
      <c r="AR1121" t="s">
        <v>1071</v>
      </c>
      <c r="AS1121" t="s">
        <v>1073</v>
      </c>
      <c r="AT1121" t="s">
        <v>1075</v>
      </c>
      <c r="AU1121" t="s">
        <v>1078</v>
      </c>
      <c r="AV1121" t="s">
        <v>1082</v>
      </c>
      <c r="AW1121" t="s">
        <v>1083</v>
      </c>
      <c r="AX1121" s="65">
        <f t="shared" si="304"/>
        <v>583.5</v>
      </c>
      <c r="AY1121" s="106">
        <v>2862.47</v>
      </c>
      <c r="AZ1121" s="106">
        <v>1574.6190063674137</v>
      </c>
      <c r="BA1121" s="65">
        <f t="shared" si="292"/>
        <v>5020.5890063674142</v>
      </c>
      <c r="BB1121" s="65">
        <f t="shared" si="293"/>
        <v>61319.780993632587</v>
      </c>
      <c r="BC1121" s="65">
        <f t="shared" si="294"/>
        <v>0</v>
      </c>
      <c r="BD1121" s="65">
        <f t="shared" si="295"/>
        <v>23542.030000000002</v>
      </c>
      <c r="BE1121" s="65">
        <f t="shared" si="296"/>
        <v>31744.309999999998</v>
      </c>
      <c r="BF1121" s="65">
        <f t="shared" si="297"/>
        <v>116606.12099363259</v>
      </c>
      <c r="BG1121" s="66">
        <f t="shared" si="298"/>
        <v>717.22700090963065</v>
      </c>
      <c r="BH1121" s="66">
        <f t="shared" si="299"/>
        <v>105.72376033384928</v>
      </c>
      <c r="BI1121" s="66">
        <f t="shared" si="300"/>
        <v>0</v>
      </c>
      <c r="BJ1121" s="66">
        <f t="shared" si="301"/>
        <v>40.589706896551725</v>
      </c>
      <c r="BK1121" s="66">
        <f t="shared" si="302"/>
        <v>54.731568965517241</v>
      </c>
      <c r="BL1121" s="66">
        <f t="shared" si="303"/>
        <v>201.04503619591827</v>
      </c>
      <c r="BM1121" s="207">
        <f t="shared" si="305"/>
        <v>39856.979999999996</v>
      </c>
    </row>
    <row r="1122" spans="1:65" x14ac:dyDescent="0.35">
      <c r="A1122" s="1">
        <v>95</v>
      </c>
      <c r="B1122">
        <v>10</v>
      </c>
      <c r="C1122" t="s">
        <v>37</v>
      </c>
      <c r="D1122" s="60" t="s">
        <v>133</v>
      </c>
      <c r="E1122" s="6" t="s">
        <v>1117</v>
      </c>
      <c r="F1122" s="7" t="s">
        <v>1118</v>
      </c>
      <c r="G1122" s="6">
        <v>-3.8</v>
      </c>
      <c r="H1122" s="6">
        <v>-38.53</v>
      </c>
      <c r="I1122" s="6">
        <v>41</v>
      </c>
      <c r="J1122" s="8">
        <v>71394.000753582499</v>
      </c>
      <c r="K1122" t="s">
        <v>1165</v>
      </c>
      <c r="L1122" t="s">
        <v>1062</v>
      </c>
      <c r="M1122">
        <v>600</v>
      </c>
      <c r="N1122">
        <v>600</v>
      </c>
      <c r="O1122">
        <v>0</v>
      </c>
      <c r="P1122">
        <v>50764.13</v>
      </c>
      <c r="Q1122">
        <v>18875.330000000002</v>
      </c>
      <c r="R1122">
        <v>5255.2</v>
      </c>
      <c r="S1122">
        <v>34606.78</v>
      </c>
      <c r="T1122">
        <v>0</v>
      </c>
      <c r="U1122">
        <v>11750.93</v>
      </c>
      <c r="V1122">
        <v>0</v>
      </c>
      <c r="W1122" s="181">
        <f t="shared" si="289"/>
        <v>62515.06</v>
      </c>
      <c r="X1122" s="181">
        <f t="shared" si="290"/>
        <v>104.19176666666667</v>
      </c>
      <c r="Y1122" s="174">
        <v>121252.37</v>
      </c>
      <c r="Z1122" s="181">
        <f t="shared" si="291"/>
        <v>202.08728333333332</v>
      </c>
      <c r="AA1122" s="174">
        <v>0</v>
      </c>
      <c r="AB1122" s="174">
        <v>41.866505372224893</v>
      </c>
      <c r="AC1122" s="174">
        <v>15.566978195972579</v>
      </c>
      <c r="AD1122" s="174">
        <v>4.3341008509771806</v>
      </c>
      <c r="AE1122" s="174">
        <v>28.54111635096287</v>
      </c>
      <c r="AF1122">
        <v>0</v>
      </c>
      <c r="AG1122" s="106">
        <v>9.6912992298624765</v>
      </c>
      <c r="AH1122" s="106">
        <v>0</v>
      </c>
      <c r="AI1122" s="106">
        <v>100</v>
      </c>
      <c r="AJ1122">
        <v>40.22</v>
      </c>
      <c r="AK1122">
        <v>104.19</v>
      </c>
      <c r="AL1122">
        <v>57.68</v>
      </c>
      <c r="AM1122">
        <v>202.09</v>
      </c>
      <c r="AN1122" t="s">
        <v>1070</v>
      </c>
      <c r="AO1122">
        <v>9.9</v>
      </c>
      <c r="AP1122">
        <v>8.33</v>
      </c>
      <c r="AQ1122">
        <v>12.806699999999999</v>
      </c>
      <c r="AR1122" t="s">
        <v>1071</v>
      </c>
      <c r="AS1122" t="s">
        <v>1073</v>
      </c>
      <c r="AT1122" t="s">
        <v>1075</v>
      </c>
      <c r="AU1122" t="s">
        <v>1078</v>
      </c>
      <c r="AV1122" t="s">
        <v>1082</v>
      </c>
      <c r="AW1122" t="s">
        <v>1083</v>
      </c>
      <c r="AX1122" s="65">
        <f t="shared" si="304"/>
        <v>583.5</v>
      </c>
      <c r="AY1122" s="106">
        <v>2862.47</v>
      </c>
      <c r="AZ1122" s="106">
        <v>1501.3827902931359</v>
      </c>
      <c r="BA1122" s="65">
        <f t="shared" si="292"/>
        <v>4947.3527902931364</v>
      </c>
      <c r="BB1122" s="65">
        <f t="shared" si="293"/>
        <v>61013.677209706861</v>
      </c>
      <c r="BC1122" s="65">
        <f t="shared" si="294"/>
        <v>0</v>
      </c>
      <c r="BD1122" s="65">
        <f t="shared" si="295"/>
        <v>23547.030000000002</v>
      </c>
      <c r="BE1122" s="65">
        <f t="shared" si="296"/>
        <v>31744.309999999998</v>
      </c>
      <c r="BF1122" s="65">
        <f t="shared" si="297"/>
        <v>116305.01720970686</v>
      </c>
      <c r="BG1122" s="66">
        <f t="shared" si="298"/>
        <v>706.76468432759089</v>
      </c>
      <c r="BH1122" s="66">
        <f t="shared" si="299"/>
        <v>105.19599518914976</v>
      </c>
      <c r="BI1122" s="66">
        <f t="shared" si="300"/>
        <v>0</v>
      </c>
      <c r="BJ1122" s="66">
        <f t="shared" si="301"/>
        <v>40.598327586206899</v>
      </c>
      <c r="BK1122" s="66">
        <f t="shared" si="302"/>
        <v>54.731568965517241</v>
      </c>
      <c r="BL1122" s="66">
        <f t="shared" si="303"/>
        <v>200.5258917408739</v>
      </c>
      <c r="BM1122" s="207">
        <f t="shared" si="305"/>
        <v>39861.979999999996</v>
      </c>
    </row>
    <row r="1123" spans="1:65" x14ac:dyDescent="0.35">
      <c r="A1123" s="1">
        <v>176</v>
      </c>
      <c r="B1123">
        <v>11</v>
      </c>
      <c r="C1123" t="s">
        <v>37</v>
      </c>
      <c r="D1123" s="60" t="s">
        <v>214</v>
      </c>
      <c r="E1123" s="6" t="s">
        <v>1104</v>
      </c>
      <c r="F1123" s="7" t="s">
        <v>1105</v>
      </c>
      <c r="G1123" s="6">
        <v>-22.74</v>
      </c>
      <c r="H1123" s="6">
        <v>-45.59</v>
      </c>
      <c r="I1123" s="6">
        <v>1642</v>
      </c>
      <c r="J1123" s="8">
        <v>3495.45982983364</v>
      </c>
      <c r="K1123" t="s">
        <v>1165</v>
      </c>
      <c r="L1123" t="s">
        <v>1062</v>
      </c>
      <c r="M1123">
        <v>600</v>
      </c>
      <c r="N1123">
        <v>600</v>
      </c>
      <c r="O1123">
        <v>3278.1</v>
      </c>
      <c r="P1123">
        <v>11326.81</v>
      </c>
      <c r="Q1123">
        <v>18875.330000000002</v>
      </c>
      <c r="R1123">
        <v>5265.2</v>
      </c>
      <c r="S1123">
        <v>34606.78</v>
      </c>
      <c r="T1123">
        <v>0</v>
      </c>
      <c r="U1123">
        <v>11578.67</v>
      </c>
      <c r="V1123">
        <v>0</v>
      </c>
      <c r="W1123" s="181">
        <f t="shared" si="289"/>
        <v>22905.48</v>
      </c>
      <c r="X1123" s="181">
        <f t="shared" si="290"/>
        <v>38.175800000000002</v>
      </c>
      <c r="Y1123" s="174">
        <v>84930.880000000005</v>
      </c>
      <c r="Z1123" s="181">
        <f t="shared" si="291"/>
        <v>141.55146666666667</v>
      </c>
      <c r="AA1123" s="174">
        <v>3.8597268743712529</v>
      </c>
      <c r="AB1123" s="174">
        <v>13.33650375458255</v>
      </c>
      <c r="AC1123" s="174">
        <v>22.224342900956639</v>
      </c>
      <c r="AD1123" s="174">
        <v>6.1993941426251551</v>
      </c>
      <c r="AE1123" s="174">
        <v>40.746993319744242</v>
      </c>
      <c r="AF1123">
        <v>0</v>
      </c>
      <c r="AG1123" s="106">
        <v>13.633050782000611</v>
      </c>
      <c r="AH1123" s="106">
        <v>0</v>
      </c>
      <c r="AI1123" s="106">
        <v>100</v>
      </c>
      <c r="AJ1123">
        <v>40.229999999999997</v>
      </c>
      <c r="AK1123">
        <v>43.64</v>
      </c>
      <c r="AL1123">
        <v>57.68</v>
      </c>
      <c r="AM1123">
        <v>141.55000000000001</v>
      </c>
      <c r="AN1123" t="s">
        <v>1063</v>
      </c>
      <c r="AO1123">
        <v>9.9</v>
      </c>
      <c r="AP1123">
        <v>8.33</v>
      </c>
      <c r="AQ1123">
        <v>12.806699999999999</v>
      </c>
      <c r="AR1123" t="s">
        <v>1071</v>
      </c>
      <c r="AS1123" t="s">
        <v>1073</v>
      </c>
      <c r="AT1123" t="s">
        <v>1075</v>
      </c>
      <c r="AU1123" t="s">
        <v>1078</v>
      </c>
      <c r="AV1123" t="s">
        <v>1082</v>
      </c>
      <c r="AW1123" t="s">
        <v>1084</v>
      </c>
      <c r="AX1123" s="65">
        <f t="shared" si="304"/>
        <v>583.5</v>
      </c>
      <c r="AY1123" s="106">
        <v>2862.47</v>
      </c>
      <c r="AZ1123" s="106">
        <v>461.4223706423997</v>
      </c>
      <c r="BA1123" s="65">
        <f t="shared" si="292"/>
        <v>3907.3923706423993</v>
      </c>
      <c r="BB1123" s="65">
        <f t="shared" si="293"/>
        <v>22444.057629357601</v>
      </c>
      <c r="BC1123" s="65">
        <f t="shared" si="294"/>
        <v>3278.1</v>
      </c>
      <c r="BD1123" s="65">
        <f t="shared" si="295"/>
        <v>23557.030000000002</v>
      </c>
      <c r="BE1123" s="65">
        <f t="shared" si="296"/>
        <v>31744.309999999998</v>
      </c>
      <c r="BF1123" s="65">
        <f t="shared" si="297"/>
        <v>81023.487629357609</v>
      </c>
      <c r="BG1123" s="66">
        <f t="shared" si="298"/>
        <v>558.19891009177138</v>
      </c>
      <c r="BH1123" s="66">
        <f t="shared" si="299"/>
        <v>38.696651085099312</v>
      </c>
      <c r="BI1123" s="66">
        <f t="shared" si="300"/>
        <v>5.4634999999999998</v>
      </c>
      <c r="BJ1123" s="66">
        <f t="shared" si="301"/>
        <v>40.615568965517248</v>
      </c>
      <c r="BK1123" s="66">
        <f t="shared" si="302"/>
        <v>54.731568965517241</v>
      </c>
      <c r="BL1123" s="66">
        <f t="shared" si="303"/>
        <v>139.69566832647862</v>
      </c>
      <c r="BM1123" s="207">
        <f t="shared" si="305"/>
        <v>39871.979999999996</v>
      </c>
    </row>
    <row r="1124" spans="1:65" x14ac:dyDescent="0.35">
      <c r="A1124" s="1">
        <v>177</v>
      </c>
      <c r="B1124">
        <v>11</v>
      </c>
      <c r="C1124" t="s">
        <v>37</v>
      </c>
      <c r="D1124" s="60" t="s">
        <v>215</v>
      </c>
      <c r="E1124" s="6" t="s">
        <v>1104</v>
      </c>
      <c r="F1124" s="7" t="s">
        <v>1106</v>
      </c>
      <c r="G1124" s="6">
        <v>-23.85</v>
      </c>
      <c r="H1124" s="6">
        <v>-46.64</v>
      </c>
      <c r="I1124" s="6">
        <v>792</v>
      </c>
      <c r="J1124" s="8">
        <v>14172.2970393051</v>
      </c>
      <c r="K1124" t="s">
        <v>1165</v>
      </c>
      <c r="L1124" t="s">
        <v>1062</v>
      </c>
      <c r="M1124">
        <v>600</v>
      </c>
      <c r="N1124">
        <v>600</v>
      </c>
      <c r="O1124">
        <v>864.34</v>
      </c>
      <c r="P1124">
        <v>18095.73</v>
      </c>
      <c r="Q1124">
        <v>18875.330000000002</v>
      </c>
      <c r="R1124">
        <v>5266.4</v>
      </c>
      <c r="S1124">
        <v>34606.78</v>
      </c>
      <c r="T1124">
        <v>0</v>
      </c>
      <c r="U1124">
        <v>11578.67</v>
      </c>
      <c r="V1124">
        <v>0</v>
      </c>
      <c r="W1124" s="181">
        <f t="shared" si="289"/>
        <v>29674.400000000001</v>
      </c>
      <c r="X1124" s="181">
        <f t="shared" si="290"/>
        <v>49.457333333333338</v>
      </c>
      <c r="Y1124" s="174">
        <v>89287.25</v>
      </c>
      <c r="Z1124" s="181">
        <f t="shared" si="291"/>
        <v>148.81208333333333</v>
      </c>
      <c r="AA1124" s="174">
        <v>0.96804414964062635</v>
      </c>
      <c r="AB1124" s="174">
        <v>20.266869009853028</v>
      </c>
      <c r="AC1124" s="174">
        <v>21.140005991896938</v>
      </c>
      <c r="AD1124" s="174">
        <v>5.8982665498153422</v>
      </c>
      <c r="AE1124" s="174">
        <v>38.758926946456519</v>
      </c>
      <c r="AF1124">
        <v>0</v>
      </c>
      <c r="AG1124" s="106">
        <v>12.96788735233754</v>
      </c>
      <c r="AH1124" s="106">
        <v>0</v>
      </c>
      <c r="AI1124" s="106">
        <v>100</v>
      </c>
      <c r="AJ1124">
        <v>40.24</v>
      </c>
      <c r="AK1124">
        <v>50.9</v>
      </c>
      <c r="AL1124">
        <v>57.68</v>
      </c>
      <c r="AM1124">
        <v>148.81</v>
      </c>
      <c r="AN1124" t="s">
        <v>1064</v>
      </c>
      <c r="AO1124">
        <v>9.9</v>
      </c>
      <c r="AP1124">
        <v>8.33</v>
      </c>
      <c r="AQ1124">
        <v>12.806699999999999</v>
      </c>
      <c r="AR1124" t="s">
        <v>1071</v>
      </c>
      <c r="AS1124" t="s">
        <v>1073</v>
      </c>
      <c r="AT1124" t="s">
        <v>1075</v>
      </c>
      <c r="AU1124" t="s">
        <v>1078</v>
      </c>
      <c r="AV1124" t="s">
        <v>1082</v>
      </c>
      <c r="AW1124" t="s">
        <v>1084</v>
      </c>
      <c r="AX1124" s="65">
        <f t="shared" si="304"/>
        <v>583.5</v>
      </c>
      <c r="AY1124" s="106">
        <v>2862.47</v>
      </c>
      <c r="AZ1124" s="106">
        <v>720.68785116543859</v>
      </c>
      <c r="BA1124" s="65">
        <f t="shared" si="292"/>
        <v>4166.6578511654388</v>
      </c>
      <c r="BB1124" s="65">
        <f t="shared" si="293"/>
        <v>28953.712148834562</v>
      </c>
      <c r="BC1124" s="65">
        <f t="shared" si="294"/>
        <v>864.34</v>
      </c>
      <c r="BD1124" s="65">
        <f t="shared" si="295"/>
        <v>23558.230000000003</v>
      </c>
      <c r="BE1124" s="65">
        <f t="shared" si="296"/>
        <v>31744.309999999998</v>
      </c>
      <c r="BF1124" s="65">
        <f t="shared" si="297"/>
        <v>85120.592148834563</v>
      </c>
      <c r="BG1124" s="66">
        <f t="shared" si="298"/>
        <v>595.23683588077699</v>
      </c>
      <c r="BH1124" s="66">
        <f t="shared" si="299"/>
        <v>49.920193360059592</v>
      </c>
      <c r="BI1124" s="66">
        <f t="shared" si="300"/>
        <v>1.4405666666666668</v>
      </c>
      <c r="BJ1124" s="66">
        <f t="shared" si="301"/>
        <v>40.617637931034487</v>
      </c>
      <c r="BK1124" s="66">
        <f t="shared" si="302"/>
        <v>54.731568965517241</v>
      </c>
      <c r="BL1124" s="66">
        <f t="shared" si="303"/>
        <v>146.75964163592167</v>
      </c>
      <c r="BM1124" s="207">
        <f t="shared" si="305"/>
        <v>39873.18</v>
      </c>
    </row>
    <row r="1125" spans="1:65" x14ac:dyDescent="0.35">
      <c r="A1125" s="1">
        <v>178</v>
      </c>
      <c r="B1125">
        <v>11</v>
      </c>
      <c r="C1125" t="s">
        <v>37</v>
      </c>
      <c r="D1125" s="60" t="s">
        <v>216</v>
      </c>
      <c r="E1125" s="6" t="s">
        <v>1107</v>
      </c>
      <c r="F1125" s="7" t="s">
        <v>1108</v>
      </c>
      <c r="G1125" s="6">
        <v>-30.03</v>
      </c>
      <c r="H1125" s="6">
        <v>-51.23</v>
      </c>
      <c r="I1125" s="6">
        <v>47</v>
      </c>
      <c r="J1125" s="8">
        <v>23954.0527728093</v>
      </c>
      <c r="K1125" t="s">
        <v>1165</v>
      </c>
      <c r="L1125" t="s">
        <v>1062</v>
      </c>
      <c r="M1125">
        <v>600</v>
      </c>
      <c r="N1125">
        <v>600</v>
      </c>
      <c r="O1125">
        <v>1573.7</v>
      </c>
      <c r="P1125">
        <v>22495.5</v>
      </c>
      <c r="Q1125">
        <v>18875.330000000002</v>
      </c>
      <c r="R1125">
        <v>5272.4</v>
      </c>
      <c r="S1125">
        <v>34606.78</v>
      </c>
      <c r="T1125">
        <v>0</v>
      </c>
      <c r="U1125">
        <v>11578.67</v>
      </c>
      <c r="V1125">
        <v>0</v>
      </c>
      <c r="W1125" s="181">
        <f t="shared" si="289"/>
        <v>34074.17</v>
      </c>
      <c r="X1125" s="181">
        <f t="shared" si="290"/>
        <v>56.790283333333328</v>
      </c>
      <c r="Y1125" s="174">
        <v>94402.37</v>
      </c>
      <c r="Z1125" s="181">
        <f t="shared" si="291"/>
        <v>157.33728333333332</v>
      </c>
      <c r="AA1125" s="174">
        <v>1.667013232824557</v>
      </c>
      <c r="AB1125" s="174">
        <v>23.82938055474667</v>
      </c>
      <c r="AC1125" s="174">
        <v>19.99455098426025</v>
      </c>
      <c r="AD1125" s="174">
        <v>5.5850292741591128</v>
      </c>
      <c r="AE1125" s="174">
        <v>36.658804222817707</v>
      </c>
      <c r="AF1125">
        <v>0</v>
      </c>
      <c r="AG1125" s="106">
        <v>12.265232324146099</v>
      </c>
      <c r="AH1125" s="106">
        <v>0</v>
      </c>
      <c r="AI1125" s="106">
        <v>100</v>
      </c>
      <c r="AJ1125">
        <v>40.25</v>
      </c>
      <c r="AK1125">
        <v>59.41</v>
      </c>
      <c r="AL1125">
        <v>57.68</v>
      </c>
      <c r="AM1125">
        <v>157.34</v>
      </c>
      <c r="AN1125" t="s">
        <v>1065</v>
      </c>
      <c r="AO1125">
        <v>9.9</v>
      </c>
      <c r="AP1125">
        <v>8.33</v>
      </c>
      <c r="AQ1125">
        <v>12.806699999999999</v>
      </c>
      <c r="AR1125" t="s">
        <v>1071</v>
      </c>
      <c r="AS1125" t="s">
        <v>1073</v>
      </c>
      <c r="AT1125" t="s">
        <v>1075</v>
      </c>
      <c r="AU1125" t="s">
        <v>1078</v>
      </c>
      <c r="AV1125" t="s">
        <v>1082</v>
      </c>
      <c r="AW1125" t="s">
        <v>1084</v>
      </c>
      <c r="AX1125" s="65">
        <f t="shared" si="304"/>
        <v>583.5</v>
      </c>
      <c r="AY1125" s="106">
        <v>2862.47</v>
      </c>
      <c r="AZ1125" s="106">
        <v>843.64376114098036</v>
      </c>
      <c r="BA1125" s="65">
        <f t="shared" si="292"/>
        <v>4289.6137611409804</v>
      </c>
      <c r="BB1125" s="65">
        <f t="shared" si="293"/>
        <v>33230.52623885902</v>
      </c>
      <c r="BC1125" s="65">
        <f t="shared" si="294"/>
        <v>1573.7</v>
      </c>
      <c r="BD1125" s="65">
        <f t="shared" si="295"/>
        <v>23564.230000000003</v>
      </c>
      <c r="BE1125" s="65">
        <f t="shared" si="296"/>
        <v>31744.309999999998</v>
      </c>
      <c r="BF1125" s="65">
        <f t="shared" si="297"/>
        <v>90112.756238859016</v>
      </c>
      <c r="BG1125" s="66">
        <f t="shared" si="298"/>
        <v>612.8019658772829</v>
      </c>
      <c r="BH1125" s="66">
        <f t="shared" si="299"/>
        <v>57.294010756653485</v>
      </c>
      <c r="BI1125" s="66">
        <f t="shared" si="300"/>
        <v>2.6228333333333333</v>
      </c>
      <c r="BJ1125" s="66">
        <f t="shared" si="301"/>
        <v>40.627982758620696</v>
      </c>
      <c r="BK1125" s="66">
        <f t="shared" si="302"/>
        <v>54.731568965517241</v>
      </c>
      <c r="BL1125" s="66">
        <f t="shared" si="303"/>
        <v>155.36682110148107</v>
      </c>
      <c r="BM1125" s="207">
        <f t="shared" si="305"/>
        <v>39879.18</v>
      </c>
    </row>
    <row r="1126" spans="1:65" x14ac:dyDescent="0.35">
      <c r="A1126" s="1">
        <v>179</v>
      </c>
      <c r="B1126">
        <v>11</v>
      </c>
      <c r="C1126" t="s">
        <v>37</v>
      </c>
      <c r="D1126" s="60" t="s">
        <v>217</v>
      </c>
      <c r="E1126" s="6" t="s">
        <v>1109</v>
      </c>
      <c r="F1126" s="7" t="s">
        <v>1110</v>
      </c>
      <c r="G1126" s="6">
        <v>-15.37</v>
      </c>
      <c r="H1126" s="6">
        <v>-48.78</v>
      </c>
      <c r="I1126" s="6">
        <v>770</v>
      </c>
      <c r="J1126" s="8">
        <v>31081.371963744201</v>
      </c>
      <c r="K1126" t="s">
        <v>1165</v>
      </c>
      <c r="L1126" t="s">
        <v>1062</v>
      </c>
      <c r="M1126">
        <v>600</v>
      </c>
      <c r="N1126">
        <v>600</v>
      </c>
      <c r="O1126">
        <v>6.75</v>
      </c>
      <c r="P1126">
        <v>33282.519999999997</v>
      </c>
      <c r="Q1126">
        <v>18875.330000000002</v>
      </c>
      <c r="R1126">
        <v>5266.4</v>
      </c>
      <c r="S1126">
        <v>34606.78</v>
      </c>
      <c r="T1126">
        <v>0</v>
      </c>
      <c r="U1126">
        <v>11578.67</v>
      </c>
      <c r="V1126">
        <v>0</v>
      </c>
      <c r="W1126" s="181">
        <f t="shared" si="289"/>
        <v>44861.189999999995</v>
      </c>
      <c r="X1126" s="181">
        <f t="shared" si="290"/>
        <v>74.768649999999994</v>
      </c>
      <c r="Y1126" s="174">
        <v>103616.44</v>
      </c>
      <c r="Z1126" s="181">
        <f t="shared" si="291"/>
        <v>172.69406666666666</v>
      </c>
      <c r="AA1126" s="174">
        <v>6.5144102615376483E-3</v>
      </c>
      <c r="AB1126" s="174">
        <v>32.120887380419553</v>
      </c>
      <c r="AC1126" s="174">
        <v>18.216539769171771</v>
      </c>
      <c r="AD1126" s="174">
        <v>5.0825911409424984</v>
      </c>
      <c r="AE1126" s="174">
        <v>33.398927814929749</v>
      </c>
      <c r="AF1126">
        <v>0</v>
      </c>
      <c r="AG1126" s="106">
        <v>11.174549135253059</v>
      </c>
      <c r="AH1126" s="106">
        <v>0</v>
      </c>
      <c r="AI1126" s="106">
        <v>100</v>
      </c>
      <c r="AJ1126">
        <v>40.24</v>
      </c>
      <c r="AK1126">
        <v>74.78</v>
      </c>
      <c r="AL1126">
        <v>57.68</v>
      </c>
      <c r="AM1126">
        <v>172.69</v>
      </c>
      <c r="AN1126" t="s">
        <v>1066</v>
      </c>
      <c r="AO1126">
        <v>9.9</v>
      </c>
      <c r="AP1126">
        <v>8.33</v>
      </c>
      <c r="AQ1126">
        <v>12.806699999999999</v>
      </c>
      <c r="AR1126" t="s">
        <v>1071</v>
      </c>
      <c r="AS1126" t="s">
        <v>1073</v>
      </c>
      <c r="AT1126" t="s">
        <v>1075</v>
      </c>
      <c r="AU1126" t="s">
        <v>1078</v>
      </c>
      <c r="AV1126" t="s">
        <v>1082</v>
      </c>
      <c r="AW1126" t="s">
        <v>1084</v>
      </c>
      <c r="AX1126" s="65">
        <f t="shared" si="304"/>
        <v>583.5</v>
      </c>
      <c r="AY1126" s="106">
        <v>2862.47</v>
      </c>
      <c r="AZ1126" s="106">
        <v>1224.4274404590108</v>
      </c>
      <c r="BA1126" s="65">
        <f t="shared" si="292"/>
        <v>4670.3974404590108</v>
      </c>
      <c r="BB1126" s="65">
        <f t="shared" si="293"/>
        <v>43636.762559540985</v>
      </c>
      <c r="BC1126" s="65">
        <f t="shared" si="294"/>
        <v>6.75</v>
      </c>
      <c r="BD1126" s="65">
        <f t="shared" si="295"/>
        <v>23558.230000000003</v>
      </c>
      <c r="BE1126" s="65">
        <f t="shared" si="296"/>
        <v>31744.309999999998</v>
      </c>
      <c r="BF1126" s="65">
        <f t="shared" si="297"/>
        <v>98946.042559540991</v>
      </c>
      <c r="BG1126" s="66">
        <f t="shared" si="298"/>
        <v>667.19963435128727</v>
      </c>
      <c r="BH1126" s="66">
        <f t="shared" si="299"/>
        <v>75.235797516449978</v>
      </c>
      <c r="BI1126" s="66">
        <f t="shared" si="300"/>
        <v>1.125E-2</v>
      </c>
      <c r="BJ1126" s="66">
        <f t="shared" si="301"/>
        <v>40.617637931034487</v>
      </c>
      <c r="BK1126" s="66">
        <f t="shared" si="302"/>
        <v>54.731568965517241</v>
      </c>
      <c r="BL1126" s="66">
        <f t="shared" si="303"/>
        <v>170.59662510265687</v>
      </c>
      <c r="BM1126" s="207">
        <f t="shared" si="305"/>
        <v>39873.18</v>
      </c>
    </row>
    <row r="1127" spans="1:65" x14ac:dyDescent="0.35">
      <c r="A1127" s="1">
        <v>180</v>
      </c>
      <c r="B1127">
        <v>11</v>
      </c>
      <c r="C1127" t="s">
        <v>37</v>
      </c>
      <c r="D1127" s="60" t="s">
        <v>218</v>
      </c>
      <c r="E1127" s="6" t="s">
        <v>1111</v>
      </c>
      <c r="F1127" s="7" t="s">
        <v>1112</v>
      </c>
      <c r="G1127" s="6">
        <v>-22.86</v>
      </c>
      <c r="H1127" s="6">
        <v>-43.41</v>
      </c>
      <c r="I1127" s="6">
        <v>45</v>
      </c>
      <c r="J1127" s="8">
        <v>45016.2336447989</v>
      </c>
      <c r="K1127" t="s">
        <v>1165</v>
      </c>
      <c r="L1127" t="s">
        <v>1062</v>
      </c>
      <c r="M1127">
        <v>600</v>
      </c>
      <c r="N1127">
        <v>600</v>
      </c>
      <c r="O1127">
        <v>0</v>
      </c>
      <c r="P1127">
        <v>33114.370000000003</v>
      </c>
      <c r="Q1127">
        <v>18875.330000000002</v>
      </c>
      <c r="R1127">
        <v>5262.4</v>
      </c>
      <c r="S1127">
        <v>34606.78</v>
      </c>
      <c r="T1127">
        <v>0</v>
      </c>
      <c r="U1127">
        <v>11578.67</v>
      </c>
      <c r="V1127">
        <v>0</v>
      </c>
      <c r="W1127" s="181">
        <f t="shared" si="289"/>
        <v>44693.04</v>
      </c>
      <c r="X1127" s="181">
        <f t="shared" si="290"/>
        <v>74.488399999999999</v>
      </c>
      <c r="Y1127" s="174">
        <v>103437.55</v>
      </c>
      <c r="Z1127" s="181">
        <f t="shared" si="291"/>
        <v>172.39591666666666</v>
      </c>
      <c r="AA1127" s="174">
        <v>0</v>
      </c>
      <c r="AB1127" s="174">
        <v>32.013876972144061</v>
      </c>
      <c r="AC1127" s="174">
        <v>18.248044351398502</v>
      </c>
      <c r="AD1127" s="174">
        <v>5.0875141570928539</v>
      </c>
      <c r="AE1127" s="174">
        <v>33.456689567763348</v>
      </c>
      <c r="AF1127">
        <v>0</v>
      </c>
      <c r="AG1127" s="106">
        <v>11.193874951601231</v>
      </c>
      <c r="AH1127" s="106">
        <v>0</v>
      </c>
      <c r="AI1127" s="106">
        <v>100</v>
      </c>
      <c r="AJ1127">
        <v>40.229999999999997</v>
      </c>
      <c r="AK1127">
        <v>74.489999999999995</v>
      </c>
      <c r="AL1127">
        <v>57.68</v>
      </c>
      <c r="AM1127">
        <v>172.4</v>
      </c>
      <c r="AN1127" t="s">
        <v>1067</v>
      </c>
      <c r="AO1127">
        <v>9.9</v>
      </c>
      <c r="AP1127">
        <v>8.33</v>
      </c>
      <c r="AQ1127">
        <v>12.806699999999999</v>
      </c>
      <c r="AR1127" t="s">
        <v>1071</v>
      </c>
      <c r="AS1127" t="s">
        <v>1073</v>
      </c>
      <c r="AT1127" t="s">
        <v>1075</v>
      </c>
      <c r="AU1127" t="s">
        <v>1078</v>
      </c>
      <c r="AV1127" t="s">
        <v>1082</v>
      </c>
      <c r="AW1127" t="s">
        <v>1084</v>
      </c>
      <c r="AX1127" s="65">
        <f t="shared" si="304"/>
        <v>583.5</v>
      </c>
      <c r="AY1127" s="106">
        <v>2862.47</v>
      </c>
      <c r="AZ1127" s="106">
        <v>1229.7584806751415</v>
      </c>
      <c r="BA1127" s="65">
        <f t="shared" si="292"/>
        <v>4675.7284806751413</v>
      </c>
      <c r="BB1127" s="65">
        <f t="shared" si="293"/>
        <v>43463.281519324861</v>
      </c>
      <c r="BC1127" s="65">
        <f t="shared" si="294"/>
        <v>0</v>
      </c>
      <c r="BD1127" s="65">
        <f t="shared" si="295"/>
        <v>23554.230000000003</v>
      </c>
      <c r="BE1127" s="65">
        <f t="shared" si="296"/>
        <v>31744.309999999998</v>
      </c>
      <c r="BF1127" s="65">
        <f t="shared" si="297"/>
        <v>98761.821519324862</v>
      </c>
      <c r="BG1127" s="66">
        <f t="shared" si="298"/>
        <v>667.96121152502019</v>
      </c>
      <c r="BH1127" s="66">
        <f t="shared" si="299"/>
        <v>74.936692274698032</v>
      </c>
      <c r="BI1127" s="66">
        <f t="shared" si="300"/>
        <v>0</v>
      </c>
      <c r="BJ1127" s="66">
        <f t="shared" si="301"/>
        <v>40.610741379310348</v>
      </c>
      <c r="BK1127" s="66">
        <f t="shared" si="302"/>
        <v>54.731568965517241</v>
      </c>
      <c r="BL1127" s="66">
        <f t="shared" si="303"/>
        <v>170.27900261952561</v>
      </c>
      <c r="BM1127" s="207">
        <f t="shared" si="305"/>
        <v>39869.18</v>
      </c>
    </row>
    <row r="1128" spans="1:65" x14ac:dyDescent="0.35">
      <c r="A1128" s="1">
        <v>181</v>
      </c>
      <c r="B1128">
        <v>11</v>
      </c>
      <c r="C1128" t="s">
        <v>37</v>
      </c>
      <c r="D1128" s="60" t="s">
        <v>219</v>
      </c>
      <c r="E1128" s="6" t="s">
        <v>1113</v>
      </c>
      <c r="F1128" s="7" t="s">
        <v>1114</v>
      </c>
      <c r="G1128" s="6">
        <v>-20.32</v>
      </c>
      <c r="H1128" s="6">
        <v>-40.340000000000003</v>
      </c>
      <c r="I1128" s="6">
        <v>9</v>
      </c>
      <c r="J1128" s="8">
        <v>54061.366139626101</v>
      </c>
      <c r="K1128" t="s">
        <v>1165</v>
      </c>
      <c r="L1128" t="s">
        <v>1062</v>
      </c>
      <c r="M1128">
        <v>600</v>
      </c>
      <c r="N1128">
        <v>600</v>
      </c>
      <c r="O1128">
        <v>0</v>
      </c>
      <c r="P1128">
        <v>38186.57</v>
      </c>
      <c r="Q1128">
        <v>18875.330000000002</v>
      </c>
      <c r="R1128">
        <v>5264.2</v>
      </c>
      <c r="S1128">
        <v>34606.78</v>
      </c>
      <c r="T1128">
        <v>0</v>
      </c>
      <c r="U1128">
        <v>11578.67</v>
      </c>
      <c r="V1128">
        <v>0</v>
      </c>
      <c r="W1128" s="181">
        <f t="shared" si="289"/>
        <v>49765.24</v>
      </c>
      <c r="X1128" s="181">
        <f t="shared" si="290"/>
        <v>82.942066666666662</v>
      </c>
      <c r="Y1128" s="174">
        <v>108511.54</v>
      </c>
      <c r="Z1128" s="181">
        <f t="shared" si="291"/>
        <v>180.85256666666666</v>
      </c>
      <c r="AA1128" s="174">
        <v>0</v>
      </c>
      <c r="AB1128" s="174">
        <v>35.191252469553007</v>
      </c>
      <c r="AC1128" s="174">
        <v>17.394767413677851</v>
      </c>
      <c r="AD1128" s="174">
        <v>4.8512812554314504</v>
      </c>
      <c r="AE1128" s="174">
        <v>31.892257726689721</v>
      </c>
      <c r="AF1128">
        <v>0</v>
      </c>
      <c r="AG1128" s="106">
        <v>10.67045035025768</v>
      </c>
      <c r="AH1128" s="106">
        <v>0</v>
      </c>
      <c r="AI1128" s="106">
        <v>100</v>
      </c>
      <c r="AJ1128">
        <v>40.229999999999997</v>
      </c>
      <c r="AK1128">
        <v>82.94</v>
      </c>
      <c r="AL1128">
        <v>57.68</v>
      </c>
      <c r="AM1128">
        <v>180.85</v>
      </c>
      <c r="AN1128" t="s">
        <v>1068</v>
      </c>
      <c r="AO1128">
        <v>9.9</v>
      </c>
      <c r="AP1128">
        <v>8.33</v>
      </c>
      <c r="AQ1128">
        <v>12.806699999999999</v>
      </c>
      <c r="AR1128" t="s">
        <v>1071</v>
      </c>
      <c r="AS1128" t="s">
        <v>1073</v>
      </c>
      <c r="AT1128" t="s">
        <v>1075</v>
      </c>
      <c r="AU1128" t="s">
        <v>1078</v>
      </c>
      <c r="AV1128" t="s">
        <v>1082</v>
      </c>
      <c r="AW1128" t="s">
        <v>1084</v>
      </c>
      <c r="AX1128" s="65">
        <f t="shared" si="304"/>
        <v>583.5</v>
      </c>
      <c r="AY1128" s="106">
        <v>2862.47</v>
      </c>
      <c r="AZ1128" s="106">
        <v>1369.5080316726162</v>
      </c>
      <c r="BA1128" s="65">
        <f t="shared" si="292"/>
        <v>4815.4780316726155</v>
      </c>
      <c r="BB1128" s="65">
        <f t="shared" si="293"/>
        <v>48395.731968327382</v>
      </c>
      <c r="BC1128" s="65">
        <f t="shared" si="294"/>
        <v>0</v>
      </c>
      <c r="BD1128" s="65">
        <f t="shared" si="295"/>
        <v>23556.030000000002</v>
      </c>
      <c r="BE1128" s="65">
        <f t="shared" si="296"/>
        <v>31744.309999999998</v>
      </c>
      <c r="BF1128" s="65">
        <f t="shared" si="297"/>
        <v>103696.06196832738</v>
      </c>
      <c r="BG1128" s="66">
        <f t="shared" si="298"/>
        <v>687.92543309608789</v>
      </c>
      <c r="BH1128" s="66">
        <f t="shared" si="299"/>
        <v>83.440917186771344</v>
      </c>
      <c r="BI1128" s="66">
        <f t="shared" si="300"/>
        <v>0</v>
      </c>
      <c r="BJ1128" s="66">
        <f t="shared" si="301"/>
        <v>40.613844827586213</v>
      </c>
      <c r="BK1128" s="66">
        <f t="shared" si="302"/>
        <v>54.731568965517241</v>
      </c>
      <c r="BL1128" s="66">
        <f t="shared" si="303"/>
        <v>178.78631373849549</v>
      </c>
      <c r="BM1128" s="207">
        <f t="shared" si="305"/>
        <v>39870.979999999996</v>
      </c>
    </row>
    <row r="1129" spans="1:65" x14ac:dyDescent="0.35">
      <c r="A1129" s="1">
        <v>182</v>
      </c>
      <c r="B1129">
        <v>11</v>
      </c>
      <c r="C1129" t="s">
        <v>37</v>
      </c>
      <c r="D1129" s="60" t="s">
        <v>220</v>
      </c>
      <c r="E1129" s="6" t="s">
        <v>1115</v>
      </c>
      <c r="F1129" s="7" t="s">
        <v>1116</v>
      </c>
      <c r="G1129" s="6">
        <v>-8.0500000000000007</v>
      </c>
      <c r="H1129" s="6">
        <v>-34.880000000000003</v>
      </c>
      <c r="I1129" s="6">
        <v>10</v>
      </c>
      <c r="J1129" s="8">
        <v>63550.072249703</v>
      </c>
      <c r="K1129" t="s">
        <v>1165</v>
      </c>
      <c r="L1129" t="s">
        <v>1062</v>
      </c>
      <c r="M1129">
        <v>600</v>
      </c>
      <c r="N1129">
        <v>600</v>
      </c>
      <c r="O1129">
        <v>0</v>
      </c>
      <c r="P1129">
        <v>46276.62</v>
      </c>
      <c r="Q1129">
        <v>18875.330000000002</v>
      </c>
      <c r="R1129">
        <v>5250.2</v>
      </c>
      <c r="S1129">
        <v>34606.78</v>
      </c>
      <c r="T1129">
        <v>0</v>
      </c>
      <c r="U1129">
        <v>11578.67</v>
      </c>
      <c r="V1129">
        <v>0</v>
      </c>
      <c r="W1129" s="181">
        <f t="shared" si="289"/>
        <v>57855.29</v>
      </c>
      <c r="X1129" s="181">
        <f t="shared" si="290"/>
        <v>96.425483333333332</v>
      </c>
      <c r="Y1129" s="174">
        <v>116587.59</v>
      </c>
      <c r="Z1129" s="181">
        <f t="shared" si="291"/>
        <v>194.31264999999999</v>
      </c>
      <c r="AA1129" s="174">
        <v>0</v>
      </c>
      <c r="AB1129" s="174">
        <v>39.692577915025097</v>
      </c>
      <c r="AC1129" s="174">
        <v>16.189827750963889</v>
      </c>
      <c r="AD1129" s="174">
        <v>4.503223713604509</v>
      </c>
      <c r="AE1129" s="174">
        <v>29.683073472914231</v>
      </c>
      <c r="AF1129">
        <v>0</v>
      </c>
      <c r="AG1129" s="106">
        <v>9.9313057247345107</v>
      </c>
      <c r="AH1129" s="106">
        <v>0</v>
      </c>
      <c r="AI1129" s="106">
        <v>100</v>
      </c>
      <c r="AJ1129">
        <v>40.21</v>
      </c>
      <c r="AK1129">
        <v>96.43</v>
      </c>
      <c r="AL1129">
        <v>57.68</v>
      </c>
      <c r="AM1129">
        <v>194.31</v>
      </c>
      <c r="AN1129" t="s">
        <v>1069</v>
      </c>
      <c r="AO1129">
        <v>9.9</v>
      </c>
      <c r="AP1129">
        <v>8.33</v>
      </c>
      <c r="AQ1129">
        <v>12.806699999999999</v>
      </c>
      <c r="AR1129" t="s">
        <v>1071</v>
      </c>
      <c r="AS1129" t="s">
        <v>1073</v>
      </c>
      <c r="AT1129" t="s">
        <v>1075</v>
      </c>
      <c r="AU1129" t="s">
        <v>1078</v>
      </c>
      <c r="AV1129" t="s">
        <v>1082</v>
      </c>
      <c r="AW1129" t="s">
        <v>1084</v>
      </c>
      <c r="AX1129" s="65">
        <f t="shared" si="304"/>
        <v>583.5</v>
      </c>
      <c r="AY1129" s="106">
        <v>2862.47</v>
      </c>
      <c r="AZ1129" s="106">
        <v>1575.8151119517804</v>
      </c>
      <c r="BA1129" s="65">
        <f t="shared" si="292"/>
        <v>5021.78511195178</v>
      </c>
      <c r="BB1129" s="65">
        <f t="shared" si="293"/>
        <v>56279.474888048222</v>
      </c>
      <c r="BC1129" s="65">
        <f t="shared" si="294"/>
        <v>0</v>
      </c>
      <c r="BD1129" s="65">
        <f t="shared" si="295"/>
        <v>23542.030000000002</v>
      </c>
      <c r="BE1129" s="65">
        <f t="shared" si="296"/>
        <v>31744.309999999998</v>
      </c>
      <c r="BF1129" s="65">
        <f t="shared" si="297"/>
        <v>111565.80488804821</v>
      </c>
      <c r="BG1129" s="66">
        <f t="shared" si="298"/>
        <v>717.39787313596855</v>
      </c>
      <c r="BH1129" s="66">
        <f t="shared" si="299"/>
        <v>97.03357739318659</v>
      </c>
      <c r="BI1129" s="66">
        <f t="shared" si="300"/>
        <v>0</v>
      </c>
      <c r="BJ1129" s="66">
        <f t="shared" si="301"/>
        <v>40.589706896551725</v>
      </c>
      <c r="BK1129" s="66">
        <f t="shared" si="302"/>
        <v>54.731568965517241</v>
      </c>
      <c r="BL1129" s="66">
        <f t="shared" si="303"/>
        <v>192.35483601387622</v>
      </c>
      <c r="BM1129" s="207">
        <f t="shared" si="305"/>
        <v>39856.979999999996</v>
      </c>
    </row>
    <row r="1130" spans="1:65" x14ac:dyDescent="0.35">
      <c r="A1130" s="1">
        <v>183</v>
      </c>
      <c r="B1130">
        <v>11</v>
      </c>
      <c r="C1130" t="s">
        <v>37</v>
      </c>
      <c r="D1130" s="60" t="s">
        <v>221</v>
      </c>
      <c r="E1130" s="6" t="s">
        <v>1117</v>
      </c>
      <c r="F1130" s="7" t="s">
        <v>1118</v>
      </c>
      <c r="G1130" s="6">
        <v>-3.8</v>
      </c>
      <c r="H1130" s="6">
        <v>-38.53</v>
      </c>
      <c r="I1130" s="6">
        <v>41</v>
      </c>
      <c r="J1130" s="8">
        <v>71394.000753582499</v>
      </c>
      <c r="K1130" t="s">
        <v>1165</v>
      </c>
      <c r="L1130" t="s">
        <v>1062</v>
      </c>
      <c r="M1130">
        <v>600</v>
      </c>
      <c r="N1130">
        <v>600</v>
      </c>
      <c r="O1130">
        <v>0</v>
      </c>
      <c r="P1130">
        <v>44850.17</v>
      </c>
      <c r="Q1130">
        <v>18875.330000000002</v>
      </c>
      <c r="R1130">
        <v>5255.2</v>
      </c>
      <c r="S1130">
        <v>34606.78</v>
      </c>
      <c r="T1130">
        <v>0</v>
      </c>
      <c r="U1130">
        <v>11578.67</v>
      </c>
      <c r="V1130">
        <v>0</v>
      </c>
      <c r="W1130" s="181">
        <f t="shared" si="289"/>
        <v>56428.84</v>
      </c>
      <c r="X1130" s="181">
        <f t="shared" si="290"/>
        <v>94.048066666666656</v>
      </c>
      <c r="Y1130" s="174">
        <v>115166.15</v>
      </c>
      <c r="Z1130" s="181">
        <f t="shared" si="291"/>
        <v>191.94358333333332</v>
      </c>
      <c r="AA1130" s="174">
        <v>0</v>
      </c>
      <c r="AB1130" s="174">
        <v>38.943882382106203</v>
      </c>
      <c r="AC1130" s="174">
        <v>16.389650952124391</v>
      </c>
      <c r="AD1130" s="174">
        <v>4.5631463759099358</v>
      </c>
      <c r="AE1130" s="174">
        <v>30.04943726954491</v>
      </c>
      <c r="AF1130">
        <v>0</v>
      </c>
      <c r="AG1130" s="106">
        <v>10.05388302031456</v>
      </c>
      <c r="AH1130" s="106">
        <v>0</v>
      </c>
      <c r="AI1130" s="106">
        <v>100</v>
      </c>
      <c r="AJ1130">
        <v>40.22</v>
      </c>
      <c r="AK1130">
        <v>94.05</v>
      </c>
      <c r="AL1130">
        <v>57.68</v>
      </c>
      <c r="AM1130">
        <v>191.94</v>
      </c>
      <c r="AN1130" t="s">
        <v>1070</v>
      </c>
      <c r="AO1130">
        <v>9.9</v>
      </c>
      <c r="AP1130">
        <v>8.33</v>
      </c>
      <c r="AQ1130">
        <v>12.806699999999999</v>
      </c>
      <c r="AR1130" t="s">
        <v>1071</v>
      </c>
      <c r="AS1130" t="s">
        <v>1073</v>
      </c>
      <c r="AT1130" t="s">
        <v>1075</v>
      </c>
      <c r="AU1130" t="s">
        <v>1078</v>
      </c>
      <c r="AV1130" t="s">
        <v>1082</v>
      </c>
      <c r="AW1130" t="s">
        <v>1084</v>
      </c>
      <c r="AX1130" s="65">
        <f t="shared" si="304"/>
        <v>583.5</v>
      </c>
      <c r="AY1130" s="106">
        <v>2862.47</v>
      </c>
      <c r="AZ1130" s="106">
        <v>1503.7114862032665</v>
      </c>
      <c r="BA1130" s="65">
        <f t="shared" si="292"/>
        <v>4949.6814862032661</v>
      </c>
      <c r="BB1130" s="65">
        <f t="shared" si="293"/>
        <v>54925.128513796728</v>
      </c>
      <c r="BC1130" s="65">
        <f t="shared" si="294"/>
        <v>0</v>
      </c>
      <c r="BD1130" s="65">
        <f t="shared" si="295"/>
        <v>23547.030000000002</v>
      </c>
      <c r="BE1130" s="65">
        <f t="shared" si="296"/>
        <v>31744.309999999998</v>
      </c>
      <c r="BF1130" s="65">
        <f t="shared" si="297"/>
        <v>110216.46851379673</v>
      </c>
      <c r="BG1130" s="66">
        <f t="shared" si="298"/>
        <v>707.09735517189517</v>
      </c>
      <c r="BH1130" s="66">
        <f t="shared" si="299"/>
        <v>94.698497437580571</v>
      </c>
      <c r="BI1130" s="66">
        <f t="shared" si="300"/>
        <v>0</v>
      </c>
      <c r="BJ1130" s="66">
        <f t="shared" si="301"/>
        <v>40.598327586206899</v>
      </c>
      <c r="BK1130" s="66">
        <f t="shared" si="302"/>
        <v>54.731568965517241</v>
      </c>
      <c r="BL1130" s="66">
        <f t="shared" si="303"/>
        <v>190.0283939893047</v>
      </c>
      <c r="BM1130" s="207">
        <f t="shared" si="305"/>
        <v>39861.979999999996</v>
      </c>
    </row>
    <row r="1131" spans="1:65" x14ac:dyDescent="0.35">
      <c r="A1131" s="1">
        <v>248</v>
      </c>
      <c r="B1131">
        <v>12</v>
      </c>
      <c r="C1131" t="s">
        <v>37</v>
      </c>
      <c r="D1131" s="60" t="s">
        <v>286</v>
      </c>
      <c r="E1131" s="6" t="s">
        <v>1104</v>
      </c>
      <c r="F1131" s="7" t="s">
        <v>1105</v>
      </c>
      <c r="G1131" s="6">
        <v>-22.74</v>
      </c>
      <c r="H1131" s="6">
        <v>-45.59</v>
      </c>
      <c r="I1131" s="6">
        <v>1642</v>
      </c>
      <c r="J1131" s="8">
        <v>3495.45982983364</v>
      </c>
      <c r="K1131" t="s">
        <v>1165</v>
      </c>
      <c r="L1131" t="s">
        <v>1062</v>
      </c>
      <c r="M1131">
        <v>600</v>
      </c>
      <c r="N1131">
        <v>600</v>
      </c>
      <c r="O1131">
        <v>6535.74</v>
      </c>
      <c r="P1131">
        <v>10415.08</v>
      </c>
      <c r="Q1131">
        <v>18875.330000000002</v>
      </c>
      <c r="R1131">
        <v>5265.2</v>
      </c>
      <c r="S1131">
        <v>34606.78</v>
      </c>
      <c r="T1131">
        <v>0</v>
      </c>
      <c r="U1131">
        <v>11750.93</v>
      </c>
      <c r="V1131">
        <v>0</v>
      </c>
      <c r="W1131" s="181">
        <f t="shared" si="289"/>
        <v>22166.010000000002</v>
      </c>
      <c r="X1131" s="181">
        <f t="shared" si="290"/>
        <v>36.943350000000002</v>
      </c>
      <c r="Y1131" s="174">
        <v>87449.05</v>
      </c>
      <c r="Z1131" s="181">
        <f t="shared" si="291"/>
        <v>145.74841666666669</v>
      </c>
      <c r="AA1131" s="174">
        <v>7.4737690117845759</v>
      </c>
      <c r="AB1131" s="174">
        <v>11.90988352646484</v>
      </c>
      <c r="AC1131" s="174">
        <v>21.584373986910091</v>
      </c>
      <c r="AD1131" s="174">
        <v>6.0208772994103414</v>
      </c>
      <c r="AE1131" s="174">
        <v>39.573648884693426</v>
      </c>
      <c r="AF1131">
        <v>0</v>
      </c>
      <c r="AG1131" s="106">
        <v>13.437458725966721</v>
      </c>
      <c r="AH1131" s="106">
        <v>0</v>
      </c>
      <c r="AI1131" s="106">
        <v>100</v>
      </c>
      <c r="AJ1131">
        <v>40.229999999999997</v>
      </c>
      <c r="AK1131">
        <v>47.84</v>
      </c>
      <c r="AL1131">
        <v>57.68</v>
      </c>
      <c r="AM1131">
        <v>145.75</v>
      </c>
      <c r="AN1131" t="s">
        <v>1063</v>
      </c>
      <c r="AO1131">
        <v>9.9</v>
      </c>
      <c r="AP1131">
        <v>8.33</v>
      </c>
      <c r="AQ1131">
        <v>12.806699999999999</v>
      </c>
      <c r="AR1131" t="s">
        <v>1071</v>
      </c>
      <c r="AS1131" t="s">
        <v>1073</v>
      </c>
      <c r="AT1131" t="s">
        <v>1075</v>
      </c>
      <c r="AU1131" t="s">
        <v>1078</v>
      </c>
      <c r="AV1131" t="s">
        <v>1080</v>
      </c>
      <c r="AW1131" t="s">
        <v>1083</v>
      </c>
      <c r="AX1131" s="65">
        <f t="shared" si="304"/>
        <v>583.5</v>
      </c>
      <c r="AY1131" s="106">
        <v>2862.47</v>
      </c>
      <c r="AZ1131" s="106">
        <v>481.35041144947473</v>
      </c>
      <c r="BA1131" s="65">
        <f t="shared" si="292"/>
        <v>3927.3204114494747</v>
      </c>
      <c r="BB1131" s="65">
        <f t="shared" si="293"/>
        <v>21684.659588550527</v>
      </c>
      <c r="BC1131" s="65">
        <f t="shared" si="294"/>
        <v>6535.74</v>
      </c>
      <c r="BD1131" s="65">
        <f t="shared" si="295"/>
        <v>23557.030000000002</v>
      </c>
      <c r="BE1131" s="65">
        <f t="shared" si="296"/>
        <v>31744.309999999998</v>
      </c>
      <c r="BF1131" s="65">
        <f t="shared" si="297"/>
        <v>83521.72958855053</v>
      </c>
      <c r="BG1131" s="66">
        <f t="shared" si="298"/>
        <v>561.04577306421072</v>
      </c>
      <c r="BH1131" s="66">
        <f t="shared" si="299"/>
        <v>37.387344118190562</v>
      </c>
      <c r="BI1131" s="66">
        <f t="shared" si="300"/>
        <v>10.892899999999999</v>
      </c>
      <c r="BJ1131" s="66">
        <f t="shared" si="301"/>
        <v>40.615568965517248</v>
      </c>
      <c r="BK1131" s="66">
        <f t="shared" si="302"/>
        <v>54.731568965517241</v>
      </c>
      <c r="BL1131" s="66">
        <f t="shared" si="303"/>
        <v>144.00298204922504</v>
      </c>
      <c r="BM1131" s="207">
        <f t="shared" si="305"/>
        <v>39871.979999999996</v>
      </c>
    </row>
    <row r="1132" spans="1:65" x14ac:dyDescent="0.35">
      <c r="A1132" s="1">
        <v>249</v>
      </c>
      <c r="B1132">
        <v>12</v>
      </c>
      <c r="C1132" t="s">
        <v>37</v>
      </c>
      <c r="D1132" s="60" t="s">
        <v>287</v>
      </c>
      <c r="E1132" s="6" t="s">
        <v>1104</v>
      </c>
      <c r="F1132" s="7" t="s">
        <v>1106</v>
      </c>
      <c r="G1132" s="6">
        <v>-23.85</v>
      </c>
      <c r="H1132" s="6">
        <v>-46.64</v>
      </c>
      <c r="I1132" s="6">
        <v>792</v>
      </c>
      <c r="J1132" s="8">
        <v>14172.2970393051</v>
      </c>
      <c r="K1132" t="s">
        <v>1165</v>
      </c>
      <c r="L1132" t="s">
        <v>1062</v>
      </c>
      <c r="M1132">
        <v>600</v>
      </c>
      <c r="N1132">
        <v>600</v>
      </c>
      <c r="O1132">
        <v>2301.23</v>
      </c>
      <c r="P1132">
        <v>19176.09</v>
      </c>
      <c r="Q1132">
        <v>18875.330000000002</v>
      </c>
      <c r="R1132">
        <v>5266.4</v>
      </c>
      <c r="S1132">
        <v>34606.78</v>
      </c>
      <c r="T1132">
        <v>0</v>
      </c>
      <c r="U1132">
        <v>11750.93</v>
      </c>
      <c r="V1132">
        <v>0</v>
      </c>
      <c r="W1132" s="181">
        <f t="shared" si="289"/>
        <v>30927.02</v>
      </c>
      <c r="X1132" s="181">
        <f t="shared" si="290"/>
        <v>51.545033333333336</v>
      </c>
      <c r="Y1132" s="174">
        <v>91976.76</v>
      </c>
      <c r="Z1132" s="181">
        <f t="shared" si="291"/>
        <v>153.2946</v>
      </c>
      <c r="AA1132" s="174">
        <v>2.5019689756412382</v>
      </c>
      <c r="AB1132" s="174">
        <v>20.848842685913269</v>
      </c>
      <c r="AC1132" s="174">
        <v>20.52184704049154</v>
      </c>
      <c r="AD1132" s="174">
        <v>5.7257942114942946</v>
      </c>
      <c r="AE1132" s="174">
        <v>37.625569763492443</v>
      </c>
      <c r="AF1132">
        <v>0</v>
      </c>
      <c r="AG1132" s="106">
        <v>12.77597732296724</v>
      </c>
      <c r="AH1132" s="106">
        <v>0</v>
      </c>
      <c r="AI1132" s="106">
        <v>100</v>
      </c>
      <c r="AJ1132">
        <v>40.24</v>
      </c>
      <c r="AK1132">
        <v>55.38</v>
      </c>
      <c r="AL1132">
        <v>57.68</v>
      </c>
      <c r="AM1132">
        <v>153.29</v>
      </c>
      <c r="AN1132" t="s">
        <v>1064</v>
      </c>
      <c r="AO1132">
        <v>9.9</v>
      </c>
      <c r="AP1132">
        <v>8.33</v>
      </c>
      <c r="AQ1132">
        <v>12.806699999999999</v>
      </c>
      <c r="AR1132" t="s">
        <v>1071</v>
      </c>
      <c r="AS1132" t="s">
        <v>1073</v>
      </c>
      <c r="AT1132" t="s">
        <v>1075</v>
      </c>
      <c r="AU1132" t="s">
        <v>1078</v>
      </c>
      <c r="AV1132" t="s">
        <v>1080</v>
      </c>
      <c r="AW1132" t="s">
        <v>1083</v>
      </c>
      <c r="AX1132" s="65">
        <f t="shared" si="304"/>
        <v>583.5</v>
      </c>
      <c r="AY1132" s="106">
        <v>2862.47</v>
      </c>
      <c r="AZ1132" s="106">
        <v>736.37001704229704</v>
      </c>
      <c r="BA1132" s="65">
        <f t="shared" si="292"/>
        <v>4182.3400170422974</v>
      </c>
      <c r="BB1132" s="65">
        <f t="shared" si="293"/>
        <v>30190.649982957704</v>
      </c>
      <c r="BC1132" s="65">
        <f t="shared" si="294"/>
        <v>2301.23</v>
      </c>
      <c r="BD1132" s="65">
        <f t="shared" si="295"/>
        <v>23558.230000000003</v>
      </c>
      <c r="BE1132" s="65">
        <f t="shared" si="296"/>
        <v>31744.309999999998</v>
      </c>
      <c r="BF1132" s="65">
        <f t="shared" si="297"/>
        <v>87794.419982957697</v>
      </c>
      <c r="BG1132" s="66">
        <f t="shared" si="298"/>
        <v>597.47714529175676</v>
      </c>
      <c r="BH1132" s="66">
        <f t="shared" si="299"/>
        <v>52.052844798202941</v>
      </c>
      <c r="BI1132" s="66">
        <f t="shared" si="300"/>
        <v>3.8353833333333331</v>
      </c>
      <c r="BJ1132" s="66">
        <f t="shared" si="301"/>
        <v>40.617637931034487</v>
      </c>
      <c r="BK1132" s="66">
        <f t="shared" si="302"/>
        <v>54.731568965517241</v>
      </c>
      <c r="BL1132" s="66">
        <f t="shared" si="303"/>
        <v>151.36968962578914</v>
      </c>
      <c r="BM1132" s="207">
        <f t="shared" si="305"/>
        <v>39873.18</v>
      </c>
    </row>
    <row r="1133" spans="1:65" x14ac:dyDescent="0.35">
      <c r="A1133" s="1">
        <v>250</v>
      </c>
      <c r="B1133">
        <v>12</v>
      </c>
      <c r="C1133" t="s">
        <v>37</v>
      </c>
      <c r="D1133" s="60" t="s">
        <v>288</v>
      </c>
      <c r="E1133" s="6" t="s">
        <v>1107</v>
      </c>
      <c r="F1133" s="7" t="s">
        <v>1108</v>
      </c>
      <c r="G1133" s="6">
        <v>-30.03</v>
      </c>
      <c r="H1133" s="6">
        <v>-51.23</v>
      </c>
      <c r="I1133" s="6">
        <v>47</v>
      </c>
      <c r="J1133" s="8">
        <v>23954.0527728093</v>
      </c>
      <c r="K1133" t="s">
        <v>1165</v>
      </c>
      <c r="L1133" t="s">
        <v>1062</v>
      </c>
      <c r="M1133">
        <v>600</v>
      </c>
      <c r="N1133">
        <v>600</v>
      </c>
      <c r="O1133">
        <v>3644.18</v>
      </c>
      <c r="P1133">
        <v>24941.06</v>
      </c>
      <c r="Q1133">
        <v>18875.330000000002</v>
      </c>
      <c r="R1133">
        <v>5272.4</v>
      </c>
      <c r="S1133">
        <v>34606.78</v>
      </c>
      <c r="T1133">
        <v>0</v>
      </c>
      <c r="U1133">
        <v>11750.93</v>
      </c>
      <c r="V1133">
        <v>0</v>
      </c>
      <c r="W1133" s="181">
        <f t="shared" si="289"/>
        <v>36691.990000000005</v>
      </c>
      <c r="X1133" s="181">
        <f t="shared" si="290"/>
        <v>61.153316666666676</v>
      </c>
      <c r="Y1133" s="174">
        <v>99090.68</v>
      </c>
      <c r="Z1133" s="181">
        <f t="shared" si="291"/>
        <v>165.15113333333332</v>
      </c>
      <c r="AA1133" s="174">
        <v>3.6776213464273328</v>
      </c>
      <c r="AB1133" s="174">
        <v>25.169935255263159</v>
      </c>
      <c r="AC1133" s="174">
        <v>19.048542203969131</v>
      </c>
      <c r="AD1133" s="174">
        <v>5.3207829434614844</v>
      </c>
      <c r="AE1133" s="174">
        <v>34.924354137038918</v>
      </c>
      <c r="AF1133">
        <v>0</v>
      </c>
      <c r="AG1133" s="106">
        <v>11.858764113839969</v>
      </c>
      <c r="AH1133" s="106">
        <v>0</v>
      </c>
      <c r="AI1133" s="106">
        <v>100</v>
      </c>
      <c r="AJ1133">
        <v>40.25</v>
      </c>
      <c r="AK1133">
        <v>67.23</v>
      </c>
      <c r="AL1133">
        <v>57.68</v>
      </c>
      <c r="AM1133">
        <v>165.15</v>
      </c>
      <c r="AN1133" t="s">
        <v>1065</v>
      </c>
      <c r="AO1133">
        <v>9.9</v>
      </c>
      <c r="AP1133">
        <v>8.33</v>
      </c>
      <c r="AQ1133">
        <v>12.806699999999999</v>
      </c>
      <c r="AR1133" t="s">
        <v>1071</v>
      </c>
      <c r="AS1133" t="s">
        <v>1073</v>
      </c>
      <c r="AT1133" t="s">
        <v>1075</v>
      </c>
      <c r="AU1133" t="s">
        <v>1078</v>
      </c>
      <c r="AV1133" t="s">
        <v>1080</v>
      </c>
      <c r="AW1133" t="s">
        <v>1083</v>
      </c>
      <c r="AX1133" s="65">
        <f t="shared" si="304"/>
        <v>583.5</v>
      </c>
      <c r="AY1133" s="106">
        <v>2862.47</v>
      </c>
      <c r="AZ1133" s="106">
        <v>874.62455328739418</v>
      </c>
      <c r="BA1133" s="65">
        <f t="shared" si="292"/>
        <v>4320.5945532873939</v>
      </c>
      <c r="BB1133" s="65">
        <f t="shared" si="293"/>
        <v>35817.365446712611</v>
      </c>
      <c r="BC1133" s="65">
        <f t="shared" si="294"/>
        <v>3644.18</v>
      </c>
      <c r="BD1133" s="65">
        <f t="shared" si="295"/>
        <v>23564.230000000003</v>
      </c>
      <c r="BE1133" s="65">
        <f t="shared" si="296"/>
        <v>31744.309999999998</v>
      </c>
      <c r="BF1133" s="65">
        <f t="shared" si="297"/>
        <v>94770.085446712605</v>
      </c>
      <c r="BG1133" s="66">
        <f t="shared" si="298"/>
        <v>617.22779332677055</v>
      </c>
      <c r="BH1133" s="66">
        <f t="shared" si="299"/>
        <v>61.754078356401052</v>
      </c>
      <c r="BI1133" s="66">
        <f t="shared" si="300"/>
        <v>6.0736333333333334</v>
      </c>
      <c r="BJ1133" s="66">
        <f t="shared" si="301"/>
        <v>40.627982758620696</v>
      </c>
      <c r="BK1133" s="66">
        <f t="shared" si="302"/>
        <v>54.731568965517241</v>
      </c>
      <c r="BL1133" s="66">
        <f t="shared" si="303"/>
        <v>163.39669904605623</v>
      </c>
      <c r="BM1133" s="207">
        <f t="shared" si="305"/>
        <v>39879.18</v>
      </c>
    </row>
    <row r="1134" spans="1:65" x14ac:dyDescent="0.35">
      <c r="A1134" s="1">
        <v>251</v>
      </c>
      <c r="B1134">
        <v>12</v>
      </c>
      <c r="C1134" t="s">
        <v>37</v>
      </c>
      <c r="D1134" s="60" t="s">
        <v>289</v>
      </c>
      <c r="E1134" s="6" t="s">
        <v>1109</v>
      </c>
      <c r="F1134" s="7" t="s">
        <v>1110</v>
      </c>
      <c r="G1134" s="6">
        <v>-15.37</v>
      </c>
      <c r="H1134" s="6">
        <v>-48.78</v>
      </c>
      <c r="I1134" s="6">
        <v>770</v>
      </c>
      <c r="J1134" s="8">
        <v>31081.371963744201</v>
      </c>
      <c r="K1134" t="s">
        <v>1165</v>
      </c>
      <c r="L1134" t="s">
        <v>1062</v>
      </c>
      <c r="M1134">
        <v>600</v>
      </c>
      <c r="N1134">
        <v>600</v>
      </c>
      <c r="O1134">
        <v>65.13</v>
      </c>
      <c r="P1134">
        <v>40186</v>
      </c>
      <c r="Q1134">
        <v>18875.330000000002</v>
      </c>
      <c r="R1134">
        <v>5266.4</v>
      </c>
      <c r="S1134">
        <v>34606.78</v>
      </c>
      <c r="T1134">
        <v>0</v>
      </c>
      <c r="U1134">
        <v>11750.93</v>
      </c>
      <c r="V1134">
        <v>0</v>
      </c>
      <c r="W1134" s="181">
        <f t="shared" si="289"/>
        <v>51936.93</v>
      </c>
      <c r="X1134" s="181">
        <f t="shared" si="290"/>
        <v>86.561549999999997</v>
      </c>
      <c r="Y1134" s="174">
        <v>110750.56</v>
      </c>
      <c r="Z1134" s="181">
        <f t="shared" si="291"/>
        <v>184.58426666666665</v>
      </c>
      <c r="AA1134" s="174">
        <v>5.8807829052963702E-2</v>
      </c>
      <c r="AB1134" s="174">
        <v>36.285143840356213</v>
      </c>
      <c r="AC1134" s="174">
        <v>17.043101181610279</v>
      </c>
      <c r="AD1134" s="174">
        <v>4.7551904026489797</v>
      </c>
      <c r="AE1134" s="174">
        <v>31.247498883978551</v>
      </c>
      <c r="AF1134">
        <v>0</v>
      </c>
      <c r="AG1134" s="106">
        <v>10.61026689165274</v>
      </c>
      <c r="AH1134" s="106">
        <v>0</v>
      </c>
      <c r="AI1134" s="106">
        <v>100</v>
      </c>
      <c r="AJ1134">
        <v>40.24</v>
      </c>
      <c r="AK1134">
        <v>86.67</v>
      </c>
      <c r="AL1134">
        <v>57.68</v>
      </c>
      <c r="AM1134">
        <v>184.58</v>
      </c>
      <c r="AN1134" t="s">
        <v>1066</v>
      </c>
      <c r="AO1134">
        <v>9.9</v>
      </c>
      <c r="AP1134">
        <v>8.33</v>
      </c>
      <c r="AQ1134">
        <v>12.806699999999999</v>
      </c>
      <c r="AR1134" t="s">
        <v>1071</v>
      </c>
      <c r="AS1134" t="s">
        <v>1073</v>
      </c>
      <c r="AT1134" t="s">
        <v>1075</v>
      </c>
      <c r="AU1134" t="s">
        <v>1078</v>
      </c>
      <c r="AV1134" t="s">
        <v>1080</v>
      </c>
      <c r="AW1134" t="s">
        <v>1083</v>
      </c>
      <c r="AX1134" s="65">
        <f t="shared" si="304"/>
        <v>583.5</v>
      </c>
      <c r="AY1134" s="106">
        <v>2862.47</v>
      </c>
      <c r="AZ1134" s="106">
        <v>1251.4067986348634</v>
      </c>
      <c r="BA1134" s="65">
        <f t="shared" si="292"/>
        <v>4697.376798634863</v>
      </c>
      <c r="BB1134" s="65">
        <f t="shared" si="293"/>
        <v>50685.52320136514</v>
      </c>
      <c r="BC1134" s="65">
        <f t="shared" si="294"/>
        <v>65.13</v>
      </c>
      <c r="BD1134" s="65">
        <f t="shared" si="295"/>
        <v>23558.230000000003</v>
      </c>
      <c r="BE1134" s="65">
        <f t="shared" si="296"/>
        <v>31744.309999999998</v>
      </c>
      <c r="BF1134" s="65">
        <f t="shared" si="297"/>
        <v>106053.18320136513</v>
      </c>
      <c r="BG1134" s="66">
        <f t="shared" si="298"/>
        <v>671.053828376409</v>
      </c>
      <c r="BH1134" s="66">
        <f t="shared" si="299"/>
        <v>87.388833105801965</v>
      </c>
      <c r="BI1134" s="66">
        <f t="shared" si="300"/>
        <v>0.10854999999999999</v>
      </c>
      <c r="BJ1134" s="66">
        <f t="shared" si="301"/>
        <v>40.617637931034487</v>
      </c>
      <c r="BK1134" s="66">
        <f t="shared" si="302"/>
        <v>54.731568965517241</v>
      </c>
      <c r="BL1134" s="66">
        <f t="shared" si="303"/>
        <v>182.85031586442264</v>
      </c>
      <c r="BM1134" s="207">
        <f t="shared" si="305"/>
        <v>39873.18</v>
      </c>
    </row>
    <row r="1135" spans="1:65" x14ac:dyDescent="0.35">
      <c r="A1135" s="1">
        <v>252</v>
      </c>
      <c r="B1135">
        <v>12</v>
      </c>
      <c r="C1135" t="s">
        <v>37</v>
      </c>
      <c r="D1135" s="60" t="s">
        <v>290</v>
      </c>
      <c r="E1135" s="6" t="s">
        <v>1111</v>
      </c>
      <c r="F1135" s="7" t="s">
        <v>1112</v>
      </c>
      <c r="G1135" s="6">
        <v>-22.86</v>
      </c>
      <c r="H1135" s="6">
        <v>-43.41</v>
      </c>
      <c r="I1135" s="6">
        <v>45</v>
      </c>
      <c r="J1135" s="8">
        <v>45016.2336447989</v>
      </c>
      <c r="K1135" t="s">
        <v>1165</v>
      </c>
      <c r="L1135" t="s">
        <v>1062</v>
      </c>
      <c r="M1135">
        <v>600</v>
      </c>
      <c r="N1135">
        <v>600</v>
      </c>
      <c r="O1135">
        <v>1.49</v>
      </c>
      <c r="P1135">
        <v>38816.69</v>
      </c>
      <c r="Q1135">
        <v>18875.330000000002</v>
      </c>
      <c r="R1135">
        <v>5262.4</v>
      </c>
      <c r="S1135">
        <v>34606.78</v>
      </c>
      <c r="T1135">
        <v>0</v>
      </c>
      <c r="U1135">
        <v>11750.93</v>
      </c>
      <c r="V1135">
        <v>0</v>
      </c>
      <c r="W1135" s="181">
        <f t="shared" si="289"/>
        <v>50567.62</v>
      </c>
      <c r="X1135" s="181">
        <f t="shared" si="290"/>
        <v>84.279366666666675</v>
      </c>
      <c r="Y1135" s="174">
        <v>109313.61</v>
      </c>
      <c r="Z1135" s="181">
        <f t="shared" si="291"/>
        <v>182.18934999999999</v>
      </c>
      <c r="AA1135" s="174">
        <v>1.363050767420452E-3</v>
      </c>
      <c r="AB1135" s="174">
        <v>35.509475901491143</v>
      </c>
      <c r="AC1135" s="174">
        <v>17.267136269674019</v>
      </c>
      <c r="AD1135" s="174">
        <v>4.8140391667606623</v>
      </c>
      <c r="AE1135" s="174">
        <v>31.658253716074331</v>
      </c>
      <c r="AF1135">
        <v>0</v>
      </c>
      <c r="AG1135" s="106">
        <v>10.749741043224169</v>
      </c>
      <c r="AH1135" s="106">
        <v>0</v>
      </c>
      <c r="AI1135" s="106">
        <v>100</v>
      </c>
      <c r="AJ1135">
        <v>40.229999999999997</v>
      </c>
      <c r="AK1135">
        <v>84.28</v>
      </c>
      <c r="AL1135">
        <v>57.68</v>
      </c>
      <c r="AM1135">
        <v>182.19</v>
      </c>
      <c r="AN1135" t="s">
        <v>1067</v>
      </c>
      <c r="AO1135">
        <v>9.9</v>
      </c>
      <c r="AP1135">
        <v>8.33</v>
      </c>
      <c r="AQ1135">
        <v>12.806699999999999</v>
      </c>
      <c r="AR1135" t="s">
        <v>1071</v>
      </c>
      <c r="AS1135" t="s">
        <v>1073</v>
      </c>
      <c r="AT1135" t="s">
        <v>1075</v>
      </c>
      <c r="AU1135" t="s">
        <v>1078</v>
      </c>
      <c r="AV1135" t="s">
        <v>1080</v>
      </c>
      <c r="AW1135" t="s">
        <v>1083</v>
      </c>
      <c r="AX1135" s="65">
        <f t="shared" si="304"/>
        <v>583.5</v>
      </c>
      <c r="AY1135" s="106">
        <v>2862.47</v>
      </c>
      <c r="AZ1135" s="106">
        <v>1249.4465769176106</v>
      </c>
      <c r="BA1135" s="127">
        <f t="shared" si="292"/>
        <v>4695.4165769176107</v>
      </c>
      <c r="BB1135" s="127">
        <f t="shared" si="293"/>
        <v>49318.173423082393</v>
      </c>
      <c r="BC1135" s="65">
        <f t="shared" si="294"/>
        <v>1.49</v>
      </c>
      <c r="BD1135" s="127">
        <f t="shared" si="295"/>
        <v>23554.230000000003</v>
      </c>
      <c r="BE1135" s="127">
        <f t="shared" si="296"/>
        <v>31744.309999999998</v>
      </c>
      <c r="BF1135" s="127">
        <f t="shared" si="297"/>
        <v>104618.19342308238</v>
      </c>
      <c r="BG1135" s="127">
        <f t="shared" si="298"/>
        <v>670.77379670251582</v>
      </c>
      <c r="BH1135" s="127">
        <f t="shared" si="299"/>
        <v>85.031333488073088</v>
      </c>
      <c r="BI1135" s="66">
        <f t="shared" si="300"/>
        <v>2.4833333333333335E-3</v>
      </c>
      <c r="BJ1135" s="127">
        <f t="shared" si="301"/>
        <v>40.610741379310348</v>
      </c>
      <c r="BK1135" s="127">
        <f t="shared" si="302"/>
        <v>54.731568965517241</v>
      </c>
      <c r="BL1135" s="127">
        <f t="shared" si="303"/>
        <v>180.37619555703859</v>
      </c>
      <c r="BM1135" s="207">
        <f t="shared" si="305"/>
        <v>39869.18</v>
      </c>
    </row>
    <row r="1136" spans="1:65" x14ac:dyDescent="0.35">
      <c r="A1136" s="1">
        <v>253</v>
      </c>
      <c r="B1136">
        <v>12</v>
      </c>
      <c r="C1136" t="s">
        <v>37</v>
      </c>
      <c r="D1136" s="60" t="s">
        <v>291</v>
      </c>
      <c r="E1136" s="6" t="s">
        <v>1113</v>
      </c>
      <c r="F1136" s="7" t="s">
        <v>1114</v>
      </c>
      <c r="G1136" s="6">
        <v>-20.32</v>
      </c>
      <c r="H1136" s="6">
        <v>-40.340000000000003</v>
      </c>
      <c r="I1136" s="6">
        <v>9</v>
      </c>
      <c r="J1136" s="8">
        <v>54061.366139626101</v>
      </c>
      <c r="K1136" t="s">
        <v>1165</v>
      </c>
      <c r="L1136" t="s">
        <v>1062</v>
      </c>
      <c r="M1136">
        <v>600</v>
      </c>
      <c r="N1136">
        <v>600</v>
      </c>
      <c r="O1136">
        <v>0</v>
      </c>
      <c r="P1136">
        <v>45844.9</v>
      </c>
      <c r="Q1136">
        <v>18875.330000000002</v>
      </c>
      <c r="R1136">
        <v>5264.2</v>
      </c>
      <c r="S1136">
        <v>34606.78</v>
      </c>
      <c r="T1136">
        <v>0</v>
      </c>
      <c r="U1136">
        <v>11750.93</v>
      </c>
      <c r="V1136">
        <v>0</v>
      </c>
      <c r="W1136" s="181">
        <f t="shared" si="289"/>
        <v>57595.83</v>
      </c>
      <c r="X1136" s="181">
        <f t="shared" si="290"/>
        <v>95.993049999999997</v>
      </c>
      <c r="Y1136" s="174">
        <v>116342.14</v>
      </c>
      <c r="Z1136" s="181">
        <f t="shared" si="291"/>
        <v>193.90356666666668</v>
      </c>
      <c r="AA1136" s="174">
        <v>0</v>
      </c>
      <c r="AB1136" s="174">
        <v>39.405240439964402</v>
      </c>
      <c r="AC1136" s="174">
        <v>16.223983846265849</v>
      </c>
      <c r="AD1136" s="174">
        <v>4.5247577532955816</v>
      </c>
      <c r="AE1136" s="174">
        <v>29.745696615173149</v>
      </c>
      <c r="AF1136">
        <v>0</v>
      </c>
      <c r="AG1136" s="106">
        <v>10.100321345301021</v>
      </c>
      <c r="AH1136" s="106">
        <v>0</v>
      </c>
      <c r="AI1136" s="106">
        <v>100</v>
      </c>
      <c r="AJ1136">
        <v>40.229999999999997</v>
      </c>
      <c r="AK1136">
        <v>95.99</v>
      </c>
      <c r="AL1136">
        <v>57.68</v>
      </c>
      <c r="AM1136">
        <v>193.9</v>
      </c>
      <c r="AN1136" t="s">
        <v>1068</v>
      </c>
      <c r="AO1136">
        <v>9.9</v>
      </c>
      <c r="AP1136">
        <v>8.33</v>
      </c>
      <c r="AQ1136">
        <v>12.806699999999999</v>
      </c>
      <c r="AR1136" t="s">
        <v>1071</v>
      </c>
      <c r="AS1136" t="s">
        <v>1073</v>
      </c>
      <c r="AT1136" t="s">
        <v>1075</v>
      </c>
      <c r="AU1136" t="s">
        <v>1078</v>
      </c>
      <c r="AV1136" t="s">
        <v>1080</v>
      </c>
      <c r="AW1136" t="s">
        <v>1083</v>
      </c>
      <c r="AX1136" s="65">
        <f t="shared" si="304"/>
        <v>583.5</v>
      </c>
      <c r="AY1136" s="106">
        <v>2862.47</v>
      </c>
      <c r="AZ1136" s="106">
        <v>1378.2970847869803</v>
      </c>
      <c r="BA1136" s="65">
        <f t="shared" si="292"/>
        <v>4824.2670847869804</v>
      </c>
      <c r="BB1136" s="65">
        <f t="shared" si="293"/>
        <v>56217.532915213022</v>
      </c>
      <c r="BC1136" s="65">
        <f t="shared" si="294"/>
        <v>0</v>
      </c>
      <c r="BD1136" s="65">
        <f t="shared" si="295"/>
        <v>23556.030000000002</v>
      </c>
      <c r="BE1136" s="65">
        <f t="shared" si="296"/>
        <v>31744.309999999998</v>
      </c>
      <c r="BF1136" s="65">
        <f t="shared" si="297"/>
        <v>111517.87291521303</v>
      </c>
      <c r="BG1136" s="66">
        <f t="shared" si="298"/>
        <v>689.18101211242572</v>
      </c>
      <c r="BH1136" s="66">
        <f t="shared" si="299"/>
        <v>96.92678088829831</v>
      </c>
      <c r="BI1136" s="66">
        <f t="shared" si="300"/>
        <v>0</v>
      </c>
      <c r="BJ1136" s="66">
        <f t="shared" si="301"/>
        <v>40.613844827586213</v>
      </c>
      <c r="BK1136" s="66">
        <f t="shared" si="302"/>
        <v>54.731568965517241</v>
      </c>
      <c r="BL1136" s="66">
        <f t="shared" si="303"/>
        <v>192.27219468140177</v>
      </c>
      <c r="BM1136" s="207">
        <f t="shared" si="305"/>
        <v>39870.979999999996</v>
      </c>
    </row>
    <row r="1137" spans="1:65" x14ac:dyDescent="0.35">
      <c r="A1137" s="1">
        <v>254</v>
      </c>
      <c r="B1137">
        <v>12</v>
      </c>
      <c r="C1137" t="s">
        <v>37</v>
      </c>
      <c r="D1137" s="60" t="s">
        <v>292</v>
      </c>
      <c r="E1137" s="6" t="s">
        <v>1115</v>
      </c>
      <c r="F1137" s="7" t="s">
        <v>1116</v>
      </c>
      <c r="G1137" s="6">
        <v>-8.0500000000000007</v>
      </c>
      <c r="H1137" s="6">
        <v>-34.880000000000003</v>
      </c>
      <c r="I1137" s="6">
        <v>10</v>
      </c>
      <c r="J1137" s="8">
        <v>63550.072249703</v>
      </c>
      <c r="K1137" t="s">
        <v>1165</v>
      </c>
      <c r="L1137" t="s">
        <v>1062</v>
      </c>
      <c r="M1137">
        <v>600</v>
      </c>
      <c r="N1137">
        <v>600</v>
      </c>
      <c r="O1137">
        <v>0</v>
      </c>
      <c r="P1137">
        <v>55200.86</v>
      </c>
      <c r="Q1137">
        <v>18875.330000000002</v>
      </c>
      <c r="R1137">
        <v>5250.2</v>
      </c>
      <c r="S1137">
        <v>34606.78</v>
      </c>
      <c r="T1137">
        <v>0</v>
      </c>
      <c r="U1137">
        <v>11750.93</v>
      </c>
      <c r="V1137">
        <v>0</v>
      </c>
      <c r="W1137" s="181">
        <f t="shared" si="289"/>
        <v>66951.790000000008</v>
      </c>
      <c r="X1137" s="181">
        <f t="shared" si="290"/>
        <v>111.58631666666668</v>
      </c>
      <c r="Y1137" s="174">
        <v>125684.09</v>
      </c>
      <c r="Z1137" s="181">
        <f t="shared" si="291"/>
        <v>209.47348333333332</v>
      </c>
      <c r="AA1137" s="174">
        <v>0</v>
      </c>
      <c r="AB1137" s="174">
        <v>43.920324362455098</v>
      </c>
      <c r="AC1137" s="174">
        <v>15.01807428450172</v>
      </c>
      <c r="AD1137" s="174">
        <v>4.1772988132388118</v>
      </c>
      <c r="AE1137" s="174">
        <v>27.534734109941841</v>
      </c>
      <c r="AF1137">
        <v>0</v>
      </c>
      <c r="AG1137" s="106">
        <v>9.3495763863190646</v>
      </c>
      <c r="AH1137" s="106">
        <v>0</v>
      </c>
      <c r="AI1137" s="106">
        <v>100</v>
      </c>
      <c r="AJ1137">
        <v>40.21</v>
      </c>
      <c r="AK1137">
        <v>111.59</v>
      </c>
      <c r="AL1137">
        <v>57.68</v>
      </c>
      <c r="AM1137">
        <v>209.47</v>
      </c>
      <c r="AN1137" t="s">
        <v>1069</v>
      </c>
      <c r="AO1137">
        <v>9.9</v>
      </c>
      <c r="AP1137">
        <v>8.33</v>
      </c>
      <c r="AQ1137">
        <v>12.806699999999999</v>
      </c>
      <c r="AR1137" t="s">
        <v>1071</v>
      </c>
      <c r="AS1137" t="s">
        <v>1073</v>
      </c>
      <c r="AT1137" t="s">
        <v>1075</v>
      </c>
      <c r="AU1137" t="s">
        <v>1078</v>
      </c>
      <c r="AV1137" t="s">
        <v>1080</v>
      </c>
      <c r="AW1137" t="s">
        <v>1083</v>
      </c>
      <c r="AX1137" s="65">
        <f t="shared" si="304"/>
        <v>583.5</v>
      </c>
      <c r="AY1137" s="106">
        <v>2862.47</v>
      </c>
      <c r="AZ1137" s="106">
        <v>1594.3734090879166</v>
      </c>
      <c r="BA1137" s="65">
        <f t="shared" si="292"/>
        <v>5040.3434090879164</v>
      </c>
      <c r="BB1137" s="65">
        <f t="shared" si="293"/>
        <v>65357.416590912093</v>
      </c>
      <c r="BC1137" s="65">
        <f t="shared" si="294"/>
        <v>0</v>
      </c>
      <c r="BD1137" s="65">
        <f t="shared" si="295"/>
        <v>23542.030000000002</v>
      </c>
      <c r="BE1137" s="65">
        <f t="shared" si="296"/>
        <v>31744.309999999998</v>
      </c>
      <c r="BF1137" s="65">
        <f t="shared" si="297"/>
        <v>120643.74659091208</v>
      </c>
      <c r="BG1137" s="66">
        <f t="shared" si="298"/>
        <v>720.04905844113091</v>
      </c>
      <c r="BH1137" s="66">
        <f t="shared" si="299"/>
        <v>112.68520101881396</v>
      </c>
      <c r="BI1137" s="66">
        <f t="shared" si="300"/>
        <v>0</v>
      </c>
      <c r="BJ1137" s="66">
        <f t="shared" si="301"/>
        <v>40.589706896551725</v>
      </c>
      <c r="BK1137" s="66">
        <f t="shared" si="302"/>
        <v>54.731568965517241</v>
      </c>
      <c r="BL1137" s="66">
        <f t="shared" si="303"/>
        <v>208.00645963950359</v>
      </c>
      <c r="BM1137" s="207">
        <f t="shared" si="305"/>
        <v>39856.979999999996</v>
      </c>
    </row>
    <row r="1138" spans="1:65" x14ac:dyDescent="0.35">
      <c r="A1138" s="1">
        <v>255</v>
      </c>
      <c r="B1138">
        <v>12</v>
      </c>
      <c r="C1138" t="s">
        <v>37</v>
      </c>
      <c r="D1138" s="60" t="s">
        <v>293</v>
      </c>
      <c r="E1138" s="6" t="s">
        <v>1117</v>
      </c>
      <c r="F1138" s="7" t="s">
        <v>1118</v>
      </c>
      <c r="G1138" s="6">
        <v>-3.8</v>
      </c>
      <c r="H1138" s="6">
        <v>-38.53</v>
      </c>
      <c r="I1138" s="6">
        <v>41</v>
      </c>
      <c r="J1138" s="8">
        <v>71394.000753582499</v>
      </c>
      <c r="K1138" t="s">
        <v>1165</v>
      </c>
      <c r="L1138" t="s">
        <v>1062</v>
      </c>
      <c r="M1138">
        <v>600</v>
      </c>
      <c r="N1138">
        <v>600</v>
      </c>
      <c r="O1138">
        <v>0</v>
      </c>
      <c r="P1138">
        <v>55371.14</v>
      </c>
      <c r="Q1138">
        <v>18875.330000000002</v>
      </c>
      <c r="R1138">
        <v>5255.2</v>
      </c>
      <c r="S1138">
        <v>34606.78</v>
      </c>
      <c r="T1138">
        <v>0</v>
      </c>
      <c r="U1138">
        <v>11750.93</v>
      </c>
      <c r="V1138">
        <v>0</v>
      </c>
      <c r="W1138" s="181">
        <f t="shared" si="289"/>
        <v>67122.070000000007</v>
      </c>
      <c r="X1138" s="181">
        <f t="shared" si="290"/>
        <v>111.87011666666668</v>
      </c>
      <c r="Y1138" s="174">
        <v>125859.37</v>
      </c>
      <c r="Z1138" s="181">
        <f t="shared" si="291"/>
        <v>209.76561666666666</v>
      </c>
      <c r="AA1138" s="174">
        <v>0</v>
      </c>
      <c r="AB1138" s="174">
        <v>43.994451902945329</v>
      </c>
      <c r="AC1138" s="174">
        <v>14.997159130861689</v>
      </c>
      <c r="AD1138" s="174">
        <v>4.1754539213091562</v>
      </c>
      <c r="AE1138" s="174">
        <v>27.496387436231409</v>
      </c>
      <c r="AF1138">
        <v>0</v>
      </c>
      <c r="AG1138" s="106">
        <v>9.3365555540282781</v>
      </c>
      <c r="AH1138" s="106">
        <v>0</v>
      </c>
      <c r="AI1138" s="106">
        <v>100</v>
      </c>
      <c r="AJ1138">
        <v>40.22</v>
      </c>
      <c r="AK1138">
        <v>111.87</v>
      </c>
      <c r="AL1138">
        <v>57.68</v>
      </c>
      <c r="AM1138">
        <v>209.77</v>
      </c>
      <c r="AN1138" t="s">
        <v>1070</v>
      </c>
      <c r="AO1138">
        <v>9.9</v>
      </c>
      <c r="AP1138">
        <v>8.33</v>
      </c>
      <c r="AQ1138">
        <v>12.806699999999999</v>
      </c>
      <c r="AR1138" t="s">
        <v>1071</v>
      </c>
      <c r="AS1138" t="s">
        <v>1073</v>
      </c>
      <c r="AT1138" t="s">
        <v>1075</v>
      </c>
      <c r="AU1138" t="s">
        <v>1078</v>
      </c>
      <c r="AV1138" t="s">
        <v>1080</v>
      </c>
      <c r="AW1138" t="s">
        <v>1083</v>
      </c>
      <c r="AX1138" s="65">
        <f t="shared" si="304"/>
        <v>583.5</v>
      </c>
      <c r="AY1138" s="106">
        <v>2862.47</v>
      </c>
      <c r="AZ1138" s="106">
        <v>1552.1072386631415</v>
      </c>
      <c r="BA1138" s="65">
        <f t="shared" si="292"/>
        <v>4998.0772386631415</v>
      </c>
      <c r="BB1138" s="65">
        <f t="shared" si="293"/>
        <v>65569.962761336865</v>
      </c>
      <c r="BC1138" s="65">
        <f t="shared" si="294"/>
        <v>0</v>
      </c>
      <c r="BD1138" s="65">
        <f t="shared" si="295"/>
        <v>23547.030000000002</v>
      </c>
      <c r="BE1138" s="65">
        <f t="shared" si="296"/>
        <v>31744.309999999998</v>
      </c>
      <c r="BF1138" s="65">
        <f t="shared" si="297"/>
        <v>120861.29276133685</v>
      </c>
      <c r="BG1138" s="66">
        <f t="shared" si="298"/>
        <v>714.01103409473455</v>
      </c>
      <c r="BH1138" s="66">
        <f t="shared" si="299"/>
        <v>113.05165993333942</v>
      </c>
      <c r="BI1138" s="66">
        <f t="shared" si="300"/>
        <v>0</v>
      </c>
      <c r="BJ1138" s="66">
        <f t="shared" si="301"/>
        <v>40.598327586206899</v>
      </c>
      <c r="BK1138" s="66">
        <f t="shared" si="302"/>
        <v>54.731568965517241</v>
      </c>
      <c r="BL1138" s="66">
        <f t="shared" si="303"/>
        <v>208.38153924368422</v>
      </c>
      <c r="BM1138" s="207">
        <f t="shared" si="305"/>
        <v>39861.979999999996</v>
      </c>
    </row>
    <row r="1139" spans="1:65" x14ac:dyDescent="0.35">
      <c r="A1139" s="1">
        <v>256</v>
      </c>
      <c r="B1139">
        <v>13</v>
      </c>
      <c r="C1139" t="s">
        <v>37</v>
      </c>
      <c r="D1139" s="60" t="s">
        <v>294</v>
      </c>
      <c r="E1139" s="6" t="s">
        <v>1104</v>
      </c>
      <c r="F1139" s="7" t="s">
        <v>1105</v>
      </c>
      <c r="G1139" s="6">
        <v>-22.74</v>
      </c>
      <c r="H1139" s="6">
        <v>-45.59</v>
      </c>
      <c r="I1139" s="6">
        <v>1642</v>
      </c>
      <c r="J1139" s="8">
        <v>3495.45982983364</v>
      </c>
      <c r="K1139" t="s">
        <v>1165</v>
      </c>
      <c r="L1139" t="s">
        <v>1062</v>
      </c>
      <c r="M1139">
        <v>600</v>
      </c>
      <c r="N1139">
        <v>600</v>
      </c>
      <c r="O1139">
        <v>3119.92</v>
      </c>
      <c r="P1139">
        <v>12498.54</v>
      </c>
      <c r="Q1139">
        <v>18875.330000000002</v>
      </c>
      <c r="R1139">
        <v>5265.2</v>
      </c>
      <c r="S1139">
        <v>34606.78</v>
      </c>
      <c r="T1139">
        <v>0</v>
      </c>
      <c r="U1139">
        <v>11578.67</v>
      </c>
      <c r="V1139">
        <v>0</v>
      </c>
      <c r="W1139" s="181">
        <f t="shared" si="289"/>
        <v>24077.21</v>
      </c>
      <c r="X1139" s="181">
        <f t="shared" si="290"/>
        <v>40.128683333333335</v>
      </c>
      <c r="Y1139" s="174">
        <v>85944.44</v>
      </c>
      <c r="Z1139" s="181">
        <f t="shared" si="291"/>
        <v>143.24073333333334</v>
      </c>
      <c r="AA1139" s="174">
        <v>3.6301592051795319</v>
      </c>
      <c r="AB1139" s="174">
        <v>14.542581230385579</v>
      </c>
      <c r="AC1139" s="174">
        <v>21.962246772449738</v>
      </c>
      <c r="AD1139" s="174">
        <v>6.1262834454445221</v>
      </c>
      <c r="AE1139" s="174">
        <v>40.266455863811551</v>
      </c>
      <c r="AF1139">
        <v>0</v>
      </c>
      <c r="AG1139" s="106">
        <v>13.47227348272907</v>
      </c>
      <c r="AH1139" s="106">
        <v>0</v>
      </c>
      <c r="AI1139" s="106">
        <v>100</v>
      </c>
      <c r="AJ1139">
        <v>40.229999999999997</v>
      </c>
      <c r="AK1139">
        <v>45.33</v>
      </c>
      <c r="AL1139">
        <v>57.68</v>
      </c>
      <c r="AM1139">
        <v>143.24</v>
      </c>
      <c r="AN1139" t="s">
        <v>1063</v>
      </c>
      <c r="AO1139">
        <v>9.9</v>
      </c>
      <c r="AP1139">
        <v>8.33</v>
      </c>
      <c r="AQ1139">
        <v>12.806699999999999</v>
      </c>
      <c r="AR1139" t="s">
        <v>1071</v>
      </c>
      <c r="AS1139" t="s">
        <v>1073</v>
      </c>
      <c r="AT1139" t="s">
        <v>1075</v>
      </c>
      <c r="AU1139" t="s">
        <v>1078</v>
      </c>
      <c r="AV1139" t="s">
        <v>1080</v>
      </c>
      <c r="AW1139" t="s">
        <v>1084</v>
      </c>
      <c r="AX1139" s="65">
        <f t="shared" si="304"/>
        <v>583.5</v>
      </c>
      <c r="AY1139" s="106">
        <v>2862.47</v>
      </c>
      <c r="AZ1139" s="106">
        <v>482.60558916147198</v>
      </c>
      <c r="BA1139" s="65">
        <f t="shared" si="292"/>
        <v>3928.5755891614717</v>
      </c>
      <c r="BB1139" s="65">
        <f t="shared" si="293"/>
        <v>23594.604410838529</v>
      </c>
      <c r="BC1139" s="65">
        <f t="shared" si="294"/>
        <v>3119.92</v>
      </c>
      <c r="BD1139" s="65">
        <f t="shared" si="295"/>
        <v>23557.030000000002</v>
      </c>
      <c r="BE1139" s="65">
        <f t="shared" si="296"/>
        <v>31744.309999999998</v>
      </c>
      <c r="BF1139" s="65">
        <f t="shared" si="297"/>
        <v>82015.864410838534</v>
      </c>
      <c r="BG1139" s="66">
        <f t="shared" si="298"/>
        <v>561.2250841659245</v>
      </c>
      <c r="BH1139" s="66">
        <f t="shared" si="299"/>
        <v>40.68035243248022</v>
      </c>
      <c r="BI1139" s="66">
        <f t="shared" si="300"/>
        <v>5.1998666666666669</v>
      </c>
      <c r="BJ1139" s="66">
        <f t="shared" si="301"/>
        <v>40.615568965517248</v>
      </c>
      <c r="BK1139" s="66">
        <f t="shared" si="302"/>
        <v>54.731568965517241</v>
      </c>
      <c r="BL1139" s="66">
        <f t="shared" si="303"/>
        <v>141.40666277730782</v>
      </c>
      <c r="BM1139" s="207">
        <f t="shared" si="305"/>
        <v>39871.979999999996</v>
      </c>
    </row>
    <row r="1140" spans="1:65" x14ac:dyDescent="0.35">
      <c r="A1140" s="1">
        <v>257</v>
      </c>
      <c r="B1140">
        <v>13</v>
      </c>
      <c r="C1140" t="s">
        <v>37</v>
      </c>
      <c r="D1140" s="60" t="s">
        <v>295</v>
      </c>
      <c r="E1140" s="6" t="s">
        <v>1104</v>
      </c>
      <c r="F1140" s="7" t="s">
        <v>1106</v>
      </c>
      <c r="G1140" s="6">
        <v>-23.85</v>
      </c>
      <c r="H1140" s="6">
        <v>-46.64</v>
      </c>
      <c r="I1140" s="6">
        <v>792</v>
      </c>
      <c r="J1140" s="8">
        <v>14172.2970393051</v>
      </c>
      <c r="K1140" t="s">
        <v>1165</v>
      </c>
      <c r="L1140" t="s">
        <v>1062</v>
      </c>
      <c r="M1140">
        <v>600</v>
      </c>
      <c r="N1140">
        <v>600</v>
      </c>
      <c r="O1140">
        <v>864.88</v>
      </c>
      <c r="P1140">
        <v>19974.79</v>
      </c>
      <c r="Q1140">
        <v>18875.330000000002</v>
      </c>
      <c r="R1140">
        <v>5266.4</v>
      </c>
      <c r="S1140">
        <v>34606.78</v>
      </c>
      <c r="T1140">
        <v>0</v>
      </c>
      <c r="U1140">
        <v>11578.67</v>
      </c>
      <c r="V1140">
        <v>0</v>
      </c>
      <c r="W1140" s="181">
        <f t="shared" si="289"/>
        <v>31553.46</v>
      </c>
      <c r="X1140" s="181">
        <f t="shared" si="290"/>
        <v>52.589100000000002</v>
      </c>
      <c r="Y1140" s="174">
        <v>91166.84</v>
      </c>
      <c r="Z1140" s="181">
        <f t="shared" si="291"/>
        <v>151.94473333333332</v>
      </c>
      <c r="AA1140" s="174">
        <v>0.94867826942340006</v>
      </c>
      <c r="AB1140" s="174">
        <v>21.910148470650071</v>
      </c>
      <c r="AC1140" s="174">
        <v>20.704161732489581</v>
      </c>
      <c r="AD1140" s="174">
        <v>5.7766617774620679</v>
      </c>
      <c r="AE1140" s="174">
        <v>37.959832763754889</v>
      </c>
      <c r="AF1140">
        <v>0</v>
      </c>
      <c r="AG1140" s="106">
        <v>12.700527955120521</v>
      </c>
      <c r="AH1140" s="106">
        <v>0</v>
      </c>
      <c r="AI1140" s="106">
        <v>100</v>
      </c>
      <c r="AJ1140">
        <v>40.24</v>
      </c>
      <c r="AK1140">
        <v>54.03</v>
      </c>
      <c r="AL1140">
        <v>57.68</v>
      </c>
      <c r="AM1140">
        <v>151.94</v>
      </c>
      <c r="AN1140" t="s">
        <v>1064</v>
      </c>
      <c r="AO1140">
        <v>9.9</v>
      </c>
      <c r="AP1140">
        <v>8.33</v>
      </c>
      <c r="AQ1140">
        <v>12.806699999999999</v>
      </c>
      <c r="AR1140" t="s">
        <v>1071</v>
      </c>
      <c r="AS1140" t="s">
        <v>1073</v>
      </c>
      <c r="AT1140" t="s">
        <v>1075</v>
      </c>
      <c r="AU1140" t="s">
        <v>1078</v>
      </c>
      <c r="AV1140" t="s">
        <v>1080</v>
      </c>
      <c r="AW1140" t="s">
        <v>1084</v>
      </c>
      <c r="AX1140" s="65">
        <f t="shared" si="304"/>
        <v>583.5</v>
      </c>
      <c r="AY1140" s="106">
        <v>2862.47</v>
      </c>
      <c r="AZ1140" s="106">
        <v>736.84189458133301</v>
      </c>
      <c r="BA1140" s="65">
        <f t="shared" si="292"/>
        <v>4182.811894581333</v>
      </c>
      <c r="BB1140" s="65">
        <f t="shared" si="293"/>
        <v>30816.618105418667</v>
      </c>
      <c r="BC1140" s="65">
        <f t="shared" si="294"/>
        <v>864.88</v>
      </c>
      <c r="BD1140" s="65">
        <f t="shared" si="295"/>
        <v>23558.230000000003</v>
      </c>
      <c r="BE1140" s="65">
        <f t="shared" si="296"/>
        <v>31744.309999999998</v>
      </c>
      <c r="BF1140" s="65">
        <f t="shared" si="297"/>
        <v>86984.028105418663</v>
      </c>
      <c r="BG1140" s="66">
        <f t="shared" si="298"/>
        <v>597.54455636876185</v>
      </c>
      <c r="BH1140" s="66">
        <f t="shared" si="299"/>
        <v>53.132100181756321</v>
      </c>
      <c r="BI1140" s="66">
        <f t="shared" si="300"/>
        <v>1.4414666666666667</v>
      </c>
      <c r="BJ1140" s="66">
        <f t="shared" si="301"/>
        <v>40.617637931034487</v>
      </c>
      <c r="BK1140" s="66">
        <f t="shared" si="302"/>
        <v>54.731568965517241</v>
      </c>
      <c r="BL1140" s="66">
        <f t="shared" si="303"/>
        <v>149.97246225072183</v>
      </c>
      <c r="BM1140" s="207">
        <f t="shared" si="305"/>
        <v>39873.18</v>
      </c>
    </row>
    <row r="1141" spans="1:65" x14ac:dyDescent="0.35">
      <c r="A1141" s="1">
        <v>258</v>
      </c>
      <c r="B1141">
        <v>13</v>
      </c>
      <c r="C1141" t="s">
        <v>37</v>
      </c>
      <c r="D1141" s="60" t="s">
        <v>296</v>
      </c>
      <c r="E1141" s="6" t="s">
        <v>1107</v>
      </c>
      <c r="F1141" s="7" t="s">
        <v>1108</v>
      </c>
      <c r="G1141" s="6">
        <v>-30.03</v>
      </c>
      <c r="H1141" s="6">
        <v>-51.23</v>
      </c>
      <c r="I1141" s="6">
        <v>47</v>
      </c>
      <c r="J1141" s="8">
        <v>23954.0527728093</v>
      </c>
      <c r="K1141" t="s">
        <v>1165</v>
      </c>
      <c r="L1141" t="s">
        <v>1062</v>
      </c>
      <c r="M1141">
        <v>600</v>
      </c>
      <c r="N1141">
        <v>600</v>
      </c>
      <c r="O1141">
        <v>1554.55</v>
      </c>
      <c r="P1141">
        <v>24409.56</v>
      </c>
      <c r="Q1141">
        <v>18875.330000000002</v>
      </c>
      <c r="R1141">
        <v>5272.4</v>
      </c>
      <c r="S1141">
        <v>34606.78</v>
      </c>
      <c r="T1141">
        <v>0</v>
      </c>
      <c r="U1141">
        <v>11578.67</v>
      </c>
      <c r="V1141">
        <v>0</v>
      </c>
      <c r="W1141" s="181">
        <f t="shared" si="289"/>
        <v>35988.230000000003</v>
      </c>
      <c r="X1141" s="181">
        <f t="shared" si="290"/>
        <v>59.980383333333336</v>
      </c>
      <c r="Y1141" s="174">
        <v>96297.279999999999</v>
      </c>
      <c r="Z1141" s="181">
        <f t="shared" si="291"/>
        <v>160.49546666666666</v>
      </c>
      <c r="AA1141" s="174">
        <v>1.614323893675917</v>
      </c>
      <c r="AB1141" s="174">
        <v>25.34813028986904</v>
      </c>
      <c r="AC1141" s="174">
        <v>19.601103997953011</v>
      </c>
      <c r="AD1141" s="174">
        <v>5.4751286848392811</v>
      </c>
      <c r="AE1141" s="174">
        <v>35.937442885198827</v>
      </c>
      <c r="AF1141">
        <v>0</v>
      </c>
      <c r="AG1141" s="106">
        <v>12.02388063297323</v>
      </c>
      <c r="AH1141" s="106">
        <v>0</v>
      </c>
      <c r="AI1141" s="106">
        <v>100</v>
      </c>
      <c r="AJ1141">
        <v>40.25</v>
      </c>
      <c r="AK1141">
        <v>62.57</v>
      </c>
      <c r="AL1141">
        <v>57.68</v>
      </c>
      <c r="AM1141">
        <v>160.5</v>
      </c>
      <c r="AN1141" t="s">
        <v>1065</v>
      </c>
      <c r="AO1141">
        <v>9.9</v>
      </c>
      <c r="AP1141">
        <v>8.33</v>
      </c>
      <c r="AQ1141">
        <v>12.806699999999999</v>
      </c>
      <c r="AR1141" t="s">
        <v>1071</v>
      </c>
      <c r="AS1141" t="s">
        <v>1073</v>
      </c>
      <c r="AT1141" t="s">
        <v>1075</v>
      </c>
      <c r="AU1141" t="s">
        <v>1078</v>
      </c>
      <c r="AV1141" t="s">
        <v>1080</v>
      </c>
      <c r="AW1141" t="s">
        <v>1084</v>
      </c>
      <c r="AX1141" s="65">
        <f t="shared" si="304"/>
        <v>583.5</v>
      </c>
      <c r="AY1141" s="106">
        <v>2862.47</v>
      </c>
      <c r="AZ1141" s="106">
        <v>874.71459733117752</v>
      </c>
      <c r="BA1141" s="65">
        <f t="shared" si="292"/>
        <v>4320.6845973311774</v>
      </c>
      <c r="BB1141" s="65">
        <f t="shared" si="293"/>
        <v>35113.515402668825</v>
      </c>
      <c r="BC1141" s="65">
        <f t="shared" si="294"/>
        <v>1554.55</v>
      </c>
      <c r="BD1141" s="65">
        <f t="shared" si="295"/>
        <v>23564.230000000003</v>
      </c>
      <c r="BE1141" s="65">
        <f t="shared" si="296"/>
        <v>31744.309999999998</v>
      </c>
      <c r="BF1141" s="65">
        <f t="shared" si="297"/>
        <v>91976.595402668827</v>
      </c>
      <c r="BG1141" s="66">
        <f t="shared" si="298"/>
        <v>617.24065676159682</v>
      </c>
      <c r="BH1141" s="66">
        <f t="shared" si="299"/>
        <v>60.540543797704871</v>
      </c>
      <c r="BI1141" s="66">
        <f t="shared" si="300"/>
        <v>2.5909166666666668</v>
      </c>
      <c r="BJ1141" s="66">
        <f t="shared" si="301"/>
        <v>40.627982758620696</v>
      </c>
      <c r="BK1141" s="66">
        <f t="shared" si="302"/>
        <v>54.731568965517241</v>
      </c>
      <c r="BL1141" s="66">
        <f t="shared" si="303"/>
        <v>158.58033690115315</v>
      </c>
      <c r="BM1141" s="207">
        <f t="shared" si="305"/>
        <v>39879.18</v>
      </c>
    </row>
    <row r="1142" spans="1:65" x14ac:dyDescent="0.35">
      <c r="A1142" s="1">
        <v>259</v>
      </c>
      <c r="B1142">
        <v>13</v>
      </c>
      <c r="C1142" t="s">
        <v>37</v>
      </c>
      <c r="D1142" s="60" t="s">
        <v>297</v>
      </c>
      <c r="E1142" s="6" t="s">
        <v>1109</v>
      </c>
      <c r="F1142" s="7" t="s">
        <v>1110</v>
      </c>
      <c r="G1142" s="6">
        <v>-15.37</v>
      </c>
      <c r="H1142" s="6">
        <v>-48.78</v>
      </c>
      <c r="I1142" s="6">
        <v>770</v>
      </c>
      <c r="J1142" s="8">
        <v>31081.371963744201</v>
      </c>
      <c r="K1142" t="s">
        <v>1165</v>
      </c>
      <c r="L1142" t="s">
        <v>1062</v>
      </c>
      <c r="M1142">
        <v>600</v>
      </c>
      <c r="N1142">
        <v>600</v>
      </c>
      <c r="O1142">
        <v>1.37</v>
      </c>
      <c r="P1142">
        <v>37238.39</v>
      </c>
      <c r="Q1142">
        <v>18875.330000000002</v>
      </c>
      <c r="R1142">
        <v>5266.4</v>
      </c>
      <c r="S1142">
        <v>34606.78</v>
      </c>
      <c r="T1142">
        <v>0</v>
      </c>
      <c r="U1142">
        <v>11578.67</v>
      </c>
      <c r="V1142">
        <v>0</v>
      </c>
      <c r="W1142" s="181">
        <f t="shared" si="289"/>
        <v>48817.06</v>
      </c>
      <c r="X1142" s="181">
        <f t="shared" si="290"/>
        <v>81.361766666666668</v>
      </c>
      <c r="Y1142" s="174">
        <v>107566.94</v>
      </c>
      <c r="Z1142" s="181">
        <f t="shared" si="291"/>
        <v>179.27823333333333</v>
      </c>
      <c r="AA1142" s="174">
        <v>1.273625521001155E-3</v>
      </c>
      <c r="AB1142" s="174">
        <v>34.618805740871693</v>
      </c>
      <c r="AC1142" s="174">
        <v>17.54751971191148</v>
      </c>
      <c r="AD1142" s="174">
        <v>4.8959280611682354</v>
      </c>
      <c r="AE1142" s="174">
        <v>32.172319859614859</v>
      </c>
      <c r="AF1142">
        <v>0</v>
      </c>
      <c r="AG1142" s="106">
        <v>10.76415300091273</v>
      </c>
      <c r="AH1142" s="106">
        <v>0</v>
      </c>
      <c r="AI1142" s="106">
        <v>100</v>
      </c>
      <c r="AJ1142">
        <v>40.24</v>
      </c>
      <c r="AK1142">
        <v>81.36</v>
      </c>
      <c r="AL1142">
        <v>57.68</v>
      </c>
      <c r="AM1142">
        <v>179.28</v>
      </c>
      <c r="AN1142" t="s">
        <v>1066</v>
      </c>
      <c r="AO1142">
        <v>9.9</v>
      </c>
      <c r="AP1142">
        <v>8.33</v>
      </c>
      <c r="AQ1142">
        <v>12.806699999999999</v>
      </c>
      <c r="AR1142" t="s">
        <v>1071</v>
      </c>
      <c r="AS1142" t="s">
        <v>1073</v>
      </c>
      <c r="AT1142" t="s">
        <v>1075</v>
      </c>
      <c r="AU1142" t="s">
        <v>1078</v>
      </c>
      <c r="AV1142" t="s">
        <v>1080</v>
      </c>
      <c r="AW1142" t="s">
        <v>1084</v>
      </c>
      <c r="AX1142" s="65">
        <f t="shared" si="304"/>
        <v>583.5</v>
      </c>
      <c r="AY1142" s="106">
        <v>2862.47</v>
      </c>
      <c r="AZ1142" s="106">
        <v>1250.8795594105497</v>
      </c>
      <c r="BA1142" s="65">
        <f t="shared" si="292"/>
        <v>4696.8495594105498</v>
      </c>
      <c r="BB1142" s="65">
        <f t="shared" si="293"/>
        <v>47566.180440589451</v>
      </c>
      <c r="BC1142" s="65">
        <f t="shared" si="294"/>
        <v>1.37</v>
      </c>
      <c r="BD1142" s="65">
        <f t="shared" si="295"/>
        <v>23558.230000000003</v>
      </c>
      <c r="BE1142" s="65">
        <f t="shared" si="296"/>
        <v>31744.309999999998</v>
      </c>
      <c r="BF1142" s="65">
        <f t="shared" si="297"/>
        <v>102870.09044058945</v>
      </c>
      <c r="BG1142" s="66">
        <f t="shared" si="298"/>
        <v>670.97850848722135</v>
      </c>
      <c r="BH1142" s="66">
        <f t="shared" si="299"/>
        <v>82.010655932050781</v>
      </c>
      <c r="BI1142" s="66">
        <f t="shared" si="300"/>
        <v>2.2833333333333334E-3</v>
      </c>
      <c r="BJ1142" s="66">
        <f t="shared" si="301"/>
        <v>40.617637931034487</v>
      </c>
      <c r="BK1142" s="66">
        <f t="shared" si="302"/>
        <v>54.731568965517241</v>
      </c>
      <c r="BL1142" s="66">
        <f t="shared" si="303"/>
        <v>177.36222489756801</v>
      </c>
      <c r="BM1142" s="207">
        <f t="shared" si="305"/>
        <v>39873.18</v>
      </c>
    </row>
    <row r="1143" spans="1:65" x14ac:dyDescent="0.35">
      <c r="A1143" s="1">
        <v>260</v>
      </c>
      <c r="B1143">
        <v>13</v>
      </c>
      <c r="C1143" t="s">
        <v>37</v>
      </c>
      <c r="D1143" s="60" t="s">
        <v>298</v>
      </c>
      <c r="E1143" s="6" t="s">
        <v>1111</v>
      </c>
      <c r="F1143" s="7" t="s">
        <v>1112</v>
      </c>
      <c r="G1143" s="6">
        <v>-22.86</v>
      </c>
      <c r="H1143" s="6">
        <v>-43.41</v>
      </c>
      <c r="I1143" s="6">
        <v>45</v>
      </c>
      <c r="J1143" s="8">
        <v>45016.2336447989</v>
      </c>
      <c r="K1143" t="s">
        <v>1165</v>
      </c>
      <c r="L1143" t="s">
        <v>1062</v>
      </c>
      <c r="M1143">
        <v>600</v>
      </c>
      <c r="N1143">
        <v>600</v>
      </c>
      <c r="O1143">
        <v>0</v>
      </c>
      <c r="P1143">
        <v>36778.01</v>
      </c>
      <c r="Q1143">
        <v>18875.330000000002</v>
      </c>
      <c r="R1143">
        <v>5262.4</v>
      </c>
      <c r="S1143">
        <v>34606.78</v>
      </c>
      <c r="T1143">
        <v>0</v>
      </c>
      <c r="U1143">
        <v>11578.67</v>
      </c>
      <c r="V1143">
        <v>0</v>
      </c>
      <c r="W1143" s="181">
        <f t="shared" si="289"/>
        <v>48356.68</v>
      </c>
      <c r="X1143" s="181">
        <f t="shared" si="290"/>
        <v>80.594466666666662</v>
      </c>
      <c r="Y1143" s="174">
        <v>107101.18</v>
      </c>
      <c r="Z1143" s="181">
        <f t="shared" si="291"/>
        <v>178.50196666666665</v>
      </c>
      <c r="AA1143" s="174">
        <v>0</v>
      </c>
      <c r="AB1143" s="174">
        <v>34.339500274413417</v>
      </c>
      <c r="AC1143" s="174">
        <v>17.623830101591789</v>
      </c>
      <c r="AD1143" s="174">
        <v>4.9134846133347923</v>
      </c>
      <c r="AE1143" s="174">
        <v>32.312230360113681</v>
      </c>
      <c r="AF1143">
        <v>0</v>
      </c>
      <c r="AG1143" s="106">
        <v>10.81096398751162</v>
      </c>
      <c r="AH1143" s="106">
        <v>0</v>
      </c>
      <c r="AI1143" s="106">
        <v>100</v>
      </c>
      <c r="AJ1143">
        <v>40.229999999999997</v>
      </c>
      <c r="AK1143">
        <v>80.59</v>
      </c>
      <c r="AL1143">
        <v>57.68</v>
      </c>
      <c r="AM1143">
        <v>178.5</v>
      </c>
      <c r="AN1143" t="s">
        <v>1067</v>
      </c>
      <c r="AO1143">
        <v>9.9</v>
      </c>
      <c r="AP1143">
        <v>8.33</v>
      </c>
      <c r="AQ1143">
        <v>12.806699999999999</v>
      </c>
      <c r="AR1143" t="s">
        <v>1071</v>
      </c>
      <c r="AS1143" t="s">
        <v>1073</v>
      </c>
      <c r="AT1143" t="s">
        <v>1075</v>
      </c>
      <c r="AU1143" t="s">
        <v>1078</v>
      </c>
      <c r="AV1143" t="s">
        <v>1080</v>
      </c>
      <c r="AW1143" t="s">
        <v>1084</v>
      </c>
      <c r="AX1143" s="65">
        <f t="shared" si="304"/>
        <v>583.5</v>
      </c>
      <c r="AY1143" s="106">
        <v>2862.47</v>
      </c>
      <c r="AZ1143" s="106">
        <v>1245.8992495357775</v>
      </c>
      <c r="BA1143" s="65">
        <f t="shared" si="292"/>
        <v>4691.8692495357773</v>
      </c>
      <c r="BB1143" s="65">
        <f t="shared" si="293"/>
        <v>47110.780750464226</v>
      </c>
      <c r="BC1143" s="65">
        <f t="shared" si="294"/>
        <v>0</v>
      </c>
      <c r="BD1143" s="65">
        <f t="shared" si="295"/>
        <v>23554.230000000003</v>
      </c>
      <c r="BE1143" s="65">
        <f t="shared" si="296"/>
        <v>31744.309999999998</v>
      </c>
      <c r="BF1143" s="65">
        <f t="shared" si="297"/>
        <v>102409.31075046421</v>
      </c>
      <c r="BG1143" s="66">
        <f t="shared" si="298"/>
        <v>670.26703564796821</v>
      </c>
      <c r="BH1143" s="66">
        <f t="shared" si="299"/>
        <v>81.225484052524521</v>
      </c>
      <c r="BI1143" s="66">
        <f t="shared" si="300"/>
        <v>0</v>
      </c>
      <c r="BJ1143" s="66">
        <f t="shared" si="301"/>
        <v>40.610741379310348</v>
      </c>
      <c r="BK1143" s="66">
        <f t="shared" si="302"/>
        <v>54.731568965517241</v>
      </c>
      <c r="BL1143" s="66">
        <f t="shared" si="303"/>
        <v>176.56777715597278</v>
      </c>
      <c r="BM1143" s="207">
        <f t="shared" si="305"/>
        <v>39869.18</v>
      </c>
    </row>
    <row r="1144" spans="1:65" x14ac:dyDescent="0.35">
      <c r="A1144" s="1">
        <v>261</v>
      </c>
      <c r="B1144">
        <v>13</v>
      </c>
      <c r="C1144" t="s">
        <v>37</v>
      </c>
      <c r="D1144" s="60" t="s">
        <v>299</v>
      </c>
      <c r="E1144" s="6" t="s">
        <v>1113</v>
      </c>
      <c r="F1144" s="7" t="s">
        <v>1114</v>
      </c>
      <c r="G1144" s="6">
        <v>-20.32</v>
      </c>
      <c r="H1144" s="6">
        <v>-40.340000000000003</v>
      </c>
      <c r="I1144" s="6">
        <v>9</v>
      </c>
      <c r="J1144" s="8">
        <v>54061.366139626101</v>
      </c>
      <c r="K1144" t="s">
        <v>1165</v>
      </c>
      <c r="L1144" t="s">
        <v>1062</v>
      </c>
      <c r="M1144">
        <v>600</v>
      </c>
      <c r="N1144">
        <v>600</v>
      </c>
      <c r="O1144">
        <v>0</v>
      </c>
      <c r="P1144">
        <v>42261.599999999999</v>
      </c>
      <c r="Q1144">
        <v>18875.330000000002</v>
      </c>
      <c r="R1144">
        <v>5264.2</v>
      </c>
      <c r="S1144">
        <v>34606.78</v>
      </c>
      <c r="T1144">
        <v>0</v>
      </c>
      <c r="U1144">
        <v>11578.67</v>
      </c>
      <c r="V1144">
        <v>0</v>
      </c>
      <c r="W1144" s="181">
        <f t="shared" si="289"/>
        <v>53840.27</v>
      </c>
      <c r="X1144" s="181">
        <f t="shared" si="290"/>
        <v>89.733783333333335</v>
      </c>
      <c r="Y1144" s="174">
        <v>112586.57</v>
      </c>
      <c r="Z1144" s="181">
        <f t="shared" si="291"/>
        <v>187.64428333333333</v>
      </c>
      <c r="AA1144" s="174">
        <v>0</v>
      </c>
      <c r="AB1144" s="174">
        <v>37.536981542292303</v>
      </c>
      <c r="AC1144" s="174">
        <v>16.765170126419161</v>
      </c>
      <c r="AD1144" s="174">
        <v>4.675690892794762</v>
      </c>
      <c r="AE1144" s="174">
        <v>30.737929044290091</v>
      </c>
      <c r="AF1144">
        <v>0</v>
      </c>
      <c r="AG1144" s="106">
        <v>10.284237276257731</v>
      </c>
      <c r="AH1144" s="106">
        <v>0</v>
      </c>
      <c r="AI1144" s="106">
        <v>100</v>
      </c>
      <c r="AJ1144">
        <v>40.229999999999997</v>
      </c>
      <c r="AK1144">
        <v>89.73</v>
      </c>
      <c r="AL1144">
        <v>57.68</v>
      </c>
      <c r="AM1144">
        <v>187.64</v>
      </c>
      <c r="AN1144" t="s">
        <v>1068</v>
      </c>
      <c r="AO1144">
        <v>9.9</v>
      </c>
      <c r="AP1144">
        <v>8.33</v>
      </c>
      <c r="AQ1144">
        <v>12.806699999999999</v>
      </c>
      <c r="AR1144" t="s">
        <v>1071</v>
      </c>
      <c r="AS1144" t="s">
        <v>1073</v>
      </c>
      <c r="AT1144" t="s">
        <v>1075</v>
      </c>
      <c r="AU1144" t="s">
        <v>1078</v>
      </c>
      <c r="AV1144" t="s">
        <v>1080</v>
      </c>
      <c r="AW1144" t="s">
        <v>1084</v>
      </c>
      <c r="AX1144" s="65">
        <f t="shared" si="304"/>
        <v>583.5</v>
      </c>
      <c r="AY1144" s="106">
        <v>2862.47</v>
      </c>
      <c r="AZ1144" s="106">
        <v>1374.7568752724496</v>
      </c>
      <c r="BA1144" s="65">
        <f t="shared" si="292"/>
        <v>4820.7268752724494</v>
      </c>
      <c r="BB1144" s="65">
        <f t="shared" si="293"/>
        <v>52465.513124727549</v>
      </c>
      <c r="BC1144" s="65">
        <f t="shared" si="294"/>
        <v>0</v>
      </c>
      <c r="BD1144" s="65">
        <f t="shared" si="295"/>
        <v>23556.030000000002</v>
      </c>
      <c r="BE1144" s="65">
        <f t="shared" si="296"/>
        <v>31744.309999999998</v>
      </c>
      <c r="BF1144" s="65">
        <f t="shared" si="297"/>
        <v>107765.84312472756</v>
      </c>
      <c r="BG1144" s="66">
        <f t="shared" si="298"/>
        <v>688.67526789606416</v>
      </c>
      <c r="BH1144" s="66">
        <f t="shared" si="299"/>
        <v>90.457781249530257</v>
      </c>
      <c r="BI1144" s="66">
        <f t="shared" si="300"/>
        <v>0</v>
      </c>
      <c r="BJ1144" s="66">
        <f t="shared" si="301"/>
        <v>40.613844827586213</v>
      </c>
      <c r="BK1144" s="66">
        <f t="shared" si="302"/>
        <v>54.731568965517241</v>
      </c>
      <c r="BL1144" s="66">
        <f t="shared" si="303"/>
        <v>185.80317780125441</v>
      </c>
      <c r="BM1144" s="207">
        <f t="shared" si="305"/>
        <v>39870.979999999996</v>
      </c>
    </row>
    <row r="1145" spans="1:65" x14ac:dyDescent="0.35">
      <c r="A1145" s="1">
        <v>262</v>
      </c>
      <c r="B1145">
        <v>13</v>
      </c>
      <c r="C1145" t="s">
        <v>37</v>
      </c>
      <c r="D1145" s="60" t="s">
        <v>300</v>
      </c>
      <c r="E1145" s="6" t="s">
        <v>1115</v>
      </c>
      <c r="F1145" s="7" t="s">
        <v>1116</v>
      </c>
      <c r="G1145" s="6">
        <v>-8.0500000000000007</v>
      </c>
      <c r="H1145" s="6">
        <v>-34.880000000000003</v>
      </c>
      <c r="I1145" s="6">
        <v>10</v>
      </c>
      <c r="J1145" s="8">
        <v>63550.072249703</v>
      </c>
      <c r="K1145" t="s">
        <v>1165</v>
      </c>
      <c r="L1145" t="s">
        <v>1062</v>
      </c>
      <c r="M1145">
        <v>600</v>
      </c>
      <c r="N1145">
        <v>600</v>
      </c>
      <c r="O1145">
        <v>0</v>
      </c>
      <c r="P1145">
        <v>50642.89</v>
      </c>
      <c r="Q1145">
        <v>18875.330000000002</v>
      </c>
      <c r="R1145">
        <v>5250.2</v>
      </c>
      <c r="S1145">
        <v>34606.78</v>
      </c>
      <c r="T1145">
        <v>0</v>
      </c>
      <c r="U1145">
        <v>11578.67</v>
      </c>
      <c r="V1145">
        <v>0</v>
      </c>
      <c r="W1145" s="181">
        <f t="shared" si="289"/>
        <v>62221.56</v>
      </c>
      <c r="X1145" s="181">
        <f t="shared" si="290"/>
        <v>103.70259999999999</v>
      </c>
      <c r="Y1145" s="174">
        <v>120953.86</v>
      </c>
      <c r="Z1145" s="181">
        <f t="shared" si="291"/>
        <v>201.58976666666666</v>
      </c>
      <c r="AA1145" s="174">
        <v>0</v>
      </c>
      <c r="AB1145" s="174">
        <v>41.869593909611481</v>
      </c>
      <c r="AC1145" s="174">
        <v>15.60539696707488</v>
      </c>
      <c r="AD1145" s="174">
        <v>4.3406634562964754</v>
      </c>
      <c r="AE1145" s="174">
        <v>28.611554852404051</v>
      </c>
      <c r="AF1145">
        <v>0</v>
      </c>
      <c r="AG1145" s="106">
        <v>9.5727990822285456</v>
      </c>
      <c r="AH1145" s="106">
        <v>0</v>
      </c>
      <c r="AI1145" s="106">
        <v>100</v>
      </c>
      <c r="AJ1145">
        <v>40.21</v>
      </c>
      <c r="AK1145">
        <v>103.7</v>
      </c>
      <c r="AL1145">
        <v>57.68</v>
      </c>
      <c r="AM1145">
        <v>201.59</v>
      </c>
      <c r="AN1145" t="s">
        <v>1069</v>
      </c>
      <c r="AO1145">
        <v>9.9</v>
      </c>
      <c r="AP1145">
        <v>8.33</v>
      </c>
      <c r="AQ1145">
        <v>12.806699999999999</v>
      </c>
      <c r="AR1145" t="s">
        <v>1071</v>
      </c>
      <c r="AS1145" t="s">
        <v>1073</v>
      </c>
      <c r="AT1145" t="s">
        <v>1075</v>
      </c>
      <c r="AU1145" t="s">
        <v>1078</v>
      </c>
      <c r="AV1145" t="s">
        <v>1080</v>
      </c>
      <c r="AW1145" t="s">
        <v>1084</v>
      </c>
      <c r="AX1145" s="65">
        <f t="shared" si="304"/>
        <v>583.5</v>
      </c>
      <c r="AY1145" s="106">
        <v>2862.47</v>
      </c>
      <c r="AZ1145" s="106">
        <v>1588.3730146469497</v>
      </c>
      <c r="BA1145" s="65">
        <f t="shared" si="292"/>
        <v>5034.3430146469491</v>
      </c>
      <c r="BB1145" s="65">
        <f t="shared" si="293"/>
        <v>60633.186985353052</v>
      </c>
      <c r="BC1145" s="65">
        <f t="shared" si="294"/>
        <v>0</v>
      </c>
      <c r="BD1145" s="65">
        <f t="shared" si="295"/>
        <v>23542.030000000002</v>
      </c>
      <c r="BE1145" s="65">
        <f t="shared" si="296"/>
        <v>31744.309999999998</v>
      </c>
      <c r="BF1145" s="65">
        <f t="shared" si="297"/>
        <v>115919.51698535305</v>
      </c>
      <c r="BG1145" s="66">
        <f t="shared" si="298"/>
        <v>719.19185923527846</v>
      </c>
      <c r="BH1145" s="66">
        <f t="shared" si="299"/>
        <v>104.53997756095353</v>
      </c>
      <c r="BI1145" s="66">
        <f t="shared" si="300"/>
        <v>0</v>
      </c>
      <c r="BJ1145" s="66">
        <f t="shared" si="301"/>
        <v>40.589706896551725</v>
      </c>
      <c r="BK1145" s="66">
        <f t="shared" si="302"/>
        <v>54.731568965517241</v>
      </c>
      <c r="BL1145" s="66">
        <f t="shared" si="303"/>
        <v>199.86123618164319</v>
      </c>
      <c r="BM1145" s="207">
        <f t="shared" si="305"/>
        <v>39856.979999999996</v>
      </c>
    </row>
    <row r="1146" spans="1:65" x14ac:dyDescent="0.35">
      <c r="A1146" s="1">
        <v>263</v>
      </c>
      <c r="B1146">
        <v>13</v>
      </c>
      <c r="C1146" t="s">
        <v>37</v>
      </c>
      <c r="D1146" s="60" t="s">
        <v>301</v>
      </c>
      <c r="E1146" s="6" t="s">
        <v>1117</v>
      </c>
      <c r="F1146" s="7" t="s">
        <v>1118</v>
      </c>
      <c r="G1146" s="6">
        <v>-3.8</v>
      </c>
      <c r="H1146" s="6">
        <v>-38.53</v>
      </c>
      <c r="I1146" s="6">
        <v>41</v>
      </c>
      <c r="J1146" s="8">
        <v>71394.000753582499</v>
      </c>
      <c r="K1146" t="s">
        <v>1165</v>
      </c>
      <c r="L1146" t="s">
        <v>1062</v>
      </c>
      <c r="M1146">
        <v>600</v>
      </c>
      <c r="N1146">
        <v>600</v>
      </c>
      <c r="O1146">
        <v>0</v>
      </c>
      <c r="P1146">
        <v>49440.07</v>
      </c>
      <c r="Q1146">
        <v>18875.330000000002</v>
      </c>
      <c r="R1146">
        <v>5255.2</v>
      </c>
      <c r="S1146">
        <v>34606.78</v>
      </c>
      <c r="T1146">
        <v>0</v>
      </c>
      <c r="U1146">
        <v>11578.67</v>
      </c>
      <c r="V1146">
        <v>0</v>
      </c>
      <c r="W1146" s="181">
        <f t="shared" si="289"/>
        <v>61018.74</v>
      </c>
      <c r="X1146" s="181">
        <f t="shared" si="290"/>
        <v>101.69789999999999</v>
      </c>
      <c r="Y1146" s="174">
        <v>119756.05</v>
      </c>
      <c r="Z1146" s="181">
        <f t="shared" si="291"/>
        <v>199.59341666666668</v>
      </c>
      <c r="AA1146" s="174">
        <v>0</v>
      </c>
      <c r="AB1146" s="174">
        <v>41.283985234983952</v>
      </c>
      <c r="AC1146" s="174">
        <v>15.761483449061661</v>
      </c>
      <c r="AD1146" s="174">
        <v>4.3882542886142284</v>
      </c>
      <c r="AE1146" s="174">
        <v>28.897730010300101</v>
      </c>
      <c r="AF1146">
        <v>0</v>
      </c>
      <c r="AG1146" s="106">
        <v>9.6685470170400585</v>
      </c>
      <c r="AH1146" s="106">
        <v>0</v>
      </c>
      <c r="AI1146" s="106">
        <v>100</v>
      </c>
      <c r="AJ1146">
        <v>40.22</v>
      </c>
      <c r="AK1146">
        <v>101.7</v>
      </c>
      <c r="AL1146">
        <v>57.68</v>
      </c>
      <c r="AM1146">
        <v>199.59</v>
      </c>
      <c r="AN1146" t="s">
        <v>1070</v>
      </c>
      <c r="AO1146">
        <v>9.9</v>
      </c>
      <c r="AP1146">
        <v>8.33</v>
      </c>
      <c r="AQ1146">
        <v>12.806699999999999</v>
      </c>
      <c r="AR1146" t="s">
        <v>1071</v>
      </c>
      <c r="AS1146" t="s">
        <v>1073</v>
      </c>
      <c r="AT1146" t="s">
        <v>1075</v>
      </c>
      <c r="AU1146" t="s">
        <v>1078</v>
      </c>
      <c r="AV1146" t="s">
        <v>1080</v>
      </c>
      <c r="AW1146" t="s">
        <v>1084</v>
      </c>
      <c r="AX1146" s="65">
        <f t="shared" si="304"/>
        <v>583.5</v>
      </c>
      <c r="AY1146" s="106">
        <v>2862.47</v>
      </c>
      <c r="AZ1146" s="106">
        <v>1549.152694235697</v>
      </c>
      <c r="BA1146" s="65">
        <f t="shared" si="292"/>
        <v>4995.1226942356971</v>
      </c>
      <c r="BB1146" s="65">
        <f t="shared" si="293"/>
        <v>59469.587305764304</v>
      </c>
      <c r="BC1146" s="65">
        <f t="shared" si="294"/>
        <v>0</v>
      </c>
      <c r="BD1146" s="65">
        <f t="shared" si="295"/>
        <v>23547.030000000002</v>
      </c>
      <c r="BE1146" s="65">
        <f t="shared" si="296"/>
        <v>31744.309999999998</v>
      </c>
      <c r="BF1146" s="65">
        <f t="shared" si="297"/>
        <v>114760.9273057643</v>
      </c>
      <c r="BG1146" s="66">
        <f t="shared" si="298"/>
        <v>713.58895631938526</v>
      </c>
      <c r="BH1146" s="66">
        <f t="shared" si="299"/>
        <v>102.53377121683501</v>
      </c>
      <c r="BI1146" s="66">
        <f t="shared" si="300"/>
        <v>0</v>
      </c>
      <c r="BJ1146" s="66">
        <f t="shared" si="301"/>
        <v>40.598327586206899</v>
      </c>
      <c r="BK1146" s="66">
        <f t="shared" si="302"/>
        <v>54.731568965517241</v>
      </c>
      <c r="BL1146" s="66">
        <f t="shared" si="303"/>
        <v>197.86366776855914</v>
      </c>
      <c r="BM1146" s="207">
        <f t="shared" si="305"/>
        <v>39861.979999999996</v>
      </c>
    </row>
    <row r="1147" spans="1:65" x14ac:dyDescent="0.35">
      <c r="A1147" s="1">
        <v>264</v>
      </c>
      <c r="B1147">
        <v>14</v>
      </c>
      <c r="C1147" t="s">
        <v>37</v>
      </c>
      <c r="D1147" s="60" t="s">
        <v>302</v>
      </c>
      <c r="E1147" s="6" t="s">
        <v>1104</v>
      </c>
      <c r="F1147" s="7" t="s">
        <v>1105</v>
      </c>
      <c r="G1147" s="6">
        <v>-22.74</v>
      </c>
      <c r="H1147" s="6">
        <v>-45.59</v>
      </c>
      <c r="I1147" s="6">
        <v>1642</v>
      </c>
      <c r="J1147" s="8">
        <v>3495.45982983364</v>
      </c>
      <c r="K1147" t="s">
        <v>1165</v>
      </c>
      <c r="L1147" t="s">
        <v>1062</v>
      </c>
      <c r="M1147">
        <v>600</v>
      </c>
      <c r="N1147">
        <v>600</v>
      </c>
      <c r="O1147">
        <v>6350.41</v>
      </c>
      <c r="P1147">
        <v>10259.219999999999</v>
      </c>
      <c r="Q1147">
        <v>18875.330000000002</v>
      </c>
      <c r="R1147">
        <v>5265.2</v>
      </c>
      <c r="S1147">
        <v>34606.78</v>
      </c>
      <c r="T1147">
        <v>0</v>
      </c>
      <c r="U1147">
        <v>11750.93</v>
      </c>
      <c r="V1147">
        <v>0</v>
      </c>
      <c r="W1147" s="181">
        <f t="shared" si="289"/>
        <v>22010.15</v>
      </c>
      <c r="X1147" s="181">
        <f t="shared" si="290"/>
        <v>36.683583333333338</v>
      </c>
      <c r="Y1147" s="174">
        <v>87107.86</v>
      </c>
      <c r="Z1147" s="181">
        <f t="shared" si="291"/>
        <v>145.17976666666667</v>
      </c>
      <c r="AA1147" s="174">
        <v>7.2902835633891137</v>
      </c>
      <c r="AB1147" s="174">
        <v>11.777605373384221</v>
      </c>
      <c r="AC1147" s="174">
        <v>21.668917133310359</v>
      </c>
      <c r="AD1147" s="174">
        <v>6.0444602817702098</v>
      </c>
      <c r="AE1147" s="174">
        <v>39.728653648476723</v>
      </c>
      <c r="AF1147">
        <v>0</v>
      </c>
      <c r="AG1147" s="106">
        <v>13.49009147968966</v>
      </c>
      <c r="AH1147" s="106">
        <v>0</v>
      </c>
      <c r="AI1147" s="106">
        <v>100</v>
      </c>
      <c r="AJ1147">
        <v>40.229999999999997</v>
      </c>
      <c r="AK1147">
        <v>47.27</v>
      </c>
      <c r="AL1147">
        <v>57.68</v>
      </c>
      <c r="AM1147">
        <v>145.18</v>
      </c>
      <c r="AN1147" t="s">
        <v>1063</v>
      </c>
      <c r="AO1147">
        <v>9.9</v>
      </c>
      <c r="AP1147">
        <v>8.33</v>
      </c>
      <c r="AQ1147">
        <v>12.806699999999999</v>
      </c>
      <c r="AR1147" t="s">
        <v>1071</v>
      </c>
      <c r="AS1147" t="s">
        <v>1073</v>
      </c>
      <c r="AT1147" t="s">
        <v>1075</v>
      </c>
      <c r="AU1147" t="s">
        <v>1078</v>
      </c>
      <c r="AV1147" t="s">
        <v>1081</v>
      </c>
      <c r="AW1147" t="s">
        <v>1083</v>
      </c>
      <c r="AX1147" s="65">
        <f t="shared" si="304"/>
        <v>583.5</v>
      </c>
      <c r="AY1147" s="106">
        <v>2862.47</v>
      </c>
      <c r="AZ1147" s="106">
        <v>402.3807676540747</v>
      </c>
      <c r="BA1147" s="65">
        <f t="shared" si="292"/>
        <v>3848.3507676540744</v>
      </c>
      <c r="BB1147" s="65">
        <f t="shared" si="293"/>
        <v>21607.769232345927</v>
      </c>
      <c r="BC1147" s="65">
        <f t="shared" si="294"/>
        <v>6350.41</v>
      </c>
      <c r="BD1147" s="65">
        <f t="shared" si="295"/>
        <v>23557.030000000002</v>
      </c>
      <c r="BE1147" s="65">
        <f t="shared" si="296"/>
        <v>31744.309999999998</v>
      </c>
      <c r="BF1147" s="65">
        <f t="shared" si="297"/>
        <v>83259.509232345925</v>
      </c>
      <c r="BG1147" s="66">
        <f t="shared" si="298"/>
        <v>549.76439537915348</v>
      </c>
      <c r="BH1147" s="66">
        <f t="shared" si="299"/>
        <v>37.254774538527457</v>
      </c>
      <c r="BI1147" s="66">
        <f t="shared" si="300"/>
        <v>10.584016666666667</v>
      </c>
      <c r="BJ1147" s="66">
        <f t="shared" si="301"/>
        <v>40.615568965517248</v>
      </c>
      <c r="BK1147" s="66">
        <f t="shared" si="302"/>
        <v>54.731568965517241</v>
      </c>
      <c r="BL1147" s="66">
        <f t="shared" si="303"/>
        <v>143.55087798680333</v>
      </c>
      <c r="BM1147" s="207">
        <f t="shared" si="305"/>
        <v>39871.979999999996</v>
      </c>
    </row>
    <row r="1148" spans="1:65" x14ac:dyDescent="0.35">
      <c r="A1148" s="1">
        <v>265</v>
      </c>
      <c r="B1148">
        <v>14</v>
      </c>
      <c r="C1148" t="s">
        <v>37</v>
      </c>
      <c r="D1148" s="60" t="s">
        <v>303</v>
      </c>
      <c r="E1148" s="6" t="s">
        <v>1104</v>
      </c>
      <c r="F1148" s="7" t="s">
        <v>1106</v>
      </c>
      <c r="G1148" s="6">
        <v>-23.85</v>
      </c>
      <c r="H1148" s="6">
        <v>-46.64</v>
      </c>
      <c r="I1148" s="6">
        <v>792</v>
      </c>
      <c r="J1148" s="8">
        <v>14172.2970393051</v>
      </c>
      <c r="K1148" t="s">
        <v>1165</v>
      </c>
      <c r="L1148" t="s">
        <v>1062</v>
      </c>
      <c r="M1148">
        <v>600</v>
      </c>
      <c r="N1148">
        <v>600</v>
      </c>
      <c r="O1148">
        <v>2242.02</v>
      </c>
      <c r="P1148">
        <v>18779.490000000002</v>
      </c>
      <c r="Q1148">
        <v>18875.330000000002</v>
      </c>
      <c r="R1148">
        <v>5266.4</v>
      </c>
      <c r="S1148">
        <v>34606.78</v>
      </c>
      <c r="T1148">
        <v>0</v>
      </c>
      <c r="U1148">
        <v>11750.93</v>
      </c>
      <c r="V1148">
        <v>0</v>
      </c>
      <c r="W1148" s="181">
        <f t="shared" si="289"/>
        <v>30530.420000000002</v>
      </c>
      <c r="X1148" s="181">
        <f t="shared" si="290"/>
        <v>50.884033333333335</v>
      </c>
      <c r="Y1148" s="174">
        <v>91520.94</v>
      </c>
      <c r="Z1148" s="181">
        <f t="shared" si="291"/>
        <v>152.53489999999999</v>
      </c>
      <c r="AA1148" s="174">
        <v>2.4497344542134289</v>
      </c>
      <c r="AB1148" s="174">
        <v>20.51933688618146</v>
      </c>
      <c r="AC1148" s="174">
        <v>20.624056090332989</v>
      </c>
      <c r="AD1148" s="174">
        <v>5.7543115269576557</v>
      </c>
      <c r="AE1148" s="174">
        <v>37.81296389656837</v>
      </c>
      <c r="AF1148">
        <v>0</v>
      </c>
      <c r="AG1148" s="106">
        <v>12.8396080722073</v>
      </c>
      <c r="AH1148" s="106">
        <v>0</v>
      </c>
      <c r="AI1148" s="106">
        <v>100</v>
      </c>
      <c r="AJ1148">
        <v>40.24</v>
      </c>
      <c r="AK1148">
        <v>54.62</v>
      </c>
      <c r="AL1148">
        <v>57.68</v>
      </c>
      <c r="AM1148">
        <v>152.53</v>
      </c>
      <c r="AN1148" t="s">
        <v>1064</v>
      </c>
      <c r="AO1148">
        <v>9.9</v>
      </c>
      <c r="AP1148">
        <v>8.33</v>
      </c>
      <c r="AQ1148">
        <v>12.806699999999999</v>
      </c>
      <c r="AR1148" t="s">
        <v>1071</v>
      </c>
      <c r="AS1148" t="s">
        <v>1073</v>
      </c>
      <c r="AT1148" t="s">
        <v>1075</v>
      </c>
      <c r="AU1148" t="s">
        <v>1078</v>
      </c>
      <c r="AV1148" t="s">
        <v>1081</v>
      </c>
      <c r="AW1148" t="s">
        <v>1083</v>
      </c>
      <c r="AX1148" s="65">
        <f t="shared" si="304"/>
        <v>583.5</v>
      </c>
      <c r="AY1148" s="106">
        <v>2862.47</v>
      </c>
      <c r="AZ1148" s="106">
        <v>646.39536717556075</v>
      </c>
      <c r="BA1148" s="65">
        <f t="shared" si="292"/>
        <v>4092.3653671755606</v>
      </c>
      <c r="BB1148" s="65">
        <f t="shared" si="293"/>
        <v>29884.024632824439</v>
      </c>
      <c r="BC1148" s="65">
        <f t="shared" si="294"/>
        <v>2242.02</v>
      </c>
      <c r="BD1148" s="65">
        <f t="shared" si="295"/>
        <v>23558.230000000003</v>
      </c>
      <c r="BE1148" s="65">
        <f t="shared" si="296"/>
        <v>31744.309999999998</v>
      </c>
      <c r="BF1148" s="65">
        <f t="shared" si="297"/>
        <v>87428.574632824442</v>
      </c>
      <c r="BG1148" s="66">
        <f t="shared" si="298"/>
        <v>584.62362388222289</v>
      </c>
      <c r="BH1148" s="66">
        <f t="shared" si="299"/>
        <v>51.524180401421447</v>
      </c>
      <c r="BI1148" s="66">
        <f t="shared" si="300"/>
        <v>3.7366999999999999</v>
      </c>
      <c r="BJ1148" s="66">
        <f t="shared" si="301"/>
        <v>40.617637931034487</v>
      </c>
      <c r="BK1148" s="66">
        <f t="shared" si="302"/>
        <v>54.731568965517241</v>
      </c>
      <c r="BL1148" s="66">
        <f t="shared" si="303"/>
        <v>150.7389217807318</v>
      </c>
      <c r="BM1148" s="207">
        <f t="shared" si="305"/>
        <v>39873.18</v>
      </c>
    </row>
    <row r="1149" spans="1:65" x14ac:dyDescent="0.35">
      <c r="A1149" s="1">
        <v>266</v>
      </c>
      <c r="B1149">
        <v>14</v>
      </c>
      <c r="C1149" t="s">
        <v>37</v>
      </c>
      <c r="D1149" s="60" t="s">
        <v>304</v>
      </c>
      <c r="E1149" s="6" t="s">
        <v>1107</v>
      </c>
      <c r="F1149" s="7" t="s">
        <v>1108</v>
      </c>
      <c r="G1149" s="6">
        <v>-30.03</v>
      </c>
      <c r="H1149" s="6">
        <v>-51.23</v>
      </c>
      <c r="I1149" s="6">
        <v>47</v>
      </c>
      <c r="J1149" s="8">
        <v>23954.0527728093</v>
      </c>
      <c r="K1149" t="s">
        <v>1165</v>
      </c>
      <c r="L1149" t="s">
        <v>1062</v>
      </c>
      <c r="M1149">
        <v>600</v>
      </c>
      <c r="N1149">
        <v>600</v>
      </c>
      <c r="O1149">
        <v>3675.34</v>
      </c>
      <c r="P1149">
        <v>24747.13</v>
      </c>
      <c r="Q1149">
        <v>18875.330000000002</v>
      </c>
      <c r="R1149">
        <v>5272.4</v>
      </c>
      <c r="S1149">
        <v>34606.78</v>
      </c>
      <c r="T1149">
        <v>0</v>
      </c>
      <c r="U1149">
        <v>11750.93</v>
      </c>
      <c r="V1149">
        <v>0</v>
      </c>
      <c r="W1149" s="181">
        <f t="shared" si="289"/>
        <v>36498.06</v>
      </c>
      <c r="X1149" s="181">
        <f t="shared" si="290"/>
        <v>60.830099999999995</v>
      </c>
      <c r="Y1149" s="174">
        <v>98927.9</v>
      </c>
      <c r="Z1149" s="181">
        <f t="shared" si="291"/>
        <v>164.87983333333332</v>
      </c>
      <c r="AA1149" s="174">
        <v>3.7151703412283088</v>
      </c>
      <c r="AB1149" s="174">
        <v>25.015319237545729</v>
      </c>
      <c r="AC1149" s="174">
        <v>19.079885451930149</v>
      </c>
      <c r="AD1149" s="174">
        <v>5.3295379766476394</v>
      </c>
      <c r="AE1149" s="174">
        <v>34.981820093219397</v>
      </c>
      <c r="AF1149">
        <v>0</v>
      </c>
      <c r="AG1149" s="106">
        <v>11.87827700780063</v>
      </c>
      <c r="AH1149" s="106">
        <v>0</v>
      </c>
      <c r="AI1149" s="106">
        <v>100</v>
      </c>
      <c r="AJ1149">
        <v>40.25</v>
      </c>
      <c r="AK1149">
        <v>66.959999999999994</v>
      </c>
      <c r="AL1149">
        <v>57.68</v>
      </c>
      <c r="AM1149">
        <v>164.88</v>
      </c>
      <c r="AN1149" t="s">
        <v>1065</v>
      </c>
      <c r="AO1149">
        <v>9.9</v>
      </c>
      <c r="AP1149">
        <v>8.33</v>
      </c>
      <c r="AQ1149">
        <v>12.806699999999999</v>
      </c>
      <c r="AR1149" t="s">
        <v>1071</v>
      </c>
      <c r="AS1149" t="s">
        <v>1073</v>
      </c>
      <c r="AT1149" t="s">
        <v>1075</v>
      </c>
      <c r="AU1149" t="s">
        <v>1078</v>
      </c>
      <c r="AV1149" t="s">
        <v>1081</v>
      </c>
      <c r="AW1149" t="s">
        <v>1083</v>
      </c>
      <c r="AX1149" s="65">
        <f t="shared" si="304"/>
        <v>583.5</v>
      </c>
      <c r="AY1149" s="106">
        <v>2862.47</v>
      </c>
      <c r="AZ1149" s="106">
        <v>766.80394613613316</v>
      </c>
      <c r="BA1149" s="65">
        <f t="shared" si="292"/>
        <v>4212.7739461361325</v>
      </c>
      <c r="BB1149" s="65">
        <f t="shared" si="293"/>
        <v>35731.256053863865</v>
      </c>
      <c r="BC1149" s="65">
        <f t="shared" si="294"/>
        <v>3675.34</v>
      </c>
      <c r="BD1149" s="65">
        <f t="shared" si="295"/>
        <v>23564.230000000003</v>
      </c>
      <c r="BE1149" s="65">
        <f t="shared" si="296"/>
        <v>31744.309999999998</v>
      </c>
      <c r="BF1149" s="65">
        <f t="shared" si="297"/>
        <v>94715.12605386386</v>
      </c>
      <c r="BG1149" s="66">
        <f t="shared" si="298"/>
        <v>601.82484944801888</v>
      </c>
      <c r="BH1149" s="66">
        <f t="shared" si="299"/>
        <v>61.605613885972183</v>
      </c>
      <c r="BI1149" s="66">
        <f t="shared" si="300"/>
        <v>6.1255666666666668</v>
      </c>
      <c r="BJ1149" s="66">
        <f t="shared" si="301"/>
        <v>40.627982758620696</v>
      </c>
      <c r="BK1149" s="66">
        <f t="shared" si="302"/>
        <v>54.731568965517241</v>
      </c>
      <c r="BL1149" s="66">
        <f t="shared" si="303"/>
        <v>163.30194147217907</v>
      </c>
      <c r="BM1149" s="207">
        <f t="shared" si="305"/>
        <v>39879.18</v>
      </c>
    </row>
    <row r="1150" spans="1:65" x14ac:dyDescent="0.35">
      <c r="A1150" s="1">
        <v>267</v>
      </c>
      <c r="B1150">
        <v>14</v>
      </c>
      <c r="C1150" t="s">
        <v>37</v>
      </c>
      <c r="D1150" s="60" t="s">
        <v>305</v>
      </c>
      <c r="E1150" s="6" t="s">
        <v>1109</v>
      </c>
      <c r="F1150" s="7" t="s">
        <v>1110</v>
      </c>
      <c r="G1150" s="6">
        <v>-15.37</v>
      </c>
      <c r="H1150" s="6">
        <v>-48.78</v>
      </c>
      <c r="I1150" s="6">
        <v>770</v>
      </c>
      <c r="J1150" s="8">
        <v>31081.371963744201</v>
      </c>
      <c r="K1150" t="s">
        <v>1165</v>
      </c>
      <c r="L1150" t="s">
        <v>1062</v>
      </c>
      <c r="M1150">
        <v>600</v>
      </c>
      <c r="N1150">
        <v>600</v>
      </c>
      <c r="O1150">
        <v>55.52</v>
      </c>
      <c r="P1150">
        <v>38818.69</v>
      </c>
      <c r="Q1150">
        <v>18875.330000000002</v>
      </c>
      <c r="R1150">
        <v>5266.4</v>
      </c>
      <c r="S1150">
        <v>34606.78</v>
      </c>
      <c r="T1150">
        <v>0</v>
      </c>
      <c r="U1150">
        <v>11750.93</v>
      </c>
      <c r="V1150">
        <v>0</v>
      </c>
      <c r="W1150" s="181">
        <f t="shared" si="289"/>
        <v>50569.62</v>
      </c>
      <c r="X1150" s="181">
        <f t="shared" si="290"/>
        <v>84.282700000000006</v>
      </c>
      <c r="Y1150" s="174">
        <v>109373.64</v>
      </c>
      <c r="Z1150" s="181">
        <f t="shared" si="291"/>
        <v>182.2894</v>
      </c>
      <c r="AA1150" s="174">
        <v>5.0761774043544677E-2</v>
      </c>
      <c r="AB1150" s="174">
        <v>35.491815029654319</v>
      </c>
      <c r="AC1150" s="174">
        <v>17.257659158093301</v>
      </c>
      <c r="AD1150" s="174">
        <v>4.8150541574734094</v>
      </c>
      <c r="AE1150" s="174">
        <v>31.640878003145911</v>
      </c>
      <c r="AF1150">
        <v>0</v>
      </c>
      <c r="AG1150" s="106">
        <v>10.74384102056035</v>
      </c>
      <c r="AH1150" s="106">
        <v>0</v>
      </c>
      <c r="AI1150" s="106">
        <v>100</v>
      </c>
      <c r="AJ1150">
        <v>40.24</v>
      </c>
      <c r="AK1150">
        <v>84.38</v>
      </c>
      <c r="AL1150">
        <v>57.68</v>
      </c>
      <c r="AM1150">
        <v>182.29</v>
      </c>
      <c r="AN1150" t="s">
        <v>1066</v>
      </c>
      <c r="AO1150">
        <v>9.9</v>
      </c>
      <c r="AP1150">
        <v>8.33</v>
      </c>
      <c r="AQ1150">
        <v>12.806699999999999</v>
      </c>
      <c r="AR1150" t="s">
        <v>1071</v>
      </c>
      <c r="AS1150" t="s">
        <v>1073</v>
      </c>
      <c r="AT1150" t="s">
        <v>1075</v>
      </c>
      <c r="AU1150" t="s">
        <v>1078</v>
      </c>
      <c r="AV1150" t="s">
        <v>1081</v>
      </c>
      <c r="AW1150" t="s">
        <v>1083</v>
      </c>
      <c r="AX1150" s="65">
        <f t="shared" si="304"/>
        <v>583.5</v>
      </c>
      <c r="AY1150" s="106">
        <v>2862.47</v>
      </c>
      <c r="AZ1150" s="106">
        <v>1131.0898411149635</v>
      </c>
      <c r="BA1150" s="65">
        <f t="shared" si="292"/>
        <v>4577.0598411149631</v>
      </c>
      <c r="BB1150" s="65">
        <f t="shared" si="293"/>
        <v>49438.530158885042</v>
      </c>
      <c r="BC1150" s="65">
        <f t="shared" si="294"/>
        <v>55.52</v>
      </c>
      <c r="BD1150" s="65">
        <f t="shared" si="295"/>
        <v>23558.230000000003</v>
      </c>
      <c r="BE1150" s="65">
        <f t="shared" si="296"/>
        <v>31744.309999999998</v>
      </c>
      <c r="BF1150" s="65">
        <f t="shared" si="297"/>
        <v>104796.58015888503</v>
      </c>
      <c r="BG1150" s="66">
        <f t="shared" si="298"/>
        <v>653.86569158785187</v>
      </c>
      <c r="BH1150" s="66">
        <f t="shared" si="299"/>
        <v>85.238845101525939</v>
      </c>
      <c r="BI1150" s="66">
        <f t="shared" si="300"/>
        <v>9.2533333333333342E-2</v>
      </c>
      <c r="BJ1150" s="66">
        <f t="shared" si="301"/>
        <v>40.617637931034487</v>
      </c>
      <c r="BK1150" s="66">
        <f t="shared" si="302"/>
        <v>54.731568965517241</v>
      </c>
      <c r="BL1150" s="66">
        <f t="shared" si="303"/>
        <v>180.68375889462936</v>
      </c>
      <c r="BM1150" s="207">
        <f t="shared" si="305"/>
        <v>39873.18</v>
      </c>
    </row>
    <row r="1151" spans="1:65" x14ac:dyDescent="0.35">
      <c r="A1151" s="1">
        <v>268</v>
      </c>
      <c r="B1151">
        <v>14</v>
      </c>
      <c r="C1151" t="s">
        <v>37</v>
      </c>
      <c r="D1151" s="60" t="s">
        <v>306</v>
      </c>
      <c r="E1151" s="6" t="s">
        <v>1111</v>
      </c>
      <c r="F1151" s="7" t="s">
        <v>1112</v>
      </c>
      <c r="G1151" s="6">
        <v>-22.86</v>
      </c>
      <c r="H1151" s="6">
        <v>-43.41</v>
      </c>
      <c r="I1151" s="6">
        <v>45</v>
      </c>
      <c r="J1151" s="8">
        <v>45016.2336447989</v>
      </c>
      <c r="K1151" t="s">
        <v>1165</v>
      </c>
      <c r="L1151" t="s">
        <v>1062</v>
      </c>
      <c r="M1151">
        <v>600</v>
      </c>
      <c r="N1151">
        <v>600</v>
      </c>
      <c r="O1151">
        <v>1.32</v>
      </c>
      <c r="P1151">
        <v>37952.550000000003</v>
      </c>
      <c r="Q1151">
        <v>18875.330000000002</v>
      </c>
      <c r="R1151">
        <v>5262.4</v>
      </c>
      <c r="S1151">
        <v>34606.78</v>
      </c>
      <c r="T1151">
        <v>0</v>
      </c>
      <c r="U1151">
        <v>11750.93</v>
      </c>
      <c r="V1151">
        <v>0</v>
      </c>
      <c r="W1151" s="181">
        <f t="shared" si="289"/>
        <v>49703.48</v>
      </c>
      <c r="X1151" s="181">
        <f t="shared" si="290"/>
        <v>82.839133333333336</v>
      </c>
      <c r="Y1151" s="174">
        <v>108449.31</v>
      </c>
      <c r="Z1151" s="181">
        <f t="shared" si="291"/>
        <v>180.74885</v>
      </c>
      <c r="AA1151" s="174">
        <v>1.2171585047429071E-3</v>
      </c>
      <c r="AB1151" s="174">
        <v>34.995658340288202</v>
      </c>
      <c r="AC1151" s="174">
        <v>17.40474881767344</v>
      </c>
      <c r="AD1151" s="174">
        <v>4.8524052389083892</v>
      </c>
      <c r="AE1151" s="174">
        <v>31.91055802936874</v>
      </c>
      <c r="AF1151">
        <v>0</v>
      </c>
      <c r="AG1151" s="106">
        <v>10.83541241525649</v>
      </c>
      <c r="AH1151" s="106">
        <v>0</v>
      </c>
      <c r="AI1151" s="106">
        <v>100</v>
      </c>
      <c r="AJ1151">
        <v>40.229999999999997</v>
      </c>
      <c r="AK1151">
        <v>82.84</v>
      </c>
      <c r="AL1151">
        <v>57.68</v>
      </c>
      <c r="AM1151">
        <v>180.75</v>
      </c>
      <c r="AN1151" t="s">
        <v>1067</v>
      </c>
      <c r="AO1151">
        <v>9.9</v>
      </c>
      <c r="AP1151">
        <v>8.33</v>
      </c>
      <c r="AQ1151">
        <v>12.806699999999999</v>
      </c>
      <c r="AR1151" t="s">
        <v>1071</v>
      </c>
      <c r="AS1151" t="s">
        <v>1073</v>
      </c>
      <c r="AT1151" t="s">
        <v>1075</v>
      </c>
      <c r="AU1151" t="s">
        <v>1078</v>
      </c>
      <c r="AV1151" t="s">
        <v>1081</v>
      </c>
      <c r="AW1151" t="s">
        <v>1083</v>
      </c>
      <c r="AX1151" s="65">
        <f t="shared" si="304"/>
        <v>583.5</v>
      </c>
      <c r="AY1151" s="106">
        <v>2862.47</v>
      </c>
      <c r="AZ1151" s="106">
        <v>1118.6407631280831</v>
      </c>
      <c r="BA1151" s="65">
        <f t="shared" si="292"/>
        <v>4564.6107631280829</v>
      </c>
      <c r="BB1151" s="65">
        <f t="shared" si="293"/>
        <v>48584.839236871921</v>
      </c>
      <c r="BC1151" s="65">
        <f t="shared" si="294"/>
        <v>1.32</v>
      </c>
      <c r="BD1151" s="65">
        <f t="shared" si="295"/>
        <v>23554.230000000003</v>
      </c>
      <c r="BE1151" s="65">
        <f t="shared" si="296"/>
        <v>31744.309999999998</v>
      </c>
      <c r="BF1151" s="65">
        <f t="shared" si="297"/>
        <v>103884.69923687191</v>
      </c>
      <c r="BG1151" s="66">
        <f t="shared" si="298"/>
        <v>652.08725187544042</v>
      </c>
      <c r="BH1151" s="66">
        <f t="shared" si="299"/>
        <v>83.766964201503313</v>
      </c>
      <c r="BI1151" s="66">
        <f t="shared" si="300"/>
        <v>2.2000000000000001E-3</v>
      </c>
      <c r="BJ1151" s="66">
        <f t="shared" si="301"/>
        <v>40.610741379310348</v>
      </c>
      <c r="BK1151" s="66">
        <f t="shared" si="302"/>
        <v>54.731568965517241</v>
      </c>
      <c r="BL1151" s="66">
        <f t="shared" si="303"/>
        <v>179.11155040839984</v>
      </c>
      <c r="BM1151" s="207">
        <f t="shared" si="305"/>
        <v>39869.18</v>
      </c>
    </row>
    <row r="1152" spans="1:65" x14ac:dyDescent="0.35">
      <c r="A1152" s="1">
        <v>269</v>
      </c>
      <c r="B1152">
        <v>14</v>
      </c>
      <c r="C1152" t="s">
        <v>37</v>
      </c>
      <c r="D1152" s="60" t="s">
        <v>307</v>
      </c>
      <c r="E1152" s="6" t="s">
        <v>1113</v>
      </c>
      <c r="F1152" s="7" t="s">
        <v>1114</v>
      </c>
      <c r="G1152" s="6">
        <v>-20.32</v>
      </c>
      <c r="H1152" s="6">
        <v>-40.340000000000003</v>
      </c>
      <c r="I1152" s="6">
        <v>9</v>
      </c>
      <c r="J1152" s="8">
        <v>54061.366139626101</v>
      </c>
      <c r="K1152" t="s">
        <v>1165</v>
      </c>
      <c r="L1152" t="s">
        <v>1062</v>
      </c>
      <c r="M1152">
        <v>600</v>
      </c>
      <c r="N1152">
        <v>600</v>
      </c>
      <c r="O1152">
        <v>0</v>
      </c>
      <c r="P1152">
        <v>44746.22</v>
      </c>
      <c r="Q1152">
        <v>18875.330000000002</v>
      </c>
      <c r="R1152">
        <v>5264.2</v>
      </c>
      <c r="S1152">
        <v>34606.78</v>
      </c>
      <c r="T1152">
        <v>0</v>
      </c>
      <c r="U1152">
        <v>11750.93</v>
      </c>
      <c r="V1152">
        <v>0</v>
      </c>
      <c r="W1152" s="181">
        <f t="shared" si="289"/>
        <v>56497.15</v>
      </c>
      <c r="X1152" s="181">
        <f t="shared" si="290"/>
        <v>94.16191666666667</v>
      </c>
      <c r="Y1152" s="174">
        <v>115243.45</v>
      </c>
      <c r="Z1152" s="181">
        <f t="shared" si="291"/>
        <v>192.07241666666667</v>
      </c>
      <c r="AA1152" s="174">
        <v>0</v>
      </c>
      <c r="AB1152" s="174">
        <v>38.827560264813307</v>
      </c>
      <c r="AC1152" s="174">
        <v>16.37865752890945</v>
      </c>
      <c r="AD1152" s="174">
        <v>4.5678951818953699</v>
      </c>
      <c r="AE1152" s="174">
        <v>30.029281490618342</v>
      </c>
      <c r="AF1152">
        <v>0</v>
      </c>
      <c r="AG1152" s="106">
        <v>10.196614211046271</v>
      </c>
      <c r="AH1152" s="106">
        <v>0</v>
      </c>
      <c r="AI1152" s="106">
        <v>100</v>
      </c>
      <c r="AJ1152">
        <v>40.229999999999997</v>
      </c>
      <c r="AK1152">
        <v>94.16</v>
      </c>
      <c r="AL1152">
        <v>57.68</v>
      </c>
      <c r="AM1152">
        <v>192.07</v>
      </c>
      <c r="AN1152" t="s">
        <v>1068</v>
      </c>
      <c r="AO1152">
        <v>9.9</v>
      </c>
      <c r="AP1152">
        <v>8.33</v>
      </c>
      <c r="AQ1152">
        <v>12.806699999999999</v>
      </c>
      <c r="AR1152" t="s">
        <v>1071</v>
      </c>
      <c r="AS1152" t="s">
        <v>1073</v>
      </c>
      <c r="AT1152" t="s">
        <v>1075</v>
      </c>
      <c r="AU1152" t="s">
        <v>1078</v>
      </c>
      <c r="AV1152" t="s">
        <v>1081</v>
      </c>
      <c r="AW1152" t="s">
        <v>1083</v>
      </c>
      <c r="AX1152" s="65">
        <f t="shared" si="304"/>
        <v>583.5</v>
      </c>
      <c r="AY1152" s="106">
        <v>2862.47</v>
      </c>
      <c r="AZ1152" s="106">
        <v>1247.760187388908</v>
      </c>
      <c r="BA1152" s="65">
        <f t="shared" si="292"/>
        <v>4693.7301873889082</v>
      </c>
      <c r="BB1152" s="65">
        <f t="shared" si="293"/>
        <v>55249.389812611094</v>
      </c>
      <c r="BC1152" s="65">
        <f t="shared" si="294"/>
        <v>0</v>
      </c>
      <c r="BD1152" s="65">
        <f t="shared" si="295"/>
        <v>23556.030000000002</v>
      </c>
      <c r="BE1152" s="65">
        <f t="shared" si="296"/>
        <v>31744.309999999998</v>
      </c>
      <c r="BF1152" s="65">
        <f t="shared" si="297"/>
        <v>110549.71981261109</v>
      </c>
      <c r="BG1152" s="66">
        <f t="shared" si="298"/>
        <v>670.53288391270121</v>
      </c>
      <c r="BH1152" s="66">
        <f t="shared" si="299"/>
        <v>95.257568642432915</v>
      </c>
      <c r="BI1152" s="66">
        <f t="shared" si="300"/>
        <v>0</v>
      </c>
      <c r="BJ1152" s="66">
        <f t="shared" si="301"/>
        <v>40.613844827586213</v>
      </c>
      <c r="BK1152" s="66">
        <f t="shared" si="302"/>
        <v>54.731568965517241</v>
      </c>
      <c r="BL1152" s="66">
        <f t="shared" si="303"/>
        <v>190.60296519415704</v>
      </c>
      <c r="BM1152" s="207">
        <f t="shared" si="305"/>
        <v>39870.979999999996</v>
      </c>
    </row>
    <row r="1153" spans="1:65" x14ac:dyDescent="0.35">
      <c r="A1153" s="1">
        <v>270</v>
      </c>
      <c r="B1153">
        <v>14</v>
      </c>
      <c r="C1153" t="s">
        <v>37</v>
      </c>
      <c r="D1153" s="60" t="s">
        <v>308</v>
      </c>
      <c r="E1153" s="6" t="s">
        <v>1115</v>
      </c>
      <c r="F1153" s="7" t="s">
        <v>1116</v>
      </c>
      <c r="G1153" s="6">
        <v>-8.0500000000000007</v>
      </c>
      <c r="H1153" s="6">
        <v>-34.880000000000003</v>
      </c>
      <c r="I1153" s="6">
        <v>10</v>
      </c>
      <c r="J1153" s="8">
        <v>63550.072249703</v>
      </c>
      <c r="K1153" t="s">
        <v>1165</v>
      </c>
      <c r="L1153" t="s">
        <v>1062</v>
      </c>
      <c r="M1153">
        <v>600</v>
      </c>
      <c r="N1153">
        <v>600</v>
      </c>
      <c r="O1153">
        <v>0</v>
      </c>
      <c r="P1153">
        <v>54234.47</v>
      </c>
      <c r="Q1153">
        <v>18875.330000000002</v>
      </c>
      <c r="R1153">
        <v>5250.2</v>
      </c>
      <c r="S1153">
        <v>34606.78</v>
      </c>
      <c r="T1153">
        <v>0</v>
      </c>
      <c r="U1153">
        <v>11750.93</v>
      </c>
      <c r="V1153">
        <v>0</v>
      </c>
      <c r="W1153" s="181">
        <f t="shared" si="289"/>
        <v>65985.399999999994</v>
      </c>
      <c r="X1153" s="181">
        <f t="shared" si="290"/>
        <v>109.97566666666665</v>
      </c>
      <c r="Y1153" s="174">
        <v>124717.7</v>
      </c>
      <c r="Z1153" s="181">
        <f t="shared" si="291"/>
        <v>207.86283333333333</v>
      </c>
      <c r="AA1153" s="174">
        <v>0</v>
      </c>
      <c r="AB1153" s="174">
        <v>43.485784295252401</v>
      </c>
      <c r="AC1153" s="174">
        <v>15.13444362748832</v>
      </c>
      <c r="AD1153" s="174">
        <v>4.2096671122062066</v>
      </c>
      <c r="AE1153" s="174">
        <v>27.7480902871044</v>
      </c>
      <c r="AF1153">
        <v>0</v>
      </c>
      <c r="AG1153" s="106">
        <v>9.422022696056775</v>
      </c>
      <c r="AH1153" s="106">
        <v>0</v>
      </c>
      <c r="AI1153" s="106">
        <v>100</v>
      </c>
      <c r="AJ1153">
        <v>40.21</v>
      </c>
      <c r="AK1153">
        <v>109.98</v>
      </c>
      <c r="AL1153">
        <v>57.68</v>
      </c>
      <c r="AM1153">
        <v>207.86</v>
      </c>
      <c r="AN1153" t="s">
        <v>1069</v>
      </c>
      <c r="AO1153">
        <v>9.9</v>
      </c>
      <c r="AP1153">
        <v>8.33</v>
      </c>
      <c r="AQ1153">
        <v>12.806699999999999</v>
      </c>
      <c r="AR1153" t="s">
        <v>1071</v>
      </c>
      <c r="AS1153" t="s">
        <v>1073</v>
      </c>
      <c r="AT1153" t="s">
        <v>1075</v>
      </c>
      <c r="AU1153" t="s">
        <v>1078</v>
      </c>
      <c r="AV1153" t="s">
        <v>1081</v>
      </c>
      <c r="AW1153" t="s">
        <v>1083</v>
      </c>
      <c r="AX1153" s="65">
        <f t="shared" si="304"/>
        <v>583.5</v>
      </c>
      <c r="AY1153" s="106">
        <v>2862.47</v>
      </c>
      <c r="AZ1153" s="106">
        <v>1504.7521409761052</v>
      </c>
      <c r="BA1153" s="65">
        <f t="shared" si="292"/>
        <v>4950.722140976105</v>
      </c>
      <c r="BB1153" s="65">
        <f t="shared" si="293"/>
        <v>64480.647859023891</v>
      </c>
      <c r="BC1153" s="65">
        <f t="shared" si="294"/>
        <v>0</v>
      </c>
      <c r="BD1153" s="65">
        <f t="shared" si="295"/>
        <v>23542.030000000002</v>
      </c>
      <c r="BE1153" s="65">
        <f t="shared" si="296"/>
        <v>31744.309999999998</v>
      </c>
      <c r="BF1153" s="65">
        <f t="shared" si="297"/>
        <v>119766.97785902389</v>
      </c>
      <c r="BG1153" s="66">
        <f t="shared" si="298"/>
        <v>707.24602013944354</v>
      </c>
      <c r="BH1153" s="66">
        <f t="shared" si="299"/>
        <v>111.1735307914205</v>
      </c>
      <c r="BI1153" s="66">
        <f t="shared" si="300"/>
        <v>0</v>
      </c>
      <c r="BJ1153" s="66">
        <f t="shared" si="301"/>
        <v>40.589706896551725</v>
      </c>
      <c r="BK1153" s="66">
        <f t="shared" si="302"/>
        <v>54.731568965517241</v>
      </c>
      <c r="BL1153" s="66">
        <f t="shared" si="303"/>
        <v>206.49478941211015</v>
      </c>
      <c r="BM1153" s="207">
        <f t="shared" si="305"/>
        <v>39856.979999999996</v>
      </c>
    </row>
    <row r="1154" spans="1:65" x14ac:dyDescent="0.35">
      <c r="A1154" s="1">
        <v>271</v>
      </c>
      <c r="B1154">
        <v>14</v>
      </c>
      <c r="C1154" t="s">
        <v>37</v>
      </c>
      <c r="D1154" s="60" t="s">
        <v>309</v>
      </c>
      <c r="E1154" s="6" t="s">
        <v>1117</v>
      </c>
      <c r="F1154" s="7" t="s">
        <v>1118</v>
      </c>
      <c r="G1154" s="6">
        <v>-3.8</v>
      </c>
      <c r="H1154" s="6">
        <v>-38.53</v>
      </c>
      <c r="I1154" s="6">
        <v>41</v>
      </c>
      <c r="J1154" s="8">
        <v>71394.000753582499</v>
      </c>
      <c r="K1154" t="s">
        <v>1165</v>
      </c>
      <c r="L1154" t="s">
        <v>1062</v>
      </c>
      <c r="M1154">
        <v>600</v>
      </c>
      <c r="N1154">
        <v>600</v>
      </c>
      <c r="O1154">
        <v>0</v>
      </c>
      <c r="P1154">
        <v>54887.57</v>
      </c>
      <c r="Q1154">
        <v>18875.330000000002</v>
      </c>
      <c r="R1154">
        <v>5255.2</v>
      </c>
      <c r="S1154">
        <v>34606.78</v>
      </c>
      <c r="T1154">
        <v>0</v>
      </c>
      <c r="U1154">
        <v>11750.93</v>
      </c>
      <c r="V1154">
        <v>0</v>
      </c>
      <c r="W1154" s="181">
        <f t="shared" si="289"/>
        <v>66638.5</v>
      </c>
      <c r="X1154" s="181">
        <f t="shared" si="290"/>
        <v>111.06416666666667</v>
      </c>
      <c r="Y1154" s="174">
        <v>125375.8</v>
      </c>
      <c r="Z1154" s="181">
        <f t="shared" si="291"/>
        <v>208.95966666666666</v>
      </c>
      <c r="AA1154" s="174">
        <v>0</v>
      </c>
      <c r="AB1154" s="174">
        <v>43.778440496491349</v>
      </c>
      <c r="AC1154" s="174">
        <v>15.05500264006292</v>
      </c>
      <c r="AD1154" s="174">
        <v>4.1915584985300196</v>
      </c>
      <c r="AE1154" s="174">
        <v>27.602440024310908</v>
      </c>
      <c r="AF1154">
        <v>0</v>
      </c>
      <c r="AG1154" s="106">
        <v>9.3725663166256972</v>
      </c>
      <c r="AH1154" s="106">
        <v>0</v>
      </c>
      <c r="AI1154" s="106">
        <v>100</v>
      </c>
      <c r="AJ1154">
        <v>40.22</v>
      </c>
      <c r="AK1154">
        <v>111.06</v>
      </c>
      <c r="AL1154">
        <v>57.68</v>
      </c>
      <c r="AM1154">
        <v>208.96</v>
      </c>
      <c r="AN1154" t="s">
        <v>1070</v>
      </c>
      <c r="AO1154">
        <v>9.9</v>
      </c>
      <c r="AP1154">
        <v>8.33</v>
      </c>
      <c r="AQ1154">
        <v>12.806699999999999</v>
      </c>
      <c r="AR1154" t="s">
        <v>1071</v>
      </c>
      <c r="AS1154" t="s">
        <v>1073</v>
      </c>
      <c r="AT1154" t="s">
        <v>1075</v>
      </c>
      <c r="AU1154" t="s">
        <v>1078</v>
      </c>
      <c r="AV1154" t="s">
        <v>1081</v>
      </c>
      <c r="AW1154" t="s">
        <v>1083</v>
      </c>
      <c r="AX1154" s="65">
        <f t="shared" si="304"/>
        <v>583.5</v>
      </c>
      <c r="AY1154" s="106">
        <v>2862.47</v>
      </c>
      <c r="AZ1154" s="106">
        <v>1502.2096279748525</v>
      </c>
      <c r="BA1154" s="65">
        <f t="shared" si="292"/>
        <v>4948.1796279748523</v>
      </c>
      <c r="BB1154" s="65">
        <f t="shared" si="293"/>
        <v>65136.290372025149</v>
      </c>
      <c r="BC1154" s="65">
        <f t="shared" si="294"/>
        <v>0</v>
      </c>
      <c r="BD1154" s="65">
        <f t="shared" si="295"/>
        <v>23547.030000000002</v>
      </c>
      <c r="BE1154" s="65">
        <f t="shared" si="296"/>
        <v>31744.309999999998</v>
      </c>
      <c r="BF1154" s="65">
        <f t="shared" si="297"/>
        <v>120427.62037202515</v>
      </c>
      <c r="BG1154" s="66">
        <f t="shared" si="298"/>
        <v>706.88280399640746</v>
      </c>
      <c r="BH1154" s="66">
        <f t="shared" si="299"/>
        <v>112.30394891728474</v>
      </c>
      <c r="BI1154" s="66">
        <f t="shared" si="300"/>
        <v>0</v>
      </c>
      <c r="BJ1154" s="66">
        <f t="shared" si="301"/>
        <v>40.598327586206899</v>
      </c>
      <c r="BK1154" s="66">
        <f t="shared" si="302"/>
        <v>54.731568965517241</v>
      </c>
      <c r="BL1154" s="66">
        <f t="shared" si="303"/>
        <v>207.63382822762958</v>
      </c>
      <c r="BM1154" s="207">
        <f t="shared" si="305"/>
        <v>39861.979999999996</v>
      </c>
    </row>
    <row r="1155" spans="1:65" x14ac:dyDescent="0.35">
      <c r="A1155" s="1">
        <v>272</v>
      </c>
      <c r="B1155">
        <v>15</v>
      </c>
      <c r="C1155" t="s">
        <v>37</v>
      </c>
      <c r="D1155" s="60" t="s">
        <v>310</v>
      </c>
      <c r="E1155" s="6" t="s">
        <v>1104</v>
      </c>
      <c r="F1155" s="7" t="s">
        <v>1105</v>
      </c>
      <c r="G1155" s="6">
        <v>-22.74</v>
      </c>
      <c r="H1155" s="6">
        <v>-45.59</v>
      </c>
      <c r="I1155" s="6">
        <v>1642</v>
      </c>
      <c r="J1155" s="8">
        <v>3495.45982983364</v>
      </c>
      <c r="K1155" t="s">
        <v>1165</v>
      </c>
      <c r="L1155" t="s">
        <v>1062</v>
      </c>
      <c r="M1155">
        <v>600</v>
      </c>
      <c r="N1155">
        <v>600</v>
      </c>
      <c r="O1155">
        <v>2884.34</v>
      </c>
      <c r="P1155">
        <v>12049.88</v>
      </c>
      <c r="Q1155">
        <v>18875.330000000002</v>
      </c>
      <c r="R1155">
        <v>5265.2</v>
      </c>
      <c r="S1155">
        <v>34606.78</v>
      </c>
      <c r="T1155">
        <v>0</v>
      </c>
      <c r="U1155">
        <v>11578.67</v>
      </c>
      <c r="V1155">
        <v>0</v>
      </c>
      <c r="W1155" s="181">
        <f t="shared" si="289"/>
        <v>23628.55</v>
      </c>
      <c r="X1155" s="181">
        <f t="shared" si="290"/>
        <v>39.380916666666664</v>
      </c>
      <c r="Y1155" s="174">
        <v>85260.18</v>
      </c>
      <c r="Z1155" s="181">
        <f t="shared" si="291"/>
        <v>142.10029999999998</v>
      </c>
      <c r="AA1155" s="174">
        <v>3.3829860551549391</v>
      </c>
      <c r="AB1155" s="174">
        <v>14.13306891916015</v>
      </c>
      <c r="AC1155" s="174">
        <v>22.138505923867399</v>
      </c>
      <c r="AD1155" s="174">
        <v>6.1754502512192682</v>
      </c>
      <c r="AE1155" s="174">
        <v>40.589616395367692</v>
      </c>
      <c r="AF1155">
        <v>0</v>
      </c>
      <c r="AG1155" s="106">
        <v>13.58039591283997</v>
      </c>
      <c r="AH1155" s="106">
        <v>0</v>
      </c>
      <c r="AI1155" s="106">
        <v>100</v>
      </c>
      <c r="AJ1155">
        <v>40.229999999999997</v>
      </c>
      <c r="AK1155">
        <v>44.19</v>
      </c>
      <c r="AL1155">
        <v>57.68</v>
      </c>
      <c r="AM1155">
        <v>142.1</v>
      </c>
      <c r="AN1155" t="s">
        <v>1063</v>
      </c>
      <c r="AO1155">
        <v>9.9</v>
      </c>
      <c r="AP1155">
        <v>8.33</v>
      </c>
      <c r="AQ1155">
        <v>12.806699999999999</v>
      </c>
      <c r="AR1155" t="s">
        <v>1071</v>
      </c>
      <c r="AS1155" t="s">
        <v>1073</v>
      </c>
      <c r="AT1155" t="s">
        <v>1075</v>
      </c>
      <c r="AU1155" t="s">
        <v>1078</v>
      </c>
      <c r="AV1155" t="s">
        <v>1081</v>
      </c>
      <c r="AW1155" t="s">
        <v>1084</v>
      </c>
      <c r="AX1155" s="65">
        <f t="shared" si="304"/>
        <v>583.5</v>
      </c>
      <c r="AY1155" s="106">
        <v>2862.47</v>
      </c>
      <c r="AZ1155" s="106">
        <v>403.5547187142239</v>
      </c>
      <c r="BA1155" s="65">
        <f t="shared" si="292"/>
        <v>3849.5247187142236</v>
      </c>
      <c r="BB1155" s="65">
        <f t="shared" si="293"/>
        <v>23224.995281285774</v>
      </c>
      <c r="BC1155" s="65">
        <f t="shared" si="294"/>
        <v>2884.34</v>
      </c>
      <c r="BD1155" s="65">
        <f t="shared" si="295"/>
        <v>23557.030000000002</v>
      </c>
      <c r="BE1155" s="65">
        <f t="shared" si="296"/>
        <v>31744.309999999998</v>
      </c>
      <c r="BF1155" s="65">
        <f t="shared" si="297"/>
        <v>81410.65528128577</v>
      </c>
      <c r="BG1155" s="66">
        <f t="shared" si="298"/>
        <v>549.93210267346046</v>
      </c>
      <c r="BH1155" s="66">
        <f t="shared" si="299"/>
        <v>40.043095312561675</v>
      </c>
      <c r="BI1155" s="66">
        <f t="shared" si="300"/>
        <v>4.8072333333333335</v>
      </c>
      <c r="BJ1155" s="66">
        <f t="shared" si="301"/>
        <v>40.615568965517248</v>
      </c>
      <c r="BK1155" s="66">
        <f t="shared" si="302"/>
        <v>54.731568965517241</v>
      </c>
      <c r="BL1155" s="66">
        <f t="shared" si="303"/>
        <v>140.36319876083755</v>
      </c>
      <c r="BM1155" s="207">
        <f t="shared" si="305"/>
        <v>39871.979999999996</v>
      </c>
    </row>
    <row r="1156" spans="1:65" x14ac:dyDescent="0.35">
      <c r="A1156" s="1">
        <v>273</v>
      </c>
      <c r="B1156">
        <v>15</v>
      </c>
      <c r="C1156" t="s">
        <v>37</v>
      </c>
      <c r="D1156" s="60" t="s">
        <v>311</v>
      </c>
      <c r="E1156" s="6" t="s">
        <v>1104</v>
      </c>
      <c r="F1156" s="7" t="s">
        <v>1106</v>
      </c>
      <c r="G1156" s="6">
        <v>-23.85</v>
      </c>
      <c r="H1156" s="6">
        <v>-46.64</v>
      </c>
      <c r="I1156" s="6">
        <v>792</v>
      </c>
      <c r="J1156" s="8">
        <v>14172.2970393051</v>
      </c>
      <c r="K1156" t="s">
        <v>1165</v>
      </c>
      <c r="L1156" t="s">
        <v>1062</v>
      </c>
      <c r="M1156">
        <v>600</v>
      </c>
      <c r="N1156">
        <v>600</v>
      </c>
      <c r="O1156">
        <v>838.19</v>
      </c>
      <c r="P1156">
        <v>19273.86</v>
      </c>
      <c r="Q1156">
        <v>18875.330000000002</v>
      </c>
      <c r="R1156">
        <v>5266.4</v>
      </c>
      <c r="S1156">
        <v>34606.78</v>
      </c>
      <c r="T1156">
        <v>0</v>
      </c>
      <c r="U1156">
        <v>11578.67</v>
      </c>
      <c r="V1156">
        <v>0</v>
      </c>
      <c r="W1156" s="181">
        <f t="shared" si="289"/>
        <v>30852.53</v>
      </c>
      <c r="X1156" s="181">
        <f t="shared" si="290"/>
        <v>51.420883333333329</v>
      </c>
      <c r="Y1156" s="174">
        <v>90439.22</v>
      </c>
      <c r="Z1156" s="181">
        <f t="shared" si="291"/>
        <v>150.73203333333333</v>
      </c>
      <c r="AA1156" s="174">
        <v>0.92679923599517999</v>
      </c>
      <c r="AB1156" s="174">
        <v>21.311395653345969</v>
      </c>
      <c r="AC1156" s="174">
        <v>20.870735063836239</v>
      </c>
      <c r="AD1156" s="174">
        <v>5.8231373512509279</v>
      </c>
      <c r="AE1156" s="174">
        <v>38.265234927943872</v>
      </c>
      <c r="AF1156">
        <v>0</v>
      </c>
      <c r="AG1156" s="106">
        <v>12.80270882477757</v>
      </c>
      <c r="AH1156" s="106">
        <v>0</v>
      </c>
      <c r="AI1156" s="106">
        <v>100</v>
      </c>
      <c r="AJ1156">
        <v>40.24</v>
      </c>
      <c r="AK1156">
        <v>52.82</v>
      </c>
      <c r="AL1156">
        <v>57.68</v>
      </c>
      <c r="AM1156">
        <v>150.72999999999999</v>
      </c>
      <c r="AN1156" t="s">
        <v>1064</v>
      </c>
      <c r="AO1156">
        <v>9.9</v>
      </c>
      <c r="AP1156">
        <v>8.33</v>
      </c>
      <c r="AQ1156">
        <v>12.806699999999999</v>
      </c>
      <c r="AR1156" t="s">
        <v>1071</v>
      </c>
      <c r="AS1156" t="s">
        <v>1073</v>
      </c>
      <c r="AT1156" t="s">
        <v>1075</v>
      </c>
      <c r="AU1156" t="s">
        <v>1078</v>
      </c>
      <c r="AV1156" t="s">
        <v>1081</v>
      </c>
      <c r="AW1156" t="s">
        <v>1084</v>
      </c>
      <c r="AX1156" s="65">
        <f t="shared" si="304"/>
        <v>583.5</v>
      </c>
      <c r="AY1156" s="106">
        <v>2862.47</v>
      </c>
      <c r="AZ1156" s="106">
        <v>647.91913014131637</v>
      </c>
      <c r="BA1156" s="65">
        <f t="shared" si="292"/>
        <v>4093.8891301413159</v>
      </c>
      <c r="BB1156" s="65">
        <f t="shared" si="293"/>
        <v>30204.610869858683</v>
      </c>
      <c r="BC1156" s="65">
        <f t="shared" si="294"/>
        <v>838.19</v>
      </c>
      <c r="BD1156" s="65">
        <f t="shared" si="295"/>
        <v>23558.230000000003</v>
      </c>
      <c r="BE1156" s="65">
        <f t="shared" si="296"/>
        <v>31744.309999999998</v>
      </c>
      <c r="BF1156" s="65">
        <f t="shared" si="297"/>
        <v>86345.330869858692</v>
      </c>
      <c r="BG1156" s="66">
        <f t="shared" si="298"/>
        <v>584.84130430590233</v>
      </c>
      <c r="BH1156" s="66">
        <f t="shared" si="299"/>
        <v>52.076915292859802</v>
      </c>
      <c r="BI1156" s="66">
        <f t="shared" si="300"/>
        <v>1.3969833333333335</v>
      </c>
      <c r="BJ1156" s="66">
        <f t="shared" si="301"/>
        <v>40.617637931034487</v>
      </c>
      <c r="BK1156" s="66">
        <f t="shared" si="302"/>
        <v>54.731568965517241</v>
      </c>
      <c r="BL1156" s="66">
        <f t="shared" si="303"/>
        <v>148.87126012044601</v>
      </c>
      <c r="BM1156" s="207">
        <f t="shared" si="305"/>
        <v>39873.18</v>
      </c>
    </row>
    <row r="1157" spans="1:65" x14ac:dyDescent="0.35">
      <c r="A1157" s="1">
        <v>274</v>
      </c>
      <c r="B1157">
        <v>15</v>
      </c>
      <c r="C1157" t="s">
        <v>37</v>
      </c>
      <c r="D1157" s="60" t="s">
        <v>312</v>
      </c>
      <c r="E1157" s="6" t="s">
        <v>1107</v>
      </c>
      <c r="F1157" s="7" t="s">
        <v>1108</v>
      </c>
      <c r="G1157" s="6">
        <v>-30.03</v>
      </c>
      <c r="H1157" s="6">
        <v>-51.23</v>
      </c>
      <c r="I1157" s="6">
        <v>47</v>
      </c>
      <c r="J1157" s="8">
        <v>23954.0527728093</v>
      </c>
      <c r="K1157" t="s">
        <v>1165</v>
      </c>
      <c r="L1157" t="s">
        <v>1062</v>
      </c>
      <c r="M1157">
        <v>600</v>
      </c>
      <c r="N1157">
        <v>600</v>
      </c>
      <c r="O1157">
        <v>1530.09</v>
      </c>
      <c r="P1157">
        <v>23871.62</v>
      </c>
      <c r="Q1157">
        <v>18875.330000000002</v>
      </c>
      <c r="R1157">
        <v>5272.4</v>
      </c>
      <c r="S1157">
        <v>34606.78</v>
      </c>
      <c r="T1157">
        <v>0</v>
      </c>
      <c r="U1157">
        <v>11578.67</v>
      </c>
      <c r="V1157">
        <v>0</v>
      </c>
      <c r="W1157" s="181">
        <f t="shared" si="289"/>
        <v>35450.29</v>
      </c>
      <c r="X1157" s="181">
        <f t="shared" si="290"/>
        <v>59.083816666666671</v>
      </c>
      <c r="Y1157" s="174">
        <v>95734.88</v>
      </c>
      <c r="Z1157" s="181">
        <f t="shared" si="291"/>
        <v>159.55813333333333</v>
      </c>
      <c r="AA1157" s="174">
        <v>1.5982576047517889</v>
      </c>
      <c r="AB1157" s="174">
        <v>24.935133359962428</v>
      </c>
      <c r="AC1157" s="174">
        <v>19.716251798717462</v>
      </c>
      <c r="AD1157" s="174">
        <v>5.5072926398403581</v>
      </c>
      <c r="AE1157" s="174">
        <v>36.14855943831548</v>
      </c>
      <c r="AF1157">
        <v>0</v>
      </c>
      <c r="AG1157" s="106">
        <v>12.09451560392618</v>
      </c>
      <c r="AH1157" s="106">
        <v>0</v>
      </c>
      <c r="AI1157" s="106">
        <v>100</v>
      </c>
      <c r="AJ1157">
        <v>40.25</v>
      </c>
      <c r="AK1157">
        <v>61.63</v>
      </c>
      <c r="AL1157">
        <v>57.68</v>
      </c>
      <c r="AM1157">
        <v>159.56</v>
      </c>
      <c r="AN1157" t="s">
        <v>1065</v>
      </c>
      <c r="AO1157">
        <v>9.9</v>
      </c>
      <c r="AP1157">
        <v>8.33</v>
      </c>
      <c r="AQ1157">
        <v>12.806699999999999</v>
      </c>
      <c r="AR1157" t="s">
        <v>1071</v>
      </c>
      <c r="AS1157" t="s">
        <v>1073</v>
      </c>
      <c r="AT1157" t="s">
        <v>1075</v>
      </c>
      <c r="AU1157" t="s">
        <v>1078</v>
      </c>
      <c r="AV1157" t="s">
        <v>1081</v>
      </c>
      <c r="AW1157" t="s">
        <v>1084</v>
      </c>
      <c r="AX1157" s="65">
        <f t="shared" si="304"/>
        <v>583.5</v>
      </c>
      <c r="AY1157" s="106">
        <v>2862.47</v>
      </c>
      <c r="AZ1157" s="106">
        <v>767.96927117247753</v>
      </c>
      <c r="BA1157" s="65">
        <f t="shared" si="292"/>
        <v>4213.9392711724777</v>
      </c>
      <c r="BB1157" s="65">
        <f t="shared" si="293"/>
        <v>34682.320728827523</v>
      </c>
      <c r="BC1157" s="65">
        <f t="shared" si="294"/>
        <v>1530.09</v>
      </c>
      <c r="BD1157" s="65">
        <f t="shared" si="295"/>
        <v>23564.230000000003</v>
      </c>
      <c r="BE1157" s="65">
        <f t="shared" si="296"/>
        <v>31744.309999999998</v>
      </c>
      <c r="BF1157" s="65">
        <f t="shared" si="297"/>
        <v>91520.940728827525</v>
      </c>
      <c r="BG1157" s="66">
        <f t="shared" si="298"/>
        <v>601.99132445321106</v>
      </c>
      <c r="BH1157" s="66">
        <f t="shared" si="299"/>
        <v>59.797104704875039</v>
      </c>
      <c r="BI1157" s="66">
        <f t="shared" si="300"/>
        <v>2.5501499999999999</v>
      </c>
      <c r="BJ1157" s="66">
        <f t="shared" si="301"/>
        <v>40.627982758620696</v>
      </c>
      <c r="BK1157" s="66">
        <f t="shared" si="302"/>
        <v>54.731568965517241</v>
      </c>
      <c r="BL1157" s="66">
        <f t="shared" si="303"/>
        <v>157.79472539453022</v>
      </c>
      <c r="BM1157" s="207">
        <f t="shared" si="305"/>
        <v>39879.18</v>
      </c>
    </row>
    <row r="1158" spans="1:65" x14ac:dyDescent="0.35">
      <c r="A1158" s="1">
        <v>275</v>
      </c>
      <c r="B1158">
        <v>15</v>
      </c>
      <c r="C1158" t="s">
        <v>37</v>
      </c>
      <c r="D1158" s="60" t="s">
        <v>313</v>
      </c>
      <c r="E1158" s="6" t="s">
        <v>1109</v>
      </c>
      <c r="F1158" s="7" t="s">
        <v>1110</v>
      </c>
      <c r="G1158" s="6">
        <v>-15.37</v>
      </c>
      <c r="H1158" s="6">
        <v>-48.78</v>
      </c>
      <c r="I1158" s="6">
        <v>770</v>
      </c>
      <c r="J1158" s="8">
        <v>31081.371963744201</v>
      </c>
      <c r="K1158" t="s">
        <v>1165</v>
      </c>
      <c r="L1158" t="s">
        <v>1062</v>
      </c>
      <c r="M1158">
        <v>600</v>
      </c>
      <c r="N1158">
        <v>600</v>
      </c>
      <c r="O1158">
        <v>1.37</v>
      </c>
      <c r="P1158">
        <v>35645.269999999997</v>
      </c>
      <c r="Q1158">
        <v>18875.330000000002</v>
      </c>
      <c r="R1158">
        <v>5266.4</v>
      </c>
      <c r="S1158">
        <v>34606.78</v>
      </c>
      <c r="T1158">
        <v>0</v>
      </c>
      <c r="U1158">
        <v>11578.67</v>
      </c>
      <c r="V1158">
        <v>0</v>
      </c>
      <c r="W1158" s="181">
        <f t="shared" si="289"/>
        <v>47223.939999999995</v>
      </c>
      <c r="X1158" s="181">
        <f t="shared" si="290"/>
        <v>78.70656666666666</v>
      </c>
      <c r="Y1158" s="174">
        <v>105973.81</v>
      </c>
      <c r="Z1158" s="181">
        <f t="shared" si="291"/>
        <v>176.62301666666667</v>
      </c>
      <c r="AA1158" s="174">
        <v>1.292772242500293E-3</v>
      </c>
      <c r="AB1158" s="174">
        <v>33.635923819290817</v>
      </c>
      <c r="AC1158" s="174">
        <v>17.811315833600769</v>
      </c>
      <c r="AD1158" s="174">
        <v>4.9695297356960184</v>
      </c>
      <c r="AE1158" s="174">
        <v>32.655974150594382</v>
      </c>
      <c r="AF1158">
        <v>0</v>
      </c>
      <c r="AG1158" s="106">
        <v>10.92597312486925</v>
      </c>
      <c r="AH1158" s="106">
        <v>0</v>
      </c>
      <c r="AI1158" s="106">
        <v>100</v>
      </c>
      <c r="AJ1158">
        <v>40.24</v>
      </c>
      <c r="AK1158">
        <v>78.709999999999994</v>
      </c>
      <c r="AL1158">
        <v>57.68</v>
      </c>
      <c r="AM1158">
        <v>176.62</v>
      </c>
      <c r="AN1158" t="s">
        <v>1066</v>
      </c>
      <c r="AO1158">
        <v>9.9</v>
      </c>
      <c r="AP1158">
        <v>8.33</v>
      </c>
      <c r="AQ1158">
        <v>12.806699999999999</v>
      </c>
      <c r="AR1158" t="s">
        <v>1071</v>
      </c>
      <c r="AS1158" t="s">
        <v>1073</v>
      </c>
      <c r="AT1158" t="s">
        <v>1075</v>
      </c>
      <c r="AU1158" t="s">
        <v>1078</v>
      </c>
      <c r="AV1158" t="s">
        <v>1081</v>
      </c>
      <c r="AW1158" t="s">
        <v>1084</v>
      </c>
      <c r="AX1158" s="65">
        <f t="shared" si="304"/>
        <v>583.5</v>
      </c>
      <c r="AY1158" s="106">
        <v>2862.47</v>
      </c>
      <c r="AZ1158" s="106">
        <v>1132.2355999494357</v>
      </c>
      <c r="BA1158" s="65">
        <f t="shared" si="292"/>
        <v>4578.2055999494351</v>
      </c>
      <c r="BB1158" s="65">
        <f t="shared" si="293"/>
        <v>46091.704400050556</v>
      </c>
      <c r="BC1158" s="65">
        <f t="shared" si="294"/>
        <v>1.37</v>
      </c>
      <c r="BD1158" s="65">
        <f t="shared" si="295"/>
        <v>23558.230000000003</v>
      </c>
      <c r="BE1158" s="65">
        <f t="shared" si="296"/>
        <v>31744.309999999998</v>
      </c>
      <c r="BF1158" s="65">
        <f t="shared" si="297"/>
        <v>101395.60440005056</v>
      </c>
      <c r="BG1158" s="66">
        <f t="shared" si="298"/>
        <v>654.02937142134783</v>
      </c>
      <c r="BH1158" s="66">
        <f t="shared" si="299"/>
        <v>79.468455862156134</v>
      </c>
      <c r="BI1158" s="66">
        <f t="shared" si="300"/>
        <v>2.2833333333333334E-3</v>
      </c>
      <c r="BJ1158" s="66">
        <f t="shared" si="301"/>
        <v>40.617637931034487</v>
      </c>
      <c r="BK1158" s="66">
        <f t="shared" si="302"/>
        <v>54.731568965517241</v>
      </c>
      <c r="BL1158" s="66">
        <f t="shared" si="303"/>
        <v>174.82000758629408</v>
      </c>
      <c r="BM1158" s="207">
        <f t="shared" si="305"/>
        <v>39873.18</v>
      </c>
    </row>
    <row r="1159" spans="1:65" x14ac:dyDescent="0.35">
      <c r="A1159" s="1">
        <v>276</v>
      </c>
      <c r="B1159">
        <v>15</v>
      </c>
      <c r="C1159" t="s">
        <v>37</v>
      </c>
      <c r="D1159" s="60" t="s">
        <v>314</v>
      </c>
      <c r="E1159" s="6" t="s">
        <v>1111</v>
      </c>
      <c r="F1159" s="7" t="s">
        <v>1112</v>
      </c>
      <c r="G1159" s="6">
        <v>-22.86</v>
      </c>
      <c r="H1159" s="6">
        <v>-43.41</v>
      </c>
      <c r="I1159" s="6">
        <v>45</v>
      </c>
      <c r="J1159" s="8">
        <v>45016.2336447989</v>
      </c>
      <c r="K1159" t="s">
        <v>1165</v>
      </c>
      <c r="L1159" t="s">
        <v>1062</v>
      </c>
      <c r="M1159">
        <v>600</v>
      </c>
      <c r="N1159">
        <v>600</v>
      </c>
      <c r="O1159">
        <v>0</v>
      </c>
      <c r="P1159">
        <v>35396.949999999997</v>
      </c>
      <c r="Q1159">
        <v>18875.330000000002</v>
      </c>
      <c r="R1159">
        <v>5262.4</v>
      </c>
      <c r="S1159">
        <v>34606.78</v>
      </c>
      <c r="T1159">
        <v>0</v>
      </c>
      <c r="U1159">
        <v>11578.67</v>
      </c>
      <c r="V1159">
        <v>0</v>
      </c>
      <c r="W1159" s="181">
        <f t="shared" si="289"/>
        <v>46975.619999999995</v>
      </c>
      <c r="X1159" s="181">
        <f t="shared" si="290"/>
        <v>78.292699999999996</v>
      </c>
      <c r="Y1159" s="174">
        <v>105720.13</v>
      </c>
      <c r="Z1159" s="181">
        <f t="shared" si="291"/>
        <v>176.20021666666668</v>
      </c>
      <c r="AA1159" s="174">
        <v>0</v>
      </c>
      <c r="AB1159" s="174">
        <v>33.481750353504097</v>
      </c>
      <c r="AC1159" s="174">
        <v>17.854054852183779</v>
      </c>
      <c r="AD1159" s="174">
        <v>4.9776707614718214</v>
      </c>
      <c r="AE1159" s="174">
        <v>32.734333565424102</v>
      </c>
      <c r="AF1159">
        <v>0</v>
      </c>
      <c r="AG1159" s="106">
        <v>10.952190467416189</v>
      </c>
      <c r="AH1159" s="106">
        <v>0</v>
      </c>
      <c r="AI1159" s="106">
        <v>100</v>
      </c>
      <c r="AJ1159">
        <v>40.229999999999997</v>
      </c>
      <c r="AK1159">
        <v>78.290000000000006</v>
      </c>
      <c r="AL1159">
        <v>57.68</v>
      </c>
      <c r="AM1159">
        <v>176.2</v>
      </c>
      <c r="AN1159" t="s">
        <v>1067</v>
      </c>
      <c r="AO1159">
        <v>9.9</v>
      </c>
      <c r="AP1159">
        <v>8.33</v>
      </c>
      <c r="AQ1159">
        <v>12.806699999999999</v>
      </c>
      <c r="AR1159" t="s">
        <v>1071</v>
      </c>
      <c r="AS1159" t="s">
        <v>1073</v>
      </c>
      <c r="AT1159" t="s">
        <v>1075</v>
      </c>
      <c r="AU1159" t="s">
        <v>1078</v>
      </c>
      <c r="AV1159" t="s">
        <v>1081</v>
      </c>
      <c r="AW1159" t="s">
        <v>1084</v>
      </c>
      <c r="AX1159" s="65">
        <f t="shared" si="304"/>
        <v>583.5</v>
      </c>
      <c r="AY1159" s="106">
        <v>2862.47</v>
      </c>
      <c r="AZ1159" s="106">
        <v>1118.189004150858</v>
      </c>
      <c r="BA1159" s="65">
        <f t="shared" si="292"/>
        <v>4564.159004150858</v>
      </c>
      <c r="BB1159" s="65">
        <f t="shared" si="293"/>
        <v>45857.430995849136</v>
      </c>
      <c r="BC1159" s="65">
        <f t="shared" si="294"/>
        <v>0</v>
      </c>
      <c r="BD1159" s="65">
        <f t="shared" si="295"/>
        <v>23554.230000000003</v>
      </c>
      <c r="BE1159" s="65">
        <f t="shared" si="296"/>
        <v>31744.309999999998</v>
      </c>
      <c r="BF1159" s="65">
        <f t="shared" si="297"/>
        <v>101155.97099584914</v>
      </c>
      <c r="BG1159" s="66">
        <f t="shared" si="298"/>
        <v>652.02271487869405</v>
      </c>
      <c r="BH1159" s="66">
        <f t="shared" si="299"/>
        <v>79.064536199739891</v>
      </c>
      <c r="BI1159" s="66">
        <f t="shared" si="300"/>
        <v>0</v>
      </c>
      <c r="BJ1159" s="66">
        <f t="shared" si="301"/>
        <v>40.610741379310348</v>
      </c>
      <c r="BK1159" s="66">
        <f t="shared" si="302"/>
        <v>54.731568965517241</v>
      </c>
      <c r="BL1159" s="66">
        <f t="shared" si="303"/>
        <v>174.40684654456749</v>
      </c>
      <c r="BM1159" s="207">
        <f t="shared" si="305"/>
        <v>39869.18</v>
      </c>
    </row>
    <row r="1160" spans="1:65" x14ac:dyDescent="0.35">
      <c r="A1160" s="1">
        <v>277</v>
      </c>
      <c r="B1160">
        <v>15</v>
      </c>
      <c r="C1160" t="s">
        <v>37</v>
      </c>
      <c r="D1160" s="60" t="s">
        <v>315</v>
      </c>
      <c r="E1160" s="6" t="s">
        <v>1113</v>
      </c>
      <c r="F1160" s="7" t="s">
        <v>1114</v>
      </c>
      <c r="G1160" s="6">
        <v>-20.32</v>
      </c>
      <c r="H1160" s="6">
        <v>-40.340000000000003</v>
      </c>
      <c r="I1160" s="6">
        <v>9</v>
      </c>
      <c r="J1160" s="8">
        <v>54061.366139626101</v>
      </c>
      <c r="K1160" t="s">
        <v>1165</v>
      </c>
      <c r="L1160" t="s">
        <v>1062</v>
      </c>
      <c r="M1160">
        <v>600</v>
      </c>
      <c r="N1160">
        <v>600</v>
      </c>
      <c r="O1160">
        <v>0</v>
      </c>
      <c r="P1160">
        <v>40498.54</v>
      </c>
      <c r="Q1160">
        <v>18875.330000000002</v>
      </c>
      <c r="R1160">
        <v>5264.2</v>
      </c>
      <c r="S1160">
        <v>34606.78</v>
      </c>
      <c r="T1160">
        <v>0</v>
      </c>
      <c r="U1160">
        <v>11578.67</v>
      </c>
      <c r="V1160">
        <v>0</v>
      </c>
      <c r="W1160" s="181">
        <f t="shared" si="289"/>
        <v>52077.21</v>
      </c>
      <c r="X1160" s="181">
        <f t="shared" si="290"/>
        <v>86.795349999999999</v>
      </c>
      <c r="Y1160" s="174">
        <v>110823.51</v>
      </c>
      <c r="Z1160" s="181">
        <f t="shared" si="291"/>
        <v>184.70585</v>
      </c>
      <c r="AA1160" s="174">
        <v>0</v>
      </c>
      <c r="AB1160" s="174">
        <v>36.543274978386798</v>
      </c>
      <c r="AC1160" s="174">
        <v>17.031882494968809</v>
      </c>
      <c r="AD1160" s="174">
        <v>4.7500751419983001</v>
      </c>
      <c r="AE1160" s="174">
        <v>31.226930098135309</v>
      </c>
      <c r="AF1160">
        <v>0</v>
      </c>
      <c r="AG1160" s="106">
        <v>10.44784630986692</v>
      </c>
      <c r="AH1160" s="106">
        <v>0</v>
      </c>
      <c r="AI1160" s="106">
        <v>100</v>
      </c>
      <c r="AJ1160">
        <v>40.229999999999997</v>
      </c>
      <c r="AK1160">
        <v>86.8</v>
      </c>
      <c r="AL1160">
        <v>57.68</v>
      </c>
      <c r="AM1160">
        <v>184.71</v>
      </c>
      <c r="AN1160" t="s">
        <v>1068</v>
      </c>
      <c r="AO1160">
        <v>9.9</v>
      </c>
      <c r="AP1160">
        <v>8.33</v>
      </c>
      <c r="AQ1160">
        <v>12.806699999999999</v>
      </c>
      <c r="AR1160" t="s">
        <v>1071</v>
      </c>
      <c r="AS1160" t="s">
        <v>1073</v>
      </c>
      <c r="AT1160" t="s">
        <v>1075</v>
      </c>
      <c r="AU1160" t="s">
        <v>1078</v>
      </c>
      <c r="AV1160" t="s">
        <v>1081</v>
      </c>
      <c r="AW1160" t="s">
        <v>1084</v>
      </c>
      <c r="AX1160" s="65">
        <f t="shared" si="304"/>
        <v>583.5</v>
      </c>
      <c r="AY1160" s="106">
        <v>2862.47</v>
      </c>
      <c r="AZ1160" s="106">
        <v>1248.452703131911</v>
      </c>
      <c r="BA1160" s="65">
        <f t="shared" si="292"/>
        <v>4694.4227031319106</v>
      </c>
      <c r="BB1160" s="65">
        <f t="shared" si="293"/>
        <v>50828.757296868091</v>
      </c>
      <c r="BC1160" s="65">
        <f t="shared" si="294"/>
        <v>0</v>
      </c>
      <c r="BD1160" s="65">
        <f t="shared" si="295"/>
        <v>23556.030000000002</v>
      </c>
      <c r="BE1160" s="65">
        <f t="shared" si="296"/>
        <v>31744.309999999998</v>
      </c>
      <c r="BF1160" s="65">
        <f t="shared" si="297"/>
        <v>106129.08729686808</v>
      </c>
      <c r="BG1160" s="66">
        <f t="shared" si="298"/>
        <v>670.63181473313011</v>
      </c>
      <c r="BH1160" s="66">
        <f t="shared" si="299"/>
        <v>87.63578844287602</v>
      </c>
      <c r="BI1160" s="66">
        <f t="shared" si="300"/>
        <v>0</v>
      </c>
      <c r="BJ1160" s="66">
        <f t="shared" si="301"/>
        <v>40.613844827586213</v>
      </c>
      <c r="BK1160" s="66">
        <f t="shared" si="302"/>
        <v>54.731568965517241</v>
      </c>
      <c r="BL1160" s="66">
        <f t="shared" si="303"/>
        <v>182.98118499460014</v>
      </c>
      <c r="BM1160" s="207">
        <f t="shared" si="305"/>
        <v>39870.979999999996</v>
      </c>
    </row>
    <row r="1161" spans="1:65" x14ac:dyDescent="0.35">
      <c r="A1161" s="1">
        <v>278</v>
      </c>
      <c r="B1161">
        <v>15</v>
      </c>
      <c r="C1161" t="s">
        <v>37</v>
      </c>
      <c r="D1161" s="60" t="s">
        <v>316</v>
      </c>
      <c r="E1161" s="6" t="s">
        <v>1115</v>
      </c>
      <c r="F1161" s="7" t="s">
        <v>1116</v>
      </c>
      <c r="G1161" s="6">
        <v>-8.0500000000000007</v>
      </c>
      <c r="H1161" s="6">
        <v>-34.880000000000003</v>
      </c>
      <c r="I1161" s="6">
        <v>10</v>
      </c>
      <c r="J1161" s="8">
        <v>63550.072249703</v>
      </c>
      <c r="K1161" t="s">
        <v>1165</v>
      </c>
      <c r="L1161" t="s">
        <v>1062</v>
      </c>
      <c r="M1161">
        <v>600</v>
      </c>
      <c r="N1161">
        <v>600</v>
      </c>
      <c r="O1161">
        <v>0</v>
      </c>
      <c r="P1161">
        <v>48572.81</v>
      </c>
      <c r="Q1161">
        <v>18875.330000000002</v>
      </c>
      <c r="R1161">
        <v>5250.2</v>
      </c>
      <c r="S1161">
        <v>34606.78</v>
      </c>
      <c r="T1161">
        <v>0</v>
      </c>
      <c r="U1161">
        <v>11578.67</v>
      </c>
      <c r="V1161">
        <v>0</v>
      </c>
      <c r="W1161" s="181">
        <f t="shared" si="289"/>
        <v>60151.479999999996</v>
      </c>
      <c r="X1161" s="181">
        <f t="shared" si="290"/>
        <v>100.25246666666666</v>
      </c>
      <c r="Y1161" s="174">
        <v>118883.78</v>
      </c>
      <c r="Z1161" s="181">
        <f t="shared" si="291"/>
        <v>198.13963333333334</v>
      </c>
      <c r="AA1161" s="174">
        <v>0</v>
      </c>
      <c r="AB1161" s="174">
        <v>40.857390301687921</v>
      </c>
      <c r="AC1161" s="174">
        <v>15.877128065746231</v>
      </c>
      <c r="AD1161" s="174">
        <v>4.4162458495179084</v>
      </c>
      <c r="AE1161" s="174">
        <v>29.109757445464808</v>
      </c>
      <c r="AF1161">
        <v>0</v>
      </c>
      <c r="AG1161" s="106">
        <v>9.7394867491595587</v>
      </c>
      <c r="AH1161" s="106">
        <v>0</v>
      </c>
      <c r="AI1161" s="106">
        <v>100</v>
      </c>
      <c r="AJ1161">
        <v>40.21</v>
      </c>
      <c r="AK1161">
        <v>100.25</v>
      </c>
      <c r="AL1161">
        <v>57.68</v>
      </c>
      <c r="AM1161">
        <v>198.14</v>
      </c>
      <c r="AN1161" t="s">
        <v>1069</v>
      </c>
      <c r="AO1161">
        <v>9.9</v>
      </c>
      <c r="AP1161">
        <v>8.33</v>
      </c>
      <c r="AQ1161">
        <v>12.806699999999999</v>
      </c>
      <c r="AR1161" t="s">
        <v>1071</v>
      </c>
      <c r="AS1161" t="s">
        <v>1073</v>
      </c>
      <c r="AT1161" t="s">
        <v>1075</v>
      </c>
      <c r="AU1161" t="s">
        <v>1078</v>
      </c>
      <c r="AV1161" t="s">
        <v>1081</v>
      </c>
      <c r="AW1161" t="s">
        <v>1084</v>
      </c>
      <c r="AX1161" s="65">
        <f t="shared" si="304"/>
        <v>583.5</v>
      </c>
      <c r="AY1161" s="106">
        <v>2862.47</v>
      </c>
      <c r="AZ1161" s="106">
        <v>1506.2627522517414</v>
      </c>
      <c r="BA1161" s="65">
        <f t="shared" si="292"/>
        <v>4952.2327522517407</v>
      </c>
      <c r="BB1161" s="65">
        <f t="shared" si="293"/>
        <v>58645.217247748253</v>
      </c>
      <c r="BC1161" s="65">
        <f t="shared" si="294"/>
        <v>0</v>
      </c>
      <c r="BD1161" s="65">
        <f t="shared" si="295"/>
        <v>23542.030000000002</v>
      </c>
      <c r="BE1161" s="65">
        <f t="shared" si="296"/>
        <v>31744.309999999998</v>
      </c>
      <c r="BF1161" s="65">
        <f t="shared" si="297"/>
        <v>113931.54724774825</v>
      </c>
      <c r="BG1161" s="66">
        <f t="shared" si="298"/>
        <v>707.46182175024865</v>
      </c>
      <c r="BH1161" s="66">
        <f t="shared" si="299"/>
        <v>101.11244353060043</v>
      </c>
      <c r="BI1161" s="66">
        <f t="shared" si="300"/>
        <v>0</v>
      </c>
      <c r="BJ1161" s="66">
        <f t="shared" si="301"/>
        <v>40.589706896551725</v>
      </c>
      <c r="BK1161" s="66">
        <f t="shared" si="302"/>
        <v>54.731568965517241</v>
      </c>
      <c r="BL1161" s="66">
        <f t="shared" si="303"/>
        <v>196.43370215129011</v>
      </c>
      <c r="BM1161" s="207">
        <f t="shared" si="305"/>
        <v>39856.979999999996</v>
      </c>
    </row>
    <row r="1162" spans="1:65" x14ac:dyDescent="0.35">
      <c r="A1162" s="1">
        <v>279</v>
      </c>
      <c r="B1162">
        <v>15</v>
      </c>
      <c r="C1162" t="s">
        <v>37</v>
      </c>
      <c r="D1162" s="60" t="s">
        <v>317</v>
      </c>
      <c r="E1162" s="6" t="s">
        <v>1117</v>
      </c>
      <c r="F1162" s="7" t="s">
        <v>1118</v>
      </c>
      <c r="G1162" s="6">
        <v>-3.8</v>
      </c>
      <c r="H1162" s="6">
        <v>-38.53</v>
      </c>
      <c r="I1162" s="6">
        <v>41</v>
      </c>
      <c r="J1162" s="8">
        <v>71394.000753582499</v>
      </c>
      <c r="K1162" t="s">
        <v>1165</v>
      </c>
      <c r="L1162" t="s">
        <v>1062</v>
      </c>
      <c r="M1162">
        <v>600</v>
      </c>
      <c r="N1162">
        <v>600</v>
      </c>
      <c r="O1162">
        <v>0</v>
      </c>
      <c r="P1162">
        <v>48176.74</v>
      </c>
      <c r="Q1162">
        <v>18875.330000000002</v>
      </c>
      <c r="R1162">
        <v>5255.2</v>
      </c>
      <c r="S1162">
        <v>34606.78</v>
      </c>
      <c r="T1162">
        <v>0</v>
      </c>
      <c r="U1162">
        <v>11578.67</v>
      </c>
      <c r="V1162">
        <v>0</v>
      </c>
      <c r="W1162" s="181">
        <f t="shared" si="289"/>
        <v>59755.409999999996</v>
      </c>
      <c r="X1162" s="181">
        <f t="shared" si="290"/>
        <v>99.592349999999996</v>
      </c>
      <c r="Y1162" s="174">
        <v>118492.71</v>
      </c>
      <c r="Z1162" s="181">
        <f t="shared" si="291"/>
        <v>197.48785000000001</v>
      </c>
      <c r="AA1162" s="174">
        <v>0</v>
      </c>
      <c r="AB1162" s="174">
        <v>40.65797803088477</v>
      </c>
      <c r="AC1162" s="174">
        <v>15.929528491668391</v>
      </c>
      <c r="AD1162" s="174">
        <v>4.4350407717065456</v>
      </c>
      <c r="AE1162" s="174">
        <v>29.205830468389149</v>
      </c>
      <c r="AF1162">
        <v>0</v>
      </c>
      <c r="AG1162" s="106">
        <v>9.7716306766888863</v>
      </c>
      <c r="AH1162" s="106">
        <v>0</v>
      </c>
      <c r="AI1162" s="106">
        <v>100</v>
      </c>
      <c r="AJ1162">
        <v>40.22</v>
      </c>
      <c r="AK1162">
        <v>99.59</v>
      </c>
      <c r="AL1162">
        <v>57.68</v>
      </c>
      <c r="AM1162">
        <v>197.49</v>
      </c>
      <c r="AN1162" t="s">
        <v>1070</v>
      </c>
      <c r="AO1162">
        <v>9.9</v>
      </c>
      <c r="AP1162">
        <v>8.33</v>
      </c>
      <c r="AQ1162">
        <v>12.806699999999999</v>
      </c>
      <c r="AR1162" t="s">
        <v>1071</v>
      </c>
      <c r="AS1162" t="s">
        <v>1073</v>
      </c>
      <c r="AT1162" t="s">
        <v>1075</v>
      </c>
      <c r="AU1162" t="s">
        <v>1078</v>
      </c>
      <c r="AV1162" t="s">
        <v>1081</v>
      </c>
      <c r="AW1162" t="s">
        <v>1084</v>
      </c>
      <c r="AX1162" s="65">
        <f t="shared" si="304"/>
        <v>583.5</v>
      </c>
      <c r="AY1162" s="106">
        <v>2862.47</v>
      </c>
      <c r="AZ1162" s="106">
        <v>1504.5021838175915</v>
      </c>
      <c r="BA1162" s="65">
        <f t="shared" si="292"/>
        <v>4950.4721838175919</v>
      </c>
      <c r="BB1162" s="65">
        <f t="shared" si="293"/>
        <v>58250.907816182407</v>
      </c>
      <c r="BC1162" s="65">
        <f t="shared" si="294"/>
        <v>0</v>
      </c>
      <c r="BD1162" s="65">
        <f t="shared" si="295"/>
        <v>23547.030000000002</v>
      </c>
      <c r="BE1162" s="65">
        <f t="shared" si="296"/>
        <v>31744.309999999998</v>
      </c>
      <c r="BF1162" s="65">
        <f t="shared" si="297"/>
        <v>113542.23781618242</v>
      </c>
      <c r="BG1162" s="66">
        <f t="shared" si="298"/>
        <v>707.21031197394166</v>
      </c>
      <c r="BH1162" s="66">
        <f t="shared" si="299"/>
        <v>100.43259968307312</v>
      </c>
      <c r="BI1162" s="66">
        <f t="shared" si="300"/>
        <v>0</v>
      </c>
      <c r="BJ1162" s="66">
        <f t="shared" si="301"/>
        <v>40.598327586206899</v>
      </c>
      <c r="BK1162" s="66">
        <f t="shared" si="302"/>
        <v>54.731568965517241</v>
      </c>
      <c r="BL1162" s="66">
        <f t="shared" si="303"/>
        <v>195.76247899341797</v>
      </c>
      <c r="BM1162" s="207">
        <f t="shared" si="305"/>
        <v>39861.979999999996</v>
      </c>
    </row>
    <row r="1163" spans="1:65" x14ac:dyDescent="0.35">
      <c r="A1163" s="1">
        <v>280</v>
      </c>
      <c r="B1163">
        <v>16</v>
      </c>
      <c r="C1163" t="s">
        <v>37</v>
      </c>
      <c r="D1163" s="60" t="s">
        <v>318</v>
      </c>
      <c r="E1163" s="6" t="s">
        <v>1104</v>
      </c>
      <c r="F1163" s="7" t="s">
        <v>1105</v>
      </c>
      <c r="G1163" s="6">
        <v>-22.74</v>
      </c>
      <c r="H1163" s="6">
        <v>-45.59</v>
      </c>
      <c r="I1163" s="6">
        <v>1642</v>
      </c>
      <c r="J1163" s="8">
        <v>3495.45982983364</v>
      </c>
      <c r="K1163" t="s">
        <v>1165</v>
      </c>
      <c r="L1163" t="s">
        <v>1062</v>
      </c>
      <c r="M1163">
        <v>600</v>
      </c>
      <c r="N1163">
        <v>600</v>
      </c>
      <c r="O1163">
        <v>6776.14</v>
      </c>
      <c r="P1163">
        <v>7881.94</v>
      </c>
      <c r="Q1163">
        <v>18875.330000000002</v>
      </c>
      <c r="R1163">
        <v>5265.2</v>
      </c>
      <c r="S1163">
        <v>34606.78</v>
      </c>
      <c r="T1163">
        <v>0</v>
      </c>
      <c r="U1163">
        <v>11750.93</v>
      </c>
      <c r="V1163">
        <v>0</v>
      </c>
      <c r="W1163" s="181">
        <f t="shared" ref="W1163:W1226" si="306">U1163+P1163</f>
        <v>19632.87</v>
      </c>
      <c r="X1163" s="181">
        <f t="shared" ref="X1163:X1226" si="307">W1163/600</f>
        <v>32.721449999999997</v>
      </c>
      <c r="Y1163" s="174">
        <v>85156.31</v>
      </c>
      <c r="Z1163" s="181">
        <f t="shared" ref="Z1163:Z1226" si="308">Y1163/M1163</f>
        <v>141.92718333333332</v>
      </c>
      <c r="AA1163" s="174">
        <v>7.9572964117397769</v>
      </c>
      <c r="AB1163" s="174">
        <v>9.2558496252362268</v>
      </c>
      <c r="AC1163" s="174">
        <v>22.165509520081368</v>
      </c>
      <c r="AD1163" s="174">
        <v>6.1829827995130362</v>
      </c>
      <c r="AE1163" s="174">
        <v>40.639125861606743</v>
      </c>
      <c r="AF1163">
        <v>0</v>
      </c>
      <c r="AG1163" s="106">
        <v>13.799247524933859</v>
      </c>
      <c r="AH1163" s="106">
        <v>0</v>
      </c>
      <c r="AI1163" s="106">
        <v>100</v>
      </c>
      <c r="AJ1163">
        <v>40.229999999999997</v>
      </c>
      <c r="AK1163">
        <v>44.02</v>
      </c>
      <c r="AL1163">
        <v>57.68</v>
      </c>
      <c r="AM1163">
        <v>141.93</v>
      </c>
      <c r="AN1163" t="s">
        <v>1063</v>
      </c>
      <c r="AO1163">
        <v>9.9</v>
      </c>
      <c r="AP1163">
        <v>8.33</v>
      </c>
      <c r="AQ1163">
        <v>12.806699999999999</v>
      </c>
      <c r="AR1163" t="s">
        <v>1071</v>
      </c>
      <c r="AS1163" t="s">
        <v>1073</v>
      </c>
      <c r="AT1163" t="s">
        <v>1076</v>
      </c>
      <c r="AU1163" t="s">
        <v>1077</v>
      </c>
      <c r="AV1163" t="s">
        <v>1079</v>
      </c>
      <c r="AW1163" t="s">
        <v>1083</v>
      </c>
      <c r="AX1163" s="65">
        <f t="shared" si="304"/>
        <v>583.5</v>
      </c>
      <c r="AY1163" s="106">
        <v>2862.47</v>
      </c>
      <c r="AZ1163" s="106">
        <v>396.94959523288276</v>
      </c>
      <c r="BA1163" s="65">
        <f t="shared" ref="BA1163:BA1226" si="309">(AX1163+AZ1163+AY1163)</f>
        <v>3842.9195952328828</v>
      </c>
      <c r="BB1163" s="65">
        <f t="shared" ref="BB1163:BB1226" si="310">U1163+P1163-AZ1163</f>
        <v>19235.920404767116</v>
      </c>
      <c r="BC1163" s="65">
        <f t="shared" ref="BC1163:BC1226" si="311">O1163</f>
        <v>6776.14</v>
      </c>
      <c r="BD1163" s="65">
        <f t="shared" ref="BD1163:BD1226" si="312">Q1163+R1163-AX1163</f>
        <v>23557.030000000002</v>
      </c>
      <c r="BE1163" s="65">
        <f t="shared" ref="BE1163:BE1226" si="313">(S1163-2862.47)</f>
        <v>31744.309999999998</v>
      </c>
      <c r="BF1163" s="65">
        <f t="shared" ref="BF1163:BF1226" si="314">Y1163-BA1163</f>
        <v>81313.390404767109</v>
      </c>
      <c r="BG1163" s="66">
        <f t="shared" ref="BG1163:BG1226" si="315">BA1163/7</f>
        <v>548.98851360469757</v>
      </c>
      <c r="BH1163" s="66">
        <f t="shared" ref="BH1163:BH1226" si="316">BB1163/580</f>
        <v>33.165380008219167</v>
      </c>
      <c r="BI1163" s="66">
        <f t="shared" ref="BI1163:BI1226" si="317">BC1163/600</f>
        <v>11.293566666666667</v>
      </c>
      <c r="BJ1163" s="66">
        <f t="shared" ref="BJ1163:BJ1226" si="318">BD1163/580</f>
        <v>40.615568965517248</v>
      </c>
      <c r="BK1163" s="66">
        <f t="shared" ref="BK1163:BK1226" si="319">BE1163/580</f>
        <v>54.731568965517241</v>
      </c>
      <c r="BL1163" s="66">
        <f t="shared" ref="BL1163:BL1226" si="320">BF1163/580</f>
        <v>140.19550069787434</v>
      </c>
      <c r="BM1163" s="207">
        <f t="shared" si="305"/>
        <v>39871.979999999996</v>
      </c>
    </row>
    <row r="1164" spans="1:65" x14ac:dyDescent="0.35">
      <c r="A1164" s="1">
        <v>281</v>
      </c>
      <c r="B1164">
        <v>16</v>
      </c>
      <c r="C1164" t="s">
        <v>37</v>
      </c>
      <c r="D1164" s="60" t="s">
        <v>319</v>
      </c>
      <c r="E1164" s="6" t="s">
        <v>1104</v>
      </c>
      <c r="F1164" s="7" t="s">
        <v>1106</v>
      </c>
      <c r="G1164" s="6">
        <v>-23.85</v>
      </c>
      <c r="H1164" s="6">
        <v>-46.64</v>
      </c>
      <c r="I1164" s="6">
        <v>792</v>
      </c>
      <c r="J1164" s="8">
        <v>14172.2970393051</v>
      </c>
      <c r="K1164" t="s">
        <v>1165</v>
      </c>
      <c r="L1164" t="s">
        <v>1062</v>
      </c>
      <c r="M1164">
        <v>600</v>
      </c>
      <c r="N1164">
        <v>600</v>
      </c>
      <c r="O1164">
        <v>1826.87</v>
      </c>
      <c r="P1164">
        <v>14819.9</v>
      </c>
      <c r="Q1164">
        <v>18875.330000000002</v>
      </c>
      <c r="R1164">
        <v>5266.4</v>
      </c>
      <c r="S1164">
        <v>34606.78</v>
      </c>
      <c r="T1164">
        <v>0</v>
      </c>
      <c r="U1164">
        <v>11750.93</v>
      </c>
      <c r="V1164">
        <v>0</v>
      </c>
      <c r="W1164" s="181">
        <f t="shared" si="306"/>
        <v>26570.83</v>
      </c>
      <c r="X1164" s="181">
        <f t="shared" si="307"/>
        <v>44.284716666666668</v>
      </c>
      <c r="Y1164" s="174">
        <v>87146.2</v>
      </c>
      <c r="Z1164" s="181">
        <f t="shared" si="308"/>
        <v>145.24366666666666</v>
      </c>
      <c r="AA1164" s="174">
        <v>2.0963277802130209</v>
      </c>
      <c r="AB1164" s="174">
        <v>17.005790269684741</v>
      </c>
      <c r="AC1164" s="174">
        <v>21.659383885929621</v>
      </c>
      <c r="AD1164" s="174">
        <v>6.0431780157941466</v>
      </c>
      <c r="AE1164" s="174">
        <v>39.711175013942089</v>
      </c>
      <c r="AF1164">
        <v>0</v>
      </c>
      <c r="AG1164" s="106">
        <v>13.484156509406031</v>
      </c>
      <c r="AH1164" s="106">
        <v>0</v>
      </c>
      <c r="AI1164" s="106">
        <v>100</v>
      </c>
      <c r="AJ1164">
        <v>40.24</v>
      </c>
      <c r="AK1164">
        <v>47.33</v>
      </c>
      <c r="AL1164">
        <v>57.68</v>
      </c>
      <c r="AM1164">
        <v>145.24</v>
      </c>
      <c r="AN1164" t="s">
        <v>1064</v>
      </c>
      <c r="AO1164">
        <v>9.9</v>
      </c>
      <c r="AP1164">
        <v>8.33</v>
      </c>
      <c r="AQ1164">
        <v>12.806699999999999</v>
      </c>
      <c r="AR1164" t="s">
        <v>1071</v>
      </c>
      <c r="AS1164" t="s">
        <v>1073</v>
      </c>
      <c r="AT1164" t="s">
        <v>1076</v>
      </c>
      <c r="AU1164" t="s">
        <v>1077</v>
      </c>
      <c r="AV1164" t="s">
        <v>1079</v>
      </c>
      <c r="AW1164" t="s">
        <v>1083</v>
      </c>
      <c r="AX1164" s="65">
        <f t="shared" ref="AX1164:AX1227" si="321">IF(AR1164="LI01",583.5,1391.07)</f>
        <v>583.5</v>
      </c>
      <c r="AY1164" s="106">
        <v>2862.47</v>
      </c>
      <c r="AZ1164" s="106">
        <v>628.39274031858577</v>
      </c>
      <c r="BA1164" s="65">
        <f t="shared" si="309"/>
        <v>4074.3627403185856</v>
      </c>
      <c r="BB1164" s="65">
        <f t="shared" si="310"/>
        <v>25942.437259681417</v>
      </c>
      <c r="BC1164" s="65">
        <f t="shared" si="311"/>
        <v>1826.87</v>
      </c>
      <c r="BD1164" s="65">
        <f t="shared" si="312"/>
        <v>23558.230000000003</v>
      </c>
      <c r="BE1164" s="65">
        <f t="shared" si="313"/>
        <v>31744.309999999998</v>
      </c>
      <c r="BF1164" s="65">
        <f t="shared" si="314"/>
        <v>83071.837259681415</v>
      </c>
      <c r="BG1164" s="66">
        <f t="shared" si="315"/>
        <v>582.05182004551227</v>
      </c>
      <c r="BH1164" s="66">
        <f t="shared" si="316"/>
        <v>44.728340102898997</v>
      </c>
      <c r="BI1164" s="66">
        <f t="shared" si="317"/>
        <v>3.0447833333333332</v>
      </c>
      <c r="BJ1164" s="66">
        <f t="shared" si="318"/>
        <v>40.617637931034487</v>
      </c>
      <c r="BK1164" s="66">
        <f t="shared" si="319"/>
        <v>54.731568965517241</v>
      </c>
      <c r="BL1164" s="66">
        <f t="shared" si="320"/>
        <v>143.22730562014038</v>
      </c>
      <c r="BM1164" s="207">
        <f t="shared" ref="BM1164:BM1227" si="322">R1164+S1164</f>
        <v>39873.18</v>
      </c>
    </row>
    <row r="1165" spans="1:65" x14ac:dyDescent="0.35">
      <c r="A1165" s="1">
        <v>282</v>
      </c>
      <c r="B1165">
        <v>16</v>
      </c>
      <c r="C1165" t="s">
        <v>37</v>
      </c>
      <c r="D1165" s="60" t="s">
        <v>320</v>
      </c>
      <c r="E1165" s="6" t="s">
        <v>1107</v>
      </c>
      <c r="F1165" s="7" t="s">
        <v>1108</v>
      </c>
      <c r="G1165" s="6">
        <v>-30.03</v>
      </c>
      <c r="H1165" s="6">
        <v>-51.23</v>
      </c>
      <c r="I1165" s="6">
        <v>47</v>
      </c>
      <c r="J1165" s="8">
        <v>23954.0527728093</v>
      </c>
      <c r="K1165" t="s">
        <v>1165</v>
      </c>
      <c r="L1165" t="s">
        <v>1062</v>
      </c>
      <c r="M1165">
        <v>600</v>
      </c>
      <c r="N1165">
        <v>600</v>
      </c>
      <c r="O1165">
        <v>3005.36</v>
      </c>
      <c r="P1165">
        <v>19814.11</v>
      </c>
      <c r="Q1165">
        <v>18875.330000000002</v>
      </c>
      <c r="R1165">
        <v>5272.4</v>
      </c>
      <c r="S1165">
        <v>34606.78</v>
      </c>
      <c r="T1165">
        <v>0</v>
      </c>
      <c r="U1165">
        <v>11750.93</v>
      </c>
      <c r="V1165">
        <v>0</v>
      </c>
      <c r="W1165" s="181">
        <f t="shared" si="306"/>
        <v>31565.040000000001</v>
      </c>
      <c r="X1165" s="181">
        <f t="shared" si="307"/>
        <v>52.608400000000003</v>
      </c>
      <c r="Y1165" s="174">
        <v>93324.9</v>
      </c>
      <c r="Z1165" s="181">
        <f t="shared" si="308"/>
        <v>155.54149999999998</v>
      </c>
      <c r="AA1165" s="174">
        <v>3.2203195503022242</v>
      </c>
      <c r="AB1165" s="174">
        <v>21.231321973021139</v>
      </c>
      <c r="AC1165" s="174">
        <v>20.22539536608129</v>
      </c>
      <c r="AD1165" s="174">
        <v>5.6495104736249386</v>
      </c>
      <c r="AE1165" s="174">
        <v>37.082043484643442</v>
      </c>
      <c r="AF1165">
        <v>0</v>
      </c>
      <c r="AG1165" s="106">
        <v>12.591419867580891</v>
      </c>
      <c r="AH1165" s="106">
        <v>0</v>
      </c>
      <c r="AI1165" s="106">
        <v>100</v>
      </c>
      <c r="AJ1165">
        <v>40.25</v>
      </c>
      <c r="AK1165">
        <v>57.62</v>
      </c>
      <c r="AL1165">
        <v>57.68</v>
      </c>
      <c r="AM1165">
        <v>155.54</v>
      </c>
      <c r="AN1165" t="s">
        <v>1065</v>
      </c>
      <c r="AO1165">
        <v>9.9</v>
      </c>
      <c r="AP1165">
        <v>8.33</v>
      </c>
      <c r="AQ1165">
        <v>12.806699999999999</v>
      </c>
      <c r="AR1165" t="s">
        <v>1071</v>
      </c>
      <c r="AS1165" t="s">
        <v>1073</v>
      </c>
      <c r="AT1165" t="s">
        <v>1076</v>
      </c>
      <c r="AU1165" t="s">
        <v>1077</v>
      </c>
      <c r="AV1165" t="s">
        <v>1079</v>
      </c>
      <c r="AW1165" t="s">
        <v>1083</v>
      </c>
      <c r="AX1165" s="65">
        <f t="shared" si="321"/>
        <v>583.5</v>
      </c>
      <c r="AY1165" s="106">
        <v>2862.47</v>
      </c>
      <c r="AZ1165" s="106">
        <v>721.78543082611361</v>
      </c>
      <c r="BA1165" s="65">
        <f t="shared" si="309"/>
        <v>4167.7554308261133</v>
      </c>
      <c r="BB1165" s="65">
        <f t="shared" si="310"/>
        <v>30843.254569173889</v>
      </c>
      <c r="BC1165" s="65">
        <f t="shared" si="311"/>
        <v>3005.36</v>
      </c>
      <c r="BD1165" s="65">
        <f t="shared" si="312"/>
        <v>23564.230000000003</v>
      </c>
      <c r="BE1165" s="65">
        <f t="shared" si="313"/>
        <v>31744.309999999998</v>
      </c>
      <c r="BF1165" s="65">
        <f t="shared" si="314"/>
        <v>89157.144569173877</v>
      </c>
      <c r="BG1165" s="66">
        <f t="shared" si="315"/>
        <v>595.39363297515899</v>
      </c>
      <c r="BH1165" s="66">
        <f t="shared" si="316"/>
        <v>53.178025119265328</v>
      </c>
      <c r="BI1165" s="66">
        <f t="shared" si="317"/>
        <v>5.0089333333333332</v>
      </c>
      <c r="BJ1165" s="66">
        <f t="shared" si="318"/>
        <v>40.627982758620696</v>
      </c>
      <c r="BK1165" s="66">
        <f t="shared" si="319"/>
        <v>54.731568965517241</v>
      </c>
      <c r="BL1165" s="66">
        <f t="shared" si="320"/>
        <v>153.71921477443772</v>
      </c>
      <c r="BM1165" s="207">
        <f t="shared" si="322"/>
        <v>39879.18</v>
      </c>
    </row>
    <row r="1166" spans="1:65" x14ac:dyDescent="0.35">
      <c r="A1166" s="1">
        <v>283</v>
      </c>
      <c r="B1166">
        <v>16</v>
      </c>
      <c r="C1166" t="s">
        <v>37</v>
      </c>
      <c r="D1166" s="60" t="s">
        <v>321</v>
      </c>
      <c r="E1166" s="6" t="s">
        <v>1109</v>
      </c>
      <c r="F1166" s="7" t="s">
        <v>1110</v>
      </c>
      <c r="G1166" s="6">
        <v>-15.37</v>
      </c>
      <c r="H1166" s="6">
        <v>-48.78</v>
      </c>
      <c r="I1166" s="6">
        <v>770</v>
      </c>
      <c r="J1166" s="8">
        <v>31081.371963744201</v>
      </c>
      <c r="K1166" t="s">
        <v>1165</v>
      </c>
      <c r="L1166" t="s">
        <v>1062</v>
      </c>
      <c r="M1166">
        <v>600</v>
      </c>
      <c r="N1166">
        <v>600</v>
      </c>
      <c r="O1166">
        <v>49.94</v>
      </c>
      <c r="P1166">
        <v>30850.92</v>
      </c>
      <c r="Q1166">
        <v>18875.330000000002</v>
      </c>
      <c r="R1166">
        <v>5266.4</v>
      </c>
      <c r="S1166">
        <v>34606.78</v>
      </c>
      <c r="T1166">
        <v>0</v>
      </c>
      <c r="U1166">
        <v>11750.93</v>
      </c>
      <c r="V1166">
        <v>0</v>
      </c>
      <c r="W1166" s="181">
        <f t="shared" si="306"/>
        <v>42601.85</v>
      </c>
      <c r="X1166" s="181">
        <f t="shared" si="307"/>
        <v>71.003083333333336</v>
      </c>
      <c r="Y1166" s="174">
        <v>101400.29</v>
      </c>
      <c r="Z1166" s="181">
        <f t="shared" si="308"/>
        <v>169.00048333333334</v>
      </c>
      <c r="AA1166" s="174">
        <v>4.9250352242582347E-2</v>
      </c>
      <c r="AB1166" s="174">
        <v>30.424883400234851</v>
      </c>
      <c r="AC1166" s="174">
        <v>18.614670628654022</v>
      </c>
      <c r="AD1166" s="174">
        <v>5.1936735092177742</v>
      </c>
      <c r="AE1166" s="174">
        <v>34.128876751733159</v>
      </c>
      <c r="AF1166">
        <v>0</v>
      </c>
      <c r="AG1166" s="106">
        <v>11.58865521982235</v>
      </c>
      <c r="AH1166" s="106">
        <v>0</v>
      </c>
      <c r="AI1166" s="106">
        <v>100</v>
      </c>
      <c r="AJ1166">
        <v>40.24</v>
      </c>
      <c r="AK1166">
        <v>71.09</v>
      </c>
      <c r="AL1166">
        <v>57.68</v>
      </c>
      <c r="AM1166">
        <v>169</v>
      </c>
      <c r="AN1166" t="s">
        <v>1066</v>
      </c>
      <c r="AO1166">
        <v>9.9</v>
      </c>
      <c r="AP1166">
        <v>8.33</v>
      </c>
      <c r="AQ1166">
        <v>12.806699999999999</v>
      </c>
      <c r="AR1166" t="s">
        <v>1071</v>
      </c>
      <c r="AS1166" t="s">
        <v>1073</v>
      </c>
      <c r="AT1166" t="s">
        <v>1076</v>
      </c>
      <c r="AU1166" t="s">
        <v>1077</v>
      </c>
      <c r="AV1166" t="s">
        <v>1079</v>
      </c>
      <c r="AW1166" t="s">
        <v>1083</v>
      </c>
      <c r="AX1166" s="65">
        <f t="shared" si="321"/>
        <v>583.5</v>
      </c>
      <c r="AY1166" s="106">
        <v>2862.47</v>
      </c>
      <c r="AZ1166" s="106">
        <v>1051.4455007406971</v>
      </c>
      <c r="BA1166" s="65">
        <f t="shared" si="309"/>
        <v>4497.4155007406971</v>
      </c>
      <c r="BB1166" s="65">
        <f t="shared" si="310"/>
        <v>41550.404499259304</v>
      </c>
      <c r="BC1166" s="65">
        <f t="shared" si="311"/>
        <v>49.94</v>
      </c>
      <c r="BD1166" s="65">
        <f t="shared" si="312"/>
        <v>23558.230000000003</v>
      </c>
      <c r="BE1166" s="65">
        <f t="shared" si="313"/>
        <v>31744.309999999998</v>
      </c>
      <c r="BF1166" s="65">
        <f t="shared" si="314"/>
        <v>96902.874499259298</v>
      </c>
      <c r="BG1166" s="66">
        <f t="shared" si="315"/>
        <v>642.48792867724239</v>
      </c>
      <c r="BH1166" s="66">
        <f t="shared" si="316"/>
        <v>71.638628446998794</v>
      </c>
      <c r="BI1166" s="66">
        <f t="shared" si="317"/>
        <v>8.3233333333333326E-2</v>
      </c>
      <c r="BJ1166" s="66">
        <f t="shared" si="318"/>
        <v>40.617637931034487</v>
      </c>
      <c r="BK1166" s="66">
        <f t="shared" si="319"/>
        <v>54.731568965517241</v>
      </c>
      <c r="BL1166" s="66">
        <f t="shared" si="320"/>
        <v>167.07392155044707</v>
      </c>
      <c r="BM1166" s="207">
        <f t="shared" si="322"/>
        <v>39873.18</v>
      </c>
    </row>
    <row r="1167" spans="1:65" x14ac:dyDescent="0.35">
      <c r="A1167" s="1">
        <v>284</v>
      </c>
      <c r="B1167">
        <v>16</v>
      </c>
      <c r="C1167" t="s">
        <v>37</v>
      </c>
      <c r="D1167" s="60" t="s">
        <v>322</v>
      </c>
      <c r="E1167" s="6" t="s">
        <v>1111</v>
      </c>
      <c r="F1167" s="7" t="s">
        <v>1112</v>
      </c>
      <c r="G1167" s="6">
        <v>-22.86</v>
      </c>
      <c r="H1167" s="6">
        <v>-43.41</v>
      </c>
      <c r="I1167" s="6">
        <v>45</v>
      </c>
      <c r="J1167" s="8">
        <v>45016.2336447989</v>
      </c>
      <c r="K1167" t="s">
        <v>1165</v>
      </c>
      <c r="L1167" t="s">
        <v>1062</v>
      </c>
      <c r="M1167">
        <v>600</v>
      </c>
      <c r="N1167">
        <v>600</v>
      </c>
      <c r="O1167">
        <v>0</v>
      </c>
      <c r="P1167">
        <v>30430.720000000001</v>
      </c>
      <c r="Q1167">
        <v>18875.330000000002</v>
      </c>
      <c r="R1167">
        <v>5262.4</v>
      </c>
      <c r="S1167">
        <v>34606.78</v>
      </c>
      <c r="T1167">
        <v>0</v>
      </c>
      <c r="U1167">
        <v>11750.93</v>
      </c>
      <c r="V1167">
        <v>0</v>
      </c>
      <c r="W1167" s="181">
        <f t="shared" si="306"/>
        <v>42181.65</v>
      </c>
      <c r="X1167" s="181">
        <f t="shared" si="307"/>
        <v>70.302750000000003</v>
      </c>
      <c r="Y1167" s="174">
        <v>100926.15</v>
      </c>
      <c r="Z1167" s="181">
        <f t="shared" si="308"/>
        <v>168.21025</v>
      </c>
      <c r="AA1167" s="174">
        <v>0</v>
      </c>
      <c r="AB1167" s="174">
        <v>30.151472140768281</v>
      </c>
      <c r="AC1167" s="174">
        <v>18.702120312723711</v>
      </c>
      <c r="AD1167" s="174">
        <v>5.2141095246375686</v>
      </c>
      <c r="AE1167" s="174">
        <v>34.289210477165732</v>
      </c>
      <c r="AF1167">
        <v>0</v>
      </c>
      <c r="AG1167" s="106">
        <v>11.6430974529396</v>
      </c>
      <c r="AH1167" s="106">
        <v>0</v>
      </c>
      <c r="AI1167" s="106">
        <v>100</v>
      </c>
      <c r="AJ1167">
        <v>40.229999999999997</v>
      </c>
      <c r="AK1167">
        <v>70.3</v>
      </c>
      <c r="AL1167">
        <v>57.68</v>
      </c>
      <c r="AM1167">
        <v>168.21</v>
      </c>
      <c r="AN1167" t="s">
        <v>1067</v>
      </c>
      <c r="AO1167">
        <v>9.9</v>
      </c>
      <c r="AP1167">
        <v>8.33</v>
      </c>
      <c r="AQ1167">
        <v>12.806699999999999</v>
      </c>
      <c r="AR1167" t="s">
        <v>1071</v>
      </c>
      <c r="AS1167" t="s">
        <v>1073</v>
      </c>
      <c r="AT1167" t="s">
        <v>1076</v>
      </c>
      <c r="AU1167" t="s">
        <v>1077</v>
      </c>
      <c r="AV1167" t="s">
        <v>1079</v>
      </c>
      <c r="AW1167" t="s">
        <v>1083</v>
      </c>
      <c r="AX1167" s="65">
        <f t="shared" si="321"/>
        <v>583.5</v>
      </c>
      <c r="AY1167" s="106">
        <v>2862.47</v>
      </c>
      <c r="AZ1167" s="106">
        <v>1032.3000878038442</v>
      </c>
      <c r="BA1167" s="65">
        <f t="shared" si="309"/>
        <v>4478.270087803844</v>
      </c>
      <c r="BB1167" s="65">
        <f t="shared" si="310"/>
        <v>41149.349912196158</v>
      </c>
      <c r="BC1167" s="65">
        <f t="shared" si="311"/>
        <v>0</v>
      </c>
      <c r="BD1167" s="65">
        <f t="shared" si="312"/>
        <v>23554.230000000003</v>
      </c>
      <c r="BE1167" s="65">
        <f t="shared" si="313"/>
        <v>31744.309999999998</v>
      </c>
      <c r="BF1167" s="65">
        <f t="shared" si="314"/>
        <v>96447.879912196149</v>
      </c>
      <c r="BG1167" s="66">
        <f t="shared" si="315"/>
        <v>639.75286968626347</v>
      </c>
      <c r="BH1167" s="66">
        <f t="shared" si="316"/>
        <v>70.947155021027854</v>
      </c>
      <c r="BI1167" s="66">
        <f t="shared" si="317"/>
        <v>0</v>
      </c>
      <c r="BJ1167" s="66">
        <f t="shared" si="318"/>
        <v>40.610741379310348</v>
      </c>
      <c r="BK1167" s="66">
        <f t="shared" si="319"/>
        <v>54.731568965517241</v>
      </c>
      <c r="BL1167" s="66">
        <f t="shared" si="320"/>
        <v>166.28944812447611</v>
      </c>
      <c r="BM1167" s="207">
        <f t="shared" si="322"/>
        <v>39869.18</v>
      </c>
    </row>
    <row r="1168" spans="1:65" x14ac:dyDescent="0.35">
      <c r="A1168" s="1">
        <v>285</v>
      </c>
      <c r="B1168">
        <v>16</v>
      </c>
      <c r="C1168" t="s">
        <v>37</v>
      </c>
      <c r="D1168" s="60" t="s">
        <v>323</v>
      </c>
      <c r="E1168" s="6" t="s">
        <v>1113</v>
      </c>
      <c r="F1168" s="7" t="s">
        <v>1114</v>
      </c>
      <c r="G1168" s="6">
        <v>-20.32</v>
      </c>
      <c r="H1168" s="6">
        <v>-40.340000000000003</v>
      </c>
      <c r="I1168" s="6">
        <v>9</v>
      </c>
      <c r="J1168" s="8">
        <v>54061.366139626101</v>
      </c>
      <c r="K1168" t="s">
        <v>1165</v>
      </c>
      <c r="L1168" t="s">
        <v>1062</v>
      </c>
      <c r="M1168">
        <v>600</v>
      </c>
      <c r="N1168">
        <v>600</v>
      </c>
      <c r="O1168">
        <v>0</v>
      </c>
      <c r="P1168">
        <v>35689.85</v>
      </c>
      <c r="Q1168">
        <v>18875.330000000002</v>
      </c>
      <c r="R1168">
        <v>5264.2</v>
      </c>
      <c r="S1168">
        <v>34606.78</v>
      </c>
      <c r="T1168">
        <v>0</v>
      </c>
      <c r="U1168">
        <v>11750.93</v>
      </c>
      <c r="V1168">
        <v>0</v>
      </c>
      <c r="W1168" s="181">
        <f t="shared" si="306"/>
        <v>47440.78</v>
      </c>
      <c r="X1168" s="181">
        <f t="shared" si="307"/>
        <v>79.067966666666663</v>
      </c>
      <c r="Y1168" s="174">
        <v>106187.09</v>
      </c>
      <c r="Z1168" s="181">
        <f t="shared" si="308"/>
        <v>176.97848333333332</v>
      </c>
      <c r="AA1168" s="174">
        <v>0</v>
      </c>
      <c r="AB1168" s="174">
        <v>33.610347547898712</v>
      </c>
      <c r="AC1168" s="174">
        <v>17.775541264008648</v>
      </c>
      <c r="AD1168" s="174">
        <v>4.9574764691263322</v>
      </c>
      <c r="AE1168" s="174">
        <v>32.590383633264643</v>
      </c>
      <c r="AF1168">
        <v>0</v>
      </c>
      <c r="AG1168" s="106">
        <v>11.06625108570166</v>
      </c>
      <c r="AH1168" s="106">
        <v>0</v>
      </c>
      <c r="AI1168" s="106">
        <v>100</v>
      </c>
      <c r="AJ1168">
        <v>40.229999999999997</v>
      </c>
      <c r="AK1168">
        <v>79.069999999999993</v>
      </c>
      <c r="AL1168">
        <v>57.68</v>
      </c>
      <c r="AM1168">
        <v>176.98</v>
      </c>
      <c r="AN1168" t="s">
        <v>1068</v>
      </c>
      <c r="AO1168">
        <v>9.9</v>
      </c>
      <c r="AP1168">
        <v>8.33</v>
      </c>
      <c r="AQ1168">
        <v>12.806699999999999</v>
      </c>
      <c r="AR1168" t="s">
        <v>1071</v>
      </c>
      <c r="AS1168" t="s">
        <v>1073</v>
      </c>
      <c r="AT1168" t="s">
        <v>1076</v>
      </c>
      <c r="AU1168" t="s">
        <v>1077</v>
      </c>
      <c r="AV1168" t="s">
        <v>1079</v>
      </c>
      <c r="AW1168" t="s">
        <v>1083</v>
      </c>
      <c r="AX1168" s="65">
        <f t="shared" si="321"/>
        <v>583.5</v>
      </c>
      <c r="AY1168" s="106">
        <v>2862.47</v>
      </c>
      <c r="AZ1168" s="106">
        <v>1136.9562905447081</v>
      </c>
      <c r="BA1168" s="65">
        <f t="shared" si="309"/>
        <v>4582.9262905447076</v>
      </c>
      <c r="BB1168" s="65">
        <f t="shared" si="310"/>
        <v>46303.82370945529</v>
      </c>
      <c r="BC1168" s="65">
        <f t="shared" si="311"/>
        <v>0</v>
      </c>
      <c r="BD1168" s="65">
        <f t="shared" si="312"/>
        <v>23556.030000000002</v>
      </c>
      <c r="BE1168" s="65">
        <f t="shared" si="313"/>
        <v>31744.309999999998</v>
      </c>
      <c r="BF1168" s="65">
        <f t="shared" si="314"/>
        <v>101604.16370945529</v>
      </c>
      <c r="BG1168" s="66">
        <f t="shared" si="315"/>
        <v>654.70375579210111</v>
      </c>
      <c r="BH1168" s="66">
        <f t="shared" si="316"/>
        <v>79.834178809405671</v>
      </c>
      <c r="BI1168" s="66">
        <f t="shared" si="317"/>
        <v>0</v>
      </c>
      <c r="BJ1168" s="66">
        <f t="shared" si="318"/>
        <v>40.613844827586213</v>
      </c>
      <c r="BK1168" s="66">
        <f t="shared" si="319"/>
        <v>54.731568965517241</v>
      </c>
      <c r="BL1168" s="66">
        <f t="shared" si="320"/>
        <v>175.1795926025091</v>
      </c>
      <c r="BM1168" s="207">
        <f t="shared" si="322"/>
        <v>39870.979999999996</v>
      </c>
    </row>
    <row r="1169" spans="1:65" x14ac:dyDescent="0.35">
      <c r="A1169" s="1">
        <v>286</v>
      </c>
      <c r="B1169">
        <v>16</v>
      </c>
      <c r="C1169" t="s">
        <v>37</v>
      </c>
      <c r="D1169" s="60" t="s">
        <v>324</v>
      </c>
      <c r="E1169" s="6" t="s">
        <v>1115</v>
      </c>
      <c r="F1169" s="7" t="s">
        <v>1116</v>
      </c>
      <c r="G1169" s="6">
        <v>-8.0500000000000007</v>
      </c>
      <c r="H1169" s="6">
        <v>-34.880000000000003</v>
      </c>
      <c r="I1169" s="6">
        <v>10</v>
      </c>
      <c r="J1169" s="8">
        <v>63550.072249703</v>
      </c>
      <c r="K1169" t="s">
        <v>1165</v>
      </c>
      <c r="L1169" t="s">
        <v>1062</v>
      </c>
      <c r="M1169">
        <v>600</v>
      </c>
      <c r="N1169">
        <v>600</v>
      </c>
      <c r="O1169">
        <v>0</v>
      </c>
      <c r="P1169">
        <v>42482.5</v>
      </c>
      <c r="Q1169">
        <v>18875.330000000002</v>
      </c>
      <c r="R1169">
        <v>5250.2</v>
      </c>
      <c r="S1169">
        <v>34606.78</v>
      </c>
      <c r="T1169">
        <v>0</v>
      </c>
      <c r="U1169">
        <v>11750.93</v>
      </c>
      <c r="V1169">
        <v>0</v>
      </c>
      <c r="W1169" s="181">
        <f t="shared" si="306"/>
        <v>54233.43</v>
      </c>
      <c r="X1169" s="181">
        <f t="shared" si="307"/>
        <v>90.389049999999997</v>
      </c>
      <c r="Y1169" s="174">
        <v>112965.74</v>
      </c>
      <c r="Z1169" s="181">
        <f t="shared" si="308"/>
        <v>188.27623333333335</v>
      </c>
      <c r="AA1169" s="174">
        <v>0</v>
      </c>
      <c r="AB1169" s="174">
        <v>37.606534512144997</v>
      </c>
      <c r="AC1169" s="174">
        <v>16.708897759621639</v>
      </c>
      <c r="AD1169" s="174">
        <v>4.6476037779241741</v>
      </c>
      <c r="AE1169" s="174">
        <v>30.634757051120101</v>
      </c>
      <c r="AF1169">
        <v>0</v>
      </c>
      <c r="AG1169" s="106">
        <v>10.40220689918908</v>
      </c>
      <c r="AH1169" s="106">
        <v>0</v>
      </c>
      <c r="AI1169" s="106">
        <v>100</v>
      </c>
      <c r="AJ1169">
        <v>40.21</v>
      </c>
      <c r="AK1169">
        <v>90.39</v>
      </c>
      <c r="AL1169">
        <v>57.68</v>
      </c>
      <c r="AM1169">
        <v>188.28</v>
      </c>
      <c r="AN1169" t="s">
        <v>1069</v>
      </c>
      <c r="AO1169">
        <v>9.9</v>
      </c>
      <c r="AP1169">
        <v>8.33</v>
      </c>
      <c r="AQ1169">
        <v>12.806699999999999</v>
      </c>
      <c r="AR1169" t="s">
        <v>1071</v>
      </c>
      <c r="AS1169" t="s">
        <v>1073</v>
      </c>
      <c r="AT1169" t="s">
        <v>1076</v>
      </c>
      <c r="AU1169" t="s">
        <v>1077</v>
      </c>
      <c r="AV1169" t="s">
        <v>1079</v>
      </c>
      <c r="AW1169" t="s">
        <v>1083</v>
      </c>
      <c r="AX1169" s="65">
        <f t="shared" si="321"/>
        <v>583.5</v>
      </c>
      <c r="AY1169" s="106">
        <v>2862.47</v>
      </c>
      <c r="AZ1169" s="106">
        <v>1350.5442625018136</v>
      </c>
      <c r="BA1169" s="65">
        <f t="shared" si="309"/>
        <v>4796.5142625018134</v>
      </c>
      <c r="BB1169" s="65">
        <f t="shared" si="310"/>
        <v>52882.885737498189</v>
      </c>
      <c r="BC1169" s="65">
        <f t="shared" si="311"/>
        <v>0</v>
      </c>
      <c r="BD1169" s="65">
        <f t="shared" si="312"/>
        <v>23542.030000000002</v>
      </c>
      <c r="BE1169" s="65">
        <f t="shared" si="313"/>
        <v>31744.309999999998</v>
      </c>
      <c r="BF1169" s="65">
        <f t="shared" si="314"/>
        <v>108169.22573749819</v>
      </c>
      <c r="BG1169" s="66">
        <f t="shared" si="315"/>
        <v>685.21632321454479</v>
      </c>
      <c r="BH1169" s="66">
        <f t="shared" si="316"/>
        <v>91.177389202583086</v>
      </c>
      <c r="BI1169" s="66">
        <f t="shared" si="317"/>
        <v>0</v>
      </c>
      <c r="BJ1169" s="66">
        <f t="shared" si="318"/>
        <v>40.589706896551725</v>
      </c>
      <c r="BK1169" s="66">
        <f t="shared" si="319"/>
        <v>54.731568965517241</v>
      </c>
      <c r="BL1169" s="66">
        <f t="shared" si="320"/>
        <v>186.49866506465204</v>
      </c>
      <c r="BM1169" s="207">
        <f t="shared" si="322"/>
        <v>39856.979999999996</v>
      </c>
    </row>
    <row r="1170" spans="1:65" x14ac:dyDescent="0.35">
      <c r="A1170" s="1">
        <v>287</v>
      </c>
      <c r="B1170">
        <v>16</v>
      </c>
      <c r="C1170" t="s">
        <v>37</v>
      </c>
      <c r="D1170" s="60" t="s">
        <v>325</v>
      </c>
      <c r="E1170" s="6" t="s">
        <v>1117</v>
      </c>
      <c r="F1170" s="7" t="s">
        <v>1118</v>
      </c>
      <c r="G1170" s="6">
        <v>-3.8</v>
      </c>
      <c r="H1170" s="6">
        <v>-38.53</v>
      </c>
      <c r="I1170" s="6">
        <v>41</v>
      </c>
      <c r="J1170" s="8">
        <v>71394.000753582499</v>
      </c>
      <c r="K1170" t="s">
        <v>1165</v>
      </c>
      <c r="L1170" t="s">
        <v>1062</v>
      </c>
      <c r="M1170">
        <v>600</v>
      </c>
      <c r="N1170">
        <v>600</v>
      </c>
      <c r="O1170">
        <v>0</v>
      </c>
      <c r="P1170">
        <v>44115.71</v>
      </c>
      <c r="Q1170">
        <v>18875.330000000002</v>
      </c>
      <c r="R1170">
        <v>5255.2</v>
      </c>
      <c r="S1170">
        <v>34606.78</v>
      </c>
      <c r="T1170">
        <v>0</v>
      </c>
      <c r="U1170">
        <v>11750.93</v>
      </c>
      <c r="V1170">
        <v>0</v>
      </c>
      <c r="W1170" s="181">
        <f t="shared" si="306"/>
        <v>55866.64</v>
      </c>
      <c r="X1170" s="181">
        <f t="shared" si="307"/>
        <v>93.111066666666659</v>
      </c>
      <c r="Y1170" s="174">
        <v>114603.94</v>
      </c>
      <c r="Z1170" s="181">
        <f t="shared" si="308"/>
        <v>191.00656666666666</v>
      </c>
      <c r="AA1170" s="174">
        <v>0</v>
      </c>
      <c r="AB1170" s="174">
        <v>38.494060500886789</v>
      </c>
      <c r="AC1170" s="174">
        <v>16.470053298342101</v>
      </c>
      <c r="AD1170" s="174">
        <v>4.5855317016151451</v>
      </c>
      <c r="AE1170" s="174">
        <v>30.19685012574611</v>
      </c>
      <c r="AF1170">
        <v>0</v>
      </c>
      <c r="AG1170" s="106">
        <v>10.25351309911335</v>
      </c>
      <c r="AH1170" s="106">
        <v>0</v>
      </c>
      <c r="AI1170" s="106">
        <v>100</v>
      </c>
      <c r="AJ1170">
        <v>40.22</v>
      </c>
      <c r="AK1170">
        <v>93.11</v>
      </c>
      <c r="AL1170">
        <v>57.68</v>
      </c>
      <c r="AM1170">
        <v>191.01</v>
      </c>
      <c r="AN1170" t="s">
        <v>1070</v>
      </c>
      <c r="AO1170">
        <v>9.9</v>
      </c>
      <c r="AP1170">
        <v>8.33</v>
      </c>
      <c r="AQ1170">
        <v>12.806699999999999</v>
      </c>
      <c r="AR1170" t="s">
        <v>1071</v>
      </c>
      <c r="AS1170" t="s">
        <v>1073</v>
      </c>
      <c r="AT1170" t="s">
        <v>1076</v>
      </c>
      <c r="AU1170" t="s">
        <v>1077</v>
      </c>
      <c r="AV1170" t="s">
        <v>1079</v>
      </c>
      <c r="AW1170" t="s">
        <v>1083</v>
      </c>
      <c r="AX1170" s="65">
        <f t="shared" si="321"/>
        <v>583.5</v>
      </c>
      <c r="AY1170" s="106">
        <v>2862.47</v>
      </c>
      <c r="AZ1170" s="106">
        <v>1316.4690973673999</v>
      </c>
      <c r="BA1170" s="65">
        <f t="shared" si="309"/>
        <v>4762.4390973673999</v>
      </c>
      <c r="BB1170" s="65">
        <f t="shared" si="310"/>
        <v>54550.170902632599</v>
      </c>
      <c r="BC1170" s="65">
        <f t="shared" si="311"/>
        <v>0</v>
      </c>
      <c r="BD1170" s="65">
        <f t="shared" si="312"/>
        <v>23547.030000000002</v>
      </c>
      <c r="BE1170" s="65">
        <f t="shared" si="313"/>
        <v>31744.309999999998</v>
      </c>
      <c r="BF1170" s="65">
        <f t="shared" si="314"/>
        <v>109841.5009026326</v>
      </c>
      <c r="BG1170" s="66">
        <f t="shared" si="315"/>
        <v>680.34844248105708</v>
      </c>
      <c r="BH1170" s="66">
        <f t="shared" si="316"/>
        <v>94.052018797642418</v>
      </c>
      <c r="BI1170" s="66">
        <f t="shared" si="317"/>
        <v>0</v>
      </c>
      <c r="BJ1170" s="66">
        <f t="shared" si="318"/>
        <v>40.598327586206899</v>
      </c>
      <c r="BK1170" s="66">
        <f t="shared" si="319"/>
        <v>54.731568965517241</v>
      </c>
      <c r="BL1170" s="66">
        <f t="shared" si="320"/>
        <v>189.38189810798724</v>
      </c>
      <c r="BM1170" s="207">
        <f t="shared" si="322"/>
        <v>39861.979999999996</v>
      </c>
    </row>
    <row r="1171" spans="1:65" x14ac:dyDescent="0.35">
      <c r="A1171" s="1">
        <v>288</v>
      </c>
      <c r="B1171">
        <v>17</v>
      </c>
      <c r="C1171" t="s">
        <v>37</v>
      </c>
      <c r="D1171" s="60" t="s">
        <v>326</v>
      </c>
      <c r="E1171" s="6" t="s">
        <v>1104</v>
      </c>
      <c r="F1171" s="7" t="s">
        <v>1105</v>
      </c>
      <c r="G1171" s="6">
        <v>-22.74</v>
      </c>
      <c r="H1171" s="6">
        <v>-45.59</v>
      </c>
      <c r="I1171" s="6">
        <v>1642</v>
      </c>
      <c r="J1171" s="8">
        <v>3495.45982983364</v>
      </c>
      <c r="K1171" t="s">
        <v>1165</v>
      </c>
      <c r="L1171" t="s">
        <v>1062</v>
      </c>
      <c r="M1171">
        <v>600</v>
      </c>
      <c r="N1171">
        <v>600</v>
      </c>
      <c r="O1171">
        <v>3338.17</v>
      </c>
      <c r="P1171">
        <v>8940.76</v>
      </c>
      <c r="Q1171">
        <v>18875.330000000002</v>
      </c>
      <c r="R1171">
        <v>5265.2</v>
      </c>
      <c r="S1171">
        <v>34606.78</v>
      </c>
      <c r="T1171">
        <v>0</v>
      </c>
      <c r="U1171">
        <v>11578.67</v>
      </c>
      <c r="V1171">
        <v>0</v>
      </c>
      <c r="W1171" s="181">
        <f t="shared" si="306"/>
        <v>20519.43</v>
      </c>
      <c r="X1171" s="181">
        <f t="shared" si="307"/>
        <v>34.19905</v>
      </c>
      <c r="Y1171" s="174">
        <v>82604.899999999994</v>
      </c>
      <c r="Z1171" s="181">
        <f t="shared" si="308"/>
        <v>137.67483333333331</v>
      </c>
      <c r="AA1171" s="174">
        <v>4.0411283107902802</v>
      </c>
      <c r="AB1171" s="174">
        <v>10.823522575537289</v>
      </c>
      <c r="AC1171" s="174">
        <v>22.850133587716961</v>
      </c>
      <c r="AD1171" s="174">
        <v>6.3739560244004903</v>
      </c>
      <c r="AE1171" s="174">
        <v>41.894342829541593</v>
      </c>
      <c r="AF1171">
        <v>0</v>
      </c>
      <c r="AG1171" s="106">
        <v>14.01692877783279</v>
      </c>
      <c r="AH1171" s="106">
        <v>0</v>
      </c>
      <c r="AI1171" s="106">
        <v>100</v>
      </c>
      <c r="AJ1171">
        <v>40.229999999999997</v>
      </c>
      <c r="AK1171">
        <v>39.76</v>
      </c>
      <c r="AL1171">
        <v>57.68</v>
      </c>
      <c r="AM1171">
        <v>137.66999999999999</v>
      </c>
      <c r="AN1171" t="s">
        <v>1063</v>
      </c>
      <c r="AO1171">
        <v>9.9</v>
      </c>
      <c r="AP1171">
        <v>8.33</v>
      </c>
      <c r="AQ1171">
        <v>12.806699999999999</v>
      </c>
      <c r="AR1171" t="s">
        <v>1071</v>
      </c>
      <c r="AS1171" t="s">
        <v>1073</v>
      </c>
      <c r="AT1171" t="s">
        <v>1076</v>
      </c>
      <c r="AU1171" t="s">
        <v>1077</v>
      </c>
      <c r="AV1171" t="s">
        <v>1079</v>
      </c>
      <c r="AW1171" t="s">
        <v>1084</v>
      </c>
      <c r="AX1171" s="65">
        <f t="shared" si="321"/>
        <v>583.5</v>
      </c>
      <c r="AY1171" s="106">
        <v>2862.47</v>
      </c>
      <c r="AZ1171" s="106">
        <v>401.74735148631112</v>
      </c>
      <c r="BA1171" s="65">
        <f t="shared" si="309"/>
        <v>3847.7173514863107</v>
      </c>
      <c r="BB1171" s="65">
        <f t="shared" si="310"/>
        <v>20117.682648513688</v>
      </c>
      <c r="BC1171" s="65">
        <f t="shared" si="311"/>
        <v>3338.17</v>
      </c>
      <c r="BD1171" s="65">
        <f t="shared" si="312"/>
        <v>23557.030000000002</v>
      </c>
      <c r="BE1171" s="65">
        <f t="shared" si="313"/>
        <v>31744.309999999998</v>
      </c>
      <c r="BF1171" s="65">
        <f t="shared" si="314"/>
        <v>78757.182648513684</v>
      </c>
      <c r="BG1171" s="66">
        <f t="shared" si="315"/>
        <v>549.67390735518723</v>
      </c>
      <c r="BH1171" s="66">
        <f t="shared" si="316"/>
        <v>34.685659738816703</v>
      </c>
      <c r="BI1171" s="66">
        <f t="shared" si="317"/>
        <v>5.5636166666666664</v>
      </c>
      <c r="BJ1171" s="66">
        <f t="shared" si="318"/>
        <v>40.615568965517248</v>
      </c>
      <c r="BK1171" s="66">
        <f t="shared" si="319"/>
        <v>54.731568965517241</v>
      </c>
      <c r="BL1171" s="66">
        <f t="shared" si="320"/>
        <v>135.78824594571324</v>
      </c>
      <c r="BM1171" s="207">
        <f t="shared" si="322"/>
        <v>39871.979999999996</v>
      </c>
    </row>
    <row r="1172" spans="1:65" x14ac:dyDescent="0.35">
      <c r="A1172" s="1">
        <v>289</v>
      </c>
      <c r="B1172">
        <v>17</v>
      </c>
      <c r="C1172" t="s">
        <v>37</v>
      </c>
      <c r="D1172" s="60" t="s">
        <v>327</v>
      </c>
      <c r="E1172" s="6" t="s">
        <v>1104</v>
      </c>
      <c r="F1172" s="7" t="s">
        <v>1106</v>
      </c>
      <c r="G1172" s="6">
        <v>-23.85</v>
      </c>
      <c r="H1172" s="6">
        <v>-46.64</v>
      </c>
      <c r="I1172" s="6">
        <v>792</v>
      </c>
      <c r="J1172" s="8">
        <v>14172.2970393051</v>
      </c>
      <c r="K1172" t="s">
        <v>1165</v>
      </c>
      <c r="L1172" t="s">
        <v>1062</v>
      </c>
      <c r="M1172">
        <v>600</v>
      </c>
      <c r="N1172">
        <v>600</v>
      </c>
      <c r="O1172">
        <v>631.49</v>
      </c>
      <c r="P1172">
        <v>15304.67</v>
      </c>
      <c r="Q1172">
        <v>18875.330000000002</v>
      </c>
      <c r="R1172">
        <v>5266.4</v>
      </c>
      <c r="S1172">
        <v>34606.78</v>
      </c>
      <c r="T1172">
        <v>0</v>
      </c>
      <c r="U1172">
        <v>11578.67</v>
      </c>
      <c r="V1172">
        <v>0</v>
      </c>
      <c r="W1172" s="181">
        <f t="shared" si="306"/>
        <v>26883.34</v>
      </c>
      <c r="X1172" s="181">
        <f t="shared" si="307"/>
        <v>44.805566666666664</v>
      </c>
      <c r="Y1172" s="174">
        <v>86263.33</v>
      </c>
      <c r="Z1172" s="181">
        <f t="shared" si="308"/>
        <v>143.77221666666668</v>
      </c>
      <c r="AA1172" s="174">
        <v>0.73204918010932341</v>
      </c>
      <c r="AB1172" s="174">
        <v>17.741802919038719</v>
      </c>
      <c r="AC1172" s="174">
        <v>21.88105884620963</v>
      </c>
      <c r="AD1172" s="174">
        <v>6.1050274780720848</v>
      </c>
      <c r="AE1172" s="174">
        <v>40.117602693983642</v>
      </c>
      <c r="AF1172">
        <v>0</v>
      </c>
      <c r="AG1172" s="106">
        <v>13.42247047499789</v>
      </c>
      <c r="AH1172" s="106">
        <v>0</v>
      </c>
      <c r="AI1172" s="106">
        <v>100</v>
      </c>
      <c r="AJ1172">
        <v>40.24</v>
      </c>
      <c r="AK1172">
        <v>45.86</v>
      </c>
      <c r="AL1172">
        <v>57.68</v>
      </c>
      <c r="AM1172">
        <v>143.77000000000001</v>
      </c>
      <c r="AN1172" t="s">
        <v>1064</v>
      </c>
      <c r="AO1172">
        <v>9.9</v>
      </c>
      <c r="AP1172">
        <v>8.33</v>
      </c>
      <c r="AQ1172">
        <v>12.806699999999999</v>
      </c>
      <c r="AR1172" t="s">
        <v>1071</v>
      </c>
      <c r="AS1172" t="s">
        <v>1073</v>
      </c>
      <c r="AT1172" t="s">
        <v>1076</v>
      </c>
      <c r="AU1172" t="s">
        <v>1077</v>
      </c>
      <c r="AV1172" t="s">
        <v>1079</v>
      </c>
      <c r="AW1172" t="s">
        <v>1084</v>
      </c>
      <c r="AX1172" s="65">
        <f t="shared" si="321"/>
        <v>583.5</v>
      </c>
      <c r="AY1172" s="106">
        <v>2862.47</v>
      </c>
      <c r="AZ1172" s="106">
        <v>630.95641319263302</v>
      </c>
      <c r="BA1172" s="65">
        <f t="shared" si="309"/>
        <v>4076.9264131926329</v>
      </c>
      <c r="BB1172" s="65">
        <f t="shared" si="310"/>
        <v>26252.383586807366</v>
      </c>
      <c r="BC1172" s="65">
        <f t="shared" si="311"/>
        <v>631.49</v>
      </c>
      <c r="BD1172" s="65">
        <f t="shared" si="312"/>
        <v>23558.230000000003</v>
      </c>
      <c r="BE1172" s="65">
        <f t="shared" si="313"/>
        <v>31744.309999999998</v>
      </c>
      <c r="BF1172" s="65">
        <f t="shared" si="314"/>
        <v>82186.40358680737</v>
      </c>
      <c r="BG1172" s="66">
        <f t="shared" si="315"/>
        <v>582.41805902751901</v>
      </c>
      <c r="BH1172" s="66">
        <f t="shared" si="316"/>
        <v>45.262730322081666</v>
      </c>
      <c r="BI1172" s="66">
        <f t="shared" si="317"/>
        <v>1.0524833333333334</v>
      </c>
      <c r="BJ1172" s="66">
        <f t="shared" si="318"/>
        <v>40.617637931034487</v>
      </c>
      <c r="BK1172" s="66">
        <f t="shared" si="319"/>
        <v>54.731568965517241</v>
      </c>
      <c r="BL1172" s="66">
        <f t="shared" si="320"/>
        <v>141.70069583932306</v>
      </c>
      <c r="BM1172" s="207">
        <f t="shared" si="322"/>
        <v>39873.18</v>
      </c>
    </row>
    <row r="1173" spans="1:65" x14ac:dyDescent="0.35">
      <c r="A1173" s="1">
        <v>290</v>
      </c>
      <c r="B1173">
        <v>17</v>
      </c>
      <c r="C1173" t="s">
        <v>37</v>
      </c>
      <c r="D1173" s="60" t="s">
        <v>328</v>
      </c>
      <c r="E1173" s="6" t="s">
        <v>1107</v>
      </c>
      <c r="F1173" s="7" t="s">
        <v>1108</v>
      </c>
      <c r="G1173" s="6">
        <v>-30.03</v>
      </c>
      <c r="H1173" s="6">
        <v>-51.23</v>
      </c>
      <c r="I1173" s="6">
        <v>47</v>
      </c>
      <c r="J1173" s="8">
        <v>23954.0527728093</v>
      </c>
      <c r="K1173" t="s">
        <v>1165</v>
      </c>
      <c r="L1173" t="s">
        <v>1062</v>
      </c>
      <c r="M1173">
        <v>600</v>
      </c>
      <c r="N1173">
        <v>600</v>
      </c>
      <c r="O1173">
        <v>1135.6600000000001</v>
      </c>
      <c r="P1173">
        <v>19043.310000000001</v>
      </c>
      <c r="Q1173">
        <v>18875.330000000002</v>
      </c>
      <c r="R1173">
        <v>5272.4</v>
      </c>
      <c r="S1173">
        <v>34606.78</v>
      </c>
      <c r="T1173">
        <v>0</v>
      </c>
      <c r="U1173">
        <v>11578.67</v>
      </c>
      <c r="V1173">
        <v>0</v>
      </c>
      <c r="W1173" s="181">
        <f t="shared" si="306"/>
        <v>30621.980000000003</v>
      </c>
      <c r="X1173" s="181">
        <f t="shared" si="307"/>
        <v>51.036633333333342</v>
      </c>
      <c r="Y1173" s="174">
        <v>90512.13</v>
      </c>
      <c r="Z1173" s="181">
        <f t="shared" si="308"/>
        <v>150.85355000000001</v>
      </c>
      <c r="AA1173" s="174">
        <v>1.254704756147049</v>
      </c>
      <c r="AB1173" s="174">
        <v>21.039511499729379</v>
      </c>
      <c r="AC1173" s="174">
        <v>20.85392311505651</v>
      </c>
      <c r="AD1173" s="174">
        <v>5.8250756003642827</v>
      </c>
      <c r="AE1173" s="174">
        <v>38.234411233057934</v>
      </c>
      <c r="AF1173">
        <v>0</v>
      </c>
      <c r="AG1173" s="106">
        <v>12.792395892130701</v>
      </c>
      <c r="AH1173" s="106">
        <v>0</v>
      </c>
      <c r="AI1173" s="106">
        <v>100</v>
      </c>
      <c r="AJ1173">
        <v>40.25</v>
      </c>
      <c r="AK1173">
        <v>52.93</v>
      </c>
      <c r="AL1173">
        <v>57.68</v>
      </c>
      <c r="AM1173">
        <v>150.85</v>
      </c>
      <c r="AN1173" t="s">
        <v>1065</v>
      </c>
      <c r="AO1173">
        <v>9.9</v>
      </c>
      <c r="AP1173">
        <v>8.33</v>
      </c>
      <c r="AQ1173">
        <v>12.806699999999999</v>
      </c>
      <c r="AR1173" t="s">
        <v>1071</v>
      </c>
      <c r="AS1173" t="s">
        <v>1073</v>
      </c>
      <c r="AT1173" t="s">
        <v>1076</v>
      </c>
      <c r="AU1173" t="s">
        <v>1077</v>
      </c>
      <c r="AV1173" t="s">
        <v>1079</v>
      </c>
      <c r="AW1173" t="s">
        <v>1084</v>
      </c>
      <c r="AX1173" s="65">
        <f t="shared" si="321"/>
        <v>583.5</v>
      </c>
      <c r="AY1173" s="106">
        <v>2862.47</v>
      </c>
      <c r="AZ1173" s="106">
        <v>724.94984998790528</v>
      </c>
      <c r="BA1173" s="65">
        <f t="shared" si="309"/>
        <v>4170.9198499879049</v>
      </c>
      <c r="BB1173" s="65">
        <f t="shared" si="310"/>
        <v>29897.030150012099</v>
      </c>
      <c r="BC1173" s="65">
        <f t="shared" si="311"/>
        <v>1135.6600000000001</v>
      </c>
      <c r="BD1173" s="65">
        <f t="shared" si="312"/>
        <v>23564.230000000003</v>
      </c>
      <c r="BE1173" s="65">
        <f t="shared" si="313"/>
        <v>31744.309999999998</v>
      </c>
      <c r="BF1173" s="65">
        <f t="shared" si="314"/>
        <v>86341.210150012106</v>
      </c>
      <c r="BG1173" s="66">
        <f t="shared" si="315"/>
        <v>595.845692855415</v>
      </c>
      <c r="BH1173" s="66">
        <f t="shared" si="316"/>
        <v>51.546603706917409</v>
      </c>
      <c r="BI1173" s="66">
        <f t="shared" si="317"/>
        <v>1.8927666666666667</v>
      </c>
      <c r="BJ1173" s="66">
        <f t="shared" si="318"/>
        <v>40.627982758620696</v>
      </c>
      <c r="BK1173" s="66">
        <f t="shared" si="319"/>
        <v>54.731568965517241</v>
      </c>
      <c r="BL1173" s="66">
        <f t="shared" si="320"/>
        <v>148.86415543105537</v>
      </c>
      <c r="BM1173" s="207">
        <f t="shared" si="322"/>
        <v>39879.18</v>
      </c>
    </row>
    <row r="1174" spans="1:65" x14ac:dyDescent="0.35">
      <c r="A1174" s="1">
        <v>291</v>
      </c>
      <c r="B1174">
        <v>17</v>
      </c>
      <c r="C1174" t="s">
        <v>37</v>
      </c>
      <c r="D1174" s="60" t="s">
        <v>329</v>
      </c>
      <c r="E1174" s="6" t="s">
        <v>1109</v>
      </c>
      <c r="F1174" s="7" t="s">
        <v>1110</v>
      </c>
      <c r="G1174" s="6">
        <v>-15.37</v>
      </c>
      <c r="H1174" s="6">
        <v>-48.78</v>
      </c>
      <c r="I1174" s="6">
        <v>770</v>
      </c>
      <c r="J1174" s="8">
        <v>31081.371963744201</v>
      </c>
      <c r="K1174" t="s">
        <v>1165</v>
      </c>
      <c r="L1174" t="s">
        <v>1062</v>
      </c>
      <c r="M1174">
        <v>600</v>
      </c>
      <c r="N1174">
        <v>600</v>
      </c>
      <c r="O1174">
        <v>1.58</v>
      </c>
      <c r="P1174">
        <v>28503.360000000001</v>
      </c>
      <c r="Q1174">
        <v>18875.330000000002</v>
      </c>
      <c r="R1174">
        <v>5266.4</v>
      </c>
      <c r="S1174">
        <v>34606.78</v>
      </c>
      <c r="T1174">
        <v>0</v>
      </c>
      <c r="U1174">
        <v>11578.67</v>
      </c>
      <c r="V1174">
        <v>0</v>
      </c>
      <c r="W1174" s="181">
        <f t="shared" si="306"/>
        <v>40082.03</v>
      </c>
      <c r="X1174" s="181">
        <f t="shared" si="307"/>
        <v>66.803383333333329</v>
      </c>
      <c r="Y1174" s="174">
        <v>98832.11</v>
      </c>
      <c r="Z1174" s="181">
        <f t="shared" si="308"/>
        <v>164.72018333333332</v>
      </c>
      <c r="AA1174" s="174">
        <v>1.598670715418299E-3</v>
      </c>
      <c r="AB1174" s="174">
        <v>28.840181596851469</v>
      </c>
      <c r="AC1174" s="174">
        <v>19.098378047377519</v>
      </c>
      <c r="AD1174" s="174">
        <v>5.3286325668853971</v>
      </c>
      <c r="AE1174" s="174">
        <v>35.015725152483327</v>
      </c>
      <c r="AF1174">
        <v>0</v>
      </c>
      <c r="AG1174" s="106">
        <v>11.715494083855949</v>
      </c>
      <c r="AH1174" s="106">
        <v>0</v>
      </c>
      <c r="AI1174" s="106">
        <v>100</v>
      </c>
      <c r="AJ1174">
        <v>40.24</v>
      </c>
      <c r="AK1174">
        <v>66.81</v>
      </c>
      <c r="AL1174">
        <v>57.68</v>
      </c>
      <c r="AM1174">
        <v>164.72</v>
      </c>
      <c r="AN1174" t="s">
        <v>1066</v>
      </c>
      <c r="AO1174">
        <v>9.9</v>
      </c>
      <c r="AP1174">
        <v>8.33</v>
      </c>
      <c r="AQ1174">
        <v>12.806699999999999</v>
      </c>
      <c r="AR1174" t="s">
        <v>1071</v>
      </c>
      <c r="AS1174" t="s">
        <v>1073</v>
      </c>
      <c r="AT1174" t="s">
        <v>1076</v>
      </c>
      <c r="AU1174" t="s">
        <v>1077</v>
      </c>
      <c r="AV1174" t="s">
        <v>1079</v>
      </c>
      <c r="AW1174" t="s">
        <v>1084</v>
      </c>
      <c r="AX1174" s="65">
        <f t="shared" si="321"/>
        <v>583.5</v>
      </c>
      <c r="AY1174" s="106">
        <v>2862.47</v>
      </c>
      <c r="AZ1174" s="106">
        <v>1050.6457461857665</v>
      </c>
      <c r="BA1174" s="65">
        <f t="shared" si="309"/>
        <v>4496.6157461857665</v>
      </c>
      <c r="BB1174" s="65">
        <f t="shared" si="310"/>
        <v>39031.384253814234</v>
      </c>
      <c r="BC1174" s="65">
        <f t="shared" si="311"/>
        <v>1.58</v>
      </c>
      <c r="BD1174" s="65">
        <f t="shared" si="312"/>
        <v>23558.230000000003</v>
      </c>
      <c r="BE1174" s="65">
        <f t="shared" si="313"/>
        <v>31744.309999999998</v>
      </c>
      <c r="BF1174" s="65">
        <f t="shared" si="314"/>
        <v>94335.494253814235</v>
      </c>
      <c r="BG1174" s="66">
        <f t="shared" si="315"/>
        <v>642.37367802653807</v>
      </c>
      <c r="BH1174" s="66">
        <f t="shared" si="316"/>
        <v>67.295490092783169</v>
      </c>
      <c r="BI1174" s="66">
        <f t="shared" si="317"/>
        <v>2.6333333333333334E-3</v>
      </c>
      <c r="BJ1174" s="66">
        <f t="shared" si="318"/>
        <v>40.617637931034487</v>
      </c>
      <c r="BK1174" s="66">
        <f t="shared" si="319"/>
        <v>54.731568965517241</v>
      </c>
      <c r="BL1174" s="66">
        <f t="shared" si="320"/>
        <v>162.6474038858866</v>
      </c>
      <c r="BM1174" s="207">
        <f t="shared" si="322"/>
        <v>39873.18</v>
      </c>
    </row>
    <row r="1175" spans="1:65" x14ac:dyDescent="0.35">
      <c r="A1175" s="1">
        <v>292</v>
      </c>
      <c r="B1175">
        <v>17</v>
      </c>
      <c r="C1175" t="s">
        <v>37</v>
      </c>
      <c r="D1175" s="60" t="s">
        <v>330</v>
      </c>
      <c r="E1175" s="6" t="s">
        <v>1111</v>
      </c>
      <c r="F1175" s="7" t="s">
        <v>1112</v>
      </c>
      <c r="G1175" s="6">
        <v>-22.86</v>
      </c>
      <c r="H1175" s="6">
        <v>-43.41</v>
      </c>
      <c r="I1175" s="6">
        <v>45</v>
      </c>
      <c r="J1175" s="8">
        <v>45016.2336447989</v>
      </c>
      <c r="K1175" t="s">
        <v>1165</v>
      </c>
      <c r="L1175" t="s">
        <v>1062</v>
      </c>
      <c r="M1175">
        <v>600</v>
      </c>
      <c r="N1175">
        <v>600</v>
      </c>
      <c r="O1175">
        <v>0</v>
      </c>
      <c r="P1175">
        <v>28671.32</v>
      </c>
      <c r="Q1175">
        <v>18875.330000000002</v>
      </c>
      <c r="R1175">
        <v>5262.4</v>
      </c>
      <c r="S1175">
        <v>34606.78</v>
      </c>
      <c r="T1175">
        <v>0</v>
      </c>
      <c r="U1175">
        <v>11578.67</v>
      </c>
      <c r="V1175">
        <v>0</v>
      </c>
      <c r="W1175" s="181">
        <f t="shared" si="306"/>
        <v>40249.99</v>
      </c>
      <c r="X1175" s="181">
        <f t="shared" si="307"/>
        <v>67.083316666666661</v>
      </c>
      <c r="Y1175" s="174">
        <v>98994.49</v>
      </c>
      <c r="Z1175" s="181">
        <f t="shared" si="308"/>
        <v>164.99081666666669</v>
      </c>
      <c r="AA1175" s="174">
        <v>0</v>
      </c>
      <c r="AB1175" s="174">
        <v>28.962541248507868</v>
      </c>
      <c r="AC1175" s="174">
        <v>19.067051105571629</v>
      </c>
      <c r="AD1175" s="174">
        <v>5.3158514175889984</v>
      </c>
      <c r="AE1175" s="174">
        <v>34.958289092655562</v>
      </c>
      <c r="AF1175">
        <v>0</v>
      </c>
      <c r="AG1175" s="106">
        <v>11.69627723724825</v>
      </c>
      <c r="AH1175" s="106">
        <v>0</v>
      </c>
      <c r="AI1175" s="106">
        <v>100</v>
      </c>
      <c r="AJ1175">
        <v>40.229999999999997</v>
      </c>
      <c r="AK1175">
        <v>67.08</v>
      </c>
      <c r="AL1175">
        <v>57.68</v>
      </c>
      <c r="AM1175">
        <v>164.99</v>
      </c>
      <c r="AN1175" t="s">
        <v>1067</v>
      </c>
      <c r="AO1175">
        <v>9.9</v>
      </c>
      <c r="AP1175">
        <v>8.33</v>
      </c>
      <c r="AQ1175">
        <v>12.806699999999999</v>
      </c>
      <c r="AR1175" t="s">
        <v>1071</v>
      </c>
      <c r="AS1175" t="s">
        <v>1073</v>
      </c>
      <c r="AT1175" t="s">
        <v>1076</v>
      </c>
      <c r="AU1175" t="s">
        <v>1077</v>
      </c>
      <c r="AV1175" t="s">
        <v>1079</v>
      </c>
      <c r="AW1175" t="s">
        <v>1084</v>
      </c>
      <c r="AX1175" s="65">
        <f t="shared" si="321"/>
        <v>583.5</v>
      </c>
      <c r="AY1175" s="106">
        <v>2862.47</v>
      </c>
      <c r="AZ1175" s="106">
        <v>1030.1487727408746</v>
      </c>
      <c r="BA1175" s="65">
        <f t="shared" si="309"/>
        <v>4476.1187727408742</v>
      </c>
      <c r="BB1175" s="65">
        <f t="shared" si="310"/>
        <v>39219.841227259123</v>
      </c>
      <c r="BC1175" s="65">
        <f t="shared" si="311"/>
        <v>0</v>
      </c>
      <c r="BD1175" s="65">
        <f t="shared" si="312"/>
        <v>23554.230000000003</v>
      </c>
      <c r="BE1175" s="65">
        <f t="shared" si="313"/>
        <v>31744.309999999998</v>
      </c>
      <c r="BF1175" s="65">
        <f t="shared" si="314"/>
        <v>94518.371227259137</v>
      </c>
      <c r="BG1175" s="66">
        <f t="shared" si="315"/>
        <v>639.44553896298203</v>
      </c>
      <c r="BH1175" s="66">
        <f t="shared" si="316"/>
        <v>67.620415909067447</v>
      </c>
      <c r="BI1175" s="66">
        <f t="shared" si="317"/>
        <v>0</v>
      </c>
      <c r="BJ1175" s="66">
        <f t="shared" si="318"/>
        <v>40.610741379310348</v>
      </c>
      <c r="BK1175" s="66">
        <f t="shared" si="319"/>
        <v>54.731568965517241</v>
      </c>
      <c r="BL1175" s="66">
        <f t="shared" si="320"/>
        <v>162.96270901251575</v>
      </c>
      <c r="BM1175" s="207">
        <f t="shared" si="322"/>
        <v>39869.18</v>
      </c>
    </row>
    <row r="1176" spans="1:65" x14ac:dyDescent="0.35">
      <c r="A1176" s="1">
        <v>293</v>
      </c>
      <c r="B1176">
        <v>17</v>
      </c>
      <c r="C1176" t="s">
        <v>37</v>
      </c>
      <c r="D1176" s="60" t="s">
        <v>331</v>
      </c>
      <c r="E1176" s="6" t="s">
        <v>1113</v>
      </c>
      <c r="F1176" s="7" t="s">
        <v>1114</v>
      </c>
      <c r="G1176" s="6">
        <v>-20.32</v>
      </c>
      <c r="H1176" s="6">
        <v>-40.340000000000003</v>
      </c>
      <c r="I1176" s="6">
        <v>9</v>
      </c>
      <c r="J1176" s="8">
        <v>54061.366139626101</v>
      </c>
      <c r="K1176" t="s">
        <v>1165</v>
      </c>
      <c r="L1176" t="s">
        <v>1062</v>
      </c>
      <c r="M1176">
        <v>600</v>
      </c>
      <c r="N1176">
        <v>600</v>
      </c>
      <c r="O1176">
        <v>0</v>
      </c>
      <c r="P1176">
        <v>32578.12</v>
      </c>
      <c r="Q1176">
        <v>18875.330000000002</v>
      </c>
      <c r="R1176">
        <v>5264.2</v>
      </c>
      <c r="S1176">
        <v>34606.78</v>
      </c>
      <c r="T1176">
        <v>0</v>
      </c>
      <c r="U1176">
        <v>11578.67</v>
      </c>
      <c r="V1176">
        <v>0</v>
      </c>
      <c r="W1176" s="181">
        <f t="shared" si="306"/>
        <v>44156.79</v>
      </c>
      <c r="X1176" s="181">
        <f t="shared" si="307"/>
        <v>73.594650000000001</v>
      </c>
      <c r="Y1176" s="174">
        <v>102903.1</v>
      </c>
      <c r="Z1176" s="181">
        <f t="shared" si="308"/>
        <v>171.50516666666667</v>
      </c>
      <c r="AA1176" s="174">
        <v>0</v>
      </c>
      <c r="AB1176" s="174">
        <v>31.659026793167548</v>
      </c>
      <c r="AC1176" s="174">
        <v>18.34281960407413</v>
      </c>
      <c r="AD1176" s="174">
        <v>5.1156865050712756</v>
      </c>
      <c r="AE1176" s="174">
        <v>33.630454281746623</v>
      </c>
      <c r="AF1176">
        <v>0</v>
      </c>
      <c r="AG1176" s="106">
        <v>11.25201281594043</v>
      </c>
      <c r="AH1176" s="106">
        <v>0</v>
      </c>
      <c r="AI1176" s="106">
        <v>100</v>
      </c>
      <c r="AJ1176">
        <v>40.229999999999997</v>
      </c>
      <c r="AK1176">
        <v>73.59</v>
      </c>
      <c r="AL1176">
        <v>57.68</v>
      </c>
      <c r="AM1176">
        <v>171.51</v>
      </c>
      <c r="AN1176" t="s">
        <v>1068</v>
      </c>
      <c r="AO1176">
        <v>9.9</v>
      </c>
      <c r="AP1176">
        <v>8.33</v>
      </c>
      <c r="AQ1176">
        <v>12.806699999999999</v>
      </c>
      <c r="AR1176" t="s">
        <v>1071</v>
      </c>
      <c r="AS1176" t="s">
        <v>1073</v>
      </c>
      <c r="AT1176" t="s">
        <v>1076</v>
      </c>
      <c r="AU1176" t="s">
        <v>1077</v>
      </c>
      <c r="AV1176" t="s">
        <v>1079</v>
      </c>
      <c r="AW1176" t="s">
        <v>1084</v>
      </c>
      <c r="AX1176" s="65">
        <f t="shared" si="321"/>
        <v>583.5</v>
      </c>
      <c r="AY1176" s="106">
        <v>2862.47</v>
      </c>
      <c r="AZ1176" s="106">
        <v>1133.7936107368164</v>
      </c>
      <c r="BA1176" s="65">
        <f t="shared" si="309"/>
        <v>4579.7636107368162</v>
      </c>
      <c r="BB1176" s="65">
        <f t="shared" si="310"/>
        <v>43022.996389263186</v>
      </c>
      <c r="BC1176" s="65">
        <f t="shared" si="311"/>
        <v>0</v>
      </c>
      <c r="BD1176" s="65">
        <f t="shared" si="312"/>
        <v>23556.030000000002</v>
      </c>
      <c r="BE1176" s="65">
        <f t="shared" si="313"/>
        <v>31744.309999999998</v>
      </c>
      <c r="BF1176" s="65">
        <f t="shared" si="314"/>
        <v>98323.33638926319</v>
      </c>
      <c r="BG1176" s="66">
        <f t="shared" si="315"/>
        <v>654.25194439097379</v>
      </c>
      <c r="BH1176" s="66">
        <f t="shared" si="316"/>
        <v>74.17757998148825</v>
      </c>
      <c r="BI1176" s="66">
        <f t="shared" si="317"/>
        <v>0</v>
      </c>
      <c r="BJ1176" s="66">
        <f t="shared" si="318"/>
        <v>40.613844827586213</v>
      </c>
      <c r="BK1176" s="66">
        <f t="shared" si="319"/>
        <v>54.731568965517241</v>
      </c>
      <c r="BL1176" s="66">
        <f t="shared" si="320"/>
        <v>169.5229937745917</v>
      </c>
      <c r="BM1176" s="207">
        <f t="shared" si="322"/>
        <v>39870.979999999996</v>
      </c>
    </row>
    <row r="1177" spans="1:65" x14ac:dyDescent="0.35">
      <c r="A1177" s="1">
        <v>294</v>
      </c>
      <c r="B1177">
        <v>17</v>
      </c>
      <c r="C1177" t="s">
        <v>37</v>
      </c>
      <c r="D1177" s="60" t="s">
        <v>332</v>
      </c>
      <c r="E1177" s="6" t="s">
        <v>1115</v>
      </c>
      <c r="F1177" s="7" t="s">
        <v>1116</v>
      </c>
      <c r="G1177" s="6">
        <v>-8.0500000000000007</v>
      </c>
      <c r="H1177" s="6">
        <v>-34.880000000000003</v>
      </c>
      <c r="I1177" s="6">
        <v>10</v>
      </c>
      <c r="J1177" s="8">
        <v>63550.072249703</v>
      </c>
      <c r="K1177" t="s">
        <v>1165</v>
      </c>
      <c r="L1177" t="s">
        <v>1062</v>
      </c>
      <c r="M1177">
        <v>600</v>
      </c>
      <c r="N1177">
        <v>600</v>
      </c>
      <c r="O1177">
        <v>0</v>
      </c>
      <c r="P1177">
        <v>38405.46</v>
      </c>
      <c r="Q1177">
        <v>18875.330000000002</v>
      </c>
      <c r="R1177">
        <v>5250.2</v>
      </c>
      <c r="S1177">
        <v>34606.78</v>
      </c>
      <c r="T1177">
        <v>0</v>
      </c>
      <c r="U1177">
        <v>11578.67</v>
      </c>
      <c r="V1177">
        <v>0</v>
      </c>
      <c r="W1177" s="181">
        <f t="shared" si="306"/>
        <v>49984.13</v>
      </c>
      <c r="X1177" s="181">
        <f t="shared" si="307"/>
        <v>83.306883333333332</v>
      </c>
      <c r="Y1177" s="174">
        <v>108716.44</v>
      </c>
      <c r="Z1177" s="181">
        <f t="shared" si="308"/>
        <v>181.19406666666666</v>
      </c>
      <c r="AA1177" s="174">
        <v>0</v>
      </c>
      <c r="AB1177" s="174">
        <v>35.326267122065438</v>
      </c>
      <c r="AC1177" s="174">
        <v>17.36198315544549</v>
      </c>
      <c r="AD1177" s="174">
        <v>4.8292604136044188</v>
      </c>
      <c r="AE1177" s="174">
        <v>31.83214976502174</v>
      </c>
      <c r="AF1177">
        <v>0</v>
      </c>
      <c r="AG1177" s="106">
        <v>10.650339543862909</v>
      </c>
      <c r="AH1177" s="106">
        <v>0</v>
      </c>
      <c r="AI1177" s="106">
        <v>100</v>
      </c>
      <c r="AJ1177">
        <v>40.21</v>
      </c>
      <c r="AK1177">
        <v>83.31</v>
      </c>
      <c r="AL1177">
        <v>57.68</v>
      </c>
      <c r="AM1177">
        <v>181.19</v>
      </c>
      <c r="AN1177" t="s">
        <v>1069</v>
      </c>
      <c r="AO1177">
        <v>9.9</v>
      </c>
      <c r="AP1177">
        <v>8.33</v>
      </c>
      <c r="AQ1177">
        <v>12.806699999999999</v>
      </c>
      <c r="AR1177" t="s">
        <v>1071</v>
      </c>
      <c r="AS1177" t="s">
        <v>1073</v>
      </c>
      <c r="AT1177" t="s">
        <v>1076</v>
      </c>
      <c r="AU1177" t="s">
        <v>1077</v>
      </c>
      <c r="AV1177" t="s">
        <v>1079</v>
      </c>
      <c r="AW1177" t="s">
        <v>1084</v>
      </c>
      <c r="AX1177" s="65">
        <f t="shared" si="321"/>
        <v>583.5</v>
      </c>
      <c r="AY1177" s="106">
        <v>2862.47</v>
      </c>
      <c r="AZ1177" s="106">
        <v>1346.6766668456719</v>
      </c>
      <c r="BA1177" s="65">
        <f t="shared" si="309"/>
        <v>4792.6466668456715</v>
      </c>
      <c r="BB1177" s="65">
        <f t="shared" si="310"/>
        <v>48637.453333154328</v>
      </c>
      <c r="BC1177" s="65">
        <f t="shared" si="311"/>
        <v>0</v>
      </c>
      <c r="BD1177" s="65">
        <f t="shared" si="312"/>
        <v>23542.030000000002</v>
      </c>
      <c r="BE1177" s="65">
        <f t="shared" si="313"/>
        <v>31744.309999999998</v>
      </c>
      <c r="BF1177" s="65">
        <f t="shared" si="314"/>
        <v>103923.79333315433</v>
      </c>
      <c r="BG1177" s="66">
        <f t="shared" si="315"/>
        <v>684.66380954938165</v>
      </c>
      <c r="BH1177" s="66">
        <f t="shared" si="316"/>
        <v>83.857678160610917</v>
      </c>
      <c r="BI1177" s="66">
        <f t="shared" si="317"/>
        <v>0</v>
      </c>
      <c r="BJ1177" s="66">
        <f t="shared" si="318"/>
        <v>40.589706896551725</v>
      </c>
      <c r="BK1177" s="66">
        <f t="shared" si="319"/>
        <v>54.731568965517241</v>
      </c>
      <c r="BL1177" s="66">
        <f t="shared" si="320"/>
        <v>179.17895402267987</v>
      </c>
      <c r="BM1177" s="207">
        <f t="shared" si="322"/>
        <v>39856.979999999996</v>
      </c>
    </row>
    <row r="1178" spans="1:65" x14ac:dyDescent="0.35">
      <c r="A1178" s="1">
        <v>295</v>
      </c>
      <c r="B1178">
        <v>17</v>
      </c>
      <c r="C1178" t="s">
        <v>37</v>
      </c>
      <c r="D1178" s="60" t="s">
        <v>333</v>
      </c>
      <c r="E1178" s="6" t="s">
        <v>1117</v>
      </c>
      <c r="F1178" s="7" t="s">
        <v>1118</v>
      </c>
      <c r="G1178" s="6">
        <v>-3.8</v>
      </c>
      <c r="H1178" s="6">
        <v>-38.53</v>
      </c>
      <c r="I1178" s="6">
        <v>41</v>
      </c>
      <c r="J1178" s="8">
        <v>71394.000753582499</v>
      </c>
      <c r="K1178" t="s">
        <v>1165</v>
      </c>
      <c r="L1178" t="s">
        <v>1062</v>
      </c>
      <c r="M1178">
        <v>600</v>
      </c>
      <c r="N1178">
        <v>600</v>
      </c>
      <c r="O1178">
        <v>0</v>
      </c>
      <c r="P1178">
        <v>39045.089999999997</v>
      </c>
      <c r="Q1178">
        <v>18875.330000000002</v>
      </c>
      <c r="R1178">
        <v>5255.2</v>
      </c>
      <c r="S1178">
        <v>34606.78</v>
      </c>
      <c r="T1178">
        <v>0</v>
      </c>
      <c r="U1178">
        <v>11578.67</v>
      </c>
      <c r="V1178">
        <v>0</v>
      </c>
      <c r="W1178" s="181">
        <f t="shared" si="306"/>
        <v>50623.759999999995</v>
      </c>
      <c r="X1178" s="181">
        <f t="shared" si="307"/>
        <v>84.372933333333322</v>
      </c>
      <c r="Y1178" s="174">
        <v>109361.06</v>
      </c>
      <c r="Z1178" s="181">
        <f t="shared" si="308"/>
        <v>182.26843333333332</v>
      </c>
      <c r="AA1178" s="174">
        <v>0</v>
      </c>
      <c r="AB1178" s="174">
        <v>35.702918387952707</v>
      </c>
      <c r="AC1178" s="174">
        <v>17.25964433775605</v>
      </c>
      <c r="AD1178" s="174">
        <v>4.8053667365696713</v>
      </c>
      <c r="AE1178" s="174">
        <v>31.644517710417219</v>
      </c>
      <c r="AF1178">
        <v>0</v>
      </c>
      <c r="AG1178" s="106">
        <v>10.58756197132691</v>
      </c>
      <c r="AH1178" s="106">
        <v>0</v>
      </c>
      <c r="AI1178" s="106">
        <v>100</v>
      </c>
      <c r="AJ1178">
        <v>40.22</v>
      </c>
      <c r="AK1178">
        <v>84.37</v>
      </c>
      <c r="AL1178">
        <v>57.68</v>
      </c>
      <c r="AM1178">
        <v>182.27</v>
      </c>
      <c r="AN1178" t="s">
        <v>1070</v>
      </c>
      <c r="AO1178">
        <v>9.9</v>
      </c>
      <c r="AP1178">
        <v>8.33</v>
      </c>
      <c r="AQ1178">
        <v>12.806699999999999</v>
      </c>
      <c r="AR1178" t="s">
        <v>1071</v>
      </c>
      <c r="AS1178" t="s">
        <v>1073</v>
      </c>
      <c r="AT1178" t="s">
        <v>1076</v>
      </c>
      <c r="AU1178" t="s">
        <v>1077</v>
      </c>
      <c r="AV1178" t="s">
        <v>1079</v>
      </c>
      <c r="AW1178" t="s">
        <v>1084</v>
      </c>
      <c r="AX1178" s="65">
        <f t="shared" si="321"/>
        <v>583.5</v>
      </c>
      <c r="AY1178" s="106">
        <v>2862.47</v>
      </c>
      <c r="AZ1178" s="106">
        <v>1313.7730791748247</v>
      </c>
      <c r="BA1178" s="65">
        <f t="shared" si="309"/>
        <v>4759.7430791748247</v>
      </c>
      <c r="BB1178" s="65">
        <f t="shared" si="310"/>
        <v>49309.986920825169</v>
      </c>
      <c r="BC1178" s="65">
        <f t="shared" si="311"/>
        <v>0</v>
      </c>
      <c r="BD1178" s="65">
        <f t="shared" si="312"/>
        <v>23547.030000000002</v>
      </c>
      <c r="BE1178" s="65">
        <f t="shared" si="313"/>
        <v>31744.309999999998</v>
      </c>
      <c r="BF1178" s="65">
        <f t="shared" si="314"/>
        <v>104601.31692082518</v>
      </c>
      <c r="BG1178" s="66">
        <f t="shared" si="315"/>
        <v>679.96329702497496</v>
      </c>
      <c r="BH1178" s="66">
        <f t="shared" si="316"/>
        <v>85.017218829008911</v>
      </c>
      <c r="BI1178" s="66">
        <f t="shared" si="317"/>
        <v>0</v>
      </c>
      <c r="BJ1178" s="66">
        <f t="shared" si="318"/>
        <v>40.598327586206899</v>
      </c>
      <c r="BK1178" s="66">
        <f t="shared" si="319"/>
        <v>54.731568965517241</v>
      </c>
      <c r="BL1178" s="66">
        <f t="shared" si="320"/>
        <v>180.34709813935376</v>
      </c>
      <c r="BM1178" s="207">
        <f t="shared" si="322"/>
        <v>39861.979999999996</v>
      </c>
    </row>
    <row r="1179" spans="1:65" x14ac:dyDescent="0.35">
      <c r="A1179" s="1">
        <v>296</v>
      </c>
      <c r="B1179">
        <v>18</v>
      </c>
      <c r="C1179" t="s">
        <v>37</v>
      </c>
      <c r="D1179" s="60" t="s">
        <v>334</v>
      </c>
      <c r="E1179" s="6" t="s">
        <v>1104</v>
      </c>
      <c r="F1179" s="7" t="s">
        <v>1105</v>
      </c>
      <c r="G1179" s="6">
        <v>-22.74</v>
      </c>
      <c r="H1179" s="6">
        <v>-45.59</v>
      </c>
      <c r="I1179" s="6">
        <v>1642</v>
      </c>
      <c r="J1179" s="8">
        <v>3495.45982983364</v>
      </c>
      <c r="K1179" t="s">
        <v>1165</v>
      </c>
      <c r="L1179" t="s">
        <v>1062</v>
      </c>
      <c r="M1179">
        <v>600</v>
      </c>
      <c r="N1179">
        <v>600</v>
      </c>
      <c r="O1179">
        <v>6019.3</v>
      </c>
      <c r="P1179">
        <v>7983.13</v>
      </c>
      <c r="Q1179">
        <v>18875.330000000002</v>
      </c>
      <c r="R1179">
        <v>5265.2</v>
      </c>
      <c r="S1179">
        <v>34606.78</v>
      </c>
      <c r="T1179">
        <v>0</v>
      </c>
      <c r="U1179">
        <v>11750.93</v>
      </c>
      <c r="V1179">
        <v>0</v>
      </c>
      <c r="W1179" s="181">
        <f t="shared" si="306"/>
        <v>19734.060000000001</v>
      </c>
      <c r="X1179" s="181">
        <f t="shared" si="307"/>
        <v>32.890100000000004</v>
      </c>
      <c r="Y1179" s="174">
        <v>84500.66</v>
      </c>
      <c r="Z1179" s="181">
        <f t="shared" si="308"/>
        <v>140.83443333333335</v>
      </c>
      <c r="AA1179" s="174">
        <v>7.1233763144571887</v>
      </c>
      <c r="AB1179" s="174">
        <v>9.4474173337817717</v>
      </c>
      <c r="AC1179" s="174">
        <v>22.3374941686846</v>
      </c>
      <c r="AD1179" s="174">
        <v>6.230957249327993</v>
      </c>
      <c r="AE1179" s="174">
        <v>40.954449349863062</v>
      </c>
      <c r="AF1179">
        <v>0</v>
      </c>
      <c r="AG1179" s="106">
        <v>13.90631741811247</v>
      </c>
      <c r="AH1179" s="106">
        <v>0</v>
      </c>
      <c r="AI1179" s="106">
        <v>100</v>
      </c>
      <c r="AJ1179">
        <v>40.229999999999997</v>
      </c>
      <c r="AK1179">
        <v>42.92</v>
      </c>
      <c r="AL1179">
        <v>57.68</v>
      </c>
      <c r="AM1179">
        <v>140.83000000000001</v>
      </c>
      <c r="AN1179" t="s">
        <v>1063</v>
      </c>
      <c r="AO1179">
        <v>9.9</v>
      </c>
      <c r="AP1179">
        <v>8.33</v>
      </c>
      <c r="AQ1179">
        <v>12.806699999999999</v>
      </c>
      <c r="AR1179" t="s">
        <v>1071</v>
      </c>
      <c r="AS1179" t="s">
        <v>1073</v>
      </c>
      <c r="AT1179" t="s">
        <v>1076</v>
      </c>
      <c r="AU1179" t="s">
        <v>1077</v>
      </c>
      <c r="AV1179" t="s">
        <v>1082</v>
      </c>
      <c r="AW1179" t="s">
        <v>1083</v>
      </c>
      <c r="AX1179" s="65">
        <f t="shared" si="321"/>
        <v>583.5</v>
      </c>
      <c r="AY1179" s="106">
        <v>2862.47</v>
      </c>
      <c r="AZ1179" s="106">
        <v>430.93953686894696</v>
      </c>
      <c r="BA1179" s="65">
        <f t="shared" si="309"/>
        <v>3876.9095368689468</v>
      </c>
      <c r="BB1179" s="65">
        <f t="shared" si="310"/>
        <v>19303.120463131054</v>
      </c>
      <c r="BC1179" s="65">
        <f t="shared" si="311"/>
        <v>6019.3</v>
      </c>
      <c r="BD1179" s="65">
        <f t="shared" si="312"/>
        <v>23557.030000000002</v>
      </c>
      <c r="BE1179" s="65">
        <f t="shared" si="313"/>
        <v>31744.309999999998</v>
      </c>
      <c r="BF1179" s="65">
        <f t="shared" si="314"/>
        <v>80623.750463131058</v>
      </c>
      <c r="BG1179" s="66">
        <f t="shared" si="315"/>
        <v>553.8442195527067</v>
      </c>
      <c r="BH1179" s="66">
        <f t="shared" si="316"/>
        <v>33.28124217781216</v>
      </c>
      <c r="BI1179" s="66">
        <f t="shared" si="317"/>
        <v>10.032166666666667</v>
      </c>
      <c r="BJ1179" s="66">
        <f t="shared" si="318"/>
        <v>40.615568965517248</v>
      </c>
      <c r="BK1179" s="66">
        <f t="shared" si="319"/>
        <v>54.731568965517241</v>
      </c>
      <c r="BL1179" s="66">
        <f t="shared" si="320"/>
        <v>139.00646631574321</v>
      </c>
      <c r="BM1179" s="207">
        <f t="shared" si="322"/>
        <v>39871.979999999996</v>
      </c>
    </row>
    <row r="1180" spans="1:65" x14ac:dyDescent="0.35">
      <c r="A1180" s="1">
        <v>297</v>
      </c>
      <c r="B1180">
        <v>18</v>
      </c>
      <c r="C1180" t="s">
        <v>37</v>
      </c>
      <c r="D1180" s="60" t="s">
        <v>335</v>
      </c>
      <c r="E1180" s="6" t="s">
        <v>1104</v>
      </c>
      <c r="F1180" s="7" t="s">
        <v>1106</v>
      </c>
      <c r="G1180" s="6">
        <v>-23.85</v>
      </c>
      <c r="H1180" s="6">
        <v>-46.64</v>
      </c>
      <c r="I1180" s="6">
        <v>792</v>
      </c>
      <c r="J1180" s="8">
        <v>14172.2970393051</v>
      </c>
      <c r="K1180" t="s">
        <v>1165</v>
      </c>
      <c r="L1180" t="s">
        <v>1062</v>
      </c>
      <c r="M1180">
        <v>600</v>
      </c>
      <c r="N1180">
        <v>600</v>
      </c>
      <c r="O1180">
        <v>1643.48</v>
      </c>
      <c r="P1180">
        <v>14634.58</v>
      </c>
      <c r="Q1180">
        <v>18875.330000000002</v>
      </c>
      <c r="R1180">
        <v>5266.4</v>
      </c>
      <c r="S1180">
        <v>34606.78</v>
      </c>
      <c r="T1180">
        <v>0</v>
      </c>
      <c r="U1180">
        <v>11750.93</v>
      </c>
      <c r="V1180">
        <v>0</v>
      </c>
      <c r="W1180" s="181">
        <f t="shared" si="306"/>
        <v>26385.510000000002</v>
      </c>
      <c r="X1180" s="181">
        <f t="shared" si="307"/>
        <v>43.975850000000001</v>
      </c>
      <c r="Y1180" s="174">
        <v>86777.48</v>
      </c>
      <c r="Z1180" s="181">
        <f t="shared" si="308"/>
        <v>144.62913333333333</v>
      </c>
      <c r="AA1180" s="174">
        <v>1.893901505321427</v>
      </c>
      <c r="AB1180" s="174">
        <v>16.864490648956391</v>
      </c>
      <c r="AC1180" s="174">
        <v>21.75141522892806</v>
      </c>
      <c r="AD1180" s="174">
        <v>6.0688556524112016</v>
      </c>
      <c r="AE1180" s="174">
        <v>39.879908934898779</v>
      </c>
      <c r="AF1180">
        <v>0</v>
      </c>
      <c r="AG1180" s="106">
        <v>13.541451076938401</v>
      </c>
      <c r="AH1180" s="106">
        <v>0</v>
      </c>
      <c r="AI1180" s="106">
        <v>100</v>
      </c>
      <c r="AJ1180">
        <v>40.24</v>
      </c>
      <c r="AK1180">
        <v>46.71</v>
      </c>
      <c r="AL1180">
        <v>57.68</v>
      </c>
      <c r="AM1180">
        <v>144.63</v>
      </c>
      <c r="AN1180" t="s">
        <v>1064</v>
      </c>
      <c r="AO1180">
        <v>9.9</v>
      </c>
      <c r="AP1180">
        <v>8.33</v>
      </c>
      <c r="AQ1180">
        <v>12.806699999999999</v>
      </c>
      <c r="AR1180" t="s">
        <v>1071</v>
      </c>
      <c r="AS1180" t="s">
        <v>1073</v>
      </c>
      <c r="AT1180" t="s">
        <v>1076</v>
      </c>
      <c r="AU1180" t="s">
        <v>1077</v>
      </c>
      <c r="AV1180" t="s">
        <v>1082</v>
      </c>
      <c r="AW1180" t="s">
        <v>1083</v>
      </c>
      <c r="AX1180" s="65">
        <f t="shared" si="321"/>
        <v>583.5</v>
      </c>
      <c r="AY1180" s="106">
        <v>2862.47</v>
      </c>
      <c r="AZ1180" s="106">
        <v>666.94821264546636</v>
      </c>
      <c r="BA1180" s="65">
        <f t="shared" si="309"/>
        <v>4112.9182126454662</v>
      </c>
      <c r="BB1180" s="65">
        <f t="shared" si="310"/>
        <v>25718.561787354534</v>
      </c>
      <c r="BC1180" s="65">
        <f t="shared" si="311"/>
        <v>1643.48</v>
      </c>
      <c r="BD1180" s="65">
        <f t="shared" si="312"/>
        <v>23558.230000000003</v>
      </c>
      <c r="BE1180" s="65">
        <f t="shared" si="313"/>
        <v>31744.309999999998</v>
      </c>
      <c r="BF1180" s="65">
        <f t="shared" si="314"/>
        <v>82664.561787354527</v>
      </c>
      <c r="BG1180" s="66">
        <f t="shared" si="315"/>
        <v>587.55974466363807</v>
      </c>
      <c r="BH1180" s="66">
        <f t="shared" si="316"/>
        <v>44.342347909231954</v>
      </c>
      <c r="BI1180" s="66">
        <f t="shared" si="317"/>
        <v>2.7391333333333332</v>
      </c>
      <c r="BJ1180" s="66">
        <f t="shared" si="318"/>
        <v>40.617637931034487</v>
      </c>
      <c r="BK1180" s="66">
        <f t="shared" si="319"/>
        <v>54.731568965517241</v>
      </c>
      <c r="BL1180" s="66">
        <f t="shared" si="320"/>
        <v>142.5251065299216</v>
      </c>
      <c r="BM1180" s="207">
        <f t="shared" si="322"/>
        <v>39873.18</v>
      </c>
    </row>
    <row r="1181" spans="1:65" x14ac:dyDescent="0.35">
      <c r="A1181" s="1">
        <v>298</v>
      </c>
      <c r="B1181">
        <v>18</v>
      </c>
      <c r="C1181" t="s">
        <v>37</v>
      </c>
      <c r="D1181" s="60" t="s">
        <v>336</v>
      </c>
      <c r="E1181" s="6" t="s">
        <v>1107</v>
      </c>
      <c r="F1181" s="7" t="s">
        <v>1108</v>
      </c>
      <c r="G1181" s="6">
        <v>-30.03</v>
      </c>
      <c r="H1181" s="6">
        <v>-51.23</v>
      </c>
      <c r="I1181" s="6">
        <v>47</v>
      </c>
      <c r="J1181" s="8">
        <v>23954.0527728093</v>
      </c>
      <c r="K1181" t="s">
        <v>1165</v>
      </c>
      <c r="L1181" t="s">
        <v>1062</v>
      </c>
      <c r="M1181">
        <v>600</v>
      </c>
      <c r="N1181">
        <v>600</v>
      </c>
      <c r="O1181">
        <v>2733.87</v>
      </c>
      <c r="P1181">
        <v>19451.740000000002</v>
      </c>
      <c r="Q1181">
        <v>18875.330000000002</v>
      </c>
      <c r="R1181">
        <v>5272.4</v>
      </c>
      <c r="S1181">
        <v>34606.78</v>
      </c>
      <c r="T1181">
        <v>0</v>
      </c>
      <c r="U1181">
        <v>11750.93</v>
      </c>
      <c r="V1181">
        <v>0</v>
      </c>
      <c r="W1181" s="181">
        <f t="shared" si="306"/>
        <v>31202.670000000002</v>
      </c>
      <c r="X1181" s="181">
        <f t="shared" si="307"/>
        <v>52.004450000000006</v>
      </c>
      <c r="Y1181" s="174">
        <v>92691.04</v>
      </c>
      <c r="Z1181" s="181">
        <f t="shared" si="308"/>
        <v>154.48506666666665</v>
      </c>
      <c r="AA1181" s="174">
        <v>2.949443657121551</v>
      </c>
      <c r="AB1181" s="174">
        <v>20.985566673974098</v>
      </c>
      <c r="AC1181" s="174">
        <v>20.363705057144681</v>
      </c>
      <c r="AD1181" s="174">
        <v>5.6881441830839314</v>
      </c>
      <c r="AE1181" s="174">
        <v>37.335625967731083</v>
      </c>
      <c r="AF1181">
        <v>0</v>
      </c>
      <c r="AG1181" s="106">
        <v>12.67752524947395</v>
      </c>
      <c r="AH1181" s="106">
        <v>0</v>
      </c>
      <c r="AI1181" s="106">
        <v>100</v>
      </c>
      <c r="AJ1181">
        <v>40.25</v>
      </c>
      <c r="AK1181">
        <v>56.56</v>
      </c>
      <c r="AL1181">
        <v>57.68</v>
      </c>
      <c r="AM1181">
        <v>154.49</v>
      </c>
      <c r="AN1181" t="s">
        <v>1065</v>
      </c>
      <c r="AO1181">
        <v>9.9</v>
      </c>
      <c r="AP1181">
        <v>8.33</v>
      </c>
      <c r="AQ1181">
        <v>12.806699999999999</v>
      </c>
      <c r="AR1181" t="s">
        <v>1071</v>
      </c>
      <c r="AS1181" t="s">
        <v>1073</v>
      </c>
      <c r="AT1181" t="s">
        <v>1076</v>
      </c>
      <c r="AU1181" t="s">
        <v>1077</v>
      </c>
      <c r="AV1181" t="s">
        <v>1082</v>
      </c>
      <c r="AW1181" t="s">
        <v>1083</v>
      </c>
      <c r="AX1181" s="65">
        <f t="shared" si="321"/>
        <v>583.5</v>
      </c>
      <c r="AY1181" s="106">
        <v>2862.47</v>
      </c>
      <c r="AZ1181" s="106">
        <v>762.87619576622194</v>
      </c>
      <c r="BA1181" s="65">
        <f t="shared" si="309"/>
        <v>4208.8461957662221</v>
      </c>
      <c r="BB1181" s="65">
        <f t="shared" si="310"/>
        <v>30439.793804233781</v>
      </c>
      <c r="BC1181" s="65">
        <f t="shared" si="311"/>
        <v>2733.87</v>
      </c>
      <c r="BD1181" s="65">
        <f t="shared" si="312"/>
        <v>23564.230000000003</v>
      </c>
      <c r="BE1181" s="65">
        <f t="shared" si="313"/>
        <v>31744.309999999998</v>
      </c>
      <c r="BF1181" s="65">
        <f t="shared" si="314"/>
        <v>88482.193804233772</v>
      </c>
      <c r="BG1181" s="66">
        <f t="shared" si="315"/>
        <v>601.26374225231746</v>
      </c>
      <c r="BH1181" s="66">
        <f t="shared" si="316"/>
        <v>52.482403110747896</v>
      </c>
      <c r="BI1181" s="66">
        <f t="shared" si="317"/>
        <v>4.5564499999999999</v>
      </c>
      <c r="BJ1181" s="66">
        <f t="shared" si="318"/>
        <v>40.627982758620696</v>
      </c>
      <c r="BK1181" s="66">
        <f t="shared" si="319"/>
        <v>54.731568965517241</v>
      </c>
      <c r="BL1181" s="66">
        <f t="shared" si="320"/>
        <v>152.55550655902374</v>
      </c>
      <c r="BM1181" s="207">
        <f t="shared" si="322"/>
        <v>39879.18</v>
      </c>
    </row>
    <row r="1182" spans="1:65" x14ac:dyDescent="0.35">
      <c r="A1182" s="1">
        <v>299</v>
      </c>
      <c r="B1182">
        <v>18</v>
      </c>
      <c r="C1182" t="s">
        <v>37</v>
      </c>
      <c r="D1182" s="60" t="s">
        <v>337</v>
      </c>
      <c r="E1182" s="6" t="s">
        <v>1109</v>
      </c>
      <c r="F1182" s="7" t="s">
        <v>1110</v>
      </c>
      <c r="G1182" s="6">
        <v>-15.37</v>
      </c>
      <c r="H1182" s="6">
        <v>-48.78</v>
      </c>
      <c r="I1182" s="6">
        <v>770</v>
      </c>
      <c r="J1182" s="8">
        <v>31081.371963744201</v>
      </c>
      <c r="K1182" t="s">
        <v>1165</v>
      </c>
      <c r="L1182" t="s">
        <v>1062</v>
      </c>
      <c r="M1182">
        <v>600</v>
      </c>
      <c r="N1182">
        <v>600</v>
      </c>
      <c r="O1182">
        <v>44.09</v>
      </c>
      <c r="P1182">
        <v>29964.41</v>
      </c>
      <c r="Q1182">
        <v>18875.330000000002</v>
      </c>
      <c r="R1182">
        <v>5266.4</v>
      </c>
      <c r="S1182">
        <v>34606.78</v>
      </c>
      <c r="T1182">
        <v>0</v>
      </c>
      <c r="U1182">
        <v>11750.93</v>
      </c>
      <c r="V1182">
        <v>0</v>
      </c>
      <c r="W1182" s="181">
        <f t="shared" si="306"/>
        <v>41715.339999999997</v>
      </c>
      <c r="X1182" s="181">
        <f t="shared" si="307"/>
        <v>69.525566666666663</v>
      </c>
      <c r="Y1182" s="174">
        <v>100507.93</v>
      </c>
      <c r="Z1182" s="181">
        <f t="shared" si="308"/>
        <v>167.51321666666666</v>
      </c>
      <c r="AA1182" s="174">
        <v>4.3867185405171517E-2</v>
      </c>
      <c r="AB1182" s="174">
        <v>29.812980925982661</v>
      </c>
      <c r="AC1182" s="174">
        <v>18.77994104544786</v>
      </c>
      <c r="AD1182" s="174">
        <v>5.239785557219216</v>
      </c>
      <c r="AE1182" s="174">
        <v>34.431890100611959</v>
      </c>
      <c r="AF1182">
        <v>0</v>
      </c>
      <c r="AG1182" s="106">
        <v>11.691545134796829</v>
      </c>
      <c r="AH1182" s="106">
        <v>0</v>
      </c>
      <c r="AI1182" s="106">
        <v>100</v>
      </c>
      <c r="AJ1182">
        <v>40.24</v>
      </c>
      <c r="AK1182">
        <v>69.599999999999994</v>
      </c>
      <c r="AL1182">
        <v>57.68</v>
      </c>
      <c r="AM1182">
        <v>167.51</v>
      </c>
      <c r="AN1182" t="s">
        <v>1066</v>
      </c>
      <c r="AO1182">
        <v>9.9</v>
      </c>
      <c r="AP1182">
        <v>8.33</v>
      </c>
      <c r="AQ1182">
        <v>12.806699999999999</v>
      </c>
      <c r="AR1182" t="s">
        <v>1071</v>
      </c>
      <c r="AS1182" t="s">
        <v>1073</v>
      </c>
      <c r="AT1182" t="s">
        <v>1076</v>
      </c>
      <c r="AU1182" t="s">
        <v>1077</v>
      </c>
      <c r="AV1182" t="s">
        <v>1082</v>
      </c>
      <c r="AW1182" t="s">
        <v>1083</v>
      </c>
      <c r="AX1182" s="65">
        <f t="shared" si="321"/>
        <v>583.5</v>
      </c>
      <c r="AY1182" s="106">
        <v>2862.47</v>
      </c>
      <c r="AZ1182" s="106">
        <v>1097.5747590604999</v>
      </c>
      <c r="BA1182" s="65">
        <f t="shared" si="309"/>
        <v>4543.5447590604999</v>
      </c>
      <c r="BB1182" s="65">
        <f t="shared" si="310"/>
        <v>40617.765240939494</v>
      </c>
      <c r="BC1182" s="65">
        <f t="shared" si="311"/>
        <v>44.09</v>
      </c>
      <c r="BD1182" s="65">
        <f t="shared" si="312"/>
        <v>23558.230000000003</v>
      </c>
      <c r="BE1182" s="65">
        <f t="shared" si="313"/>
        <v>31744.309999999998</v>
      </c>
      <c r="BF1182" s="65">
        <f t="shared" si="314"/>
        <v>95964.385240939489</v>
      </c>
      <c r="BG1182" s="66">
        <f t="shared" si="315"/>
        <v>649.07782272292854</v>
      </c>
      <c r="BH1182" s="66">
        <f t="shared" si="316"/>
        <v>70.030629725757748</v>
      </c>
      <c r="BI1182" s="66">
        <f t="shared" si="317"/>
        <v>7.3483333333333345E-2</v>
      </c>
      <c r="BJ1182" s="66">
        <f t="shared" si="318"/>
        <v>40.617637931034487</v>
      </c>
      <c r="BK1182" s="66">
        <f t="shared" si="319"/>
        <v>54.731568965517241</v>
      </c>
      <c r="BL1182" s="66">
        <f t="shared" si="320"/>
        <v>165.45583662230948</v>
      </c>
      <c r="BM1182" s="207">
        <f t="shared" si="322"/>
        <v>39873.18</v>
      </c>
    </row>
    <row r="1183" spans="1:65" x14ac:dyDescent="0.35">
      <c r="A1183" s="1">
        <v>300</v>
      </c>
      <c r="B1183">
        <v>18</v>
      </c>
      <c r="C1183" t="s">
        <v>37</v>
      </c>
      <c r="D1183" s="60" t="s">
        <v>338</v>
      </c>
      <c r="E1183" s="6" t="s">
        <v>1111</v>
      </c>
      <c r="F1183" s="7" t="s">
        <v>1112</v>
      </c>
      <c r="G1183" s="6">
        <v>-22.86</v>
      </c>
      <c r="H1183" s="6">
        <v>-43.41</v>
      </c>
      <c r="I1183" s="6">
        <v>45</v>
      </c>
      <c r="J1183" s="8">
        <v>45016.2336447989</v>
      </c>
      <c r="K1183" t="s">
        <v>1165</v>
      </c>
      <c r="L1183" t="s">
        <v>1062</v>
      </c>
      <c r="M1183">
        <v>600</v>
      </c>
      <c r="N1183">
        <v>600</v>
      </c>
      <c r="O1183">
        <v>0</v>
      </c>
      <c r="P1183">
        <v>29528.85</v>
      </c>
      <c r="Q1183">
        <v>18875.330000000002</v>
      </c>
      <c r="R1183">
        <v>5262.4</v>
      </c>
      <c r="S1183">
        <v>34606.78</v>
      </c>
      <c r="T1183">
        <v>0</v>
      </c>
      <c r="U1183">
        <v>11750.93</v>
      </c>
      <c r="V1183">
        <v>0</v>
      </c>
      <c r="W1183" s="181">
        <f t="shared" si="306"/>
        <v>41279.78</v>
      </c>
      <c r="X1183" s="181">
        <f t="shared" si="307"/>
        <v>68.799633333333333</v>
      </c>
      <c r="Y1183" s="174">
        <v>100024.28</v>
      </c>
      <c r="Z1183" s="181">
        <f t="shared" si="308"/>
        <v>166.70713333333333</v>
      </c>
      <c r="AA1183" s="174">
        <v>0</v>
      </c>
      <c r="AB1183" s="174">
        <v>29.521682135577478</v>
      </c>
      <c r="AC1183" s="174">
        <v>18.87074818234133</v>
      </c>
      <c r="AD1183" s="174">
        <v>5.2611225994328574</v>
      </c>
      <c r="AE1183" s="174">
        <v>34.598379513454127</v>
      </c>
      <c r="AF1183">
        <v>0</v>
      </c>
      <c r="AG1183" s="106">
        <v>11.74807756676679</v>
      </c>
      <c r="AH1183" s="106">
        <v>0</v>
      </c>
      <c r="AI1183" s="106">
        <v>100</v>
      </c>
      <c r="AJ1183">
        <v>40.229999999999997</v>
      </c>
      <c r="AK1183">
        <v>68.8</v>
      </c>
      <c r="AL1183">
        <v>57.68</v>
      </c>
      <c r="AM1183">
        <v>166.71</v>
      </c>
      <c r="AN1183" t="s">
        <v>1067</v>
      </c>
      <c r="AO1183">
        <v>9.9</v>
      </c>
      <c r="AP1183">
        <v>8.33</v>
      </c>
      <c r="AQ1183">
        <v>12.806699999999999</v>
      </c>
      <c r="AR1183" t="s">
        <v>1071</v>
      </c>
      <c r="AS1183" t="s">
        <v>1073</v>
      </c>
      <c r="AT1183" t="s">
        <v>1076</v>
      </c>
      <c r="AU1183" t="s">
        <v>1077</v>
      </c>
      <c r="AV1183" t="s">
        <v>1082</v>
      </c>
      <c r="AW1183" t="s">
        <v>1083</v>
      </c>
      <c r="AX1183" s="65">
        <f t="shared" si="321"/>
        <v>583.5</v>
      </c>
      <c r="AY1183" s="106">
        <v>2862.47</v>
      </c>
      <c r="AZ1183" s="106">
        <v>1086.7918413645664</v>
      </c>
      <c r="BA1183" s="65">
        <f t="shared" si="309"/>
        <v>4532.761841364566</v>
      </c>
      <c r="BB1183" s="65">
        <f t="shared" si="310"/>
        <v>40192.988158635431</v>
      </c>
      <c r="BC1183" s="65">
        <f t="shared" si="311"/>
        <v>0</v>
      </c>
      <c r="BD1183" s="65">
        <f t="shared" si="312"/>
        <v>23554.230000000003</v>
      </c>
      <c r="BE1183" s="65">
        <f t="shared" si="313"/>
        <v>31744.309999999998</v>
      </c>
      <c r="BF1183" s="65">
        <f t="shared" si="314"/>
        <v>95491.51815863543</v>
      </c>
      <c r="BG1183" s="66">
        <f t="shared" si="315"/>
        <v>647.53740590922371</v>
      </c>
      <c r="BH1183" s="66">
        <f t="shared" si="316"/>
        <v>69.298255445923161</v>
      </c>
      <c r="BI1183" s="66">
        <f t="shared" si="317"/>
        <v>0</v>
      </c>
      <c r="BJ1183" s="66">
        <f t="shared" si="318"/>
        <v>40.610741379310348</v>
      </c>
      <c r="BK1183" s="66">
        <f t="shared" si="319"/>
        <v>54.731568965517241</v>
      </c>
      <c r="BL1183" s="66">
        <f t="shared" si="320"/>
        <v>164.64054854937143</v>
      </c>
      <c r="BM1183" s="207">
        <f t="shared" si="322"/>
        <v>39869.18</v>
      </c>
    </row>
    <row r="1184" spans="1:65" x14ac:dyDescent="0.35">
      <c r="A1184" s="1">
        <v>301</v>
      </c>
      <c r="B1184">
        <v>18</v>
      </c>
      <c r="C1184" t="s">
        <v>37</v>
      </c>
      <c r="D1184" s="60" t="s">
        <v>339</v>
      </c>
      <c r="E1184" s="6" t="s">
        <v>1113</v>
      </c>
      <c r="F1184" s="7" t="s">
        <v>1114</v>
      </c>
      <c r="G1184" s="6">
        <v>-20.32</v>
      </c>
      <c r="H1184" s="6">
        <v>-40.340000000000003</v>
      </c>
      <c r="I1184" s="6">
        <v>9</v>
      </c>
      <c r="J1184" s="8">
        <v>54061.366139626101</v>
      </c>
      <c r="K1184" t="s">
        <v>1165</v>
      </c>
      <c r="L1184" t="s">
        <v>1062</v>
      </c>
      <c r="M1184">
        <v>600</v>
      </c>
      <c r="N1184">
        <v>600</v>
      </c>
      <c r="O1184">
        <v>0</v>
      </c>
      <c r="P1184">
        <v>34668.47</v>
      </c>
      <c r="Q1184">
        <v>18875.330000000002</v>
      </c>
      <c r="R1184">
        <v>5264.2</v>
      </c>
      <c r="S1184">
        <v>34606.78</v>
      </c>
      <c r="T1184">
        <v>0</v>
      </c>
      <c r="U1184">
        <v>11750.93</v>
      </c>
      <c r="V1184">
        <v>0</v>
      </c>
      <c r="W1184" s="181">
        <f t="shared" si="306"/>
        <v>46419.4</v>
      </c>
      <c r="X1184" s="181">
        <f t="shared" si="307"/>
        <v>77.365666666666669</v>
      </c>
      <c r="Y1184" s="174">
        <v>105165.7</v>
      </c>
      <c r="Z1184" s="181">
        <f t="shared" si="308"/>
        <v>175.27616666666665</v>
      </c>
      <c r="AA1184" s="174">
        <v>0</v>
      </c>
      <c r="AB1184" s="174">
        <v>32.965567670828037</v>
      </c>
      <c r="AC1184" s="174">
        <v>17.948180823215171</v>
      </c>
      <c r="AD1184" s="174">
        <v>5.0056244574038873</v>
      </c>
      <c r="AE1184" s="174">
        <v>32.906907860642782</v>
      </c>
      <c r="AF1184">
        <v>0</v>
      </c>
      <c r="AG1184" s="106">
        <v>11.17372869671385</v>
      </c>
      <c r="AH1184" s="106">
        <v>0</v>
      </c>
      <c r="AI1184" s="106">
        <v>100</v>
      </c>
      <c r="AJ1184">
        <v>40.229999999999997</v>
      </c>
      <c r="AK1184">
        <v>77.37</v>
      </c>
      <c r="AL1184">
        <v>57.68</v>
      </c>
      <c r="AM1184">
        <v>175.28</v>
      </c>
      <c r="AN1184" t="s">
        <v>1068</v>
      </c>
      <c r="AO1184">
        <v>9.9</v>
      </c>
      <c r="AP1184">
        <v>8.33</v>
      </c>
      <c r="AQ1184">
        <v>12.806699999999999</v>
      </c>
      <c r="AR1184" t="s">
        <v>1071</v>
      </c>
      <c r="AS1184" t="s">
        <v>1073</v>
      </c>
      <c r="AT1184" t="s">
        <v>1076</v>
      </c>
      <c r="AU1184" t="s">
        <v>1077</v>
      </c>
      <c r="AV1184" t="s">
        <v>1082</v>
      </c>
      <c r="AW1184" t="s">
        <v>1083</v>
      </c>
      <c r="AX1184" s="65">
        <f t="shared" si="321"/>
        <v>583.5</v>
      </c>
      <c r="AY1184" s="106">
        <v>2862.47</v>
      </c>
      <c r="AZ1184" s="106">
        <v>1183.5273410503942</v>
      </c>
      <c r="BA1184" s="65">
        <f t="shared" si="309"/>
        <v>4629.4973410503935</v>
      </c>
      <c r="BB1184" s="65">
        <f t="shared" si="310"/>
        <v>45235.872658949607</v>
      </c>
      <c r="BC1184" s="65">
        <f t="shared" si="311"/>
        <v>0</v>
      </c>
      <c r="BD1184" s="65">
        <f t="shared" si="312"/>
        <v>23556.030000000002</v>
      </c>
      <c r="BE1184" s="65">
        <f t="shared" si="313"/>
        <v>31744.309999999998</v>
      </c>
      <c r="BF1184" s="65">
        <f t="shared" si="314"/>
        <v>100536.20265894961</v>
      </c>
      <c r="BG1184" s="66">
        <f t="shared" si="315"/>
        <v>661.35676300719911</v>
      </c>
      <c r="BH1184" s="66">
        <f t="shared" si="316"/>
        <v>77.9928838947407</v>
      </c>
      <c r="BI1184" s="66">
        <f t="shared" si="317"/>
        <v>0</v>
      </c>
      <c r="BJ1184" s="66">
        <f t="shared" si="318"/>
        <v>40.613844827586213</v>
      </c>
      <c r="BK1184" s="66">
        <f t="shared" si="319"/>
        <v>54.731568965517241</v>
      </c>
      <c r="BL1184" s="66">
        <f t="shared" si="320"/>
        <v>173.33828044646484</v>
      </c>
      <c r="BM1184" s="207">
        <f t="shared" si="322"/>
        <v>39870.979999999996</v>
      </c>
    </row>
    <row r="1185" spans="1:65" x14ac:dyDescent="0.35">
      <c r="A1185" s="1">
        <v>302</v>
      </c>
      <c r="B1185">
        <v>18</v>
      </c>
      <c r="C1185" t="s">
        <v>37</v>
      </c>
      <c r="D1185" s="60" t="s">
        <v>340</v>
      </c>
      <c r="E1185" s="6" t="s">
        <v>1115</v>
      </c>
      <c r="F1185" s="7" t="s">
        <v>1116</v>
      </c>
      <c r="G1185" s="6">
        <v>-8.0500000000000007</v>
      </c>
      <c r="H1185" s="6">
        <v>-34.880000000000003</v>
      </c>
      <c r="I1185" s="6">
        <v>10</v>
      </c>
      <c r="J1185" s="8">
        <v>63550.072249703</v>
      </c>
      <c r="K1185" t="s">
        <v>1165</v>
      </c>
      <c r="L1185" t="s">
        <v>1062</v>
      </c>
      <c r="M1185">
        <v>600</v>
      </c>
      <c r="N1185">
        <v>600</v>
      </c>
      <c r="O1185">
        <v>0</v>
      </c>
      <c r="P1185">
        <v>41361.15</v>
      </c>
      <c r="Q1185">
        <v>18875.330000000002</v>
      </c>
      <c r="R1185">
        <v>5250.2</v>
      </c>
      <c r="S1185">
        <v>34606.78</v>
      </c>
      <c r="T1185">
        <v>0</v>
      </c>
      <c r="U1185">
        <v>11750.93</v>
      </c>
      <c r="V1185">
        <v>0</v>
      </c>
      <c r="W1185" s="181">
        <f t="shared" si="306"/>
        <v>53112.08</v>
      </c>
      <c r="X1185" s="181">
        <f t="shared" si="307"/>
        <v>88.520133333333334</v>
      </c>
      <c r="Y1185" s="174">
        <v>111844.38</v>
      </c>
      <c r="Z1185" s="181">
        <f t="shared" si="308"/>
        <v>186.40730000000002</v>
      </c>
      <c r="AA1185" s="174">
        <v>0</v>
      </c>
      <c r="AB1185" s="174">
        <v>36.980981967980867</v>
      </c>
      <c r="AC1185" s="174">
        <v>16.876422400481811</v>
      </c>
      <c r="AD1185" s="174">
        <v>4.6942009960625644</v>
      </c>
      <c r="AE1185" s="174">
        <v>30.941903383969759</v>
      </c>
      <c r="AF1185">
        <v>0</v>
      </c>
      <c r="AG1185" s="106">
        <v>10.50650019249961</v>
      </c>
      <c r="AH1185" s="106">
        <v>0</v>
      </c>
      <c r="AI1185" s="106">
        <v>100</v>
      </c>
      <c r="AJ1185">
        <v>40.21</v>
      </c>
      <c r="AK1185">
        <v>88.52</v>
      </c>
      <c r="AL1185">
        <v>57.68</v>
      </c>
      <c r="AM1185">
        <v>186.41</v>
      </c>
      <c r="AN1185" t="s">
        <v>1069</v>
      </c>
      <c r="AO1185">
        <v>9.9</v>
      </c>
      <c r="AP1185">
        <v>8.33</v>
      </c>
      <c r="AQ1185">
        <v>12.806699999999999</v>
      </c>
      <c r="AR1185" t="s">
        <v>1071</v>
      </c>
      <c r="AS1185" t="s">
        <v>1073</v>
      </c>
      <c r="AT1185" t="s">
        <v>1076</v>
      </c>
      <c r="AU1185" t="s">
        <v>1077</v>
      </c>
      <c r="AV1185" t="s">
        <v>1082</v>
      </c>
      <c r="AW1185" t="s">
        <v>1083</v>
      </c>
      <c r="AX1185" s="65">
        <f t="shared" si="321"/>
        <v>583.5</v>
      </c>
      <c r="AY1185" s="106">
        <v>2862.47</v>
      </c>
      <c r="AZ1185" s="106">
        <v>1359.444808562683</v>
      </c>
      <c r="BA1185" s="65">
        <f t="shared" si="309"/>
        <v>4805.414808562683</v>
      </c>
      <c r="BB1185" s="65">
        <f t="shared" si="310"/>
        <v>51752.635191437315</v>
      </c>
      <c r="BC1185" s="65">
        <f t="shared" si="311"/>
        <v>0</v>
      </c>
      <c r="BD1185" s="65">
        <f t="shared" si="312"/>
        <v>23542.030000000002</v>
      </c>
      <c r="BE1185" s="65">
        <f t="shared" si="313"/>
        <v>31744.309999999998</v>
      </c>
      <c r="BF1185" s="65">
        <f t="shared" si="314"/>
        <v>107038.96519143732</v>
      </c>
      <c r="BG1185" s="66">
        <f t="shared" si="315"/>
        <v>686.48782979466898</v>
      </c>
      <c r="BH1185" s="66">
        <f t="shared" si="316"/>
        <v>89.2286813645471</v>
      </c>
      <c r="BI1185" s="66">
        <f t="shared" si="317"/>
        <v>0</v>
      </c>
      <c r="BJ1185" s="66">
        <f t="shared" si="318"/>
        <v>40.589706896551725</v>
      </c>
      <c r="BK1185" s="66">
        <f t="shared" si="319"/>
        <v>54.731568965517241</v>
      </c>
      <c r="BL1185" s="66">
        <f t="shared" si="320"/>
        <v>184.54993998523676</v>
      </c>
      <c r="BM1185" s="207">
        <f t="shared" si="322"/>
        <v>39856.979999999996</v>
      </c>
    </row>
    <row r="1186" spans="1:65" x14ac:dyDescent="0.35">
      <c r="A1186" s="1">
        <v>303</v>
      </c>
      <c r="B1186">
        <v>18</v>
      </c>
      <c r="C1186" t="s">
        <v>37</v>
      </c>
      <c r="D1186" s="60" t="s">
        <v>341</v>
      </c>
      <c r="E1186" s="6" t="s">
        <v>1117</v>
      </c>
      <c r="F1186" s="7" t="s">
        <v>1118</v>
      </c>
      <c r="G1186" s="6">
        <v>-3.8</v>
      </c>
      <c r="H1186" s="6">
        <v>-38.53</v>
      </c>
      <c r="I1186" s="6">
        <v>41</v>
      </c>
      <c r="J1186" s="8">
        <v>71394.000753582499</v>
      </c>
      <c r="K1186" t="s">
        <v>1165</v>
      </c>
      <c r="L1186" t="s">
        <v>1062</v>
      </c>
      <c r="M1186">
        <v>600</v>
      </c>
      <c r="N1186">
        <v>600</v>
      </c>
      <c r="O1186">
        <v>0</v>
      </c>
      <c r="P1186">
        <v>42510.96</v>
      </c>
      <c r="Q1186">
        <v>18875.330000000002</v>
      </c>
      <c r="R1186">
        <v>5255.2</v>
      </c>
      <c r="S1186">
        <v>34606.78</v>
      </c>
      <c r="T1186">
        <v>0</v>
      </c>
      <c r="U1186">
        <v>11750.93</v>
      </c>
      <c r="V1186">
        <v>0</v>
      </c>
      <c r="W1186" s="181">
        <f t="shared" si="306"/>
        <v>54261.89</v>
      </c>
      <c r="X1186" s="181">
        <f t="shared" si="307"/>
        <v>90.436483333333328</v>
      </c>
      <c r="Y1186" s="174">
        <v>112999.19</v>
      </c>
      <c r="Z1186" s="181">
        <f t="shared" si="308"/>
        <v>188.33198333333334</v>
      </c>
      <c r="AA1186" s="174">
        <v>0</v>
      </c>
      <c r="AB1186" s="174">
        <v>37.620588253774208</v>
      </c>
      <c r="AC1186" s="174">
        <v>16.703951594697269</v>
      </c>
      <c r="AD1186" s="174">
        <v>4.6506528055643583</v>
      </c>
      <c r="AE1186" s="174">
        <v>30.62568855582062</v>
      </c>
      <c r="AF1186">
        <v>0</v>
      </c>
      <c r="AG1186" s="106">
        <v>10.399127639764499</v>
      </c>
      <c r="AH1186" s="106">
        <v>0</v>
      </c>
      <c r="AI1186" s="106">
        <v>100</v>
      </c>
      <c r="AJ1186">
        <v>40.22</v>
      </c>
      <c r="AK1186">
        <v>90.44</v>
      </c>
      <c r="AL1186">
        <v>57.68</v>
      </c>
      <c r="AM1186">
        <v>188.33</v>
      </c>
      <c r="AN1186" t="s">
        <v>1070</v>
      </c>
      <c r="AO1186">
        <v>9.9</v>
      </c>
      <c r="AP1186">
        <v>8.33</v>
      </c>
      <c r="AQ1186">
        <v>12.806699999999999</v>
      </c>
      <c r="AR1186" t="s">
        <v>1071</v>
      </c>
      <c r="AS1186" t="s">
        <v>1073</v>
      </c>
      <c r="AT1186" t="s">
        <v>1076</v>
      </c>
      <c r="AU1186" t="s">
        <v>1077</v>
      </c>
      <c r="AV1186" t="s">
        <v>1082</v>
      </c>
      <c r="AW1186" t="s">
        <v>1083</v>
      </c>
      <c r="AX1186" s="65">
        <f t="shared" si="321"/>
        <v>583.5</v>
      </c>
      <c r="AY1186" s="106">
        <v>2862.47</v>
      </c>
      <c r="AZ1186" s="106">
        <v>1323.2143437271441</v>
      </c>
      <c r="BA1186" s="65">
        <f t="shared" si="309"/>
        <v>4769.1843437271436</v>
      </c>
      <c r="BB1186" s="65">
        <f t="shared" si="310"/>
        <v>52938.675656272855</v>
      </c>
      <c r="BC1186" s="65">
        <f t="shared" si="311"/>
        <v>0</v>
      </c>
      <c r="BD1186" s="65">
        <f t="shared" si="312"/>
        <v>23547.030000000002</v>
      </c>
      <c r="BE1186" s="65">
        <f t="shared" si="313"/>
        <v>31744.309999999998</v>
      </c>
      <c r="BF1186" s="65">
        <f t="shared" si="314"/>
        <v>108230.00565627286</v>
      </c>
      <c r="BG1186" s="66">
        <f t="shared" si="315"/>
        <v>681.31204910387771</v>
      </c>
      <c r="BH1186" s="66">
        <f t="shared" si="316"/>
        <v>91.273578717711814</v>
      </c>
      <c r="BI1186" s="66">
        <f t="shared" si="317"/>
        <v>0</v>
      </c>
      <c r="BJ1186" s="66">
        <f t="shared" si="318"/>
        <v>40.598327586206899</v>
      </c>
      <c r="BK1186" s="66">
        <f t="shared" si="319"/>
        <v>54.731568965517241</v>
      </c>
      <c r="BL1186" s="66">
        <f t="shared" si="320"/>
        <v>186.60345802805665</v>
      </c>
      <c r="BM1186" s="207">
        <f t="shared" si="322"/>
        <v>39861.979999999996</v>
      </c>
    </row>
    <row r="1187" spans="1:65" x14ac:dyDescent="0.35">
      <c r="A1187" s="1">
        <v>304</v>
      </c>
      <c r="B1187">
        <v>19</v>
      </c>
      <c r="C1187" t="s">
        <v>37</v>
      </c>
      <c r="D1187" s="60" t="s">
        <v>342</v>
      </c>
      <c r="E1187" s="6" t="s">
        <v>1104</v>
      </c>
      <c r="F1187" s="7" t="s">
        <v>1105</v>
      </c>
      <c r="G1187" s="6">
        <v>-22.74</v>
      </c>
      <c r="H1187" s="6">
        <v>-45.59</v>
      </c>
      <c r="I1187" s="6">
        <v>1642</v>
      </c>
      <c r="J1187" s="8">
        <v>3495.45982983364</v>
      </c>
      <c r="K1187" t="s">
        <v>1165</v>
      </c>
      <c r="L1187" t="s">
        <v>1062</v>
      </c>
      <c r="M1187">
        <v>600</v>
      </c>
      <c r="N1187">
        <v>600</v>
      </c>
      <c r="O1187">
        <v>2878.61</v>
      </c>
      <c r="P1187">
        <v>8934.36</v>
      </c>
      <c r="Q1187">
        <v>18875.330000000002</v>
      </c>
      <c r="R1187">
        <v>5265.2</v>
      </c>
      <c r="S1187">
        <v>34606.78</v>
      </c>
      <c r="T1187">
        <v>0</v>
      </c>
      <c r="U1187">
        <v>11578.67</v>
      </c>
      <c r="V1187">
        <v>0</v>
      </c>
      <c r="W1187" s="181">
        <f t="shared" si="306"/>
        <v>20513.03</v>
      </c>
      <c r="X1187" s="181">
        <f t="shared" si="307"/>
        <v>34.188383333333334</v>
      </c>
      <c r="Y1187" s="174">
        <v>82138.95</v>
      </c>
      <c r="Z1187" s="181">
        <f t="shared" si="308"/>
        <v>136.89824999999999</v>
      </c>
      <c r="AA1187" s="174">
        <v>3.50456147783725</v>
      </c>
      <c r="AB1187" s="174">
        <v>10.877129546944539</v>
      </c>
      <c r="AC1187" s="174">
        <v>22.979755645768549</v>
      </c>
      <c r="AD1187" s="174">
        <v>6.4101135940987808</v>
      </c>
      <c r="AE1187" s="174">
        <v>42.131997061077612</v>
      </c>
      <c r="AF1187">
        <v>0</v>
      </c>
      <c r="AG1187" s="106">
        <v>14.096442674273289</v>
      </c>
      <c r="AH1187" s="106">
        <v>0</v>
      </c>
      <c r="AI1187" s="106">
        <v>100</v>
      </c>
      <c r="AJ1187">
        <v>40.229999999999997</v>
      </c>
      <c r="AK1187">
        <v>38.99</v>
      </c>
      <c r="AL1187">
        <v>57.68</v>
      </c>
      <c r="AM1187">
        <v>136.9</v>
      </c>
      <c r="AN1187" t="s">
        <v>1063</v>
      </c>
      <c r="AO1187">
        <v>9.9</v>
      </c>
      <c r="AP1187">
        <v>8.33</v>
      </c>
      <c r="AQ1187">
        <v>12.806699999999999</v>
      </c>
      <c r="AR1187" t="s">
        <v>1071</v>
      </c>
      <c r="AS1187" t="s">
        <v>1073</v>
      </c>
      <c r="AT1187" t="s">
        <v>1076</v>
      </c>
      <c r="AU1187" t="s">
        <v>1077</v>
      </c>
      <c r="AV1187" t="s">
        <v>1082</v>
      </c>
      <c r="AW1187" t="s">
        <v>1084</v>
      </c>
      <c r="AX1187" s="65">
        <f t="shared" si="321"/>
        <v>583.5</v>
      </c>
      <c r="AY1187" s="106">
        <v>2862.47</v>
      </c>
      <c r="AZ1187" s="106">
        <v>436.15681740800727</v>
      </c>
      <c r="BA1187" s="65">
        <f t="shared" si="309"/>
        <v>3882.1268174080069</v>
      </c>
      <c r="BB1187" s="65">
        <f t="shared" si="310"/>
        <v>20076.873182591993</v>
      </c>
      <c r="BC1187" s="65">
        <f t="shared" si="311"/>
        <v>2878.61</v>
      </c>
      <c r="BD1187" s="65">
        <f t="shared" si="312"/>
        <v>23557.030000000002</v>
      </c>
      <c r="BE1187" s="65">
        <f t="shared" si="313"/>
        <v>31744.309999999998</v>
      </c>
      <c r="BF1187" s="65">
        <f t="shared" si="314"/>
        <v>78256.823182591994</v>
      </c>
      <c r="BG1187" s="66">
        <f t="shared" si="315"/>
        <v>554.58954534400095</v>
      </c>
      <c r="BH1187" s="66">
        <f t="shared" si="316"/>
        <v>34.615298590675849</v>
      </c>
      <c r="BI1187" s="66">
        <f t="shared" si="317"/>
        <v>4.7976833333333335</v>
      </c>
      <c r="BJ1187" s="66">
        <f t="shared" si="318"/>
        <v>40.615568965517248</v>
      </c>
      <c r="BK1187" s="66">
        <f t="shared" si="319"/>
        <v>54.731568965517241</v>
      </c>
      <c r="BL1187" s="66">
        <f t="shared" si="320"/>
        <v>134.92555721136551</v>
      </c>
      <c r="BM1187" s="207">
        <f t="shared" si="322"/>
        <v>39871.979999999996</v>
      </c>
    </row>
    <row r="1188" spans="1:65" x14ac:dyDescent="0.35">
      <c r="A1188" s="1">
        <v>305</v>
      </c>
      <c r="B1188">
        <v>19</v>
      </c>
      <c r="C1188" t="s">
        <v>37</v>
      </c>
      <c r="D1188" s="60" t="s">
        <v>343</v>
      </c>
      <c r="E1188" s="6" t="s">
        <v>1104</v>
      </c>
      <c r="F1188" s="7" t="s">
        <v>1106</v>
      </c>
      <c r="G1188" s="6">
        <v>-23.85</v>
      </c>
      <c r="H1188" s="6">
        <v>-46.64</v>
      </c>
      <c r="I1188" s="6">
        <v>792</v>
      </c>
      <c r="J1188" s="8">
        <v>14172.2970393051</v>
      </c>
      <c r="K1188" t="s">
        <v>1165</v>
      </c>
      <c r="L1188" t="s">
        <v>1062</v>
      </c>
      <c r="M1188">
        <v>600</v>
      </c>
      <c r="N1188">
        <v>600</v>
      </c>
      <c r="O1188">
        <v>560.9</v>
      </c>
      <c r="P1188">
        <v>14914.34</v>
      </c>
      <c r="Q1188">
        <v>18875.330000000002</v>
      </c>
      <c r="R1188">
        <v>5266.4</v>
      </c>
      <c r="S1188">
        <v>34606.78</v>
      </c>
      <c r="T1188">
        <v>0</v>
      </c>
      <c r="U1188">
        <v>11578.67</v>
      </c>
      <c r="V1188">
        <v>0</v>
      </c>
      <c r="W1188" s="181">
        <f t="shared" si="306"/>
        <v>26493.010000000002</v>
      </c>
      <c r="X1188" s="181">
        <f t="shared" si="307"/>
        <v>44.155016666666668</v>
      </c>
      <c r="Y1188" s="174">
        <v>85802.42</v>
      </c>
      <c r="Z1188" s="181">
        <f t="shared" si="308"/>
        <v>143.00403333333333</v>
      </c>
      <c r="AA1188" s="174">
        <v>0.65371116572236543</v>
      </c>
      <c r="AB1188" s="174">
        <v>17.38219038577234</v>
      </c>
      <c r="AC1188" s="174">
        <v>21.998598640924111</v>
      </c>
      <c r="AD1188" s="174">
        <v>6.1378222199327244</v>
      </c>
      <c r="AE1188" s="174">
        <v>40.333104823849958</v>
      </c>
      <c r="AF1188">
        <v>0</v>
      </c>
      <c r="AG1188" s="106">
        <v>13.4945727637985</v>
      </c>
      <c r="AH1188" s="106">
        <v>0</v>
      </c>
      <c r="AI1188" s="106">
        <v>100</v>
      </c>
      <c r="AJ1188">
        <v>40.24</v>
      </c>
      <c r="AK1188">
        <v>45.09</v>
      </c>
      <c r="AL1188">
        <v>57.68</v>
      </c>
      <c r="AM1188">
        <v>143</v>
      </c>
      <c r="AN1188" t="s">
        <v>1064</v>
      </c>
      <c r="AO1188">
        <v>9.9</v>
      </c>
      <c r="AP1188">
        <v>8.33</v>
      </c>
      <c r="AQ1188">
        <v>12.806699999999999</v>
      </c>
      <c r="AR1188" t="s">
        <v>1071</v>
      </c>
      <c r="AS1188" t="s">
        <v>1073</v>
      </c>
      <c r="AT1188" t="s">
        <v>1076</v>
      </c>
      <c r="AU1188" t="s">
        <v>1077</v>
      </c>
      <c r="AV1188" t="s">
        <v>1082</v>
      </c>
      <c r="AW1188" t="s">
        <v>1084</v>
      </c>
      <c r="AX1188" s="65">
        <f t="shared" si="321"/>
        <v>583.5</v>
      </c>
      <c r="AY1188" s="106">
        <v>2862.47</v>
      </c>
      <c r="AZ1188" s="106">
        <v>670.850130021322</v>
      </c>
      <c r="BA1188" s="65">
        <f t="shared" si="309"/>
        <v>4116.8201300213223</v>
      </c>
      <c r="BB1188" s="65">
        <f t="shared" si="310"/>
        <v>25822.159869978681</v>
      </c>
      <c r="BC1188" s="65">
        <f t="shared" si="311"/>
        <v>560.9</v>
      </c>
      <c r="BD1188" s="65">
        <f t="shared" si="312"/>
        <v>23558.230000000003</v>
      </c>
      <c r="BE1188" s="65">
        <f t="shared" si="313"/>
        <v>31744.309999999998</v>
      </c>
      <c r="BF1188" s="65">
        <f t="shared" si="314"/>
        <v>81685.599869978672</v>
      </c>
      <c r="BG1188" s="66">
        <f t="shared" si="315"/>
        <v>588.11716143161743</v>
      </c>
      <c r="BH1188" s="66">
        <f t="shared" si="316"/>
        <v>44.520965293066695</v>
      </c>
      <c r="BI1188" s="66">
        <f t="shared" si="317"/>
        <v>0.93483333333333329</v>
      </c>
      <c r="BJ1188" s="66">
        <f t="shared" si="318"/>
        <v>40.617637931034487</v>
      </c>
      <c r="BK1188" s="66">
        <f t="shared" si="319"/>
        <v>54.731568965517241</v>
      </c>
      <c r="BL1188" s="66">
        <f t="shared" si="320"/>
        <v>140.83724115513564</v>
      </c>
      <c r="BM1188" s="207">
        <f t="shared" si="322"/>
        <v>39873.18</v>
      </c>
    </row>
    <row r="1189" spans="1:65" x14ac:dyDescent="0.35">
      <c r="A1189" s="1">
        <v>306</v>
      </c>
      <c r="B1189">
        <v>19</v>
      </c>
      <c r="C1189" t="s">
        <v>37</v>
      </c>
      <c r="D1189" s="60" t="s">
        <v>344</v>
      </c>
      <c r="E1189" s="6" t="s">
        <v>1107</v>
      </c>
      <c r="F1189" s="7" t="s">
        <v>1108</v>
      </c>
      <c r="G1189" s="6">
        <v>-30.03</v>
      </c>
      <c r="H1189" s="6">
        <v>-51.23</v>
      </c>
      <c r="I1189" s="6">
        <v>47</v>
      </c>
      <c r="J1189" s="8">
        <v>23954.0527728093</v>
      </c>
      <c r="K1189" t="s">
        <v>1165</v>
      </c>
      <c r="L1189" t="s">
        <v>1062</v>
      </c>
      <c r="M1189">
        <v>600</v>
      </c>
      <c r="N1189">
        <v>600</v>
      </c>
      <c r="O1189">
        <v>1023.58</v>
      </c>
      <c r="P1189">
        <v>18453.79</v>
      </c>
      <c r="Q1189">
        <v>18875.330000000002</v>
      </c>
      <c r="R1189">
        <v>5272.4</v>
      </c>
      <c r="S1189">
        <v>34606.78</v>
      </c>
      <c r="T1189">
        <v>0</v>
      </c>
      <c r="U1189">
        <v>11578.67</v>
      </c>
      <c r="V1189">
        <v>0</v>
      </c>
      <c r="W1189" s="181">
        <f t="shared" si="306"/>
        <v>30032.46</v>
      </c>
      <c r="X1189" s="181">
        <f t="shared" si="307"/>
        <v>50.054099999999998</v>
      </c>
      <c r="Y1189" s="174">
        <v>89810.55</v>
      </c>
      <c r="Z1189" s="181">
        <f t="shared" si="308"/>
        <v>149.68424999999999</v>
      </c>
      <c r="AA1189" s="174">
        <v>1.139710201084394</v>
      </c>
      <c r="AB1189" s="174">
        <v>20.54746352182455</v>
      </c>
      <c r="AC1189" s="174">
        <v>21.016829314596109</v>
      </c>
      <c r="AD1189" s="174">
        <v>5.8705797926858256</v>
      </c>
      <c r="AE1189" s="174">
        <v>38.533089932084813</v>
      </c>
      <c r="AF1189">
        <v>0</v>
      </c>
      <c r="AG1189" s="106">
        <v>12.892327237724301</v>
      </c>
      <c r="AH1189" s="106">
        <v>0</v>
      </c>
      <c r="AI1189" s="106">
        <v>100</v>
      </c>
      <c r="AJ1189">
        <v>40.25</v>
      </c>
      <c r="AK1189">
        <v>51.76</v>
      </c>
      <c r="AL1189">
        <v>57.68</v>
      </c>
      <c r="AM1189">
        <v>149.68</v>
      </c>
      <c r="AN1189" t="s">
        <v>1065</v>
      </c>
      <c r="AO1189">
        <v>9.9</v>
      </c>
      <c r="AP1189">
        <v>8.33</v>
      </c>
      <c r="AQ1189">
        <v>12.806699999999999</v>
      </c>
      <c r="AR1189" t="s">
        <v>1071</v>
      </c>
      <c r="AS1189" t="s">
        <v>1073</v>
      </c>
      <c r="AT1189" t="s">
        <v>1076</v>
      </c>
      <c r="AU1189" t="s">
        <v>1077</v>
      </c>
      <c r="AV1189" t="s">
        <v>1082</v>
      </c>
      <c r="AW1189" t="s">
        <v>1084</v>
      </c>
      <c r="AX1189" s="65">
        <f t="shared" si="321"/>
        <v>583.5</v>
      </c>
      <c r="AY1189" s="106">
        <v>2862.47</v>
      </c>
      <c r="AZ1189" s="106">
        <v>767.66520836193035</v>
      </c>
      <c r="BA1189" s="65">
        <f t="shared" si="309"/>
        <v>4213.6352083619304</v>
      </c>
      <c r="BB1189" s="65">
        <f t="shared" si="310"/>
        <v>29264.794791638069</v>
      </c>
      <c r="BC1189" s="65">
        <f t="shared" si="311"/>
        <v>1023.58</v>
      </c>
      <c r="BD1189" s="65">
        <f t="shared" si="312"/>
        <v>23564.230000000003</v>
      </c>
      <c r="BE1189" s="65">
        <f t="shared" si="313"/>
        <v>31744.309999999998</v>
      </c>
      <c r="BF1189" s="65">
        <f t="shared" si="314"/>
        <v>85596.914791638075</v>
      </c>
      <c r="BG1189" s="66">
        <f t="shared" si="315"/>
        <v>601.94788690884718</v>
      </c>
      <c r="BH1189" s="66">
        <f t="shared" si="316"/>
        <v>50.456542744203567</v>
      </c>
      <c r="BI1189" s="66">
        <f t="shared" si="317"/>
        <v>1.7059666666666666</v>
      </c>
      <c r="BJ1189" s="66">
        <f t="shared" si="318"/>
        <v>40.627982758620696</v>
      </c>
      <c r="BK1189" s="66">
        <f t="shared" si="319"/>
        <v>54.731568965517241</v>
      </c>
      <c r="BL1189" s="66">
        <f t="shared" si="320"/>
        <v>147.58088757178979</v>
      </c>
      <c r="BM1189" s="207">
        <f t="shared" si="322"/>
        <v>39879.18</v>
      </c>
    </row>
    <row r="1190" spans="1:65" x14ac:dyDescent="0.35">
      <c r="A1190" s="1">
        <v>307</v>
      </c>
      <c r="B1190">
        <v>19</v>
      </c>
      <c r="C1190" t="s">
        <v>37</v>
      </c>
      <c r="D1190" s="60" t="s">
        <v>345</v>
      </c>
      <c r="E1190" s="6" t="s">
        <v>1109</v>
      </c>
      <c r="F1190" s="7" t="s">
        <v>1110</v>
      </c>
      <c r="G1190" s="6">
        <v>-15.37</v>
      </c>
      <c r="H1190" s="6">
        <v>-48.78</v>
      </c>
      <c r="I1190" s="6">
        <v>770</v>
      </c>
      <c r="J1190" s="8">
        <v>31081.371963744201</v>
      </c>
      <c r="K1190" t="s">
        <v>1165</v>
      </c>
      <c r="L1190" t="s">
        <v>1062</v>
      </c>
      <c r="M1190">
        <v>600</v>
      </c>
      <c r="N1190">
        <v>600</v>
      </c>
      <c r="O1190">
        <v>1.76</v>
      </c>
      <c r="P1190">
        <v>27320.06</v>
      </c>
      <c r="Q1190">
        <v>18875.330000000002</v>
      </c>
      <c r="R1190">
        <v>5266.4</v>
      </c>
      <c r="S1190">
        <v>34606.78</v>
      </c>
      <c r="T1190">
        <v>0</v>
      </c>
      <c r="U1190">
        <v>11578.67</v>
      </c>
      <c r="V1190">
        <v>0</v>
      </c>
      <c r="W1190" s="181">
        <f t="shared" si="306"/>
        <v>38898.730000000003</v>
      </c>
      <c r="X1190" s="181">
        <f t="shared" si="307"/>
        <v>64.831216666666677</v>
      </c>
      <c r="Y1190" s="174">
        <v>97648.99</v>
      </c>
      <c r="Z1190" s="181">
        <f t="shared" si="308"/>
        <v>162.74831666666668</v>
      </c>
      <c r="AA1190" s="174">
        <v>1.8023739928083231E-3</v>
      </c>
      <c r="AB1190" s="174">
        <v>27.97782137838804</v>
      </c>
      <c r="AC1190" s="174">
        <v>19.329774941860641</v>
      </c>
      <c r="AD1190" s="174">
        <v>5.3931945430259951</v>
      </c>
      <c r="AE1190" s="174">
        <v>35.439977412976823</v>
      </c>
      <c r="AF1190">
        <v>0</v>
      </c>
      <c r="AG1190" s="106">
        <v>11.857439590517011</v>
      </c>
      <c r="AH1190" s="106">
        <v>0</v>
      </c>
      <c r="AI1190" s="106">
        <v>100</v>
      </c>
      <c r="AJ1190">
        <v>40.24</v>
      </c>
      <c r="AK1190">
        <v>64.83</v>
      </c>
      <c r="AL1190">
        <v>57.68</v>
      </c>
      <c r="AM1190">
        <v>162.75</v>
      </c>
      <c r="AN1190" t="s">
        <v>1066</v>
      </c>
      <c r="AO1190">
        <v>9.9</v>
      </c>
      <c r="AP1190">
        <v>8.33</v>
      </c>
      <c r="AQ1190">
        <v>12.806699999999999</v>
      </c>
      <c r="AR1190" t="s">
        <v>1071</v>
      </c>
      <c r="AS1190" t="s">
        <v>1073</v>
      </c>
      <c r="AT1190" t="s">
        <v>1076</v>
      </c>
      <c r="AU1190" t="s">
        <v>1077</v>
      </c>
      <c r="AV1190" t="s">
        <v>1082</v>
      </c>
      <c r="AW1190" t="s">
        <v>1084</v>
      </c>
      <c r="AX1190" s="65">
        <f t="shared" si="321"/>
        <v>583.5</v>
      </c>
      <c r="AY1190" s="106">
        <v>2862.47</v>
      </c>
      <c r="AZ1190" s="106">
        <v>1099.9471517160164</v>
      </c>
      <c r="BA1190" s="65">
        <f t="shared" si="309"/>
        <v>4545.9171517160157</v>
      </c>
      <c r="BB1190" s="65">
        <f t="shared" si="310"/>
        <v>37798.782848283983</v>
      </c>
      <c r="BC1190" s="65">
        <f t="shared" si="311"/>
        <v>1.76</v>
      </c>
      <c r="BD1190" s="65">
        <f t="shared" si="312"/>
        <v>23558.230000000003</v>
      </c>
      <c r="BE1190" s="65">
        <f t="shared" si="313"/>
        <v>31744.309999999998</v>
      </c>
      <c r="BF1190" s="65">
        <f t="shared" si="314"/>
        <v>93103.072848283991</v>
      </c>
      <c r="BG1190" s="66">
        <f t="shared" si="315"/>
        <v>649.41673595943087</v>
      </c>
      <c r="BH1190" s="66">
        <f t="shared" si="316"/>
        <v>65.170315255662047</v>
      </c>
      <c r="BI1190" s="66">
        <f t="shared" si="317"/>
        <v>2.9333333333333334E-3</v>
      </c>
      <c r="BJ1190" s="66">
        <f t="shared" si="318"/>
        <v>40.617637931034487</v>
      </c>
      <c r="BK1190" s="66">
        <f t="shared" si="319"/>
        <v>54.731568965517241</v>
      </c>
      <c r="BL1190" s="66">
        <f t="shared" si="320"/>
        <v>160.52253939359309</v>
      </c>
      <c r="BM1190" s="207">
        <f t="shared" si="322"/>
        <v>39873.18</v>
      </c>
    </row>
    <row r="1191" spans="1:65" x14ac:dyDescent="0.35">
      <c r="A1191" s="1">
        <v>308</v>
      </c>
      <c r="B1191">
        <v>19</v>
      </c>
      <c r="C1191" t="s">
        <v>37</v>
      </c>
      <c r="D1191" s="60" t="s">
        <v>346</v>
      </c>
      <c r="E1191" s="6" t="s">
        <v>1111</v>
      </c>
      <c r="F1191" s="7" t="s">
        <v>1112</v>
      </c>
      <c r="G1191" s="6">
        <v>-22.86</v>
      </c>
      <c r="H1191" s="6">
        <v>-43.41</v>
      </c>
      <c r="I1191" s="6">
        <v>45</v>
      </c>
      <c r="J1191" s="8">
        <v>45016.2336447989</v>
      </c>
      <c r="K1191" t="s">
        <v>1165</v>
      </c>
      <c r="L1191" t="s">
        <v>1062</v>
      </c>
      <c r="M1191">
        <v>600</v>
      </c>
      <c r="N1191">
        <v>600</v>
      </c>
      <c r="O1191">
        <v>0</v>
      </c>
      <c r="P1191">
        <v>27409.24</v>
      </c>
      <c r="Q1191">
        <v>18875.330000000002</v>
      </c>
      <c r="R1191">
        <v>5262.4</v>
      </c>
      <c r="S1191">
        <v>34606.78</v>
      </c>
      <c r="T1191">
        <v>0</v>
      </c>
      <c r="U1191">
        <v>11578.67</v>
      </c>
      <c r="V1191">
        <v>0</v>
      </c>
      <c r="W1191" s="181">
        <f t="shared" si="306"/>
        <v>38987.910000000003</v>
      </c>
      <c r="X1191" s="181">
        <f t="shared" si="307"/>
        <v>64.979849999999999</v>
      </c>
      <c r="Y1191" s="174">
        <v>97732.41</v>
      </c>
      <c r="Z1191" s="181">
        <f t="shared" si="308"/>
        <v>162.88735</v>
      </c>
      <c r="AA1191" s="174">
        <v>0</v>
      </c>
      <c r="AB1191" s="174">
        <v>28.04518992215581</v>
      </c>
      <c r="AC1191" s="174">
        <v>19.313275913281991</v>
      </c>
      <c r="AD1191" s="174">
        <v>5.384498346045083</v>
      </c>
      <c r="AE1191" s="174">
        <v>35.409727438420887</v>
      </c>
      <c r="AF1191">
        <v>0</v>
      </c>
      <c r="AG1191" s="106">
        <v>11.84731861211649</v>
      </c>
      <c r="AH1191" s="106">
        <v>0</v>
      </c>
      <c r="AI1191" s="106">
        <v>100</v>
      </c>
      <c r="AJ1191">
        <v>40.229999999999997</v>
      </c>
      <c r="AK1191">
        <v>64.98</v>
      </c>
      <c r="AL1191">
        <v>57.68</v>
      </c>
      <c r="AM1191">
        <v>162.88999999999999</v>
      </c>
      <c r="AN1191" t="s">
        <v>1067</v>
      </c>
      <c r="AO1191">
        <v>9.9</v>
      </c>
      <c r="AP1191">
        <v>8.33</v>
      </c>
      <c r="AQ1191">
        <v>12.806699999999999</v>
      </c>
      <c r="AR1191" t="s">
        <v>1071</v>
      </c>
      <c r="AS1191" t="s">
        <v>1073</v>
      </c>
      <c r="AT1191" t="s">
        <v>1076</v>
      </c>
      <c r="AU1191" t="s">
        <v>1077</v>
      </c>
      <c r="AV1191" t="s">
        <v>1082</v>
      </c>
      <c r="AW1191" t="s">
        <v>1084</v>
      </c>
      <c r="AX1191" s="65">
        <f t="shared" si="321"/>
        <v>583.5</v>
      </c>
      <c r="AY1191" s="106">
        <v>2862.47</v>
      </c>
      <c r="AZ1191" s="106">
        <v>1088.2272420082609</v>
      </c>
      <c r="BA1191" s="65">
        <f t="shared" si="309"/>
        <v>4534.1972420082602</v>
      </c>
      <c r="BB1191" s="65">
        <f t="shared" si="310"/>
        <v>37899.682757991744</v>
      </c>
      <c r="BC1191" s="65">
        <f t="shared" si="311"/>
        <v>0</v>
      </c>
      <c r="BD1191" s="65">
        <f t="shared" si="312"/>
        <v>23554.230000000003</v>
      </c>
      <c r="BE1191" s="65">
        <f t="shared" si="313"/>
        <v>31744.309999999998</v>
      </c>
      <c r="BF1191" s="65">
        <f t="shared" si="314"/>
        <v>93198.212757991743</v>
      </c>
      <c r="BG1191" s="66">
        <f t="shared" si="315"/>
        <v>647.74246314403717</v>
      </c>
      <c r="BH1191" s="66">
        <f t="shared" si="316"/>
        <v>65.344280617227142</v>
      </c>
      <c r="BI1191" s="66">
        <f t="shared" si="317"/>
        <v>0</v>
      </c>
      <c r="BJ1191" s="66">
        <f t="shared" si="318"/>
        <v>40.610741379310348</v>
      </c>
      <c r="BK1191" s="66">
        <f t="shared" si="319"/>
        <v>54.731568965517241</v>
      </c>
      <c r="BL1191" s="66">
        <f t="shared" si="320"/>
        <v>160.68657372067543</v>
      </c>
      <c r="BM1191" s="207">
        <f t="shared" si="322"/>
        <v>39869.18</v>
      </c>
    </row>
    <row r="1192" spans="1:65" x14ac:dyDescent="0.35">
      <c r="A1192" s="1">
        <v>309</v>
      </c>
      <c r="B1192">
        <v>19</v>
      </c>
      <c r="C1192" t="s">
        <v>37</v>
      </c>
      <c r="D1192" s="60" t="s">
        <v>347</v>
      </c>
      <c r="E1192" s="6" t="s">
        <v>1113</v>
      </c>
      <c r="F1192" s="7" t="s">
        <v>1114</v>
      </c>
      <c r="G1192" s="6">
        <v>-20.32</v>
      </c>
      <c r="H1192" s="6">
        <v>-40.340000000000003</v>
      </c>
      <c r="I1192" s="6">
        <v>9</v>
      </c>
      <c r="J1192" s="8">
        <v>54061.366139626101</v>
      </c>
      <c r="K1192" t="s">
        <v>1165</v>
      </c>
      <c r="L1192" t="s">
        <v>1062</v>
      </c>
      <c r="M1192">
        <v>600</v>
      </c>
      <c r="N1192">
        <v>600</v>
      </c>
      <c r="O1192">
        <v>0</v>
      </c>
      <c r="P1192">
        <v>31234.46</v>
      </c>
      <c r="Q1192">
        <v>18875.330000000002</v>
      </c>
      <c r="R1192">
        <v>5264.2</v>
      </c>
      <c r="S1192">
        <v>34606.78</v>
      </c>
      <c r="T1192">
        <v>0</v>
      </c>
      <c r="U1192">
        <v>11578.67</v>
      </c>
      <c r="V1192">
        <v>0</v>
      </c>
      <c r="W1192" s="181">
        <f t="shared" si="306"/>
        <v>42813.13</v>
      </c>
      <c r="X1192" s="181">
        <f t="shared" si="307"/>
        <v>71.355216666666664</v>
      </c>
      <c r="Y1192" s="174">
        <v>101559.43</v>
      </c>
      <c r="Z1192" s="181">
        <f t="shared" si="308"/>
        <v>169.26571666666666</v>
      </c>
      <c r="AA1192" s="174">
        <v>0</v>
      </c>
      <c r="AB1192" s="174">
        <v>30.754859494583609</v>
      </c>
      <c r="AC1192" s="174">
        <v>18.585502104531312</v>
      </c>
      <c r="AD1192" s="174">
        <v>5.1833689889752241</v>
      </c>
      <c r="AE1192" s="174">
        <v>34.075398020646631</v>
      </c>
      <c r="AF1192">
        <v>0</v>
      </c>
      <c r="AG1192" s="106">
        <v>11.40088123771471</v>
      </c>
      <c r="AH1192" s="106">
        <v>0</v>
      </c>
      <c r="AI1192" s="106">
        <v>100</v>
      </c>
      <c r="AJ1192">
        <v>40.229999999999997</v>
      </c>
      <c r="AK1192">
        <v>71.36</v>
      </c>
      <c r="AL1192">
        <v>57.68</v>
      </c>
      <c r="AM1192">
        <v>169.27</v>
      </c>
      <c r="AN1192" t="s">
        <v>1068</v>
      </c>
      <c r="AO1192">
        <v>9.9</v>
      </c>
      <c r="AP1192">
        <v>8.33</v>
      </c>
      <c r="AQ1192">
        <v>12.806699999999999</v>
      </c>
      <c r="AR1192" t="s">
        <v>1071</v>
      </c>
      <c r="AS1192" t="s">
        <v>1073</v>
      </c>
      <c r="AT1192" t="s">
        <v>1076</v>
      </c>
      <c r="AU1192" t="s">
        <v>1077</v>
      </c>
      <c r="AV1192" t="s">
        <v>1082</v>
      </c>
      <c r="AW1192" t="s">
        <v>1084</v>
      </c>
      <c r="AX1192" s="65">
        <f t="shared" si="321"/>
        <v>583.5</v>
      </c>
      <c r="AY1192" s="106">
        <v>2862.47</v>
      </c>
      <c r="AZ1192" s="106">
        <v>1184.5256740619025</v>
      </c>
      <c r="BA1192" s="65">
        <f t="shared" si="309"/>
        <v>4630.4956740619018</v>
      </c>
      <c r="BB1192" s="65">
        <f t="shared" si="310"/>
        <v>41628.604325938097</v>
      </c>
      <c r="BC1192" s="65">
        <f t="shared" si="311"/>
        <v>0</v>
      </c>
      <c r="BD1192" s="65">
        <f t="shared" si="312"/>
        <v>23556.030000000002</v>
      </c>
      <c r="BE1192" s="65">
        <f t="shared" si="313"/>
        <v>31744.309999999998</v>
      </c>
      <c r="BF1192" s="65">
        <f t="shared" si="314"/>
        <v>96928.934325938084</v>
      </c>
      <c r="BG1192" s="66">
        <f t="shared" si="315"/>
        <v>661.4993820088431</v>
      </c>
      <c r="BH1192" s="66">
        <f t="shared" si="316"/>
        <v>71.773455734376029</v>
      </c>
      <c r="BI1192" s="66">
        <f t="shared" si="317"/>
        <v>0</v>
      </c>
      <c r="BJ1192" s="66">
        <f t="shared" si="318"/>
        <v>40.613844827586213</v>
      </c>
      <c r="BK1192" s="66">
        <f t="shared" si="319"/>
        <v>54.731568965517241</v>
      </c>
      <c r="BL1192" s="66">
        <f t="shared" si="320"/>
        <v>167.11885228610015</v>
      </c>
      <c r="BM1192" s="207">
        <f t="shared" si="322"/>
        <v>39870.979999999996</v>
      </c>
    </row>
    <row r="1193" spans="1:65" x14ac:dyDescent="0.35">
      <c r="A1193" s="1">
        <v>310</v>
      </c>
      <c r="B1193">
        <v>19</v>
      </c>
      <c r="C1193" t="s">
        <v>37</v>
      </c>
      <c r="D1193" s="60" t="s">
        <v>348</v>
      </c>
      <c r="E1193" s="6" t="s">
        <v>1115</v>
      </c>
      <c r="F1193" s="7" t="s">
        <v>1116</v>
      </c>
      <c r="G1193" s="6">
        <v>-8.0500000000000007</v>
      </c>
      <c r="H1193" s="6">
        <v>-34.880000000000003</v>
      </c>
      <c r="I1193" s="6">
        <v>10</v>
      </c>
      <c r="J1193" s="8">
        <v>63550.072249703</v>
      </c>
      <c r="K1193" t="s">
        <v>1165</v>
      </c>
      <c r="L1193" t="s">
        <v>1062</v>
      </c>
      <c r="M1193">
        <v>600</v>
      </c>
      <c r="N1193">
        <v>600</v>
      </c>
      <c r="O1193">
        <v>0</v>
      </c>
      <c r="P1193">
        <v>36928.33</v>
      </c>
      <c r="Q1193">
        <v>18875.330000000002</v>
      </c>
      <c r="R1193">
        <v>5250.2</v>
      </c>
      <c r="S1193">
        <v>34606.78</v>
      </c>
      <c r="T1193">
        <v>0</v>
      </c>
      <c r="U1193">
        <v>11578.67</v>
      </c>
      <c r="V1193">
        <v>0</v>
      </c>
      <c r="W1193" s="181">
        <f t="shared" si="306"/>
        <v>48507</v>
      </c>
      <c r="X1193" s="181">
        <f t="shared" si="307"/>
        <v>80.844999999999999</v>
      </c>
      <c r="Y1193" s="174">
        <v>107239.3</v>
      </c>
      <c r="Z1193" s="181">
        <f t="shared" si="308"/>
        <v>178.73216666666667</v>
      </c>
      <c r="AA1193" s="174">
        <v>0</v>
      </c>
      <c r="AB1193" s="174">
        <v>34.435444841583262</v>
      </c>
      <c r="AC1193" s="174">
        <v>17.60113130167765</v>
      </c>
      <c r="AD1193" s="174">
        <v>4.8957798120651663</v>
      </c>
      <c r="AE1193" s="174">
        <v>32.270613478454258</v>
      </c>
      <c r="AF1193">
        <v>0</v>
      </c>
      <c r="AG1193" s="106">
        <v>10.797039891159301</v>
      </c>
      <c r="AH1193" s="106">
        <v>0</v>
      </c>
      <c r="AI1193" s="106">
        <v>100</v>
      </c>
      <c r="AJ1193">
        <v>40.21</v>
      </c>
      <c r="AK1193">
        <v>80.849999999999994</v>
      </c>
      <c r="AL1193">
        <v>57.68</v>
      </c>
      <c r="AM1193">
        <v>178.73</v>
      </c>
      <c r="AN1193" t="s">
        <v>1069</v>
      </c>
      <c r="AO1193">
        <v>9.9</v>
      </c>
      <c r="AP1193">
        <v>8.33</v>
      </c>
      <c r="AQ1193">
        <v>12.806699999999999</v>
      </c>
      <c r="AR1193" t="s">
        <v>1071</v>
      </c>
      <c r="AS1193" t="s">
        <v>1073</v>
      </c>
      <c r="AT1193" t="s">
        <v>1076</v>
      </c>
      <c r="AU1193" t="s">
        <v>1077</v>
      </c>
      <c r="AV1193" t="s">
        <v>1082</v>
      </c>
      <c r="AW1193" t="s">
        <v>1084</v>
      </c>
      <c r="AX1193" s="65">
        <f t="shared" si="321"/>
        <v>583.5</v>
      </c>
      <c r="AY1193" s="106">
        <v>2862.47</v>
      </c>
      <c r="AZ1193" s="106">
        <v>1360.8299220918555</v>
      </c>
      <c r="BA1193" s="65">
        <f t="shared" si="309"/>
        <v>4806.7999220918555</v>
      </c>
      <c r="BB1193" s="65">
        <f t="shared" si="310"/>
        <v>47146.170077908144</v>
      </c>
      <c r="BC1193" s="65">
        <f t="shared" si="311"/>
        <v>0</v>
      </c>
      <c r="BD1193" s="65">
        <f t="shared" si="312"/>
        <v>23542.030000000002</v>
      </c>
      <c r="BE1193" s="65">
        <f t="shared" si="313"/>
        <v>31744.309999999998</v>
      </c>
      <c r="BF1193" s="65">
        <f t="shared" si="314"/>
        <v>102432.50007790815</v>
      </c>
      <c r="BG1193" s="66">
        <f t="shared" si="315"/>
        <v>686.68570315597935</v>
      </c>
      <c r="BH1193" s="66">
        <f t="shared" si="316"/>
        <v>81.286500134324385</v>
      </c>
      <c r="BI1193" s="66">
        <f t="shared" si="317"/>
        <v>0</v>
      </c>
      <c r="BJ1193" s="66">
        <f t="shared" si="318"/>
        <v>40.589706896551725</v>
      </c>
      <c r="BK1193" s="66">
        <f t="shared" si="319"/>
        <v>54.731568965517241</v>
      </c>
      <c r="BL1193" s="66">
        <f t="shared" si="320"/>
        <v>176.60775875501403</v>
      </c>
      <c r="BM1193" s="207">
        <f t="shared" si="322"/>
        <v>39856.979999999996</v>
      </c>
    </row>
    <row r="1194" spans="1:65" x14ac:dyDescent="0.35">
      <c r="A1194" s="1">
        <v>311</v>
      </c>
      <c r="B1194">
        <v>19</v>
      </c>
      <c r="C1194" t="s">
        <v>37</v>
      </c>
      <c r="D1194" s="60" t="s">
        <v>349</v>
      </c>
      <c r="E1194" s="6" t="s">
        <v>1117</v>
      </c>
      <c r="F1194" s="7" t="s">
        <v>1118</v>
      </c>
      <c r="G1194" s="6">
        <v>-3.8</v>
      </c>
      <c r="H1194" s="6">
        <v>-38.53</v>
      </c>
      <c r="I1194" s="6">
        <v>41</v>
      </c>
      <c r="J1194" s="8">
        <v>71394.000753582499</v>
      </c>
      <c r="K1194" t="s">
        <v>1165</v>
      </c>
      <c r="L1194" t="s">
        <v>1062</v>
      </c>
      <c r="M1194">
        <v>600</v>
      </c>
      <c r="N1194">
        <v>600</v>
      </c>
      <c r="O1194">
        <v>0</v>
      </c>
      <c r="P1194">
        <v>37211.730000000003</v>
      </c>
      <c r="Q1194">
        <v>18875.330000000002</v>
      </c>
      <c r="R1194">
        <v>5255.2</v>
      </c>
      <c r="S1194">
        <v>34606.78</v>
      </c>
      <c r="T1194">
        <v>0</v>
      </c>
      <c r="U1194">
        <v>11578.67</v>
      </c>
      <c r="V1194">
        <v>0</v>
      </c>
      <c r="W1194" s="181">
        <f t="shared" si="306"/>
        <v>48790.400000000001</v>
      </c>
      <c r="X1194" s="181">
        <f t="shared" si="307"/>
        <v>81.317333333333337</v>
      </c>
      <c r="Y1194" s="174">
        <v>107527.7</v>
      </c>
      <c r="Z1194" s="181">
        <f t="shared" si="308"/>
        <v>179.21283333333332</v>
      </c>
      <c r="AA1194" s="174">
        <v>0</v>
      </c>
      <c r="AB1194" s="174">
        <v>34.606645543427419</v>
      </c>
      <c r="AC1194" s="174">
        <v>17.55392331464358</v>
      </c>
      <c r="AD1194" s="174">
        <v>4.8872988076560739</v>
      </c>
      <c r="AE1194" s="174">
        <v>32.184060479299752</v>
      </c>
      <c r="AF1194">
        <v>0</v>
      </c>
      <c r="AG1194" s="106">
        <v>10.76808115490241</v>
      </c>
      <c r="AH1194" s="106">
        <v>0</v>
      </c>
      <c r="AI1194" s="106">
        <v>100</v>
      </c>
      <c r="AJ1194">
        <v>40.22</v>
      </c>
      <c r="AK1194">
        <v>81.319999999999993</v>
      </c>
      <c r="AL1194">
        <v>57.68</v>
      </c>
      <c r="AM1194">
        <v>179.21</v>
      </c>
      <c r="AN1194" t="s">
        <v>1070</v>
      </c>
      <c r="AO1194">
        <v>9.9</v>
      </c>
      <c r="AP1194">
        <v>8.33</v>
      </c>
      <c r="AQ1194">
        <v>12.806699999999999</v>
      </c>
      <c r="AR1194" t="s">
        <v>1071</v>
      </c>
      <c r="AS1194" t="s">
        <v>1073</v>
      </c>
      <c r="AT1194" t="s">
        <v>1076</v>
      </c>
      <c r="AU1194" t="s">
        <v>1077</v>
      </c>
      <c r="AV1194" t="s">
        <v>1082</v>
      </c>
      <c r="AW1194" t="s">
        <v>1084</v>
      </c>
      <c r="AX1194" s="65">
        <f t="shared" si="321"/>
        <v>583.5</v>
      </c>
      <c r="AY1194" s="106">
        <v>2862.47</v>
      </c>
      <c r="AZ1194" s="106">
        <v>1324.9405771887386</v>
      </c>
      <c r="BA1194" s="65">
        <f t="shared" si="309"/>
        <v>4770.9105771887389</v>
      </c>
      <c r="BB1194" s="65">
        <f t="shared" si="310"/>
        <v>47465.459422811262</v>
      </c>
      <c r="BC1194" s="65">
        <f t="shared" si="311"/>
        <v>0</v>
      </c>
      <c r="BD1194" s="65">
        <f t="shared" si="312"/>
        <v>23547.030000000002</v>
      </c>
      <c r="BE1194" s="65">
        <f t="shared" si="313"/>
        <v>31744.309999999998</v>
      </c>
      <c r="BF1194" s="65">
        <f t="shared" si="314"/>
        <v>102756.78942281126</v>
      </c>
      <c r="BG1194" s="66">
        <f t="shared" si="315"/>
        <v>681.55865388410552</v>
      </c>
      <c r="BH1194" s="66">
        <f t="shared" si="316"/>
        <v>81.836999004847002</v>
      </c>
      <c r="BI1194" s="66">
        <f t="shared" si="317"/>
        <v>0</v>
      </c>
      <c r="BJ1194" s="66">
        <f t="shared" si="318"/>
        <v>40.598327586206899</v>
      </c>
      <c r="BK1194" s="66">
        <f t="shared" si="319"/>
        <v>54.731568965517241</v>
      </c>
      <c r="BL1194" s="66">
        <f t="shared" si="320"/>
        <v>177.16687831519181</v>
      </c>
      <c r="BM1194" s="207">
        <f t="shared" si="322"/>
        <v>39861.979999999996</v>
      </c>
    </row>
    <row r="1195" spans="1:65" x14ac:dyDescent="0.35">
      <c r="A1195" s="1">
        <v>320</v>
      </c>
      <c r="B1195">
        <v>20</v>
      </c>
      <c r="C1195" t="s">
        <v>37</v>
      </c>
      <c r="D1195" s="60" t="s">
        <v>358</v>
      </c>
      <c r="E1195" s="6" t="s">
        <v>1104</v>
      </c>
      <c r="F1195" s="7" t="s">
        <v>1105</v>
      </c>
      <c r="G1195" s="6">
        <v>-22.74</v>
      </c>
      <c r="H1195" s="6">
        <v>-45.59</v>
      </c>
      <c r="I1195" s="6">
        <v>1642</v>
      </c>
      <c r="J1195" s="8">
        <v>3495.45982983364</v>
      </c>
      <c r="K1195" t="s">
        <v>1165</v>
      </c>
      <c r="L1195" t="s">
        <v>1062</v>
      </c>
      <c r="M1195">
        <v>600</v>
      </c>
      <c r="N1195">
        <v>600</v>
      </c>
      <c r="O1195">
        <v>5876.12</v>
      </c>
      <c r="P1195">
        <v>8140.96</v>
      </c>
      <c r="Q1195">
        <v>18875.330000000002</v>
      </c>
      <c r="R1195">
        <v>5265.2</v>
      </c>
      <c r="S1195">
        <v>34606.78</v>
      </c>
      <c r="T1195">
        <v>0</v>
      </c>
      <c r="U1195">
        <v>11750.93</v>
      </c>
      <c r="V1195">
        <v>0</v>
      </c>
      <c r="W1195" s="181">
        <f t="shared" si="306"/>
        <v>19891.89</v>
      </c>
      <c r="X1195" s="181">
        <f t="shared" si="307"/>
        <v>33.153149999999997</v>
      </c>
      <c r="Y1195" s="174">
        <v>84515.32</v>
      </c>
      <c r="Z1195" s="181">
        <f t="shared" si="308"/>
        <v>140.85886666666667</v>
      </c>
      <c r="AA1195" s="174">
        <v>6.9527276238201541</v>
      </c>
      <c r="AB1195" s="174">
        <v>9.6325257953232608</v>
      </c>
      <c r="AC1195" s="174">
        <v>22.333619514189849</v>
      </c>
      <c r="AD1195" s="174">
        <v>6.2298764295041424</v>
      </c>
      <c r="AE1195" s="174">
        <v>40.947345404359822</v>
      </c>
      <c r="AF1195">
        <v>0</v>
      </c>
      <c r="AG1195" s="106">
        <v>13.90390523280276</v>
      </c>
      <c r="AH1195" s="106">
        <v>0</v>
      </c>
      <c r="AI1195" s="106">
        <v>100</v>
      </c>
      <c r="AJ1195">
        <v>40.229999999999997</v>
      </c>
      <c r="AK1195">
        <v>42.95</v>
      </c>
      <c r="AL1195">
        <v>57.68</v>
      </c>
      <c r="AM1195">
        <v>140.86000000000001</v>
      </c>
      <c r="AN1195" t="s">
        <v>1063</v>
      </c>
      <c r="AO1195">
        <v>9.9</v>
      </c>
      <c r="AP1195">
        <v>8.33</v>
      </c>
      <c r="AQ1195">
        <v>12.806699999999999</v>
      </c>
      <c r="AR1195" t="s">
        <v>1071</v>
      </c>
      <c r="AS1195" t="s">
        <v>1073</v>
      </c>
      <c r="AT1195" t="s">
        <v>1076</v>
      </c>
      <c r="AU1195" t="s">
        <v>1077</v>
      </c>
      <c r="AV1195" t="s">
        <v>1080</v>
      </c>
      <c r="AW1195" t="s">
        <v>1083</v>
      </c>
      <c r="AX1195" s="65">
        <f t="shared" si="321"/>
        <v>583.5</v>
      </c>
      <c r="AY1195" s="106">
        <v>2862.47</v>
      </c>
      <c r="AZ1195" s="106">
        <v>438.2410580765283</v>
      </c>
      <c r="BA1195" s="65">
        <f t="shared" si="309"/>
        <v>3884.2110580765284</v>
      </c>
      <c r="BB1195" s="65">
        <f t="shared" si="310"/>
        <v>19453.648941923471</v>
      </c>
      <c r="BC1195" s="65">
        <f t="shared" si="311"/>
        <v>5876.12</v>
      </c>
      <c r="BD1195" s="65">
        <f t="shared" si="312"/>
        <v>23557.030000000002</v>
      </c>
      <c r="BE1195" s="65">
        <f t="shared" si="313"/>
        <v>31744.309999999998</v>
      </c>
      <c r="BF1195" s="65">
        <f t="shared" si="314"/>
        <v>80631.108941923478</v>
      </c>
      <c r="BG1195" s="66">
        <f t="shared" si="315"/>
        <v>554.88729401093258</v>
      </c>
      <c r="BH1195" s="66">
        <f t="shared" si="316"/>
        <v>33.540774037799089</v>
      </c>
      <c r="BI1195" s="66">
        <f t="shared" si="317"/>
        <v>9.7935333333333325</v>
      </c>
      <c r="BJ1195" s="66">
        <f t="shared" si="318"/>
        <v>40.615568965517248</v>
      </c>
      <c r="BK1195" s="66">
        <f t="shared" si="319"/>
        <v>54.731568965517241</v>
      </c>
      <c r="BL1195" s="66">
        <f t="shared" si="320"/>
        <v>139.01915334814393</v>
      </c>
      <c r="BM1195" s="207">
        <f t="shared" si="322"/>
        <v>39871.979999999996</v>
      </c>
    </row>
    <row r="1196" spans="1:65" x14ac:dyDescent="0.35">
      <c r="A1196" s="1">
        <v>321</v>
      </c>
      <c r="B1196">
        <v>20</v>
      </c>
      <c r="C1196" t="s">
        <v>37</v>
      </c>
      <c r="D1196" s="60" t="s">
        <v>359</v>
      </c>
      <c r="E1196" s="6" t="s">
        <v>1104</v>
      </c>
      <c r="F1196" s="7" t="s">
        <v>1106</v>
      </c>
      <c r="G1196" s="6">
        <v>-23.85</v>
      </c>
      <c r="H1196" s="6">
        <v>-46.64</v>
      </c>
      <c r="I1196" s="6">
        <v>792</v>
      </c>
      <c r="J1196" s="8">
        <v>14172.2970393051</v>
      </c>
      <c r="K1196" t="s">
        <v>1165</v>
      </c>
      <c r="L1196" t="s">
        <v>1062</v>
      </c>
      <c r="M1196">
        <v>600</v>
      </c>
      <c r="N1196">
        <v>600</v>
      </c>
      <c r="O1196">
        <v>1650.04</v>
      </c>
      <c r="P1196">
        <v>15213.97</v>
      </c>
      <c r="Q1196">
        <v>18875.330000000002</v>
      </c>
      <c r="R1196">
        <v>5266.4</v>
      </c>
      <c r="S1196">
        <v>34606.78</v>
      </c>
      <c r="T1196">
        <v>0</v>
      </c>
      <c r="U1196">
        <v>11750.93</v>
      </c>
      <c r="V1196">
        <v>0</v>
      </c>
      <c r="W1196" s="181">
        <f t="shared" si="306"/>
        <v>26964.9</v>
      </c>
      <c r="X1196" s="181">
        <f t="shared" si="307"/>
        <v>44.941500000000005</v>
      </c>
      <c r="Y1196" s="174">
        <v>87363.44</v>
      </c>
      <c r="Z1196" s="181">
        <f t="shared" si="308"/>
        <v>145.60573333333335</v>
      </c>
      <c r="AA1196" s="174">
        <v>1.888707679093222</v>
      </c>
      <c r="AB1196" s="174">
        <v>17.414572960954828</v>
      </c>
      <c r="AC1196" s="174">
        <v>21.605525148734991</v>
      </c>
      <c r="AD1196" s="174">
        <v>6.0281509061456369</v>
      </c>
      <c r="AE1196" s="174">
        <v>39.612428265187347</v>
      </c>
      <c r="AF1196">
        <v>0</v>
      </c>
      <c r="AG1196" s="106">
        <v>13.450626486319679</v>
      </c>
      <c r="AH1196" s="106">
        <v>0</v>
      </c>
      <c r="AI1196" s="106">
        <v>100</v>
      </c>
      <c r="AJ1196">
        <v>40.24</v>
      </c>
      <c r="AK1196">
        <v>47.69</v>
      </c>
      <c r="AL1196">
        <v>57.68</v>
      </c>
      <c r="AM1196">
        <v>145.61000000000001</v>
      </c>
      <c r="AN1196" t="s">
        <v>1064</v>
      </c>
      <c r="AO1196">
        <v>9.9</v>
      </c>
      <c r="AP1196">
        <v>8.33</v>
      </c>
      <c r="AQ1196">
        <v>12.806699999999999</v>
      </c>
      <c r="AR1196" t="s">
        <v>1071</v>
      </c>
      <c r="AS1196" t="s">
        <v>1073</v>
      </c>
      <c r="AT1196" t="s">
        <v>1076</v>
      </c>
      <c r="AU1196" t="s">
        <v>1077</v>
      </c>
      <c r="AV1196" t="s">
        <v>1080</v>
      </c>
      <c r="AW1196" t="s">
        <v>1083</v>
      </c>
      <c r="AX1196" s="65">
        <f t="shared" si="321"/>
        <v>583.5</v>
      </c>
      <c r="AY1196" s="106">
        <v>2862.47</v>
      </c>
      <c r="AZ1196" s="106">
        <v>673.06909005587477</v>
      </c>
      <c r="BA1196" s="65">
        <f t="shared" si="309"/>
        <v>4119.0390900558741</v>
      </c>
      <c r="BB1196" s="65">
        <f t="shared" si="310"/>
        <v>26291.830909944125</v>
      </c>
      <c r="BC1196" s="65">
        <f t="shared" si="311"/>
        <v>1650.04</v>
      </c>
      <c r="BD1196" s="65">
        <f t="shared" si="312"/>
        <v>23558.230000000003</v>
      </c>
      <c r="BE1196" s="65">
        <f t="shared" si="313"/>
        <v>31744.309999999998</v>
      </c>
      <c r="BF1196" s="65">
        <f t="shared" si="314"/>
        <v>83244.400909944132</v>
      </c>
      <c r="BG1196" s="66">
        <f t="shared" si="315"/>
        <v>588.43415572226775</v>
      </c>
      <c r="BH1196" s="66">
        <f t="shared" si="316"/>
        <v>45.330742948179527</v>
      </c>
      <c r="BI1196" s="66">
        <f t="shared" si="317"/>
        <v>2.7500666666666667</v>
      </c>
      <c r="BJ1196" s="66">
        <f t="shared" si="318"/>
        <v>40.617637931034487</v>
      </c>
      <c r="BK1196" s="66">
        <f t="shared" si="319"/>
        <v>54.731568965517241</v>
      </c>
      <c r="BL1196" s="66">
        <f t="shared" si="320"/>
        <v>143.52482915507608</v>
      </c>
      <c r="BM1196" s="207">
        <f t="shared" si="322"/>
        <v>39873.18</v>
      </c>
    </row>
    <row r="1197" spans="1:65" x14ac:dyDescent="0.35">
      <c r="A1197" s="1">
        <v>322</v>
      </c>
      <c r="B1197">
        <v>20</v>
      </c>
      <c r="C1197" t="s">
        <v>37</v>
      </c>
      <c r="D1197" s="60" t="s">
        <v>360</v>
      </c>
      <c r="E1197" s="6" t="s">
        <v>1107</v>
      </c>
      <c r="F1197" s="7" t="s">
        <v>1108</v>
      </c>
      <c r="G1197" s="6">
        <v>-30.03</v>
      </c>
      <c r="H1197" s="6">
        <v>-51.23</v>
      </c>
      <c r="I1197" s="6">
        <v>47</v>
      </c>
      <c r="J1197" s="8">
        <v>23954.0527728093</v>
      </c>
      <c r="K1197" t="s">
        <v>1165</v>
      </c>
      <c r="L1197" t="s">
        <v>1062</v>
      </c>
      <c r="M1197">
        <v>600</v>
      </c>
      <c r="N1197">
        <v>600</v>
      </c>
      <c r="O1197">
        <v>2670.85</v>
      </c>
      <c r="P1197">
        <v>20021.009999999998</v>
      </c>
      <c r="Q1197">
        <v>18875.330000000002</v>
      </c>
      <c r="R1197">
        <v>5272.4</v>
      </c>
      <c r="S1197">
        <v>34606.78</v>
      </c>
      <c r="T1197">
        <v>0</v>
      </c>
      <c r="U1197">
        <v>11750.93</v>
      </c>
      <c r="V1197">
        <v>0</v>
      </c>
      <c r="W1197" s="181">
        <f t="shared" si="306"/>
        <v>31771.94</v>
      </c>
      <c r="X1197" s="181">
        <f t="shared" si="307"/>
        <v>52.95323333333333</v>
      </c>
      <c r="Y1197" s="174">
        <v>93197.3</v>
      </c>
      <c r="Z1197" s="181">
        <f t="shared" si="308"/>
        <v>155.32883333333334</v>
      </c>
      <c r="AA1197" s="174">
        <v>2.865801906278401</v>
      </c>
      <c r="AB1197" s="174">
        <v>21.482392730261491</v>
      </c>
      <c r="AC1197" s="174">
        <v>20.253086731053369</v>
      </c>
      <c r="AD1197" s="174">
        <v>5.6572454352218351</v>
      </c>
      <c r="AE1197" s="174">
        <v>37.132813933450862</v>
      </c>
      <c r="AF1197">
        <v>0</v>
      </c>
      <c r="AG1197" s="106">
        <v>12.60865926373403</v>
      </c>
      <c r="AH1197" s="106">
        <v>0</v>
      </c>
      <c r="AI1197" s="106">
        <v>100</v>
      </c>
      <c r="AJ1197">
        <v>40.25</v>
      </c>
      <c r="AK1197">
        <v>57.4</v>
      </c>
      <c r="AL1197">
        <v>57.68</v>
      </c>
      <c r="AM1197">
        <v>155.33000000000001</v>
      </c>
      <c r="AN1197" t="s">
        <v>1065</v>
      </c>
      <c r="AO1197">
        <v>9.9</v>
      </c>
      <c r="AP1197">
        <v>8.33</v>
      </c>
      <c r="AQ1197">
        <v>12.806699999999999</v>
      </c>
      <c r="AR1197" t="s">
        <v>1071</v>
      </c>
      <c r="AS1197" t="s">
        <v>1073</v>
      </c>
      <c r="AT1197" t="s">
        <v>1076</v>
      </c>
      <c r="AU1197" t="s">
        <v>1077</v>
      </c>
      <c r="AV1197" t="s">
        <v>1080</v>
      </c>
      <c r="AW1197" t="s">
        <v>1083</v>
      </c>
      <c r="AX1197" s="65">
        <f t="shared" si="321"/>
        <v>583.5</v>
      </c>
      <c r="AY1197" s="106">
        <v>2862.47</v>
      </c>
      <c r="AZ1197" s="106">
        <v>775.68794422628866</v>
      </c>
      <c r="BA1197" s="65">
        <f t="shared" si="309"/>
        <v>4221.6579442262882</v>
      </c>
      <c r="BB1197" s="65">
        <f t="shared" si="310"/>
        <v>30996.252055773712</v>
      </c>
      <c r="BC1197" s="65">
        <f t="shared" si="311"/>
        <v>2670.85</v>
      </c>
      <c r="BD1197" s="65">
        <f t="shared" si="312"/>
        <v>23564.230000000003</v>
      </c>
      <c r="BE1197" s="65">
        <f t="shared" si="313"/>
        <v>31744.309999999998</v>
      </c>
      <c r="BF1197" s="65">
        <f t="shared" si="314"/>
        <v>88975.642055773715</v>
      </c>
      <c r="BG1197" s="66">
        <f t="shared" si="315"/>
        <v>603.09399203232692</v>
      </c>
      <c r="BH1197" s="66">
        <f t="shared" si="316"/>
        <v>53.441813889265021</v>
      </c>
      <c r="BI1197" s="66">
        <f t="shared" si="317"/>
        <v>4.4514166666666668</v>
      </c>
      <c r="BJ1197" s="66">
        <f t="shared" si="318"/>
        <v>40.627982758620696</v>
      </c>
      <c r="BK1197" s="66">
        <f t="shared" si="319"/>
        <v>54.731568965517241</v>
      </c>
      <c r="BL1197" s="66">
        <f t="shared" si="320"/>
        <v>153.4062794065064</v>
      </c>
      <c r="BM1197" s="207">
        <f t="shared" si="322"/>
        <v>39879.18</v>
      </c>
    </row>
    <row r="1198" spans="1:65" x14ac:dyDescent="0.35">
      <c r="A1198" s="1">
        <v>323</v>
      </c>
      <c r="B1198">
        <v>20</v>
      </c>
      <c r="C1198" t="s">
        <v>37</v>
      </c>
      <c r="D1198" s="60" t="s">
        <v>361</v>
      </c>
      <c r="E1198" s="6" t="s">
        <v>1109</v>
      </c>
      <c r="F1198" s="7" t="s">
        <v>1110</v>
      </c>
      <c r="G1198" s="6">
        <v>-15.37</v>
      </c>
      <c r="H1198" s="6">
        <v>-48.78</v>
      </c>
      <c r="I1198" s="6">
        <v>770</v>
      </c>
      <c r="J1198" s="8">
        <v>31081.371963744201</v>
      </c>
      <c r="K1198" t="s">
        <v>1165</v>
      </c>
      <c r="L1198" t="s">
        <v>1062</v>
      </c>
      <c r="M1198">
        <v>600</v>
      </c>
      <c r="N1198">
        <v>600</v>
      </c>
      <c r="O1198">
        <v>38.96</v>
      </c>
      <c r="P1198">
        <v>31434.11</v>
      </c>
      <c r="Q1198">
        <v>18875.330000000002</v>
      </c>
      <c r="R1198">
        <v>5266.4</v>
      </c>
      <c r="S1198">
        <v>34606.78</v>
      </c>
      <c r="T1198">
        <v>0</v>
      </c>
      <c r="U1198">
        <v>11750.93</v>
      </c>
      <c r="V1198">
        <v>0</v>
      </c>
      <c r="W1198" s="181">
        <f t="shared" si="306"/>
        <v>43185.04</v>
      </c>
      <c r="X1198" s="181">
        <f t="shared" si="307"/>
        <v>71.975066666666663</v>
      </c>
      <c r="Y1198" s="174">
        <v>101972.5</v>
      </c>
      <c r="Z1198" s="181">
        <f t="shared" si="308"/>
        <v>169.95416666666668</v>
      </c>
      <c r="AA1198" s="174">
        <v>3.8206379170854891E-2</v>
      </c>
      <c r="AB1198" s="174">
        <v>30.8260658510873</v>
      </c>
      <c r="AC1198" s="174">
        <v>18.51021598960504</v>
      </c>
      <c r="AD1198" s="174">
        <v>5.1645296526024156</v>
      </c>
      <c r="AE1198" s="174">
        <v>33.937365466179607</v>
      </c>
      <c r="AF1198">
        <v>0</v>
      </c>
      <c r="AG1198" s="106">
        <v>11.52362646792027</v>
      </c>
      <c r="AH1198" s="106">
        <v>0</v>
      </c>
      <c r="AI1198" s="106">
        <v>100</v>
      </c>
      <c r="AJ1198">
        <v>40.24</v>
      </c>
      <c r="AK1198">
        <v>72.040000000000006</v>
      </c>
      <c r="AL1198">
        <v>57.68</v>
      </c>
      <c r="AM1198">
        <v>169.95</v>
      </c>
      <c r="AN1198" t="s">
        <v>1066</v>
      </c>
      <c r="AO1198">
        <v>9.9</v>
      </c>
      <c r="AP1198">
        <v>8.33</v>
      </c>
      <c r="AQ1198">
        <v>12.806699999999999</v>
      </c>
      <c r="AR1198" t="s">
        <v>1071</v>
      </c>
      <c r="AS1198" t="s">
        <v>1073</v>
      </c>
      <c r="AT1198" t="s">
        <v>1076</v>
      </c>
      <c r="AU1198" t="s">
        <v>1077</v>
      </c>
      <c r="AV1198" t="s">
        <v>1080</v>
      </c>
      <c r="AW1198" t="s">
        <v>1083</v>
      </c>
      <c r="AX1198" s="65">
        <f t="shared" si="321"/>
        <v>583.5</v>
      </c>
      <c r="AY1198" s="106">
        <v>2862.47</v>
      </c>
      <c r="AZ1198" s="106">
        <v>1109.1956295029081</v>
      </c>
      <c r="BA1198" s="65">
        <f t="shared" si="309"/>
        <v>4555.1656295029079</v>
      </c>
      <c r="BB1198" s="65">
        <f t="shared" si="310"/>
        <v>42075.844370497092</v>
      </c>
      <c r="BC1198" s="65">
        <f t="shared" si="311"/>
        <v>38.96</v>
      </c>
      <c r="BD1198" s="65">
        <f t="shared" si="312"/>
        <v>23558.230000000003</v>
      </c>
      <c r="BE1198" s="65">
        <f t="shared" si="313"/>
        <v>31744.309999999998</v>
      </c>
      <c r="BF1198" s="65">
        <f t="shared" si="314"/>
        <v>97417.33437049709</v>
      </c>
      <c r="BG1198" s="66">
        <f t="shared" si="315"/>
        <v>650.73794707184402</v>
      </c>
      <c r="BH1198" s="66">
        <f t="shared" si="316"/>
        <v>72.544559259477751</v>
      </c>
      <c r="BI1198" s="66">
        <f t="shared" si="317"/>
        <v>6.4933333333333329E-2</v>
      </c>
      <c r="BJ1198" s="66">
        <f t="shared" si="318"/>
        <v>40.617637931034487</v>
      </c>
      <c r="BK1198" s="66">
        <f t="shared" si="319"/>
        <v>54.731568965517241</v>
      </c>
      <c r="BL1198" s="66">
        <f t="shared" si="320"/>
        <v>167.96092132844325</v>
      </c>
      <c r="BM1198" s="207">
        <f t="shared" si="322"/>
        <v>39873.18</v>
      </c>
    </row>
    <row r="1199" spans="1:65" x14ac:dyDescent="0.35">
      <c r="A1199" s="1">
        <v>324</v>
      </c>
      <c r="B1199">
        <v>20</v>
      </c>
      <c r="C1199" t="s">
        <v>37</v>
      </c>
      <c r="D1199" s="60" t="s">
        <v>362</v>
      </c>
      <c r="E1199" s="6" t="s">
        <v>1111</v>
      </c>
      <c r="F1199" s="7" t="s">
        <v>1112</v>
      </c>
      <c r="G1199" s="6">
        <v>-22.86</v>
      </c>
      <c r="H1199" s="6">
        <v>-43.41</v>
      </c>
      <c r="I1199" s="6">
        <v>45</v>
      </c>
      <c r="J1199" s="8">
        <v>45016.2336447989</v>
      </c>
      <c r="K1199" t="s">
        <v>1165</v>
      </c>
      <c r="L1199" t="s">
        <v>1062</v>
      </c>
      <c r="M1199">
        <v>600</v>
      </c>
      <c r="N1199">
        <v>600</v>
      </c>
      <c r="O1199">
        <v>0</v>
      </c>
      <c r="P1199">
        <v>30958.39</v>
      </c>
      <c r="Q1199">
        <v>18875.330000000002</v>
      </c>
      <c r="R1199">
        <v>5262.4</v>
      </c>
      <c r="S1199">
        <v>34606.78</v>
      </c>
      <c r="T1199">
        <v>0</v>
      </c>
      <c r="U1199">
        <v>11750.93</v>
      </c>
      <c r="V1199">
        <v>0</v>
      </c>
      <c r="W1199" s="181">
        <f t="shared" si="306"/>
        <v>42709.32</v>
      </c>
      <c r="X1199" s="181">
        <f t="shared" si="307"/>
        <v>71.182199999999995</v>
      </c>
      <c r="Y1199" s="174">
        <v>101453.82</v>
      </c>
      <c r="Z1199" s="181">
        <f t="shared" si="308"/>
        <v>169.08970000000002</v>
      </c>
      <c r="AA1199" s="174">
        <v>0</v>
      </c>
      <c r="AB1199" s="174">
        <v>30.51476031163735</v>
      </c>
      <c r="AC1199" s="174">
        <v>18.604848984493639</v>
      </c>
      <c r="AD1199" s="174">
        <v>5.1869904947886623</v>
      </c>
      <c r="AE1199" s="174">
        <v>34.110869359083758</v>
      </c>
      <c r="AF1199">
        <v>0</v>
      </c>
      <c r="AG1199" s="106">
        <v>11.58254070669788</v>
      </c>
      <c r="AH1199" s="106">
        <v>0</v>
      </c>
      <c r="AI1199" s="106">
        <v>100</v>
      </c>
      <c r="AJ1199">
        <v>40.229999999999997</v>
      </c>
      <c r="AK1199">
        <v>71.180000000000007</v>
      </c>
      <c r="AL1199">
        <v>57.68</v>
      </c>
      <c r="AM1199">
        <v>169.09</v>
      </c>
      <c r="AN1199" t="s">
        <v>1067</v>
      </c>
      <c r="AO1199">
        <v>9.9</v>
      </c>
      <c r="AP1199">
        <v>8.33</v>
      </c>
      <c r="AQ1199">
        <v>12.806699999999999</v>
      </c>
      <c r="AR1199" t="s">
        <v>1071</v>
      </c>
      <c r="AS1199" t="s">
        <v>1073</v>
      </c>
      <c r="AT1199" t="s">
        <v>1076</v>
      </c>
      <c r="AU1199" t="s">
        <v>1077</v>
      </c>
      <c r="AV1199" t="s">
        <v>1080</v>
      </c>
      <c r="AW1199" t="s">
        <v>1083</v>
      </c>
      <c r="AX1199" s="65">
        <f t="shared" si="321"/>
        <v>583.5</v>
      </c>
      <c r="AY1199" s="106">
        <v>2862.47</v>
      </c>
      <c r="AZ1199" s="106">
        <v>1094.783033711286</v>
      </c>
      <c r="BA1199" s="65">
        <f t="shared" si="309"/>
        <v>4540.7530337112858</v>
      </c>
      <c r="BB1199" s="65">
        <f t="shared" si="310"/>
        <v>41614.536966288717</v>
      </c>
      <c r="BC1199" s="65">
        <f t="shared" si="311"/>
        <v>0</v>
      </c>
      <c r="BD1199" s="65">
        <f t="shared" si="312"/>
        <v>23554.230000000003</v>
      </c>
      <c r="BE1199" s="65">
        <f t="shared" si="313"/>
        <v>31744.309999999998</v>
      </c>
      <c r="BF1199" s="65">
        <f t="shared" si="314"/>
        <v>96913.066966288723</v>
      </c>
      <c r="BG1199" s="66">
        <f t="shared" si="315"/>
        <v>648.679004815898</v>
      </c>
      <c r="BH1199" s="66">
        <f t="shared" si="316"/>
        <v>71.749201666015026</v>
      </c>
      <c r="BI1199" s="66">
        <f t="shared" si="317"/>
        <v>0</v>
      </c>
      <c r="BJ1199" s="66">
        <f t="shared" si="318"/>
        <v>40.610741379310348</v>
      </c>
      <c r="BK1199" s="66">
        <f t="shared" si="319"/>
        <v>54.731568965517241</v>
      </c>
      <c r="BL1199" s="66">
        <f t="shared" si="320"/>
        <v>167.09149476946331</v>
      </c>
      <c r="BM1199" s="207">
        <f t="shared" si="322"/>
        <v>39869.18</v>
      </c>
    </row>
    <row r="1200" spans="1:65" x14ac:dyDescent="0.35">
      <c r="A1200" s="1">
        <v>325</v>
      </c>
      <c r="B1200">
        <v>20</v>
      </c>
      <c r="C1200" t="s">
        <v>37</v>
      </c>
      <c r="D1200" s="60" t="s">
        <v>363</v>
      </c>
      <c r="E1200" s="6" t="s">
        <v>1113</v>
      </c>
      <c r="F1200" s="7" t="s">
        <v>1114</v>
      </c>
      <c r="G1200" s="6">
        <v>-20.32</v>
      </c>
      <c r="H1200" s="6">
        <v>-40.340000000000003</v>
      </c>
      <c r="I1200" s="6">
        <v>9</v>
      </c>
      <c r="J1200" s="8">
        <v>54061.366139626101</v>
      </c>
      <c r="K1200" t="s">
        <v>1165</v>
      </c>
      <c r="L1200" t="s">
        <v>1062</v>
      </c>
      <c r="M1200">
        <v>600</v>
      </c>
      <c r="N1200">
        <v>600</v>
      </c>
      <c r="O1200">
        <v>0</v>
      </c>
      <c r="P1200">
        <v>36295.21</v>
      </c>
      <c r="Q1200">
        <v>18875.330000000002</v>
      </c>
      <c r="R1200">
        <v>5264.2</v>
      </c>
      <c r="S1200">
        <v>34606.78</v>
      </c>
      <c r="T1200">
        <v>0</v>
      </c>
      <c r="U1200">
        <v>11750.93</v>
      </c>
      <c r="V1200">
        <v>0</v>
      </c>
      <c r="W1200" s="181">
        <f t="shared" si="306"/>
        <v>48046.14</v>
      </c>
      <c r="X1200" s="181">
        <f t="shared" si="307"/>
        <v>80.076899999999995</v>
      </c>
      <c r="Y1200" s="174">
        <v>106792.44</v>
      </c>
      <c r="Z1200" s="181">
        <f t="shared" si="308"/>
        <v>177.98740000000001</v>
      </c>
      <c r="AA1200" s="174">
        <v>0</v>
      </c>
      <c r="AB1200" s="174">
        <v>33.986684825255423</v>
      </c>
      <c r="AC1200" s="174">
        <v>17.67478109873695</v>
      </c>
      <c r="AD1200" s="174">
        <v>4.9293751505256358</v>
      </c>
      <c r="AE1200" s="174">
        <v>32.40564594272778</v>
      </c>
      <c r="AF1200">
        <v>0</v>
      </c>
      <c r="AG1200" s="106">
        <v>11.003522346712931</v>
      </c>
      <c r="AH1200" s="106">
        <v>0</v>
      </c>
      <c r="AI1200" s="106">
        <v>100</v>
      </c>
      <c r="AJ1200">
        <v>40.229999999999997</v>
      </c>
      <c r="AK1200">
        <v>80.08</v>
      </c>
      <c r="AL1200">
        <v>57.68</v>
      </c>
      <c r="AM1200">
        <v>177.99</v>
      </c>
      <c r="AN1200" t="s">
        <v>1068</v>
      </c>
      <c r="AO1200">
        <v>9.9</v>
      </c>
      <c r="AP1200">
        <v>8.33</v>
      </c>
      <c r="AQ1200">
        <v>12.806699999999999</v>
      </c>
      <c r="AR1200" t="s">
        <v>1071</v>
      </c>
      <c r="AS1200" t="s">
        <v>1073</v>
      </c>
      <c r="AT1200" t="s">
        <v>1076</v>
      </c>
      <c r="AU1200" t="s">
        <v>1077</v>
      </c>
      <c r="AV1200" t="s">
        <v>1080</v>
      </c>
      <c r="AW1200" t="s">
        <v>1083</v>
      </c>
      <c r="AX1200" s="65">
        <f t="shared" si="321"/>
        <v>583.5</v>
      </c>
      <c r="AY1200" s="106">
        <v>2862.47</v>
      </c>
      <c r="AZ1200" s="106">
        <v>1184.251047805097</v>
      </c>
      <c r="BA1200" s="65">
        <f t="shared" si="309"/>
        <v>4630.2210478050965</v>
      </c>
      <c r="BB1200" s="65">
        <f t="shared" si="310"/>
        <v>46861.888952194902</v>
      </c>
      <c r="BC1200" s="65">
        <f t="shared" si="311"/>
        <v>0</v>
      </c>
      <c r="BD1200" s="65">
        <f t="shared" si="312"/>
        <v>23556.030000000002</v>
      </c>
      <c r="BE1200" s="65">
        <f t="shared" si="313"/>
        <v>31744.309999999998</v>
      </c>
      <c r="BF1200" s="65">
        <f t="shared" si="314"/>
        <v>102162.2189521949</v>
      </c>
      <c r="BG1200" s="66">
        <f t="shared" si="315"/>
        <v>661.46014968644238</v>
      </c>
      <c r="BH1200" s="66">
        <f t="shared" si="316"/>
        <v>80.796360262405003</v>
      </c>
      <c r="BI1200" s="66">
        <f t="shared" si="317"/>
        <v>0</v>
      </c>
      <c r="BJ1200" s="66">
        <f t="shared" si="318"/>
        <v>40.613844827586213</v>
      </c>
      <c r="BK1200" s="66">
        <f t="shared" si="319"/>
        <v>54.731568965517241</v>
      </c>
      <c r="BL1200" s="66">
        <f t="shared" si="320"/>
        <v>176.14175681412914</v>
      </c>
      <c r="BM1200" s="207">
        <f t="shared" si="322"/>
        <v>39870.979999999996</v>
      </c>
    </row>
    <row r="1201" spans="1:65" x14ac:dyDescent="0.35">
      <c r="A1201" s="1">
        <v>326</v>
      </c>
      <c r="B1201">
        <v>20</v>
      </c>
      <c r="C1201" t="s">
        <v>37</v>
      </c>
      <c r="D1201" s="60" t="s">
        <v>364</v>
      </c>
      <c r="E1201" s="6" t="s">
        <v>1115</v>
      </c>
      <c r="F1201" s="7" t="s">
        <v>1116</v>
      </c>
      <c r="G1201" s="6">
        <v>-8.0500000000000007</v>
      </c>
      <c r="H1201" s="6">
        <v>-34.880000000000003</v>
      </c>
      <c r="I1201" s="6">
        <v>10</v>
      </c>
      <c r="J1201" s="8">
        <v>63550.072249703</v>
      </c>
      <c r="K1201" t="s">
        <v>1165</v>
      </c>
      <c r="L1201" t="s">
        <v>1062</v>
      </c>
      <c r="M1201">
        <v>600</v>
      </c>
      <c r="N1201">
        <v>600</v>
      </c>
      <c r="O1201">
        <v>0</v>
      </c>
      <c r="P1201">
        <v>42988.23</v>
      </c>
      <c r="Q1201">
        <v>18875.330000000002</v>
      </c>
      <c r="R1201">
        <v>5250.2</v>
      </c>
      <c r="S1201">
        <v>34606.78</v>
      </c>
      <c r="T1201">
        <v>0</v>
      </c>
      <c r="U1201">
        <v>11750.93</v>
      </c>
      <c r="V1201">
        <v>0</v>
      </c>
      <c r="W1201" s="181">
        <f t="shared" si="306"/>
        <v>54739.16</v>
      </c>
      <c r="X1201" s="181">
        <f t="shared" si="307"/>
        <v>91.231933333333345</v>
      </c>
      <c r="Y1201" s="174">
        <v>113471.46</v>
      </c>
      <c r="Z1201" s="181">
        <f t="shared" si="308"/>
        <v>189.1191</v>
      </c>
      <c r="AA1201" s="174">
        <v>0</v>
      </c>
      <c r="AB1201" s="174">
        <v>37.884618740254147</v>
      </c>
      <c r="AC1201" s="174">
        <v>16.634429485616909</v>
      </c>
      <c r="AD1201" s="174">
        <v>4.626890321143307</v>
      </c>
      <c r="AE1201" s="174">
        <v>30.498223958694101</v>
      </c>
      <c r="AF1201">
        <v>0</v>
      </c>
      <c r="AG1201" s="106">
        <v>10.35584630708021</v>
      </c>
      <c r="AH1201" s="106">
        <v>0</v>
      </c>
      <c r="AI1201" s="106">
        <v>100</v>
      </c>
      <c r="AJ1201">
        <v>40.21</v>
      </c>
      <c r="AK1201">
        <v>91.23</v>
      </c>
      <c r="AL1201">
        <v>57.68</v>
      </c>
      <c r="AM1201">
        <v>189.12</v>
      </c>
      <c r="AN1201" t="s">
        <v>1069</v>
      </c>
      <c r="AO1201">
        <v>9.9</v>
      </c>
      <c r="AP1201">
        <v>8.33</v>
      </c>
      <c r="AQ1201">
        <v>12.806699999999999</v>
      </c>
      <c r="AR1201" t="s">
        <v>1071</v>
      </c>
      <c r="AS1201" t="s">
        <v>1073</v>
      </c>
      <c r="AT1201" t="s">
        <v>1076</v>
      </c>
      <c r="AU1201" t="s">
        <v>1077</v>
      </c>
      <c r="AV1201" t="s">
        <v>1080</v>
      </c>
      <c r="AW1201" t="s">
        <v>1083</v>
      </c>
      <c r="AX1201" s="65">
        <f t="shared" si="321"/>
        <v>583.5</v>
      </c>
      <c r="AY1201" s="106">
        <v>2862.47</v>
      </c>
      <c r="AZ1201" s="106">
        <v>1358.9589244646857</v>
      </c>
      <c r="BA1201" s="65">
        <f t="shared" si="309"/>
        <v>4804.9289244646852</v>
      </c>
      <c r="BB1201" s="65">
        <f t="shared" si="310"/>
        <v>53380.201075535319</v>
      </c>
      <c r="BC1201" s="65">
        <f t="shared" si="311"/>
        <v>0</v>
      </c>
      <c r="BD1201" s="65">
        <f t="shared" si="312"/>
        <v>23542.030000000002</v>
      </c>
      <c r="BE1201" s="65">
        <f t="shared" si="313"/>
        <v>31744.309999999998</v>
      </c>
      <c r="BF1201" s="65">
        <f t="shared" si="314"/>
        <v>108666.53107553533</v>
      </c>
      <c r="BG1201" s="66">
        <f t="shared" si="315"/>
        <v>686.4184177806693</v>
      </c>
      <c r="BH1201" s="66">
        <f t="shared" si="316"/>
        <v>92.034829440578136</v>
      </c>
      <c r="BI1201" s="66">
        <f t="shared" si="317"/>
        <v>0</v>
      </c>
      <c r="BJ1201" s="66">
        <f t="shared" si="318"/>
        <v>40.589706896551725</v>
      </c>
      <c r="BK1201" s="66">
        <f t="shared" si="319"/>
        <v>54.731568965517241</v>
      </c>
      <c r="BL1201" s="66">
        <f t="shared" si="320"/>
        <v>187.3560880612678</v>
      </c>
      <c r="BM1201" s="207">
        <f t="shared" si="322"/>
        <v>39856.979999999996</v>
      </c>
    </row>
    <row r="1202" spans="1:65" x14ac:dyDescent="0.35">
      <c r="A1202" s="1">
        <v>327</v>
      </c>
      <c r="B1202">
        <v>20</v>
      </c>
      <c r="C1202" t="s">
        <v>37</v>
      </c>
      <c r="D1202" s="60" t="s">
        <v>365</v>
      </c>
      <c r="E1202" s="6" t="s">
        <v>1117</v>
      </c>
      <c r="F1202" s="7" t="s">
        <v>1118</v>
      </c>
      <c r="G1202" s="6">
        <v>-3.8</v>
      </c>
      <c r="H1202" s="6">
        <v>-38.53</v>
      </c>
      <c r="I1202" s="6">
        <v>41</v>
      </c>
      <c r="J1202" s="8">
        <v>71394.000753582499</v>
      </c>
      <c r="K1202" t="s">
        <v>1165</v>
      </c>
      <c r="L1202" t="s">
        <v>1062</v>
      </c>
      <c r="M1202">
        <v>600</v>
      </c>
      <c r="N1202">
        <v>600</v>
      </c>
      <c r="O1202">
        <v>0</v>
      </c>
      <c r="P1202">
        <v>44419.27</v>
      </c>
      <c r="Q1202">
        <v>18875.330000000002</v>
      </c>
      <c r="R1202">
        <v>5255.2</v>
      </c>
      <c r="S1202">
        <v>34606.78</v>
      </c>
      <c r="T1202">
        <v>0</v>
      </c>
      <c r="U1202">
        <v>11750.93</v>
      </c>
      <c r="V1202">
        <v>0</v>
      </c>
      <c r="W1202" s="181">
        <f t="shared" si="306"/>
        <v>56170.2</v>
      </c>
      <c r="X1202" s="181">
        <f t="shared" si="307"/>
        <v>93.61699999999999</v>
      </c>
      <c r="Y1202" s="174">
        <v>114907.5</v>
      </c>
      <c r="Z1202" s="181">
        <f t="shared" si="308"/>
        <v>191.51249999999999</v>
      </c>
      <c r="AA1202" s="174">
        <v>0</v>
      </c>
      <c r="AB1202" s="174">
        <v>38.656545482235707</v>
      </c>
      <c r="AC1202" s="174">
        <v>16.42654308900638</v>
      </c>
      <c r="AD1202" s="174">
        <v>4.5734177490590264</v>
      </c>
      <c r="AE1202" s="174">
        <v>30.117076779148441</v>
      </c>
      <c r="AF1202">
        <v>0</v>
      </c>
      <c r="AG1202" s="106">
        <v>10.22642560320258</v>
      </c>
      <c r="AH1202" s="106">
        <v>0</v>
      </c>
      <c r="AI1202" s="106">
        <v>100</v>
      </c>
      <c r="AJ1202">
        <v>40.22</v>
      </c>
      <c r="AK1202">
        <v>93.62</v>
      </c>
      <c r="AL1202">
        <v>57.68</v>
      </c>
      <c r="AM1202">
        <v>191.51</v>
      </c>
      <c r="AN1202" t="s">
        <v>1070</v>
      </c>
      <c r="AO1202">
        <v>9.9</v>
      </c>
      <c r="AP1202">
        <v>8.33</v>
      </c>
      <c r="AQ1202">
        <v>12.806699999999999</v>
      </c>
      <c r="AR1202" t="s">
        <v>1071</v>
      </c>
      <c r="AS1202" t="s">
        <v>1073</v>
      </c>
      <c r="AT1202" t="s">
        <v>1076</v>
      </c>
      <c r="AU1202" t="s">
        <v>1077</v>
      </c>
      <c r="AV1202" t="s">
        <v>1080</v>
      </c>
      <c r="AW1202" t="s">
        <v>1083</v>
      </c>
      <c r="AX1202" s="65">
        <f t="shared" si="321"/>
        <v>583.5</v>
      </c>
      <c r="AY1202" s="106">
        <v>2862.47</v>
      </c>
      <c r="AZ1202" s="106">
        <v>1340.4822266493636</v>
      </c>
      <c r="BA1202" s="65">
        <f t="shared" si="309"/>
        <v>4786.4522266493632</v>
      </c>
      <c r="BB1202" s="65">
        <f t="shared" si="310"/>
        <v>54829.717773350632</v>
      </c>
      <c r="BC1202" s="65">
        <f t="shared" si="311"/>
        <v>0</v>
      </c>
      <c r="BD1202" s="65">
        <f t="shared" si="312"/>
        <v>23547.030000000002</v>
      </c>
      <c r="BE1202" s="65">
        <f t="shared" si="313"/>
        <v>31744.309999999998</v>
      </c>
      <c r="BF1202" s="65">
        <f t="shared" si="314"/>
        <v>110121.04777335064</v>
      </c>
      <c r="BG1202" s="66">
        <f t="shared" si="315"/>
        <v>683.77888952133765</v>
      </c>
      <c r="BH1202" s="66">
        <f t="shared" si="316"/>
        <v>94.533996160949371</v>
      </c>
      <c r="BI1202" s="66">
        <f t="shared" si="317"/>
        <v>0</v>
      </c>
      <c r="BJ1202" s="66">
        <f t="shared" si="318"/>
        <v>40.598327586206899</v>
      </c>
      <c r="BK1202" s="66">
        <f t="shared" si="319"/>
        <v>54.731568965517241</v>
      </c>
      <c r="BL1202" s="66">
        <f t="shared" si="320"/>
        <v>189.86387547129422</v>
      </c>
      <c r="BM1202" s="207">
        <f t="shared" si="322"/>
        <v>39861.979999999996</v>
      </c>
    </row>
    <row r="1203" spans="1:65" x14ac:dyDescent="0.35">
      <c r="A1203" s="1">
        <v>328</v>
      </c>
      <c r="B1203">
        <v>21</v>
      </c>
      <c r="C1203" t="s">
        <v>37</v>
      </c>
      <c r="D1203" s="60" t="s">
        <v>366</v>
      </c>
      <c r="E1203" s="6" t="s">
        <v>1104</v>
      </c>
      <c r="F1203" s="7" t="s">
        <v>1105</v>
      </c>
      <c r="G1203" s="6">
        <v>-22.74</v>
      </c>
      <c r="H1203" s="6">
        <v>-45.59</v>
      </c>
      <c r="I1203" s="6">
        <v>1642</v>
      </c>
      <c r="J1203" s="8">
        <v>3495.45982983364</v>
      </c>
      <c r="K1203" t="s">
        <v>1165</v>
      </c>
      <c r="L1203" t="s">
        <v>1062</v>
      </c>
      <c r="M1203">
        <v>600</v>
      </c>
      <c r="N1203">
        <v>600</v>
      </c>
      <c r="O1203">
        <v>2746.15</v>
      </c>
      <c r="P1203">
        <v>9306.52</v>
      </c>
      <c r="Q1203">
        <v>18875.330000000002</v>
      </c>
      <c r="R1203">
        <v>5265.2</v>
      </c>
      <c r="S1203">
        <v>34606.78</v>
      </c>
      <c r="T1203">
        <v>0</v>
      </c>
      <c r="U1203">
        <v>11578.67</v>
      </c>
      <c r="V1203">
        <v>0</v>
      </c>
      <c r="W1203" s="181">
        <f t="shared" si="306"/>
        <v>20885.190000000002</v>
      </c>
      <c r="X1203" s="181">
        <f t="shared" si="307"/>
        <v>34.808650000000007</v>
      </c>
      <c r="Y1203" s="174">
        <v>82378.64</v>
      </c>
      <c r="Z1203" s="181">
        <f t="shared" si="308"/>
        <v>137.29773333333333</v>
      </c>
      <c r="AA1203" s="174">
        <v>3.3335704498156322</v>
      </c>
      <c r="AB1203" s="174">
        <v>11.29724889850087</v>
      </c>
      <c r="AC1203" s="174">
        <v>22.912893439367291</v>
      </c>
      <c r="AD1203" s="174">
        <v>6.3914626412866236</v>
      </c>
      <c r="AE1203" s="174">
        <v>42.009409235209517</v>
      </c>
      <c r="AF1203">
        <v>0</v>
      </c>
      <c r="AG1203" s="106">
        <v>14.05542747488912</v>
      </c>
      <c r="AH1203" s="106">
        <v>0</v>
      </c>
      <c r="AI1203" s="106">
        <v>100</v>
      </c>
      <c r="AJ1203">
        <v>40.229999999999997</v>
      </c>
      <c r="AK1203">
        <v>39.39</v>
      </c>
      <c r="AL1203">
        <v>57.68</v>
      </c>
      <c r="AM1203">
        <v>137.30000000000001</v>
      </c>
      <c r="AN1203" t="s">
        <v>1063</v>
      </c>
      <c r="AO1203">
        <v>9.9</v>
      </c>
      <c r="AP1203">
        <v>8.33</v>
      </c>
      <c r="AQ1203">
        <v>12.806699999999999</v>
      </c>
      <c r="AR1203" t="s">
        <v>1071</v>
      </c>
      <c r="AS1203" t="s">
        <v>1073</v>
      </c>
      <c r="AT1203" t="s">
        <v>1076</v>
      </c>
      <c r="AU1203" t="s">
        <v>1077</v>
      </c>
      <c r="AV1203" t="s">
        <v>1080</v>
      </c>
      <c r="AW1203" t="s">
        <v>1084</v>
      </c>
      <c r="AX1203" s="65">
        <f t="shared" si="321"/>
        <v>583.5</v>
      </c>
      <c r="AY1203" s="106">
        <v>2862.47</v>
      </c>
      <c r="AZ1203" s="106">
        <v>443.09490009310974</v>
      </c>
      <c r="BA1203" s="65">
        <f t="shared" si="309"/>
        <v>3889.0649000931098</v>
      </c>
      <c r="BB1203" s="65">
        <f t="shared" si="310"/>
        <v>20442.095099906892</v>
      </c>
      <c r="BC1203" s="65">
        <f t="shared" si="311"/>
        <v>2746.15</v>
      </c>
      <c r="BD1203" s="65">
        <f t="shared" si="312"/>
        <v>23557.030000000002</v>
      </c>
      <c r="BE1203" s="65">
        <f t="shared" si="313"/>
        <v>31744.309999999998</v>
      </c>
      <c r="BF1203" s="65">
        <f t="shared" si="314"/>
        <v>78489.575099906884</v>
      </c>
      <c r="BG1203" s="66">
        <f t="shared" si="315"/>
        <v>555.58070001330145</v>
      </c>
      <c r="BH1203" s="66">
        <f t="shared" si="316"/>
        <v>35.244991551563608</v>
      </c>
      <c r="BI1203" s="66">
        <f t="shared" si="317"/>
        <v>4.5769166666666665</v>
      </c>
      <c r="BJ1203" s="66">
        <f t="shared" si="318"/>
        <v>40.615568965517248</v>
      </c>
      <c r="BK1203" s="66">
        <f t="shared" si="319"/>
        <v>54.731568965517241</v>
      </c>
      <c r="BL1203" s="66">
        <f t="shared" si="320"/>
        <v>135.32685362052911</v>
      </c>
      <c r="BM1203" s="207">
        <f t="shared" si="322"/>
        <v>39871.979999999996</v>
      </c>
    </row>
    <row r="1204" spans="1:65" x14ac:dyDescent="0.35">
      <c r="A1204" s="1">
        <v>329</v>
      </c>
      <c r="B1204">
        <v>21</v>
      </c>
      <c r="C1204" t="s">
        <v>37</v>
      </c>
      <c r="D1204" s="60" t="s">
        <v>367</v>
      </c>
      <c r="E1204" s="6" t="s">
        <v>1104</v>
      </c>
      <c r="F1204" s="7" t="s">
        <v>1106</v>
      </c>
      <c r="G1204" s="6">
        <v>-23.85</v>
      </c>
      <c r="H1204" s="6">
        <v>-46.64</v>
      </c>
      <c r="I1204" s="6">
        <v>792</v>
      </c>
      <c r="J1204" s="8">
        <v>14172.2970393051</v>
      </c>
      <c r="K1204" t="s">
        <v>1165</v>
      </c>
      <c r="L1204" t="s">
        <v>1062</v>
      </c>
      <c r="M1204">
        <v>600</v>
      </c>
      <c r="N1204">
        <v>600</v>
      </c>
      <c r="O1204">
        <v>553.91</v>
      </c>
      <c r="P1204">
        <v>15738.53</v>
      </c>
      <c r="Q1204">
        <v>18875.330000000002</v>
      </c>
      <c r="R1204">
        <v>5266.4</v>
      </c>
      <c r="S1204">
        <v>34606.78</v>
      </c>
      <c r="T1204">
        <v>0</v>
      </c>
      <c r="U1204">
        <v>11578.67</v>
      </c>
      <c r="V1204">
        <v>0</v>
      </c>
      <c r="W1204" s="181">
        <f t="shared" si="306"/>
        <v>27317.200000000001</v>
      </c>
      <c r="X1204" s="181">
        <f t="shared" si="307"/>
        <v>45.528666666666666</v>
      </c>
      <c r="Y1204" s="174">
        <v>86619.61</v>
      </c>
      <c r="Z1204" s="181">
        <f t="shared" si="308"/>
        <v>144.36601666666667</v>
      </c>
      <c r="AA1204" s="174">
        <v>0.63947413293594835</v>
      </c>
      <c r="AB1204" s="174">
        <v>18.169707760171171</v>
      </c>
      <c r="AC1204" s="174">
        <v>21.79105862979527</v>
      </c>
      <c r="AD1204" s="174">
        <v>6.0799165454566229</v>
      </c>
      <c r="AE1204" s="174">
        <v>39.952592721209427</v>
      </c>
      <c r="AF1204">
        <v>0</v>
      </c>
      <c r="AG1204" s="106">
        <v>13.367261755161451</v>
      </c>
      <c r="AH1204" s="106">
        <v>0</v>
      </c>
      <c r="AI1204" s="106">
        <v>100</v>
      </c>
      <c r="AJ1204">
        <v>40.24</v>
      </c>
      <c r="AK1204">
        <v>46.45</v>
      </c>
      <c r="AL1204">
        <v>57.68</v>
      </c>
      <c r="AM1204">
        <v>144.37</v>
      </c>
      <c r="AN1204" t="s">
        <v>1064</v>
      </c>
      <c r="AO1204">
        <v>9.9</v>
      </c>
      <c r="AP1204">
        <v>8.33</v>
      </c>
      <c r="AQ1204">
        <v>12.806699999999999</v>
      </c>
      <c r="AR1204" t="s">
        <v>1071</v>
      </c>
      <c r="AS1204" t="s">
        <v>1073</v>
      </c>
      <c r="AT1204" t="s">
        <v>1076</v>
      </c>
      <c r="AU1204" t="s">
        <v>1077</v>
      </c>
      <c r="AV1204" t="s">
        <v>1080</v>
      </c>
      <c r="AW1204" t="s">
        <v>1084</v>
      </c>
      <c r="AX1204" s="65">
        <f t="shared" si="321"/>
        <v>583.5</v>
      </c>
      <c r="AY1204" s="106">
        <v>2862.47</v>
      </c>
      <c r="AZ1204" s="106">
        <v>675.95321731254421</v>
      </c>
      <c r="BA1204" s="65">
        <f t="shared" si="309"/>
        <v>4121.9232173125438</v>
      </c>
      <c r="BB1204" s="65">
        <f t="shared" si="310"/>
        <v>26641.246782687456</v>
      </c>
      <c r="BC1204" s="65">
        <f t="shared" si="311"/>
        <v>553.91</v>
      </c>
      <c r="BD1204" s="65">
        <f t="shared" si="312"/>
        <v>23558.230000000003</v>
      </c>
      <c r="BE1204" s="65">
        <f t="shared" si="313"/>
        <v>31744.309999999998</v>
      </c>
      <c r="BF1204" s="65">
        <f t="shared" si="314"/>
        <v>82497.686782687451</v>
      </c>
      <c r="BG1204" s="66">
        <f t="shared" si="315"/>
        <v>588.84617390179199</v>
      </c>
      <c r="BH1204" s="66">
        <f t="shared" si="316"/>
        <v>45.933184108081818</v>
      </c>
      <c r="BI1204" s="66">
        <f t="shared" si="317"/>
        <v>0.92318333333333324</v>
      </c>
      <c r="BJ1204" s="66">
        <f t="shared" si="318"/>
        <v>40.617637931034487</v>
      </c>
      <c r="BK1204" s="66">
        <f t="shared" si="319"/>
        <v>54.731568965517241</v>
      </c>
      <c r="BL1204" s="66">
        <f t="shared" si="320"/>
        <v>142.23739100463354</v>
      </c>
      <c r="BM1204" s="207">
        <f t="shared" si="322"/>
        <v>39873.18</v>
      </c>
    </row>
    <row r="1205" spans="1:65" x14ac:dyDescent="0.35">
      <c r="A1205" s="1">
        <v>330</v>
      </c>
      <c r="B1205">
        <v>21</v>
      </c>
      <c r="C1205" t="s">
        <v>37</v>
      </c>
      <c r="D1205" s="60" t="s">
        <v>368</v>
      </c>
      <c r="E1205" s="6" t="s">
        <v>1107</v>
      </c>
      <c r="F1205" s="7" t="s">
        <v>1108</v>
      </c>
      <c r="G1205" s="6">
        <v>-30.03</v>
      </c>
      <c r="H1205" s="6">
        <v>-51.23</v>
      </c>
      <c r="I1205" s="6">
        <v>47</v>
      </c>
      <c r="J1205" s="8">
        <v>23954.0527728093</v>
      </c>
      <c r="K1205" t="s">
        <v>1165</v>
      </c>
      <c r="L1205" t="s">
        <v>1062</v>
      </c>
      <c r="M1205">
        <v>600</v>
      </c>
      <c r="N1205">
        <v>600</v>
      </c>
      <c r="O1205">
        <v>993.88</v>
      </c>
      <c r="P1205">
        <v>19256.22</v>
      </c>
      <c r="Q1205">
        <v>18875.330000000002</v>
      </c>
      <c r="R1205">
        <v>5272.4</v>
      </c>
      <c r="S1205">
        <v>34606.78</v>
      </c>
      <c r="T1205">
        <v>0</v>
      </c>
      <c r="U1205">
        <v>11578.67</v>
      </c>
      <c r="V1205">
        <v>0</v>
      </c>
      <c r="W1205" s="181">
        <f t="shared" si="306"/>
        <v>30834.89</v>
      </c>
      <c r="X1205" s="181">
        <f t="shared" si="307"/>
        <v>51.391483333333333</v>
      </c>
      <c r="Y1205" s="174">
        <v>90583.27</v>
      </c>
      <c r="Z1205" s="181">
        <f t="shared" si="308"/>
        <v>150.97211666666666</v>
      </c>
      <c r="AA1205" s="174">
        <v>1.0972003991465531</v>
      </c>
      <c r="AB1205" s="174">
        <v>21.25803142235868</v>
      </c>
      <c r="AC1205" s="174">
        <v>20.837545387796229</v>
      </c>
      <c r="AD1205" s="174">
        <v>5.8205008496602071</v>
      </c>
      <c r="AE1205" s="174">
        <v>38.204383657158758</v>
      </c>
      <c r="AF1205">
        <v>0</v>
      </c>
      <c r="AG1205" s="106">
        <v>12.782349323445709</v>
      </c>
      <c r="AH1205" s="106">
        <v>0</v>
      </c>
      <c r="AI1205" s="106">
        <v>100</v>
      </c>
      <c r="AJ1205">
        <v>40.25</v>
      </c>
      <c r="AK1205">
        <v>53.05</v>
      </c>
      <c r="AL1205">
        <v>57.68</v>
      </c>
      <c r="AM1205">
        <v>150.97</v>
      </c>
      <c r="AN1205" t="s">
        <v>1065</v>
      </c>
      <c r="AO1205">
        <v>9.9</v>
      </c>
      <c r="AP1205">
        <v>8.33</v>
      </c>
      <c r="AQ1205">
        <v>12.806699999999999</v>
      </c>
      <c r="AR1205" t="s">
        <v>1071</v>
      </c>
      <c r="AS1205" t="s">
        <v>1073</v>
      </c>
      <c r="AT1205" t="s">
        <v>1076</v>
      </c>
      <c r="AU1205" t="s">
        <v>1077</v>
      </c>
      <c r="AV1205" t="s">
        <v>1080</v>
      </c>
      <c r="AW1205" t="s">
        <v>1084</v>
      </c>
      <c r="AX1205" s="65">
        <f t="shared" si="321"/>
        <v>583.5</v>
      </c>
      <c r="AY1205" s="106">
        <v>2862.47</v>
      </c>
      <c r="AZ1205" s="106">
        <v>779.32007707973867</v>
      </c>
      <c r="BA1205" s="65">
        <f t="shared" si="309"/>
        <v>4225.2900770797387</v>
      </c>
      <c r="BB1205" s="65">
        <f t="shared" si="310"/>
        <v>30055.569922920262</v>
      </c>
      <c r="BC1205" s="65">
        <f t="shared" si="311"/>
        <v>993.88</v>
      </c>
      <c r="BD1205" s="65">
        <f t="shared" si="312"/>
        <v>23564.230000000003</v>
      </c>
      <c r="BE1205" s="65">
        <f t="shared" si="313"/>
        <v>31744.309999999998</v>
      </c>
      <c r="BF1205" s="65">
        <f t="shared" si="314"/>
        <v>86357.979922920262</v>
      </c>
      <c r="BG1205" s="66">
        <f t="shared" si="315"/>
        <v>603.61286815424842</v>
      </c>
      <c r="BH1205" s="66">
        <f t="shared" si="316"/>
        <v>51.81994814296597</v>
      </c>
      <c r="BI1205" s="66">
        <f t="shared" si="317"/>
        <v>1.6564666666666668</v>
      </c>
      <c r="BJ1205" s="66">
        <f t="shared" si="318"/>
        <v>40.627982758620696</v>
      </c>
      <c r="BK1205" s="66">
        <f t="shared" si="319"/>
        <v>54.731568965517241</v>
      </c>
      <c r="BL1205" s="66">
        <f t="shared" si="320"/>
        <v>148.89306883262114</v>
      </c>
      <c r="BM1205" s="207">
        <f t="shared" si="322"/>
        <v>39879.18</v>
      </c>
    </row>
    <row r="1206" spans="1:65" x14ac:dyDescent="0.35">
      <c r="A1206" s="1">
        <v>331</v>
      </c>
      <c r="B1206">
        <v>21</v>
      </c>
      <c r="C1206" t="s">
        <v>37</v>
      </c>
      <c r="D1206" s="60" t="s">
        <v>369</v>
      </c>
      <c r="E1206" s="6" t="s">
        <v>1109</v>
      </c>
      <c r="F1206" s="7" t="s">
        <v>1110</v>
      </c>
      <c r="G1206" s="6">
        <v>-15.37</v>
      </c>
      <c r="H1206" s="6">
        <v>-48.78</v>
      </c>
      <c r="I1206" s="6">
        <v>770</v>
      </c>
      <c r="J1206" s="8">
        <v>31081.371963744201</v>
      </c>
      <c r="K1206" t="s">
        <v>1165</v>
      </c>
      <c r="L1206" t="s">
        <v>1062</v>
      </c>
      <c r="M1206">
        <v>600</v>
      </c>
      <c r="N1206">
        <v>600</v>
      </c>
      <c r="O1206">
        <v>0.55000000000000004</v>
      </c>
      <c r="P1206">
        <v>29066.44</v>
      </c>
      <c r="Q1206">
        <v>18875.330000000002</v>
      </c>
      <c r="R1206">
        <v>5266.4</v>
      </c>
      <c r="S1206">
        <v>34606.78</v>
      </c>
      <c r="T1206">
        <v>0</v>
      </c>
      <c r="U1206">
        <v>11578.67</v>
      </c>
      <c r="V1206">
        <v>0</v>
      </c>
      <c r="W1206" s="181">
        <f t="shared" si="306"/>
        <v>40645.11</v>
      </c>
      <c r="X1206" s="181">
        <f t="shared" si="307"/>
        <v>67.741849999999999</v>
      </c>
      <c r="Y1206" s="174">
        <v>99394.16</v>
      </c>
      <c r="Z1206" s="181">
        <f t="shared" si="308"/>
        <v>165.65693333333334</v>
      </c>
      <c r="AA1206" s="174">
        <v>5.5335243036411794E-4</v>
      </c>
      <c r="AB1206" s="174">
        <v>29.243609483696019</v>
      </c>
      <c r="AC1206" s="174">
        <v>18.99038132622681</v>
      </c>
      <c r="AD1206" s="174">
        <v>5.2985004350356188</v>
      </c>
      <c r="AE1206" s="174">
        <v>34.81771967286609</v>
      </c>
      <c r="AF1206">
        <v>0</v>
      </c>
      <c r="AG1206" s="106">
        <v>11.64924579069837</v>
      </c>
      <c r="AH1206" s="106">
        <v>0</v>
      </c>
      <c r="AI1206" s="106">
        <v>100</v>
      </c>
      <c r="AJ1206">
        <v>40.24</v>
      </c>
      <c r="AK1206">
        <v>67.739999999999995</v>
      </c>
      <c r="AL1206">
        <v>57.68</v>
      </c>
      <c r="AM1206">
        <v>165.66</v>
      </c>
      <c r="AN1206" t="s">
        <v>1066</v>
      </c>
      <c r="AO1206">
        <v>9.9</v>
      </c>
      <c r="AP1206">
        <v>8.33</v>
      </c>
      <c r="AQ1206">
        <v>12.806699999999999</v>
      </c>
      <c r="AR1206" t="s">
        <v>1071</v>
      </c>
      <c r="AS1206" t="s">
        <v>1073</v>
      </c>
      <c r="AT1206" t="s">
        <v>1076</v>
      </c>
      <c r="AU1206" t="s">
        <v>1077</v>
      </c>
      <c r="AV1206" t="s">
        <v>1080</v>
      </c>
      <c r="AW1206" t="s">
        <v>1084</v>
      </c>
      <c r="AX1206" s="65">
        <f t="shared" si="321"/>
        <v>583.5</v>
      </c>
      <c r="AY1206" s="106">
        <v>2862.47</v>
      </c>
      <c r="AZ1206" s="106">
        <v>1108.7248660628525</v>
      </c>
      <c r="BA1206" s="65">
        <f t="shared" si="309"/>
        <v>4554.6948660628523</v>
      </c>
      <c r="BB1206" s="65">
        <f t="shared" si="310"/>
        <v>39536.385133937147</v>
      </c>
      <c r="BC1206" s="65">
        <f t="shared" si="311"/>
        <v>0.55000000000000004</v>
      </c>
      <c r="BD1206" s="65">
        <f t="shared" si="312"/>
        <v>23558.230000000003</v>
      </c>
      <c r="BE1206" s="65">
        <f t="shared" si="313"/>
        <v>31744.309999999998</v>
      </c>
      <c r="BF1206" s="65">
        <f t="shared" si="314"/>
        <v>94839.465133937148</v>
      </c>
      <c r="BG1206" s="66">
        <f t="shared" si="315"/>
        <v>650.67069515183607</v>
      </c>
      <c r="BH1206" s="66">
        <f t="shared" si="316"/>
        <v>68.166181265408881</v>
      </c>
      <c r="BI1206" s="66">
        <f t="shared" si="317"/>
        <v>9.1666666666666676E-4</v>
      </c>
      <c r="BJ1206" s="66">
        <f t="shared" si="318"/>
        <v>40.617637931034487</v>
      </c>
      <c r="BK1206" s="66">
        <f t="shared" si="319"/>
        <v>54.731568965517241</v>
      </c>
      <c r="BL1206" s="66">
        <f t="shared" si="320"/>
        <v>163.51631919644336</v>
      </c>
      <c r="BM1206" s="207">
        <f t="shared" si="322"/>
        <v>39873.18</v>
      </c>
    </row>
    <row r="1207" spans="1:65" x14ac:dyDescent="0.35">
      <c r="A1207" s="1">
        <v>332</v>
      </c>
      <c r="B1207">
        <v>21</v>
      </c>
      <c r="C1207" t="s">
        <v>37</v>
      </c>
      <c r="D1207" s="60" t="s">
        <v>370</v>
      </c>
      <c r="E1207" s="6" t="s">
        <v>1111</v>
      </c>
      <c r="F1207" s="7" t="s">
        <v>1112</v>
      </c>
      <c r="G1207" s="6">
        <v>-22.86</v>
      </c>
      <c r="H1207" s="6">
        <v>-43.41</v>
      </c>
      <c r="I1207" s="6">
        <v>45</v>
      </c>
      <c r="J1207" s="8">
        <v>45016.2336447989</v>
      </c>
      <c r="K1207" t="s">
        <v>1165</v>
      </c>
      <c r="L1207" t="s">
        <v>1062</v>
      </c>
      <c r="M1207">
        <v>600</v>
      </c>
      <c r="N1207">
        <v>600</v>
      </c>
      <c r="O1207">
        <v>0</v>
      </c>
      <c r="P1207">
        <v>29077.16</v>
      </c>
      <c r="Q1207">
        <v>18875.330000000002</v>
      </c>
      <c r="R1207">
        <v>5262.4</v>
      </c>
      <c r="S1207">
        <v>34606.78</v>
      </c>
      <c r="T1207">
        <v>0</v>
      </c>
      <c r="U1207">
        <v>11578.67</v>
      </c>
      <c r="V1207">
        <v>0</v>
      </c>
      <c r="W1207" s="181">
        <f t="shared" si="306"/>
        <v>40655.83</v>
      </c>
      <c r="X1207" s="181">
        <f t="shared" si="307"/>
        <v>67.759716666666677</v>
      </c>
      <c r="Y1207" s="174">
        <v>99400.33</v>
      </c>
      <c r="Z1207" s="181">
        <f t="shared" si="308"/>
        <v>165.66721666666666</v>
      </c>
      <c r="AA1207" s="174">
        <v>0</v>
      </c>
      <c r="AB1207" s="174">
        <v>29.252578940130281</v>
      </c>
      <c r="AC1207" s="174">
        <v>18.989202550937211</v>
      </c>
      <c r="AD1207" s="174">
        <v>5.2941474137963116</v>
      </c>
      <c r="AE1207" s="174">
        <v>34.815558459413573</v>
      </c>
      <c r="AF1207">
        <v>0</v>
      </c>
      <c r="AG1207" s="106">
        <v>11.64852269605141</v>
      </c>
      <c r="AH1207" s="106">
        <v>0</v>
      </c>
      <c r="AI1207" s="106">
        <v>100</v>
      </c>
      <c r="AJ1207">
        <v>40.229999999999997</v>
      </c>
      <c r="AK1207">
        <v>67.760000000000005</v>
      </c>
      <c r="AL1207">
        <v>57.68</v>
      </c>
      <c r="AM1207">
        <v>165.67</v>
      </c>
      <c r="AN1207" t="s">
        <v>1067</v>
      </c>
      <c r="AO1207">
        <v>9.9</v>
      </c>
      <c r="AP1207">
        <v>8.33</v>
      </c>
      <c r="AQ1207">
        <v>12.806699999999999</v>
      </c>
      <c r="AR1207" t="s">
        <v>1071</v>
      </c>
      <c r="AS1207" t="s">
        <v>1073</v>
      </c>
      <c r="AT1207" t="s">
        <v>1076</v>
      </c>
      <c r="AU1207" t="s">
        <v>1077</v>
      </c>
      <c r="AV1207" t="s">
        <v>1080</v>
      </c>
      <c r="AW1207" t="s">
        <v>1084</v>
      </c>
      <c r="AX1207" s="65">
        <f t="shared" si="321"/>
        <v>583.5</v>
      </c>
      <c r="AY1207" s="106">
        <v>2862.47</v>
      </c>
      <c r="AZ1207" s="106">
        <v>1093.5689877390387</v>
      </c>
      <c r="BA1207" s="65">
        <f t="shared" si="309"/>
        <v>4539.5389877390389</v>
      </c>
      <c r="BB1207" s="65">
        <f t="shared" si="310"/>
        <v>39562.261012260962</v>
      </c>
      <c r="BC1207" s="65">
        <f t="shared" si="311"/>
        <v>0</v>
      </c>
      <c r="BD1207" s="65">
        <f t="shared" si="312"/>
        <v>23554.230000000003</v>
      </c>
      <c r="BE1207" s="65">
        <f t="shared" si="313"/>
        <v>31744.309999999998</v>
      </c>
      <c r="BF1207" s="65">
        <f t="shared" si="314"/>
        <v>94860.791012260961</v>
      </c>
      <c r="BG1207" s="66">
        <f t="shared" si="315"/>
        <v>648.50556967700561</v>
      </c>
      <c r="BH1207" s="66">
        <f t="shared" si="316"/>
        <v>68.210794848725797</v>
      </c>
      <c r="BI1207" s="66">
        <f t="shared" si="317"/>
        <v>0</v>
      </c>
      <c r="BJ1207" s="66">
        <f t="shared" si="318"/>
        <v>40.610741379310348</v>
      </c>
      <c r="BK1207" s="66">
        <f t="shared" si="319"/>
        <v>54.731568965517241</v>
      </c>
      <c r="BL1207" s="66">
        <f t="shared" si="320"/>
        <v>163.55308795217408</v>
      </c>
      <c r="BM1207" s="207">
        <f t="shared" si="322"/>
        <v>39869.18</v>
      </c>
    </row>
    <row r="1208" spans="1:65" x14ac:dyDescent="0.35">
      <c r="A1208" s="1">
        <v>333</v>
      </c>
      <c r="B1208">
        <v>21</v>
      </c>
      <c r="C1208" t="s">
        <v>37</v>
      </c>
      <c r="D1208" s="60" t="s">
        <v>371</v>
      </c>
      <c r="E1208" s="6" t="s">
        <v>1113</v>
      </c>
      <c r="F1208" s="7" t="s">
        <v>1114</v>
      </c>
      <c r="G1208" s="6">
        <v>-20.32</v>
      </c>
      <c r="H1208" s="6">
        <v>-40.340000000000003</v>
      </c>
      <c r="I1208" s="6">
        <v>9</v>
      </c>
      <c r="J1208" s="8">
        <v>54061.366139626101</v>
      </c>
      <c r="K1208" t="s">
        <v>1165</v>
      </c>
      <c r="L1208" t="s">
        <v>1062</v>
      </c>
      <c r="M1208">
        <v>600</v>
      </c>
      <c r="N1208">
        <v>600</v>
      </c>
      <c r="O1208">
        <v>0</v>
      </c>
      <c r="P1208">
        <v>33050.410000000003</v>
      </c>
      <c r="Q1208">
        <v>18875.330000000002</v>
      </c>
      <c r="R1208">
        <v>5264.2</v>
      </c>
      <c r="S1208">
        <v>34606.78</v>
      </c>
      <c r="T1208">
        <v>0</v>
      </c>
      <c r="U1208">
        <v>11578.67</v>
      </c>
      <c r="V1208">
        <v>0</v>
      </c>
      <c r="W1208" s="181">
        <f t="shared" si="306"/>
        <v>44629.08</v>
      </c>
      <c r="X1208" s="181">
        <f t="shared" si="307"/>
        <v>74.381799999999998</v>
      </c>
      <c r="Y1208" s="174">
        <v>103375.38</v>
      </c>
      <c r="Z1208" s="181">
        <f t="shared" si="308"/>
        <v>172.29230000000001</v>
      </c>
      <c r="AA1208" s="174">
        <v>0</v>
      </c>
      <c r="AB1208" s="174">
        <v>31.971258533705029</v>
      </c>
      <c r="AC1208" s="174">
        <v>18.259018733474061</v>
      </c>
      <c r="AD1208" s="174">
        <v>5.0923150173668041</v>
      </c>
      <c r="AE1208" s="174">
        <v>33.476810435908433</v>
      </c>
      <c r="AF1208">
        <v>0</v>
      </c>
      <c r="AG1208" s="106">
        <v>11.200606953028849</v>
      </c>
      <c r="AH1208" s="106">
        <v>0</v>
      </c>
      <c r="AI1208" s="106">
        <v>100</v>
      </c>
      <c r="AJ1208">
        <v>40.229999999999997</v>
      </c>
      <c r="AK1208">
        <v>74.38</v>
      </c>
      <c r="AL1208">
        <v>57.68</v>
      </c>
      <c r="AM1208">
        <v>172.29</v>
      </c>
      <c r="AN1208" t="s">
        <v>1068</v>
      </c>
      <c r="AO1208">
        <v>9.9</v>
      </c>
      <c r="AP1208">
        <v>8.33</v>
      </c>
      <c r="AQ1208">
        <v>12.806699999999999</v>
      </c>
      <c r="AR1208" t="s">
        <v>1071</v>
      </c>
      <c r="AS1208" t="s">
        <v>1073</v>
      </c>
      <c r="AT1208" t="s">
        <v>1076</v>
      </c>
      <c r="AU1208" t="s">
        <v>1077</v>
      </c>
      <c r="AV1208" t="s">
        <v>1080</v>
      </c>
      <c r="AW1208" t="s">
        <v>1084</v>
      </c>
      <c r="AX1208" s="65">
        <f t="shared" si="321"/>
        <v>583.5</v>
      </c>
      <c r="AY1208" s="106">
        <v>2862.47</v>
      </c>
      <c r="AZ1208" s="106">
        <v>1182.0221307048248</v>
      </c>
      <c r="BA1208" s="65">
        <f t="shared" si="309"/>
        <v>4627.9921307048244</v>
      </c>
      <c r="BB1208" s="65">
        <f t="shared" si="310"/>
        <v>43447.057869295175</v>
      </c>
      <c r="BC1208" s="65">
        <f t="shared" si="311"/>
        <v>0</v>
      </c>
      <c r="BD1208" s="65">
        <f t="shared" si="312"/>
        <v>23556.030000000002</v>
      </c>
      <c r="BE1208" s="65">
        <f t="shared" si="313"/>
        <v>31744.309999999998</v>
      </c>
      <c r="BF1208" s="65">
        <f t="shared" si="314"/>
        <v>98747.387869295184</v>
      </c>
      <c r="BG1208" s="66">
        <f t="shared" si="315"/>
        <v>661.14173295783201</v>
      </c>
      <c r="BH1208" s="66">
        <f t="shared" si="316"/>
        <v>74.908720464302021</v>
      </c>
      <c r="BI1208" s="66">
        <f t="shared" si="317"/>
        <v>0</v>
      </c>
      <c r="BJ1208" s="66">
        <f t="shared" si="318"/>
        <v>40.613844827586213</v>
      </c>
      <c r="BK1208" s="66">
        <f t="shared" si="319"/>
        <v>54.731568965517241</v>
      </c>
      <c r="BL1208" s="66">
        <f t="shared" si="320"/>
        <v>170.25411701602619</v>
      </c>
      <c r="BM1208" s="207">
        <f t="shared" si="322"/>
        <v>39870.979999999996</v>
      </c>
    </row>
    <row r="1209" spans="1:65" x14ac:dyDescent="0.35">
      <c r="A1209" s="1">
        <v>334</v>
      </c>
      <c r="B1209">
        <v>21</v>
      </c>
      <c r="C1209" t="s">
        <v>37</v>
      </c>
      <c r="D1209" s="60" t="s">
        <v>372</v>
      </c>
      <c r="E1209" s="6" t="s">
        <v>1115</v>
      </c>
      <c r="F1209" s="7" t="s">
        <v>1116</v>
      </c>
      <c r="G1209" s="6">
        <v>-8.0500000000000007</v>
      </c>
      <c r="H1209" s="6">
        <v>-34.880000000000003</v>
      </c>
      <c r="I1209" s="6">
        <v>10</v>
      </c>
      <c r="J1209" s="8">
        <v>63550.072249703</v>
      </c>
      <c r="K1209" t="s">
        <v>1165</v>
      </c>
      <c r="L1209" t="s">
        <v>1062</v>
      </c>
      <c r="M1209">
        <v>600</v>
      </c>
      <c r="N1209">
        <v>600</v>
      </c>
      <c r="O1209">
        <v>0</v>
      </c>
      <c r="P1209">
        <v>38820</v>
      </c>
      <c r="Q1209">
        <v>18875.330000000002</v>
      </c>
      <c r="R1209">
        <v>5250.2</v>
      </c>
      <c r="S1209">
        <v>34606.78</v>
      </c>
      <c r="T1209">
        <v>0</v>
      </c>
      <c r="U1209">
        <v>11578.67</v>
      </c>
      <c r="V1209">
        <v>0</v>
      </c>
      <c r="W1209" s="181">
        <f t="shared" si="306"/>
        <v>50398.67</v>
      </c>
      <c r="X1209" s="181">
        <f t="shared" si="307"/>
        <v>83.997783333333331</v>
      </c>
      <c r="Y1209" s="174">
        <v>109130.98</v>
      </c>
      <c r="Z1209" s="181">
        <f t="shared" si="308"/>
        <v>181.88496666666666</v>
      </c>
      <c r="AA1209" s="174">
        <v>0</v>
      </c>
      <c r="AB1209" s="174">
        <v>35.571933835836532</v>
      </c>
      <c r="AC1209" s="174">
        <v>17.296032712250909</v>
      </c>
      <c r="AD1209" s="174">
        <v>4.8109162036298034</v>
      </c>
      <c r="AE1209" s="174">
        <v>31.711233602044079</v>
      </c>
      <c r="AF1209">
        <v>0</v>
      </c>
      <c r="AG1209" s="106">
        <v>10.60988364623867</v>
      </c>
      <c r="AH1209" s="106">
        <v>0</v>
      </c>
      <c r="AI1209" s="106">
        <v>100</v>
      </c>
      <c r="AJ1209">
        <v>40.21</v>
      </c>
      <c r="AK1209">
        <v>84</v>
      </c>
      <c r="AL1209">
        <v>57.68</v>
      </c>
      <c r="AM1209">
        <v>181.88</v>
      </c>
      <c r="AN1209" t="s">
        <v>1069</v>
      </c>
      <c r="AO1209">
        <v>9.9</v>
      </c>
      <c r="AP1209">
        <v>8.33</v>
      </c>
      <c r="AQ1209">
        <v>12.806699999999999</v>
      </c>
      <c r="AR1209" t="s">
        <v>1071</v>
      </c>
      <c r="AS1209" t="s">
        <v>1073</v>
      </c>
      <c r="AT1209" t="s">
        <v>1076</v>
      </c>
      <c r="AU1209" t="s">
        <v>1077</v>
      </c>
      <c r="AV1209" t="s">
        <v>1080</v>
      </c>
      <c r="AW1209" t="s">
        <v>1084</v>
      </c>
      <c r="AX1209" s="65">
        <f t="shared" si="321"/>
        <v>583.5</v>
      </c>
      <c r="AY1209" s="106">
        <v>2862.47</v>
      </c>
      <c r="AZ1209" s="106">
        <v>1355.4212529665081</v>
      </c>
      <c r="BA1209" s="65">
        <f t="shared" si="309"/>
        <v>4801.3912529665076</v>
      </c>
      <c r="BB1209" s="65">
        <f t="shared" si="310"/>
        <v>49043.248747033489</v>
      </c>
      <c r="BC1209" s="65">
        <f t="shared" si="311"/>
        <v>0</v>
      </c>
      <c r="BD1209" s="65">
        <f t="shared" si="312"/>
        <v>23542.030000000002</v>
      </c>
      <c r="BE1209" s="65">
        <f t="shared" si="313"/>
        <v>31744.309999999998</v>
      </c>
      <c r="BF1209" s="65">
        <f t="shared" si="314"/>
        <v>104329.58874703349</v>
      </c>
      <c r="BG1209" s="66">
        <f t="shared" si="315"/>
        <v>685.91303613807247</v>
      </c>
      <c r="BH1209" s="66">
        <f t="shared" si="316"/>
        <v>84.557325425919814</v>
      </c>
      <c r="BI1209" s="66">
        <f t="shared" si="317"/>
        <v>0</v>
      </c>
      <c r="BJ1209" s="66">
        <f t="shared" si="318"/>
        <v>40.589706896551725</v>
      </c>
      <c r="BK1209" s="66">
        <f t="shared" si="319"/>
        <v>54.731568965517241</v>
      </c>
      <c r="BL1209" s="66">
        <f t="shared" si="320"/>
        <v>179.87860128798877</v>
      </c>
      <c r="BM1209" s="207">
        <f t="shared" si="322"/>
        <v>39856.979999999996</v>
      </c>
    </row>
    <row r="1210" spans="1:65" x14ac:dyDescent="0.35">
      <c r="A1210" s="1">
        <v>335</v>
      </c>
      <c r="B1210">
        <v>21</v>
      </c>
      <c r="C1210" t="s">
        <v>37</v>
      </c>
      <c r="D1210" s="60" t="s">
        <v>373</v>
      </c>
      <c r="E1210" s="6" t="s">
        <v>1117</v>
      </c>
      <c r="F1210" s="7" t="s">
        <v>1118</v>
      </c>
      <c r="G1210" s="6">
        <v>-3.8</v>
      </c>
      <c r="H1210" s="6">
        <v>-38.53</v>
      </c>
      <c r="I1210" s="6">
        <v>41</v>
      </c>
      <c r="J1210" s="8">
        <v>71394.000753582499</v>
      </c>
      <c r="K1210" t="s">
        <v>1165</v>
      </c>
      <c r="L1210" t="s">
        <v>1062</v>
      </c>
      <c r="M1210">
        <v>600</v>
      </c>
      <c r="N1210">
        <v>600</v>
      </c>
      <c r="O1210">
        <v>0</v>
      </c>
      <c r="P1210">
        <v>39309.800000000003</v>
      </c>
      <c r="Q1210">
        <v>18875.330000000002</v>
      </c>
      <c r="R1210">
        <v>5255.2</v>
      </c>
      <c r="S1210">
        <v>34606.78</v>
      </c>
      <c r="T1210">
        <v>0</v>
      </c>
      <c r="U1210">
        <v>11578.67</v>
      </c>
      <c r="V1210">
        <v>0</v>
      </c>
      <c r="W1210" s="181">
        <f t="shared" si="306"/>
        <v>50888.47</v>
      </c>
      <c r="X1210" s="181">
        <f t="shared" si="307"/>
        <v>84.814116666666663</v>
      </c>
      <c r="Y1210" s="174">
        <v>109625.77</v>
      </c>
      <c r="Z1210" s="181">
        <f t="shared" si="308"/>
        <v>182.70961666666668</v>
      </c>
      <c r="AA1210" s="174">
        <v>0</v>
      </c>
      <c r="AB1210" s="174">
        <v>35.858174587964129</v>
      </c>
      <c r="AC1210" s="174">
        <v>17.217968001501841</v>
      </c>
      <c r="AD1210" s="174">
        <v>4.7937633642162778</v>
      </c>
      <c r="AE1210" s="174">
        <v>31.5681066595929</v>
      </c>
      <c r="AF1210">
        <v>0</v>
      </c>
      <c r="AG1210" s="106">
        <v>10.561996508667621</v>
      </c>
      <c r="AH1210" s="106">
        <v>0</v>
      </c>
      <c r="AI1210" s="106">
        <v>100</v>
      </c>
      <c r="AJ1210">
        <v>40.22</v>
      </c>
      <c r="AK1210">
        <v>84.81</v>
      </c>
      <c r="AL1210">
        <v>57.68</v>
      </c>
      <c r="AM1210">
        <v>182.71</v>
      </c>
      <c r="AN1210" t="s">
        <v>1070</v>
      </c>
      <c r="AO1210">
        <v>9.9</v>
      </c>
      <c r="AP1210">
        <v>8.33</v>
      </c>
      <c r="AQ1210">
        <v>12.806699999999999</v>
      </c>
      <c r="AR1210" t="s">
        <v>1071</v>
      </c>
      <c r="AS1210" t="s">
        <v>1073</v>
      </c>
      <c r="AT1210" t="s">
        <v>1076</v>
      </c>
      <c r="AU1210" t="s">
        <v>1077</v>
      </c>
      <c r="AV1210" t="s">
        <v>1080</v>
      </c>
      <c r="AW1210" t="s">
        <v>1084</v>
      </c>
      <c r="AX1210" s="65">
        <f t="shared" si="321"/>
        <v>583.5</v>
      </c>
      <c r="AY1210" s="106">
        <v>2862.47</v>
      </c>
      <c r="AZ1210" s="106">
        <v>1337.9121050878944</v>
      </c>
      <c r="BA1210" s="65">
        <f t="shared" si="309"/>
        <v>4783.8821050878942</v>
      </c>
      <c r="BB1210" s="65">
        <f t="shared" si="310"/>
        <v>49550.557894912105</v>
      </c>
      <c r="BC1210" s="65">
        <f t="shared" si="311"/>
        <v>0</v>
      </c>
      <c r="BD1210" s="65">
        <f t="shared" si="312"/>
        <v>23547.030000000002</v>
      </c>
      <c r="BE1210" s="65">
        <f t="shared" si="313"/>
        <v>31744.309999999998</v>
      </c>
      <c r="BF1210" s="65">
        <f t="shared" si="314"/>
        <v>104841.88789491211</v>
      </c>
      <c r="BG1210" s="66">
        <f t="shared" si="315"/>
        <v>683.41172929827064</v>
      </c>
      <c r="BH1210" s="66">
        <f t="shared" si="316"/>
        <v>85.431996370538116</v>
      </c>
      <c r="BI1210" s="66">
        <f t="shared" si="317"/>
        <v>0</v>
      </c>
      <c r="BJ1210" s="66">
        <f t="shared" si="318"/>
        <v>40.598327586206899</v>
      </c>
      <c r="BK1210" s="66">
        <f t="shared" si="319"/>
        <v>54.731568965517241</v>
      </c>
      <c r="BL1210" s="66">
        <f t="shared" si="320"/>
        <v>180.76187568088295</v>
      </c>
      <c r="BM1210" s="207">
        <f t="shared" si="322"/>
        <v>39861.979999999996</v>
      </c>
    </row>
    <row r="1211" spans="1:65" x14ac:dyDescent="0.35">
      <c r="A1211" s="1">
        <v>336</v>
      </c>
      <c r="B1211">
        <v>22</v>
      </c>
      <c r="C1211" t="s">
        <v>37</v>
      </c>
      <c r="D1211" s="60" t="s">
        <v>374</v>
      </c>
      <c r="E1211" s="6" t="s">
        <v>1104</v>
      </c>
      <c r="F1211" s="7" t="s">
        <v>1105</v>
      </c>
      <c r="G1211" s="6">
        <v>-22.74</v>
      </c>
      <c r="H1211" s="6">
        <v>-45.59</v>
      </c>
      <c r="I1211" s="6">
        <v>1642</v>
      </c>
      <c r="J1211" s="8">
        <v>3495.45982983364</v>
      </c>
      <c r="K1211" t="s">
        <v>1165</v>
      </c>
      <c r="L1211" t="s">
        <v>1062</v>
      </c>
      <c r="M1211">
        <v>600</v>
      </c>
      <c r="N1211">
        <v>600</v>
      </c>
      <c r="O1211">
        <v>5957.2</v>
      </c>
      <c r="P1211">
        <v>8102.4</v>
      </c>
      <c r="Q1211">
        <v>18875.330000000002</v>
      </c>
      <c r="R1211">
        <v>5265.2</v>
      </c>
      <c r="S1211">
        <v>34606.78</v>
      </c>
      <c r="T1211">
        <v>0</v>
      </c>
      <c r="U1211">
        <v>11750.93</v>
      </c>
      <c r="V1211">
        <v>0</v>
      </c>
      <c r="W1211" s="181">
        <f t="shared" si="306"/>
        <v>19853.330000000002</v>
      </c>
      <c r="X1211" s="181">
        <f t="shared" si="307"/>
        <v>33.088883333333335</v>
      </c>
      <c r="Y1211" s="174">
        <v>84557.83</v>
      </c>
      <c r="Z1211" s="181">
        <f t="shared" si="308"/>
        <v>140.92971666666668</v>
      </c>
      <c r="AA1211" s="174">
        <v>7.045119298827796</v>
      </c>
      <c r="AB1211" s="174">
        <v>9.582081280941102</v>
      </c>
      <c r="AC1211" s="174">
        <v>22.32239166970108</v>
      </c>
      <c r="AD1211" s="174">
        <v>6.2267444658880198</v>
      </c>
      <c r="AE1211" s="174">
        <v>40.926759828155483</v>
      </c>
      <c r="AF1211">
        <v>0</v>
      </c>
      <c r="AG1211" s="106">
        <v>13.896915282712429</v>
      </c>
      <c r="AH1211" s="106">
        <v>0</v>
      </c>
      <c r="AI1211" s="106">
        <v>100</v>
      </c>
      <c r="AJ1211">
        <v>40.229999999999997</v>
      </c>
      <c r="AK1211">
        <v>43.02</v>
      </c>
      <c r="AL1211">
        <v>57.68</v>
      </c>
      <c r="AM1211">
        <v>140.93</v>
      </c>
      <c r="AN1211" t="s">
        <v>1063</v>
      </c>
      <c r="AO1211">
        <v>9.9</v>
      </c>
      <c r="AP1211">
        <v>8.33</v>
      </c>
      <c r="AQ1211">
        <v>12.806699999999999</v>
      </c>
      <c r="AR1211" t="s">
        <v>1071</v>
      </c>
      <c r="AS1211" t="s">
        <v>1073</v>
      </c>
      <c r="AT1211" t="s">
        <v>1076</v>
      </c>
      <c r="AU1211" t="s">
        <v>1077</v>
      </c>
      <c r="AV1211" t="s">
        <v>1081</v>
      </c>
      <c r="AW1211" t="s">
        <v>1083</v>
      </c>
      <c r="AX1211" s="65">
        <f t="shared" si="321"/>
        <v>583.5</v>
      </c>
      <c r="AY1211" s="106">
        <v>2862.47</v>
      </c>
      <c r="AZ1211" s="106">
        <v>397.70714590878197</v>
      </c>
      <c r="BA1211" s="65">
        <f t="shared" si="309"/>
        <v>3843.6771459087818</v>
      </c>
      <c r="BB1211" s="65">
        <f t="shared" si="310"/>
        <v>19455.62285409122</v>
      </c>
      <c r="BC1211" s="65">
        <f t="shared" si="311"/>
        <v>5957.2</v>
      </c>
      <c r="BD1211" s="65">
        <f t="shared" si="312"/>
        <v>23557.030000000002</v>
      </c>
      <c r="BE1211" s="65">
        <f t="shared" si="313"/>
        <v>31744.309999999998</v>
      </c>
      <c r="BF1211" s="65">
        <f t="shared" si="314"/>
        <v>80714.152854091226</v>
      </c>
      <c r="BG1211" s="66">
        <f t="shared" si="315"/>
        <v>549.09673512982602</v>
      </c>
      <c r="BH1211" s="66">
        <f t="shared" si="316"/>
        <v>33.544177334640032</v>
      </c>
      <c r="BI1211" s="66">
        <f t="shared" si="317"/>
        <v>9.9286666666666665</v>
      </c>
      <c r="BJ1211" s="66">
        <f t="shared" si="318"/>
        <v>40.615568965517248</v>
      </c>
      <c r="BK1211" s="66">
        <f t="shared" si="319"/>
        <v>54.731568965517241</v>
      </c>
      <c r="BL1211" s="66">
        <f t="shared" si="320"/>
        <v>139.16233250705383</v>
      </c>
      <c r="BM1211" s="207">
        <f t="shared" si="322"/>
        <v>39871.979999999996</v>
      </c>
    </row>
    <row r="1212" spans="1:65" x14ac:dyDescent="0.35">
      <c r="A1212" s="1">
        <v>337</v>
      </c>
      <c r="B1212">
        <v>22</v>
      </c>
      <c r="C1212" t="s">
        <v>37</v>
      </c>
      <c r="D1212" s="60" t="s">
        <v>375</v>
      </c>
      <c r="E1212" s="6" t="s">
        <v>1104</v>
      </c>
      <c r="F1212" s="7" t="s">
        <v>1106</v>
      </c>
      <c r="G1212" s="6">
        <v>-23.85</v>
      </c>
      <c r="H1212" s="6">
        <v>-46.64</v>
      </c>
      <c r="I1212" s="6">
        <v>792</v>
      </c>
      <c r="J1212" s="8">
        <v>14172.2970393051</v>
      </c>
      <c r="K1212" t="s">
        <v>1165</v>
      </c>
      <c r="L1212" t="s">
        <v>1062</v>
      </c>
      <c r="M1212">
        <v>600</v>
      </c>
      <c r="N1212">
        <v>600</v>
      </c>
      <c r="O1212">
        <v>1667.49</v>
      </c>
      <c r="P1212">
        <v>15126.07</v>
      </c>
      <c r="Q1212">
        <v>18875.330000000002</v>
      </c>
      <c r="R1212">
        <v>5266.4</v>
      </c>
      <c r="S1212">
        <v>34606.78</v>
      </c>
      <c r="T1212">
        <v>0</v>
      </c>
      <c r="U1212">
        <v>11750.93</v>
      </c>
      <c r="V1212">
        <v>0</v>
      </c>
      <c r="W1212" s="181">
        <f t="shared" si="306"/>
        <v>26877</v>
      </c>
      <c r="X1212" s="181">
        <f t="shared" si="307"/>
        <v>44.795000000000002</v>
      </c>
      <c r="Y1212" s="174">
        <v>87292.99</v>
      </c>
      <c r="Z1212" s="181">
        <f t="shared" si="308"/>
        <v>145.48831666666666</v>
      </c>
      <c r="AA1212" s="174">
        <v>1.9102221152007739</v>
      </c>
      <c r="AB1212" s="174">
        <v>17.32793205960753</v>
      </c>
      <c r="AC1212" s="174">
        <v>21.622961935431469</v>
      </c>
      <c r="AD1212" s="174">
        <v>6.0330159386223334</v>
      </c>
      <c r="AE1212" s="174">
        <v>39.644397562736707</v>
      </c>
      <c r="AF1212">
        <v>0</v>
      </c>
      <c r="AG1212" s="106">
        <v>13.461481844074759</v>
      </c>
      <c r="AH1212" s="106">
        <v>0</v>
      </c>
      <c r="AI1212" s="106">
        <v>100</v>
      </c>
      <c r="AJ1212">
        <v>40.24</v>
      </c>
      <c r="AK1212">
        <v>47.57</v>
      </c>
      <c r="AL1212">
        <v>57.68</v>
      </c>
      <c r="AM1212">
        <v>145.49</v>
      </c>
      <c r="AN1212" t="s">
        <v>1064</v>
      </c>
      <c r="AO1212">
        <v>9.9</v>
      </c>
      <c r="AP1212">
        <v>8.33</v>
      </c>
      <c r="AQ1212">
        <v>12.806699999999999</v>
      </c>
      <c r="AR1212" t="s">
        <v>1071</v>
      </c>
      <c r="AS1212" t="s">
        <v>1073</v>
      </c>
      <c r="AT1212" t="s">
        <v>1076</v>
      </c>
      <c r="AU1212" t="s">
        <v>1077</v>
      </c>
      <c r="AV1212" t="s">
        <v>1081</v>
      </c>
      <c r="AW1212" t="s">
        <v>1083</v>
      </c>
      <c r="AX1212" s="65">
        <f t="shared" si="321"/>
        <v>583.5</v>
      </c>
      <c r="AY1212" s="106">
        <v>2862.47</v>
      </c>
      <c r="AZ1212" s="106">
        <v>628.14680756604139</v>
      </c>
      <c r="BA1212" s="65">
        <f t="shared" si="309"/>
        <v>4074.1168075660412</v>
      </c>
      <c r="BB1212" s="65">
        <f t="shared" si="310"/>
        <v>26248.853192433959</v>
      </c>
      <c r="BC1212" s="65">
        <f t="shared" si="311"/>
        <v>1667.49</v>
      </c>
      <c r="BD1212" s="65">
        <f t="shared" si="312"/>
        <v>23558.230000000003</v>
      </c>
      <c r="BE1212" s="65">
        <f t="shared" si="313"/>
        <v>31744.309999999998</v>
      </c>
      <c r="BF1212" s="65">
        <f t="shared" si="314"/>
        <v>83218.873192433966</v>
      </c>
      <c r="BG1212" s="66">
        <f t="shared" si="315"/>
        <v>582.01668679514876</v>
      </c>
      <c r="BH1212" s="66">
        <f t="shared" si="316"/>
        <v>45.256643435230963</v>
      </c>
      <c r="BI1212" s="66">
        <f t="shared" si="317"/>
        <v>2.77915</v>
      </c>
      <c r="BJ1212" s="66">
        <f t="shared" si="318"/>
        <v>40.617637931034487</v>
      </c>
      <c r="BK1212" s="66">
        <f t="shared" si="319"/>
        <v>54.731568965517241</v>
      </c>
      <c r="BL1212" s="66">
        <f t="shared" si="320"/>
        <v>143.48081584902408</v>
      </c>
      <c r="BM1212" s="207">
        <f t="shared" si="322"/>
        <v>39873.18</v>
      </c>
    </row>
    <row r="1213" spans="1:65" x14ac:dyDescent="0.35">
      <c r="A1213" s="1">
        <v>338</v>
      </c>
      <c r="B1213">
        <v>22</v>
      </c>
      <c r="C1213" t="s">
        <v>37</v>
      </c>
      <c r="D1213" s="60" t="s">
        <v>376</v>
      </c>
      <c r="E1213" s="6" t="s">
        <v>1107</v>
      </c>
      <c r="F1213" s="7" t="s">
        <v>1108</v>
      </c>
      <c r="G1213" s="6">
        <v>-30.03</v>
      </c>
      <c r="H1213" s="6">
        <v>-51.23</v>
      </c>
      <c r="I1213" s="6">
        <v>47</v>
      </c>
      <c r="J1213" s="8">
        <v>23954.0527728093</v>
      </c>
      <c r="K1213" t="s">
        <v>1165</v>
      </c>
      <c r="L1213" t="s">
        <v>1062</v>
      </c>
      <c r="M1213">
        <v>600</v>
      </c>
      <c r="N1213">
        <v>600</v>
      </c>
      <c r="O1213">
        <v>2748.11</v>
      </c>
      <c r="P1213">
        <v>20087.71</v>
      </c>
      <c r="Q1213">
        <v>18875.330000000002</v>
      </c>
      <c r="R1213">
        <v>5272.4</v>
      </c>
      <c r="S1213">
        <v>34606.78</v>
      </c>
      <c r="T1213">
        <v>0</v>
      </c>
      <c r="U1213">
        <v>11750.93</v>
      </c>
      <c r="V1213">
        <v>0</v>
      </c>
      <c r="W1213" s="181">
        <f t="shared" si="306"/>
        <v>31838.639999999999</v>
      </c>
      <c r="X1213" s="181">
        <f t="shared" si="307"/>
        <v>53.064399999999999</v>
      </c>
      <c r="Y1213" s="174">
        <v>93341.25</v>
      </c>
      <c r="Z1213" s="181">
        <f t="shared" si="308"/>
        <v>155.56874999999999</v>
      </c>
      <c r="AA1213" s="174">
        <v>2.9441538440935822</v>
      </c>
      <c r="AB1213" s="174">
        <v>21.520721010271451</v>
      </c>
      <c r="AC1213" s="174">
        <v>20.221852610716059</v>
      </c>
      <c r="AD1213" s="174">
        <v>5.6485208843892698</v>
      </c>
      <c r="AE1213" s="174">
        <v>37.075548056191657</v>
      </c>
      <c r="AF1213">
        <v>0</v>
      </c>
      <c r="AG1213" s="106">
        <v>12.58921430771497</v>
      </c>
      <c r="AH1213" s="106">
        <v>0</v>
      </c>
      <c r="AI1213" s="106">
        <v>100</v>
      </c>
      <c r="AJ1213">
        <v>40.25</v>
      </c>
      <c r="AK1213">
        <v>57.64</v>
      </c>
      <c r="AL1213">
        <v>57.68</v>
      </c>
      <c r="AM1213">
        <v>155.57</v>
      </c>
      <c r="AN1213" t="s">
        <v>1065</v>
      </c>
      <c r="AO1213">
        <v>9.9</v>
      </c>
      <c r="AP1213">
        <v>8.33</v>
      </c>
      <c r="AQ1213">
        <v>12.806699999999999</v>
      </c>
      <c r="AR1213" t="s">
        <v>1071</v>
      </c>
      <c r="AS1213" t="s">
        <v>1073</v>
      </c>
      <c r="AT1213" t="s">
        <v>1076</v>
      </c>
      <c r="AU1213" t="s">
        <v>1077</v>
      </c>
      <c r="AV1213" t="s">
        <v>1081</v>
      </c>
      <c r="AW1213" t="s">
        <v>1083</v>
      </c>
      <c r="AX1213" s="65">
        <f t="shared" si="321"/>
        <v>583.5</v>
      </c>
      <c r="AY1213" s="106">
        <v>2862.47</v>
      </c>
      <c r="AZ1213" s="106">
        <v>720.86410053009979</v>
      </c>
      <c r="BA1213" s="65">
        <f t="shared" si="309"/>
        <v>4166.834100530099</v>
      </c>
      <c r="BB1213" s="65">
        <f t="shared" si="310"/>
        <v>31117.7758994699</v>
      </c>
      <c r="BC1213" s="65">
        <f t="shared" si="311"/>
        <v>2748.11</v>
      </c>
      <c r="BD1213" s="65">
        <f t="shared" si="312"/>
        <v>23564.230000000003</v>
      </c>
      <c r="BE1213" s="65">
        <f t="shared" si="313"/>
        <v>31744.309999999998</v>
      </c>
      <c r="BF1213" s="65">
        <f t="shared" si="314"/>
        <v>89174.415899469896</v>
      </c>
      <c r="BG1213" s="66">
        <f t="shared" si="315"/>
        <v>595.26201436144277</v>
      </c>
      <c r="BH1213" s="66">
        <f t="shared" si="316"/>
        <v>53.65133775770672</v>
      </c>
      <c r="BI1213" s="66">
        <f t="shared" si="317"/>
        <v>4.5801833333333333</v>
      </c>
      <c r="BJ1213" s="66">
        <f t="shared" si="318"/>
        <v>40.627982758620696</v>
      </c>
      <c r="BK1213" s="66">
        <f t="shared" si="319"/>
        <v>54.731568965517241</v>
      </c>
      <c r="BL1213" s="66">
        <f t="shared" si="320"/>
        <v>153.74899293012052</v>
      </c>
      <c r="BM1213" s="207">
        <f t="shared" si="322"/>
        <v>39879.18</v>
      </c>
    </row>
    <row r="1214" spans="1:65" x14ac:dyDescent="0.35">
      <c r="A1214" s="1">
        <v>339</v>
      </c>
      <c r="B1214">
        <v>22</v>
      </c>
      <c r="C1214" t="s">
        <v>37</v>
      </c>
      <c r="D1214" s="60" t="s">
        <v>377</v>
      </c>
      <c r="E1214" s="6" t="s">
        <v>1109</v>
      </c>
      <c r="F1214" s="7" t="s">
        <v>1110</v>
      </c>
      <c r="G1214" s="6">
        <v>-15.37</v>
      </c>
      <c r="H1214" s="6">
        <v>-48.78</v>
      </c>
      <c r="I1214" s="6">
        <v>770</v>
      </c>
      <c r="J1214" s="8">
        <v>31081.371963744201</v>
      </c>
      <c r="K1214" t="s">
        <v>1165</v>
      </c>
      <c r="L1214" t="s">
        <v>1062</v>
      </c>
      <c r="M1214">
        <v>600</v>
      </c>
      <c r="N1214">
        <v>600</v>
      </c>
      <c r="O1214">
        <v>36.54</v>
      </c>
      <c r="P1214">
        <v>31250.25</v>
      </c>
      <c r="Q1214">
        <v>18875.330000000002</v>
      </c>
      <c r="R1214">
        <v>5266.4</v>
      </c>
      <c r="S1214">
        <v>34606.78</v>
      </c>
      <c r="T1214">
        <v>0</v>
      </c>
      <c r="U1214">
        <v>11750.93</v>
      </c>
      <c r="V1214">
        <v>0</v>
      </c>
      <c r="W1214" s="181">
        <f t="shared" si="306"/>
        <v>43001.18</v>
      </c>
      <c r="X1214" s="181">
        <f t="shared" si="307"/>
        <v>71.668633333333332</v>
      </c>
      <c r="Y1214" s="174">
        <v>101786.22</v>
      </c>
      <c r="Z1214" s="181">
        <f t="shared" si="308"/>
        <v>169.6437</v>
      </c>
      <c r="AA1214" s="174">
        <v>3.5898769008221351E-2</v>
      </c>
      <c r="AB1214" s="174">
        <v>30.701847460294719</v>
      </c>
      <c r="AC1214" s="174">
        <v>18.5440917247934</v>
      </c>
      <c r="AD1214" s="174">
        <v>5.1739813110261874</v>
      </c>
      <c r="AE1214" s="174">
        <v>33.999474585066622</v>
      </c>
      <c r="AF1214">
        <v>0</v>
      </c>
      <c r="AG1214" s="106">
        <v>11.54471597432344</v>
      </c>
      <c r="AH1214" s="106">
        <v>0</v>
      </c>
      <c r="AI1214" s="106">
        <v>100</v>
      </c>
      <c r="AJ1214">
        <v>40.24</v>
      </c>
      <c r="AK1214">
        <v>71.73</v>
      </c>
      <c r="AL1214">
        <v>57.68</v>
      </c>
      <c r="AM1214">
        <v>169.64</v>
      </c>
      <c r="AN1214" t="s">
        <v>1066</v>
      </c>
      <c r="AO1214">
        <v>9.9</v>
      </c>
      <c r="AP1214">
        <v>8.33</v>
      </c>
      <c r="AQ1214">
        <v>12.806699999999999</v>
      </c>
      <c r="AR1214" t="s">
        <v>1071</v>
      </c>
      <c r="AS1214" t="s">
        <v>1073</v>
      </c>
      <c r="AT1214" t="s">
        <v>1076</v>
      </c>
      <c r="AU1214" t="s">
        <v>1077</v>
      </c>
      <c r="AV1214" t="s">
        <v>1081</v>
      </c>
      <c r="AW1214" t="s">
        <v>1083</v>
      </c>
      <c r="AX1214" s="65">
        <f t="shared" si="321"/>
        <v>583.5</v>
      </c>
      <c r="AY1214" s="106">
        <v>2862.47</v>
      </c>
      <c r="AZ1214" s="106">
        <v>1050.2984500325997</v>
      </c>
      <c r="BA1214" s="65">
        <f t="shared" si="309"/>
        <v>4496.2684500325995</v>
      </c>
      <c r="BB1214" s="65">
        <f t="shared" si="310"/>
        <v>41950.881549967402</v>
      </c>
      <c r="BC1214" s="65">
        <f t="shared" si="311"/>
        <v>36.54</v>
      </c>
      <c r="BD1214" s="65">
        <f t="shared" si="312"/>
        <v>23558.230000000003</v>
      </c>
      <c r="BE1214" s="65">
        <f t="shared" si="313"/>
        <v>31744.309999999998</v>
      </c>
      <c r="BF1214" s="65">
        <f t="shared" si="314"/>
        <v>97289.951549967402</v>
      </c>
      <c r="BG1214" s="66">
        <f t="shared" si="315"/>
        <v>642.32406429037133</v>
      </c>
      <c r="BH1214" s="66">
        <f t="shared" si="316"/>
        <v>72.329106120633455</v>
      </c>
      <c r="BI1214" s="66">
        <f t="shared" si="317"/>
        <v>6.0899999999999996E-2</v>
      </c>
      <c r="BJ1214" s="66">
        <f t="shared" si="318"/>
        <v>40.617637931034487</v>
      </c>
      <c r="BK1214" s="66">
        <f t="shared" si="319"/>
        <v>54.731568965517241</v>
      </c>
      <c r="BL1214" s="66">
        <f t="shared" si="320"/>
        <v>167.74129577580587</v>
      </c>
      <c r="BM1214" s="207">
        <f t="shared" si="322"/>
        <v>39873.18</v>
      </c>
    </row>
    <row r="1215" spans="1:65" x14ac:dyDescent="0.35">
      <c r="A1215" s="1">
        <v>340</v>
      </c>
      <c r="B1215">
        <v>22</v>
      </c>
      <c r="C1215" t="s">
        <v>37</v>
      </c>
      <c r="D1215" s="60" t="s">
        <v>378</v>
      </c>
      <c r="E1215" s="6" t="s">
        <v>1111</v>
      </c>
      <c r="F1215" s="7" t="s">
        <v>1112</v>
      </c>
      <c r="G1215" s="6">
        <v>-22.86</v>
      </c>
      <c r="H1215" s="6">
        <v>-43.41</v>
      </c>
      <c r="I1215" s="6">
        <v>45</v>
      </c>
      <c r="J1215" s="8">
        <v>45016.2336447989</v>
      </c>
      <c r="K1215" t="s">
        <v>1165</v>
      </c>
      <c r="L1215" t="s">
        <v>1062</v>
      </c>
      <c r="M1215">
        <v>600</v>
      </c>
      <c r="N1215">
        <v>600</v>
      </c>
      <c r="O1215">
        <v>0</v>
      </c>
      <c r="P1215">
        <v>30887.41</v>
      </c>
      <c r="Q1215">
        <v>18875.330000000002</v>
      </c>
      <c r="R1215">
        <v>5262.4</v>
      </c>
      <c r="S1215">
        <v>34606.78</v>
      </c>
      <c r="T1215">
        <v>0</v>
      </c>
      <c r="U1215">
        <v>11750.93</v>
      </c>
      <c r="V1215">
        <v>0</v>
      </c>
      <c r="W1215" s="181">
        <f t="shared" si="306"/>
        <v>42638.34</v>
      </c>
      <c r="X1215" s="181">
        <f t="shared" si="307"/>
        <v>71.06389999999999</v>
      </c>
      <c r="Y1215" s="174">
        <v>101382.85</v>
      </c>
      <c r="Z1215" s="181">
        <f t="shared" si="308"/>
        <v>168.97141666666667</v>
      </c>
      <c r="AA1215" s="174">
        <v>0</v>
      </c>
      <c r="AB1215" s="174">
        <v>30.466109406078051</v>
      </c>
      <c r="AC1215" s="174">
        <v>18.617872746721961</v>
      </c>
      <c r="AD1215" s="174">
        <v>5.1906214907156381</v>
      </c>
      <c r="AE1215" s="174">
        <v>34.134747642229428</v>
      </c>
      <c r="AF1215">
        <v>0</v>
      </c>
      <c r="AG1215" s="106">
        <v>11.590648714254931</v>
      </c>
      <c r="AH1215" s="106">
        <v>0</v>
      </c>
      <c r="AI1215" s="106">
        <v>100</v>
      </c>
      <c r="AJ1215">
        <v>40.229999999999997</v>
      </c>
      <c r="AK1215">
        <v>71.06</v>
      </c>
      <c r="AL1215">
        <v>57.68</v>
      </c>
      <c r="AM1215">
        <v>168.97</v>
      </c>
      <c r="AN1215" t="s">
        <v>1067</v>
      </c>
      <c r="AO1215">
        <v>9.9</v>
      </c>
      <c r="AP1215">
        <v>8.33</v>
      </c>
      <c r="AQ1215">
        <v>12.806699999999999</v>
      </c>
      <c r="AR1215" t="s">
        <v>1071</v>
      </c>
      <c r="AS1215" t="s">
        <v>1073</v>
      </c>
      <c r="AT1215" t="s">
        <v>1076</v>
      </c>
      <c r="AU1215" t="s">
        <v>1077</v>
      </c>
      <c r="AV1215" t="s">
        <v>1081</v>
      </c>
      <c r="AW1215" t="s">
        <v>1083</v>
      </c>
      <c r="AX1215" s="65">
        <f t="shared" si="321"/>
        <v>583.5</v>
      </c>
      <c r="AY1215" s="106">
        <v>2862.47</v>
      </c>
      <c r="AZ1215" s="106">
        <v>1030.1561920788135</v>
      </c>
      <c r="BA1215" s="65">
        <f t="shared" si="309"/>
        <v>4476.1261920788129</v>
      </c>
      <c r="BB1215" s="65">
        <f t="shared" si="310"/>
        <v>41608.183807921181</v>
      </c>
      <c r="BC1215" s="65">
        <f t="shared" si="311"/>
        <v>0</v>
      </c>
      <c r="BD1215" s="65">
        <f t="shared" si="312"/>
        <v>23554.230000000003</v>
      </c>
      <c r="BE1215" s="65">
        <f t="shared" si="313"/>
        <v>31744.309999999998</v>
      </c>
      <c r="BF1215" s="65">
        <f t="shared" si="314"/>
        <v>96906.723807921197</v>
      </c>
      <c r="BG1215" s="66">
        <f t="shared" si="315"/>
        <v>639.44659886840179</v>
      </c>
      <c r="BH1215" s="66">
        <f t="shared" si="316"/>
        <v>71.738247944691693</v>
      </c>
      <c r="BI1215" s="66">
        <f t="shared" si="317"/>
        <v>0</v>
      </c>
      <c r="BJ1215" s="66">
        <f t="shared" si="318"/>
        <v>40.610741379310348</v>
      </c>
      <c r="BK1215" s="66">
        <f t="shared" si="319"/>
        <v>54.731568965517241</v>
      </c>
      <c r="BL1215" s="66">
        <f t="shared" si="320"/>
        <v>167.0805582895193</v>
      </c>
      <c r="BM1215" s="207">
        <f t="shared" si="322"/>
        <v>39869.18</v>
      </c>
    </row>
    <row r="1216" spans="1:65" x14ac:dyDescent="0.35">
      <c r="A1216" s="1">
        <v>341</v>
      </c>
      <c r="B1216">
        <v>22</v>
      </c>
      <c r="C1216" t="s">
        <v>37</v>
      </c>
      <c r="D1216" s="60" t="s">
        <v>379</v>
      </c>
      <c r="E1216" s="6" t="s">
        <v>1113</v>
      </c>
      <c r="F1216" s="7" t="s">
        <v>1114</v>
      </c>
      <c r="G1216" s="6">
        <v>-20.32</v>
      </c>
      <c r="H1216" s="6">
        <v>-40.340000000000003</v>
      </c>
      <c r="I1216" s="6">
        <v>9</v>
      </c>
      <c r="J1216" s="8">
        <v>54061.366139626101</v>
      </c>
      <c r="K1216" t="s">
        <v>1165</v>
      </c>
      <c r="L1216" t="s">
        <v>1062</v>
      </c>
      <c r="M1216">
        <v>600</v>
      </c>
      <c r="N1216">
        <v>600</v>
      </c>
      <c r="O1216">
        <v>0</v>
      </c>
      <c r="P1216">
        <v>36185.69</v>
      </c>
      <c r="Q1216">
        <v>18875.330000000002</v>
      </c>
      <c r="R1216">
        <v>5264.2</v>
      </c>
      <c r="S1216">
        <v>34606.78</v>
      </c>
      <c r="T1216">
        <v>0</v>
      </c>
      <c r="U1216">
        <v>11750.93</v>
      </c>
      <c r="V1216">
        <v>0</v>
      </c>
      <c r="W1216" s="181">
        <f t="shared" si="306"/>
        <v>47936.62</v>
      </c>
      <c r="X1216" s="181">
        <f t="shared" si="307"/>
        <v>79.89436666666667</v>
      </c>
      <c r="Y1216" s="174">
        <v>106682.92</v>
      </c>
      <c r="Z1216" s="181">
        <f t="shared" si="308"/>
        <v>177.80486666666667</v>
      </c>
      <c r="AA1216" s="174">
        <v>0</v>
      </c>
      <c r="AB1216" s="174">
        <v>33.918915980177523</v>
      </c>
      <c r="AC1216" s="174">
        <v>17.692925915413639</v>
      </c>
      <c r="AD1216" s="174">
        <v>4.9344356153731077</v>
      </c>
      <c r="AE1216" s="174">
        <v>32.438913370575158</v>
      </c>
      <c r="AF1216">
        <v>0</v>
      </c>
      <c r="AG1216" s="106">
        <v>11.01481849203228</v>
      </c>
      <c r="AH1216" s="106">
        <v>0</v>
      </c>
      <c r="AI1216" s="106">
        <v>100</v>
      </c>
      <c r="AJ1216">
        <v>40.229999999999997</v>
      </c>
      <c r="AK1216">
        <v>79.89</v>
      </c>
      <c r="AL1216">
        <v>57.68</v>
      </c>
      <c r="AM1216">
        <v>177.8</v>
      </c>
      <c r="AN1216" t="s">
        <v>1068</v>
      </c>
      <c r="AO1216">
        <v>9.9</v>
      </c>
      <c r="AP1216">
        <v>8.33</v>
      </c>
      <c r="AQ1216">
        <v>12.806699999999999</v>
      </c>
      <c r="AR1216" t="s">
        <v>1071</v>
      </c>
      <c r="AS1216" t="s">
        <v>1073</v>
      </c>
      <c r="AT1216" t="s">
        <v>1076</v>
      </c>
      <c r="AU1216" t="s">
        <v>1077</v>
      </c>
      <c r="AV1216" t="s">
        <v>1081</v>
      </c>
      <c r="AW1216" t="s">
        <v>1083</v>
      </c>
      <c r="AX1216" s="65">
        <f t="shared" si="321"/>
        <v>583.5</v>
      </c>
      <c r="AY1216" s="106">
        <v>2862.47</v>
      </c>
      <c r="AZ1216" s="106">
        <v>1123.9136888021692</v>
      </c>
      <c r="BA1216" s="65">
        <f t="shared" si="309"/>
        <v>4569.8836888021688</v>
      </c>
      <c r="BB1216" s="65">
        <f t="shared" si="310"/>
        <v>46812.706311197835</v>
      </c>
      <c r="BC1216" s="65">
        <f t="shared" si="311"/>
        <v>0</v>
      </c>
      <c r="BD1216" s="65">
        <f t="shared" si="312"/>
        <v>23556.030000000002</v>
      </c>
      <c r="BE1216" s="65">
        <f t="shared" si="313"/>
        <v>31744.309999999998</v>
      </c>
      <c r="BF1216" s="65">
        <f t="shared" si="314"/>
        <v>102113.03631119782</v>
      </c>
      <c r="BG1216" s="66">
        <f t="shared" si="315"/>
        <v>652.84052697173843</v>
      </c>
      <c r="BH1216" s="66">
        <f t="shared" si="316"/>
        <v>80.711562605513507</v>
      </c>
      <c r="BI1216" s="66">
        <f t="shared" si="317"/>
        <v>0</v>
      </c>
      <c r="BJ1216" s="66">
        <f t="shared" si="318"/>
        <v>40.613844827586213</v>
      </c>
      <c r="BK1216" s="66">
        <f t="shared" si="319"/>
        <v>54.731568965517241</v>
      </c>
      <c r="BL1216" s="66">
        <f t="shared" si="320"/>
        <v>176.05695915723763</v>
      </c>
      <c r="BM1216" s="207">
        <f t="shared" si="322"/>
        <v>39870.979999999996</v>
      </c>
    </row>
    <row r="1217" spans="1:65" x14ac:dyDescent="0.35">
      <c r="A1217" s="1">
        <v>342</v>
      </c>
      <c r="B1217">
        <v>22</v>
      </c>
      <c r="C1217" t="s">
        <v>37</v>
      </c>
      <c r="D1217" s="60" t="s">
        <v>380</v>
      </c>
      <c r="E1217" s="6" t="s">
        <v>1115</v>
      </c>
      <c r="F1217" s="7" t="s">
        <v>1116</v>
      </c>
      <c r="G1217" s="6">
        <v>-8.0500000000000007</v>
      </c>
      <c r="H1217" s="6">
        <v>-34.880000000000003</v>
      </c>
      <c r="I1217" s="6">
        <v>10</v>
      </c>
      <c r="J1217" s="8">
        <v>63550.072249703</v>
      </c>
      <c r="K1217" t="s">
        <v>1165</v>
      </c>
      <c r="L1217" t="s">
        <v>1062</v>
      </c>
      <c r="M1217">
        <v>600</v>
      </c>
      <c r="N1217">
        <v>600</v>
      </c>
      <c r="O1217">
        <v>0</v>
      </c>
      <c r="P1217">
        <v>43087.71</v>
      </c>
      <c r="Q1217">
        <v>18875.330000000002</v>
      </c>
      <c r="R1217">
        <v>5250.2</v>
      </c>
      <c r="S1217">
        <v>34606.78</v>
      </c>
      <c r="T1217">
        <v>0</v>
      </c>
      <c r="U1217">
        <v>11750.93</v>
      </c>
      <c r="V1217">
        <v>0</v>
      </c>
      <c r="W1217" s="181">
        <f t="shared" si="306"/>
        <v>54838.64</v>
      </c>
      <c r="X1217" s="181">
        <f t="shared" si="307"/>
        <v>91.397733333333335</v>
      </c>
      <c r="Y1217" s="174">
        <v>113570.94</v>
      </c>
      <c r="Z1217" s="181">
        <f t="shared" si="308"/>
        <v>189.28489999999999</v>
      </c>
      <c r="AA1217" s="174">
        <v>0</v>
      </c>
      <c r="AB1217" s="174">
        <v>37.939027360344113</v>
      </c>
      <c r="AC1217" s="174">
        <v>16.619858918135218</v>
      </c>
      <c r="AD1217" s="174">
        <v>4.622837496986465</v>
      </c>
      <c r="AE1217" s="174">
        <v>30.471509701337329</v>
      </c>
      <c r="AF1217">
        <v>0</v>
      </c>
      <c r="AG1217" s="106">
        <v>10.34677532826619</v>
      </c>
      <c r="AH1217" s="106">
        <v>0</v>
      </c>
      <c r="AI1217" s="106">
        <v>100</v>
      </c>
      <c r="AJ1217">
        <v>40.21</v>
      </c>
      <c r="AK1217">
        <v>91.4</v>
      </c>
      <c r="AL1217">
        <v>57.68</v>
      </c>
      <c r="AM1217">
        <v>189.28</v>
      </c>
      <c r="AN1217" t="s">
        <v>1069</v>
      </c>
      <c r="AO1217">
        <v>9.9</v>
      </c>
      <c r="AP1217">
        <v>8.33</v>
      </c>
      <c r="AQ1217">
        <v>12.806699999999999</v>
      </c>
      <c r="AR1217" t="s">
        <v>1071</v>
      </c>
      <c r="AS1217" t="s">
        <v>1073</v>
      </c>
      <c r="AT1217" t="s">
        <v>1076</v>
      </c>
      <c r="AU1217" t="s">
        <v>1077</v>
      </c>
      <c r="AV1217" t="s">
        <v>1081</v>
      </c>
      <c r="AW1217" t="s">
        <v>1083</v>
      </c>
      <c r="AX1217" s="65">
        <f t="shared" si="321"/>
        <v>583.5</v>
      </c>
      <c r="AY1217" s="106">
        <v>2862.47</v>
      </c>
      <c r="AZ1217" s="106">
        <v>1316.6362155101913</v>
      </c>
      <c r="BA1217" s="65">
        <f t="shared" si="309"/>
        <v>4762.6062155101909</v>
      </c>
      <c r="BB1217" s="65">
        <f t="shared" si="310"/>
        <v>53522.003784489811</v>
      </c>
      <c r="BC1217" s="65">
        <f t="shared" si="311"/>
        <v>0</v>
      </c>
      <c r="BD1217" s="65">
        <f t="shared" si="312"/>
        <v>23542.030000000002</v>
      </c>
      <c r="BE1217" s="65">
        <f t="shared" si="313"/>
        <v>31744.309999999998</v>
      </c>
      <c r="BF1217" s="65">
        <f t="shared" si="314"/>
        <v>108808.33378448981</v>
      </c>
      <c r="BG1217" s="66">
        <f t="shared" si="315"/>
        <v>680.37231650145588</v>
      </c>
      <c r="BH1217" s="66">
        <f t="shared" si="316"/>
        <v>92.279316869810017</v>
      </c>
      <c r="BI1217" s="66">
        <f t="shared" si="317"/>
        <v>0</v>
      </c>
      <c r="BJ1217" s="66">
        <f t="shared" si="318"/>
        <v>40.589706896551725</v>
      </c>
      <c r="BK1217" s="66">
        <f t="shared" si="319"/>
        <v>54.731568965517241</v>
      </c>
      <c r="BL1217" s="66">
        <f t="shared" si="320"/>
        <v>187.60057549049966</v>
      </c>
      <c r="BM1217" s="207">
        <f t="shared" si="322"/>
        <v>39856.979999999996</v>
      </c>
    </row>
    <row r="1218" spans="1:65" x14ac:dyDescent="0.35">
      <c r="A1218" s="1">
        <v>343</v>
      </c>
      <c r="B1218">
        <v>22</v>
      </c>
      <c r="C1218" t="s">
        <v>37</v>
      </c>
      <c r="D1218" s="60" t="s">
        <v>381</v>
      </c>
      <c r="E1218" s="6" t="s">
        <v>1117</v>
      </c>
      <c r="F1218" s="7" t="s">
        <v>1118</v>
      </c>
      <c r="G1218" s="6">
        <v>-3.8</v>
      </c>
      <c r="H1218" s="6">
        <v>-38.53</v>
      </c>
      <c r="I1218" s="6">
        <v>41</v>
      </c>
      <c r="J1218" s="8">
        <v>71394.000753582499</v>
      </c>
      <c r="K1218" t="s">
        <v>1165</v>
      </c>
      <c r="L1218" t="s">
        <v>1062</v>
      </c>
      <c r="M1218">
        <v>600</v>
      </c>
      <c r="N1218">
        <v>600</v>
      </c>
      <c r="O1218">
        <v>0</v>
      </c>
      <c r="P1218">
        <v>44820.37</v>
      </c>
      <c r="Q1218">
        <v>18875.330000000002</v>
      </c>
      <c r="R1218">
        <v>5255.2</v>
      </c>
      <c r="S1218">
        <v>34606.78</v>
      </c>
      <c r="T1218">
        <v>0</v>
      </c>
      <c r="U1218">
        <v>11750.93</v>
      </c>
      <c r="V1218">
        <v>0</v>
      </c>
      <c r="W1218" s="181">
        <f t="shared" si="306"/>
        <v>56571.3</v>
      </c>
      <c r="X1218" s="181">
        <f t="shared" si="307"/>
        <v>94.285499999999999</v>
      </c>
      <c r="Y1218" s="174">
        <v>115308.6</v>
      </c>
      <c r="Z1218" s="181">
        <f t="shared" si="308"/>
        <v>192.18100000000001</v>
      </c>
      <c r="AA1218" s="174">
        <v>0</v>
      </c>
      <c r="AB1218" s="174">
        <v>38.869928175348591</v>
      </c>
      <c r="AC1218" s="174">
        <v>16.369403496356728</v>
      </c>
      <c r="AD1218" s="174">
        <v>4.5575091536971222</v>
      </c>
      <c r="AE1218" s="174">
        <v>30.0123147796435</v>
      </c>
      <c r="AF1218">
        <v>0</v>
      </c>
      <c r="AG1218" s="106">
        <v>10.190853067334089</v>
      </c>
      <c r="AH1218" s="106">
        <v>0</v>
      </c>
      <c r="AI1218" s="106">
        <v>100</v>
      </c>
      <c r="AJ1218">
        <v>40.22</v>
      </c>
      <c r="AK1218">
        <v>94.29</v>
      </c>
      <c r="AL1218">
        <v>57.68</v>
      </c>
      <c r="AM1218">
        <v>192.18</v>
      </c>
      <c r="AN1218" t="s">
        <v>1070</v>
      </c>
      <c r="AO1218">
        <v>9.9</v>
      </c>
      <c r="AP1218">
        <v>8.33</v>
      </c>
      <c r="AQ1218">
        <v>12.806699999999999</v>
      </c>
      <c r="AR1218" t="s">
        <v>1071</v>
      </c>
      <c r="AS1218" t="s">
        <v>1073</v>
      </c>
      <c r="AT1218" t="s">
        <v>1076</v>
      </c>
      <c r="AU1218" t="s">
        <v>1077</v>
      </c>
      <c r="AV1218" t="s">
        <v>1081</v>
      </c>
      <c r="AW1218" t="s">
        <v>1083</v>
      </c>
      <c r="AX1218" s="65">
        <f t="shared" si="321"/>
        <v>583.5</v>
      </c>
      <c r="AY1218" s="106">
        <v>2862.47</v>
      </c>
      <c r="AZ1218" s="106">
        <v>1320.2674156544304</v>
      </c>
      <c r="BA1218" s="65">
        <f t="shared" si="309"/>
        <v>4766.2374156544302</v>
      </c>
      <c r="BB1218" s="65">
        <f t="shared" si="310"/>
        <v>55251.032584345572</v>
      </c>
      <c r="BC1218" s="65">
        <f t="shared" si="311"/>
        <v>0</v>
      </c>
      <c r="BD1218" s="65">
        <f t="shared" si="312"/>
        <v>23547.030000000002</v>
      </c>
      <c r="BE1218" s="65">
        <f t="shared" si="313"/>
        <v>31744.309999999998</v>
      </c>
      <c r="BF1218" s="65">
        <f t="shared" si="314"/>
        <v>110542.36258434558</v>
      </c>
      <c r="BG1218" s="66">
        <f t="shared" si="315"/>
        <v>680.89105937920431</v>
      </c>
      <c r="BH1218" s="66">
        <f t="shared" si="316"/>
        <v>95.260401007492362</v>
      </c>
      <c r="BI1218" s="66">
        <f t="shared" si="317"/>
        <v>0</v>
      </c>
      <c r="BJ1218" s="66">
        <f t="shared" si="318"/>
        <v>40.598327586206899</v>
      </c>
      <c r="BK1218" s="66">
        <f t="shared" si="319"/>
        <v>54.731568965517241</v>
      </c>
      <c r="BL1218" s="66">
        <f t="shared" si="320"/>
        <v>190.5902803178372</v>
      </c>
      <c r="BM1218" s="207">
        <f t="shared" si="322"/>
        <v>39861.979999999996</v>
      </c>
    </row>
    <row r="1219" spans="1:65" x14ac:dyDescent="0.35">
      <c r="A1219" s="1">
        <v>344</v>
      </c>
      <c r="B1219">
        <v>23</v>
      </c>
      <c r="C1219" t="s">
        <v>37</v>
      </c>
      <c r="D1219" s="60" t="s">
        <v>382</v>
      </c>
      <c r="E1219" s="6" t="s">
        <v>1104</v>
      </c>
      <c r="F1219" s="7" t="s">
        <v>1105</v>
      </c>
      <c r="G1219" s="6">
        <v>-22.74</v>
      </c>
      <c r="H1219" s="6">
        <v>-45.59</v>
      </c>
      <c r="I1219" s="6">
        <v>1642</v>
      </c>
      <c r="J1219" s="8">
        <v>3495.45982983364</v>
      </c>
      <c r="K1219" t="s">
        <v>1165</v>
      </c>
      <c r="L1219" t="s">
        <v>1062</v>
      </c>
      <c r="M1219">
        <v>600</v>
      </c>
      <c r="N1219">
        <v>600</v>
      </c>
      <c r="O1219">
        <v>2651.38</v>
      </c>
      <c r="P1219">
        <v>9163.35</v>
      </c>
      <c r="Q1219">
        <v>18875.330000000002</v>
      </c>
      <c r="R1219">
        <v>5265.2</v>
      </c>
      <c r="S1219">
        <v>34606.78</v>
      </c>
      <c r="T1219">
        <v>0</v>
      </c>
      <c r="U1219">
        <v>11578.67</v>
      </c>
      <c r="V1219">
        <v>0</v>
      </c>
      <c r="W1219" s="181">
        <f t="shared" si="306"/>
        <v>20742.02</v>
      </c>
      <c r="X1219" s="181">
        <f t="shared" si="307"/>
        <v>34.570033333333335</v>
      </c>
      <c r="Y1219" s="174">
        <v>82140.710000000006</v>
      </c>
      <c r="Z1219" s="181">
        <f t="shared" si="308"/>
        <v>136.90118333333334</v>
      </c>
      <c r="AA1219" s="174">
        <v>3.2278513297486708</v>
      </c>
      <c r="AB1219" s="174">
        <v>11.155674208318869</v>
      </c>
      <c r="AC1219" s="174">
        <v>22.979263266655479</v>
      </c>
      <c r="AD1219" s="174">
        <v>6.409976246857374</v>
      </c>
      <c r="AE1219" s="174">
        <v>42.131094313647893</v>
      </c>
      <c r="AF1219">
        <v>0</v>
      </c>
      <c r="AG1219" s="106">
        <v>14.09614063477172</v>
      </c>
      <c r="AH1219" s="106">
        <v>0</v>
      </c>
      <c r="AI1219" s="106">
        <v>100</v>
      </c>
      <c r="AJ1219">
        <v>40.229999999999997</v>
      </c>
      <c r="AK1219">
        <v>38.99</v>
      </c>
      <c r="AL1219">
        <v>57.68</v>
      </c>
      <c r="AM1219">
        <v>136.9</v>
      </c>
      <c r="AN1219" t="s">
        <v>1063</v>
      </c>
      <c r="AO1219">
        <v>9.9</v>
      </c>
      <c r="AP1219">
        <v>8.33</v>
      </c>
      <c r="AQ1219">
        <v>12.806699999999999</v>
      </c>
      <c r="AR1219" t="s">
        <v>1071</v>
      </c>
      <c r="AS1219" t="s">
        <v>1073</v>
      </c>
      <c r="AT1219" t="s">
        <v>1076</v>
      </c>
      <c r="AU1219" t="s">
        <v>1077</v>
      </c>
      <c r="AV1219" t="s">
        <v>1081</v>
      </c>
      <c r="AW1219" t="s">
        <v>1084</v>
      </c>
      <c r="AX1219" s="65">
        <f t="shared" si="321"/>
        <v>583.5</v>
      </c>
      <c r="AY1219" s="106">
        <v>2862.47</v>
      </c>
      <c r="AZ1219" s="106">
        <v>402.56041519775061</v>
      </c>
      <c r="BA1219" s="65">
        <f t="shared" si="309"/>
        <v>3848.5304151977507</v>
      </c>
      <c r="BB1219" s="65">
        <f t="shared" si="310"/>
        <v>20339.459584802251</v>
      </c>
      <c r="BC1219" s="65">
        <f t="shared" si="311"/>
        <v>2651.38</v>
      </c>
      <c r="BD1219" s="65">
        <f t="shared" si="312"/>
        <v>23557.030000000002</v>
      </c>
      <c r="BE1219" s="65">
        <f t="shared" si="313"/>
        <v>31744.309999999998</v>
      </c>
      <c r="BF1219" s="65">
        <f t="shared" si="314"/>
        <v>78292.179584802259</v>
      </c>
      <c r="BG1219" s="66">
        <f t="shared" si="315"/>
        <v>549.79005931396443</v>
      </c>
      <c r="BH1219" s="66">
        <f t="shared" si="316"/>
        <v>35.068033766900435</v>
      </c>
      <c r="BI1219" s="66">
        <f t="shared" si="317"/>
        <v>4.4189666666666669</v>
      </c>
      <c r="BJ1219" s="66">
        <f t="shared" si="318"/>
        <v>40.615568965517248</v>
      </c>
      <c r="BK1219" s="66">
        <f t="shared" si="319"/>
        <v>54.731568965517241</v>
      </c>
      <c r="BL1219" s="66">
        <f t="shared" si="320"/>
        <v>134.98651652552113</v>
      </c>
      <c r="BM1219" s="207">
        <f t="shared" si="322"/>
        <v>39871.979999999996</v>
      </c>
    </row>
    <row r="1220" spans="1:65" x14ac:dyDescent="0.35">
      <c r="A1220" s="1">
        <v>345</v>
      </c>
      <c r="B1220">
        <v>23</v>
      </c>
      <c r="C1220" t="s">
        <v>37</v>
      </c>
      <c r="D1220" s="60" t="s">
        <v>383</v>
      </c>
      <c r="E1220" s="6" t="s">
        <v>1104</v>
      </c>
      <c r="F1220" s="7" t="s">
        <v>1106</v>
      </c>
      <c r="G1220" s="6">
        <v>-23.85</v>
      </c>
      <c r="H1220" s="6">
        <v>-46.64</v>
      </c>
      <c r="I1220" s="6">
        <v>792</v>
      </c>
      <c r="J1220" s="8">
        <v>14172.2970393051</v>
      </c>
      <c r="K1220" t="s">
        <v>1165</v>
      </c>
      <c r="L1220" t="s">
        <v>1062</v>
      </c>
      <c r="M1220">
        <v>600</v>
      </c>
      <c r="N1220">
        <v>600</v>
      </c>
      <c r="O1220">
        <v>542.4</v>
      </c>
      <c r="P1220">
        <v>15426.09</v>
      </c>
      <c r="Q1220">
        <v>18875.330000000002</v>
      </c>
      <c r="R1220">
        <v>5266.4</v>
      </c>
      <c r="S1220">
        <v>34606.78</v>
      </c>
      <c r="T1220">
        <v>0</v>
      </c>
      <c r="U1220">
        <v>11578.67</v>
      </c>
      <c r="V1220">
        <v>0</v>
      </c>
      <c r="W1220" s="181">
        <f t="shared" si="306"/>
        <v>27004.760000000002</v>
      </c>
      <c r="X1220" s="181">
        <f t="shared" si="307"/>
        <v>45.007933333333334</v>
      </c>
      <c r="Y1220" s="174">
        <v>86295.67</v>
      </c>
      <c r="Z1220" s="181">
        <f t="shared" si="308"/>
        <v>143.82611666666665</v>
      </c>
      <c r="AA1220" s="174">
        <v>0.62853675045341206</v>
      </c>
      <c r="AB1220" s="174">
        <v>17.87585634366128</v>
      </c>
      <c r="AC1220" s="174">
        <v>21.87285874250701</v>
      </c>
      <c r="AD1220" s="174">
        <v>6.1027395696678637</v>
      </c>
      <c r="AE1220" s="174">
        <v>40.102568298038591</v>
      </c>
      <c r="AF1220">
        <v>0</v>
      </c>
      <c r="AG1220" s="106">
        <v>13.417440295671851</v>
      </c>
      <c r="AH1220" s="106">
        <v>0</v>
      </c>
      <c r="AI1220" s="106">
        <v>100</v>
      </c>
      <c r="AJ1220">
        <v>40.24</v>
      </c>
      <c r="AK1220">
        <v>45.91</v>
      </c>
      <c r="AL1220">
        <v>57.68</v>
      </c>
      <c r="AM1220">
        <v>143.83000000000001</v>
      </c>
      <c r="AN1220" t="s">
        <v>1064</v>
      </c>
      <c r="AO1220">
        <v>9.9</v>
      </c>
      <c r="AP1220">
        <v>8.33</v>
      </c>
      <c r="AQ1220">
        <v>12.806699999999999</v>
      </c>
      <c r="AR1220" t="s">
        <v>1071</v>
      </c>
      <c r="AS1220" t="s">
        <v>1073</v>
      </c>
      <c r="AT1220" t="s">
        <v>1076</v>
      </c>
      <c r="AU1220" t="s">
        <v>1077</v>
      </c>
      <c r="AV1220" t="s">
        <v>1081</v>
      </c>
      <c r="AW1220" t="s">
        <v>1084</v>
      </c>
      <c r="AX1220" s="65">
        <f t="shared" si="321"/>
        <v>583.5</v>
      </c>
      <c r="AY1220" s="106">
        <v>2862.47</v>
      </c>
      <c r="AZ1220" s="106">
        <v>631.95780824987469</v>
      </c>
      <c r="BA1220" s="65">
        <f t="shared" si="309"/>
        <v>4077.9278082498745</v>
      </c>
      <c r="BB1220" s="65">
        <f t="shared" si="310"/>
        <v>26372.802191750128</v>
      </c>
      <c r="BC1220" s="65">
        <f t="shared" si="311"/>
        <v>542.4</v>
      </c>
      <c r="BD1220" s="65">
        <f t="shared" si="312"/>
        <v>23558.230000000003</v>
      </c>
      <c r="BE1220" s="65">
        <f t="shared" si="313"/>
        <v>31744.309999999998</v>
      </c>
      <c r="BF1220" s="65">
        <f t="shared" si="314"/>
        <v>82217.74219175012</v>
      </c>
      <c r="BG1220" s="66">
        <f t="shared" si="315"/>
        <v>582.5611154642678</v>
      </c>
      <c r="BH1220" s="66">
        <f t="shared" si="316"/>
        <v>45.470348606465741</v>
      </c>
      <c r="BI1220" s="66">
        <f t="shared" si="317"/>
        <v>0.90399999999999991</v>
      </c>
      <c r="BJ1220" s="66">
        <f t="shared" si="318"/>
        <v>40.617637931034487</v>
      </c>
      <c r="BK1220" s="66">
        <f t="shared" si="319"/>
        <v>54.731568965517241</v>
      </c>
      <c r="BL1220" s="66">
        <f t="shared" si="320"/>
        <v>141.75472791681054</v>
      </c>
      <c r="BM1220" s="207">
        <f t="shared" si="322"/>
        <v>39873.18</v>
      </c>
    </row>
    <row r="1221" spans="1:65" x14ac:dyDescent="0.35">
      <c r="A1221" s="1">
        <v>346</v>
      </c>
      <c r="B1221">
        <v>23</v>
      </c>
      <c r="C1221" t="s">
        <v>37</v>
      </c>
      <c r="D1221" s="60" t="s">
        <v>384</v>
      </c>
      <c r="E1221" s="6" t="s">
        <v>1107</v>
      </c>
      <c r="F1221" s="7" t="s">
        <v>1108</v>
      </c>
      <c r="G1221" s="6">
        <v>-30.03</v>
      </c>
      <c r="H1221" s="6">
        <v>-51.23</v>
      </c>
      <c r="I1221" s="6">
        <v>47</v>
      </c>
      <c r="J1221" s="8">
        <v>23954.0527728093</v>
      </c>
      <c r="K1221" t="s">
        <v>1165</v>
      </c>
      <c r="L1221" t="s">
        <v>1062</v>
      </c>
      <c r="M1221">
        <v>600</v>
      </c>
      <c r="N1221">
        <v>600</v>
      </c>
      <c r="O1221">
        <v>992.23</v>
      </c>
      <c r="P1221">
        <v>19065.349999999999</v>
      </c>
      <c r="Q1221">
        <v>18875.330000000002</v>
      </c>
      <c r="R1221">
        <v>5272.4</v>
      </c>
      <c r="S1221">
        <v>34606.78</v>
      </c>
      <c r="T1221">
        <v>0</v>
      </c>
      <c r="U1221">
        <v>11578.67</v>
      </c>
      <c r="V1221">
        <v>0</v>
      </c>
      <c r="W1221" s="181">
        <f t="shared" si="306"/>
        <v>30644.019999999997</v>
      </c>
      <c r="X1221" s="181">
        <f t="shared" si="307"/>
        <v>51.073366666666658</v>
      </c>
      <c r="Y1221" s="174">
        <v>90390.75</v>
      </c>
      <c r="Z1221" s="181">
        <f t="shared" si="308"/>
        <v>150.65125</v>
      </c>
      <c r="AA1221" s="174">
        <v>1.0977118787044029</v>
      </c>
      <c r="AB1221" s="174">
        <v>21.092147150012579</v>
      </c>
      <c r="AC1221" s="174">
        <v>20.881926524561418</v>
      </c>
      <c r="AD1221" s="174">
        <v>5.8328977246012448</v>
      </c>
      <c r="AE1221" s="174">
        <v>38.285753796710402</v>
      </c>
      <c r="AF1221">
        <v>0</v>
      </c>
      <c r="AG1221" s="106">
        <v>12.80957398848887</v>
      </c>
      <c r="AH1221" s="106">
        <v>0</v>
      </c>
      <c r="AI1221" s="106">
        <v>100</v>
      </c>
      <c r="AJ1221">
        <v>40.25</v>
      </c>
      <c r="AK1221">
        <v>52.73</v>
      </c>
      <c r="AL1221">
        <v>57.68</v>
      </c>
      <c r="AM1221">
        <v>150.65</v>
      </c>
      <c r="AN1221" t="s">
        <v>1065</v>
      </c>
      <c r="AO1221">
        <v>9.9</v>
      </c>
      <c r="AP1221">
        <v>8.33</v>
      </c>
      <c r="AQ1221">
        <v>12.806699999999999</v>
      </c>
      <c r="AR1221" t="s">
        <v>1071</v>
      </c>
      <c r="AS1221" t="s">
        <v>1073</v>
      </c>
      <c r="AT1221" t="s">
        <v>1076</v>
      </c>
      <c r="AU1221" t="s">
        <v>1077</v>
      </c>
      <c r="AV1221" t="s">
        <v>1081</v>
      </c>
      <c r="AW1221" t="s">
        <v>1084</v>
      </c>
      <c r="AX1221" s="65">
        <f t="shared" si="321"/>
        <v>583.5</v>
      </c>
      <c r="AY1221" s="106">
        <v>2862.47</v>
      </c>
      <c r="AZ1221" s="106">
        <v>725.2971005429024</v>
      </c>
      <c r="BA1221" s="65">
        <f t="shared" si="309"/>
        <v>4171.267100542902</v>
      </c>
      <c r="BB1221" s="65">
        <f t="shared" si="310"/>
        <v>29918.722899457094</v>
      </c>
      <c r="BC1221" s="65">
        <f t="shared" si="311"/>
        <v>992.23</v>
      </c>
      <c r="BD1221" s="65">
        <f t="shared" si="312"/>
        <v>23564.230000000003</v>
      </c>
      <c r="BE1221" s="65">
        <f t="shared" si="313"/>
        <v>31744.309999999998</v>
      </c>
      <c r="BF1221" s="65">
        <f t="shared" si="314"/>
        <v>86219.4828994571</v>
      </c>
      <c r="BG1221" s="66">
        <f t="shared" si="315"/>
        <v>595.89530007755741</v>
      </c>
      <c r="BH1221" s="66">
        <f t="shared" si="316"/>
        <v>51.584004999063957</v>
      </c>
      <c r="BI1221" s="66">
        <f t="shared" si="317"/>
        <v>1.6537166666666667</v>
      </c>
      <c r="BJ1221" s="66">
        <f t="shared" si="318"/>
        <v>40.627982758620696</v>
      </c>
      <c r="BK1221" s="66">
        <f t="shared" si="319"/>
        <v>54.731568965517241</v>
      </c>
      <c r="BL1221" s="66">
        <f t="shared" si="320"/>
        <v>148.65428086113292</v>
      </c>
      <c r="BM1221" s="207">
        <f t="shared" si="322"/>
        <v>39879.18</v>
      </c>
    </row>
    <row r="1222" spans="1:65" x14ac:dyDescent="0.35">
      <c r="A1222" s="1">
        <v>347</v>
      </c>
      <c r="B1222">
        <v>23</v>
      </c>
      <c r="C1222" t="s">
        <v>37</v>
      </c>
      <c r="D1222" s="60" t="s">
        <v>385</v>
      </c>
      <c r="E1222" s="6" t="s">
        <v>1109</v>
      </c>
      <c r="F1222" s="7" t="s">
        <v>1110</v>
      </c>
      <c r="G1222" s="6">
        <v>-15.37</v>
      </c>
      <c r="H1222" s="6">
        <v>-48.78</v>
      </c>
      <c r="I1222" s="6">
        <v>770</v>
      </c>
      <c r="J1222" s="8">
        <v>31081.371963744201</v>
      </c>
      <c r="K1222" t="s">
        <v>1165</v>
      </c>
      <c r="L1222" t="s">
        <v>1062</v>
      </c>
      <c r="M1222">
        <v>600</v>
      </c>
      <c r="N1222">
        <v>600</v>
      </c>
      <c r="O1222">
        <v>0.45</v>
      </c>
      <c r="P1222">
        <v>28394.34</v>
      </c>
      <c r="Q1222">
        <v>18875.330000000002</v>
      </c>
      <c r="R1222">
        <v>5266.4</v>
      </c>
      <c r="S1222">
        <v>34606.78</v>
      </c>
      <c r="T1222">
        <v>0</v>
      </c>
      <c r="U1222">
        <v>11578.67</v>
      </c>
      <c r="V1222">
        <v>0</v>
      </c>
      <c r="W1222" s="181">
        <f t="shared" si="306"/>
        <v>39973.01</v>
      </c>
      <c r="X1222" s="181">
        <f t="shared" si="307"/>
        <v>66.621683333333337</v>
      </c>
      <c r="Y1222" s="174">
        <v>98721.96</v>
      </c>
      <c r="Z1222" s="181">
        <f t="shared" si="308"/>
        <v>164.53660000000002</v>
      </c>
      <c r="AA1222" s="174">
        <v>4.5582563393190332E-4</v>
      </c>
      <c r="AB1222" s="174">
        <v>28.761928956839991</v>
      </c>
      <c r="AC1222" s="174">
        <v>19.11968725094194</v>
      </c>
      <c r="AD1222" s="174">
        <v>5.3345780411977222</v>
      </c>
      <c r="AE1222" s="174">
        <v>35.054794292982017</v>
      </c>
      <c r="AF1222">
        <v>0</v>
      </c>
      <c r="AG1222" s="106">
        <v>11.72856576186291</v>
      </c>
      <c r="AH1222" s="106">
        <v>0</v>
      </c>
      <c r="AI1222" s="106">
        <v>100</v>
      </c>
      <c r="AJ1222">
        <v>40.24</v>
      </c>
      <c r="AK1222">
        <v>66.62</v>
      </c>
      <c r="AL1222">
        <v>57.68</v>
      </c>
      <c r="AM1222">
        <v>164.54</v>
      </c>
      <c r="AN1222" t="s">
        <v>1066</v>
      </c>
      <c r="AO1222">
        <v>9.9</v>
      </c>
      <c r="AP1222">
        <v>8.33</v>
      </c>
      <c r="AQ1222">
        <v>12.806699999999999</v>
      </c>
      <c r="AR1222" t="s">
        <v>1071</v>
      </c>
      <c r="AS1222" t="s">
        <v>1073</v>
      </c>
      <c r="AT1222" t="s">
        <v>1076</v>
      </c>
      <c r="AU1222" t="s">
        <v>1077</v>
      </c>
      <c r="AV1222" t="s">
        <v>1081</v>
      </c>
      <c r="AW1222" t="s">
        <v>1084</v>
      </c>
      <c r="AX1222" s="65">
        <f t="shared" si="321"/>
        <v>583.5</v>
      </c>
      <c r="AY1222" s="106">
        <v>2862.47</v>
      </c>
      <c r="AZ1222" s="106">
        <v>1052.447496995994</v>
      </c>
      <c r="BA1222" s="65">
        <f t="shared" si="309"/>
        <v>4498.417496995994</v>
      </c>
      <c r="BB1222" s="65">
        <f t="shared" si="310"/>
        <v>38920.56250300401</v>
      </c>
      <c r="BC1222" s="65">
        <f t="shared" si="311"/>
        <v>0.45</v>
      </c>
      <c r="BD1222" s="65">
        <f t="shared" si="312"/>
        <v>23558.230000000003</v>
      </c>
      <c r="BE1222" s="65">
        <f t="shared" si="313"/>
        <v>31744.309999999998</v>
      </c>
      <c r="BF1222" s="65">
        <f t="shared" si="314"/>
        <v>94223.542503004006</v>
      </c>
      <c r="BG1222" s="66">
        <f t="shared" si="315"/>
        <v>642.63107099942772</v>
      </c>
      <c r="BH1222" s="66">
        <f t="shared" si="316"/>
        <v>67.104418108627598</v>
      </c>
      <c r="BI1222" s="66">
        <f t="shared" si="317"/>
        <v>7.5000000000000002E-4</v>
      </c>
      <c r="BJ1222" s="66">
        <f t="shared" si="318"/>
        <v>40.617637931034487</v>
      </c>
      <c r="BK1222" s="66">
        <f t="shared" si="319"/>
        <v>54.731568965517241</v>
      </c>
      <c r="BL1222" s="66">
        <f t="shared" si="320"/>
        <v>162.45438362586899</v>
      </c>
      <c r="BM1222" s="207">
        <f t="shared" si="322"/>
        <v>39873.18</v>
      </c>
    </row>
    <row r="1223" spans="1:65" x14ac:dyDescent="0.35">
      <c r="A1223" s="1">
        <v>348</v>
      </c>
      <c r="B1223">
        <v>23</v>
      </c>
      <c r="C1223" t="s">
        <v>37</v>
      </c>
      <c r="D1223" s="60" t="s">
        <v>386</v>
      </c>
      <c r="E1223" s="6" t="s">
        <v>1111</v>
      </c>
      <c r="F1223" s="7" t="s">
        <v>1112</v>
      </c>
      <c r="G1223" s="6">
        <v>-22.86</v>
      </c>
      <c r="H1223" s="6">
        <v>-43.41</v>
      </c>
      <c r="I1223" s="6">
        <v>45</v>
      </c>
      <c r="J1223" s="8">
        <v>45016.2336447989</v>
      </c>
      <c r="K1223" t="s">
        <v>1165</v>
      </c>
      <c r="L1223" t="s">
        <v>1062</v>
      </c>
      <c r="M1223">
        <v>600</v>
      </c>
      <c r="N1223">
        <v>600</v>
      </c>
      <c r="O1223">
        <v>0</v>
      </c>
      <c r="P1223">
        <v>28511.27</v>
      </c>
      <c r="Q1223">
        <v>18875.330000000002</v>
      </c>
      <c r="R1223">
        <v>5262.4</v>
      </c>
      <c r="S1223">
        <v>34606.78</v>
      </c>
      <c r="T1223">
        <v>0</v>
      </c>
      <c r="U1223">
        <v>11578.67</v>
      </c>
      <c r="V1223">
        <v>0</v>
      </c>
      <c r="W1223" s="181">
        <f t="shared" si="306"/>
        <v>40089.94</v>
      </c>
      <c r="X1223" s="181">
        <f t="shared" si="307"/>
        <v>66.816566666666674</v>
      </c>
      <c r="Y1223" s="174">
        <v>98834.44</v>
      </c>
      <c r="Z1223" s="181">
        <f t="shared" si="308"/>
        <v>164.72406666666666</v>
      </c>
      <c r="AA1223" s="174">
        <v>0</v>
      </c>
      <c r="AB1223" s="174">
        <v>28.847504979033619</v>
      </c>
      <c r="AC1223" s="174">
        <v>19.097927807351368</v>
      </c>
      <c r="AD1223" s="174">
        <v>5.3244597733340706</v>
      </c>
      <c r="AE1223" s="174">
        <v>35.014899664529892</v>
      </c>
      <c r="AF1223">
        <v>0</v>
      </c>
      <c r="AG1223" s="106">
        <v>11.715217893681601</v>
      </c>
      <c r="AH1223" s="106">
        <v>0</v>
      </c>
      <c r="AI1223" s="106">
        <v>100</v>
      </c>
      <c r="AJ1223">
        <v>40.229999999999997</v>
      </c>
      <c r="AK1223">
        <v>66.819999999999993</v>
      </c>
      <c r="AL1223">
        <v>57.68</v>
      </c>
      <c r="AM1223">
        <v>164.72</v>
      </c>
      <c r="AN1223" t="s">
        <v>1067</v>
      </c>
      <c r="AO1223">
        <v>9.9</v>
      </c>
      <c r="AP1223">
        <v>8.33</v>
      </c>
      <c r="AQ1223">
        <v>12.806699999999999</v>
      </c>
      <c r="AR1223" t="s">
        <v>1071</v>
      </c>
      <c r="AS1223" t="s">
        <v>1073</v>
      </c>
      <c r="AT1223" t="s">
        <v>1076</v>
      </c>
      <c r="AU1223" t="s">
        <v>1077</v>
      </c>
      <c r="AV1223" t="s">
        <v>1081</v>
      </c>
      <c r="AW1223" t="s">
        <v>1084</v>
      </c>
      <c r="AX1223" s="65">
        <f t="shared" si="321"/>
        <v>583.5</v>
      </c>
      <c r="AY1223" s="106">
        <v>2862.47</v>
      </c>
      <c r="AZ1223" s="106">
        <v>1031.5340464446249</v>
      </c>
      <c r="BA1223" s="65">
        <f t="shared" si="309"/>
        <v>4477.5040464446247</v>
      </c>
      <c r="BB1223" s="65">
        <f t="shared" si="310"/>
        <v>39058.405953555375</v>
      </c>
      <c r="BC1223" s="65">
        <f t="shared" si="311"/>
        <v>0</v>
      </c>
      <c r="BD1223" s="65">
        <f t="shared" si="312"/>
        <v>23554.230000000003</v>
      </c>
      <c r="BE1223" s="65">
        <f t="shared" si="313"/>
        <v>31744.309999999998</v>
      </c>
      <c r="BF1223" s="65">
        <f t="shared" si="314"/>
        <v>94356.935953555381</v>
      </c>
      <c r="BG1223" s="66">
        <f t="shared" si="315"/>
        <v>639.64343520637499</v>
      </c>
      <c r="BH1223" s="66">
        <f t="shared" si="316"/>
        <v>67.342079230267885</v>
      </c>
      <c r="BI1223" s="66">
        <f t="shared" si="317"/>
        <v>0</v>
      </c>
      <c r="BJ1223" s="66">
        <f t="shared" si="318"/>
        <v>40.610741379310348</v>
      </c>
      <c r="BK1223" s="66">
        <f t="shared" si="319"/>
        <v>54.731568965517241</v>
      </c>
      <c r="BL1223" s="66">
        <f t="shared" si="320"/>
        <v>162.68437233371617</v>
      </c>
      <c r="BM1223" s="207">
        <f t="shared" si="322"/>
        <v>39869.18</v>
      </c>
    </row>
    <row r="1224" spans="1:65" x14ac:dyDescent="0.35">
      <c r="A1224" s="1">
        <v>349</v>
      </c>
      <c r="B1224">
        <v>23</v>
      </c>
      <c r="C1224" t="s">
        <v>37</v>
      </c>
      <c r="D1224" s="60" t="s">
        <v>387</v>
      </c>
      <c r="E1224" s="6" t="s">
        <v>1113</v>
      </c>
      <c r="F1224" s="7" t="s">
        <v>1114</v>
      </c>
      <c r="G1224" s="6">
        <v>-20.32</v>
      </c>
      <c r="H1224" s="6">
        <v>-40.340000000000003</v>
      </c>
      <c r="I1224" s="6">
        <v>9</v>
      </c>
      <c r="J1224" s="8">
        <v>54061.366139626101</v>
      </c>
      <c r="K1224" t="s">
        <v>1165</v>
      </c>
      <c r="L1224" t="s">
        <v>1062</v>
      </c>
      <c r="M1224">
        <v>600</v>
      </c>
      <c r="N1224">
        <v>600</v>
      </c>
      <c r="O1224">
        <v>0</v>
      </c>
      <c r="P1224">
        <v>32323.439999999999</v>
      </c>
      <c r="Q1224">
        <v>18875.330000000002</v>
      </c>
      <c r="R1224">
        <v>5264.2</v>
      </c>
      <c r="S1224">
        <v>34606.78</v>
      </c>
      <c r="T1224">
        <v>0</v>
      </c>
      <c r="U1224">
        <v>11578.67</v>
      </c>
      <c r="V1224">
        <v>0</v>
      </c>
      <c r="W1224" s="181">
        <f t="shared" si="306"/>
        <v>43902.11</v>
      </c>
      <c r="X1224" s="181">
        <f t="shared" si="307"/>
        <v>73.170183333333341</v>
      </c>
      <c r="Y1224" s="174">
        <v>102648.41</v>
      </c>
      <c r="Z1224" s="181">
        <f t="shared" si="308"/>
        <v>171.08068333333333</v>
      </c>
      <c r="AA1224" s="174">
        <v>0</v>
      </c>
      <c r="AB1224" s="174">
        <v>31.48946973460183</v>
      </c>
      <c r="AC1224" s="174">
        <v>18.388331587405979</v>
      </c>
      <c r="AD1224" s="174">
        <v>5.1283794848843733</v>
      </c>
      <c r="AE1224" s="174">
        <v>33.713897760325757</v>
      </c>
      <c r="AF1224">
        <v>0</v>
      </c>
      <c r="AG1224" s="106">
        <v>11.279931174774161</v>
      </c>
      <c r="AH1224" s="106">
        <v>0</v>
      </c>
      <c r="AI1224" s="106">
        <v>100</v>
      </c>
      <c r="AJ1224">
        <v>40.229999999999997</v>
      </c>
      <c r="AK1224">
        <v>73.17</v>
      </c>
      <c r="AL1224">
        <v>57.68</v>
      </c>
      <c r="AM1224">
        <v>171.08</v>
      </c>
      <c r="AN1224" t="s">
        <v>1068</v>
      </c>
      <c r="AO1224">
        <v>9.9</v>
      </c>
      <c r="AP1224">
        <v>8.33</v>
      </c>
      <c r="AQ1224">
        <v>12.806699999999999</v>
      </c>
      <c r="AR1224" t="s">
        <v>1071</v>
      </c>
      <c r="AS1224" t="s">
        <v>1073</v>
      </c>
      <c r="AT1224" t="s">
        <v>1076</v>
      </c>
      <c r="AU1224" t="s">
        <v>1077</v>
      </c>
      <c r="AV1224" t="s">
        <v>1081</v>
      </c>
      <c r="AW1224" t="s">
        <v>1084</v>
      </c>
      <c r="AX1224" s="65">
        <f t="shared" si="321"/>
        <v>583.5</v>
      </c>
      <c r="AY1224" s="106">
        <v>2862.47</v>
      </c>
      <c r="AZ1224" s="106">
        <v>1125.2777529912526</v>
      </c>
      <c r="BA1224" s="65">
        <f t="shared" si="309"/>
        <v>4571.2477529912521</v>
      </c>
      <c r="BB1224" s="65">
        <f t="shared" si="310"/>
        <v>42776.832247008751</v>
      </c>
      <c r="BC1224" s="65">
        <f t="shared" si="311"/>
        <v>0</v>
      </c>
      <c r="BD1224" s="65">
        <f t="shared" si="312"/>
        <v>23556.030000000002</v>
      </c>
      <c r="BE1224" s="65">
        <f t="shared" si="313"/>
        <v>31744.309999999998</v>
      </c>
      <c r="BF1224" s="65">
        <f t="shared" si="314"/>
        <v>98077.162247008746</v>
      </c>
      <c r="BG1224" s="66">
        <f t="shared" si="315"/>
        <v>653.03539328446459</v>
      </c>
      <c r="BH1224" s="66">
        <f t="shared" si="316"/>
        <v>73.753159046566807</v>
      </c>
      <c r="BI1224" s="66">
        <f t="shared" si="317"/>
        <v>0</v>
      </c>
      <c r="BJ1224" s="66">
        <f t="shared" si="318"/>
        <v>40.613844827586213</v>
      </c>
      <c r="BK1224" s="66">
        <f t="shared" si="319"/>
        <v>54.731568965517241</v>
      </c>
      <c r="BL1224" s="66">
        <f t="shared" si="320"/>
        <v>169.09855559829094</v>
      </c>
      <c r="BM1224" s="207">
        <f t="shared" si="322"/>
        <v>39870.979999999996</v>
      </c>
    </row>
    <row r="1225" spans="1:65" x14ac:dyDescent="0.35">
      <c r="A1225" s="1">
        <v>350</v>
      </c>
      <c r="B1225">
        <v>23</v>
      </c>
      <c r="C1225" t="s">
        <v>37</v>
      </c>
      <c r="D1225" s="60" t="s">
        <v>388</v>
      </c>
      <c r="E1225" s="6" t="s">
        <v>1115</v>
      </c>
      <c r="F1225" s="7" t="s">
        <v>1116</v>
      </c>
      <c r="G1225" s="6">
        <v>-8.0500000000000007</v>
      </c>
      <c r="H1225" s="6">
        <v>-34.880000000000003</v>
      </c>
      <c r="I1225" s="6">
        <v>10</v>
      </c>
      <c r="J1225" s="8">
        <v>63550.072249703</v>
      </c>
      <c r="K1225" t="s">
        <v>1165</v>
      </c>
      <c r="L1225" t="s">
        <v>1062</v>
      </c>
      <c r="M1225">
        <v>600</v>
      </c>
      <c r="N1225">
        <v>600</v>
      </c>
      <c r="O1225">
        <v>0</v>
      </c>
      <c r="P1225">
        <v>38010.18</v>
      </c>
      <c r="Q1225">
        <v>18875.330000000002</v>
      </c>
      <c r="R1225">
        <v>5250.2</v>
      </c>
      <c r="S1225">
        <v>34606.78</v>
      </c>
      <c r="T1225">
        <v>0</v>
      </c>
      <c r="U1225">
        <v>11578.67</v>
      </c>
      <c r="V1225">
        <v>0</v>
      </c>
      <c r="W1225" s="181">
        <f t="shared" si="306"/>
        <v>49588.85</v>
      </c>
      <c r="X1225" s="181">
        <f t="shared" si="307"/>
        <v>82.648083333333332</v>
      </c>
      <c r="Y1225" s="174">
        <v>108321.15</v>
      </c>
      <c r="Z1225" s="181">
        <f t="shared" si="308"/>
        <v>180.53524999999999</v>
      </c>
      <c r="AA1225" s="174">
        <v>0</v>
      </c>
      <c r="AB1225" s="174">
        <v>35.090266305333721</v>
      </c>
      <c r="AC1225" s="174">
        <v>17.42534121914326</v>
      </c>
      <c r="AD1225" s="174">
        <v>4.8468835495191849</v>
      </c>
      <c r="AE1225" s="174">
        <v>31.948312956426339</v>
      </c>
      <c r="AF1225">
        <v>0</v>
      </c>
      <c r="AG1225" s="106">
        <v>10.68920520138496</v>
      </c>
      <c r="AH1225" s="106">
        <v>0</v>
      </c>
      <c r="AI1225" s="106">
        <v>100</v>
      </c>
      <c r="AJ1225">
        <v>40.21</v>
      </c>
      <c r="AK1225">
        <v>82.65</v>
      </c>
      <c r="AL1225">
        <v>57.68</v>
      </c>
      <c r="AM1225">
        <v>180.54</v>
      </c>
      <c r="AN1225" t="s">
        <v>1069</v>
      </c>
      <c r="AO1225">
        <v>9.9</v>
      </c>
      <c r="AP1225">
        <v>8.33</v>
      </c>
      <c r="AQ1225">
        <v>12.806699999999999</v>
      </c>
      <c r="AR1225" t="s">
        <v>1071</v>
      </c>
      <c r="AS1225" t="s">
        <v>1073</v>
      </c>
      <c r="AT1225" t="s">
        <v>1076</v>
      </c>
      <c r="AU1225" t="s">
        <v>1077</v>
      </c>
      <c r="AV1225" t="s">
        <v>1081</v>
      </c>
      <c r="AW1225" t="s">
        <v>1084</v>
      </c>
      <c r="AX1225" s="65">
        <f t="shared" si="321"/>
        <v>583.5</v>
      </c>
      <c r="AY1225" s="106">
        <v>2862.47</v>
      </c>
      <c r="AZ1225" s="106">
        <v>1319.2863796982081</v>
      </c>
      <c r="BA1225" s="65">
        <f t="shared" si="309"/>
        <v>4765.2563796982076</v>
      </c>
      <c r="BB1225" s="65">
        <f t="shared" si="310"/>
        <v>48269.563620301793</v>
      </c>
      <c r="BC1225" s="65">
        <f t="shared" si="311"/>
        <v>0</v>
      </c>
      <c r="BD1225" s="65">
        <f t="shared" si="312"/>
        <v>23542.030000000002</v>
      </c>
      <c r="BE1225" s="65">
        <f t="shared" si="313"/>
        <v>31744.309999999998</v>
      </c>
      <c r="BF1225" s="65">
        <f t="shared" si="314"/>
        <v>103555.89362030178</v>
      </c>
      <c r="BG1225" s="66">
        <f t="shared" si="315"/>
        <v>680.75091138545827</v>
      </c>
      <c r="BH1225" s="66">
        <f t="shared" si="316"/>
        <v>83.223385552244466</v>
      </c>
      <c r="BI1225" s="66">
        <f t="shared" si="317"/>
        <v>0</v>
      </c>
      <c r="BJ1225" s="66">
        <f t="shared" si="318"/>
        <v>40.589706896551725</v>
      </c>
      <c r="BK1225" s="66">
        <f t="shared" si="319"/>
        <v>54.731568965517241</v>
      </c>
      <c r="BL1225" s="66">
        <f t="shared" si="320"/>
        <v>178.54464417293411</v>
      </c>
      <c r="BM1225" s="207">
        <f t="shared" si="322"/>
        <v>39856.979999999996</v>
      </c>
    </row>
    <row r="1226" spans="1:65" x14ac:dyDescent="0.35">
      <c r="A1226" s="1">
        <v>351</v>
      </c>
      <c r="B1226">
        <v>23</v>
      </c>
      <c r="C1226" t="s">
        <v>37</v>
      </c>
      <c r="D1226" s="60" t="s">
        <v>389</v>
      </c>
      <c r="E1226" s="6" t="s">
        <v>1117</v>
      </c>
      <c r="F1226" s="7" t="s">
        <v>1118</v>
      </c>
      <c r="G1226" s="6">
        <v>-3.8</v>
      </c>
      <c r="H1226" s="6">
        <v>-38.53</v>
      </c>
      <c r="I1226" s="6">
        <v>41</v>
      </c>
      <c r="J1226" s="8">
        <v>71394.000753582499</v>
      </c>
      <c r="K1226" t="s">
        <v>1165</v>
      </c>
      <c r="L1226" t="s">
        <v>1062</v>
      </c>
      <c r="M1226">
        <v>600</v>
      </c>
      <c r="N1226">
        <v>600</v>
      </c>
      <c r="O1226">
        <v>0</v>
      </c>
      <c r="P1226">
        <v>38840.53</v>
      </c>
      <c r="Q1226">
        <v>18875.330000000002</v>
      </c>
      <c r="R1226">
        <v>5255.2</v>
      </c>
      <c r="S1226">
        <v>34606.78</v>
      </c>
      <c r="T1226">
        <v>0</v>
      </c>
      <c r="U1226">
        <v>11578.67</v>
      </c>
      <c r="V1226">
        <v>0</v>
      </c>
      <c r="W1226" s="181">
        <f t="shared" si="306"/>
        <v>50419.199999999997</v>
      </c>
      <c r="X1226" s="181">
        <f t="shared" si="307"/>
        <v>84.031999999999996</v>
      </c>
      <c r="Y1226" s="174">
        <v>109156.5</v>
      </c>
      <c r="Z1226" s="181">
        <f t="shared" si="308"/>
        <v>181.92750000000001</v>
      </c>
      <c r="AA1226" s="174">
        <v>0</v>
      </c>
      <c r="AB1226" s="174">
        <v>35.582425233495023</v>
      </c>
      <c r="AC1226" s="174">
        <v>17.291989024932089</v>
      </c>
      <c r="AD1226" s="174">
        <v>4.8143720254863434</v>
      </c>
      <c r="AE1226" s="174">
        <v>31.70381974504496</v>
      </c>
      <c r="AF1226">
        <v>0</v>
      </c>
      <c r="AG1226" s="106">
        <v>10.607403132200099</v>
      </c>
      <c r="AH1226" s="106">
        <v>0</v>
      </c>
      <c r="AI1226" s="106">
        <v>100</v>
      </c>
      <c r="AJ1226">
        <v>40.22</v>
      </c>
      <c r="AK1226">
        <v>84.03</v>
      </c>
      <c r="AL1226">
        <v>57.68</v>
      </c>
      <c r="AM1226">
        <v>181.93</v>
      </c>
      <c r="AN1226" t="s">
        <v>1070</v>
      </c>
      <c r="AO1226">
        <v>9.9</v>
      </c>
      <c r="AP1226">
        <v>8.33</v>
      </c>
      <c r="AQ1226">
        <v>12.806699999999999</v>
      </c>
      <c r="AR1226" t="s">
        <v>1071</v>
      </c>
      <c r="AS1226" t="s">
        <v>1073</v>
      </c>
      <c r="AT1226" t="s">
        <v>1076</v>
      </c>
      <c r="AU1226" t="s">
        <v>1077</v>
      </c>
      <c r="AV1226" t="s">
        <v>1081</v>
      </c>
      <c r="AW1226" t="s">
        <v>1084</v>
      </c>
      <c r="AX1226" s="65">
        <f t="shared" si="321"/>
        <v>583.5</v>
      </c>
      <c r="AY1226" s="106">
        <v>2862.47</v>
      </c>
      <c r="AZ1226" s="106">
        <v>1323.3976229812274</v>
      </c>
      <c r="BA1226" s="65">
        <f t="shared" si="309"/>
        <v>4769.3676229812272</v>
      </c>
      <c r="BB1226" s="65">
        <f t="shared" si="310"/>
        <v>49095.802377018772</v>
      </c>
      <c r="BC1226" s="65">
        <f t="shared" si="311"/>
        <v>0</v>
      </c>
      <c r="BD1226" s="65">
        <f t="shared" si="312"/>
        <v>23547.030000000002</v>
      </c>
      <c r="BE1226" s="65">
        <f t="shared" si="313"/>
        <v>31744.309999999998</v>
      </c>
      <c r="BF1226" s="65">
        <f t="shared" si="314"/>
        <v>104387.13237701877</v>
      </c>
      <c r="BG1226" s="66">
        <f t="shared" si="315"/>
        <v>681.33823185446101</v>
      </c>
      <c r="BH1226" s="66">
        <f t="shared" si="316"/>
        <v>84.647935132790991</v>
      </c>
      <c r="BI1226" s="66">
        <f t="shared" si="317"/>
        <v>0</v>
      </c>
      <c r="BJ1226" s="66">
        <f t="shared" si="318"/>
        <v>40.598327586206899</v>
      </c>
      <c r="BK1226" s="66">
        <f t="shared" si="319"/>
        <v>54.731568965517241</v>
      </c>
      <c r="BL1226" s="66">
        <f t="shared" si="320"/>
        <v>179.97781444313583</v>
      </c>
      <c r="BM1226" s="207">
        <f t="shared" si="322"/>
        <v>39861.979999999996</v>
      </c>
    </row>
    <row r="1227" spans="1:65" x14ac:dyDescent="0.35">
      <c r="A1227" s="1">
        <v>352</v>
      </c>
      <c r="B1227">
        <v>24</v>
      </c>
      <c r="C1227" t="s">
        <v>37</v>
      </c>
      <c r="D1227" s="60" t="s">
        <v>390</v>
      </c>
      <c r="E1227" s="6" t="s">
        <v>1104</v>
      </c>
      <c r="F1227" s="7" t="s">
        <v>1105</v>
      </c>
      <c r="G1227" s="6">
        <v>-22.74</v>
      </c>
      <c r="H1227" s="6">
        <v>-45.59</v>
      </c>
      <c r="I1227" s="6">
        <v>1642</v>
      </c>
      <c r="J1227" s="8">
        <v>3495.45982983364</v>
      </c>
      <c r="K1227" t="s">
        <v>1165</v>
      </c>
      <c r="L1227" t="s">
        <v>1062</v>
      </c>
      <c r="M1227">
        <v>600</v>
      </c>
      <c r="N1227">
        <v>600</v>
      </c>
      <c r="O1227">
        <v>5892.09</v>
      </c>
      <c r="P1227">
        <v>8384.1</v>
      </c>
      <c r="Q1227">
        <v>18875.330000000002</v>
      </c>
      <c r="R1227">
        <v>5265.2</v>
      </c>
      <c r="S1227">
        <v>34606.78</v>
      </c>
      <c r="T1227">
        <v>0</v>
      </c>
      <c r="U1227">
        <v>11750.93</v>
      </c>
      <c r="V1227">
        <v>0</v>
      </c>
      <c r="W1227" s="181">
        <f t="shared" ref="W1227:W1290" si="323">U1227+P1227</f>
        <v>20135.03</v>
      </c>
      <c r="X1227" s="181">
        <f t="shared" ref="X1227:X1290" si="324">W1227/600</f>
        <v>33.558383333333332</v>
      </c>
      <c r="Y1227" s="174">
        <v>84774.42</v>
      </c>
      <c r="Z1227" s="181">
        <f t="shared" ref="Z1227:Z1290" si="325">Y1227/M1227</f>
        <v>141.29069999999999</v>
      </c>
      <c r="AA1227" s="174">
        <v>6.9503159089734856</v>
      </c>
      <c r="AB1227" s="174">
        <v>9.8898936731150737</v>
      </c>
      <c r="AC1227" s="174">
        <v>22.265360234844429</v>
      </c>
      <c r="AD1227" s="174">
        <v>6.2108357686198268</v>
      </c>
      <c r="AE1227" s="174">
        <v>40.822196129445651</v>
      </c>
      <c r="AF1227">
        <v>0</v>
      </c>
      <c r="AG1227" s="106">
        <v>13.861410081012639</v>
      </c>
      <c r="AH1227" s="106">
        <v>0</v>
      </c>
      <c r="AI1227" s="106">
        <v>100</v>
      </c>
      <c r="AJ1227">
        <v>40.229999999999997</v>
      </c>
      <c r="AK1227">
        <v>43.38</v>
      </c>
      <c r="AL1227">
        <v>57.68</v>
      </c>
      <c r="AM1227">
        <v>141.29</v>
      </c>
      <c r="AN1227" t="s">
        <v>1063</v>
      </c>
      <c r="AO1227">
        <v>9.9</v>
      </c>
      <c r="AP1227">
        <v>8.33</v>
      </c>
      <c r="AQ1227">
        <v>12.806699999999999</v>
      </c>
      <c r="AR1227" t="s">
        <v>1071</v>
      </c>
      <c r="AS1227" t="s">
        <v>1073</v>
      </c>
      <c r="AT1227" t="s">
        <v>1076</v>
      </c>
      <c r="AU1227" t="s">
        <v>1078</v>
      </c>
      <c r="AV1227" t="s">
        <v>1079</v>
      </c>
      <c r="AW1227" t="s">
        <v>1083</v>
      </c>
      <c r="AX1227" s="65">
        <f t="shared" si="321"/>
        <v>583.5</v>
      </c>
      <c r="AY1227" s="106">
        <v>2862.47</v>
      </c>
      <c r="AZ1227" s="106">
        <v>418.25346668161365</v>
      </c>
      <c r="BA1227" s="65">
        <f t="shared" ref="BA1227:BA1290" si="326">(AX1227+AZ1227+AY1227)</f>
        <v>3864.2234666816134</v>
      </c>
      <c r="BB1227" s="65">
        <f t="shared" ref="BB1227:BB1290" si="327">U1227+P1227-AZ1227</f>
        <v>19716.776533318385</v>
      </c>
      <c r="BC1227" s="65">
        <f t="shared" ref="BC1227:BC1290" si="328">O1227</f>
        <v>5892.09</v>
      </c>
      <c r="BD1227" s="65">
        <f t="shared" ref="BD1227:BD1290" si="329">Q1227+R1227-AX1227</f>
        <v>23557.030000000002</v>
      </c>
      <c r="BE1227" s="65">
        <f t="shared" ref="BE1227:BE1290" si="330">(S1227-2862.47)</f>
        <v>31744.309999999998</v>
      </c>
      <c r="BF1227" s="65">
        <f t="shared" ref="BF1227:BF1290" si="331">Y1227-BA1227</f>
        <v>80910.196533318391</v>
      </c>
      <c r="BG1227" s="66">
        <f t="shared" ref="BG1227:BG1290" si="332">BA1227/7</f>
        <v>552.03192381165911</v>
      </c>
      <c r="BH1227" s="66">
        <f t="shared" ref="BH1227:BH1290" si="333">BB1227/580</f>
        <v>33.994442298824801</v>
      </c>
      <c r="BI1227" s="66">
        <f t="shared" ref="BI1227:BI1290" si="334">BC1227/600</f>
        <v>9.8201499999999999</v>
      </c>
      <c r="BJ1227" s="66">
        <f t="shared" ref="BJ1227:BJ1290" si="335">BD1227/580</f>
        <v>40.615568965517248</v>
      </c>
      <c r="BK1227" s="66">
        <f t="shared" ref="BK1227:BK1290" si="336">BE1227/580</f>
        <v>54.731568965517241</v>
      </c>
      <c r="BL1227" s="66">
        <f t="shared" ref="BL1227:BL1290" si="337">BF1227/580</f>
        <v>139.50033885054896</v>
      </c>
      <c r="BM1227" s="207">
        <f t="shared" si="322"/>
        <v>39871.979999999996</v>
      </c>
    </row>
    <row r="1228" spans="1:65" x14ac:dyDescent="0.35">
      <c r="A1228" s="1">
        <v>353</v>
      </c>
      <c r="B1228">
        <v>24</v>
      </c>
      <c r="C1228" t="s">
        <v>37</v>
      </c>
      <c r="D1228" s="60" t="s">
        <v>391</v>
      </c>
      <c r="E1228" s="6" t="s">
        <v>1104</v>
      </c>
      <c r="F1228" s="7" t="s">
        <v>1106</v>
      </c>
      <c r="G1228" s="6">
        <v>-23.85</v>
      </c>
      <c r="H1228" s="6">
        <v>-46.64</v>
      </c>
      <c r="I1228" s="6">
        <v>792</v>
      </c>
      <c r="J1228" s="8">
        <v>14172.2970393051</v>
      </c>
      <c r="K1228" t="s">
        <v>1165</v>
      </c>
      <c r="L1228" t="s">
        <v>1062</v>
      </c>
      <c r="M1228">
        <v>600</v>
      </c>
      <c r="N1228">
        <v>600</v>
      </c>
      <c r="O1228">
        <v>1634.54</v>
      </c>
      <c r="P1228">
        <v>15510.46</v>
      </c>
      <c r="Q1228">
        <v>18875.330000000002</v>
      </c>
      <c r="R1228">
        <v>5266.4</v>
      </c>
      <c r="S1228">
        <v>34606.78</v>
      </c>
      <c r="T1228">
        <v>0</v>
      </c>
      <c r="U1228">
        <v>11750.93</v>
      </c>
      <c r="V1228">
        <v>0</v>
      </c>
      <c r="W1228" s="181">
        <f t="shared" si="323"/>
        <v>27261.39</v>
      </c>
      <c r="X1228" s="181">
        <f t="shared" si="324"/>
        <v>45.435650000000003</v>
      </c>
      <c r="Y1228" s="174">
        <v>87644.43</v>
      </c>
      <c r="Z1228" s="181">
        <f t="shared" si="325"/>
        <v>146.07405</v>
      </c>
      <c r="AA1228" s="174">
        <v>1.8649673458997911</v>
      </c>
      <c r="AB1228" s="174">
        <v>17.697028778668539</v>
      </c>
      <c r="AC1228" s="174">
        <v>21.536257352577909</v>
      </c>
      <c r="AD1228" s="174">
        <v>6.0088245197099228</v>
      </c>
      <c r="AE1228" s="174">
        <v>39.485429935479068</v>
      </c>
      <c r="AF1228">
        <v>0</v>
      </c>
      <c r="AG1228" s="106">
        <v>13.40750347740296</v>
      </c>
      <c r="AH1228" s="106">
        <v>0</v>
      </c>
      <c r="AI1228" s="106">
        <v>100</v>
      </c>
      <c r="AJ1228">
        <v>40.24</v>
      </c>
      <c r="AK1228">
        <v>48.16</v>
      </c>
      <c r="AL1228">
        <v>57.68</v>
      </c>
      <c r="AM1228">
        <v>146.07</v>
      </c>
      <c r="AN1228" t="s">
        <v>1064</v>
      </c>
      <c r="AO1228">
        <v>9.9</v>
      </c>
      <c r="AP1228">
        <v>8.33</v>
      </c>
      <c r="AQ1228">
        <v>12.806699999999999</v>
      </c>
      <c r="AR1228" t="s">
        <v>1071</v>
      </c>
      <c r="AS1228" t="s">
        <v>1073</v>
      </c>
      <c r="AT1228" t="s">
        <v>1076</v>
      </c>
      <c r="AU1228" t="s">
        <v>1078</v>
      </c>
      <c r="AV1228" t="s">
        <v>1079</v>
      </c>
      <c r="AW1228" t="s">
        <v>1083</v>
      </c>
      <c r="AX1228" s="65">
        <f t="shared" ref="AX1228:AX1291" si="338">IF(AR1228="LI01",583.5,1391.07)</f>
        <v>583.5</v>
      </c>
      <c r="AY1228" s="106">
        <v>2862.47</v>
      </c>
      <c r="AZ1228" s="106">
        <v>651.19533361898027</v>
      </c>
      <c r="BA1228" s="65">
        <f t="shared" si="326"/>
        <v>4097.1653336189802</v>
      </c>
      <c r="BB1228" s="65">
        <f t="shared" si="327"/>
        <v>26610.194666381019</v>
      </c>
      <c r="BC1228" s="65">
        <f t="shared" si="328"/>
        <v>1634.54</v>
      </c>
      <c r="BD1228" s="65">
        <f t="shared" si="329"/>
        <v>23558.230000000003</v>
      </c>
      <c r="BE1228" s="65">
        <f t="shared" si="330"/>
        <v>31744.309999999998</v>
      </c>
      <c r="BF1228" s="65">
        <f t="shared" si="331"/>
        <v>83547.264666381016</v>
      </c>
      <c r="BG1228" s="66">
        <f t="shared" si="332"/>
        <v>585.30933337414001</v>
      </c>
      <c r="BH1228" s="66">
        <f t="shared" si="333"/>
        <v>45.879645976519001</v>
      </c>
      <c r="BI1228" s="66">
        <f t="shared" si="334"/>
        <v>2.7242333333333333</v>
      </c>
      <c r="BJ1228" s="66">
        <f t="shared" si="335"/>
        <v>40.617637931034487</v>
      </c>
      <c r="BK1228" s="66">
        <f t="shared" si="336"/>
        <v>54.731568965517241</v>
      </c>
      <c r="BL1228" s="66">
        <f t="shared" si="337"/>
        <v>144.04700804548452</v>
      </c>
      <c r="BM1228" s="207">
        <f t="shared" ref="BM1228:BM1291" si="339">R1228+S1228</f>
        <v>39873.18</v>
      </c>
    </row>
    <row r="1229" spans="1:65" x14ac:dyDescent="0.35">
      <c r="A1229" s="1">
        <v>354</v>
      </c>
      <c r="B1229">
        <v>24</v>
      </c>
      <c r="C1229" t="s">
        <v>37</v>
      </c>
      <c r="D1229" s="60" t="s">
        <v>392</v>
      </c>
      <c r="E1229" s="6" t="s">
        <v>1107</v>
      </c>
      <c r="F1229" s="7" t="s">
        <v>1108</v>
      </c>
      <c r="G1229" s="6">
        <v>-30.03</v>
      </c>
      <c r="H1229" s="6">
        <v>-51.23</v>
      </c>
      <c r="I1229" s="6">
        <v>47</v>
      </c>
      <c r="J1229" s="8">
        <v>23954.0527728093</v>
      </c>
      <c r="K1229" t="s">
        <v>1165</v>
      </c>
      <c r="L1229" t="s">
        <v>1062</v>
      </c>
      <c r="M1229">
        <v>600</v>
      </c>
      <c r="N1229">
        <v>600</v>
      </c>
      <c r="O1229">
        <v>2751.17</v>
      </c>
      <c r="P1229">
        <v>20543.96</v>
      </c>
      <c r="Q1229">
        <v>18875.330000000002</v>
      </c>
      <c r="R1229">
        <v>5272.4</v>
      </c>
      <c r="S1229">
        <v>34606.78</v>
      </c>
      <c r="T1229">
        <v>0</v>
      </c>
      <c r="U1229">
        <v>11750.93</v>
      </c>
      <c r="V1229">
        <v>0</v>
      </c>
      <c r="W1229" s="181">
        <f t="shared" si="323"/>
        <v>32294.89</v>
      </c>
      <c r="X1229" s="181">
        <f t="shared" si="324"/>
        <v>53.824816666666663</v>
      </c>
      <c r="Y1229" s="174">
        <v>93800.57</v>
      </c>
      <c r="Z1229" s="181">
        <f t="shared" si="325"/>
        <v>156.33428333333333</v>
      </c>
      <c r="AA1229" s="174">
        <v>2.9329992344396199</v>
      </c>
      <c r="AB1229" s="174">
        <v>21.901743241005889</v>
      </c>
      <c r="AC1229" s="174">
        <v>20.122830810089962</v>
      </c>
      <c r="AD1229" s="174">
        <v>5.6208613657678193</v>
      </c>
      <c r="AE1229" s="174">
        <v>36.893997552466892</v>
      </c>
      <c r="AF1229">
        <v>0</v>
      </c>
      <c r="AG1229" s="106">
        <v>12.52756779622981</v>
      </c>
      <c r="AH1229" s="106">
        <v>0</v>
      </c>
      <c r="AI1229" s="106">
        <v>100</v>
      </c>
      <c r="AJ1229">
        <v>40.25</v>
      </c>
      <c r="AK1229">
        <v>58.41</v>
      </c>
      <c r="AL1229">
        <v>57.68</v>
      </c>
      <c r="AM1229">
        <v>156.33000000000001</v>
      </c>
      <c r="AN1229" t="s">
        <v>1065</v>
      </c>
      <c r="AO1229">
        <v>9.9</v>
      </c>
      <c r="AP1229">
        <v>8.33</v>
      </c>
      <c r="AQ1229">
        <v>12.806699999999999</v>
      </c>
      <c r="AR1229" t="s">
        <v>1071</v>
      </c>
      <c r="AS1229" t="s">
        <v>1073</v>
      </c>
      <c r="AT1229" t="s">
        <v>1076</v>
      </c>
      <c r="AU1229" t="s">
        <v>1078</v>
      </c>
      <c r="AV1229" t="s">
        <v>1079</v>
      </c>
      <c r="AW1229" t="s">
        <v>1083</v>
      </c>
      <c r="AX1229" s="65">
        <f t="shared" si="338"/>
        <v>583.5</v>
      </c>
      <c r="AY1229" s="106">
        <v>2862.47</v>
      </c>
      <c r="AZ1229" s="106">
        <v>745.41120831987757</v>
      </c>
      <c r="BA1229" s="65">
        <f t="shared" si="326"/>
        <v>4191.3812083198773</v>
      </c>
      <c r="BB1229" s="65">
        <f t="shared" si="327"/>
        <v>31549.478791680122</v>
      </c>
      <c r="BC1229" s="65">
        <f t="shared" si="328"/>
        <v>2751.17</v>
      </c>
      <c r="BD1229" s="65">
        <f t="shared" si="329"/>
        <v>23564.230000000003</v>
      </c>
      <c r="BE1229" s="65">
        <f t="shared" si="330"/>
        <v>31744.309999999998</v>
      </c>
      <c r="BF1229" s="65">
        <f t="shared" si="331"/>
        <v>89609.188791680135</v>
      </c>
      <c r="BG1229" s="66">
        <f t="shared" si="332"/>
        <v>598.76874404569674</v>
      </c>
      <c r="BH1229" s="66">
        <f t="shared" si="333"/>
        <v>54.395653089103661</v>
      </c>
      <c r="BI1229" s="66">
        <f t="shared" si="334"/>
        <v>4.5852833333333338</v>
      </c>
      <c r="BJ1229" s="66">
        <f t="shared" si="335"/>
        <v>40.627982758620696</v>
      </c>
      <c r="BK1229" s="66">
        <f t="shared" si="336"/>
        <v>54.731568965517241</v>
      </c>
      <c r="BL1229" s="66">
        <f t="shared" si="337"/>
        <v>154.49860136496574</v>
      </c>
      <c r="BM1229" s="207">
        <f t="shared" si="339"/>
        <v>39879.18</v>
      </c>
    </row>
    <row r="1230" spans="1:65" x14ac:dyDescent="0.35">
      <c r="A1230" s="1">
        <v>355</v>
      </c>
      <c r="B1230">
        <v>24</v>
      </c>
      <c r="C1230" t="s">
        <v>37</v>
      </c>
      <c r="D1230" s="60" t="s">
        <v>393</v>
      </c>
      <c r="E1230" s="6" t="s">
        <v>1109</v>
      </c>
      <c r="F1230" s="7" t="s">
        <v>1110</v>
      </c>
      <c r="G1230" s="6">
        <v>-15.37</v>
      </c>
      <c r="H1230" s="6">
        <v>-48.78</v>
      </c>
      <c r="I1230" s="6">
        <v>770</v>
      </c>
      <c r="J1230" s="8">
        <v>31081.371963744201</v>
      </c>
      <c r="K1230" t="s">
        <v>1165</v>
      </c>
      <c r="L1230" t="s">
        <v>1062</v>
      </c>
      <c r="M1230">
        <v>600</v>
      </c>
      <c r="N1230">
        <v>600</v>
      </c>
      <c r="O1230">
        <v>41.91</v>
      </c>
      <c r="P1230">
        <v>31986.3</v>
      </c>
      <c r="Q1230">
        <v>18875.330000000002</v>
      </c>
      <c r="R1230">
        <v>5266.4</v>
      </c>
      <c r="S1230">
        <v>34606.78</v>
      </c>
      <c r="T1230">
        <v>0</v>
      </c>
      <c r="U1230">
        <v>11750.93</v>
      </c>
      <c r="V1230">
        <v>0</v>
      </c>
      <c r="W1230" s="181">
        <f t="shared" si="323"/>
        <v>43737.229999999996</v>
      </c>
      <c r="X1230" s="181">
        <f t="shared" si="324"/>
        <v>72.895383333333328</v>
      </c>
      <c r="Y1230" s="174">
        <v>102527.64</v>
      </c>
      <c r="Z1230" s="181">
        <f t="shared" si="325"/>
        <v>170.8794</v>
      </c>
      <c r="AA1230" s="174">
        <v>4.0876782104806067E-2</v>
      </c>
      <c r="AB1230" s="174">
        <v>31.197733606274369</v>
      </c>
      <c r="AC1230" s="174">
        <v>18.409991686144341</v>
      </c>
      <c r="AD1230" s="174">
        <v>5.136566100614429</v>
      </c>
      <c r="AE1230" s="174">
        <v>33.75361024597855</v>
      </c>
      <c r="AF1230">
        <v>0</v>
      </c>
      <c r="AG1230" s="106">
        <v>11.461231332350961</v>
      </c>
      <c r="AH1230" s="106">
        <v>0</v>
      </c>
      <c r="AI1230" s="106">
        <v>100</v>
      </c>
      <c r="AJ1230">
        <v>40.24</v>
      </c>
      <c r="AK1230">
        <v>72.97</v>
      </c>
      <c r="AL1230">
        <v>57.68</v>
      </c>
      <c r="AM1230">
        <v>170.88</v>
      </c>
      <c r="AN1230" t="s">
        <v>1066</v>
      </c>
      <c r="AO1230">
        <v>9.9</v>
      </c>
      <c r="AP1230">
        <v>8.33</v>
      </c>
      <c r="AQ1230">
        <v>12.806699999999999</v>
      </c>
      <c r="AR1230" t="s">
        <v>1071</v>
      </c>
      <c r="AS1230" t="s">
        <v>1073</v>
      </c>
      <c r="AT1230" t="s">
        <v>1076</v>
      </c>
      <c r="AU1230" t="s">
        <v>1078</v>
      </c>
      <c r="AV1230" t="s">
        <v>1079</v>
      </c>
      <c r="AW1230" t="s">
        <v>1083</v>
      </c>
      <c r="AX1230" s="65">
        <f t="shared" si="338"/>
        <v>583.5</v>
      </c>
      <c r="AY1230" s="106">
        <v>2862.47</v>
      </c>
      <c r="AZ1230" s="106">
        <v>1082.7288340474552</v>
      </c>
      <c r="BA1230" s="65">
        <f t="shared" si="326"/>
        <v>4528.6988340474545</v>
      </c>
      <c r="BB1230" s="65">
        <f t="shared" si="327"/>
        <v>42654.501165952541</v>
      </c>
      <c r="BC1230" s="65">
        <f t="shared" si="328"/>
        <v>41.91</v>
      </c>
      <c r="BD1230" s="65">
        <f t="shared" si="329"/>
        <v>23558.230000000003</v>
      </c>
      <c r="BE1230" s="65">
        <f t="shared" si="330"/>
        <v>31744.309999999998</v>
      </c>
      <c r="BF1230" s="65">
        <f t="shared" si="331"/>
        <v>97998.94116595255</v>
      </c>
      <c r="BG1230" s="66">
        <f t="shared" si="332"/>
        <v>646.95697629249355</v>
      </c>
      <c r="BH1230" s="66">
        <f t="shared" si="333"/>
        <v>73.542243389573343</v>
      </c>
      <c r="BI1230" s="66">
        <f t="shared" si="334"/>
        <v>6.9849999999999995E-2</v>
      </c>
      <c r="BJ1230" s="66">
        <f t="shared" si="335"/>
        <v>40.617637931034487</v>
      </c>
      <c r="BK1230" s="66">
        <f t="shared" si="336"/>
        <v>54.731568965517241</v>
      </c>
      <c r="BL1230" s="66">
        <f t="shared" si="337"/>
        <v>168.96369166543542</v>
      </c>
      <c r="BM1230" s="207">
        <f t="shared" si="339"/>
        <v>39873.18</v>
      </c>
    </row>
    <row r="1231" spans="1:65" x14ac:dyDescent="0.35">
      <c r="A1231" s="1">
        <v>356</v>
      </c>
      <c r="B1231">
        <v>24</v>
      </c>
      <c r="C1231" t="s">
        <v>37</v>
      </c>
      <c r="D1231" s="60" t="s">
        <v>394</v>
      </c>
      <c r="E1231" s="6" t="s">
        <v>1111</v>
      </c>
      <c r="F1231" s="7" t="s">
        <v>1112</v>
      </c>
      <c r="G1231" s="6">
        <v>-22.86</v>
      </c>
      <c r="H1231" s="6">
        <v>-43.41</v>
      </c>
      <c r="I1231" s="6">
        <v>45</v>
      </c>
      <c r="J1231" s="8">
        <v>45016.2336447989</v>
      </c>
      <c r="K1231" t="s">
        <v>1165</v>
      </c>
      <c r="L1231" t="s">
        <v>1062</v>
      </c>
      <c r="M1231">
        <v>600</v>
      </c>
      <c r="N1231">
        <v>600</v>
      </c>
      <c r="O1231">
        <v>0</v>
      </c>
      <c r="P1231">
        <v>31393.05</v>
      </c>
      <c r="Q1231">
        <v>18875.330000000002</v>
      </c>
      <c r="R1231">
        <v>5262.4</v>
      </c>
      <c r="S1231">
        <v>34606.78</v>
      </c>
      <c r="T1231">
        <v>0</v>
      </c>
      <c r="U1231">
        <v>11750.93</v>
      </c>
      <c r="V1231">
        <v>0</v>
      </c>
      <c r="W1231" s="181">
        <f t="shared" si="323"/>
        <v>43143.979999999996</v>
      </c>
      <c r="X1231" s="181">
        <f t="shared" si="324"/>
        <v>71.906633333333332</v>
      </c>
      <c r="Y1231" s="174">
        <v>101888.48</v>
      </c>
      <c r="Z1231" s="181">
        <f t="shared" si="325"/>
        <v>169.81413333333333</v>
      </c>
      <c r="AA1231" s="174">
        <v>0</v>
      </c>
      <c r="AB1231" s="174">
        <v>30.811186897674791</v>
      </c>
      <c r="AC1231" s="174">
        <v>18.525480015012491</v>
      </c>
      <c r="AD1231" s="174">
        <v>5.1648626027201514</v>
      </c>
      <c r="AE1231" s="174">
        <v>33.965351136850799</v>
      </c>
      <c r="AF1231">
        <v>0</v>
      </c>
      <c r="AG1231" s="106">
        <v>11.533129162394021</v>
      </c>
      <c r="AH1231" s="106">
        <v>0</v>
      </c>
      <c r="AI1231" s="106">
        <v>100</v>
      </c>
      <c r="AJ1231">
        <v>40.229999999999997</v>
      </c>
      <c r="AK1231">
        <v>71.91</v>
      </c>
      <c r="AL1231">
        <v>57.68</v>
      </c>
      <c r="AM1231">
        <v>169.81</v>
      </c>
      <c r="AN1231" t="s">
        <v>1067</v>
      </c>
      <c r="AO1231">
        <v>9.9</v>
      </c>
      <c r="AP1231">
        <v>8.33</v>
      </c>
      <c r="AQ1231">
        <v>12.806699999999999</v>
      </c>
      <c r="AR1231" t="s">
        <v>1071</v>
      </c>
      <c r="AS1231" t="s">
        <v>1073</v>
      </c>
      <c r="AT1231" t="s">
        <v>1076</v>
      </c>
      <c r="AU1231" t="s">
        <v>1078</v>
      </c>
      <c r="AV1231" t="s">
        <v>1079</v>
      </c>
      <c r="AW1231" t="s">
        <v>1083</v>
      </c>
      <c r="AX1231" s="65">
        <f t="shared" si="338"/>
        <v>583.5</v>
      </c>
      <c r="AY1231" s="106">
        <v>2862.47</v>
      </c>
      <c r="AZ1231" s="106">
        <v>1058.4666416786636</v>
      </c>
      <c r="BA1231" s="65">
        <f t="shared" si="326"/>
        <v>4504.4366416786634</v>
      </c>
      <c r="BB1231" s="65">
        <f t="shared" si="327"/>
        <v>42085.513358321332</v>
      </c>
      <c r="BC1231" s="65">
        <f t="shared" si="328"/>
        <v>0</v>
      </c>
      <c r="BD1231" s="65">
        <f t="shared" si="329"/>
        <v>23554.230000000003</v>
      </c>
      <c r="BE1231" s="65">
        <f t="shared" si="330"/>
        <v>31744.309999999998</v>
      </c>
      <c r="BF1231" s="65">
        <f t="shared" si="331"/>
        <v>97384.043358321331</v>
      </c>
      <c r="BG1231" s="66">
        <f t="shared" si="332"/>
        <v>643.49094881123767</v>
      </c>
      <c r="BH1231" s="66">
        <f t="shared" si="333"/>
        <v>72.561229928140222</v>
      </c>
      <c r="BI1231" s="66">
        <f t="shared" si="334"/>
        <v>0</v>
      </c>
      <c r="BJ1231" s="66">
        <f t="shared" si="335"/>
        <v>40.610741379310348</v>
      </c>
      <c r="BK1231" s="66">
        <f t="shared" si="336"/>
        <v>54.731568965517241</v>
      </c>
      <c r="BL1231" s="66">
        <f t="shared" si="337"/>
        <v>167.90352303158849</v>
      </c>
      <c r="BM1231" s="207">
        <f t="shared" si="339"/>
        <v>39869.18</v>
      </c>
    </row>
    <row r="1232" spans="1:65" x14ac:dyDescent="0.35">
      <c r="A1232" s="1">
        <v>357</v>
      </c>
      <c r="B1232">
        <v>24</v>
      </c>
      <c r="C1232" t="s">
        <v>37</v>
      </c>
      <c r="D1232" s="60" t="s">
        <v>395</v>
      </c>
      <c r="E1232" s="6" t="s">
        <v>1113</v>
      </c>
      <c r="F1232" s="7" t="s">
        <v>1114</v>
      </c>
      <c r="G1232" s="6">
        <v>-20.32</v>
      </c>
      <c r="H1232" s="6">
        <v>-40.340000000000003</v>
      </c>
      <c r="I1232" s="6">
        <v>9</v>
      </c>
      <c r="J1232" s="8">
        <v>54061.366139626101</v>
      </c>
      <c r="K1232" t="s">
        <v>1165</v>
      </c>
      <c r="L1232" t="s">
        <v>1062</v>
      </c>
      <c r="M1232">
        <v>600</v>
      </c>
      <c r="N1232">
        <v>600</v>
      </c>
      <c r="O1232">
        <v>0</v>
      </c>
      <c r="P1232">
        <v>36744.97</v>
      </c>
      <c r="Q1232">
        <v>18875.330000000002</v>
      </c>
      <c r="R1232">
        <v>5264.2</v>
      </c>
      <c r="S1232">
        <v>34606.78</v>
      </c>
      <c r="T1232">
        <v>0</v>
      </c>
      <c r="U1232">
        <v>11750.93</v>
      </c>
      <c r="V1232">
        <v>0</v>
      </c>
      <c r="W1232" s="181">
        <f t="shared" si="323"/>
        <v>48495.9</v>
      </c>
      <c r="X1232" s="181">
        <f t="shared" si="324"/>
        <v>80.826499999999996</v>
      </c>
      <c r="Y1232" s="174">
        <v>107242.21</v>
      </c>
      <c r="Z1232" s="181">
        <f t="shared" si="325"/>
        <v>178.73701666666668</v>
      </c>
      <c r="AA1232" s="174">
        <v>0</v>
      </c>
      <c r="AB1232" s="174">
        <v>34.263532987617467</v>
      </c>
      <c r="AC1232" s="174">
        <v>17.60065369783036</v>
      </c>
      <c r="AD1232" s="174">
        <v>4.9087015271318997</v>
      </c>
      <c r="AE1232" s="174">
        <v>32.269737820583877</v>
      </c>
      <c r="AF1232">
        <v>0</v>
      </c>
      <c r="AG1232" s="106">
        <v>10.95737396683638</v>
      </c>
      <c r="AH1232" s="106">
        <v>0</v>
      </c>
      <c r="AI1232" s="106">
        <v>100</v>
      </c>
      <c r="AJ1232">
        <v>40.229999999999997</v>
      </c>
      <c r="AK1232">
        <v>80.83</v>
      </c>
      <c r="AL1232">
        <v>57.68</v>
      </c>
      <c r="AM1232">
        <v>178.74</v>
      </c>
      <c r="AN1232" t="s">
        <v>1068</v>
      </c>
      <c r="AO1232">
        <v>9.9</v>
      </c>
      <c r="AP1232">
        <v>8.33</v>
      </c>
      <c r="AQ1232">
        <v>12.806699999999999</v>
      </c>
      <c r="AR1232" t="s">
        <v>1071</v>
      </c>
      <c r="AS1232" t="s">
        <v>1073</v>
      </c>
      <c r="AT1232" t="s">
        <v>1076</v>
      </c>
      <c r="AU1232" t="s">
        <v>1078</v>
      </c>
      <c r="AV1232" t="s">
        <v>1079</v>
      </c>
      <c r="AW1232" t="s">
        <v>1083</v>
      </c>
      <c r="AX1232" s="65">
        <f t="shared" si="338"/>
        <v>583.5</v>
      </c>
      <c r="AY1232" s="106">
        <v>2862.47</v>
      </c>
      <c r="AZ1232" s="106">
        <v>1165.0247365102441</v>
      </c>
      <c r="BA1232" s="65">
        <f t="shared" si="326"/>
        <v>4610.9947365102435</v>
      </c>
      <c r="BB1232" s="65">
        <f t="shared" si="327"/>
        <v>47330.875263489754</v>
      </c>
      <c r="BC1232" s="65">
        <f t="shared" si="328"/>
        <v>0</v>
      </c>
      <c r="BD1232" s="65">
        <f t="shared" si="329"/>
        <v>23556.030000000002</v>
      </c>
      <c r="BE1232" s="65">
        <f t="shared" si="330"/>
        <v>31744.309999999998</v>
      </c>
      <c r="BF1232" s="65">
        <f t="shared" si="331"/>
        <v>102631.21526348976</v>
      </c>
      <c r="BG1232" s="66">
        <f t="shared" si="332"/>
        <v>658.71353378717765</v>
      </c>
      <c r="BH1232" s="66">
        <f t="shared" si="333"/>
        <v>81.604957350844401</v>
      </c>
      <c r="BI1232" s="66">
        <f t="shared" si="334"/>
        <v>0</v>
      </c>
      <c r="BJ1232" s="66">
        <f t="shared" si="335"/>
        <v>40.613844827586213</v>
      </c>
      <c r="BK1232" s="66">
        <f t="shared" si="336"/>
        <v>54.731568965517241</v>
      </c>
      <c r="BL1232" s="66">
        <f t="shared" si="337"/>
        <v>176.95037114394788</v>
      </c>
      <c r="BM1232" s="207">
        <f t="shared" si="339"/>
        <v>39870.979999999996</v>
      </c>
    </row>
    <row r="1233" spans="1:65" x14ac:dyDescent="0.35">
      <c r="A1233" s="1">
        <v>358</v>
      </c>
      <c r="B1233">
        <v>24</v>
      </c>
      <c r="C1233" t="s">
        <v>37</v>
      </c>
      <c r="D1233" s="60" t="s">
        <v>396</v>
      </c>
      <c r="E1233" s="6" t="s">
        <v>1115</v>
      </c>
      <c r="F1233" s="7" t="s">
        <v>1116</v>
      </c>
      <c r="G1233" s="6">
        <v>-8.0500000000000007</v>
      </c>
      <c r="H1233" s="6">
        <v>-34.880000000000003</v>
      </c>
      <c r="I1233" s="6">
        <v>10</v>
      </c>
      <c r="J1233" s="8">
        <v>63550.072249703</v>
      </c>
      <c r="K1233" t="s">
        <v>1165</v>
      </c>
      <c r="L1233" t="s">
        <v>1062</v>
      </c>
      <c r="M1233">
        <v>600</v>
      </c>
      <c r="N1233">
        <v>600</v>
      </c>
      <c r="O1233">
        <v>0</v>
      </c>
      <c r="P1233">
        <v>43933.18</v>
      </c>
      <c r="Q1233">
        <v>18875.330000000002</v>
      </c>
      <c r="R1233">
        <v>5250.2</v>
      </c>
      <c r="S1233">
        <v>34606.78</v>
      </c>
      <c r="T1233">
        <v>0</v>
      </c>
      <c r="U1233">
        <v>11750.93</v>
      </c>
      <c r="V1233">
        <v>0</v>
      </c>
      <c r="W1233" s="181">
        <f t="shared" si="323"/>
        <v>55684.11</v>
      </c>
      <c r="X1233" s="181">
        <f t="shared" si="324"/>
        <v>92.806849999999997</v>
      </c>
      <c r="Y1233" s="174">
        <v>114416.41</v>
      </c>
      <c r="Z1233" s="181">
        <f t="shared" si="325"/>
        <v>190.69401666666667</v>
      </c>
      <c r="AA1233" s="174">
        <v>0</v>
      </c>
      <c r="AB1233" s="174">
        <v>38.397621460068542</v>
      </c>
      <c r="AC1233" s="174">
        <v>16.497047932197841</v>
      </c>
      <c r="AD1233" s="174">
        <v>4.588677445831415</v>
      </c>
      <c r="AE1233" s="174">
        <v>30.246343160041469</v>
      </c>
      <c r="AF1233">
        <v>0</v>
      </c>
      <c r="AG1233" s="106">
        <v>10.27031874186579</v>
      </c>
      <c r="AH1233" s="106">
        <v>0</v>
      </c>
      <c r="AI1233" s="106">
        <v>100</v>
      </c>
      <c r="AJ1233">
        <v>40.21</v>
      </c>
      <c r="AK1233">
        <v>92.81</v>
      </c>
      <c r="AL1233">
        <v>57.68</v>
      </c>
      <c r="AM1233">
        <v>190.69</v>
      </c>
      <c r="AN1233" t="s">
        <v>1069</v>
      </c>
      <c r="AO1233">
        <v>9.9</v>
      </c>
      <c r="AP1233">
        <v>8.33</v>
      </c>
      <c r="AQ1233">
        <v>12.806699999999999</v>
      </c>
      <c r="AR1233" t="s">
        <v>1071</v>
      </c>
      <c r="AS1233" t="s">
        <v>1073</v>
      </c>
      <c r="AT1233" t="s">
        <v>1076</v>
      </c>
      <c r="AU1233" t="s">
        <v>1078</v>
      </c>
      <c r="AV1233" t="s">
        <v>1079</v>
      </c>
      <c r="AW1233" t="s">
        <v>1083</v>
      </c>
      <c r="AX1233" s="65">
        <f t="shared" si="338"/>
        <v>583.5</v>
      </c>
      <c r="AY1233" s="106">
        <v>2862.47</v>
      </c>
      <c r="AZ1233" s="106">
        <v>1389.0401309521692</v>
      </c>
      <c r="BA1233" s="65">
        <f t="shared" si="326"/>
        <v>4835.0101309521688</v>
      </c>
      <c r="BB1233" s="65">
        <f t="shared" si="327"/>
        <v>54295.069869047831</v>
      </c>
      <c r="BC1233" s="65">
        <f t="shared" si="328"/>
        <v>0</v>
      </c>
      <c r="BD1233" s="65">
        <f t="shared" si="329"/>
        <v>23542.030000000002</v>
      </c>
      <c r="BE1233" s="65">
        <f t="shared" si="330"/>
        <v>31744.309999999998</v>
      </c>
      <c r="BF1233" s="65">
        <f t="shared" si="331"/>
        <v>109581.39986904783</v>
      </c>
      <c r="BG1233" s="66">
        <f t="shared" si="332"/>
        <v>690.71573299316697</v>
      </c>
      <c r="BH1233" s="66">
        <f t="shared" si="333"/>
        <v>93.612189429392814</v>
      </c>
      <c r="BI1233" s="66">
        <f t="shared" si="334"/>
        <v>0</v>
      </c>
      <c r="BJ1233" s="66">
        <f t="shared" si="335"/>
        <v>40.589706896551725</v>
      </c>
      <c r="BK1233" s="66">
        <f t="shared" si="336"/>
        <v>54.731568965517241</v>
      </c>
      <c r="BL1233" s="66">
        <f t="shared" si="337"/>
        <v>188.93344805008246</v>
      </c>
      <c r="BM1233" s="207">
        <f t="shared" si="339"/>
        <v>39856.979999999996</v>
      </c>
    </row>
    <row r="1234" spans="1:65" x14ac:dyDescent="0.35">
      <c r="A1234" s="1">
        <v>359</v>
      </c>
      <c r="B1234">
        <v>24</v>
      </c>
      <c r="C1234" t="s">
        <v>37</v>
      </c>
      <c r="D1234" s="60" t="s">
        <v>397</v>
      </c>
      <c r="E1234" s="6" t="s">
        <v>1117</v>
      </c>
      <c r="F1234" s="7" t="s">
        <v>1118</v>
      </c>
      <c r="G1234" s="6">
        <v>-3.8</v>
      </c>
      <c r="H1234" s="6">
        <v>-38.53</v>
      </c>
      <c r="I1234" s="6">
        <v>41</v>
      </c>
      <c r="J1234" s="8">
        <v>71394.000753582499</v>
      </c>
      <c r="K1234" t="s">
        <v>1165</v>
      </c>
      <c r="L1234" t="s">
        <v>1062</v>
      </c>
      <c r="M1234">
        <v>600</v>
      </c>
      <c r="N1234">
        <v>600</v>
      </c>
      <c r="O1234">
        <v>0</v>
      </c>
      <c r="P1234">
        <v>45426.95</v>
      </c>
      <c r="Q1234">
        <v>18875.330000000002</v>
      </c>
      <c r="R1234">
        <v>5255.2</v>
      </c>
      <c r="S1234">
        <v>34606.78</v>
      </c>
      <c r="T1234">
        <v>0</v>
      </c>
      <c r="U1234">
        <v>11750.93</v>
      </c>
      <c r="V1234">
        <v>0</v>
      </c>
      <c r="W1234" s="181">
        <f t="shared" si="323"/>
        <v>57177.88</v>
      </c>
      <c r="X1234" s="181">
        <f t="shared" si="324"/>
        <v>95.29646666666666</v>
      </c>
      <c r="Y1234" s="174">
        <v>115915.18</v>
      </c>
      <c r="Z1234" s="181">
        <f t="shared" si="325"/>
        <v>193.19196666666664</v>
      </c>
      <c r="AA1234" s="174">
        <v>0</v>
      </c>
      <c r="AB1234" s="174">
        <v>39.189819659513113</v>
      </c>
      <c r="AC1234" s="174">
        <v>16.283742992074039</v>
      </c>
      <c r="AD1234" s="174">
        <v>4.5336598709504656</v>
      </c>
      <c r="AE1234" s="174">
        <v>29.855261407522288</v>
      </c>
      <c r="AF1234">
        <v>0</v>
      </c>
      <c r="AG1234" s="106">
        <v>10.137524696937881</v>
      </c>
      <c r="AH1234" s="106">
        <v>0</v>
      </c>
      <c r="AI1234" s="106">
        <v>100</v>
      </c>
      <c r="AJ1234">
        <v>40.22</v>
      </c>
      <c r="AK1234">
        <v>95.3</v>
      </c>
      <c r="AL1234">
        <v>57.68</v>
      </c>
      <c r="AM1234">
        <v>193.19</v>
      </c>
      <c r="AN1234" t="s">
        <v>1070</v>
      </c>
      <c r="AO1234">
        <v>9.9</v>
      </c>
      <c r="AP1234">
        <v>8.33</v>
      </c>
      <c r="AQ1234">
        <v>12.806699999999999</v>
      </c>
      <c r="AR1234" t="s">
        <v>1071</v>
      </c>
      <c r="AS1234" t="s">
        <v>1073</v>
      </c>
      <c r="AT1234" t="s">
        <v>1076</v>
      </c>
      <c r="AU1234" t="s">
        <v>1078</v>
      </c>
      <c r="AV1234" t="s">
        <v>1079</v>
      </c>
      <c r="AW1234" t="s">
        <v>1083</v>
      </c>
      <c r="AX1234" s="65">
        <f t="shared" si="338"/>
        <v>583.5</v>
      </c>
      <c r="AY1234" s="106">
        <v>2862.47</v>
      </c>
      <c r="AZ1234" s="106">
        <v>1354.4487431728023</v>
      </c>
      <c r="BA1234" s="65">
        <f t="shared" si="326"/>
        <v>4800.4187431728024</v>
      </c>
      <c r="BB1234" s="65">
        <f t="shared" si="327"/>
        <v>55823.431256827193</v>
      </c>
      <c r="BC1234" s="65">
        <f t="shared" si="328"/>
        <v>0</v>
      </c>
      <c r="BD1234" s="65">
        <f t="shared" si="329"/>
        <v>23547.030000000002</v>
      </c>
      <c r="BE1234" s="65">
        <f t="shared" si="330"/>
        <v>31744.309999999998</v>
      </c>
      <c r="BF1234" s="65">
        <f t="shared" si="331"/>
        <v>111114.76125682719</v>
      </c>
      <c r="BG1234" s="66">
        <f t="shared" si="332"/>
        <v>685.77410616754321</v>
      </c>
      <c r="BH1234" s="66">
        <f t="shared" si="333"/>
        <v>96.247295270391717</v>
      </c>
      <c r="BI1234" s="66">
        <f t="shared" si="334"/>
        <v>0</v>
      </c>
      <c r="BJ1234" s="66">
        <f t="shared" si="335"/>
        <v>40.598327586206899</v>
      </c>
      <c r="BK1234" s="66">
        <f t="shared" si="336"/>
        <v>54.731568965517241</v>
      </c>
      <c r="BL1234" s="66">
        <f t="shared" si="337"/>
        <v>191.57717458073654</v>
      </c>
      <c r="BM1234" s="207">
        <f t="shared" si="339"/>
        <v>39861.979999999996</v>
      </c>
    </row>
    <row r="1235" spans="1:65" x14ac:dyDescent="0.35">
      <c r="A1235" s="1">
        <v>360</v>
      </c>
      <c r="B1235">
        <v>25</v>
      </c>
      <c r="C1235" t="s">
        <v>37</v>
      </c>
      <c r="D1235" s="60" t="s">
        <v>398</v>
      </c>
      <c r="E1235" s="6" t="s">
        <v>1104</v>
      </c>
      <c r="F1235" s="7" t="s">
        <v>1105</v>
      </c>
      <c r="G1235" s="6">
        <v>-22.74</v>
      </c>
      <c r="H1235" s="6">
        <v>-45.59</v>
      </c>
      <c r="I1235" s="6">
        <v>1642</v>
      </c>
      <c r="J1235" s="8">
        <v>3495.45982983364</v>
      </c>
      <c r="K1235" t="s">
        <v>1165</v>
      </c>
      <c r="L1235" t="s">
        <v>1062</v>
      </c>
      <c r="M1235">
        <v>600</v>
      </c>
      <c r="N1235">
        <v>600</v>
      </c>
      <c r="O1235">
        <v>2780.74</v>
      </c>
      <c r="P1235">
        <v>9702</v>
      </c>
      <c r="Q1235">
        <v>18875.330000000002</v>
      </c>
      <c r="R1235">
        <v>5265.2</v>
      </c>
      <c r="S1235">
        <v>34606.78</v>
      </c>
      <c r="T1235">
        <v>0</v>
      </c>
      <c r="U1235">
        <v>11578.67</v>
      </c>
      <c r="V1235">
        <v>0</v>
      </c>
      <c r="W1235" s="181">
        <f t="shared" si="323"/>
        <v>21280.67</v>
      </c>
      <c r="X1235" s="181">
        <f t="shared" si="324"/>
        <v>35.46778333333333</v>
      </c>
      <c r="Y1235" s="174">
        <v>82808.72</v>
      </c>
      <c r="Z1235" s="181">
        <f t="shared" si="325"/>
        <v>138.01453333333333</v>
      </c>
      <c r="AA1235" s="174">
        <v>3.3580279951193539</v>
      </c>
      <c r="AB1235" s="174">
        <v>11.716157428831171</v>
      </c>
      <c r="AC1235" s="174">
        <v>22.793891754394949</v>
      </c>
      <c r="AD1235" s="174">
        <v>6.3582675834139204</v>
      </c>
      <c r="AE1235" s="174">
        <v>41.791226817658817</v>
      </c>
      <c r="AF1235">
        <v>0</v>
      </c>
      <c r="AG1235" s="106">
        <v>13.98242842058179</v>
      </c>
      <c r="AH1235" s="106">
        <v>0</v>
      </c>
      <c r="AI1235" s="106">
        <v>100</v>
      </c>
      <c r="AJ1235">
        <v>40.229999999999997</v>
      </c>
      <c r="AK1235">
        <v>40.1</v>
      </c>
      <c r="AL1235">
        <v>57.68</v>
      </c>
      <c r="AM1235">
        <v>138.01</v>
      </c>
      <c r="AN1235" t="s">
        <v>1063</v>
      </c>
      <c r="AO1235">
        <v>9.9</v>
      </c>
      <c r="AP1235">
        <v>8.33</v>
      </c>
      <c r="AQ1235">
        <v>12.806699999999999</v>
      </c>
      <c r="AR1235" t="s">
        <v>1071</v>
      </c>
      <c r="AS1235" t="s">
        <v>1073</v>
      </c>
      <c r="AT1235" t="s">
        <v>1076</v>
      </c>
      <c r="AU1235" t="s">
        <v>1078</v>
      </c>
      <c r="AV1235" t="s">
        <v>1079</v>
      </c>
      <c r="AW1235" t="s">
        <v>1084</v>
      </c>
      <c r="AX1235" s="65">
        <f t="shared" si="338"/>
        <v>583.5</v>
      </c>
      <c r="AY1235" s="106">
        <v>2862.47</v>
      </c>
      <c r="AZ1235" s="106">
        <v>422.70479139932115</v>
      </c>
      <c r="BA1235" s="65">
        <f t="shared" si="326"/>
        <v>3868.6747913993208</v>
      </c>
      <c r="BB1235" s="65">
        <f t="shared" si="327"/>
        <v>20857.965208600675</v>
      </c>
      <c r="BC1235" s="65">
        <f t="shared" si="328"/>
        <v>2780.74</v>
      </c>
      <c r="BD1235" s="65">
        <f t="shared" si="329"/>
        <v>23557.030000000002</v>
      </c>
      <c r="BE1235" s="65">
        <f t="shared" si="330"/>
        <v>31744.309999999998</v>
      </c>
      <c r="BF1235" s="65">
        <f t="shared" si="331"/>
        <v>78940.045208600684</v>
      </c>
      <c r="BG1235" s="66">
        <f t="shared" si="332"/>
        <v>552.66782734276012</v>
      </c>
      <c r="BH1235" s="66">
        <f t="shared" si="333"/>
        <v>35.962008980345992</v>
      </c>
      <c r="BI1235" s="66">
        <f t="shared" si="334"/>
        <v>4.6345666666666663</v>
      </c>
      <c r="BJ1235" s="66">
        <f t="shared" si="335"/>
        <v>40.615568965517248</v>
      </c>
      <c r="BK1235" s="66">
        <f t="shared" si="336"/>
        <v>54.731568965517241</v>
      </c>
      <c r="BL1235" s="66">
        <f t="shared" si="337"/>
        <v>136.10352622172533</v>
      </c>
      <c r="BM1235" s="207">
        <f t="shared" si="339"/>
        <v>39871.979999999996</v>
      </c>
    </row>
    <row r="1236" spans="1:65" x14ac:dyDescent="0.35">
      <c r="A1236" s="1">
        <v>361</v>
      </c>
      <c r="B1236">
        <v>25</v>
      </c>
      <c r="C1236" t="s">
        <v>37</v>
      </c>
      <c r="D1236" s="60" t="s">
        <v>399</v>
      </c>
      <c r="E1236" s="6" t="s">
        <v>1104</v>
      </c>
      <c r="F1236" s="7" t="s">
        <v>1106</v>
      </c>
      <c r="G1236" s="6">
        <v>-23.85</v>
      </c>
      <c r="H1236" s="6">
        <v>-46.64</v>
      </c>
      <c r="I1236" s="6">
        <v>792</v>
      </c>
      <c r="J1236" s="8">
        <v>14172.2970393051</v>
      </c>
      <c r="K1236" t="s">
        <v>1165</v>
      </c>
      <c r="L1236" t="s">
        <v>1062</v>
      </c>
      <c r="M1236">
        <v>600</v>
      </c>
      <c r="N1236">
        <v>600</v>
      </c>
      <c r="O1236">
        <v>539.25</v>
      </c>
      <c r="P1236">
        <v>16094.79</v>
      </c>
      <c r="Q1236">
        <v>18875.330000000002</v>
      </c>
      <c r="R1236">
        <v>5266.4</v>
      </c>
      <c r="S1236">
        <v>34606.78</v>
      </c>
      <c r="T1236">
        <v>0</v>
      </c>
      <c r="U1236">
        <v>11578.67</v>
      </c>
      <c r="V1236">
        <v>0</v>
      </c>
      <c r="W1236" s="181">
        <f t="shared" si="323"/>
        <v>27673.46</v>
      </c>
      <c r="X1236" s="181">
        <f t="shared" si="324"/>
        <v>46.122433333333333</v>
      </c>
      <c r="Y1236" s="174">
        <v>86961.21</v>
      </c>
      <c r="Z1236" s="181">
        <f t="shared" si="325"/>
        <v>144.93535</v>
      </c>
      <c r="AA1236" s="174">
        <v>0.62010406708922283</v>
      </c>
      <c r="AB1236" s="174">
        <v>18.508010640606312</v>
      </c>
      <c r="AC1236" s="174">
        <v>21.70545925016453</v>
      </c>
      <c r="AD1236" s="174">
        <v>6.0560334889544416</v>
      </c>
      <c r="AE1236" s="174">
        <v>39.795651417453833</v>
      </c>
      <c r="AF1236">
        <v>0</v>
      </c>
      <c r="AG1236" s="106">
        <v>13.314752635111679</v>
      </c>
      <c r="AH1236" s="106">
        <v>0</v>
      </c>
      <c r="AI1236" s="106">
        <v>100</v>
      </c>
      <c r="AJ1236">
        <v>40.24</v>
      </c>
      <c r="AK1236">
        <v>47.02</v>
      </c>
      <c r="AL1236">
        <v>57.68</v>
      </c>
      <c r="AM1236">
        <v>144.94</v>
      </c>
      <c r="AN1236" t="s">
        <v>1064</v>
      </c>
      <c r="AO1236">
        <v>9.9</v>
      </c>
      <c r="AP1236">
        <v>8.33</v>
      </c>
      <c r="AQ1236">
        <v>12.806699999999999</v>
      </c>
      <c r="AR1236" t="s">
        <v>1071</v>
      </c>
      <c r="AS1236" t="s">
        <v>1073</v>
      </c>
      <c r="AT1236" t="s">
        <v>1076</v>
      </c>
      <c r="AU1236" t="s">
        <v>1078</v>
      </c>
      <c r="AV1236" t="s">
        <v>1079</v>
      </c>
      <c r="AW1236" t="s">
        <v>1084</v>
      </c>
      <c r="AX1236" s="65">
        <f t="shared" si="338"/>
        <v>583.5</v>
      </c>
      <c r="AY1236" s="106">
        <v>2862.47</v>
      </c>
      <c r="AZ1236" s="106">
        <v>653.53076161206923</v>
      </c>
      <c r="BA1236" s="65">
        <f t="shared" si="326"/>
        <v>4099.5007616120693</v>
      </c>
      <c r="BB1236" s="65">
        <f t="shared" si="327"/>
        <v>27019.929238387929</v>
      </c>
      <c r="BC1236" s="65">
        <f t="shared" si="328"/>
        <v>539.25</v>
      </c>
      <c r="BD1236" s="65">
        <f t="shared" si="329"/>
        <v>23558.230000000003</v>
      </c>
      <c r="BE1236" s="65">
        <f t="shared" si="330"/>
        <v>31744.309999999998</v>
      </c>
      <c r="BF1236" s="65">
        <f t="shared" si="331"/>
        <v>82861.709238387935</v>
      </c>
      <c r="BG1236" s="66">
        <f t="shared" si="332"/>
        <v>585.64296594458131</v>
      </c>
      <c r="BH1236" s="66">
        <f t="shared" si="333"/>
        <v>46.586084893772295</v>
      </c>
      <c r="BI1236" s="66">
        <f t="shared" si="334"/>
        <v>0.89875000000000005</v>
      </c>
      <c r="BJ1236" s="66">
        <f t="shared" si="335"/>
        <v>40.617637931034487</v>
      </c>
      <c r="BK1236" s="66">
        <f t="shared" si="336"/>
        <v>54.731568965517241</v>
      </c>
      <c r="BL1236" s="66">
        <f t="shared" si="337"/>
        <v>142.86501592825505</v>
      </c>
      <c r="BM1236" s="207">
        <f t="shared" si="339"/>
        <v>39873.18</v>
      </c>
    </row>
    <row r="1237" spans="1:65" x14ac:dyDescent="0.35">
      <c r="A1237" s="1">
        <v>362</v>
      </c>
      <c r="B1237">
        <v>25</v>
      </c>
      <c r="C1237" t="s">
        <v>37</v>
      </c>
      <c r="D1237" s="60" t="s">
        <v>400</v>
      </c>
      <c r="E1237" s="6" t="s">
        <v>1107</v>
      </c>
      <c r="F1237" s="7" t="s">
        <v>1108</v>
      </c>
      <c r="G1237" s="6">
        <v>-30.03</v>
      </c>
      <c r="H1237" s="6">
        <v>-51.23</v>
      </c>
      <c r="I1237" s="6">
        <v>47</v>
      </c>
      <c r="J1237" s="8">
        <v>23954.0527728093</v>
      </c>
      <c r="K1237" t="s">
        <v>1165</v>
      </c>
      <c r="L1237" t="s">
        <v>1062</v>
      </c>
      <c r="M1237">
        <v>600</v>
      </c>
      <c r="N1237">
        <v>600</v>
      </c>
      <c r="O1237">
        <v>1015.38</v>
      </c>
      <c r="P1237">
        <v>19825.5</v>
      </c>
      <c r="Q1237">
        <v>18875.330000000002</v>
      </c>
      <c r="R1237">
        <v>5272.4</v>
      </c>
      <c r="S1237">
        <v>34606.78</v>
      </c>
      <c r="T1237">
        <v>0</v>
      </c>
      <c r="U1237">
        <v>11578.67</v>
      </c>
      <c r="V1237">
        <v>0</v>
      </c>
      <c r="W1237" s="181">
        <f t="shared" si="323"/>
        <v>31404.17</v>
      </c>
      <c r="X1237" s="181">
        <f t="shared" si="324"/>
        <v>52.340283333333332</v>
      </c>
      <c r="Y1237" s="174">
        <v>91174.05</v>
      </c>
      <c r="Z1237" s="181">
        <f t="shared" si="325"/>
        <v>151.95675</v>
      </c>
      <c r="AA1237" s="174">
        <v>1.113672146844414</v>
      </c>
      <c r="AB1237" s="174">
        <v>21.74467406021779</v>
      </c>
      <c r="AC1237" s="174">
        <v>20.70252445734285</v>
      </c>
      <c r="AD1237" s="174">
        <v>5.7827857816999462</v>
      </c>
      <c r="AE1237" s="174">
        <v>37.956830918446641</v>
      </c>
      <c r="AF1237">
        <v>0</v>
      </c>
      <c r="AG1237" s="106">
        <v>12.69952360348147</v>
      </c>
      <c r="AH1237" s="106">
        <v>0</v>
      </c>
      <c r="AI1237" s="106">
        <v>100</v>
      </c>
      <c r="AJ1237">
        <v>40.25</v>
      </c>
      <c r="AK1237">
        <v>54.03</v>
      </c>
      <c r="AL1237">
        <v>57.68</v>
      </c>
      <c r="AM1237">
        <v>151.96</v>
      </c>
      <c r="AN1237" t="s">
        <v>1065</v>
      </c>
      <c r="AO1237">
        <v>9.9</v>
      </c>
      <c r="AP1237">
        <v>8.33</v>
      </c>
      <c r="AQ1237">
        <v>12.806699999999999</v>
      </c>
      <c r="AR1237" t="s">
        <v>1071</v>
      </c>
      <c r="AS1237" t="s">
        <v>1073</v>
      </c>
      <c r="AT1237" t="s">
        <v>1076</v>
      </c>
      <c r="AU1237" t="s">
        <v>1078</v>
      </c>
      <c r="AV1237" t="s">
        <v>1079</v>
      </c>
      <c r="AW1237" t="s">
        <v>1084</v>
      </c>
      <c r="AX1237" s="65">
        <f t="shared" si="338"/>
        <v>583.5</v>
      </c>
      <c r="AY1237" s="106">
        <v>2862.47</v>
      </c>
      <c r="AZ1237" s="106">
        <v>748.30346991108024</v>
      </c>
      <c r="BA1237" s="65">
        <f t="shared" si="326"/>
        <v>4194.2734699110806</v>
      </c>
      <c r="BB1237" s="65">
        <f t="shared" si="327"/>
        <v>30655.866530088919</v>
      </c>
      <c r="BC1237" s="65">
        <f t="shared" si="328"/>
        <v>1015.38</v>
      </c>
      <c r="BD1237" s="65">
        <f t="shared" si="329"/>
        <v>23564.230000000003</v>
      </c>
      <c r="BE1237" s="65">
        <f t="shared" si="330"/>
        <v>31744.309999999998</v>
      </c>
      <c r="BF1237" s="65">
        <f t="shared" si="331"/>
        <v>86979.776530088915</v>
      </c>
      <c r="BG1237" s="66">
        <f t="shared" si="332"/>
        <v>599.18192427301153</v>
      </c>
      <c r="BH1237" s="66">
        <f t="shared" si="333"/>
        <v>52.854942293256755</v>
      </c>
      <c r="BI1237" s="66">
        <f t="shared" si="334"/>
        <v>1.6922999999999999</v>
      </c>
      <c r="BJ1237" s="66">
        <f t="shared" si="335"/>
        <v>40.627982758620696</v>
      </c>
      <c r="BK1237" s="66">
        <f t="shared" si="336"/>
        <v>54.731568965517241</v>
      </c>
      <c r="BL1237" s="66">
        <f t="shared" si="337"/>
        <v>149.96513194842916</v>
      </c>
      <c r="BM1237" s="207">
        <f t="shared" si="339"/>
        <v>39879.18</v>
      </c>
    </row>
    <row r="1238" spans="1:65" x14ac:dyDescent="0.35">
      <c r="A1238" s="1">
        <v>363</v>
      </c>
      <c r="B1238">
        <v>25</v>
      </c>
      <c r="C1238" t="s">
        <v>37</v>
      </c>
      <c r="D1238" s="60" t="s">
        <v>401</v>
      </c>
      <c r="E1238" s="6" t="s">
        <v>1109</v>
      </c>
      <c r="F1238" s="7" t="s">
        <v>1110</v>
      </c>
      <c r="G1238" s="6">
        <v>-15.37</v>
      </c>
      <c r="H1238" s="6">
        <v>-48.78</v>
      </c>
      <c r="I1238" s="6">
        <v>770</v>
      </c>
      <c r="J1238" s="8">
        <v>31081.371963744201</v>
      </c>
      <c r="K1238" t="s">
        <v>1165</v>
      </c>
      <c r="L1238" t="s">
        <v>1062</v>
      </c>
      <c r="M1238">
        <v>600</v>
      </c>
      <c r="N1238">
        <v>600</v>
      </c>
      <c r="O1238">
        <v>0.91</v>
      </c>
      <c r="P1238">
        <v>29583.96</v>
      </c>
      <c r="Q1238">
        <v>18875.330000000002</v>
      </c>
      <c r="R1238">
        <v>5266.4</v>
      </c>
      <c r="S1238">
        <v>34606.78</v>
      </c>
      <c r="T1238">
        <v>0</v>
      </c>
      <c r="U1238">
        <v>11578.67</v>
      </c>
      <c r="V1238">
        <v>0</v>
      </c>
      <c r="W1238" s="181">
        <f t="shared" si="323"/>
        <v>41162.629999999997</v>
      </c>
      <c r="X1238" s="181">
        <f t="shared" si="324"/>
        <v>68.604383333333331</v>
      </c>
      <c r="Y1238" s="174">
        <v>99912.04</v>
      </c>
      <c r="Z1238" s="181">
        <f t="shared" si="325"/>
        <v>166.52006666666665</v>
      </c>
      <c r="AA1238" s="174">
        <v>9.1080114068334511E-4</v>
      </c>
      <c r="AB1238" s="174">
        <v>29.610004960363131</v>
      </c>
      <c r="AC1238" s="174">
        <v>18.89194735689513</v>
      </c>
      <c r="AD1238" s="174">
        <v>5.2710364036206254</v>
      </c>
      <c r="AE1238" s="174">
        <v>34.63724692239294</v>
      </c>
      <c r="AF1238">
        <v>0</v>
      </c>
      <c r="AG1238" s="106">
        <v>11.588863564391239</v>
      </c>
      <c r="AH1238" s="106">
        <v>0</v>
      </c>
      <c r="AI1238" s="106">
        <v>100</v>
      </c>
      <c r="AJ1238">
        <v>40.24</v>
      </c>
      <c r="AK1238">
        <v>68.61</v>
      </c>
      <c r="AL1238">
        <v>57.68</v>
      </c>
      <c r="AM1238">
        <v>166.52</v>
      </c>
      <c r="AN1238" t="s">
        <v>1066</v>
      </c>
      <c r="AO1238">
        <v>9.9</v>
      </c>
      <c r="AP1238">
        <v>8.33</v>
      </c>
      <c r="AQ1238">
        <v>12.806699999999999</v>
      </c>
      <c r="AR1238" t="s">
        <v>1071</v>
      </c>
      <c r="AS1238" t="s">
        <v>1073</v>
      </c>
      <c r="AT1238" t="s">
        <v>1076</v>
      </c>
      <c r="AU1238" t="s">
        <v>1078</v>
      </c>
      <c r="AV1238" t="s">
        <v>1079</v>
      </c>
      <c r="AW1238" t="s">
        <v>1084</v>
      </c>
      <c r="AX1238" s="65">
        <f t="shared" si="338"/>
        <v>583.5</v>
      </c>
      <c r="AY1238" s="106">
        <v>2862.47</v>
      </c>
      <c r="AZ1238" s="106">
        <v>1081.8561893776691</v>
      </c>
      <c r="BA1238" s="65">
        <f t="shared" si="326"/>
        <v>4527.8261893776689</v>
      </c>
      <c r="BB1238" s="65">
        <f t="shared" si="327"/>
        <v>40080.773810622326</v>
      </c>
      <c r="BC1238" s="65">
        <f t="shared" si="328"/>
        <v>0.91</v>
      </c>
      <c r="BD1238" s="65">
        <f t="shared" si="329"/>
        <v>23558.230000000003</v>
      </c>
      <c r="BE1238" s="65">
        <f t="shared" si="330"/>
        <v>31744.309999999998</v>
      </c>
      <c r="BF1238" s="65">
        <f t="shared" si="331"/>
        <v>95384.213810622328</v>
      </c>
      <c r="BG1238" s="66">
        <f t="shared" si="332"/>
        <v>646.83231276823847</v>
      </c>
      <c r="BH1238" s="66">
        <f t="shared" si="333"/>
        <v>69.104782432107456</v>
      </c>
      <c r="BI1238" s="66">
        <f t="shared" si="334"/>
        <v>1.5166666666666668E-3</v>
      </c>
      <c r="BJ1238" s="66">
        <f t="shared" si="335"/>
        <v>40.617637931034487</v>
      </c>
      <c r="BK1238" s="66">
        <f t="shared" si="336"/>
        <v>54.731568965517241</v>
      </c>
      <c r="BL1238" s="66">
        <f t="shared" si="337"/>
        <v>164.45554105279712</v>
      </c>
      <c r="BM1238" s="207">
        <f t="shared" si="339"/>
        <v>39873.18</v>
      </c>
    </row>
    <row r="1239" spans="1:65" x14ac:dyDescent="0.35">
      <c r="A1239" s="1">
        <v>364</v>
      </c>
      <c r="B1239">
        <v>25</v>
      </c>
      <c r="C1239" t="s">
        <v>37</v>
      </c>
      <c r="D1239" s="60" t="s">
        <v>402</v>
      </c>
      <c r="E1239" s="6" t="s">
        <v>1111</v>
      </c>
      <c r="F1239" s="7" t="s">
        <v>1112</v>
      </c>
      <c r="G1239" s="6">
        <v>-22.86</v>
      </c>
      <c r="H1239" s="6">
        <v>-43.41</v>
      </c>
      <c r="I1239" s="6">
        <v>45</v>
      </c>
      <c r="J1239" s="8">
        <v>45016.2336447989</v>
      </c>
      <c r="K1239" t="s">
        <v>1165</v>
      </c>
      <c r="L1239" t="s">
        <v>1062</v>
      </c>
      <c r="M1239">
        <v>600</v>
      </c>
      <c r="N1239">
        <v>600</v>
      </c>
      <c r="O1239">
        <v>0</v>
      </c>
      <c r="P1239">
        <v>29556.39</v>
      </c>
      <c r="Q1239">
        <v>18875.330000000002</v>
      </c>
      <c r="R1239">
        <v>5262.4</v>
      </c>
      <c r="S1239">
        <v>34606.78</v>
      </c>
      <c r="T1239">
        <v>0</v>
      </c>
      <c r="U1239">
        <v>11578.67</v>
      </c>
      <c r="V1239">
        <v>0</v>
      </c>
      <c r="W1239" s="181">
        <f t="shared" si="323"/>
        <v>41135.06</v>
      </c>
      <c r="X1239" s="181">
        <f t="shared" si="324"/>
        <v>68.558433333333326</v>
      </c>
      <c r="Y1239" s="174">
        <v>99879.56</v>
      </c>
      <c r="Z1239" s="181">
        <f t="shared" si="325"/>
        <v>166.46593333333334</v>
      </c>
      <c r="AA1239" s="174">
        <v>0</v>
      </c>
      <c r="AB1239" s="174">
        <v>29.59203064170487</v>
      </c>
      <c r="AC1239" s="174">
        <v>18.89809086063255</v>
      </c>
      <c r="AD1239" s="174">
        <v>5.2687456772937322</v>
      </c>
      <c r="AE1239" s="174">
        <v>34.64851066624643</v>
      </c>
      <c r="AF1239">
        <v>0</v>
      </c>
      <c r="AG1239" s="106">
        <v>11.59263216618095</v>
      </c>
      <c r="AH1239" s="106">
        <v>0</v>
      </c>
      <c r="AI1239" s="106">
        <v>100</v>
      </c>
      <c r="AJ1239">
        <v>40.229999999999997</v>
      </c>
      <c r="AK1239">
        <v>68.56</v>
      </c>
      <c r="AL1239">
        <v>57.68</v>
      </c>
      <c r="AM1239">
        <v>166.47</v>
      </c>
      <c r="AN1239" t="s">
        <v>1067</v>
      </c>
      <c r="AO1239">
        <v>9.9</v>
      </c>
      <c r="AP1239">
        <v>8.33</v>
      </c>
      <c r="AQ1239">
        <v>12.806699999999999</v>
      </c>
      <c r="AR1239" t="s">
        <v>1071</v>
      </c>
      <c r="AS1239" t="s">
        <v>1073</v>
      </c>
      <c r="AT1239" t="s">
        <v>1076</v>
      </c>
      <c r="AU1239" t="s">
        <v>1078</v>
      </c>
      <c r="AV1239" t="s">
        <v>1079</v>
      </c>
      <c r="AW1239" t="s">
        <v>1084</v>
      </c>
      <c r="AX1239" s="65">
        <f t="shared" si="338"/>
        <v>583.5</v>
      </c>
      <c r="AY1239" s="106">
        <v>2862.47</v>
      </c>
      <c r="AZ1239" s="106">
        <v>1056.2188418045998</v>
      </c>
      <c r="BA1239" s="65">
        <f t="shared" si="326"/>
        <v>4502.1888418046001</v>
      </c>
      <c r="BB1239" s="65">
        <f t="shared" si="327"/>
        <v>40078.841158195399</v>
      </c>
      <c r="BC1239" s="65">
        <f t="shared" si="328"/>
        <v>0</v>
      </c>
      <c r="BD1239" s="65">
        <f t="shared" si="329"/>
        <v>23554.230000000003</v>
      </c>
      <c r="BE1239" s="65">
        <f t="shared" si="330"/>
        <v>31744.309999999998</v>
      </c>
      <c r="BF1239" s="65">
        <f t="shared" si="331"/>
        <v>95377.371158195398</v>
      </c>
      <c r="BG1239" s="66">
        <f t="shared" si="332"/>
        <v>643.1698345435143</v>
      </c>
      <c r="BH1239" s="66">
        <f t="shared" si="333"/>
        <v>69.101450272750682</v>
      </c>
      <c r="BI1239" s="66">
        <f t="shared" si="334"/>
        <v>0</v>
      </c>
      <c r="BJ1239" s="66">
        <f t="shared" si="335"/>
        <v>40.610741379310348</v>
      </c>
      <c r="BK1239" s="66">
        <f t="shared" si="336"/>
        <v>54.731568965517241</v>
      </c>
      <c r="BL1239" s="66">
        <f t="shared" si="337"/>
        <v>164.44374337619897</v>
      </c>
      <c r="BM1239" s="207">
        <f t="shared" si="339"/>
        <v>39869.18</v>
      </c>
    </row>
    <row r="1240" spans="1:65" x14ac:dyDescent="0.35">
      <c r="A1240" s="1">
        <v>365</v>
      </c>
      <c r="B1240">
        <v>25</v>
      </c>
      <c r="C1240" t="s">
        <v>37</v>
      </c>
      <c r="D1240" s="60" t="s">
        <v>403</v>
      </c>
      <c r="E1240" s="6" t="s">
        <v>1113</v>
      </c>
      <c r="F1240" s="7" t="s">
        <v>1114</v>
      </c>
      <c r="G1240" s="6">
        <v>-20.32</v>
      </c>
      <c r="H1240" s="6">
        <v>-40.340000000000003</v>
      </c>
      <c r="I1240" s="6">
        <v>9</v>
      </c>
      <c r="J1240" s="8">
        <v>54061.366139626101</v>
      </c>
      <c r="K1240" t="s">
        <v>1165</v>
      </c>
      <c r="L1240" t="s">
        <v>1062</v>
      </c>
      <c r="M1240">
        <v>600</v>
      </c>
      <c r="N1240">
        <v>600</v>
      </c>
      <c r="O1240">
        <v>0</v>
      </c>
      <c r="P1240">
        <v>33549.35</v>
      </c>
      <c r="Q1240">
        <v>18875.330000000002</v>
      </c>
      <c r="R1240">
        <v>5264.2</v>
      </c>
      <c r="S1240">
        <v>34606.78</v>
      </c>
      <c r="T1240">
        <v>0</v>
      </c>
      <c r="U1240">
        <v>11578.67</v>
      </c>
      <c r="V1240">
        <v>0</v>
      </c>
      <c r="W1240" s="181">
        <f t="shared" si="323"/>
        <v>45128.02</v>
      </c>
      <c r="X1240" s="181">
        <f t="shared" si="324"/>
        <v>75.213366666666658</v>
      </c>
      <c r="Y1240" s="174">
        <v>103874.32</v>
      </c>
      <c r="Z1240" s="181">
        <f t="shared" si="325"/>
        <v>173.12386666666669</v>
      </c>
      <c r="AA1240" s="174">
        <v>0</v>
      </c>
      <c r="AB1240" s="174">
        <v>32.298021301126212</v>
      </c>
      <c r="AC1240" s="174">
        <v>18.171315104637991</v>
      </c>
      <c r="AD1240" s="174">
        <v>5.0678550771740296</v>
      </c>
      <c r="AE1240" s="174">
        <v>33.316011118051122</v>
      </c>
      <c r="AF1240">
        <v>0</v>
      </c>
      <c r="AG1240" s="106">
        <v>11.146807026029149</v>
      </c>
      <c r="AH1240" s="106">
        <v>0</v>
      </c>
      <c r="AI1240" s="106">
        <v>100</v>
      </c>
      <c r="AJ1240">
        <v>40.229999999999997</v>
      </c>
      <c r="AK1240">
        <v>75.209999999999994</v>
      </c>
      <c r="AL1240">
        <v>57.68</v>
      </c>
      <c r="AM1240">
        <v>173.12</v>
      </c>
      <c r="AN1240" t="s">
        <v>1068</v>
      </c>
      <c r="AO1240">
        <v>9.9</v>
      </c>
      <c r="AP1240">
        <v>8.33</v>
      </c>
      <c r="AQ1240">
        <v>12.806699999999999</v>
      </c>
      <c r="AR1240" t="s">
        <v>1071</v>
      </c>
      <c r="AS1240" t="s">
        <v>1073</v>
      </c>
      <c r="AT1240" t="s">
        <v>1076</v>
      </c>
      <c r="AU1240" t="s">
        <v>1078</v>
      </c>
      <c r="AV1240" t="s">
        <v>1079</v>
      </c>
      <c r="AW1240" t="s">
        <v>1084</v>
      </c>
      <c r="AX1240" s="65">
        <f t="shared" si="338"/>
        <v>583.5</v>
      </c>
      <c r="AY1240" s="106">
        <v>2862.47</v>
      </c>
      <c r="AZ1240" s="106">
        <v>1162.1612458532302</v>
      </c>
      <c r="BA1240" s="65">
        <f t="shared" si="326"/>
        <v>4608.1312458532302</v>
      </c>
      <c r="BB1240" s="65">
        <f t="shared" si="327"/>
        <v>43965.858754146764</v>
      </c>
      <c r="BC1240" s="65">
        <f t="shared" si="328"/>
        <v>0</v>
      </c>
      <c r="BD1240" s="65">
        <f t="shared" si="329"/>
        <v>23556.030000000002</v>
      </c>
      <c r="BE1240" s="65">
        <f t="shared" si="330"/>
        <v>31744.309999999998</v>
      </c>
      <c r="BF1240" s="65">
        <f t="shared" si="331"/>
        <v>99266.188754146773</v>
      </c>
      <c r="BG1240" s="66">
        <f t="shared" si="332"/>
        <v>658.30446369331855</v>
      </c>
      <c r="BH1240" s="66">
        <f t="shared" si="333"/>
        <v>75.803204748528898</v>
      </c>
      <c r="BI1240" s="66">
        <f t="shared" si="334"/>
        <v>0</v>
      </c>
      <c r="BJ1240" s="66">
        <f t="shared" si="335"/>
        <v>40.613844827586213</v>
      </c>
      <c r="BK1240" s="66">
        <f t="shared" si="336"/>
        <v>54.731568965517241</v>
      </c>
      <c r="BL1240" s="66">
        <f t="shared" si="337"/>
        <v>171.14860130025306</v>
      </c>
      <c r="BM1240" s="207">
        <f t="shared" si="339"/>
        <v>39870.979999999996</v>
      </c>
    </row>
    <row r="1241" spans="1:65" x14ac:dyDescent="0.35">
      <c r="A1241" s="1">
        <v>366</v>
      </c>
      <c r="B1241">
        <v>25</v>
      </c>
      <c r="C1241" t="s">
        <v>37</v>
      </c>
      <c r="D1241" s="60" t="s">
        <v>404</v>
      </c>
      <c r="E1241" s="6" t="s">
        <v>1115</v>
      </c>
      <c r="F1241" s="7" t="s">
        <v>1116</v>
      </c>
      <c r="G1241" s="6">
        <v>-8.0500000000000007</v>
      </c>
      <c r="H1241" s="6">
        <v>-34.880000000000003</v>
      </c>
      <c r="I1241" s="6">
        <v>10</v>
      </c>
      <c r="J1241" s="8">
        <v>63550.072249703</v>
      </c>
      <c r="K1241" t="s">
        <v>1165</v>
      </c>
      <c r="L1241" t="s">
        <v>1062</v>
      </c>
      <c r="M1241">
        <v>600</v>
      </c>
      <c r="N1241">
        <v>600</v>
      </c>
      <c r="O1241">
        <v>0</v>
      </c>
      <c r="P1241">
        <v>39703.980000000003</v>
      </c>
      <c r="Q1241">
        <v>18875.330000000002</v>
      </c>
      <c r="R1241">
        <v>5250.2</v>
      </c>
      <c r="S1241">
        <v>34606.78</v>
      </c>
      <c r="T1241">
        <v>0</v>
      </c>
      <c r="U1241">
        <v>11578.67</v>
      </c>
      <c r="V1241">
        <v>0</v>
      </c>
      <c r="W1241" s="181">
        <f t="shared" si="323"/>
        <v>51282.65</v>
      </c>
      <c r="X1241" s="181">
        <f t="shared" si="324"/>
        <v>85.47108333333334</v>
      </c>
      <c r="Y1241" s="174">
        <v>110014.95</v>
      </c>
      <c r="Z1241" s="181">
        <f t="shared" si="325"/>
        <v>183.35825</v>
      </c>
      <c r="AA1241" s="174">
        <v>0</v>
      </c>
      <c r="AB1241" s="174">
        <v>36.089622364960398</v>
      </c>
      <c r="AC1241" s="174">
        <v>17.157059108784761</v>
      </c>
      <c r="AD1241" s="174">
        <v>4.7722604973233187</v>
      </c>
      <c r="AE1241" s="174">
        <v>31.456433875577819</v>
      </c>
      <c r="AF1241">
        <v>0</v>
      </c>
      <c r="AG1241" s="106">
        <v>10.524633243027431</v>
      </c>
      <c r="AH1241" s="106">
        <v>0</v>
      </c>
      <c r="AI1241" s="106">
        <v>100</v>
      </c>
      <c r="AJ1241">
        <v>40.21</v>
      </c>
      <c r="AK1241">
        <v>85.47</v>
      </c>
      <c r="AL1241">
        <v>57.68</v>
      </c>
      <c r="AM1241">
        <v>183.36</v>
      </c>
      <c r="AN1241" t="s">
        <v>1069</v>
      </c>
      <c r="AO1241">
        <v>9.9</v>
      </c>
      <c r="AP1241">
        <v>8.33</v>
      </c>
      <c r="AQ1241">
        <v>12.806699999999999</v>
      </c>
      <c r="AR1241" t="s">
        <v>1071</v>
      </c>
      <c r="AS1241" t="s">
        <v>1073</v>
      </c>
      <c r="AT1241" t="s">
        <v>1076</v>
      </c>
      <c r="AU1241" t="s">
        <v>1078</v>
      </c>
      <c r="AV1241" t="s">
        <v>1079</v>
      </c>
      <c r="AW1241" t="s">
        <v>1084</v>
      </c>
      <c r="AX1241" s="65">
        <f t="shared" si="338"/>
        <v>583.5</v>
      </c>
      <c r="AY1241" s="106">
        <v>2862.47</v>
      </c>
      <c r="AZ1241" s="106">
        <v>1385.5082037446607</v>
      </c>
      <c r="BA1241" s="65">
        <f t="shared" si="326"/>
        <v>4831.4782037446603</v>
      </c>
      <c r="BB1241" s="65">
        <f t="shared" si="327"/>
        <v>49897.141796255339</v>
      </c>
      <c r="BC1241" s="65">
        <f t="shared" si="328"/>
        <v>0</v>
      </c>
      <c r="BD1241" s="65">
        <f t="shared" si="329"/>
        <v>23542.030000000002</v>
      </c>
      <c r="BE1241" s="65">
        <f t="shared" si="330"/>
        <v>31744.309999999998</v>
      </c>
      <c r="BF1241" s="65">
        <f t="shared" si="331"/>
        <v>105183.47179625534</v>
      </c>
      <c r="BG1241" s="66">
        <f t="shared" si="332"/>
        <v>690.21117196352293</v>
      </c>
      <c r="BH1241" s="66">
        <f t="shared" si="333"/>
        <v>86.029554821129892</v>
      </c>
      <c r="BI1241" s="66">
        <f t="shared" si="334"/>
        <v>0</v>
      </c>
      <c r="BJ1241" s="66">
        <f t="shared" si="335"/>
        <v>40.589706896551725</v>
      </c>
      <c r="BK1241" s="66">
        <f t="shared" si="336"/>
        <v>54.731568965517241</v>
      </c>
      <c r="BL1241" s="66">
        <f t="shared" si="337"/>
        <v>181.35081344181955</v>
      </c>
      <c r="BM1241" s="207">
        <f t="shared" si="339"/>
        <v>39856.979999999996</v>
      </c>
    </row>
    <row r="1242" spans="1:65" x14ac:dyDescent="0.35">
      <c r="A1242" s="1">
        <v>367</v>
      </c>
      <c r="B1242">
        <v>25</v>
      </c>
      <c r="C1242" t="s">
        <v>37</v>
      </c>
      <c r="D1242" s="60" t="s">
        <v>405</v>
      </c>
      <c r="E1242" s="6" t="s">
        <v>1117</v>
      </c>
      <c r="F1242" s="7" t="s">
        <v>1118</v>
      </c>
      <c r="G1242" s="6">
        <v>-3.8</v>
      </c>
      <c r="H1242" s="6">
        <v>-38.53</v>
      </c>
      <c r="I1242" s="6">
        <v>41</v>
      </c>
      <c r="J1242" s="8">
        <v>71394.000753582499</v>
      </c>
      <c r="K1242" t="s">
        <v>1165</v>
      </c>
      <c r="L1242" t="s">
        <v>1062</v>
      </c>
      <c r="M1242">
        <v>600</v>
      </c>
      <c r="N1242">
        <v>600</v>
      </c>
      <c r="O1242">
        <v>0</v>
      </c>
      <c r="P1242">
        <v>40224.97</v>
      </c>
      <c r="Q1242">
        <v>18875.330000000002</v>
      </c>
      <c r="R1242">
        <v>5255.2</v>
      </c>
      <c r="S1242">
        <v>34606.78</v>
      </c>
      <c r="T1242">
        <v>0</v>
      </c>
      <c r="U1242">
        <v>11578.67</v>
      </c>
      <c r="V1242">
        <v>0</v>
      </c>
      <c r="W1242" s="181">
        <f t="shared" si="323"/>
        <v>51803.64</v>
      </c>
      <c r="X1242" s="181">
        <f t="shared" si="324"/>
        <v>86.339399999999998</v>
      </c>
      <c r="Y1242" s="174">
        <v>110540.95</v>
      </c>
      <c r="Z1242" s="181">
        <f t="shared" si="325"/>
        <v>184.23491666666666</v>
      </c>
      <c r="AA1242" s="174">
        <v>0</v>
      </c>
      <c r="AB1242" s="174">
        <v>36.38920237251444</v>
      </c>
      <c r="AC1242" s="174">
        <v>17.075418657067811</v>
      </c>
      <c r="AD1242" s="174">
        <v>4.7540752996966278</v>
      </c>
      <c r="AE1242" s="174">
        <v>31.30675102756037</v>
      </c>
      <c r="AF1242">
        <v>0</v>
      </c>
      <c r="AG1242" s="106">
        <v>10.474552643160751</v>
      </c>
      <c r="AH1242" s="106">
        <v>0</v>
      </c>
      <c r="AI1242" s="106">
        <v>100</v>
      </c>
      <c r="AJ1242">
        <v>40.22</v>
      </c>
      <c r="AK1242">
        <v>86.34</v>
      </c>
      <c r="AL1242">
        <v>57.68</v>
      </c>
      <c r="AM1242">
        <v>184.23</v>
      </c>
      <c r="AN1242" t="s">
        <v>1070</v>
      </c>
      <c r="AO1242">
        <v>9.9</v>
      </c>
      <c r="AP1242">
        <v>8.33</v>
      </c>
      <c r="AQ1242">
        <v>12.806699999999999</v>
      </c>
      <c r="AR1242" t="s">
        <v>1071</v>
      </c>
      <c r="AS1242" t="s">
        <v>1073</v>
      </c>
      <c r="AT1242" t="s">
        <v>1076</v>
      </c>
      <c r="AU1242" t="s">
        <v>1078</v>
      </c>
      <c r="AV1242" t="s">
        <v>1079</v>
      </c>
      <c r="AW1242" t="s">
        <v>1084</v>
      </c>
      <c r="AX1242" s="65">
        <f t="shared" si="338"/>
        <v>583.5</v>
      </c>
      <c r="AY1242" s="106">
        <v>2862.47</v>
      </c>
      <c r="AZ1242" s="106">
        <v>1352.2239643226719</v>
      </c>
      <c r="BA1242" s="65">
        <f t="shared" si="326"/>
        <v>4798.1939643226715</v>
      </c>
      <c r="BB1242" s="65">
        <f t="shared" si="327"/>
        <v>50451.416035677328</v>
      </c>
      <c r="BC1242" s="65">
        <f t="shared" si="328"/>
        <v>0</v>
      </c>
      <c r="BD1242" s="65">
        <f t="shared" si="329"/>
        <v>23547.030000000002</v>
      </c>
      <c r="BE1242" s="65">
        <f t="shared" si="330"/>
        <v>31744.309999999998</v>
      </c>
      <c r="BF1242" s="65">
        <f t="shared" si="331"/>
        <v>105742.75603567733</v>
      </c>
      <c r="BG1242" s="66">
        <f t="shared" si="332"/>
        <v>685.4562806175245</v>
      </c>
      <c r="BH1242" s="66">
        <f t="shared" si="333"/>
        <v>86.985200061512629</v>
      </c>
      <c r="BI1242" s="66">
        <f t="shared" si="334"/>
        <v>0</v>
      </c>
      <c r="BJ1242" s="66">
        <f t="shared" si="335"/>
        <v>40.598327586206899</v>
      </c>
      <c r="BK1242" s="66">
        <f t="shared" si="336"/>
        <v>54.731568965517241</v>
      </c>
      <c r="BL1242" s="66">
        <f t="shared" si="337"/>
        <v>182.31509661323679</v>
      </c>
      <c r="BM1242" s="207">
        <f t="shared" si="339"/>
        <v>39861.979999999996</v>
      </c>
    </row>
    <row r="1243" spans="1:65" x14ac:dyDescent="0.35">
      <c r="A1243" s="1">
        <v>368</v>
      </c>
      <c r="B1243">
        <v>26</v>
      </c>
      <c r="C1243" t="s">
        <v>37</v>
      </c>
      <c r="D1243" s="60" t="s">
        <v>406</v>
      </c>
      <c r="E1243" s="6" t="s">
        <v>1104</v>
      </c>
      <c r="F1243" s="7" t="s">
        <v>1105</v>
      </c>
      <c r="G1243" s="6">
        <v>-22.74</v>
      </c>
      <c r="H1243" s="6">
        <v>-45.59</v>
      </c>
      <c r="I1243" s="6">
        <v>1642</v>
      </c>
      <c r="J1243" s="8">
        <v>3495.45982983364</v>
      </c>
      <c r="K1243" t="s">
        <v>1165</v>
      </c>
      <c r="L1243" t="s">
        <v>1062</v>
      </c>
      <c r="M1243">
        <v>600</v>
      </c>
      <c r="N1243">
        <v>600</v>
      </c>
      <c r="O1243">
        <v>4954.9399999999996</v>
      </c>
      <c r="P1243">
        <v>8561.64</v>
      </c>
      <c r="Q1243">
        <v>18875.330000000002</v>
      </c>
      <c r="R1243">
        <v>5265.2</v>
      </c>
      <c r="S1243">
        <v>34606.78</v>
      </c>
      <c r="T1243">
        <v>0</v>
      </c>
      <c r="U1243">
        <v>11750.93</v>
      </c>
      <c r="V1243">
        <v>0</v>
      </c>
      <c r="W1243" s="181">
        <f t="shared" si="323"/>
        <v>20312.57</v>
      </c>
      <c r="X1243" s="181">
        <f t="shared" si="324"/>
        <v>33.854283333333335</v>
      </c>
      <c r="Y1243" s="174">
        <v>84014.81</v>
      </c>
      <c r="Z1243" s="181">
        <f t="shared" si="325"/>
        <v>140.02468333333334</v>
      </c>
      <c r="AA1243" s="174">
        <v>5.8976982748636813</v>
      </c>
      <c r="AB1243" s="174">
        <v>10.190631865976959</v>
      </c>
      <c r="AC1243" s="174">
        <v>22.466669864515559</v>
      </c>
      <c r="AD1243" s="174">
        <v>6.266990308018312</v>
      </c>
      <c r="AE1243" s="174">
        <v>41.191285203168349</v>
      </c>
      <c r="AF1243">
        <v>0</v>
      </c>
      <c r="AG1243" s="106">
        <v>13.9867363861205</v>
      </c>
      <c r="AH1243" s="106">
        <v>0</v>
      </c>
      <c r="AI1243" s="106">
        <v>100</v>
      </c>
      <c r="AJ1243">
        <v>40.229999999999997</v>
      </c>
      <c r="AK1243">
        <v>42.11</v>
      </c>
      <c r="AL1243">
        <v>57.68</v>
      </c>
      <c r="AM1243">
        <v>140.02000000000001</v>
      </c>
      <c r="AN1243" t="s">
        <v>1063</v>
      </c>
      <c r="AO1243">
        <v>9.9</v>
      </c>
      <c r="AP1243">
        <v>8.33</v>
      </c>
      <c r="AQ1243">
        <v>12.806699999999999</v>
      </c>
      <c r="AR1243" t="s">
        <v>1071</v>
      </c>
      <c r="AS1243" t="s">
        <v>1073</v>
      </c>
      <c r="AT1243" t="s">
        <v>1076</v>
      </c>
      <c r="AU1243" t="s">
        <v>1078</v>
      </c>
      <c r="AV1243" t="s">
        <v>1082</v>
      </c>
      <c r="AW1243" t="s">
        <v>1083</v>
      </c>
      <c r="AX1243" s="65">
        <f t="shared" si="338"/>
        <v>583.5</v>
      </c>
      <c r="AY1243" s="106">
        <v>2862.47</v>
      </c>
      <c r="AZ1243" s="106">
        <v>459.06238243429425</v>
      </c>
      <c r="BA1243" s="65">
        <f t="shared" si="326"/>
        <v>3905.032382434294</v>
      </c>
      <c r="BB1243" s="65">
        <f t="shared" si="327"/>
        <v>19853.507617565705</v>
      </c>
      <c r="BC1243" s="65">
        <f t="shared" si="328"/>
        <v>4954.9399999999996</v>
      </c>
      <c r="BD1243" s="65">
        <f t="shared" si="329"/>
        <v>23557.030000000002</v>
      </c>
      <c r="BE1243" s="65">
        <f t="shared" si="330"/>
        <v>31744.309999999998</v>
      </c>
      <c r="BF1243" s="65">
        <f t="shared" si="331"/>
        <v>80109.777617565705</v>
      </c>
      <c r="BG1243" s="66">
        <f t="shared" si="332"/>
        <v>557.8617689191849</v>
      </c>
      <c r="BH1243" s="66">
        <f t="shared" si="333"/>
        <v>34.230185547527078</v>
      </c>
      <c r="BI1243" s="66">
        <f t="shared" si="334"/>
        <v>8.2582333333333331</v>
      </c>
      <c r="BJ1243" s="66">
        <f t="shared" si="335"/>
        <v>40.615568965517248</v>
      </c>
      <c r="BK1243" s="66">
        <f t="shared" si="336"/>
        <v>54.731568965517241</v>
      </c>
      <c r="BL1243" s="66">
        <f t="shared" si="337"/>
        <v>138.12030623718226</v>
      </c>
      <c r="BM1243" s="207">
        <f t="shared" si="339"/>
        <v>39871.979999999996</v>
      </c>
    </row>
    <row r="1244" spans="1:65" x14ac:dyDescent="0.35">
      <c r="A1244" s="1">
        <v>369</v>
      </c>
      <c r="B1244">
        <v>26</v>
      </c>
      <c r="C1244" t="s">
        <v>37</v>
      </c>
      <c r="D1244" s="60" t="s">
        <v>407</v>
      </c>
      <c r="E1244" s="6" t="s">
        <v>1104</v>
      </c>
      <c r="F1244" s="7" t="s">
        <v>1106</v>
      </c>
      <c r="G1244" s="6">
        <v>-23.85</v>
      </c>
      <c r="H1244" s="6">
        <v>-46.64</v>
      </c>
      <c r="I1244" s="6">
        <v>792</v>
      </c>
      <c r="J1244" s="8">
        <v>14172.2970393051</v>
      </c>
      <c r="K1244" t="s">
        <v>1165</v>
      </c>
      <c r="L1244" t="s">
        <v>1062</v>
      </c>
      <c r="M1244">
        <v>600</v>
      </c>
      <c r="N1244">
        <v>600</v>
      </c>
      <c r="O1244">
        <v>1404.63</v>
      </c>
      <c r="P1244">
        <v>15372.17</v>
      </c>
      <c r="Q1244">
        <v>18875.330000000002</v>
      </c>
      <c r="R1244">
        <v>5266.4</v>
      </c>
      <c r="S1244">
        <v>34606.78</v>
      </c>
      <c r="T1244">
        <v>0</v>
      </c>
      <c r="U1244">
        <v>11750.93</v>
      </c>
      <c r="V1244">
        <v>0</v>
      </c>
      <c r="W1244" s="181">
        <f t="shared" si="323"/>
        <v>27123.1</v>
      </c>
      <c r="X1244" s="181">
        <f t="shared" si="324"/>
        <v>45.205166666666663</v>
      </c>
      <c r="Y1244" s="174">
        <v>87276.24</v>
      </c>
      <c r="Z1244" s="181">
        <f t="shared" si="325"/>
        <v>145.46040000000002</v>
      </c>
      <c r="AA1244" s="174">
        <v>1.609407096364371</v>
      </c>
      <c r="AB1244" s="174">
        <v>17.613235858923339</v>
      </c>
      <c r="AC1244" s="174">
        <v>21.627111800416699</v>
      </c>
      <c r="AD1244" s="174">
        <v>6.0341737911715709</v>
      </c>
      <c r="AE1244" s="174">
        <v>39.652006090088207</v>
      </c>
      <c r="AF1244">
        <v>0</v>
      </c>
      <c r="AG1244" s="106">
        <v>13.4640653630358</v>
      </c>
      <c r="AH1244" s="106">
        <v>0</v>
      </c>
      <c r="AI1244" s="106">
        <v>100</v>
      </c>
      <c r="AJ1244">
        <v>40.24</v>
      </c>
      <c r="AK1244">
        <v>47.55</v>
      </c>
      <c r="AL1244">
        <v>57.68</v>
      </c>
      <c r="AM1244">
        <v>145.46</v>
      </c>
      <c r="AN1244" t="s">
        <v>1064</v>
      </c>
      <c r="AO1244">
        <v>9.9</v>
      </c>
      <c r="AP1244">
        <v>8.33</v>
      </c>
      <c r="AQ1244">
        <v>12.806699999999999</v>
      </c>
      <c r="AR1244" t="s">
        <v>1071</v>
      </c>
      <c r="AS1244" t="s">
        <v>1073</v>
      </c>
      <c r="AT1244" t="s">
        <v>1076</v>
      </c>
      <c r="AU1244" t="s">
        <v>1078</v>
      </c>
      <c r="AV1244" t="s">
        <v>1082</v>
      </c>
      <c r="AW1244" t="s">
        <v>1083</v>
      </c>
      <c r="AX1244" s="65">
        <f t="shared" si="338"/>
        <v>583.5</v>
      </c>
      <c r="AY1244" s="106">
        <v>2862.47</v>
      </c>
      <c r="AZ1244" s="106">
        <v>697.24343421890819</v>
      </c>
      <c r="BA1244" s="65">
        <f t="shared" si="326"/>
        <v>4143.2134342189074</v>
      </c>
      <c r="BB1244" s="65">
        <f t="shared" si="327"/>
        <v>26425.85656578109</v>
      </c>
      <c r="BC1244" s="65">
        <f t="shared" si="328"/>
        <v>1404.63</v>
      </c>
      <c r="BD1244" s="65">
        <f t="shared" si="329"/>
        <v>23558.230000000003</v>
      </c>
      <c r="BE1244" s="65">
        <f t="shared" si="330"/>
        <v>31744.309999999998</v>
      </c>
      <c r="BF1244" s="65">
        <f t="shared" si="331"/>
        <v>83133.026565781096</v>
      </c>
      <c r="BG1244" s="66">
        <f t="shared" si="332"/>
        <v>591.88763345984387</v>
      </c>
      <c r="BH1244" s="66">
        <f t="shared" si="333"/>
        <v>45.56182166513981</v>
      </c>
      <c r="BI1244" s="66">
        <f t="shared" si="334"/>
        <v>2.3410500000000001</v>
      </c>
      <c r="BJ1244" s="66">
        <f t="shared" si="335"/>
        <v>40.617637931034487</v>
      </c>
      <c r="BK1244" s="66">
        <f t="shared" si="336"/>
        <v>54.731568965517241</v>
      </c>
      <c r="BL1244" s="66">
        <f t="shared" si="337"/>
        <v>143.33280442376051</v>
      </c>
      <c r="BM1244" s="207">
        <f t="shared" si="339"/>
        <v>39873.18</v>
      </c>
    </row>
    <row r="1245" spans="1:65" x14ac:dyDescent="0.35">
      <c r="A1245" s="1">
        <v>370</v>
      </c>
      <c r="B1245">
        <v>26</v>
      </c>
      <c r="C1245" t="s">
        <v>37</v>
      </c>
      <c r="D1245" s="60" t="s">
        <v>408</v>
      </c>
      <c r="E1245" s="6" t="s">
        <v>1107</v>
      </c>
      <c r="F1245" s="7" t="s">
        <v>1108</v>
      </c>
      <c r="G1245" s="6">
        <v>-30.03</v>
      </c>
      <c r="H1245" s="6">
        <v>-51.23</v>
      </c>
      <c r="I1245" s="6">
        <v>47</v>
      </c>
      <c r="J1245" s="8">
        <v>23954.0527728093</v>
      </c>
      <c r="K1245" t="s">
        <v>1165</v>
      </c>
      <c r="L1245" t="s">
        <v>1062</v>
      </c>
      <c r="M1245">
        <v>600</v>
      </c>
      <c r="N1245">
        <v>600</v>
      </c>
      <c r="O1245">
        <v>2400.62</v>
      </c>
      <c r="P1245">
        <v>20194.509999999998</v>
      </c>
      <c r="Q1245">
        <v>18875.330000000002</v>
      </c>
      <c r="R1245">
        <v>5272.4</v>
      </c>
      <c r="S1245">
        <v>34606.78</v>
      </c>
      <c r="T1245">
        <v>0</v>
      </c>
      <c r="U1245">
        <v>11750.93</v>
      </c>
      <c r="V1245">
        <v>0</v>
      </c>
      <c r="W1245" s="181">
        <f t="shared" si="323"/>
        <v>31945.439999999999</v>
      </c>
      <c r="X1245" s="181">
        <f t="shared" si="324"/>
        <v>53.242399999999996</v>
      </c>
      <c r="Y1245" s="174">
        <v>93100.56</v>
      </c>
      <c r="Z1245" s="181">
        <f t="shared" si="325"/>
        <v>155.16759999999999</v>
      </c>
      <c r="AA1245" s="174">
        <v>2.5785236952387831</v>
      </c>
      <c r="AB1245" s="174">
        <v>21.691072534902041</v>
      </c>
      <c r="AC1245" s="174">
        <v>20.274131541206629</v>
      </c>
      <c r="AD1245" s="174">
        <v>5.6631238308340999</v>
      </c>
      <c r="AE1245" s="174">
        <v>37.171398324564322</v>
      </c>
      <c r="AF1245">
        <v>0</v>
      </c>
      <c r="AG1245" s="106">
        <v>12.621760814328081</v>
      </c>
      <c r="AH1245" s="106">
        <v>0</v>
      </c>
      <c r="AI1245" s="106">
        <v>100</v>
      </c>
      <c r="AJ1245">
        <v>40.25</v>
      </c>
      <c r="AK1245">
        <v>57.24</v>
      </c>
      <c r="AL1245">
        <v>57.68</v>
      </c>
      <c r="AM1245">
        <v>155.16999999999999</v>
      </c>
      <c r="AN1245" t="s">
        <v>1065</v>
      </c>
      <c r="AO1245">
        <v>9.9</v>
      </c>
      <c r="AP1245">
        <v>8.33</v>
      </c>
      <c r="AQ1245">
        <v>12.806699999999999</v>
      </c>
      <c r="AR1245" t="s">
        <v>1071</v>
      </c>
      <c r="AS1245" t="s">
        <v>1073</v>
      </c>
      <c r="AT1245" t="s">
        <v>1076</v>
      </c>
      <c r="AU1245" t="s">
        <v>1078</v>
      </c>
      <c r="AV1245" t="s">
        <v>1082</v>
      </c>
      <c r="AW1245" t="s">
        <v>1083</v>
      </c>
      <c r="AX1245" s="65">
        <f t="shared" si="338"/>
        <v>583.5</v>
      </c>
      <c r="AY1245" s="106">
        <v>2862.47</v>
      </c>
      <c r="AZ1245" s="106">
        <v>795.51236497425805</v>
      </c>
      <c r="BA1245" s="65">
        <f t="shared" si="326"/>
        <v>4241.4823649742575</v>
      </c>
      <c r="BB1245" s="65">
        <f t="shared" si="327"/>
        <v>31149.927635025742</v>
      </c>
      <c r="BC1245" s="65">
        <f t="shared" si="328"/>
        <v>2400.62</v>
      </c>
      <c r="BD1245" s="65">
        <f t="shared" si="329"/>
        <v>23564.230000000003</v>
      </c>
      <c r="BE1245" s="65">
        <f t="shared" si="330"/>
        <v>31744.309999999998</v>
      </c>
      <c r="BF1245" s="65">
        <f t="shared" si="331"/>
        <v>88859.077635025737</v>
      </c>
      <c r="BG1245" s="66">
        <f t="shared" si="332"/>
        <v>605.92605213917966</v>
      </c>
      <c r="BH1245" s="66">
        <f t="shared" si="333"/>
        <v>53.706771784527142</v>
      </c>
      <c r="BI1245" s="66">
        <f t="shared" si="334"/>
        <v>4.001033333333333</v>
      </c>
      <c r="BJ1245" s="66">
        <f t="shared" si="335"/>
        <v>40.627982758620696</v>
      </c>
      <c r="BK1245" s="66">
        <f t="shared" si="336"/>
        <v>54.731568965517241</v>
      </c>
      <c r="BL1245" s="66">
        <f t="shared" si="337"/>
        <v>153.20530626728575</v>
      </c>
      <c r="BM1245" s="207">
        <f t="shared" si="339"/>
        <v>39879.18</v>
      </c>
    </row>
    <row r="1246" spans="1:65" x14ac:dyDescent="0.35">
      <c r="A1246" s="1">
        <v>371</v>
      </c>
      <c r="B1246">
        <v>26</v>
      </c>
      <c r="C1246" t="s">
        <v>37</v>
      </c>
      <c r="D1246" s="60" t="s">
        <v>409</v>
      </c>
      <c r="E1246" s="6" t="s">
        <v>1109</v>
      </c>
      <c r="F1246" s="7" t="s">
        <v>1110</v>
      </c>
      <c r="G1246" s="6">
        <v>-15.37</v>
      </c>
      <c r="H1246" s="6">
        <v>-48.78</v>
      </c>
      <c r="I1246" s="6">
        <v>770</v>
      </c>
      <c r="J1246" s="8">
        <v>31081.371963744201</v>
      </c>
      <c r="K1246" t="s">
        <v>1165</v>
      </c>
      <c r="L1246" t="s">
        <v>1062</v>
      </c>
      <c r="M1246">
        <v>600</v>
      </c>
      <c r="N1246">
        <v>600</v>
      </c>
      <c r="O1246">
        <v>33.82</v>
      </c>
      <c r="P1246">
        <v>30994.12</v>
      </c>
      <c r="Q1246">
        <v>18875.330000000002</v>
      </c>
      <c r="R1246">
        <v>5266.4</v>
      </c>
      <c r="S1246">
        <v>34606.78</v>
      </c>
      <c r="T1246">
        <v>0</v>
      </c>
      <c r="U1246">
        <v>11750.93</v>
      </c>
      <c r="V1246">
        <v>0</v>
      </c>
      <c r="W1246" s="181">
        <f t="shared" si="323"/>
        <v>42745.05</v>
      </c>
      <c r="X1246" s="181">
        <f t="shared" si="324"/>
        <v>71.24175000000001</v>
      </c>
      <c r="Y1246" s="174">
        <v>101527.37</v>
      </c>
      <c r="Z1246" s="181">
        <f t="shared" si="325"/>
        <v>169.21228333333332</v>
      </c>
      <c r="AA1246" s="174">
        <v>3.3311214503044848E-2</v>
      </c>
      <c r="AB1246" s="174">
        <v>30.52784682593472</v>
      </c>
      <c r="AC1246" s="174">
        <v>18.591370977106958</v>
      </c>
      <c r="AD1246" s="174">
        <v>5.1871726806278939</v>
      </c>
      <c r="AE1246" s="174">
        <v>34.086158244816147</v>
      </c>
      <c r="AF1246">
        <v>0</v>
      </c>
      <c r="AG1246" s="106">
        <v>11.574149906571989</v>
      </c>
      <c r="AH1246" s="106">
        <v>0</v>
      </c>
      <c r="AI1246" s="106">
        <v>100</v>
      </c>
      <c r="AJ1246">
        <v>40.24</v>
      </c>
      <c r="AK1246">
        <v>71.3</v>
      </c>
      <c r="AL1246">
        <v>57.68</v>
      </c>
      <c r="AM1246">
        <v>169.21</v>
      </c>
      <c r="AN1246" t="s">
        <v>1066</v>
      </c>
      <c r="AO1246">
        <v>9.9</v>
      </c>
      <c r="AP1246">
        <v>8.33</v>
      </c>
      <c r="AQ1246">
        <v>12.806699999999999</v>
      </c>
      <c r="AR1246" t="s">
        <v>1071</v>
      </c>
      <c r="AS1246" t="s">
        <v>1073</v>
      </c>
      <c r="AT1246" t="s">
        <v>1076</v>
      </c>
      <c r="AU1246" t="s">
        <v>1078</v>
      </c>
      <c r="AV1246" t="s">
        <v>1082</v>
      </c>
      <c r="AW1246" t="s">
        <v>1083</v>
      </c>
      <c r="AX1246" s="65">
        <f t="shared" si="338"/>
        <v>583.5</v>
      </c>
      <c r="AY1246" s="106">
        <v>2862.47</v>
      </c>
      <c r="AZ1246" s="106">
        <v>1140.6647698914469</v>
      </c>
      <c r="BA1246" s="65">
        <f t="shared" si="326"/>
        <v>4586.6347698914469</v>
      </c>
      <c r="BB1246" s="65">
        <f t="shared" si="327"/>
        <v>41604.385230108557</v>
      </c>
      <c r="BC1246" s="65">
        <f t="shared" si="328"/>
        <v>33.82</v>
      </c>
      <c r="BD1246" s="65">
        <f t="shared" si="329"/>
        <v>23558.230000000003</v>
      </c>
      <c r="BE1246" s="65">
        <f t="shared" si="330"/>
        <v>31744.309999999998</v>
      </c>
      <c r="BF1246" s="65">
        <f t="shared" si="331"/>
        <v>96940.735230108548</v>
      </c>
      <c r="BG1246" s="66">
        <f t="shared" si="332"/>
        <v>655.23353855592097</v>
      </c>
      <c r="BH1246" s="66">
        <f t="shared" si="333"/>
        <v>71.731698672600956</v>
      </c>
      <c r="BI1246" s="66">
        <f t="shared" si="334"/>
        <v>5.6366666666666669E-2</v>
      </c>
      <c r="BJ1246" s="66">
        <f t="shared" si="335"/>
        <v>40.617637931034487</v>
      </c>
      <c r="BK1246" s="66">
        <f t="shared" si="336"/>
        <v>54.731568965517241</v>
      </c>
      <c r="BL1246" s="66">
        <f t="shared" si="337"/>
        <v>167.13919867260094</v>
      </c>
      <c r="BM1246" s="207">
        <f t="shared" si="339"/>
        <v>39873.18</v>
      </c>
    </row>
    <row r="1247" spans="1:65" x14ac:dyDescent="0.35">
      <c r="A1247" s="1">
        <v>372</v>
      </c>
      <c r="B1247">
        <v>26</v>
      </c>
      <c r="C1247" t="s">
        <v>37</v>
      </c>
      <c r="D1247" s="60" t="s">
        <v>410</v>
      </c>
      <c r="E1247" s="6" t="s">
        <v>1111</v>
      </c>
      <c r="F1247" s="7" t="s">
        <v>1112</v>
      </c>
      <c r="G1247" s="6">
        <v>-22.86</v>
      </c>
      <c r="H1247" s="6">
        <v>-43.41</v>
      </c>
      <c r="I1247" s="6">
        <v>45</v>
      </c>
      <c r="J1247" s="8">
        <v>45016.2336447989</v>
      </c>
      <c r="K1247" t="s">
        <v>1165</v>
      </c>
      <c r="L1247" t="s">
        <v>1062</v>
      </c>
      <c r="M1247">
        <v>600</v>
      </c>
      <c r="N1247">
        <v>600</v>
      </c>
      <c r="O1247">
        <v>0</v>
      </c>
      <c r="P1247">
        <v>30425.46</v>
      </c>
      <c r="Q1247">
        <v>18875.330000000002</v>
      </c>
      <c r="R1247">
        <v>5262.4</v>
      </c>
      <c r="S1247">
        <v>34606.78</v>
      </c>
      <c r="T1247">
        <v>0</v>
      </c>
      <c r="U1247">
        <v>11750.93</v>
      </c>
      <c r="V1247">
        <v>0</v>
      </c>
      <c r="W1247" s="181">
        <f t="shared" si="323"/>
        <v>42176.39</v>
      </c>
      <c r="X1247" s="181">
        <f t="shared" si="324"/>
        <v>70.29398333333333</v>
      </c>
      <c r="Y1247" s="174">
        <v>100920.9</v>
      </c>
      <c r="Z1247" s="181">
        <f t="shared" si="325"/>
        <v>168.20149999999998</v>
      </c>
      <c r="AA1247" s="174">
        <v>0</v>
      </c>
      <c r="AB1247" s="174">
        <v>30.147828645998999</v>
      </c>
      <c r="AC1247" s="174">
        <v>18.703093214586868</v>
      </c>
      <c r="AD1247" s="174">
        <v>5.2143807675119822</v>
      </c>
      <c r="AE1247" s="174">
        <v>34.290994234098193</v>
      </c>
      <c r="AF1247">
        <v>0</v>
      </c>
      <c r="AG1247" s="106">
        <v>11.643703137803961</v>
      </c>
      <c r="AH1247" s="106">
        <v>0</v>
      </c>
      <c r="AI1247" s="106">
        <v>100</v>
      </c>
      <c r="AJ1247">
        <v>40.229999999999997</v>
      </c>
      <c r="AK1247">
        <v>70.290000000000006</v>
      </c>
      <c r="AL1247">
        <v>57.68</v>
      </c>
      <c r="AM1247">
        <v>168.2</v>
      </c>
      <c r="AN1247" t="s">
        <v>1067</v>
      </c>
      <c r="AO1247">
        <v>9.9</v>
      </c>
      <c r="AP1247">
        <v>8.33</v>
      </c>
      <c r="AQ1247">
        <v>12.806699999999999</v>
      </c>
      <c r="AR1247" t="s">
        <v>1071</v>
      </c>
      <c r="AS1247" t="s">
        <v>1073</v>
      </c>
      <c r="AT1247" t="s">
        <v>1076</v>
      </c>
      <c r="AU1247" t="s">
        <v>1078</v>
      </c>
      <c r="AV1247" t="s">
        <v>1082</v>
      </c>
      <c r="AW1247" t="s">
        <v>1083</v>
      </c>
      <c r="AX1247" s="65">
        <f t="shared" si="338"/>
        <v>583.5</v>
      </c>
      <c r="AY1247" s="106">
        <v>2862.47</v>
      </c>
      <c r="AZ1247" s="106">
        <v>1124.2497150179497</v>
      </c>
      <c r="BA1247" s="65">
        <f t="shared" si="326"/>
        <v>4570.2197150179491</v>
      </c>
      <c r="BB1247" s="65">
        <f t="shared" si="327"/>
        <v>41052.140284982052</v>
      </c>
      <c r="BC1247" s="65">
        <f t="shared" si="328"/>
        <v>0</v>
      </c>
      <c r="BD1247" s="65">
        <f t="shared" si="329"/>
        <v>23554.230000000003</v>
      </c>
      <c r="BE1247" s="65">
        <f t="shared" si="330"/>
        <v>31744.309999999998</v>
      </c>
      <c r="BF1247" s="65">
        <f t="shared" si="331"/>
        <v>96350.680284982052</v>
      </c>
      <c r="BG1247" s="66">
        <f t="shared" si="332"/>
        <v>652.88853071684991</v>
      </c>
      <c r="BH1247" s="66">
        <f t="shared" si="333"/>
        <v>70.779552215486291</v>
      </c>
      <c r="BI1247" s="66">
        <f t="shared" si="334"/>
        <v>0</v>
      </c>
      <c r="BJ1247" s="66">
        <f t="shared" si="335"/>
        <v>40.610741379310348</v>
      </c>
      <c r="BK1247" s="66">
        <f t="shared" si="336"/>
        <v>54.731568965517241</v>
      </c>
      <c r="BL1247" s="66">
        <f t="shared" si="337"/>
        <v>166.12186256031387</v>
      </c>
      <c r="BM1247" s="207">
        <f t="shared" si="339"/>
        <v>39869.18</v>
      </c>
    </row>
    <row r="1248" spans="1:65" x14ac:dyDescent="0.35">
      <c r="A1248" s="1">
        <v>373</v>
      </c>
      <c r="B1248">
        <v>26</v>
      </c>
      <c r="C1248" t="s">
        <v>37</v>
      </c>
      <c r="D1248" s="60" t="s">
        <v>411</v>
      </c>
      <c r="E1248" s="6" t="s">
        <v>1113</v>
      </c>
      <c r="F1248" s="7" t="s">
        <v>1114</v>
      </c>
      <c r="G1248" s="6">
        <v>-20.32</v>
      </c>
      <c r="H1248" s="6">
        <v>-40.340000000000003</v>
      </c>
      <c r="I1248" s="6">
        <v>9</v>
      </c>
      <c r="J1248" s="8">
        <v>54061.366139626101</v>
      </c>
      <c r="K1248" t="s">
        <v>1165</v>
      </c>
      <c r="L1248" t="s">
        <v>1062</v>
      </c>
      <c r="M1248">
        <v>600</v>
      </c>
      <c r="N1248">
        <v>600</v>
      </c>
      <c r="O1248">
        <v>0</v>
      </c>
      <c r="P1248">
        <v>35770.089999999997</v>
      </c>
      <c r="Q1248">
        <v>18875.330000000002</v>
      </c>
      <c r="R1248">
        <v>5264.2</v>
      </c>
      <c r="S1248">
        <v>34606.78</v>
      </c>
      <c r="T1248">
        <v>0</v>
      </c>
      <c r="U1248">
        <v>11750.93</v>
      </c>
      <c r="V1248">
        <v>0</v>
      </c>
      <c r="W1248" s="181">
        <f t="shared" si="323"/>
        <v>47521.02</v>
      </c>
      <c r="X1248" s="181">
        <f t="shared" si="324"/>
        <v>79.201699999999988</v>
      </c>
      <c r="Y1248" s="174">
        <v>106267.33</v>
      </c>
      <c r="Z1248" s="181">
        <f t="shared" si="325"/>
        <v>177.11221666666668</v>
      </c>
      <c r="AA1248" s="174">
        <v>0</v>
      </c>
      <c r="AB1248" s="174">
        <v>33.660476837048598</v>
      </c>
      <c r="AC1248" s="174">
        <v>17.762119364436838</v>
      </c>
      <c r="AD1248" s="174">
        <v>4.95373319344713</v>
      </c>
      <c r="AE1248" s="174">
        <v>32.565775389294153</v>
      </c>
      <c r="AF1248">
        <v>0</v>
      </c>
      <c r="AG1248" s="106">
        <v>11.05789521577328</v>
      </c>
      <c r="AH1248" s="106">
        <v>0</v>
      </c>
      <c r="AI1248" s="106">
        <v>100</v>
      </c>
      <c r="AJ1248">
        <v>40.229999999999997</v>
      </c>
      <c r="AK1248">
        <v>79.2</v>
      </c>
      <c r="AL1248">
        <v>57.68</v>
      </c>
      <c r="AM1248">
        <v>177.11</v>
      </c>
      <c r="AN1248" t="s">
        <v>1068</v>
      </c>
      <c r="AO1248">
        <v>9.9</v>
      </c>
      <c r="AP1248">
        <v>8.33</v>
      </c>
      <c r="AQ1248">
        <v>12.806699999999999</v>
      </c>
      <c r="AR1248" t="s">
        <v>1071</v>
      </c>
      <c r="AS1248" t="s">
        <v>1073</v>
      </c>
      <c r="AT1248" t="s">
        <v>1076</v>
      </c>
      <c r="AU1248" t="s">
        <v>1078</v>
      </c>
      <c r="AV1248" t="s">
        <v>1082</v>
      </c>
      <c r="AW1248" t="s">
        <v>1083</v>
      </c>
      <c r="AX1248" s="65">
        <f t="shared" si="338"/>
        <v>583.5</v>
      </c>
      <c r="AY1248" s="106">
        <v>2862.47</v>
      </c>
      <c r="AZ1248" s="106">
        <v>1226.8056245743219</v>
      </c>
      <c r="BA1248" s="65">
        <f t="shared" si="326"/>
        <v>4672.7756245743221</v>
      </c>
      <c r="BB1248" s="65">
        <f t="shared" si="327"/>
        <v>46294.214375425676</v>
      </c>
      <c r="BC1248" s="65">
        <f t="shared" si="328"/>
        <v>0</v>
      </c>
      <c r="BD1248" s="65">
        <f t="shared" si="329"/>
        <v>23556.030000000002</v>
      </c>
      <c r="BE1248" s="65">
        <f t="shared" si="330"/>
        <v>31744.309999999998</v>
      </c>
      <c r="BF1248" s="65">
        <f t="shared" si="331"/>
        <v>101594.55437542568</v>
      </c>
      <c r="BG1248" s="66">
        <f t="shared" si="332"/>
        <v>667.53937493918886</v>
      </c>
      <c r="BH1248" s="66">
        <f t="shared" si="333"/>
        <v>79.817610992113231</v>
      </c>
      <c r="BI1248" s="66">
        <f t="shared" si="334"/>
        <v>0</v>
      </c>
      <c r="BJ1248" s="66">
        <f t="shared" si="335"/>
        <v>40.613844827586213</v>
      </c>
      <c r="BK1248" s="66">
        <f t="shared" si="336"/>
        <v>54.731568965517241</v>
      </c>
      <c r="BL1248" s="66">
        <f t="shared" si="337"/>
        <v>175.16302478521669</v>
      </c>
      <c r="BM1248" s="207">
        <f t="shared" si="339"/>
        <v>39870.979999999996</v>
      </c>
    </row>
    <row r="1249" spans="1:65" x14ac:dyDescent="0.35">
      <c r="A1249" s="1">
        <v>374</v>
      </c>
      <c r="B1249">
        <v>26</v>
      </c>
      <c r="C1249" t="s">
        <v>37</v>
      </c>
      <c r="D1249" s="60" t="s">
        <v>412</v>
      </c>
      <c r="E1249" s="6" t="s">
        <v>1115</v>
      </c>
      <c r="F1249" s="7" t="s">
        <v>1116</v>
      </c>
      <c r="G1249" s="6">
        <v>-8.0500000000000007</v>
      </c>
      <c r="H1249" s="6">
        <v>-34.880000000000003</v>
      </c>
      <c r="I1249" s="6">
        <v>10</v>
      </c>
      <c r="J1249" s="8">
        <v>63550.072249703</v>
      </c>
      <c r="K1249" t="s">
        <v>1165</v>
      </c>
      <c r="L1249" t="s">
        <v>1062</v>
      </c>
      <c r="M1249">
        <v>600</v>
      </c>
      <c r="N1249">
        <v>600</v>
      </c>
      <c r="O1249">
        <v>0</v>
      </c>
      <c r="P1249">
        <v>42941.63</v>
      </c>
      <c r="Q1249">
        <v>18875.330000000002</v>
      </c>
      <c r="R1249">
        <v>5250.2</v>
      </c>
      <c r="S1249">
        <v>34606.78</v>
      </c>
      <c r="T1249">
        <v>0</v>
      </c>
      <c r="U1249">
        <v>11750.93</v>
      </c>
      <c r="V1249">
        <v>0</v>
      </c>
      <c r="W1249" s="181">
        <f t="shared" si="323"/>
        <v>54692.56</v>
      </c>
      <c r="X1249" s="181">
        <f t="shared" si="324"/>
        <v>91.154266666666658</v>
      </c>
      <c r="Y1249" s="174">
        <v>113424.87</v>
      </c>
      <c r="Z1249" s="181">
        <f t="shared" si="325"/>
        <v>189.04145</v>
      </c>
      <c r="AA1249" s="174">
        <v>0</v>
      </c>
      <c r="AB1249" s="174">
        <v>37.85909562867473</v>
      </c>
      <c r="AC1249" s="174">
        <v>16.641262185268541</v>
      </c>
      <c r="AD1249" s="174">
        <v>4.6287908463108662</v>
      </c>
      <c r="AE1249" s="174">
        <v>30.510751301720688</v>
      </c>
      <c r="AF1249">
        <v>0</v>
      </c>
      <c r="AG1249" s="106">
        <v>10.36010003802517</v>
      </c>
      <c r="AH1249" s="106">
        <v>0</v>
      </c>
      <c r="AI1249" s="106">
        <v>100</v>
      </c>
      <c r="AJ1249">
        <v>40.21</v>
      </c>
      <c r="AK1249">
        <v>91.15</v>
      </c>
      <c r="AL1249">
        <v>57.68</v>
      </c>
      <c r="AM1249">
        <v>189.04</v>
      </c>
      <c r="AN1249" t="s">
        <v>1069</v>
      </c>
      <c r="AO1249">
        <v>9.9</v>
      </c>
      <c r="AP1249">
        <v>8.33</v>
      </c>
      <c r="AQ1249">
        <v>12.806699999999999</v>
      </c>
      <c r="AR1249" t="s">
        <v>1071</v>
      </c>
      <c r="AS1249" t="s">
        <v>1073</v>
      </c>
      <c r="AT1249" t="s">
        <v>1076</v>
      </c>
      <c r="AU1249" t="s">
        <v>1078</v>
      </c>
      <c r="AV1249" t="s">
        <v>1082</v>
      </c>
      <c r="AW1249" t="s">
        <v>1083</v>
      </c>
      <c r="AX1249" s="65">
        <f t="shared" si="338"/>
        <v>583.5</v>
      </c>
      <c r="AY1249" s="106">
        <v>2862.47</v>
      </c>
      <c r="AZ1249" s="106">
        <v>1416.9475947099579</v>
      </c>
      <c r="BA1249" s="65">
        <f t="shared" si="326"/>
        <v>4862.9175947099575</v>
      </c>
      <c r="BB1249" s="65">
        <f t="shared" si="327"/>
        <v>53275.612405290041</v>
      </c>
      <c r="BC1249" s="65">
        <f t="shared" si="328"/>
        <v>0</v>
      </c>
      <c r="BD1249" s="65">
        <f t="shared" si="329"/>
        <v>23542.030000000002</v>
      </c>
      <c r="BE1249" s="65">
        <f t="shared" si="330"/>
        <v>31744.309999999998</v>
      </c>
      <c r="BF1249" s="65">
        <f t="shared" si="331"/>
        <v>108561.95240529004</v>
      </c>
      <c r="BG1249" s="66">
        <f t="shared" si="332"/>
        <v>694.70251352999389</v>
      </c>
      <c r="BH1249" s="66">
        <f t="shared" si="333"/>
        <v>91.854504147051799</v>
      </c>
      <c r="BI1249" s="66">
        <f t="shared" si="334"/>
        <v>0</v>
      </c>
      <c r="BJ1249" s="66">
        <f t="shared" si="335"/>
        <v>40.589706896551725</v>
      </c>
      <c r="BK1249" s="66">
        <f t="shared" si="336"/>
        <v>54.731568965517241</v>
      </c>
      <c r="BL1249" s="66">
        <f t="shared" si="337"/>
        <v>187.17578000912076</v>
      </c>
      <c r="BM1249" s="207">
        <f t="shared" si="339"/>
        <v>39856.979999999996</v>
      </c>
    </row>
    <row r="1250" spans="1:65" x14ac:dyDescent="0.35">
      <c r="A1250" s="1">
        <v>375</v>
      </c>
      <c r="B1250">
        <v>26</v>
      </c>
      <c r="C1250" t="s">
        <v>37</v>
      </c>
      <c r="D1250" s="60" t="s">
        <v>413</v>
      </c>
      <c r="E1250" s="6" t="s">
        <v>1117</v>
      </c>
      <c r="F1250" s="7" t="s">
        <v>1118</v>
      </c>
      <c r="G1250" s="6">
        <v>-3.8</v>
      </c>
      <c r="H1250" s="6">
        <v>-38.53</v>
      </c>
      <c r="I1250" s="6">
        <v>41</v>
      </c>
      <c r="J1250" s="8">
        <v>71394.000753582499</v>
      </c>
      <c r="K1250" t="s">
        <v>1165</v>
      </c>
      <c r="L1250" t="s">
        <v>1062</v>
      </c>
      <c r="M1250">
        <v>600</v>
      </c>
      <c r="N1250">
        <v>600</v>
      </c>
      <c r="O1250">
        <v>0</v>
      </c>
      <c r="P1250">
        <v>43543.32</v>
      </c>
      <c r="Q1250">
        <v>18875.330000000002</v>
      </c>
      <c r="R1250">
        <v>5255.2</v>
      </c>
      <c r="S1250">
        <v>34606.78</v>
      </c>
      <c r="T1250">
        <v>0</v>
      </c>
      <c r="U1250">
        <v>11750.93</v>
      </c>
      <c r="V1250">
        <v>0</v>
      </c>
      <c r="W1250" s="181">
        <f t="shared" si="323"/>
        <v>55294.25</v>
      </c>
      <c r="X1250" s="181">
        <f t="shared" si="324"/>
        <v>92.157083333333333</v>
      </c>
      <c r="Y1250" s="174">
        <v>114031.55</v>
      </c>
      <c r="Z1250" s="181">
        <f t="shared" si="325"/>
        <v>190.05258333333333</v>
      </c>
      <c r="AA1250" s="174">
        <v>0</v>
      </c>
      <c r="AB1250" s="174">
        <v>38.18532678017619</v>
      </c>
      <c r="AC1250" s="174">
        <v>16.55272597802977</v>
      </c>
      <c r="AD1250" s="174">
        <v>4.6085491252201694</v>
      </c>
      <c r="AE1250" s="174">
        <v>30.348425501538831</v>
      </c>
      <c r="AF1250">
        <v>0</v>
      </c>
      <c r="AG1250" s="106">
        <v>10.30498138453788</v>
      </c>
      <c r="AH1250" s="106">
        <v>0</v>
      </c>
      <c r="AI1250" s="106">
        <v>100</v>
      </c>
      <c r="AJ1250">
        <v>40.22</v>
      </c>
      <c r="AK1250">
        <v>92.16</v>
      </c>
      <c r="AL1250">
        <v>57.68</v>
      </c>
      <c r="AM1250">
        <v>190.05</v>
      </c>
      <c r="AN1250" t="s">
        <v>1070</v>
      </c>
      <c r="AO1250">
        <v>9.9</v>
      </c>
      <c r="AP1250">
        <v>8.33</v>
      </c>
      <c r="AQ1250">
        <v>12.806699999999999</v>
      </c>
      <c r="AR1250" t="s">
        <v>1071</v>
      </c>
      <c r="AS1250" t="s">
        <v>1073</v>
      </c>
      <c r="AT1250" t="s">
        <v>1076</v>
      </c>
      <c r="AU1250" t="s">
        <v>1078</v>
      </c>
      <c r="AV1250" t="s">
        <v>1082</v>
      </c>
      <c r="AW1250" t="s">
        <v>1083</v>
      </c>
      <c r="AX1250" s="65">
        <f t="shared" si="338"/>
        <v>583.5</v>
      </c>
      <c r="AY1250" s="106">
        <v>2862.47</v>
      </c>
      <c r="AZ1250" s="106">
        <v>1367.2255665249916</v>
      </c>
      <c r="BA1250" s="65">
        <f t="shared" si="326"/>
        <v>4813.1955665249916</v>
      </c>
      <c r="BB1250" s="65">
        <f t="shared" si="327"/>
        <v>53927.02443347501</v>
      </c>
      <c r="BC1250" s="65">
        <f t="shared" si="328"/>
        <v>0</v>
      </c>
      <c r="BD1250" s="65">
        <f t="shared" si="329"/>
        <v>23547.030000000002</v>
      </c>
      <c r="BE1250" s="65">
        <f t="shared" si="330"/>
        <v>31744.309999999998</v>
      </c>
      <c r="BF1250" s="65">
        <f t="shared" si="331"/>
        <v>109218.354433475</v>
      </c>
      <c r="BG1250" s="66">
        <f t="shared" si="332"/>
        <v>687.59936664642737</v>
      </c>
      <c r="BH1250" s="66">
        <f t="shared" si="333"/>
        <v>92.977628333577599</v>
      </c>
      <c r="BI1250" s="66">
        <f t="shared" si="334"/>
        <v>0</v>
      </c>
      <c r="BJ1250" s="66">
        <f t="shared" si="335"/>
        <v>40.598327586206899</v>
      </c>
      <c r="BK1250" s="66">
        <f t="shared" si="336"/>
        <v>54.731568965517241</v>
      </c>
      <c r="BL1250" s="66">
        <f t="shared" si="337"/>
        <v>188.30750764392243</v>
      </c>
      <c r="BM1250" s="207">
        <f t="shared" si="339"/>
        <v>39861.979999999996</v>
      </c>
    </row>
    <row r="1251" spans="1:65" x14ac:dyDescent="0.35">
      <c r="A1251" s="1">
        <v>376</v>
      </c>
      <c r="B1251">
        <v>27</v>
      </c>
      <c r="C1251" t="s">
        <v>37</v>
      </c>
      <c r="D1251" s="60" t="s">
        <v>414</v>
      </c>
      <c r="E1251" s="6" t="s">
        <v>1104</v>
      </c>
      <c r="F1251" s="7" t="s">
        <v>1105</v>
      </c>
      <c r="G1251" s="6">
        <v>-22.74</v>
      </c>
      <c r="H1251" s="6">
        <v>-45.59</v>
      </c>
      <c r="I1251" s="6">
        <v>1642</v>
      </c>
      <c r="J1251" s="8">
        <v>3495.45982983364</v>
      </c>
      <c r="K1251" t="s">
        <v>1165</v>
      </c>
      <c r="L1251" t="s">
        <v>1062</v>
      </c>
      <c r="M1251">
        <v>600</v>
      </c>
      <c r="N1251">
        <v>600</v>
      </c>
      <c r="O1251">
        <v>2258.92</v>
      </c>
      <c r="P1251">
        <v>9723.76</v>
      </c>
      <c r="Q1251">
        <v>18875.330000000002</v>
      </c>
      <c r="R1251">
        <v>5265.2</v>
      </c>
      <c r="S1251">
        <v>34606.78</v>
      </c>
      <c r="T1251">
        <v>0</v>
      </c>
      <c r="U1251">
        <v>11578.67</v>
      </c>
      <c r="V1251">
        <v>0</v>
      </c>
      <c r="W1251" s="181">
        <f t="shared" si="323"/>
        <v>21302.43</v>
      </c>
      <c r="X1251" s="181">
        <f t="shared" si="324"/>
        <v>35.504049999999999</v>
      </c>
      <c r="Y1251" s="174">
        <v>82308.649999999994</v>
      </c>
      <c r="Z1251" s="181">
        <f t="shared" si="325"/>
        <v>137.18108333333333</v>
      </c>
      <c r="AA1251" s="174">
        <v>2.7444503099005999</v>
      </c>
      <c r="AB1251" s="174">
        <v>11.81377655932882</v>
      </c>
      <c r="AC1251" s="174">
        <v>22.932377095238468</v>
      </c>
      <c r="AD1251" s="174">
        <v>6.3968975314259202</v>
      </c>
      <c r="AE1251" s="174">
        <v>42.045131344032491</v>
      </c>
      <c r="AF1251">
        <v>0</v>
      </c>
      <c r="AG1251" s="106">
        <v>14.067379309465039</v>
      </c>
      <c r="AH1251" s="106">
        <v>0</v>
      </c>
      <c r="AI1251" s="106">
        <v>100</v>
      </c>
      <c r="AJ1251">
        <v>40.229999999999997</v>
      </c>
      <c r="AK1251">
        <v>39.270000000000003</v>
      </c>
      <c r="AL1251">
        <v>57.68</v>
      </c>
      <c r="AM1251">
        <v>137.18</v>
      </c>
      <c r="AN1251" t="s">
        <v>1063</v>
      </c>
      <c r="AO1251">
        <v>9.9</v>
      </c>
      <c r="AP1251">
        <v>8.33</v>
      </c>
      <c r="AQ1251">
        <v>12.806699999999999</v>
      </c>
      <c r="AR1251" t="s">
        <v>1071</v>
      </c>
      <c r="AS1251" t="s">
        <v>1073</v>
      </c>
      <c r="AT1251" t="s">
        <v>1076</v>
      </c>
      <c r="AU1251" t="s">
        <v>1078</v>
      </c>
      <c r="AV1251" t="s">
        <v>1082</v>
      </c>
      <c r="AW1251" t="s">
        <v>1084</v>
      </c>
      <c r="AX1251" s="65">
        <f t="shared" si="338"/>
        <v>583.5</v>
      </c>
      <c r="AY1251" s="106">
        <v>2862.47</v>
      </c>
      <c r="AZ1251" s="106">
        <v>464.65000895299141</v>
      </c>
      <c r="BA1251" s="65">
        <f t="shared" si="326"/>
        <v>3910.6200089529912</v>
      </c>
      <c r="BB1251" s="65">
        <f t="shared" si="327"/>
        <v>20837.779991047009</v>
      </c>
      <c r="BC1251" s="65">
        <f t="shared" si="328"/>
        <v>2258.92</v>
      </c>
      <c r="BD1251" s="65">
        <f t="shared" si="329"/>
        <v>23557.030000000002</v>
      </c>
      <c r="BE1251" s="65">
        <f t="shared" si="330"/>
        <v>31744.309999999998</v>
      </c>
      <c r="BF1251" s="65">
        <f t="shared" si="331"/>
        <v>78398.029991047006</v>
      </c>
      <c r="BG1251" s="66">
        <f t="shared" si="332"/>
        <v>558.66000127899872</v>
      </c>
      <c r="BH1251" s="66">
        <f t="shared" si="333"/>
        <v>35.927206881115531</v>
      </c>
      <c r="BI1251" s="66">
        <f t="shared" si="334"/>
        <v>3.7648666666666668</v>
      </c>
      <c r="BJ1251" s="66">
        <f t="shared" si="335"/>
        <v>40.615568965517248</v>
      </c>
      <c r="BK1251" s="66">
        <f t="shared" si="336"/>
        <v>54.731568965517241</v>
      </c>
      <c r="BL1251" s="66">
        <f t="shared" si="337"/>
        <v>135.16901722594312</v>
      </c>
      <c r="BM1251" s="207">
        <f t="shared" si="339"/>
        <v>39871.979999999996</v>
      </c>
    </row>
    <row r="1252" spans="1:65" x14ac:dyDescent="0.35">
      <c r="A1252" s="1">
        <v>377</v>
      </c>
      <c r="B1252">
        <v>27</v>
      </c>
      <c r="C1252" t="s">
        <v>37</v>
      </c>
      <c r="D1252" s="60" t="s">
        <v>415</v>
      </c>
      <c r="E1252" s="6" t="s">
        <v>1104</v>
      </c>
      <c r="F1252" s="7" t="s">
        <v>1106</v>
      </c>
      <c r="G1252" s="6">
        <v>-23.85</v>
      </c>
      <c r="H1252" s="6">
        <v>-46.64</v>
      </c>
      <c r="I1252" s="6">
        <v>792</v>
      </c>
      <c r="J1252" s="8">
        <v>14172.2970393051</v>
      </c>
      <c r="K1252" t="s">
        <v>1165</v>
      </c>
      <c r="L1252" t="s">
        <v>1062</v>
      </c>
      <c r="M1252">
        <v>600</v>
      </c>
      <c r="N1252">
        <v>600</v>
      </c>
      <c r="O1252">
        <v>457.48</v>
      </c>
      <c r="P1252">
        <v>15695.42</v>
      </c>
      <c r="Q1252">
        <v>18875.330000000002</v>
      </c>
      <c r="R1252">
        <v>5266.4</v>
      </c>
      <c r="S1252">
        <v>34606.78</v>
      </c>
      <c r="T1252">
        <v>0</v>
      </c>
      <c r="U1252">
        <v>11578.67</v>
      </c>
      <c r="V1252">
        <v>0</v>
      </c>
      <c r="W1252" s="181">
        <f t="shared" si="323"/>
        <v>27274.09</v>
      </c>
      <c r="X1252" s="181">
        <f t="shared" si="324"/>
        <v>45.456816666666668</v>
      </c>
      <c r="Y1252" s="174">
        <v>86480.08</v>
      </c>
      <c r="Z1252" s="181">
        <f t="shared" si="325"/>
        <v>144.13346666666666</v>
      </c>
      <c r="AA1252" s="174">
        <v>0.52900043570727495</v>
      </c>
      <c r="AB1252" s="174">
        <v>18.149173775047391</v>
      </c>
      <c r="AC1252" s="174">
        <v>21.82621708953091</v>
      </c>
      <c r="AD1252" s="174">
        <v>6.0897260964605948</v>
      </c>
      <c r="AE1252" s="174">
        <v>40.01705363824825</v>
      </c>
      <c r="AF1252">
        <v>0</v>
      </c>
      <c r="AG1252" s="106">
        <v>13.38882896500558</v>
      </c>
      <c r="AH1252" s="106">
        <v>0</v>
      </c>
      <c r="AI1252" s="106">
        <v>100</v>
      </c>
      <c r="AJ1252">
        <v>40.24</v>
      </c>
      <c r="AK1252">
        <v>46.22</v>
      </c>
      <c r="AL1252">
        <v>57.68</v>
      </c>
      <c r="AM1252">
        <v>144.13</v>
      </c>
      <c r="AN1252" t="s">
        <v>1064</v>
      </c>
      <c r="AO1252">
        <v>9.9</v>
      </c>
      <c r="AP1252">
        <v>8.33</v>
      </c>
      <c r="AQ1252">
        <v>12.806699999999999</v>
      </c>
      <c r="AR1252" t="s">
        <v>1071</v>
      </c>
      <c r="AS1252" t="s">
        <v>1073</v>
      </c>
      <c r="AT1252" t="s">
        <v>1076</v>
      </c>
      <c r="AU1252" t="s">
        <v>1078</v>
      </c>
      <c r="AV1252" t="s">
        <v>1082</v>
      </c>
      <c r="AW1252" t="s">
        <v>1084</v>
      </c>
      <c r="AX1252" s="65">
        <f t="shared" si="338"/>
        <v>583.5</v>
      </c>
      <c r="AY1252" s="106">
        <v>2862.47</v>
      </c>
      <c r="AZ1252" s="106">
        <v>701.26807918978307</v>
      </c>
      <c r="BA1252" s="65">
        <f t="shared" si="326"/>
        <v>4147.2380791897831</v>
      </c>
      <c r="BB1252" s="65">
        <f t="shared" si="327"/>
        <v>26572.821920810216</v>
      </c>
      <c r="BC1252" s="65">
        <f t="shared" si="328"/>
        <v>457.48</v>
      </c>
      <c r="BD1252" s="65">
        <f t="shared" si="329"/>
        <v>23558.230000000003</v>
      </c>
      <c r="BE1252" s="65">
        <f t="shared" si="330"/>
        <v>31744.309999999998</v>
      </c>
      <c r="BF1252" s="65">
        <f t="shared" si="331"/>
        <v>82332.841920810213</v>
      </c>
      <c r="BG1252" s="66">
        <f t="shared" si="332"/>
        <v>592.46258274139757</v>
      </c>
      <c r="BH1252" s="66">
        <f t="shared" si="333"/>
        <v>45.815210208293479</v>
      </c>
      <c r="BI1252" s="66">
        <f t="shared" si="334"/>
        <v>0.76246666666666674</v>
      </c>
      <c r="BJ1252" s="66">
        <f t="shared" si="335"/>
        <v>40.617637931034487</v>
      </c>
      <c r="BK1252" s="66">
        <f t="shared" si="336"/>
        <v>54.731568965517241</v>
      </c>
      <c r="BL1252" s="66">
        <f t="shared" si="337"/>
        <v>141.95317572553486</v>
      </c>
      <c r="BM1252" s="207">
        <f t="shared" si="339"/>
        <v>39873.18</v>
      </c>
    </row>
    <row r="1253" spans="1:65" x14ac:dyDescent="0.35">
      <c r="A1253" s="1">
        <v>378</v>
      </c>
      <c r="B1253">
        <v>27</v>
      </c>
      <c r="C1253" t="s">
        <v>37</v>
      </c>
      <c r="D1253" s="60" t="s">
        <v>416</v>
      </c>
      <c r="E1253" s="6" t="s">
        <v>1107</v>
      </c>
      <c r="F1253" s="7" t="s">
        <v>1108</v>
      </c>
      <c r="G1253" s="6">
        <v>-30.03</v>
      </c>
      <c r="H1253" s="6">
        <v>-51.23</v>
      </c>
      <c r="I1253" s="6">
        <v>47</v>
      </c>
      <c r="J1253" s="8">
        <v>23954.0527728093</v>
      </c>
      <c r="K1253" t="s">
        <v>1165</v>
      </c>
      <c r="L1253" t="s">
        <v>1062</v>
      </c>
      <c r="M1253">
        <v>600</v>
      </c>
      <c r="N1253">
        <v>600</v>
      </c>
      <c r="O1253">
        <v>878.95</v>
      </c>
      <c r="P1253">
        <v>19236.47</v>
      </c>
      <c r="Q1253">
        <v>18875.330000000002</v>
      </c>
      <c r="R1253">
        <v>5272.4</v>
      </c>
      <c r="S1253">
        <v>34606.78</v>
      </c>
      <c r="T1253">
        <v>0</v>
      </c>
      <c r="U1253">
        <v>11578.67</v>
      </c>
      <c r="V1253">
        <v>0</v>
      </c>
      <c r="W1253" s="181">
        <f t="shared" si="323"/>
        <v>30815.14</v>
      </c>
      <c r="X1253" s="181">
        <f t="shared" si="324"/>
        <v>51.358566666666668</v>
      </c>
      <c r="Y1253" s="174">
        <v>90448.6</v>
      </c>
      <c r="Z1253" s="181">
        <f t="shared" si="325"/>
        <v>150.74766666666667</v>
      </c>
      <c r="AA1253" s="174">
        <v>0.97176739054004158</v>
      </c>
      <c r="AB1253" s="174">
        <v>21.267847152968649</v>
      </c>
      <c r="AC1253" s="174">
        <v>20.868570657810071</v>
      </c>
      <c r="AD1253" s="174">
        <v>5.8291670628401091</v>
      </c>
      <c r="AE1253" s="174">
        <v>38.26126661993662</v>
      </c>
      <c r="AF1253">
        <v>0</v>
      </c>
      <c r="AG1253" s="106">
        <v>12.801381115904499</v>
      </c>
      <c r="AH1253" s="106">
        <v>0</v>
      </c>
      <c r="AI1253" s="106">
        <v>100</v>
      </c>
      <c r="AJ1253">
        <v>40.25</v>
      </c>
      <c r="AK1253">
        <v>52.82</v>
      </c>
      <c r="AL1253">
        <v>57.68</v>
      </c>
      <c r="AM1253">
        <v>150.75</v>
      </c>
      <c r="AN1253" t="s">
        <v>1065</v>
      </c>
      <c r="AO1253">
        <v>9.9</v>
      </c>
      <c r="AP1253">
        <v>8.33</v>
      </c>
      <c r="AQ1253">
        <v>12.806699999999999</v>
      </c>
      <c r="AR1253" t="s">
        <v>1071</v>
      </c>
      <c r="AS1253" t="s">
        <v>1073</v>
      </c>
      <c r="AT1253" t="s">
        <v>1076</v>
      </c>
      <c r="AU1253" t="s">
        <v>1078</v>
      </c>
      <c r="AV1253" t="s">
        <v>1082</v>
      </c>
      <c r="AW1253" t="s">
        <v>1084</v>
      </c>
      <c r="AX1253" s="65">
        <f t="shared" si="338"/>
        <v>583.5</v>
      </c>
      <c r="AY1253" s="106">
        <v>2862.47</v>
      </c>
      <c r="AZ1253" s="106">
        <v>800.56524529393027</v>
      </c>
      <c r="BA1253" s="65">
        <f t="shared" si="326"/>
        <v>4246.5352452939296</v>
      </c>
      <c r="BB1253" s="65">
        <f t="shared" si="327"/>
        <v>30014.574754706067</v>
      </c>
      <c r="BC1253" s="65">
        <f t="shared" si="328"/>
        <v>878.95</v>
      </c>
      <c r="BD1253" s="65">
        <f t="shared" si="329"/>
        <v>23564.230000000003</v>
      </c>
      <c r="BE1253" s="65">
        <f t="shared" si="330"/>
        <v>31744.309999999998</v>
      </c>
      <c r="BF1253" s="65">
        <f t="shared" si="331"/>
        <v>86202.06475470608</v>
      </c>
      <c r="BG1253" s="66">
        <f t="shared" si="332"/>
        <v>606.64789218484714</v>
      </c>
      <c r="BH1253" s="66">
        <f t="shared" si="333"/>
        <v>51.749266818458736</v>
      </c>
      <c r="BI1253" s="66">
        <f t="shared" si="334"/>
        <v>1.4649166666666666</v>
      </c>
      <c r="BJ1253" s="66">
        <f t="shared" si="335"/>
        <v>40.627982758620696</v>
      </c>
      <c r="BK1253" s="66">
        <f t="shared" si="336"/>
        <v>54.731568965517241</v>
      </c>
      <c r="BL1253" s="66">
        <f t="shared" si="337"/>
        <v>148.62424957707944</v>
      </c>
      <c r="BM1253" s="207">
        <f t="shared" si="339"/>
        <v>39879.18</v>
      </c>
    </row>
    <row r="1254" spans="1:65" x14ac:dyDescent="0.35">
      <c r="A1254" s="1">
        <v>379</v>
      </c>
      <c r="B1254">
        <v>27</v>
      </c>
      <c r="C1254" t="s">
        <v>37</v>
      </c>
      <c r="D1254" s="60" t="s">
        <v>417</v>
      </c>
      <c r="E1254" s="6" t="s">
        <v>1109</v>
      </c>
      <c r="F1254" s="7" t="s">
        <v>1110</v>
      </c>
      <c r="G1254" s="6">
        <v>-15.37</v>
      </c>
      <c r="H1254" s="6">
        <v>-48.78</v>
      </c>
      <c r="I1254" s="6">
        <v>770</v>
      </c>
      <c r="J1254" s="8">
        <v>31081.371963744201</v>
      </c>
      <c r="K1254" t="s">
        <v>1165</v>
      </c>
      <c r="L1254" t="s">
        <v>1062</v>
      </c>
      <c r="M1254">
        <v>600</v>
      </c>
      <c r="N1254">
        <v>600</v>
      </c>
      <c r="O1254">
        <v>0.79</v>
      </c>
      <c r="P1254">
        <v>28289.96</v>
      </c>
      <c r="Q1254">
        <v>18875.330000000002</v>
      </c>
      <c r="R1254">
        <v>5266.4</v>
      </c>
      <c r="S1254">
        <v>34606.78</v>
      </c>
      <c r="T1254">
        <v>0</v>
      </c>
      <c r="U1254">
        <v>11578.67</v>
      </c>
      <c r="V1254">
        <v>0</v>
      </c>
      <c r="W1254" s="181">
        <f t="shared" si="323"/>
        <v>39868.629999999997</v>
      </c>
      <c r="X1254" s="181">
        <f t="shared" si="324"/>
        <v>66.447716666666665</v>
      </c>
      <c r="Y1254" s="174">
        <v>98617.93</v>
      </c>
      <c r="Z1254" s="181">
        <f t="shared" si="325"/>
        <v>164.36321666666666</v>
      </c>
      <c r="AA1254" s="174">
        <v>8.0107136704248418E-4</v>
      </c>
      <c r="AB1254" s="174">
        <v>28.686426494654679</v>
      </c>
      <c r="AC1254" s="174">
        <v>19.139856210731661</v>
      </c>
      <c r="AD1254" s="174">
        <v>5.3402053764462503</v>
      </c>
      <c r="AE1254" s="174">
        <v>35.091772865238603</v>
      </c>
      <c r="AF1254">
        <v>0</v>
      </c>
      <c r="AG1254" s="106">
        <v>11.740937981561769</v>
      </c>
      <c r="AH1254" s="106">
        <v>0</v>
      </c>
      <c r="AI1254" s="106">
        <v>100</v>
      </c>
      <c r="AJ1254">
        <v>40.24</v>
      </c>
      <c r="AK1254">
        <v>66.45</v>
      </c>
      <c r="AL1254">
        <v>57.68</v>
      </c>
      <c r="AM1254">
        <v>164.36</v>
      </c>
      <c r="AN1254" t="s">
        <v>1066</v>
      </c>
      <c r="AO1254">
        <v>9.9</v>
      </c>
      <c r="AP1254">
        <v>8.33</v>
      </c>
      <c r="AQ1254">
        <v>12.806699999999999</v>
      </c>
      <c r="AR1254" t="s">
        <v>1071</v>
      </c>
      <c r="AS1254" t="s">
        <v>1073</v>
      </c>
      <c r="AT1254" t="s">
        <v>1076</v>
      </c>
      <c r="AU1254" t="s">
        <v>1078</v>
      </c>
      <c r="AV1254" t="s">
        <v>1082</v>
      </c>
      <c r="AW1254" t="s">
        <v>1084</v>
      </c>
      <c r="AX1254" s="65">
        <f t="shared" si="338"/>
        <v>583.5</v>
      </c>
      <c r="AY1254" s="106">
        <v>2862.47</v>
      </c>
      <c r="AZ1254" s="106">
        <v>1143.6064556621025</v>
      </c>
      <c r="BA1254" s="65">
        <f t="shared" si="326"/>
        <v>4589.5764556621025</v>
      </c>
      <c r="BB1254" s="65">
        <f t="shared" si="327"/>
        <v>38725.023544337892</v>
      </c>
      <c r="BC1254" s="65">
        <f t="shared" si="328"/>
        <v>0.79</v>
      </c>
      <c r="BD1254" s="65">
        <f t="shared" si="329"/>
        <v>23558.230000000003</v>
      </c>
      <c r="BE1254" s="65">
        <f t="shared" si="330"/>
        <v>31744.309999999998</v>
      </c>
      <c r="BF1254" s="65">
        <f t="shared" si="331"/>
        <v>94028.353544337893</v>
      </c>
      <c r="BG1254" s="66">
        <f t="shared" si="332"/>
        <v>655.65377938030031</v>
      </c>
      <c r="BH1254" s="66">
        <f t="shared" si="333"/>
        <v>66.767281972996358</v>
      </c>
      <c r="BI1254" s="66">
        <f t="shared" si="334"/>
        <v>1.3166666666666667E-3</v>
      </c>
      <c r="BJ1254" s="66">
        <f t="shared" si="335"/>
        <v>40.617637931034487</v>
      </c>
      <c r="BK1254" s="66">
        <f t="shared" si="336"/>
        <v>54.731568965517241</v>
      </c>
      <c r="BL1254" s="66">
        <f t="shared" si="337"/>
        <v>162.11785093851361</v>
      </c>
      <c r="BM1254" s="207">
        <f t="shared" si="339"/>
        <v>39873.18</v>
      </c>
    </row>
    <row r="1255" spans="1:65" x14ac:dyDescent="0.35">
      <c r="A1255" s="1">
        <v>380</v>
      </c>
      <c r="B1255">
        <v>27</v>
      </c>
      <c r="C1255" t="s">
        <v>37</v>
      </c>
      <c r="D1255" s="60" t="s">
        <v>418</v>
      </c>
      <c r="E1255" s="6" t="s">
        <v>1111</v>
      </c>
      <c r="F1255" s="7" t="s">
        <v>1112</v>
      </c>
      <c r="G1255" s="6">
        <v>-22.86</v>
      </c>
      <c r="H1255" s="6">
        <v>-43.41</v>
      </c>
      <c r="I1255" s="6">
        <v>45</v>
      </c>
      <c r="J1255" s="8">
        <v>45016.2336447989</v>
      </c>
      <c r="K1255" t="s">
        <v>1165</v>
      </c>
      <c r="L1255" t="s">
        <v>1062</v>
      </c>
      <c r="M1255">
        <v>600</v>
      </c>
      <c r="N1255">
        <v>600</v>
      </c>
      <c r="O1255">
        <v>0</v>
      </c>
      <c r="P1255">
        <v>28207.83</v>
      </c>
      <c r="Q1255">
        <v>18875.330000000002</v>
      </c>
      <c r="R1255">
        <v>5262.4</v>
      </c>
      <c r="S1255">
        <v>34606.78</v>
      </c>
      <c r="T1255">
        <v>0</v>
      </c>
      <c r="U1255">
        <v>11578.67</v>
      </c>
      <c r="V1255">
        <v>0</v>
      </c>
      <c r="W1255" s="181">
        <f t="shared" si="323"/>
        <v>39786.5</v>
      </c>
      <c r="X1255" s="181">
        <f t="shared" si="324"/>
        <v>66.310833333333335</v>
      </c>
      <c r="Y1255" s="174">
        <v>98531</v>
      </c>
      <c r="Z1255" s="181">
        <f t="shared" si="325"/>
        <v>164.21833333333333</v>
      </c>
      <c r="AA1255" s="174">
        <v>0</v>
      </c>
      <c r="AB1255" s="174">
        <v>28.628380915650919</v>
      </c>
      <c r="AC1255" s="174">
        <v>19.156742548030572</v>
      </c>
      <c r="AD1255" s="174">
        <v>5.3408571921527228</v>
      </c>
      <c r="AE1255" s="174">
        <v>35.122732946991313</v>
      </c>
      <c r="AF1255">
        <v>0</v>
      </c>
      <c r="AG1255" s="106">
        <v>11.75129654626463</v>
      </c>
      <c r="AH1255" s="106">
        <v>0</v>
      </c>
      <c r="AI1255" s="106">
        <v>100</v>
      </c>
      <c r="AJ1255">
        <v>40.229999999999997</v>
      </c>
      <c r="AK1255">
        <v>66.31</v>
      </c>
      <c r="AL1255">
        <v>57.68</v>
      </c>
      <c r="AM1255">
        <v>164.22</v>
      </c>
      <c r="AN1255" t="s">
        <v>1067</v>
      </c>
      <c r="AO1255">
        <v>9.9</v>
      </c>
      <c r="AP1255">
        <v>8.33</v>
      </c>
      <c r="AQ1255">
        <v>12.806699999999999</v>
      </c>
      <c r="AR1255" t="s">
        <v>1071</v>
      </c>
      <c r="AS1255" t="s">
        <v>1073</v>
      </c>
      <c r="AT1255" t="s">
        <v>1076</v>
      </c>
      <c r="AU1255" t="s">
        <v>1078</v>
      </c>
      <c r="AV1255" t="s">
        <v>1082</v>
      </c>
      <c r="AW1255" t="s">
        <v>1084</v>
      </c>
      <c r="AX1255" s="65">
        <f t="shared" si="338"/>
        <v>583.5</v>
      </c>
      <c r="AY1255" s="106">
        <v>2862.47</v>
      </c>
      <c r="AZ1255" s="106">
        <v>1126.4621836988551</v>
      </c>
      <c r="BA1255" s="65">
        <f t="shared" si="326"/>
        <v>4572.4321836988547</v>
      </c>
      <c r="BB1255" s="65">
        <f t="shared" si="327"/>
        <v>38660.037816301148</v>
      </c>
      <c r="BC1255" s="65">
        <f t="shared" si="328"/>
        <v>0</v>
      </c>
      <c r="BD1255" s="65">
        <f t="shared" si="329"/>
        <v>23554.230000000003</v>
      </c>
      <c r="BE1255" s="65">
        <f t="shared" si="330"/>
        <v>31744.309999999998</v>
      </c>
      <c r="BF1255" s="65">
        <f t="shared" si="331"/>
        <v>93958.567816301147</v>
      </c>
      <c r="BG1255" s="66">
        <f t="shared" si="332"/>
        <v>653.20459767126499</v>
      </c>
      <c r="BH1255" s="66">
        <f t="shared" si="333"/>
        <v>66.655237614312327</v>
      </c>
      <c r="BI1255" s="66">
        <f t="shared" si="334"/>
        <v>0</v>
      </c>
      <c r="BJ1255" s="66">
        <f t="shared" si="335"/>
        <v>40.610741379310348</v>
      </c>
      <c r="BK1255" s="66">
        <f t="shared" si="336"/>
        <v>54.731568965517241</v>
      </c>
      <c r="BL1255" s="66">
        <f t="shared" si="337"/>
        <v>161.99753071776061</v>
      </c>
      <c r="BM1255" s="207">
        <f t="shared" si="339"/>
        <v>39869.18</v>
      </c>
    </row>
    <row r="1256" spans="1:65" x14ac:dyDescent="0.35">
      <c r="A1256" s="1">
        <v>381</v>
      </c>
      <c r="B1256">
        <v>27</v>
      </c>
      <c r="C1256" t="s">
        <v>37</v>
      </c>
      <c r="D1256" s="60" t="s">
        <v>419</v>
      </c>
      <c r="E1256" s="6" t="s">
        <v>1113</v>
      </c>
      <c r="F1256" s="7" t="s">
        <v>1114</v>
      </c>
      <c r="G1256" s="6">
        <v>-20.32</v>
      </c>
      <c r="H1256" s="6">
        <v>-40.340000000000003</v>
      </c>
      <c r="I1256" s="6">
        <v>9</v>
      </c>
      <c r="J1256" s="8">
        <v>54061.366139626101</v>
      </c>
      <c r="K1256" t="s">
        <v>1165</v>
      </c>
      <c r="L1256" t="s">
        <v>1062</v>
      </c>
      <c r="M1256">
        <v>600</v>
      </c>
      <c r="N1256">
        <v>600</v>
      </c>
      <c r="O1256">
        <v>0</v>
      </c>
      <c r="P1256">
        <v>32213.39</v>
      </c>
      <c r="Q1256">
        <v>18875.330000000002</v>
      </c>
      <c r="R1256">
        <v>5264.2</v>
      </c>
      <c r="S1256">
        <v>34606.78</v>
      </c>
      <c r="T1256">
        <v>0</v>
      </c>
      <c r="U1256">
        <v>11578.67</v>
      </c>
      <c r="V1256">
        <v>0</v>
      </c>
      <c r="W1256" s="181">
        <f t="shared" si="323"/>
        <v>43792.06</v>
      </c>
      <c r="X1256" s="181">
        <f t="shared" si="324"/>
        <v>72.986766666666668</v>
      </c>
      <c r="Y1256" s="174">
        <v>102538.36</v>
      </c>
      <c r="Z1256" s="181">
        <f t="shared" si="325"/>
        <v>170.89726666666667</v>
      </c>
      <c r="AA1256" s="174">
        <v>0</v>
      </c>
      <c r="AB1256" s="174">
        <v>31.415940336865152</v>
      </c>
      <c r="AC1256" s="174">
        <v>18.40806699073401</v>
      </c>
      <c r="AD1256" s="174">
        <v>5.1338835534330762</v>
      </c>
      <c r="AE1256" s="174">
        <v>33.750081432938849</v>
      </c>
      <c r="AF1256">
        <v>0</v>
      </c>
      <c r="AG1256" s="106">
        <v>11.29203743847668</v>
      </c>
      <c r="AH1256" s="106">
        <v>0</v>
      </c>
      <c r="AI1256" s="106">
        <v>100</v>
      </c>
      <c r="AJ1256">
        <v>40.229999999999997</v>
      </c>
      <c r="AK1256">
        <v>72.989999999999995</v>
      </c>
      <c r="AL1256">
        <v>57.68</v>
      </c>
      <c r="AM1256">
        <v>170.9</v>
      </c>
      <c r="AN1256" t="s">
        <v>1068</v>
      </c>
      <c r="AO1256">
        <v>9.9</v>
      </c>
      <c r="AP1256">
        <v>8.33</v>
      </c>
      <c r="AQ1256">
        <v>12.806699999999999</v>
      </c>
      <c r="AR1256" t="s">
        <v>1071</v>
      </c>
      <c r="AS1256" t="s">
        <v>1073</v>
      </c>
      <c r="AT1256" t="s">
        <v>1076</v>
      </c>
      <c r="AU1256" t="s">
        <v>1078</v>
      </c>
      <c r="AV1256" t="s">
        <v>1082</v>
      </c>
      <c r="AW1256" t="s">
        <v>1084</v>
      </c>
      <c r="AX1256" s="65">
        <f t="shared" si="338"/>
        <v>583.5</v>
      </c>
      <c r="AY1256" s="106">
        <v>2862.47</v>
      </c>
      <c r="AZ1256" s="106">
        <v>1228.6371377353137</v>
      </c>
      <c r="BA1256" s="65">
        <f t="shared" si="326"/>
        <v>4674.6071377353137</v>
      </c>
      <c r="BB1256" s="65">
        <f t="shared" si="327"/>
        <v>42563.422862264684</v>
      </c>
      <c r="BC1256" s="65">
        <f t="shared" si="328"/>
        <v>0</v>
      </c>
      <c r="BD1256" s="65">
        <f t="shared" si="329"/>
        <v>23556.030000000002</v>
      </c>
      <c r="BE1256" s="65">
        <f t="shared" si="330"/>
        <v>31744.309999999998</v>
      </c>
      <c r="BF1256" s="65">
        <f t="shared" si="331"/>
        <v>97863.752862264693</v>
      </c>
      <c r="BG1256" s="66">
        <f t="shared" si="332"/>
        <v>667.8010196764734</v>
      </c>
      <c r="BH1256" s="66">
        <f t="shared" si="333"/>
        <v>73.385211831490835</v>
      </c>
      <c r="BI1256" s="66">
        <f t="shared" si="334"/>
        <v>0</v>
      </c>
      <c r="BJ1256" s="66">
        <f t="shared" si="335"/>
        <v>40.613844827586213</v>
      </c>
      <c r="BK1256" s="66">
        <f t="shared" si="336"/>
        <v>54.731568965517241</v>
      </c>
      <c r="BL1256" s="66">
        <f t="shared" si="337"/>
        <v>168.73060838321499</v>
      </c>
      <c r="BM1256" s="207">
        <f t="shared" si="339"/>
        <v>39870.979999999996</v>
      </c>
    </row>
    <row r="1257" spans="1:65" x14ac:dyDescent="0.35">
      <c r="A1257" s="1">
        <v>382</v>
      </c>
      <c r="B1257">
        <v>27</v>
      </c>
      <c r="C1257" t="s">
        <v>37</v>
      </c>
      <c r="D1257" s="60" t="s">
        <v>420</v>
      </c>
      <c r="E1257" s="6" t="s">
        <v>1115</v>
      </c>
      <c r="F1257" s="7" t="s">
        <v>1116</v>
      </c>
      <c r="G1257" s="6">
        <v>-8.0500000000000007</v>
      </c>
      <c r="H1257" s="6">
        <v>-34.880000000000003</v>
      </c>
      <c r="I1257" s="6">
        <v>10</v>
      </c>
      <c r="J1257" s="8">
        <v>63550.072249703</v>
      </c>
      <c r="K1257" t="s">
        <v>1165</v>
      </c>
      <c r="L1257" t="s">
        <v>1062</v>
      </c>
      <c r="M1257">
        <v>600</v>
      </c>
      <c r="N1257">
        <v>600</v>
      </c>
      <c r="O1257">
        <v>0</v>
      </c>
      <c r="P1257">
        <v>38371.17</v>
      </c>
      <c r="Q1257">
        <v>18875.330000000002</v>
      </c>
      <c r="R1257">
        <v>5250.2</v>
      </c>
      <c r="S1257">
        <v>34606.78</v>
      </c>
      <c r="T1257">
        <v>0</v>
      </c>
      <c r="U1257">
        <v>11578.67</v>
      </c>
      <c r="V1257">
        <v>0</v>
      </c>
      <c r="W1257" s="181">
        <f t="shared" si="323"/>
        <v>49949.84</v>
      </c>
      <c r="X1257" s="181">
        <f t="shared" si="324"/>
        <v>83.249733333333324</v>
      </c>
      <c r="Y1257" s="174">
        <v>108682.14</v>
      </c>
      <c r="Z1257" s="181">
        <f t="shared" si="325"/>
        <v>181.1369</v>
      </c>
      <c r="AA1257" s="174">
        <v>0</v>
      </c>
      <c r="AB1257" s="174">
        <v>35.305865342732481</v>
      </c>
      <c r="AC1257" s="174">
        <v>17.367462584008749</v>
      </c>
      <c r="AD1257" s="174">
        <v>4.8307845244858081</v>
      </c>
      <c r="AE1257" s="174">
        <v>31.842195967065059</v>
      </c>
      <c r="AF1257">
        <v>0</v>
      </c>
      <c r="AG1257" s="106">
        <v>10.65370078285172</v>
      </c>
      <c r="AH1257" s="106">
        <v>0</v>
      </c>
      <c r="AI1257" s="106">
        <v>100</v>
      </c>
      <c r="AJ1257">
        <v>40.21</v>
      </c>
      <c r="AK1257">
        <v>83.25</v>
      </c>
      <c r="AL1257">
        <v>57.68</v>
      </c>
      <c r="AM1257">
        <v>181.14</v>
      </c>
      <c r="AN1257" t="s">
        <v>1069</v>
      </c>
      <c r="AO1257">
        <v>9.9</v>
      </c>
      <c r="AP1257">
        <v>8.33</v>
      </c>
      <c r="AQ1257">
        <v>12.806699999999999</v>
      </c>
      <c r="AR1257" t="s">
        <v>1071</v>
      </c>
      <c r="AS1257" t="s">
        <v>1073</v>
      </c>
      <c r="AT1257" t="s">
        <v>1076</v>
      </c>
      <c r="AU1257" t="s">
        <v>1078</v>
      </c>
      <c r="AV1257" t="s">
        <v>1082</v>
      </c>
      <c r="AW1257" t="s">
        <v>1084</v>
      </c>
      <c r="AX1257" s="65">
        <f t="shared" si="338"/>
        <v>583.5</v>
      </c>
      <c r="AY1257" s="106">
        <v>2862.47</v>
      </c>
      <c r="AZ1257" s="106">
        <v>1419.2242533305136</v>
      </c>
      <c r="BA1257" s="65">
        <f t="shared" si="326"/>
        <v>4865.1942533305137</v>
      </c>
      <c r="BB1257" s="65">
        <f t="shared" si="327"/>
        <v>48530.615746669486</v>
      </c>
      <c r="BC1257" s="65">
        <f t="shared" si="328"/>
        <v>0</v>
      </c>
      <c r="BD1257" s="65">
        <f t="shared" si="329"/>
        <v>23542.030000000002</v>
      </c>
      <c r="BE1257" s="65">
        <f t="shared" si="330"/>
        <v>31744.309999999998</v>
      </c>
      <c r="BF1257" s="65">
        <f t="shared" si="331"/>
        <v>103816.94574666949</v>
      </c>
      <c r="BG1257" s="66">
        <f t="shared" si="332"/>
        <v>695.02775047578768</v>
      </c>
      <c r="BH1257" s="66">
        <f t="shared" si="333"/>
        <v>83.67347542529221</v>
      </c>
      <c r="BI1257" s="66">
        <f t="shared" si="334"/>
        <v>0</v>
      </c>
      <c r="BJ1257" s="66">
        <f t="shared" si="335"/>
        <v>40.589706896551725</v>
      </c>
      <c r="BK1257" s="66">
        <f t="shared" si="336"/>
        <v>54.731568965517241</v>
      </c>
      <c r="BL1257" s="66">
        <f t="shared" si="337"/>
        <v>178.99473404598189</v>
      </c>
      <c r="BM1257" s="207">
        <f t="shared" si="339"/>
        <v>39856.979999999996</v>
      </c>
    </row>
    <row r="1258" spans="1:65" x14ac:dyDescent="0.35">
      <c r="A1258" s="1">
        <v>383</v>
      </c>
      <c r="B1258">
        <v>27</v>
      </c>
      <c r="C1258" t="s">
        <v>37</v>
      </c>
      <c r="D1258" s="60" t="s">
        <v>421</v>
      </c>
      <c r="E1258" s="6" t="s">
        <v>1117</v>
      </c>
      <c r="F1258" s="7" t="s">
        <v>1118</v>
      </c>
      <c r="G1258" s="6">
        <v>-3.8</v>
      </c>
      <c r="H1258" s="6">
        <v>-38.53</v>
      </c>
      <c r="I1258" s="6">
        <v>41</v>
      </c>
      <c r="J1258" s="8">
        <v>71394.000753582499</v>
      </c>
      <c r="K1258" t="s">
        <v>1165</v>
      </c>
      <c r="L1258" t="s">
        <v>1062</v>
      </c>
      <c r="M1258">
        <v>600</v>
      </c>
      <c r="N1258">
        <v>600</v>
      </c>
      <c r="O1258">
        <v>0</v>
      </c>
      <c r="P1258">
        <v>38155.620000000003</v>
      </c>
      <c r="Q1258">
        <v>18875.330000000002</v>
      </c>
      <c r="R1258">
        <v>5255.2</v>
      </c>
      <c r="S1258">
        <v>34606.78</v>
      </c>
      <c r="T1258">
        <v>0</v>
      </c>
      <c r="U1258">
        <v>11578.67</v>
      </c>
      <c r="V1258">
        <v>0</v>
      </c>
      <c r="W1258" s="181">
        <f t="shared" si="323"/>
        <v>49734.29</v>
      </c>
      <c r="X1258" s="181">
        <f t="shared" si="324"/>
        <v>82.890483333333336</v>
      </c>
      <c r="Y1258" s="174">
        <v>108471.59</v>
      </c>
      <c r="Z1258" s="181">
        <f t="shared" si="325"/>
        <v>180.78598333333332</v>
      </c>
      <c r="AA1258" s="174">
        <v>0</v>
      </c>
      <c r="AB1258" s="174">
        <v>35.175680562993499</v>
      </c>
      <c r="AC1258" s="174">
        <v>17.401173892629402</v>
      </c>
      <c r="AD1258" s="174">
        <v>4.8447708750281988</v>
      </c>
      <c r="AE1258" s="174">
        <v>31.904003619749648</v>
      </c>
      <c r="AF1258">
        <v>0</v>
      </c>
      <c r="AG1258" s="106">
        <v>10.67438026860305</v>
      </c>
      <c r="AH1258" s="106">
        <v>0</v>
      </c>
      <c r="AI1258" s="106">
        <v>100</v>
      </c>
      <c r="AJ1258">
        <v>40.22</v>
      </c>
      <c r="AK1258">
        <v>82.89</v>
      </c>
      <c r="AL1258">
        <v>57.68</v>
      </c>
      <c r="AM1258">
        <v>180.79</v>
      </c>
      <c r="AN1258" t="s">
        <v>1070</v>
      </c>
      <c r="AO1258">
        <v>9.9</v>
      </c>
      <c r="AP1258">
        <v>8.33</v>
      </c>
      <c r="AQ1258">
        <v>12.806699999999999</v>
      </c>
      <c r="AR1258" t="s">
        <v>1071</v>
      </c>
      <c r="AS1258" t="s">
        <v>1073</v>
      </c>
      <c r="AT1258" t="s">
        <v>1076</v>
      </c>
      <c r="AU1258" t="s">
        <v>1078</v>
      </c>
      <c r="AV1258" t="s">
        <v>1082</v>
      </c>
      <c r="AW1258" t="s">
        <v>1084</v>
      </c>
      <c r="AX1258" s="65">
        <f t="shared" si="338"/>
        <v>583.5</v>
      </c>
      <c r="AY1258" s="106">
        <v>2862.47</v>
      </c>
      <c r="AZ1258" s="106">
        <v>1369.8914072850998</v>
      </c>
      <c r="BA1258" s="65">
        <f t="shared" si="326"/>
        <v>4815.8614072850996</v>
      </c>
      <c r="BB1258" s="65">
        <f t="shared" si="327"/>
        <v>48364.398592714904</v>
      </c>
      <c r="BC1258" s="65">
        <f t="shared" si="328"/>
        <v>0</v>
      </c>
      <c r="BD1258" s="65">
        <f t="shared" si="329"/>
        <v>23547.030000000002</v>
      </c>
      <c r="BE1258" s="65">
        <f t="shared" si="330"/>
        <v>31744.309999999998</v>
      </c>
      <c r="BF1258" s="65">
        <f t="shared" si="331"/>
        <v>103655.72859271489</v>
      </c>
      <c r="BG1258" s="66">
        <f t="shared" si="332"/>
        <v>687.9802010407285</v>
      </c>
      <c r="BH1258" s="66">
        <f t="shared" si="333"/>
        <v>83.386894125370532</v>
      </c>
      <c r="BI1258" s="66">
        <f t="shared" si="334"/>
        <v>0</v>
      </c>
      <c r="BJ1258" s="66">
        <f t="shared" si="335"/>
        <v>40.598327586206899</v>
      </c>
      <c r="BK1258" s="66">
        <f t="shared" si="336"/>
        <v>54.731568965517241</v>
      </c>
      <c r="BL1258" s="66">
        <f t="shared" si="337"/>
        <v>178.71677343571534</v>
      </c>
      <c r="BM1258" s="207">
        <f t="shared" si="339"/>
        <v>39861.979999999996</v>
      </c>
    </row>
    <row r="1259" spans="1:65" x14ac:dyDescent="0.35">
      <c r="A1259" s="1">
        <v>384</v>
      </c>
      <c r="B1259">
        <v>28</v>
      </c>
      <c r="C1259" t="s">
        <v>37</v>
      </c>
      <c r="D1259" s="60" t="s">
        <v>422</v>
      </c>
      <c r="E1259" s="6" t="s">
        <v>1104</v>
      </c>
      <c r="F1259" s="7" t="s">
        <v>1105</v>
      </c>
      <c r="G1259" s="6">
        <v>-22.74</v>
      </c>
      <c r="H1259" s="6">
        <v>-45.59</v>
      </c>
      <c r="I1259" s="6">
        <v>1642</v>
      </c>
      <c r="J1259" s="8">
        <v>3495.45982983364</v>
      </c>
      <c r="K1259" t="s">
        <v>1165</v>
      </c>
      <c r="L1259" t="s">
        <v>1062</v>
      </c>
      <c r="M1259">
        <v>600</v>
      </c>
      <c r="N1259">
        <v>600</v>
      </c>
      <c r="O1259">
        <v>4610</v>
      </c>
      <c r="P1259">
        <v>8949.9699999999993</v>
      </c>
      <c r="Q1259">
        <v>18875.330000000002</v>
      </c>
      <c r="R1259">
        <v>5265.2</v>
      </c>
      <c r="S1259">
        <v>34606.78</v>
      </c>
      <c r="T1259">
        <v>0</v>
      </c>
      <c r="U1259">
        <v>11750.93</v>
      </c>
      <c r="V1259">
        <v>0</v>
      </c>
      <c r="W1259" s="181">
        <f t="shared" si="323"/>
        <v>20700.900000000001</v>
      </c>
      <c r="X1259" s="181">
        <f t="shared" si="324"/>
        <v>34.5015</v>
      </c>
      <c r="Y1259" s="174">
        <v>84058.2</v>
      </c>
      <c r="Z1259" s="181">
        <f t="shared" si="325"/>
        <v>140.09700000000001</v>
      </c>
      <c r="AA1259" s="174">
        <v>5.4842954048504504</v>
      </c>
      <c r="AB1259" s="174">
        <v>10.64734909860073</v>
      </c>
      <c r="AC1259" s="174">
        <v>22.455072794801701</v>
      </c>
      <c r="AD1259" s="174">
        <v>6.2637553504595624</v>
      </c>
      <c r="AE1259" s="174">
        <v>41.170022674765818</v>
      </c>
      <c r="AF1259">
        <v>0</v>
      </c>
      <c r="AG1259" s="106">
        <v>13.97951657304106</v>
      </c>
      <c r="AH1259" s="106">
        <v>0</v>
      </c>
      <c r="AI1259" s="106">
        <v>100</v>
      </c>
      <c r="AJ1259">
        <v>40.229999999999997</v>
      </c>
      <c r="AK1259">
        <v>42.18</v>
      </c>
      <c r="AL1259">
        <v>57.68</v>
      </c>
      <c r="AM1259">
        <v>140.1</v>
      </c>
      <c r="AN1259" t="s">
        <v>1063</v>
      </c>
      <c r="AO1259">
        <v>9.9</v>
      </c>
      <c r="AP1259">
        <v>8.33</v>
      </c>
      <c r="AQ1259">
        <v>12.806699999999999</v>
      </c>
      <c r="AR1259" t="s">
        <v>1071</v>
      </c>
      <c r="AS1259" t="s">
        <v>1073</v>
      </c>
      <c r="AT1259" t="s">
        <v>1076</v>
      </c>
      <c r="AU1259" t="s">
        <v>1078</v>
      </c>
      <c r="AV1259" t="s">
        <v>1080</v>
      </c>
      <c r="AW1259" t="s">
        <v>1083</v>
      </c>
      <c r="AX1259" s="65">
        <f t="shared" si="338"/>
        <v>583.5</v>
      </c>
      <c r="AY1259" s="106">
        <v>2862.47</v>
      </c>
      <c r="AZ1259" s="106">
        <v>476.75058145123029</v>
      </c>
      <c r="BA1259" s="65">
        <f t="shared" si="326"/>
        <v>3922.7205814512299</v>
      </c>
      <c r="BB1259" s="65">
        <f t="shared" si="327"/>
        <v>20224.149418548772</v>
      </c>
      <c r="BC1259" s="65">
        <f t="shared" si="328"/>
        <v>4610</v>
      </c>
      <c r="BD1259" s="65">
        <f t="shared" si="329"/>
        <v>23557.030000000002</v>
      </c>
      <c r="BE1259" s="65">
        <f t="shared" si="330"/>
        <v>31744.309999999998</v>
      </c>
      <c r="BF1259" s="65">
        <f t="shared" si="331"/>
        <v>80135.47941854877</v>
      </c>
      <c r="BG1259" s="66">
        <f t="shared" si="332"/>
        <v>560.38865449303285</v>
      </c>
      <c r="BH1259" s="66">
        <f t="shared" si="333"/>
        <v>34.869223135428918</v>
      </c>
      <c r="BI1259" s="66">
        <f t="shared" si="334"/>
        <v>7.6833333333333336</v>
      </c>
      <c r="BJ1259" s="66">
        <f t="shared" si="335"/>
        <v>40.615568965517248</v>
      </c>
      <c r="BK1259" s="66">
        <f t="shared" si="336"/>
        <v>54.731568965517241</v>
      </c>
      <c r="BL1259" s="66">
        <f t="shared" si="337"/>
        <v>138.16461968715305</v>
      </c>
      <c r="BM1259" s="207">
        <f t="shared" si="339"/>
        <v>39871.979999999996</v>
      </c>
    </row>
    <row r="1260" spans="1:65" x14ac:dyDescent="0.35">
      <c r="A1260" s="1">
        <v>385</v>
      </c>
      <c r="B1260">
        <v>28</v>
      </c>
      <c r="C1260" t="s">
        <v>37</v>
      </c>
      <c r="D1260" s="60" t="s">
        <v>423</v>
      </c>
      <c r="E1260" s="6" t="s">
        <v>1104</v>
      </c>
      <c r="F1260" s="7" t="s">
        <v>1106</v>
      </c>
      <c r="G1260" s="6">
        <v>-23.85</v>
      </c>
      <c r="H1260" s="6">
        <v>-46.64</v>
      </c>
      <c r="I1260" s="6">
        <v>792</v>
      </c>
      <c r="J1260" s="8">
        <v>14172.2970393051</v>
      </c>
      <c r="K1260" t="s">
        <v>1165</v>
      </c>
      <c r="L1260" t="s">
        <v>1062</v>
      </c>
      <c r="M1260">
        <v>600</v>
      </c>
      <c r="N1260">
        <v>600</v>
      </c>
      <c r="O1260">
        <v>1388.05</v>
      </c>
      <c r="P1260">
        <v>16323.07</v>
      </c>
      <c r="Q1260">
        <v>18875.330000000002</v>
      </c>
      <c r="R1260">
        <v>5266.4</v>
      </c>
      <c r="S1260">
        <v>34606.78</v>
      </c>
      <c r="T1260">
        <v>0</v>
      </c>
      <c r="U1260">
        <v>11750.93</v>
      </c>
      <c r="V1260">
        <v>0</v>
      </c>
      <c r="W1260" s="181">
        <f t="shared" si="323"/>
        <v>28074</v>
      </c>
      <c r="X1260" s="181">
        <f t="shared" si="324"/>
        <v>46.79</v>
      </c>
      <c r="Y1260" s="174">
        <v>88210.55</v>
      </c>
      <c r="Z1260" s="181">
        <f t="shared" si="325"/>
        <v>147.01758333333333</v>
      </c>
      <c r="AA1260" s="174">
        <v>1.573564613303057</v>
      </c>
      <c r="AB1260" s="174">
        <v>18.50466865924767</v>
      </c>
      <c r="AC1260" s="174">
        <v>21.39804139074068</v>
      </c>
      <c r="AD1260" s="174">
        <v>5.9702609268392486</v>
      </c>
      <c r="AE1260" s="174">
        <v>39.232019299278832</v>
      </c>
      <c r="AF1260">
        <v>0</v>
      </c>
      <c r="AG1260" s="106">
        <v>13.32145644710298</v>
      </c>
      <c r="AH1260" s="106">
        <v>0</v>
      </c>
      <c r="AI1260" s="106">
        <v>100</v>
      </c>
      <c r="AJ1260">
        <v>40.24</v>
      </c>
      <c r="AK1260">
        <v>49.1</v>
      </c>
      <c r="AL1260">
        <v>57.68</v>
      </c>
      <c r="AM1260">
        <v>147.02000000000001</v>
      </c>
      <c r="AN1260" t="s">
        <v>1064</v>
      </c>
      <c r="AO1260">
        <v>9.9</v>
      </c>
      <c r="AP1260">
        <v>8.33</v>
      </c>
      <c r="AQ1260">
        <v>12.806699999999999</v>
      </c>
      <c r="AR1260" t="s">
        <v>1071</v>
      </c>
      <c r="AS1260" t="s">
        <v>1073</v>
      </c>
      <c r="AT1260" t="s">
        <v>1076</v>
      </c>
      <c r="AU1260" t="s">
        <v>1078</v>
      </c>
      <c r="AV1260" t="s">
        <v>1080</v>
      </c>
      <c r="AW1260" t="s">
        <v>1083</v>
      </c>
      <c r="AX1260" s="65">
        <f t="shared" si="338"/>
        <v>583.5</v>
      </c>
      <c r="AY1260" s="106">
        <v>2862.47</v>
      </c>
      <c r="AZ1260" s="106">
        <v>711.69183870890538</v>
      </c>
      <c r="BA1260" s="65">
        <f t="shared" si="326"/>
        <v>4157.6618387089056</v>
      </c>
      <c r="BB1260" s="65">
        <f t="shared" si="327"/>
        <v>27362.308161291094</v>
      </c>
      <c r="BC1260" s="65">
        <f t="shared" si="328"/>
        <v>1388.05</v>
      </c>
      <c r="BD1260" s="65">
        <f t="shared" si="329"/>
        <v>23558.230000000003</v>
      </c>
      <c r="BE1260" s="65">
        <f t="shared" si="330"/>
        <v>31744.309999999998</v>
      </c>
      <c r="BF1260" s="65">
        <f t="shared" si="331"/>
        <v>84052.888161291092</v>
      </c>
      <c r="BG1260" s="66">
        <f t="shared" si="332"/>
        <v>593.95169124412939</v>
      </c>
      <c r="BH1260" s="66">
        <f t="shared" si="333"/>
        <v>47.176393381536371</v>
      </c>
      <c r="BI1260" s="66">
        <f t="shared" si="334"/>
        <v>2.3134166666666665</v>
      </c>
      <c r="BJ1260" s="66">
        <f t="shared" si="335"/>
        <v>40.617637931034487</v>
      </c>
      <c r="BK1260" s="66">
        <f t="shared" si="336"/>
        <v>54.731568965517241</v>
      </c>
      <c r="BL1260" s="66">
        <f t="shared" si="337"/>
        <v>144.9187726918812</v>
      </c>
      <c r="BM1260" s="207">
        <f t="shared" si="339"/>
        <v>39873.18</v>
      </c>
    </row>
    <row r="1261" spans="1:65" x14ac:dyDescent="0.35">
      <c r="A1261" s="1">
        <v>386</v>
      </c>
      <c r="B1261">
        <v>28</v>
      </c>
      <c r="C1261" t="s">
        <v>37</v>
      </c>
      <c r="D1261" s="60" t="s">
        <v>424</v>
      </c>
      <c r="E1261" s="6" t="s">
        <v>1107</v>
      </c>
      <c r="F1261" s="7" t="s">
        <v>1108</v>
      </c>
      <c r="G1261" s="6">
        <v>-30.03</v>
      </c>
      <c r="H1261" s="6">
        <v>-51.23</v>
      </c>
      <c r="I1261" s="6">
        <v>47</v>
      </c>
      <c r="J1261" s="8">
        <v>23954.0527728093</v>
      </c>
      <c r="K1261" t="s">
        <v>1165</v>
      </c>
      <c r="L1261" t="s">
        <v>1062</v>
      </c>
      <c r="M1261">
        <v>600</v>
      </c>
      <c r="N1261">
        <v>600</v>
      </c>
      <c r="O1261">
        <v>2287.6799999999998</v>
      </c>
      <c r="P1261">
        <v>21071.51</v>
      </c>
      <c r="Q1261">
        <v>18875.330000000002</v>
      </c>
      <c r="R1261">
        <v>5272.4</v>
      </c>
      <c r="S1261">
        <v>34606.78</v>
      </c>
      <c r="T1261">
        <v>0</v>
      </c>
      <c r="U1261">
        <v>11750.93</v>
      </c>
      <c r="V1261">
        <v>0</v>
      </c>
      <c r="W1261" s="181">
        <f t="shared" si="323"/>
        <v>32822.44</v>
      </c>
      <c r="X1261" s="181">
        <f t="shared" si="324"/>
        <v>54.70406666666667</v>
      </c>
      <c r="Y1261" s="174">
        <v>93864.62</v>
      </c>
      <c r="Z1261" s="181">
        <f t="shared" si="325"/>
        <v>156.44103333333334</v>
      </c>
      <c r="AA1261" s="174">
        <v>2.4372122318292022</v>
      </c>
      <c r="AB1261" s="174">
        <v>22.448831093121139</v>
      </c>
      <c r="AC1261" s="174">
        <v>20.109099679943309</v>
      </c>
      <c r="AD1261" s="174">
        <v>5.6170258825955939</v>
      </c>
      <c r="AE1261" s="174">
        <v>36.86882235287375</v>
      </c>
      <c r="AF1261">
        <v>0</v>
      </c>
      <c r="AG1261" s="106">
        <v>12.5190194132784</v>
      </c>
      <c r="AH1261" s="106">
        <v>0</v>
      </c>
      <c r="AI1261" s="106">
        <v>100</v>
      </c>
      <c r="AJ1261">
        <v>40.25</v>
      </c>
      <c r="AK1261">
        <v>58.52</v>
      </c>
      <c r="AL1261">
        <v>57.68</v>
      </c>
      <c r="AM1261">
        <v>156.44</v>
      </c>
      <c r="AN1261" t="s">
        <v>1065</v>
      </c>
      <c r="AO1261">
        <v>9.9</v>
      </c>
      <c r="AP1261">
        <v>8.33</v>
      </c>
      <c r="AQ1261">
        <v>12.806699999999999</v>
      </c>
      <c r="AR1261" t="s">
        <v>1071</v>
      </c>
      <c r="AS1261" t="s">
        <v>1073</v>
      </c>
      <c r="AT1261" t="s">
        <v>1076</v>
      </c>
      <c r="AU1261" t="s">
        <v>1078</v>
      </c>
      <c r="AV1261" t="s">
        <v>1080</v>
      </c>
      <c r="AW1261" t="s">
        <v>1083</v>
      </c>
      <c r="AX1261" s="65">
        <f t="shared" si="338"/>
        <v>583.5</v>
      </c>
      <c r="AY1261" s="106">
        <v>2862.47</v>
      </c>
      <c r="AZ1261" s="106">
        <v>815.31360185263304</v>
      </c>
      <c r="BA1261" s="65">
        <f t="shared" si="326"/>
        <v>4261.2836018526323</v>
      </c>
      <c r="BB1261" s="65">
        <f t="shared" si="327"/>
        <v>32007.126398147368</v>
      </c>
      <c r="BC1261" s="65">
        <f t="shared" si="328"/>
        <v>2287.6799999999998</v>
      </c>
      <c r="BD1261" s="65">
        <f t="shared" si="329"/>
        <v>23564.230000000003</v>
      </c>
      <c r="BE1261" s="65">
        <f t="shared" si="330"/>
        <v>31744.309999999998</v>
      </c>
      <c r="BF1261" s="65">
        <f t="shared" si="331"/>
        <v>89603.336398147367</v>
      </c>
      <c r="BG1261" s="66">
        <f t="shared" si="332"/>
        <v>608.75480026466175</v>
      </c>
      <c r="BH1261" s="66">
        <f t="shared" si="333"/>
        <v>55.184700686460978</v>
      </c>
      <c r="BI1261" s="66">
        <f t="shared" si="334"/>
        <v>3.8127999999999997</v>
      </c>
      <c r="BJ1261" s="66">
        <f t="shared" si="335"/>
        <v>40.627982758620696</v>
      </c>
      <c r="BK1261" s="66">
        <f t="shared" si="336"/>
        <v>54.731568965517241</v>
      </c>
      <c r="BL1261" s="66">
        <f t="shared" si="337"/>
        <v>154.48851103128857</v>
      </c>
      <c r="BM1261" s="207">
        <f t="shared" si="339"/>
        <v>39879.18</v>
      </c>
    </row>
    <row r="1262" spans="1:65" x14ac:dyDescent="0.35">
      <c r="A1262" s="1">
        <v>387</v>
      </c>
      <c r="B1262">
        <v>28</v>
      </c>
      <c r="C1262" t="s">
        <v>37</v>
      </c>
      <c r="D1262" s="60" t="s">
        <v>425</v>
      </c>
      <c r="E1262" s="6" t="s">
        <v>1109</v>
      </c>
      <c r="F1262" s="7" t="s">
        <v>1110</v>
      </c>
      <c r="G1262" s="6">
        <v>-15.37</v>
      </c>
      <c r="H1262" s="6">
        <v>-48.78</v>
      </c>
      <c r="I1262" s="6">
        <v>770</v>
      </c>
      <c r="J1262" s="8">
        <v>31081.371963744201</v>
      </c>
      <c r="K1262" t="s">
        <v>1165</v>
      </c>
      <c r="L1262" t="s">
        <v>1062</v>
      </c>
      <c r="M1262">
        <v>600</v>
      </c>
      <c r="N1262">
        <v>600</v>
      </c>
      <c r="O1262">
        <v>24.31</v>
      </c>
      <c r="P1262">
        <v>33247.870000000003</v>
      </c>
      <c r="Q1262">
        <v>18875.330000000002</v>
      </c>
      <c r="R1262">
        <v>5266.4</v>
      </c>
      <c r="S1262">
        <v>34606.78</v>
      </c>
      <c r="T1262">
        <v>0</v>
      </c>
      <c r="U1262">
        <v>11750.93</v>
      </c>
      <c r="V1262">
        <v>0</v>
      </c>
      <c r="W1262" s="181">
        <f t="shared" si="323"/>
        <v>44998.8</v>
      </c>
      <c r="X1262" s="181">
        <f t="shared" si="324"/>
        <v>74.998000000000005</v>
      </c>
      <c r="Y1262" s="174">
        <v>103771.61</v>
      </c>
      <c r="Z1262" s="181">
        <f t="shared" si="325"/>
        <v>172.95268333333334</v>
      </c>
      <c r="AA1262" s="174">
        <v>2.3426445826560841E-2</v>
      </c>
      <c r="AB1262" s="174">
        <v>32.039466285624748</v>
      </c>
      <c r="AC1262" s="174">
        <v>18.189300522561041</v>
      </c>
      <c r="AD1262" s="174">
        <v>5.0749911271493229</v>
      </c>
      <c r="AE1262" s="174">
        <v>33.348986297890143</v>
      </c>
      <c r="AF1262">
        <v>0</v>
      </c>
      <c r="AG1262" s="106">
        <v>11.323838957495219</v>
      </c>
      <c r="AH1262" s="106">
        <v>0</v>
      </c>
      <c r="AI1262" s="106">
        <v>100</v>
      </c>
      <c r="AJ1262">
        <v>40.24</v>
      </c>
      <c r="AK1262">
        <v>75.040000000000006</v>
      </c>
      <c r="AL1262">
        <v>57.68</v>
      </c>
      <c r="AM1262">
        <v>172.95</v>
      </c>
      <c r="AN1262" t="s">
        <v>1066</v>
      </c>
      <c r="AO1262">
        <v>9.9</v>
      </c>
      <c r="AP1262">
        <v>8.33</v>
      </c>
      <c r="AQ1262">
        <v>12.806699999999999</v>
      </c>
      <c r="AR1262" t="s">
        <v>1071</v>
      </c>
      <c r="AS1262" t="s">
        <v>1073</v>
      </c>
      <c r="AT1262" t="s">
        <v>1076</v>
      </c>
      <c r="AU1262" t="s">
        <v>1078</v>
      </c>
      <c r="AV1262" t="s">
        <v>1080</v>
      </c>
      <c r="AW1262" t="s">
        <v>1083</v>
      </c>
      <c r="AX1262" s="65">
        <f t="shared" si="338"/>
        <v>583.5</v>
      </c>
      <c r="AY1262" s="106">
        <v>2862.47</v>
      </c>
      <c r="AZ1262" s="106">
        <v>1157.4546760890969</v>
      </c>
      <c r="BA1262" s="65">
        <f t="shared" si="326"/>
        <v>4603.4246760890965</v>
      </c>
      <c r="BB1262" s="65">
        <f t="shared" si="327"/>
        <v>43841.345323910908</v>
      </c>
      <c r="BC1262" s="65">
        <f t="shared" si="328"/>
        <v>24.31</v>
      </c>
      <c r="BD1262" s="65">
        <f t="shared" si="329"/>
        <v>23558.230000000003</v>
      </c>
      <c r="BE1262" s="65">
        <f t="shared" si="330"/>
        <v>31744.309999999998</v>
      </c>
      <c r="BF1262" s="65">
        <f t="shared" si="331"/>
        <v>99168.185323910904</v>
      </c>
      <c r="BG1262" s="66">
        <f t="shared" si="332"/>
        <v>657.63209658415667</v>
      </c>
      <c r="BH1262" s="66">
        <f t="shared" si="333"/>
        <v>75.588526420536041</v>
      </c>
      <c r="BI1262" s="66">
        <f t="shared" si="334"/>
        <v>4.0516666666666666E-2</v>
      </c>
      <c r="BJ1262" s="66">
        <f t="shared" si="335"/>
        <v>40.617637931034487</v>
      </c>
      <c r="BK1262" s="66">
        <f t="shared" si="336"/>
        <v>54.731568965517241</v>
      </c>
      <c r="BL1262" s="66">
        <f t="shared" si="337"/>
        <v>170.97962986881191</v>
      </c>
      <c r="BM1262" s="207">
        <f t="shared" si="339"/>
        <v>39873.18</v>
      </c>
    </row>
    <row r="1263" spans="1:65" x14ac:dyDescent="0.35">
      <c r="A1263" s="1">
        <v>388</v>
      </c>
      <c r="B1263">
        <v>28</v>
      </c>
      <c r="C1263" t="s">
        <v>37</v>
      </c>
      <c r="D1263" s="60" t="s">
        <v>426</v>
      </c>
      <c r="E1263" s="6" t="s">
        <v>1111</v>
      </c>
      <c r="F1263" s="7" t="s">
        <v>1112</v>
      </c>
      <c r="G1263" s="6">
        <v>-22.86</v>
      </c>
      <c r="H1263" s="6">
        <v>-43.41</v>
      </c>
      <c r="I1263" s="6">
        <v>45</v>
      </c>
      <c r="J1263" s="8">
        <v>45016.2336447989</v>
      </c>
      <c r="K1263" t="s">
        <v>1165</v>
      </c>
      <c r="L1263" t="s">
        <v>1062</v>
      </c>
      <c r="M1263">
        <v>600</v>
      </c>
      <c r="N1263">
        <v>600</v>
      </c>
      <c r="O1263">
        <v>0</v>
      </c>
      <c r="P1263">
        <v>32594.16</v>
      </c>
      <c r="Q1263">
        <v>18875.330000000002</v>
      </c>
      <c r="R1263">
        <v>5262.4</v>
      </c>
      <c r="S1263">
        <v>34606.78</v>
      </c>
      <c r="T1263">
        <v>0</v>
      </c>
      <c r="U1263">
        <v>11750.93</v>
      </c>
      <c r="V1263">
        <v>0</v>
      </c>
      <c r="W1263" s="181">
        <f t="shared" si="323"/>
        <v>44345.09</v>
      </c>
      <c r="X1263" s="181">
        <f t="shared" si="324"/>
        <v>73.908483333333322</v>
      </c>
      <c r="Y1263" s="174">
        <v>103089.60000000001</v>
      </c>
      <c r="Z1263" s="181">
        <f t="shared" si="325"/>
        <v>171.816</v>
      </c>
      <c r="AA1263" s="174">
        <v>0</v>
      </c>
      <c r="AB1263" s="174">
        <v>31.617311542580431</v>
      </c>
      <c r="AC1263" s="174">
        <v>18.309635501544289</v>
      </c>
      <c r="AD1263" s="174">
        <v>5.1046856326923384</v>
      </c>
      <c r="AE1263" s="174">
        <v>33.569613229656532</v>
      </c>
      <c r="AF1263">
        <v>0</v>
      </c>
      <c r="AG1263" s="106">
        <v>11.39875409352641</v>
      </c>
      <c r="AH1263" s="106">
        <v>0</v>
      </c>
      <c r="AI1263" s="106">
        <v>100</v>
      </c>
      <c r="AJ1263">
        <v>40.229999999999997</v>
      </c>
      <c r="AK1263">
        <v>73.91</v>
      </c>
      <c r="AL1263">
        <v>57.68</v>
      </c>
      <c r="AM1263">
        <v>171.82</v>
      </c>
      <c r="AN1263" t="s">
        <v>1067</v>
      </c>
      <c r="AO1263">
        <v>9.9</v>
      </c>
      <c r="AP1263">
        <v>8.33</v>
      </c>
      <c r="AQ1263">
        <v>12.806699999999999</v>
      </c>
      <c r="AR1263" t="s">
        <v>1071</v>
      </c>
      <c r="AS1263" t="s">
        <v>1073</v>
      </c>
      <c r="AT1263" t="s">
        <v>1076</v>
      </c>
      <c r="AU1263" t="s">
        <v>1078</v>
      </c>
      <c r="AV1263" t="s">
        <v>1080</v>
      </c>
      <c r="AW1263" t="s">
        <v>1083</v>
      </c>
      <c r="AX1263" s="65">
        <f t="shared" si="338"/>
        <v>583.5</v>
      </c>
      <c r="AY1263" s="106">
        <v>2862.47</v>
      </c>
      <c r="AZ1263" s="106">
        <v>1139.3257483594193</v>
      </c>
      <c r="BA1263" s="65">
        <f t="shared" si="326"/>
        <v>4585.2957483594191</v>
      </c>
      <c r="BB1263" s="65">
        <f t="shared" si="327"/>
        <v>43205.764251640576</v>
      </c>
      <c r="BC1263" s="65">
        <f t="shared" si="328"/>
        <v>0</v>
      </c>
      <c r="BD1263" s="65">
        <f t="shared" si="329"/>
        <v>23554.230000000003</v>
      </c>
      <c r="BE1263" s="65">
        <f t="shared" si="330"/>
        <v>31744.309999999998</v>
      </c>
      <c r="BF1263" s="65">
        <f t="shared" si="331"/>
        <v>98504.304251640584</v>
      </c>
      <c r="BG1263" s="66">
        <f t="shared" si="332"/>
        <v>655.04224976563125</v>
      </c>
      <c r="BH1263" s="66">
        <f t="shared" si="333"/>
        <v>74.492696985587202</v>
      </c>
      <c r="BI1263" s="66">
        <f t="shared" si="334"/>
        <v>0</v>
      </c>
      <c r="BJ1263" s="66">
        <f t="shared" si="335"/>
        <v>40.610741379310348</v>
      </c>
      <c r="BK1263" s="66">
        <f t="shared" si="336"/>
        <v>54.731568965517241</v>
      </c>
      <c r="BL1263" s="66">
        <f t="shared" si="337"/>
        <v>169.83500733041481</v>
      </c>
      <c r="BM1263" s="207">
        <f t="shared" si="339"/>
        <v>39869.18</v>
      </c>
    </row>
    <row r="1264" spans="1:65" x14ac:dyDescent="0.35">
      <c r="A1264" s="1">
        <v>389</v>
      </c>
      <c r="B1264">
        <v>28</v>
      </c>
      <c r="C1264" t="s">
        <v>37</v>
      </c>
      <c r="D1264" s="60" t="s">
        <v>427</v>
      </c>
      <c r="E1264" s="6" t="s">
        <v>1113</v>
      </c>
      <c r="F1264" s="7" t="s">
        <v>1114</v>
      </c>
      <c r="G1264" s="6">
        <v>-20.32</v>
      </c>
      <c r="H1264" s="6">
        <v>-40.340000000000003</v>
      </c>
      <c r="I1264" s="6">
        <v>9</v>
      </c>
      <c r="J1264" s="8">
        <v>54061.366139626101</v>
      </c>
      <c r="K1264" t="s">
        <v>1165</v>
      </c>
      <c r="L1264" t="s">
        <v>1062</v>
      </c>
      <c r="M1264">
        <v>600</v>
      </c>
      <c r="N1264">
        <v>600</v>
      </c>
      <c r="O1264">
        <v>0</v>
      </c>
      <c r="P1264">
        <v>38158.39</v>
      </c>
      <c r="Q1264">
        <v>18875.330000000002</v>
      </c>
      <c r="R1264">
        <v>5264.2</v>
      </c>
      <c r="S1264">
        <v>34606.78</v>
      </c>
      <c r="T1264">
        <v>0</v>
      </c>
      <c r="U1264">
        <v>11750.93</v>
      </c>
      <c r="V1264">
        <v>0</v>
      </c>
      <c r="W1264" s="181">
        <f t="shared" si="323"/>
        <v>49909.32</v>
      </c>
      <c r="X1264" s="181">
        <f t="shared" si="324"/>
        <v>83.182199999999995</v>
      </c>
      <c r="Y1264" s="174">
        <v>108655.62</v>
      </c>
      <c r="Z1264" s="181">
        <f t="shared" si="325"/>
        <v>181.09269999999998</v>
      </c>
      <c r="AA1264" s="174">
        <v>0</v>
      </c>
      <c r="AB1264" s="174">
        <v>35.118652859373498</v>
      </c>
      <c r="AC1264" s="174">
        <v>17.37170152818603</v>
      </c>
      <c r="AD1264" s="174">
        <v>4.8448483382635894</v>
      </c>
      <c r="AE1264" s="174">
        <v>31.84996781574667</v>
      </c>
      <c r="AF1264">
        <v>0</v>
      </c>
      <c r="AG1264" s="106">
        <v>10.81483866181979</v>
      </c>
      <c r="AH1264" s="106">
        <v>0</v>
      </c>
      <c r="AI1264" s="106">
        <v>100</v>
      </c>
      <c r="AJ1264">
        <v>40.229999999999997</v>
      </c>
      <c r="AK1264">
        <v>83.18</v>
      </c>
      <c r="AL1264">
        <v>57.68</v>
      </c>
      <c r="AM1264">
        <v>181.09</v>
      </c>
      <c r="AN1264" t="s">
        <v>1068</v>
      </c>
      <c r="AO1264">
        <v>9.9</v>
      </c>
      <c r="AP1264">
        <v>8.33</v>
      </c>
      <c r="AQ1264">
        <v>12.806699999999999</v>
      </c>
      <c r="AR1264" t="s">
        <v>1071</v>
      </c>
      <c r="AS1264" t="s">
        <v>1073</v>
      </c>
      <c r="AT1264" t="s">
        <v>1076</v>
      </c>
      <c r="AU1264" t="s">
        <v>1078</v>
      </c>
      <c r="AV1264" t="s">
        <v>1080</v>
      </c>
      <c r="AW1264" t="s">
        <v>1083</v>
      </c>
      <c r="AX1264" s="65">
        <f t="shared" si="338"/>
        <v>583.5</v>
      </c>
      <c r="AY1264" s="106">
        <v>2862.47</v>
      </c>
      <c r="AZ1264" s="106">
        <v>1231.1049086194971</v>
      </c>
      <c r="BA1264" s="65">
        <f t="shared" si="326"/>
        <v>4677.0749086194974</v>
      </c>
      <c r="BB1264" s="65">
        <f t="shared" si="327"/>
        <v>48678.215091380502</v>
      </c>
      <c r="BC1264" s="65">
        <f t="shared" si="328"/>
        <v>0</v>
      </c>
      <c r="BD1264" s="65">
        <f t="shared" si="329"/>
        <v>23556.030000000002</v>
      </c>
      <c r="BE1264" s="65">
        <f t="shared" si="330"/>
        <v>31744.309999999998</v>
      </c>
      <c r="BF1264" s="65">
        <f t="shared" si="331"/>
        <v>103978.5450913805</v>
      </c>
      <c r="BG1264" s="66">
        <f t="shared" si="332"/>
        <v>668.15355837421396</v>
      </c>
      <c r="BH1264" s="66">
        <f t="shared" si="333"/>
        <v>83.927957054104311</v>
      </c>
      <c r="BI1264" s="66">
        <f t="shared" si="334"/>
        <v>0</v>
      </c>
      <c r="BJ1264" s="66">
        <f t="shared" si="335"/>
        <v>40.613844827586213</v>
      </c>
      <c r="BK1264" s="66">
        <f t="shared" si="336"/>
        <v>54.731568965517241</v>
      </c>
      <c r="BL1264" s="66">
        <f t="shared" si="337"/>
        <v>179.27335360582845</v>
      </c>
      <c r="BM1264" s="207">
        <f t="shared" si="339"/>
        <v>39870.979999999996</v>
      </c>
    </row>
    <row r="1265" spans="1:65" x14ac:dyDescent="0.35">
      <c r="A1265" s="1">
        <v>390</v>
      </c>
      <c r="B1265">
        <v>28</v>
      </c>
      <c r="C1265" t="s">
        <v>37</v>
      </c>
      <c r="D1265" s="60" t="s">
        <v>428</v>
      </c>
      <c r="E1265" s="6" t="s">
        <v>1115</v>
      </c>
      <c r="F1265" s="7" t="s">
        <v>1116</v>
      </c>
      <c r="G1265" s="6">
        <v>-8.0500000000000007</v>
      </c>
      <c r="H1265" s="6">
        <v>-34.880000000000003</v>
      </c>
      <c r="I1265" s="6">
        <v>10</v>
      </c>
      <c r="J1265" s="8">
        <v>63550.072249703</v>
      </c>
      <c r="K1265" t="s">
        <v>1165</v>
      </c>
      <c r="L1265" t="s">
        <v>1062</v>
      </c>
      <c r="M1265">
        <v>600</v>
      </c>
      <c r="N1265">
        <v>600</v>
      </c>
      <c r="O1265">
        <v>0</v>
      </c>
      <c r="P1265">
        <v>44973.96</v>
      </c>
      <c r="Q1265">
        <v>18875.330000000002</v>
      </c>
      <c r="R1265">
        <v>5250.2</v>
      </c>
      <c r="S1265">
        <v>34606.78</v>
      </c>
      <c r="T1265">
        <v>0</v>
      </c>
      <c r="U1265">
        <v>11750.93</v>
      </c>
      <c r="V1265">
        <v>0</v>
      </c>
      <c r="W1265" s="181">
        <f t="shared" si="323"/>
        <v>56724.89</v>
      </c>
      <c r="X1265" s="181">
        <f t="shared" si="324"/>
        <v>94.541483333333332</v>
      </c>
      <c r="Y1265" s="174">
        <v>115457.2</v>
      </c>
      <c r="Z1265" s="181">
        <f t="shared" si="325"/>
        <v>192.42866666666666</v>
      </c>
      <c r="AA1265" s="174">
        <v>0</v>
      </c>
      <c r="AB1265" s="174">
        <v>38.952928011418948</v>
      </c>
      <c r="AC1265" s="174">
        <v>16.348335140640859</v>
      </c>
      <c r="AD1265" s="174">
        <v>4.5473127704465366</v>
      </c>
      <c r="AE1265" s="174">
        <v>29.973687219159999</v>
      </c>
      <c r="AF1265">
        <v>0</v>
      </c>
      <c r="AG1265" s="106">
        <v>10.177736858333651</v>
      </c>
      <c r="AH1265" s="106">
        <v>0</v>
      </c>
      <c r="AI1265" s="106">
        <v>100</v>
      </c>
      <c r="AJ1265">
        <v>40.21</v>
      </c>
      <c r="AK1265">
        <v>94.54</v>
      </c>
      <c r="AL1265">
        <v>57.68</v>
      </c>
      <c r="AM1265">
        <v>192.43</v>
      </c>
      <c r="AN1265" t="s">
        <v>1069</v>
      </c>
      <c r="AO1265">
        <v>9.9</v>
      </c>
      <c r="AP1265">
        <v>8.33</v>
      </c>
      <c r="AQ1265">
        <v>12.806699999999999</v>
      </c>
      <c r="AR1265" t="s">
        <v>1071</v>
      </c>
      <c r="AS1265" t="s">
        <v>1073</v>
      </c>
      <c r="AT1265" t="s">
        <v>1076</v>
      </c>
      <c r="AU1265" t="s">
        <v>1078</v>
      </c>
      <c r="AV1265" t="s">
        <v>1080</v>
      </c>
      <c r="AW1265" t="s">
        <v>1083</v>
      </c>
      <c r="AX1265" s="65">
        <f t="shared" si="338"/>
        <v>583.5</v>
      </c>
      <c r="AY1265" s="106">
        <v>2862.47</v>
      </c>
      <c r="AZ1265" s="106">
        <v>1405.5235264741525</v>
      </c>
      <c r="BA1265" s="65">
        <f t="shared" si="326"/>
        <v>4851.4935264741525</v>
      </c>
      <c r="BB1265" s="65">
        <f t="shared" si="327"/>
        <v>55319.36647352585</v>
      </c>
      <c r="BC1265" s="65">
        <f t="shared" si="328"/>
        <v>0</v>
      </c>
      <c r="BD1265" s="65">
        <f t="shared" si="329"/>
        <v>23542.030000000002</v>
      </c>
      <c r="BE1265" s="65">
        <f t="shared" si="330"/>
        <v>31744.309999999998</v>
      </c>
      <c r="BF1265" s="65">
        <f t="shared" si="331"/>
        <v>110605.70647352585</v>
      </c>
      <c r="BG1265" s="66">
        <f t="shared" si="332"/>
        <v>693.07050378202177</v>
      </c>
      <c r="BH1265" s="66">
        <f t="shared" si="333"/>
        <v>95.378218057803196</v>
      </c>
      <c r="BI1265" s="66">
        <f t="shared" si="334"/>
        <v>0</v>
      </c>
      <c r="BJ1265" s="66">
        <f t="shared" si="335"/>
        <v>40.589706896551725</v>
      </c>
      <c r="BK1265" s="66">
        <f t="shared" si="336"/>
        <v>54.731568965517241</v>
      </c>
      <c r="BL1265" s="66">
        <f t="shared" si="337"/>
        <v>190.69949391987214</v>
      </c>
      <c r="BM1265" s="207">
        <f t="shared" si="339"/>
        <v>39856.979999999996</v>
      </c>
    </row>
    <row r="1266" spans="1:65" x14ac:dyDescent="0.35">
      <c r="A1266" s="1">
        <v>391</v>
      </c>
      <c r="B1266">
        <v>28</v>
      </c>
      <c r="C1266" t="s">
        <v>37</v>
      </c>
      <c r="D1266" s="60" t="s">
        <v>429</v>
      </c>
      <c r="E1266" s="6" t="s">
        <v>1117</v>
      </c>
      <c r="F1266" s="7" t="s">
        <v>1118</v>
      </c>
      <c r="G1266" s="6">
        <v>-3.8</v>
      </c>
      <c r="H1266" s="6">
        <v>-38.53</v>
      </c>
      <c r="I1266" s="6">
        <v>41</v>
      </c>
      <c r="J1266" s="8">
        <v>71394.000753582499</v>
      </c>
      <c r="K1266" t="s">
        <v>1165</v>
      </c>
      <c r="L1266" t="s">
        <v>1062</v>
      </c>
      <c r="M1266">
        <v>600</v>
      </c>
      <c r="N1266">
        <v>600</v>
      </c>
      <c r="O1266">
        <v>0</v>
      </c>
      <c r="P1266">
        <v>45994.52</v>
      </c>
      <c r="Q1266">
        <v>18875.330000000002</v>
      </c>
      <c r="R1266">
        <v>5255.2</v>
      </c>
      <c r="S1266">
        <v>34606.78</v>
      </c>
      <c r="T1266">
        <v>0</v>
      </c>
      <c r="U1266">
        <v>11750.93</v>
      </c>
      <c r="V1266">
        <v>0</v>
      </c>
      <c r="W1266" s="181">
        <f t="shared" si="323"/>
        <v>57745.45</v>
      </c>
      <c r="X1266" s="181">
        <f t="shared" si="324"/>
        <v>96.242416666666657</v>
      </c>
      <c r="Y1266" s="174">
        <v>116482.75</v>
      </c>
      <c r="Z1266" s="181">
        <f t="shared" si="325"/>
        <v>194.13791666666665</v>
      </c>
      <c r="AA1266" s="174">
        <v>0</v>
      </c>
      <c r="AB1266" s="174">
        <v>39.486121335562558</v>
      </c>
      <c r="AC1266" s="174">
        <v>16.2043993638543</v>
      </c>
      <c r="AD1266" s="174">
        <v>4.5115693096188059</v>
      </c>
      <c r="AE1266" s="174">
        <v>29.709789646964889</v>
      </c>
      <c r="AF1266">
        <v>0</v>
      </c>
      <c r="AG1266" s="106">
        <v>10.088128928961581</v>
      </c>
      <c r="AH1266" s="106">
        <v>0</v>
      </c>
      <c r="AI1266" s="106">
        <v>100</v>
      </c>
      <c r="AJ1266">
        <v>40.22</v>
      </c>
      <c r="AK1266">
        <v>96.24</v>
      </c>
      <c r="AL1266">
        <v>57.68</v>
      </c>
      <c r="AM1266">
        <v>194.14</v>
      </c>
      <c r="AN1266" t="s">
        <v>1070</v>
      </c>
      <c r="AO1266">
        <v>9.9</v>
      </c>
      <c r="AP1266">
        <v>8.33</v>
      </c>
      <c r="AQ1266">
        <v>12.806699999999999</v>
      </c>
      <c r="AR1266" t="s">
        <v>1071</v>
      </c>
      <c r="AS1266" t="s">
        <v>1073</v>
      </c>
      <c r="AT1266" t="s">
        <v>1076</v>
      </c>
      <c r="AU1266" t="s">
        <v>1078</v>
      </c>
      <c r="AV1266" t="s">
        <v>1080</v>
      </c>
      <c r="AW1266" t="s">
        <v>1083</v>
      </c>
      <c r="AX1266" s="65">
        <f t="shared" si="338"/>
        <v>583.5</v>
      </c>
      <c r="AY1266" s="106">
        <v>2862.47</v>
      </c>
      <c r="AZ1266" s="106">
        <v>1379.1769771512247</v>
      </c>
      <c r="BA1266" s="65">
        <f t="shared" si="326"/>
        <v>4825.1469771512247</v>
      </c>
      <c r="BB1266" s="65">
        <f t="shared" si="327"/>
        <v>56366.273022848771</v>
      </c>
      <c r="BC1266" s="65">
        <f t="shared" si="328"/>
        <v>0</v>
      </c>
      <c r="BD1266" s="65">
        <f t="shared" si="329"/>
        <v>23547.030000000002</v>
      </c>
      <c r="BE1266" s="65">
        <f t="shared" si="330"/>
        <v>31744.309999999998</v>
      </c>
      <c r="BF1266" s="65">
        <f t="shared" si="331"/>
        <v>111657.60302284878</v>
      </c>
      <c r="BG1266" s="66">
        <f t="shared" si="332"/>
        <v>689.30671102160352</v>
      </c>
      <c r="BH1266" s="66">
        <f t="shared" si="333"/>
        <v>97.183229349739264</v>
      </c>
      <c r="BI1266" s="66">
        <f t="shared" si="334"/>
        <v>0</v>
      </c>
      <c r="BJ1266" s="66">
        <f t="shared" si="335"/>
        <v>40.598327586206899</v>
      </c>
      <c r="BK1266" s="66">
        <f t="shared" si="336"/>
        <v>54.731568965517241</v>
      </c>
      <c r="BL1266" s="66">
        <f t="shared" si="337"/>
        <v>192.5131086600841</v>
      </c>
      <c r="BM1266" s="207">
        <f t="shared" si="339"/>
        <v>39861.979999999996</v>
      </c>
    </row>
    <row r="1267" spans="1:65" x14ac:dyDescent="0.35">
      <c r="A1267" s="1">
        <v>392</v>
      </c>
      <c r="B1267">
        <v>29</v>
      </c>
      <c r="C1267" t="s">
        <v>37</v>
      </c>
      <c r="D1267" s="60" t="s">
        <v>430</v>
      </c>
      <c r="E1267" s="6" t="s">
        <v>1104</v>
      </c>
      <c r="F1267" s="7" t="s">
        <v>1105</v>
      </c>
      <c r="G1267" s="6">
        <v>-22.74</v>
      </c>
      <c r="H1267" s="6">
        <v>-45.59</v>
      </c>
      <c r="I1267" s="6">
        <v>1642</v>
      </c>
      <c r="J1267" s="8">
        <v>3495.45982983364</v>
      </c>
      <c r="K1267" t="s">
        <v>1165</v>
      </c>
      <c r="L1267" t="s">
        <v>1062</v>
      </c>
      <c r="M1267">
        <v>600</v>
      </c>
      <c r="N1267">
        <v>600</v>
      </c>
      <c r="O1267">
        <v>2022.62</v>
      </c>
      <c r="P1267">
        <v>10519.73</v>
      </c>
      <c r="Q1267">
        <v>18875.330000000002</v>
      </c>
      <c r="R1267">
        <v>5265.2</v>
      </c>
      <c r="S1267">
        <v>34606.78</v>
      </c>
      <c r="T1267">
        <v>0</v>
      </c>
      <c r="U1267">
        <v>11578.67</v>
      </c>
      <c r="V1267">
        <v>0</v>
      </c>
      <c r="W1267" s="181">
        <f t="shared" si="323"/>
        <v>22098.400000000001</v>
      </c>
      <c r="X1267" s="181">
        <f t="shared" si="324"/>
        <v>36.830666666666666</v>
      </c>
      <c r="Y1267" s="174">
        <v>82868.320000000007</v>
      </c>
      <c r="Z1267" s="181">
        <f t="shared" si="325"/>
        <v>138.11386666666667</v>
      </c>
      <c r="AA1267" s="174">
        <v>2.440763852820957</v>
      </c>
      <c r="AB1267" s="174">
        <v>12.69451341598333</v>
      </c>
      <c r="AC1267" s="174">
        <v>22.777498083706782</v>
      </c>
      <c r="AD1267" s="174">
        <v>6.353694632641278</v>
      </c>
      <c r="AE1267" s="174">
        <v>41.761170010445483</v>
      </c>
      <c r="AF1267">
        <v>0</v>
      </c>
      <c r="AG1267" s="106">
        <v>13.972372071739841</v>
      </c>
      <c r="AH1267" s="106">
        <v>0</v>
      </c>
      <c r="AI1267" s="106">
        <v>100</v>
      </c>
      <c r="AJ1267">
        <v>40.229999999999997</v>
      </c>
      <c r="AK1267">
        <v>40.200000000000003</v>
      </c>
      <c r="AL1267">
        <v>57.68</v>
      </c>
      <c r="AM1267">
        <v>138.11000000000001</v>
      </c>
      <c r="AN1267" t="s">
        <v>1063</v>
      </c>
      <c r="AO1267">
        <v>9.9</v>
      </c>
      <c r="AP1267">
        <v>8.33</v>
      </c>
      <c r="AQ1267">
        <v>12.806699999999999</v>
      </c>
      <c r="AR1267" t="s">
        <v>1071</v>
      </c>
      <c r="AS1267" t="s">
        <v>1073</v>
      </c>
      <c r="AT1267" t="s">
        <v>1076</v>
      </c>
      <c r="AU1267" t="s">
        <v>1078</v>
      </c>
      <c r="AV1267" t="s">
        <v>1080</v>
      </c>
      <c r="AW1267" t="s">
        <v>1084</v>
      </c>
      <c r="AX1267" s="65">
        <f t="shared" si="338"/>
        <v>583.5</v>
      </c>
      <c r="AY1267" s="106">
        <v>2862.47</v>
      </c>
      <c r="AZ1267" s="106">
        <v>480.6359133835831</v>
      </c>
      <c r="BA1267" s="65">
        <f t="shared" si="326"/>
        <v>3926.6059133835829</v>
      </c>
      <c r="BB1267" s="65">
        <f t="shared" si="327"/>
        <v>21617.764086616418</v>
      </c>
      <c r="BC1267" s="65">
        <f t="shared" si="328"/>
        <v>2022.62</v>
      </c>
      <c r="BD1267" s="65">
        <f t="shared" si="329"/>
        <v>23557.030000000002</v>
      </c>
      <c r="BE1267" s="65">
        <f t="shared" si="330"/>
        <v>31744.309999999998</v>
      </c>
      <c r="BF1267" s="65">
        <f t="shared" si="331"/>
        <v>78941.714086616426</v>
      </c>
      <c r="BG1267" s="66">
        <f t="shared" si="332"/>
        <v>560.94370191194037</v>
      </c>
      <c r="BH1267" s="66">
        <f t="shared" si="333"/>
        <v>37.272007045890376</v>
      </c>
      <c r="BI1267" s="66">
        <f t="shared" si="334"/>
        <v>3.3710333333333331</v>
      </c>
      <c r="BJ1267" s="66">
        <f t="shared" si="335"/>
        <v>40.615568965517248</v>
      </c>
      <c r="BK1267" s="66">
        <f t="shared" si="336"/>
        <v>54.731568965517241</v>
      </c>
      <c r="BL1267" s="66">
        <f t="shared" si="337"/>
        <v>136.10640359761453</v>
      </c>
      <c r="BM1267" s="207">
        <f t="shared" si="339"/>
        <v>39871.979999999996</v>
      </c>
    </row>
    <row r="1268" spans="1:65" x14ac:dyDescent="0.35">
      <c r="A1268" s="1">
        <v>393</v>
      </c>
      <c r="B1268">
        <v>29</v>
      </c>
      <c r="C1268" t="s">
        <v>37</v>
      </c>
      <c r="D1268" s="60" t="s">
        <v>431</v>
      </c>
      <c r="E1268" s="6" t="s">
        <v>1104</v>
      </c>
      <c r="F1268" s="7" t="s">
        <v>1106</v>
      </c>
      <c r="G1268" s="6">
        <v>-23.85</v>
      </c>
      <c r="H1268" s="6">
        <v>-46.64</v>
      </c>
      <c r="I1268" s="6">
        <v>792</v>
      </c>
      <c r="J1268" s="8">
        <v>14172.2970393051</v>
      </c>
      <c r="K1268" t="s">
        <v>1165</v>
      </c>
      <c r="L1268" t="s">
        <v>1062</v>
      </c>
      <c r="M1268">
        <v>600</v>
      </c>
      <c r="N1268">
        <v>600</v>
      </c>
      <c r="O1268">
        <v>431.62</v>
      </c>
      <c r="P1268">
        <v>16963.900000000001</v>
      </c>
      <c r="Q1268">
        <v>18875.330000000002</v>
      </c>
      <c r="R1268">
        <v>5266.4</v>
      </c>
      <c r="S1268">
        <v>34606.78</v>
      </c>
      <c r="T1268">
        <v>0</v>
      </c>
      <c r="U1268">
        <v>11578.67</v>
      </c>
      <c r="V1268">
        <v>0</v>
      </c>
      <c r="W1268" s="181">
        <f t="shared" si="323"/>
        <v>28542.57</v>
      </c>
      <c r="X1268" s="181">
        <f t="shared" si="324"/>
        <v>47.570949999999996</v>
      </c>
      <c r="Y1268" s="174">
        <v>87722.69</v>
      </c>
      <c r="Z1268" s="181">
        <f t="shared" si="325"/>
        <v>146.20448333333334</v>
      </c>
      <c r="AA1268" s="174">
        <v>0.49202777525404212</v>
      </c>
      <c r="AB1268" s="174">
        <v>19.338098273092179</v>
      </c>
      <c r="AC1268" s="174">
        <v>21.51704422196811</v>
      </c>
      <c r="AD1268" s="174">
        <v>6.0034638700659997</v>
      </c>
      <c r="AE1268" s="174">
        <v>39.450203818419148</v>
      </c>
      <c r="AF1268">
        <v>0</v>
      </c>
      <c r="AG1268" s="106">
        <v>13.19917344075974</v>
      </c>
      <c r="AH1268" s="106">
        <v>0</v>
      </c>
      <c r="AI1268" s="106">
        <v>100</v>
      </c>
      <c r="AJ1268">
        <v>40.24</v>
      </c>
      <c r="AK1268">
        <v>48.29</v>
      </c>
      <c r="AL1268">
        <v>57.68</v>
      </c>
      <c r="AM1268">
        <v>146.19999999999999</v>
      </c>
      <c r="AN1268" t="s">
        <v>1064</v>
      </c>
      <c r="AO1268">
        <v>9.9</v>
      </c>
      <c r="AP1268">
        <v>8.33</v>
      </c>
      <c r="AQ1268">
        <v>12.806699999999999</v>
      </c>
      <c r="AR1268" t="s">
        <v>1071</v>
      </c>
      <c r="AS1268" t="s">
        <v>1073</v>
      </c>
      <c r="AT1268" t="s">
        <v>1076</v>
      </c>
      <c r="AU1268" t="s">
        <v>1078</v>
      </c>
      <c r="AV1268" t="s">
        <v>1080</v>
      </c>
      <c r="AW1268" t="s">
        <v>1084</v>
      </c>
      <c r="AX1268" s="65">
        <f t="shared" si="338"/>
        <v>583.5</v>
      </c>
      <c r="AY1268" s="106">
        <v>2862.47</v>
      </c>
      <c r="AZ1268" s="106">
        <v>713.43296760215526</v>
      </c>
      <c r="BA1268" s="65">
        <f t="shared" si="326"/>
        <v>4159.4029676021546</v>
      </c>
      <c r="BB1268" s="65">
        <f t="shared" si="327"/>
        <v>27829.137032397844</v>
      </c>
      <c r="BC1268" s="65">
        <f t="shared" si="328"/>
        <v>431.62</v>
      </c>
      <c r="BD1268" s="65">
        <f t="shared" si="329"/>
        <v>23558.230000000003</v>
      </c>
      <c r="BE1268" s="65">
        <f t="shared" si="330"/>
        <v>31744.309999999998</v>
      </c>
      <c r="BF1268" s="65">
        <f t="shared" si="331"/>
        <v>83563.287032397842</v>
      </c>
      <c r="BG1268" s="66">
        <f t="shared" si="332"/>
        <v>594.20042394316499</v>
      </c>
      <c r="BH1268" s="66">
        <f t="shared" si="333"/>
        <v>47.981270745513527</v>
      </c>
      <c r="BI1268" s="66">
        <f t="shared" si="334"/>
        <v>0.71936666666666671</v>
      </c>
      <c r="BJ1268" s="66">
        <f t="shared" si="335"/>
        <v>40.617637931034487</v>
      </c>
      <c r="BK1268" s="66">
        <f t="shared" si="336"/>
        <v>54.731568965517241</v>
      </c>
      <c r="BL1268" s="66">
        <f t="shared" si="337"/>
        <v>144.07463281447903</v>
      </c>
      <c r="BM1268" s="207">
        <f t="shared" si="339"/>
        <v>39873.18</v>
      </c>
    </row>
    <row r="1269" spans="1:65" x14ac:dyDescent="0.35">
      <c r="A1269" s="1">
        <v>394</v>
      </c>
      <c r="B1269">
        <v>29</v>
      </c>
      <c r="C1269" t="s">
        <v>37</v>
      </c>
      <c r="D1269" s="60" t="s">
        <v>432</v>
      </c>
      <c r="E1269" s="6" t="s">
        <v>1107</v>
      </c>
      <c r="F1269" s="7" t="s">
        <v>1108</v>
      </c>
      <c r="G1269" s="6">
        <v>-30.03</v>
      </c>
      <c r="H1269" s="6">
        <v>-51.23</v>
      </c>
      <c r="I1269" s="6">
        <v>47</v>
      </c>
      <c r="J1269" s="8">
        <v>23954.0527728093</v>
      </c>
      <c r="K1269" t="s">
        <v>1165</v>
      </c>
      <c r="L1269" t="s">
        <v>1062</v>
      </c>
      <c r="M1269">
        <v>600</v>
      </c>
      <c r="N1269">
        <v>600</v>
      </c>
      <c r="O1269">
        <v>815.19</v>
      </c>
      <c r="P1269">
        <v>20385.099999999999</v>
      </c>
      <c r="Q1269">
        <v>18875.330000000002</v>
      </c>
      <c r="R1269">
        <v>5272.4</v>
      </c>
      <c r="S1269">
        <v>34606.78</v>
      </c>
      <c r="T1269">
        <v>0</v>
      </c>
      <c r="U1269">
        <v>11578.67</v>
      </c>
      <c r="V1269">
        <v>0</v>
      </c>
      <c r="W1269" s="181">
        <f t="shared" si="323"/>
        <v>31963.769999999997</v>
      </c>
      <c r="X1269" s="181">
        <f t="shared" si="324"/>
        <v>53.272949999999994</v>
      </c>
      <c r="Y1269" s="174">
        <v>91533.45</v>
      </c>
      <c r="Z1269" s="181">
        <f t="shared" si="325"/>
        <v>152.55574999999999</v>
      </c>
      <c r="AA1269" s="174">
        <v>0.89059245554494026</v>
      </c>
      <c r="AB1269" s="174">
        <v>22.27065624643231</v>
      </c>
      <c r="AC1269" s="174">
        <v>20.621237372785579</v>
      </c>
      <c r="AD1269" s="174">
        <v>5.7600800581645286</v>
      </c>
      <c r="AE1269" s="174">
        <v>37.807795947820168</v>
      </c>
      <c r="AF1269">
        <v>0</v>
      </c>
      <c r="AG1269" s="106">
        <v>12.649659769188199</v>
      </c>
      <c r="AH1269" s="106">
        <v>0</v>
      </c>
      <c r="AI1269" s="106">
        <v>100</v>
      </c>
      <c r="AJ1269">
        <v>40.25</v>
      </c>
      <c r="AK1269">
        <v>54.63</v>
      </c>
      <c r="AL1269">
        <v>57.68</v>
      </c>
      <c r="AM1269">
        <v>152.56</v>
      </c>
      <c r="AN1269" t="s">
        <v>1065</v>
      </c>
      <c r="AO1269">
        <v>9.9</v>
      </c>
      <c r="AP1269">
        <v>8.33</v>
      </c>
      <c r="AQ1269">
        <v>12.806699999999999</v>
      </c>
      <c r="AR1269" t="s">
        <v>1071</v>
      </c>
      <c r="AS1269" t="s">
        <v>1073</v>
      </c>
      <c r="AT1269" t="s">
        <v>1076</v>
      </c>
      <c r="AU1269" t="s">
        <v>1078</v>
      </c>
      <c r="AV1269" t="s">
        <v>1080</v>
      </c>
      <c r="AW1269" t="s">
        <v>1084</v>
      </c>
      <c r="AX1269" s="65">
        <f t="shared" si="338"/>
        <v>583.5</v>
      </c>
      <c r="AY1269" s="106">
        <v>2862.47</v>
      </c>
      <c r="AZ1269" s="106">
        <v>818.63549627411919</v>
      </c>
      <c r="BA1269" s="65">
        <f t="shared" si="326"/>
        <v>4264.6054962741191</v>
      </c>
      <c r="BB1269" s="65">
        <f t="shared" si="327"/>
        <v>31145.134503725876</v>
      </c>
      <c r="BC1269" s="65">
        <f t="shared" si="328"/>
        <v>815.19</v>
      </c>
      <c r="BD1269" s="65">
        <f t="shared" si="329"/>
        <v>23564.230000000003</v>
      </c>
      <c r="BE1269" s="65">
        <f t="shared" si="330"/>
        <v>31744.309999999998</v>
      </c>
      <c r="BF1269" s="65">
        <f t="shared" si="331"/>
        <v>87268.844503725879</v>
      </c>
      <c r="BG1269" s="66">
        <f t="shared" si="332"/>
        <v>609.22935661058841</v>
      </c>
      <c r="BH1269" s="66">
        <f t="shared" si="333"/>
        <v>53.698507765044617</v>
      </c>
      <c r="BI1269" s="66">
        <f t="shared" si="334"/>
        <v>1.3586500000000001</v>
      </c>
      <c r="BJ1269" s="66">
        <f t="shared" si="335"/>
        <v>40.627982758620696</v>
      </c>
      <c r="BK1269" s="66">
        <f t="shared" si="336"/>
        <v>54.731568965517241</v>
      </c>
      <c r="BL1269" s="66">
        <f t="shared" si="337"/>
        <v>150.46352500642394</v>
      </c>
      <c r="BM1269" s="207">
        <f t="shared" si="339"/>
        <v>39879.18</v>
      </c>
    </row>
    <row r="1270" spans="1:65" x14ac:dyDescent="0.35">
      <c r="A1270" s="1">
        <v>395</v>
      </c>
      <c r="B1270">
        <v>29</v>
      </c>
      <c r="C1270" t="s">
        <v>37</v>
      </c>
      <c r="D1270" s="60" t="s">
        <v>433</v>
      </c>
      <c r="E1270" s="6" t="s">
        <v>1109</v>
      </c>
      <c r="F1270" s="7" t="s">
        <v>1110</v>
      </c>
      <c r="G1270" s="6">
        <v>-15.37</v>
      </c>
      <c r="H1270" s="6">
        <v>-48.78</v>
      </c>
      <c r="I1270" s="6">
        <v>770</v>
      </c>
      <c r="J1270" s="8">
        <v>31081.371963744201</v>
      </c>
      <c r="K1270" t="s">
        <v>1165</v>
      </c>
      <c r="L1270" t="s">
        <v>1062</v>
      </c>
      <c r="M1270">
        <v>600</v>
      </c>
      <c r="N1270">
        <v>600</v>
      </c>
      <c r="O1270">
        <v>0</v>
      </c>
      <c r="P1270">
        <v>30862</v>
      </c>
      <c r="Q1270">
        <v>18875.330000000002</v>
      </c>
      <c r="R1270">
        <v>5266.4</v>
      </c>
      <c r="S1270">
        <v>34606.78</v>
      </c>
      <c r="T1270">
        <v>0</v>
      </c>
      <c r="U1270">
        <v>11578.67</v>
      </c>
      <c r="V1270">
        <v>0</v>
      </c>
      <c r="W1270" s="181">
        <f t="shared" si="323"/>
        <v>42440.67</v>
      </c>
      <c r="X1270" s="181">
        <f t="shared" si="324"/>
        <v>70.734449999999995</v>
      </c>
      <c r="Y1270" s="174">
        <v>101189.17</v>
      </c>
      <c r="Z1270" s="181">
        <f t="shared" si="325"/>
        <v>168.64861666666667</v>
      </c>
      <c r="AA1270" s="174">
        <v>0</v>
      </c>
      <c r="AB1270" s="174">
        <v>30.499311339345901</v>
      </c>
      <c r="AC1270" s="174">
        <v>18.653508077988981</v>
      </c>
      <c r="AD1270" s="174">
        <v>5.2045095339748313</v>
      </c>
      <c r="AE1270" s="174">
        <v>34.200082874481531</v>
      </c>
      <c r="AF1270">
        <v>0</v>
      </c>
      <c r="AG1270" s="106">
        <v>11.44259805668927</v>
      </c>
      <c r="AH1270" s="106">
        <v>0</v>
      </c>
      <c r="AI1270" s="106">
        <v>100</v>
      </c>
      <c r="AJ1270">
        <v>40.24</v>
      </c>
      <c r="AK1270">
        <v>70.73</v>
      </c>
      <c r="AL1270">
        <v>57.68</v>
      </c>
      <c r="AM1270">
        <v>168.65</v>
      </c>
      <c r="AN1270" t="s">
        <v>1066</v>
      </c>
      <c r="AO1270">
        <v>9.9</v>
      </c>
      <c r="AP1270">
        <v>8.33</v>
      </c>
      <c r="AQ1270">
        <v>12.806699999999999</v>
      </c>
      <c r="AR1270" t="s">
        <v>1071</v>
      </c>
      <c r="AS1270" t="s">
        <v>1073</v>
      </c>
      <c r="AT1270" t="s">
        <v>1076</v>
      </c>
      <c r="AU1270" t="s">
        <v>1078</v>
      </c>
      <c r="AV1270" t="s">
        <v>1080</v>
      </c>
      <c r="AW1270" t="s">
        <v>1084</v>
      </c>
      <c r="AX1270" s="65">
        <f t="shared" si="338"/>
        <v>583.5</v>
      </c>
      <c r="AY1270" s="106">
        <v>2862.47</v>
      </c>
      <c r="AZ1270" s="106">
        <v>1156.3740274499082</v>
      </c>
      <c r="BA1270" s="65">
        <f t="shared" si="326"/>
        <v>4602.344027449908</v>
      </c>
      <c r="BB1270" s="65">
        <f t="shared" si="327"/>
        <v>41284.295972550091</v>
      </c>
      <c r="BC1270" s="65">
        <f t="shared" si="328"/>
        <v>0</v>
      </c>
      <c r="BD1270" s="65">
        <f t="shared" si="329"/>
        <v>23558.230000000003</v>
      </c>
      <c r="BE1270" s="65">
        <f t="shared" si="330"/>
        <v>31744.309999999998</v>
      </c>
      <c r="BF1270" s="65">
        <f t="shared" si="331"/>
        <v>96586.825972550083</v>
      </c>
      <c r="BG1270" s="66">
        <f t="shared" si="332"/>
        <v>657.47771820712967</v>
      </c>
      <c r="BH1270" s="66">
        <f t="shared" si="333"/>
        <v>71.179820642327741</v>
      </c>
      <c r="BI1270" s="66">
        <f t="shared" si="334"/>
        <v>0</v>
      </c>
      <c r="BJ1270" s="66">
        <f t="shared" si="335"/>
        <v>40.617637931034487</v>
      </c>
      <c r="BK1270" s="66">
        <f t="shared" si="336"/>
        <v>54.731568965517241</v>
      </c>
      <c r="BL1270" s="66">
        <f t="shared" si="337"/>
        <v>166.52901029750015</v>
      </c>
      <c r="BM1270" s="207">
        <f t="shared" si="339"/>
        <v>39873.18</v>
      </c>
    </row>
    <row r="1271" spans="1:65" x14ac:dyDescent="0.35">
      <c r="A1271" s="1">
        <v>396</v>
      </c>
      <c r="B1271">
        <v>29</v>
      </c>
      <c r="C1271" t="s">
        <v>37</v>
      </c>
      <c r="D1271" s="60" t="s">
        <v>434</v>
      </c>
      <c r="E1271" s="6" t="s">
        <v>1111</v>
      </c>
      <c r="F1271" s="7" t="s">
        <v>1112</v>
      </c>
      <c r="G1271" s="6">
        <v>-22.86</v>
      </c>
      <c r="H1271" s="6">
        <v>-43.41</v>
      </c>
      <c r="I1271" s="6">
        <v>45</v>
      </c>
      <c r="J1271" s="8">
        <v>45016.2336447989</v>
      </c>
      <c r="K1271" t="s">
        <v>1165</v>
      </c>
      <c r="L1271" t="s">
        <v>1062</v>
      </c>
      <c r="M1271">
        <v>600</v>
      </c>
      <c r="N1271">
        <v>600</v>
      </c>
      <c r="O1271">
        <v>0</v>
      </c>
      <c r="P1271">
        <v>30635.74</v>
      </c>
      <c r="Q1271">
        <v>18875.330000000002</v>
      </c>
      <c r="R1271">
        <v>5262.4</v>
      </c>
      <c r="S1271">
        <v>34606.78</v>
      </c>
      <c r="T1271">
        <v>0</v>
      </c>
      <c r="U1271">
        <v>11578.67</v>
      </c>
      <c r="V1271">
        <v>0</v>
      </c>
      <c r="W1271" s="181">
        <f t="shared" si="323"/>
        <v>42214.41</v>
      </c>
      <c r="X1271" s="181">
        <f t="shared" si="324"/>
        <v>70.357350000000011</v>
      </c>
      <c r="Y1271" s="174">
        <v>100958.92</v>
      </c>
      <c r="Z1271" s="181">
        <f t="shared" si="325"/>
        <v>168.26486666666668</v>
      </c>
      <c r="AA1271" s="174">
        <v>0</v>
      </c>
      <c r="AB1271" s="174">
        <v>30.344758046143919</v>
      </c>
      <c r="AC1271" s="174">
        <v>18.69604983888496</v>
      </c>
      <c r="AD1271" s="174">
        <v>5.2124170900401863</v>
      </c>
      <c r="AE1271" s="174">
        <v>34.278080629230182</v>
      </c>
      <c r="AF1271">
        <v>0</v>
      </c>
      <c r="AG1271" s="106">
        <v>11.46869439570075</v>
      </c>
      <c r="AH1271" s="106">
        <v>0</v>
      </c>
      <c r="AI1271" s="106">
        <v>100</v>
      </c>
      <c r="AJ1271">
        <v>40.229999999999997</v>
      </c>
      <c r="AK1271">
        <v>70.36</v>
      </c>
      <c r="AL1271">
        <v>57.68</v>
      </c>
      <c r="AM1271">
        <v>168.26</v>
      </c>
      <c r="AN1271" t="s">
        <v>1067</v>
      </c>
      <c r="AO1271">
        <v>9.9</v>
      </c>
      <c r="AP1271">
        <v>8.33</v>
      </c>
      <c r="AQ1271">
        <v>12.806699999999999</v>
      </c>
      <c r="AR1271" t="s">
        <v>1071</v>
      </c>
      <c r="AS1271" t="s">
        <v>1073</v>
      </c>
      <c r="AT1271" t="s">
        <v>1076</v>
      </c>
      <c r="AU1271" t="s">
        <v>1078</v>
      </c>
      <c r="AV1271" t="s">
        <v>1080</v>
      </c>
      <c r="AW1271" t="s">
        <v>1084</v>
      </c>
      <c r="AX1271" s="65">
        <f t="shared" si="338"/>
        <v>583.5</v>
      </c>
      <c r="AY1271" s="106">
        <v>2862.47</v>
      </c>
      <c r="AZ1271" s="106">
        <v>1137.7926986086691</v>
      </c>
      <c r="BA1271" s="65">
        <f t="shared" si="326"/>
        <v>4583.7626986086689</v>
      </c>
      <c r="BB1271" s="65">
        <f t="shared" si="327"/>
        <v>41076.617301391336</v>
      </c>
      <c r="BC1271" s="65">
        <f t="shared" si="328"/>
        <v>0</v>
      </c>
      <c r="BD1271" s="65">
        <f t="shared" si="329"/>
        <v>23554.230000000003</v>
      </c>
      <c r="BE1271" s="65">
        <f t="shared" si="330"/>
        <v>31744.309999999998</v>
      </c>
      <c r="BF1271" s="65">
        <f t="shared" si="331"/>
        <v>96375.157301391329</v>
      </c>
      <c r="BG1271" s="66">
        <f t="shared" si="332"/>
        <v>654.82324265838122</v>
      </c>
      <c r="BH1271" s="66">
        <f t="shared" si="333"/>
        <v>70.821753967916095</v>
      </c>
      <c r="BI1271" s="66">
        <f t="shared" si="334"/>
        <v>0</v>
      </c>
      <c r="BJ1271" s="66">
        <f t="shared" si="335"/>
        <v>40.610741379310348</v>
      </c>
      <c r="BK1271" s="66">
        <f t="shared" si="336"/>
        <v>54.731568965517241</v>
      </c>
      <c r="BL1271" s="66">
        <f t="shared" si="337"/>
        <v>166.16406431274368</v>
      </c>
      <c r="BM1271" s="207">
        <f t="shared" si="339"/>
        <v>39869.18</v>
      </c>
    </row>
    <row r="1272" spans="1:65" x14ac:dyDescent="0.35">
      <c r="A1272" s="1">
        <v>397</v>
      </c>
      <c r="B1272">
        <v>29</v>
      </c>
      <c r="C1272" t="s">
        <v>37</v>
      </c>
      <c r="D1272" s="60" t="s">
        <v>435</v>
      </c>
      <c r="E1272" s="6" t="s">
        <v>1113</v>
      </c>
      <c r="F1272" s="7" t="s">
        <v>1114</v>
      </c>
      <c r="G1272" s="6">
        <v>-20.32</v>
      </c>
      <c r="H1272" s="6">
        <v>-40.340000000000003</v>
      </c>
      <c r="I1272" s="6">
        <v>9</v>
      </c>
      <c r="J1272" s="8">
        <v>54061.366139626101</v>
      </c>
      <c r="K1272" t="s">
        <v>1165</v>
      </c>
      <c r="L1272" t="s">
        <v>1062</v>
      </c>
      <c r="M1272">
        <v>600</v>
      </c>
      <c r="N1272">
        <v>600</v>
      </c>
      <c r="O1272">
        <v>0</v>
      </c>
      <c r="P1272">
        <v>34800.230000000003</v>
      </c>
      <c r="Q1272">
        <v>18875.330000000002</v>
      </c>
      <c r="R1272">
        <v>5264.2</v>
      </c>
      <c r="S1272">
        <v>34606.78</v>
      </c>
      <c r="T1272">
        <v>0</v>
      </c>
      <c r="U1272">
        <v>11578.67</v>
      </c>
      <c r="V1272">
        <v>0</v>
      </c>
      <c r="W1272" s="181">
        <f t="shared" si="323"/>
        <v>46378.9</v>
      </c>
      <c r="X1272" s="181">
        <f t="shared" si="324"/>
        <v>77.298166666666674</v>
      </c>
      <c r="Y1272" s="174">
        <v>105125.2</v>
      </c>
      <c r="Z1272" s="181">
        <f t="shared" si="325"/>
        <v>175.20866666666666</v>
      </c>
      <c r="AA1272" s="174">
        <v>0</v>
      </c>
      <c r="AB1272" s="174">
        <v>33.103604083511847</v>
      </c>
      <c r="AC1272" s="174">
        <v>17.955095448094269</v>
      </c>
      <c r="AD1272" s="174">
        <v>5.0075528988292053</v>
      </c>
      <c r="AE1272" s="174">
        <v>32.919585408636557</v>
      </c>
      <c r="AF1272">
        <v>0</v>
      </c>
      <c r="AG1272" s="106">
        <v>11.01417167339515</v>
      </c>
      <c r="AH1272" s="106">
        <v>0</v>
      </c>
      <c r="AI1272" s="106">
        <v>100</v>
      </c>
      <c r="AJ1272">
        <v>40.229999999999997</v>
      </c>
      <c r="AK1272">
        <v>77.3</v>
      </c>
      <c r="AL1272">
        <v>57.68</v>
      </c>
      <c r="AM1272">
        <v>175.21</v>
      </c>
      <c r="AN1272" t="s">
        <v>1068</v>
      </c>
      <c r="AO1272">
        <v>9.9</v>
      </c>
      <c r="AP1272">
        <v>8.33</v>
      </c>
      <c r="AQ1272">
        <v>12.806699999999999</v>
      </c>
      <c r="AR1272" t="s">
        <v>1071</v>
      </c>
      <c r="AS1272" t="s">
        <v>1073</v>
      </c>
      <c r="AT1272" t="s">
        <v>1076</v>
      </c>
      <c r="AU1272" t="s">
        <v>1078</v>
      </c>
      <c r="AV1272" t="s">
        <v>1080</v>
      </c>
      <c r="AW1272" t="s">
        <v>1084</v>
      </c>
      <c r="AX1272" s="65">
        <f t="shared" si="338"/>
        <v>583.5</v>
      </c>
      <c r="AY1272" s="106">
        <v>2862.47</v>
      </c>
      <c r="AZ1272" s="106">
        <v>1228.511078463147</v>
      </c>
      <c r="BA1272" s="65">
        <f t="shared" si="326"/>
        <v>4674.4810784631463</v>
      </c>
      <c r="BB1272" s="65">
        <f t="shared" si="327"/>
        <v>45150.388921536854</v>
      </c>
      <c r="BC1272" s="65">
        <f t="shared" si="328"/>
        <v>0</v>
      </c>
      <c r="BD1272" s="65">
        <f t="shared" si="329"/>
        <v>23556.030000000002</v>
      </c>
      <c r="BE1272" s="65">
        <f t="shared" si="330"/>
        <v>31744.309999999998</v>
      </c>
      <c r="BF1272" s="65">
        <f t="shared" si="331"/>
        <v>100450.71892153686</v>
      </c>
      <c r="BG1272" s="66">
        <f t="shared" si="332"/>
        <v>667.78301120902086</v>
      </c>
      <c r="BH1272" s="66">
        <f t="shared" si="333"/>
        <v>77.845498140580787</v>
      </c>
      <c r="BI1272" s="66">
        <f t="shared" si="334"/>
        <v>0</v>
      </c>
      <c r="BJ1272" s="66">
        <f t="shared" si="335"/>
        <v>40.613844827586213</v>
      </c>
      <c r="BK1272" s="66">
        <f t="shared" si="336"/>
        <v>54.731568965517241</v>
      </c>
      <c r="BL1272" s="66">
        <f t="shared" si="337"/>
        <v>173.19089469230494</v>
      </c>
      <c r="BM1272" s="207">
        <f t="shared" si="339"/>
        <v>39870.979999999996</v>
      </c>
    </row>
    <row r="1273" spans="1:65" x14ac:dyDescent="0.35">
      <c r="A1273" s="1">
        <v>398</v>
      </c>
      <c r="B1273">
        <v>29</v>
      </c>
      <c r="C1273" t="s">
        <v>37</v>
      </c>
      <c r="D1273" s="60" t="s">
        <v>436</v>
      </c>
      <c r="E1273" s="6" t="s">
        <v>1115</v>
      </c>
      <c r="F1273" s="7" t="s">
        <v>1116</v>
      </c>
      <c r="G1273" s="6">
        <v>-8.0500000000000007</v>
      </c>
      <c r="H1273" s="6">
        <v>-34.880000000000003</v>
      </c>
      <c r="I1273" s="6">
        <v>10</v>
      </c>
      <c r="J1273" s="8">
        <v>63550.072249703</v>
      </c>
      <c r="K1273" t="s">
        <v>1165</v>
      </c>
      <c r="L1273" t="s">
        <v>1062</v>
      </c>
      <c r="M1273">
        <v>600</v>
      </c>
      <c r="N1273">
        <v>600</v>
      </c>
      <c r="O1273">
        <v>0</v>
      </c>
      <c r="P1273">
        <v>40681.78</v>
      </c>
      <c r="Q1273">
        <v>18875.330000000002</v>
      </c>
      <c r="R1273">
        <v>5250.2</v>
      </c>
      <c r="S1273">
        <v>34606.78</v>
      </c>
      <c r="T1273">
        <v>0</v>
      </c>
      <c r="U1273">
        <v>11578.67</v>
      </c>
      <c r="V1273">
        <v>0</v>
      </c>
      <c r="W1273" s="181">
        <f t="shared" si="323"/>
        <v>52260.45</v>
      </c>
      <c r="X1273" s="181">
        <f t="shared" si="324"/>
        <v>87.100749999999991</v>
      </c>
      <c r="Y1273" s="174">
        <v>110992.76</v>
      </c>
      <c r="Z1273" s="181">
        <f t="shared" si="325"/>
        <v>184.98793333333333</v>
      </c>
      <c r="AA1273" s="174">
        <v>0</v>
      </c>
      <c r="AB1273" s="174">
        <v>36.652642929142402</v>
      </c>
      <c r="AC1273" s="174">
        <v>17.00591101617799</v>
      </c>
      <c r="AD1273" s="174">
        <v>4.7302184394729894</v>
      </c>
      <c r="AE1273" s="174">
        <v>31.179312956989271</v>
      </c>
      <c r="AF1273">
        <v>0</v>
      </c>
      <c r="AG1273" s="106">
        <v>10.43191465821735</v>
      </c>
      <c r="AH1273" s="106">
        <v>0</v>
      </c>
      <c r="AI1273" s="106">
        <v>100</v>
      </c>
      <c r="AJ1273">
        <v>40.21</v>
      </c>
      <c r="AK1273">
        <v>87.1</v>
      </c>
      <c r="AL1273">
        <v>57.68</v>
      </c>
      <c r="AM1273">
        <v>184.99</v>
      </c>
      <c r="AN1273" t="s">
        <v>1069</v>
      </c>
      <c r="AO1273">
        <v>9.9</v>
      </c>
      <c r="AP1273">
        <v>8.33</v>
      </c>
      <c r="AQ1273">
        <v>12.806699999999999</v>
      </c>
      <c r="AR1273" t="s">
        <v>1071</v>
      </c>
      <c r="AS1273" t="s">
        <v>1073</v>
      </c>
      <c r="AT1273" t="s">
        <v>1076</v>
      </c>
      <c r="AU1273" t="s">
        <v>1078</v>
      </c>
      <c r="AV1273" t="s">
        <v>1080</v>
      </c>
      <c r="AW1273" t="s">
        <v>1084</v>
      </c>
      <c r="AX1273" s="65">
        <f t="shared" si="338"/>
        <v>583.5</v>
      </c>
      <c r="AY1273" s="106">
        <v>2862.47</v>
      </c>
      <c r="AZ1273" s="106">
        <v>1401.6405505547802</v>
      </c>
      <c r="BA1273" s="65">
        <f t="shared" si="326"/>
        <v>4847.6105505547803</v>
      </c>
      <c r="BB1273" s="65">
        <f t="shared" si="327"/>
        <v>50858.809449445216</v>
      </c>
      <c r="BC1273" s="65">
        <f t="shared" si="328"/>
        <v>0</v>
      </c>
      <c r="BD1273" s="65">
        <f t="shared" si="329"/>
        <v>23542.030000000002</v>
      </c>
      <c r="BE1273" s="65">
        <f t="shared" si="330"/>
        <v>31744.309999999998</v>
      </c>
      <c r="BF1273" s="65">
        <f t="shared" si="331"/>
        <v>106145.14944944522</v>
      </c>
      <c r="BG1273" s="66">
        <f t="shared" si="332"/>
        <v>692.51579293639713</v>
      </c>
      <c r="BH1273" s="66">
        <f t="shared" si="333"/>
        <v>87.687602499043479</v>
      </c>
      <c r="BI1273" s="66">
        <f t="shared" si="334"/>
        <v>0</v>
      </c>
      <c r="BJ1273" s="66">
        <f t="shared" si="335"/>
        <v>40.589706896551725</v>
      </c>
      <c r="BK1273" s="66">
        <f t="shared" si="336"/>
        <v>54.731568965517241</v>
      </c>
      <c r="BL1273" s="66">
        <f t="shared" si="337"/>
        <v>183.00887836111244</v>
      </c>
      <c r="BM1273" s="207">
        <f t="shared" si="339"/>
        <v>39856.979999999996</v>
      </c>
    </row>
    <row r="1274" spans="1:65" x14ac:dyDescent="0.35">
      <c r="A1274" s="1">
        <v>399</v>
      </c>
      <c r="B1274">
        <v>29</v>
      </c>
      <c r="C1274" t="s">
        <v>37</v>
      </c>
      <c r="D1274" s="60" t="s">
        <v>437</v>
      </c>
      <c r="E1274" s="6" t="s">
        <v>1117</v>
      </c>
      <c r="F1274" s="7" t="s">
        <v>1118</v>
      </c>
      <c r="G1274" s="6">
        <v>-3.8</v>
      </c>
      <c r="H1274" s="6">
        <v>-38.53</v>
      </c>
      <c r="I1274" s="6">
        <v>41</v>
      </c>
      <c r="J1274" s="8">
        <v>71394.000753582499</v>
      </c>
      <c r="K1274" t="s">
        <v>1165</v>
      </c>
      <c r="L1274" t="s">
        <v>1062</v>
      </c>
      <c r="M1274">
        <v>600</v>
      </c>
      <c r="N1274">
        <v>600</v>
      </c>
      <c r="O1274">
        <v>0</v>
      </c>
      <c r="P1274">
        <v>40796.720000000001</v>
      </c>
      <c r="Q1274">
        <v>18875.330000000002</v>
      </c>
      <c r="R1274">
        <v>5255.2</v>
      </c>
      <c r="S1274">
        <v>34606.78</v>
      </c>
      <c r="T1274">
        <v>0</v>
      </c>
      <c r="U1274">
        <v>11578.67</v>
      </c>
      <c r="V1274">
        <v>0</v>
      </c>
      <c r="W1274" s="181">
        <f t="shared" si="323"/>
        <v>52375.39</v>
      </c>
      <c r="X1274" s="181">
        <f t="shared" si="324"/>
        <v>87.292316666666665</v>
      </c>
      <c r="Y1274" s="174">
        <v>111112.69</v>
      </c>
      <c r="Z1274" s="181">
        <f t="shared" si="325"/>
        <v>185.18781666666666</v>
      </c>
      <c r="AA1274" s="174">
        <v>0</v>
      </c>
      <c r="AB1274" s="174">
        <v>36.716526258161878</v>
      </c>
      <c r="AC1274" s="174">
        <v>16.987555606834832</v>
      </c>
      <c r="AD1274" s="174">
        <v>4.7296127922022224</v>
      </c>
      <c r="AE1274" s="174">
        <v>31.145659420179641</v>
      </c>
      <c r="AF1274">
        <v>0</v>
      </c>
      <c r="AG1274" s="106">
        <v>10.420654922493551</v>
      </c>
      <c r="AH1274" s="106">
        <v>0</v>
      </c>
      <c r="AI1274" s="106">
        <v>100</v>
      </c>
      <c r="AJ1274">
        <v>40.22</v>
      </c>
      <c r="AK1274">
        <v>87.29</v>
      </c>
      <c r="AL1274">
        <v>57.68</v>
      </c>
      <c r="AM1274">
        <v>185.19</v>
      </c>
      <c r="AN1274" t="s">
        <v>1070</v>
      </c>
      <c r="AO1274">
        <v>9.9</v>
      </c>
      <c r="AP1274">
        <v>8.33</v>
      </c>
      <c r="AQ1274">
        <v>12.806699999999999</v>
      </c>
      <c r="AR1274" t="s">
        <v>1071</v>
      </c>
      <c r="AS1274" t="s">
        <v>1073</v>
      </c>
      <c r="AT1274" t="s">
        <v>1076</v>
      </c>
      <c r="AU1274" t="s">
        <v>1078</v>
      </c>
      <c r="AV1274" t="s">
        <v>1080</v>
      </c>
      <c r="AW1274" t="s">
        <v>1084</v>
      </c>
      <c r="AX1274" s="65">
        <f t="shared" si="338"/>
        <v>583.5</v>
      </c>
      <c r="AY1274" s="106">
        <v>2862.47</v>
      </c>
      <c r="AZ1274" s="106">
        <v>1376.4919506562969</v>
      </c>
      <c r="BA1274" s="65">
        <f t="shared" si="326"/>
        <v>4822.4619506562967</v>
      </c>
      <c r="BB1274" s="65">
        <f t="shared" si="327"/>
        <v>50998.898049343705</v>
      </c>
      <c r="BC1274" s="65">
        <f t="shared" si="328"/>
        <v>0</v>
      </c>
      <c r="BD1274" s="65">
        <f t="shared" si="329"/>
        <v>23547.030000000002</v>
      </c>
      <c r="BE1274" s="65">
        <f t="shared" si="330"/>
        <v>31744.309999999998</v>
      </c>
      <c r="BF1274" s="65">
        <f t="shared" si="331"/>
        <v>106290.2280493437</v>
      </c>
      <c r="BG1274" s="66">
        <f t="shared" si="332"/>
        <v>688.92313580804239</v>
      </c>
      <c r="BH1274" s="66">
        <f t="shared" si="333"/>
        <v>87.92913456783397</v>
      </c>
      <c r="BI1274" s="66">
        <f t="shared" si="334"/>
        <v>0</v>
      </c>
      <c r="BJ1274" s="66">
        <f t="shared" si="335"/>
        <v>40.598327586206899</v>
      </c>
      <c r="BK1274" s="66">
        <f t="shared" si="336"/>
        <v>54.731568965517241</v>
      </c>
      <c r="BL1274" s="66">
        <f t="shared" si="337"/>
        <v>183.25901387817879</v>
      </c>
      <c r="BM1274" s="207">
        <f t="shared" si="339"/>
        <v>39861.979999999996</v>
      </c>
    </row>
    <row r="1275" spans="1:65" x14ac:dyDescent="0.35">
      <c r="A1275" s="1">
        <v>408</v>
      </c>
      <c r="B1275">
        <v>30</v>
      </c>
      <c r="C1275" t="s">
        <v>37</v>
      </c>
      <c r="D1275" s="60" t="s">
        <v>446</v>
      </c>
      <c r="E1275" s="6" t="s">
        <v>1104</v>
      </c>
      <c r="F1275" s="7" t="s">
        <v>1105</v>
      </c>
      <c r="G1275" s="6">
        <v>-22.74</v>
      </c>
      <c r="H1275" s="6">
        <v>-45.59</v>
      </c>
      <c r="I1275" s="6">
        <v>1642</v>
      </c>
      <c r="J1275" s="8">
        <v>3495.45982983364</v>
      </c>
      <c r="K1275" t="s">
        <v>1165</v>
      </c>
      <c r="L1275" t="s">
        <v>1062</v>
      </c>
      <c r="M1275">
        <v>600</v>
      </c>
      <c r="N1275">
        <v>600</v>
      </c>
      <c r="O1275">
        <v>4633.6899999999996</v>
      </c>
      <c r="P1275">
        <v>8871.1</v>
      </c>
      <c r="Q1275">
        <v>18875.330000000002</v>
      </c>
      <c r="R1275">
        <v>5265.2</v>
      </c>
      <c r="S1275">
        <v>34606.78</v>
      </c>
      <c r="T1275">
        <v>0</v>
      </c>
      <c r="U1275">
        <v>11750.93</v>
      </c>
      <c r="V1275">
        <v>0</v>
      </c>
      <c r="W1275" s="181">
        <f t="shared" si="323"/>
        <v>20622.03</v>
      </c>
      <c r="X1275" s="181">
        <f t="shared" si="324"/>
        <v>34.370049999999999</v>
      </c>
      <c r="Y1275" s="174">
        <v>84003.03</v>
      </c>
      <c r="Z1275" s="181">
        <f t="shared" si="325"/>
        <v>140.00505000000001</v>
      </c>
      <c r="AA1275" s="174">
        <v>5.5160986454893344</v>
      </c>
      <c r="AB1275" s="174">
        <v>10.56045240272881</v>
      </c>
      <c r="AC1275" s="174">
        <v>22.46982043385816</v>
      </c>
      <c r="AD1275" s="174">
        <v>6.2678691471010044</v>
      </c>
      <c r="AE1275" s="174">
        <v>41.197061582183402</v>
      </c>
      <c r="AF1275">
        <v>0</v>
      </c>
      <c r="AG1275" s="106">
        <v>13.988697788639289</v>
      </c>
      <c r="AH1275" s="106">
        <v>0</v>
      </c>
      <c r="AI1275" s="106">
        <v>100</v>
      </c>
      <c r="AJ1275">
        <v>40.229999999999997</v>
      </c>
      <c r="AK1275">
        <v>42.09</v>
      </c>
      <c r="AL1275">
        <v>57.68</v>
      </c>
      <c r="AM1275">
        <v>140.01</v>
      </c>
      <c r="AN1275" t="s">
        <v>1063</v>
      </c>
      <c r="AO1275">
        <v>9.9</v>
      </c>
      <c r="AP1275">
        <v>8.33</v>
      </c>
      <c r="AQ1275">
        <v>12.806699999999999</v>
      </c>
      <c r="AR1275" t="s">
        <v>1071</v>
      </c>
      <c r="AS1275" t="s">
        <v>1073</v>
      </c>
      <c r="AT1275" t="s">
        <v>1076</v>
      </c>
      <c r="AU1275" t="s">
        <v>1078</v>
      </c>
      <c r="AV1275" t="s">
        <v>1081</v>
      </c>
      <c r="AW1275" t="s">
        <v>1083</v>
      </c>
      <c r="AX1275" s="65">
        <f t="shared" si="338"/>
        <v>583.5</v>
      </c>
      <c r="AY1275" s="106">
        <v>2862.47</v>
      </c>
      <c r="AZ1275" s="106">
        <v>432.88416814362864</v>
      </c>
      <c r="BA1275" s="65">
        <f t="shared" si="326"/>
        <v>3878.8541681436282</v>
      </c>
      <c r="BB1275" s="65">
        <f t="shared" si="327"/>
        <v>20189.145831856371</v>
      </c>
      <c r="BC1275" s="65">
        <f t="shared" si="328"/>
        <v>4633.6899999999996</v>
      </c>
      <c r="BD1275" s="65">
        <f t="shared" si="329"/>
        <v>23557.030000000002</v>
      </c>
      <c r="BE1275" s="65">
        <f t="shared" si="330"/>
        <v>31744.309999999998</v>
      </c>
      <c r="BF1275" s="65">
        <f t="shared" si="331"/>
        <v>80124.175831856366</v>
      </c>
      <c r="BG1275" s="66">
        <f t="shared" si="332"/>
        <v>554.12202402051832</v>
      </c>
      <c r="BH1275" s="66">
        <f t="shared" si="333"/>
        <v>34.808872123890296</v>
      </c>
      <c r="BI1275" s="66">
        <f t="shared" si="334"/>
        <v>7.7228166666666658</v>
      </c>
      <c r="BJ1275" s="66">
        <f t="shared" si="335"/>
        <v>40.615568965517248</v>
      </c>
      <c r="BK1275" s="66">
        <f t="shared" si="336"/>
        <v>54.731568965517241</v>
      </c>
      <c r="BL1275" s="66">
        <f t="shared" si="337"/>
        <v>138.14513074457994</v>
      </c>
      <c r="BM1275" s="207">
        <f t="shared" si="339"/>
        <v>39871.979999999996</v>
      </c>
    </row>
    <row r="1276" spans="1:65" x14ac:dyDescent="0.35">
      <c r="A1276" s="1">
        <v>409</v>
      </c>
      <c r="B1276">
        <v>30</v>
      </c>
      <c r="C1276" t="s">
        <v>37</v>
      </c>
      <c r="D1276" s="60" t="s">
        <v>447</v>
      </c>
      <c r="E1276" s="6" t="s">
        <v>1104</v>
      </c>
      <c r="F1276" s="7" t="s">
        <v>1106</v>
      </c>
      <c r="G1276" s="6">
        <v>-23.85</v>
      </c>
      <c r="H1276" s="6">
        <v>-46.64</v>
      </c>
      <c r="I1276" s="6">
        <v>792</v>
      </c>
      <c r="J1276" s="8">
        <v>14172.2970393051</v>
      </c>
      <c r="K1276" t="s">
        <v>1165</v>
      </c>
      <c r="L1276" t="s">
        <v>1062</v>
      </c>
      <c r="M1276">
        <v>600</v>
      </c>
      <c r="N1276">
        <v>600</v>
      </c>
      <c r="O1276">
        <v>1390.65</v>
      </c>
      <c r="P1276">
        <v>16033.16</v>
      </c>
      <c r="Q1276">
        <v>18875.330000000002</v>
      </c>
      <c r="R1276">
        <v>5266.4</v>
      </c>
      <c r="S1276">
        <v>34606.78</v>
      </c>
      <c r="T1276">
        <v>0</v>
      </c>
      <c r="U1276">
        <v>11750.93</v>
      </c>
      <c r="V1276">
        <v>0</v>
      </c>
      <c r="W1276" s="181">
        <f t="shared" si="323"/>
        <v>27784.09</v>
      </c>
      <c r="X1276" s="181">
        <f t="shared" si="324"/>
        <v>46.30681666666667</v>
      </c>
      <c r="Y1276" s="174">
        <v>87923.24</v>
      </c>
      <c r="Z1276" s="181">
        <f t="shared" si="325"/>
        <v>146.53873333333334</v>
      </c>
      <c r="AA1276" s="174">
        <v>1.5816637330471439</v>
      </c>
      <c r="AB1276" s="174">
        <v>18.235406247540471</v>
      </c>
      <c r="AC1276" s="174">
        <v>21.4679645563562</v>
      </c>
      <c r="AD1276" s="174">
        <v>5.989770167705375</v>
      </c>
      <c r="AE1276" s="174">
        <v>39.360219209392191</v>
      </c>
      <c r="AF1276">
        <v>0</v>
      </c>
      <c r="AG1276" s="106">
        <v>13.36498745951582</v>
      </c>
      <c r="AH1276" s="106">
        <v>0</v>
      </c>
      <c r="AI1276" s="106">
        <v>100</v>
      </c>
      <c r="AJ1276">
        <v>40.24</v>
      </c>
      <c r="AK1276">
        <v>48.62</v>
      </c>
      <c r="AL1276">
        <v>57.68</v>
      </c>
      <c r="AM1276">
        <v>146.54</v>
      </c>
      <c r="AN1276" t="s">
        <v>1064</v>
      </c>
      <c r="AO1276">
        <v>9.9</v>
      </c>
      <c r="AP1276">
        <v>8.33</v>
      </c>
      <c r="AQ1276">
        <v>12.806699999999999</v>
      </c>
      <c r="AR1276" t="s">
        <v>1071</v>
      </c>
      <c r="AS1276" t="s">
        <v>1073</v>
      </c>
      <c r="AT1276" t="s">
        <v>1076</v>
      </c>
      <c r="AU1276" t="s">
        <v>1078</v>
      </c>
      <c r="AV1276" t="s">
        <v>1081</v>
      </c>
      <c r="AW1276" t="s">
        <v>1083</v>
      </c>
      <c r="AX1276" s="65">
        <f t="shared" si="338"/>
        <v>583.5</v>
      </c>
      <c r="AY1276" s="106">
        <v>2862.47</v>
      </c>
      <c r="AZ1276" s="106">
        <v>664.23146821025534</v>
      </c>
      <c r="BA1276" s="65">
        <f t="shared" si="326"/>
        <v>4110.2014682102554</v>
      </c>
      <c r="BB1276" s="65">
        <f t="shared" si="327"/>
        <v>27119.858531789745</v>
      </c>
      <c r="BC1276" s="65">
        <f t="shared" si="328"/>
        <v>1390.65</v>
      </c>
      <c r="BD1276" s="65">
        <f t="shared" si="329"/>
        <v>23558.230000000003</v>
      </c>
      <c r="BE1276" s="65">
        <f t="shared" si="330"/>
        <v>31744.309999999998</v>
      </c>
      <c r="BF1276" s="65">
        <f t="shared" si="331"/>
        <v>83813.038531789745</v>
      </c>
      <c r="BG1276" s="66">
        <f t="shared" si="332"/>
        <v>587.17163831575078</v>
      </c>
      <c r="BH1276" s="66">
        <f t="shared" si="333"/>
        <v>46.758376778947834</v>
      </c>
      <c r="BI1276" s="66">
        <f t="shared" si="334"/>
        <v>2.3177500000000002</v>
      </c>
      <c r="BJ1276" s="66">
        <f t="shared" si="335"/>
        <v>40.617637931034487</v>
      </c>
      <c r="BK1276" s="66">
        <f t="shared" si="336"/>
        <v>54.731568965517241</v>
      </c>
      <c r="BL1276" s="66">
        <f t="shared" si="337"/>
        <v>144.50523884791335</v>
      </c>
      <c r="BM1276" s="207">
        <f t="shared" si="339"/>
        <v>39873.18</v>
      </c>
    </row>
    <row r="1277" spans="1:65" x14ac:dyDescent="0.35">
      <c r="A1277" s="1">
        <v>410</v>
      </c>
      <c r="B1277">
        <v>30</v>
      </c>
      <c r="C1277" t="s">
        <v>37</v>
      </c>
      <c r="D1277" s="60" t="s">
        <v>448</v>
      </c>
      <c r="E1277" s="6" t="s">
        <v>1107</v>
      </c>
      <c r="F1277" s="7" t="s">
        <v>1108</v>
      </c>
      <c r="G1277" s="6">
        <v>-30.03</v>
      </c>
      <c r="H1277" s="6">
        <v>-51.23</v>
      </c>
      <c r="I1277" s="6">
        <v>47</v>
      </c>
      <c r="J1277" s="8">
        <v>23954.0527728093</v>
      </c>
      <c r="K1277" t="s">
        <v>1165</v>
      </c>
      <c r="L1277" t="s">
        <v>1062</v>
      </c>
      <c r="M1277">
        <v>600</v>
      </c>
      <c r="N1277">
        <v>600</v>
      </c>
      <c r="O1277">
        <v>2364.3000000000002</v>
      </c>
      <c r="P1277">
        <v>20977.89</v>
      </c>
      <c r="Q1277">
        <v>18875.330000000002</v>
      </c>
      <c r="R1277">
        <v>5272.4</v>
      </c>
      <c r="S1277">
        <v>34606.78</v>
      </c>
      <c r="T1277">
        <v>0</v>
      </c>
      <c r="U1277">
        <v>11750.93</v>
      </c>
      <c r="V1277">
        <v>0</v>
      </c>
      <c r="W1277" s="181">
        <f t="shared" si="323"/>
        <v>32728.82</v>
      </c>
      <c r="X1277" s="181">
        <f t="shared" si="324"/>
        <v>54.548033333333336</v>
      </c>
      <c r="Y1277" s="174">
        <v>93847.62</v>
      </c>
      <c r="Z1277" s="181">
        <f t="shared" si="325"/>
        <v>156.4127</v>
      </c>
      <c r="AA1277" s="174">
        <v>2.5192967067252212</v>
      </c>
      <c r="AB1277" s="174">
        <v>22.3531401222535</v>
      </c>
      <c r="AC1277" s="174">
        <v>20.112742336992671</v>
      </c>
      <c r="AD1277" s="174">
        <v>5.6180433771256002</v>
      </c>
      <c r="AE1277" s="174">
        <v>36.87550094504261</v>
      </c>
      <c r="AF1277">
        <v>0</v>
      </c>
      <c r="AG1277" s="106">
        <v>12.52128716743163</v>
      </c>
      <c r="AH1277" s="106">
        <v>0</v>
      </c>
      <c r="AI1277" s="106">
        <v>100</v>
      </c>
      <c r="AJ1277">
        <v>40.25</v>
      </c>
      <c r="AK1277">
        <v>58.49</v>
      </c>
      <c r="AL1277">
        <v>57.68</v>
      </c>
      <c r="AM1277">
        <v>156.41</v>
      </c>
      <c r="AN1277" t="s">
        <v>1065</v>
      </c>
      <c r="AO1277">
        <v>9.9</v>
      </c>
      <c r="AP1277">
        <v>8.33</v>
      </c>
      <c r="AQ1277">
        <v>12.806699999999999</v>
      </c>
      <c r="AR1277" t="s">
        <v>1071</v>
      </c>
      <c r="AS1277" t="s">
        <v>1073</v>
      </c>
      <c r="AT1277" t="s">
        <v>1076</v>
      </c>
      <c r="AU1277" t="s">
        <v>1078</v>
      </c>
      <c r="AV1277" t="s">
        <v>1081</v>
      </c>
      <c r="AW1277" t="s">
        <v>1083</v>
      </c>
      <c r="AX1277" s="65">
        <f t="shared" si="338"/>
        <v>583.5</v>
      </c>
      <c r="AY1277" s="106">
        <v>2862.47</v>
      </c>
      <c r="AZ1277" s="106">
        <v>759.61319451708027</v>
      </c>
      <c r="BA1277" s="65">
        <f t="shared" si="326"/>
        <v>4205.5831945170803</v>
      </c>
      <c r="BB1277" s="65">
        <f t="shared" si="327"/>
        <v>31969.206805482918</v>
      </c>
      <c r="BC1277" s="65">
        <f t="shared" si="328"/>
        <v>2364.3000000000002</v>
      </c>
      <c r="BD1277" s="65">
        <f t="shared" si="329"/>
        <v>23564.230000000003</v>
      </c>
      <c r="BE1277" s="65">
        <f t="shared" si="330"/>
        <v>31744.309999999998</v>
      </c>
      <c r="BF1277" s="65">
        <f t="shared" si="331"/>
        <v>89642.036805482916</v>
      </c>
      <c r="BG1277" s="66">
        <f t="shared" si="332"/>
        <v>600.79759921672576</v>
      </c>
      <c r="BH1277" s="66">
        <f t="shared" si="333"/>
        <v>55.119322078418826</v>
      </c>
      <c r="BI1277" s="66">
        <f t="shared" si="334"/>
        <v>3.9405000000000001</v>
      </c>
      <c r="BJ1277" s="66">
        <f t="shared" si="335"/>
        <v>40.627982758620696</v>
      </c>
      <c r="BK1277" s="66">
        <f t="shared" si="336"/>
        <v>54.731568965517241</v>
      </c>
      <c r="BL1277" s="66">
        <f t="shared" si="337"/>
        <v>154.55523587152226</v>
      </c>
      <c r="BM1277" s="207">
        <f t="shared" si="339"/>
        <v>39879.18</v>
      </c>
    </row>
    <row r="1278" spans="1:65" x14ac:dyDescent="0.35">
      <c r="A1278" s="1">
        <v>411</v>
      </c>
      <c r="B1278">
        <v>30</v>
      </c>
      <c r="C1278" t="s">
        <v>37</v>
      </c>
      <c r="D1278" s="60" t="s">
        <v>449</v>
      </c>
      <c r="E1278" s="6" t="s">
        <v>1109</v>
      </c>
      <c r="F1278" s="7" t="s">
        <v>1110</v>
      </c>
      <c r="G1278" s="6">
        <v>-15.37</v>
      </c>
      <c r="H1278" s="6">
        <v>-48.78</v>
      </c>
      <c r="I1278" s="6">
        <v>770</v>
      </c>
      <c r="J1278" s="8">
        <v>31081.371963744201</v>
      </c>
      <c r="K1278" t="s">
        <v>1165</v>
      </c>
      <c r="L1278" t="s">
        <v>1062</v>
      </c>
      <c r="M1278">
        <v>600</v>
      </c>
      <c r="N1278">
        <v>600</v>
      </c>
      <c r="O1278">
        <v>23.64</v>
      </c>
      <c r="P1278">
        <v>32452.36</v>
      </c>
      <c r="Q1278">
        <v>18875.330000000002</v>
      </c>
      <c r="R1278">
        <v>5266.4</v>
      </c>
      <c r="S1278">
        <v>34606.78</v>
      </c>
      <c r="T1278">
        <v>0</v>
      </c>
      <c r="U1278">
        <v>11750.93</v>
      </c>
      <c r="V1278">
        <v>0</v>
      </c>
      <c r="W1278" s="181">
        <f t="shared" si="323"/>
        <v>44203.29</v>
      </c>
      <c r="X1278" s="181">
        <f t="shared" si="324"/>
        <v>73.672150000000002</v>
      </c>
      <c r="Y1278" s="174">
        <v>102975.44</v>
      </c>
      <c r="Z1278" s="181">
        <f t="shared" si="325"/>
        <v>171.62573333333333</v>
      </c>
      <c r="AA1278" s="174">
        <v>2.295693031270369E-2</v>
      </c>
      <c r="AB1278" s="174">
        <v>31.514660194702738</v>
      </c>
      <c r="AC1278" s="174">
        <v>18.32993381722865</v>
      </c>
      <c r="AD1278" s="174">
        <v>5.1142291793072214</v>
      </c>
      <c r="AE1278" s="174">
        <v>33.606828968150069</v>
      </c>
      <c r="AF1278">
        <v>0</v>
      </c>
      <c r="AG1278" s="106">
        <v>11.411390910298611</v>
      </c>
      <c r="AH1278" s="106">
        <v>0</v>
      </c>
      <c r="AI1278" s="106">
        <v>100</v>
      </c>
      <c r="AJ1278">
        <v>40.24</v>
      </c>
      <c r="AK1278">
        <v>73.709999999999994</v>
      </c>
      <c r="AL1278">
        <v>57.68</v>
      </c>
      <c r="AM1278">
        <v>171.63</v>
      </c>
      <c r="AN1278" t="s">
        <v>1066</v>
      </c>
      <c r="AO1278">
        <v>9.9</v>
      </c>
      <c r="AP1278">
        <v>8.33</v>
      </c>
      <c r="AQ1278">
        <v>12.806699999999999</v>
      </c>
      <c r="AR1278" t="s">
        <v>1071</v>
      </c>
      <c r="AS1278" t="s">
        <v>1073</v>
      </c>
      <c r="AT1278" t="s">
        <v>1076</v>
      </c>
      <c r="AU1278" t="s">
        <v>1078</v>
      </c>
      <c r="AV1278" t="s">
        <v>1081</v>
      </c>
      <c r="AW1278" t="s">
        <v>1083</v>
      </c>
      <c r="AX1278" s="65">
        <f t="shared" si="338"/>
        <v>583.5</v>
      </c>
      <c r="AY1278" s="106">
        <v>2862.47</v>
      </c>
      <c r="AZ1278" s="106">
        <v>1101.1431735456554</v>
      </c>
      <c r="BA1278" s="65">
        <f t="shared" si="326"/>
        <v>4547.1131735456547</v>
      </c>
      <c r="BB1278" s="65">
        <f t="shared" si="327"/>
        <v>43102.146826454344</v>
      </c>
      <c r="BC1278" s="65">
        <f t="shared" si="328"/>
        <v>23.64</v>
      </c>
      <c r="BD1278" s="65">
        <f t="shared" si="329"/>
        <v>23558.230000000003</v>
      </c>
      <c r="BE1278" s="65">
        <f t="shared" si="330"/>
        <v>31744.309999999998</v>
      </c>
      <c r="BF1278" s="65">
        <f t="shared" si="331"/>
        <v>98428.326826454344</v>
      </c>
      <c r="BG1278" s="66">
        <f t="shared" si="332"/>
        <v>649.58759622080777</v>
      </c>
      <c r="BH1278" s="66">
        <f t="shared" si="333"/>
        <v>74.314046252507495</v>
      </c>
      <c r="BI1278" s="66">
        <f t="shared" si="334"/>
        <v>3.9399999999999998E-2</v>
      </c>
      <c r="BJ1278" s="66">
        <f t="shared" si="335"/>
        <v>40.617637931034487</v>
      </c>
      <c r="BK1278" s="66">
        <f t="shared" si="336"/>
        <v>54.731568965517241</v>
      </c>
      <c r="BL1278" s="66">
        <f t="shared" si="337"/>
        <v>169.70401176974886</v>
      </c>
      <c r="BM1278" s="207">
        <f t="shared" si="339"/>
        <v>39873.18</v>
      </c>
    </row>
    <row r="1279" spans="1:65" x14ac:dyDescent="0.35">
      <c r="A1279" s="1">
        <v>412</v>
      </c>
      <c r="B1279">
        <v>30</v>
      </c>
      <c r="C1279" t="s">
        <v>37</v>
      </c>
      <c r="D1279" s="60" t="s">
        <v>450</v>
      </c>
      <c r="E1279" s="6" t="s">
        <v>1111</v>
      </c>
      <c r="F1279" s="7" t="s">
        <v>1112</v>
      </c>
      <c r="G1279" s="6">
        <v>-22.86</v>
      </c>
      <c r="H1279" s="6">
        <v>-43.41</v>
      </c>
      <c r="I1279" s="6">
        <v>45</v>
      </c>
      <c r="J1279" s="8">
        <v>45016.2336447989</v>
      </c>
      <c r="K1279" t="s">
        <v>1165</v>
      </c>
      <c r="L1279" t="s">
        <v>1062</v>
      </c>
      <c r="M1279">
        <v>600</v>
      </c>
      <c r="N1279">
        <v>600</v>
      </c>
      <c r="O1279">
        <v>0</v>
      </c>
      <c r="P1279">
        <v>31883.56</v>
      </c>
      <c r="Q1279">
        <v>18875.330000000002</v>
      </c>
      <c r="R1279">
        <v>5262.4</v>
      </c>
      <c r="S1279">
        <v>34606.78</v>
      </c>
      <c r="T1279">
        <v>0</v>
      </c>
      <c r="U1279">
        <v>11750.93</v>
      </c>
      <c r="V1279">
        <v>0</v>
      </c>
      <c r="W1279" s="181">
        <f t="shared" si="323"/>
        <v>43634.490000000005</v>
      </c>
      <c r="X1279" s="181">
        <f t="shared" si="324"/>
        <v>72.724150000000009</v>
      </c>
      <c r="Y1279" s="174">
        <v>102378.99</v>
      </c>
      <c r="Z1279" s="181">
        <f t="shared" si="325"/>
        <v>170.63165000000001</v>
      </c>
      <c r="AA1279" s="174">
        <v>0</v>
      </c>
      <c r="AB1279" s="174">
        <v>31.142678785950121</v>
      </c>
      <c r="AC1279" s="174">
        <v>18.436722222010591</v>
      </c>
      <c r="AD1279" s="174">
        <v>5.1401171275473603</v>
      </c>
      <c r="AE1279" s="174">
        <v>33.802619072526497</v>
      </c>
      <c r="AF1279">
        <v>0</v>
      </c>
      <c r="AG1279" s="106">
        <v>11.4778725595945</v>
      </c>
      <c r="AH1279" s="106">
        <v>0</v>
      </c>
      <c r="AI1279" s="106">
        <v>100</v>
      </c>
      <c r="AJ1279">
        <v>40.229999999999997</v>
      </c>
      <c r="AK1279">
        <v>72.72</v>
      </c>
      <c r="AL1279">
        <v>57.68</v>
      </c>
      <c r="AM1279">
        <v>170.63</v>
      </c>
      <c r="AN1279" t="s">
        <v>1067</v>
      </c>
      <c r="AO1279">
        <v>9.9</v>
      </c>
      <c r="AP1279">
        <v>8.33</v>
      </c>
      <c r="AQ1279">
        <v>12.806699999999999</v>
      </c>
      <c r="AR1279" t="s">
        <v>1071</v>
      </c>
      <c r="AS1279" t="s">
        <v>1073</v>
      </c>
      <c r="AT1279" t="s">
        <v>1076</v>
      </c>
      <c r="AU1279" t="s">
        <v>1078</v>
      </c>
      <c r="AV1279" t="s">
        <v>1081</v>
      </c>
      <c r="AW1279" t="s">
        <v>1083</v>
      </c>
      <c r="AX1279" s="65">
        <f t="shared" si="338"/>
        <v>583.5</v>
      </c>
      <c r="AY1279" s="106">
        <v>2862.47</v>
      </c>
      <c r="AZ1279" s="106">
        <v>1074.7489037722803</v>
      </c>
      <c r="BA1279" s="65">
        <f t="shared" si="326"/>
        <v>4520.7189037722801</v>
      </c>
      <c r="BB1279" s="65">
        <f t="shared" si="327"/>
        <v>42559.741096227728</v>
      </c>
      <c r="BC1279" s="65">
        <f t="shared" si="328"/>
        <v>0</v>
      </c>
      <c r="BD1279" s="65">
        <f t="shared" si="329"/>
        <v>23554.230000000003</v>
      </c>
      <c r="BE1279" s="65">
        <f t="shared" si="330"/>
        <v>31744.309999999998</v>
      </c>
      <c r="BF1279" s="65">
        <f t="shared" si="331"/>
        <v>97858.27109622772</v>
      </c>
      <c r="BG1279" s="66">
        <f t="shared" si="332"/>
        <v>645.8169862531829</v>
      </c>
      <c r="BH1279" s="66">
        <f t="shared" si="333"/>
        <v>73.37886395901333</v>
      </c>
      <c r="BI1279" s="66">
        <f t="shared" si="334"/>
        <v>0</v>
      </c>
      <c r="BJ1279" s="66">
        <f t="shared" si="335"/>
        <v>40.610741379310348</v>
      </c>
      <c r="BK1279" s="66">
        <f t="shared" si="336"/>
        <v>54.731568965517241</v>
      </c>
      <c r="BL1279" s="66">
        <f t="shared" si="337"/>
        <v>168.72115706246157</v>
      </c>
      <c r="BM1279" s="207">
        <f t="shared" si="339"/>
        <v>39869.18</v>
      </c>
    </row>
    <row r="1280" spans="1:65" x14ac:dyDescent="0.35">
      <c r="A1280" s="1">
        <v>413</v>
      </c>
      <c r="B1280">
        <v>30</v>
      </c>
      <c r="C1280" t="s">
        <v>37</v>
      </c>
      <c r="D1280" s="60" t="s">
        <v>451</v>
      </c>
      <c r="E1280" s="6" t="s">
        <v>1113</v>
      </c>
      <c r="F1280" s="7" t="s">
        <v>1114</v>
      </c>
      <c r="G1280" s="6">
        <v>-20.32</v>
      </c>
      <c r="H1280" s="6">
        <v>-40.340000000000003</v>
      </c>
      <c r="I1280" s="6">
        <v>9</v>
      </c>
      <c r="J1280" s="8">
        <v>54061.366139626101</v>
      </c>
      <c r="K1280" t="s">
        <v>1165</v>
      </c>
      <c r="L1280" t="s">
        <v>1062</v>
      </c>
      <c r="M1280">
        <v>600</v>
      </c>
      <c r="N1280">
        <v>600</v>
      </c>
      <c r="O1280">
        <v>0</v>
      </c>
      <c r="P1280">
        <v>37182.400000000001</v>
      </c>
      <c r="Q1280">
        <v>18875.330000000002</v>
      </c>
      <c r="R1280">
        <v>5264.2</v>
      </c>
      <c r="S1280">
        <v>34606.78</v>
      </c>
      <c r="T1280">
        <v>0</v>
      </c>
      <c r="U1280">
        <v>11750.93</v>
      </c>
      <c r="V1280">
        <v>0</v>
      </c>
      <c r="W1280" s="181">
        <f t="shared" si="323"/>
        <v>48933.33</v>
      </c>
      <c r="X1280" s="181">
        <f t="shared" si="324"/>
        <v>81.555549999999997</v>
      </c>
      <c r="Y1280" s="174">
        <v>107679.63</v>
      </c>
      <c r="Z1280" s="181">
        <f t="shared" si="325"/>
        <v>179.46605</v>
      </c>
      <c r="AA1280" s="174">
        <v>0</v>
      </c>
      <c r="AB1280" s="174">
        <v>34.530579274835922</v>
      </c>
      <c r="AC1280" s="174">
        <v>17.529155700107811</v>
      </c>
      <c r="AD1280" s="174">
        <v>4.8887612262412112</v>
      </c>
      <c r="AE1280" s="174">
        <v>32.138650550712327</v>
      </c>
      <c r="AF1280">
        <v>0</v>
      </c>
      <c r="AG1280" s="106">
        <v>10.912862534910269</v>
      </c>
      <c r="AH1280" s="106">
        <v>0</v>
      </c>
      <c r="AI1280" s="106">
        <v>100</v>
      </c>
      <c r="AJ1280">
        <v>40.229999999999997</v>
      </c>
      <c r="AK1280">
        <v>81.56</v>
      </c>
      <c r="AL1280">
        <v>57.68</v>
      </c>
      <c r="AM1280">
        <v>179.47</v>
      </c>
      <c r="AN1280" t="s">
        <v>1068</v>
      </c>
      <c r="AO1280">
        <v>9.9</v>
      </c>
      <c r="AP1280">
        <v>8.33</v>
      </c>
      <c r="AQ1280">
        <v>12.806699999999999</v>
      </c>
      <c r="AR1280" t="s">
        <v>1071</v>
      </c>
      <c r="AS1280" t="s">
        <v>1073</v>
      </c>
      <c r="AT1280" t="s">
        <v>1076</v>
      </c>
      <c r="AU1280" t="s">
        <v>1078</v>
      </c>
      <c r="AV1280" t="s">
        <v>1081</v>
      </c>
      <c r="AW1280" t="s">
        <v>1083</v>
      </c>
      <c r="AX1280" s="65">
        <f t="shared" si="338"/>
        <v>583.5</v>
      </c>
      <c r="AY1280" s="106">
        <v>2862.47</v>
      </c>
      <c r="AZ1280" s="106">
        <v>1171.8835536810332</v>
      </c>
      <c r="BA1280" s="65">
        <f t="shared" si="326"/>
        <v>4617.8535536810332</v>
      </c>
      <c r="BB1280" s="65">
        <f t="shared" si="327"/>
        <v>47761.446446318965</v>
      </c>
      <c r="BC1280" s="65">
        <f t="shared" si="328"/>
        <v>0</v>
      </c>
      <c r="BD1280" s="65">
        <f t="shared" si="329"/>
        <v>23556.030000000002</v>
      </c>
      <c r="BE1280" s="65">
        <f t="shared" si="330"/>
        <v>31744.309999999998</v>
      </c>
      <c r="BF1280" s="65">
        <f t="shared" si="331"/>
        <v>103061.77644631897</v>
      </c>
      <c r="BG1280" s="66">
        <f t="shared" si="332"/>
        <v>659.6933648115762</v>
      </c>
      <c r="BH1280" s="66">
        <f t="shared" si="333"/>
        <v>82.34732145917063</v>
      </c>
      <c r="BI1280" s="66">
        <f t="shared" si="334"/>
        <v>0</v>
      </c>
      <c r="BJ1280" s="66">
        <f t="shared" si="335"/>
        <v>40.613844827586213</v>
      </c>
      <c r="BK1280" s="66">
        <f t="shared" si="336"/>
        <v>54.731568965517241</v>
      </c>
      <c r="BL1280" s="66">
        <f t="shared" si="337"/>
        <v>177.69271801089477</v>
      </c>
      <c r="BM1280" s="207">
        <f t="shared" si="339"/>
        <v>39870.979999999996</v>
      </c>
    </row>
    <row r="1281" spans="1:65" x14ac:dyDescent="0.35">
      <c r="A1281" s="1">
        <v>414</v>
      </c>
      <c r="B1281">
        <v>30</v>
      </c>
      <c r="C1281" t="s">
        <v>37</v>
      </c>
      <c r="D1281" s="60" t="s">
        <v>452</v>
      </c>
      <c r="E1281" s="6" t="s">
        <v>1115</v>
      </c>
      <c r="F1281" s="7" t="s">
        <v>1116</v>
      </c>
      <c r="G1281" s="6">
        <v>-8.0500000000000007</v>
      </c>
      <c r="H1281" s="6">
        <v>-34.880000000000003</v>
      </c>
      <c r="I1281" s="6">
        <v>10</v>
      </c>
      <c r="J1281" s="8">
        <v>63550.072249703</v>
      </c>
      <c r="K1281" t="s">
        <v>1165</v>
      </c>
      <c r="L1281" t="s">
        <v>1062</v>
      </c>
      <c r="M1281">
        <v>600</v>
      </c>
      <c r="N1281">
        <v>600</v>
      </c>
      <c r="O1281">
        <v>0</v>
      </c>
      <c r="P1281">
        <v>44177.63</v>
      </c>
      <c r="Q1281">
        <v>18875.330000000002</v>
      </c>
      <c r="R1281">
        <v>5250.2</v>
      </c>
      <c r="S1281">
        <v>34606.78</v>
      </c>
      <c r="T1281">
        <v>0</v>
      </c>
      <c r="U1281">
        <v>11750.93</v>
      </c>
      <c r="V1281">
        <v>0</v>
      </c>
      <c r="W1281" s="181">
        <f t="shared" si="323"/>
        <v>55928.56</v>
      </c>
      <c r="X1281" s="181">
        <f t="shared" si="324"/>
        <v>93.21426666666666</v>
      </c>
      <c r="Y1281" s="174">
        <v>114660.87</v>
      </c>
      <c r="Z1281" s="181">
        <f t="shared" si="325"/>
        <v>191.10145</v>
      </c>
      <c r="AA1281" s="174">
        <v>0</v>
      </c>
      <c r="AB1281" s="174">
        <v>38.528950635033553</v>
      </c>
      <c r="AC1281" s="174">
        <v>16.461875790755819</v>
      </c>
      <c r="AD1281" s="174">
        <v>4.5788942644513337</v>
      </c>
      <c r="AE1281" s="174">
        <v>30.181857158418559</v>
      </c>
      <c r="AF1281">
        <v>0</v>
      </c>
      <c r="AG1281" s="106">
        <v>10.24842215134073</v>
      </c>
      <c r="AH1281" s="106">
        <v>0</v>
      </c>
      <c r="AI1281" s="106">
        <v>100</v>
      </c>
      <c r="AJ1281">
        <v>40.21</v>
      </c>
      <c r="AK1281">
        <v>93.21</v>
      </c>
      <c r="AL1281">
        <v>57.68</v>
      </c>
      <c r="AM1281">
        <v>191.1</v>
      </c>
      <c r="AN1281" t="s">
        <v>1069</v>
      </c>
      <c r="AO1281">
        <v>9.9</v>
      </c>
      <c r="AP1281">
        <v>8.33</v>
      </c>
      <c r="AQ1281">
        <v>12.806699999999999</v>
      </c>
      <c r="AR1281" t="s">
        <v>1071</v>
      </c>
      <c r="AS1281" t="s">
        <v>1073</v>
      </c>
      <c r="AT1281" t="s">
        <v>1076</v>
      </c>
      <c r="AU1281" t="s">
        <v>1078</v>
      </c>
      <c r="AV1281" t="s">
        <v>1081</v>
      </c>
      <c r="AW1281" t="s">
        <v>1083</v>
      </c>
      <c r="AX1281" s="65">
        <f t="shared" si="338"/>
        <v>583.5</v>
      </c>
      <c r="AY1281" s="106">
        <v>2862.47</v>
      </c>
      <c r="AZ1281" s="106">
        <v>1374.2774114840774</v>
      </c>
      <c r="BA1281" s="65">
        <f t="shared" si="326"/>
        <v>4820.247411484077</v>
      </c>
      <c r="BB1281" s="65">
        <f t="shared" si="327"/>
        <v>54554.282588515918</v>
      </c>
      <c r="BC1281" s="65">
        <f t="shared" si="328"/>
        <v>0</v>
      </c>
      <c r="BD1281" s="65">
        <f t="shared" si="329"/>
        <v>23542.030000000002</v>
      </c>
      <c r="BE1281" s="65">
        <f t="shared" si="330"/>
        <v>31744.309999999998</v>
      </c>
      <c r="BF1281" s="65">
        <f t="shared" si="331"/>
        <v>109840.62258851592</v>
      </c>
      <c r="BG1281" s="66">
        <f t="shared" si="332"/>
        <v>688.60677306915386</v>
      </c>
      <c r="BH1281" s="66">
        <f t="shared" si="333"/>
        <v>94.059107911234335</v>
      </c>
      <c r="BI1281" s="66">
        <f t="shared" si="334"/>
        <v>0</v>
      </c>
      <c r="BJ1281" s="66">
        <f t="shared" si="335"/>
        <v>40.589706896551725</v>
      </c>
      <c r="BK1281" s="66">
        <f t="shared" si="336"/>
        <v>54.731568965517241</v>
      </c>
      <c r="BL1281" s="66">
        <f t="shared" si="337"/>
        <v>189.38038377330332</v>
      </c>
      <c r="BM1281" s="207">
        <f t="shared" si="339"/>
        <v>39856.979999999996</v>
      </c>
    </row>
    <row r="1282" spans="1:65" x14ac:dyDescent="0.35">
      <c r="A1282" s="1">
        <v>415</v>
      </c>
      <c r="B1282">
        <v>30</v>
      </c>
      <c r="C1282" t="s">
        <v>37</v>
      </c>
      <c r="D1282" s="60" t="s">
        <v>453</v>
      </c>
      <c r="E1282" s="6" t="s">
        <v>1117</v>
      </c>
      <c r="F1282" s="7" t="s">
        <v>1118</v>
      </c>
      <c r="G1282" s="6">
        <v>-3.8</v>
      </c>
      <c r="H1282" s="6">
        <v>-38.53</v>
      </c>
      <c r="I1282" s="6">
        <v>41</v>
      </c>
      <c r="J1282" s="8">
        <v>71394.000753582499</v>
      </c>
      <c r="K1282" t="s">
        <v>1165</v>
      </c>
      <c r="L1282" t="s">
        <v>1062</v>
      </c>
      <c r="M1282">
        <v>600</v>
      </c>
      <c r="N1282">
        <v>600</v>
      </c>
      <c r="O1282">
        <v>0</v>
      </c>
      <c r="P1282">
        <v>45748.36</v>
      </c>
      <c r="Q1282">
        <v>18875.330000000002</v>
      </c>
      <c r="R1282">
        <v>5255.2</v>
      </c>
      <c r="S1282">
        <v>34606.78</v>
      </c>
      <c r="T1282">
        <v>0</v>
      </c>
      <c r="U1282">
        <v>11750.93</v>
      </c>
      <c r="V1282">
        <v>0</v>
      </c>
      <c r="W1282" s="181">
        <f t="shared" si="323"/>
        <v>57499.29</v>
      </c>
      <c r="X1282" s="181">
        <f t="shared" si="324"/>
        <v>95.832149999999999</v>
      </c>
      <c r="Y1282" s="174">
        <v>116236.59</v>
      </c>
      <c r="Z1282" s="181">
        <f t="shared" si="325"/>
        <v>193.72764999999998</v>
      </c>
      <c r="AA1282" s="174">
        <v>0</v>
      </c>
      <c r="AB1282" s="174">
        <v>39.357968089050097</v>
      </c>
      <c r="AC1282" s="174">
        <v>16.238716225243699</v>
      </c>
      <c r="AD1282" s="174">
        <v>4.5211236840309921</v>
      </c>
      <c r="AE1282" s="174">
        <v>29.772707544156269</v>
      </c>
      <c r="AF1282">
        <v>0</v>
      </c>
      <c r="AG1282" s="106">
        <v>10.10949306066188</v>
      </c>
      <c r="AH1282" s="106">
        <v>0</v>
      </c>
      <c r="AI1282" s="106">
        <v>100</v>
      </c>
      <c r="AJ1282">
        <v>40.22</v>
      </c>
      <c r="AK1282">
        <v>95.83</v>
      </c>
      <c r="AL1282">
        <v>57.68</v>
      </c>
      <c r="AM1282">
        <v>193.73</v>
      </c>
      <c r="AN1282" t="s">
        <v>1070</v>
      </c>
      <c r="AO1282">
        <v>9.9</v>
      </c>
      <c r="AP1282">
        <v>8.33</v>
      </c>
      <c r="AQ1282">
        <v>12.806699999999999</v>
      </c>
      <c r="AR1282" t="s">
        <v>1071</v>
      </c>
      <c r="AS1282" t="s">
        <v>1073</v>
      </c>
      <c r="AT1282" t="s">
        <v>1076</v>
      </c>
      <c r="AU1282" t="s">
        <v>1078</v>
      </c>
      <c r="AV1282" t="s">
        <v>1081</v>
      </c>
      <c r="AW1282" t="s">
        <v>1083</v>
      </c>
      <c r="AX1282" s="65">
        <f t="shared" si="338"/>
        <v>583.5</v>
      </c>
      <c r="AY1282" s="106">
        <v>2862.47</v>
      </c>
      <c r="AZ1282" s="106">
        <v>1374.049830805583</v>
      </c>
      <c r="BA1282" s="65">
        <f t="shared" si="326"/>
        <v>4820.0198308055824</v>
      </c>
      <c r="BB1282" s="65">
        <f t="shared" si="327"/>
        <v>56125.240169194418</v>
      </c>
      <c r="BC1282" s="65">
        <f t="shared" si="328"/>
        <v>0</v>
      </c>
      <c r="BD1282" s="65">
        <f t="shared" si="329"/>
        <v>23547.030000000002</v>
      </c>
      <c r="BE1282" s="65">
        <f t="shared" si="330"/>
        <v>31744.309999999998</v>
      </c>
      <c r="BF1282" s="65">
        <f t="shared" si="331"/>
        <v>111416.57016919441</v>
      </c>
      <c r="BG1282" s="66">
        <f t="shared" si="332"/>
        <v>688.57426154365464</v>
      </c>
      <c r="BH1282" s="66">
        <f t="shared" si="333"/>
        <v>96.76765546412831</v>
      </c>
      <c r="BI1282" s="66">
        <f t="shared" si="334"/>
        <v>0</v>
      </c>
      <c r="BJ1282" s="66">
        <f t="shared" si="335"/>
        <v>40.598327586206899</v>
      </c>
      <c r="BK1282" s="66">
        <f t="shared" si="336"/>
        <v>54.731568965517241</v>
      </c>
      <c r="BL1282" s="66">
        <f t="shared" si="337"/>
        <v>192.09753477447313</v>
      </c>
      <c r="BM1282" s="207">
        <f t="shared" si="339"/>
        <v>39861.979999999996</v>
      </c>
    </row>
    <row r="1283" spans="1:65" x14ac:dyDescent="0.35">
      <c r="A1283" s="1">
        <v>416</v>
      </c>
      <c r="B1283">
        <v>31</v>
      </c>
      <c r="C1283" t="s">
        <v>37</v>
      </c>
      <c r="D1283" s="60" t="s">
        <v>454</v>
      </c>
      <c r="E1283" s="6" t="s">
        <v>1104</v>
      </c>
      <c r="F1283" s="7" t="s">
        <v>1105</v>
      </c>
      <c r="G1283" s="6">
        <v>-22.74</v>
      </c>
      <c r="H1283" s="6">
        <v>-45.59</v>
      </c>
      <c r="I1283" s="6">
        <v>1642</v>
      </c>
      <c r="J1283" s="8">
        <v>3495.45982983364</v>
      </c>
      <c r="K1283" t="s">
        <v>1165</v>
      </c>
      <c r="L1283" t="s">
        <v>1062</v>
      </c>
      <c r="M1283">
        <v>600</v>
      </c>
      <c r="N1283">
        <v>600</v>
      </c>
      <c r="O1283">
        <v>1921.86</v>
      </c>
      <c r="P1283">
        <v>10173.469999999999</v>
      </c>
      <c r="Q1283">
        <v>18875.330000000002</v>
      </c>
      <c r="R1283">
        <v>5265.2</v>
      </c>
      <c r="S1283">
        <v>34606.78</v>
      </c>
      <c r="T1283">
        <v>0</v>
      </c>
      <c r="U1283">
        <v>11578.67</v>
      </c>
      <c r="V1283">
        <v>0</v>
      </c>
      <c r="W1283" s="181">
        <f t="shared" si="323"/>
        <v>21752.14</v>
      </c>
      <c r="X1283" s="181">
        <f t="shared" si="324"/>
        <v>36.253566666666664</v>
      </c>
      <c r="Y1283" s="174">
        <v>82421.31</v>
      </c>
      <c r="Z1283" s="181">
        <f t="shared" si="325"/>
        <v>137.36885000000001</v>
      </c>
      <c r="AA1283" s="174">
        <v>2.331751339550415</v>
      </c>
      <c r="AB1283" s="174">
        <v>12.34325200606494</v>
      </c>
      <c r="AC1283" s="174">
        <v>22.901031298823089</v>
      </c>
      <c r="AD1283" s="174">
        <v>6.3881537432491671</v>
      </c>
      <c r="AE1283" s="174">
        <v>41.987660715414499</v>
      </c>
      <c r="AF1283">
        <v>0</v>
      </c>
      <c r="AG1283" s="106">
        <v>14.0481508968979</v>
      </c>
      <c r="AH1283" s="106">
        <v>0</v>
      </c>
      <c r="AI1283" s="106">
        <v>100</v>
      </c>
      <c r="AJ1283">
        <v>40.229999999999997</v>
      </c>
      <c r="AK1283">
        <v>39.46</v>
      </c>
      <c r="AL1283">
        <v>57.68</v>
      </c>
      <c r="AM1283">
        <v>137.37</v>
      </c>
      <c r="AN1283" t="s">
        <v>1063</v>
      </c>
      <c r="AO1283">
        <v>9.9</v>
      </c>
      <c r="AP1283">
        <v>8.33</v>
      </c>
      <c r="AQ1283">
        <v>12.806699999999999</v>
      </c>
      <c r="AR1283" t="s">
        <v>1071</v>
      </c>
      <c r="AS1283" t="s">
        <v>1073</v>
      </c>
      <c r="AT1283" t="s">
        <v>1076</v>
      </c>
      <c r="AU1283" t="s">
        <v>1078</v>
      </c>
      <c r="AV1283" t="s">
        <v>1081</v>
      </c>
      <c r="AW1283" t="s">
        <v>1084</v>
      </c>
      <c r="AX1283" s="65">
        <f t="shared" si="338"/>
        <v>583.5</v>
      </c>
      <c r="AY1283" s="106">
        <v>2862.47</v>
      </c>
      <c r="AZ1283" s="106">
        <v>437.80680830845108</v>
      </c>
      <c r="BA1283" s="65">
        <f t="shared" si="326"/>
        <v>3883.7768083084511</v>
      </c>
      <c r="BB1283" s="65">
        <f t="shared" si="327"/>
        <v>21314.333191691549</v>
      </c>
      <c r="BC1283" s="65">
        <f t="shared" si="328"/>
        <v>1921.86</v>
      </c>
      <c r="BD1283" s="65">
        <f t="shared" si="329"/>
        <v>23557.030000000002</v>
      </c>
      <c r="BE1283" s="65">
        <f t="shared" si="330"/>
        <v>31744.309999999998</v>
      </c>
      <c r="BF1283" s="65">
        <f t="shared" si="331"/>
        <v>78537.533191691546</v>
      </c>
      <c r="BG1283" s="66">
        <f t="shared" si="332"/>
        <v>554.82525832977876</v>
      </c>
      <c r="BH1283" s="66">
        <f t="shared" si="333"/>
        <v>36.74885033050267</v>
      </c>
      <c r="BI1283" s="66">
        <f t="shared" si="334"/>
        <v>3.2030999999999996</v>
      </c>
      <c r="BJ1283" s="66">
        <f t="shared" si="335"/>
        <v>40.615568965517248</v>
      </c>
      <c r="BK1283" s="66">
        <f t="shared" si="336"/>
        <v>54.731568965517241</v>
      </c>
      <c r="BL1283" s="66">
        <f t="shared" si="337"/>
        <v>135.40953998567508</v>
      </c>
      <c r="BM1283" s="207">
        <f t="shared" si="339"/>
        <v>39871.979999999996</v>
      </c>
    </row>
    <row r="1284" spans="1:65" x14ac:dyDescent="0.35">
      <c r="A1284" s="1">
        <v>417</v>
      </c>
      <c r="B1284">
        <v>31</v>
      </c>
      <c r="C1284" t="s">
        <v>37</v>
      </c>
      <c r="D1284" s="60" t="s">
        <v>455</v>
      </c>
      <c r="E1284" s="6" t="s">
        <v>1104</v>
      </c>
      <c r="F1284" s="7" t="s">
        <v>1106</v>
      </c>
      <c r="G1284" s="6">
        <v>-23.85</v>
      </c>
      <c r="H1284" s="6">
        <v>-46.64</v>
      </c>
      <c r="I1284" s="6">
        <v>792</v>
      </c>
      <c r="J1284" s="8">
        <v>14172.2970393051</v>
      </c>
      <c r="K1284" t="s">
        <v>1165</v>
      </c>
      <c r="L1284" t="s">
        <v>1062</v>
      </c>
      <c r="M1284">
        <v>600</v>
      </c>
      <c r="N1284">
        <v>600</v>
      </c>
      <c r="O1284">
        <v>432.01</v>
      </c>
      <c r="P1284">
        <v>16350.68</v>
      </c>
      <c r="Q1284">
        <v>18875.330000000002</v>
      </c>
      <c r="R1284">
        <v>5266.4</v>
      </c>
      <c r="S1284">
        <v>34606.78</v>
      </c>
      <c r="T1284">
        <v>0</v>
      </c>
      <c r="U1284">
        <v>11578.67</v>
      </c>
      <c r="V1284">
        <v>0</v>
      </c>
      <c r="W1284" s="181">
        <f t="shared" si="323"/>
        <v>27929.35</v>
      </c>
      <c r="X1284" s="181">
        <f t="shared" si="324"/>
        <v>46.548916666666663</v>
      </c>
      <c r="Y1284" s="174">
        <v>87109.87</v>
      </c>
      <c r="Z1284" s="181">
        <f t="shared" si="325"/>
        <v>145.18311666666665</v>
      </c>
      <c r="AA1284" s="174">
        <v>0.49593691277463742</v>
      </c>
      <c r="AB1284" s="174">
        <v>18.770180692497881</v>
      </c>
      <c r="AC1284" s="174">
        <v>21.668417138034989</v>
      </c>
      <c r="AD1284" s="174">
        <v>6.0456983806771838</v>
      </c>
      <c r="AE1284" s="174">
        <v>39.727736937272432</v>
      </c>
      <c r="AF1284">
        <v>0</v>
      </c>
      <c r="AG1284" s="106">
        <v>13.29202993874288</v>
      </c>
      <c r="AH1284" s="106">
        <v>0</v>
      </c>
      <c r="AI1284" s="106">
        <v>100</v>
      </c>
      <c r="AJ1284">
        <v>40.24</v>
      </c>
      <c r="AK1284">
        <v>47.27</v>
      </c>
      <c r="AL1284">
        <v>57.68</v>
      </c>
      <c r="AM1284">
        <v>145.18</v>
      </c>
      <c r="AN1284" t="s">
        <v>1064</v>
      </c>
      <c r="AO1284">
        <v>9.9</v>
      </c>
      <c r="AP1284">
        <v>8.33</v>
      </c>
      <c r="AQ1284">
        <v>12.806699999999999</v>
      </c>
      <c r="AR1284" t="s">
        <v>1071</v>
      </c>
      <c r="AS1284" t="s">
        <v>1073</v>
      </c>
      <c r="AT1284" t="s">
        <v>1076</v>
      </c>
      <c r="AU1284" t="s">
        <v>1078</v>
      </c>
      <c r="AV1284" t="s">
        <v>1081</v>
      </c>
      <c r="AW1284" t="s">
        <v>1084</v>
      </c>
      <c r="AX1284" s="65">
        <f t="shared" si="338"/>
        <v>583.5</v>
      </c>
      <c r="AY1284" s="106">
        <v>2862.47</v>
      </c>
      <c r="AZ1284" s="106">
        <v>667.67418548948581</v>
      </c>
      <c r="BA1284" s="65">
        <f t="shared" si="326"/>
        <v>4113.6441854894856</v>
      </c>
      <c r="BB1284" s="65">
        <f t="shared" si="327"/>
        <v>27261.675814510512</v>
      </c>
      <c r="BC1284" s="65">
        <f t="shared" si="328"/>
        <v>432.01</v>
      </c>
      <c r="BD1284" s="65">
        <f t="shared" si="329"/>
        <v>23558.230000000003</v>
      </c>
      <c r="BE1284" s="65">
        <f t="shared" si="330"/>
        <v>31744.309999999998</v>
      </c>
      <c r="BF1284" s="65">
        <f t="shared" si="331"/>
        <v>82996.225814510515</v>
      </c>
      <c r="BG1284" s="66">
        <f t="shared" si="332"/>
        <v>587.6634550699265</v>
      </c>
      <c r="BH1284" s="66">
        <f t="shared" si="333"/>
        <v>47.002889335362951</v>
      </c>
      <c r="BI1284" s="66">
        <f t="shared" si="334"/>
        <v>0.72001666666666664</v>
      </c>
      <c r="BJ1284" s="66">
        <f t="shared" si="335"/>
        <v>40.617637931034487</v>
      </c>
      <c r="BK1284" s="66">
        <f t="shared" si="336"/>
        <v>54.731568965517241</v>
      </c>
      <c r="BL1284" s="66">
        <f t="shared" si="337"/>
        <v>143.09694105950089</v>
      </c>
      <c r="BM1284" s="207">
        <f t="shared" si="339"/>
        <v>39873.18</v>
      </c>
    </row>
    <row r="1285" spans="1:65" x14ac:dyDescent="0.35">
      <c r="A1285" s="1">
        <v>418</v>
      </c>
      <c r="B1285">
        <v>31</v>
      </c>
      <c r="C1285" t="s">
        <v>37</v>
      </c>
      <c r="D1285" s="60" t="s">
        <v>456</v>
      </c>
      <c r="E1285" s="6" t="s">
        <v>1107</v>
      </c>
      <c r="F1285" s="7" t="s">
        <v>1108</v>
      </c>
      <c r="G1285" s="6">
        <v>-30.03</v>
      </c>
      <c r="H1285" s="6">
        <v>-51.23</v>
      </c>
      <c r="I1285" s="6">
        <v>47</v>
      </c>
      <c r="J1285" s="8">
        <v>23954.0527728093</v>
      </c>
      <c r="K1285" t="s">
        <v>1165</v>
      </c>
      <c r="L1285" t="s">
        <v>1062</v>
      </c>
      <c r="M1285">
        <v>600</v>
      </c>
      <c r="N1285">
        <v>600</v>
      </c>
      <c r="O1285">
        <v>829.52</v>
      </c>
      <c r="P1285">
        <v>19992.89</v>
      </c>
      <c r="Q1285">
        <v>18875.330000000002</v>
      </c>
      <c r="R1285">
        <v>5272.4</v>
      </c>
      <c r="S1285">
        <v>34606.78</v>
      </c>
      <c r="T1285">
        <v>0</v>
      </c>
      <c r="U1285">
        <v>11578.67</v>
      </c>
      <c r="V1285">
        <v>0</v>
      </c>
      <c r="W1285" s="181">
        <f t="shared" si="323"/>
        <v>31571.559999999998</v>
      </c>
      <c r="X1285" s="181">
        <f t="shared" si="324"/>
        <v>52.619266666666661</v>
      </c>
      <c r="Y1285" s="174">
        <v>91155.59</v>
      </c>
      <c r="Z1285" s="181">
        <f t="shared" si="325"/>
        <v>151.92598333333333</v>
      </c>
      <c r="AA1285" s="174">
        <v>0.910004531812037</v>
      </c>
      <c r="AB1285" s="174">
        <v>21.932708679741971</v>
      </c>
      <c r="AC1285" s="174">
        <v>20.706716944073321</v>
      </c>
      <c r="AD1285" s="174">
        <v>5.7839568588168859</v>
      </c>
      <c r="AE1285" s="174">
        <v>37.96451759019935</v>
      </c>
      <c r="AF1285">
        <v>0</v>
      </c>
      <c r="AG1285" s="106">
        <v>12.702095395356441</v>
      </c>
      <c r="AH1285" s="106">
        <v>0</v>
      </c>
      <c r="AI1285" s="106">
        <v>100</v>
      </c>
      <c r="AJ1285">
        <v>40.25</v>
      </c>
      <c r="AK1285">
        <v>54</v>
      </c>
      <c r="AL1285">
        <v>57.68</v>
      </c>
      <c r="AM1285">
        <v>151.93</v>
      </c>
      <c r="AN1285" t="s">
        <v>1065</v>
      </c>
      <c r="AO1285">
        <v>9.9</v>
      </c>
      <c r="AP1285">
        <v>8.33</v>
      </c>
      <c r="AQ1285">
        <v>12.806699999999999</v>
      </c>
      <c r="AR1285" t="s">
        <v>1071</v>
      </c>
      <c r="AS1285" t="s">
        <v>1073</v>
      </c>
      <c r="AT1285" t="s">
        <v>1076</v>
      </c>
      <c r="AU1285" t="s">
        <v>1078</v>
      </c>
      <c r="AV1285" t="s">
        <v>1081</v>
      </c>
      <c r="AW1285" t="s">
        <v>1084</v>
      </c>
      <c r="AX1285" s="65">
        <f t="shared" si="338"/>
        <v>583.5</v>
      </c>
      <c r="AY1285" s="106">
        <v>2862.47</v>
      </c>
      <c r="AZ1285" s="106">
        <v>764.32778369411085</v>
      </c>
      <c r="BA1285" s="65">
        <f t="shared" si="326"/>
        <v>4210.2977836941109</v>
      </c>
      <c r="BB1285" s="65">
        <f t="shared" si="327"/>
        <v>30807.232216305885</v>
      </c>
      <c r="BC1285" s="65">
        <f t="shared" si="328"/>
        <v>829.52</v>
      </c>
      <c r="BD1285" s="65">
        <f t="shared" si="329"/>
        <v>23564.230000000003</v>
      </c>
      <c r="BE1285" s="65">
        <f t="shared" si="330"/>
        <v>31744.309999999998</v>
      </c>
      <c r="BF1285" s="65">
        <f t="shared" si="331"/>
        <v>86945.292216305883</v>
      </c>
      <c r="BG1285" s="66">
        <f t="shared" si="332"/>
        <v>601.47111195630157</v>
      </c>
      <c r="BH1285" s="66">
        <f t="shared" si="333"/>
        <v>53.115917614320495</v>
      </c>
      <c r="BI1285" s="66">
        <f t="shared" si="334"/>
        <v>1.3825333333333334</v>
      </c>
      <c r="BJ1285" s="66">
        <f t="shared" si="335"/>
        <v>40.627982758620696</v>
      </c>
      <c r="BK1285" s="66">
        <f t="shared" si="336"/>
        <v>54.731568965517241</v>
      </c>
      <c r="BL1285" s="66">
        <f t="shared" si="337"/>
        <v>149.90567623501013</v>
      </c>
      <c r="BM1285" s="207">
        <f t="shared" si="339"/>
        <v>39879.18</v>
      </c>
    </row>
    <row r="1286" spans="1:65" x14ac:dyDescent="0.35">
      <c r="A1286" s="1">
        <v>419</v>
      </c>
      <c r="B1286">
        <v>31</v>
      </c>
      <c r="C1286" t="s">
        <v>37</v>
      </c>
      <c r="D1286" s="60" t="s">
        <v>457</v>
      </c>
      <c r="E1286" s="6" t="s">
        <v>1109</v>
      </c>
      <c r="F1286" s="7" t="s">
        <v>1110</v>
      </c>
      <c r="G1286" s="6">
        <v>-15.37</v>
      </c>
      <c r="H1286" s="6">
        <v>-48.78</v>
      </c>
      <c r="I1286" s="6">
        <v>770</v>
      </c>
      <c r="J1286" s="8">
        <v>31081.371963744201</v>
      </c>
      <c r="K1286" t="s">
        <v>1165</v>
      </c>
      <c r="L1286" t="s">
        <v>1062</v>
      </c>
      <c r="M1286">
        <v>600</v>
      </c>
      <c r="N1286">
        <v>600</v>
      </c>
      <c r="O1286">
        <v>0</v>
      </c>
      <c r="P1286">
        <v>29538.37</v>
      </c>
      <c r="Q1286">
        <v>18875.330000000002</v>
      </c>
      <c r="R1286">
        <v>5266.4</v>
      </c>
      <c r="S1286">
        <v>34606.78</v>
      </c>
      <c r="T1286">
        <v>0</v>
      </c>
      <c r="U1286">
        <v>11578.67</v>
      </c>
      <c r="V1286">
        <v>0</v>
      </c>
      <c r="W1286" s="181">
        <f t="shared" si="323"/>
        <v>41117.040000000001</v>
      </c>
      <c r="X1286" s="181">
        <f t="shared" si="324"/>
        <v>68.528400000000005</v>
      </c>
      <c r="Y1286" s="174">
        <v>99865.55</v>
      </c>
      <c r="Z1286" s="181">
        <f t="shared" si="325"/>
        <v>166.44258333333335</v>
      </c>
      <c r="AA1286" s="174">
        <v>0</v>
      </c>
      <c r="AB1286" s="174">
        <v>29.578137806280541</v>
      </c>
      <c r="AC1286" s="174">
        <v>18.90074204768311</v>
      </c>
      <c r="AD1286" s="174">
        <v>5.2734902075840964</v>
      </c>
      <c r="AE1286" s="174">
        <v>34.653371457925182</v>
      </c>
      <c r="AF1286">
        <v>0</v>
      </c>
      <c r="AG1286" s="106">
        <v>11.594258480527071</v>
      </c>
      <c r="AH1286" s="106">
        <v>0</v>
      </c>
      <c r="AI1286" s="106">
        <v>100</v>
      </c>
      <c r="AJ1286">
        <v>40.24</v>
      </c>
      <c r="AK1286">
        <v>68.53</v>
      </c>
      <c r="AL1286">
        <v>57.68</v>
      </c>
      <c r="AM1286">
        <v>166.44</v>
      </c>
      <c r="AN1286" t="s">
        <v>1066</v>
      </c>
      <c r="AO1286">
        <v>9.9</v>
      </c>
      <c r="AP1286">
        <v>8.33</v>
      </c>
      <c r="AQ1286">
        <v>12.806699999999999</v>
      </c>
      <c r="AR1286" t="s">
        <v>1071</v>
      </c>
      <c r="AS1286" t="s">
        <v>1073</v>
      </c>
      <c r="AT1286" t="s">
        <v>1076</v>
      </c>
      <c r="AU1286" t="s">
        <v>1078</v>
      </c>
      <c r="AV1286" t="s">
        <v>1081</v>
      </c>
      <c r="AW1286" t="s">
        <v>1084</v>
      </c>
      <c r="AX1286" s="65">
        <f t="shared" si="338"/>
        <v>583.5</v>
      </c>
      <c r="AY1286" s="106">
        <v>2862.47</v>
      </c>
      <c r="AZ1286" s="106">
        <v>1103.7395107959442</v>
      </c>
      <c r="BA1286" s="65">
        <f t="shared" si="326"/>
        <v>4549.709510795944</v>
      </c>
      <c r="BB1286" s="65">
        <f t="shared" si="327"/>
        <v>40013.300489204055</v>
      </c>
      <c r="BC1286" s="65">
        <f t="shared" si="328"/>
        <v>0</v>
      </c>
      <c r="BD1286" s="65">
        <f t="shared" si="329"/>
        <v>23558.230000000003</v>
      </c>
      <c r="BE1286" s="65">
        <f t="shared" si="330"/>
        <v>31744.309999999998</v>
      </c>
      <c r="BF1286" s="65">
        <f t="shared" si="331"/>
        <v>95315.840489204056</v>
      </c>
      <c r="BG1286" s="66">
        <f t="shared" si="332"/>
        <v>649.95850154227776</v>
      </c>
      <c r="BH1286" s="66">
        <f t="shared" si="333"/>
        <v>68.988449119317337</v>
      </c>
      <c r="BI1286" s="66">
        <f t="shared" si="334"/>
        <v>0</v>
      </c>
      <c r="BJ1286" s="66">
        <f t="shared" si="335"/>
        <v>40.617637931034487</v>
      </c>
      <c r="BK1286" s="66">
        <f t="shared" si="336"/>
        <v>54.731568965517241</v>
      </c>
      <c r="BL1286" s="66">
        <f t="shared" si="337"/>
        <v>164.33765601586907</v>
      </c>
      <c r="BM1286" s="207">
        <f t="shared" si="339"/>
        <v>39873.18</v>
      </c>
    </row>
    <row r="1287" spans="1:65" x14ac:dyDescent="0.35">
      <c r="A1287" s="1">
        <v>420</v>
      </c>
      <c r="B1287">
        <v>31</v>
      </c>
      <c r="C1287" t="s">
        <v>37</v>
      </c>
      <c r="D1287" s="60" t="s">
        <v>458</v>
      </c>
      <c r="E1287" s="6" t="s">
        <v>1111</v>
      </c>
      <c r="F1287" s="7" t="s">
        <v>1112</v>
      </c>
      <c r="G1287" s="6">
        <v>-22.86</v>
      </c>
      <c r="H1287" s="6">
        <v>-43.41</v>
      </c>
      <c r="I1287" s="6">
        <v>45</v>
      </c>
      <c r="J1287" s="8">
        <v>45016.2336447989</v>
      </c>
      <c r="K1287" t="s">
        <v>1165</v>
      </c>
      <c r="L1287" t="s">
        <v>1062</v>
      </c>
      <c r="M1287">
        <v>600</v>
      </c>
      <c r="N1287">
        <v>600</v>
      </c>
      <c r="O1287">
        <v>0</v>
      </c>
      <c r="P1287">
        <v>29405.37</v>
      </c>
      <c r="Q1287">
        <v>18875.330000000002</v>
      </c>
      <c r="R1287">
        <v>5262.4</v>
      </c>
      <c r="S1287">
        <v>34606.78</v>
      </c>
      <c r="T1287">
        <v>0</v>
      </c>
      <c r="U1287">
        <v>11578.67</v>
      </c>
      <c r="V1287">
        <v>0</v>
      </c>
      <c r="W1287" s="181">
        <f t="shared" si="323"/>
        <v>40984.04</v>
      </c>
      <c r="X1287" s="181">
        <f t="shared" si="324"/>
        <v>68.306733333333341</v>
      </c>
      <c r="Y1287" s="174">
        <v>99728.54</v>
      </c>
      <c r="Z1287" s="181">
        <f t="shared" si="325"/>
        <v>166.21423333333331</v>
      </c>
      <c r="AA1287" s="174">
        <v>0</v>
      </c>
      <c r="AB1287" s="174">
        <v>29.485411096963819</v>
      </c>
      <c r="AC1287" s="174">
        <v>18.926708442738661</v>
      </c>
      <c r="AD1287" s="174">
        <v>5.2767241955011066</v>
      </c>
      <c r="AE1287" s="174">
        <v>34.70097927834901</v>
      </c>
      <c r="AF1287">
        <v>0</v>
      </c>
      <c r="AG1287" s="106">
        <v>11.6101870136673</v>
      </c>
      <c r="AH1287" s="106">
        <v>0</v>
      </c>
      <c r="AI1287" s="106">
        <v>100</v>
      </c>
      <c r="AJ1287">
        <v>40.229999999999997</v>
      </c>
      <c r="AK1287">
        <v>68.31</v>
      </c>
      <c r="AL1287">
        <v>57.68</v>
      </c>
      <c r="AM1287">
        <v>166.21</v>
      </c>
      <c r="AN1287" t="s">
        <v>1067</v>
      </c>
      <c r="AO1287">
        <v>9.9</v>
      </c>
      <c r="AP1287">
        <v>8.33</v>
      </c>
      <c r="AQ1287">
        <v>12.806699999999999</v>
      </c>
      <c r="AR1287" t="s">
        <v>1071</v>
      </c>
      <c r="AS1287" t="s">
        <v>1073</v>
      </c>
      <c r="AT1287" t="s">
        <v>1076</v>
      </c>
      <c r="AU1287" t="s">
        <v>1078</v>
      </c>
      <c r="AV1287" t="s">
        <v>1081</v>
      </c>
      <c r="AW1287" t="s">
        <v>1084</v>
      </c>
      <c r="AX1287" s="65">
        <f t="shared" si="338"/>
        <v>583.5</v>
      </c>
      <c r="AY1287" s="106">
        <v>2862.47</v>
      </c>
      <c r="AZ1287" s="106">
        <v>1076.9195696567665</v>
      </c>
      <c r="BA1287" s="65">
        <f t="shared" si="326"/>
        <v>4522.8895696567661</v>
      </c>
      <c r="BB1287" s="65">
        <f t="shared" si="327"/>
        <v>39907.120430343231</v>
      </c>
      <c r="BC1287" s="65">
        <f t="shared" si="328"/>
        <v>0</v>
      </c>
      <c r="BD1287" s="65">
        <f t="shared" si="329"/>
        <v>23554.230000000003</v>
      </c>
      <c r="BE1287" s="65">
        <f t="shared" si="330"/>
        <v>31744.309999999998</v>
      </c>
      <c r="BF1287" s="65">
        <f t="shared" si="331"/>
        <v>95205.65043034323</v>
      </c>
      <c r="BG1287" s="66">
        <f t="shared" si="332"/>
        <v>646.12708137953803</v>
      </c>
      <c r="BH1287" s="66">
        <f t="shared" si="333"/>
        <v>68.805380052315911</v>
      </c>
      <c r="BI1287" s="66">
        <f t="shared" si="334"/>
        <v>0</v>
      </c>
      <c r="BJ1287" s="66">
        <f t="shared" si="335"/>
        <v>40.610741379310348</v>
      </c>
      <c r="BK1287" s="66">
        <f t="shared" si="336"/>
        <v>54.731568965517241</v>
      </c>
      <c r="BL1287" s="66">
        <f t="shared" si="337"/>
        <v>164.14767315576418</v>
      </c>
      <c r="BM1287" s="207">
        <f t="shared" si="339"/>
        <v>39869.18</v>
      </c>
    </row>
    <row r="1288" spans="1:65" x14ac:dyDescent="0.35">
      <c r="A1288" s="1">
        <v>421</v>
      </c>
      <c r="B1288">
        <v>31</v>
      </c>
      <c r="C1288" t="s">
        <v>37</v>
      </c>
      <c r="D1288" s="60" t="s">
        <v>459</v>
      </c>
      <c r="E1288" s="6" t="s">
        <v>1113</v>
      </c>
      <c r="F1288" s="7" t="s">
        <v>1114</v>
      </c>
      <c r="G1288" s="6">
        <v>-20.32</v>
      </c>
      <c r="H1288" s="6">
        <v>-40.340000000000003</v>
      </c>
      <c r="I1288" s="6">
        <v>9</v>
      </c>
      <c r="J1288" s="8">
        <v>54061.366139626101</v>
      </c>
      <c r="K1288" t="s">
        <v>1165</v>
      </c>
      <c r="L1288" t="s">
        <v>1062</v>
      </c>
      <c r="M1288">
        <v>600</v>
      </c>
      <c r="N1288">
        <v>600</v>
      </c>
      <c r="O1288">
        <v>0</v>
      </c>
      <c r="P1288">
        <v>33246.660000000003</v>
      </c>
      <c r="Q1288">
        <v>18875.330000000002</v>
      </c>
      <c r="R1288">
        <v>5264.2</v>
      </c>
      <c r="S1288">
        <v>34606.78</v>
      </c>
      <c r="T1288">
        <v>0</v>
      </c>
      <c r="U1288">
        <v>11578.67</v>
      </c>
      <c r="V1288">
        <v>0</v>
      </c>
      <c r="W1288" s="181">
        <f t="shared" si="323"/>
        <v>44825.33</v>
      </c>
      <c r="X1288" s="181">
        <f t="shared" si="324"/>
        <v>74.708883333333333</v>
      </c>
      <c r="Y1288" s="174">
        <v>103571.64</v>
      </c>
      <c r="Z1288" s="181">
        <f t="shared" si="325"/>
        <v>172.61940000000001</v>
      </c>
      <c r="AA1288" s="174">
        <v>0</v>
      </c>
      <c r="AB1288" s="174">
        <v>32.100157919677628</v>
      </c>
      <c r="AC1288" s="174">
        <v>18.224419348771541</v>
      </c>
      <c r="AD1288" s="174">
        <v>5.0826654864208001</v>
      </c>
      <c r="AE1288" s="174">
        <v>33.413374549249198</v>
      </c>
      <c r="AF1288">
        <v>0</v>
      </c>
      <c r="AG1288" s="106">
        <v>11.17938269588084</v>
      </c>
      <c r="AH1288" s="106">
        <v>0</v>
      </c>
      <c r="AI1288" s="106">
        <v>100</v>
      </c>
      <c r="AJ1288">
        <v>40.229999999999997</v>
      </c>
      <c r="AK1288">
        <v>74.709999999999994</v>
      </c>
      <c r="AL1288">
        <v>57.68</v>
      </c>
      <c r="AM1288">
        <v>172.62</v>
      </c>
      <c r="AN1288" t="s">
        <v>1068</v>
      </c>
      <c r="AO1288">
        <v>9.9</v>
      </c>
      <c r="AP1288">
        <v>8.33</v>
      </c>
      <c r="AQ1288">
        <v>12.806699999999999</v>
      </c>
      <c r="AR1288" t="s">
        <v>1071</v>
      </c>
      <c r="AS1288" t="s">
        <v>1073</v>
      </c>
      <c r="AT1288" t="s">
        <v>1076</v>
      </c>
      <c r="AU1288" t="s">
        <v>1078</v>
      </c>
      <c r="AV1288" t="s">
        <v>1081</v>
      </c>
      <c r="AW1288" t="s">
        <v>1084</v>
      </c>
      <c r="AX1288" s="65">
        <f t="shared" si="338"/>
        <v>583.5</v>
      </c>
      <c r="AY1288" s="106">
        <v>2862.47</v>
      </c>
      <c r="AZ1288" s="106">
        <v>1174.2018859553025</v>
      </c>
      <c r="BA1288" s="65">
        <f t="shared" si="326"/>
        <v>4620.1718859553021</v>
      </c>
      <c r="BB1288" s="65">
        <f t="shared" si="327"/>
        <v>43651.128114044703</v>
      </c>
      <c r="BC1288" s="65">
        <f t="shared" si="328"/>
        <v>0</v>
      </c>
      <c r="BD1288" s="65">
        <f t="shared" si="329"/>
        <v>23556.030000000002</v>
      </c>
      <c r="BE1288" s="65">
        <f t="shared" si="330"/>
        <v>31744.309999999998</v>
      </c>
      <c r="BF1288" s="65">
        <f t="shared" si="331"/>
        <v>98951.468114044692</v>
      </c>
      <c r="BG1288" s="66">
        <f t="shared" si="332"/>
        <v>660.02455513647169</v>
      </c>
      <c r="BH1288" s="66">
        <f t="shared" si="333"/>
        <v>75.260565713870179</v>
      </c>
      <c r="BI1288" s="66">
        <f t="shared" si="334"/>
        <v>0</v>
      </c>
      <c r="BJ1288" s="66">
        <f t="shared" si="335"/>
        <v>40.613844827586213</v>
      </c>
      <c r="BK1288" s="66">
        <f t="shared" si="336"/>
        <v>54.731568965517241</v>
      </c>
      <c r="BL1288" s="66">
        <f t="shared" si="337"/>
        <v>170.6059795069736</v>
      </c>
      <c r="BM1288" s="207">
        <f t="shared" si="339"/>
        <v>39870.979999999996</v>
      </c>
    </row>
    <row r="1289" spans="1:65" x14ac:dyDescent="0.35">
      <c r="A1289" s="1">
        <v>422</v>
      </c>
      <c r="B1289">
        <v>31</v>
      </c>
      <c r="C1289" t="s">
        <v>37</v>
      </c>
      <c r="D1289" s="60" t="s">
        <v>460</v>
      </c>
      <c r="E1289" s="6" t="s">
        <v>1115</v>
      </c>
      <c r="F1289" s="7" t="s">
        <v>1116</v>
      </c>
      <c r="G1289" s="6">
        <v>-8.0500000000000007</v>
      </c>
      <c r="H1289" s="6">
        <v>-34.880000000000003</v>
      </c>
      <c r="I1289" s="6">
        <v>10</v>
      </c>
      <c r="J1289" s="8">
        <v>63550.072249703</v>
      </c>
      <c r="K1289" t="s">
        <v>1165</v>
      </c>
      <c r="L1289" t="s">
        <v>1062</v>
      </c>
      <c r="M1289">
        <v>600</v>
      </c>
      <c r="N1289">
        <v>600</v>
      </c>
      <c r="O1289">
        <v>0</v>
      </c>
      <c r="P1289">
        <v>39032.230000000003</v>
      </c>
      <c r="Q1289">
        <v>18875.330000000002</v>
      </c>
      <c r="R1289">
        <v>5250.2</v>
      </c>
      <c r="S1289">
        <v>34606.78</v>
      </c>
      <c r="T1289">
        <v>0</v>
      </c>
      <c r="U1289">
        <v>11578.67</v>
      </c>
      <c r="V1289">
        <v>0</v>
      </c>
      <c r="W1289" s="181">
        <f t="shared" si="323"/>
        <v>50610.9</v>
      </c>
      <c r="X1289" s="181">
        <f t="shared" si="324"/>
        <v>84.351500000000001</v>
      </c>
      <c r="Y1289" s="174">
        <v>109343.2</v>
      </c>
      <c r="Z1289" s="181">
        <f t="shared" si="325"/>
        <v>182.23866666666666</v>
      </c>
      <c r="AA1289" s="174">
        <v>0</v>
      </c>
      <c r="AB1289" s="174">
        <v>35.696988930267267</v>
      </c>
      <c r="AC1289" s="174">
        <v>17.262463509390621</v>
      </c>
      <c r="AD1289" s="174">
        <v>4.8015788819057788</v>
      </c>
      <c r="AE1289" s="174">
        <v>31.649686491706849</v>
      </c>
      <c r="AF1289">
        <v>0</v>
      </c>
      <c r="AG1289" s="106">
        <v>10.589291332245629</v>
      </c>
      <c r="AH1289" s="106">
        <v>0</v>
      </c>
      <c r="AI1289" s="106">
        <v>100</v>
      </c>
      <c r="AJ1289">
        <v>40.21</v>
      </c>
      <c r="AK1289">
        <v>84.35</v>
      </c>
      <c r="AL1289">
        <v>57.68</v>
      </c>
      <c r="AM1289">
        <v>182.24</v>
      </c>
      <c r="AN1289" t="s">
        <v>1069</v>
      </c>
      <c r="AO1289">
        <v>9.9</v>
      </c>
      <c r="AP1289">
        <v>8.33</v>
      </c>
      <c r="AQ1289">
        <v>12.806699999999999</v>
      </c>
      <c r="AR1289" t="s">
        <v>1071</v>
      </c>
      <c r="AS1289" t="s">
        <v>1073</v>
      </c>
      <c r="AT1289" t="s">
        <v>1076</v>
      </c>
      <c r="AU1289" t="s">
        <v>1078</v>
      </c>
      <c r="AV1289" t="s">
        <v>1081</v>
      </c>
      <c r="AW1289" t="s">
        <v>1084</v>
      </c>
      <c r="AX1289" s="65">
        <f t="shared" si="338"/>
        <v>583.5</v>
      </c>
      <c r="AY1289" s="106">
        <v>2862.47</v>
      </c>
      <c r="AZ1289" s="106">
        <v>1377.847771210972</v>
      </c>
      <c r="BA1289" s="65">
        <f t="shared" si="326"/>
        <v>4823.8177712109718</v>
      </c>
      <c r="BB1289" s="65">
        <f t="shared" si="327"/>
        <v>49233.052228789027</v>
      </c>
      <c r="BC1289" s="65">
        <f t="shared" si="328"/>
        <v>0</v>
      </c>
      <c r="BD1289" s="65">
        <f t="shared" si="329"/>
        <v>23542.030000000002</v>
      </c>
      <c r="BE1289" s="65">
        <f t="shared" si="330"/>
        <v>31744.309999999998</v>
      </c>
      <c r="BF1289" s="65">
        <f t="shared" si="331"/>
        <v>104519.38222878902</v>
      </c>
      <c r="BG1289" s="66">
        <f t="shared" si="332"/>
        <v>689.11682445871031</v>
      </c>
      <c r="BH1289" s="66">
        <f t="shared" si="333"/>
        <v>84.884572808256948</v>
      </c>
      <c r="BI1289" s="66">
        <f t="shared" si="334"/>
        <v>0</v>
      </c>
      <c r="BJ1289" s="66">
        <f t="shared" si="335"/>
        <v>40.589706896551725</v>
      </c>
      <c r="BK1289" s="66">
        <f t="shared" si="336"/>
        <v>54.731568965517241</v>
      </c>
      <c r="BL1289" s="66">
        <f t="shared" si="337"/>
        <v>180.2058314289466</v>
      </c>
      <c r="BM1289" s="207">
        <f t="shared" si="339"/>
        <v>39856.979999999996</v>
      </c>
    </row>
    <row r="1290" spans="1:65" x14ac:dyDescent="0.35">
      <c r="A1290" s="1">
        <v>423</v>
      </c>
      <c r="B1290">
        <v>31</v>
      </c>
      <c r="C1290" t="s">
        <v>37</v>
      </c>
      <c r="D1290" s="60" t="s">
        <v>461</v>
      </c>
      <c r="E1290" s="6" t="s">
        <v>1117</v>
      </c>
      <c r="F1290" s="7" t="s">
        <v>1118</v>
      </c>
      <c r="G1290" s="6">
        <v>-3.8</v>
      </c>
      <c r="H1290" s="6">
        <v>-38.53</v>
      </c>
      <c r="I1290" s="6">
        <v>41</v>
      </c>
      <c r="J1290" s="8">
        <v>71394.000753582499</v>
      </c>
      <c r="K1290" t="s">
        <v>1165</v>
      </c>
      <c r="L1290" t="s">
        <v>1062</v>
      </c>
      <c r="M1290">
        <v>600</v>
      </c>
      <c r="N1290">
        <v>600</v>
      </c>
      <c r="O1290">
        <v>0</v>
      </c>
      <c r="P1290">
        <v>39768.370000000003</v>
      </c>
      <c r="Q1290">
        <v>18875.330000000002</v>
      </c>
      <c r="R1290">
        <v>5255.2</v>
      </c>
      <c r="S1290">
        <v>34606.78</v>
      </c>
      <c r="T1290">
        <v>0</v>
      </c>
      <c r="U1290">
        <v>11578.67</v>
      </c>
      <c r="V1290">
        <v>0</v>
      </c>
      <c r="W1290" s="181">
        <f t="shared" si="323"/>
        <v>51347.040000000001</v>
      </c>
      <c r="X1290" s="181">
        <f t="shared" si="324"/>
        <v>85.578400000000002</v>
      </c>
      <c r="Y1290" s="174">
        <v>110084.35</v>
      </c>
      <c r="Z1290" s="181">
        <f t="shared" si="325"/>
        <v>183.47391666666667</v>
      </c>
      <c r="AA1290" s="174">
        <v>0</v>
      </c>
      <c r="AB1290" s="174">
        <v>36.125362051917463</v>
      </c>
      <c r="AC1290" s="174">
        <v>17.146242858317279</v>
      </c>
      <c r="AD1290" s="174">
        <v>4.7737939134854317</v>
      </c>
      <c r="AE1290" s="174">
        <v>31.436602932206071</v>
      </c>
      <c r="AF1290">
        <v>0</v>
      </c>
      <c r="AG1290" s="106">
        <v>10.51799824407375</v>
      </c>
      <c r="AH1290" s="106">
        <v>0</v>
      </c>
      <c r="AI1290" s="106">
        <v>100</v>
      </c>
      <c r="AJ1290">
        <v>40.22</v>
      </c>
      <c r="AK1290">
        <v>85.58</v>
      </c>
      <c r="AL1290">
        <v>57.68</v>
      </c>
      <c r="AM1290">
        <v>183.47</v>
      </c>
      <c r="AN1290" t="s">
        <v>1070</v>
      </c>
      <c r="AO1290">
        <v>9.9</v>
      </c>
      <c r="AP1290">
        <v>8.33</v>
      </c>
      <c r="AQ1290">
        <v>12.806699999999999</v>
      </c>
      <c r="AR1290" t="s">
        <v>1071</v>
      </c>
      <c r="AS1290" t="s">
        <v>1073</v>
      </c>
      <c r="AT1290" t="s">
        <v>1076</v>
      </c>
      <c r="AU1290" t="s">
        <v>1078</v>
      </c>
      <c r="AV1290" t="s">
        <v>1081</v>
      </c>
      <c r="AW1290" t="s">
        <v>1084</v>
      </c>
      <c r="AX1290" s="65">
        <f t="shared" si="338"/>
        <v>583.5</v>
      </c>
      <c r="AY1290" s="106">
        <v>2862.47</v>
      </c>
      <c r="AZ1290" s="106">
        <v>1377.9350558475969</v>
      </c>
      <c r="BA1290" s="65">
        <f t="shared" si="326"/>
        <v>4823.9050558475965</v>
      </c>
      <c r="BB1290" s="65">
        <f t="shared" si="327"/>
        <v>49969.104944152401</v>
      </c>
      <c r="BC1290" s="65">
        <f t="shared" si="328"/>
        <v>0</v>
      </c>
      <c r="BD1290" s="65">
        <f t="shared" si="329"/>
        <v>23547.030000000002</v>
      </c>
      <c r="BE1290" s="65">
        <f t="shared" si="330"/>
        <v>31744.309999999998</v>
      </c>
      <c r="BF1290" s="65">
        <f t="shared" si="331"/>
        <v>105260.4449441524</v>
      </c>
      <c r="BG1290" s="66">
        <f t="shared" si="332"/>
        <v>689.12929369251378</v>
      </c>
      <c r="BH1290" s="66">
        <f t="shared" si="333"/>
        <v>86.153629214055869</v>
      </c>
      <c r="BI1290" s="66">
        <f t="shared" si="334"/>
        <v>0</v>
      </c>
      <c r="BJ1290" s="66">
        <f t="shared" si="335"/>
        <v>40.598327586206899</v>
      </c>
      <c r="BK1290" s="66">
        <f t="shared" si="336"/>
        <v>54.731568965517241</v>
      </c>
      <c r="BL1290" s="66">
        <f t="shared" si="337"/>
        <v>181.48352576578</v>
      </c>
      <c r="BM1290" s="207">
        <f t="shared" si="339"/>
        <v>39861.979999999996</v>
      </c>
    </row>
    <row r="1291" spans="1:65" x14ac:dyDescent="0.35">
      <c r="A1291" s="1">
        <v>424</v>
      </c>
      <c r="B1291">
        <v>32</v>
      </c>
      <c r="C1291" t="s">
        <v>37</v>
      </c>
      <c r="D1291" s="60" t="s">
        <v>462</v>
      </c>
      <c r="E1291" s="6" t="s">
        <v>1104</v>
      </c>
      <c r="F1291" s="7" t="s">
        <v>1105</v>
      </c>
      <c r="G1291" s="6">
        <v>-22.74</v>
      </c>
      <c r="H1291" s="6">
        <v>-45.59</v>
      </c>
      <c r="I1291" s="6">
        <v>1642</v>
      </c>
      <c r="J1291" s="8">
        <v>3495.45982983364</v>
      </c>
      <c r="K1291" t="s">
        <v>1165</v>
      </c>
      <c r="L1291" t="s">
        <v>1062</v>
      </c>
      <c r="M1291">
        <v>600</v>
      </c>
      <c r="N1291">
        <v>600</v>
      </c>
      <c r="O1291">
        <v>2468.13</v>
      </c>
      <c r="P1291">
        <v>8903.36</v>
      </c>
      <c r="Q1291">
        <v>18875.330000000002</v>
      </c>
      <c r="R1291">
        <v>5265.2</v>
      </c>
      <c r="S1291">
        <v>34606.78</v>
      </c>
      <c r="T1291">
        <v>0</v>
      </c>
      <c r="U1291">
        <v>11750.93</v>
      </c>
      <c r="V1291">
        <v>0</v>
      </c>
      <c r="W1291" s="181">
        <f t="shared" ref="W1291:W1354" si="340">U1291+P1291</f>
        <v>20654.29</v>
      </c>
      <c r="X1291" s="181">
        <f t="shared" ref="X1291:X1354" si="341">W1291/600</f>
        <v>34.423816666666667</v>
      </c>
      <c r="Y1291" s="174">
        <v>81869.710000000006</v>
      </c>
      <c r="Z1291" s="181">
        <f t="shared" ref="Z1291:Z1354" si="342">Y1291/M1291</f>
        <v>136.44951666666668</v>
      </c>
      <c r="AA1291" s="174">
        <v>3.0147047058063352</v>
      </c>
      <c r="AB1291" s="174">
        <v>10.87503546794046</v>
      </c>
      <c r="AC1291" s="174">
        <v>23.05532778850689</v>
      </c>
      <c r="AD1291" s="174">
        <v>6.4311941498265952</v>
      </c>
      <c r="AE1291" s="174">
        <v>42.27055403030009</v>
      </c>
      <c r="AF1291">
        <v>0</v>
      </c>
      <c r="AG1291" s="106">
        <v>14.353208286678919</v>
      </c>
      <c r="AH1291" s="106">
        <v>0</v>
      </c>
      <c r="AI1291" s="106">
        <v>100</v>
      </c>
      <c r="AJ1291">
        <v>40.229999999999997</v>
      </c>
      <c r="AK1291">
        <v>38.54</v>
      </c>
      <c r="AL1291">
        <v>57.68</v>
      </c>
      <c r="AM1291">
        <v>136.44999999999999</v>
      </c>
      <c r="AN1291" t="s">
        <v>1063</v>
      </c>
      <c r="AO1291">
        <v>9.9</v>
      </c>
      <c r="AP1291">
        <v>8.33</v>
      </c>
      <c r="AQ1291">
        <v>12.806699999999999</v>
      </c>
      <c r="AR1291" t="s">
        <v>1071</v>
      </c>
      <c r="AS1291" t="s">
        <v>1074</v>
      </c>
      <c r="AT1291" t="s">
        <v>1075</v>
      </c>
      <c r="AU1291" t="s">
        <v>1077</v>
      </c>
      <c r="AV1291" t="s">
        <v>1079</v>
      </c>
      <c r="AW1291" t="s">
        <v>1083</v>
      </c>
      <c r="AX1291" s="65">
        <f t="shared" si="338"/>
        <v>583.5</v>
      </c>
      <c r="AY1291" s="106">
        <v>2862.47</v>
      </c>
      <c r="AZ1291" s="106">
        <v>446.81890239401645</v>
      </c>
      <c r="BA1291" s="65">
        <f t="shared" ref="BA1291:BA1354" si="343">(AX1291+AZ1291+AY1291)</f>
        <v>3892.7889023940161</v>
      </c>
      <c r="BB1291" s="65">
        <f t="shared" ref="BB1291:BB1354" si="344">U1291+P1291-AZ1291</f>
        <v>20207.471097605983</v>
      </c>
      <c r="BC1291" s="65">
        <f t="shared" ref="BC1291:BC1354" si="345">O1291</f>
        <v>2468.13</v>
      </c>
      <c r="BD1291" s="65">
        <f t="shared" ref="BD1291:BD1354" si="346">Q1291+R1291-AX1291</f>
        <v>23557.030000000002</v>
      </c>
      <c r="BE1291" s="65">
        <f t="shared" ref="BE1291:BE1354" si="347">(S1291-2862.47)</f>
        <v>31744.309999999998</v>
      </c>
      <c r="BF1291" s="65">
        <f t="shared" ref="BF1291:BF1354" si="348">Y1291-BA1291</f>
        <v>77976.921097605984</v>
      </c>
      <c r="BG1291" s="66">
        <f t="shared" ref="BG1291:BG1354" si="349">BA1291/7</f>
        <v>556.11270034200231</v>
      </c>
      <c r="BH1291" s="66">
        <f t="shared" ref="BH1291:BH1354" si="350">BB1291/580</f>
        <v>34.840467409665486</v>
      </c>
      <c r="BI1291" s="66">
        <f t="shared" ref="BI1291:BI1354" si="351">BC1291/600</f>
        <v>4.11355</v>
      </c>
      <c r="BJ1291" s="66">
        <f t="shared" ref="BJ1291:BJ1354" si="352">BD1291/580</f>
        <v>40.615568965517248</v>
      </c>
      <c r="BK1291" s="66">
        <f t="shared" ref="BK1291:BK1354" si="353">BE1291/580</f>
        <v>54.731568965517241</v>
      </c>
      <c r="BL1291" s="66">
        <f t="shared" ref="BL1291:BL1354" si="354">BF1291/580</f>
        <v>134.4429674096655</v>
      </c>
      <c r="BM1291" s="207">
        <f t="shared" si="339"/>
        <v>39871.979999999996</v>
      </c>
    </row>
    <row r="1292" spans="1:65" x14ac:dyDescent="0.35">
      <c r="A1292" s="1">
        <v>425</v>
      </c>
      <c r="B1292">
        <v>32</v>
      </c>
      <c r="C1292" t="s">
        <v>37</v>
      </c>
      <c r="D1292" s="60" t="s">
        <v>463</v>
      </c>
      <c r="E1292" s="6" t="s">
        <v>1104</v>
      </c>
      <c r="F1292" s="7" t="s">
        <v>1106</v>
      </c>
      <c r="G1292" s="6">
        <v>-23.85</v>
      </c>
      <c r="H1292" s="6">
        <v>-46.64</v>
      </c>
      <c r="I1292" s="6">
        <v>792</v>
      </c>
      <c r="J1292" s="8">
        <v>14172.2970393051</v>
      </c>
      <c r="K1292" t="s">
        <v>1165</v>
      </c>
      <c r="L1292" t="s">
        <v>1062</v>
      </c>
      <c r="M1292">
        <v>600</v>
      </c>
      <c r="N1292">
        <v>600</v>
      </c>
      <c r="O1292">
        <v>460.49</v>
      </c>
      <c r="P1292">
        <v>15119.68</v>
      </c>
      <c r="Q1292">
        <v>18875.330000000002</v>
      </c>
      <c r="R1292">
        <v>5266.4</v>
      </c>
      <c r="S1292">
        <v>34606.78</v>
      </c>
      <c r="T1292">
        <v>0</v>
      </c>
      <c r="U1292">
        <v>11750.93</v>
      </c>
      <c r="V1292">
        <v>0</v>
      </c>
      <c r="W1292" s="181">
        <f t="shared" si="340"/>
        <v>26870.61</v>
      </c>
      <c r="X1292" s="181">
        <f t="shared" si="341"/>
        <v>44.784350000000003</v>
      </c>
      <c r="Y1292" s="174">
        <v>86079.6</v>
      </c>
      <c r="Z1292" s="181">
        <f t="shared" si="342"/>
        <v>143.46600000000001</v>
      </c>
      <c r="AA1292" s="174">
        <v>0.53495834088448357</v>
      </c>
      <c r="AB1292" s="174">
        <v>17.564765635528051</v>
      </c>
      <c r="AC1292" s="174">
        <v>21.927762210790949</v>
      </c>
      <c r="AD1292" s="174">
        <v>6.118058169415284</v>
      </c>
      <c r="AE1292" s="174">
        <v>40.203230498282977</v>
      </c>
      <c r="AF1292">
        <v>0</v>
      </c>
      <c r="AG1292" s="106">
        <v>13.65123676225261</v>
      </c>
      <c r="AH1292" s="106">
        <v>0</v>
      </c>
      <c r="AI1292" s="106">
        <v>100</v>
      </c>
      <c r="AJ1292">
        <v>40.24</v>
      </c>
      <c r="AK1292">
        <v>45.55</v>
      </c>
      <c r="AL1292">
        <v>57.68</v>
      </c>
      <c r="AM1292">
        <v>143.47</v>
      </c>
      <c r="AN1292" t="s">
        <v>1064</v>
      </c>
      <c r="AO1292">
        <v>9.9</v>
      </c>
      <c r="AP1292">
        <v>8.33</v>
      </c>
      <c r="AQ1292">
        <v>12.806699999999999</v>
      </c>
      <c r="AR1292" t="s">
        <v>1071</v>
      </c>
      <c r="AS1292" t="s">
        <v>1074</v>
      </c>
      <c r="AT1292" t="s">
        <v>1075</v>
      </c>
      <c r="AU1292" t="s">
        <v>1077</v>
      </c>
      <c r="AV1292" t="s">
        <v>1079</v>
      </c>
      <c r="AW1292" t="s">
        <v>1083</v>
      </c>
      <c r="AX1292" s="65">
        <f t="shared" ref="AX1292:AX1355" si="355">IF(AR1292="LI01",583.5,1391.07)</f>
        <v>583.5</v>
      </c>
      <c r="AY1292" s="106">
        <v>2862.47</v>
      </c>
      <c r="AZ1292" s="106">
        <v>657.22048364750253</v>
      </c>
      <c r="BA1292" s="65">
        <f t="shared" si="343"/>
        <v>4103.1904836475023</v>
      </c>
      <c r="BB1292" s="65">
        <f t="shared" si="344"/>
        <v>26213.389516352498</v>
      </c>
      <c r="BC1292" s="65">
        <f t="shared" si="345"/>
        <v>460.49</v>
      </c>
      <c r="BD1292" s="65">
        <f t="shared" si="346"/>
        <v>23558.230000000003</v>
      </c>
      <c r="BE1292" s="65">
        <f t="shared" si="347"/>
        <v>31744.309999999998</v>
      </c>
      <c r="BF1292" s="65">
        <f t="shared" si="348"/>
        <v>81976.409516352505</v>
      </c>
      <c r="BG1292" s="66">
        <f t="shared" si="349"/>
        <v>586.17006909250028</v>
      </c>
      <c r="BH1292" s="66">
        <f t="shared" si="350"/>
        <v>45.195499166124996</v>
      </c>
      <c r="BI1292" s="66">
        <f t="shared" si="351"/>
        <v>0.7674833333333333</v>
      </c>
      <c r="BJ1292" s="66">
        <f t="shared" si="352"/>
        <v>40.617637931034487</v>
      </c>
      <c r="BK1292" s="66">
        <f t="shared" si="353"/>
        <v>54.731568965517241</v>
      </c>
      <c r="BL1292" s="66">
        <f t="shared" si="354"/>
        <v>141.33863709715951</v>
      </c>
      <c r="BM1292" s="207">
        <f t="shared" ref="BM1292:BM1355" si="356">R1292+S1292</f>
        <v>39873.18</v>
      </c>
    </row>
    <row r="1293" spans="1:65" x14ac:dyDescent="0.35">
      <c r="A1293" s="1">
        <v>426</v>
      </c>
      <c r="B1293">
        <v>32</v>
      </c>
      <c r="C1293" t="s">
        <v>37</v>
      </c>
      <c r="D1293" s="60" t="s">
        <v>464</v>
      </c>
      <c r="E1293" s="6" t="s">
        <v>1107</v>
      </c>
      <c r="F1293" s="7" t="s">
        <v>1108</v>
      </c>
      <c r="G1293" s="6">
        <v>-30.03</v>
      </c>
      <c r="H1293" s="6">
        <v>-51.23</v>
      </c>
      <c r="I1293" s="6">
        <v>47</v>
      </c>
      <c r="J1293" s="8">
        <v>23954.0527728093</v>
      </c>
      <c r="K1293" t="s">
        <v>1165</v>
      </c>
      <c r="L1293" t="s">
        <v>1062</v>
      </c>
      <c r="M1293">
        <v>600</v>
      </c>
      <c r="N1293">
        <v>600</v>
      </c>
      <c r="O1293">
        <v>976.81</v>
      </c>
      <c r="P1293">
        <v>19032.28</v>
      </c>
      <c r="Q1293">
        <v>18875.330000000002</v>
      </c>
      <c r="R1293">
        <v>5272.4</v>
      </c>
      <c r="S1293">
        <v>34606.78</v>
      </c>
      <c r="T1293">
        <v>0</v>
      </c>
      <c r="U1293">
        <v>11750.93</v>
      </c>
      <c r="V1293">
        <v>0</v>
      </c>
      <c r="W1293" s="181">
        <f t="shared" si="340"/>
        <v>30783.21</v>
      </c>
      <c r="X1293" s="181">
        <f t="shared" si="341"/>
        <v>51.305349999999997</v>
      </c>
      <c r="Y1293" s="174">
        <v>90514.52</v>
      </c>
      <c r="Z1293" s="181">
        <f t="shared" si="342"/>
        <v>150.85753333333335</v>
      </c>
      <c r="AA1293" s="174">
        <v>1.079174921327539</v>
      </c>
      <c r="AB1293" s="174">
        <v>21.026770069597671</v>
      </c>
      <c r="AC1293" s="174">
        <v>20.853372475487909</v>
      </c>
      <c r="AD1293" s="174">
        <v>5.824921791553443</v>
      </c>
      <c r="AE1293" s="174">
        <v>38.233401668594162</v>
      </c>
      <c r="AF1293">
        <v>0</v>
      </c>
      <c r="AG1293" s="106">
        <v>12.982370121390471</v>
      </c>
      <c r="AH1293" s="106">
        <v>0</v>
      </c>
      <c r="AI1293" s="106">
        <v>100</v>
      </c>
      <c r="AJ1293">
        <v>40.25</v>
      </c>
      <c r="AK1293">
        <v>52.93</v>
      </c>
      <c r="AL1293">
        <v>57.68</v>
      </c>
      <c r="AM1293">
        <v>150.86000000000001</v>
      </c>
      <c r="AN1293" t="s">
        <v>1065</v>
      </c>
      <c r="AO1293">
        <v>9.9</v>
      </c>
      <c r="AP1293">
        <v>8.33</v>
      </c>
      <c r="AQ1293">
        <v>12.806699999999999</v>
      </c>
      <c r="AR1293" t="s">
        <v>1071</v>
      </c>
      <c r="AS1293" t="s">
        <v>1074</v>
      </c>
      <c r="AT1293" t="s">
        <v>1075</v>
      </c>
      <c r="AU1293" t="s">
        <v>1077</v>
      </c>
      <c r="AV1293" t="s">
        <v>1079</v>
      </c>
      <c r="AW1293" t="s">
        <v>1083</v>
      </c>
      <c r="AX1293" s="65">
        <f t="shared" si="355"/>
        <v>583.5</v>
      </c>
      <c r="AY1293" s="106">
        <v>2862.47</v>
      </c>
      <c r="AZ1293" s="106">
        <v>729.72464456527473</v>
      </c>
      <c r="BA1293" s="65">
        <f t="shared" si="343"/>
        <v>4175.6946445652748</v>
      </c>
      <c r="BB1293" s="65">
        <f t="shared" si="344"/>
        <v>30053.485355434725</v>
      </c>
      <c r="BC1293" s="65">
        <f t="shared" si="345"/>
        <v>976.81</v>
      </c>
      <c r="BD1293" s="65">
        <f t="shared" si="346"/>
        <v>23564.230000000003</v>
      </c>
      <c r="BE1293" s="65">
        <f t="shared" si="347"/>
        <v>31744.309999999998</v>
      </c>
      <c r="BF1293" s="65">
        <f t="shared" si="348"/>
        <v>86338.825355434732</v>
      </c>
      <c r="BG1293" s="66">
        <f t="shared" si="349"/>
        <v>596.52780636646787</v>
      </c>
      <c r="BH1293" s="66">
        <f t="shared" si="350"/>
        <v>51.816354061094351</v>
      </c>
      <c r="BI1293" s="66">
        <f t="shared" si="351"/>
        <v>1.6280166666666667</v>
      </c>
      <c r="BJ1293" s="66">
        <f t="shared" si="352"/>
        <v>40.627982758620696</v>
      </c>
      <c r="BK1293" s="66">
        <f t="shared" si="353"/>
        <v>54.731568965517241</v>
      </c>
      <c r="BL1293" s="66">
        <f t="shared" si="354"/>
        <v>148.86004371626677</v>
      </c>
      <c r="BM1293" s="207">
        <f t="shared" si="356"/>
        <v>39879.18</v>
      </c>
    </row>
    <row r="1294" spans="1:65" x14ac:dyDescent="0.35">
      <c r="A1294" s="1">
        <v>427</v>
      </c>
      <c r="B1294">
        <v>32</v>
      </c>
      <c r="C1294" t="s">
        <v>37</v>
      </c>
      <c r="D1294" s="60" t="s">
        <v>465</v>
      </c>
      <c r="E1294" s="6" t="s">
        <v>1109</v>
      </c>
      <c r="F1294" s="7" t="s">
        <v>1110</v>
      </c>
      <c r="G1294" s="6">
        <v>-15.37</v>
      </c>
      <c r="H1294" s="6">
        <v>-48.78</v>
      </c>
      <c r="I1294" s="6">
        <v>770</v>
      </c>
      <c r="J1294" s="8">
        <v>31081.371963744201</v>
      </c>
      <c r="K1294" t="s">
        <v>1165</v>
      </c>
      <c r="L1294" t="s">
        <v>1062</v>
      </c>
      <c r="M1294">
        <v>600</v>
      </c>
      <c r="N1294">
        <v>600</v>
      </c>
      <c r="O1294">
        <v>0.8</v>
      </c>
      <c r="P1294">
        <v>29036.240000000002</v>
      </c>
      <c r="Q1294">
        <v>18875.330000000002</v>
      </c>
      <c r="R1294">
        <v>5266.4</v>
      </c>
      <c r="S1294">
        <v>34606.78</v>
      </c>
      <c r="T1294">
        <v>0</v>
      </c>
      <c r="U1294">
        <v>11750.93</v>
      </c>
      <c r="V1294">
        <v>0</v>
      </c>
      <c r="W1294" s="181">
        <f t="shared" si="340"/>
        <v>40787.17</v>
      </c>
      <c r="X1294" s="181">
        <f t="shared" si="341"/>
        <v>67.978616666666667</v>
      </c>
      <c r="Y1294" s="174">
        <v>99536.47</v>
      </c>
      <c r="Z1294" s="181">
        <f t="shared" si="342"/>
        <v>165.89411666666666</v>
      </c>
      <c r="AA1294" s="174">
        <v>8.0372550885117792E-4</v>
      </c>
      <c r="AB1294" s="174">
        <v>29.171458461406161</v>
      </c>
      <c r="AC1294" s="174">
        <v>18.963230261229882</v>
      </c>
      <c r="AD1294" s="174">
        <v>5.2909250247673034</v>
      </c>
      <c r="AE1294" s="174">
        <v>34.767939831500946</v>
      </c>
      <c r="AF1294">
        <v>0</v>
      </c>
      <c r="AG1294" s="106">
        <v>11.80565274215571</v>
      </c>
      <c r="AH1294" s="106">
        <v>0</v>
      </c>
      <c r="AI1294" s="106">
        <v>100</v>
      </c>
      <c r="AJ1294">
        <v>40.24</v>
      </c>
      <c r="AK1294">
        <v>67.98</v>
      </c>
      <c r="AL1294">
        <v>57.68</v>
      </c>
      <c r="AM1294">
        <v>165.89</v>
      </c>
      <c r="AN1294" t="s">
        <v>1066</v>
      </c>
      <c r="AO1294">
        <v>9.9</v>
      </c>
      <c r="AP1294">
        <v>8.33</v>
      </c>
      <c r="AQ1294">
        <v>12.806699999999999</v>
      </c>
      <c r="AR1294" t="s">
        <v>1071</v>
      </c>
      <c r="AS1294" t="s">
        <v>1074</v>
      </c>
      <c r="AT1294" t="s">
        <v>1075</v>
      </c>
      <c r="AU1294" t="s">
        <v>1077</v>
      </c>
      <c r="AV1294" t="s">
        <v>1079</v>
      </c>
      <c r="AW1294" t="s">
        <v>1083</v>
      </c>
      <c r="AX1294" s="65">
        <f t="shared" si="355"/>
        <v>583.5</v>
      </c>
      <c r="AY1294" s="106">
        <v>2862.47</v>
      </c>
      <c r="AZ1294" s="106">
        <v>1006.6443042676775</v>
      </c>
      <c r="BA1294" s="65">
        <f t="shared" si="343"/>
        <v>4452.6143042676777</v>
      </c>
      <c r="BB1294" s="65">
        <f t="shared" si="344"/>
        <v>39780.525695732322</v>
      </c>
      <c r="BC1294" s="65">
        <f t="shared" si="345"/>
        <v>0.8</v>
      </c>
      <c r="BD1294" s="65">
        <f t="shared" si="346"/>
        <v>23558.230000000003</v>
      </c>
      <c r="BE1294" s="65">
        <f t="shared" si="347"/>
        <v>31744.309999999998</v>
      </c>
      <c r="BF1294" s="65">
        <f t="shared" si="348"/>
        <v>95083.855695732316</v>
      </c>
      <c r="BG1294" s="66">
        <f t="shared" si="349"/>
        <v>636.08775775252536</v>
      </c>
      <c r="BH1294" s="66">
        <f t="shared" si="350"/>
        <v>68.587113268503998</v>
      </c>
      <c r="BI1294" s="66">
        <f t="shared" si="351"/>
        <v>1.3333333333333335E-3</v>
      </c>
      <c r="BJ1294" s="66">
        <f t="shared" si="352"/>
        <v>40.617637931034487</v>
      </c>
      <c r="BK1294" s="66">
        <f t="shared" si="353"/>
        <v>54.731568965517241</v>
      </c>
      <c r="BL1294" s="66">
        <f t="shared" si="354"/>
        <v>163.93768223402122</v>
      </c>
      <c r="BM1294" s="207">
        <f t="shared" si="356"/>
        <v>39873.18</v>
      </c>
    </row>
    <row r="1295" spans="1:65" x14ac:dyDescent="0.35">
      <c r="A1295" s="1">
        <v>428</v>
      </c>
      <c r="B1295">
        <v>32</v>
      </c>
      <c r="C1295" t="s">
        <v>37</v>
      </c>
      <c r="D1295" s="60" t="s">
        <v>466</v>
      </c>
      <c r="E1295" s="6" t="s">
        <v>1111</v>
      </c>
      <c r="F1295" s="7" t="s">
        <v>1112</v>
      </c>
      <c r="G1295" s="6">
        <v>-22.86</v>
      </c>
      <c r="H1295" s="6">
        <v>-43.41</v>
      </c>
      <c r="I1295" s="6">
        <v>45</v>
      </c>
      <c r="J1295" s="8">
        <v>45016.2336447989</v>
      </c>
      <c r="K1295" t="s">
        <v>1165</v>
      </c>
      <c r="L1295" t="s">
        <v>1062</v>
      </c>
      <c r="M1295">
        <v>600</v>
      </c>
      <c r="N1295">
        <v>600</v>
      </c>
      <c r="O1295">
        <v>0</v>
      </c>
      <c r="P1295">
        <v>28668.35</v>
      </c>
      <c r="Q1295">
        <v>18875.330000000002</v>
      </c>
      <c r="R1295">
        <v>5262.4</v>
      </c>
      <c r="S1295">
        <v>34606.78</v>
      </c>
      <c r="T1295">
        <v>0</v>
      </c>
      <c r="U1295">
        <v>11750.93</v>
      </c>
      <c r="V1295">
        <v>0</v>
      </c>
      <c r="W1295" s="181">
        <f t="shared" si="340"/>
        <v>40419.279999999999</v>
      </c>
      <c r="X1295" s="181">
        <f t="shared" si="341"/>
        <v>67.365466666666663</v>
      </c>
      <c r="Y1295" s="174">
        <v>99163.78</v>
      </c>
      <c r="Z1295" s="181">
        <f t="shared" si="342"/>
        <v>165.27296666666666</v>
      </c>
      <c r="AA1295" s="174">
        <v>0</v>
      </c>
      <c r="AB1295" s="174">
        <v>28.91010205540773</v>
      </c>
      <c r="AC1295" s="174">
        <v>19.03450029839524</v>
      </c>
      <c r="AD1295" s="174">
        <v>5.3067763249847877</v>
      </c>
      <c r="AE1295" s="174">
        <v>34.898609149429348</v>
      </c>
      <c r="AF1295">
        <v>0</v>
      </c>
      <c r="AG1295" s="106">
        <v>11.850022256110041</v>
      </c>
      <c r="AH1295" s="106">
        <v>0</v>
      </c>
      <c r="AI1295" s="106">
        <v>100</v>
      </c>
      <c r="AJ1295">
        <v>40.229999999999997</v>
      </c>
      <c r="AK1295">
        <v>67.37</v>
      </c>
      <c r="AL1295">
        <v>57.68</v>
      </c>
      <c r="AM1295">
        <v>165.27</v>
      </c>
      <c r="AN1295" t="s">
        <v>1067</v>
      </c>
      <c r="AO1295">
        <v>9.9</v>
      </c>
      <c r="AP1295">
        <v>8.33</v>
      </c>
      <c r="AQ1295">
        <v>12.806699999999999</v>
      </c>
      <c r="AR1295" t="s">
        <v>1071</v>
      </c>
      <c r="AS1295" t="s">
        <v>1074</v>
      </c>
      <c r="AT1295" t="s">
        <v>1075</v>
      </c>
      <c r="AU1295" t="s">
        <v>1077</v>
      </c>
      <c r="AV1295" t="s">
        <v>1079</v>
      </c>
      <c r="AW1295" t="s">
        <v>1083</v>
      </c>
      <c r="AX1295" s="65">
        <f t="shared" si="355"/>
        <v>583.5</v>
      </c>
      <c r="AY1295" s="106">
        <v>2862.47</v>
      </c>
      <c r="AZ1295" s="106">
        <v>999.01093652802467</v>
      </c>
      <c r="BA1295" s="65">
        <f t="shared" si="343"/>
        <v>4444.9809365280244</v>
      </c>
      <c r="BB1295" s="65">
        <f t="shared" si="344"/>
        <v>39420.269063471977</v>
      </c>
      <c r="BC1295" s="65">
        <f t="shared" si="345"/>
        <v>0</v>
      </c>
      <c r="BD1295" s="65">
        <f t="shared" si="346"/>
        <v>23554.230000000003</v>
      </c>
      <c r="BE1295" s="65">
        <f t="shared" si="347"/>
        <v>31744.309999999998</v>
      </c>
      <c r="BF1295" s="65">
        <f t="shared" si="348"/>
        <v>94718.799063471975</v>
      </c>
      <c r="BG1295" s="66">
        <f t="shared" si="349"/>
        <v>634.99727664686066</v>
      </c>
      <c r="BH1295" s="66">
        <f t="shared" si="350"/>
        <v>67.965981143917205</v>
      </c>
      <c r="BI1295" s="66">
        <f t="shared" si="351"/>
        <v>0</v>
      </c>
      <c r="BJ1295" s="66">
        <f t="shared" si="352"/>
        <v>40.610741379310348</v>
      </c>
      <c r="BK1295" s="66">
        <f t="shared" si="353"/>
        <v>54.731568965517241</v>
      </c>
      <c r="BL1295" s="66">
        <f t="shared" si="354"/>
        <v>163.30827424736549</v>
      </c>
      <c r="BM1295" s="207">
        <f t="shared" si="356"/>
        <v>39869.18</v>
      </c>
    </row>
    <row r="1296" spans="1:65" x14ac:dyDescent="0.35">
      <c r="A1296" s="1">
        <v>429</v>
      </c>
      <c r="B1296">
        <v>32</v>
      </c>
      <c r="C1296" t="s">
        <v>37</v>
      </c>
      <c r="D1296" s="60" t="s">
        <v>467</v>
      </c>
      <c r="E1296" s="6" t="s">
        <v>1113</v>
      </c>
      <c r="F1296" s="7" t="s">
        <v>1114</v>
      </c>
      <c r="G1296" s="6">
        <v>-20.32</v>
      </c>
      <c r="H1296" s="6">
        <v>-40.340000000000003</v>
      </c>
      <c r="I1296" s="6">
        <v>9</v>
      </c>
      <c r="J1296" s="8">
        <v>54061.366139626101</v>
      </c>
      <c r="K1296" t="s">
        <v>1165</v>
      </c>
      <c r="L1296" t="s">
        <v>1062</v>
      </c>
      <c r="M1296">
        <v>600</v>
      </c>
      <c r="N1296">
        <v>600</v>
      </c>
      <c r="O1296">
        <v>0</v>
      </c>
      <c r="P1296">
        <v>32964.54</v>
      </c>
      <c r="Q1296">
        <v>18875.330000000002</v>
      </c>
      <c r="R1296">
        <v>5264.2</v>
      </c>
      <c r="S1296">
        <v>34606.78</v>
      </c>
      <c r="T1296">
        <v>0</v>
      </c>
      <c r="U1296">
        <v>11750.93</v>
      </c>
      <c r="V1296">
        <v>0</v>
      </c>
      <c r="W1296" s="181">
        <f t="shared" si="340"/>
        <v>44715.47</v>
      </c>
      <c r="X1296" s="181">
        <f t="shared" si="341"/>
        <v>74.525783333333337</v>
      </c>
      <c r="Y1296" s="174">
        <v>103461.77</v>
      </c>
      <c r="Z1296" s="181">
        <f t="shared" si="342"/>
        <v>172.43628333333334</v>
      </c>
      <c r="AA1296" s="174">
        <v>0</v>
      </c>
      <c r="AB1296" s="174">
        <v>31.861565871142549</v>
      </c>
      <c r="AC1296" s="174">
        <v>18.243772554828709</v>
      </c>
      <c r="AD1296" s="174">
        <v>5.0880629627735923</v>
      </c>
      <c r="AE1296" s="174">
        <v>33.448857486199977</v>
      </c>
      <c r="AF1296">
        <v>0</v>
      </c>
      <c r="AG1296" s="106">
        <v>11.35775079046106</v>
      </c>
      <c r="AH1296" s="106">
        <v>0</v>
      </c>
      <c r="AI1296" s="106">
        <v>100</v>
      </c>
      <c r="AJ1296">
        <v>40.229999999999997</v>
      </c>
      <c r="AK1296">
        <v>74.53</v>
      </c>
      <c r="AL1296">
        <v>57.68</v>
      </c>
      <c r="AM1296">
        <v>172.44</v>
      </c>
      <c r="AN1296" t="s">
        <v>1068</v>
      </c>
      <c r="AO1296">
        <v>9.9</v>
      </c>
      <c r="AP1296">
        <v>8.33</v>
      </c>
      <c r="AQ1296">
        <v>12.806699999999999</v>
      </c>
      <c r="AR1296" t="s">
        <v>1071</v>
      </c>
      <c r="AS1296" t="s">
        <v>1074</v>
      </c>
      <c r="AT1296" t="s">
        <v>1075</v>
      </c>
      <c r="AU1296" t="s">
        <v>1077</v>
      </c>
      <c r="AV1296" t="s">
        <v>1079</v>
      </c>
      <c r="AW1296" t="s">
        <v>1083</v>
      </c>
      <c r="AX1296" s="65">
        <f t="shared" si="355"/>
        <v>583.5</v>
      </c>
      <c r="AY1296" s="106">
        <v>2862.47</v>
      </c>
      <c r="AZ1296" s="106">
        <v>1067.5102085243248</v>
      </c>
      <c r="BA1296" s="65">
        <f t="shared" si="343"/>
        <v>4513.4802085243246</v>
      </c>
      <c r="BB1296" s="65">
        <f t="shared" si="344"/>
        <v>43647.959791475674</v>
      </c>
      <c r="BC1296" s="65">
        <f t="shared" si="345"/>
        <v>0</v>
      </c>
      <c r="BD1296" s="65">
        <f t="shared" si="346"/>
        <v>23556.030000000002</v>
      </c>
      <c r="BE1296" s="65">
        <f t="shared" si="347"/>
        <v>31744.309999999998</v>
      </c>
      <c r="BF1296" s="65">
        <f t="shared" si="348"/>
        <v>98948.289791475676</v>
      </c>
      <c r="BG1296" s="66">
        <f t="shared" si="349"/>
        <v>644.78288693204638</v>
      </c>
      <c r="BH1296" s="66">
        <f t="shared" si="350"/>
        <v>75.255103088751156</v>
      </c>
      <c r="BI1296" s="66">
        <f t="shared" si="351"/>
        <v>0</v>
      </c>
      <c r="BJ1296" s="66">
        <f t="shared" si="352"/>
        <v>40.613844827586213</v>
      </c>
      <c r="BK1296" s="66">
        <f t="shared" si="353"/>
        <v>54.731568965517241</v>
      </c>
      <c r="BL1296" s="66">
        <f t="shared" si="354"/>
        <v>170.60049964047531</v>
      </c>
      <c r="BM1296" s="207">
        <f t="shared" si="356"/>
        <v>39870.979999999996</v>
      </c>
    </row>
    <row r="1297" spans="1:65" x14ac:dyDescent="0.35">
      <c r="A1297" s="1">
        <v>430</v>
      </c>
      <c r="B1297">
        <v>32</v>
      </c>
      <c r="C1297" t="s">
        <v>37</v>
      </c>
      <c r="D1297" s="60" t="s">
        <v>468</v>
      </c>
      <c r="E1297" s="6" t="s">
        <v>1115</v>
      </c>
      <c r="F1297" s="7" t="s">
        <v>1116</v>
      </c>
      <c r="G1297" s="6">
        <v>-8.0500000000000007</v>
      </c>
      <c r="H1297" s="6">
        <v>-34.880000000000003</v>
      </c>
      <c r="I1297" s="6">
        <v>10</v>
      </c>
      <c r="J1297" s="8">
        <v>63550.072249703</v>
      </c>
      <c r="K1297" t="s">
        <v>1165</v>
      </c>
      <c r="L1297" t="s">
        <v>1062</v>
      </c>
      <c r="M1297">
        <v>600</v>
      </c>
      <c r="N1297">
        <v>600</v>
      </c>
      <c r="O1297">
        <v>0</v>
      </c>
      <c r="P1297">
        <v>38370.230000000003</v>
      </c>
      <c r="Q1297">
        <v>18875.330000000002</v>
      </c>
      <c r="R1297">
        <v>5250.2</v>
      </c>
      <c r="S1297">
        <v>34606.78</v>
      </c>
      <c r="T1297">
        <v>0</v>
      </c>
      <c r="U1297">
        <v>11750.93</v>
      </c>
      <c r="V1297">
        <v>0</v>
      </c>
      <c r="W1297" s="181">
        <f t="shared" si="340"/>
        <v>50121.16</v>
      </c>
      <c r="X1297" s="181">
        <f t="shared" si="341"/>
        <v>83.535266666666672</v>
      </c>
      <c r="Y1297" s="174">
        <v>108853.46</v>
      </c>
      <c r="Z1297" s="181">
        <f t="shared" si="342"/>
        <v>181.42243333333334</v>
      </c>
      <c r="AA1297" s="174">
        <v>0</v>
      </c>
      <c r="AB1297" s="174">
        <v>35.24943534178886</v>
      </c>
      <c r="AC1297" s="174">
        <v>17.340128646347122</v>
      </c>
      <c r="AD1297" s="174">
        <v>4.8231815506829081</v>
      </c>
      <c r="AE1297" s="174">
        <v>31.79208083969035</v>
      </c>
      <c r="AF1297">
        <v>0</v>
      </c>
      <c r="AG1297" s="106">
        <v>10.795182808153269</v>
      </c>
      <c r="AH1297" s="106">
        <v>0</v>
      </c>
      <c r="AI1297" s="106">
        <v>100</v>
      </c>
      <c r="AJ1297">
        <v>40.21</v>
      </c>
      <c r="AK1297">
        <v>83.54</v>
      </c>
      <c r="AL1297">
        <v>57.68</v>
      </c>
      <c r="AM1297">
        <v>181.42</v>
      </c>
      <c r="AN1297" t="s">
        <v>1069</v>
      </c>
      <c r="AO1297">
        <v>9.9</v>
      </c>
      <c r="AP1297">
        <v>8.33</v>
      </c>
      <c r="AQ1297">
        <v>12.806699999999999</v>
      </c>
      <c r="AR1297" t="s">
        <v>1071</v>
      </c>
      <c r="AS1297" t="s">
        <v>1074</v>
      </c>
      <c r="AT1297" t="s">
        <v>1075</v>
      </c>
      <c r="AU1297" t="s">
        <v>1077</v>
      </c>
      <c r="AV1297" t="s">
        <v>1079</v>
      </c>
      <c r="AW1297" t="s">
        <v>1083</v>
      </c>
      <c r="AX1297" s="65">
        <f t="shared" si="355"/>
        <v>583.5</v>
      </c>
      <c r="AY1297" s="106">
        <v>2862.47</v>
      </c>
      <c r="AZ1297" s="106">
        <v>1230.1300146659109</v>
      </c>
      <c r="BA1297" s="65">
        <f t="shared" si="343"/>
        <v>4676.1000146659107</v>
      </c>
      <c r="BB1297" s="65">
        <f t="shared" si="344"/>
        <v>48891.029985334091</v>
      </c>
      <c r="BC1297" s="65">
        <f t="shared" si="345"/>
        <v>0</v>
      </c>
      <c r="BD1297" s="65">
        <f t="shared" si="346"/>
        <v>23542.030000000002</v>
      </c>
      <c r="BE1297" s="65">
        <f t="shared" si="347"/>
        <v>31744.309999999998</v>
      </c>
      <c r="BF1297" s="65">
        <f t="shared" si="348"/>
        <v>104177.3599853341</v>
      </c>
      <c r="BG1297" s="66">
        <f t="shared" si="349"/>
        <v>668.0142878094158</v>
      </c>
      <c r="BH1297" s="66">
        <f t="shared" si="350"/>
        <v>84.294879285058784</v>
      </c>
      <c r="BI1297" s="66">
        <f t="shared" si="351"/>
        <v>0</v>
      </c>
      <c r="BJ1297" s="66">
        <f t="shared" si="352"/>
        <v>40.589706896551725</v>
      </c>
      <c r="BK1297" s="66">
        <f t="shared" si="353"/>
        <v>54.731568965517241</v>
      </c>
      <c r="BL1297" s="66">
        <f t="shared" si="354"/>
        <v>179.61613790574845</v>
      </c>
      <c r="BM1297" s="207">
        <f t="shared" si="356"/>
        <v>39856.979999999996</v>
      </c>
    </row>
    <row r="1298" spans="1:65" x14ac:dyDescent="0.35">
      <c r="A1298" s="1">
        <v>431</v>
      </c>
      <c r="B1298">
        <v>32</v>
      </c>
      <c r="C1298" t="s">
        <v>37</v>
      </c>
      <c r="D1298" s="60" t="s">
        <v>469</v>
      </c>
      <c r="E1298" s="6" t="s">
        <v>1117</v>
      </c>
      <c r="F1298" s="7" t="s">
        <v>1118</v>
      </c>
      <c r="G1298" s="6">
        <v>-3.8</v>
      </c>
      <c r="H1298" s="6">
        <v>-38.53</v>
      </c>
      <c r="I1298" s="6">
        <v>41</v>
      </c>
      <c r="J1298" s="8">
        <v>71394.000753582499</v>
      </c>
      <c r="K1298" t="s">
        <v>1165</v>
      </c>
      <c r="L1298" t="s">
        <v>1062</v>
      </c>
      <c r="M1298">
        <v>600</v>
      </c>
      <c r="N1298">
        <v>600</v>
      </c>
      <c r="O1298">
        <v>0</v>
      </c>
      <c r="P1298">
        <v>40456.86</v>
      </c>
      <c r="Q1298">
        <v>18875.330000000002</v>
      </c>
      <c r="R1298">
        <v>5255.2</v>
      </c>
      <c r="S1298">
        <v>34606.78</v>
      </c>
      <c r="T1298">
        <v>0</v>
      </c>
      <c r="U1298">
        <v>11750.93</v>
      </c>
      <c r="V1298">
        <v>0</v>
      </c>
      <c r="W1298" s="181">
        <f t="shared" si="340"/>
        <v>52207.79</v>
      </c>
      <c r="X1298" s="181">
        <f t="shared" si="341"/>
        <v>87.012983333333338</v>
      </c>
      <c r="Y1298" s="174">
        <v>110945.09</v>
      </c>
      <c r="Z1298" s="181">
        <f t="shared" si="342"/>
        <v>184.90848333333332</v>
      </c>
      <c r="AA1298" s="174">
        <v>0</v>
      </c>
      <c r="AB1298" s="174">
        <v>36.465660625449942</v>
      </c>
      <c r="AC1298" s="174">
        <v>17.013217980173799</v>
      </c>
      <c r="AD1298" s="174">
        <v>4.7367576158620448</v>
      </c>
      <c r="AE1298" s="174">
        <v>31.19270983510852</v>
      </c>
      <c r="AF1298">
        <v>0</v>
      </c>
      <c r="AG1298" s="106">
        <v>10.591662956873529</v>
      </c>
      <c r="AH1298" s="106">
        <v>0</v>
      </c>
      <c r="AI1298" s="106">
        <v>100</v>
      </c>
      <c r="AJ1298">
        <v>40.22</v>
      </c>
      <c r="AK1298">
        <v>87.01</v>
      </c>
      <c r="AL1298">
        <v>57.68</v>
      </c>
      <c r="AM1298">
        <v>184.91</v>
      </c>
      <c r="AN1298" t="s">
        <v>1070</v>
      </c>
      <c r="AO1298">
        <v>9.9</v>
      </c>
      <c r="AP1298">
        <v>8.33</v>
      </c>
      <c r="AQ1298">
        <v>12.806699999999999</v>
      </c>
      <c r="AR1298" t="s">
        <v>1071</v>
      </c>
      <c r="AS1298" t="s">
        <v>1074</v>
      </c>
      <c r="AT1298" t="s">
        <v>1075</v>
      </c>
      <c r="AU1298" t="s">
        <v>1077</v>
      </c>
      <c r="AV1298" t="s">
        <v>1079</v>
      </c>
      <c r="AW1298" t="s">
        <v>1083</v>
      </c>
      <c r="AX1298" s="65">
        <f t="shared" si="355"/>
        <v>583.5</v>
      </c>
      <c r="AY1298" s="106">
        <v>2862.47</v>
      </c>
      <c r="AZ1298" s="106">
        <v>1237.4521302684191</v>
      </c>
      <c r="BA1298" s="65">
        <f t="shared" si="343"/>
        <v>4683.4221302684191</v>
      </c>
      <c r="BB1298" s="65">
        <f t="shared" si="344"/>
        <v>50970.337869731578</v>
      </c>
      <c r="BC1298" s="65">
        <f t="shared" si="345"/>
        <v>0</v>
      </c>
      <c r="BD1298" s="65">
        <f t="shared" si="346"/>
        <v>23547.030000000002</v>
      </c>
      <c r="BE1298" s="65">
        <f t="shared" si="347"/>
        <v>31744.309999999998</v>
      </c>
      <c r="BF1298" s="65">
        <f t="shared" si="348"/>
        <v>106261.66786973158</v>
      </c>
      <c r="BG1298" s="66">
        <f t="shared" si="349"/>
        <v>669.06030432405987</v>
      </c>
      <c r="BH1298" s="66">
        <f t="shared" si="350"/>
        <v>87.879892878847542</v>
      </c>
      <c r="BI1298" s="66">
        <f t="shared" si="351"/>
        <v>0</v>
      </c>
      <c r="BJ1298" s="66">
        <f t="shared" si="352"/>
        <v>40.598327586206899</v>
      </c>
      <c r="BK1298" s="66">
        <f t="shared" si="353"/>
        <v>54.731568965517241</v>
      </c>
      <c r="BL1298" s="66">
        <f t="shared" si="354"/>
        <v>183.20977218919239</v>
      </c>
      <c r="BM1298" s="207">
        <f t="shared" si="356"/>
        <v>39861.979999999996</v>
      </c>
    </row>
    <row r="1299" spans="1:65" x14ac:dyDescent="0.35">
      <c r="A1299" s="1">
        <v>432</v>
      </c>
      <c r="B1299">
        <v>33</v>
      </c>
      <c r="C1299" t="s">
        <v>37</v>
      </c>
      <c r="D1299" s="60" t="s">
        <v>470</v>
      </c>
      <c r="E1299" s="6" t="s">
        <v>1104</v>
      </c>
      <c r="F1299" s="7" t="s">
        <v>1105</v>
      </c>
      <c r="G1299" s="6">
        <v>-22.74</v>
      </c>
      <c r="H1299" s="6">
        <v>-45.59</v>
      </c>
      <c r="I1299" s="6">
        <v>1642</v>
      </c>
      <c r="J1299" s="8">
        <v>3495.45982983364</v>
      </c>
      <c r="K1299" t="s">
        <v>1165</v>
      </c>
      <c r="L1299" t="s">
        <v>1062</v>
      </c>
      <c r="M1299">
        <v>600</v>
      </c>
      <c r="N1299">
        <v>600</v>
      </c>
      <c r="O1299">
        <v>554.69000000000005</v>
      </c>
      <c r="P1299">
        <v>10490.91</v>
      </c>
      <c r="Q1299">
        <v>18875.330000000002</v>
      </c>
      <c r="R1299">
        <v>5265.2</v>
      </c>
      <c r="S1299">
        <v>34606.78</v>
      </c>
      <c r="T1299">
        <v>0</v>
      </c>
      <c r="U1299">
        <v>11578.67</v>
      </c>
      <c r="V1299">
        <v>0</v>
      </c>
      <c r="W1299" s="181">
        <f t="shared" si="340"/>
        <v>22069.58</v>
      </c>
      <c r="X1299" s="181">
        <f t="shared" si="341"/>
        <v>36.782633333333337</v>
      </c>
      <c r="Y1299" s="174">
        <v>81371.570000000007</v>
      </c>
      <c r="Z1299" s="181">
        <f t="shared" si="342"/>
        <v>135.61928333333336</v>
      </c>
      <c r="AA1299" s="174">
        <v>0.68167543037451539</v>
      </c>
      <c r="AB1299" s="174">
        <v>12.892598729507119</v>
      </c>
      <c r="AC1299" s="174">
        <v>23.196467758948241</v>
      </c>
      <c r="AD1299" s="174">
        <v>6.4705645964554934</v>
      </c>
      <c r="AE1299" s="174">
        <v>42.52932566005547</v>
      </c>
      <c r="AF1299">
        <v>0</v>
      </c>
      <c r="AG1299" s="106">
        <v>14.229380113963639</v>
      </c>
      <c r="AH1299" s="106">
        <v>0</v>
      </c>
      <c r="AI1299" s="106">
        <v>100</v>
      </c>
      <c r="AJ1299">
        <v>40.229999999999997</v>
      </c>
      <c r="AK1299">
        <v>37.71</v>
      </c>
      <c r="AL1299">
        <v>57.68</v>
      </c>
      <c r="AM1299">
        <v>135.62</v>
      </c>
      <c r="AN1299" t="s">
        <v>1063</v>
      </c>
      <c r="AO1299">
        <v>9.9</v>
      </c>
      <c r="AP1299">
        <v>8.33</v>
      </c>
      <c r="AQ1299">
        <v>12.806699999999999</v>
      </c>
      <c r="AR1299" t="s">
        <v>1071</v>
      </c>
      <c r="AS1299" t="s">
        <v>1074</v>
      </c>
      <c r="AT1299" t="s">
        <v>1075</v>
      </c>
      <c r="AU1299" t="s">
        <v>1077</v>
      </c>
      <c r="AV1299" t="s">
        <v>1079</v>
      </c>
      <c r="AW1299" t="s">
        <v>1084</v>
      </c>
      <c r="AX1299" s="65">
        <f t="shared" si="355"/>
        <v>583.5</v>
      </c>
      <c r="AY1299" s="106">
        <v>2862.47</v>
      </c>
      <c r="AZ1299" s="106">
        <v>460.37400558099415</v>
      </c>
      <c r="BA1299" s="65">
        <f t="shared" si="343"/>
        <v>3906.3440055809942</v>
      </c>
      <c r="BB1299" s="65">
        <f t="shared" si="344"/>
        <v>21609.205994419008</v>
      </c>
      <c r="BC1299" s="65">
        <f t="shared" si="345"/>
        <v>554.69000000000005</v>
      </c>
      <c r="BD1299" s="65">
        <f t="shared" si="346"/>
        <v>23557.030000000002</v>
      </c>
      <c r="BE1299" s="65">
        <f t="shared" si="347"/>
        <v>31744.309999999998</v>
      </c>
      <c r="BF1299" s="65">
        <f t="shared" si="348"/>
        <v>77465.225994419015</v>
      </c>
      <c r="BG1299" s="66">
        <f t="shared" si="349"/>
        <v>558.04914365442778</v>
      </c>
      <c r="BH1299" s="66">
        <f t="shared" si="350"/>
        <v>37.257251714515533</v>
      </c>
      <c r="BI1299" s="66">
        <f t="shared" si="351"/>
        <v>0.92448333333333343</v>
      </c>
      <c r="BJ1299" s="66">
        <f t="shared" si="352"/>
        <v>40.615568965517248</v>
      </c>
      <c r="BK1299" s="66">
        <f t="shared" si="353"/>
        <v>54.731568965517241</v>
      </c>
      <c r="BL1299" s="66">
        <f t="shared" si="354"/>
        <v>133.56073447313622</v>
      </c>
      <c r="BM1299" s="207">
        <f t="shared" si="356"/>
        <v>39871.979999999996</v>
      </c>
    </row>
    <row r="1300" spans="1:65" x14ac:dyDescent="0.35">
      <c r="A1300" s="1">
        <v>433</v>
      </c>
      <c r="B1300">
        <v>33</v>
      </c>
      <c r="C1300" t="s">
        <v>37</v>
      </c>
      <c r="D1300" s="60" t="s">
        <v>471</v>
      </c>
      <c r="E1300" s="6" t="s">
        <v>1104</v>
      </c>
      <c r="F1300" s="7" t="s">
        <v>1106</v>
      </c>
      <c r="G1300" s="6">
        <v>-23.85</v>
      </c>
      <c r="H1300" s="6">
        <v>-46.64</v>
      </c>
      <c r="I1300" s="6">
        <v>792</v>
      </c>
      <c r="J1300" s="8">
        <v>14172.2970393051</v>
      </c>
      <c r="K1300" t="s">
        <v>1165</v>
      </c>
      <c r="L1300" t="s">
        <v>1062</v>
      </c>
      <c r="M1300">
        <v>600</v>
      </c>
      <c r="N1300">
        <v>600</v>
      </c>
      <c r="O1300">
        <v>27.36</v>
      </c>
      <c r="P1300">
        <v>15967.77</v>
      </c>
      <c r="Q1300">
        <v>18875.330000000002</v>
      </c>
      <c r="R1300">
        <v>5266.4</v>
      </c>
      <c r="S1300">
        <v>34606.78</v>
      </c>
      <c r="T1300">
        <v>0</v>
      </c>
      <c r="U1300">
        <v>11578.67</v>
      </c>
      <c r="V1300">
        <v>0</v>
      </c>
      <c r="W1300" s="181">
        <f t="shared" si="340"/>
        <v>27546.440000000002</v>
      </c>
      <c r="X1300" s="181">
        <f t="shared" si="341"/>
        <v>45.91073333333334</v>
      </c>
      <c r="Y1300" s="174">
        <v>86322.3</v>
      </c>
      <c r="Z1300" s="181">
        <f t="shared" si="342"/>
        <v>143.87049999999999</v>
      </c>
      <c r="AA1300" s="174">
        <v>3.1695170309410201E-2</v>
      </c>
      <c r="AB1300" s="174">
        <v>18.49785049749601</v>
      </c>
      <c r="AC1300" s="174">
        <v>21.86611107442689</v>
      </c>
      <c r="AD1300" s="174">
        <v>6.1008569048785768</v>
      </c>
      <c r="AE1300" s="174">
        <v>40.090196855273781</v>
      </c>
      <c r="AF1300">
        <v>0</v>
      </c>
      <c r="AG1300" s="106">
        <v>13.413301082107401</v>
      </c>
      <c r="AH1300" s="106">
        <v>0</v>
      </c>
      <c r="AI1300" s="106">
        <v>100</v>
      </c>
      <c r="AJ1300">
        <v>40.24</v>
      </c>
      <c r="AK1300">
        <v>45.96</v>
      </c>
      <c r="AL1300">
        <v>57.68</v>
      </c>
      <c r="AM1300">
        <v>143.87</v>
      </c>
      <c r="AN1300" t="s">
        <v>1064</v>
      </c>
      <c r="AO1300">
        <v>9.9</v>
      </c>
      <c r="AP1300">
        <v>8.33</v>
      </c>
      <c r="AQ1300">
        <v>12.806699999999999</v>
      </c>
      <c r="AR1300" t="s">
        <v>1071</v>
      </c>
      <c r="AS1300" t="s">
        <v>1074</v>
      </c>
      <c r="AT1300" t="s">
        <v>1075</v>
      </c>
      <c r="AU1300" t="s">
        <v>1077</v>
      </c>
      <c r="AV1300" t="s">
        <v>1079</v>
      </c>
      <c r="AW1300" t="s">
        <v>1084</v>
      </c>
      <c r="AX1300" s="65">
        <f t="shared" si="355"/>
        <v>583.5</v>
      </c>
      <c r="AY1300" s="106">
        <v>2862.47</v>
      </c>
      <c r="AZ1300" s="106">
        <v>662.05927773323299</v>
      </c>
      <c r="BA1300" s="65">
        <f t="shared" si="343"/>
        <v>4108.0292777332324</v>
      </c>
      <c r="BB1300" s="65">
        <f t="shared" si="344"/>
        <v>26884.380722266771</v>
      </c>
      <c r="BC1300" s="65">
        <f t="shared" si="345"/>
        <v>27.36</v>
      </c>
      <c r="BD1300" s="65">
        <f t="shared" si="346"/>
        <v>23558.230000000003</v>
      </c>
      <c r="BE1300" s="65">
        <f t="shared" si="347"/>
        <v>31744.309999999998</v>
      </c>
      <c r="BF1300" s="65">
        <f t="shared" si="348"/>
        <v>82214.270722266767</v>
      </c>
      <c r="BG1300" s="66">
        <f t="shared" si="349"/>
        <v>586.86132539046173</v>
      </c>
      <c r="BH1300" s="66">
        <f t="shared" si="350"/>
        <v>46.352380555632365</v>
      </c>
      <c r="BI1300" s="66">
        <f t="shared" si="351"/>
        <v>4.5600000000000002E-2</v>
      </c>
      <c r="BJ1300" s="66">
        <f t="shared" si="352"/>
        <v>40.617637931034487</v>
      </c>
      <c r="BK1300" s="66">
        <f t="shared" si="353"/>
        <v>54.731568965517241</v>
      </c>
      <c r="BL1300" s="66">
        <f t="shared" si="354"/>
        <v>141.74874262459787</v>
      </c>
      <c r="BM1300" s="207">
        <f t="shared" si="356"/>
        <v>39873.18</v>
      </c>
    </row>
    <row r="1301" spans="1:65" x14ac:dyDescent="0.35">
      <c r="A1301" s="1">
        <v>434</v>
      </c>
      <c r="B1301">
        <v>33</v>
      </c>
      <c r="C1301" t="s">
        <v>37</v>
      </c>
      <c r="D1301" s="60" t="s">
        <v>472</v>
      </c>
      <c r="E1301" s="6" t="s">
        <v>1107</v>
      </c>
      <c r="F1301" s="7" t="s">
        <v>1108</v>
      </c>
      <c r="G1301" s="6">
        <v>-30.03</v>
      </c>
      <c r="H1301" s="6">
        <v>-51.23</v>
      </c>
      <c r="I1301" s="6">
        <v>47</v>
      </c>
      <c r="J1301" s="8">
        <v>23954.0527728093</v>
      </c>
      <c r="K1301" t="s">
        <v>1165</v>
      </c>
      <c r="L1301" t="s">
        <v>1062</v>
      </c>
      <c r="M1301">
        <v>600</v>
      </c>
      <c r="N1301">
        <v>600</v>
      </c>
      <c r="O1301">
        <v>105.03</v>
      </c>
      <c r="P1301">
        <v>18654.96</v>
      </c>
      <c r="Q1301">
        <v>18875.330000000002</v>
      </c>
      <c r="R1301">
        <v>5272.4</v>
      </c>
      <c r="S1301">
        <v>34606.78</v>
      </c>
      <c r="T1301">
        <v>0</v>
      </c>
      <c r="U1301">
        <v>11578.67</v>
      </c>
      <c r="V1301">
        <v>0</v>
      </c>
      <c r="W1301" s="181">
        <f t="shared" si="340"/>
        <v>30233.629999999997</v>
      </c>
      <c r="X1301" s="181">
        <f t="shared" si="341"/>
        <v>50.389383333333328</v>
      </c>
      <c r="Y1301" s="174">
        <v>89093.17</v>
      </c>
      <c r="Z1301" s="181">
        <f t="shared" si="342"/>
        <v>148.48861666666667</v>
      </c>
      <c r="AA1301" s="174">
        <v>0.1178878246222466</v>
      </c>
      <c r="AB1301" s="174">
        <v>20.938709443159329</v>
      </c>
      <c r="AC1301" s="174">
        <v>21.186057247710458</v>
      </c>
      <c r="AD1301" s="174">
        <v>5.9178498194642746</v>
      </c>
      <c r="AE1301" s="174">
        <v>38.843359148630583</v>
      </c>
      <c r="AF1301">
        <v>0</v>
      </c>
      <c r="AG1301" s="106">
        <v>12.996136516413101</v>
      </c>
      <c r="AH1301" s="106">
        <v>0</v>
      </c>
      <c r="AI1301" s="106">
        <v>100</v>
      </c>
      <c r="AJ1301">
        <v>40.25</v>
      </c>
      <c r="AK1301">
        <v>50.56</v>
      </c>
      <c r="AL1301">
        <v>57.68</v>
      </c>
      <c r="AM1301">
        <v>148.49</v>
      </c>
      <c r="AN1301" t="s">
        <v>1065</v>
      </c>
      <c r="AO1301">
        <v>9.9</v>
      </c>
      <c r="AP1301">
        <v>8.33</v>
      </c>
      <c r="AQ1301">
        <v>12.806699999999999</v>
      </c>
      <c r="AR1301" t="s">
        <v>1071</v>
      </c>
      <c r="AS1301" t="s">
        <v>1074</v>
      </c>
      <c r="AT1301" t="s">
        <v>1075</v>
      </c>
      <c r="AU1301" t="s">
        <v>1077</v>
      </c>
      <c r="AV1301" t="s">
        <v>1079</v>
      </c>
      <c r="AW1301" t="s">
        <v>1084</v>
      </c>
      <c r="AX1301" s="65">
        <f t="shared" si="355"/>
        <v>583.5</v>
      </c>
      <c r="AY1301" s="106">
        <v>2862.47</v>
      </c>
      <c r="AZ1301" s="106">
        <v>737.13316924799972</v>
      </c>
      <c r="BA1301" s="65">
        <f t="shared" si="343"/>
        <v>4183.1031692479992</v>
      </c>
      <c r="BB1301" s="65">
        <f t="shared" si="344"/>
        <v>29496.496830751999</v>
      </c>
      <c r="BC1301" s="65">
        <f t="shared" si="345"/>
        <v>105.03</v>
      </c>
      <c r="BD1301" s="65">
        <f t="shared" si="346"/>
        <v>23564.230000000003</v>
      </c>
      <c r="BE1301" s="65">
        <f t="shared" si="347"/>
        <v>31744.309999999998</v>
      </c>
      <c r="BF1301" s="65">
        <f t="shared" si="348"/>
        <v>84910.066830751995</v>
      </c>
      <c r="BG1301" s="66">
        <f t="shared" si="349"/>
        <v>597.5861670354285</v>
      </c>
      <c r="BH1301" s="66">
        <f t="shared" si="350"/>
        <v>50.856029018537932</v>
      </c>
      <c r="BI1301" s="66">
        <f t="shared" si="351"/>
        <v>0.17505000000000001</v>
      </c>
      <c r="BJ1301" s="66">
        <f t="shared" si="352"/>
        <v>40.627982758620696</v>
      </c>
      <c r="BK1301" s="66">
        <f t="shared" si="353"/>
        <v>54.731568965517241</v>
      </c>
      <c r="BL1301" s="66">
        <f t="shared" si="354"/>
        <v>146.39666694957239</v>
      </c>
      <c r="BM1301" s="207">
        <f t="shared" si="356"/>
        <v>39879.18</v>
      </c>
    </row>
    <row r="1302" spans="1:65" x14ac:dyDescent="0.35">
      <c r="A1302" s="1">
        <v>435</v>
      </c>
      <c r="B1302">
        <v>33</v>
      </c>
      <c r="C1302" t="s">
        <v>37</v>
      </c>
      <c r="D1302" s="60" t="s">
        <v>473</v>
      </c>
      <c r="E1302" s="6" t="s">
        <v>1109</v>
      </c>
      <c r="F1302" s="7" t="s">
        <v>1110</v>
      </c>
      <c r="G1302" s="6">
        <v>-15.37</v>
      </c>
      <c r="H1302" s="6">
        <v>-48.78</v>
      </c>
      <c r="I1302" s="6">
        <v>770</v>
      </c>
      <c r="J1302" s="8">
        <v>31081.371963744201</v>
      </c>
      <c r="K1302" t="s">
        <v>1165</v>
      </c>
      <c r="L1302" t="s">
        <v>1062</v>
      </c>
      <c r="M1302">
        <v>600</v>
      </c>
      <c r="N1302">
        <v>600</v>
      </c>
      <c r="O1302">
        <v>0</v>
      </c>
      <c r="P1302">
        <v>26702.98</v>
      </c>
      <c r="Q1302">
        <v>18875.330000000002</v>
      </c>
      <c r="R1302">
        <v>5266.4</v>
      </c>
      <c r="S1302">
        <v>34606.78</v>
      </c>
      <c r="T1302">
        <v>0</v>
      </c>
      <c r="U1302">
        <v>11578.67</v>
      </c>
      <c r="V1302">
        <v>0</v>
      </c>
      <c r="W1302" s="181">
        <f t="shared" si="340"/>
        <v>38281.65</v>
      </c>
      <c r="X1302" s="181">
        <f t="shared" si="341"/>
        <v>63.802750000000003</v>
      </c>
      <c r="Y1302" s="174">
        <v>97030.15</v>
      </c>
      <c r="Z1302" s="181">
        <f t="shared" si="342"/>
        <v>161.71691666666666</v>
      </c>
      <c r="AA1302" s="174">
        <v>0</v>
      </c>
      <c r="AB1302" s="174">
        <v>27.52029137335148</v>
      </c>
      <c r="AC1302" s="174">
        <v>19.45305660147903</v>
      </c>
      <c r="AD1302" s="174">
        <v>5.4275913208420272</v>
      </c>
      <c r="AE1302" s="174">
        <v>35.66600690610084</v>
      </c>
      <c r="AF1302">
        <v>0</v>
      </c>
      <c r="AG1302" s="106">
        <v>11.9330641043016</v>
      </c>
      <c r="AH1302" s="106">
        <v>0</v>
      </c>
      <c r="AI1302" s="106">
        <v>100</v>
      </c>
      <c r="AJ1302">
        <v>40.24</v>
      </c>
      <c r="AK1302">
        <v>63.8</v>
      </c>
      <c r="AL1302">
        <v>57.68</v>
      </c>
      <c r="AM1302">
        <v>161.72</v>
      </c>
      <c r="AN1302" t="s">
        <v>1066</v>
      </c>
      <c r="AO1302">
        <v>9.9</v>
      </c>
      <c r="AP1302">
        <v>8.33</v>
      </c>
      <c r="AQ1302">
        <v>12.806699999999999</v>
      </c>
      <c r="AR1302" t="s">
        <v>1071</v>
      </c>
      <c r="AS1302" t="s">
        <v>1074</v>
      </c>
      <c r="AT1302" t="s">
        <v>1075</v>
      </c>
      <c r="AU1302" t="s">
        <v>1077</v>
      </c>
      <c r="AV1302" t="s">
        <v>1079</v>
      </c>
      <c r="AW1302" t="s">
        <v>1084</v>
      </c>
      <c r="AX1302" s="65">
        <f t="shared" si="355"/>
        <v>583.5</v>
      </c>
      <c r="AY1302" s="106">
        <v>2862.47</v>
      </c>
      <c r="AZ1302" s="106">
        <v>1003.960023401022</v>
      </c>
      <c r="BA1302" s="65">
        <f t="shared" si="343"/>
        <v>4449.9300234010216</v>
      </c>
      <c r="BB1302" s="65">
        <f t="shared" si="344"/>
        <v>37277.68997659898</v>
      </c>
      <c r="BC1302" s="65">
        <f t="shared" si="345"/>
        <v>0</v>
      </c>
      <c r="BD1302" s="65">
        <f t="shared" si="346"/>
        <v>23558.230000000003</v>
      </c>
      <c r="BE1302" s="65">
        <f t="shared" si="347"/>
        <v>31744.309999999998</v>
      </c>
      <c r="BF1302" s="65">
        <f t="shared" si="348"/>
        <v>92580.219976598979</v>
      </c>
      <c r="BG1302" s="66">
        <f t="shared" si="349"/>
        <v>635.70428905728875</v>
      </c>
      <c r="BH1302" s="66">
        <f t="shared" si="350"/>
        <v>64.271879269998237</v>
      </c>
      <c r="BI1302" s="66">
        <f t="shared" si="351"/>
        <v>0</v>
      </c>
      <c r="BJ1302" s="66">
        <f t="shared" si="352"/>
        <v>40.617637931034487</v>
      </c>
      <c r="BK1302" s="66">
        <f t="shared" si="353"/>
        <v>54.731568965517241</v>
      </c>
      <c r="BL1302" s="66">
        <f t="shared" si="354"/>
        <v>159.62106892517065</v>
      </c>
      <c r="BM1302" s="207">
        <f t="shared" si="356"/>
        <v>39873.18</v>
      </c>
    </row>
    <row r="1303" spans="1:65" x14ac:dyDescent="0.35">
      <c r="A1303" s="1">
        <v>436</v>
      </c>
      <c r="B1303">
        <v>33</v>
      </c>
      <c r="C1303" t="s">
        <v>37</v>
      </c>
      <c r="D1303" s="60" t="s">
        <v>474</v>
      </c>
      <c r="E1303" s="6" t="s">
        <v>1111</v>
      </c>
      <c r="F1303" s="7" t="s">
        <v>1112</v>
      </c>
      <c r="G1303" s="6">
        <v>-22.86</v>
      </c>
      <c r="H1303" s="6">
        <v>-43.41</v>
      </c>
      <c r="I1303" s="6">
        <v>45</v>
      </c>
      <c r="J1303" s="8">
        <v>45016.2336447989</v>
      </c>
      <c r="K1303" t="s">
        <v>1165</v>
      </c>
      <c r="L1303" t="s">
        <v>1062</v>
      </c>
      <c r="M1303">
        <v>600</v>
      </c>
      <c r="N1303">
        <v>600</v>
      </c>
      <c r="O1303">
        <v>0</v>
      </c>
      <c r="P1303">
        <v>26849.55</v>
      </c>
      <c r="Q1303">
        <v>18875.330000000002</v>
      </c>
      <c r="R1303">
        <v>5262.4</v>
      </c>
      <c r="S1303">
        <v>34606.78</v>
      </c>
      <c r="T1303">
        <v>0</v>
      </c>
      <c r="U1303">
        <v>11578.67</v>
      </c>
      <c r="V1303">
        <v>0</v>
      </c>
      <c r="W1303" s="181">
        <f t="shared" si="340"/>
        <v>38428.22</v>
      </c>
      <c r="X1303" s="181">
        <f t="shared" si="341"/>
        <v>64.047033333333331</v>
      </c>
      <c r="Y1303" s="174">
        <v>97172.73</v>
      </c>
      <c r="Z1303" s="181">
        <f t="shared" si="342"/>
        <v>161.95454999999998</v>
      </c>
      <c r="AA1303" s="174">
        <v>0</v>
      </c>
      <c r="AB1303" s="174">
        <v>27.630745786395011</v>
      </c>
      <c r="AC1303" s="174">
        <v>19.42451344116812</v>
      </c>
      <c r="AD1303" s="174">
        <v>5.4155111212785716</v>
      </c>
      <c r="AE1303" s="174">
        <v>35.613674741874597</v>
      </c>
      <c r="AF1303">
        <v>0</v>
      </c>
      <c r="AG1303" s="106">
        <v>11.91555490928371</v>
      </c>
      <c r="AH1303" s="106">
        <v>0</v>
      </c>
      <c r="AI1303" s="106">
        <v>100</v>
      </c>
      <c r="AJ1303">
        <v>40.229999999999997</v>
      </c>
      <c r="AK1303">
        <v>64.05</v>
      </c>
      <c r="AL1303">
        <v>57.68</v>
      </c>
      <c r="AM1303">
        <v>161.94999999999999</v>
      </c>
      <c r="AN1303" t="s">
        <v>1067</v>
      </c>
      <c r="AO1303">
        <v>9.9</v>
      </c>
      <c r="AP1303">
        <v>8.33</v>
      </c>
      <c r="AQ1303">
        <v>12.806699999999999</v>
      </c>
      <c r="AR1303" t="s">
        <v>1071</v>
      </c>
      <c r="AS1303" t="s">
        <v>1074</v>
      </c>
      <c r="AT1303" t="s">
        <v>1075</v>
      </c>
      <c r="AU1303" t="s">
        <v>1077</v>
      </c>
      <c r="AV1303" t="s">
        <v>1079</v>
      </c>
      <c r="AW1303" t="s">
        <v>1084</v>
      </c>
      <c r="AX1303" s="65">
        <f t="shared" si="355"/>
        <v>583.5</v>
      </c>
      <c r="AY1303" s="106">
        <v>2862.47</v>
      </c>
      <c r="AZ1303" s="106">
        <v>994.85208704788306</v>
      </c>
      <c r="BA1303" s="65">
        <f t="shared" si="343"/>
        <v>4440.8220870478826</v>
      </c>
      <c r="BB1303" s="65">
        <f t="shared" si="344"/>
        <v>37433.367912952119</v>
      </c>
      <c r="BC1303" s="65">
        <f t="shared" si="345"/>
        <v>0</v>
      </c>
      <c r="BD1303" s="65">
        <f t="shared" si="346"/>
        <v>23554.230000000003</v>
      </c>
      <c r="BE1303" s="65">
        <f t="shared" si="347"/>
        <v>31744.309999999998</v>
      </c>
      <c r="BF1303" s="65">
        <f t="shared" si="348"/>
        <v>92731.907912952112</v>
      </c>
      <c r="BG1303" s="66">
        <f t="shared" si="349"/>
        <v>634.40315529255463</v>
      </c>
      <c r="BH1303" s="66">
        <f t="shared" si="350"/>
        <v>64.540289505089859</v>
      </c>
      <c r="BI1303" s="66">
        <f t="shared" si="351"/>
        <v>0</v>
      </c>
      <c r="BJ1303" s="66">
        <f t="shared" si="352"/>
        <v>40.610741379310348</v>
      </c>
      <c r="BK1303" s="66">
        <f t="shared" si="353"/>
        <v>54.731568965517241</v>
      </c>
      <c r="BL1303" s="66">
        <f t="shared" si="354"/>
        <v>159.88259984991743</v>
      </c>
      <c r="BM1303" s="207">
        <f t="shared" si="356"/>
        <v>39869.18</v>
      </c>
    </row>
    <row r="1304" spans="1:65" x14ac:dyDescent="0.35">
      <c r="A1304" s="1">
        <v>437</v>
      </c>
      <c r="B1304">
        <v>33</v>
      </c>
      <c r="C1304" t="s">
        <v>37</v>
      </c>
      <c r="D1304" s="60" t="s">
        <v>475</v>
      </c>
      <c r="E1304" s="6" t="s">
        <v>1113</v>
      </c>
      <c r="F1304" s="7" t="s">
        <v>1114</v>
      </c>
      <c r="G1304" s="6">
        <v>-20.32</v>
      </c>
      <c r="H1304" s="6">
        <v>-40.340000000000003</v>
      </c>
      <c r="I1304" s="6">
        <v>9</v>
      </c>
      <c r="J1304" s="8">
        <v>54061.366139626101</v>
      </c>
      <c r="K1304" t="s">
        <v>1165</v>
      </c>
      <c r="L1304" t="s">
        <v>1062</v>
      </c>
      <c r="M1304">
        <v>600</v>
      </c>
      <c r="N1304">
        <v>600</v>
      </c>
      <c r="O1304">
        <v>0</v>
      </c>
      <c r="P1304">
        <v>29833.95</v>
      </c>
      <c r="Q1304">
        <v>18875.330000000002</v>
      </c>
      <c r="R1304">
        <v>5264.2</v>
      </c>
      <c r="S1304">
        <v>34606.78</v>
      </c>
      <c r="T1304">
        <v>0</v>
      </c>
      <c r="U1304">
        <v>11578.67</v>
      </c>
      <c r="V1304">
        <v>0</v>
      </c>
      <c r="W1304" s="181">
        <f t="shared" si="340"/>
        <v>41412.620000000003</v>
      </c>
      <c r="X1304" s="181">
        <f t="shared" si="341"/>
        <v>69.021033333333335</v>
      </c>
      <c r="Y1304" s="174">
        <v>100158.92</v>
      </c>
      <c r="Z1304" s="181">
        <f t="shared" si="342"/>
        <v>166.93153333333333</v>
      </c>
      <c r="AA1304" s="174">
        <v>0</v>
      </c>
      <c r="AB1304" s="174">
        <v>29.786613114438541</v>
      </c>
      <c r="AC1304" s="174">
        <v>18.84538092064092</v>
      </c>
      <c r="AD1304" s="174">
        <v>5.2558474073003181</v>
      </c>
      <c r="AE1304" s="174">
        <v>34.551870167929117</v>
      </c>
      <c r="AF1304">
        <v>0</v>
      </c>
      <c r="AG1304" s="106">
        <v>11.56029837382432</v>
      </c>
      <c r="AH1304" s="106">
        <v>0</v>
      </c>
      <c r="AI1304" s="106">
        <v>100</v>
      </c>
      <c r="AJ1304">
        <v>40.229999999999997</v>
      </c>
      <c r="AK1304">
        <v>69.02</v>
      </c>
      <c r="AL1304">
        <v>57.68</v>
      </c>
      <c r="AM1304">
        <v>166.93</v>
      </c>
      <c r="AN1304" t="s">
        <v>1068</v>
      </c>
      <c r="AO1304">
        <v>9.9</v>
      </c>
      <c r="AP1304">
        <v>8.33</v>
      </c>
      <c r="AQ1304">
        <v>12.806699999999999</v>
      </c>
      <c r="AR1304" t="s">
        <v>1071</v>
      </c>
      <c r="AS1304" t="s">
        <v>1074</v>
      </c>
      <c r="AT1304" t="s">
        <v>1075</v>
      </c>
      <c r="AU1304" t="s">
        <v>1077</v>
      </c>
      <c r="AV1304" t="s">
        <v>1079</v>
      </c>
      <c r="AW1304" t="s">
        <v>1084</v>
      </c>
      <c r="AX1304" s="65">
        <f t="shared" si="355"/>
        <v>583.5</v>
      </c>
      <c r="AY1304" s="106">
        <v>2862.47</v>
      </c>
      <c r="AZ1304" s="106">
        <v>1062.7992049366719</v>
      </c>
      <c r="BA1304" s="65">
        <f t="shared" si="343"/>
        <v>4508.7692049366715</v>
      </c>
      <c r="BB1304" s="65">
        <f t="shared" si="344"/>
        <v>40349.82079506333</v>
      </c>
      <c r="BC1304" s="65">
        <f t="shared" si="345"/>
        <v>0</v>
      </c>
      <c r="BD1304" s="65">
        <f t="shared" si="346"/>
        <v>23556.030000000002</v>
      </c>
      <c r="BE1304" s="65">
        <f t="shared" si="347"/>
        <v>31744.309999999998</v>
      </c>
      <c r="BF1304" s="65">
        <f t="shared" si="348"/>
        <v>95650.150795063324</v>
      </c>
      <c r="BG1304" s="66">
        <f t="shared" si="349"/>
        <v>644.10988641952451</v>
      </c>
      <c r="BH1304" s="66">
        <f t="shared" si="350"/>
        <v>69.56865654321264</v>
      </c>
      <c r="BI1304" s="66">
        <f t="shared" si="351"/>
        <v>0</v>
      </c>
      <c r="BJ1304" s="66">
        <f t="shared" si="352"/>
        <v>40.613844827586213</v>
      </c>
      <c r="BK1304" s="66">
        <f t="shared" si="353"/>
        <v>54.731568965517241</v>
      </c>
      <c r="BL1304" s="66">
        <f t="shared" si="354"/>
        <v>164.91405309493678</v>
      </c>
      <c r="BM1304" s="207">
        <f t="shared" si="356"/>
        <v>39870.979999999996</v>
      </c>
    </row>
    <row r="1305" spans="1:65" x14ac:dyDescent="0.35">
      <c r="A1305" s="1">
        <v>438</v>
      </c>
      <c r="B1305">
        <v>33</v>
      </c>
      <c r="C1305" t="s">
        <v>37</v>
      </c>
      <c r="D1305" s="60" t="s">
        <v>476</v>
      </c>
      <c r="E1305" s="6" t="s">
        <v>1115</v>
      </c>
      <c r="F1305" s="7" t="s">
        <v>1116</v>
      </c>
      <c r="G1305" s="6">
        <v>-8.0500000000000007</v>
      </c>
      <c r="H1305" s="6">
        <v>-34.880000000000003</v>
      </c>
      <c r="I1305" s="6">
        <v>10</v>
      </c>
      <c r="J1305" s="8">
        <v>63550.072249703</v>
      </c>
      <c r="K1305" t="s">
        <v>1165</v>
      </c>
      <c r="L1305" t="s">
        <v>1062</v>
      </c>
      <c r="M1305">
        <v>600</v>
      </c>
      <c r="N1305">
        <v>600</v>
      </c>
      <c r="O1305">
        <v>0</v>
      </c>
      <c r="P1305">
        <v>34283.21</v>
      </c>
      <c r="Q1305">
        <v>18875.330000000002</v>
      </c>
      <c r="R1305">
        <v>5250.2</v>
      </c>
      <c r="S1305">
        <v>34606.78</v>
      </c>
      <c r="T1305">
        <v>0</v>
      </c>
      <c r="U1305">
        <v>11578.67</v>
      </c>
      <c r="V1305">
        <v>0</v>
      </c>
      <c r="W1305" s="181">
        <f t="shared" si="340"/>
        <v>45861.88</v>
      </c>
      <c r="X1305" s="181">
        <f t="shared" si="341"/>
        <v>76.436466666666661</v>
      </c>
      <c r="Y1305" s="174">
        <v>104594.19</v>
      </c>
      <c r="Z1305" s="181">
        <f t="shared" si="342"/>
        <v>174.32365000000001</v>
      </c>
      <c r="AA1305" s="174">
        <v>0</v>
      </c>
      <c r="AB1305" s="174">
        <v>32.777355988893838</v>
      </c>
      <c r="AC1305" s="174">
        <v>18.046250943766569</v>
      </c>
      <c r="AD1305" s="174">
        <v>5.0195904762970107</v>
      </c>
      <c r="AE1305" s="174">
        <v>33.086713516305252</v>
      </c>
      <c r="AF1305">
        <v>0</v>
      </c>
      <c r="AG1305" s="106">
        <v>11.07008907473733</v>
      </c>
      <c r="AH1305" s="106">
        <v>0</v>
      </c>
      <c r="AI1305" s="106">
        <v>100</v>
      </c>
      <c r="AJ1305">
        <v>40.21</v>
      </c>
      <c r="AK1305">
        <v>76.44</v>
      </c>
      <c r="AL1305">
        <v>57.68</v>
      </c>
      <c r="AM1305">
        <v>174.32</v>
      </c>
      <c r="AN1305" t="s">
        <v>1069</v>
      </c>
      <c r="AO1305">
        <v>9.9</v>
      </c>
      <c r="AP1305">
        <v>8.33</v>
      </c>
      <c r="AQ1305">
        <v>12.806699999999999</v>
      </c>
      <c r="AR1305" t="s">
        <v>1071</v>
      </c>
      <c r="AS1305" t="s">
        <v>1074</v>
      </c>
      <c r="AT1305" t="s">
        <v>1075</v>
      </c>
      <c r="AU1305" t="s">
        <v>1077</v>
      </c>
      <c r="AV1305" t="s">
        <v>1079</v>
      </c>
      <c r="AW1305" t="s">
        <v>1084</v>
      </c>
      <c r="AX1305" s="65">
        <f t="shared" si="355"/>
        <v>583.5</v>
      </c>
      <c r="AY1305" s="106">
        <v>2862.47</v>
      </c>
      <c r="AZ1305" s="106">
        <v>1226.155890119333</v>
      </c>
      <c r="BA1305" s="65">
        <f t="shared" si="343"/>
        <v>4672.1258901193323</v>
      </c>
      <c r="BB1305" s="65">
        <f t="shared" si="344"/>
        <v>44635.724109880663</v>
      </c>
      <c r="BC1305" s="65">
        <f t="shared" si="345"/>
        <v>0</v>
      </c>
      <c r="BD1305" s="65">
        <f t="shared" si="346"/>
        <v>23542.030000000002</v>
      </c>
      <c r="BE1305" s="65">
        <f t="shared" si="347"/>
        <v>31744.309999999998</v>
      </c>
      <c r="BF1305" s="65">
        <f t="shared" si="348"/>
        <v>99922.064109880666</v>
      </c>
      <c r="BG1305" s="66">
        <f t="shared" si="349"/>
        <v>667.44655573133321</v>
      </c>
      <c r="BH1305" s="66">
        <f t="shared" si="350"/>
        <v>76.958145017035619</v>
      </c>
      <c r="BI1305" s="66">
        <f t="shared" si="351"/>
        <v>0</v>
      </c>
      <c r="BJ1305" s="66">
        <f t="shared" si="352"/>
        <v>40.589706896551725</v>
      </c>
      <c r="BK1305" s="66">
        <f t="shared" si="353"/>
        <v>54.731568965517241</v>
      </c>
      <c r="BL1305" s="66">
        <f t="shared" si="354"/>
        <v>172.27942087910461</v>
      </c>
      <c r="BM1305" s="207">
        <f t="shared" si="356"/>
        <v>39856.979999999996</v>
      </c>
    </row>
    <row r="1306" spans="1:65" x14ac:dyDescent="0.35">
      <c r="A1306" s="1">
        <v>439</v>
      </c>
      <c r="B1306">
        <v>33</v>
      </c>
      <c r="C1306" t="s">
        <v>37</v>
      </c>
      <c r="D1306" s="60" t="s">
        <v>477</v>
      </c>
      <c r="E1306" s="6" t="s">
        <v>1117</v>
      </c>
      <c r="F1306" s="7" t="s">
        <v>1118</v>
      </c>
      <c r="G1306" s="6">
        <v>-3.8</v>
      </c>
      <c r="H1306" s="6">
        <v>-38.53</v>
      </c>
      <c r="I1306" s="6">
        <v>41</v>
      </c>
      <c r="J1306" s="8">
        <v>71394.000753582499</v>
      </c>
      <c r="K1306" t="s">
        <v>1165</v>
      </c>
      <c r="L1306" t="s">
        <v>1062</v>
      </c>
      <c r="M1306">
        <v>600</v>
      </c>
      <c r="N1306">
        <v>600</v>
      </c>
      <c r="O1306">
        <v>0</v>
      </c>
      <c r="P1306">
        <v>35500.78</v>
      </c>
      <c r="Q1306">
        <v>18875.330000000002</v>
      </c>
      <c r="R1306">
        <v>5255.2</v>
      </c>
      <c r="S1306">
        <v>34606.78</v>
      </c>
      <c r="T1306">
        <v>0</v>
      </c>
      <c r="U1306">
        <v>11578.67</v>
      </c>
      <c r="V1306">
        <v>0</v>
      </c>
      <c r="W1306" s="181">
        <f t="shared" si="340"/>
        <v>47079.45</v>
      </c>
      <c r="X1306" s="181">
        <f t="shared" si="341"/>
        <v>78.46575</v>
      </c>
      <c r="Y1306" s="174">
        <v>105816.75</v>
      </c>
      <c r="Z1306" s="181">
        <f t="shared" si="342"/>
        <v>176.36125000000001</v>
      </c>
      <c r="AA1306" s="174">
        <v>0</v>
      </c>
      <c r="AB1306" s="174">
        <v>33.54930103220898</v>
      </c>
      <c r="AC1306" s="174">
        <v>17.837752529727101</v>
      </c>
      <c r="AD1306" s="174">
        <v>4.9663214944703933</v>
      </c>
      <c r="AE1306" s="174">
        <v>32.704444239687952</v>
      </c>
      <c r="AF1306">
        <v>0</v>
      </c>
      <c r="AG1306" s="106">
        <v>10.942190154205271</v>
      </c>
      <c r="AH1306" s="106">
        <v>0</v>
      </c>
      <c r="AI1306" s="106">
        <v>100</v>
      </c>
      <c r="AJ1306">
        <v>40.22</v>
      </c>
      <c r="AK1306">
        <v>78.47</v>
      </c>
      <c r="AL1306">
        <v>57.68</v>
      </c>
      <c r="AM1306">
        <v>176.36</v>
      </c>
      <c r="AN1306" t="s">
        <v>1070</v>
      </c>
      <c r="AO1306">
        <v>9.9</v>
      </c>
      <c r="AP1306">
        <v>8.33</v>
      </c>
      <c r="AQ1306">
        <v>12.806699999999999</v>
      </c>
      <c r="AR1306" t="s">
        <v>1071</v>
      </c>
      <c r="AS1306" t="s">
        <v>1074</v>
      </c>
      <c r="AT1306" t="s">
        <v>1075</v>
      </c>
      <c r="AU1306" t="s">
        <v>1077</v>
      </c>
      <c r="AV1306" t="s">
        <v>1079</v>
      </c>
      <c r="AW1306" t="s">
        <v>1084</v>
      </c>
      <c r="AX1306" s="65">
        <f t="shared" si="355"/>
        <v>583.5</v>
      </c>
      <c r="AY1306" s="106">
        <v>2862.47</v>
      </c>
      <c r="AZ1306" s="106">
        <v>1234.9697801655359</v>
      </c>
      <c r="BA1306" s="65">
        <f t="shared" si="343"/>
        <v>4680.9397801655359</v>
      </c>
      <c r="BB1306" s="65">
        <f t="shared" si="344"/>
        <v>45844.480219834462</v>
      </c>
      <c r="BC1306" s="65">
        <f t="shared" si="345"/>
        <v>0</v>
      </c>
      <c r="BD1306" s="65">
        <f t="shared" si="346"/>
        <v>23547.030000000002</v>
      </c>
      <c r="BE1306" s="65">
        <f t="shared" si="347"/>
        <v>31744.309999999998</v>
      </c>
      <c r="BF1306" s="65">
        <f t="shared" si="348"/>
        <v>101135.81021983447</v>
      </c>
      <c r="BG1306" s="66">
        <f t="shared" si="349"/>
        <v>668.70568288079085</v>
      </c>
      <c r="BH1306" s="66">
        <f t="shared" si="350"/>
        <v>79.042207275576658</v>
      </c>
      <c r="BI1306" s="66">
        <f t="shared" si="351"/>
        <v>0</v>
      </c>
      <c r="BJ1306" s="66">
        <f t="shared" si="352"/>
        <v>40.598327586206899</v>
      </c>
      <c r="BK1306" s="66">
        <f t="shared" si="353"/>
        <v>54.731568965517241</v>
      </c>
      <c r="BL1306" s="66">
        <f t="shared" si="354"/>
        <v>174.37208658592149</v>
      </c>
      <c r="BM1306" s="207">
        <f t="shared" si="356"/>
        <v>39861.979999999996</v>
      </c>
    </row>
    <row r="1307" spans="1:65" x14ac:dyDescent="0.35">
      <c r="A1307" s="1">
        <v>440</v>
      </c>
      <c r="B1307">
        <v>34</v>
      </c>
      <c r="C1307" t="s">
        <v>37</v>
      </c>
      <c r="D1307" s="60" t="s">
        <v>478</v>
      </c>
      <c r="E1307" s="6" t="s">
        <v>1104</v>
      </c>
      <c r="F1307" s="7" t="s">
        <v>1105</v>
      </c>
      <c r="G1307" s="6">
        <v>-22.74</v>
      </c>
      <c r="H1307" s="6">
        <v>-45.59</v>
      </c>
      <c r="I1307" s="6">
        <v>1642</v>
      </c>
      <c r="J1307" s="8">
        <v>3495.45982983364</v>
      </c>
      <c r="K1307" t="s">
        <v>1165</v>
      </c>
      <c r="L1307" t="s">
        <v>1062</v>
      </c>
      <c r="M1307">
        <v>600</v>
      </c>
      <c r="N1307">
        <v>600</v>
      </c>
      <c r="O1307">
        <v>2147.8200000000002</v>
      </c>
      <c r="P1307">
        <v>9224.57</v>
      </c>
      <c r="Q1307">
        <v>18875.330000000002</v>
      </c>
      <c r="R1307">
        <v>5265.2</v>
      </c>
      <c r="S1307">
        <v>34606.78</v>
      </c>
      <c r="T1307">
        <v>0</v>
      </c>
      <c r="U1307">
        <v>11750.93</v>
      </c>
      <c r="V1307">
        <v>0</v>
      </c>
      <c r="W1307" s="181">
        <f t="shared" si="340"/>
        <v>20975.5</v>
      </c>
      <c r="X1307" s="181">
        <f t="shared" si="341"/>
        <v>34.959166666666668</v>
      </c>
      <c r="Y1307" s="174">
        <v>81870.62</v>
      </c>
      <c r="Z1307" s="181">
        <f t="shared" si="342"/>
        <v>136.45103333333333</v>
      </c>
      <c r="AA1307" s="174">
        <v>2.623431946649482</v>
      </c>
      <c r="AB1307" s="174">
        <v>11.26725313671742</v>
      </c>
      <c r="AC1307" s="174">
        <v>23.055071526269131</v>
      </c>
      <c r="AD1307" s="174">
        <v>6.4311226664705847</v>
      </c>
      <c r="AE1307" s="174">
        <v>42.270084188931257</v>
      </c>
      <c r="AF1307">
        <v>0</v>
      </c>
      <c r="AG1307" s="106">
        <v>14.353048749356001</v>
      </c>
      <c r="AH1307" s="106">
        <v>0</v>
      </c>
      <c r="AI1307" s="106">
        <v>100</v>
      </c>
      <c r="AJ1307">
        <v>40.229999999999997</v>
      </c>
      <c r="AK1307">
        <v>38.54</v>
      </c>
      <c r="AL1307">
        <v>57.68</v>
      </c>
      <c r="AM1307">
        <v>136.44999999999999</v>
      </c>
      <c r="AN1307" t="s">
        <v>1063</v>
      </c>
      <c r="AO1307">
        <v>9.9</v>
      </c>
      <c r="AP1307">
        <v>8.33</v>
      </c>
      <c r="AQ1307">
        <v>12.806699999999999</v>
      </c>
      <c r="AR1307" t="s">
        <v>1071</v>
      </c>
      <c r="AS1307" t="s">
        <v>1074</v>
      </c>
      <c r="AT1307" t="s">
        <v>1075</v>
      </c>
      <c r="AU1307" t="s">
        <v>1077</v>
      </c>
      <c r="AV1307" t="s">
        <v>1082</v>
      </c>
      <c r="AW1307" t="s">
        <v>1083</v>
      </c>
      <c r="AX1307" s="65">
        <f t="shared" si="355"/>
        <v>583.5</v>
      </c>
      <c r="AY1307" s="106">
        <v>2862.47</v>
      </c>
      <c r="AZ1307" s="106">
        <v>470.7403412067053</v>
      </c>
      <c r="BA1307" s="65">
        <f t="shared" si="343"/>
        <v>3916.7103412067054</v>
      </c>
      <c r="BB1307" s="65">
        <f t="shared" si="344"/>
        <v>20504.759658793293</v>
      </c>
      <c r="BC1307" s="65">
        <f t="shared" si="345"/>
        <v>2147.8200000000002</v>
      </c>
      <c r="BD1307" s="65">
        <f t="shared" si="346"/>
        <v>23557.030000000002</v>
      </c>
      <c r="BE1307" s="65">
        <f t="shared" si="347"/>
        <v>31744.309999999998</v>
      </c>
      <c r="BF1307" s="65">
        <f t="shared" si="348"/>
        <v>77953.909658793287</v>
      </c>
      <c r="BG1307" s="66">
        <f t="shared" si="349"/>
        <v>559.53004874381509</v>
      </c>
      <c r="BH1307" s="66">
        <f t="shared" si="350"/>
        <v>35.353033894471196</v>
      </c>
      <c r="BI1307" s="66">
        <f t="shared" si="351"/>
        <v>3.5797000000000003</v>
      </c>
      <c r="BJ1307" s="66">
        <f t="shared" si="352"/>
        <v>40.615568965517248</v>
      </c>
      <c r="BK1307" s="66">
        <f t="shared" si="353"/>
        <v>54.731568965517241</v>
      </c>
      <c r="BL1307" s="66">
        <f t="shared" si="354"/>
        <v>134.40329251516084</v>
      </c>
      <c r="BM1307" s="207">
        <f t="shared" si="356"/>
        <v>39871.979999999996</v>
      </c>
    </row>
    <row r="1308" spans="1:65" x14ac:dyDescent="0.35">
      <c r="A1308" s="1">
        <v>441</v>
      </c>
      <c r="B1308">
        <v>34</v>
      </c>
      <c r="C1308" t="s">
        <v>37</v>
      </c>
      <c r="D1308" s="60" t="s">
        <v>479</v>
      </c>
      <c r="E1308" s="6" t="s">
        <v>1104</v>
      </c>
      <c r="F1308" s="7" t="s">
        <v>1106</v>
      </c>
      <c r="G1308" s="6">
        <v>-23.85</v>
      </c>
      <c r="H1308" s="6">
        <v>-46.64</v>
      </c>
      <c r="I1308" s="6">
        <v>792</v>
      </c>
      <c r="J1308" s="8">
        <v>14172.2970393051</v>
      </c>
      <c r="K1308" t="s">
        <v>1165</v>
      </c>
      <c r="L1308" t="s">
        <v>1062</v>
      </c>
      <c r="M1308">
        <v>600</v>
      </c>
      <c r="N1308">
        <v>600</v>
      </c>
      <c r="O1308">
        <v>411.36</v>
      </c>
      <c r="P1308">
        <v>15340.09</v>
      </c>
      <c r="Q1308">
        <v>18875.330000000002</v>
      </c>
      <c r="R1308">
        <v>5266.4</v>
      </c>
      <c r="S1308">
        <v>34606.78</v>
      </c>
      <c r="T1308">
        <v>0</v>
      </c>
      <c r="U1308">
        <v>11750.93</v>
      </c>
      <c r="V1308">
        <v>0</v>
      </c>
      <c r="W1308" s="181">
        <f t="shared" si="340"/>
        <v>27091.02</v>
      </c>
      <c r="X1308" s="181">
        <f t="shared" si="341"/>
        <v>45.151699999999998</v>
      </c>
      <c r="Y1308" s="174">
        <v>86250.880000000005</v>
      </c>
      <c r="Z1308" s="181">
        <f t="shared" si="342"/>
        <v>143.75146666666669</v>
      </c>
      <c r="AA1308" s="174">
        <v>0.47693426432286828</v>
      </c>
      <c r="AB1308" s="174">
        <v>17.785430131263588</v>
      </c>
      <c r="AC1308" s="174">
        <v>21.884217297261198</v>
      </c>
      <c r="AD1308" s="174">
        <v>6.1059087165255583</v>
      </c>
      <c r="AE1308" s="174">
        <v>40.123393523637091</v>
      </c>
      <c r="AF1308">
        <v>0</v>
      </c>
      <c r="AG1308" s="106">
        <v>13.624127661074301</v>
      </c>
      <c r="AH1308" s="106">
        <v>0</v>
      </c>
      <c r="AI1308" s="106">
        <v>100</v>
      </c>
      <c r="AJ1308">
        <v>40.24</v>
      </c>
      <c r="AK1308">
        <v>45.84</v>
      </c>
      <c r="AL1308">
        <v>57.68</v>
      </c>
      <c r="AM1308">
        <v>143.75</v>
      </c>
      <c r="AN1308" t="s">
        <v>1064</v>
      </c>
      <c r="AO1308">
        <v>9.9</v>
      </c>
      <c r="AP1308">
        <v>8.33</v>
      </c>
      <c r="AQ1308">
        <v>12.806699999999999</v>
      </c>
      <c r="AR1308" t="s">
        <v>1071</v>
      </c>
      <c r="AS1308" t="s">
        <v>1074</v>
      </c>
      <c r="AT1308" t="s">
        <v>1075</v>
      </c>
      <c r="AU1308" t="s">
        <v>1077</v>
      </c>
      <c r="AV1308" t="s">
        <v>1082</v>
      </c>
      <c r="AW1308" t="s">
        <v>1083</v>
      </c>
      <c r="AX1308" s="65">
        <f t="shared" si="355"/>
        <v>583.5</v>
      </c>
      <c r="AY1308" s="106">
        <v>2862.47</v>
      </c>
      <c r="AZ1308" s="106">
        <v>679.79479423440534</v>
      </c>
      <c r="BA1308" s="65">
        <f t="shared" si="343"/>
        <v>4125.7647942344047</v>
      </c>
      <c r="BB1308" s="65">
        <f t="shared" si="344"/>
        <v>26411.225205765593</v>
      </c>
      <c r="BC1308" s="65">
        <f t="shared" si="345"/>
        <v>411.36</v>
      </c>
      <c r="BD1308" s="65">
        <f t="shared" si="346"/>
        <v>23558.230000000003</v>
      </c>
      <c r="BE1308" s="65">
        <f t="shared" si="347"/>
        <v>31744.309999999998</v>
      </c>
      <c r="BF1308" s="65">
        <f t="shared" si="348"/>
        <v>82125.1152057656</v>
      </c>
      <c r="BG1308" s="66">
        <f t="shared" si="349"/>
        <v>589.39497060491499</v>
      </c>
      <c r="BH1308" s="66">
        <f t="shared" si="350"/>
        <v>45.536595182354468</v>
      </c>
      <c r="BI1308" s="66">
        <f t="shared" si="351"/>
        <v>0.68559999999999999</v>
      </c>
      <c r="BJ1308" s="66">
        <f t="shared" si="352"/>
        <v>40.617637931034487</v>
      </c>
      <c r="BK1308" s="66">
        <f t="shared" si="353"/>
        <v>54.731568965517241</v>
      </c>
      <c r="BL1308" s="66">
        <f t="shared" si="354"/>
        <v>141.59502621683725</v>
      </c>
      <c r="BM1308" s="207">
        <f t="shared" si="356"/>
        <v>39873.18</v>
      </c>
    </row>
    <row r="1309" spans="1:65" x14ac:dyDescent="0.35">
      <c r="A1309" s="1">
        <v>442</v>
      </c>
      <c r="B1309">
        <v>34</v>
      </c>
      <c r="C1309" t="s">
        <v>37</v>
      </c>
      <c r="D1309" s="60" t="s">
        <v>480</v>
      </c>
      <c r="E1309" s="6" t="s">
        <v>1107</v>
      </c>
      <c r="F1309" s="7" t="s">
        <v>1108</v>
      </c>
      <c r="G1309" s="6">
        <v>-30.03</v>
      </c>
      <c r="H1309" s="6">
        <v>-51.23</v>
      </c>
      <c r="I1309" s="6">
        <v>47</v>
      </c>
      <c r="J1309" s="8">
        <v>23954.0527728093</v>
      </c>
      <c r="K1309" t="s">
        <v>1165</v>
      </c>
      <c r="L1309" t="s">
        <v>1062</v>
      </c>
      <c r="M1309">
        <v>600</v>
      </c>
      <c r="N1309">
        <v>600</v>
      </c>
      <c r="O1309">
        <v>900.09</v>
      </c>
      <c r="P1309">
        <v>19334.75</v>
      </c>
      <c r="Q1309">
        <v>18875.330000000002</v>
      </c>
      <c r="R1309">
        <v>5272.4</v>
      </c>
      <c r="S1309">
        <v>34606.78</v>
      </c>
      <c r="T1309">
        <v>0</v>
      </c>
      <c r="U1309">
        <v>11750.93</v>
      </c>
      <c r="V1309">
        <v>0</v>
      </c>
      <c r="W1309" s="181">
        <f t="shared" si="340"/>
        <v>31085.68</v>
      </c>
      <c r="X1309" s="181">
        <f t="shared" si="341"/>
        <v>51.809466666666665</v>
      </c>
      <c r="Y1309" s="174">
        <v>90740.27</v>
      </c>
      <c r="Z1309" s="181">
        <f t="shared" si="342"/>
        <v>151.23378333333335</v>
      </c>
      <c r="AA1309" s="174">
        <v>0.99194106431466422</v>
      </c>
      <c r="AB1309" s="174">
        <v>21.307794213087529</v>
      </c>
      <c r="AC1309" s="174">
        <v>20.80149199467888</v>
      </c>
      <c r="AD1309" s="174">
        <v>5.8104301430886194</v>
      </c>
      <c r="AE1309" s="174">
        <v>38.138281933699339</v>
      </c>
      <c r="AF1309">
        <v>0</v>
      </c>
      <c r="AG1309" s="106">
        <v>12.95007167159631</v>
      </c>
      <c r="AH1309" s="106">
        <v>0</v>
      </c>
      <c r="AI1309" s="106">
        <v>100</v>
      </c>
      <c r="AJ1309">
        <v>40.25</v>
      </c>
      <c r="AK1309">
        <v>53.31</v>
      </c>
      <c r="AL1309">
        <v>57.68</v>
      </c>
      <c r="AM1309">
        <v>151.22999999999999</v>
      </c>
      <c r="AN1309" t="s">
        <v>1065</v>
      </c>
      <c r="AO1309">
        <v>9.9</v>
      </c>
      <c r="AP1309">
        <v>8.33</v>
      </c>
      <c r="AQ1309">
        <v>12.806699999999999</v>
      </c>
      <c r="AR1309" t="s">
        <v>1071</v>
      </c>
      <c r="AS1309" t="s">
        <v>1074</v>
      </c>
      <c r="AT1309" t="s">
        <v>1075</v>
      </c>
      <c r="AU1309" t="s">
        <v>1077</v>
      </c>
      <c r="AV1309" t="s">
        <v>1082</v>
      </c>
      <c r="AW1309" t="s">
        <v>1083</v>
      </c>
      <c r="AX1309" s="65">
        <f t="shared" si="355"/>
        <v>583.5</v>
      </c>
      <c r="AY1309" s="106">
        <v>2862.47</v>
      </c>
      <c r="AZ1309" s="106">
        <v>762.15215003867763</v>
      </c>
      <c r="BA1309" s="65">
        <f t="shared" si="343"/>
        <v>4208.1221500386773</v>
      </c>
      <c r="BB1309" s="65">
        <f t="shared" si="344"/>
        <v>30323.527849961323</v>
      </c>
      <c r="BC1309" s="65">
        <f t="shared" si="345"/>
        <v>900.09</v>
      </c>
      <c r="BD1309" s="65">
        <f t="shared" si="346"/>
        <v>23564.230000000003</v>
      </c>
      <c r="BE1309" s="65">
        <f t="shared" si="347"/>
        <v>31744.309999999998</v>
      </c>
      <c r="BF1309" s="65">
        <f t="shared" si="348"/>
        <v>86532.147849961329</v>
      </c>
      <c r="BG1309" s="66">
        <f t="shared" si="349"/>
        <v>601.16030714838246</v>
      </c>
      <c r="BH1309" s="66">
        <f t="shared" si="350"/>
        <v>52.281944568898837</v>
      </c>
      <c r="BI1309" s="66">
        <f t="shared" si="351"/>
        <v>1.5001500000000001</v>
      </c>
      <c r="BJ1309" s="66">
        <f t="shared" si="352"/>
        <v>40.627982758620696</v>
      </c>
      <c r="BK1309" s="66">
        <f t="shared" si="353"/>
        <v>54.731568965517241</v>
      </c>
      <c r="BL1309" s="66">
        <f t="shared" si="354"/>
        <v>149.1933583620023</v>
      </c>
      <c r="BM1309" s="207">
        <f t="shared" si="356"/>
        <v>39879.18</v>
      </c>
    </row>
    <row r="1310" spans="1:65" x14ac:dyDescent="0.35">
      <c r="A1310" s="1">
        <v>443</v>
      </c>
      <c r="B1310">
        <v>34</v>
      </c>
      <c r="C1310" t="s">
        <v>37</v>
      </c>
      <c r="D1310" s="60" t="s">
        <v>481</v>
      </c>
      <c r="E1310" s="6" t="s">
        <v>1109</v>
      </c>
      <c r="F1310" s="7" t="s">
        <v>1110</v>
      </c>
      <c r="G1310" s="6">
        <v>-15.37</v>
      </c>
      <c r="H1310" s="6">
        <v>-48.78</v>
      </c>
      <c r="I1310" s="6">
        <v>770</v>
      </c>
      <c r="J1310" s="8">
        <v>31081.371963744201</v>
      </c>
      <c r="K1310" t="s">
        <v>1165</v>
      </c>
      <c r="L1310" t="s">
        <v>1062</v>
      </c>
      <c r="M1310">
        <v>600</v>
      </c>
      <c r="N1310">
        <v>600</v>
      </c>
      <c r="O1310">
        <v>0.2</v>
      </c>
      <c r="P1310">
        <v>29112.95</v>
      </c>
      <c r="Q1310">
        <v>18875.330000000002</v>
      </c>
      <c r="R1310">
        <v>5266.4</v>
      </c>
      <c r="S1310">
        <v>34606.78</v>
      </c>
      <c r="T1310">
        <v>0</v>
      </c>
      <c r="U1310">
        <v>11750.93</v>
      </c>
      <c r="V1310">
        <v>0</v>
      </c>
      <c r="W1310" s="181">
        <f t="shared" si="340"/>
        <v>40863.880000000005</v>
      </c>
      <c r="X1310" s="181">
        <f t="shared" si="341"/>
        <v>68.106466666666677</v>
      </c>
      <c r="Y1310" s="174">
        <v>99612.58</v>
      </c>
      <c r="Z1310" s="181">
        <f t="shared" si="342"/>
        <v>166.02096666666668</v>
      </c>
      <c r="AA1310" s="174">
        <v>2.0077785356026321E-4</v>
      </c>
      <c r="AB1310" s="174">
        <v>29.226178059036322</v>
      </c>
      <c r="AC1310" s="174">
        <v>18.948741213208208</v>
      </c>
      <c r="AD1310" s="174">
        <v>5.2868824399488492</v>
      </c>
      <c r="AE1310" s="174">
        <v>34.741375035161219</v>
      </c>
      <c r="AF1310">
        <v>0</v>
      </c>
      <c r="AG1310" s="106">
        <v>11.79663251368452</v>
      </c>
      <c r="AH1310" s="106">
        <v>0</v>
      </c>
      <c r="AI1310" s="106">
        <v>100</v>
      </c>
      <c r="AJ1310">
        <v>40.24</v>
      </c>
      <c r="AK1310">
        <v>68.11</v>
      </c>
      <c r="AL1310">
        <v>57.68</v>
      </c>
      <c r="AM1310">
        <v>166.02</v>
      </c>
      <c r="AN1310" t="s">
        <v>1066</v>
      </c>
      <c r="AO1310">
        <v>9.9</v>
      </c>
      <c r="AP1310">
        <v>8.33</v>
      </c>
      <c r="AQ1310">
        <v>12.806699999999999</v>
      </c>
      <c r="AR1310" t="s">
        <v>1071</v>
      </c>
      <c r="AS1310" t="s">
        <v>1074</v>
      </c>
      <c r="AT1310" t="s">
        <v>1075</v>
      </c>
      <c r="AU1310" t="s">
        <v>1077</v>
      </c>
      <c r="AV1310" t="s">
        <v>1082</v>
      </c>
      <c r="AW1310" t="s">
        <v>1083</v>
      </c>
      <c r="AX1310" s="65">
        <f t="shared" si="355"/>
        <v>583.5</v>
      </c>
      <c r="AY1310" s="106">
        <v>2862.47</v>
      </c>
      <c r="AZ1310" s="106">
        <v>1045.1578695163721</v>
      </c>
      <c r="BA1310" s="65">
        <f t="shared" si="343"/>
        <v>4491.1278695163719</v>
      </c>
      <c r="BB1310" s="65">
        <f t="shared" si="344"/>
        <v>39818.722130483635</v>
      </c>
      <c r="BC1310" s="65">
        <f t="shared" si="345"/>
        <v>0.2</v>
      </c>
      <c r="BD1310" s="65">
        <f t="shared" si="346"/>
        <v>23558.230000000003</v>
      </c>
      <c r="BE1310" s="65">
        <f t="shared" si="347"/>
        <v>31744.309999999998</v>
      </c>
      <c r="BF1310" s="65">
        <f t="shared" si="348"/>
        <v>95121.452130483623</v>
      </c>
      <c r="BG1310" s="66">
        <f t="shared" si="349"/>
        <v>641.589695645196</v>
      </c>
      <c r="BH1310" s="66">
        <f t="shared" si="350"/>
        <v>68.652969190489031</v>
      </c>
      <c r="BI1310" s="66">
        <f t="shared" si="351"/>
        <v>3.3333333333333338E-4</v>
      </c>
      <c r="BJ1310" s="66">
        <f t="shared" si="352"/>
        <v>40.617637931034487</v>
      </c>
      <c r="BK1310" s="66">
        <f t="shared" si="353"/>
        <v>54.731568965517241</v>
      </c>
      <c r="BL1310" s="66">
        <f t="shared" si="354"/>
        <v>164.00250367324762</v>
      </c>
      <c r="BM1310" s="207">
        <f t="shared" si="356"/>
        <v>39873.18</v>
      </c>
    </row>
    <row r="1311" spans="1:65" x14ac:dyDescent="0.35">
      <c r="A1311" s="1">
        <v>444</v>
      </c>
      <c r="B1311">
        <v>34</v>
      </c>
      <c r="C1311" t="s">
        <v>37</v>
      </c>
      <c r="D1311" s="60" t="s">
        <v>482</v>
      </c>
      <c r="E1311" s="6" t="s">
        <v>1111</v>
      </c>
      <c r="F1311" s="7" t="s">
        <v>1112</v>
      </c>
      <c r="G1311" s="6">
        <v>-22.86</v>
      </c>
      <c r="H1311" s="6">
        <v>-43.41</v>
      </c>
      <c r="I1311" s="6">
        <v>45</v>
      </c>
      <c r="J1311" s="8">
        <v>45016.2336447989</v>
      </c>
      <c r="K1311" t="s">
        <v>1165</v>
      </c>
      <c r="L1311" t="s">
        <v>1062</v>
      </c>
      <c r="M1311">
        <v>600</v>
      </c>
      <c r="N1311">
        <v>600</v>
      </c>
      <c r="O1311">
        <v>0</v>
      </c>
      <c r="P1311">
        <v>28798.25</v>
      </c>
      <c r="Q1311">
        <v>18875.330000000002</v>
      </c>
      <c r="R1311">
        <v>5262.4</v>
      </c>
      <c r="S1311">
        <v>34606.78</v>
      </c>
      <c r="T1311">
        <v>0</v>
      </c>
      <c r="U1311">
        <v>11750.93</v>
      </c>
      <c r="V1311">
        <v>0</v>
      </c>
      <c r="W1311" s="181">
        <f t="shared" si="340"/>
        <v>40549.18</v>
      </c>
      <c r="X1311" s="181">
        <f t="shared" si="341"/>
        <v>67.581966666666673</v>
      </c>
      <c r="Y1311" s="174">
        <v>99293.68</v>
      </c>
      <c r="Z1311" s="181">
        <f t="shared" si="342"/>
        <v>165.48946666666666</v>
      </c>
      <c r="AA1311" s="174">
        <v>0</v>
      </c>
      <c r="AB1311" s="174">
        <v>29.003104729324161</v>
      </c>
      <c r="AC1311" s="174">
        <v>19.009598596808981</v>
      </c>
      <c r="AD1311" s="174">
        <v>5.2998337859972562</v>
      </c>
      <c r="AE1311" s="174">
        <v>34.852953380315853</v>
      </c>
      <c r="AF1311">
        <v>0</v>
      </c>
      <c r="AG1311" s="106">
        <v>11.834519578688189</v>
      </c>
      <c r="AH1311" s="106">
        <v>0</v>
      </c>
      <c r="AI1311" s="106">
        <v>100</v>
      </c>
      <c r="AJ1311">
        <v>40.229999999999997</v>
      </c>
      <c r="AK1311">
        <v>67.58</v>
      </c>
      <c r="AL1311">
        <v>57.68</v>
      </c>
      <c r="AM1311">
        <v>165.49</v>
      </c>
      <c r="AN1311" t="s">
        <v>1067</v>
      </c>
      <c r="AO1311">
        <v>9.9</v>
      </c>
      <c r="AP1311">
        <v>8.33</v>
      </c>
      <c r="AQ1311">
        <v>12.806699999999999</v>
      </c>
      <c r="AR1311" t="s">
        <v>1071</v>
      </c>
      <c r="AS1311" t="s">
        <v>1074</v>
      </c>
      <c r="AT1311" t="s">
        <v>1075</v>
      </c>
      <c r="AU1311" t="s">
        <v>1077</v>
      </c>
      <c r="AV1311" t="s">
        <v>1082</v>
      </c>
      <c r="AW1311" t="s">
        <v>1083</v>
      </c>
      <c r="AX1311" s="65">
        <f t="shared" si="355"/>
        <v>583.5</v>
      </c>
      <c r="AY1311" s="106">
        <v>2862.47</v>
      </c>
      <c r="AZ1311" s="106">
        <v>1038.5897483717274</v>
      </c>
      <c r="BA1311" s="65">
        <f t="shared" si="343"/>
        <v>4484.5597483717274</v>
      </c>
      <c r="BB1311" s="65">
        <f t="shared" si="344"/>
        <v>39510.590251628273</v>
      </c>
      <c r="BC1311" s="65">
        <f t="shared" si="345"/>
        <v>0</v>
      </c>
      <c r="BD1311" s="65">
        <f t="shared" si="346"/>
        <v>23554.230000000003</v>
      </c>
      <c r="BE1311" s="65">
        <f t="shared" si="347"/>
        <v>31744.309999999998</v>
      </c>
      <c r="BF1311" s="65">
        <f t="shared" si="348"/>
        <v>94809.120251628265</v>
      </c>
      <c r="BG1311" s="66">
        <f t="shared" si="349"/>
        <v>640.65139262453249</v>
      </c>
      <c r="BH1311" s="66">
        <f t="shared" si="350"/>
        <v>68.121707330393576</v>
      </c>
      <c r="BI1311" s="66">
        <f t="shared" si="351"/>
        <v>0</v>
      </c>
      <c r="BJ1311" s="66">
        <f t="shared" si="352"/>
        <v>40.610741379310348</v>
      </c>
      <c r="BK1311" s="66">
        <f t="shared" si="353"/>
        <v>54.731568965517241</v>
      </c>
      <c r="BL1311" s="66">
        <f t="shared" si="354"/>
        <v>163.46400043384185</v>
      </c>
      <c r="BM1311" s="207">
        <f t="shared" si="356"/>
        <v>39869.18</v>
      </c>
    </row>
    <row r="1312" spans="1:65" x14ac:dyDescent="0.35">
      <c r="A1312" s="1">
        <v>445</v>
      </c>
      <c r="B1312">
        <v>34</v>
      </c>
      <c r="C1312" t="s">
        <v>37</v>
      </c>
      <c r="D1312" s="60" t="s">
        <v>483</v>
      </c>
      <c r="E1312" s="6" t="s">
        <v>1113</v>
      </c>
      <c r="F1312" s="7" t="s">
        <v>1114</v>
      </c>
      <c r="G1312" s="6">
        <v>-20.32</v>
      </c>
      <c r="H1312" s="6">
        <v>-40.340000000000003</v>
      </c>
      <c r="I1312" s="6">
        <v>9</v>
      </c>
      <c r="J1312" s="8">
        <v>54061.366139626101</v>
      </c>
      <c r="K1312" t="s">
        <v>1165</v>
      </c>
      <c r="L1312" t="s">
        <v>1062</v>
      </c>
      <c r="M1312">
        <v>600</v>
      </c>
      <c r="N1312">
        <v>600</v>
      </c>
      <c r="O1312">
        <v>0</v>
      </c>
      <c r="P1312">
        <v>33319.83</v>
      </c>
      <c r="Q1312">
        <v>18875.330000000002</v>
      </c>
      <c r="R1312">
        <v>5264.2</v>
      </c>
      <c r="S1312">
        <v>34606.78</v>
      </c>
      <c r="T1312">
        <v>0</v>
      </c>
      <c r="U1312">
        <v>11750.93</v>
      </c>
      <c r="V1312">
        <v>0</v>
      </c>
      <c r="W1312" s="181">
        <f t="shared" si="340"/>
        <v>45070.76</v>
      </c>
      <c r="X1312" s="181">
        <f t="shared" si="341"/>
        <v>75.11793333333334</v>
      </c>
      <c r="Y1312" s="174">
        <v>103817.07</v>
      </c>
      <c r="Z1312" s="181">
        <f t="shared" si="342"/>
        <v>173.02845000000002</v>
      </c>
      <c r="AA1312" s="174">
        <v>0</v>
      </c>
      <c r="AB1312" s="174">
        <v>32.094750892122079</v>
      </c>
      <c r="AC1312" s="174">
        <v>18.18133568978589</v>
      </c>
      <c r="AD1312" s="174">
        <v>5.0706497496028344</v>
      </c>
      <c r="AE1312" s="174">
        <v>33.334383257011588</v>
      </c>
      <c r="AF1312">
        <v>0</v>
      </c>
      <c r="AG1312" s="106">
        <v>11.318880411477609</v>
      </c>
      <c r="AH1312" s="106">
        <v>0</v>
      </c>
      <c r="AI1312" s="106">
        <v>100</v>
      </c>
      <c r="AJ1312">
        <v>40.229999999999997</v>
      </c>
      <c r="AK1312">
        <v>75.12</v>
      </c>
      <c r="AL1312">
        <v>57.68</v>
      </c>
      <c r="AM1312">
        <v>173.03</v>
      </c>
      <c r="AN1312" t="s">
        <v>1068</v>
      </c>
      <c r="AO1312">
        <v>9.9</v>
      </c>
      <c r="AP1312">
        <v>8.33</v>
      </c>
      <c r="AQ1312">
        <v>12.806699999999999</v>
      </c>
      <c r="AR1312" t="s">
        <v>1071</v>
      </c>
      <c r="AS1312" t="s">
        <v>1074</v>
      </c>
      <c r="AT1312" t="s">
        <v>1075</v>
      </c>
      <c r="AU1312" t="s">
        <v>1077</v>
      </c>
      <c r="AV1312" t="s">
        <v>1082</v>
      </c>
      <c r="AW1312" t="s">
        <v>1083</v>
      </c>
      <c r="AX1312" s="65">
        <f t="shared" si="355"/>
        <v>583.5</v>
      </c>
      <c r="AY1312" s="106">
        <v>2862.47</v>
      </c>
      <c r="AZ1312" s="106">
        <v>1122.3364160963997</v>
      </c>
      <c r="BA1312" s="65">
        <f t="shared" si="343"/>
        <v>4568.3064160963995</v>
      </c>
      <c r="BB1312" s="65">
        <f t="shared" si="344"/>
        <v>43948.423583903605</v>
      </c>
      <c r="BC1312" s="65">
        <f t="shared" si="345"/>
        <v>0</v>
      </c>
      <c r="BD1312" s="65">
        <f t="shared" si="346"/>
        <v>23556.030000000002</v>
      </c>
      <c r="BE1312" s="65">
        <f t="shared" si="347"/>
        <v>31744.309999999998</v>
      </c>
      <c r="BF1312" s="65">
        <f t="shared" si="348"/>
        <v>99248.763583903608</v>
      </c>
      <c r="BG1312" s="66">
        <f t="shared" si="349"/>
        <v>652.61520229948565</v>
      </c>
      <c r="BH1312" s="66">
        <f t="shared" si="350"/>
        <v>75.773144110178634</v>
      </c>
      <c r="BI1312" s="66">
        <f t="shared" si="351"/>
        <v>0</v>
      </c>
      <c r="BJ1312" s="66">
        <f t="shared" si="352"/>
        <v>40.613844827586213</v>
      </c>
      <c r="BK1312" s="66">
        <f t="shared" si="353"/>
        <v>54.731568965517241</v>
      </c>
      <c r="BL1312" s="66">
        <f t="shared" si="354"/>
        <v>171.1185579032821</v>
      </c>
      <c r="BM1312" s="207">
        <f t="shared" si="356"/>
        <v>39870.979999999996</v>
      </c>
    </row>
    <row r="1313" spans="1:65" x14ac:dyDescent="0.35">
      <c r="A1313" s="1">
        <v>446</v>
      </c>
      <c r="B1313">
        <v>34</v>
      </c>
      <c r="C1313" t="s">
        <v>37</v>
      </c>
      <c r="D1313" s="60" t="s">
        <v>484</v>
      </c>
      <c r="E1313" s="6" t="s">
        <v>1115</v>
      </c>
      <c r="F1313" s="7" t="s">
        <v>1116</v>
      </c>
      <c r="G1313" s="6">
        <v>-8.0500000000000007</v>
      </c>
      <c r="H1313" s="6">
        <v>-34.880000000000003</v>
      </c>
      <c r="I1313" s="6">
        <v>10</v>
      </c>
      <c r="J1313" s="8">
        <v>63550.072249703</v>
      </c>
      <c r="K1313" t="s">
        <v>1165</v>
      </c>
      <c r="L1313" t="s">
        <v>1062</v>
      </c>
      <c r="M1313">
        <v>600</v>
      </c>
      <c r="N1313">
        <v>600</v>
      </c>
      <c r="O1313">
        <v>0</v>
      </c>
      <c r="P1313">
        <v>39013.18</v>
      </c>
      <c r="Q1313">
        <v>18875.330000000002</v>
      </c>
      <c r="R1313">
        <v>5250.2</v>
      </c>
      <c r="S1313">
        <v>34606.78</v>
      </c>
      <c r="T1313">
        <v>0</v>
      </c>
      <c r="U1313">
        <v>11750.93</v>
      </c>
      <c r="V1313">
        <v>0</v>
      </c>
      <c r="W1313" s="181">
        <f t="shared" si="340"/>
        <v>50764.11</v>
      </c>
      <c r="X1313" s="181">
        <f t="shared" si="341"/>
        <v>84.606849999999994</v>
      </c>
      <c r="Y1313" s="174">
        <v>109496.41</v>
      </c>
      <c r="Z1313" s="181">
        <f t="shared" si="342"/>
        <v>182.49401666666668</v>
      </c>
      <c r="AA1313" s="174">
        <v>0</v>
      </c>
      <c r="AB1313" s="174">
        <v>35.629643017519932</v>
      </c>
      <c r="AC1313" s="174">
        <v>17.238309456903661</v>
      </c>
      <c r="AD1313" s="174">
        <v>4.7948603977061897</v>
      </c>
      <c r="AE1313" s="174">
        <v>31.60540149215851</v>
      </c>
      <c r="AF1313">
        <v>0</v>
      </c>
      <c r="AG1313" s="106">
        <v>10.73179476843122</v>
      </c>
      <c r="AH1313" s="106">
        <v>0</v>
      </c>
      <c r="AI1313" s="106">
        <v>100</v>
      </c>
      <c r="AJ1313">
        <v>40.21</v>
      </c>
      <c r="AK1313">
        <v>84.61</v>
      </c>
      <c r="AL1313">
        <v>57.68</v>
      </c>
      <c r="AM1313">
        <v>182.49</v>
      </c>
      <c r="AN1313" t="s">
        <v>1069</v>
      </c>
      <c r="AO1313">
        <v>9.9</v>
      </c>
      <c r="AP1313">
        <v>8.33</v>
      </c>
      <c r="AQ1313">
        <v>12.806699999999999</v>
      </c>
      <c r="AR1313" t="s">
        <v>1071</v>
      </c>
      <c r="AS1313" t="s">
        <v>1074</v>
      </c>
      <c r="AT1313" t="s">
        <v>1075</v>
      </c>
      <c r="AU1313" t="s">
        <v>1077</v>
      </c>
      <c r="AV1313" t="s">
        <v>1082</v>
      </c>
      <c r="AW1313" t="s">
        <v>1083</v>
      </c>
      <c r="AX1313" s="65">
        <f t="shared" si="355"/>
        <v>583.5</v>
      </c>
      <c r="AY1313" s="106">
        <v>2862.47</v>
      </c>
      <c r="AZ1313" s="106">
        <v>1298.6718103004387</v>
      </c>
      <c r="BA1313" s="65">
        <f t="shared" si="343"/>
        <v>4744.641810300438</v>
      </c>
      <c r="BB1313" s="65">
        <f t="shared" si="344"/>
        <v>49465.438189699562</v>
      </c>
      <c r="BC1313" s="65">
        <f t="shared" si="345"/>
        <v>0</v>
      </c>
      <c r="BD1313" s="65">
        <f t="shared" si="346"/>
        <v>23542.030000000002</v>
      </c>
      <c r="BE1313" s="65">
        <f t="shared" si="347"/>
        <v>31744.309999999998</v>
      </c>
      <c r="BF1313" s="65">
        <f t="shared" si="348"/>
        <v>104751.76818969956</v>
      </c>
      <c r="BG1313" s="66">
        <f t="shared" si="349"/>
        <v>677.80597290006256</v>
      </c>
      <c r="BH1313" s="66">
        <f t="shared" si="350"/>
        <v>85.285238258102694</v>
      </c>
      <c r="BI1313" s="66">
        <f t="shared" si="351"/>
        <v>0</v>
      </c>
      <c r="BJ1313" s="66">
        <f t="shared" si="352"/>
        <v>40.589706896551725</v>
      </c>
      <c r="BK1313" s="66">
        <f t="shared" si="353"/>
        <v>54.731568965517241</v>
      </c>
      <c r="BL1313" s="66">
        <f t="shared" si="354"/>
        <v>180.60649687879234</v>
      </c>
      <c r="BM1313" s="207">
        <f t="shared" si="356"/>
        <v>39856.979999999996</v>
      </c>
    </row>
    <row r="1314" spans="1:65" x14ac:dyDescent="0.35">
      <c r="A1314" s="1">
        <v>447</v>
      </c>
      <c r="B1314">
        <v>34</v>
      </c>
      <c r="C1314" t="s">
        <v>37</v>
      </c>
      <c r="D1314" s="60" t="s">
        <v>485</v>
      </c>
      <c r="E1314" s="6" t="s">
        <v>1117</v>
      </c>
      <c r="F1314" s="7" t="s">
        <v>1118</v>
      </c>
      <c r="G1314" s="6">
        <v>-3.8</v>
      </c>
      <c r="H1314" s="6">
        <v>-38.53</v>
      </c>
      <c r="I1314" s="6">
        <v>41</v>
      </c>
      <c r="J1314" s="8">
        <v>71394.000753582499</v>
      </c>
      <c r="K1314" t="s">
        <v>1165</v>
      </c>
      <c r="L1314" t="s">
        <v>1062</v>
      </c>
      <c r="M1314">
        <v>600</v>
      </c>
      <c r="N1314">
        <v>600</v>
      </c>
      <c r="O1314">
        <v>0</v>
      </c>
      <c r="P1314">
        <v>39998.22</v>
      </c>
      <c r="Q1314">
        <v>18875.330000000002</v>
      </c>
      <c r="R1314">
        <v>5255.2</v>
      </c>
      <c r="S1314">
        <v>34606.78</v>
      </c>
      <c r="T1314">
        <v>0</v>
      </c>
      <c r="U1314">
        <v>11750.93</v>
      </c>
      <c r="V1314">
        <v>0</v>
      </c>
      <c r="W1314" s="181">
        <f t="shared" si="340"/>
        <v>51749.15</v>
      </c>
      <c r="X1314" s="181">
        <f t="shared" si="341"/>
        <v>86.248583333333329</v>
      </c>
      <c r="Y1314" s="174">
        <v>110486.46</v>
      </c>
      <c r="Z1314" s="181">
        <f t="shared" si="342"/>
        <v>184.14410000000001</v>
      </c>
      <c r="AA1314" s="174">
        <v>0</v>
      </c>
      <c r="AB1314" s="174">
        <v>36.201920126683397</v>
      </c>
      <c r="AC1314" s="174">
        <v>17.08383995649784</v>
      </c>
      <c r="AD1314" s="174">
        <v>4.7564199269304126</v>
      </c>
      <c r="AE1314" s="174">
        <v>31.322190972540891</v>
      </c>
      <c r="AF1314">
        <v>0</v>
      </c>
      <c r="AG1314" s="106">
        <v>10.63562901734746</v>
      </c>
      <c r="AH1314" s="106">
        <v>0</v>
      </c>
      <c r="AI1314" s="106">
        <v>100</v>
      </c>
      <c r="AJ1314">
        <v>40.22</v>
      </c>
      <c r="AK1314">
        <v>86.25</v>
      </c>
      <c r="AL1314">
        <v>57.68</v>
      </c>
      <c r="AM1314">
        <v>184.14</v>
      </c>
      <c r="AN1314" t="s">
        <v>1070</v>
      </c>
      <c r="AO1314">
        <v>9.9</v>
      </c>
      <c r="AP1314">
        <v>8.33</v>
      </c>
      <c r="AQ1314">
        <v>12.806699999999999</v>
      </c>
      <c r="AR1314" t="s">
        <v>1071</v>
      </c>
      <c r="AS1314" t="s">
        <v>1074</v>
      </c>
      <c r="AT1314" t="s">
        <v>1075</v>
      </c>
      <c r="AU1314" t="s">
        <v>1077</v>
      </c>
      <c r="AV1314" t="s">
        <v>1082</v>
      </c>
      <c r="AW1314" t="s">
        <v>1083</v>
      </c>
      <c r="AX1314" s="65">
        <f t="shared" si="355"/>
        <v>583.5</v>
      </c>
      <c r="AY1314" s="106">
        <v>2862.47</v>
      </c>
      <c r="AZ1314" s="106">
        <v>1259.353956523036</v>
      </c>
      <c r="BA1314" s="65">
        <f t="shared" si="343"/>
        <v>4705.323956523036</v>
      </c>
      <c r="BB1314" s="65">
        <f t="shared" si="344"/>
        <v>50489.796043476963</v>
      </c>
      <c r="BC1314" s="65">
        <f t="shared" si="345"/>
        <v>0</v>
      </c>
      <c r="BD1314" s="65">
        <f t="shared" si="346"/>
        <v>23547.030000000002</v>
      </c>
      <c r="BE1314" s="65">
        <f t="shared" si="347"/>
        <v>31744.309999999998</v>
      </c>
      <c r="BF1314" s="65">
        <f t="shared" si="348"/>
        <v>105781.13604347697</v>
      </c>
      <c r="BG1314" s="66">
        <f t="shared" si="349"/>
        <v>672.18913664614797</v>
      </c>
      <c r="BH1314" s="66">
        <f t="shared" si="350"/>
        <v>87.051372488753387</v>
      </c>
      <c r="BI1314" s="66">
        <f t="shared" si="351"/>
        <v>0</v>
      </c>
      <c r="BJ1314" s="66">
        <f t="shared" si="352"/>
        <v>40.598327586206899</v>
      </c>
      <c r="BK1314" s="66">
        <f t="shared" si="353"/>
        <v>54.731568965517241</v>
      </c>
      <c r="BL1314" s="66">
        <f t="shared" si="354"/>
        <v>182.38126904047755</v>
      </c>
      <c r="BM1314" s="207">
        <f t="shared" si="356"/>
        <v>39861.979999999996</v>
      </c>
    </row>
    <row r="1315" spans="1:65" x14ac:dyDescent="0.35">
      <c r="A1315" s="1">
        <v>448</v>
      </c>
      <c r="B1315">
        <v>35</v>
      </c>
      <c r="C1315" t="s">
        <v>37</v>
      </c>
      <c r="D1315" s="60" t="s">
        <v>486</v>
      </c>
      <c r="E1315" s="6" t="s">
        <v>1104</v>
      </c>
      <c r="F1315" s="7" t="s">
        <v>1105</v>
      </c>
      <c r="G1315" s="6">
        <v>-22.74</v>
      </c>
      <c r="H1315" s="6">
        <v>-45.59</v>
      </c>
      <c r="I1315" s="6">
        <v>1642</v>
      </c>
      <c r="J1315" s="8">
        <v>3495.45982983364</v>
      </c>
      <c r="K1315" t="s">
        <v>1165</v>
      </c>
      <c r="L1315" t="s">
        <v>1062</v>
      </c>
      <c r="M1315">
        <v>600</v>
      </c>
      <c r="N1315">
        <v>600</v>
      </c>
      <c r="O1315">
        <v>443.82</v>
      </c>
      <c r="P1315">
        <v>10790.04</v>
      </c>
      <c r="Q1315">
        <v>18875.330000000002</v>
      </c>
      <c r="R1315">
        <v>5265.2</v>
      </c>
      <c r="S1315">
        <v>34606.78</v>
      </c>
      <c r="T1315">
        <v>0</v>
      </c>
      <c r="U1315">
        <v>11578.67</v>
      </c>
      <c r="V1315">
        <v>0</v>
      </c>
      <c r="W1315" s="181">
        <f t="shared" si="340"/>
        <v>22368.71</v>
      </c>
      <c r="X1315" s="181">
        <f t="shared" si="341"/>
        <v>37.281183333333331</v>
      </c>
      <c r="Y1315" s="174">
        <v>81559.83</v>
      </c>
      <c r="Z1315" s="181">
        <f t="shared" si="342"/>
        <v>135.93305000000001</v>
      </c>
      <c r="AA1315" s="174">
        <v>0.5441649400201054</v>
      </c>
      <c r="AB1315" s="174">
        <v>13.229600895440811</v>
      </c>
      <c r="AC1315" s="174">
        <v>23.142924648077368</v>
      </c>
      <c r="AD1315" s="174">
        <v>6.4556289536160136</v>
      </c>
      <c r="AE1315" s="174">
        <v>42.431157593143581</v>
      </c>
      <c r="AF1315">
        <v>0</v>
      </c>
      <c r="AG1315" s="106">
        <v>14.19653523063989</v>
      </c>
      <c r="AH1315" s="106">
        <v>0</v>
      </c>
      <c r="AI1315" s="106">
        <v>100</v>
      </c>
      <c r="AJ1315">
        <v>40.229999999999997</v>
      </c>
      <c r="AK1315">
        <v>38.020000000000003</v>
      </c>
      <c r="AL1315">
        <v>57.68</v>
      </c>
      <c r="AM1315">
        <v>135.93</v>
      </c>
      <c r="AN1315" t="s">
        <v>1063</v>
      </c>
      <c r="AO1315">
        <v>9.9</v>
      </c>
      <c r="AP1315">
        <v>8.33</v>
      </c>
      <c r="AQ1315">
        <v>12.806699999999999</v>
      </c>
      <c r="AR1315" t="s">
        <v>1071</v>
      </c>
      <c r="AS1315" t="s">
        <v>1074</v>
      </c>
      <c r="AT1315" t="s">
        <v>1075</v>
      </c>
      <c r="AU1315" t="s">
        <v>1077</v>
      </c>
      <c r="AV1315" t="s">
        <v>1082</v>
      </c>
      <c r="AW1315" t="s">
        <v>1084</v>
      </c>
      <c r="AX1315" s="65">
        <f t="shared" si="355"/>
        <v>583.5</v>
      </c>
      <c r="AY1315" s="106">
        <v>2862.47</v>
      </c>
      <c r="AZ1315" s="106">
        <v>485.43694000777197</v>
      </c>
      <c r="BA1315" s="65">
        <f t="shared" si="343"/>
        <v>3931.4069400077715</v>
      </c>
      <c r="BB1315" s="65">
        <f t="shared" si="344"/>
        <v>21883.273059992229</v>
      </c>
      <c r="BC1315" s="65">
        <f t="shared" si="345"/>
        <v>443.82</v>
      </c>
      <c r="BD1315" s="65">
        <f t="shared" si="346"/>
        <v>23557.030000000002</v>
      </c>
      <c r="BE1315" s="65">
        <f t="shared" si="347"/>
        <v>31744.309999999998</v>
      </c>
      <c r="BF1315" s="65">
        <f t="shared" si="348"/>
        <v>77628.42305999223</v>
      </c>
      <c r="BG1315" s="66">
        <f t="shared" si="349"/>
        <v>561.62956285825305</v>
      </c>
      <c r="BH1315" s="66">
        <f t="shared" si="350"/>
        <v>37.729781137917634</v>
      </c>
      <c r="BI1315" s="66">
        <f t="shared" si="351"/>
        <v>0.73970000000000002</v>
      </c>
      <c r="BJ1315" s="66">
        <f t="shared" si="352"/>
        <v>40.615568965517248</v>
      </c>
      <c r="BK1315" s="66">
        <f t="shared" si="353"/>
        <v>54.731568965517241</v>
      </c>
      <c r="BL1315" s="66">
        <f t="shared" si="354"/>
        <v>133.84210872412453</v>
      </c>
      <c r="BM1315" s="207">
        <f t="shared" si="356"/>
        <v>39871.979999999996</v>
      </c>
    </row>
    <row r="1316" spans="1:65" x14ac:dyDescent="0.35">
      <c r="A1316" s="1">
        <v>449</v>
      </c>
      <c r="B1316">
        <v>35</v>
      </c>
      <c r="C1316" t="s">
        <v>37</v>
      </c>
      <c r="D1316" s="60" t="s">
        <v>487</v>
      </c>
      <c r="E1316" s="6" t="s">
        <v>1104</v>
      </c>
      <c r="F1316" s="7" t="s">
        <v>1106</v>
      </c>
      <c r="G1316" s="6">
        <v>-23.85</v>
      </c>
      <c r="H1316" s="6">
        <v>-46.64</v>
      </c>
      <c r="I1316" s="6">
        <v>792</v>
      </c>
      <c r="J1316" s="8">
        <v>14172.2970393051</v>
      </c>
      <c r="K1316" t="s">
        <v>1165</v>
      </c>
      <c r="L1316" t="s">
        <v>1062</v>
      </c>
      <c r="M1316">
        <v>600</v>
      </c>
      <c r="N1316">
        <v>600</v>
      </c>
      <c r="O1316">
        <v>23.54</v>
      </c>
      <c r="P1316">
        <v>16050.07</v>
      </c>
      <c r="Q1316">
        <v>18875.330000000002</v>
      </c>
      <c r="R1316">
        <v>5266.4</v>
      </c>
      <c r="S1316">
        <v>34606.78</v>
      </c>
      <c r="T1316">
        <v>0</v>
      </c>
      <c r="U1316">
        <v>11578.67</v>
      </c>
      <c r="V1316">
        <v>0</v>
      </c>
      <c r="W1316" s="181">
        <f t="shared" si="340"/>
        <v>27628.739999999998</v>
      </c>
      <c r="X1316" s="181">
        <f t="shared" si="341"/>
        <v>46.047899999999998</v>
      </c>
      <c r="Y1316" s="174">
        <v>86400.79</v>
      </c>
      <c r="Z1316" s="181">
        <f t="shared" si="342"/>
        <v>144.00131666666667</v>
      </c>
      <c r="AA1316" s="174">
        <v>2.7245121254099652E-2</v>
      </c>
      <c r="AB1316" s="174">
        <v>18.57630005466385</v>
      </c>
      <c r="AC1316" s="174">
        <v>21.84624700769519</v>
      </c>
      <c r="AD1316" s="174">
        <v>6.0953146377481042</v>
      </c>
      <c r="AE1316" s="174">
        <v>40.053777286064168</v>
      </c>
      <c r="AF1316">
        <v>0</v>
      </c>
      <c r="AG1316" s="106">
        <v>13.401115892574589</v>
      </c>
      <c r="AH1316" s="106">
        <v>0</v>
      </c>
      <c r="AI1316" s="106">
        <v>100</v>
      </c>
      <c r="AJ1316">
        <v>40.24</v>
      </c>
      <c r="AK1316">
        <v>46.09</v>
      </c>
      <c r="AL1316">
        <v>57.68</v>
      </c>
      <c r="AM1316">
        <v>144</v>
      </c>
      <c r="AN1316" t="s">
        <v>1064</v>
      </c>
      <c r="AO1316">
        <v>9.9</v>
      </c>
      <c r="AP1316">
        <v>8.33</v>
      </c>
      <c r="AQ1316">
        <v>12.806699999999999</v>
      </c>
      <c r="AR1316" t="s">
        <v>1071</v>
      </c>
      <c r="AS1316" t="s">
        <v>1074</v>
      </c>
      <c r="AT1316" t="s">
        <v>1075</v>
      </c>
      <c r="AU1316" t="s">
        <v>1077</v>
      </c>
      <c r="AV1316" t="s">
        <v>1082</v>
      </c>
      <c r="AW1316" t="s">
        <v>1084</v>
      </c>
      <c r="AX1316" s="65">
        <f t="shared" si="355"/>
        <v>583.5</v>
      </c>
      <c r="AY1316" s="106">
        <v>2862.47</v>
      </c>
      <c r="AZ1316" s="106">
        <v>687.49195743071641</v>
      </c>
      <c r="BA1316" s="65">
        <f t="shared" si="343"/>
        <v>4133.4619574307162</v>
      </c>
      <c r="BB1316" s="65">
        <f t="shared" si="344"/>
        <v>26941.248042569281</v>
      </c>
      <c r="BC1316" s="65">
        <f t="shared" si="345"/>
        <v>23.54</v>
      </c>
      <c r="BD1316" s="65">
        <f t="shared" si="346"/>
        <v>23558.230000000003</v>
      </c>
      <c r="BE1316" s="65">
        <f t="shared" si="347"/>
        <v>31744.309999999998</v>
      </c>
      <c r="BF1316" s="65">
        <f t="shared" si="348"/>
        <v>82267.328042569279</v>
      </c>
      <c r="BG1316" s="66">
        <f t="shared" si="349"/>
        <v>590.49456534724516</v>
      </c>
      <c r="BH1316" s="66">
        <f t="shared" si="350"/>
        <v>46.450427659602212</v>
      </c>
      <c r="BI1316" s="66">
        <f t="shared" si="351"/>
        <v>3.9233333333333335E-2</v>
      </c>
      <c r="BJ1316" s="66">
        <f t="shared" si="352"/>
        <v>40.617637931034487</v>
      </c>
      <c r="BK1316" s="66">
        <f t="shared" si="353"/>
        <v>54.731568965517241</v>
      </c>
      <c r="BL1316" s="66">
        <f t="shared" si="354"/>
        <v>141.84022076305047</v>
      </c>
      <c r="BM1316" s="207">
        <f t="shared" si="356"/>
        <v>39873.18</v>
      </c>
    </row>
    <row r="1317" spans="1:65" x14ac:dyDescent="0.35">
      <c r="A1317" s="1">
        <v>450</v>
      </c>
      <c r="B1317">
        <v>35</v>
      </c>
      <c r="C1317" t="s">
        <v>37</v>
      </c>
      <c r="D1317" s="60" t="s">
        <v>488</v>
      </c>
      <c r="E1317" s="6" t="s">
        <v>1107</v>
      </c>
      <c r="F1317" s="7" t="s">
        <v>1108</v>
      </c>
      <c r="G1317" s="6">
        <v>-30.03</v>
      </c>
      <c r="H1317" s="6">
        <v>-51.23</v>
      </c>
      <c r="I1317" s="6">
        <v>47</v>
      </c>
      <c r="J1317" s="8">
        <v>23954.0527728093</v>
      </c>
      <c r="K1317" t="s">
        <v>1165</v>
      </c>
      <c r="L1317" t="s">
        <v>1062</v>
      </c>
      <c r="M1317">
        <v>600</v>
      </c>
      <c r="N1317">
        <v>600</v>
      </c>
      <c r="O1317">
        <v>98.31</v>
      </c>
      <c r="P1317">
        <v>18834.14</v>
      </c>
      <c r="Q1317">
        <v>18875.330000000002</v>
      </c>
      <c r="R1317">
        <v>5272.4</v>
      </c>
      <c r="S1317">
        <v>34606.78</v>
      </c>
      <c r="T1317">
        <v>0</v>
      </c>
      <c r="U1317">
        <v>11578.67</v>
      </c>
      <c r="V1317">
        <v>0</v>
      </c>
      <c r="W1317" s="181">
        <f t="shared" si="340"/>
        <v>30412.809999999998</v>
      </c>
      <c r="X1317" s="181">
        <f t="shared" si="341"/>
        <v>50.688016666666663</v>
      </c>
      <c r="Y1317" s="174">
        <v>89265.62</v>
      </c>
      <c r="Z1317" s="181">
        <f t="shared" si="342"/>
        <v>148.77603333333332</v>
      </c>
      <c r="AA1317" s="174">
        <v>0.11013198586421059</v>
      </c>
      <c r="AB1317" s="174">
        <v>21.098985253225148</v>
      </c>
      <c r="AC1317" s="174">
        <v>21.14512843802575</v>
      </c>
      <c r="AD1317" s="174">
        <v>5.906417274646163</v>
      </c>
      <c r="AE1317" s="174">
        <v>38.768318642720459</v>
      </c>
      <c r="AF1317">
        <v>0</v>
      </c>
      <c r="AG1317" s="106">
        <v>12.971029608039469</v>
      </c>
      <c r="AH1317" s="106">
        <v>0</v>
      </c>
      <c r="AI1317" s="106">
        <v>100</v>
      </c>
      <c r="AJ1317">
        <v>40.25</v>
      </c>
      <c r="AK1317">
        <v>50.85</v>
      </c>
      <c r="AL1317">
        <v>57.68</v>
      </c>
      <c r="AM1317">
        <v>148.78</v>
      </c>
      <c r="AN1317" t="s">
        <v>1065</v>
      </c>
      <c r="AO1317">
        <v>9.9</v>
      </c>
      <c r="AP1317">
        <v>8.33</v>
      </c>
      <c r="AQ1317">
        <v>12.806699999999999</v>
      </c>
      <c r="AR1317" t="s">
        <v>1071</v>
      </c>
      <c r="AS1317" t="s">
        <v>1074</v>
      </c>
      <c r="AT1317" t="s">
        <v>1075</v>
      </c>
      <c r="AU1317" t="s">
        <v>1077</v>
      </c>
      <c r="AV1317" t="s">
        <v>1082</v>
      </c>
      <c r="AW1317" t="s">
        <v>1084</v>
      </c>
      <c r="AX1317" s="65">
        <f t="shared" si="355"/>
        <v>583.5</v>
      </c>
      <c r="AY1317" s="106">
        <v>2862.47</v>
      </c>
      <c r="AZ1317" s="106">
        <v>773.2915555779997</v>
      </c>
      <c r="BA1317" s="65">
        <f t="shared" si="343"/>
        <v>4219.2615555779994</v>
      </c>
      <c r="BB1317" s="65">
        <f t="shared" si="344"/>
        <v>29639.518444421999</v>
      </c>
      <c r="BC1317" s="65">
        <f t="shared" si="345"/>
        <v>98.31</v>
      </c>
      <c r="BD1317" s="65">
        <f t="shared" si="346"/>
        <v>23564.230000000003</v>
      </c>
      <c r="BE1317" s="65">
        <f t="shared" si="347"/>
        <v>31744.309999999998</v>
      </c>
      <c r="BF1317" s="65">
        <f t="shared" si="348"/>
        <v>85046.358444421989</v>
      </c>
      <c r="BG1317" s="66">
        <f t="shared" si="349"/>
        <v>602.75165079685701</v>
      </c>
      <c r="BH1317" s="66">
        <f t="shared" si="350"/>
        <v>51.102618007624137</v>
      </c>
      <c r="BI1317" s="66">
        <f t="shared" si="351"/>
        <v>0.16385</v>
      </c>
      <c r="BJ1317" s="66">
        <f t="shared" si="352"/>
        <v>40.627982758620696</v>
      </c>
      <c r="BK1317" s="66">
        <f t="shared" si="353"/>
        <v>54.731568965517241</v>
      </c>
      <c r="BL1317" s="66">
        <f t="shared" si="354"/>
        <v>146.63165249038275</v>
      </c>
      <c r="BM1317" s="207">
        <f t="shared" si="356"/>
        <v>39879.18</v>
      </c>
    </row>
    <row r="1318" spans="1:65" x14ac:dyDescent="0.35">
      <c r="A1318" s="1">
        <v>451</v>
      </c>
      <c r="B1318">
        <v>35</v>
      </c>
      <c r="C1318" t="s">
        <v>37</v>
      </c>
      <c r="D1318" s="60" t="s">
        <v>489</v>
      </c>
      <c r="E1318" s="6" t="s">
        <v>1109</v>
      </c>
      <c r="F1318" s="7" t="s">
        <v>1110</v>
      </c>
      <c r="G1318" s="6">
        <v>-15.37</v>
      </c>
      <c r="H1318" s="6">
        <v>-48.78</v>
      </c>
      <c r="I1318" s="6">
        <v>770</v>
      </c>
      <c r="J1318" s="8">
        <v>31081.371963744201</v>
      </c>
      <c r="K1318" t="s">
        <v>1165</v>
      </c>
      <c r="L1318" t="s">
        <v>1062</v>
      </c>
      <c r="M1318">
        <v>600</v>
      </c>
      <c r="N1318">
        <v>600</v>
      </c>
      <c r="O1318">
        <v>0</v>
      </c>
      <c r="P1318">
        <v>26621.49</v>
      </c>
      <c r="Q1318">
        <v>18875.330000000002</v>
      </c>
      <c r="R1318">
        <v>5266.4</v>
      </c>
      <c r="S1318">
        <v>34606.78</v>
      </c>
      <c r="T1318">
        <v>0</v>
      </c>
      <c r="U1318">
        <v>11578.67</v>
      </c>
      <c r="V1318">
        <v>0</v>
      </c>
      <c r="W1318" s="181">
        <f t="shared" si="340"/>
        <v>38200.160000000003</v>
      </c>
      <c r="X1318" s="181">
        <f t="shared" si="341"/>
        <v>63.66693333333334</v>
      </c>
      <c r="Y1318" s="174">
        <v>96948.67</v>
      </c>
      <c r="Z1318" s="181">
        <f t="shared" si="342"/>
        <v>161.58111666666667</v>
      </c>
      <c r="AA1318" s="174">
        <v>0</v>
      </c>
      <c r="AB1318" s="174">
        <v>27.45936586855705</v>
      </c>
      <c r="AC1318" s="174">
        <v>19.46940582062653</v>
      </c>
      <c r="AD1318" s="174">
        <v>5.4321529114324107</v>
      </c>
      <c r="AE1318" s="174">
        <v>35.695982214093291</v>
      </c>
      <c r="AF1318">
        <v>0</v>
      </c>
      <c r="AG1318" s="106">
        <v>11.94309318529073</v>
      </c>
      <c r="AH1318" s="106">
        <v>0</v>
      </c>
      <c r="AI1318" s="106">
        <v>100</v>
      </c>
      <c r="AJ1318">
        <v>40.24</v>
      </c>
      <c r="AK1318">
        <v>63.67</v>
      </c>
      <c r="AL1318">
        <v>57.68</v>
      </c>
      <c r="AM1318">
        <v>161.58000000000001</v>
      </c>
      <c r="AN1318" t="s">
        <v>1066</v>
      </c>
      <c r="AO1318">
        <v>9.9</v>
      </c>
      <c r="AP1318">
        <v>8.33</v>
      </c>
      <c r="AQ1318">
        <v>12.806699999999999</v>
      </c>
      <c r="AR1318" t="s">
        <v>1071</v>
      </c>
      <c r="AS1318" t="s">
        <v>1074</v>
      </c>
      <c r="AT1318" t="s">
        <v>1075</v>
      </c>
      <c r="AU1318" t="s">
        <v>1077</v>
      </c>
      <c r="AV1318" t="s">
        <v>1082</v>
      </c>
      <c r="AW1318" t="s">
        <v>1084</v>
      </c>
      <c r="AX1318" s="65">
        <f t="shared" si="355"/>
        <v>583.5</v>
      </c>
      <c r="AY1318" s="106">
        <v>2862.47</v>
      </c>
      <c r="AZ1318" s="106">
        <v>1049.0447308726914</v>
      </c>
      <c r="BA1318" s="65">
        <f t="shared" si="343"/>
        <v>4495.014730872691</v>
      </c>
      <c r="BB1318" s="65">
        <f t="shared" si="344"/>
        <v>37151.115269127309</v>
      </c>
      <c r="BC1318" s="65">
        <f t="shared" si="345"/>
        <v>0</v>
      </c>
      <c r="BD1318" s="65">
        <f t="shared" si="346"/>
        <v>23558.230000000003</v>
      </c>
      <c r="BE1318" s="65">
        <f t="shared" si="347"/>
        <v>31744.309999999998</v>
      </c>
      <c r="BF1318" s="65">
        <f t="shared" si="348"/>
        <v>92453.65526912731</v>
      </c>
      <c r="BG1318" s="66">
        <f t="shared" si="349"/>
        <v>642.14496155324161</v>
      </c>
      <c r="BH1318" s="66">
        <f t="shared" si="350"/>
        <v>64.053647015736743</v>
      </c>
      <c r="BI1318" s="66">
        <f t="shared" si="351"/>
        <v>0</v>
      </c>
      <c r="BJ1318" s="66">
        <f t="shared" si="352"/>
        <v>40.617637931034487</v>
      </c>
      <c r="BK1318" s="66">
        <f t="shared" si="353"/>
        <v>54.731568965517241</v>
      </c>
      <c r="BL1318" s="66">
        <f t="shared" si="354"/>
        <v>159.40285391228846</v>
      </c>
      <c r="BM1318" s="207">
        <f t="shared" si="356"/>
        <v>39873.18</v>
      </c>
    </row>
    <row r="1319" spans="1:65" x14ac:dyDescent="0.35">
      <c r="A1319" s="1">
        <v>452</v>
      </c>
      <c r="B1319">
        <v>35</v>
      </c>
      <c r="C1319" t="s">
        <v>37</v>
      </c>
      <c r="D1319" s="60" t="s">
        <v>490</v>
      </c>
      <c r="E1319" s="6" t="s">
        <v>1111</v>
      </c>
      <c r="F1319" s="7" t="s">
        <v>1112</v>
      </c>
      <c r="G1319" s="6">
        <v>-22.86</v>
      </c>
      <c r="H1319" s="6">
        <v>-43.41</v>
      </c>
      <c r="I1319" s="6">
        <v>45</v>
      </c>
      <c r="J1319" s="8">
        <v>45016.2336447989</v>
      </c>
      <c r="K1319" t="s">
        <v>1165</v>
      </c>
      <c r="L1319" t="s">
        <v>1062</v>
      </c>
      <c r="M1319">
        <v>600</v>
      </c>
      <c r="N1319">
        <v>600</v>
      </c>
      <c r="O1319">
        <v>0</v>
      </c>
      <c r="P1319">
        <v>26787.99</v>
      </c>
      <c r="Q1319">
        <v>18875.330000000002</v>
      </c>
      <c r="R1319">
        <v>5262.4</v>
      </c>
      <c r="S1319">
        <v>34606.78</v>
      </c>
      <c r="T1319">
        <v>0</v>
      </c>
      <c r="U1319">
        <v>11578.67</v>
      </c>
      <c r="V1319">
        <v>0</v>
      </c>
      <c r="W1319" s="181">
        <f t="shared" si="340"/>
        <v>38366.660000000003</v>
      </c>
      <c r="X1319" s="181">
        <f t="shared" si="341"/>
        <v>63.944433333333336</v>
      </c>
      <c r="Y1319" s="174">
        <v>97111.16</v>
      </c>
      <c r="Z1319" s="181">
        <f t="shared" si="342"/>
        <v>161.85193333333333</v>
      </c>
      <c r="AA1319" s="174">
        <v>0</v>
      </c>
      <c r="AB1319" s="174">
        <v>27.584872840567449</v>
      </c>
      <c r="AC1319" s="174">
        <v>19.436828887637631</v>
      </c>
      <c r="AD1319" s="174">
        <v>5.4189446403482364</v>
      </c>
      <c r="AE1319" s="174">
        <v>35.636254370764377</v>
      </c>
      <c r="AF1319">
        <v>0</v>
      </c>
      <c r="AG1319" s="106">
        <v>11.92310955815995</v>
      </c>
      <c r="AH1319" s="106">
        <v>0</v>
      </c>
      <c r="AI1319" s="106">
        <v>100</v>
      </c>
      <c r="AJ1319">
        <v>40.229999999999997</v>
      </c>
      <c r="AK1319">
        <v>63.94</v>
      </c>
      <c r="AL1319">
        <v>57.68</v>
      </c>
      <c r="AM1319">
        <v>161.85</v>
      </c>
      <c r="AN1319" t="s">
        <v>1067</v>
      </c>
      <c r="AO1319">
        <v>9.9</v>
      </c>
      <c r="AP1319">
        <v>8.33</v>
      </c>
      <c r="AQ1319">
        <v>12.806699999999999</v>
      </c>
      <c r="AR1319" t="s">
        <v>1071</v>
      </c>
      <c r="AS1319" t="s">
        <v>1074</v>
      </c>
      <c r="AT1319" t="s">
        <v>1075</v>
      </c>
      <c r="AU1319" t="s">
        <v>1077</v>
      </c>
      <c r="AV1319" t="s">
        <v>1082</v>
      </c>
      <c r="AW1319" t="s">
        <v>1084</v>
      </c>
      <c r="AX1319" s="65">
        <f t="shared" si="355"/>
        <v>583.5</v>
      </c>
      <c r="AY1319" s="106">
        <v>2862.47</v>
      </c>
      <c r="AZ1319" s="106">
        <v>1041.1839902740053</v>
      </c>
      <c r="BA1319" s="65">
        <f t="shared" si="343"/>
        <v>4487.1539902740051</v>
      </c>
      <c r="BB1319" s="65">
        <f t="shared" si="344"/>
        <v>37325.476009726</v>
      </c>
      <c r="BC1319" s="65">
        <f t="shared" si="345"/>
        <v>0</v>
      </c>
      <c r="BD1319" s="65">
        <f t="shared" si="346"/>
        <v>23554.230000000003</v>
      </c>
      <c r="BE1319" s="65">
        <f t="shared" si="347"/>
        <v>31744.309999999998</v>
      </c>
      <c r="BF1319" s="65">
        <f t="shared" si="348"/>
        <v>92624.006009725999</v>
      </c>
      <c r="BG1319" s="66">
        <f t="shared" si="349"/>
        <v>641.02199861057215</v>
      </c>
      <c r="BH1319" s="66">
        <f t="shared" si="350"/>
        <v>64.354268982286214</v>
      </c>
      <c r="BI1319" s="66">
        <f t="shared" si="351"/>
        <v>0</v>
      </c>
      <c r="BJ1319" s="66">
        <f t="shared" si="352"/>
        <v>40.610741379310348</v>
      </c>
      <c r="BK1319" s="66">
        <f t="shared" si="353"/>
        <v>54.731568965517241</v>
      </c>
      <c r="BL1319" s="66">
        <f t="shared" si="354"/>
        <v>159.69656208573448</v>
      </c>
      <c r="BM1319" s="207">
        <f t="shared" si="356"/>
        <v>39869.18</v>
      </c>
    </row>
    <row r="1320" spans="1:65" x14ac:dyDescent="0.35">
      <c r="A1320" s="1">
        <v>453</v>
      </c>
      <c r="B1320">
        <v>35</v>
      </c>
      <c r="C1320" t="s">
        <v>37</v>
      </c>
      <c r="D1320" s="60" t="s">
        <v>491</v>
      </c>
      <c r="E1320" s="6" t="s">
        <v>1113</v>
      </c>
      <c r="F1320" s="7" t="s">
        <v>1114</v>
      </c>
      <c r="G1320" s="6">
        <v>-20.32</v>
      </c>
      <c r="H1320" s="6">
        <v>-40.340000000000003</v>
      </c>
      <c r="I1320" s="6">
        <v>9</v>
      </c>
      <c r="J1320" s="8">
        <v>54061.366139626101</v>
      </c>
      <c r="K1320" t="s">
        <v>1165</v>
      </c>
      <c r="L1320" t="s">
        <v>1062</v>
      </c>
      <c r="M1320">
        <v>600</v>
      </c>
      <c r="N1320">
        <v>600</v>
      </c>
      <c r="O1320">
        <v>0</v>
      </c>
      <c r="P1320">
        <v>30005.34</v>
      </c>
      <c r="Q1320">
        <v>18875.330000000002</v>
      </c>
      <c r="R1320">
        <v>5264.2</v>
      </c>
      <c r="S1320">
        <v>34606.78</v>
      </c>
      <c r="T1320">
        <v>0</v>
      </c>
      <c r="U1320">
        <v>11578.67</v>
      </c>
      <c r="V1320">
        <v>0</v>
      </c>
      <c r="W1320" s="181">
        <f t="shared" si="340"/>
        <v>41584.01</v>
      </c>
      <c r="X1320" s="181">
        <f t="shared" si="341"/>
        <v>69.306683333333339</v>
      </c>
      <c r="Y1320" s="174">
        <v>100330.31</v>
      </c>
      <c r="Z1320" s="181">
        <f t="shared" si="342"/>
        <v>167.21718333333334</v>
      </c>
      <c r="AA1320" s="174">
        <v>0</v>
      </c>
      <c r="AB1320" s="174">
        <v>29.906555656012621</v>
      </c>
      <c r="AC1320" s="174">
        <v>18.81318815819467</v>
      </c>
      <c r="AD1320" s="174">
        <v>5.2468690667855009</v>
      </c>
      <c r="AE1320" s="174">
        <v>34.492846678137447</v>
      </c>
      <c r="AF1320">
        <v>0</v>
      </c>
      <c r="AG1320" s="106">
        <v>11.54055040794751</v>
      </c>
      <c r="AH1320" s="106">
        <v>0</v>
      </c>
      <c r="AI1320" s="106">
        <v>100</v>
      </c>
      <c r="AJ1320">
        <v>40.229999999999997</v>
      </c>
      <c r="AK1320">
        <v>69.31</v>
      </c>
      <c r="AL1320">
        <v>57.68</v>
      </c>
      <c r="AM1320">
        <v>167.22</v>
      </c>
      <c r="AN1320" t="s">
        <v>1068</v>
      </c>
      <c r="AO1320">
        <v>9.9</v>
      </c>
      <c r="AP1320">
        <v>8.33</v>
      </c>
      <c r="AQ1320">
        <v>12.806699999999999</v>
      </c>
      <c r="AR1320" t="s">
        <v>1071</v>
      </c>
      <c r="AS1320" t="s">
        <v>1074</v>
      </c>
      <c r="AT1320" t="s">
        <v>1075</v>
      </c>
      <c r="AU1320" t="s">
        <v>1077</v>
      </c>
      <c r="AV1320" t="s">
        <v>1082</v>
      </c>
      <c r="AW1320" t="s">
        <v>1084</v>
      </c>
      <c r="AX1320" s="65">
        <f t="shared" si="355"/>
        <v>583.5</v>
      </c>
      <c r="AY1320" s="106">
        <v>2862.47</v>
      </c>
      <c r="AZ1320" s="106">
        <v>1124.2970972878859</v>
      </c>
      <c r="BA1320" s="65">
        <f t="shared" si="343"/>
        <v>4570.2670972878859</v>
      </c>
      <c r="BB1320" s="65">
        <f t="shared" si="344"/>
        <v>40459.712902712119</v>
      </c>
      <c r="BC1320" s="65">
        <f t="shared" si="345"/>
        <v>0</v>
      </c>
      <c r="BD1320" s="65">
        <f t="shared" si="346"/>
        <v>23556.030000000002</v>
      </c>
      <c r="BE1320" s="65">
        <f t="shared" si="347"/>
        <v>31744.309999999998</v>
      </c>
      <c r="BF1320" s="65">
        <f t="shared" si="348"/>
        <v>95760.042902712114</v>
      </c>
      <c r="BG1320" s="66">
        <f t="shared" si="349"/>
        <v>652.89529961255516</v>
      </c>
      <c r="BH1320" s="66">
        <f t="shared" si="350"/>
        <v>69.758125694331241</v>
      </c>
      <c r="BI1320" s="66">
        <f t="shared" si="351"/>
        <v>0</v>
      </c>
      <c r="BJ1320" s="66">
        <f t="shared" si="352"/>
        <v>40.613844827586213</v>
      </c>
      <c r="BK1320" s="66">
        <f t="shared" si="353"/>
        <v>54.731568965517241</v>
      </c>
      <c r="BL1320" s="66">
        <f t="shared" si="354"/>
        <v>165.10352224605538</v>
      </c>
      <c r="BM1320" s="207">
        <f t="shared" si="356"/>
        <v>39870.979999999996</v>
      </c>
    </row>
    <row r="1321" spans="1:65" x14ac:dyDescent="0.35">
      <c r="A1321" s="1">
        <v>454</v>
      </c>
      <c r="B1321">
        <v>35</v>
      </c>
      <c r="C1321" t="s">
        <v>37</v>
      </c>
      <c r="D1321" s="60" t="s">
        <v>492</v>
      </c>
      <c r="E1321" s="6" t="s">
        <v>1115</v>
      </c>
      <c r="F1321" s="7" t="s">
        <v>1116</v>
      </c>
      <c r="G1321" s="6">
        <v>-8.0500000000000007</v>
      </c>
      <c r="H1321" s="6">
        <v>-34.880000000000003</v>
      </c>
      <c r="I1321" s="6">
        <v>10</v>
      </c>
      <c r="J1321" s="8">
        <v>63550.072249703</v>
      </c>
      <c r="K1321" t="s">
        <v>1165</v>
      </c>
      <c r="L1321" t="s">
        <v>1062</v>
      </c>
      <c r="M1321">
        <v>600</v>
      </c>
      <c r="N1321">
        <v>600</v>
      </c>
      <c r="O1321">
        <v>0</v>
      </c>
      <c r="P1321">
        <v>34709.21</v>
      </c>
      <c r="Q1321">
        <v>18875.330000000002</v>
      </c>
      <c r="R1321">
        <v>5250.2</v>
      </c>
      <c r="S1321">
        <v>34606.78</v>
      </c>
      <c r="T1321">
        <v>0</v>
      </c>
      <c r="U1321">
        <v>11578.67</v>
      </c>
      <c r="V1321">
        <v>0</v>
      </c>
      <c r="W1321" s="181">
        <f t="shared" si="340"/>
        <v>46287.88</v>
      </c>
      <c r="X1321" s="181">
        <f t="shared" si="341"/>
        <v>77.146466666666669</v>
      </c>
      <c r="Y1321" s="174">
        <v>105020.18</v>
      </c>
      <c r="Z1321" s="181">
        <f t="shared" si="342"/>
        <v>175.03363333333331</v>
      </c>
      <c r="AA1321" s="174">
        <v>0</v>
      </c>
      <c r="AB1321" s="174">
        <v>33.050038573538913</v>
      </c>
      <c r="AC1321" s="174">
        <v>17.973050512768118</v>
      </c>
      <c r="AD1321" s="174">
        <v>4.9992296718592559</v>
      </c>
      <c r="AE1321" s="174">
        <v>32.952504937622457</v>
      </c>
      <c r="AF1321">
        <v>0</v>
      </c>
      <c r="AG1321" s="106">
        <v>11.025185826190739</v>
      </c>
      <c r="AH1321" s="106">
        <v>0</v>
      </c>
      <c r="AI1321" s="106">
        <v>100</v>
      </c>
      <c r="AJ1321">
        <v>40.21</v>
      </c>
      <c r="AK1321">
        <v>77.150000000000006</v>
      </c>
      <c r="AL1321">
        <v>57.68</v>
      </c>
      <c r="AM1321">
        <v>175.03</v>
      </c>
      <c r="AN1321" t="s">
        <v>1069</v>
      </c>
      <c r="AO1321">
        <v>9.9</v>
      </c>
      <c r="AP1321">
        <v>8.33</v>
      </c>
      <c r="AQ1321">
        <v>12.806699999999999</v>
      </c>
      <c r="AR1321" t="s">
        <v>1071</v>
      </c>
      <c r="AS1321" t="s">
        <v>1074</v>
      </c>
      <c r="AT1321" t="s">
        <v>1075</v>
      </c>
      <c r="AU1321" t="s">
        <v>1077</v>
      </c>
      <c r="AV1321" t="s">
        <v>1082</v>
      </c>
      <c r="AW1321" t="s">
        <v>1084</v>
      </c>
      <c r="AX1321" s="65">
        <f t="shared" si="355"/>
        <v>583.5</v>
      </c>
      <c r="AY1321" s="106">
        <v>2862.47</v>
      </c>
      <c r="AZ1321" s="106">
        <v>1301.9365300157638</v>
      </c>
      <c r="BA1321" s="65">
        <f t="shared" si="343"/>
        <v>4747.9065300157636</v>
      </c>
      <c r="BB1321" s="65">
        <f t="shared" si="344"/>
        <v>44985.943469984231</v>
      </c>
      <c r="BC1321" s="65">
        <f t="shared" si="345"/>
        <v>0</v>
      </c>
      <c r="BD1321" s="65">
        <f t="shared" si="346"/>
        <v>23542.030000000002</v>
      </c>
      <c r="BE1321" s="65">
        <f t="shared" si="347"/>
        <v>31744.309999999998</v>
      </c>
      <c r="BF1321" s="65">
        <f t="shared" si="348"/>
        <v>100272.27346998423</v>
      </c>
      <c r="BG1321" s="66">
        <f t="shared" si="349"/>
        <v>678.27236143082337</v>
      </c>
      <c r="BH1321" s="66">
        <f t="shared" si="350"/>
        <v>77.561971499972813</v>
      </c>
      <c r="BI1321" s="66">
        <f t="shared" si="351"/>
        <v>0</v>
      </c>
      <c r="BJ1321" s="66">
        <f t="shared" si="352"/>
        <v>40.589706896551725</v>
      </c>
      <c r="BK1321" s="66">
        <f t="shared" si="353"/>
        <v>54.731568965517241</v>
      </c>
      <c r="BL1321" s="66">
        <f t="shared" si="354"/>
        <v>172.88323012066246</v>
      </c>
      <c r="BM1321" s="207">
        <f t="shared" si="356"/>
        <v>39856.979999999996</v>
      </c>
    </row>
    <row r="1322" spans="1:65" x14ac:dyDescent="0.35">
      <c r="A1322" s="1">
        <v>455</v>
      </c>
      <c r="B1322">
        <v>35</v>
      </c>
      <c r="C1322" t="s">
        <v>37</v>
      </c>
      <c r="D1322" s="60" t="s">
        <v>493</v>
      </c>
      <c r="E1322" s="6" t="s">
        <v>1117</v>
      </c>
      <c r="F1322" s="7" t="s">
        <v>1118</v>
      </c>
      <c r="G1322" s="6">
        <v>-3.8</v>
      </c>
      <c r="H1322" s="6">
        <v>-38.53</v>
      </c>
      <c r="I1322" s="6">
        <v>41</v>
      </c>
      <c r="J1322" s="8">
        <v>71394.000753582499</v>
      </c>
      <c r="K1322" t="s">
        <v>1165</v>
      </c>
      <c r="L1322" t="s">
        <v>1062</v>
      </c>
      <c r="M1322">
        <v>600</v>
      </c>
      <c r="N1322">
        <v>600</v>
      </c>
      <c r="O1322">
        <v>0</v>
      </c>
      <c r="P1322">
        <v>34935.94</v>
      </c>
      <c r="Q1322">
        <v>18875.330000000002</v>
      </c>
      <c r="R1322">
        <v>5255.2</v>
      </c>
      <c r="S1322">
        <v>34606.78</v>
      </c>
      <c r="T1322">
        <v>0</v>
      </c>
      <c r="U1322">
        <v>11578.67</v>
      </c>
      <c r="V1322">
        <v>0</v>
      </c>
      <c r="W1322" s="181">
        <f t="shared" si="340"/>
        <v>46514.61</v>
      </c>
      <c r="X1322" s="181">
        <f t="shared" si="341"/>
        <v>77.524349999999998</v>
      </c>
      <c r="Y1322" s="174">
        <v>105251.91</v>
      </c>
      <c r="Z1322" s="181">
        <f t="shared" si="342"/>
        <v>175.41985</v>
      </c>
      <c r="AA1322" s="174">
        <v>0</v>
      </c>
      <c r="AB1322" s="174">
        <v>33.192689804869097</v>
      </c>
      <c r="AC1322" s="174">
        <v>17.933479781982101</v>
      </c>
      <c r="AD1322" s="174">
        <v>4.9929735241859268</v>
      </c>
      <c r="AE1322" s="174">
        <v>32.879954387526077</v>
      </c>
      <c r="AF1322">
        <v>0</v>
      </c>
      <c r="AG1322" s="106">
        <v>11.00091200245202</v>
      </c>
      <c r="AH1322" s="106">
        <v>0</v>
      </c>
      <c r="AI1322" s="106">
        <v>100</v>
      </c>
      <c r="AJ1322">
        <v>40.22</v>
      </c>
      <c r="AK1322">
        <v>77.52</v>
      </c>
      <c r="AL1322">
        <v>57.68</v>
      </c>
      <c r="AM1322">
        <v>175.42</v>
      </c>
      <c r="AN1322" t="s">
        <v>1070</v>
      </c>
      <c r="AO1322">
        <v>9.9</v>
      </c>
      <c r="AP1322">
        <v>8.33</v>
      </c>
      <c r="AQ1322">
        <v>12.806699999999999</v>
      </c>
      <c r="AR1322" t="s">
        <v>1071</v>
      </c>
      <c r="AS1322" t="s">
        <v>1074</v>
      </c>
      <c r="AT1322" t="s">
        <v>1075</v>
      </c>
      <c r="AU1322" t="s">
        <v>1077</v>
      </c>
      <c r="AV1322" t="s">
        <v>1082</v>
      </c>
      <c r="AW1322" t="s">
        <v>1084</v>
      </c>
      <c r="AX1322" s="65">
        <f t="shared" si="355"/>
        <v>583.5</v>
      </c>
      <c r="AY1322" s="106">
        <v>2862.47</v>
      </c>
      <c r="AZ1322" s="106">
        <v>1263.0157223883666</v>
      </c>
      <c r="BA1322" s="65">
        <f t="shared" si="343"/>
        <v>4708.9857223883664</v>
      </c>
      <c r="BB1322" s="65">
        <f t="shared" si="344"/>
        <v>45251.594277611635</v>
      </c>
      <c r="BC1322" s="65">
        <f t="shared" si="345"/>
        <v>0</v>
      </c>
      <c r="BD1322" s="65">
        <f t="shared" si="346"/>
        <v>23547.030000000002</v>
      </c>
      <c r="BE1322" s="65">
        <f t="shared" si="347"/>
        <v>31744.309999999998</v>
      </c>
      <c r="BF1322" s="65">
        <f t="shared" si="348"/>
        <v>100542.92427761163</v>
      </c>
      <c r="BG1322" s="66">
        <f t="shared" si="349"/>
        <v>672.71224605548093</v>
      </c>
      <c r="BH1322" s="66">
        <f t="shared" si="350"/>
        <v>78.019990133813167</v>
      </c>
      <c r="BI1322" s="66">
        <f t="shared" si="351"/>
        <v>0</v>
      </c>
      <c r="BJ1322" s="66">
        <f t="shared" si="352"/>
        <v>40.598327586206899</v>
      </c>
      <c r="BK1322" s="66">
        <f t="shared" si="353"/>
        <v>54.731568965517241</v>
      </c>
      <c r="BL1322" s="66">
        <f t="shared" si="354"/>
        <v>173.34986944415797</v>
      </c>
      <c r="BM1322" s="207">
        <f t="shared" si="356"/>
        <v>39861.979999999996</v>
      </c>
    </row>
    <row r="1323" spans="1:65" x14ac:dyDescent="0.35">
      <c r="A1323" s="1">
        <v>456</v>
      </c>
      <c r="B1323">
        <v>36</v>
      </c>
      <c r="C1323" t="s">
        <v>37</v>
      </c>
      <c r="D1323" s="60" t="s">
        <v>494</v>
      </c>
      <c r="E1323" s="6" t="s">
        <v>1104</v>
      </c>
      <c r="F1323" s="7" t="s">
        <v>1105</v>
      </c>
      <c r="G1323" s="6">
        <v>-22.74</v>
      </c>
      <c r="H1323" s="6">
        <v>-45.59</v>
      </c>
      <c r="I1323" s="6">
        <v>1642</v>
      </c>
      <c r="J1323" s="8">
        <v>3495.45982983364</v>
      </c>
      <c r="K1323" t="s">
        <v>1165</v>
      </c>
      <c r="L1323" t="s">
        <v>1062</v>
      </c>
      <c r="M1323">
        <v>600</v>
      </c>
      <c r="N1323">
        <v>600</v>
      </c>
      <c r="O1323">
        <v>1741.58</v>
      </c>
      <c r="P1323">
        <v>9578.6200000000008</v>
      </c>
      <c r="Q1323">
        <v>18875.330000000002</v>
      </c>
      <c r="R1323">
        <v>5265.2</v>
      </c>
      <c r="S1323">
        <v>34606.78</v>
      </c>
      <c r="T1323">
        <v>0</v>
      </c>
      <c r="U1323">
        <v>11750.93</v>
      </c>
      <c r="V1323">
        <v>0</v>
      </c>
      <c r="W1323" s="181">
        <f t="shared" si="340"/>
        <v>21329.550000000003</v>
      </c>
      <c r="X1323" s="181">
        <f t="shared" si="341"/>
        <v>35.549250000000008</v>
      </c>
      <c r="Y1323" s="174">
        <v>81818.429999999993</v>
      </c>
      <c r="Z1323" s="181">
        <f t="shared" si="342"/>
        <v>136.36404999999999</v>
      </c>
      <c r="AA1323" s="174">
        <v>2.128591321050771</v>
      </c>
      <c r="AB1323" s="174">
        <v>11.7071667104832</v>
      </c>
      <c r="AC1323" s="174">
        <v>23.069777799451789</v>
      </c>
      <c r="AD1323" s="174">
        <v>6.4352249242621742</v>
      </c>
      <c r="AE1323" s="174">
        <v>42.297047254512222</v>
      </c>
      <c r="AF1323">
        <v>0</v>
      </c>
      <c r="AG1323" s="106">
        <v>14.362204212425</v>
      </c>
      <c r="AH1323" s="106">
        <v>0</v>
      </c>
      <c r="AI1323" s="106">
        <v>100</v>
      </c>
      <c r="AJ1323">
        <v>40.229999999999997</v>
      </c>
      <c r="AK1323">
        <v>38.450000000000003</v>
      </c>
      <c r="AL1323">
        <v>57.68</v>
      </c>
      <c r="AM1323">
        <v>136.36000000000001</v>
      </c>
      <c r="AN1323" t="s">
        <v>1063</v>
      </c>
      <c r="AO1323">
        <v>9.9</v>
      </c>
      <c r="AP1323">
        <v>8.33</v>
      </c>
      <c r="AQ1323">
        <v>12.806699999999999</v>
      </c>
      <c r="AR1323" t="s">
        <v>1071</v>
      </c>
      <c r="AS1323" t="s">
        <v>1074</v>
      </c>
      <c r="AT1323" t="s">
        <v>1075</v>
      </c>
      <c r="AU1323" t="s">
        <v>1077</v>
      </c>
      <c r="AV1323" t="s">
        <v>1080</v>
      </c>
      <c r="AW1323" t="s">
        <v>1083</v>
      </c>
      <c r="AX1323" s="65">
        <f t="shared" si="355"/>
        <v>583.5</v>
      </c>
      <c r="AY1323" s="106">
        <v>2862.47</v>
      </c>
      <c r="AZ1323" s="106">
        <v>505.69766485098864</v>
      </c>
      <c r="BA1323" s="65">
        <f t="shared" si="343"/>
        <v>3951.6676648509883</v>
      </c>
      <c r="BB1323" s="65">
        <f t="shared" si="344"/>
        <v>20823.852335149015</v>
      </c>
      <c r="BC1323" s="65">
        <f t="shared" si="345"/>
        <v>1741.58</v>
      </c>
      <c r="BD1323" s="65">
        <f t="shared" si="346"/>
        <v>23557.030000000002</v>
      </c>
      <c r="BE1323" s="65">
        <f t="shared" si="347"/>
        <v>31744.309999999998</v>
      </c>
      <c r="BF1323" s="65">
        <f t="shared" si="348"/>
        <v>77866.762335149004</v>
      </c>
      <c r="BG1323" s="66">
        <f t="shared" si="349"/>
        <v>564.52395212156978</v>
      </c>
      <c r="BH1323" s="66">
        <f t="shared" si="350"/>
        <v>35.903193681291405</v>
      </c>
      <c r="BI1323" s="66">
        <f t="shared" si="351"/>
        <v>2.9026333333333332</v>
      </c>
      <c r="BJ1323" s="66">
        <f t="shared" si="352"/>
        <v>40.615568965517248</v>
      </c>
      <c r="BK1323" s="66">
        <f t="shared" si="353"/>
        <v>54.731568965517241</v>
      </c>
      <c r="BL1323" s="66">
        <f t="shared" si="354"/>
        <v>134.25303850887758</v>
      </c>
      <c r="BM1323" s="207">
        <f t="shared" si="356"/>
        <v>39871.979999999996</v>
      </c>
    </row>
    <row r="1324" spans="1:65" x14ac:dyDescent="0.35">
      <c r="A1324" s="1">
        <v>457</v>
      </c>
      <c r="B1324">
        <v>36</v>
      </c>
      <c r="C1324" t="s">
        <v>37</v>
      </c>
      <c r="D1324" s="60" t="s">
        <v>495</v>
      </c>
      <c r="E1324" s="6" t="s">
        <v>1104</v>
      </c>
      <c r="F1324" s="7" t="s">
        <v>1106</v>
      </c>
      <c r="G1324" s="6">
        <v>-23.85</v>
      </c>
      <c r="H1324" s="6">
        <v>-46.64</v>
      </c>
      <c r="I1324" s="6">
        <v>792</v>
      </c>
      <c r="J1324" s="8">
        <v>14172.2970393051</v>
      </c>
      <c r="K1324" t="s">
        <v>1165</v>
      </c>
      <c r="L1324" t="s">
        <v>1062</v>
      </c>
      <c r="M1324">
        <v>600</v>
      </c>
      <c r="N1324">
        <v>600</v>
      </c>
      <c r="O1324">
        <v>345.44</v>
      </c>
      <c r="P1324">
        <v>16021.21</v>
      </c>
      <c r="Q1324">
        <v>18875.330000000002</v>
      </c>
      <c r="R1324">
        <v>5266.4</v>
      </c>
      <c r="S1324">
        <v>34606.78</v>
      </c>
      <c r="T1324">
        <v>0</v>
      </c>
      <c r="U1324">
        <v>11750.93</v>
      </c>
      <c r="V1324">
        <v>0</v>
      </c>
      <c r="W1324" s="181">
        <f t="shared" si="340"/>
        <v>27772.14</v>
      </c>
      <c r="X1324" s="181">
        <f t="shared" si="341"/>
        <v>46.286899999999996</v>
      </c>
      <c r="Y1324" s="174">
        <v>86866.08</v>
      </c>
      <c r="Z1324" s="181">
        <f t="shared" si="342"/>
        <v>144.77680000000001</v>
      </c>
      <c r="AA1324" s="174">
        <v>0.39766960820610298</v>
      </c>
      <c r="AB1324" s="174">
        <v>18.443574292750402</v>
      </c>
      <c r="AC1324" s="174">
        <v>21.729229637161019</v>
      </c>
      <c r="AD1324" s="174">
        <v>6.0626656572968409</v>
      </c>
      <c r="AE1324" s="174">
        <v>39.839232989447673</v>
      </c>
      <c r="AF1324">
        <v>0</v>
      </c>
      <c r="AG1324" s="106">
        <v>13.52763932711134</v>
      </c>
      <c r="AH1324" s="106">
        <v>0</v>
      </c>
      <c r="AI1324" s="106">
        <v>100</v>
      </c>
      <c r="AJ1324">
        <v>40.24</v>
      </c>
      <c r="AK1324">
        <v>46.86</v>
      </c>
      <c r="AL1324">
        <v>57.68</v>
      </c>
      <c r="AM1324">
        <v>144.78</v>
      </c>
      <c r="AN1324" t="s">
        <v>1064</v>
      </c>
      <c r="AO1324">
        <v>9.9</v>
      </c>
      <c r="AP1324">
        <v>8.33</v>
      </c>
      <c r="AQ1324">
        <v>12.806699999999999</v>
      </c>
      <c r="AR1324" t="s">
        <v>1071</v>
      </c>
      <c r="AS1324" t="s">
        <v>1074</v>
      </c>
      <c r="AT1324" t="s">
        <v>1075</v>
      </c>
      <c r="AU1324" t="s">
        <v>1077</v>
      </c>
      <c r="AV1324" t="s">
        <v>1080</v>
      </c>
      <c r="AW1324" t="s">
        <v>1083</v>
      </c>
      <c r="AX1324" s="65">
        <f t="shared" si="355"/>
        <v>583.5</v>
      </c>
      <c r="AY1324" s="106">
        <v>2862.47</v>
      </c>
      <c r="AZ1324" s="106">
        <v>706.35491633252752</v>
      </c>
      <c r="BA1324" s="65">
        <f t="shared" si="343"/>
        <v>4152.3249163325272</v>
      </c>
      <c r="BB1324" s="65">
        <f t="shared" si="344"/>
        <v>27065.785083667473</v>
      </c>
      <c r="BC1324" s="65">
        <f t="shared" si="345"/>
        <v>345.44</v>
      </c>
      <c r="BD1324" s="65">
        <f t="shared" si="346"/>
        <v>23558.230000000003</v>
      </c>
      <c r="BE1324" s="65">
        <f t="shared" si="347"/>
        <v>31744.309999999998</v>
      </c>
      <c r="BF1324" s="65">
        <f t="shared" si="348"/>
        <v>82713.755083667478</v>
      </c>
      <c r="BG1324" s="66">
        <f t="shared" si="349"/>
        <v>593.18927376178965</v>
      </c>
      <c r="BH1324" s="66">
        <f t="shared" si="350"/>
        <v>46.6651466959784</v>
      </c>
      <c r="BI1324" s="66">
        <f t="shared" si="351"/>
        <v>0.57573333333333332</v>
      </c>
      <c r="BJ1324" s="66">
        <f t="shared" si="352"/>
        <v>40.617637931034487</v>
      </c>
      <c r="BK1324" s="66">
        <f t="shared" si="353"/>
        <v>54.731568965517241</v>
      </c>
      <c r="BL1324" s="66">
        <f t="shared" si="354"/>
        <v>142.60992255804737</v>
      </c>
      <c r="BM1324" s="207">
        <f t="shared" si="356"/>
        <v>39873.18</v>
      </c>
    </row>
    <row r="1325" spans="1:65" x14ac:dyDescent="0.35">
      <c r="A1325" s="1">
        <v>458</v>
      </c>
      <c r="B1325">
        <v>36</v>
      </c>
      <c r="C1325" t="s">
        <v>37</v>
      </c>
      <c r="D1325" s="60" t="s">
        <v>496</v>
      </c>
      <c r="E1325" s="6" t="s">
        <v>1107</v>
      </c>
      <c r="F1325" s="7" t="s">
        <v>1108</v>
      </c>
      <c r="G1325" s="6">
        <v>-30.03</v>
      </c>
      <c r="H1325" s="6">
        <v>-51.23</v>
      </c>
      <c r="I1325" s="6">
        <v>47</v>
      </c>
      <c r="J1325" s="8">
        <v>23954.0527728093</v>
      </c>
      <c r="K1325" t="s">
        <v>1165</v>
      </c>
      <c r="L1325" t="s">
        <v>1062</v>
      </c>
      <c r="M1325">
        <v>600</v>
      </c>
      <c r="N1325">
        <v>600</v>
      </c>
      <c r="O1325">
        <v>769.84</v>
      </c>
      <c r="P1325">
        <v>19975.11</v>
      </c>
      <c r="Q1325">
        <v>18875.330000000002</v>
      </c>
      <c r="R1325">
        <v>5272.4</v>
      </c>
      <c r="S1325">
        <v>34606.78</v>
      </c>
      <c r="T1325">
        <v>0</v>
      </c>
      <c r="U1325">
        <v>11750.93</v>
      </c>
      <c r="V1325">
        <v>0</v>
      </c>
      <c r="W1325" s="181">
        <f t="shared" si="340"/>
        <v>31726.04</v>
      </c>
      <c r="X1325" s="181">
        <f t="shared" si="341"/>
        <v>52.876733333333334</v>
      </c>
      <c r="Y1325" s="174">
        <v>91250.39</v>
      </c>
      <c r="Z1325" s="181">
        <f t="shared" si="342"/>
        <v>152.08398333333332</v>
      </c>
      <c r="AA1325" s="174">
        <v>0.84365666820711682</v>
      </c>
      <c r="AB1325" s="174">
        <v>21.89043794771726</v>
      </c>
      <c r="AC1325" s="174">
        <v>20.685204742686579</v>
      </c>
      <c r="AD1325" s="174">
        <v>5.7779479079486666</v>
      </c>
      <c r="AE1325" s="174">
        <v>37.925076265427457</v>
      </c>
      <c r="AF1325">
        <v>0</v>
      </c>
      <c r="AG1325" s="106">
        <v>12.877676468012909</v>
      </c>
      <c r="AH1325" s="106">
        <v>0</v>
      </c>
      <c r="AI1325" s="106">
        <v>100</v>
      </c>
      <c r="AJ1325">
        <v>40.25</v>
      </c>
      <c r="AK1325">
        <v>54.16</v>
      </c>
      <c r="AL1325">
        <v>57.68</v>
      </c>
      <c r="AM1325">
        <v>152.08000000000001</v>
      </c>
      <c r="AN1325" t="s">
        <v>1065</v>
      </c>
      <c r="AO1325">
        <v>9.9</v>
      </c>
      <c r="AP1325">
        <v>8.33</v>
      </c>
      <c r="AQ1325">
        <v>12.806699999999999</v>
      </c>
      <c r="AR1325" t="s">
        <v>1071</v>
      </c>
      <c r="AS1325" t="s">
        <v>1074</v>
      </c>
      <c r="AT1325" t="s">
        <v>1075</v>
      </c>
      <c r="AU1325" t="s">
        <v>1077</v>
      </c>
      <c r="AV1325" t="s">
        <v>1080</v>
      </c>
      <c r="AW1325" t="s">
        <v>1083</v>
      </c>
      <c r="AX1325" s="65">
        <f t="shared" si="355"/>
        <v>583.5</v>
      </c>
      <c r="AY1325" s="106">
        <v>2862.47</v>
      </c>
      <c r="AZ1325" s="106">
        <v>787.59966143553868</v>
      </c>
      <c r="BA1325" s="65">
        <f t="shared" si="343"/>
        <v>4233.5696614355384</v>
      </c>
      <c r="BB1325" s="65">
        <f t="shared" si="344"/>
        <v>30938.440338564462</v>
      </c>
      <c r="BC1325" s="65">
        <f t="shared" si="345"/>
        <v>769.84</v>
      </c>
      <c r="BD1325" s="65">
        <f t="shared" si="346"/>
        <v>23564.230000000003</v>
      </c>
      <c r="BE1325" s="65">
        <f t="shared" si="347"/>
        <v>31744.309999999998</v>
      </c>
      <c r="BF1325" s="65">
        <f t="shared" si="348"/>
        <v>87016.820338564459</v>
      </c>
      <c r="BG1325" s="66">
        <f t="shared" si="349"/>
        <v>604.79566591936259</v>
      </c>
      <c r="BH1325" s="66">
        <f t="shared" si="350"/>
        <v>53.342138514766312</v>
      </c>
      <c r="BI1325" s="66">
        <f t="shared" si="351"/>
        <v>1.2830666666666668</v>
      </c>
      <c r="BJ1325" s="66">
        <f t="shared" si="352"/>
        <v>40.627982758620696</v>
      </c>
      <c r="BK1325" s="66">
        <f t="shared" si="353"/>
        <v>54.731568965517241</v>
      </c>
      <c r="BL1325" s="66">
        <f t="shared" si="354"/>
        <v>150.02900058373183</v>
      </c>
      <c r="BM1325" s="207">
        <f t="shared" si="356"/>
        <v>39879.18</v>
      </c>
    </row>
    <row r="1326" spans="1:65" x14ac:dyDescent="0.35">
      <c r="A1326" s="1">
        <v>459</v>
      </c>
      <c r="B1326">
        <v>36</v>
      </c>
      <c r="C1326" t="s">
        <v>37</v>
      </c>
      <c r="D1326" s="60" t="s">
        <v>497</v>
      </c>
      <c r="E1326" s="6" t="s">
        <v>1109</v>
      </c>
      <c r="F1326" s="7" t="s">
        <v>1110</v>
      </c>
      <c r="G1326" s="6">
        <v>-15.37</v>
      </c>
      <c r="H1326" s="6">
        <v>-48.78</v>
      </c>
      <c r="I1326" s="6">
        <v>770</v>
      </c>
      <c r="J1326" s="8">
        <v>31081.371963744201</v>
      </c>
      <c r="K1326" t="s">
        <v>1165</v>
      </c>
      <c r="L1326" t="s">
        <v>1062</v>
      </c>
      <c r="M1326">
        <v>600</v>
      </c>
      <c r="N1326">
        <v>600</v>
      </c>
      <c r="O1326">
        <v>0</v>
      </c>
      <c r="P1326">
        <v>30270.57</v>
      </c>
      <c r="Q1326">
        <v>18875.330000000002</v>
      </c>
      <c r="R1326">
        <v>5266.4</v>
      </c>
      <c r="S1326">
        <v>34606.78</v>
      </c>
      <c r="T1326">
        <v>0</v>
      </c>
      <c r="U1326">
        <v>11750.93</v>
      </c>
      <c r="V1326">
        <v>0</v>
      </c>
      <c r="W1326" s="181">
        <f t="shared" si="340"/>
        <v>42021.5</v>
      </c>
      <c r="X1326" s="181">
        <f t="shared" si="341"/>
        <v>70.035833333333329</v>
      </c>
      <c r="Y1326" s="174">
        <v>100770</v>
      </c>
      <c r="Z1326" s="181">
        <f t="shared" si="342"/>
        <v>167.95</v>
      </c>
      <c r="AA1326" s="174">
        <v>0</v>
      </c>
      <c r="AB1326" s="174">
        <v>30.03926763917832</v>
      </c>
      <c r="AC1326" s="174">
        <v>18.731100525950179</v>
      </c>
      <c r="AD1326" s="174">
        <v>5.2261585789421448</v>
      </c>
      <c r="AE1326" s="174">
        <v>34.342343951572893</v>
      </c>
      <c r="AF1326">
        <v>0</v>
      </c>
      <c r="AG1326" s="106">
        <v>11.661139227944821</v>
      </c>
      <c r="AH1326" s="106">
        <v>0</v>
      </c>
      <c r="AI1326" s="106">
        <v>100</v>
      </c>
      <c r="AJ1326">
        <v>40.24</v>
      </c>
      <c r="AK1326">
        <v>70.040000000000006</v>
      </c>
      <c r="AL1326">
        <v>57.68</v>
      </c>
      <c r="AM1326">
        <v>167.95</v>
      </c>
      <c r="AN1326" t="s">
        <v>1066</v>
      </c>
      <c r="AO1326">
        <v>9.9</v>
      </c>
      <c r="AP1326">
        <v>8.33</v>
      </c>
      <c r="AQ1326">
        <v>12.806699999999999</v>
      </c>
      <c r="AR1326" t="s">
        <v>1071</v>
      </c>
      <c r="AS1326" t="s">
        <v>1074</v>
      </c>
      <c r="AT1326" t="s">
        <v>1075</v>
      </c>
      <c r="AU1326" t="s">
        <v>1077</v>
      </c>
      <c r="AV1326" t="s">
        <v>1080</v>
      </c>
      <c r="AW1326" t="s">
        <v>1083</v>
      </c>
      <c r="AX1326" s="65">
        <f t="shared" si="355"/>
        <v>583.5</v>
      </c>
      <c r="AY1326" s="106">
        <v>2862.47</v>
      </c>
      <c r="AZ1326" s="106">
        <v>1065.7656202572191</v>
      </c>
      <c r="BA1326" s="65">
        <f t="shared" si="343"/>
        <v>4511.7356202572191</v>
      </c>
      <c r="BB1326" s="65">
        <f t="shared" si="344"/>
        <v>40955.734379742782</v>
      </c>
      <c r="BC1326" s="65">
        <f t="shared" si="345"/>
        <v>0</v>
      </c>
      <c r="BD1326" s="65">
        <f t="shared" si="346"/>
        <v>23558.230000000003</v>
      </c>
      <c r="BE1326" s="65">
        <f t="shared" si="347"/>
        <v>31744.309999999998</v>
      </c>
      <c r="BF1326" s="65">
        <f t="shared" si="348"/>
        <v>96258.264379742788</v>
      </c>
      <c r="BG1326" s="66">
        <f t="shared" si="349"/>
        <v>644.53366003674557</v>
      </c>
      <c r="BH1326" s="66">
        <f t="shared" si="350"/>
        <v>70.613335137487553</v>
      </c>
      <c r="BI1326" s="66">
        <f t="shared" si="351"/>
        <v>0</v>
      </c>
      <c r="BJ1326" s="66">
        <f t="shared" si="352"/>
        <v>40.617637931034487</v>
      </c>
      <c r="BK1326" s="66">
        <f t="shared" si="353"/>
        <v>54.731568965517241</v>
      </c>
      <c r="BL1326" s="66">
        <f t="shared" si="354"/>
        <v>165.96252479265999</v>
      </c>
      <c r="BM1326" s="207">
        <f t="shared" si="356"/>
        <v>39873.18</v>
      </c>
    </row>
    <row r="1327" spans="1:65" x14ac:dyDescent="0.35">
      <c r="A1327" s="1">
        <v>460</v>
      </c>
      <c r="B1327">
        <v>36</v>
      </c>
      <c r="C1327" t="s">
        <v>37</v>
      </c>
      <c r="D1327" s="60" t="s">
        <v>498</v>
      </c>
      <c r="E1327" s="6" t="s">
        <v>1111</v>
      </c>
      <c r="F1327" s="7" t="s">
        <v>1112</v>
      </c>
      <c r="G1327" s="6">
        <v>-22.86</v>
      </c>
      <c r="H1327" s="6">
        <v>-43.41</v>
      </c>
      <c r="I1327" s="6">
        <v>45</v>
      </c>
      <c r="J1327" s="8">
        <v>45016.2336447989</v>
      </c>
      <c r="K1327" t="s">
        <v>1165</v>
      </c>
      <c r="L1327" t="s">
        <v>1062</v>
      </c>
      <c r="M1327">
        <v>600</v>
      </c>
      <c r="N1327">
        <v>600</v>
      </c>
      <c r="O1327">
        <v>0</v>
      </c>
      <c r="P1327">
        <v>30172.59</v>
      </c>
      <c r="Q1327">
        <v>18875.330000000002</v>
      </c>
      <c r="R1327">
        <v>5262.4</v>
      </c>
      <c r="S1327">
        <v>34606.78</v>
      </c>
      <c r="T1327">
        <v>0</v>
      </c>
      <c r="U1327">
        <v>11750.93</v>
      </c>
      <c r="V1327">
        <v>0</v>
      </c>
      <c r="W1327" s="181">
        <f t="shared" si="340"/>
        <v>41923.520000000004</v>
      </c>
      <c r="X1327" s="181">
        <f t="shared" si="341"/>
        <v>69.872533333333337</v>
      </c>
      <c r="Y1327" s="174">
        <v>100668.03</v>
      </c>
      <c r="Z1327" s="181">
        <f t="shared" si="342"/>
        <v>167.78004999999999</v>
      </c>
      <c r="AA1327" s="174">
        <v>0</v>
      </c>
      <c r="AB1327" s="174">
        <v>29.972365606041961</v>
      </c>
      <c r="AC1327" s="174">
        <v>18.750073881449751</v>
      </c>
      <c r="AD1327" s="174">
        <v>5.2274788728854631</v>
      </c>
      <c r="AE1327" s="174">
        <v>34.377130455418673</v>
      </c>
      <c r="AF1327">
        <v>0</v>
      </c>
      <c r="AG1327" s="106">
        <v>11.672951184204161</v>
      </c>
      <c r="AH1327" s="106">
        <v>0</v>
      </c>
      <c r="AI1327" s="106">
        <v>100</v>
      </c>
      <c r="AJ1327">
        <v>40.229999999999997</v>
      </c>
      <c r="AK1327">
        <v>69.87</v>
      </c>
      <c r="AL1327">
        <v>57.68</v>
      </c>
      <c r="AM1327">
        <v>167.78</v>
      </c>
      <c r="AN1327" t="s">
        <v>1067</v>
      </c>
      <c r="AO1327">
        <v>9.9</v>
      </c>
      <c r="AP1327">
        <v>8.33</v>
      </c>
      <c r="AQ1327">
        <v>12.806699999999999</v>
      </c>
      <c r="AR1327" t="s">
        <v>1071</v>
      </c>
      <c r="AS1327" t="s">
        <v>1074</v>
      </c>
      <c r="AT1327" t="s">
        <v>1075</v>
      </c>
      <c r="AU1327" t="s">
        <v>1077</v>
      </c>
      <c r="AV1327" t="s">
        <v>1080</v>
      </c>
      <c r="AW1327" t="s">
        <v>1083</v>
      </c>
      <c r="AX1327" s="65">
        <f t="shared" si="355"/>
        <v>583.5</v>
      </c>
      <c r="AY1327" s="106">
        <v>2862.47</v>
      </c>
      <c r="AZ1327" s="106">
        <v>1065.7592690991137</v>
      </c>
      <c r="BA1327" s="65">
        <f t="shared" si="343"/>
        <v>4511.7292690991135</v>
      </c>
      <c r="BB1327" s="65">
        <f t="shared" si="344"/>
        <v>40857.760730900889</v>
      </c>
      <c r="BC1327" s="65">
        <f t="shared" si="345"/>
        <v>0</v>
      </c>
      <c r="BD1327" s="65">
        <f t="shared" si="346"/>
        <v>23554.230000000003</v>
      </c>
      <c r="BE1327" s="65">
        <f t="shared" si="347"/>
        <v>31744.309999999998</v>
      </c>
      <c r="BF1327" s="65">
        <f t="shared" si="348"/>
        <v>96156.300730900883</v>
      </c>
      <c r="BG1327" s="66">
        <f t="shared" si="349"/>
        <v>644.53275272844473</v>
      </c>
      <c r="BH1327" s="66">
        <f t="shared" si="350"/>
        <v>70.444415053277396</v>
      </c>
      <c r="BI1327" s="66">
        <f t="shared" si="351"/>
        <v>0</v>
      </c>
      <c r="BJ1327" s="66">
        <f t="shared" si="352"/>
        <v>40.610741379310348</v>
      </c>
      <c r="BK1327" s="66">
        <f t="shared" si="353"/>
        <v>54.731568965517241</v>
      </c>
      <c r="BL1327" s="66">
        <f t="shared" si="354"/>
        <v>165.78672539810498</v>
      </c>
      <c r="BM1327" s="207">
        <f t="shared" si="356"/>
        <v>39869.18</v>
      </c>
    </row>
    <row r="1328" spans="1:65" x14ac:dyDescent="0.35">
      <c r="A1328" s="1">
        <v>461</v>
      </c>
      <c r="B1328">
        <v>36</v>
      </c>
      <c r="C1328" t="s">
        <v>37</v>
      </c>
      <c r="D1328" s="60" t="s">
        <v>499</v>
      </c>
      <c r="E1328" s="6" t="s">
        <v>1113</v>
      </c>
      <c r="F1328" s="7" t="s">
        <v>1114</v>
      </c>
      <c r="G1328" s="6">
        <v>-20.32</v>
      </c>
      <c r="H1328" s="6">
        <v>-40.340000000000003</v>
      </c>
      <c r="I1328" s="6">
        <v>9</v>
      </c>
      <c r="J1328" s="8">
        <v>54061.366139626101</v>
      </c>
      <c r="K1328" t="s">
        <v>1165</v>
      </c>
      <c r="L1328" t="s">
        <v>1062</v>
      </c>
      <c r="M1328">
        <v>600</v>
      </c>
      <c r="N1328">
        <v>600</v>
      </c>
      <c r="O1328">
        <v>0</v>
      </c>
      <c r="P1328">
        <v>34557.5</v>
      </c>
      <c r="Q1328">
        <v>18875.330000000002</v>
      </c>
      <c r="R1328">
        <v>5264.2</v>
      </c>
      <c r="S1328">
        <v>34606.78</v>
      </c>
      <c r="T1328">
        <v>0</v>
      </c>
      <c r="U1328">
        <v>11750.93</v>
      </c>
      <c r="V1328">
        <v>0</v>
      </c>
      <c r="W1328" s="181">
        <f t="shared" si="340"/>
        <v>46308.43</v>
      </c>
      <c r="X1328" s="181">
        <f t="shared" si="341"/>
        <v>77.180716666666669</v>
      </c>
      <c r="Y1328" s="174">
        <v>105054.74</v>
      </c>
      <c r="Z1328" s="181">
        <f t="shared" si="342"/>
        <v>175.09123333333335</v>
      </c>
      <c r="AA1328" s="174">
        <v>0</v>
      </c>
      <c r="AB1328" s="174">
        <v>32.894755629303347</v>
      </c>
      <c r="AC1328" s="174">
        <v>17.96713789401602</v>
      </c>
      <c r="AD1328" s="174">
        <v>5.0109114543522733</v>
      </c>
      <c r="AE1328" s="174">
        <v>32.941664507474862</v>
      </c>
      <c r="AF1328">
        <v>0</v>
      </c>
      <c r="AG1328" s="106">
        <v>11.18553051485349</v>
      </c>
      <c r="AH1328" s="106">
        <v>0</v>
      </c>
      <c r="AI1328" s="106">
        <v>100</v>
      </c>
      <c r="AJ1328">
        <v>40.229999999999997</v>
      </c>
      <c r="AK1328">
        <v>77.180000000000007</v>
      </c>
      <c r="AL1328">
        <v>57.68</v>
      </c>
      <c r="AM1328">
        <v>175.09</v>
      </c>
      <c r="AN1328" t="s">
        <v>1068</v>
      </c>
      <c r="AO1328">
        <v>9.9</v>
      </c>
      <c r="AP1328">
        <v>8.33</v>
      </c>
      <c r="AQ1328">
        <v>12.806699999999999</v>
      </c>
      <c r="AR1328" t="s">
        <v>1071</v>
      </c>
      <c r="AS1328" t="s">
        <v>1074</v>
      </c>
      <c r="AT1328" t="s">
        <v>1075</v>
      </c>
      <c r="AU1328" t="s">
        <v>1077</v>
      </c>
      <c r="AV1328" t="s">
        <v>1080</v>
      </c>
      <c r="AW1328" t="s">
        <v>1083</v>
      </c>
      <c r="AX1328" s="65">
        <f t="shared" si="355"/>
        <v>583.5</v>
      </c>
      <c r="AY1328" s="106">
        <v>2862.47</v>
      </c>
      <c r="AZ1328" s="106">
        <v>1133.5010709978635</v>
      </c>
      <c r="BA1328" s="65">
        <f t="shared" si="343"/>
        <v>4579.4710709978635</v>
      </c>
      <c r="BB1328" s="65">
        <f t="shared" si="344"/>
        <v>45174.928929002133</v>
      </c>
      <c r="BC1328" s="65">
        <f t="shared" si="345"/>
        <v>0</v>
      </c>
      <c r="BD1328" s="65">
        <f t="shared" si="346"/>
        <v>23556.030000000002</v>
      </c>
      <c r="BE1328" s="65">
        <f t="shared" si="347"/>
        <v>31744.309999999998</v>
      </c>
      <c r="BF1328" s="65">
        <f t="shared" si="348"/>
        <v>100475.26892900214</v>
      </c>
      <c r="BG1328" s="66">
        <f t="shared" si="349"/>
        <v>654.21015299969474</v>
      </c>
      <c r="BH1328" s="66">
        <f t="shared" si="350"/>
        <v>77.88780849827954</v>
      </c>
      <c r="BI1328" s="66">
        <f t="shared" si="351"/>
        <v>0</v>
      </c>
      <c r="BJ1328" s="66">
        <f t="shared" si="352"/>
        <v>40.613844827586213</v>
      </c>
      <c r="BK1328" s="66">
        <f t="shared" si="353"/>
        <v>54.731568965517241</v>
      </c>
      <c r="BL1328" s="66">
        <f t="shared" si="354"/>
        <v>173.23322229138299</v>
      </c>
      <c r="BM1328" s="207">
        <f t="shared" si="356"/>
        <v>39870.979999999996</v>
      </c>
    </row>
    <row r="1329" spans="1:65" x14ac:dyDescent="0.35">
      <c r="A1329" s="1">
        <v>462</v>
      </c>
      <c r="B1329">
        <v>36</v>
      </c>
      <c r="C1329" t="s">
        <v>37</v>
      </c>
      <c r="D1329" s="60" t="s">
        <v>500</v>
      </c>
      <c r="E1329" s="6" t="s">
        <v>1115</v>
      </c>
      <c r="F1329" s="7" t="s">
        <v>1116</v>
      </c>
      <c r="G1329" s="6">
        <v>-8.0500000000000007</v>
      </c>
      <c r="H1329" s="6">
        <v>-34.880000000000003</v>
      </c>
      <c r="I1329" s="6">
        <v>10</v>
      </c>
      <c r="J1329" s="8">
        <v>63550.072249703</v>
      </c>
      <c r="K1329" t="s">
        <v>1165</v>
      </c>
      <c r="L1329" t="s">
        <v>1062</v>
      </c>
      <c r="M1329">
        <v>600</v>
      </c>
      <c r="N1329">
        <v>600</v>
      </c>
      <c r="O1329">
        <v>0</v>
      </c>
      <c r="P1329">
        <v>39282.49</v>
      </c>
      <c r="Q1329">
        <v>18875.330000000002</v>
      </c>
      <c r="R1329">
        <v>5250.2</v>
      </c>
      <c r="S1329">
        <v>34606.78</v>
      </c>
      <c r="T1329">
        <v>0</v>
      </c>
      <c r="U1329">
        <v>11750.93</v>
      </c>
      <c r="V1329">
        <v>0</v>
      </c>
      <c r="W1329" s="181">
        <f t="shared" si="340"/>
        <v>51033.42</v>
      </c>
      <c r="X1329" s="181">
        <f t="shared" si="341"/>
        <v>85.055700000000002</v>
      </c>
      <c r="Y1329" s="174">
        <v>109765.72</v>
      </c>
      <c r="Z1329" s="181">
        <f t="shared" si="342"/>
        <v>182.94286666666667</v>
      </c>
      <c r="AA1329" s="174">
        <v>0</v>
      </c>
      <c r="AB1329" s="174">
        <v>35.787575574596509</v>
      </c>
      <c r="AC1329" s="174">
        <v>17.196015295121281</v>
      </c>
      <c r="AD1329" s="174">
        <v>4.7830962161957302</v>
      </c>
      <c r="AE1329" s="174">
        <v>31.527857695462661</v>
      </c>
      <c r="AF1329">
        <v>0</v>
      </c>
      <c r="AG1329" s="106">
        <v>10.705464328936211</v>
      </c>
      <c r="AH1329" s="106">
        <v>0</v>
      </c>
      <c r="AI1329" s="106">
        <v>100</v>
      </c>
      <c r="AJ1329">
        <v>40.21</v>
      </c>
      <c r="AK1329">
        <v>85.06</v>
      </c>
      <c r="AL1329">
        <v>57.68</v>
      </c>
      <c r="AM1329">
        <v>182.94</v>
      </c>
      <c r="AN1329" t="s">
        <v>1069</v>
      </c>
      <c r="AO1329">
        <v>9.9</v>
      </c>
      <c r="AP1329">
        <v>8.33</v>
      </c>
      <c r="AQ1329">
        <v>12.806699999999999</v>
      </c>
      <c r="AR1329" t="s">
        <v>1071</v>
      </c>
      <c r="AS1329" t="s">
        <v>1074</v>
      </c>
      <c r="AT1329" t="s">
        <v>1075</v>
      </c>
      <c r="AU1329" t="s">
        <v>1077</v>
      </c>
      <c r="AV1329" t="s">
        <v>1080</v>
      </c>
      <c r="AW1329" t="s">
        <v>1083</v>
      </c>
      <c r="AX1329" s="65">
        <f t="shared" si="355"/>
        <v>583.5</v>
      </c>
      <c r="AY1329" s="106">
        <v>2862.47</v>
      </c>
      <c r="AZ1329" s="106">
        <v>1257.6607135005527</v>
      </c>
      <c r="BA1329" s="65">
        <f t="shared" si="343"/>
        <v>4703.6307135005527</v>
      </c>
      <c r="BB1329" s="65">
        <f t="shared" si="344"/>
        <v>49775.759286499444</v>
      </c>
      <c r="BC1329" s="65">
        <f t="shared" si="345"/>
        <v>0</v>
      </c>
      <c r="BD1329" s="65">
        <f t="shared" si="346"/>
        <v>23542.030000000002</v>
      </c>
      <c r="BE1329" s="65">
        <f t="shared" si="347"/>
        <v>31744.309999999998</v>
      </c>
      <c r="BF1329" s="65">
        <f t="shared" si="348"/>
        <v>105062.08928649945</v>
      </c>
      <c r="BG1329" s="66">
        <f t="shared" si="349"/>
        <v>671.94724478579326</v>
      </c>
      <c r="BH1329" s="66">
        <f t="shared" si="350"/>
        <v>85.820274631895586</v>
      </c>
      <c r="BI1329" s="66">
        <f t="shared" si="351"/>
        <v>0</v>
      </c>
      <c r="BJ1329" s="66">
        <f t="shared" si="352"/>
        <v>40.589706896551725</v>
      </c>
      <c r="BK1329" s="66">
        <f t="shared" si="353"/>
        <v>54.731568965517241</v>
      </c>
      <c r="BL1329" s="66">
        <f t="shared" si="354"/>
        <v>181.14153325258528</v>
      </c>
      <c r="BM1329" s="207">
        <f t="shared" si="356"/>
        <v>39856.979999999996</v>
      </c>
    </row>
    <row r="1330" spans="1:65" x14ac:dyDescent="0.35">
      <c r="A1330" s="1">
        <v>463</v>
      </c>
      <c r="B1330">
        <v>36</v>
      </c>
      <c r="C1330" t="s">
        <v>37</v>
      </c>
      <c r="D1330" s="60" t="s">
        <v>501</v>
      </c>
      <c r="E1330" s="6" t="s">
        <v>1117</v>
      </c>
      <c r="F1330" s="7" t="s">
        <v>1118</v>
      </c>
      <c r="G1330" s="6">
        <v>-3.8</v>
      </c>
      <c r="H1330" s="6">
        <v>-38.53</v>
      </c>
      <c r="I1330" s="6">
        <v>41</v>
      </c>
      <c r="J1330" s="8">
        <v>71394.000753582499</v>
      </c>
      <c r="K1330" t="s">
        <v>1165</v>
      </c>
      <c r="L1330" t="s">
        <v>1062</v>
      </c>
      <c r="M1330">
        <v>600</v>
      </c>
      <c r="N1330">
        <v>600</v>
      </c>
      <c r="O1330">
        <v>0</v>
      </c>
      <c r="P1330">
        <v>40799.03</v>
      </c>
      <c r="Q1330">
        <v>18875.330000000002</v>
      </c>
      <c r="R1330">
        <v>5255.2</v>
      </c>
      <c r="S1330">
        <v>34606.78</v>
      </c>
      <c r="T1330">
        <v>0</v>
      </c>
      <c r="U1330">
        <v>11750.93</v>
      </c>
      <c r="V1330">
        <v>0</v>
      </c>
      <c r="W1330" s="181">
        <f t="shared" si="340"/>
        <v>52549.96</v>
      </c>
      <c r="X1330" s="181">
        <f t="shared" si="341"/>
        <v>87.58326666666666</v>
      </c>
      <c r="Y1330" s="174">
        <v>111287.26</v>
      </c>
      <c r="Z1330" s="181">
        <f t="shared" si="342"/>
        <v>185.47876666666664</v>
      </c>
      <c r="AA1330" s="174">
        <v>0</v>
      </c>
      <c r="AB1330" s="174">
        <v>36.661006839417198</v>
      </c>
      <c r="AC1330" s="174">
        <v>16.960908193804041</v>
      </c>
      <c r="AD1330" s="174">
        <v>4.7221937174120381</v>
      </c>
      <c r="AE1330" s="174">
        <v>31.096802994340951</v>
      </c>
      <c r="AF1330">
        <v>0</v>
      </c>
      <c r="AG1330" s="106">
        <v>10.5590972407803</v>
      </c>
      <c r="AH1330" s="106">
        <v>0</v>
      </c>
      <c r="AI1330" s="106">
        <v>100</v>
      </c>
      <c r="AJ1330">
        <v>40.22</v>
      </c>
      <c r="AK1330">
        <v>87.58</v>
      </c>
      <c r="AL1330">
        <v>57.68</v>
      </c>
      <c r="AM1330">
        <v>185.48</v>
      </c>
      <c r="AN1330" t="s">
        <v>1070</v>
      </c>
      <c r="AO1330">
        <v>9.9</v>
      </c>
      <c r="AP1330">
        <v>8.33</v>
      </c>
      <c r="AQ1330">
        <v>12.806699999999999</v>
      </c>
      <c r="AR1330" t="s">
        <v>1071</v>
      </c>
      <c r="AS1330" t="s">
        <v>1074</v>
      </c>
      <c r="AT1330" t="s">
        <v>1075</v>
      </c>
      <c r="AU1330" t="s">
        <v>1077</v>
      </c>
      <c r="AV1330" t="s">
        <v>1080</v>
      </c>
      <c r="AW1330" t="s">
        <v>1083</v>
      </c>
      <c r="AX1330" s="65">
        <f t="shared" si="355"/>
        <v>583.5</v>
      </c>
      <c r="AY1330" s="106">
        <v>2862.47</v>
      </c>
      <c r="AZ1330" s="106">
        <v>1241.2394639628387</v>
      </c>
      <c r="BA1330" s="65">
        <f t="shared" si="343"/>
        <v>4687.2094639628385</v>
      </c>
      <c r="BB1330" s="65">
        <f t="shared" si="344"/>
        <v>51308.720536037159</v>
      </c>
      <c r="BC1330" s="65">
        <f t="shared" si="345"/>
        <v>0</v>
      </c>
      <c r="BD1330" s="65">
        <f t="shared" si="346"/>
        <v>23547.030000000002</v>
      </c>
      <c r="BE1330" s="65">
        <f t="shared" si="347"/>
        <v>31744.309999999998</v>
      </c>
      <c r="BF1330" s="65">
        <f t="shared" si="348"/>
        <v>106600.05053603716</v>
      </c>
      <c r="BG1330" s="66">
        <f t="shared" si="349"/>
        <v>669.60135199469119</v>
      </c>
      <c r="BH1330" s="66">
        <f t="shared" si="350"/>
        <v>88.463311269029589</v>
      </c>
      <c r="BI1330" s="66">
        <f t="shared" si="351"/>
        <v>0</v>
      </c>
      <c r="BJ1330" s="66">
        <f t="shared" si="352"/>
        <v>40.598327586206899</v>
      </c>
      <c r="BK1330" s="66">
        <f t="shared" si="353"/>
        <v>54.731568965517241</v>
      </c>
      <c r="BL1330" s="66">
        <f t="shared" si="354"/>
        <v>183.79319057937442</v>
      </c>
      <c r="BM1330" s="207">
        <f t="shared" si="356"/>
        <v>39861.979999999996</v>
      </c>
    </row>
    <row r="1331" spans="1:65" x14ac:dyDescent="0.35">
      <c r="A1331" s="1">
        <v>464</v>
      </c>
      <c r="B1331">
        <v>37</v>
      </c>
      <c r="C1331" t="s">
        <v>37</v>
      </c>
      <c r="D1331" s="60" t="s">
        <v>502</v>
      </c>
      <c r="E1331" s="6" t="s">
        <v>1104</v>
      </c>
      <c r="F1331" s="7" t="s">
        <v>1105</v>
      </c>
      <c r="G1331" s="6">
        <v>-22.74</v>
      </c>
      <c r="H1331" s="6">
        <v>-45.59</v>
      </c>
      <c r="I1331" s="6">
        <v>1642</v>
      </c>
      <c r="J1331" s="8">
        <v>3495.45982983364</v>
      </c>
      <c r="K1331" t="s">
        <v>1165</v>
      </c>
      <c r="L1331" t="s">
        <v>1062</v>
      </c>
      <c r="M1331">
        <v>600</v>
      </c>
      <c r="N1331">
        <v>600</v>
      </c>
      <c r="O1331">
        <v>282.45</v>
      </c>
      <c r="P1331">
        <v>11525.2</v>
      </c>
      <c r="Q1331">
        <v>18875.330000000002</v>
      </c>
      <c r="R1331">
        <v>5265.2</v>
      </c>
      <c r="S1331">
        <v>34606.78</v>
      </c>
      <c r="T1331">
        <v>0</v>
      </c>
      <c r="U1331">
        <v>11578.67</v>
      </c>
      <c r="V1331">
        <v>0</v>
      </c>
      <c r="W1331" s="181">
        <f t="shared" si="340"/>
        <v>23103.870000000003</v>
      </c>
      <c r="X1331" s="181">
        <f t="shared" si="341"/>
        <v>38.506450000000001</v>
      </c>
      <c r="Y1331" s="174">
        <v>82133.62</v>
      </c>
      <c r="Z1331" s="181">
        <f t="shared" si="342"/>
        <v>136.88936666666666</v>
      </c>
      <c r="AA1331" s="174">
        <v>0.34389084518617352</v>
      </c>
      <c r="AB1331" s="174">
        <v>14.03225621858625</v>
      </c>
      <c r="AC1331" s="174">
        <v>22.981246899868779</v>
      </c>
      <c r="AD1331" s="174">
        <v>6.410529573638664</v>
      </c>
      <c r="AE1331" s="174">
        <v>42.134731185597317</v>
      </c>
      <c r="AF1331">
        <v>0</v>
      </c>
      <c r="AG1331" s="106">
        <v>14.097357452404999</v>
      </c>
      <c r="AH1331" s="106">
        <v>0</v>
      </c>
      <c r="AI1331" s="106">
        <v>100</v>
      </c>
      <c r="AJ1331">
        <v>40.229999999999997</v>
      </c>
      <c r="AK1331">
        <v>38.979999999999997</v>
      </c>
      <c r="AL1331">
        <v>57.68</v>
      </c>
      <c r="AM1331">
        <v>136.88999999999999</v>
      </c>
      <c r="AN1331" t="s">
        <v>1063</v>
      </c>
      <c r="AO1331">
        <v>9.9</v>
      </c>
      <c r="AP1331">
        <v>8.33</v>
      </c>
      <c r="AQ1331">
        <v>12.806699999999999</v>
      </c>
      <c r="AR1331" t="s">
        <v>1071</v>
      </c>
      <c r="AS1331" t="s">
        <v>1074</v>
      </c>
      <c r="AT1331" t="s">
        <v>1075</v>
      </c>
      <c r="AU1331" t="s">
        <v>1077</v>
      </c>
      <c r="AV1331" t="s">
        <v>1080</v>
      </c>
      <c r="AW1331" t="s">
        <v>1084</v>
      </c>
      <c r="AX1331" s="65">
        <f t="shared" si="355"/>
        <v>583.5</v>
      </c>
      <c r="AY1331" s="106">
        <v>2862.47</v>
      </c>
      <c r="AZ1331" s="106">
        <v>517.57544845886639</v>
      </c>
      <c r="BA1331" s="65">
        <f t="shared" si="343"/>
        <v>3963.5454484588663</v>
      </c>
      <c r="BB1331" s="65">
        <f t="shared" si="344"/>
        <v>22586.294551541137</v>
      </c>
      <c r="BC1331" s="65">
        <f t="shared" si="345"/>
        <v>282.45</v>
      </c>
      <c r="BD1331" s="65">
        <f t="shared" si="346"/>
        <v>23557.030000000002</v>
      </c>
      <c r="BE1331" s="65">
        <f t="shared" si="347"/>
        <v>31744.309999999998</v>
      </c>
      <c r="BF1331" s="65">
        <f t="shared" si="348"/>
        <v>78170.074551541125</v>
      </c>
      <c r="BG1331" s="66">
        <f t="shared" si="349"/>
        <v>566.22077835126663</v>
      </c>
      <c r="BH1331" s="66">
        <f t="shared" si="350"/>
        <v>38.941887157829548</v>
      </c>
      <c r="BI1331" s="66">
        <f t="shared" si="351"/>
        <v>0.47075</v>
      </c>
      <c r="BJ1331" s="66">
        <f t="shared" si="352"/>
        <v>40.615568965517248</v>
      </c>
      <c r="BK1331" s="66">
        <f t="shared" si="353"/>
        <v>54.731568965517241</v>
      </c>
      <c r="BL1331" s="66">
        <f t="shared" si="354"/>
        <v>134.77599060610538</v>
      </c>
      <c r="BM1331" s="207">
        <f t="shared" si="356"/>
        <v>39871.979999999996</v>
      </c>
    </row>
    <row r="1332" spans="1:65" x14ac:dyDescent="0.35">
      <c r="A1332" s="1">
        <v>465</v>
      </c>
      <c r="B1332">
        <v>37</v>
      </c>
      <c r="C1332" t="s">
        <v>37</v>
      </c>
      <c r="D1332" s="60" t="s">
        <v>503</v>
      </c>
      <c r="E1332" s="6" t="s">
        <v>1104</v>
      </c>
      <c r="F1332" s="7" t="s">
        <v>1106</v>
      </c>
      <c r="G1332" s="6">
        <v>-23.85</v>
      </c>
      <c r="H1332" s="6">
        <v>-46.64</v>
      </c>
      <c r="I1332" s="6">
        <v>792</v>
      </c>
      <c r="J1332" s="8">
        <v>14172.2970393051</v>
      </c>
      <c r="K1332" t="s">
        <v>1165</v>
      </c>
      <c r="L1332" t="s">
        <v>1062</v>
      </c>
      <c r="M1332">
        <v>600</v>
      </c>
      <c r="N1332">
        <v>600</v>
      </c>
      <c r="O1332">
        <v>10.88</v>
      </c>
      <c r="P1332">
        <v>17005.7</v>
      </c>
      <c r="Q1332">
        <v>18875.330000000002</v>
      </c>
      <c r="R1332">
        <v>5266.4</v>
      </c>
      <c r="S1332">
        <v>34606.78</v>
      </c>
      <c r="T1332">
        <v>0</v>
      </c>
      <c r="U1332">
        <v>11578.67</v>
      </c>
      <c r="V1332">
        <v>0</v>
      </c>
      <c r="W1332" s="181">
        <f t="shared" si="340"/>
        <v>28584.370000000003</v>
      </c>
      <c r="X1332" s="181">
        <f t="shared" si="341"/>
        <v>47.640616666666673</v>
      </c>
      <c r="Y1332" s="174">
        <v>87343.75</v>
      </c>
      <c r="Z1332" s="181">
        <f t="shared" si="342"/>
        <v>145.57291666666666</v>
      </c>
      <c r="AA1332" s="174">
        <v>1.245652951699463E-2</v>
      </c>
      <c r="AB1332" s="174">
        <v>19.46985330948122</v>
      </c>
      <c r="AC1332" s="174">
        <v>21.61039570661897</v>
      </c>
      <c r="AD1332" s="174">
        <v>6.0295098389982096</v>
      </c>
      <c r="AE1332" s="174">
        <v>39.621358139534877</v>
      </c>
      <c r="AF1332">
        <v>0</v>
      </c>
      <c r="AG1332" s="106">
        <v>13.25643792486583</v>
      </c>
      <c r="AH1332" s="106">
        <v>0</v>
      </c>
      <c r="AI1332" s="106">
        <v>100</v>
      </c>
      <c r="AJ1332">
        <v>40.24</v>
      </c>
      <c r="AK1332">
        <v>47.66</v>
      </c>
      <c r="AL1332">
        <v>57.68</v>
      </c>
      <c r="AM1332">
        <v>145.57</v>
      </c>
      <c r="AN1332" t="s">
        <v>1064</v>
      </c>
      <c r="AO1332">
        <v>9.9</v>
      </c>
      <c r="AP1332">
        <v>8.33</v>
      </c>
      <c r="AQ1332">
        <v>12.806699999999999</v>
      </c>
      <c r="AR1332" t="s">
        <v>1071</v>
      </c>
      <c r="AS1332" t="s">
        <v>1074</v>
      </c>
      <c r="AT1332" t="s">
        <v>1075</v>
      </c>
      <c r="AU1332" t="s">
        <v>1077</v>
      </c>
      <c r="AV1332" t="s">
        <v>1080</v>
      </c>
      <c r="AW1332" t="s">
        <v>1084</v>
      </c>
      <c r="AX1332" s="65">
        <f t="shared" si="355"/>
        <v>583.5</v>
      </c>
      <c r="AY1332" s="106">
        <v>2862.47</v>
      </c>
      <c r="AZ1332" s="106">
        <v>710.96831019798867</v>
      </c>
      <c r="BA1332" s="65">
        <f t="shared" si="343"/>
        <v>4156.9383101979884</v>
      </c>
      <c r="BB1332" s="65">
        <f t="shared" si="344"/>
        <v>27873.401689802013</v>
      </c>
      <c r="BC1332" s="65">
        <f t="shared" si="345"/>
        <v>10.88</v>
      </c>
      <c r="BD1332" s="65">
        <f t="shared" si="346"/>
        <v>23558.230000000003</v>
      </c>
      <c r="BE1332" s="65">
        <f t="shared" si="347"/>
        <v>31744.309999999998</v>
      </c>
      <c r="BF1332" s="65">
        <f t="shared" si="348"/>
        <v>83186.811689802009</v>
      </c>
      <c r="BG1332" s="66">
        <f t="shared" si="349"/>
        <v>593.84833002828407</v>
      </c>
      <c r="BH1332" s="66">
        <f t="shared" si="350"/>
        <v>48.057589120348297</v>
      </c>
      <c r="BI1332" s="66">
        <f t="shared" si="351"/>
        <v>1.8133333333333335E-2</v>
      </c>
      <c r="BJ1332" s="66">
        <f t="shared" si="352"/>
        <v>40.617637931034487</v>
      </c>
      <c r="BK1332" s="66">
        <f t="shared" si="353"/>
        <v>54.731568965517241</v>
      </c>
      <c r="BL1332" s="66">
        <f t="shared" si="354"/>
        <v>143.42553739621036</v>
      </c>
      <c r="BM1332" s="207">
        <f t="shared" si="356"/>
        <v>39873.18</v>
      </c>
    </row>
    <row r="1333" spans="1:65" x14ac:dyDescent="0.35">
      <c r="A1333" s="1">
        <v>466</v>
      </c>
      <c r="B1333">
        <v>37</v>
      </c>
      <c r="C1333" t="s">
        <v>37</v>
      </c>
      <c r="D1333" s="60" t="s">
        <v>504</v>
      </c>
      <c r="E1333" s="6" t="s">
        <v>1107</v>
      </c>
      <c r="F1333" s="7" t="s">
        <v>1108</v>
      </c>
      <c r="G1333" s="6">
        <v>-30.03</v>
      </c>
      <c r="H1333" s="6">
        <v>-51.23</v>
      </c>
      <c r="I1333" s="6">
        <v>47</v>
      </c>
      <c r="J1333" s="8">
        <v>23954.0527728093</v>
      </c>
      <c r="K1333" t="s">
        <v>1165</v>
      </c>
      <c r="L1333" t="s">
        <v>1062</v>
      </c>
      <c r="M1333">
        <v>600</v>
      </c>
      <c r="N1333">
        <v>600</v>
      </c>
      <c r="O1333">
        <v>60.86</v>
      </c>
      <c r="P1333">
        <v>19725.91</v>
      </c>
      <c r="Q1333">
        <v>18875.330000000002</v>
      </c>
      <c r="R1333">
        <v>5272.4</v>
      </c>
      <c r="S1333">
        <v>34606.78</v>
      </c>
      <c r="T1333">
        <v>0</v>
      </c>
      <c r="U1333">
        <v>11578.67</v>
      </c>
      <c r="V1333">
        <v>0</v>
      </c>
      <c r="W1333" s="181">
        <f t="shared" si="340"/>
        <v>31304.58</v>
      </c>
      <c r="X1333" s="181">
        <f t="shared" si="341"/>
        <v>52.174300000000002</v>
      </c>
      <c r="Y1333" s="174">
        <v>90119.95</v>
      </c>
      <c r="Z1333" s="181">
        <f t="shared" si="342"/>
        <v>150.19991666666667</v>
      </c>
      <c r="AA1333" s="174">
        <v>6.7532216784407892E-2</v>
      </c>
      <c r="AB1333" s="174">
        <v>21.88850526437265</v>
      </c>
      <c r="AC1333" s="174">
        <v>20.944674292429148</v>
      </c>
      <c r="AD1333" s="174">
        <v>5.8504249059170581</v>
      </c>
      <c r="AE1333" s="174">
        <v>38.400798047491151</v>
      </c>
      <c r="AF1333">
        <v>0</v>
      </c>
      <c r="AG1333" s="106">
        <v>12.84806527300559</v>
      </c>
      <c r="AH1333" s="106">
        <v>0</v>
      </c>
      <c r="AI1333" s="106">
        <v>100</v>
      </c>
      <c r="AJ1333">
        <v>40.25</v>
      </c>
      <c r="AK1333">
        <v>52.28</v>
      </c>
      <c r="AL1333">
        <v>57.68</v>
      </c>
      <c r="AM1333">
        <v>150.19999999999999</v>
      </c>
      <c r="AN1333" t="s">
        <v>1065</v>
      </c>
      <c r="AO1333">
        <v>9.9</v>
      </c>
      <c r="AP1333">
        <v>8.33</v>
      </c>
      <c r="AQ1333">
        <v>12.806699999999999</v>
      </c>
      <c r="AR1333" t="s">
        <v>1071</v>
      </c>
      <c r="AS1333" t="s">
        <v>1074</v>
      </c>
      <c r="AT1333" t="s">
        <v>1075</v>
      </c>
      <c r="AU1333" t="s">
        <v>1077</v>
      </c>
      <c r="AV1333" t="s">
        <v>1080</v>
      </c>
      <c r="AW1333" t="s">
        <v>1084</v>
      </c>
      <c r="AX1333" s="65">
        <f t="shared" si="355"/>
        <v>583.5</v>
      </c>
      <c r="AY1333" s="106">
        <v>2862.47</v>
      </c>
      <c r="AZ1333" s="106">
        <v>794.49310205939969</v>
      </c>
      <c r="BA1333" s="65">
        <f t="shared" si="343"/>
        <v>4240.4631020593997</v>
      </c>
      <c r="BB1333" s="65">
        <f t="shared" si="344"/>
        <v>30510.0868979406</v>
      </c>
      <c r="BC1333" s="65">
        <f t="shared" si="345"/>
        <v>60.86</v>
      </c>
      <c r="BD1333" s="65">
        <f t="shared" si="346"/>
        <v>23564.230000000003</v>
      </c>
      <c r="BE1333" s="65">
        <f t="shared" si="347"/>
        <v>31744.309999999998</v>
      </c>
      <c r="BF1333" s="65">
        <f t="shared" si="348"/>
        <v>85879.486897940602</v>
      </c>
      <c r="BG1333" s="66">
        <f t="shared" si="349"/>
        <v>605.78044315134287</v>
      </c>
      <c r="BH1333" s="66">
        <f t="shared" si="350"/>
        <v>52.603598099897589</v>
      </c>
      <c r="BI1333" s="66">
        <f t="shared" si="351"/>
        <v>0.10143333333333333</v>
      </c>
      <c r="BJ1333" s="66">
        <f t="shared" si="352"/>
        <v>40.627982758620696</v>
      </c>
      <c r="BK1333" s="66">
        <f t="shared" si="353"/>
        <v>54.731568965517241</v>
      </c>
      <c r="BL1333" s="66">
        <f t="shared" si="354"/>
        <v>148.06808085851827</v>
      </c>
      <c r="BM1333" s="207">
        <f t="shared" si="356"/>
        <v>39879.18</v>
      </c>
    </row>
    <row r="1334" spans="1:65" x14ac:dyDescent="0.35">
      <c r="A1334" s="1">
        <v>467</v>
      </c>
      <c r="B1334">
        <v>37</v>
      </c>
      <c r="C1334" t="s">
        <v>37</v>
      </c>
      <c r="D1334" s="60" t="s">
        <v>505</v>
      </c>
      <c r="E1334" s="6" t="s">
        <v>1109</v>
      </c>
      <c r="F1334" s="7" t="s">
        <v>1110</v>
      </c>
      <c r="G1334" s="6">
        <v>-15.37</v>
      </c>
      <c r="H1334" s="6">
        <v>-48.78</v>
      </c>
      <c r="I1334" s="6">
        <v>770</v>
      </c>
      <c r="J1334" s="8">
        <v>31081.371963744201</v>
      </c>
      <c r="K1334" t="s">
        <v>1165</v>
      </c>
      <c r="L1334" t="s">
        <v>1062</v>
      </c>
      <c r="M1334">
        <v>600</v>
      </c>
      <c r="N1334">
        <v>600</v>
      </c>
      <c r="O1334">
        <v>0</v>
      </c>
      <c r="P1334">
        <v>27987.45</v>
      </c>
      <c r="Q1334">
        <v>18875.330000000002</v>
      </c>
      <c r="R1334">
        <v>5266.4</v>
      </c>
      <c r="S1334">
        <v>34606.78</v>
      </c>
      <c r="T1334">
        <v>0</v>
      </c>
      <c r="U1334">
        <v>11578.67</v>
      </c>
      <c r="V1334">
        <v>0</v>
      </c>
      <c r="W1334" s="181">
        <f t="shared" si="340"/>
        <v>39566.120000000003</v>
      </c>
      <c r="X1334" s="181">
        <f t="shared" si="341"/>
        <v>65.943533333333335</v>
      </c>
      <c r="Y1334" s="174">
        <v>98314.62</v>
      </c>
      <c r="Z1334" s="181">
        <f t="shared" si="342"/>
        <v>163.85769999999999</v>
      </c>
      <c r="AA1334" s="174">
        <v>0</v>
      </c>
      <c r="AB1334" s="174">
        <v>28.467231018133418</v>
      </c>
      <c r="AC1334" s="174">
        <v>19.198904496604879</v>
      </c>
      <c r="AD1334" s="174">
        <v>5.3566804204705258</v>
      </c>
      <c r="AE1334" s="174">
        <v>35.200034338738227</v>
      </c>
      <c r="AF1334">
        <v>0</v>
      </c>
      <c r="AG1334" s="106">
        <v>11.77715989748015</v>
      </c>
      <c r="AH1334" s="106">
        <v>0</v>
      </c>
      <c r="AI1334" s="106">
        <v>100</v>
      </c>
      <c r="AJ1334">
        <v>40.24</v>
      </c>
      <c r="AK1334">
        <v>65.94</v>
      </c>
      <c r="AL1334">
        <v>57.68</v>
      </c>
      <c r="AM1334">
        <v>163.86</v>
      </c>
      <c r="AN1334" t="s">
        <v>1066</v>
      </c>
      <c r="AO1334">
        <v>9.9</v>
      </c>
      <c r="AP1334">
        <v>8.33</v>
      </c>
      <c r="AQ1334">
        <v>12.806699999999999</v>
      </c>
      <c r="AR1334" t="s">
        <v>1071</v>
      </c>
      <c r="AS1334" t="s">
        <v>1074</v>
      </c>
      <c r="AT1334" t="s">
        <v>1075</v>
      </c>
      <c r="AU1334" t="s">
        <v>1077</v>
      </c>
      <c r="AV1334" t="s">
        <v>1080</v>
      </c>
      <c r="AW1334" t="s">
        <v>1084</v>
      </c>
      <c r="AX1334" s="65">
        <f t="shared" si="355"/>
        <v>583.5</v>
      </c>
      <c r="AY1334" s="106">
        <v>2862.47</v>
      </c>
      <c r="AZ1334" s="106">
        <v>1061.5570412240693</v>
      </c>
      <c r="BA1334" s="65">
        <f t="shared" si="343"/>
        <v>4507.5270412240689</v>
      </c>
      <c r="BB1334" s="65">
        <f t="shared" si="344"/>
        <v>38504.562958775932</v>
      </c>
      <c r="BC1334" s="65">
        <f t="shared" si="345"/>
        <v>0</v>
      </c>
      <c r="BD1334" s="65">
        <f t="shared" si="346"/>
        <v>23558.230000000003</v>
      </c>
      <c r="BE1334" s="65">
        <f t="shared" si="347"/>
        <v>31744.309999999998</v>
      </c>
      <c r="BF1334" s="65">
        <f t="shared" si="348"/>
        <v>93807.092958775931</v>
      </c>
      <c r="BG1334" s="66">
        <f t="shared" si="349"/>
        <v>643.93243446058125</v>
      </c>
      <c r="BH1334" s="66">
        <f t="shared" si="350"/>
        <v>66.387177515130915</v>
      </c>
      <c r="BI1334" s="66">
        <f t="shared" si="351"/>
        <v>0</v>
      </c>
      <c r="BJ1334" s="66">
        <f t="shared" si="352"/>
        <v>40.617637931034487</v>
      </c>
      <c r="BK1334" s="66">
        <f t="shared" si="353"/>
        <v>54.731568965517241</v>
      </c>
      <c r="BL1334" s="66">
        <f t="shared" si="354"/>
        <v>161.73636717030334</v>
      </c>
      <c r="BM1334" s="207">
        <f t="shared" si="356"/>
        <v>39873.18</v>
      </c>
    </row>
    <row r="1335" spans="1:65" x14ac:dyDescent="0.35">
      <c r="A1335" s="1">
        <v>468</v>
      </c>
      <c r="B1335">
        <v>37</v>
      </c>
      <c r="C1335" t="s">
        <v>37</v>
      </c>
      <c r="D1335" s="60" t="s">
        <v>506</v>
      </c>
      <c r="E1335" s="6" t="s">
        <v>1111</v>
      </c>
      <c r="F1335" s="7" t="s">
        <v>1112</v>
      </c>
      <c r="G1335" s="6">
        <v>-22.86</v>
      </c>
      <c r="H1335" s="6">
        <v>-43.41</v>
      </c>
      <c r="I1335" s="6">
        <v>45</v>
      </c>
      <c r="J1335" s="8">
        <v>45016.2336447989</v>
      </c>
      <c r="K1335" t="s">
        <v>1165</v>
      </c>
      <c r="L1335" t="s">
        <v>1062</v>
      </c>
      <c r="M1335">
        <v>600</v>
      </c>
      <c r="N1335">
        <v>600</v>
      </c>
      <c r="O1335">
        <v>0</v>
      </c>
      <c r="P1335">
        <v>28324.05</v>
      </c>
      <c r="Q1335">
        <v>18875.330000000002</v>
      </c>
      <c r="R1335">
        <v>5262.4</v>
      </c>
      <c r="S1335">
        <v>34606.78</v>
      </c>
      <c r="T1335">
        <v>0</v>
      </c>
      <c r="U1335">
        <v>11578.67</v>
      </c>
      <c r="V1335">
        <v>0</v>
      </c>
      <c r="W1335" s="181">
        <f t="shared" si="340"/>
        <v>39902.720000000001</v>
      </c>
      <c r="X1335" s="181">
        <f t="shared" si="341"/>
        <v>66.504533333333342</v>
      </c>
      <c r="Y1335" s="174">
        <v>98647.22</v>
      </c>
      <c r="Z1335" s="181">
        <f t="shared" si="342"/>
        <v>164.41203333333334</v>
      </c>
      <c r="AA1335" s="174">
        <v>0</v>
      </c>
      <c r="AB1335" s="174">
        <v>28.712466504377922</v>
      </c>
      <c r="AC1335" s="174">
        <v>19.13417326915042</v>
      </c>
      <c r="AD1335" s="174">
        <v>5.3345649274252231</v>
      </c>
      <c r="AE1335" s="174">
        <v>35.081353534341872</v>
      </c>
      <c r="AF1335">
        <v>0</v>
      </c>
      <c r="AG1335" s="106">
        <v>11.73745190183768</v>
      </c>
      <c r="AH1335" s="106">
        <v>0</v>
      </c>
      <c r="AI1335" s="106">
        <v>100</v>
      </c>
      <c r="AJ1335">
        <v>40.229999999999997</v>
      </c>
      <c r="AK1335">
        <v>66.5</v>
      </c>
      <c r="AL1335">
        <v>57.68</v>
      </c>
      <c r="AM1335">
        <v>164.41</v>
      </c>
      <c r="AN1335" t="s">
        <v>1067</v>
      </c>
      <c r="AO1335">
        <v>9.9</v>
      </c>
      <c r="AP1335">
        <v>8.33</v>
      </c>
      <c r="AQ1335">
        <v>12.806699999999999</v>
      </c>
      <c r="AR1335" t="s">
        <v>1071</v>
      </c>
      <c r="AS1335" t="s">
        <v>1074</v>
      </c>
      <c r="AT1335" t="s">
        <v>1075</v>
      </c>
      <c r="AU1335" t="s">
        <v>1077</v>
      </c>
      <c r="AV1335" t="s">
        <v>1080</v>
      </c>
      <c r="AW1335" t="s">
        <v>1084</v>
      </c>
      <c r="AX1335" s="65">
        <f t="shared" si="355"/>
        <v>583.5</v>
      </c>
      <c r="AY1335" s="106">
        <v>2862.47</v>
      </c>
      <c r="AZ1335" s="106">
        <v>1061.3781866247498</v>
      </c>
      <c r="BA1335" s="65">
        <f t="shared" si="343"/>
        <v>4507.3481866247494</v>
      </c>
      <c r="BB1335" s="65">
        <f t="shared" si="344"/>
        <v>38841.341813375249</v>
      </c>
      <c r="BC1335" s="65">
        <f t="shared" si="345"/>
        <v>0</v>
      </c>
      <c r="BD1335" s="65">
        <f t="shared" si="346"/>
        <v>23554.230000000003</v>
      </c>
      <c r="BE1335" s="65">
        <f t="shared" si="347"/>
        <v>31744.309999999998</v>
      </c>
      <c r="BF1335" s="65">
        <f t="shared" si="348"/>
        <v>94139.871813375255</v>
      </c>
      <c r="BG1335" s="66">
        <f t="shared" si="349"/>
        <v>643.90688380353561</v>
      </c>
      <c r="BH1335" s="66">
        <f t="shared" si="350"/>
        <v>66.967830712715951</v>
      </c>
      <c r="BI1335" s="66">
        <f t="shared" si="351"/>
        <v>0</v>
      </c>
      <c r="BJ1335" s="66">
        <f t="shared" si="352"/>
        <v>40.610741379310348</v>
      </c>
      <c r="BK1335" s="66">
        <f t="shared" si="353"/>
        <v>54.731568965517241</v>
      </c>
      <c r="BL1335" s="66">
        <f t="shared" si="354"/>
        <v>162.31012381616424</v>
      </c>
      <c r="BM1335" s="207">
        <f t="shared" si="356"/>
        <v>39869.18</v>
      </c>
    </row>
    <row r="1336" spans="1:65" x14ac:dyDescent="0.35">
      <c r="A1336" s="1">
        <v>469</v>
      </c>
      <c r="B1336">
        <v>37</v>
      </c>
      <c r="C1336" t="s">
        <v>37</v>
      </c>
      <c r="D1336" s="60" t="s">
        <v>507</v>
      </c>
      <c r="E1336" s="6" t="s">
        <v>1113</v>
      </c>
      <c r="F1336" s="7" t="s">
        <v>1114</v>
      </c>
      <c r="G1336" s="6">
        <v>-20.32</v>
      </c>
      <c r="H1336" s="6">
        <v>-40.340000000000003</v>
      </c>
      <c r="I1336" s="6">
        <v>9</v>
      </c>
      <c r="J1336" s="8">
        <v>54061.366139626101</v>
      </c>
      <c r="K1336" t="s">
        <v>1165</v>
      </c>
      <c r="L1336" t="s">
        <v>1062</v>
      </c>
      <c r="M1336">
        <v>600</v>
      </c>
      <c r="N1336">
        <v>600</v>
      </c>
      <c r="O1336">
        <v>0</v>
      </c>
      <c r="P1336">
        <v>31364.47</v>
      </c>
      <c r="Q1336">
        <v>18875.330000000002</v>
      </c>
      <c r="R1336">
        <v>5264.2</v>
      </c>
      <c r="S1336">
        <v>34606.78</v>
      </c>
      <c r="T1336">
        <v>0</v>
      </c>
      <c r="U1336">
        <v>11578.67</v>
      </c>
      <c r="V1336">
        <v>0</v>
      </c>
      <c r="W1336" s="181">
        <f t="shared" si="340"/>
        <v>42943.14</v>
      </c>
      <c r="X1336" s="181">
        <f t="shared" si="341"/>
        <v>71.571899999999999</v>
      </c>
      <c r="Y1336" s="174">
        <v>101689.44</v>
      </c>
      <c r="Z1336" s="181">
        <f t="shared" si="342"/>
        <v>169.48240000000001</v>
      </c>
      <c r="AA1336" s="174">
        <v>0</v>
      </c>
      <c r="AB1336" s="174">
        <v>30.843389441420861</v>
      </c>
      <c r="AC1336" s="174">
        <v>18.561740530776849</v>
      </c>
      <c r="AD1336" s="174">
        <v>5.1767420491252576</v>
      </c>
      <c r="AE1336" s="174">
        <v>34.031832607200897</v>
      </c>
      <c r="AF1336">
        <v>0</v>
      </c>
      <c r="AG1336" s="106">
        <v>11.386305205338919</v>
      </c>
      <c r="AH1336" s="106">
        <v>0</v>
      </c>
      <c r="AI1336" s="106">
        <v>100</v>
      </c>
      <c r="AJ1336">
        <v>40.229999999999997</v>
      </c>
      <c r="AK1336">
        <v>71.569999999999993</v>
      </c>
      <c r="AL1336">
        <v>57.68</v>
      </c>
      <c r="AM1336">
        <v>169.48</v>
      </c>
      <c r="AN1336" t="s">
        <v>1068</v>
      </c>
      <c r="AO1336">
        <v>9.9</v>
      </c>
      <c r="AP1336">
        <v>8.33</v>
      </c>
      <c r="AQ1336">
        <v>12.806699999999999</v>
      </c>
      <c r="AR1336" t="s">
        <v>1071</v>
      </c>
      <c r="AS1336" t="s">
        <v>1074</v>
      </c>
      <c r="AT1336" t="s">
        <v>1075</v>
      </c>
      <c r="AU1336" t="s">
        <v>1077</v>
      </c>
      <c r="AV1336" t="s">
        <v>1080</v>
      </c>
      <c r="AW1336" t="s">
        <v>1084</v>
      </c>
      <c r="AX1336" s="65">
        <f t="shared" si="355"/>
        <v>583.5</v>
      </c>
      <c r="AY1336" s="106">
        <v>2862.47</v>
      </c>
      <c r="AZ1336" s="106">
        <v>1127.530483727011</v>
      </c>
      <c r="BA1336" s="65">
        <f t="shared" si="343"/>
        <v>4573.5004837270108</v>
      </c>
      <c r="BB1336" s="65">
        <f t="shared" si="344"/>
        <v>41815.609516272991</v>
      </c>
      <c r="BC1336" s="65">
        <f t="shared" si="345"/>
        <v>0</v>
      </c>
      <c r="BD1336" s="65">
        <f t="shared" si="346"/>
        <v>23556.030000000002</v>
      </c>
      <c r="BE1336" s="65">
        <f t="shared" si="347"/>
        <v>31744.309999999998</v>
      </c>
      <c r="BF1336" s="65">
        <f t="shared" si="348"/>
        <v>97115.939516272992</v>
      </c>
      <c r="BG1336" s="66">
        <f t="shared" si="349"/>
        <v>653.35721196100155</v>
      </c>
      <c r="BH1336" s="66">
        <f t="shared" si="350"/>
        <v>72.095878476332743</v>
      </c>
      <c r="BI1336" s="66">
        <f t="shared" si="351"/>
        <v>0</v>
      </c>
      <c r="BJ1336" s="66">
        <f t="shared" si="352"/>
        <v>40.613844827586213</v>
      </c>
      <c r="BK1336" s="66">
        <f t="shared" si="353"/>
        <v>54.731568965517241</v>
      </c>
      <c r="BL1336" s="66">
        <f t="shared" si="354"/>
        <v>167.44127502805688</v>
      </c>
      <c r="BM1336" s="207">
        <f t="shared" si="356"/>
        <v>39870.979999999996</v>
      </c>
    </row>
    <row r="1337" spans="1:65" x14ac:dyDescent="0.35">
      <c r="A1337" s="1">
        <v>470</v>
      </c>
      <c r="B1337">
        <v>37</v>
      </c>
      <c r="C1337" t="s">
        <v>37</v>
      </c>
      <c r="D1337" s="60" t="s">
        <v>508</v>
      </c>
      <c r="E1337" s="6" t="s">
        <v>1115</v>
      </c>
      <c r="F1337" s="7" t="s">
        <v>1116</v>
      </c>
      <c r="G1337" s="6">
        <v>-8.0500000000000007</v>
      </c>
      <c r="H1337" s="6">
        <v>-34.880000000000003</v>
      </c>
      <c r="I1337" s="6">
        <v>10</v>
      </c>
      <c r="J1337" s="8">
        <v>63550.072249703</v>
      </c>
      <c r="K1337" t="s">
        <v>1165</v>
      </c>
      <c r="L1337" t="s">
        <v>1062</v>
      </c>
      <c r="M1337">
        <v>600</v>
      </c>
      <c r="N1337">
        <v>600</v>
      </c>
      <c r="O1337">
        <v>0</v>
      </c>
      <c r="P1337">
        <v>35245.96</v>
      </c>
      <c r="Q1337">
        <v>18875.330000000002</v>
      </c>
      <c r="R1337">
        <v>5250.2</v>
      </c>
      <c r="S1337">
        <v>34606.78</v>
      </c>
      <c r="T1337">
        <v>0</v>
      </c>
      <c r="U1337">
        <v>11578.67</v>
      </c>
      <c r="V1337">
        <v>0</v>
      </c>
      <c r="W1337" s="181">
        <f t="shared" si="340"/>
        <v>46824.63</v>
      </c>
      <c r="X1337" s="181">
        <f t="shared" si="341"/>
        <v>78.041049999999998</v>
      </c>
      <c r="Y1337" s="174">
        <v>105556.93</v>
      </c>
      <c r="Z1337" s="181">
        <f t="shared" si="342"/>
        <v>175.92821666666666</v>
      </c>
      <c r="AA1337" s="174">
        <v>0</v>
      </c>
      <c r="AB1337" s="174">
        <v>33.39047469455582</v>
      </c>
      <c r="AC1337" s="174">
        <v>17.881658740927769</v>
      </c>
      <c r="AD1337" s="174">
        <v>4.9738089199828002</v>
      </c>
      <c r="AE1337" s="174">
        <v>32.784943631839234</v>
      </c>
      <c r="AF1337">
        <v>0</v>
      </c>
      <c r="AG1337" s="106">
        <v>10.96912348625524</v>
      </c>
      <c r="AH1337" s="106">
        <v>0</v>
      </c>
      <c r="AI1337" s="106">
        <v>100</v>
      </c>
      <c r="AJ1337">
        <v>40.21</v>
      </c>
      <c r="AK1337">
        <v>78.040000000000006</v>
      </c>
      <c r="AL1337">
        <v>57.68</v>
      </c>
      <c r="AM1337">
        <v>175.93</v>
      </c>
      <c r="AN1337" t="s">
        <v>1069</v>
      </c>
      <c r="AO1337">
        <v>9.9</v>
      </c>
      <c r="AP1337">
        <v>8.33</v>
      </c>
      <c r="AQ1337">
        <v>12.806699999999999</v>
      </c>
      <c r="AR1337" t="s">
        <v>1071</v>
      </c>
      <c r="AS1337" t="s">
        <v>1074</v>
      </c>
      <c r="AT1337" t="s">
        <v>1075</v>
      </c>
      <c r="AU1337" t="s">
        <v>1077</v>
      </c>
      <c r="AV1337" t="s">
        <v>1080</v>
      </c>
      <c r="AW1337" t="s">
        <v>1084</v>
      </c>
      <c r="AX1337" s="65">
        <f t="shared" si="355"/>
        <v>583.5</v>
      </c>
      <c r="AY1337" s="106">
        <v>2862.47</v>
      </c>
      <c r="AZ1337" s="106">
        <v>1251.2633731665912</v>
      </c>
      <c r="BA1337" s="65">
        <f t="shared" si="343"/>
        <v>4697.2333731665913</v>
      </c>
      <c r="BB1337" s="65">
        <f t="shared" si="344"/>
        <v>45573.366626833405</v>
      </c>
      <c r="BC1337" s="65">
        <f t="shared" si="345"/>
        <v>0</v>
      </c>
      <c r="BD1337" s="65">
        <f t="shared" si="346"/>
        <v>23542.030000000002</v>
      </c>
      <c r="BE1337" s="65">
        <f t="shared" si="347"/>
        <v>31744.309999999998</v>
      </c>
      <c r="BF1337" s="65">
        <f t="shared" si="348"/>
        <v>100859.69662683341</v>
      </c>
      <c r="BG1337" s="66">
        <f t="shared" si="349"/>
        <v>671.0333390237987</v>
      </c>
      <c r="BH1337" s="66">
        <f t="shared" si="350"/>
        <v>78.57477004626449</v>
      </c>
      <c r="BI1337" s="66">
        <f t="shared" si="351"/>
        <v>0</v>
      </c>
      <c r="BJ1337" s="66">
        <f t="shared" si="352"/>
        <v>40.589706896551725</v>
      </c>
      <c r="BK1337" s="66">
        <f t="shared" si="353"/>
        <v>54.731568965517241</v>
      </c>
      <c r="BL1337" s="66">
        <f t="shared" si="354"/>
        <v>173.89602866695415</v>
      </c>
      <c r="BM1337" s="207">
        <f t="shared" si="356"/>
        <v>39856.979999999996</v>
      </c>
    </row>
    <row r="1338" spans="1:65" x14ac:dyDescent="0.35">
      <c r="A1338" s="1">
        <v>471</v>
      </c>
      <c r="B1338">
        <v>37</v>
      </c>
      <c r="C1338" t="s">
        <v>37</v>
      </c>
      <c r="D1338" s="60" t="s">
        <v>509</v>
      </c>
      <c r="E1338" s="6" t="s">
        <v>1117</v>
      </c>
      <c r="F1338" s="7" t="s">
        <v>1118</v>
      </c>
      <c r="G1338" s="6">
        <v>-3.8</v>
      </c>
      <c r="H1338" s="6">
        <v>-38.53</v>
      </c>
      <c r="I1338" s="6">
        <v>41</v>
      </c>
      <c r="J1338" s="8">
        <v>71394.000753582499</v>
      </c>
      <c r="K1338" t="s">
        <v>1165</v>
      </c>
      <c r="L1338" t="s">
        <v>1062</v>
      </c>
      <c r="M1338">
        <v>600</v>
      </c>
      <c r="N1338">
        <v>600</v>
      </c>
      <c r="O1338">
        <v>0</v>
      </c>
      <c r="P1338">
        <v>35937.919999999998</v>
      </c>
      <c r="Q1338">
        <v>18875.330000000002</v>
      </c>
      <c r="R1338">
        <v>5255.2</v>
      </c>
      <c r="S1338">
        <v>34606.78</v>
      </c>
      <c r="T1338">
        <v>0</v>
      </c>
      <c r="U1338">
        <v>11578.67</v>
      </c>
      <c r="V1338">
        <v>0</v>
      </c>
      <c r="W1338" s="181">
        <f t="shared" si="340"/>
        <v>47516.59</v>
      </c>
      <c r="X1338" s="181">
        <f t="shared" si="341"/>
        <v>79.194316666666666</v>
      </c>
      <c r="Y1338" s="174">
        <v>106253.89</v>
      </c>
      <c r="Z1338" s="181">
        <f t="shared" si="342"/>
        <v>177.08981666666668</v>
      </c>
      <c r="AA1338" s="174">
        <v>0</v>
      </c>
      <c r="AB1338" s="174">
        <v>33.822686397646237</v>
      </c>
      <c r="AC1338" s="174">
        <v>17.764366085796951</v>
      </c>
      <c r="AD1338" s="174">
        <v>4.9458895104922744</v>
      </c>
      <c r="AE1338" s="174">
        <v>32.569894617505298</v>
      </c>
      <c r="AF1338">
        <v>0</v>
      </c>
      <c r="AG1338" s="106">
        <v>10.897172799979369</v>
      </c>
      <c r="AH1338" s="106">
        <v>0</v>
      </c>
      <c r="AI1338" s="106">
        <v>100</v>
      </c>
      <c r="AJ1338">
        <v>40.22</v>
      </c>
      <c r="AK1338">
        <v>79.19</v>
      </c>
      <c r="AL1338">
        <v>57.68</v>
      </c>
      <c r="AM1338">
        <v>177.09</v>
      </c>
      <c r="AN1338" t="s">
        <v>1070</v>
      </c>
      <c r="AO1338">
        <v>9.9</v>
      </c>
      <c r="AP1338">
        <v>8.33</v>
      </c>
      <c r="AQ1338">
        <v>12.806699999999999</v>
      </c>
      <c r="AR1338" t="s">
        <v>1071</v>
      </c>
      <c r="AS1338" t="s">
        <v>1074</v>
      </c>
      <c r="AT1338" t="s">
        <v>1075</v>
      </c>
      <c r="AU1338" t="s">
        <v>1077</v>
      </c>
      <c r="AV1338" t="s">
        <v>1080</v>
      </c>
      <c r="AW1338" t="s">
        <v>1084</v>
      </c>
      <c r="AX1338" s="65">
        <f t="shared" si="355"/>
        <v>583.5</v>
      </c>
      <c r="AY1338" s="106">
        <v>2862.47</v>
      </c>
      <c r="AZ1338" s="106">
        <v>1236.3180699296524</v>
      </c>
      <c r="BA1338" s="65">
        <f t="shared" si="343"/>
        <v>4682.288069929652</v>
      </c>
      <c r="BB1338" s="65">
        <f t="shared" si="344"/>
        <v>46280.271930070347</v>
      </c>
      <c r="BC1338" s="65">
        <f t="shared" si="345"/>
        <v>0</v>
      </c>
      <c r="BD1338" s="65">
        <f t="shared" si="346"/>
        <v>23547.030000000002</v>
      </c>
      <c r="BE1338" s="65">
        <f t="shared" si="347"/>
        <v>31744.309999999998</v>
      </c>
      <c r="BF1338" s="65">
        <f t="shared" si="348"/>
        <v>101571.60193007035</v>
      </c>
      <c r="BG1338" s="66">
        <f t="shared" si="349"/>
        <v>668.89829570423603</v>
      </c>
      <c r="BH1338" s="66">
        <f t="shared" si="350"/>
        <v>79.793572293224742</v>
      </c>
      <c r="BI1338" s="66">
        <f t="shared" si="351"/>
        <v>0</v>
      </c>
      <c r="BJ1338" s="66">
        <f t="shared" si="352"/>
        <v>40.598327586206899</v>
      </c>
      <c r="BK1338" s="66">
        <f t="shared" si="353"/>
        <v>54.731568965517241</v>
      </c>
      <c r="BL1338" s="66">
        <f t="shared" si="354"/>
        <v>175.12345160356958</v>
      </c>
      <c r="BM1338" s="207">
        <f t="shared" si="356"/>
        <v>39861.979999999996</v>
      </c>
    </row>
    <row r="1339" spans="1:65" x14ac:dyDescent="0.35">
      <c r="A1339" s="1">
        <v>472</v>
      </c>
      <c r="B1339">
        <v>38</v>
      </c>
      <c r="C1339" t="s">
        <v>37</v>
      </c>
      <c r="D1339" s="60" t="s">
        <v>510</v>
      </c>
      <c r="E1339" s="6" t="s">
        <v>1104</v>
      </c>
      <c r="F1339" s="7" t="s">
        <v>1105</v>
      </c>
      <c r="G1339" s="6">
        <v>-22.74</v>
      </c>
      <c r="H1339" s="6">
        <v>-45.59</v>
      </c>
      <c r="I1339" s="6">
        <v>1642</v>
      </c>
      <c r="J1339" s="8">
        <v>3495.45982983364</v>
      </c>
      <c r="K1339" t="s">
        <v>1165</v>
      </c>
      <c r="L1339" t="s">
        <v>1062</v>
      </c>
      <c r="M1339">
        <v>600</v>
      </c>
      <c r="N1339">
        <v>600</v>
      </c>
      <c r="O1339">
        <v>2027.7</v>
      </c>
      <c r="P1339">
        <v>9615.11</v>
      </c>
      <c r="Q1339">
        <v>18875.330000000002</v>
      </c>
      <c r="R1339">
        <v>5265.2</v>
      </c>
      <c r="S1339">
        <v>34606.78</v>
      </c>
      <c r="T1339">
        <v>0</v>
      </c>
      <c r="U1339">
        <v>11750.93</v>
      </c>
      <c r="V1339">
        <v>0</v>
      </c>
      <c r="W1339" s="181">
        <f t="shared" si="340"/>
        <v>21366.04</v>
      </c>
      <c r="X1339" s="181">
        <f t="shared" si="341"/>
        <v>35.610066666666668</v>
      </c>
      <c r="Y1339" s="174">
        <v>82141.039999999994</v>
      </c>
      <c r="Z1339" s="181">
        <f t="shared" si="342"/>
        <v>136.90173333333331</v>
      </c>
      <c r="AA1339" s="174">
        <v>2.4685589566433541</v>
      </c>
      <c r="AB1339" s="174">
        <v>11.705610252804201</v>
      </c>
      <c r="AC1339" s="174">
        <v>22.9791709479208</v>
      </c>
      <c r="AD1339" s="174">
        <v>6.4099504949048622</v>
      </c>
      <c r="AE1339" s="174">
        <v>42.130925052811612</v>
      </c>
      <c r="AF1339">
        <v>0</v>
      </c>
      <c r="AG1339" s="106">
        <v>14.305796469097549</v>
      </c>
      <c r="AH1339" s="106">
        <v>0</v>
      </c>
      <c r="AI1339" s="106">
        <v>100</v>
      </c>
      <c r="AJ1339">
        <v>40.229999999999997</v>
      </c>
      <c r="AK1339">
        <v>38.99</v>
      </c>
      <c r="AL1339">
        <v>57.68</v>
      </c>
      <c r="AM1339">
        <v>136.9</v>
      </c>
      <c r="AN1339" t="s">
        <v>1063</v>
      </c>
      <c r="AO1339">
        <v>9.9</v>
      </c>
      <c r="AP1339">
        <v>8.33</v>
      </c>
      <c r="AQ1339">
        <v>12.806699999999999</v>
      </c>
      <c r="AR1339" t="s">
        <v>1071</v>
      </c>
      <c r="AS1339" t="s">
        <v>1074</v>
      </c>
      <c r="AT1339" t="s">
        <v>1075</v>
      </c>
      <c r="AU1339" t="s">
        <v>1077</v>
      </c>
      <c r="AV1339" t="s">
        <v>1081</v>
      </c>
      <c r="AW1339" t="s">
        <v>1083</v>
      </c>
      <c r="AX1339" s="65">
        <f t="shared" si="355"/>
        <v>583.5</v>
      </c>
      <c r="AY1339" s="106">
        <v>2862.47</v>
      </c>
      <c r="AZ1339" s="106">
        <v>497.17303414689695</v>
      </c>
      <c r="BA1339" s="65">
        <f t="shared" si="343"/>
        <v>3943.1430341468968</v>
      </c>
      <c r="BB1339" s="65">
        <f t="shared" si="344"/>
        <v>20868.866965853103</v>
      </c>
      <c r="BC1339" s="65">
        <f t="shared" si="345"/>
        <v>2027.7</v>
      </c>
      <c r="BD1339" s="65">
        <f t="shared" si="346"/>
        <v>23557.030000000002</v>
      </c>
      <c r="BE1339" s="65">
        <f t="shared" si="347"/>
        <v>31744.309999999998</v>
      </c>
      <c r="BF1339" s="65">
        <f t="shared" si="348"/>
        <v>78197.896965853099</v>
      </c>
      <c r="BG1339" s="66">
        <f t="shared" si="349"/>
        <v>563.306147735271</v>
      </c>
      <c r="BH1339" s="66">
        <f t="shared" si="350"/>
        <v>35.98080511353983</v>
      </c>
      <c r="BI1339" s="66">
        <f t="shared" si="351"/>
        <v>3.3795000000000002</v>
      </c>
      <c r="BJ1339" s="66">
        <f t="shared" si="352"/>
        <v>40.615568965517248</v>
      </c>
      <c r="BK1339" s="66">
        <f t="shared" si="353"/>
        <v>54.731568965517241</v>
      </c>
      <c r="BL1339" s="66">
        <f t="shared" si="354"/>
        <v>134.82396028595363</v>
      </c>
      <c r="BM1339" s="207">
        <f t="shared" si="356"/>
        <v>39871.979999999996</v>
      </c>
    </row>
    <row r="1340" spans="1:65" x14ac:dyDescent="0.35">
      <c r="A1340" s="1">
        <v>473</v>
      </c>
      <c r="B1340">
        <v>38</v>
      </c>
      <c r="C1340" t="s">
        <v>37</v>
      </c>
      <c r="D1340" s="60" t="s">
        <v>511</v>
      </c>
      <c r="E1340" s="6" t="s">
        <v>1104</v>
      </c>
      <c r="F1340" s="7" t="s">
        <v>1106</v>
      </c>
      <c r="G1340" s="6">
        <v>-23.85</v>
      </c>
      <c r="H1340" s="6">
        <v>-46.64</v>
      </c>
      <c r="I1340" s="6">
        <v>792</v>
      </c>
      <c r="J1340" s="8">
        <v>14172.2970393051</v>
      </c>
      <c r="K1340" t="s">
        <v>1165</v>
      </c>
      <c r="L1340" t="s">
        <v>1062</v>
      </c>
      <c r="M1340">
        <v>600</v>
      </c>
      <c r="N1340">
        <v>600</v>
      </c>
      <c r="O1340">
        <v>406.83</v>
      </c>
      <c r="P1340">
        <v>15905.48</v>
      </c>
      <c r="Q1340">
        <v>18875.330000000002</v>
      </c>
      <c r="R1340">
        <v>5266.4</v>
      </c>
      <c r="S1340">
        <v>34606.78</v>
      </c>
      <c r="T1340">
        <v>0</v>
      </c>
      <c r="U1340">
        <v>11750.93</v>
      </c>
      <c r="V1340">
        <v>0</v>
      </c>
      <c r="W1340" s="181">
        <f t="shared" si="340"/>
        <v>27656.41</v>
      </c>
      <c r="X1340" s="181">
        <f t="shared" si="341"/>
        <v>46.094016666666668</v>
      </c>
      <c r="Y1340" s="174">
        <v>86811.74</v>
      </c>
      <c r="Z1340" s="181">
        <f t="shared" si="342"/>
        <v>144.68623333333335</v>
      </c>
      <c r="AA1340" s="174">
        <v>0.46863477220938088</v>
      </c>
      <c r="AB1340" s="174">
        <v>18.321807626480009</v>
      </c>
      <c r="AC1340" s="174">
        <v>21.742831096347111</v>
      </c>
      <c r="AD1340" s="174">
        <v>6.0664605962281133</v>
      </c>
      <c r="AE1340" s="174">
        <v>39.864170445149469</v>
      </c>
      <c r="AF1340">
        <v>0</v>
      </c>
      <c r="AG1340" s="106">
        <v>13.536106982765229</v>
      </c>
      <c r="AH1340" s="106">
        <v>0</v>
      </c>
      <c r="AI1340" s="106">
        <v>100</v>
      </c>
      <c r="AJ1340">
        <v>40.24</v>
      </c>
      <c r="AK1340">
        <v>46.77</v>
      </c>
      <c r="AL1340">
        <v>57.68</v>
      </c>
      <c r="AM1340">
        <v>144.69</v>
      </c>
      <c r="AN1340" t="s">
        <v>1064</v>
      </c>
      <c r="AO1340">
        <v>9.9</v>
      </c>
      <c r="AP1340">
        <v>8.33</v>
      </c>
      <c r="AQ1340">
        <v>12.806699999999999</v>
      </c>
      <c r="AR1340" t="s">
        <v>1071</v>
      </c>
      <c r="AS1340" t="s">
        <v>1074</v>
      </c>
      <c r="AT1340" t="s">
        <v>1075</v>
      </c>
      <c r="AU1340" t="s">
        <v>1077</v>
      </c>
      <c r="AV1340" t="s">
        <v>1081</v>
      </c>
      <c r="AW1340" t="s">
        <v>1083</v>
      </c>
      <c r="AX1340" s="65">
        <f t="shared" si="355"/>
        <v>583.5</v>
      </c>
      <c r="AY1340" s="106">
        <v>2862.47</v>
      </c>
      <c r="AZ1340" s="106">
        <v>698.50795281481919</v>
      </c>
      <c r="BA1340" s="65">
        <f t="shared" si="343"/>
        <v>4144.4779528148192</v>
      </c>
      <c r="BB1340" s="65">
        <f t="shared" si="344"/>
        <v>26957.90204718518</v>
      </c>
      <c r="BC1340" s="65">
        <f t="shared" si="345"/>
        <v>406.83</v>
      </c>
      <c r="BD1340" s="65">
        <f t="shared" si="346"/>
        <v>23558.230000000003</v>
      </c>
      <c r="BE1340" s="65">
        <f t="shared" si="347"/>
        <v>31744.309999999998</v>
      </c>
      <c r="BF1340" s="65">
        <f t="shared" si="348"/>
        <v>82667.262047185184</v>
      </c>
      <c r="BG1340" s="66">
        <f t="shared" si="349"/>
        <v>592.0682789735456</v>
      </c>
      <c r="BH1340" s="66">
        <f t="shared" si="350"/>
        <v>46.479141460664103</v>
      </c>
      <c r="BI1340" s="66">
        <f t="shared" si="351"/>
        <v>0.67804999999999993</v>
      </c>
      <c r="BJ1340" s="66">
        <f t="shared" si="352"/>
        <v>40.617637931034487</v>
      </c>
      <c r="BK1340" s="66">
        <f t="shared" si="353"/>
        <v>54.731568965517241</v>
      </c>
      <c r="BL1340" s="66">
        <f t="shared" si="354"/>
        <v>142.52976215031927</v>
      </c>
      <c r="BM1340" s="207">
        <f t="shared" si="356"/>
        <v>39873.18</v>
      </c>
    </row>
    <row r="1341" spans="1:65" x14ac:dyDescent="0.35">
      <c r="A1341" s="1">
        <v>474</v>
      </c>
      <c r="B1341">
        <v>38</v>
      </c>
      <c r="C1341" t="s">
        <v>37</v>
      </c>
      <c r="D1341" s="60" t="s">
        <v>512</v>
      </c>
      <c r="E1341" s="6" t="s">
        <v>1107</v>
      </c>
      <c r="F1341" s="7" t="s">
        <v>1108</v>
      </c>
      <c r="G1341" s="6">
        <v>-30.03</v>
      </c>
      <c r="H1341" s="6">
        <v>-51.23</v>
      </c>
      <c r="I1341" s="6">
        <v>47</v>
      </c>
      <c r="J1341" s="8">
        <v>23954.0527728093</v>
      </c>
      <c r="K1341" t="s">
        <v>1165</v>
      </c>
      <c r="L1341" t="s">
        <v>1062</v>
      </c>
      <c r="M1341">
        <v>600</v>
      </c>
      <c r="N1341">
        <v>600</v>
      </c>
      <c r="O1341">
        <v>881.48</v>
      </c>
      <c r="P1341">
        <v>20015.060000000001</v>
      </c>
      <c r="Q1341">
        <v>18875.330000000002</v>
      </c>
      <c r="R1341">
        <v>5272.4</v>
      </c>
      <c r="S1341">
        <v>34606.78</v>
      </c>
      <c r="T1341">
        <v>0</v>
      </c>
      <c r="U1341">
        <v>11750.93</v>
      </c>
      <c r="V1341">
        <v>0</v>
      </c>
      <c r="W1341" s="181">
        <f t="shared" si="340"/>
        <v>31765.99</v>
      </c>
      <c r="X1341" s="181">
        <f t="shared" si="341"/>
        <v>52.943316666666668</v>
      </c>
      <c r="Y1341" s="174">
        <v>91401.97</v>
      </c>
      <c r="Z1341" s="181">
        <f t="shared" si="342"/>
        <v>152.33661666666666</v>
      </c>
      <c r="AA1341" s="174">
        <v>0.9643993450031767</v>
      </c>
      <c r="AB1341" s="174">
        <v>21.89784312088678</v>
      </c>
      <c r="AC1341" s="174">
        <v>20.650900631572821</v>
      </c>
      <c r="AD1341" s="174">
        <v>5.7683658240626539</v>
      </c>
      <c r="AE1341" s="174">
        <v>37.862181745098049</v>
      </c>
      <c r="AF1341">
        <v>0</v>
      </c>
      <c r="AG1341" s="106">
        <v>12.85632027405974</v>
      </c>
      <c r="AH1341" s="106">
        <v>0</v>
      </c>
      <c r="AI1341" s="106">
        <v>100</v>
      </c>
      <c r="AJ1341">
        <v>40.25</v>
      </c>
      <c r="AK1341">
        <v>54.41</v>
      </c>
      <c r="AL1341">
        <v>57.68</v>
      </c>
      <c r="AM1341">
        <v>152.34</v>
      </c>
      <c r="AN1341" t="s">
        <v>1065</v>
      </c>
      <c r="AO1341">
        <v>9.9</v>
      </c>
      <c r="AP1341">
        <v>8.33</v>
      </c>
      <c r="AQ1341">
        <v>12.806699999999999</v>
      </c>
      <c r="AR1341" t="s">
        <v>1071</v>
      </c>
      <c r="AS1341" t="s">
        <v>1074</v>
      </c>
      <c r="AT1341" t="s">
        <v>1075</v>
      </c>
      <c r="AU1341" t="s">
        <v>1077</v>
      </c>
      <c r="AV1341" t="s">
        <v>1081</v>
      </c>
      <c r="AW1341" t="s">
        <v>1083</v>
      </c>
      <c r="AX1341" s="65">
        <f t="shared" si="355"/>
        <v>583.5</v>
      </c>
      <c r="AY1341" s="106">
        <v>2862.47</v>
      </c>
      <c r="AZ1341" s="106">
        <v>784.46521544898314</v>
      </c>
      <c r="BA1341" s="65">
        <f t="shared" si="343"/>
        <v>4230.4352154489825</v>
      </c>
      <c r="BB1341" s="65">
        <f t="shared" si="344"/>
        <v>30981.524784551017</v>
      </c>
      <c r="BC1341" s="65">
        <f t="shared" si="345"/>
        <v>881.48</v>
      </c>
      <c r="BD1341" s="65">
        <f t="shared" si="346"/>
        <v>23564.230000000003</v>
      </c>
      <c r="BE1341" s="65">
        <f t="shared" si="347"/>
        <v>31744.309999999998</v>
      </c>
      <c r="BF1341" s="65">
        <f t="shared" si="348"/>
        <v>87171.534784551011</v>
      </c>
      <c r="BG1341" s="66">
        <f t="shared" si="349"/>
        <v>604.34788792128325</v>
      </c>
      <c r="BH1341" s="66">
        <f t="shared" si="350"/>
        <v>53.416422042329337</v>
      </c>
      <c r="BI1341" s="66">
        <f t="shared" si="351"/>
        <v>1.4691333333333334</v>
      </c>
      <c r="BJ1341" s="66">
        <f t="shared" si="352"/>
        <v>40.627982758620696</v>
      </c>
      <c r="BK1341" s="66">
        <f t="shared" si="353"/>
        <v>54.731568965517241</v>
      </c>
      <c r="BL1341" s="66">
        <f t="shared" si="354"/>
        <v>150.29574962853621</v>
      </c>
      <c r="BM1341" s="207">
        <f t="shared" si="356"/>
        <v>39879.18</v>
      </c>
    </row>
    <row r="1342" spans="1:65" x14ac:dyDescent="0.35">
      <c r="A1342" s="1">
        <v>475</v>
      </c>
      <c r="B1342">
        <v>38</v>
      </c>
      <c r="C1342" t="s">
        <v>37</v>
      </c>
      <c r="D1342" s="60" t="s">
        <v>513</v>
      </c>
      <c r="E1342" s="6" t="s">
        <v>1109</v>
      </c>
      <c r="F1342" s="7" t="s">
        <v>1110</v>
      </c>
      <c r="G1342" s="6">
        <v>-15.37</v>
      </c>
      <c r="H1342" s="6">
        <v>-48.78</v>
      </c>
      <c r="I1342" s="6">
        <v>770</v>
      </c>
      <c r="J1342" s="8">
        <v>31081.371963744201</v>
      </c>
      <c r="K1342" t="s">
        <v>1165</v>
      </c>
      <c r="L1342" t="s">
        <v>1062</v>
      </c>
      <c r="M1342">
        <v>600</v>
      </c>
      <c r="N1342">
        <v>600</v>
      </c>
      <c r="O1342">
        <v>0</v>
      </c>
      <c r="P1342">
        <v>30227.87</v>
      </c>
      <c r="Q1342">
        <v>18875.330000000002</v>
      </c>
      <c r="R1342">
        <v>5266.4</v>
      </c>
      <c r="S1342">
        <v>34606.78</v>
      </c>
      <c r="T1342">
        <v>0</v>
      </c>
      <c r="U1342">
        <v>11750.93</v>
      </c>
      <c r="V1342">
        <v>0</v>
      </c>
      <c r="W1342" s="181">
        <f t="shared" si="340"/>
        <v>41978.8</v>
      </c>
      <c r="X1342" s="181">
        <f t="shared" si="341"/>
        <v>69.964666666666673</v>
      </c>
      <c r="Y1342" s="174">
        <v>100727.3</v>
      </c>
      <c r="Z1342" s="181">
        <f t="shared" si="342"/>
        <v>167.87883333333335</v>
      </c>
      <c r="AA1342" s="174">
        <v>0</v>
      </c>
      <c r="AB1342" s="174">
        <v>30.009610105701231</v>
      </c>
      <c r="AC1342" s="174">
        <v>18.739040955133319</v>
      </c>
      <c r="AD1342" s="174">
        <v>5.2283740356387982</v>
      </c>
      <c r="AE1342" s="174">
        <v>34.356902249936212</v>
      </c>
      <c r="AF1342">
        <v>0</v>
      </c>
      <c r="AG1342" s="106">
        <v>11.666082581385581</v>
      </c>
      <c r="AH1342" s="106">
        <v>0</v>
      </c>
      <c r="AI1342" s="106">
        <v>100</v>
      </c>
      <c r="AJ1342">
        <v>40.24</v>
      </c>
      <c r="AK1342">
        <v>69.959999999999994</v>
      </c>
      <c r="AL1342">
        <v>57.68</v>
      </c>
      <c r="AM1342">
        <v>167.88</v>
      </c>
      <c r="AN1342" t="s">
        <v>1066</v>
      </c>
      <c r="AO1342">
        <v>9.9</v>
      </c>
      <c r="AP1342">
        <v>8.33</v>
      </c>
      <c r="AQ1342">
        <v>12.806699999999999</v>
      </c>
      <c r="AR1342" t="s">
        <v>1071</v>
      </c>
      <c r="AS1342" t="s">
        <v>1074</v>
      </c>
      <c r="AT1342" t="s">
        <v>1075</v>
      </c>
      <c r="AU1342" t="s">
        <v>1077</v>
      </c>
      <c r="AV1342" t="s">
        <v>1081</v>
      </c>
      <c r="AW1342" t="s">
        <v>1083</v>
      </c>
      <c r="AX1342" s="65">
        <f t="shared" si="355"/>
        <v>583.5</v>
      </c>
      <c r="AY1342" s="106">
        <v>2862.47</v>
      </c>
      <c r="AZ1342" s="106">
        <v>1068.2154401272692</v>
      </c>
      <c r="BA1342" s="65">
        <f t="shared" si="343"/>
        <v>4514.1854401272685</v>
      </c>
      <c r="BB1342" s="65">
        <f t="shared" si="344"/>
        <v>40910.584559872732</v>
      </c>
      <c r="BC1342" s="65">
        <f t="shared" si="345"/>
        <v>0</v>
      </c>
      <c r="BD1342" s="65">
        <f t="shared" si="346"/>
        <v>23558.230000000003</v>
      </c>
      <c r="BE1342" s="65">
        <f t="shared" si="347"/>
        <v>31744.309999999998</v>
      </c>
      <c r="BF1342" s="65">
        <f t="shared" si="348"/>
        <v>96213.114559872731</v>
      </c>
      <c r="BG1342" s="66">
        <f t="shared" si="349"/>
        <v>644.88363430389552</v>
      </c>
      <c r="BH1342" s="66">
        <f t="shared" si="350"/>
        <v>70.535490620470227</v>
      </c>
      <c r="BI1342" s="66">
        <f t="shared" si="351"/>
        <v>0</v>
      </c>
      <c r="BJ1342" s="66">
        <f t="shared" si="352"/>
        <v>40.617637931034487</v>
      </c>
      <c r="BK1342" s="66">
        <f t="shared" si="353"/>
        <v>54.731568965517241</v>
      </c>
      <c r="BL1342" s="66">
        <f t="shared" si="354"/>
        <v>165.88468027564264</v>
      </c>
      <c r="BM1342" s="207">
        <f t="shared" si="356"/>
        <v>39873.18</v>
      </c>
    </row>
    <row r="1343" spans="1:65" x14ac:dyDescent="0.35">
      <c r="A1343" s="1">
        <v>476</v>
      </c>
      <c r="B1343">
        <v>38</v>
      </c>
      <c r="C1343" t="s">
        <v>37</v>
      </c>
      <c r="D1343" s="60" t="s">
        <v>514</v>
      </c>
      <c r="E1343" s="6" t="s">
        <v>1111</v>
      </c>
      <c r="F1343" s="7" t="s">
        <v>1112</v>
      </c>
      <c r="G1343" s="6">
        <v>-22.86</v>
      </c>
      <c r="H1343" s="6">
        <v>-43.41</v>
      </c>
      <c r="I1343" s="6">
        <v>45</v>
      </c>
      <c r="J1343" s="8">
        <v>45016.2336447989</v>
      </c>
      <c r="K1343" t="s">
        <v>1165</v>
      </c>
      <c r="L1343" t="s">
        <v>1062</v>
      </c>
      <c r="M1343">
        <v>600</v>
      </c>
      <c r="N1343">
        <v>600</v>
      </c>
      <c r="O1343">
        <v>0</v>
      </c>
      <c r="P1343">
        <v>29945.25</v>
      </c>
      <c r="Q1343">
        <v>18875.330000000002</v>
      </c>
      <c r="R1343">
        <v>5262.4</v>
      </c>
      <c r="S1343">
        <v>34606.78</v>
      </c>
      <c r="T1343">
        <v>0</v>
      </c>
      <c r="U1343">
        <v>11750.93</v>
      </c>
      <c r="V1343">
        <v>0</v>
      </c>
      <c r="W1343" s="181">
        <f t="shared" si="340"/>
        <v>41696.18</v>
      </c>
      <c r="X1343" s="181">
        <f t="shared" si="341"/>
        <v>69.493633333333335</v>
      </c>
      <c r="Y1343" s="174">
        <v>100440.69</v>
      </c>
      <c r="Z1343" s="181">
        <f t="shared" si="342"/>
        <v>167.40115</v>
      </c>
      <c r="AA1343" s="174">
        <v>0</v>
      </c>
      <c r="AB1343" s="174">
        <v>29.813863285885429</v>
      </c>
      <c r="AC1343" s="174">
        <v>18.792513273256091</v>
      </c>
      <c r="AD1343" s="174">
        <v>5.2393108808790538</v>
      </c>
      <c r="AE1343" s="174">
        <v>34.454940522610897</v>
      </c>
      <c r="AF1343">
        <v>0</v>
      </c>
      <c r="AG1343" s="106">
        <v>11.699372037368519</v>
      </c>
      <c r="AH1343" s="106">
        <v>0</v>
      </c>
      <c r="AI1343" s="106">
        <v>100</v>
      </c>
      <c r="AJ1343">
        <v>40.229999999999997</v>
      </c>
      <c r="AK1343">
        <v>69.489999999999995</v>
      </c>
      <c r="AL1343">
        <v>57.68</v>
      </c>
      <c r="AM1343">
        <v>167.4</v>
      </c>
      <c r="AN1343" t="s">
        <v>1067</v>
      </c>
      <c r="AO1343">
        <v>9.9</v>
      </c>
      <c r="AP1343">
        <v>8.33</v>
      </c>
      <c r="AQ1343">
        <v>12.806699999999999</v>
      </c>
      <c r="AR1343" t="s">
        <v>1071</v>
      </c>
      <c r="AS1343" t="s">
        <v>1074</v>
      </c>
      <c r="AT1343" t="s">
        <v>1075</v>
      </c>
      <c r="AU1343" t="s">
        <v>1077</v>
      </c>
      <c r="AV1343" t="s">
        <v>1081</v>
      </c>
      <c r="AW1343" t="s">
        <v>1083</v>
      </c>
      <c r="AX1343" s="65">
        <f t="shared" si="355"/>
        <v>583.5</v>
      </c>
      <c r="AY1343" s="106">
        <v>2862.47</v>
      </c>
      <c r="AZ1343" s="106">
        <v>1060.3409946256108</v>
      </c>
      <c r="BA1343" s="65">
        <f t="shared" si="343"/>
        <v>4506.3109946256109</v>
      </c>
      <c r="BB1343" s="65">
        <f t="shared" si="344"/>
        <v>40635.839005374386</v>
      </c>
      <c r="BC1343" s="65">
        <f t="shared" si="345"/>
        <v>0</v>
      </c>
      <c r="BD1343" s="65">
        <f t="shared" si="346"/>
        <v>23554.230000000003</v>
      </c>
      <c r="BE1343" s="65">
        <f t="shared" si="347"/>
        <v>31744.309999999998</v>
      </c>
      <c r="BF1343" s="65">
        <f t="shared" si="348"/>
        <v>95934.379005374387</v>
      </c>
      <c r="BG1343" s="66">
        <f t="shared" si="349"/>
        <v>643.75871351794444</v>
      </c>
      <c r="BH1343" s="66">
        <f t="shared" si="350"/>
        <v>70.061791388576523</v>
      </c>
      <c r="BI1343" s="66">
        <f t="shared" si="351"/>
        <v>0</v>
      </c>
      <c r="BJ1343" s="66">
        <f t="shared" si="352"/>
        <v>40.610741379310348</v>
      </c>
      <c r="BK1343" s="66">
        <f t="shared" si="353"/>
        <v>54.731568965517241</v>
      </c>
      <c r="BL1343" s="66">
        <f t="shared" si="354"/>
        <v>165.4041017334041</v>
      </c>
      <c r="BM1343" s="207">
        <f t="shared" si="356"/>
        <v>39869.18</v>
      </c>
    </row>
    <row r="1344" spans="1:65" x14ac:dyDescent="0.35">
      <c r="A1344" s="1">
        <v>477</v>
      </c>
      <c r="B1344">
        <v>38</v>
      </c>
      <c r="C1344" t="s">
        <v>37</v>
      </c>
      <c r="D1344" s="60" t="s">
        <v>515</v>
      </c>
      <c r="E1344" s="6" t="s">
        <v>1113</v>
      </c>
      <c r="F1344" s="7" t="s">
        <v>1114</v>
      </c>
      <c r="G1344" s="6">
        <v>-20.32</v>
      </c>
      <c r="H1344" s="6">
        <v>-40.340000000000003</v>
      </c>
      <c r="I1344" s="6">
        <v>9</v>
      </c>
      <c r="J1344" s="8">
        <v>54061.366139626101</v>
      </c>
      <c r="K1344" t="s">
        <v>1165</v>
      </c>
      <c r="L1344" t="s">
        <v>1062</v>
      </c>
      <c r="M1344">
        <v>600</v>
      </c>
      <c r="N1344">
        <v>600</v>
      </c>
      <c r="O1344">
        <v>0</v>
      </c>
      <c r="P1344">
        <v>34284.699999999997</v>
      </c>
      <c r="Q1344">
        <v>18875.330000000002</v>
      </c>
      <c r="R1344">
        <v>5264.2</v>
      </c>
      <c r="S1344">
        <v>34606.78</v>
      </c>
      <c r="T1344">
        <v>0</v>
      </c>
      <c r="U1344">
        <v>11750.93</v>
      </c>
      <c r="V1344">
        <v>0</v>
      </c>
      <c r="W1344" s="181">
        <f t="shared" si="340"/>
        <v>46035.63</v>
      </c>
      <c r="X1344" s="181">
        <f t="shared" si="341"/>
        <v>76.726050000000001</v>
      </c>
      <c r="Y1344" s="174">
        <v>104781.93</v>
      </c>
      <c r="Z1344" s="181">
        <f t="shared" si="342"/>
        <v>174.63655</v>
      </c>
      <c r="AA1344" s="174">
        <v>0</v>
      </c>
      <c r="AB1344" s="174">
        <v>32.720050107876418</v>
      </c>
      <c r="AC1344" s="174">
        <v>18.013917094292879</v>
      </c>
      <c r="AD1344" s="174">
        <v>5.0239578522747204</v>
      </c>
      <c r="AE1344" s="174">
        <v>33.02743135195162</v>
      </c>
      <c r="AF1344">
        <v>0</v>
      </c>
      <c r="AG1344" s="106">
        <v>11.21465313723464</v>
      </c>
      <c r="AH1344" s="106">
        <v>0</v>
      </c>
      <c r="AI1344" s="106">
        <v>100</v>
      </c>
      <c r="AJ1344">
        <v>40.229999999999997</v>
      </c>
      <c r="AK1344">
        <v>76.73</v>
      </c>
      <c r="AL1344">
        <v>57.68</v>
      </c>
      <c r="AM1344">
        <v>174.64</v>
      </c>
      <c r="AN1344" t="s">
        <v>1068</v>
      </c>
      <c r="AO1344">
        <v>9.9</v>
      </c>
      <c r="AP1344">
        <v>8.33</v>
      </c>
      <c r="AQ1344">
        <v>12.806699999999999</v>
      </c>
      <c r="AR1344" t="s">
        <v>1071</v>
      </c>
      <c r="AS1344" t="s">
        <v>1074</v>
      </c>
      <c r="AT1344" t="s">
        <v>1075</v>
      </c>
      <c r="AU1344" t="s">
        <v>1077</v>
      </c>
      <c r="AV1344" t="s">
        <v>1081</v>
      </c>
      <c r="AW1344" t="s">
        <v>1083</v>
      </c>
      <c r="AX1344" s="65">
        <f t="shared" si="355"/>
        <v>583.5</v>
      </c>
      <c r="AY1344" s="106">
        <v>2862.47</v>
      </c>
      <c r="AZ1344" s="106">
        <v>1127.7646488818386</v>
      </c>
      <c r="BA1344" s="65">
        <f t="shared" si="343"/>
        <v>4573.7346488818384</v>
      </c>
      <c r="BB1344" s="65">
        <f t="shared" si="344"/>
        <v>44907.865351118162</v>
      </c>
      <c r="BC1344" s="65">
        <f t="shared" si="345"/>
        <v>0</v>
      </c>
      <c r="BD1344" s="65">
        <f t="shared" si="346"/>
        <v>23556.030000000002</v>
      </c>
      <c r="BE1344" s="65">
        <f t="shared" si="347"/>
        <v>31744.309999999998</v>
      </c>
      <c r="BF1344" s="65">
        <f t="shared" si="348"/>
        <v>100208.19535111815</v>
      </c>
      <c r="BG1344" s="66">
        <f t="shared" si="349"/>
        <v>653.39066412597697</v>
      </c>
      <c r="BH1344" s="66">
        <f t="shared" si="350"/>
        <v>77.42735405365201</v>
      </c>
      <c r="BI1344" s="66">
        <f t="shared" si="351"/>
        <v>0</v>
      </c>
      <c r="BJ1344" s="66">
        <f t="shared" si="352"/>
        <v>40.613844827586213</v>
      </c>
      <c r="BK1344" s="66">
        <f t="shared" si="353"/>
        <v>54.731568965517241</v>
      </c>
      <c r="BL1344" s="66">
        <f t="shared" si="354"/>
        <v>172.77275060537613</v>
      </c>
      <c r="BM1344" s="207">
        <f t="shared" si="356"/>
        <v>39870.979999999996</v>
      </c>
    </row>
    <row r="1345" spans="1:65" x14ac:dyDescent="0.35">
      <c r="A1345" s="1">
        <v>478</v>
      </c>
      <c r="B1345">
        <v>38</v>
      </c>
      <c r="C1345" t="s">
        <v>37</v>
      </c>
      <c r="D1345" s="60" t="s">
        <v>516</v>
      </c>
      <c r="E1345" s="6" t="s">
        <v>1115</v>
      </c>
      <c r="F1345" s="7" t="s">
        <v>1116</v>
      </c>
      <c r="G1345" s="6">
        <v>-8.0500000000000007</v>
      </c>
      <c r="H1345" s="6">
        <v>-34.880000000000003</v>
      </c>
      <c r="I1345" s="6">
        <v>10</v>
      </c>
      <c r="J1345" s="8">
        <v>63550.072249703</v>
      </c>
      <c r="K1345" t="s">
        <v>1165</v>
      </c>
      <c r="L1345" t="s">
        <v>1062</v>
      </c>
      <c r="M1345">
        <v>600</v>
      </c>
      <c r="N1345">
        <v>600</v>
      </c>
      <c r="O1345">
        <v>0</v>
      </c>
      <c r="P1345">
        <v>39451.14</v>
      </c>
      <c r="Q1345">
        <v>18875.330000000002</v>
      </c>
      <c r="R1345">
        <v>5250.2</v>
      </c>
      <c r="S1345">
        <v>34606.78</v>
      </c>
      <c r="T1345">
        <v>0</v>
      </c>
      <c r="U1345">
        <v>11750.93</v>
      </c>
      <c r="V1345">
        <v>0</v>
      </c>
      <c r="W1345" s="181">
        <f t="shared" si="340"/>
        <v>51202.07</v>
      </c>
      <c r="X1345" s="181">
        <f t="shared" si="341"/>
        <v>85.336783333333329</v>
      </c>
      <c r="Y1345" s="174">
        <v>109934.37</v>
      </c>
      <c r="Z1345" s="181">
        <f t="shared" si="342"/>
        <v>183.22395</v>
      </c>
      <c r="AA1345" s="174">
        <v>0</v>
      </c>
      <c r="AB1345" s="174">
        <v>35.886083669738589</v>
      </c>
      <c r="AC1345" s="174">
        <v>17.169634937645071</v>
      </c>
      <c r="AD1345" s="174">
        <v>4.7757584820834467</v>
      </c>
      <c r="AE1345" s="174">
        <v>31.47949089988872</v>
      </c>
      <c r="AF1345">
        <v>0</v>
      </c>
      <c r="AG1345" s="106">
        <v>10.68904110698046</v>
      </c>
      <c r="AH1345" s="106">
        <v>0</v>
      </c>
      <c r="AI1345" s="106">
        <v>100</v>
      </c>
      <c r="AJ1345">
        <v>40.21</v>
      </c>
      <c r="AK1345">
        <v>85.34</v>
      </c>
      <c r="AL1345">
        <v>57.68</v>
      </c>
      <c r="AM1345">
        <v>183.22</v>
      </c>
      <c r="AN1345" t="s">
        <v>1069</v>
      </c>
      <c r="AO1345">
        <v>9.9</v>
      </c>
      <c r="AP1345">
        <v>8.33</v>
      </c>
      <c r="AQ1345">
        <v>12.806699999999999</v>
      </c>
      <c r="AR1345" t="s">
        <v>1071</v>
      </c>
      <c r="AS1345" t="s">
        <v>1074</v>
      </c>
      <c r="AT1345" t="s">
        <v>1075</v>
      </c>
      <c r="AU1345" t="s">
        <v>1077</v>
      </c>
      <c r="AV1345" t="s">
        <v>1081</v>
      </c>
      <c r="AW1345" t="s">
        <v>1083</v>
      </c>
      <c r="AX1345" s="65">
        <f t="shared" si="355"/>
        <v>583.5</v>
      </c>
      <c r="AY1345" s="106">
        <v>2862.47</v>
      </c>
      <c r="AZ1345" s="106">
        <v>1277.4872781727997</v>
      </c>
      <c r="BA1345" s="65">
        <f t="shared" si="343"/>
        <v>4723.4572781727993</v>
      </c>
      <c r="BB1345" s="65">
        <f t="shared" si="344"/>
        <v>49924.582721827202</v>
      </c>
      <c r="BC1345" s="65">
        <f t="shared" si="345"/>
        <v>0</v>
      </c>
      <c r="BD1345" s="65">
        <f t="shared" si="346"/>
        <v>23542.030000000002</v>
      </c>
      <c r="BE1345" s="65">
        <f t="shared" si="347"/>
        <v>31744.309999999998</v>
      </c>
      <c r="BF1345" s="65">
        <f t="shared" si="348"/>
        <v>105210.91272182719</v>
      </c>
      <c r="BG1345" s="66">
        <f t="shared" si="349"/>
        <v>674.77961116754273</v>
      </c>
      <c r="BH1345" s="66">
        <f t="shared" si="350"/>
        <v>86.076866761771043</v>
      </c>
      <c r="BI1345" s="66">
        <f t="shared" si="351"/>
        <v>0</v>
      </c>
      <c r="BJ1345" s="66">
        <f t="shared" si="352"/>
        <v>40.589706896551725</v>
      </c>
      <c r="BK1345" s="66">
        <f t="shared" si="353"/>
        <v>54.731568965517241</v>
      </c>
      <c r="BL1345" s="66">
        <f t="shared" si="354"/>
        <v>181.39812538246068</v>
      </c>
      <c r="BM1345" s="207">
        <f t="shared" si="356"/>
        <v>39856.979999999996</v>
      </c>
    </row>
    <row r="1346" spans="1:65" x14ac:dyDescent="0.35">
      <c r="A1346" s="1">
        <v>479</v>
      </c>
      <c r="B1346">
        <v>38</v>
      </c>
      <c r="C1346" t="s">
        <v>37</v>
      </c>
      <c r="D1346" s="60" t="s">
        <v>517</v>
      </c>
      <c r="E1346" s="6" t="s">
        <v>1117</v>
      </c>
      <c r="F1346" s="7" t="s">
        <v>1118</v>
      </c>
      <c r="G1346" s="6">
        <v>-3.8</v>
      </c>
      <c r="H1346" s="6">
        <v>-38.53</v>
      </c>
      <c r="I1346" s="6">
        <v>41</v>
      </c>
      <c r="J1346" s="8">
        <v>71394.000753582499</v>
      </c>
      <c r="K1346" t="s">
        <v>1165</v>
      </c>
      <c r="L1346" t="s">
        <v>1062</v>
      </c>
      <c r="M1346">
        <v>600</v>
      </c>
      <c r="N1346">
        <v>600</v>
      </c>
      <c r="O1346">
        <v>0</v>
      </c>
      <c r="P1346">
        <v>41393.08</v>
      </c>
      <c r="Q1346">
        <v>18875.330000000002</v>
      </c>
      <c r="R1346">
        <v>5255.2</v>
      </c>
      <c r="S1346">
        <v>34606.78</v>
      </c>
      <c r="T1346">
        <v>0</v>
      </c>
      <c r="U1346">
        <v>11750.93</v>
      </c>
      <c r="V1346">
        <v>0</v>
      </c>
      <c r="W1346" s="181">
        <f t="shared" si="340"/>
        <v>53144.01</v>
      </c>
      <c r="X1346" s="181">
        <f t="shared" si="341"/>
        <v>88.573350000000005</v>
      </c>
      <c r="Y1346" s="174">
        <v>111881.32</v>
      </c>
      <c r="Z1346" s="181">
        <f t="shared" si="342"/>
        <v>186.46886666666668</v>
      </c>
      <c r="AA1346" s="174">
        <v>0</v>
      </c>
      <c r="AB1346" s="174">
        <v>36.997311079275789</v>
      </c>
      <c r="AC1346" s="174">
        <v>16.870850290289749</v>
      </c>
      <c r="AD1346" s="174">
        <v>4.6971201269345046</v>
      </c>
      <c r="AE1346" s="174">
        <v>30.93168725574564</v>
      </c>
      <c r="AF1346">
        <v>0</v>
      </c>
      <c r="AG1346" s="106">
        <v>10.50303124775432</v>
      </c>
      <c r="AH1346" s="106">
        <v>0</v>
      </c>
      <c r="AI1346" s="106">
        <v>100</v>
      </c>
      <c r="AJ1346">
        <v>40.22</v>
      </c>
      <c r="AK1346">
        <v>88.57</v>
      </c>
      <c r="AL1346">
        <v>57.68</v>
      </c>
      <c r="AM1346">
        <v>186.47</v>
      </c>
      <c r="AN1346" t="s">
        <v>1070</v>
      </c>
      <c r="AO1346">
        <v>9.9</v>
      </c>
      <c r="AP1346">
        <v>8.33</v>
      </c>
      <c r="AQ1346">
        <v>12.806699999999999</v>
      </c>
      <c r="AR1346" t="s">
        <v>1071</v>
      </c>
      <c r="AS1346" t="s">
        <v>1074</v>
      </c>
      <c r="AT1346" t="s">
        <v>1075</v>
      </c>
      <c r="AU1346" t="s">
        <v>1077</v>
      </c>
      <c r="AV1346" t="s">
        <v>1081</v>
      </c>
      <c r="AW1346" t="s">
        <v>1083</v>
      </c>
      <c r="AX1346" s="65">
        <f t="shared" si="355"/>
        <v>583.5</v>
      </c>
      <c r="AY1346" s="106">
        <v>2862.47</v>
      </c>
      <c r="AZ1346" s="106">
        <v>1273.3372627338551</v>
      </c>
      <c r="BA1346" s="65">
        <f t="shared" si="343"/>
        <v>4719.3072627338552</v>
      </c>
      <c r="BB1346" s="65">
        <f t="shared" si="344"/>
        <v>51870.672737266148</v>
      </c>
      <c r="BC1346" s="65">
        <f t="shared" si="345"/>
        <v>0</v>
      </c>
      <c r="BD1346" s="65">
        <f t="shared" si="346"/>
        <v>23547.030000000002</v>
      </c>
      <c r="BE1346" s="65">
        <f t="shared" si="347"/>
        <v>31744.309999999998</v>
      </c>
      <c r="BF1346" s="65">
        <f t="shared" si="348"/>
        <v>107162.01273726615</v>
      </c>
      <c r="BG1346" s="66">
        <f t="shared" si="349"/>
        <v>674.18675181912215</v>
      </c>
      <c r="BH1346" s="66">
        <f t="shared" si="350"/>
        <v>89.432194374596804</v>
      </c>
      <c r="BI1346" s="66">
        <f t="shared" si="351"/>
        <v>0</v>
      </c>
      <c r="BJ1346" s="66">
        <f t="shared" si="352"/>
        <v>40.598327586206899</v>
      </c>
      <c r="BK1346" s="66">
        <f t="shared" si="353"/>
        <v>54.731568965517241</v>
      </c>
      <c r="BL1346" s="66">
        <f t="shared" si="354"/>
        <v>184.76209092632095</v>
      </c>
      <c r="BM1346" s="207">
        <f t="shared" si="356"/>
        <v>39861.979999999996</v>
      </c>
    </row>
    <row r="1347" spans="1:65" x14ac:dyDescent="0.35">
      <c r="A1347" s="1">
        <v>480</v>
      </c>
      <c r="B1347">
        <v>39</v>
      </c>
      <c r="C1347" t="s">
        <v>37</v>
      </c>
      <c r="D1347" s="60" t="s">
        <v>518</v>
      </c>
      <c r="E1347" s="6" t="s">
        <v>1104</v>
      </c>
      <c r="F1347" s="7" t="s">
        <v>1105</v>
      </c>
      <c r="G1347" s="6">
        <v>-22.74</v>
      </c>
      <c r="H1347" s="6">
        <v>-45.59</v>
      </c>
      <c r="I1347" s="6">
        <v>1642</v>
      </c>
      <c r="J1347" s="8">
        <v>3495.45982983364</v>
      </c>
      <c r="K1347" t="s">
        <v>1165</v>
      </c>
      <c r="L1347" t="s">
        <v>1062</v>
      </c>
      <c r="M1347">
        <v>600</v>
      </c>
      <c r="N1347">
        <v>600</v>
      </c>
      <c r="O1347">
        <v>353.56</v>
      </c>
      <c r="P1347">
        <v>11318.48</v>
      </c>
      <c r="Q1347">
        <v>18875.330000000002</v>
      </c>
      <c r="R1347">
        <v>5265.2</v>
      </c>
      <c r="S1347">
        <v>34606.78</v>
      </c>
      <c r="T1347">
        <v>0</v>
      </c>
      <c r="U1347">
        <v>11578.67</v>
      </c>
      <c r="V1347">
        <v>0</v>
      </c>
      <c r="W1347" s="181">
        <f t="shared" si="340"/>
        <v>22897.15</v>
      </c>
      <c r="X1347" s="181">
        <f t="shared" si="341"/>
        <v>38.16191666666667</v>
      </c>
      <c r="Y1347" s="174">
        <v>81998.02</v>
      </c>
      <c r="Z1347" s="181">
        <f t="shared" si="342"/>
        <v>136.66336666666666</v>
      </c>
      <c r="AA1347" s="174">
        <v>0.43118114315443218</v>
      </c>
      <c r="AB1347" s="174">
        <v>13.803357690832049</v>
      </c>
      <c r="AC1347" s="174">
        <v>23.019250952644949</v>
      </c>
      <c r="AD1347" s="174">
        <v>6.4211306565695114</v>
      </c>
      <c r="AE1347" s="174">
        <v>42.204409325981288</v>
      </c>
      <c r="AF1347">
        <v>0</v>
      </c>
      <c r="AG1347" s="106">
        <v>14.120670230817771</v>
      </c>
      <c r="AH1347" s="106">
        <v>0</v>
      </c>
      <c r="AI1347" s="106">
        <v>100</v>
      </c>
      <c r="AJ1347">
        <v>40.229999999999997</v>
      </c>
      <c r="AK1347">
        <v>38.75</v>
      </c>
      <c r="AL1347">
        <v>57.68</v>
      </c>
      <c r="AM1347">
        <v>136.66</v>
      </c>
      <c r="AN1347" t="s">
        <v>1063</v>
      </c>
      <c r="AO1347">
        <v>9.9</v>
      </c>
      <c r="AP1347">
        <v>8.33</v>
      </c>
      <c r="AQ1347">
        <v>12.806699999999999</v>
      </c>
      <c r="AR1347" t="s">
        <v>1071</v>
      </c>
      <c r="AS1347" t="s">
        <v>1074</v>
      </c>
      <c r="AT1347" t="s">
        <v>1075</v>
      </c>
      <c r="AU1347" t="s">
        <v>1077</v>
      </c>
      <c r="AV1347" t="s">
        <v>1081</v>
      </c>
      <c r="AW1347" t="s">
        <v>1084</v>
      </c>
      <c r="AX1347" s="65">
        <f t="shared" si="355"/>
        <v>583.5</v>
      </c>
      <c r="AY1347" s="106">
        <v>2862.47</v>
      </c>
      <c r="AZ1347" s="106">
        <v>510.52461870153309</v>
      </c>
      <c r="BA1347" s="65">
        <f t="shared" si="343"/>
        <v>3956.494618701533</v>
      </c>
      <c r="BB1347" s="65">
        <f t="shared" si="344"/>
        <v>22386.625381298469</v>
      </c>
      <c r="BC1347" s="65">
        <f t="shared" si="345"/>
        <v>353.56</v>
      </c>
      <c r="BD1347" s="65">
        <f t="shared" si="346"/>
        <v>23557.030000000002</v>
      </c>
      <c r="BE1347" s="65">
        <f t="shared" si="347"/>
        <v>31744.309999999998</v>
      </c>
      <c r="BF1347" s="65">
        <f t="shared" si="348"/>
        <v>78041.525381298474</v>
      </c>
      <c r="BG1347" s="66">
        <f t="shared" si="349"/>
        <v>565.21351695736189</v>
      </c>
      <c r="BH1347" s="66">
        <f t="shared" si="350"/>
        <v>38.597629967755978</v>
      </c>
      <c r="BI1347" s="66">
        <f t="shared" si="351"/>
        <v>0.58926666666666672</v>
      </c>
      <c r="BJ1347" s="66">
        <f t="shared" si="352"/>
        <v>40.615568965517248</v>
      </c>
      <c r="BK1347" s="66">
        <f t="shared" si="353"/>
        <v>54.731568965517241</v>
      </c>
      <c r="BL1347" s="66">
        <f t="shared" si="354"/>
        <v>134.55435410568703</v>
      </c>
      <c r="BM1347" s="207">
        <f t="shared" si="356"/>
        <v>39871.979999999996</v>
      </c>
    </row>
    <row r="1348" spans="1:65" x14ac:dyDescent="0.35">
      <c r="A1348" s="1">
        <v>481</v>
      </c>
      <c r="B1348">
        <v>39</v>
      </c>
      <c r="C1348" t="s">
        <v>37</v>
      </c>
      <c r="D1348" s="60" t="s">
        <v>519</v>
      </c>
      <c r="E1348" s="6" t="s">
        <v>1104</v>
      </c>
      <c r="F1348" s="7" t="s">
        <v>1106</v>
      </c>
      <c r="G1348" s="6">
        <v>-23.85</v>
      </c>
      <c r="H1348" s="6">
        <v>-46.64</v>
      </c>
      <c r="I1348" s="6">
        <v>792</v>
      </c>
      <c r="J1348" s="8">
        <v>14172.2970393051</v>
      </c>
      <c r="K1348" t="s">
        <v>1165</v>
      </c>
      <c r="L1348" t="s">
        <v>1062</v>
      </c>
      <c r="M1348">
        <v>600</v>
      </c>
      <c r="N1348">
        <v>600</v>
      </c>
      <c r="O1348">
        <v>21.22</v>
      </c>
      <c r="P1348">
        <v>16617.54</v>
      </c>
      <c r="Q1348">
        <v>18875.330000000002</v>
      </c>
      <c r="R1348">
        <v>5266.4</v>
      </c>
      <c r="S1348">
        <v>34606.78</v>
      </c>
      <c r="T1348">
        <v>0</v>
      </c>
      <c r="U1348">
        <v>11578.67</v>
      </c>
      <c r="V1348">
        <v>0</v>
      </c>
      <c r="W1348" s="181">
        <f t="shared" si="340"/>
        <v>28196.21</v>
      </c>
      <c r="X1348" s="181">
        <f t="shared" si="341"/>
        <v>46.99368333333333</v>
      </c>
      <c r="Y1348" s="174">
        <v>86965.93</v>
      </c>
      <c r="Z1348" s="181">
        <f t="shared" si="342"/>
        <v>144.94321666666664</v>
      </c>
      <c r="AA1348" s="174">
        <v>2.440036000304947E-2</v>
      </c>
      <c r="AB1348" s="174">
        <v>19.108103598731141</v>
      </c>
      <c r="AC1348" s="174">
        <v>21.704281205295</v>
      </c>
      <c r="AD1348" s="174">
        <v>6.0557048030188376</v>
      </c>
      <c r="AE1348" s="174">
        <v>39.793491543182483</v>
      </c>
      <c r="AF1348">
        <v>0</v>
      </c>
      <c r="AG1348" s="106">
        <v>13.314029988525389</v>
      </c>
      <c r="AH1348" s="106">
        <v>0</v>
      </c>
      <c r="AI1348" s="106">
        <v>100</v>
      </c>
      <c r="AJ1348">
        <v>40.24</v>
      </c>
      <c r="AK1348">
        <v>47.03</v>
      </c>
      <c r="AL1348">
        <v>57.68</v>
      </c>
      <c r="AM1348">
        <v>144.94</v>
      </c>
      <c r="AN1348" t="s">
        <v>1064</v>
      </c>
      <c r="AO1348">
        <v>9.9</v>
      </c>
      <c r="AP1348">
        <v>8.33</v>
      </c>
      <c r="AQ1348">
        <v>12.806699999999999</v>
      </c>
      <c r="AR1348" t="s">
        <v>1071</v>
      </c>
      <c r="AS1348" t="s">
        <v>1074</v>
      </c>
      <c r="AT1348" t="s">
        <v>1075</v>
      </c>
      <c r="AU1348" t="s">
        <v>1077</v>
      </c>
      <c r="AV1348" t="s">
        <v>1081</v>
      </c>
      <c r="AW1348" t="s">
        <v>1084</v>
      </c>
      <c r="AX1348" s="65">
        <f t="shared" si="355"/>
        <v>583.5</v>
      </c>
      <c r="AY1348" s="106">
        <v>2862.47</v>
      </c>
      <c r="AZ1348" s="106">
        <v>705.76976978215532</v>
      </c>
      <c r="BA1348" s="65">
        <f t="shared" si="343"/>
        <v>4151.7397697821552</v>
      </c>
      <c r="BB1348" s="65">
        <f t="shared" si="344"/>
        <v>27490.440230217842</v>
      </c>
      <c r="BC1348" s="65">
        <f t="shared" si="345"/>
        <v>21.22</v>
      </c>
      <c r="BD1348" s="65">
        <f t="shared" si="346"/>
        <v>23558.230000000003</v>
      </c>
      <c r="BE1348" s="65">
        <f t="shared" si="347"/>
        <v>31744.309999999998</v>
      </c>
      <c r="BF1348" s="65">
        <f t="shared" si="348"/>
        <v>82814.190230217835</v>
      </c>
      <c r="BG1348" s="66">
        <f t="shared" si="349"/>
        <v>593.10568139745078</v>
      </c>
      <c r="BH1348" s="66">
        <f t="shared" si="350"/>
        <v>47.3973107417549</v>
      </c>
      <c r="BI1348" s="66">
        <f t="shared" si="351"/>
        <v>3.5366666666666664E-2</v>
      </c>
      <c r="BJ1348" s="66">
        <f t="shared" si="352"/>
        <v>40.617637931034487</v>
      </c>
      <c r="BK1348" s="66">
        <f t="shared" si="353"/>
        <v>54.731568965517241</v>
      </c>
      <c r="BL1348" s="66">
        <f t="shared" si="354"/>
        <v>142.78308660382385</v>
      </c>
      <c r="BM1348" s="207">
        <f t="shared" si="356"/>
        <v>39873.18</v>
      </c>
    </row>
    <row r="1349" spans="1:65" x14ac:dyDescent="0.35">
      <c r="A1349" s="1">
        <v>482</v>
      </c>
      <c r="B1349">
        <v>39</v>
      </c>
      <c r="C1349" t="s">
        <v>37</v>
      </c>
      <c r="D1349" s="60" t="s">
        <v>520</v>
      </c>
      <c r="E1349" s="6" t="s">
        <v>1107</v>
      </c>
      <c r="F1349" s="7" t="s">
        <v>1108</v>
      </c>
      <c r="G1349" s="6">
        <v>-30.03</v>
      </c>
      <c r="H1349" s="6">
        <v>-51.23</v>
      </c>
      <c r="I1349" s="6">
        <v>47</v>
      </c>
      <c r="J1349" s="8">
        <v>23954.0527728093</v>
      </c>
      <c r="K1349" t="s">
        <v>1165</v>
      </c>
      <c r="L1349" t="s">
        <v>1062</v>
      </c>
      <c r="M1349">
        <v>600</v>
      </c>
      <c r="N1349">
        <v>600</v>
      </c>
      <c r="O1349">
        <v>84.27</v>
      </c>
      <c r="P1349">
        <v>19486.509999999998</v>
      </c>
      <c r="Q1349">
        <v>18875.330000000002</v>
      </c>
      <c r="R1349">
        <v>5272.4</v>
      </c>
      <c r="S1349">
        <v>34606.78</v>
      </c>
      <c r="T1349">
        <v>0</v>
      </c>
      <c r="U1349">
        <v>11578.67</v>
      </c>
      <c r="V1349">
        <v>0</v>
      </c>
      <c r="W1349" s="181">
        <f t="shared" si="340"/>
        <v>31065.18</v>
      </c>
      <c r="X1349" s="181">
        <f t="shared" si="341"/>
        <v>51.775300000000001</v>
      </c>
      <c r="Y1349" s="174">
        <v>89903.95</v>
      </c>
      <c r="Z1349" s="181">
        <f t="shared" si="342"/>
        <v>149.83991666666665</v>
      </c>
      <c r="AA1349" s="174">
        <v>9.3733367666270495E-2</v>
      </c>
      <c r="AB1349" s="174">
        <v>21.674809616262689</v>
      </c>
      <c r="AC1349" s="174">
        <v>20.994995214337081</v>
      </c>
      <c r="AD1349" s="174">
        <v>5.8644809265888762</v>
      </c>
      <c r="AE1349" s="174">
        <v>38.493058425130378</v>
      </c>
      <c r="AF1349">
        <v>0</v>
      </c>
      <c r="AG1349" s="106">
        <v>12.878933572996511</v>
      </c>
      <c r="AH1349" s="106">
        <v>0</v>
      </c>
      <c r="AI1349" s="106">
        <v>100</v>
      </c>
      <c r="AJ1349">
        <v>40.25</v>
      </c>
      <c r="AK1349">
        <v>51.92</v>
      </c>
      <c r="AL1349">
        <v>57.68</v>
      </c>
      <c r="AM1349">
        <v>149.84</v>
      </c>
      <c r="AN1349" t="s">
        <v>1065</v>
      </c>
      <c r="AO1349">
        <v>9.9</v>
      </c>
      <c r="AP1349">
        <v>8.33</v>
      </c>
      <c r="AQ1349">
        <v>12.806699999999999</v>
      </c>
      <c r="AR1349" t="s">
        <v>1071</v>
      </c>
      <c r="AS1349" t="s">
        <v>1074</v>
      </c>
      <c r="AT1349" t="s">
        <v>1075</v>
      </c>
      <c r="AU1349" t="s">
        <v>1077</v>
      </c>
      <c r="AV1349" t="s">
        <v>1081</v>
      </c>
      <c r="AW1349" t="s">
        <v>1084</v>
      </c>
      <c r="AX1349" s="65">
        <f t="shared" si="355"/>
        <v>583.5</v>
      </c>
      <c r="AY1349" s="106">
        <v>2862.47</v>
      </c>
      <c r="AZ1349" s="106">
        <v>794.81127298418869</v>
      </c>
      <c r="BA1349" s="65">
        <f t="shared" si="343"/>
        <v>4240.781272984188</v>
      </c>
      <c r="BB1349" s="65">
        <f t="shared" si="344"/>
        <v>30270.368727015812</v>
      </c>
      <c r="BC1349" s="65">
        <f t="shared" si="345"/>
        <v>84.27</v>
      </c>
      <c r="BD1349" s="65">
        <f t="shared" si="346"/>
        <v>23564.230000000003</v>
      </c>
      <c r="BE1349" s="65">
        <f t="shared" si="347"/>
        <v>31744.309999999998</v>
      </c>
      <c r="BF1349" s="65">
        <f t="shared" si="348"/>
        <v>85663.168727015815</v>
      </c>
      <c r="BG1349" s="66">
        <f t="shared" si="349"/>
        <v>605.82589614059827</v>
      </c>
      <c r="BH1349" s="66">
        <f t="shared" si="350"/>
        <v>52.190290908647953</v>
      </c>
      <c r="BI1349" s="66">
        <f t="shared" si="351"/>
        <v>0.14044999999999999</v>
      </c>
      <c r="BJ1349" s="66">
        <f t="shared" si="352"/>
        <v>40.627982758620696</v>
      </c>
      <c r="BK1349" s="66">
        <f t="shared" si="353"/>
        <v>54.731568965517241</v>
      </c>
      <c r="BL1349" s="66">
        <f t="shared" si="354"/>
        <v>147.69511849485485</v>
      </c>
      <c r="BM1349" s="207">
        <f t="shared" si="356"/>
        <v>39879.18</v>
      </c>
    </row>
    <row r="1350" spans="1:65" x14ac:dyDescent="0.35">
      <c r="A1350" s="1">
        <v>483</v>
      </c>
      <c r="B1350">
        <v>39</v>
      </c>
      <c r="C1350" t="s">
        <v>37</v>
      </c>
      <c r="D1350" s="60" t="s">
        <v>521</v>
      </c>
      <c r="E1350" s="6" t="s">
        <v>1109</v>
      </c>
      <c r="F1350" s="7" t="s">
        <v>1110</v>
      </c>
      <c r="G1350" s="6">
        <v>-15.37</v>
      </c>
      <c r="H1350" s="6">
        <v>-48.78</v>
      </c>
      <c r="I1350" s="6">
        <v>770</v>
      </c>
      <c r="J1350" s="8">
        <v>31081.371963744201</v>
      </c>
      <c r="K1350" t="s">
        <v>1165</v>
      </c>
      <c r="L1350" t="s">
        <v>1062</v>
      </c>
      <c r="M1350">
        <v>600</v>
      </c>
      <c r="N1350">
        <v>600</v>
      </c>
      <c r="O1350">
        <v>0</v>
      </c>
      <c r="P1350">
        <v>27544.18</v>
      </c>
      <c r="Q1350">
        <v>18875.330000000002</v>
      </c>
      <c r="R1350">
        <v>5266.4</v>
      </c>
      <c r="S1350">
        <v>34606.78</v>
      </c>
      <c r="T1350">
        <v>0</v>
      </c>
      <c r="U1350">
        <v>11578.67</v>
      </c>
      <c r="V1350">
        <v>0</v>
      </c>
      <c r="W1350" s="181">
        <f t="shared" si="340"/>
        <v>39122.85</v>
      </c>
      <c r="X1350" s="181">
        <f t="shared" si="341"/>
        <v>65.204750000000004</v>
      </c>
      <c r="Y1350" s="174">
        <v>97871.360000000001</v>
      </c>
      <c r="Z1350" s="181">
        <f t="shared" si="342"/>
        <v>163.11893333333333</v>
      </c>
      <c r="AA1350" s="174">
        <v>0</v>
      </c>
      <c r="AB1350" s="174">
        <v>28.143248443671361</v>
      </c>
      <c r="AC1350" s="174">
        <v>19.28585645484031</v>
      </c>
      <c r="AD1350" s="174">
        <v>5.3809408595119139</v>
      </c>
      <c r="AE1350" s="174">
        <v>35.359455513850023</v>
      </c>
      <c r="AF1350">
        <v>0</v>
      </c>
      <c r="AG1350" s="106">
        <v>11.83049872812639</v>
      </c>
      <c r="AH1350" s="106">
        <v>0</v>
      </c>
      <c r="AI1350" s="106">
        <v>100</v>
      </c>
      <c r="AJ1350">
        <v>40.24</v>
      </c>
      <c r="AK1350">
        <v>65.2</v>
      </c>
      <c r="AL1350">
        <v>57.68</v>
      </c>
      <c r="AM1350">
        <v>163.12</v>
      </c>
      <c r="AN1350" t="s">
        <v>1066</v>
      </c>
      <c r="AO1350">
        <v>9.9</v>
      </c>
      <c r="AP1350">
        <v>8.33</v>
      </c>
      <c r="AQ1350">
        <v>12.806699999999999</v>
      </c>
      <c r="AR1350" t="s">
        <v>1071</v>
      </c>
      <c r="AS1350" t="s">
        <v>1074</v>
      </c>
      <c r="AT1350" t="s">
        <v>1075</v>
      </c>
      <c r="AU1350" t="s">
        <v>1077</v>
      </c>
      <c r="AV1350" t="s">
        <v>1081</v>
      </c>
      <c r="AW1350" t="s">
        <v>1084</v>
      </c>
      <c r="AX1350" s="65">
        <f t="shared" si="355"/>
        <v>583.5</v>
      </c>
      <c r="AY1350" s="106">
        <v>2862.47</v>
      </c>
      <c r="AZ1350" s="106">
        <v>1072.2739061340858</v>
      </c>
      <c r="BA1350" s="65">
        <f t="shared" si="343"/>
        <v>4518.2439061340856</v>
      </c>
      <c r="BB1350" s="65">
        <f t="shared" si="344"/>
        <v>38050.576093865915</v>
      </c>
      <c r="BC1350" s="65">
        <f t="shared" si="345"/>
        <v>0</v>
      </c>
      <c r="BD1350" s="65">
        <f t="shared" si="346"/>
        <v>23558.230000000003</v>
      </c>
      <c r="BE1350" s="65">
        <f t="shared" si="347"/>
        <v>31744.309999999998</v>
      </c>
      <c r="BF1350" s="65">
        <f t="shared" si="348"/>
        <v>93353.116093865916</v>
      </c>
      <c r="BG1350" s="66">
        <f t="shared" si="349"/>
        <v>645.46341516201221</v>
      </c>
      <c r="BH1350" s="66">
        <f t="shared" si="350"/>
        <v>65.604441541148134</v>
      </c>
      <c r="BI1350" s="66">
        <f t="shared" si="351"/>
        <v>0</v>
      </c>
      <c r="BJ1350" s="66">
        <f t="shared" si="352"/>
        <v>40.617637931034487</v>
      </c>
      <c r="BK1350" s="66">
        <f t="shared" si="353"/>
        <v>54.731568965517241</v>
      </c>
      <c r="BL1350" s="66">
        <f t="shared" si="354"/>
        <v>160.95364843769985</v>
      </c>
      <c r="BM1350" s="207">
        <f t="shared" si="356"/>
        <v>39873.18</v>
      </c>
    </row>
    <row r="1351" spans="1:65" x14ac:dyDescent="0.35">
      <c r="A1351" s="1">
        <v>484</v>
      </c>
      <c r="B1351">
        <v>39</v>
      </c>
      <c r="C1351" t="s">
        <v>37</v>
      </c>
      <c r="D1351" s="60" t="s">
        <v>522</v>
      </c>
      <c r="E1351" s="6" t="s">
        <v>1111</v>
      </c>
      <c r="F1351" s="7" t="s">
        <v>1112</v>
      </c>
      <c r="G1351" s="6">
        <v>-22.86</v>
      </c>
      <c r="H1351" s="6">
        <v>-43.41</v>
      </c>
      <c r="I1351" s="6">
        <v>45</v>
      </c>
      <c r="J1351" s="8">
        <v>45016.2336447989</v>
      </c>
      <c r="K1351" t="s">
        <v>1165</v>
      </c>
      <c r="L1351" t="s">
        <v>1062</v>
      </c>
      <c r="M1351">
        <v>600</v>
      </c>
      <c r="N1351">
        <v>600</v>
      </c>
      <c r="O1351">
        <v>0</v>
      </c>
      <c r="P1351">
        <v>27685.81</v>
      </c>
      <c r="Q1351">
        <v>18875.330000000002</v>
      </c>
      <c r="R1351">
        <v>5262.4</v>
      </c>
      <c r="S1351">
        <v>34606.78</v>
      </c>
      <c r="T1351">
        <v>0</v>
      </c>
      <c r="U1351">
        <v>11578.67</v>
      </c>
      <c r="V1351">
        <v>0</v>
      </c>
      <c r="W1351" s="181">
        <f t="shared" si="340"/>
        <v>39264.480000000003</v>
      </c>
      <c r="X1351" s="181">
        <f t="shared" si="341"/>
        <v>65.44080000000001</v>
      </c>
      <c r="Y1351" s="174">
        <v>98008.99</v>
      </c>
      <c r="Z1351" s="181">
        <f t="shared" si="342"/>
        <v>163.34831666666668</v>
      </c>
      <c r="AA1351" s="174">
        <v>0</v>
      </c>
      <c r="AB1351" s="174">
        <v>28.248235187404749</v>
      </c>
      <c r="AC1351" s="174">
        <v>19.258774118578309</v>
      </c>
      <c r="AD1351" s="174">
        <v>5.3693033669666423</v>
      </c>
      <c r="AE1351" s="174">
        <v>35.309801682478309</v>
      </c>
      <c r="AF1351">
        <v>0</v>
      </c>
      <c r="AG1351" s="106">
        <v>11.81388564457199</v>
      </c>
      <c r="AH1351" s="106">
        <v>0</v>
      </c>
      <c r="AI1351" s="106">
        <v>100</v>
      </c>
      <c r="AJ1351">
        <v>40.229999999999997</v>
      </c>
      <c r="AK1351">
        <v>65.44</v>
      </c>
      <c r="AL1351">
        <v>57.68</v>
      </c>
      <c r="AM1351">
        <v>163.35</v>
      </c>
      <c r="AN1351" t="s">
        <v>1067</v>
      </c>
      <c r="AO1351">
        <v>9.9</v>
      </c>
      <c r="AP1351">
        <v>8.33</v>
      </c>
      <c r="AQ1351">
        <v>12.806699999999999</v>
      </c>
      <c r="AR1351" t="s">
        <v>1071</v>
      </c>
      <c r="AS1351" t="s">
        <v>1074</v>
      </c>
      <c r="AT1351" t="s">
        <v>1075</v>
      </c>
      <c r="AU1351" t="s">
        <v>1077</v>
      </c>
      <c r="AV1351" t="s">
        <v>1081</v>
      </c>
      <c r="AW1351" t="s">
        <v>1084</v>
      </c>
      <c r="AX1351" s="65">
        <f t="shared" si="355"/>
        <v>583.5</v>
      </c>
      <c r="AY1351" s="106">
        <v>2862.47</v>
      </c>
      <c r="AZ1351" s="106">
        <v>1063.7294599370969</v>
      </c>
      <c r="BA1351" s="65">
        <f t="shared" si="343"/>
        <v>4509.6994599370964</v>
      </c>
      <c r="BB1351" s="65">
        <f t="shared" si="344"/>
        <v>38200.750540062909</v>
      </c>
      <c r="BC1351" s="65">
        <f t="shared" si="345"/>
        <v>0</v>
      </c>
      <c r="BD1351" s="65">
        <f t="shared" si="346"/>
        <v>23554.230000000003</v>
      </c>
      <c r="BE1351" s="65">
        <f t="shared" si="347"/>
        <v>31744.309999999998</v>
      </c>
      <c r="BF1351" s="65">
        <f t="shared" si="348"/>
        <v>93499.29054006291</v>
      </c>
      <c r="BG1351" s="66">
        <f t="shared" si="349"/>
        <v>644.24277999101378</v>
      </c>
      <c r="BH1351" s="66">
        <f t="shared" si="350"/>
        <v>65.863363000108464</v>
      </c>
      <c r="BI1351" s="66">
        <f t="shared" si="351"/>
        <v>0</v>
      </c>
      <c r="BJ1351" s="66">
        <f t="shared" si="352"/>
        <v>40.610741379310348</v>
      </c>
      <c r="BK1351" s="66">
        <f t="shared" si="353"/>
        <v>54.731568965517241</v>
      </c>
      <c r="BL1351" s="66">
        <f t="shared" si="354"/>
        <v>161.20567334493606</v>
      </c>
      <c r="BM1351" s="207">
        <f t="shared" si="356"/>
        <v>39869.18</v>
      </c>
    </row>
    <row r="1352" spans="1:65" x14ac:dyDescent="0.35">
      <c r="A1352" s="1">
        <v>485</v>
      </c>
      <c r="B1352">
        <v>39</v>
      </c>
      <c r="C1352" t="s">
        <v>37</v>
      </c>
      <c r="D1352" s="60" t="s">
        <v>523</v>
      </c>
      <c r="E1352" s="6" t="s">
        <v>1113</v>
      </c>
      <c r="F1352" s="7" t="s">
        <v>1114</v>
      </c>
      <c r="G1352" s="6">
        <v>-20.32</v>
      </c>
      <c r="H1352" s="6">
        <v>-40.340000000000003</v>
      </c>
      <c r="I1352" s="6">
        <v>9</v>
      </c>
      <c r="J1352" s="8">
        <v>54061.366139626101</v>
      </c>
      <c r="K1352" t="s">
        <v>1165</v>
      </c>
      <c r="L1352" t="s">
        <v>1062</v>
      </c>
      <c r="M1352">
        <v>600</v>
      </c>
      <c r="N1352">
        <v>600</v>
      </c>
      <c r="O1352">
        <v>0</v>
      </c>
      <c r="P1352">
        <v>30624.57</v>
      </c>
      <c r="Q1352">
        <v>18875.330000000002</v>
      </c>
      <c r="R1352">
        <v>5264.2</v>
      </c>
      <c r="S1352">
        <v>34606.78</v>
      </c>
      <c r="T1352">
        <v>0</v>
      </c>
      <c r="U1352">
        <v>11578.67</v>
      </c>
      <c r="V1352">
        <v>0</v>
      </c>
      <c r="W1352" s="181">
        <f t="shared" si="340"/>
        <v>42203.24</v>
      </c>
      <c r="X1352" s="181">
        <f t="shared" si="341"/>
        <v>70.338733333333323</v>
      </c>
      <c r="Y1352" s="174">
        <v>100949.55</v>
      </c>
      <c r="Z1352" s="181">
        <f t="shared" si="342"/>
        <v>168.24925000000002</v>
      </c>
      <c r="AA1352" s="174">
        <v>0</v>
      </c>
      <c r="AB1352" s="174">
        <v>30.336509672405668</v>
      </c>
      <c r="AC1352" s="174">
        <v>18.697785180815568</v>
      </c>
      <c r="AD1352" s="174">
        <v>5.2146839683782638</v>
      </c>
      <c r="AE1352" s="174">
        <v>34.281262274076497</v>
      </c>
      <c r="AF1352">
        <v>0</v>
      </c>
      <c r="AG1352" s="106">
        <v>11.46975890432399</v>
      </c>
      <c r="AH1352" s="106">
        <v>0</v>
      </c>
      <c r="AI1352" s="106">
        <v>100</v>
      </c>
      <c r="AJ1352">
        <v>40.229999999999997</v>
      </c>
      <c r="AK1352">
        <v>70.34</v>
      </c>
      <c r="AL1352">
        <v>57.68</v>
      </c>
      <c r="AM1352">
        <v>168.25</v>
      </c>
      <c r="AN1352" t="s">
        <v>1068</v>
      </c>
      <c r="AO1352">
        <v>9.9</v>
      </c>
      <c r="AP1352">
        <v>8.33</v>
      </c>
      <c r="AQ1352">
        <v>12.806699999999999</v>
      </c>
      <c r="AR1352" t="s">
        <v>1071</v>
      </c>
      <c r="AS1352" t="s">
        <v>1074</v>
      </c>
      <c r="AT1352" t="s">
        <v>1075</v>
      </c>
      <c r="AU1352" t="s">
        <v>1077</v>
      </c>
      <c r="AV1352" t="s">
        <v>1081</v>
      </c>
      <c r="AW1352" t="s">
        <v>1084</v>
      </c>
      <c r="AX1352" s="65">
        <f t="shared" si="355"/>
        <v>583.5</v>
      </c>
      <c r="AY1352" s="106">
        <v>2862.47</v>
      </c>
      <c r="AZ1352" s="106">
        <v>1131.9616114905498</v>
      </c>
      <c r="BA1352" s="65">
        <f t="shared" si="343"/>
        <v>4577.9316114905496</v>
      </c>
      <c r="BB1352" s="65">
        <f t="shared" si="344"/>
        <v>41071.278388509447</v>
      </c>
      <c r="BC1352" s="65">
        <f t="shared" si="345"/>
        <v>0</v>
      </c>
      <c r="BD1352" s="65">
        <f t="shared" si="346"/>
        <v>23556.030000000002</v>
      </c>
      <c r="BE1352" s="65">
        <f t="shared" si="347"/>
        <v>31744.309999999998</v>
      </c>
      <c r="BF1352" s="65">
        <f t="shared" si="348"/>
        <v>96371.618388509451</v>
      </c>
      <c r="BG1352" s="66">
        <f t="shared" si="349"/>
        <v>653.99023021293567</v>
      </c>
      <c r="BH1352" s="66">
        <f t="shared" si="350"/>
        <v>70.812548945705942</v>
      </c>
      <c r="BI1352" s="66">
        <f t="shared" si="351"/>
        <v>0</v>
      </c>
      <c r="BJ1352" s="66">
        <f t="shared" si="352"/>
        <v>40.613844827586213</v>
      </c>
      <c r="BK1352" s="66">
        <f t="shared" si="353"/>
        <v>54.731568965517241</v>
      </c>
      <c r="BL1352" s="66">
        <f t="shared" si="354"/>
        <v>166.1579627388094</v>
      </c>
      <c r="BM1352" s="207">
        <f t="shared" si="356"/>
        <v>39870.979999999996</v>
      </c>
    </row>
    <row r="1353" spans="1:65" x14ac:dyDescent="0.35">
      <c r="A1353" s="1">
        <v>486</v>
      </c>
      <c r="B1353">
        <v>39</v>
      </c>
      <c r="C1353" t="s">
        <v>37</v>
      </c>
      <c r="D1353" s="60" t="s">
        <v>524</v>
      </c>
      <c r="E1353" s="6" t="s">
        <v>1115</v>
      </c>
      <c r="F1353" s="7" t="s">
        <v>1116</v>
      </c>
      <c r="G1353" s="6">
        <v>-8.0500000000000007</v>
      </c>
      <c r="H1353" s="6">
        <v>-34.880000000000003</v>
      </c>
      <c r="I1353" s="6">
        <v>10</v>
      </c>
      <c r="J1353" s="8">
        <v>63550.072249703</v>
      </c>
      <c r="K1353" t="s">
        <v>1165</v>
      </c>
      <c r="L1353" t="s">
        <v>1062</v>
      </c>
      <c r="M1353">
        <v>600</v>
      </c>
      <c r="N1353">
        <v>600</v>
      </c>
      <c r="O1353">
        <v>0</v>
      </c>
      <c r="P1353">
        <v>34788.239999999998</v>
      </c>
      <c r="Q1353">
        <v>18875.330000000002</v>
      </c>
      <c r="R1353">
        <v>5250.2</v>
      </c>
      <c r="S1353">
        <v>34606.78</v>
      </c>
      <c r="T1353">
        <v>0</v>
      </c>
      <c r="U1353">
        <v>11578.67</v>
      </c>
      <c r="V1353">
        <v>0</v>
      </c>
      <c r="W1353" s="181">
        <f t="shared" si="340"/>
        <v>46366.909999999996</v>
      </c>
      <c r="X1353" s="181">
        <f t="shared" si="341"/>
        <v>77.278183333333331</v>
      </c>
      <c r="Y1353" s="174">
        <v>105099.21</v>
      </c>
      <c r="Z1353" s="181">
        <f t="shared" si="342"/>
        <v>175.16535000000002</v>
      </c>
      <c r="AA1353" s="174">
        <v>0</v>
      </c>
      <c r="AB1353" s="174">
        <v>33.10038201048323</v>
      </c>
      <c r="AC1353" s="174">
        <v>17.959535566442408</v>
      </c>
      <c r="AD1353" s="174">
        <v>4.9954704702347428</v>
      </c>
      <c r="AE1353" s="174">
        <v>32.927726098036317</v>
      </c>
      <c r="AF1353">
        <v>0</v>
      </c>
      <c r="AG1353" s="106">
        <v>11.016895369622659</v>
      </c>
      <c r="AH1353" s="106">
        <v>0</v>
      </c>
      <c r="AI1353" s="106">
        <v>100</v>
      </c>
      <c r="AJ1353">
        <v>40.21</v>
      </c>
      <c r="AK1353">
        <v>77.28</v>
      </c>
      <c r="AL1353">
        <v>57.68</v>
      </c>
      <c r="AM1353">
        <v>175.17</v>
      </c>
      <c r="AN1353" t="s">
        <v>1069</v>
      </c>
      <c r="AO1353">
        <v>9.9</v>
      </c>
      <c r="AP1353">
        <v>8.33</v>
      </c>
      <c r="AQ1353">
        <v>12.806699999999999</v>
      </c>
      <c r="AR1353" t="s">
        <v>1071</v>
      </c>
      <c r="AS1353" t="s">
        <v>1074</v>
      </c>
      <c r="AT1353" t="s">
        <v>1075</v>
      </c>
      <c r="AU1353" t="s">
        <v>1077</v>
      </c>
      <c r="AV1353" t="s">
        <v>1081</v>
      </c>
      <c r="AW1353" t="s">
        <v>1084</v>
      </c>
      <c r="AX1353" s="65">
        <f t="shared" si="355"/>
        <v>583.5</v>
      </c>
      <c r="AY1353" s="106">
        <v>2862.47</v>
      </c>
      <c r="AZ1353" s="106">
        <v>1282.6710612953859</v>
      </c>
      <c r="BA1353" s="65">
        <f t="shared" si="343"/>
        <v>4728.641061295386</v>
      </c>
      <c r="BB1353" s="65">
        <f t="shared" si="344"/>
        <v>45084.238938704613</v>
      </c>
      <c r="BC1353" s="65">
        <f t="shared" si="345"/>
        <v>0</v>
      </c>
      <c r="BD1353" s="65">
        <f t="shared" si="346"/>
        <v>23542.030000000002</v>
      </c>
      <c r="BE1353" s="65">
        <f t="shared" si="347"/>
        <v>31744.309999999998</v>
      </c>
      <c r="BF1353" s="65">
        <f t="shared" si="348"/>
        <v>100370.56893870461</v>
      </c>
      <c r="BG1353" s="66">
        <f t="shared" si="349"/>
        <v>675.52015161362658</v>
      </c>
      <c r="BH1353" s="66">
        <f t="shared" si="350"/>
        <v>77.73144644604244</v>
      </c>
      <c r="BI1353" s="66">
        <f t="shared" si="351"/>
        <v>0</v>
      </c>
      <c r="BJ1353" s="66">
        <f t="shared" si="352"/>
        <v>40.589706896551725</v>
      </c>
      <c r="BK1353" s="66">
        <f t="shared" si="353"/>
        <v>54.731568965517241</v>
      </c>
      <c r="BL1353" s="66">
        <f t="shared" si="354"/>
        <v>173.0527050667321</v>
      </c>
      <c r="BM1353" s="207">
        <f t="shared" si="356"/>
        <v>39856.979999999996</v>
      </c>
    </row>
    <row r="1354" spans="1:65" x14ac:dyDescent="0.35">
      <c r="A1354" s="1">
        <v>487</v>
      </c>
      <c r="B1354">
        <v>39</v>
      </c>
      <c r="C1354" t="s">
        <v>37</v>
      </c>
      <c r="D1354" s="60" t="s">
        <v>525</v>
      </c>
      <c r="E1354" s="6" t="s">
        <v>1117</v>
      </c>
      <c r="F1354" s="7" t="s">
        <v>1118</v>
      </c>
      <c r="G1354" s="6">
        <v>-3.8</v>
      </c>
      <c r="H1354" s="6">
        <v>-38.53</v>
      </c>
      <c r="I1354" s="6">
        <v>41</v>
      </c>
      <c r="J1354" s="8">
        <v>71394.000753582499</v>
      </c>
      <c r="K1354" t="s">
        <v>1165</v>
      </c>
      <c r="L1354" t="s">
        <v>1062</v>
      </c>
      <c r="M1354">
        <v>600</v>
      </c>
      <c r="N1354">
        <v>600</v>
      </c>
      <c r="O1354">
        <v>0</v>
      </c>
      <c r="P1354">
        <v>35897.11</v>
      </c>
      <c r="Q1354">
        <v>18875.330000000002</v>
      </c>
      <c r="R1354">
        <v>5255.2</v>
      </c>
      <c r="S1354">
        <v>34606.78</v>
      </c>
      <c r="T1354">
        <v>0</v>
      </c>
      <c r="U1354">
        <v>11578.67</v>
      </c>
      <c r="V1354">
        <v>0</v>
      </c>
      <c r="W1354" s="181">
        <f t="shared" si="340"/>
        <v>47475.78</v>
      </c>
      <c r="X1354" s="181">
        <f t="shared" si="341"/>
        <v>79.126300000000001</v>
      </c>
      <c r="Y1354" s="174">
        <v>106213.08</v>
      </c>
      <c r="Z1354" s="181">
        <f t="shared" si="342"/>
        <v>177.02180000000001</v>
      </c>
      <c r="AA1354" s="174">
        <v>0</v>
      </c>
      <c r="AB1354" s="174">
        <v>33.797259245283158</v>
      </c>
      <c r="AC1354" s="174">
        <v>17.77119164607598</v>
      </c>
      <c r="AD1354" s="174">
        <v>4.947789857896975</v>
      </c>
      <c r="AE1354" s="174">
        <v>32.582408870922492</v>
      </c>
      <c r="AF1354">
        <v>0</v>
      </c>
      <c r="AG1354" s="106">
        <v>10.90135979485766</v>
      </c>
      <c r="AH1354" s="106">
        <v>0</v>
      </c>
      <c r="AI1354" s="106">
        <v>100</v>
      </c>
      <c r="AJ1354">
        <v>40.22</v>
      </c>
      <c r="AK1354">
        <v>79.13</v>
      </c>
      <c r="AL1354">
        <v>57.68</v>
      </c>
      <c r="AM1354">
        <v>177.02</v>
      </c>
      <c r="AN1354" t="s">
        <v>1070</v>
      </c>
      <c r="AO1354">
        <v>9.9</v>
      </c>
      <c r="AP1354">
        <v>8.33</v>
      </c>
      <c r="AQ1354">
        <v>12.806699999999999</v>
      </c>
      <c r="AR1354" t="s">
        <v>1071</v>
      </c>
      <c r="AS1354" t="s">
        <v>1074</v>
      </c>
      <c r="AT1354" t="s">
        <v>1075</v>
      </c>
      <c r="AU1354" t="s">
        <v>1077</v>
      </c>
      <c r="AV1354" t="s">
        <v>1081</v>
      </c>
      <c r="AW1354" t="s">
        <v>1084</v>
      </c>
      <c r="AX1354" s="65">
        <f t="shared" si="355"/>
        <v>583.5</v>
      </c>
      <c r="AY1354" s="106">
        <v>2862.47</v>
      </c>
      <c r="AZ1354" s="106">
        <v>1279.2366114546803</v>
      </c>
      <c r="BA1354" s="65">
        <f t="shared" si="343"/>
        <v>4725.2066114546797</v>
      </c>
      <c r="BB1354" s="65">
        <f t="shared" si="344"/>
        <v>46196.543388545317</v>
      </c>
      <c r="BC1354" s="65">
        <f t="shared" si="345"/>
        <v>0</v>
      </c>
      <c r="BD1354" s="65">
        <f t="shared" si="346"/>
        <v>23547.030000000002</v>
      </c>
      <c r="BE1354" s="65">
        <f t="shared" si="347"/>
        <v>31744.309999999998</v>
      </c>
      <c r="BF1354" s="65">
        <f t="shared" si="348"/>
        <v>101487.87338854533</v>
      </c>
      <c r="BG1354" s="66">
        <f t="shared" si="349"/>
        <v>675.02951592209706</v>
      </c>
      <c r="BH1354" s="66">
        <f t="shared" si="350"/>
        <v>79.649212738871242</v>
      </c>
      <c r="BI1354" s="66">
        <f t="shared" si="351"/>
        <v>0</v>
      </c>
      <c r="BJ1354" s="66">
        <f t="shared" si="352"/>
        <v>40.598327586206899</v>
      </c>
      <c r="BK1354" s="66">
        <f t="shared" si="353"/>
        <v>54.731568965517241</v>
      </c>
      <c r="BL1354" s="66">
        <f t="shared" si="354"/>
        <v>174.97909204921609</v>
      </c>
      <c r="BM1354" s="207">
        <f t="shared" si="356"/>
        <v>39861.979999999996</v>
      </c>
    </row>
    <row r="1355" spans="1:65" x14ac:dyDescent="0.35">
      <c r="A1355" s="1">
        <v>496</v>
      </c>
      <c r="B1355">
        <v>40</v>
      </c>
      <c r="C1355" t="s">
        <v>37</v>
      </c>
      <c r="D1355" s="60" t="s">
        <v>534</v>
      </c>
      <c r="E1355" s="6" t="s">
        <v>1104</v>
      </c>
      <c r="F1355" s="7" t="s">
        <v>1105</v>
      </c>
      <c r="G1355" s="6">
        <v>-22.74</v>
      </c>
      <c r="H1355" s="6">
        <v>-45.59</v>
      </c>
      <c r="I1355" s="6">
        <v>1642</v>
      </c>
      <c r="J1355" s="8">
        <v>3495.45982983364</v>
      </c>
      <c r="K1355" t="s">
        <v>1165</v>
      </c>
      <c r="L1355" t="s">
        <v>1062</v>
      </c>
      <c r="M1355">
        <v>600</v>
      </c>
      <c r="N1355">
        <v>600</v>
      </c>
      <c r="O1355">
        <v>2014.65</v>
      </c>
      <c r="P1355">
        <v>9638.7099999999991</v>
      </c>
      <c r="Q1355">
        <v>18875.330000000002</v>
      </c>
      <c r="R1355">
        <v>5265.2</v>
      </c>
      <c r="S1355">
        <v>34606.78</v>
      </c>
      <c r="T1355">
        <v>0</v>
      </c>
      <c r="U1355">
        <v>11750.93</v>
      </c>
      <c r="V1355">
        <v>0</v>
      </c>
      <c r="W1355" s="181">
        <f t="shared" ref="W1355:W1418" si="357">U1355+P1355</f>
        <v>21389.64</v>
      </c>
      <c r="X1355" s="181">
        <f t="shared" ref="X1355:X1418" si="358">W1355/600</f>
        <v>35.6494</v>
      </c>
      <c r="Y1355" s="174">
        <v>82151.59</v>
      </c>
      <c r="Z1355" s="181">
        <f t="shared" ref="Z1355:Z1418" si="359">Y1355/M1355</f>
        <v>136.91931666666667</v>
      </c>
      <c r="AA1355" s="174">
        <v>2.4523566738026621</v>
      </c>
      <c r="AB1355" s="174">
        <v>11.732834385798251</v>
      </c>
      <c r="AC1355" s="174">
        <v>22.976219936826549</v>
      </c>
      <c r="AD1355" s="174">
        <v>6.4091273218205513</v>
      </c>
      <c r="AE1355" s="174">
        <v>42.125514551818171</v>
      </c>
      <c r="AF1355">
        <v>0</v>
      </c>
      <c r="AG1355" s="106">
        <v>14.30395930255276</v>
      </c>
      <c r="AH1355" s="106">
        <v>0</v>
      </c>
      <c r="AI1355" s="106">
        <v>100</v>
      </c>
      <c r="AJ1355">
        <v>40.229999999999997</v>
      </c>
      <c r="AK1355">
        <v>39.01</v>
      </c>
      <c r="AL1355">
        <v>57.68</v>
      </c>
      <c r="AM1355">
        <v>136.91999999999999</v>
      </c>
      <c r="AN1355" t="s">
        <v>1063</v>
      </c>
      <c r="AO1355">
        <v>9.9</v>
      </c>
      <c r="AP1355">
        <v>8.33</v>
      </c>
      <c r="AQ1355">
        <v>12.806699999999999</v>
      </c>
      <c r="AR1355" t="s">
        <v>1071</v>
      </c>
      <c r="AS1355" t="s">
        <v>1074</v>
      </c>
      <c r="AT1355" t="s">
        <v>1075</v>
      </c>
      <c r="AU1355" t="s">
        <v>1078</v>
      </c>
      <c r="AV1355" t="s">
        <v>1079</v>
      </c>
      <c r="AW1355" t="s">
        <v>1083</v>
      </c>
      <c r="AX1355" s="65">
        <f t="shared" si="355"/>
        <v>583.5</v>
      </c>
      <c r="AY1355" s="106">
        <v>2862.47</v>
      </c>
      <c r="AZ1355" s="106">
        <v>487.07429528151357</v>
      </c>
      <c r="BA1355" s="65">
        <f t="shared" ref="BA1355:BA1418" si="360">(AX1355+AZ1355+AY1355)</f>
        <v>3933.0442952815133</v>
      </c>
      <c r="BB1355" s="65">
        <f t="shared" ref="BB1355:BB1418" si="361">U1355+P1355-AZ1355</f>
        <v>20902.565704718487</v>
      </c>
      <c r="BC1355" s="65">
        <f t="shared" ref="BC1355:BC1418" si="362">O1355</f>
        <v>2014.65</v>
      </c>
      <c r="BD1355" s="65">
        <f t="shared" ref="BD1355:BD1418" si="363">Q1355+R1355-AX1355</f>
        <v>23557.030000000002</v>
      </c>
      <c r="BE1355" s="65">
        <f t="shared" ref="BE1355:BE1418" si="364">(S1355-2862.47)</f>
        <v>31744.309999999998</v>
      </c>
      <c r="BF1355" s="65">
        <f t="shared" ref="BF1355:BF1418" si="365">Y1355-BA1355</f>
        <v>78218.54570471849</v>
      </c>
      <c r="BG1355" s="66">
        <f t="shared" ref="BG1355:BG1418" si="366">BA1355/7</f>
        <v>561.86347075450192</v>
      </c>
      <c r="BH1355" s="66">
        <f t="shared" ref="BH1355:BH1418" si="367">BB1355/580</f>
        <v>36.038906387445664</v>
      </c>
      <c r="BI1355" s="66">
        <f t="shared" ref="BI1355:BI1418" si="368">BC1355/600</f>
        <v>3.3577500000000002</v>
      </c>
      <c r="BJ1355" s="66">
        <f t="shared" ref="BJ1355:BJ1418" si="369">BD1355/580</f>
        <v>40.615568965517248</v>
      </c>
      <c r="BK1355" s="66">
        <f t="shared" ref="BK1355:BK1418" si="370">BE1355/580</f>
        <v>54.731568965517241</v>
      </c>
      <c r="BL1355" s="66">
        <f t="shared" ref="BL1355:BL1418" si="371">BF1355/580</f>
        <v>134.85956155985946</v>
      </c>
      <c r="BM1355" s="207">
        <f t="shared" si="356"/>
        <v>39871.979999999996</v>
      </c>
    </row>
    <row r="1356" spans="1:65" x14ac:dyDescent="0.35">
      <c r="A1356" s="1">
        <v>497</v>
      </c>
      <c r="B1356">
        <v>40</v>
      </c>
      <c r="C1356" t="s">
        <v>37</v>
      </c>
      <c r="D1356" s="60" t="s">
        <v>535</v>
      </c>
      <c r="E1356" s="6" t="s">
        <v>1104</v>
      </c>
      <c r="F1356" s="7" t="s">
        <v>1106</v>
      </c>
      <c r="G1356" s="6">
        <v>-23.85</v>
      </c>
      <c r="H1356" s="6">
        <v>-46.64</v>
      </c>
      <c r="I1356" s="6">
        <v>792</v>
      </c>
      <c r="J1356" s="8">
        <v>14172.2970393051</v>
      </c>
      <c r="K1356" t="s">
        <v>1165</v>
      </c>
      <c r="L1356" t="s">
        <v>1062</v>
      </c>
      <c r="M1356">
        <v>600</v>
      </c>
      <c r="N1356">
        <v>600</v>
      </c>
      <c r="O1356">
        <v>380.77</v>
      </c>
      <c r="P1356">
        <v>16042.65</v>
      </c>
      <c r="Q1356">
        <v>18875.330000000002</v>
      </c>
      <c r="R1356">
        <v>5266.4</v>
      </c>
      <c r="S1356">
        <v>34606.78</v>
      </c>
      <c r="T1356">
        <v>0</v>
      </c>
      <c r="U1356">
        <v>11750.93</v>
      </c>
      <c r="V1356">
        <v>0</v>
      </c>
      <c r="W1356" s="181">
        <f t="shared" si="357"/>
        <v>27793.58</v>
      </c>
      <c r="X1356" s="181">
        <f t="shared" si="358"/>
        <v>46.322633333333336</v>
      </c>
      <c r="Y1356" s="174">
        <v>86922.85</v>
      </c>
      <c r="Z1356" s="181">
        <f t="shared" si="359"/>
        <v>144.87141666666668</v>
      </c>
      <c r="AA1356" s="174">
        <v>0.43805512589612511</v>
      </c>
      <c r="AB1356" s="174">
        <v>18.456194199799011</v>
      </c>
      <c r="AC1356" s="174">
        <v>21.715038105630448</v>
      </c>
      <c r="AD1356" s="174">
        <v>6.0587060824627814</v>
      </c>
      <c r="AE1356" s="174">
        <v>39.813213671664002</v>
      </c>
      <c r="AF1356">
        <v>0</v>
      </c>
      <c r="AG1356" s="106">
        <v>13.518804319002429</v>
      </c>
      <c r="AH1356" s="106">
        <v>0</v>
      </c>
      <c r="AI1356" s="106">
        <v>100</v>
      </c>
      <c r="AJ1356">
        <v>40.24</v>
      </c>
      <c r="AK1356">
        <v>46.96</v>
      </c>
      <c r="AL1356">
        <v>57.68</v>
      </c>
      <c r="AM1356">
        <v>144.87</v>
      </c>
      <c r="AN1356" t="s">
        <v>1064</v>
      </c>
      <c r="AO1356">
        <v>9.9</v>
      </c>
      <c r="AP1356">
        <v>8.33</v>
      </c>
      <c r="AQ1356">
        <v>12.806699999999999</v>
      </c>
      <c r="AR1356" t="s">
        <v>1071</v>
      </c>
      <c r="AS1356" t="s">
        <v>1074</v>
      </c>
      <c r="AT1356" t="s">
        <v>1075</v>
      </c>
      <c r="AU1356" t="s">
        <v>1078</v>
      </c>
      <c r="AV1356" t="s">
        <v>1079</v>
      </c>
      <c r="AW1356" t="s">
        <v>1083</v>
      </c>
      <c r="AX1356" s="65">
        <f t="shared" ref="AX1356:AX1419" si="372">IF(AR1356="LI01",583.5,1391.07)</f>
        <v>583.5</v>
      </c>
      <c r="AY1356" s="106">
        <v>2862.47</v>
      </c>
      <c r="AZ1356" s="106">
        <v>693.60379685863029</v>
      </c>
      <c r="BA1356" s="65">
        <f t="shared" si="360"/>
        <v>4139.57379685863</v>
      </c>
      <c r="BB1356" s="65">
        <f t="shared" si="361"/>
        <v>27099.97620314137</v>
      </c>
      <c r="BC1356" s="65">
        <f t="shared" si="362"/>
        <v>380.77</v>
      </c>
      <c r="BD1356" s="65">
        <f t="shared" si="363"/>
        <v>23558.230000000003</v>
      </c>
      <c r="BE1356" s="65">
        <f t="shared" si="364"/>
        <v>31744.309999999998</v>
      </c>
      <c r="BF1356" s="65">
        <f t="shared" si="365"/>
        <v>82783.276203141373</v>
      </c>
      <c r="BG1356" s="66">
        <f t="shared" si="366"/>
        <v>591.36768526551862</v>
      </c>
      <c r="BH1356" s="66">
        <f t="shared" si="367"/>
        <v>46.724096901967883</v>
      </c>
      <c r="BI1356" s="66">
        <f t="shared" si="368"/>
        <v>0.63461666666666661</v>
      </c>
      <c r="BJ1356" s="66">
        <f t="shared" si="369"/>
        <v>40.617637931034487</v>
      </c>
      <c r="BK1356" s="66">
        <f t="shared" si="370"/>
        <v>54.731568965517241</v>
      </c>
      <c r="BL1356" s="66">
        <f t="shared" si="371"/>
        <v>142.7297865571403</v>
      </c>
      <c r="BM1356" s="207">
        <f t="shared" ref="BM1356:BM1419" si="373">R1356+S1356</f>
        <v>39873.18</v>
      </c>
    </row>
    <row r="1357" spans="1:65" x14ac:dyDescent="0.35">
      <c r="A1357" s="1">
        <v>498</v>
      </c>
      <c r="B1357">
        <v>40</v>
      </c>
      <c r="C1357" t="s">
        <v>37</v>
      </c>
      <c r="D1357" s="60" t="s">
        <v>536</v>
      </c>
      <c r="E1357" s="6" t="s">
        <v>1107</v>
      </c>
      <c r="F1357" s="7" t="s">
        <v>1108</v>
      </c>
      <c r="G1357" s="6">
        <v>-30.03</v>
      </c>
      <c r="H1357" s="6">
        <v>-51.23</v>
      </c>
      <c r="I1357" s="6">
        <v>47</v>
      </c>
      <c r="J1357" s="8">
        <v>23954.0527728093</v>
      </c>
      <c r="K1357" t="s">
        <v>1165</v>
      </c>
      <c r="L1357" t="s">
        <v>1062</v>
      </c>
      <c r="M1357">
        <v>600</v>
      </c>
      <c r="N1357">
        <v>600</v>
      </c>
      <c r="O1357">
        <v>859.65</v>
      </c>
      <c r="P1357">
        <v>19991.82</v>
      </c>
      <c r="Q1357">
        <v>18875.330000000002</v>
      </c>
      <c r="R1357">
        <v>5272.4</v>
      </c>
      <c r="S1357">
        <v>34606.78</v>
      </c>
      <c r="T1357">
        <v>0</v>
      </c>
      <c r="U1357">
        <v>11750.93</v>
      </c>
      <c r="V1357">
        <v>0</v>
      </c>
      <c r="W1357" s="181">
        <f t="shared" si="357"/>
        <v>31742.75</v>
      </c>
      <c r="X1357" s="181">
        <f t="shared" si="358"/>
        <v>52.904583333333335</v>
      </c>
      <c r="Y1357" s="174">
        <v>91356.9</v>
      </c>
      <c r="Z1357" s="181">
        <f t="shared" si="359"/>
        <v>152.26149999999998</v>
      </c>
      <c r="AA1357" s="174">
        <v>0.94097982746787612</v>
      </c>
      <c r="AB1357" s="174">
        <v>21.88320750813568</v>
      </c>
      <c r="AC1357" s="174">
        <v>20.6610885439414</v>
      </c>
      <c r="AD1357" s="174">
        <v>5.7712115888345599</v>
      </c>
      <c r="AE1357" s="174">
        <v>37.880860668433357</v>
      </c>
      <c r="AF1357">
        <v>0</v>
      </c>
      <c r="AG1357" s="106">
        <v>12.86266280926783</v>
      </c>
      <c r="AH1357" s="106">
        <v>0</v>
      </c>
      <c r="AI1357" s="106">
        <v>100</v>
      </c>
      <c r="AJ1357">
        <v>40.25</v>
      </c>
      <c r="AK1357">
        <v>54.34</v>
      </c>
      <c r="AL1357">
        <v>57.68</v>
      </c>
      <c r="AM1357">
        <v>152.26</v>
      </c>
      <c r="AN1357" t="s">
        <v>1065</v>
      </c>
      <c r="AO1357">
        <v>9.9</v>
      </c>
      <c r="AP1357">
        <v>8.33</v>
      </c>
      <c r="AQ1357">
        <v>12.806699999999999</v>
      </c>
      <c r="AR1357" t="s">
        <v>1071</v>
      </c>
      <c r="AS1357" t="s">
        <v>1074</v>
      </c>
      <c r="AT1357" t="s">
        <v>1075</v>
      </c>
      <c r="AU1357" t="s">
        <v>1078</v>
      </c>
      <c r="AV1357" t="s">
        <v>1079</v>
      </c>
      <c r="AW1357" t="s">
        <v>1083</v>
      </c>
      <c r="AX1357" s="65">
        <f t="shared" si="372"/>
        <v>583.5</v>
      </c>
      <c r="AY1357" s="106">
        <v>2862.47</v>
      </c>
      <c r="AZ1357" s="106">
        <v>767.75403425927743</v>
      </c>
      <c r="BA1357" s="65">
        <f t="shared" si="360"/>
        <v>4213.7240342592777</v>
      </c>
      <c r="BB1357" s="65">
        <f t="shared" si="361"/>
        <v>30974.995965740723</v>
      </c>
      <c r="BC1357" s="65">
        <f t="shared" si="362"/>
        <v>859.65</v>
      </c>
      <c r="BD1357" s="65">
        <f t="shared" si="363"/>
        <v>23564.230000000003</v>
      </c>
      <c r="BE1357" s="65">
        <f t="shared" si="364"/>
        <v>31744.309999999998</v>
      </c>
      <c r="BF1357" s="65">
        <f t="shared" si="365"/>
        <v>87143.175965740724</v>
      </c>
      <c r="BG1357" s="66">
        <f t="shared" si="366"/>
        <v>601.96057632275392</v>
      </c>
      <c r="BH1357" s="66">
        <f t="shared" si="367"/>
        <v>53.405165458173663</v>
      </c>
      <c r="BI1357" s="66">
        <f t="shared" si="368"/>
        <v>1.43275</v>
      </c>
      <c r="BJ1357" s="66">
        <f t="shared" si="369"/>
        <v>40.627982758620696</v>
      </c>
      <c r="BK1357" s="66">
        <f t="shared" si="370"/>
        <v>54.731568965517241</v>
      </c>
      <c r="BL1357" s="66">
        <f t="shared" si="371"/>
        <v>150.24685511334607</v>
      </c>
      <c r="BM1357" s="207">
        <f t="shared" si="373"/>
        <v>39879.18</v>
      </c>
    </row>
    <row r="1358" spans="1:65" x14ac:dyDescent="0.35">
      <c r="A1358" s="1">
        <v>499</v>
      </c>
      <c r="B1358">
        <v>40</v>
      </c>
      <c r="C1358" t="s">
        <v>37</v>
      </c>
      <c r="D1358" s="60" t="s">
        <v>537</v>
      </c>
      <c r="E1358" s="6" t="s">
        <v>1109</v>
      </c>
      <c r="F1358" s="7" t="s">
        <v>1110</v>
      </c>
      <c r="G1358" s="6">
        <v>-15.37</v>
      </c>
      <c r="H1358" s="6">
        <v>-48.78</v>
      </c>
      <c r="I1358" s="6">
        <v>770</v>
      </c>
      <c r="J1358" s="8">
        <v>31081.371963744201</v>
      </c>
      <c r="K1358" t="s">
        <v>1165</v>
      </c>
      <c r="L1358" t="s">
        <v>1062</v>
      </c>
      <c r="M1358">
        <v>600</v>
      </c>
      <c r="N1358">
        <v>600</v>
      </c>
      <c r="O1358">
        <v>0.12</v>
      </c>
      <c r="P1358">
        <v>30474.75</v>
      </c>
      <c r="Q1358">
        <v>18875.330000000002</v>
      </c>
      <c r="R1358">
        <v>5266.4</v>
      </c>
      <c r="S1358">
        <v>34606.78</v>
      </c>
      <c r="T1358">
        <v>0</v>
      </c>
      <c r="U1358">
        <v>11750.93</v>
      </c>
      <c r="V1358">
        <v>0</v>
      </c>
      <c r="W1358" s="181">
        <f t="shared" si="357"/>
        <v>42225.68</v>
      </c>
      <c r="X1358" s="181">
        <f t="shared" si="358"/>
        <v>70.376133333333328</v>
      </c>
      <c r="Y1358" s="174">
        <v>100974.31</v>
      </c>
      <c r="Z1358" s="181">
        <f t="shared" si="359"/>
        <v>168.29051666666666</v>
      </c>
      <c r="AA1358" s="174">
        <v>1.188421094434812E-4</v>
      </c>
      <c r="AB1358" s="174">
        <v>30.180696456356081</v>
      </c>
      <c r="AC1358" s="174">
        <v>18.693200280348542</v>
      </c>
      <c r="AD1358" s="174">
        <v>5.2155840431095788</v>
      </c>
      <c r="AE1358" s="174">
        <v>34.272856135387308</v>
      </c>
      <c r="AF1358">
        <v>0</v>
      </c>
      <c r="AG1358" s="106">
        <v>11.63754424268906</v>
      </c>
      <c r="AH1358" s="106">
        <v>0</v>
      </c>
      <c r="AI1358" s="106">
        <v>100</v>
      </c>
      <c r="AJ1358">
        <v>40.24</v>
      </c>
      <c r="AK1358">
        <v>70.38</v>
      </c>
      <c r="AL1358">
        <v>57.68</v>
      </c>
      <c r="AM1358">
        <v>168.29</v>
      </c>
      <c r="AN1358" t="s">
        <v>1066</v>
      </c>
      <c r="AO1358">
        <v>9.9</v>
      </c>
      <c r="AP1358">
        <v>8.33</v>
      </c>
      <c r="AQ1358">
        <v>12.806699999999999</v>
      </c>
      <c r="AR1358" t="s">
        <v>1071</v>
      </c>
      <c r="AS1358" t="s">
        <v>1074</v>
      </c>
      <c r="AT1358" t="s">
        <v>1075</v>
      </c>
      <c r="AU1358" t="s">
        <v>1078</v>
      </c>
      <c r="AV1358" t="s">
        <v>1079</v>
      </c>
      <c r="AW1358" t="s">
        <v>1083</v>
      </c>
      <c r="AX1358" s="65">
        <f t="shared" si="372"/>
        <v>583.5</v>
      </c>
      <c r="AY1358" s="106">
        <v>2862.47</v>
      </c>
      <c r="AZ1358" s="106">
        <v>1054.5129708097886</v>
      </c>
      <c r="BA1358" s="65">
        <f t="shared" si="360"/>
        <v>4500.4829708097886</v>
      </c>
      <c r="BB1358" s="65">
        <f t="shared" si="361"/>
        <v>41171.167029190212</v>
      </c>
      <c r="BC1358" s="65">
        <f t="shared" si="362"/>
        <v>0.12</v>
      </c>
      <c r="BD1358" s="65">
        <f t="shared" si="363"/>
        <v>23558.230000000003</v>
      </c>
      <c r="BE1358" s="65">
        <f t="shared" si="364"/>
        <v>31744.309999999998</v>
      </c>
      <c r="BF1358" s="65">
        <f t="shared" si="365"/>
        <v>96473.827029190215</v>
      </c>
      <c r="BG1358" s="66">
        <f t="shared" si="366"/>
        <v>642.92613868711271</v>
      </c>
      <c r="BH1358" s="66">
        <f t="shared" si="367"/>
        <v>70.984770739983119</v>
      </c>
      <c r="BI1358" s="66">
        <f t="shared" si="368"/>
        <v>1.9999999999999998E-4</v>
      </c>
      <c r="BJ1358" s="66">
        <f t="shared" si="369"/>
        <v>40.617637931034487</v>
      </c>
      <c r="BK1358" s="66">
        <f t="shared" si="370"/>
        <v>54.731568965517241</v>
      </c>
      <c r="BL1358" s="66">
        <f t="shared" si="371"/>
        <v>166.33418453308659</v>
      </c>
      <c r="BM1358" s="207">
        <f t="shared" si="373"/>
        <v>39873.18</v>
      </c>
    </row>
    <row r="1359" spans="1:65" x14ac:dyDescent="0.35">
      <c r="A1359" s="1">
        <v>500</v>
      </c>
      <c r="B1359">
        <v>40</v>
      </c>
      <c r="C1359" t="s">
        <v>37</v>
      </c>
      <c r="D1359" s="60" t="s">
        <v>538</v>
      </c>
      <c r="E1359" s="6" t="s">
        <v>1111</v>
      </c>
      <c r="F1359" s="7" t="s">
        <v>1112</v>
      </c>
      <c r="G1359" s="6">
        <v>-22.86</v>
      </c>
      <c r="H1359" s="6">
        <v>-43.41</v>
      </c>
      <c r="I1359" s="6">
        <v>45</v>
      </c>
      <c r="J1359" s="8">
        <v>45016.2336447989</v>
      </c>
      <c r="K1359" t="s">
        <v>1165</v>
      </c>
      <c r="L1359" t="s">
        <v>1062</v>
      </c>
      <c r="M1359">
        <v>600</v>
      </c>
      <c r="N1359">
        <v>600</v>
      </c>
      <c r="O1359">
        <v>0</v>
      </c>
      <c r="P1359">
        <v>29923.7</v>
      </c>
      <c r="Q1359">
        <v>18875.330000000002</v>
      </c>
      <c r="R1359">
        <v>5262.4</v>
      </c>
      <c r="S1359">
        <v>34606.78</v>
      </c>
      <c r="T1359">
        <v>0</v>
      </c>
      <c r="U1359">
        <v>11750.93</v>
      </c>
      <c r="V1359">
        <v>0</v>
      </c>
      <c r="W1359" s="181">
        <f t="shared" si="357"/>
        <v>41674.630000000005</v>
      </c>
      <c r="X1359" s="181">
        <f t="shared" si="358"/>
        <v>69.45771666666667</v>
      </c>
      <c r="Y1359" s="174">
        <v>100419.14</v>
      </c>
      <c r="Z1359" s="181">
        <f t="shared" si="359"/>
        <v>167.36523333333332</v>
      </c>
      <c r="AA1359" s="174">
        <v>0</v>
      </c>
      <c r="AB1359" s="174">
        <v>29.798801304213519</v>
      </c>
      <c r="AC1359" s="174">
        <v>18.796546156439899</v>
      </c>
      <c r="AD1359" s="174">
        <v>5.2404352397361693</v>
      </c>
      <c r="AE1359" s="174">
        <v>34.462334570879619</v>
      </c>
      <c r="AF1359">
        <v>0</v>
      </c>
      <c r="AG1359" s="106">
        <v>11.7018827287308</v>
      </c>
      <c r="AH1359" s="106">
        <v>0</v>
      </c>
      <c r="AI1359" s="106">
        <v>100</v>
      </c>
      <c r="AJ1359">
        <v>40.229999999999997</v>
      </c>
      <c r="AK1359">
        <v>69.459999999999994</v>
      </c>
      <c r="AL1359">
        <v>57.68</v>
      </c>
      <c r="AM1359">
        <v>167.37</v>
      </c>
      <c r="AN1359" t="s">
        <v>1067</v>
      </c>
      <c r="AO1359">
        <v>9.9</v>
      </c>
      <c r="AP1359">
        <v>8.33</v>
      </c>
      <c r="AQ1359">
        <v>12.806699999999999</v>
      </c>
      <c r="AR1359" t="s">
        <v>1071</v>
      </c>
      <c r="AS1359" t="s">
        <v>1074</v>
      </c>
      <c r="AT1359" t="s">
        <v>1075</v>
      </c>
      <c r="AU1359" t="s">
        <v>1078</v>
      </c>
      <c r="AV1359" t="s">
        <v>1079</v>
      </c>
      <c r="AW1359" t="s">
        <v>1083</v>
      </c>
      <c r="AX1359" s="65">
        <f t="shared" si="372"/>
        <v>583.5</v>
      </c>
      <c r="AY1359" s="106">
        <v>2862.47</v>
      </c>
      <c r="AZ1359" s="106">
        <v>1038.9141284621942</v>
      </c>
      <c r="BA1359" s="65">
        <f t="shared" si="360"/>
        <v>4484.884128462194</v>
      </c>
      <c r="BB1359" s="65">
        <f t="shared" si="361"/>
        <v>40635.71587153781</v>
      </c>
      <c r="BC1359" s="65">
        <f t="shared" si="362"/>
        <v>0</v>
      </c>
      <c r="BD1359" s="65">
        <f t="shared" si="363"/>
        <v>23554.230000000003</v>
      </c>
      <c r="BE1359" s="65">
        <f t="shared" si="364"/>
        <v>31744.309999999998</v>
      </c>
      <c r="BF1359" s="65">
        <f t="shared" si="365"/>
        <v>95934.255871537811</v>
      </c>
      <c r="BG1359" s="66">
        <f t="shared" si="366"/>
        <v>640.69773263745628</v>
      </c>
      <c r="BH1359" s="66">
        <f t="shared" si="367"/>
        <v>70.061579088858295</v>
      </c>
      <c r="BI1359" s="66">
        <f t="shared" si="368"/>
        <v>0</v>
      </c>
      <c r="BJ1359" s="66">
        <f t="shared" si="369"/>
        <v>40.610741379310348</v>
      </c>
      <c r="BK1359" s="66">
        <f t="shared" si="370"/>
        <v>54.731568965517241</v>
      </c>
      <c r="BL1359" s="66">
        <f t="shared" si="371"/>
        <v>165.40388943368589</v>
      </c>
      <c r="BM1359" s="207">
        <f t="shared" si="373"/>
        <v>39869.18</v>
      </c>
    </row>
    <row r="1360" spans="1:65" x14ac:dyDescent="0.35">
      <c r="A1360" s="1">
        <v>501</v>
      </c>
      <c r="B1360">
        <v>40</v>
      </c>
      <c r="C1360" t="s">
        <v>37</v>
      </c>
      <c r="D1360" s="60" t="s">
        <v>539</v>
      </c>
      <c r="E1360" s="6" t="s">
        <v>1113</v>
      </c>
      <c r="F1360" s="7" t="s">
        <v>1114</v>
      </c>
      <c r="G1360" s="6">
        <v>-20.32</v>
      </c>
      <c r="H1360" s="6">
        <v>-40.340000000000003</v>
      </c>
      <c r="I1360" s="6">
        <v>9</v>
      </c>
      <c r="J1360" s="8">
        <v>54061.366139626101</v>
      </c>
      <c r="K1360" t="s">
        <v>1165</v>
      </c>
      <c r="L1360" t="s">
        <v>1062</v>
      </c>
      <c r="M1360">
        <v>600</v>
      </c>
      <c r="N1360">
        <v>600</v>
      </c>
      <c r="O1360">
        <v>0</v>
      </c>
      <c r="P1360">
        <v>34346.870000000003</v>
      </c>
      <c r="Q1360">
        <v>18875.330000000002</v>
      </c>
      <c r="R1360">
        <v>5264.2</v>
      </c>
      <c r="S1360">
        <v>34606.78</v>
      </c>
      <c r="T1360">
        <v>0</v>
      </c>
      <c r="U1360">
        <v>11750.93</v>
      </c>
      <c r="V1360">
        <v>0</v>
      </c>
      <c r="W1360" s="181">
        <f t="shared" si="357"/>
        <v>46097.8</v>
      </c>
      <c r="X1360" s="181">
        <f t="shared" si="358"/>
        <v>76.829666666666668</v>
      </c>
      <c r="Y1360" s="174">
        <v>104844.1</v>
      </c>
      <c r="Z1360" s="181">
        <f t="shared" si="359"/>
        <v>174.74016666666668</v>
      </c>
      <c r="AA1360" s="174">
        <v>0</v>
      </c>
      <c r="AB1360" s="174">
        <v>32.759945480956972</v>
      </c>
      <c r="AC1360" s="174">
        <v>18.003235279810688</v>
      </c>
      <c r="AD1360" s="174">
        <v>5.0209787675224442</v>
      </c>
      <c r="AE1360" s="174">
        <v>33.007846888856882</v>
      </c>
      <c r="AF1360">
        <v>0</v>
      </c>
      <c r="AG1360" s="106">
        <v>11.208003120824159</v>
      </c>
      <c r="AH1360" s="106">
        <v>0</v>
      </c>
      <c r="AI1360" s="106">
        <v>100</v>
      </c>
      <c r="AJ1360">
        <v>40.229999999999997</v>
      </c>
      <c r="AK1360">
        <v>76.83</v>
      </c>
      <c r="AL1360">
        <v>57.68</v>
      </c>
      <c r="AM1360">
        <v>174.74</v>
      </c>
      <c r="AN1360" t="s">
        <v>1068</v>
      </c>
      <c r="AO1360">
        <v>9.9</v>
      </c>
      <c r="AP1360">
        <v>8.33</v>
      </c>
      <c r="AQ1360">
        <v>12.806699999999999</v>
      </c>
      <c r="AR1360" t="s">
        <v>1071</v>
      </c>
      <c r="AS1360" t="s">
        <v>1074</v>
      </c>
      <c r="AT1360" t="s">
        <v>1075</v>
      </c>
      <c r="AU1360" t="s">
        <v>1078</v>
      </c>
      <c r="AV1360" t="s">
        <v>1079</v>
      </c>
      <c r="AW1360" t="s">
        <v>1083</v>
      </c>
      <c r="AX1360" s="65">
        <f t="shared" si="372"/>
        <v>583.5</v>
      </c>
      <c r="AY1360" s="106">
        <v>2862.47</v>
      </c>
      <c r="AZ1360" s="106">
        <v>1110.8051960138607</v>
      </c>
      <c r="BA1360" s="65">
        <f t="shared" si="360"/>
        <v>4556.7751960138603</v>
      </c>
      <c r="BB1360" s="65">
        <f t="shared" si="361"/>
        <v>44986.994803986141</v>
      </c>
      <c r="BC1360" s="65">
        <f t="shared" si="362"/>
        <v>0</v>
      </c>
      <c r="BD1360" s="65">
        <f t="shared" si="363"/>
        <v>23556.030000000002</v>
      </c>
      <c r="BE1360" s="65">
        <f t="shared" si="364"/>
        <v>31744.309999999998</v>
      </c>
      <c r="BF1360" s="65">
        <f t="shared" si="365"/>
        <v>100287.32480398615</v>
      </c>
      <c r="BG1360" s="66">
        <f t="shared" si="366"/>
        <v>650.96788514483717</v>
      </c>
      <c r="BH1360" s="66">
        <f t="shared" si="367"/>
        <v>77.563784144803691</v>
      </c>
      <c r="BI1360" s="66">
        <f t="shared" si="368"/>
        <v>0</v>
      </c>
      <c r="BJ1360" s="66">
        <f t="shared" si="369"/>
        <v>40.613844827586213</v>
      </c>
      <c r="BK1360" s="66">
        <f t="shared" si="370"/>
        <v>54.731568965517241</v>
      </c>
      <c r="BL1360" s="66">
        <f t="shared" si="371"/>
        <v>172.90918069652784</v>
      </c>
      <c r="BM1360" s="207">
        <f t="shared" si="373"/>
        <v>39870.979999999996</v>
      </c>
    </row>
    <row r="1361" spans="1:65" x14ac:dyDescent="0.35">
      <c r="A1361" s="1">
        <v>502</v>
      </c>
      <c r="B1361">
        <v>40</v>
      </c>
      <c r="C1361" t="s">
        <v>37</v>
      </c>
      <c r="D1361" s="60" t="s">
        <v>540</v>
      </c>
      <c r="E1361" s="6" t="s">
        <v>1115</v>
      </c>
      <c r="F1361" s="7" t="s">
        <v>1116</v>
      </c>
      <c r="G1361" s="6">
        <v>-8.0500000000000007</v>
      </c>
      <c r="H1361" s="6">
        <v>-34.880000000000003</v>
      </c>
      <c r="I1361" s="6">
        <v>10</v>
      </c>
      <c r="J1361" s="8">
        <v>63550.072249703</v>
      </c>
      <c r="K1361" t="s">
        <v>1165</v>
      </c>
      <c r="L1361" t="s">
        <v>1062</v>
      </c>
      <c r="M1361">
        <v>600</v>
      </c>
      <c r="N1361">
        <v>600</v>
      </c>
      <c r="O1361">
        <v>0</v>
      </c>
      <c r="P1361">
        <v>40217.85</v>
      </c>
      <c r="Q1361">
        <v>18875.330000000002</v>
      </c>
      <c r="R1361">
        <v>5250.2</v>
      </c>
      <c r="S1361">
        <v>34606.78</v>
      </c>
      <c r="T1361">
        <v>0</v>
      </c>
      <c r="U1361">
        <v>11750.93</v>
      </c>
      <c r="V1361">
        <v>0</v>
      </c>
      <c r="W1361" s="181">
        <f t="shared" si="357"/>
        <v>51968.78</v>
      </c>
      <c r="X1361" s="181">
        <f t="shared" si="358"/>
        <v>86.61463333333333</v>
      </c>
      <c r="Y1361" s="174">
        <v>110701.08</v>
      </c>
      <c r="Z1361" s="181">
        <f t="shared" si="359"/>
        <v>184.5018</v>
      </c>
      <c r="AA1361" s="174">
        <v>0</v>
      </c>
      <c r="AB1361" s="174">
        <v>36.330133364552538</v>
      </c>
      <c r="AC1361" s="174">
        <v>17.05071892704208</v>
      </c>
      <c r="AD1361" s="174">
        <v>4.7426818238810311</v>
      </c>
      <c r="AE1361" s="174">
        <v>31.26146556113093</v>
      </c>
      <c r="AF1361">
        <v>0</v>
      </c>
      <c r="AG1361" s="106">
        <v>10.615009356728949</v>
      </c>
      <c r="AH1361" s="106">
        <v>0</v>
      </c>
      <c r="AI1361" s="106">
        <v>100</v>
      </c>
      <c r="AJ1361">
        <v>40.21</v>
      </c>
      <c r="AK1361">
        <v>86.61</v>
      </c>
      <c r="AL1361">
        <v>57.68</v>
      </c>
      <c r="AM1361">
        <v>184.5</v>
      </c>
      <c r="AN1361" t="s">
        <v>1069</v>
      </c>
      <c r="AO1361">
        <v>9.9</v>
      </c>
      <c r="AP1361">
        <v>8.33</v>
      </c>
      <c r="AQ1361">
        <v>12.806699999999999</v>
      </c>
      <c r="AR1361" t="s">
        <v>1071</v>
      </c>
      <c r="AS1361" t="s">
        <v>1074</v>
      </c>
      <c r="AT1361" t="s">
        <v>1075</v>
      </c>
      <c r="AU1361" t="s">
        <v>1078</v>
      </c>
      <c r="AV1361" t="s">
        <v>1079</v>
      </c>
      <c r="AW1361" t="s">
        <v>1083</v>
      </c>
      <c r="AX1361" s="65">
        <f t="shared" si="372"/>
        <v>583.5</v>
      </c>
      <c r="AY1361" s="106">
        <v>2862.47</v>
      </c>
      <c r="AZ1361" s="106">
        <v>1288.3678675223055</v>
      </c>
      <c r="BA1361" s="65">
        <f t="shared" si="360"/>
        <v>4734.3378675223048</v>
      </c>
      <c r="BB1361" s="65">
        <f t="shared" si="361"/>
        <v>50680.412132477693</v>
      </c>
      <c r="BC1361" s="65">
        <f t="shared" si="362"/>
        <v>0</v>
      </c>
      <c r="BD1361" s="65">
        <f t="shared" si="363"/>
        <v>23542.030000000002</v>
      </c>
      <c r="BE1361" s="65">
        <f t="shared" si="364"/>
        <v>31744.309999999998</v>
      </c>
      <c r="BF1361" s="65">
        <f t="shared" si="365"/>
        <v>105966.7421324777</v>
      </c>
      <c r="BG1361" s="66">
        <f t="shared" si="366"/>
        <v>676.33398107461494</v>
      </c>
      <c r="BH1361" s="66">
        <f t="shared" si="367"/>
        <v>87.380020918064986</v>
      </c>
      <c r="BI1361" s="66">
        <f t="shared" si="368"/>
        <v>0</v>
      </c>
      <c r="BJ1361" s="66">
        <f t="shared" si="369"/>
        <v>40.589706896551725</v>
      </c>
      <c r="BK1361" s="66">
        <f t="shared" si="370"/>
        <v>54.731568965517241</v>
      </c>
      <c r="BL1361" s="66">
        <f t="shared" si="371"/>
        <v>182.70127953875465</v>
      </c>
      <c r="BM1361" s="207">
        <f t="shared" si="373"/>
        <v>39856.979999999996</v>
      </c>
    </row>
    <row r="1362" spans="1:65" x14ac:dyDescent="0.35">
      <c r="A1362" s="1">
        <v>503</v>
      </c>
      <c r="B1362">
        <v>40</v>
      </c>
      <c r="C1362" t="s">
        <v>37</v>
      </c>
      <c r="D1362" s="60" t="s">
        <v>541</v>
      </c>
      <c r="E1362" s="6" t="s">
        <v>1117</v>
      </c>
      <c r="F1362" s="7" t="s">
        <v>1118</v>
      </c>
      <c r="G1362" s="6">
        <v>-3.8</v>
      </c>
      <c r="H1362" s="6">
        <v>-38.53</v>
      </c>
      <c r="I1362" s="6">
        <v>41</v>
      </c>
      <c r="J1362" s="8">
        <v>71394.000753582499</v>
      </c>
      <c r="K1362" t="s">
        <v>1165</v>
      </c>
      <c r="L1362" t="s">
        <v>1062</v>
      </c>
      <c r="M1362">
        <v>600</v>
      </c>
      <c r="N1362">
        <v>600</v>
      </c>
      <c r="O1362">
        <v>0</v>
      </c>
      <c r="P1362">
        <v>42216.51</v>
      </c>
      <c r="Q1362">
        <v>18875.330000000002</v>
      </c>
      <c r="R1362">
        <v>5255.2</v>
      </c>
      <c r="S1362">
        <v>34606.78</v>
      </c>
      <c r="T1362">
        <v>0</v>
      </c>
      <c r="U1362">
        <v>11750.93</v>
      </c>
      <c r="V1362">
        <v>0</v>
      </c>
      <c r="W1362" s="181">
        <f t="shared" si="357"/>
        <v>53967.44</v>
      </c>
      <c r="X1362" s="181">
        <f t="shared" si="358"/>
        <v>89.945733333333337</v>
      </c>
      <c r="Y1362" s="174">
        <v>112704.74</v>
      </c>
      <c r="Z1362" s="181">
        <f t="shared" si="359"/>
        <v>187.84123333333335</v>
      </c>
      <c r="AA1362" s="174">
        <v>0</v>
      </c>
      <c r="AB1362" s="174">
        <v>37.457617133050483</v>
      </c>
      <c r="AC1362" s="174">
        <v>16.747591982378029</v>
      </c>
      <c r="AD1362" s="174">
        <v>4.6628030018968136</v>
      </c>
      <c r="AE1362" s="174">
        <v>30.705700576568471</v>
      </c>
      <c r="AF1362">
        <v>0</v>
      </c>
      <c r="AG1362" s="106">
        <v>10.42629617884749</v>
      </c>
      <c r="AH1362" s="106">
        <v>0</v>
      </c>
      <c r="AI1362" s="106">
        <v>100</v>
      </c>
      <c r="AJ1362">
        <v>40.22</v>
      </c>
      <c r="AK1362">
        <v>89.95</v>
      </c>
      <c r="AL1362">
        <v>57.68</v>
      </c>
      <c r="AM1362">
        <v>187.84</v>
      </c>
      <c r="AN1362" t="s">
        <v>1070</v>
      </c>
      <c r="AO1362">
        <v>9.9</v>
      </c>
      <c r="AP1362">
        <v>8.33</v>
      </c>
      <c r="AQ1362">
        <v>12.806699999999999</v>
      </c>
      <c r="AR1362" t="s">
        <v>1071</v>
      </c>
      <c r="AS1362" t="s">
        <v>1074</v>
      </c>
      <c r="AT1362" t="s">
        <v>1075</v>
      </c>
      <c r="AU1362" t="s">
        <v>1078</v>
      </c>
      <c r="AV1362" t="s">
        <v>1079</v>
      </c>
      <c r="AW1362" t="s">
        <v>1083</v>
      </c>
      <c r="AX1362" s="65">
        <f t="shared" si="372"/>
        <v>583.5</v>
      </c>
      <c r="AY1362" s="106">
        <v>2862.47</v>
      </c>
      <c r="AZ1362" s="106">
        <v>1294.601482514583</v>
      </c>
      <c r="BA1362" s="65">
        <f t="shared" si="360"/>
        <v>4740.5714825145824</v>
      </c>
      <c r="BB1362" s="65">
        <f t="shared" si="361"/>
        <v>52672.838517485419</v>
      </c>
      <c r="BC1362" s="65">
        <f t="shared" si="362"/>
        <v>0</v>
      </c>
      <c r="BD1362" s="65">
        <f t="shared" si="363"/>
        <v>23547.030000000002</v>
      </c>
      <c r="BE1362" s="65">
        <f t="shared" si="364"/>
        <v>31744.309999999998</v>
      </c>
      <c r="BF1362" s="65">
        <f t="shared" si="365"/>
        <v>107964.16851748542</v>
      </c>
      <c r="BG1362" s="66">
        <f t="shared" si="366"/>
        <v>677.22449750208318</v>
      </c>
      <c r="BH1362" s="66">
        <f t="shared" si="367"/>
        <v>90.815238823250723</v>
      </c>
      <c r="BI1362" s="66">
        <f t="shared" si="368"/>
        <v>0</v>
      </c>
      <c r="BJ1362" s="66">
        <f t="shared" si="369"/>
        <v>40.598327586206899</v>
      </c>
      <c r="BK1362" s="66">
        <f t="shared" si="370"/>
        <v>54.731568965517241</v>
      </c>
      <c r="BL1362" s="66">
        <f t="shared" si="371"/>
        <v>186.14511813359556</v>
      </c>
      <c r="BM1362" s="207">
        <f t="shared" si="373"/>
        <v>39861.979999999996</v>
      </c>
    </row>
    <row r="1363" spans="1:65" x14ac:dyDescent="0.35">
      <c r="A1363" s="1">
        <v>504</v>
      </c>
      <c r="B1363">
        <v>41</v>
      </c>
      <c r="C1363" t="s">
        <v>37</v>
      </c>
      <c r="D1363" s="60" t="s">
        <v>542</v>
      </c>
      <c r="E1363" s="6" t="s">
        <v>1104</v>
      </c>
      <c r="F1363" s="7" t="s">
        <v>1105</v>
      </c>
      <c r="G1363" s="6">
        <v>-22.74</v>
      </c>
      <c r="H1363" s="6">
        <v>-45.59</v>
      </c>
      <c r="I1363" s="6">
        <v>1642</v>
      </c>
      <c r="J1363" s="8">
        <v>3495.45982983364</v>
      </c>
      <c r="K1363" t="s">
        <v>1165</v>
      </c>
      <c r="L1363" t="s">
        <v>1062</v>
      </c>
      <c r="M1363">
        <v>600</v>
      </c>
      <c r="N1363">
        <v>600</v>
      </c>
      <c r="O1363">
        <v>391.29</v>
      </c>
      <c r="P1363">
        <v>11514.58</v>
      </c>
      <c r="Q1363">
        <v>18875.330000000002</v>
      </c>
      <c r="R1363">
        <v>5265.2</v>
      </c>
      <c r="S1363">
        <v>34606.78</v>
      </c>
      <c r="T1363">
        <v>0</v>
      </c>
      <c r="U1363">
        <v>11578.67</v>
      </c>
      <c r="V1363">
        <v>0</v>
      </c>
      <c r="W1363" s="181">
        <f t="shared" si="357"/>
        <v>23093.25</v>
      </c>
      <c r="X1363" s="181">
        <f t="shared" si="358"/>
        <v>38.488750000000003</v>
      </c>
      <c r="Y1363" s="174">
        <v>82231.839999999997</v>
      </c>
      <c r="Z1363" s="181">
        <f t="shared" si="359"/>
        <v>137.05306666666667</v>
      </c>
      <c r="AA1363" s="174">
        <v>0.4758375831064951</v>
      </c>
      <c r="AB1363" s="174">
        <v>14.00258099539059</v>
      </c>
      <c r="AC1363" s="174">
        <v>22.953797458502699</v>
      </c>
      <c r="AD1363" s="174">
        <v>6.402872658571181</v>
      </c>
      <c r="AE1363" s="174">
        <v>42.084404289141531</v>
      </c>
      <c r="AF1363">
        <v>0</v>
      </c>
      <c r="AG1363" s="106">
        <v>14.080519176027201</v>
      </c>
      <c r="AH1363" s="106">
        <v>0</v>
      </c>
      <c r="AI1363" s="106">
        <v>100</v>
      </c>
      <c r="AJ1363">
        <v>40.229999999999997</v>
      </c>
      <c r="AK1363">
        <v>39.14</v>
      </c>
      <c r="AL1363">
        <v>57.68</v>
      </c>
      <c r="AM1363">
        <v>137.05000000000001</v>
      </c>
      <c r="AN1363" t="s">
        <v>1063</v>
      </c>
      <c r="AO1363">
        <v>9.9</v>
      </c>
      <c r="AP1363">
        <v>8.33</v>
      </c>
      <c r="AQ1363">
        <v>12.806699999999999</v>
      </c>
      <c r="AR1363" t="s">
        <v>1071</v>
      </c>
      <c r="AS1363" t="s">
        <v>1074</v>
      </c>
      <c r="AT1363" t="s">
        <v>1075</v>
      </c>
      <c r="AU1363" t="s">
        <v>1078</v>
      </c>
      <c r="AV1363" t="s">
        <v>1079</v>
      </c>
      <c r="AW1363" t="s">
        <v>1084</v>
      </c>
      <c r="AX1363" s="65">
        <f t="shared" si="372"/>
        <v>583.5</v>
      </c>
      <c r="AY1363" s="106">
        <v>2862.47</v>
      </c>
      <c r="AZ1363" s="106">
        <v>499.09998503429699</v>
      </c>
      <c r="BA1363" s="65">
        <f t="shared" si="360"/>
        <v>3945.0699850342967</v>
      </c>
      <c r="BB1363" s="65">
        <f t="shared" si="361"/>
        <v>22594.150014965704</v>
      </c>
      <c r="BC1363" s="65">
        <f t="shared" si="362"/>
        <v>391.29</v>
      </c>
      <c r="BD1363" s="65">
        <f t="shared" si="363"/>
        <v>23557.030000000002</v>
      </c>
      <c r="BE1363" s="65">
        <f t="shared" si="364"/>
        <v>31744.309999999998</v>
      </c>
      <c r="BF1363" s="65">
        <f t="shared" si="365"/>
        <v>78286.770014965703</v>
      </c>
      <c r="BG1363" s="66">
        <f t="shared" si="366"/>
        <v>563.58142643347094</v>
      </c>
      <c r="BH1363" s="66">
        <f t="shared" si="367"/>
        <v>38.955431060285697</v>
      </c>
      <c r="BI1363" s="66">
        <f t="shared" si="368"/>
        <v>0.65215000000000001</v>
      </c>
      <c r="BJ1363" s="66">
        <f t="shared" si="369"/>
        <v>40.615568965517248</v>
      </c>
      <c r="BK1363" s="66">
        <f t="shared" si="370"/>
        <v>54.731568965517241</v>
      </c>
      <c r="BL1363" s="66">
        <f t="shared" si="371"/>
        <v>134.97718968097536</v>
      </c>
      <c r="BM1363" s="207">
        <f t="shared" si="373"/>
        <v>39871.979999999996</v>
      </c>
    </row>
    <row r="1364" spans="1:65" x14ac:dyDescent="0.35">
      <c r="A1364" s="1">
        <v>505</v>
      </c>
      <c r="B1364">
        <v>41</v>
      </c>
      <c r="C1364" t="s">
        <v>37</v>
      </c>
      <c r="D1364" s="60" t="s">
        <v>543</v>
      </c>
      <c r="E1364" s="6" t="s">
        <v>1104</v>
      </c>
      <c r="F1364" s="7" t="s">
        <v>1106</v>
      </c>
      <c r="G1364" s="6">
        <v>-23.85</v>
      </c>
      <c r="H1364" s="6">
        <v>-46.64</v>
      </c>
      <c r="I1364" s="6">
        <v>792</v>
      </c>
      <c r="J1364" s="8">
        <v>14172.2970393051</v>
      </c>
      <c r="K1364" t="s">
        <v>1165</v>
      </c>
      <c r="L1364" t="s">
        <v>1062</v>
      </c>
      <c r="M1364">
        <v>600</v>
      </c>
      <c r="N1364">
        <v>600</v>
      </c>
      <c r="O1364">
        <v>16.670000000000002</v>
      </c>
      <c r="P1364">
        <v>16976.54</v>
      </c>
      <c r="Q1364">
        <v>18875.330000000002</v>
      </c>
      <c r="R1364">
        <v>5266.4</v>
      </c>
      <c r="S1364">
        <v>34606.78</v>
      </c>
      <c r="T1364">
        <v>0</v>
      </c>
      <c r="U1364">
        <v>11578.67</v>
      </c>
      <c r="V1364">
        <v>0</v>
      </c>
      <c r="W1364" s="181">
        <f t="shared" si="357"/>
        <v>28555.21</v>
      </c>
      <c r="X1364" s="181">
        <f t="shared" si="358"/>
        <v>47.592016666666666</v>
      </c>
      <c r="Y1364" s="174">
        <v>87320.38</v>
      </c>
      <c r="Z1364" s="181">
        <f t="shared" si="359"/>
        <v>145.53396666666669</v>
      </c>
      <c r="AA1364" s="174">
        <v>1.909061779163123E-2</v>
      </c>
      <c r="AB1364" s="174">
        <v>19.441669859888378</v>
      </c>
      <c r="AC1364" s="174">
        <v>21.616179407373171</v>
      </c>
      <c r="AD1364" s="174">
        <v>6.0311235475612897</v>
      </c>
      <c r="AE1364" s="174">
        <v>39.631962206302809</v>
      </c>
      <c r="AF1364">
        <v>0</v>
      </c>
      <c r="AG1364" s="106">
        <v>13.259985813162981</v>
      </c>
      <c r="AH1364" s="106">
        <v>0</v>
      </c>
      <c r="AI1364" s="106">
        <v>100</v>
      </c>
      <c r="AJ1364">
        <v>40.24</v>
      </c>
      <c r="AK1364">
        <v>47.62</v>
      </c>
      <c r="AL1364">
        <v>57.68</v>
      </c>
      <c r="AM1364">
        <v>145.53</v>
      </c>
      <c r="AN1364" t="s">
        <v>1064</v>
      </c>
      <c r="AO1364">
        <v>9.9</v>
      </c>
      <c r="AP1364">
        <v>8.33</v>
      </c>
      <c r="AQ1364">
        <v>12.806699999999999</v>
      </c>
      <c r="AR1364" t="s">
        <v>1071</v>
      </c>
      <c r="AS1364" t="s">
        <v>1074</v>
      </c>
      <c r="AT1364" t="s">
        <v>1075</v>
      </c>
      <c r="AU1364" t="s">
        <v>1078</v>
      </c>
      <c r="AV1364" t="s">
        <v>1079</v>
      </c>
      <c r="AW1364" t="s">
        <v>1084</v>
      </c>
      <c r="AX1364" s="65">
        <f t="shared" si="372"/>
        <v>583.5</v>
      </c>
      <c r="AY1364" s="106">
        <v>2862.47</v>
      </c>
      <c r="AZ1364" s="106">
        <v>697.18384034399969</v>
      </c>
      <c r="BA1364" s="65">
        <f t="shared" si="360"/>
        <v>4143.153840343999</v>
      </c>
      <c r="BB1364" s="65">
        <f t="shared" si="361"/>
        <v>27858.026159656001</v>
      </c>
      <c r="BC1364" s="65">
        <f t="shared" si="362"/>
        <v>16.670000000000002</v>
      </c>
      <c r="BD1364" s="65">
        <f t="shared" si="363"/>
        <v>23558.230000000003</v>
      </c>
      <c r="BE1364" s="65">
        <f t="shared" si="364"/>
        <v>31744.309999999998</v>
      </c>
      <c r="BF1364" s="65">
        <f t="shared" si="365"/>
        <v>83177.226159656013</v>
      </c>
      <c r="BG1364" s="66">
        <f t="shared" si="366"/>
        <v>591.87912004914267</v>
      </c>
      <c r="BH1364" s="66">
        <f t="shared" si="367"/>
        <v>48.031079585613796</v>
      </c>
      <c r="BI1364" s="66">
        <f t="shared" si="368"/>
        <v>2.7783333333333337E-2</v>
      </c>
      <c r="BJ1364" s="66">
        <f t="shared" si="369"/>
        <v>40.617637931034487</v>
      </c>
      <c r="BK1364" s="66">
        <f t="shared" si="370"/>
        <v>54.731568965517241</v>
      </c>
      <c r="BL1364" s="66">
        <f t="shared" si="371"/>
        <v>143.40901062009658</v>
      </c>
      <c r="BM1364" s="207">
        <f t="shared" si="373"/>
        <v>39873.18</v>
      </c>
    </row>
    <row r="1365" spans="1:65" x14ac:dyDescent="0.35">
      <c r="A1365" s="1">
        <v>506</v>
      </c>
      <c r="B1365">
        <v>41</v>
      </c>
      <c r="C1365" t="s">
        <v>37</v>
      </c>
      <c r="D1365" s="60" t="s">
        <v>544</v>
      </c>
      <c r="E1365" s="6" t="s">
        <v>1107</v>
      </c>
      <c r="F1365" s="7" t="s">
        <v>1108</v>
      </c>
      <c r="G1365" s="6">
        <v>-30.03</v>
      </c>
      <c r="H1365" s="6">
        <v>-51.23</v>
      </c>
      <c r="I1365" s="6">
        <v>47</v>
      </c>
      <c r="J1365" s="8">
        <v>23954.0527728093</v>
      </c>
      <c r="K1365" t="s">
        <v>1165</v>
      </c>
      <c r="L1365" t="s">
        <v>1062</v>
      </c>
      <c r="M1365">
        <v>600</v>
      </c>
      <c r="N1365">
        <v>600</v>
      </c>
      <c r="O1365">
        <v>76.63</v>
      </c>
      <c r="P1365">
        <v>19707.21</v>
      </c>
      <c r="Q1365">
        <v>18875.330000000002</v>
      </c>
      <c r="R1365">
        <v>5272.4</v>
      </c>
      <c r="S1365">
        <v>34606.78</v>
      </c>
      <c r="T1365">
        <v>0</v>
      </c>
      <c r="U1365">
        <v>11578.67</v>
      </c>
      <c r="V1365">
        <v>0</v>
      </c>
      <c r="W1365" s="181">
        <f t="shared" si="357"/>
        <v>31285.879999999997</v>
      </c>
      <c r="X1365" s="181">
        <f t="shared" si="358"/>
        <v>52.143133333333331</v>
      </c>
      <c r="Y1365" s="174">
        <v>90117.01</v>
      </c>
      <c r="Z1365" s="181">
        <f t="shared" si="359"/>
        <v>150.19501666666665</v>
      </c>
      <c r="AA1365" s="174">
        <v>8.5033890938014917E-2</v>
      </c>
      <c r="AB1365" s="174">
        <v>21.86846856104081</v>
      </c>
      <c r="AC1365" s="174">
        <v>20.945357596751158</v>
      </c>
      <c r="AD1365" s="174">
        <v>5.8506157716506566</v>
      </c>
      <c r="AE1365" s="174">
        <v>38.402050844785023</v>
      </c>
      <c r="AF1365">
        <v>0</v>
      </c>
      <c r="AG1365" s="106">
        <v>12.84848443151853</v>
      </c>
      <c r="AH1365" s="106">
        <v>0</v>
      </c>
      <c r="AI1365" s="106">
        <v>100</v>
      </c>
      <c r="AJ1365">
        <v>40.25</v>
      </c>
      <c r="AK1365">
        <v>52.27</v>
      </c>
      <c r="AL1365">
        <v>57.68</v>
      </c>
      <c r="AM1365">
        <v>150.19999999999999</v>
      </c>
      <c r="AN1365" t="s">
        <v>1065</v>
      </c>
      <c r="AO1365">
        <v>9.9</v>
      </c>
      <c r="AP1365">
        <v>8.33</v>
      </c>
      <c r="AQ1365">
        <v>12.806699999999999</v>
      </c>
      <c r="AR1365" t="s">
        <v>1071</v>
      </c>
      <c r="AS1365" t="s">
        <v>1074</v>
      </c>
      <c r="AT1365" t="s">
        <v>1075</v>
      </c>
      <c r="AU1365" t="s">
        <v>1078</v>
      </c>
      <c r="AV1365" t="s">
        <v>1079</v>
      </c>
      <c r="AW1365" t="s">
        <v>1084</v>
      </c>
      <c r="AX1365" s="65">
        <f t="shared" si="372"/>
        <v>583.5</v>
      </c>
      <c r="AY1365" s="106">
        <v>2862.47</v>
      </c>
      <c r="AZ1365" s="106">
        <v>774.3562971380386</v>
      </c>
      <c r="BA1365" s="65">
        <f t="shared" si="360"/>
        <v>4220.3262971380382</v>
      </c>
      <c r="BB1365" s="65">
        <f t="shared" si="361"/>
        <v>30511.523702861959</v>
      </c>
      <c r="BC1365" s="65">
        <f t="shared" si="362"/>
        <v>76.63</v>
      </c>
      <c r="BD1365" s="65">
        <f t="shared" si="363"/>
        <v>23564.230000000003</v>
      </c>
      <c r="BE1365" s="65">
        <f t="shared" si="364"/>
        <v>31744.309999999998</v>
      </c>
      <c r="BF1365" s="65">
        <f t="shared" si="365"/>
        <v>85896.683702861963</v>
      </c>
      <c r="BG1365" s="66">
        <f t="shared" si="366"/>
        <v>602.90375673400547</v>
      </c>
      <c r="BH1365" s="66">
        <f t="shared" si="367"/>
        <v>52.606075349762001</v>
      </c>
      <c r="BI1365" s="66">
        <f t="shared" si="368"/>
        <v>0.12771666666666667</v>
      </c>
      <c r="BJ1365" s="66">
        <f t="shared" si="369"/>
        <v>40.627982758620696</v>
      </c>
      <c r="BK1365" s="66">
        <f t="shared" si="370"/>
        <v>54.731568965517241</v>
      </c>
      <c r="BL1365" s="66">
        <f t="shared" si="371"/>
        <v>148.09773052217579</v>
      </c>
      <c r="BM1365" s="207">
        <f t="shared" si="373"/>
        <v>39879.18</v>
      </c>
    </row>
    <row r="1366" spans="1:65" x14ac:dyDescent="0.35">
      <c r="A1366" s="1">
        <v>507</v>
      </c>
      <c r="B1366">
        <v>41</v>
      </c>
      <c r="C1366" t="s">
        <v>37</v>
      </c>
      <c r="D1366" s="60" t="s">
        <v>545</v>
      </c>
      <c r="E1366" s="6" t="s">
        <v>1109</v>
      </c>
      <c r="F1366" s="7" t="s">
        <v>1110</v>
      </c>
      <c r="G1366" s="6">
        <v>-15.37</v>
      </c>
      <c r="H1366" s="6">
        <v>-48.78</v>
      </c>
      <c r="I1366" s="6">
        <v>770</v>
      </c>
      <c r="J1366" s="8">
        <v>31081.371963744201</v>
      </c>
      <c r="K1366" t="s">
        <v>1165</v>
      </c>
      <c r="L1366" t="s">
        <v>1062</v>
      </c>
      <c r="M1366">
        <v>600</v>
      </c>
      <c r="N1366">
        <v>600</v>
      </c>
      <c r="O1366">
        <v>0</v>
      </c>
      <c r="P1366">
        <v>28107.119999999999</v>
      </c>
      <c r="Q1366">
        <v>18875.330000000002</v>
      </c>
      <c r="R1366">
        <v>5266.4</v>
      </c>
      <c r="S1366">
        <v>34606.78</v>
      </c>
      <c r="T1366">
        <v>0</v>
      </c>
      <c r="U1366">
        <v>11578.67</v>
      </c>
      <c r="V1366">
        <v>0</v>
      </c>
      <c r="W1366" s="181">
        <f t="shared" si="357"/>
        <v>39685.79</v>
      </c>
      <c r="X1366" s="181">
        <f t="shared" si="358"/>
        <v>66.142983333333333</v>
      </c>
      <c r="Y1366" s="174">
        <v>98434.29</v>
      </c>
      <c r="Z1366" s="181">
        <f t="shared" si="359"/>
        <v>164.05714999999998</v>
      </c>
      <c r="AA1366" s="174">
        <v>0</v>
      </c>
      <c r="AB1366" s="174">
        <v>28.55419590063585</v>
      </c>
      <c r="AC1366" s="174">
        <v>19.175563718700062</v>
      </c>
      <c r="AD1366" s="174">
        <v>5.3501681172282547</v>
      </c>
      <c r="AE1366" s="174">
        <v>35.157240429122822</v>
      </c>
      <c r="AF1366">
        <v>0</v>
      </c>
      <c r="AG1366" s="106">
        <v>11.76284199337446</v>
      </c>
      <c r="AH1366" s="106">
        <v>0</v>
      </c>
      <c r="AI1366" s="106">
        <v>100</v>
      </c>
      <c r="AJ1366">
        <v>40.24</v>
      </c>
      <c r="AK1366">
        <v>66.14</v>
      </c>
      <c r="AL1366">
        <v>57.68</v>
      </c>
      <c r="AM1366">
        <v>164.06</v>
      </c>
      <c r="AN1366" t="s">
        <v>1066</v>
      </c>
      <c r="AO1366">
        <v>9.9</v>
      </c>
      <c r="AP1366">
        <v>8.33</v>
      </c>
      <c r="AQ1366">
        <v>12.806699999999999</v>
      </c>
      <c r="AR1366" t="s">
        <v>1071</v>
      </c>
      <c r="AS1366" t="s">
        <v>1074</v>
      </c>
      <c r="AT1366" t="s">
        <v>1075</v>
      </c>
      <c r="AU1366" t="s">
        <v>1078</v>
      </c>
      <c r="AV1366" t="s">
        <v>1079</v>
      </c>
      <c r="AW1366" t="s">
        <v>1084</v>
      </c>
      <c r="AX1366" s="65">
        <f t="shared" si="372"/>
        <v>583.5</v>
      </c>
      <c r="AY1366" s="106">
        <v>2862.47</v>
      </c>
      <c r="AZ1366" s="106">
        <v>1052.3766314830136</v>
      </c>
      <c r="BA1366" s="65">
        <f t="shared" si="360"/>
        <v>4498.346631483013</v>
      </c>
      <c r="BB1366" s="65">
        <f t="shared" si="361"/>
        <v>38633.413368516987</v>
      </c>
      <c r="BC1366" s="65">
        <f t="shared" si="362"/>
        <v>0</v>
      </c>
      <c r="BD1366" s="65">
        <f t="shared" si="363"/>
        <v>23558.230000000003</v>
      </c>
      <c r="BE1366" s="65">
        <f t="shared" si="364"/>
        <v>31744.309999999998</v>
      </c>
      <c r="BF1366" s="65">
        <f t="shared" si="365"/>
        <v>93935.943368516979</v>
      </c>
      <c r="BG1366" s="66">
        <f t="shared" si="366"/>
        <v>642.62094735471612</v>
      </c>
      <c r="BH1366" s="66">
        <f t="shared" si="367"/>
        <v>66.609333393994802</v>
      </c>
      <c r="BI1366" s="66">
        <f t="shared" si="368"/>
        <v>0</v>
      </c>
      <c r="BJ1366" s="66">
        <f t="shared" si="369"/>
        <v>40.617637931034487</v>
      </c>
      <c r="BK1366" s="66">
        <f t="shared" si="370"/>
        <v>54.731568965517241</v>
      </c>
      <c r="BL1366" s="66">
        <f t="shared" si="371"/>
        <v>161.95852304916721</v>
      </c>
      <c r="BM1366" s="207">
        <f t="shared" si="373"/>
        <v>39873.18</v>
      </c>
    </row>
    <row r="1367" spans="1:65" x14ac:dyDescent="0.35">
      <c r="A1367" s="1">
        <v>508</v>
      </c>
      <c r="B1367">
        <v>41</v>
      </c>
      <c r="C1367" t="s">
        <v>37</v>
      </c>
      <c r="D1367" s="60" t="s">
        <v>546</v>
      </c>
      <c r="E1367" s="6" t="s">
        <v>1111</v>
      </c>
      <c r="F1367" s="7" t="s">
        <v>1112</v>
      </c>
      <c r="G1367" s="6">
        <v>-22.86</v>
      </c>
      <c r="H1367" s="6">
        <v>-43.41</v>
      </c>
      <c r="I1367" s="6">
        <v>45</v>
      </c>
      <c r="J1367" s="8">
        <v>45016.2336447989</v>
      </c>
      <c r="K1367" t="s">
        <v>1165</v>
      </c>
      <c r="L1367" t="s">
        <v>1062</v>
      </c>
      <c r="M1367">
        <v>600</v>
      </c>
      <c r="N1367">
        <v>600</v>
      </c>
      <c r="O1367">
        <v>0</v>
      </c>
      <c r="P1367">
        <v>28051.99</v>
      </c>
      <c r="Q1367">
        <v>18875.330000000002</v>
      </c>
      <c r="R1367">
        <v>5262.4</v>
      </c>
      <c r="S1367">
        <v>34606.78</v>
      </c>
      <c r="T1367">
        <v>0</v>
      </c>
      <c r="U1367">
        <v>11578.67</v>
      </c>
      <c r="V1367">
        <v>0</v>
      </c>
      <c r="W1367" s="181">
        <f t="shared" si="357"/>
        <v>39630.660000000003</v>
      </c>
      <c r="X1367" s="181">
        <f t="shared" si="358"/>
        <v>66.051100000000005</v>
      </c>
      <c r="Y1367" s="174">
        <v>98375.16</v>
      </c>
      <c r="Z1367" s="181">
        <f t="shared" si="359"/>
        <v>163.95860000000002</v>
      </c>
      <c r="AA1367" s="174">
        <v>0</v>
      </c>
      <c r="AB1367" s="174">
        <v>28.515318297830461</v>
      </c>
      <c r="AC1367" s="174">
        <v>19.187089505114908</v>
      </c>
      <c r="AD1367" s="174">
        <v>5.3493178562555821</v>
      </c>
      <c r="AE1367" s="174">
        <v>35.178372263892633</v>
      </c>
      <c r="AF1367">
        <v>0</v>
      </c>
      <c r="AG1367" s="106">
        <v>11.76991224207412</v>
      </c>
      <c r="AH1367" s="106">
        <v>0</v>
      </c>
      <c r="AI1367" s="106">
        <v>100</v>
      </c>
      <c r="AJ1367">
        <v>40.229999999999997</v>
      </c>
      <c r="AK1367">
        <v>66.05</v>
      </c>
      <c r="AL1367">
        <v>57.68</v>
      </c>
      <c r="AM1367">
        <v>163.96</v>
      </c>
      <c r="AN1367" t="s">
        <v>1067</v>
      </c>
      <c r="AO1367">
        <v>9.9</v>
      </c>
      <c r="AP1367">
        <v>8.33</v>
      </c>
      <c r="AQ1367">
        <v>12.806699999999999</v>
      </c>
      <c r="AR1367" t="s">
        <v>1071</v>
      </c>
      <c r="AS1367" t="s">
        <v>1074</v>
      </c>
      <c r="AT1367" t="s">
        <v>1075</v>
      </c>
      <c r="AU1367" t="s">
        <v>1078</v>
      </c>
      <c r="AV1367" t="s">
        <v>1079</v>
      </c>
      <c r="AW1367" t="s">
        <v>1084</v>
      </c>
      <c r="AX1367" s="65">
        <f t="shared" si="372"/>
        <v>583.5</v>
      </c>
      <c r="AY1367" s="106">
        <v>2862.47</v>
      </c>
      <c r="AZ1367" s="106">
        <v>1035.4938881527914</v>
      </c>
      <c r="BA1367" s="65">
        <f t="shared" si="360"/>
        <v>4481.4638881527917</v>
      </c>
      <c r="BB1367" s="65">
        <f t="shared" si="361"/>
        <v>38595.166111847211</v>
      </c>
      <c r="BC1367" s="65">
        <f t="shared" si="362"/>
        <v>0</v>
      </c>
      <c r="BD1367" s="65">
        <f t="shared" si="363"/>
        <v>23554.230000000003</v>
      </c>
      <c r="BE1367" s="65">
        <f t="shared" si="364"/>
        <v>31744.309999999998</v>
      </c>
      <c r="BF1367" s="65">
        <f t="shared" si="365"/>
        <v>93893.69611184721</v>
      </c>
      <c r="BG1367" s="66">
        <f t="shared" si="366"/>
        <v>640.20912687897021</v>
      </c>
      <c r="BH1367" s="66">
        <f t="shared" si="367"/>
        <v>66.543389848012438</v>
      </c>
      <c r="BI1367" s="66">
        <f t="shared" si="368"/>
        <v>0</v>
      </c>
      <c r="BJ1367" s="66">
        <f t="shared" si="369"/>
        <v>40.610741379310348</v>
      </c>
      <c r="BK1367" s="66">
        <f t="shared" si="370"/>
        <v>54.731568965517241</v>
      </c>
      <c r="BL1367" s="66">
        <f t="shared" si="371"/>
        <v>161.88568295146069</v>
      </c>
      <c r="BM1367" s="207">
        <f t="shared" si="373"/>
        <v>39869.18</v>
      </c>
    </row>
    <row r="1368" spans="1:65" x14ac:dyDescent="0.35">
      <c r="A1368" s="1">
        <v>509</v>
      </c>
      <c r="B1368">
        <v>41</v>
      </c>
      <c r="C1368" t="s">
        <v>37</v>
      </c>
      <c r="D1368" s="60" t="s">
        <v>547</v>
      </c>
      <c r="E1368" s="6" t="s">
        <v>1113</v>
      </c>
      <c r="F1368" s="7" t="s">
        <v>1114</v>
      </c>
      <c r="G1368" s="6">
        <v>-20.32</v>
      </c>
      <c r="H1368" s="6">
        <v>-40.340000000000003</v>
      </c>
      <c r="I1368" s="6">
        <v>9</v>
      </c>
      <c r="J1368" s="8">
        <v>54061.366139626101</v>
      </c>
      <c r="K1368" t="s">
        <v>1165</v>
      </c>
      <c r="L1368" t="s">
        <v>1062</v>
      </c>
      <c r="M1368">
        <v>600</v>
      </c>
      <c r="N1368">
        <v>600</v>
      </c>
      <c r="O1368">
        <v>0</v>
      </c>
      <c r="P1368">
        <v>31140.3</v>
      </c>
      <c r="Q1368">
        <v>18875.330000000002</v>
      </c>
      <c r="R1368">
        <v>5264.2</v>
      </c>
      <c r="S1368">
        <v>34606.78</v>
      </c>
      <c r="T1368">
        <v>0</v>
      </c>
      <c r="U1368">
        <v>11578.67</v>
      </c>
      <c r="V1368">
        <v>0</v>
      </c>
      <c r="W1368" s="181">
        <f t="shared" si="357"/>
        <v>42718.97</v>
      </c>
      <c r="X1368" s="181">
        <f t="shared" si="358"/>
        <v>71.198283333333336</v>
      </c>
      <c r="Y1368" s="174">
        <v>101465.27</v>
      </c>
      <c r="Z1368" s="181">
        <f t="shared" si="359"/>
        <v>169.10878333333335</v>
      </c>
      <c r="AA1368" s="174">
        <v>0</v>
      </c>
      <c r="AB1368" s="174">
        <v>30.69059984761288</v>
      </c>
      <c r="AC1368" s="174">
        <v>18.60274949251108</v>
      </c>
      <c r="AD1368" s="174">
        <v>5.18817916711797</v>
      </c>
      <c r="AE1368" s="174">
        <v>34.107020067063338</v>
      </c>
      <c r="AF1368">
        <v>0</v>
      </c>
      <c r="AG1368" s="106">
        <v>11.41146128128373</v>
      </c>
      <c r="AH1368" s="106">
        <v>0</v>
      </c>
      <c r="AI1368" s="106">
        <v>100</v>
      </c>
      <c r="AJ1368">
        <v>40.229999999999997</v>
      </c>
      <c r="AK1368">
        <v>71.2</v>
      </c>
      <c r="AL1368">
        <v>57.68</v>
      </c>
      <c r="AM1368">
        <v>169.11</v>
      </c>
      <c r="AN1368" t="s">
        <v>1068</v>
      </c>
      <c r="AO1368">
        <v>9.9</v>
      </c>
      <c r="AP1368">
        <v>8.33</v>
      </c>
      <c r="AQ1368">
        <v>12.806699999999999</v>
      </c>
      <c r="AR1368" t="s">
        <v>1071</v>
      </c>
      <c r="AS1368" t="s">
        <v>1074</v>
      </c>
      <c r="AT1368" t="s">
        <v>1075</v>
      </c>
      <c r="AU1368" t="s">
        <v>1078</v>
      </c>
      <c r="AV1368" t="s">
        <v>1079</v>
      </c>
      <c r="AW1368" t="s">
        <v>1084</v>
      </c>
      <c r="AX1368" s="65">
        <f t="shared" si="372"/>
        <v>583.5</v>
      </c>
      <c r="AY1368" s="106">
        <v>2862.47</v>
      </c>
      <c r="AZ1368" s="106">
        <v>1106.4416180744552</v>
      </c>
      <c r="BA1368" s="65">
        <f t="shared" si="360"/>
        <v>4552.411618074455</v>
      </c>
      <c r="BB1368" s="65">
        <f t="shared" si="361"/>
        <v>41612.528381925549</v>
      </c>
      <c r="BC1368" s="65">
        <f t="shared" si="362"/>
        <v>0</v>
      </c>
      <c r="BD1368" s="65">
        <f t="shared" si="363"/>
        <v>23556.030000000002</v>
      </c>
      <c r="BE1368" s="65">
        <f t="shared" si="364"/>
        <v>31744.309999999998</v>
      </c>
      <c r="BF1368" s="65">
        <f t="shared" si="365"/>
        <v>96912.858381925544</v>
      </c>
      <c r="BG1368" s="66">
        <f t="shared" si="366"/>
        <v>650.34451686777925</v>
      </c>
      <c r="BH1368" s="66">
        <f t="shared" si="367"/>
        <v>71.745738589526809</v>
      </c>
      <c r="BI1368" s="66">
        <f t="shared" si="368"/>
        <v>0</v>
      </c>
      <c r="BJ1368" s="66">
        <f t="shared" si="369"/>
        <v>40.613844827586213</v>
      </c>
      <c r="BK1368" s="66">
        <f t="shared" si="370"/>
        <v>54.731568965517241</v>
      </c>
      <c r="BL1368" s="66">
        <f t="shared" si="371"/>
        <v>167.09113514125093</v>
      </c>
      <c r="BM1368" s="207">
        <f t="shared" si="373"/>
        <v>39870.979999999996</v>
      </c>
    </row>
    <row r="1369" spans="1:65" x14ac:dyDescent="0.35">
      <c r="A1369" s="1">
        <v>510</v>
      </c>
      <c r="B1369">
        <v>41</v>
      </c>
      <c r="C1369" t="s">
        <v>37</v>
      </c>
      <c r="D1369" s="60" t="s">
        <v>548</v>
      </c>
      <c r="E1369" s="6" t="s">
        <v>1115</v>
      </c>
      <c r="F1369" s="7" t="s">
        <v>1116</v>
      </c>
      <c r="G1369" s="6">
        <v>-8.0500000000000007</v>
      </c>
      <c r="H1369" s="6">
        <v>-34.880000000000003</v>
      </c>
      <c r="I1369" s="6">
        <v>10</v>
      </c>
      <c r="J1369" s="8">
        <v>63550.072249703</v>
      </c>
      <c r="K1369" t="s">
        <v>1165</v>
      </c>
      <c r="L1369" t="s">
        <v>1062</v>
      </c>
      <c r="M1369">
        <v>600</v>
      </c>
      <c r="N1369">
        <v>600</v>
      </c>
      <c r="O1369">
        <v>0</v>
      </c>
      <c r="P1369">
        <v>36009.69</v>
      </c>
      <c r="Q1369">
        <v>18875.330000000002</v>
      </c>
      <c r="R1369">
        <v>5250.2</v>
      </c>
      <c r="S1369">
        <v>34606.78</v>
      </c>
      <c r="T1369">
        <v>0</v>
      </c>
      <c r="U1369">
        <v>11578.67</v>
      </c>
      <c r="V1369">
        <v>0</v>
      </c>
      <c r="W1369" s="181">
        <f t="shared" si="357"/>
        <v>47588.36</v>
      </c>
      <c r="X1369" s="181">
        <f t="shared" si="358"/>
        <v>79.313933333333338</v>
      </c>
      <c r="Y1369" s="174">
        <v>106320.67</v>
      </c>
      <c r="Z1369" s="181">
        <f t="shared" si="359"/>
        <v>177.20111666666665</v>
      </c>
      <c r="AA1369" s="174">
        <v>0</v>
      </c>
      <c r="AB1369" s="174">
        <v>33.868945709239803</v>
      </c>
      <c r="AC1369" s="174">
        <v>17.753208289601641</v>
      </c>
      <c r="AD1369" s="174">
        <v>4.9380802434747633</v>
      </c>
      <c r="AE1369" s="174">
        <v>32.549437470625421</v>
      </c>
      <c r="AF1369">
        <v>0</v>
      </c>
      <c r="AG1369" s="106">
        <v>10.89032828705839</v>
      </c>
      <c r="AH1369" s="106">
        <v>0</v>
      </c>
      <c r="AI1369" s="106">
        <v>100</v>
      </c>
      <c r="AJ1369">
        <v>40.21</v>
      </c>
      <c r="AK1369">
        <v>79.31</v>
      </c>
      <c r="AL1369">
        <v>57.68</v>
      </c>
      <c r="AM1369">
        <v>177.2</v>
      </c>
      <c r="AN1369" t="s">
        <v>1069</v>
      </c>
      <c r="AO1369">
        <v>9.9</v>
      </c>
      <c r="AP1369">
        <v>8.33</v>
      </c>
      <c r="AQ1369">
        <v>12.806699999999999</v>
      </c>
      <c r="AR1369" t="s">
        <v>1071</v>
      </c>
      <c r="AS1369" t="s">
        <v>1074</v>
      </c>
      <c r="AT1369" t="s">
        <v>1075</v>
      </c>
      <c r="AU1369" t="s">
        <v>1078</v>
      </c>
      <c r="AV1369" t="s">
        <v>1079</v>
      </c>
      <c r="AW1369" t="s">
        <v>1084</v>
      </c>
      <c r="AX1369" s="65">
        <f t="shared" si="372"/>
        <v>583.5</v>
      </c>
      <c r="AY1369" s="106">
        <v>2862.47</v>
      </c>
      <c r="AZ1369" s="106">
        <v>1285.1688111916358</v>
      </c>
      <c r="BA1369" s="65">
        <f t="shared" si="360"/>
        <v>4731.1388111916358</v>
      </c>
      <c r="BB1369" s="65">
        <f t="shared" si="361"/>
        <v>46303.191188808363</v>
      </c>
      <c r="BC1369" s="65">
        <f t="shared" si="362"/>
        <v>0</v>
      </c>
      <c r="BD1369" s="65">
        <f t="shared" si="363"/>
        <v>23542.030000000002</v>
      </c>
      <c r="BE1369" s="65">
        <f t="shared" si="364"/>
        <v>31744.309999999998</v>
      </c>
      <c r="BF1369" s="65">
        <f t="shared" si="365"/>
        <v>101589.53118880837</v>
      </c>
      <c r="BG1369" s="66">
        <f t="shared" si="366"/>
        <v>675.87697302737649</v>
      </c>
      <c r="BH1369" s="66">
        <f t="shared" si="367"/>
        <v>79.833088256566143</v>
      </c>
      <c r="BI1369" s="66">
        <f t="shared" si="368"/>
        <v>0</v>
      </c>
      <c r="BJ1369" s="66">
        <f t="shared" si="369"/>
        <v>40.589706896551725</v>
      </c>
      <c r="BK1369" s="66">
        <f t="shared" si="370"/>
        <v>54.731568965517241</v>
      </c>
      <c r="BL1369" s="66">
        <f t="shared" si="371"/>
        <v>175.15436411863513</v>
      </c>
      <c r="BM1369" s="207">
        <f t="shared" si="373"/>
        <v>39856.979999999996</v>
      </c>
    </row>
    <row r="1370" spans="1:65" x14ac:dyDescent="0.35">
      <c r="A1370" s="1">
        <v>511</v>
      </c>
      <c r="B1370">
        <v>41</v>
      </c>
      <c r="C1370" t="s">
        <v>37</v>
      </c>
      <c r="D1370" s="60" t="s">
        <v>549</v>
      </c>
      <c r="E1370" s="6" t="s">
        <v>1117</v>
      </c>
      <c r="F1370" s="7" t="s">
        <v>1118</v>
      </c>
      <c r="G1370" s="6">
        <v>-3.8</v>
      </c>
      <c r="H1370" s="6">
        <v>-38.53</v>
      </c>
      <c r="I1370" s="6">
        <v>41</v>
      </c>
      <c r="J1370" s="8">
        <v>71394.000753582499</v>
      </c>
      <c r="K1370" t="s">
        <v>1165</v>
      </c>
      <c r="L1370" t="s">
        <v>1062</v>
      </c>
      <c r="M1370">
        <v>600</v>
      </c>
      <c r="N1370">
        <v>600</v>
      </c>
      <c r="O1370">
        <v>0</v>
      </c>
      <c r="P1370">
        <v>37141.42</v>
      </c>
      <c r="Q1370">
        <v>18875.330000000002</v>
      </c>
      <c r="R1370">
        <v>5255.2</v>
      </c>
      <c r="S1370">
        <v>34606.78</v>
      </c>
      <c r="T1370">
        <v>0</v>
      </c>
      <c r="U1370">
        <v>11578.67</v>
      </c>
      <c r="V1370">
        <v>0</v>
      </c>
      <c r="W1370" s="181">
        <f t="shared" si="357"/>
        <v>48720.09</v>
      </c>
      <c r="X1370" s="181">
        <f t="shared" si="358"/>
        <v>81.200149999999994</v>
      </c>
      <c r="Y1370" s="174">
        <v>107457.39</v>
      </c>
      <c r="Z1370" s="181">
        <f t="shared" si="359"/>
        <v>179.09565000000001</v>
      </c>
      <c r="AA1370" s="174">
        <v>0</v>
      </c>
      <c r="AB1370" s="174">
        <v>34.563858288387607</v>
      </c>
      <c r="AC1370" s="174">
        <v>17.56540894953805</v>
      </c>
      <c r="AD1370" s="174">
        <v>4.8904965959065256</v>
      </c>
      <c r="AE1370" s="174">
        <v>32.205118698676749</v>
      </c>
      <c r="AF1370">
        <v>0</v>
      </c>
      <c r="AG1370" s="106">
        <v>10.77512677350529</v>
      </c>
      <c r="AH1370" s="106">
        <v>0</v>
      </c>
      <c r="AI1370" s="106">
        <v>100</v>
      </c>
      <c r="AJ1370">
        <v>40.22</v>
      </c>
      <c r="AK1370">
        <v>81.2</v>
      </c>
      <c r="AL1370">
        <v>57.68</v>
      </c>
      <c r="AM1370">
        <v>179.1</v>
      </c>
      <c r="AN1370" t="s">
        <v>1070</v>
      </c>
      <c r="AO1370">
        <v>9.9</v>
      </c>
      <c r="AP1370">
        <v>8.33</v>
      </c>
      <c r="AQ1370">
        <v>12.806699999999999</v>
      </c>
      <c r="AR1370" t="s">
        <v>1071</v>
      </c>
      <c r="AS1370" t="s">
        <v>1074</v>
      </c>
      <c r="AT1370" t="s">
        <v>1075</v>
      </c>
      <c r="AU1370" t="s">
        <v>1078</v>
      </c>
      <c r="AV1370" t="s">
        <v>1079</v>
      </c>
      <c r="AW1370" t="s">
        <v>1084</v>
      </c>
      <c r="AX1370" s="65">
        <f t="shared" si="372"/>
        <v>583.5</v>
      </c>
      <c r="AY1370" s="106">
        <v>2862.47</v>
      </c>
      <c r="AZ1370" s="106">
        <v>1293.3044195801886</v>
      </c>
      <c r="BA1370" s="65">
        <f t="shared" si="360"/>
        <v>4739.2744195801879</v>
      </c>
      <c r="BB1370" s="65">
        <f t="shared" si="361"/>
        <v>47426.785580419804</v>
      </c>
      <c r="BC1370" s="65">
        <f t="shared" si="362"/>
        <v>0</v>
      </c>
      <c r="BD1370" s="65">
        <f t="shared" si="363"/>
        <v>23547.030000000002</v>
      </c>
      <c r="BE1370" s="65">
        <f t="shared" si="364"/>
        <v>31744.309999999998</v>
      </c>
      <c r="BF1370" s="65">
        <f t="shared" si="365"/>
        <v>102718.11558041981</v>
      </c>
      <c r="BG1370" s="66">
        <f t="shared" si="366"/>
        <v>677.03920279716965</v>
      </c>
      <c r="BH1370" s="66">
        <f t="shared" si="367"/>
        <v>81.770319966241047</v>
      </c>
      <c r="BI1370" s="66">
        <f t="shared" si="368"/>
        <v>0</v>
      </c>
      <c r="BJ1370" s="66">
        <f t="shared" si="369"/>
        <v>40.598327586206899</v>
      </c>
      <c r="BK1370" s="66">
        <f t="shared" si="370"/>
        <v>54.731568965517241</v>
      </c>
      <c r="BL1370" s="66">
        <f t="shared" si="371"/>
        <v>177.10019927658587</v>
      </c>
      <c r="BM1370" s="207">
        <f t="shared" si="373"/>
        <v>39861.979999999996</v>
      </c>
    </row>
    <row r="1371" spans="1:65" x14ac:dyDescent="0.35">
      <c r="A1371" s="1">
        <v>512</v>
      </c>
      <c r="B1371">
        <v>42</v>
      </c>
      <c r="C1371" t="s">
        <v>37</v>
      </c>
      <c r="D1371" s="60" t="s">
        <v>550</v>
      </c>
      <c r="E1371" s="6" t="s">
        <v>1104</v>
      </c>
      <c r="F1371" s="7" t="s">
        <v>1105</v>
      </c>
      <c r="G1371" s="6">
        <v>-22.74</v>
      </c>
      <c r="H1371" s="6">
        <v>-45.59</v>
      </c>
      <c r="I1371" s="6">
        <v>1642</v>
      </c>
      <c r="J1371" s="8">
        <v>3495.45982983364</v>
      </c>
      <c r="K1371" t="s">
        <v>1165</v>
      </c>
      <c r="L1371" t="s">
        <v>1062</v>
      </c>
      <c r="M1371">
        <v>600</v>
      </c>
      <c r="N1371">
        <v>600</v>
      </c>
      <c r="O1371">
        <v>1653.87</v>
      </c>
      <c r="P1371">
        <v>10143.379999999999</v>
      </c>
      <c r="Q1371">
        <v>18875.330000000002</v>
      </c>
      <c r="R1371">
        <v>5265.2</v>
      </c>
      <c r="S1371">
        <v>34606.78</v>
      </c>
      <c r="T1371">
        <v>0</v>
      </c>
      <c r="U1371">
        <v>11750.93</v>
      </c>
      <c r="V1371">
        <v>0</v>
      </c>
      <c r="W1371" s="181">
        <f t="shared" si="357"/>
        <v>21894.309999999998</v>
      </c>
      <c r="X1371" s="181">
        <f t="shared" si="358"/>
        <v>36.490516666666664</v>
      </c>
      <c r="Y1371" s="174">
        <v>82295.48</v>
      </c>
      <c r="Z1371" s="181">
        <f t="shared" si="359"/>
        <v>137.15913333333333</v>
      </c>
      <c r="AA1371" s="174">
        <v>2.0096729492312329</v>
      </c>
      <c r="AB1371" s="174">
        <v>12.325561501069069</v>
      </c>
      <c r="AC1371" s="174">
        <v>22.936047034417928</v>
      </c>
      <c r="AD1371" s="174">
        <v>6.3979212467075959</v>
      </c>
      <c r="AE1371" s="174">
        <v>42.051859956342682</v>
      </c>
      <c r="AF1371">
        <v>0</v>
      </c>
      <c r="AG1371" s="106">
        <v>14.278949463567139</v>
      </c>
      <c r="AH1371" s="106">
        <v>0</v>
      </c>
      <c r="AI1371" s="106">
        <v>100</v>
      </c>
      <c r="AJ1371">
        <v>40.229999999999997</v>
      </c>
      <c r="AK1371">
        <v>39.25</v>
      </c>
      <c r="AL1371">
        <v>57.68</v>
      </c>
      <c r="AM1371">
        <v>137.16</v>
      </c>
      <c r="AN1371" t="s">
        <v>1063</v>
      </c>
      <c r="AO1371">
        <v>9.9</v>
      </c>
      <c r="AP1371">
        <v>8.33</v>
      </c>
      <c r="AQ1371">
        <v>12.806699999999999</v>
      </c>
      <c r="AR1371" t="s">
        <v>1071</v>
      </c>
      <c r="AS1371" t="s">
        <v>1074</v>
      </c>
      <c r="AT1371" t="s">
        <v>1075</v>
      </c>
      <c r="AU1371" t="s">
        <v>1078</v>
      </c>
      <c r="AV1371" t="s">
        <v>1082</v>
      </c>
      <c r="AW1371" t="s">
        <v>1083</v>
      </c>
      <c r="AX1371" s="65">
        <f t="shared" si="372"/>
        <v>583.5</v>
      </c>
      <c r="AY1371" s="106">
        <v>2862.47</v>
      </c>
      <c r="AZ1371" s="106">
        <v>522.51815382123857</v>
      </c>
      <c r="BA1371" s="65">
        <f t="shared" si="360"/>
        <v>3968.4881538212385</v>
      </c>
      <c r="BB1371" s="65">
        <f t="shared" si="361"/>
        <v>21371.791846178759</v>
      </c>
      <c r="BC1371" s="65">
        <f t="shared" si="362"/>
        <v>1653.87</v>
      </c>
      <c r="BD1371" s="65">
        <f t="shared" si="363"/>
        <v>23557.030000000002</v>
      </c>
      <c r="BE1371" s="65">
        <f t="shared" si="364"/>
        <v>31744.309999999998</v>
      </c>
      <c r="BF1371" s="65">
        <f t="shared" si="365"/>
        <v>78326.99184617876</v>
      </c>
      <c r="BG1371" s="66">
        <f t="shared" si="366"/>
        <v>566.9268791173198</v>
      </c>
      <c r="BH1371" s="66">
        <f t="shared" si="367"/>
        <v>36.847916976170275</v>
      </c>
      <c r="BI1371" s="66">
        <f t="shared" si="368"/>
        <v>2.7564499999999996</v>
      </c>
      <c r="BJ1371" s="66">
        <f t="shared" si="369"/>
        <v>40.615568965517248</v>
      </c>
      <c r="BK1371" s="66">
        <f t="shared" si="370"/>
        <v>54.731568965517241</v>
      </c>
      <c r="BL1371" s="66">
        <f t="shared" si="371"/>
        <v>135.04653766582544</v>
      </c>
      <c r="BM1371" s="207">
        <f t="shared" si="373"/>
        <v>39871.979999999996</v>
      </c>
    </row>
    <row r="1372" spans="1:65" x14ac:dyDescent="0.35">
      <c r="A1372" s="1">
        <v>513</v>
      </c>
      <c r="B1372">
        <v>42</v>
      </c>
      <c r="C1372" t="s">
        <v>37</v>
      </c>
      <c r="D1372" s="60" t="s">
        <v>551</v>
      </c>
      <c r="E1372" s="6" t="s">
        <v>1104</v>
      </c>
      <c r="F1372" s="7" t="s">
        <v>1106</v>
      </c>
      <c r="G1372" s="6">
        <v>-23.85</v>
      </c>
      <c r="H1372" s="6">
        <v>-46.64</v>
      </c>
      <c r="I1372" s="6">
        <v>792</v>
      </c>
      <c r="J1372" s="8">
        <v>14172.2970393051</v>
      </c>
      <c r="K1372" t="s">
        <v>1165</v>
      </c>
      <c r="L1372" t="s">
        <v>1062</v>
      </c>
      <c r="M1372">
        <v>600</v>
      </c>
      <c r="N1372">
        <v>600</v>
      </c>
      <c r="O1372">
        <v>328.47</v>
      </c>
      <c r="P1372">
        <v>16440.91</v>
      </c>
      <c r="Q1372">
        <v>18875.330000000002</v>
      </c>
      <c r="R1372">
        <v>5266.4</v>
      </c>
      <c r="S1372">
        <v>34606.78</v>
      </c>
      <c r="T1372">
        <v>0</v>
      </c>
      <c r="U1372">
        <v>11750.93</v>
      </c>
      <c r="V1372">
        <v>0</v>
      </c>
      <c r="W1372" s="181">
        <f t="shared" si="357"/>
        <v>28191.84</v>
      </c>
      <c r="X1372" s="181">
        <f t="shared" si="358"/>
        <v>46.986400000000003</v>
      </c>
      <c r="Y1372" s="174">
        <v>87268.81</v>
      </c>
      <c r="Z1372" s="181">
        <f t="shared" si="359"/>
        <v>145.44801666666666</v>
      </c>
      <c r="AA1372" s="174">
        <v>0.37638876936674182</v>
      </c>
      <c r="AB1372" s="174">
        <v>18.83938832212792</v>
      </c>
      <c r="AC1372" s="174">
        <v>21.628953116239359</v>
      </c>
      <c r="AD1372" s="174">
        <v>6.0346875361311776</v>
      </c>
      <c r="AE1372" s="174">
        <v>39.655382031678897</v>
      </c>
      <c r="AF1372">
        <v>0</v>
      </c>
      <c r="AG1372" s="106">
        <v>13.465211683303581</v>
      </c>
      <c r="AH1372" s="106">
        <v>0</v>
      </c>
      <c r="AI1372" s="106">
        <v>100</v>
      </c>
      <c r="AJ1372">
        <v>40.24</v>
      </c>
      <c r="AK1372">
        <v>47.53</v>
      </c>
      <c r="AL1372">
        <v>57.68</v>
      </c>
      <c r="AM1372">
        <v>145.44999999999999</v>
      </c>
      <c r="AN1372" t="s">
        <v>1064</v>
      </c>
      <c r="AO1372">
        <v>9.9</v>
      </c>
      <c r="AP1372">
        <v>8.33</v>
      </c>
      <c r="AQ1372">
        <v>12.806699999999999</v>
      </c>
      <c r="AR1372" t="s">
        <v>1071</v>
      </c>
      <c r="AS1372" t="s">
        <v>1074</v>
      </c>
      <c r="AT1372" t="s">
        <v>1075</v>
      </c>
      <c r="AU1372" t="s">
        <v>1078</v>
      </c>
      <c r="AV1372" t="s">
        <v>1082</v>
      </c>
      <c r="AW1372" t="s">
        <v>1083</v>
      </c>
      <c r="AX1372" s="65">
        <f t="shared" si="372"/>
        <v>583.5</v>
      </c>
      <c r="AY1372" s="106">
        <v>2862.47</v>
      </c>
      <c r="AZ1372" s="106">
        <v>728.10828269669696</v>
      </c>
      <c r="BA1372" s="65">
        <f t="shared" si="360"/>
        <v>4174.078282696697</v>
      </c>
      <c r="BB1372" s="65">
        <f t="shared" si="361"/>
        <v>27463.731717303304</v>
      </c>
      <c r="BC1372" s="65">
        <f t="shared" si="362"/>
        <v>328.47</v>
      </c>
      <c r="BD1372" s="65">
        <f t="shared" si="363"/>
        <v>23558.230000000003</v>
      </c>
      <c r="BE1372" s="65">
        <f t="shared" si="364"/>
        <v>31744.309999999998</v>
      </c>
      <c r="BF1372" s="65">
        <f t="shared" si="365"/>
        <v>83094.731717303308</v>
      </c>
      <c r="BG1372" s="66">
        <f t="shared" si="366"/>
        <v>596.29689752809952</v>
      </c>
      <c r="BH1372" s="66">
        <f t="shared" si="367"/>
        <v>47.351261581557424</v>
      </c>
      <c r="BI1372" s="66">
        <f t="shared" si="368"/>
        <v>0.54744999999999999</v>
      </c>
      <c r="BJ1372" s="66">
        <f t="shared" si="369"/>
        <v>40.617637931034487</v>
      </c>
      <c r="BK1372" s="66">
        <f t="shared" si="370"/>
        <v>54.731568965517241</v>
      </c>
      <c r="BL1372" s="66">
        <f t="shared" si="371"/>
        <v>143.26677882293674</v>
      </c>
      <c r="BM1372" s="207">
        <f t="shared" si="373"/>
        <v>39873.18</v>
      </c>
    </row>
    <row r="1373" spans="1:65" x14ac:dyDescent="0.35">
      <c r="A1373" s="1">
        <v>514</v>
      </c>
      <c r="B1373">
        <v>42</v>
      </c>
      <c r="C1373" t="s">
        <v>37</v>
      </c>
      <c r="D1373" s="60" t="s">
        <v>552</v>
      </c>
      <c r="E1373" s="6" t="s">
        <v>1107</v>
      </c>
      <c r="F1373" s="7" t="s">
        <v>1108</v>
      </c>
      <c r="G1373" s="6">
        <v>-30.03</v>
      </c>
      <c r="H1373" s="6">
        <v>-51.23</v>
      </c>
      <c r="I1373" s="6">
        <v>47</v>
      </c>
      <c r="J1373" s="8">
        <v>23954.0527728093</v>
      </c>
      <c r="K1373" t="s">
        <v>1165</v>
      </c>
      <c r="L1373" t="s">
        <v>1062</v>
      </c>
      <c r="M1373">
        <v>600</v>
      </c>
      <c r="N1373">
        <v>600</v>
      </c>
      <c r="O1373">
        <v>770.66</v>
      </c>
      <c r="P1373">
        <v>20499.32</v>
      </c>
      <c r="Q1373">
        <v>18875.330000000002</v>
      </c>
      <c r="R1373">
        <v>5272.4</v>
      </c>
      <c r="S1373">
        <v>34606.78</v>
      </c>
      <c r="T1373">
        <v>0</v>
      </c>
      <c r="U1373">
        <v>11750.93</v>
      </c>
      <c r="V1373">
        <v>0</v>
      </c>
      <c r="W1373" s="181">
        <f t="shared" si="357"/>
        <v>32250.25</v>
      </c>
      <c r="X1373" s="181">
        <f t="shared" si="358"/>
        <v>53.750416666666666</v>
      </c>
      <c r="Y1373" s="174">
        <v>91775.41</v>
      </c>
      <c r="Z1373" s="181">
        <f t="shared" si="359"/>
        <v>152.95901666666668</v>
      </c>
      <c r="AA1373" s="174">
        <v>0.83972384323861904</v>
      </c>
      <c r="AB1373" s="174">
        <v>22.336397080655921</v>
      </c>
      <c r="AC1373" s="174">
        <v>20.566870799051731</v>
      </c>
      <c r="AD1373" s="174">
        <v>5.744893975412368</v>
      </c>
      <c r="AE1373" s="174">
        <v>37.708118111376457</v>
      </c>
      <c r="AF1373">
        <v>0</v>
      </c>
      <c r="AG1373" s="106">
        <v>12.804007086429801</v>
      </c>
      <c r="AH1373" s="106">
        <v>0</v>
      </c>
      <c r="AI1373" s="106">
        <v>100</v>
      </c>
      <c r="AJ1373">
        <v>40.25</v>
      </c>
      <c r="AK1373">
        <v>55.03</v>
      </c>
      <c r="AL1373">
        <v>57.68</v>
      </c>
      <c r="AM1373">
        <v>152.96</v>
      </c>
      <c r="AN1373" t="s">
        <v>1065</v>
      </c>
      <c r="AO1373">
        <v>9.9</v>
      </c>
      <c r="AP1373">
        <v>8.33</v>
      </c>
      <c r="AQ1373">
        <v>12.806699999999999</v>
      </c>
      <c r="AR1373" t="s">
        <v>1071</v>
      </c>
      <c r="AS1373" t="s">
        <v>1074</v>
      </c>
      <c r="AT1373" t="s">
        <v>1075</v>
      </c>
      <c r="AU1373" t="s">
        <v>1078</v>
      </c>
      <c r="AV1373" t="s">
        <v>1082</v>
      </c>
      <c r="AW1373" t="s">
        <v>1083</v>
      </c>
      <c r="AX1373" s="65">
        <f t="shared" si="372"/>
        <v>583.5</v>
      </c>
      <c r="AY1373" s="106">
        <v>2862.47</v>
      </c>
      <c r="AZ1373" s="106">
        <v>815.12175349153586</v>
      </c>
      <c r="BA1373" s="65">
        <f t="shared" si="360"/>
        <v>4261.0917534915352</v>
      </c>
      <c r="BB1373" s="65">
        <f t="shared" si="361"/>
        <v>31435.128246508466</v>
      </c>
      <c r="BC1373" s="65">
        <f t="shared" si="362"/>
        <v>770.66</v>
      </c>
      <c r="BD1373" s="65">
        <f t="shared" si="363"/>
        <v>23564.230000000003</v>
      </c>
      <c r="BE1373" s="65">
        <f t="shared" si="364"/>
        <v>31744.309999999998</v>
      </c>
      <c r="BF1373" s="65">
        <f t="shared" si="365"/>
        <v>87514.318246508468</v>
      </c>
      <c r="BG1373" s="66">
        <f t="shared" si="366"/>
        <v>608.7273933559336</v>
      </c>
      <c r="BH1373" s="66">
        <f t="shared" si="367"/>
        <v>54.198496976738731</v>
      </c>
      <c r="BI1373" s="66">
        <f t="shared" si="368"/>
        <v>1.2844333333333333</v>
      </c>
      <c r="BJ1373" s="66">
        <f t="shared" si="369"/>
        <v>40.627982758620696</v>
      </c>
      <c r="BK1373" s="66">
        <f t="shared" si="370"/>
        <v>54.731568965517241</v>
      </c>
      <c r="BL1373" s="66">
        <f t="shared" si="371"/>
        <v>150.88675559742839</v>
      </c>
      <c r="BM1373" s="207">
        <f t="shared" si="373"/>
        <v>39879.18</v>
      </c>
    </row>
    <row r="1374" spans="1:65" x14ac:dyDescent="0.35">
      <c r="A1374" s="1">
        <v>515</v>
      </c>
      <c r="B1374">
        <v>42</v>
      </c>
      <c r="C1374" t="s">
        <v>37</v>
      </c>
      <c r="D1374" s="60" t="s">
        <v>553</v>
      </c>
      <c r="E1374" s="6" t="s">
        <v>1109</v>
      </c>
      <c r="F1374" s="7" t="s">
        <v>1110</v>
      </c>
      <c r="G1374" s="6">
        <v>-15.37</v>
      </c>
      <c r="H1374" s="6">
        <v>-48.78</v>
      </c>
      <c r="I1374" s="6">
        <v>770</v>
      </c>
      <c r="J1374" s="8">
        <v>31081.371963744201</v>
      </c>
      <c r="K1374" t="s">
        <v>1165</v>
      </c>
      <c r="L1374" t="s">
        <v>1062</v>
      </c>
      <c r="M1374">
        <v>600</v>
      </c>
      <c r="N1374">
        <v>600</v>
      </c>
      <c r="O1374">
        <v>0</v>
      </c>
      <c r="P1374">
        <v>30708.26</v>
      </c>
      <c r="Q1374">
        <v>18875.330000000002</v>
      </c>
      <c r="R1374">
        <v>5266.4</v>
      </c>
      <c r="S1374">
        <v>34606.78</v>
      </c>
      <c r="T1374">
        <v>0</v>
      </c>
      <c r="U1374">
        <v>11750.93</v>
      </c>
      <c r="V1374">
        <v>0</v>
      </c>
      <c r="W1374" s="181">
        <f t="shared" si="357"/>
        <v>42459.19</v>
      </c>
      <c r="X1374" s="181">
        <f t="shared" si="358"/>
        <v>70.765316666666664</v>
      </c>
      <c r="Y1374" s="174">
        <v>101207.69</v>
      </c>
      <c r="Z1374" s="181">
        <f t="shared" si="359"/>
        <v>168.67948333333334</v>
      </c>
      <c r="AA1374" s="174">
        <v>0</v>
      </c>
      <c r="AB1374" s="174">
        <v>30.34182481588109</v>
      </c>
      <c r="AC1374" s="174">
        <v>18.650094671659829</v>
      </c>
      <c r="AD1374" s="174">
        <v>5.2035571605280193</v>
      </c>
      <c r="AE1374" s="174">
        <v>34.193824599691979</v>
      </c>
      <c r="AF1374">
        <v>0</v>
      </c>
      <c r="AG1374" s="106">
        <v>11.610708632911191</v>
      </c>
      <c r="AH1374" s="106">
        <v>0</v>
      </c>
      <c r="AI1374" s="106">
        <v>100</v>
      </c>
      <c r="AJ1374">
        <v>40.24</v>
      </c>
      <c r="AK1374">
        <v>70.77</v>
      </c>
      <c r="AL1374">
        <v>57.68</v>
      </c>
      <c r="AM1374">
        <v>168.68</v>
      </c>
      <c r="AN1374" t="s">
        <v>1066</v>
      </c>
      <c r="AO1374">
        <v>9.9</v>
      </c>
      <c r="AP1374">
        <v>8.33</v>
      </c>
      <c r="AQ1374">
        <v>12.806699999999999</v>
      </c>
      <c r="AR1374" t="s">
        <v>1071</v>
      </c>
      <c r="AS1374" t="s">
        <v>1074</v>
      </c>
      <c r="AT1374" t="s">
        <v>1075</v>
      </c>
      <c r="AU1374" t="s">
        <v>1078</v>
      </c>
      <c r="AV1374" t="s">
        <v>1082</v>
      </c>
      <c r="AW1374" t="s">
        <v>1083</v>
      </c>
      <c r="AX1374" s="65">
        <f t="shared" si="372"/>
        <v>583.5</v>
      </c>
      <c r="AY1374" s="106">
        <v>2862.47</v>
      </c>
      <c r="AZ1374" s="106">
        <v>1110.9596597387358</v>
      </c>
      <c r="BA1374" s="65">
        <f t="shared" si="360"/>
        <v>4556.9296597387356</v>
      </c>
      <c r="BB1374" s="65">
        <f t="shared" si="361"/>
        <v>41348.230340261267</v>
      </c>
      <c r="BC1374" s="65">
        <f t="shared" si="362"/>
        <v>0</v>
      </c>
      <c r="BD1374" s="65">
        <f t="shared" si="363"/>
        <v>23558.230000000003</v>
      </c>
      <c r="BE1374" s="65">
        <f t="shared" si="364"/>
        <v>31744.309999999998</v>
      </c>
      <c r="BF1374" s="65">
        <f t="shared" si="365"/>
        <v>96650.760340261273</v>
      </c>
      <c r="BG1374" s="66">
        <f t="shared" si="366"/>
        <v>650.98995139124793</v>
      </c>
      <c r="BH1374" s="66">
        <f t="shared" si="367"/>
        <v>71.290052310795289</v>
      </c>
      <c r="BI1374" s="66">
        <f t="shared" si="368"/>
        <v>0</v>
      </c>
      <c r="BJ1374" s="66">
        <f t="shared" si="369"/>
        <v>40.617637931034487</v>
      </c>
      <c r="BK1374" s="66">
        <f t="shared" si="370"/>
        <v>54.731568965517241</v>
      </c>
      <c r="BL1374" s="66">
        <f t="shared" si="371"/>
        <v>166.6392419659677</v>
      </c>
      <c r="BM1374" s="207">
        <f t="shared" si="373"/>
        <v>39873.18</v>
      </c>
    </row>
    <row r="1375" spans="1:65" x14ac:dyDescent="0.35">
      <c r="A1375" s="1">
        <v>516</v>
      </c>
      <c r="B1375">
        <v>42</v>
      </c>
      <c r="C1375" t="s">
        <v>37</v>
      </c>
      <c r="D1375" s="60" t="s">
        <v>554</v>
      </c>
      <c r="E1375" s="6" t="s">
        <v>1111</v>
      </c>
      <c r="F1375" s="7" t="s">
        <v>1112</v>
      </c>
      <c r="G1375" s="6">
        <v>-22.86</v>
      </c>
      <c r="H1375" s="6">
        <v>-43.41</v>
      </c>
      <c r="I1375" s="6">
        <v>45</v>
      </c>
      <c r="J1375" s="8">
        <v>45016.2336447989</v>
      </c>
      <c r="K1375" t="s">
        <v>1165</v>
      </c>
      <c r="L1375" t="s">
        <v>1062</v>
      </c>
      <c r="M1375">
        <v>600</v>
      </c>
      <c r="N1375">
        <v>600</v>
      </c>
      <c r="O1375">
        <v>0</v>
      </c>
      <c r="P1375">
        <v>30237.85</v>
      </c>
      <c r="Q1375">
        <v>18875.330000000002</v>
      </c>
      <c r="R1375">
        <v>5262.4</v>
      </c>
      <c r="S1375">
        <v>34606.78</v>
      </c>
      <c r="T1375">
        <v>0</v>
      </c>
      <c r="U1375">
        <v>11750.93</v>
      </c>
      <c r="V1375">
        <v>0</v>
      </c>
      <c r="W1375" s="181">
        <f t="shared" si="357"/>
        <v>41988.78</v>
      </c>
      <c r="X1375" s="181">
        <f t="shared" si="358"/>
        <v>69.981300000000005</v>
      </c>
      <c r="Y1375" s="174">
        <v>100733.28</v>
      </c>
      <c r="Z1375" s="181">
        <f t="shared" si="359"/>
        <v>167.8888</v>
      </c>
      <c r="AA1375" s="174">
        <v>0</v>
      </c>
      <c r="AB1375" s="174">
        <v>30.01773594585622</v>
      </c>
      <c r="AC1375" s="174">
        <v>18.737928517764939</v>
      </c>
      <c r="AD1375" s="174">
        <v>5.2240927725176816</v>
      </c>
      <c r="AE1375" s="174">
        <v>34.354862663064281</v>
      </c>
      <c r="AF1375">
        <v>0</v>
      </c>
      <c r="AG1375" s="106">
        <v>11.66539002800266</v>
      </c>
      <c r="AH1375" s="106">
        <v>0</v>
      </c>
      <c r="AI1375" s="106">
        <v>100</v>
      </c>
      <c r="AJ1375">
        <v>40.229999999999997</v>
      </c>
      <c r="AK1375">
        <v>69.98</v>
      </c>
      <c r="AL1375">
        <v>57.68</v>
      </c>
      <c r="AM1375">
        <v>167.89</v>
      </c>
      <c r="AN1375" t="s">
        <v>1067</v>
      </c>
      <c r="AO1375">
        <v>9.9</v>
      </c>
      <c r="AP1375">
        <v>8.33</v>
      </c>
      <c r="AQ1375">
        <v>12.806699999999999</v>
      </c>
      <c r="AR1375" t="s">
        <v>1071</v>
      </c>
      <c r="AS1375" t="s">
        <v>1074</v>
      </c>
      <c r="AT1375" t="s">
        <v>1075</v>
      </c>
      <c r="AU1375" t="s">
        <v>1078</v>
      </c>
      <c r="AV1375" t="s">
        <v>1082</v>
      </c>
      <c r="AW1375" t="s">
        <v>1083</v>
      </c>
      <c r="AX1375" s="65">
        <f t="shared" si="372"/>
        <v>583.5</v>
      </c>
      <c r="AY1375" s="106">
        <v>2862.47</v>
      </c>
      <c r="AZ1375" s="106">
        <v>1095.5957009591552</v>
      </c>
      <c r="BA1375" s="65">
        <f t="shared" si="360"/>
        <v>4541.565700959155</v>
      </c>
      <c r="BB1375" s="65">
        <f t="shared" si="361"/>
        <v>40893.18429904084</v>
      </c>
      <c r="BC1375" s="65">
        <f t="shared" si="362"/>
        <v>0</v>
      </c>
      <c r="BD1375" s="65">
        <f t="shared" si="363"/>
        <v>23554.230000000003</v>
      </c>
      <c r="BE1375" s="65">
        <f t="shared" si="364"/>
        <v>31744.309999999998</v>
      </c>
      <c r="BF1375" s="65">
        <f t="shared" si="365"/>
        <v>96191.714299040847</v>
      </c>
      <c r="BG1375" s="66">
        <f t="shared" si="366"/>
        <v>648.79510013702213</v>
      </c>
      <c r="BH1375" s="66">
        <f t="shared" si="367"/>
        <v>70.505490170760069</v>
      </c>
      <c r="BI1375" s="66">
        <f t="shared" si="368"/>
        <v>0</v>
      </c>
      <c r="BJ1375" s="66">
        <f t="shared" si="369"/>
        <v>40.610741379310348</v>
      </c>
      <c r="BK1375" s="66">
        <f t="shared" si="370"/>
        <v>54.731568965517241</v>
      </c>
      <c r="BL1375" s="66">
        <f t="shared" si="371"/>
        <v>165.84778327420835</v>
      </c>
      <c r="BM1375" s="207">
        <f t="shared" si="373"/>
        <v>39869.18</v>
      </c>
    </row>
    <row r="1376" spans="1:65" x14ac:dyDescent="0.35">
      <c r="A1376" s="1">
        <v>517</v>
      </c>
      <c r="B1376">
        <v>42</v>
      </c>
      <c r="C1376" t="s">
        <v>37</v>
      </c>
      <c r="D1376" s="60" t="s">
        <v>555</v>
      </c>
      <c r="E1376" s="6" t="s">
        <v>1113</v>
      </c>
      <c r="F1376" s="7" t="s">
        <v>1114</v>
      </c>
      <c r="G1376" s="6">
        <v>-20.32</v>
      </c>
      <c r="H1376" s="6">
        <v>-40.340000000000003</v>
      </c>
      <c r="I1376" s="6">
        <v>9</v>
      </c>
      <c r="J1376" s="8">
        <v>54061.366139626101</v>
      </c>
      <c r="K1376" t="s">
        <v>1165</v>
      </c>
      <c r="L1376" t="s">
        <v>1062</v>
      </c>
      <c r="M1376">
        <v>600</v>
      </c>
      <c r="N1376">
        <v>600</v>
      </c>
      <c r="O1376">
        <v>0</v>
      </c>
      <c r="P1376">
        <v>35059.33</v>
      </c>
      <c r="Q1376">
        <v>18875.330000000002</v>
      </c>
      <c r="R1376">
        <v>5264.2</v>
      </c>
      <c r="S1376">
        <v>34606.78</v>
      </c>
      <c r="T1376">
        <v>0</v>
      </c>
      <c r="U1376">
        <v>11750.93</v>
      </c>
      <c r="V1376">
        <v>0</v>
      </c>
      <c r="W1376" s="181">
        <f t="shared" si="357"/>
        <v>46810.26</v>
      </c>
      <c r="X1376" s="181">
        <f t="shared" si="358"/>
        <v>78.017099999999999</v>
      </c>
      <c r="Y1376" s="174">
        <v>105556.56</v>
      </c>
      <c r="Z1376" s="181">
        <f t="shared" si="359"/>
        <v>175.92759999999998</v>
      </c>
      <c r="AA1376" s="174">
        <v>0</v>
      </c>
      <c r="AB1376" s="174">
        <v>33.21378604986748</v>
      </c>
      <c r="AC1376" s="174">
        <v>17.881721420250908</v>
      </c>
      <c r="AD1376" s="174">
        <v>4.9870893860125793</v>
      </c>
      <c r="AE1376" s="174">
        <v>32.785058550600738</v>
      </c>
      <c r="AF1376">
        <v>0</v>
      </c>
      <c r="AG1376" s="106">
        <v>11.13235406686236</v>
      </c>
      <c r="AH1376" s="106">
        <v>0</v>
      </c>
      <c r="AI1376" s="106">
        <v>100</v>
      </c>
      <c r="AJ1376">
        <v>40.229999999999997</v>
      </c>
      <c r="AK1376">
        <v>78.02</v>
      </c>
      <c r="AL1376">
        <v>57.68</v>
      </c>
      <c r="AM1376">
        <v>175.93</v>
      </c>
      <c r="AN1376" t="s">
        <v>1068</v>
      </c>
      <c r="AO1376">
        <v>9.9</v>
      </c>
      <c r="AP1376">
        <v>8.33</v>
      </c>
      <c r="AQ1376">
        <v>12.806699999999999</v>
      </c>
      <c r="AR1376" t="s">
        <v>1071</v>
      </c>
      <c r="AS1376" t="s">
        <v>1074</v>
      </c>
      <c r="AT1376" t="s">
        <v>1075</v>
      </c>
      <c r="AU1376" t="s">
        <v>1078</v>
      </c>
      <c r="AV1376" t="s">
        <v>1082</v>
      </c>
      <c r="AW1376" t="s">
        <v>1083</v>
      </c>
      <c r="AX1376" s="65">
        <f t="shared" si="372"/>
        <v>583.5</v>
      </c>
      <c r="AY1376" s="106">
        <v>2862.47</v>
      </c>
      <c r="AZ1376" s="106">
        <v>1188.9569129249803</v>
      </c>
      <c r="BA1376" s="65">
        <f t="shared" si="360"/>
        <v>4634.9269129249806</v>
      </c>
      <c r="BB1376" s="65">
        <f t="shared" si="361"/>
        <v>45621.303087075023</v>
      </c>
      <c r="BC1376" s="65">
        <f t="shared" si="362"/>
        <v>0</v>
      </c>
      <c r="BD1376" s="65">
        <f t="shared" si="363"/>
        <v>23556.030000000002</v>
      </c>
      <c r="BE1376" s="65">
        <f t="shared" si="364"/>
        <v>31744.309999999998</v>
      </c>
      <c r="BF1376" s="65">
        <f t="shared" si="365"/>
        <v>100921.63308707502</v>
      </c>
      <c r="BG1376" s="66">
        <f t="shared" si="366"/>
        <v>662.13241613214007</v>
      </c>
      <c r="BH1376" s="66">
        <f t="shared" si="367"/>
        <v>78.65741911564659</v>
      </c>
      <c r="BI1376" s="66">
        <f t="shared" si="368"/>
        <v>0</v>
      </c>
      <c r="BJ1376" s="66">
        <f t="shared" si="369"/>
        <v>40.613844827586213</v>
      </c>
      <c r="BK1376" s="66">
        <f t="shared" si="370"/>
        <v>54.731568965517241</v>
      </c>
      <c r="BL1376" s="66">
        <f t="shared" si="371"/>
        <v>174.00281566737073</v>
      </c>
      <c r="BM1376" s="207">
        <f t="shared" si="373"/>
        <v>39870.979999999996</v>
      </c>
    </row>
    <row r="1377" spans="1:65" x14ac:dyDescent="0.35">
      <c r="A1377" s="1">
        <v>518</v>
      </c>
      <c r="B1377">
        <v>42</v>
      </c>
      <c r="C1377" t="s">
        <v>37</v>
      </c>
      <c r="D1377" s="60" t="s">
        <v>556</v>
      </c>
      <c r="E1377" s="6" t="s">
        <v>1115</v>
      </c>
      <c r="F1377" s="7" t="s">
        <v>1116</v>
      </c>
      <c r="G1377" s="6">
        <v>-8.0500000000000007</v>
      </c>
      <c r="H1377" s="6">
        <v>-34.880000000000003</v>
      </c>
      <c r="I1377" s="6">
        <v>10</v>
      </c>
      <c r="J1377" s="8">
        <v>63550.072249703</v>
      </c>
      <c r="K1377" t="s">
        <v>1165</v>
      </c>
      <c r="L1377" t="s">
        <v>1062</v>
      </c>
      <c r="M1377">
        <v>600</v>
      </c>
      <c r="N1377">
        <v>600</v>
      </c>
      <c r="O1377">
        <v>0</v>
      </c>
      <c r="P1377">
        <v>41353.53</v>
      </c>
      <c r="Q1377">
        <v>18875.330000000002</v>
      </c>
      <c r="R1377">
        <v>5250.2</v>
      </c>
      <c r="S1377">
        <v>34606.78</v>
      </c>
      <c r="T1377">
        <v>0</v>
      </c>
      <c r="U1377">
        <v>11750.93</v>
      </c>
      <c r="V1377">
        <v>0</v>
      </c>
      <c r="W1377" s="181">
        <f t="shared" si="357"/>
        <v>53104.46</v>
      </c>
      <c r="X1377" s="181">
        <f t="shared" si="358"/>
        <v>88.507433333333339</v>
      </c>
      <c r="Y1377" s="174">
        <v>111836.77</v>
      </c>
      <c r="Z1377" s="181">
        <f t="shared" si="359"/>
        <v>186.39461666666668</v>
      </c>
      <c r="AA1377" s="174">
        <v>0</v>
      </c>
      <c r="AB1377" s="174">
        <v>36.976684859550211</v>
      </c>
      <c r="AC1377" s="174">
        <v>16.877570766752299</v>
      </c>
      <c r="AD1377" s="174">
        <v>4.6945204157809632</v>
      </c>
      <c r="AE1377" s="174">
        <v>30.944008844318368</v>
      </c>
      <c r="AF1377">
        <v>0</v>
      </c>
      <c r="AG1377" s="106">
        <v>10.50721511359815</v>
      </c>
      <c r="AH1377" s="106">
        <v>0</v>
      </c>
      <c r="AI1377" s="106">
        <v>100</v>
      </c>
      <c r="AJ1377">
        <v>40.21</v>
      </c>
      <c r="AK1377">
        <v>88.51</v>
      </c>
      <c r="AL1377">
        <v>57.68</v>
      </c>
      <c r="AM1377">
        <v>186.39</v>
      </c>
      <c r="AN1377" t="s">
        <v>1069</v>
      </c>
      <c r="AO1377">
        <v>9.9</v>
      </c>
      <c r="AP1377">
        <v>8.33</v>
      </c>
      <c r="AQ1377">
        <v>12.806699999999999</v>
      </c>
      <c r="AR1377" t="s">
        <v>1071</v>
      </c>
      <c r="AS1377" t="s">
        <v>1074</v>
      </c>
      <c r="AT1377" t="s">
        <v>1075</v>
      </c>
      <c r="AU1377" t="s">
        <v>1078</v>
      </c>
      <c r="AV1377" t="s">
        <v>1082</v>
      </c>
      <c r="AW1377" t="s">
        <v>1083</v>
      </c>
      <c r="AX1377" s="65">
        <f t="shared" si="372"/>
        <v>583.5</v>
      </c>
      <c r="AY1377" s="106">
        <v>2862.47</v>
      </c>
      <c r="AZ1377" s="106">
        <v>1386.8459187776302</v>
      </c>
      <c r="BA1377" s="65">
        <f t="shared" si="360"/>
        <v>4832.81591877763</v>
      </c>
      <c r="BB1377" s="65">
        <f t="shared" si="361"/>
        <v>51717.614081222368</v>
      </c>
      <c r="BC1377" s="65">
        <f t="shared" si="362"/>
        <v>0</v>
      </c>
      <c r="BD1377" s="65">
        <f t="shared" si="363"/>
        <v>23542.030000000002</v>
      </c>
      <c r="BE1377" s="65">
        <f t="shared" si="364"/>
        <v>31744.309999999998</v>
      </c>
      <c r="BF1377" s="65">
        <f t="shared" si="365"/>
        <v>107003.95408122237</v>
      </c>
      <c r="BG1377" s="66">
        <f t="shared" si="366"/>
        <v>690.40227411109004</v>
      </c>
      <c r="BH1377" s="66">
        <f t="shared" si="367"/>
        <v>89.168300140038568</v>
      </c>
      <c r="BI1377" s="66">
        <f t="shared" si="368"/>
        <v>0</v>
      </c>
      <c r="BJ1377" s="66">
        <f t="shared" si="369"/>
        <v>40.589706896551725</v>
      </c>
      <c r="BK1377" s="66">
        <f t="shared" si="370"/>
        <v>54.731568965517241</v>
      </c>
      <c r="BL1377" s="66">
        <f t="shared" si="371"/>
        <v>184.48957600210753</v>
      </c>
      <c r="BM1377" s="207">
        <f t="shared" si="373"/>
        <v>39856.979999999996</v>
      </c>
    </row>
    <row r="1378" spans="1:65" x14ac:dyDescent="0.35">
      <c r="A1378" s="1">
        <v>519</v>
      </c>
      <c r="B1378">
        <v>42</v>
      </c>
      <c r="C1378" t="s">
        <v>37</v>
      </c>
      <c r="D1378" s="60" t="s">
        <v>557</v>
      </c>
      <c r="E1378" s="6" t="s">
        <v>1117</v>
      </c>
      <c r="F1378" s="7" t="s">
        <v>1118</v>
      </c>
      <c r="G1378" s="6">
        <v>-3.8</v>
      </c>
      <c r="H1378" s="6">
        <v>-38.53</v>
      </c>
      <c r="I1378" s="6">
        <v>41</v>
      </c>
      <c r="J1378" s="8">
        <v>71394.000753582499</v>
      </c>
      <c r="K1378" t="s">
        <v>1165</v>
      </c>
      <c r="L1378" t="s">
        <v>1062</v>
      </c>
      <c r="M1378">
        <v>600</v>
      </c>
      <c r="N1378">
        <v>600</v>
      </c>
      <c r="O1378">
        <v>0</v>
      </c>
      <c r="P1378">
        <v>41710.730000000003</v>
      </c>
      <c r="Q1378">
        <v>18875.330000000002</v>
      </c>
      <c r="R1378">
        <v>5255.2</v>
      </c>
      <c r="S1378">
        <v>34606.78</v>
      </c>
      <c r="T1378">
        <v>0</v>
      </c>
      <c r="U1378">
        <v>11750.93</v>
      </c>
      <c r="V1378">
        <v>0</v>
      </c>
      <c r="W1378" s="181">
        <f t="shared" si="357"/>
        <v>53461.66</v>
      </c>
      <c r="X1378" s="181">
        <f t="shared" si="358"/>
        <v>89.102766666666668</v>
      </c>
      <c r="Y1378" s="174">
        <v>112198.97</v>
      </c>
      <c r="Z1378" s="181">
        <f t="shared" si="359"/>
        <v>186.99828333333335</v>
      </c>
      <c r="AA1378" s="174">
        <v>0</v>
      </c>
      <c r="AB1378" s="174">
        <v>37.175679954994237</v>
      </c>
      <c r="AC1378" s="174">
        <v>16.823086700350281</v>
      </c>
      <c r="AD1378" s="174">
        <v>4.6838219637845162</v>
      </c>
      <c r="AE1378" s="174">
        <v>30.84411559214848</v>
      </c>
      <c r="AF1378">
        <v>0</v>
      </c>
      <c r="AG1378" s="106">
        <v>10.47329578872248</v>
      </c>
      <c r="AH1378" s="106">
        <v>0</v>
      </c>
      <c r="AI1378" s="106">
        <v>100</v>
      </c>
      <c r="AJ1378">
        <v>40.22</v>
      </c>
      <c r="AK1378">
        <v>89.1</v>
      </c>
      <c r="AL1378">
        <v>57.68</v>
      </c>
      <c r="AM1378">
        <v>187</v>
      </c>
      <c r="AN1378" t="s">
        <v>1070</v>
      </c>
      <c r="AO1378">
        <v>9.9</v>
      </c>
      <c r="AP1378">
        <v>8.33</v>
      </c>
      <c r="AQ1378">
        <v>12.806699999999999</v>
      </c>
      <c r="AR1378" t="s">
        <v>1071</v>
      </c>
      <c r="AS1378" t="s">
        <v>1074</v>
      </c>
      <c r="AT1378" t="s">
        <v>1075</v>
      </c>
      <c r="AU1378" t="s">
        <v>1078</v>
      </c>
      <c r="AV1378" t="s">
        <v>1082</v>
      </c>
      <c r="AW1378" t="s">
        <v>1083</v>
      </c>
      <c r="AX1378" s="65">
        <f t="shared" si="372"/>
        <v>583.5</v>
      </c>
      <c r="AY1378" s="106">
        <v>2862.47</v>
      </c>
      <c r="AZ1378" s="106">
        <v>1326.478588180383</v>
      </c>
      <c r="BA1378" s="65">
        <f t="shared" si="360"/>
        <v>4772.448588180383</v>
      </c>
      <c r="BB1378" s="65">
        <f t="shared" si="361"/>
        <v>52135.18141181962</v>
      </c>
      <c r="BC1378" s="65">
        <f t="shared" si="362"/>
        <v>0</v>
      </c>
      <c r="BD1378" s="65">
        <f t="shared" si="363"/>
        <v>23547.030000000002</v>
      </c>
      <c r="BE1378" s="65">
        <f t="shared" si="364"/>
        <v>31744.309999999998</v>
      </c>
      <c r="BF1378" s="65">
        <f t="shared" si="365"/>
        <v>107426.52141181962</v>
      </c>
      <c r="BG1378" s="66">
        <f t="shared" si="366"/>
        <v>681.7783697400547</v>
      </c>
      <c r="BH1378" s="66">
        <f t="shared" si="367"/>
        <v>89.888243813482106</v>
      </c>
      <c r="BI1378" s="66">
        <f t="shared" si="368"/>
        <v>0</v>
      </c>
      <c r="BJ1378" s="66">
        <f t="shared" si="369"/>
        <v>40.598327586206899</v>
      </c>
      <c r="BK1378" s="66">
        <f t="shared" si="370"/>
        <v>54.731568965517241</v>
      </c>
      <c r="BL1378" s="66">
        <f t="shared" si="371"/>
        <v>185.21814036520624</v>
      </c>
      <c r="BM1378" s="207">
        <f t="shared" si="373"/>
        <v>39861.979999999996</v>
      </c>
    </row>
    <row r="1379" spans="1:65" x14ac:dyDescent="0.35">
      <c r="A1379" s="1">
        <v>520</v>
      </c>
      <c r="B1379">
        <v>43</v>
      </c>
      <c r="C1379" t="s">
        <v>37</v>
      </c>
      <c r="D1379" s="60" t="s">
        <v>558</v>
      </c>
      <c r="E1379" s="6" t="s">
        <v>1104</v>
      </c>
      <c r="F1379" s="7" t="s">
        <v>1105</v>
      </c>
      <c r="G1379" s="6">
        <v>-22.74</v>
      </c>
      <c r="H1379" s="6">
        <v>-45.59</v>
      </c>
      <c r="I1379" s="6">
        <v>1642</v>
      </c>
      <c r="J1379" s="8">
        <v>3495.45982983364</v>
      </c>
      <c r="K1379" t="s">
        <v>1165</v>
      </c>
      <c r="L1379" t="s">
        <v>1062</v>
      </c>
      <c r="M1379">
        <v>600</v>
      </c>
      <c r="N1379">
        <v>600</v>
      </c>
      <c r="O1379">
        <v>287.63</v>
      </c>
      <c r="P1379">
        <v>11963.39</v>
      </c>
      <c r="Q1379">
        <v>18875.330000000002</v>
      </c>
      <c r="R1379">
        <v>5265.2</v>
      </c>
      <c r="S1379">
        <v>34606.78</v>
      </c>
      <c r="T1379">
        <v>0</v>
      </c>
      <c r="U1379">
        <v>11578.67</v>
      </c>
      <c r="V1379">
        <v>0</v>
      </c>
      <c r="W1379" s="181">
        <f t="shared" si="357"/>
        <v>23542.059999999998</v>
      </c>
      <c r="X1379" s="181">
        <f t="shared" si="358"/>
        <v>39.236766666666661</v>
      </c>
      <c r="Y1379" s="174">
        <v>82576.990000000005</v>
      </c>
      <c r="Z1379" s="181">
        <f t="shared" si="359"/>
        <v>137.62831666666668</v>
      </c>
      <c r="AA1379" s="174">
        <v>0.34831737025047782</v>
      </c>
      <c r="AB1379" s="174">
        <v>14.48755882237897</v>
      </c>
      <c r="AC1379" s="174">
        <v>22.857856649897261</v>
      </c>
      <c r="AD1379" s="174">
        <v>6.3761103426027033</v>
      </c>
      <c r="AE1379" s="174">
        <v>41.908502598605253</v>
      </c>
      <c r="AF1379">
        <v>0</v>
      </c>
      <c r="AG1379" s="106">
        <v>14.021666326176341</v>
      </c>
      <c r="AH1379" s="106">
        <v>0</v>
      </c>
      <c r="AI1379" s="106">
        <v>100</v>
      </c>
      <c r="AJ1379">
        <v>40.229999999999997</v>
      </c>
      <c r="AK1379">
        <v>39.72</v>
      </c>
      <c r="AL1379">
        <v>57.68</v>
      </c>
      <c r="AM1379">
        <v>137.63</v>
      </c>
      <c r="AN1379" t="s">
        <v>1063</v>
      </c>
      <c r="AO1379">
        <v>9.9</v>
      </c>
      <c r="AP1379">
        <v>8.33</v>
      </c>
      <c r="AQ1379">
        <v>12.806699999999999</v>
      </c>
      <c r="AR1379" t="s">
        <v>1071</v>
      </c>
      <c r="AS1379" t="s">
        <v>1074</v>
      </c>
      <c r="AT1379" t="s">
        <v>1075</v>
      </c>
      <c r="AU1379" t="s">
        <v>1078</v>
      </c>
      <c r="AV1379" t="s">
        <v>1082</v>
      </c>
      <c r="AW1379" t="s">
        <v>1084</v>
      </c>
      <c r="AX1379" s="65">
        <f t="shared" si="372"/>
        <v>583.5</v>
      </c>
      <c r="AY1379" s="106">
        <v>2862.47</v>
      </c>
      <c r="AZ1379" s="106">
        <v>536.50676079516643</v>
      </c>
      <c r="BA1379" s="65">
        <f t="shared" si="360"/>
        <v>3982.4767607951662</v>
      </c>
      <c r="BB1379" s="65">
        <f t="shared" si="361"/>
        <v>23005.55323920483</v>
      </c>
      <c r="BC1379" s="65">
        <f t="shared" si="362"/>
        <v>287.63</v>
      </c>
      <c r="BD1379" s="65">
        <f t="shared" si="363"/>
        <v>23557.030000000002</v>
      </c>
      <c r="BE1379" s="65">
        <f t="shared" si="364"/>
        <v>31744.309999999998</v>
      </c>
      <c r="BF1379" s="65">
        <f t="shared" si="365"/>
        <v>78594.51323920484</v>
      </c>
      <c r="BG1379" s="66">
        <f t="shared" si="366"/>
        <v>568.92525154216662</v>
      </c>
      <c r="BH1379" s="66">
        <f t="shared" si="367"/>
        <v>39.664746964146261</v>
      </c>
      <c r="BI1379" s="66">
        <f t="shared" si="368"/>
        <v>0.47938333333333333</v>
      </c>
      <c r="BJ1379" s="66">
        <f t="shared" si="369"/>
        <v>40.615568965517248</v>
      </c>
      <c r="BK1379" s="66">
        <f t="shared" si="370"/>
        <v>54.731568965517241</v>
      </c>
      <c r="BL1379" s="66">
        <f t="shared" si="371"/>
        <v>135.50778144690489</v>
      </c>
      <c r="BM1379" s="207">
        <f t="shared" si="373"/>
        <v>39871.979999999996</v>
      </c>
    </row>
    <row r="1380" spans="1:65" x14ac:dyDescent="0.35">
      <c r="A1380" s="1">
        <v>521</v>
      </c>
      <c r="B1380">
        <v>43</v>
      </c>
      <c r="C1380" t="s">
        <v>37</v>
      </c>
      <c r="D1380" s="60" t="s">
        <v>559</v>
      </c>
      <c r="E1380" s="6" t="s">
        <v>1104</v>
      </c>
      <c r="F1380" s="7" t="s">
        <v>1106</v>
      </c>
      <c r="G1380" s="6">
        <v>-23.85</v>
      </c>
      <c r="H1380" s="6">
        <v>-46.64</v>
      </c>
      <c r="I1380" s="6">
        <v>792</v>
      </c>
      <c r="J1380" s="8">
        <v>14172.2970393051</v>
      </c>
      <c r="K1380" t="s">
        <v>1165</v>
      </c>
      <c r="L1380" t="s">
        <v>1062</v>
      </c>
      <c r="M1380">
        <v>600</v>
      </c>
      <c r="N1380">
        <v>600</v>
      </c>
      <c r="O1380">
        <v>13.99</v>
      </c>
      <c r="P1380">
        <v>17194.990000000002</v>
      </c>
      <c r="Q1380">
        <v>18875.330000000002</v>
      </c>
      <c r="R1380">
        <v>5266.4</v>
      </c>
      <c r="S1380">
        <v>34606.78</v>
      </c>
      <c r="T1380">
        <v>0</v>
      </c>
      <c r="U1380">
        <v>11578.67</v>
      </c>
      <c r="V1380">
        <v>0</v>
      </c>
      <c r="W1380" s="181">
        <f t="shared" si="357"/>
        <v>28773.660000000003</v>
      </c>
      <c r="X1380" s="181">
        <f t="shared" si="358"/>
        <v>47.956100000000006</v>
      </c>
      <c r="Y1380" s="174">
        <v>87536.15</v>
      </c>
      <c r="Z1380" s="181">
        <f t="shared" si="359"/>
        <v>145.89358333333331</v>
      </c>
      <c r="AA1380" s="174">
        <v>1.5981968592404399E-2</v>
      </c>
      <c r="AB1380" s="174">
        <v>19.643301653088471</v>
      </c>
      <c r="AC1380" s="174">
        <v>21.562897157345851</v>
      </c>
      <c r="AD1380" s="174">
        <v>6.0162572834194794</v>
      </c>
      <c r="AE1380" s="174">
        <v>39.534272412026347</v>
      </c>
      <c r="AF1380">
        <v>0</v>
      </c>
      <c r="AG1380" s="106">
        <v>13.227300949379201</v>
      </c>
      <c r="AH1380" s="106">
        <v>0</v>
      </c>
      <c r="AI1380" s="106">
        <v>100</v>
      </c>
      <c r="AJ1380">
        <v>40.24</v>
      </c>
      <c r="AK1380">
        <v>47.98</v>
      </c>
      <c r="AL1380">
        <v>57.68</v>
      </c>
      <c r="AM1380">
        <v>145.88999999999999</v>
      </c>
      <c r="AN1380" t="s">
        <v>1064</v>
      </c>
      <c r="AO1380">
        <v>9.9</v>
      </c>
      <c r="AP1380">
        <v>8.33</v>
      </c>
      <c r="AQ1380">
        <v>12.806699999999999</v>
      </c>
      <c r="AR1380" t="s">
        <v>1071</v>
      </c>
      <c r="AS1380" t="s">
        <v>1074</v>
      </c>
      <c r="AT1380" t="s">
        <v>1075</v>
      </c>
      <c r="AU1380" t="s">
        <v>1078</v>
      </c>
      <c r="AV1380" t="s">
        <v>1082</v>
      </c>
      <c r="AW1380" t="s">
        <v>1084</v>
      </c>
      <c r="AX1380" s="65">
        <f t="shared" si="372"/>
        <v>583.5</v>
      </c>
      <c r="AY1380" s="106">
        <v>2862.47</v>
      </c>
      <c r="AZ1380" s="106">
        <v>736.12594641156352</v>
      </c>
      <c r="BA1380" s="65">
        <f t="shared" si="360"/>
        <v>4182.0959464115631</v>
      </c>
      <c r="BB1380" s="65">
        <f t="shared" si="361"/>
        <v>28037.534053588439</v>
      </c>
      <c r="BC1380" s="65">
        <f t="shared" si="362"/>
        <v>13.99</v>
      </c>
      <c r="BD1380" s="65">
        <f t="shared" si="363"/>
        <v>23558.230000000003</v>
      </c>
      <c r="BE1380" s="65">
        <f t="shared" si="364"/>
        <v>31744.309999999998</v>
      </c>
      <c r="BF1380" s="65">
        <f t="shared" si="365"/>
        <v>83354.054053588436</v>
      </c>
      <c r="BG1380" s="66">
        <f t="shared" si="366"/>
        <v>597.44227805879473</v>
      </c>
      <c r="BH1380" s="66">
        <f t="shared" si="367"/>
        <v>48.340575954462828</v>
      </c>
      <c r="BI1380" s="66">
        <f t="shared" si="368"/>
        <v>2.3316666666666666E-2</v>
      </c>
      <c r="BJ1380" s="66">
        <f t="shared" si="369"/>
        <v>40.617637931034487</v>
      </c>
      <c r="BK1380" s="66">
        <f t="shared" si="370"/>
        <v>54.731568965517241</v>
      </c>
      <c r="BL1380" s="66">
        <f t="shared" si="371"/>
        <v>143.71388629929041</v>
      </c>
      <c r="BM1380" s="207">
        <f t="shared" si="373"/>
        <v>39873.18</v>
      </c>
    </row>
    <row r="1381" spans="1:65" x14ac:dyDescent="0.35">
      <c r="A1381" s="1">
        <v>522</v>
      </c>
      <c r="B1381">
        <v>43</v>
      </c>
      <c r="C1381" t="s">
        <v>37</v>
      </c>
      <c r="D1381" s="60" t="s">
        <v>560</v>
      </c>
      <c r="E1381" s="6" t="s">
        <v>1107</v>
      </c>
      <c r="F1381" s="7" t="s">
        <v>1108</v>
      </c>
      <c r="G1381" s="6">
        <v>-30.03</v>
      </c>
      <c r="H1381" s="6">
        <v>-51.23</v>
      </c>
      <c r="I1381" s="6">
        <v>47</v>
      </c>
      <c r="J1381" s="8">
        <v>23954.0527728093</v>
      </c>
      <c r="K1381" t="s">
        <v>1165</v>
      </c>
      <c r="L1381" t="s">
        <v>1062</v>
      </c>
      <c r="M1381">
        <v>600</v>
      </c>
      <c r="N1381">
        <v>600</v>
      </c>
      <c r="O1381">
        <v>73.760000000000005</v>
      </c>
      <c r="P1381">
        <v>20060.169999999998</v>
      </c>
      <c r="Q1381">
        <v>18875.330000000002</v>
      </c>
      <c r="R1381">
        <v>5272.4</v>
      </c>
      <c r="S1381">
        <v>34606.78</v>
      </c>
      <c r="T1381">
        <v>0</v>
      </c>
      <c r="U1381">
        <v>11578.67</v>
      </c>
      <c r="V1381">
        <v>0</v>
      </c>
      <c r="W1381" s="181">
        <f t="shared" si="357"/>
        <v>31638.839999999997</v>
      </c>
      <c r="X1381" s="181">
        <f t="shared" si="358"/>
        <v>52.731399999999994</v>
      </c>
      <c r="Y1381" s="174">
        <v>90467.1</v>
      </c>
      <c r="Z1381" s="181">
        <f t="shared" si="359"/>
        <v>150.77850000000001</v>
      </c>
      <c r="AA1381" s="174">
        <v>8.1532402387166164E-2</v>
      </c>
      <c r="AB1381" s="174">
        <v>22.173994745050958</v>
      </c>
      <c r="AC1381" s="174">
        <v>20.864303155511781</v>
      </c>
      <c r="AD1381" s="174">
        <v>5.8279750318071422</v>
      </c>
      <c r="AE1381" s="174">
        <v>38.253442411661247</v>
      </c>
      <c r="AF1381">
        <v>0</v>
      </c>
      <c r="AG1381" s="106">
        <v>12.798763307323879</v>
      </c>
      <c r="AH1381" s="106">
        <v>0</v>
      </c>
      <c r="AI1381" s="106">
        <v>100</v>
      </c>
      <c r="AJ1381">
        <v>40.25</v>
      </c>
      <c r="AK1381">
        <v>52.85</v>
      </c>
      <c r="AL1381">
        <v>57.68</v>
      </c>
      <c r="AM1381">
        <v>150.78</v>
      </c>
      <c r="AN1381" t="s">
        <v>1065</v>
      </c>
      <c r="AO1381">
        <v>9.9</v>
      </c>
      <c r="AP1381">
        <v>8.33</v>
      </c>
      <c r="AQ1381">
        <v>12.806699999999999</v>
      </c>
      <c r="AR1381" t="s">
        <v>1071</v>
      </c>
      <c r="AS1381" t="s">
        <v>1074</v>
      </c>
      <c r="AT1381" t="s">
        <v>1075</v>
      </c>
      <c r="AU1381" t="s">
        <v>1078</v>
      </c>
      <c r="AV1381" t="s">
        <v>1082</v>
      </c>
      <c r="AW1381" t="s">
        <v>1084</v>
      </c>
      <c r="AX1381" s="65">
        <f t="shared" si="372"/>
        <v>583.5</v>
      </c>
      <c r="AY1381" s="106">
        <v>2862.47</v>
      </c>
      <c r="AZ1381" s="106">
        <v>826.84062334561361</v>
      </c>
      <c r="BA1381" s="65">
        <f t="shared" si="360"/>
        <v>4272.8106233456128</v>
      </c>
      <c r="BB1381" s="65">
        <f t="shared" si="361"/>
        <v>30811.999376654381</v>
      </c>
      <c r="BC1381" s="65">
        <f t="shared" si="362"/>
        <v>73.760000000000005</v>
      </c>
      <c r="BD1381" s="65">
        <f t="shared" si="363"/>
        <v>23564.230000000003</v>
      </c>
      <c r="BE1381" s="65">
        <f t="shared" si="364"/>
        <v>31744.309999999998</v>
      </c>
      <c r="BF1381" s="65">
        <f t="shared" si="365"/>
        <v>86194.2893766544</v>
      </c>
      <c r="BG1381" s="66">
        <f t="shared" si="366"/>
        <v>610.40151762080188</v>
      </c>
      <c r="BH1381" s="66">
        <f t="shared" si="367"/>
        <v>53.124136856300659</v>
      </c>
      <c r="BI1381" s="66">
        <f t="shared" si="368"/>
        <v>0.12293333333333334</v>
      </c>
      <c r="BJ1381" s="66">
        <f t="shared" si="369"/>
        <v>40.627982758620696</v>
      </c>
      <c r="BK1381" s="66">
        <f t="shared" si="370"/>
        <v>54.731568965517241</v>
      </c>
      <c r="BL1381" s="66">
        <f t="shared" si="371"/>
        <v>148.61084375285242</v>
      </c>
      <c r="BM1381" s="207">
        <f t="shared" si="373"/>
        <v>39879.18</v>
      </c>
    </row>
    <row r="1382" spans="1:65" x14ac:dyDescent="0.35">
      <c r="A1382" s="1">
        <v>523</v>
      </c>
      <c r="B1382">
        <v>43</v>
      </c>
      <c r="C1382" t="s">
        <v>37</v>
      </c>
      <c r="D1382" s="60" t="s">
        <v>561</v>
      </c>
      <c r="E1382" s="6" t="s">
        <v>1109</v>
      </c>
      <c r="F1382" s="7" t="s">
        <v>1110</v>
      </c>
      <c r="G1382" s="6">
        <v>-15.37</v>
      </c>
      <c r="H1382" s="6">
        <v>-48.78</v>
      </c>
      <c r="I1382" s="6">
        <v>770</v>
      </c>
      <c r="J1382" s="8">
        <v>31081.371963744201</v>
      </c>
      <c r="K1382" t="s">
        <v>1165</v>
      </c>
      <c r="L1382" t="s">
        <v>1062</v>
      </c>
      <c r="M1382">
        <v>600</v>
      </c>
      <c r="N1382">
        <v>600</v>
      </c>
      <c r="O1382">
        <v>0</v>
      </c>
      <c r="P1382">
        <v>28170.93</v>
      </c>
      <c r="Q1382">
        <v>18875.330000000002</v>
      </c>
      <c r="R1382">
        <v>5266.4</v>
      </c>
      <c r="S1382">
        <v>34606.78</v>
      </c>
      <c r="T1382">
        <v>0</v>
      </c>
      <c r="U1382">
        <v>11578.67</v>
      </c>
      <c r="V1382">
        <v>0</v>
      </c>
      <c r="W1382" s="181">
        <f t="shared" si="357"/>
        <v>39749.599999999999</v>
      </c>
      <c r="X1382" s="181">
        <f t="shared" si="358"/>
        <v>66.249333333333325</v>
      </c>
      <c r="Y1382" s="174">
        <v>98498.1</v>
      </c>
      <c r="Z1382" s="181">
        <f t="shared" si="359"/>
        <v>164.1635</v>
      </c>
      <c r="AA1382" s="174">
        <v>0</v>
      </c>
      <c r="AB1382" s="174">
        <v>28.600480618407861</v>
      </c>
      <c r="AC1382" s="174">
        <v>19.163141217952429</v>
      </c>
      <c r="AD1382" s="174">
        <v>5.34670211912717</v>
      </c>
      <c r="AE1382" s="174">
        <v>35.134464522665922</v>
      </c>
      <c r="AF1382">
        <v>0</v>
      </c>
      <c r="AG1382" s="106">
        <v>11.755221674326711</v>
      </c>
      <c r="AH1382" s="106">
        <v>0</v>
      </c>
      <c r="AI1382" s="106">
        <v>100</v>
      </c>
      <c r="AJ1382">
        <v>40.24</v>
      </c>
      <c r="AK1382">
        <v>66.25</v>
      </c>
      <c r="AL1382">
        <v>57.68</v>
      </c>
      <c r="AM1382">
        <v>164.16</v>
      </c>
      <c r="AN1382" t="s">
        <v>1066</v>
      </c>
      <c r="AO1382">
        <v>9.9</v>
      </c>
      <c r="AP1382">
        <v>8.33</v>
      </c>
      <c r="AQ1382">
        <v>12.806699999999999</v>
      </c>
      <c r="AR1382" t="s">
        <v>1071</v>
      </c>
      <c r="AS1382" t="s">
        <v>1074</v>
      </c>
      <c r="AT1382" t="s">
        <v>1075</v>
      </c>
      <c r="AU1382" t="s">
        <v>1078</v>
      </c>
      <c r="AV1382" t="s">
        <v>1082</v>
      </c>
      <c r="AW1382" t="s">
        <v>1084</v>
      </c>
      <c r="AX1382" s="65">
        <f t="shared" si="372"/>
        <v>583.5</v>
      </c>
      <c r="AY1382" s="106">
        <v>2862.47</v>
      </c>
      <c r="AZ1382" s="106">
        <v>1116.8259870787581</v>
      </c>
      <c r="BA1382" s="65">
        <f t="shared" si="360"/>
        <v>4562.7959870787581</v>
      </c>
      <c r="BB1382" s="65">
        <f t="shared" si="361"/>
        <v>38632.77401292124</v>
      </c>
      <c r="BC1382" s="65">
        <f t="shared" si="362"/>
        <v>0</v>
      </c>
      <c r="BD1382" s="65">
        <f t="shared" si="363"/>
        <v>23558.230000000003</v>
      </c>
      <c r="BE1382" s="65">
        <f t="shared" si="364"/>
        <v>31744.309999999998</v>
      </c>
      <c r="BF1382" s="65">
        <f t="shared" si="365"/>
        <v>93935.304012921246</v>
      </c>
      <c r="BG1382" s="66">
        <f t="shared" si="366"/>
        <v>651.82799815410829</v>
      </c>
      <c r="BH1382" s="66">
        <f t="shared" si="367"/>
        <v>66.608231056760758</v>
      </c>
      <c r="BI1382" s="66">
        <f t="shared" si="368"/>
        <v>0</v>
      </c>
      <c r="BJ1382" s="66">
        <f t="shared" si="369"/>
        <v>40.617637931034487</v>
      </c>
      <c r="BK1382" s="66">
        <f t="shared" si="370"/>
        <v>54.731568965517241</v>
      </c>
      <c r="BL1382" s="66">
        <f t="shared" si="371"/>
        <v>161.9574207119332</v>
      </c>
      <c r="BM1382" s="207">
        <f t="shared" si="373"/>
        <v>39873.18</v>
      </c>
    </row>
    <row r="1383" spans="1:65" x14ac:dyDescent="0.35">
      <c r="A1383" s="1">
        <v>524</v>
      </c>
      <c r="B1383">
        <v>43</v>
      </c>
      <c r="C1383" t="s">
        <v>37</v>
      </c>
      <c r="D1383" s="60" t="s">
        <v>562</v>
      </c>
      <c r="E1383" s="6" t="s">
        <v>1111</v>
      </c>
      <c r="F1383" s="7" t="s">
        <v>1112</v>
      </c>
      <c r="G1383" s="6">
        <v>-22.86</v>
      </c>
      <c r="H1383" s="6">
        <v>-43.41</v>
      </c>
      <c r="I1383" s="6">
        <v>45</v>
      </c>
      <c r="J1383" s="8">
        <v>45016.2336447989</v>
      </c>
      <c r="K1383" t="s">
        <v>1165</v>
      </c>
      <c r="L1383" t="s">
        <v>1062</v>
      </c>
      <c r="M1383">
        <v>600</v>
      </c>
      <c r="N1383">
        <v>600</v>
      </c>
      <c r="O1383">
        <v>0</v>
      </c>
      <c r="P1383">
        <v>28141.96</v>
      </c>
      <c r="Q1383">
        <v>18875.330000000002</v>
      </c>
      <c r="R1383">
        <v>5262.4</v>
      </c>
      <c r="S1383">
        <v>34606.78</v>
      </c>
      <c r="T1383">
        <v>0</v>
      </c>
      <c r="U1383">
        <v>11578.67</v>
      </c>
      <c r="V1383">
        <v>0</v>
      </c>
      <c r="W1383" s="181">
        <f t="shared" si="357"/>
        <v>39720.629999999997</v>
      </c>
      <c r="X1383" s="181">
        <f t="shared" si="358"/>
        <v>66.201049999999995</v>
      </c>
      <c r="Y1383" s="174">
        <v>98465.13</v>
      </c>
      <c r="Z1383" s="181">
        <f t="shared" si="359"/>
        <v>164.10855000000001</v>
      </c>
      <c r="AA1383" s="174">
        <v>0</v>
      </c>
      <c r="AB1383" s="174">
        <v>28.580635601659178</v>
      </c>
      <c r="AC1383" s="174">
        <v>19.169557791677121</v>
      </c>
      <c r="AD1383" s="174">
        <v>5.3444300535631237</v>
      </c>
      <c r="AE1383" s="174">
        <v>35.146228923884017</v>
      </c>
      <c r="AF1383">
        <v>0</v>
      </c>
      <c r="AG1383" s="106">
        <v>11.7591577850961</v>
      </c>
      <c r="AH1383" s="106">
        <v>0</v>
      </c>
      <c r="AI1383" s="106">
        <v>100</v>
      </c>
      <c r="AJ1383">
        <v>40.229999999999997</v>
      </c>
      <c r="AK1383">
        <v>66.2</v>
      </c>
      <c r="AL1383">
        <v>57.68</v>
      </c>
      <c r="AM1383">
        <v>164.11</v>
      </c>
      <c r="AN1383" t="s">
        <v>1067</v>
      </c>
      <c r="AO1383">
        <v>9.9</v>
      </c>
      <c r="AP1383">
        <v>8.33</v>
      </c>
      <c r="AQ1383">
        <v>12.806699999999999</v>
      </c>
      <c r="AR1383" t="s">
        <v>1071</v>
      </c>
      <c r="AS1383" t="s">
        <v>1074</v>
      </c>
      <c r="AT1383" t="s">
        <v>1075</v>
      </c>
      <c r="AU1383" t="s">
        <v>1078</v>
      </c>
      <c r="AV1383" t="s">
        <v>1082</v>
      </c>
      <c r="AW1383" t="s">
        <v>1084</v>
      </c>
      <c r="AX1383" s="65">
        <f t="shared" si="372"/>
        <v>583.5</v>
      </c>
      <c r="AY1383" s="106">
        <v>2862.47</v>
      </c>
      <c r="AZ1383" s="106">
        <v>1100.3186454908691</v>
      </c>
      <c r="BA1383" s="65">
        <f t="shared" si="360"/>
        <v>4546.2886454908694</v>
      </c>
      <c r="BB1383" s="65">
        <f t="shared" si="361"/>
        <v>38620.311354509126</v>
      </c>
      <c r="BC1383" s="65">
        <f t="shared" si="362"/>
        <v>0</v>
      </c>
      <c r="BD1383" s="65">
        <f t="shared" si="363"/>
        <v>23554.230000000003</v>
      </c>
      <c r="BE1383" s="65">
        <f t="shared" si="364"/>
        <v>31744.309999999998</v>
      </c>
      <c r="BF1383" s="65">
        <f t="shared" si="365"/>
        <v>93918.841354509132</v>
      </c>
      <c r="BG1383" s="66">
        <f t="shared" si="366"/>
        <v>649.46980649869568</v>
      </c>
      <c r="BH1383" s="66">
        <f t="shared" si="367"/>
        <v>66.586743714670902</v>
      </c>
      <c r="BI1383" s="66">
        <f t="shared" si="368"/>
        <v>0</v>
      </c>
      <c r="BJ1383" s="66">
        <f t="shared" si="369"/>
        <v>40.610741379310348</v>
      </c>
      <c r="BK1383" s="66">
        <f t="shared" si="370"/>
        <v>54.731568965517241</v>
      </c>
      <c r="BL1383" s="66">
        <f t="shared" si="371"/>
        <v>161.92903681811919</v>
      </c>
      <c r="BM1383" s="207">
        <f t="shared" si="373"/>
        <v>39869.18</v>
      </c>
    </row>
    <row r="1384" spans="1:65" x14ac:dyDescent="0.35">
      <c r="A1384" s="1">
        <v>525</v>
      </c>
      <c r="B1384">
        <v>43</v>
      </c>
      <c r="C1384" t="s">
        <v>37</v>
      </c>
      <c r="D1384" s="60" t="s">
        <v>563</v>
      </c>
      <c r="E1384" s="6" t="s">
        <v>1113</v>
      </c>
      <c r="F1384" s="7" t="s">
        <v>1114</v>
      </c>
      <c r="G1384" s="6">
        <v>-20.32</v>
      </c>
      <c r="H1384" s="6">
        <v>-40.340000000000003</v>
      </c>
      <c r="I1384" s="6">
        <v>9</v>
      </c>
      <c r="J1384" s="8">
        <v>54061.366139626101</v>
      </c>
      <c r="K1384" t="s">
        <v>1165</v>
      </c>
      <c r="L1384" t="s">
        <v>1062</v>
      </c>
      <c r="M1384">
        <v>600</v>
      </c>
      <c r="N1384">
        <v>600</v>
      </c>
      <c r="O1384">
        <v>0</v>
      </c>
      <c r="P1384">
        <v>31645.67</v>
      </c>
      <c r="Q1384">
        <v>18875.330000000002</v>
      </c>
      <c r="R1384">
        <v>5264.2</v>
      </c>
      <c r="S1384">
        <v>34606.78</v>
      </c>
      <c r="T1384">
        <v>0</v>
      </c>
      <c r="U1384">
        <v>11578.67</v>
      </c>
      <c r="V1384">
        <v>0</v>
      </c>
      <c r="W1384" s="181">
        <f t="shared" si="357"/>
        <v>43224.34</v>
      </c>
      <c r="X1384" s="181">
        <f t="shared" si="358"/>
        <v>72.040566666666663</v>
      </c>
      <c r="Y1384" s="174">
        <v>101970.65</v>
      </c>
      <c r="Z1384" s="181">
        <f t="shared" si="359"/>
        <v>169.95108333333332</v>
      </c>
      <c r="AA1384" s="174">
        <v>0</v>
      </c>
      <c r="AB1384" s="174">
        <v>31.034096575828439</v>
      </c>
      <c r="AC1384" s="174">
        <v>18.510551810741621</v>
      </c>
      <c r="AD1384" s="174">
        <v>5.162465866403716</v>
      </c>
      <c r="AE1384" s="174">
        <v>33.937981173994672</v>
      </c>
      <c r="AF1384">
        <v>0</v>
      </c>
      <c r="AG1384" s="106">
        <v>11.354904573031551</v>
      </c>
      <c r="AH1384" s="106">
        <v>0</v>
      </c>
      <c r="AI1384" s="106">
        <v>100</v>
      </c>
      <c r="AJ1384">
        <v>40.229999999999997</v>
      </c>
      <c r="AK1384">
        <v>72.040000000000006</v>
      </c>
      <c r="AL1384">
        <v>57.68</v>
      </c>
      <c r="AM1384">
        <v>169.95</v>
      </c>
      <c r="AN1384" t="s">
        <v>1068</v>
      </c>
      <c r="AO1384">
        <v>9.9</v>
      </c>
      <c r="AP1384">
        <v>8.33</v>
      </c>
      <c r="AQ1384">
        <v>12.806699999999999</v>
      </c>
      <c r="AR1384" t="s">
        <v>1071</v>
      </c>
      <c r="AS1384" t="s">
        <v>1074</v>
      </c>
      <c r="AT1384" t="s">
        <v>1075</v>
      </c>
      <c r="AU1384" t="s">
        <v>1078</v>
      </c>
      <c r="AV1384" t="s">
        <v>1082</v>
      </c>
      <c r="AW1384" t="s">
        <v>1084</v>
      </c>
      <c r="AX1384" s="65">
        <f t="shared" si="372"/>
        <v>583.5</v>
      </c>
      <c r="AY1384" s="106">
        <v>2862.47</v>
      </c>
      <c r="AZ1384" s="106">
        <v>1193.4921884674941</v>
      </c>
      <c r="BA1384" s="65">
        <f t="shared" si="360"/>
        <v>4639.4621884674943</v>
      </c>
      <c r="BB1384" s="65">
        <f t="shared" si="361"/>
        <v>42030.847811532505</v>
      </c>
      <c r="BC1384" s="65">
        <f t="shared" si="362"/>
        <v>0</v>
      </c>
      <c r="BD1384" s="65">
        <f t="shared" si="363"/>
        <v>23556.030000000002</v>
      </c>
      <c r="BE1384" s="65">
        <f t="shared" si="364"/>
        <v>31744.309999999998</v>
      </c>
      <c r="BF1384" s="65">
        <f t="shared" si="365"/>
        <v>97331.187811532494</v>
      </c>
      <c r="BG1384" s="66">
        <f t="shared" si="366"/>
        <v>662.78031263821345</v>
      </c>
      <c r="BH1384" s="66">
        <f t="shared" si="367"/>
        <v>72.466978985400871</v>
      </c>
      <c r="BI1384" s="66">
        <f t="shared" si="368"/>
        <v>0</v>
      </c>
      <c r="BJ1384" s="66">
        <f t="shared" si="369"/>
        <v>40.613844827586213</v>
      </c>
      <c r="BK1384" s="66">
        <f t="shared" si="370"/>
        <v>54.731568965517241</v>
      </c>
      <c r="BL1384" s="66">
        <f t="shared" si="371"/>
        <v>167.81239277850429</v>
      </c>
      <c r="BM1384" s="207">
        <f t="shared" si="373"/>
        <v>39870.979999999996</v>
      </c>
    </row>
    <row r="1385" spans="1:65" x14ac:dyDescent="0.35">
      <c r="A1385" s="1">
        <v>526</v>
      </c>
      <c r="B1385">
        <v>43</v>
      </c>
      <c r="C1385" t="s">
        <v>37</v>
      </c>
      <c r="D1385" s="60" t="s">
        <v>564</v>
      </c>
      <c r="E1385" s="6" t="s">
        <v>1115</v>
      </c>
      <c r="F1385" s="7" t="s">
        <v>1116</v>
      </c>
      <c r="G1385" s="6">
        <v>-8.0500000000000007</v>
      </c>
      <c r="H1385" s="6">
        <v>-34.880000000000003</v>
      </c>
      <c r="I1385" s="6">
        <v>10</v>
      </c>
      <c r="J1385" s="8">
        <v>63550.072249703</v>
      </c>
      <c r="K1385" t="s">
        <v>1165</v>
      </c>
      <c r="L1385" t="s">
        <v>1062</v>
      </c>
      <c r="M1385">
        <v>600</v>
      </c>
      <c r="N1385">
        <v>600</v>
      </c>
      <c r="O1385">
        <v>0</v>
      </c>
      <c r="P1385">
        <v>36937.910000000003</v>
      </c>
      <c r="Q1385">
        <v>18875.330000000002</v>
      </c>
      <c r="R1385">
        <v>5250.2</v>
      </c>
      <c r="S1385">
        <v>34606.78</v>
      </c>
      <c r="T1385">
        <v>0</v>
      </c>
      <c r="U1385">
        <v>11578.67</v>
      </c>
      <c r="V1385">
        <v>0</v>
      </c>
      <c r="W1385" s="181">
        <f t="shared" si="357"/>
        <v>48516.58</v>
      </c>
      <c r="X1385" s="181">
        <f t="shared" si="358"/>
        <v>80.86096666666667</v>
      </c>
      <c r="Y1385" s="174">
        <v>107248.89</v>
      </c>
      <c r="Z1385" s="181">
        <f t="shared" si="359"/>
        <v>178.74815000000001</v>
      </c>
      <c r="AA1385" s="174">
        <v>0</v>
      </c>
      <c r="AB1385" s="174">
        <v>34.441298180335487</v>
      </c>
      <c r="AC1385" s="174">
        <v>17.59955744064111</v>
      </c>
      <c r="AD1385" s="174">
        <v>4.8953420403698349</v>
      </c>
      <c r="AE1385" s="174">
        <v>32.26772789909527</v>
      </c>
      <c r="AF1385">
        <v>0</v>
      </c>
      <c r="AG1385" s="106">
        <v>10.7960744395583</v>
      </c>
      <c r="AH1385" s="106">
        <v>0</v>
      </c>
      <c r="AI1385" s="106">
        <v>100</v>
      </c>
      <c r="AJ1385">
        <v>40.21</v>
      </c>
      <c r="AK1385">
        <v>80.86</v>
      </c>
      <c r="AL1385">
        <v>57.68</v>
      </c>
      <c r="AM1385">
        <v>178.75</v>
      </c>
      <c r="AN1385" t="s">
        <v>1069</v>
      </c>
      <c r="AO1385">
        <v>9.9</v>
      </c>
      <c r="AP1385">
        <v>8.33</v>
      </c>
      <c r="AQ1385">
        <v>12.806699999999999</v>
      </c>
      <c r="AR1385" t="s">
        <v>1071</v>
      </c>
      <c r="AS1385" t="s">
        <v>1074</v>
      </c>
      <c r="AT1385" t="s">
        <v>1075</v>
      </c>
      <c r="AU1385" t="s">
        <v>1078</v>
      </c>
      <c r="AV1385" t="s">
        <v>1082</v>
      </c>
      <c r="AW1385" t="s">
        <v>1084</v>
      </c>
      <c r="AX1385" s="65">
        <f t="shared" si="372"/>
        <v>583.5</v>
      </c>
      <c r="AY1385" s="106">
        <v>2862.47</v>
      </c>
      <c r="AZ1385" s="106">
        <v>1392.8587084003079</v>
      </c>
      <c r="BA1385" s="65">
        <f t="shared" si="360"/>
        <v>4838.8287084003077</v>
      </c>
      <c r="BB1385" s="65">
        <f t="shared" si="361"/>
        <v>47123.721291599693</v>
      </c>
      <c r="BC1385" s="65">
        <f t="shared" si="362"/>
        <v>0</v>
      </c>
      <c r="BD1385" s="65">
        <f t="shared" si="363"/>
        <v>23542.030000000002</v>
      </c>
      <c r="BE1385" s="65">
        <f t="shared" si="364"/>
        <v>31744.309999999998</v>
      </c>
      <c r="BF1385" s="65">
        <f t="shared" si="365"/>
        <v>102410.06129159969</v>
      </c>
      <c r="BG1385" s="66">
        <f t="shared" si="366"/>
        <v>691.26124405718679</v>
      </c>
      <c r="BH1385" s="66">
        <f t="shared" si="367"/>
        <v>81.247795330344303</v>
      </c>
      <c r="BI1385" s="66">
        <f t="shared" si="368"/>
        <v>0</v>
      </c>
      <c r="BJ1385" s="66">
        <f t="shared" si="369"/>
        <v>40.589706896551725</v>
      </c>
      <c r="BK1385" s="66">
        <f t="shared" si="370"/>
        <v>54.731568965517241</v>
      </c>
      <c r="BL1385" s="66">
        <f t="shared" si="371"/>
        <v>176.56907119241325</v>
      </c>
      <c r="BM1385" s="207">
        <f t="shared" si="373"/>
        <v>39856.979999999996</v>
      </c>
    </row>
    <row r="1386" spans="1:65" x14ac:dyDescent="0.35">
      <c r="A1386" s="1">
        <v>527</v>
      </c>
      <c r="B1386">
        <v>43</v>
      </c>
      <c r="C1386" t="s">
        <v>37</v>
      </c>
      <c r="D1386" s="60" t="s">
        <v>565</v>
      </c>
      <c r="E1386" s="6" t="s">
        <v>1117</v>
      </c>
      <c r="F1386" s="7" t="s">
        <v>1118</v>
      </c>
      <c r="G1386" s="6">
        <v>-3.8</v>
      </c>
      <c r="H1386" s="6">
        <v>-38.53</v>
      </c>
      <c r="I1386" s="6">
        <v>41</v>
      </c>
      <c r="J1386" s="8">
        <v>71394.000753582499</v>
      </c>
      <c r="K1386" t="s">
        <v>1165</v>
      </c>
      <c r="L1386" t="s">
        <v>1062</v>
      </c>
      <c r="M1386">
        <v>600</v>
      </c>
      <c r="N1386">
        <v>600</v>
      </c>
      <c r="O1386">
        <v>0</v>
      </c>
      <c r="P1386">
        <v>36567.64</v>
      </c>
      <c r="Q1386">
        <v>18875.330000000002</v>
      </c>
      <c r="R1386">
        <v>5255.2</v>
      </c>
      <c r="S1386">
        <v>34606.78</v>
      </c>
      <c r="T1386">
        <v>0</v>
      </c>
      <c r="U1386">
        <v>11578.67</v>
      </c>
      <c r="V1386">
        <v>0</v>
      </c>
      <c r="W1386" s="181">
        <f t="shared" si="357"/>
        <v>48146.31</v>
      </c>
      <c r="X1386" s="181">
        <f t="shared" si="358"/>
        <v>80.243849999999995</v>
      </c>
      <c r="Y1386" s="174">
        <v>106883.61</v>
      </c>
      <c r="Z1386" s="181">
        <f t="shared" si="359"/>
        <v>178.13935000000001</v>
      </c>
      <c r="AA1386" s="174">
        <v>0</v>
      </c>
      <c r="AB1386" s="174">
        <v>34.212579459095743</v>
      </c>
      <c r="AC1386" s="174">
        <v>17.6597047947763</v>
      </c>
      <c r="AD1386" s="174">
        <v>4.9167500985417689</v>
      </c>
      <c r="AE1386" s="174">
        <v>32.378004448015929</v>
      </c>
      <c r="AF1386">
        <v>0</v>
      </c>
      <c r="AG1386" s="106">
        <v>10.83297055554168</v>
      </c>
      <c r="AH1386" s="106">
        <v>0</v>
      </c>
      <c r="AI1386" s="106">
        <v>100</v>
      </c>
      <c r="AJ1386">
        <v>40.22</v>
      </c>
      <c r="AK1386">
        <v>80.239999999999995</v>
      </c>
      <c r="AL1386">
        <v>57.68</v>
      </c>
      <c r="AM1386">
        <v>178.14</v>
      </c>
      <c r="AN1386" t="s">
        <v>1070</v>
      </c>
      <c r="AO1386">
        <v>9.9</v>
      </c>
      <c r="AP1386">
        <v>8.33</v>
      </c>
      <c r="AQ1386">
        <v>12.806699999999999</v>
      </c>
      <c r="AR1386" t="s">
        <v>1071</v>
      </c>
      <c r="AS1386" t="s">
        <v>1074</v>
      </c>
      <c r="AT1386" t="s">
        <v>1075</v>
      </c>
      <c r="AU1386" t="s">
        <v>1078</v>
      </c>
      <c r="AV1386" t="s">
        <v>1082</v>
      </c>
      <c r="AW1386" t="s">
        <v>1084</v>
      </c>
      <c r="AX1386" s="65">
        <f t="shared" si="372"/>
        <v>583.5</v>
      </c>
      <c r="AY1386" s="106">
        <v>2862.47</v>
      </c>
      <c r="AZ1386" s="106">
        <v>1332.9357377993581</v>
      </c>
      <c r="BA1386" s="65">
        <f t="shared" si="360"/>
        <v>4778.9057377993577</v>
      </c>
      <c r="BB1386" s="65">
        <f t="shared" si="361"/>
        <v>46813.374262200639</v>
      </c>
      <c r="BC1386" s="65">
        <f t="shared" si="362"/>
        <v>0</v>
      </c>
      <c r="BD1386" s="65">
        <f t="shared" si="363"/>
        <v>23547.030000000002</v>
      </c>
      <c r="BE1386" s="65">
        <f t="shared" si="364"/>
        <v>31744.309999999998</v>
      </c>
      <c r="BF1386" s="65">
        <f t="shared" si="365"/>
        <v>102104.70426220064</v>
      </c>
      <c r="BG1386" s="66">
        <f t="shared" si="366"/>
        <v>682.70081968562249</v>
      </c>
      <c r="BH1386" s="66">
        <f t="shared" si="367"/>
        <v>80.712714245173515</v>
      </c>
      <c r="BI1386" s="66">
        <f t="shared" si="368"/>
        <v>0</v>
      </c>
      <c r="BJ1386" s="66">
        <f t="shared" si="369"/>
        <v>40.598327586206899</v>
      </c>
      <c r="BK1386" s="66">
        <f t="shared" si="370"/>
        <v>54.731568965517241</v>
      </c>
      <c r="BL1386" s="66">
        <f t="shared" si="371"/>
        <v>176.04259355551835</v>
      </c>
      <c r="BM1386" s="207">
        <f t="shared" si="373"/>
        <v>39861.979999999996</v>
      </c>
    </row>
    <row r="1387" spans="1:65" x14ac:dyDescent="0.35">
      <c r="A1387" s="1">
        <v>528</v>
      </c>
      <c r="B1387">
        <v>44</v>
      </c>
      <c r="C1387" t="s">
        <v>37</v>
      </c>
      <c r="D1387" s="60" t="s">
        <v>566</v>
      </c>
      <c r="E1387" s="6" t="s">
        <v>1104</v>
      </c>
      <c r="F1387" s="7" t="s">
        <v>1105</v>
      </c>
      <c r="G1387" s="6">
        <v>-22.74</v>
      </c>
      <c r="H1387" s="6">
        <v>-45.59</v>
      </c>
      <c r="I1387" s="6">
        <v>1642</v>
      </c>
      <c r="J1387" s="8">
        <v>3495.45982983364</v>
      </c>
      <c r="K1387" t="s">
        <v>1165</v>
      </c>
      <c r="L1387" t="s">
        <v>1062</v>
      </c>
      <c r="M1387">
        <v>600</v>
      </c>
      <c r="N1387">
        <v>600</v>
      </c>
      <c r="O1387">
        <v>1161.4000000000001</v>
      </c>
      <c r="P1387">
        <v>10840.21</v>
      </c>
      <c r="Q1387">
        <v>18875.330000000002</v>
      </c>
      <c r="R1387">
        <v>5265.2</v>
      </c>
      <c r="S1387">
        <v>34606.78</v>
      </c>
      <c r="T1387">
        <v>0</v>
      </c>
      <c r="U1387">
        <v>11750.93</v>
      </c>
      <c r="V1387">
        <v>0</v>
      </c>
      <c r="W1387" s="181">
        <f t="shared" si="357"/>
        <v>22591.14</v>
      </c>
      <c r="X1387" s="181">
        <f t="shared" si="358"/>
        <v>37.651899999999998</v>
      </c>
      <c r="Y1387" s="174">
        <v>82499.850000000006</v>
      </c>
      <c r="Z1387" s="181">
        <f t="shared" si="359"/>
        <v>137.49975000000001</v>
      </c>
      <c r="AA1387" s="174">
        <v>1.4077601353214579</v>
      </c>
      <c r="AB1387" s="174">
        <v>13.13967237516189</v>
      </c>
      <c r="AC1387" s="174">
        <v>22.879229477386929</v>
      </c>
      <c r="AD1387" s="174">
        <v>6.3820722098282614</v>
      </c>
      <c r="AE1387" s="174">
        <v>41.947688389736463</v>
      </c>
      <c r="AF1387">
        <v>0</v>
      </c>
      <c r="AG1387" s="106">
        <v>14.24357741256499</v>
      </c>
      <c r="AH1387" s="106">
        <v>0</v>
      </c>
      <c r="AI1387" s="106">
        <v>100</v>
      </c>
      <c r="AJ1387">
        <v>40.229999999999997</v>
      </c>
      <c r="AK1387">
        <v>39.590000000000003</v>
      </c>
      <c r="AL1387">
        <v>57.68</v>
      </c>
      <c r="AM1387">
        <v>137.5</v>
      </c>
      <c r="AN1387" t="s">
        <v>1063</v>
      </c>
      <c r="AO1387">
        <v>9.9</v>
      </c>
      <c r="AP1387">
        <v>8.33</v>
      </c>
      <c r="AQ1387">
        <v>12.806699999999999</v>
      </c>
      <c r="AR1387" t="s">
        <v>1071</v>
      </c>
      <c r="AS1387" t="s">
        <v>1074</v>
      </c>
      <c r="AT1387" t="s">
        <v>1075</v>
      </c>
      <c r="AU1387" t="s">
        <v>1078</v>
      </c>
      <c r="AV1387" t="s">
        <v>1080</v>
      </c>
      <c r="AW1387" t="s">
        <v>1083</v>
      </c>
      <c r="AX1387" s="65">
        <f t="shared" si="372"/>
        <v>583.5</v>
      </c>
      <c r="AY1387" s="106">
        <v>2862.47</v>
      </c>
      <c r="AZ1387" s="106">
        <v>572.82041018868858</v>
      </c>
      <c r="BA1387" s="65">
        <f t="shared" si="360"/>
        <v>4018.7904101886884</v>
      </c>
      <c r="BB1387" s="65">
        <f t="shared" si="361"/>
        <v>22018.319589811312</v>
      </c>
      <c r="BC1387" s="65">
        <f t="shared" si="362"/>
        <v>1161.4000000000001</v>
      </c>
      <c r="BD1387" s="65">
        <f t="shared" si="363"/>
        <v>23557.030000000002</v>
      </c>
      <c r="BE1387" s="65">
        <f t="shared" si="364"/>
        <v>31744.309999999998</v>
      </c>
      <c r="BF1387" s="65">
        <f t="shared" si="365"/>
        <v>78481.059589811324</v>
      </c>
      <c r="BG1387" s="66">
        <f t="shared" si="366"/>
        <v>574.11291574124118</v>
      </c>
      <c r="BH1387" s="66">
        <f t="shared" si="367"/>
        <v>37.962619982433296</v>
      </c>
      <c r="BI1387" s="66">
        <f t="shared" si="368"/>
        <v>1.9356666666666669</v>
      </c>
      <c r="BJ1387" s="66">
        <f t="shared" si="369"/>
        <v>40.615568965517248</v>
      </c>
      <c r="BK1387" s="66">
        <f t="shared" si="370"/>
        <v>54.731568965517241</v>
      </c>
      <c r="BL1387" s="66">
        <f t="shared" si="371"/>
        <v>135.31217170657123</v>
      </c>
      <c r="BM1387" s="207">
        <f t="shared" si="373"/>
        <v>39871.979999999996</v>
      </c>
    </row>
    <row r="1388" spans="1:65" x14ac:dyDescent="0.35">
      <c r="A1388" s="1">
        <v>529</v>
      </c>
      <c r="B1388">
        <v>44</v>
      </c>
      <c r="C1388" t="s">
        <v>37</v>
      </c>
      <c r="D1388" s="60" t="s">
        <v>567</v>
      </c>
      <c r="E1388" s="6" t="s">
        <v>1104</v>
      </c>
      <c r="F1388" s="7" t="s">
        <v>1106</v>
      </c>
      <c r="G1388" s="6">
        <v>-23.85</v>
      </c>
      <c r="H1388" s="6">
        <v>-46.64</v>
      </c>
      <c r="I1388" s="6">
        <v>792</v>
      </c>
      <c r="J1388" s="8">
        <v>14172.2970393051</v>
      </c>
      <c r="K1388" t="s">
        <v>1165</v>
      </c>
      <c r="L1388" t="s">
        <v>1062</v>
      </c>
      <c r="M1388">
        <v>600</v>
      </c>
      <c r="N1388">
        <v>600</v>
      </c>
      <c r="O1388">
        <v>240.77</v>
      </c>
      <c r="P1388">
        <v>17512.16</v>
      </c>
      <c r="Q1388">
        <v>18875.330000000002</v>
      </c>
      <c r="R1388">
        <v>5266.4</v>
      </c>
      <c r="S1388">
        <v>34606.78</v>
      </c>
      <c r="T1388">
        <v>0</v>
      </c>
      <c r="U1388">
        <v>11750.93</v>
      </c>
      <c r="V1388">
        <v>0</v>
      </c>
      <c r="W1388" s="181">
        <f t="shared" si="357"/>
        <v>29263.09</v>
      </c>
      <c r="X1388" s="181">
        <f t="shared" si="358"/>
        <v>48.771816666666666</v>
      </c>
      <c r="Y1388" s="174">
        <v>88252.36</v>
      </c>
      <c r="Z1388" s="181">
        <f t="shared" si="359"/>
        <v>147.08726666666666</v>
      </c>
      <c r="AA1388" s="174">
        <v>0.27281989966047371</v>
      </c>
      <c r="AB1388" s="174">
        <v>19.84327671237347</v>
      </c>
      <c r="AC1388" s="174">
        <v>21.387903960868581</v>
      </c>
      <c r="AD1388" s="174">
        <v>5.9674324856581737</v>
      </c>
      <c r="AE1388" s="174">
        <v>39.213432932558398</v>
      </c>
      <c r="AF1388">
        <v>0</v>
      </c>
      <c r="AG1388" s="106">
        <v>13.31514534002264</v>
      </c>
      <c r="AH1388" s="106">
        <v>0</v>
      </c>
      <c r="AI1388" s="106">
        <v>100</v>
      </c>
      <c r="AJ1388">
        <v>40.24</v>
      </c>
      <c r="AK1388">
        <v>49.17</v>
      </c>
      <c r="AL1388">
        <v>57.68</v>
      </c>
      <c r="AM1388">
        <v>147.09</v>
      </c>
      <c r="AN1388" t="s">
        <v>1064</v>
      </c>
      <c r="AO1388">
        <v>9.9</v>
      </c>
      <c r="AP1388">
        <v>8.33</v>
      </c>
      <c r="AQ1388">
        <v>12.806699999999999</v>
      </c>
      <c r="AR1388" t="s">
        <v>1071</v>
      </c>
      <c r="AS1388" t="s">
        <v>1074</v>
      </c>
      <c r="AT1388" t="s">
        <v>1075</v>
      </c>
      <c r="AU1388" t="s">
        <v>1078</v>
      </c>
      <c r="AV1388" t="s">
        <v>1080</v>
      </c>
      <c r="AW1388" t="s">
        <v>1083</v>
      </c>
      <c r="AX1388" s="65">
        <f t="shared" si="372"/>
        <v>583.5</v>
      </c>
      <c r="AY1388" s="106">
        <v>2862.47</v>
      </c>
      <c r="AZ1388" s="106">
        <v>763.54251739364702</v>
      </c>
      <c r="BA1388" s="65">
        <f t="shared" si="360"/>
        <v>4209.5125173936467</v>
      </c>
      <c r="BB1388" s="65">
        <f t="shared" si="361"/>
        <v>28499.547482606355</v>
      </c>
      <c r="BC1388" s="65">
        <f t="shared" si="362"/>
        <v>240.77</v>
      </c>
      <c r="BD1388" s="65">
        <f t="shared" si="363"/>
        <v>23558.230000000003</v>
      </c>
      <c r="BE1388" s="65">
        <f t="shared" si="364"/>
        <v>31744.309999999998</v>
      </c>
      <c r="BF1388" s="65">
        <f t="shared" si="365"/>
        <v>84042.847482606361</v>
      </c>
      <c r="BG1388" s="66">
        <f t="shared" si="366"/>
        <v>601.35893105623529</v>
      </c>
      <c r="BH1388" s="66">
        <f t="shared" si="367"/>
        <v>49.137150832079925</v>
      </c>
      <c r="BI1388" s="66">
        <f t="shared" si="368"/>
        <v>0.40128333333333333</v>
      </c>
      <c r="BJ1388" s="66">
        <f t="shared" si="369"/>
        <v>40.617637931034487</v>
      </c>
      <c r="BK1388" s="66">
        <f t="shared" si="370"/>
        <v>54.731568965517241</v>
      </c>
      <c r="BL1388" s="66">
        <f t="shared" si="371"/>
        <v>144.90146117690753</v>
      </c>
      <c r="BM1388" s="207">
        <f t="shared" si="373"/>
        <v>39873.18</v>
      </c>
    </row>
    <row r="1389" spans="1:65" x14ac:dyDescent="0.35">
      <c r="A1389" s="1">
        <v>530</v>
      </c>
      <c r="B1389">
        <v>44</v>
      </c>
      <c r="C1389" t="s">
        <v>37</v>
      </c>
      <c r="D1389" s="60" t="s">
        <v>568</v>
      </c>
      <c r="E1389" s="6" t="s">
        <v>1107</v>
      </c>
      <c r="F1389" s="7" t="s">
        <v>1108</v>
      </c>
      <c r="G1389" s="6">
        <v>-30.03</v>
      </c>
      <c r="H1389" s="6">
        <v>-51.23</v>
      </c>
      <c r="I1389" s="6">
        <v>47</v>
      </c>
      <c r="J1389" s="8">
        <v>23954.0527728093</v>
      </c>
      <c r="K1389" t="s">
        <v>1165</v>
      </c>
      <c r="L1389" t="s">
        <v>1062</v>
      </c>
      <c r="M1389">
        <v>600</v>
      </c>
      <c r="N1389">
        <v>600</v>
      </c>
      <c r="O1389">
        <v>600.42999999999995</v>
      </c>
      <c r="P1389">
        <v>21440.09</v>
      </c>
      <c r="Q1389">
        <v>18875.330000000002</v>
      </c>
      <c r="R1389">
        <v>5272.4</v>
      </c>
      <c r="S1389">
        <v>34606.78</v>
      </c>
      <c r="T1389">
        <v>0</v>
      </c>
      <c r="U1389">
        <v>11750.93</v>
      </c>
      <c r="V1389">
        <v>0</v>
      </c>
      <c r="W1389" s="181">
        <f t="shared" si="357"/>
        <v>33191.020000000004</v>
      </c>
      <c r="X1389" s="181">
        <f t="shared" si="358"/>
        <v>55.318366666666677</v>
      </c>
      <c r="Y1389" s="174">
        <v>92545.95</v>
      </c>
      <c r="Z1389" s="181">
        <f t="shared" si="359"/>
        <v>154.24324999999999</v>
      </c>
      <c r="AA1389" s="174">
        <v>0.64879122209021567</v>
      </c>
      <c r="AB1389" s="174">
        <v>23.166967328121871</v>
      </c>
      <c r="AC1389" s="174">
        <v>20.395630494905511</v>
      </c>
      <c r="AD1389" s="174">
        <v>5.6970618379302387</v>
      </c>
      <c r="AE1389" s="174">
        <v>37.39415933382282</v>
      </c>
      <c r="AF1389">
        <v>0</v>
      </c>
      <c r="AG1389" s="106">
        <v>12.69740058857249</v>
      </c>
      <c r="AH1389" s="106">
        <v>0</v>
      </c>
      <c r="AI1389" s="106">
        <v>100</v>
      </c>
      <c r="AJ1389">
        <v>40.25</v>
      </c>
      <c r="AK1389">
        <v>56.32</v>
      </c>
      <c r="AL1389">
        <v>57.68</v>
      </c>
      <c r="AM1389">
        <v>154.24</v>
      </c>
      <c r="AN1389" t="s">
        <v>1065</v>
      </c>
      <c r="AO1389">
        <v>9.9</v>
      </c>
      <c r="AP1389">
        <v>8.33</v>
      </c>
      <c r="AQ1389">
        <v>12.806699999999999</v>
      </c>
      <c r="AR1389" t="s">
        <v>1071</v>
      </c>
      <c r="AS1389" t="s">
        <v>1074</v>
      </c>
      <c r="AT1389" t="s">
        <v>1075</v>
      </c>
      <c r="AU1389" t="s">
        <v>1078</v>
      </c>
      <c r="AV1389" t="s">
        <v>1080</v>
      </c>
      <c r="AW1389" t="s">
        <v>1083</v>
      </c>
      <c r="AX1389" s="65">
        <f t="shared" si="372"/>
        <v>583.5</v>
      </c>
      <c r="AY1389" s="106">
        <v>2862.47</v>
      </c>
      <c r="AZ1389" s="106">
        <v>848.71428300208856</v>
      </c>
      <c r="BA1389" s="65">
        <f t="shared" si="360"/>
        <v>4294.6842830020887</v>
      </c>
      <c r="BB1389" s="65">
        <f t="shared" si="361"/>
        <v>32342.305716997915</v>
      </c>
      <c r="BC1389" s="65">
        <f t="shared" si="362"/>
        <v>600.42999999999995</v>
      </c>
      <c r="BD1389" s="65">
        <f t="shared" si="363"/>
        <v>23564.230000000003</v>
      </c>
      <c r="BE1389" s="65">
        <f t="shared" si="364"/>
        <v>31744.309999999998</v>
      </c>
      <c r="BF1389" s="65">
        <f t="shared" si="365"/>
        <v>88251.265716997907</v>
      </c>
      <c r="BG1389" s="66">
        <f t="shared" si="366"/>
        <v>613.52632614315553</v>
      </c>
      <c r="BH1389" s="66">
        <f t="shared" si="367"/>
        <v>55.762596063789509</v>
      </c>
      <c r="BI1389" s="66">
        <f t="shared" si="368"/>
        <v>1.0007166666666665</v>
      </c>
      <c r="BJ1389" s="66">
        <f t="shared" si="369"/>
        <v>40.627982758620696</v>
      </c>
      <c r="BK1389" s="66">
        <f t="shared" si="370"/>
        <v>54.731568965517241</v>
      </c>
      <c r="BL1389" s="66">
        <f t="shared" si="371"/>
        <v>152.15735468447915</v>
      </c>
      <c r="BM1389" s="207">
        <f t="shared" si="373"/>
        <v>39879.18</v>
      </c>
    </row>
    <row r="1390" spans="1:65" x14ac:dyDescent="0.35">
      <c r="A1390" s="1">
        <v>531</v>
      </c>
      <c r="B1390">
        <v>44</v>
      </c>
      <c r="C1390" t="s">
        <v>37</v>
      </c>
      <c r="D1390" s="60" t="s">
        <v>569</v>
      </c>
      <c r="E1390" s="6" t="s">
        <v>1109</v>
      </c>
      <c r="F1390" s="7" t="s">
        <v>1110</v>
      </c>
      <c r="G1390" s="6">
        <v>-15.37</v>
      </c>
      <c r="H1390" s="6">
        <v>-48.78</v>
      </c>
      <c r="I1390" s="6">
        <v>770</v>
      </c>
      <c r="J1390" s="8">
        <v>31081.371963744201</v>
      </c>
      <c r="K1390" t="s">
        <v>1165</v>
      </c>
      <c r="L1390" t="s">
        <v>1062</v>
      </c>
      <c r="M1390">
        <v>600</v>
      </c>
      <c r="N1390">
        <v>600</v>
      </c>
      <c r="O1390">
        <v>0</v>
      </c>
      <c r="P1390">
        <v>32474.11</v>
      </c>
      <c r="Q1390">
        <v>18875.330000000002</v>
      </c>
      <c r="R1390">
        <v>5266.4</v>
      </c>
      <c r="S1390">
        <v>34606.78</v>
      </c>
      <c r="T1390">
        <v>0</v>
      </c>
      <c r="U1390">
        <v>11750.93</v>
      </c>
      <c r="V1390">
        <v>0</v>
      </c>
      <c r="W1390" s="181">
        <f t="shared" si="357"/>
        <v>44225.04</v>
      </c>
      <c r="X1390" s="181">
        <f t="shared" si="358"/>
        <v>73.708399999999997</v>
      </c>
      <c r="Y1390" s="174">
        <v>102973.54</v>
      </c>
      <c r="Z1390" s="181">
        <f t="shared" si="359"/>
        <v>171.62256666666664</v>
      </c>
      <c r="AA1390" s="174">
        <v>0</v>
      </c>
      <c r="AB1390" s="174">
        <v>31.536363613409819</v>
      </c>
      <c r="AC1390" s="174">
        <v>18.330272029105728</v>
      </c>
      <c r="AD1390" s="174">
        <v>5.1143235436987018</v>
      </c>
      <c r="AE1390" s="174">
        <v>33.607449059243763</v>
      </c>
      <c r="AF1390">
        <v>0</v>
      </c>
      <c r="AG1390" s="106">
        <v>11.411601465774609</v>
      </c>
      <c r="AH1390" s="106">
        <v>0</v>
      </c>
      <c r="AI1390" s="106">
        <v>100</v>
      </c>
      <c r="AJ1390">
        <v>40.24</v>
      </c>
      <c r="AK1390">
        <v>73.709999999999994</v>
      </c>
      <c r="AL1390">
        <v>57.68</v>
      </c>
      <c r="AM1390">
        <v>171.62</v>
      </c>
      <c r="AN1390" t="s">
        <v>1066</v>
      </c>
      <c r="AO1390">
        <v>9.9</v>
      </c>
      <c r="AP1390">
        <v>8.33</v>
      </c>
      <c r="AQ1390">
        <v>12.806699999999999</v>
      </c>
      <c r="AR1390" t="s">
        <v>1071</v>
      </c>
      <c r="AS1390" t="s">
        <v>1074</v>
      </c>
      <c r="AT1390" t="s">
        <v>1075</v>
      </c>
      <c r="AU1390" t="s">
        <v>1078</v>
      </c>
      <c r="AV1390" t="s">
        <v>1080</v>
      </c>
      <c r="AW1390" t="s">
        <v>1083</v>
      </c>
      <c r="AX1390" s="65">
        <f t="shared" si="372"/>
        <v>583.5</v>
      </c>
      <c r="AY1390" s="106">
        <v>2862.47</v>
      </c>
      <c r="AZ1390" s="106">
        <v>1138.0912598585637</v>
      </c>
      <c r="BA1390" s="65">
        <f t="shared" si="360"/>
        <v>4584.0612598585631</v>
      </c>
      <c r="BB1390" s="65">
        <f t="shared" si="361"/>
        <v>43086.948740141437</v>
      </c>
      <c r="BC1390" s="65">
        <f t="shared" si="362"/>
        <v>0</v>
      </c>
      <c r="BD1390" s="65">
        <f t="shared" si="363"/>
        <v>23558.230000000003</v>
      </c>
      <c r="BE1390" s="65">
        <f t="shared" si="364"/>
        <v>31744.309999999998</v>
      </c>
      <c r="BF1390" s="65">
        <f t="shared" si="365"/>
        <v>98389.478740141436</v>
      </c>
      <c r="BG1390" s="66">
        <f t="shared" si="366"/>
        <v>654.86589426550904</v>
      </c>
      <c r="BH1390" s="66">
        <f t="shared" si="367"/>
        <v>74.28784265541627</v>
      </c>
      <c r="BI1390" s="66">
        <f t="shared" si="368"/>
        <v>0</v>
      </c>
      <c r="BJ1390" s="66">
        <f t="shared" si="369"/>
        <v>40.617637931034487</v>
      </c>
      <c r="BK1390" s="66">
        <f t="shared" si="370"/>
        <v>54.731568965517241</v>
      </c>
      <c r="BL1390" s="66">
        <f t="shared" si="371"/>
        <v>169.63703231058869</v>
      </c>
      <c r="BM1390" s="207">
        <f t="shared" si="373"/>
        <v>39873.18</v>
      </c>
    </row>
    <row r="1391" spans="1:65" x14ac:dyDescent="0.35">
      <c r="A1391" s="1">
        <v>532</v>
      </c>
      <c r="B1391">
        <v>44</v>
      </c>
      <c r="C1391" t="s">
        <v>37</v>
      </c>
      <c r="D1391" s="60" t="s">
        <v>570</v>
      </c>
      <c r="E1391" s="6" t="s">
        <v>1111</v>
      </c>
      <c r="F1391" s="7" t="s">
        <v>1112</v>
      </c>
      <c r="G1391" s="6">
        <v>-22.86</v>
      </c>
      <c r="H1391" s="6">
        <v>-43.41</v>
      </c>
      <c r="I1391" s="6">
        <v>45</v>
      </c>
      <c r="J1391" s="8">
        <v>45016.2336447989</v>
      </c>
      <c r="K1391" t="s">
        <v>1165</v>
      </c>
      <c r="L1391" t="s">
        <v>1062</v>
      </c>
      <c r="M1391">
        <v>600</v>
      </c>
      <c r="N1391">
        <v>600</v>
      </c>
      <c r="O1391">
        <v>0</v>
      </c>
      <c r="P1391">
        <v>32254.42</v>
      </c>
      <c r="Q1391">
        <v>18875.330000000002</v>
      </c>
      <c r="R1391">
        <v>5262.4</v>
      </c>
      <c r="S1391">
        <v>34606.78</v>
      </c>
      <c r="T1391">
        <v>0</v>
      </c>
      <c r="U1391">
        <v>11750.93</v>
      </c>
      <c r="V1391">
        <v>0</v>
      </c>
      <c r="W1391" s="181">
        <f t="shared" si="357"/>
        <v>44005.35</v>
      </c>
      <c r="X1391" s="181">
        <f t="shared" si="358"/>
        <v>73.342249999999993</v>
      </c>
      <c r="Y1391" s="174">
        <v>102749.85</v>
      </c>
      <c r="Z1391" s="181">
        <f t="shared" si="359"/>
        <v>171.24975000000001</v>
      </c>
      <c r="AA1391" s="174">
        <v>0</v>
      </c>
      <c r="AB1391" s="174">
        <v>31.391208843613882</v>
      </c>
      <c r="AC1391" s="174">
        <v>18.37017766935913</v>
      </c>
      <c r="AD1391" s="174">
        <v>5.1215646543522926</v>
      </c>
      <c r="AE1391" s="174">
        <v>33.680613645664693</v>
      </c>
      <c r="AF1391">
        <v>0</v>
      </c>
      <c r="AG1391" s="106">
        <v>11.436444919384311</v>
      </c>
      <c r="AH1391" s="106">
        <v>0</v>
      </c>
      <c r="AI1391" s="106">
        <v>100</v>
      </c>
      <c r="AJ1391">
        <v>40.229999999999997</v>
      </c>
      <c r="AK1391">
        <v>73.34</v>
      </c>
      <c r="AL1391">
        <v>57.68</v>
      </c>
      <c r="AM1391">
        <v>171.25</v>
      </c>
      <c r="AN1391" t="s">
        <v>1067</v>
      </c>
      <c r="AO1391">
        <v>9.9</v>
      </c>
      <c r="AP1391">
        <v>8.33</v>
      </c>
      <c r="AQ1391">
        <v>12.806699999999999</v>
      </c>
      <c r="AR1391" t="s">
        <v>1071</v>
      </c>
      <c r="AS1391" t="s">
        <v>1074</v>
      </c>
      <c r="AT1391" t="s">
        <v>1075</v>
      </c>
      <c r="AU1391" t="s">
        <v>1078</v>
      </c>
      <c r="AV1391" t="s">
        <v>1080</v>
      </c>
      <c r="AW1391" t="s">
        <v>1083</v>
      </c>
      <c r="AX1391" s="65">
        <f t="shared" si="372"/>
        <v>583.5</v>
      </c>
      <c r="AY1391" s="106">
        <v>2862.47</v>
      </c>
      <c r="AZ1391" s="106">
        <v>1131.6787333909554</v>
      </c>
      <c r="BA1391" s="65">
        <f t="shared" si="360"/>
        <v>4577.6487333909554</v>
      </c>
      <c r="BB1391" s="65">
        <f t="shared" si="361"/>
        <v>42873.671266609046</v>
      </c>
      <c r="BC1391" s="65">
        <f t="shared" si="362"/>
        <v>0</v>
      </c>
      <c r="BD1391" s="65">
        <f t="shared" si="363"/>
        <v>23554.230000000003</v>
      </c>
      <c r="BE1391" s="65">
        <f t="shared" si="364"/>
        <v>31744.309999999998</v>
      </c>
      <c r="BF1391" s="65">
        <f t="shared" si="365"/>
        <v>98172.201266609045</v>
      </c>
      <c r="BG1391" s="66">
        <f t="shared" si="366"/>
        <v>653.94981905585075</v>
      </c>
      <c r="BH1391" s="66">
        <f t="shared" si="367"/>
        <v>73.920122873463868</v>
      </c>
      <c r="BI1391" s="66">
        <f t="shared" si="368"/>
        <v>0</v>
      </c>
      <c r="BJ1391" s="66">
        <f t="shared" si="369"/>
        <v>40.610741379310348</v>
      </c>
      <c r="BK1391" s="66">
        <f t="shared" si="370"/>
        <v>54.731568965517241</v>
      </c>
      <c r="BL1391" s="66">
        <f t="shared" si="371"/>
        <v>169.26241597691214</v>
      </c>
      <c r="BM1391" s="207">
        <f t="shared" si="373"/>
        <v>39869.18</v>
      </c>
    </row>
    <row r="1392" spans="1:65" x14ac:dyDescent="0.35">
      <c r="A1392" s="1">
        <v>533</v>
      </c>
      <c r="B1392">
        <v>44</v>
      </c>
      <c r="C1392" t="s">
        <v>37</v>
      </c>
      <c r="D1392" s="60" t="s">
        <v>571</v>
      </c>
      <c r="E1392" s="6" t="s">
        <v>1113</v>
      </c>
      <c r="F1392" s="7" t="s">
        <v>1114</v>
      </c>
      <c r="G1392" s="6">
        <v>-20.32</v>
      </c>
      <c r="H1392" s="6">
        <v>-40.340000000000003</v>
      </c>
      <c r="I1392" s="6">
        <v>9</v>
      </c>
      <c r="J1392" s="8">
        <v>54061.366139626101</v>
      </c>
      <c r="K1392" t="s">
        <v>1165</v>
      </c>
      <c r="L1392" t="s">
        <v>1062</v>
      </c>
      <c r="M1392">
        <v>600</v>
      </c>
      <c r="N1392">
        <v>600</v>
      </c>
      <c r="O1392">
        <v>0</v>
      </c>
      <c r="P1392">
        <v>36860.31</v>
      </c>
      <c r="Q1392">
        <v>18875.330000000002</v>
      </c>
      <c r="R1392">
        <v>5264.2</v>
      </c>
      <c r="S1392">
        <v>34606.78</v>
      </c>
      <c r="T1392">
        <v>0</v>
      </c>
      <c r="U1392">
        <v>11750.93</v>
      </c>
      <c r="V1392">
        <v>0</v>
      </c>
      <c r="W1392" s="181">
        <f t="shared" si="357"/>
        <v>48611.24</v>
      </c>
      <c r="X1392" s="181">
        <f t="shared" si="358"/>
        <v>81.01873333333333</v>
      </c>
      <c r="Y1392" s="174">
        <v>107357.54</v>
      </c>
      <c r="Z1392" s="181">
        <f t="shared" si="359"/>
        <v>178.92923333333331</v>
      </c>
      <c r="AA1392" s="174">
        <v>0</v>
      </c>
      <c r="AB1392" s="174">
        <v>34.334160413884298</v>
      </c>
      <c r="AC1392" s="174">
        <v>17.58174600498484</v>
      </c>
      <c r="AD1392" s="174">
        <v>4.9034283013563833</v>
      </c>
      <c r="AE1392" s="174">
        <v>32.235071705257027</v>
      </c>
      <c r="AF1392">
        <v>0</v>
      </c>
      <c r="AG1392" s="106">
        <v>10.945602889186921</v>
      </c>
      <c r="AH1392" s="106">
        <v>0</v>
      </c>
      <c r="AI1392" s="106">
        <v>100</v>
      </c>
      <c r="AJ1392">
        <v>40.229999999999997</v>
      </c>
      <c r="AK1392">
        <v>81.02</v>
      </c>
      <c r="AL1392">
        <v>57.68</v>
      </c>
      <c r="AM1392">
        <v>178.93</v>
      </c>
      <c r="AN1392" t="s">
        <v>1068</v>
      </c>
      <c r="AO1392">
        <v>9.9</v>
      </c>
      <c r="AP1392">
        <v>8.33</v>
      </c>
      <c r="AQ1392">
        <v>12.806699999999999</v>
      </c>
      <c r="AR1392" t="s">
        <v>1071</v>
      </c>
      <c r="AS1392" t="s">
        <v>1074</v>
      </c>
      <c r="AT1392" t="s">
        <v>1075</v>
      </c>
      <c r="AU1392" t="s">
        <v>1078</v>
      </c>
      <c r="AV1392" t="s">
        <v>1080</v>
      </c>
      <c r="AW1392" t="s">
        <v>1083</v>
      </c>
      <c r="AX1392" s="65">
        <f t="shared" si="372"/>
        <v>583.5</v>
      </c>
      <c r="AY1392" s="106">
        <v>2862.47</v>
      </c>
      <c r="AZ1392" s="106">
        <v>1203.5838581715636</v>
      </c>
      <c r="BA1392" s="65">
        <f t="shared" si="360"/>
        <v>4649.5538581715637</v>
      </c>
      <c r="BB1392" s="65">
        <f t="shared" si="361"/>
        <v>47407.656141828433</v>
      </c>
      <c r="BC1392" s="65">
        <f t="shared" si="362"/>
        <v>0</v>
      </c>
      <c r="BD1392" s="65">
        <f t="shared" si="363"/>
        <v>23556.030000000002</v>
      </c>
      <c r="BE1392" s="65">
        <f t="shared" si="364"/>
        <v>31744.309999999998</v>
      </c>
      <c r="BF1392" s="65">
        <f t="shared" si="365"/>
        <v>102707.98614182843</v>
      </c>
      <c r="BG1392" s="66">
        <f t="shared" si="366"/>
        <v>664.22197973879486</v>
      </c>
      <c r="BH1392" s="66">
        <f t="shared" si="367"/>
        <v>81.737338175566265</v>
      </c>
      <c r="BI1392" s="66">
        <f t="shared" si="368"/>
        <v>0</v>
      </c>
      <c r="BJ1392" s="66">
        <f t="shared" si="369"/>
        <v>40.613844827586213</v>
      </c>
      <c r="BK1392" s="66">
        <f t="shared" si="370"/>
        <v>54.731568965517241</v>
      </c>
      <c r="BL1392" s="66">
        <f t="shared" si="371"/>
        <v>177.08273472729039</v>
      </c>
      <c r="BM1392" s="207">
        <f t="shared" si="373"/>
        <v>39870.979999999996</v>
      </c>
    </row>
    <row r="1393" spans="1:65" x14ac:dyDescent="0.35">
      <c r="A1393" s="1">
        <v>534</v>
      </c>
      <c r="B1393">
        <v>44</v>
      </c>
      <c r="C1393" t="s">
        <v>37</v>
      </c>
      <c r="D1393" s="60" t="s">
        <v>572</v>
      </c>
      <c r="E1393" s="6" t="s">
        <v>1115</v>
      </c>
      <c r="F1393" s="7" t="s">
        <v>1116</v>
      </c>
      <c r="G1393" s="6">
        <v>-8.0500000000000007</v>
      </c>
      <c r="H1393" s="6">
        <v>-34.880000000000003</v>
      </c>
      <c r="I1393" s="6">
        <v>10</v>
      </c>
      <c r="J1393" s="8">
        <v>63550.072249703</v>
      </c>
      <c r="K1393" t="s">
        <v>1165</v>
      </c>
      <c r="L1393" t="s">
        <v>1062</v>
      </c>
      <c r="M1393">
        <v>600</v>
      </c>
      <c r="N1393">
        <v>600</v>
      </c>
      <c r="O1393">
        <v>0</v>
      </c>
      <c r="P1393">
        <v>41635.82</v>
      </c>
      <c r="Q1393">
        <v>18875.330000000002</v>
      </c>
      <c r="R1393">
        <v>5250.2</v>
      </c>
      <c r="S1393">
        <v>34606.78</v>
      </c>
      <c r="T1393">
        <v>0</v>
      </c>
      <c r="U1393">
        <v>11750.93</v>
      </c>
      <c r="V1393">
        <v>0</v>
      </c>
      <c r="W1393" s="181">
        <f t="shared" si="357"/>
        <v>53386.75</v>
      </c>
      <c r="X1393" s="181">
        <f t="shared" si="358"/>
        <v>88.977916666666673</v>
      </c>
      <c r="Y1393" s="174">
        <v>112119.06</v>
      </c>
      <c r="Z1393" s="181">
        <f t="shared" si="359"/>
        <v>186.86509999999998</v>
      </c>
      <c r="AA1393" s="174">
        <v>0</v>
      </c>
      <c r="AB1393" s="174">
        <v>37.135363068509491</v>
      </c>
      <c r="AC1393" s="174">
        <v>16.835076926260349</v>
      </c>
      <c r="AD1393" s="174">
        <v>4.6827006933522277</v>
      </c>
      <c r="AE1393" s="174">
        <v>30.866098948742529</v>
      </c>
      <c r="AF1393">
        <v>0</v>
      </c>
      <c r="AG1393" s="106">
        <v>10.480760363135399</v>
      </c>
      <c r="AH1393" s="106">
        <v>0</v>
      </c>
      <c r="AI1393" s="106">
        <v>100</v>
      </c>
      <c r="AJ1393">
        <v>40.21</v>
      </c>
      <c r="AK1393">
        <v>88.98</v>
      </c>
      <c r="AL1393">
        <v>57.68</v>
      </c>
      <c r="AM1393">
        <v>186.87</v>
      </c>
      <c r="AN1393" t="s">
        <v>1069</v>
      </c>
      <c r="AO1393">
        <v>9.9</v>
      </c>
      <c r="AP1393">
        <v>8.33</v>
      </c>
      <c r="AQ1393">
        <v>12.806699999999999</v>
      </c>
      <c r="AR1393" t="s">
        <v>1071</v>
      </c>
      <c r="AS1393" t="s">
        <v>1074</v>
      </c>
      <c r="AT1393" t="s">
        <v>1075</v>
      </c>
      <c r="AU1393" t="s">
        <v>1078</v>
      </c>
      <c r="AV1393" t="s">
        <v>1080</v>
      </c>
      <c r="AW1393" t="s">
        <v>1083</v>
      </c>
      <c r="AX1393" s="65">
        <f t="shared" si="372"/>
        <v>583.5</v>
      </c>
      <c r="AY1393" s="106">
        <v>2862.47</v>
      </c>
      <c r="AZ1393" s="106">
        <v>1327.2128823765274</v>
      </c>
      <c r="BA1393" s="65">
        <f t="shared" si="360"/>
        <v>4773.1828823765272</v>
      </c>
      <c r="BB1393" s="65">
        <f t="shared" si="361"/>
        <v>52059.537117623469</v>
      </c>
      <c r="BC1393" s="65">
        <f t="shared" si="362"/>
        <v>0</v>
      </c>
      <c r="BD1393" s="65">
        <f t="shared" si="363"/>
        <v>23542.030000000002</v>
      </c>
      <c r="BE1393" s="65">
        <f t="shared" si="364"/>
        <v>31744.309999999998</v>
      </c>
      <c r="BF1393" s="65">
        <f t="shared" si="365"/>
        <v>107345.87711762347</v>
      </c>
      <c r="BG1393" s="66">
        <f t="shared" si="366"/>
        <v>681.88326891093243</v>
      </c>
      <c r="BH1393" s="66">
        <f t="shared" si="367"/>
        <v>89.757822616592193</v>
      </c>
      <c r="BI1393" s="66">
        <f t="shared" si="368"/>
        <v>0</v>
      </c>
      <c r="BJ1393" s="66">
        <f t="shared" si="369"/>
        <v>40.589706896551725</v>
      </c>
      <c r="BK1393" s="66">
        <f t="shared" si="370"/>
        <v>54.731568965517241</v>
      </c>
      <c r="BL1393" s="66">
        <f t="shared" si="371"/>
        <v>185.07909847866117</v>
      </c>
      <c r="BM1393" s="207">
        <f t="shared" si="373"/>
        <v>39856.979999999996</v>
      </c>
    </row>
    <row r="1394" spans="1:65" x14ac:dyDescent="0.35">
      <c r="A1394" s="1">
        <v>535</v>
      </c>
      <c r="B1394">
        <v>44</v>
      </c>
      <c r="C1394" t="s">
        <v>37</v>
      </c>
      <c r="D1394" s="60" t="s">
        <v>573</v>
      </c>
      <c r="E1394" s="6" t="s">
        <v>1117</v>
      </c>
      <c r="F1394" s="7" t="s">
        <v>1118</v>
      </c>
      <c r="G1394" s="6">
        <v>-3.8</v>
      </c>
      <c r="H1394" s="6">
        <v>-38.53</v>
      </c>
      <c r="I1394" s="6">
        <v>41</v>
      </c>
      <c r="J1394" s="8">
        <v>71394.000753582499</v>
      </c>
      <c r="K1394" t="s">
        <v>1165</v>
      </c>
      <c r="L1394" t="s">
        <v>1062</v>
      </c>
      <c r="M1394">
        <v>600</v>
      </c>
      <c r="N1394">
        <v>600</v>
      </c>
      <c r="O1394">
        <v>0</v>
      </c>
      <c r="P1394">
        <v>42740.36</v>
      </c>
      <c r="Q1394">
        <v>18875.330000000002</v>
      </c>
      <c r="R1394">
        <v>5255.2</v>
      </c>
      <c r="S1394">
        <v>34606.78</v>
      </c>
      <c r="T1394">
        <v>0</v>
      </c>
      <c r="U1394">
        <v>11750.93</v>
      </c>
      <c r="V1394">
        <v>0</v>
      </c>
      <c r="W1394" s="181">
        <f t="shared" si="357"/>
        <v>54491.29</v>
      </c>
      <c r="X1394" s="181">
        <f t="shared" si="358"/>
        <v>90.818816666666663</v>
      </c>
      <c r="Y1394" s="174">
        <v>113228.6</v>
      </c>
      <c r="Z1394" s="181">
        <f t="shared" si="359"/>
        <v>188.71433333333334</v>
      </c>
      <c r="AA1394" s="174">
        <v>0</v>
      </c>
      <c r="AB1394" s="174">
        <v>37.746964989410813</v>
      </c>
      <c r="AC1394" s="174">
        <v>16.670108082233639</v>
      </c>
      <c r="AD1394" s="174">
        <v>4.6412302192202306</v>
      </c>
      <c r="AE1394" s="174">
        <v>30.563638515357429</v>
      </c>
      <c r="AF1394">
        <v>0</v>
      </c>
      <c r="AG1394" s="106">
        <v>10.3780581937779</v>
      </c>
      <c r="AH1394" s="106">
        <v>0</v>
      </c>
      <c r="AI1394" s="106">
        <v>100</v>
      </c>
      <c r="AJ1394">
        <v>40.22</v>
      </c>
      <c r="AK1394">
        <v>90.82</v>
      </c>
      <c r="AL1394">
        <v>57.68</v>
      </c>
      <c r="AM1394">
        <v>188.71</v>
      </c>
      <c r="AN1394" t="s">
        <v>1070</v>
      </c>
      <c r="AO1394">
        <v>9.9</v>
      </c>
      <c r="AP1394">
        <v>8.33</v>
      </c>
      <c r="AQ1394">
        <v>12.806699999999999</v>
      </c>
      <c r="AR1394" t="s">
        <v>1071</v>
      </c>
      <c r="AS1394" t="s">
        <v>1074</v>
      </c>
      <c r="AT1394" t="s">
        <v>1075</v>
      </c>
      <c r="AU1394" t="s">
        <v>1078</v>
      </c>
      <c r="AV1394" t="s">
        <v>1080</v>
      </c>
      <c r="AW1394" t="s">
        <v>1083</v>
      </c>
      <c r="AX1394" s="65">
        <f t="shared" si="372"/>
        <v>583.5</v>
      </c>
      <c r="AY1394" s="106">
        <v>2862.47</v>
      </c>
      <c r="AZ1394" s="106">
        <v>1299.6568147649357</v>
      </c>
      <c r="BA1394" s="65">
        <f t="shared" si="360"/>
        <v>4745.6268147649353</v>
      </c>
      <c r="BB1394" s="65">
        <f t="shared" si="361"/>
        <v>53191.633185235063</v>
      </c>
      <c r="BC1394" s="65">
        <f t="shared" si="362"/>
        <v>0</v>
      </c>
      <c r="BD1394" s="65">
        <f t="shared" si="363"/>
        <v>23547.030000000002</v>
      </c>
      <c r="BE1394" s="65">
        <f t="shared" si="364"/>
        <v>31744.309999999998</v>
      </c>
      <c r="BF1394" s="65">
        <f t="shared" si="365"/>
        <v>108482.97318523507</v>
      </c>
      <c r="BG1394" s="66">
        <f t="shared" si="366"/>
        <v>677.94668782356223</v>
      </c>
      <c r="BH1394" s="66">
        <f t="shared" si="367"/>
        <v>91.709712388336314</v>
      </c>
      <c r="BI1394" s="66">
        <f t="shared" si="368"/>
        <v>0</v>
      </c>
      <c r="BJ1394" s="66">
        <f t="shared" si="369"/>
        <v>40.598327586206899</v>
      </c>
      <c r="BK1394" s="66">
        <f t="shared" si="370"/>
        <v>54.731568965517241</v>
      </c>
      <c r="BL1394" s="66">
        <f t="shared" si="371"/>
        <v>187.03960894006045</v>
      </c>
      <c r="BM1394" s="207">
        <f t="shared" si="373"/>
        <v>39861.979999999996</v>
      </c>
    </row>
    <row r="1395" spans="1:65" x14ac:dyDescent="0.35">
      <c r="A1395" s="1">
        <v>536</v>
      </c>
      <c r="B1395">
        <v>45</v>
      </c>
      <c r="C1395" t="s">
        <v>37</v>
      </c>
      <c r="D1395" s="60" t="s">
        <v>574</v>
      </c>
      <c r="E1395" s="6" t="s">
        <v>1104</v>
      </c>
      <c r="F1395" s="7" t="s">
        <v>1105</v>
      </c>
      <c r="G1395" s="6">
        <v>-22.74</v>
      </c>
      <c r="H1395" s="6">
        <v>-45.59</v>
      </c>
      <c r="I1395" s="6">
        <v>1642</v>
      </c>
      <c r="J1395" s="8">
        <v>3495.45982983364</v>
      </c>
      <c r="K1395" t="s">
        <v>1165</v>
      </c>
      <c r="L1395" t="s">
        <v>1062</v>
      </c>
      <c r="M1395">
        <v>600</v>
      </c>
      <c r="N1395">
        <v>600</v>
      </c>
      <c r="O1395">
        <v>128.32</v>
      </c>
      <c r="P1395">
        <v>13212.18</v>
      </c>
      <c r="Q1395">
        <v>18875.330000000002</v>
      </c>
      <c r="R1395">
        <v>5265.2</v>
      </c>
      <c r="S1395">
        <v>34606.78</v>
      </c>
      <c r="T1395">
        <v>0</v>
      </c>
      <c r="U1395">
        <v>11578.67</v>
      </c>
      <c r="V1395">
        <v>0</v>
      </c>
      <c r="W1395" s="181">
        <f t="shared" si="357"/>
        <v>24790.85</v>
      </c>
      <c r="X1395" s="181">
        <f t="shared" si="358"/>
        <v>41.318083333333334</v>
      </c>
      <c r="Y1395" s="174">
        <v>83666.47</v>
      </c>
      <c r="Z1395" s="181">
        <f t="shared" si="359"/>
        <v>139.44411666666667</v>
      </c>
      <c r="AA1395" s="174">
        <v>0.1533708784415071</v>
      </c>
      <c r="AB1395" s="174">
        <v>15.79148731863553</v>
      </c>
      <c r="AC1395" s="174">
        <v>22.56020840845801</v>
      </c>
      <c r="AD1395" s="174">
        <v>6.2930825215883974</v>
      </c>
      <c r="AE1395" s="174">
        <v>41.362782486221782</v>
      </c>
      <c r="AF1395">
        <v>0</v>
      </c>
      <c r="AG1395" s="106">
        <v>13.839080338874099</v>
      </c>
      <c r="AH1395" s="106">
        <v>0</v>
      </c>
      <c r="AI1395" s="106">
        <v>100</v>
      </c>
      <c r="AJ1395">
        <v>40.229999999999997</v>
      </c>
      <c r="AK1395">
        <v>41.53</v>
      </c>
      <c r="AL1395">
        <v>57.68</v>
      </c>
      <c r="AM1395">
        <v>139.44</v>
      </c>
      <c r="AN1395" t="s">
        <v>1063</v>
      </c>
      <c r="AO1395">
        <v>9.9</v>
      </c>
      <c r="AP1395">
        <v>8.33</v>
      </c>
      <c r="AQ1395">
        <v>12.806699999999999</v>
      </c>
      <c r="AR1395" t="s">
        <v>1071</v>
      </c>
      <c r="AS1395" t="s">
        <v>1074</v>
      </c>
      <c r="AT1395" t="s">
        <v>1075</v>
      </c>
      <c r="AU1395" t="s">
        <v>1078</v>
      </c>
      <c r="AV1395" t="s">
        <v>1080</v>
      </c>
      <c r="AW1395" t="s">
        <v>1084</v>
      </c>
      <c r="AX1395" s="65">
        <f t="shared" si="372"/>
        <v>583.5</v>
      </c>
      <c r="AY1395" s="106">
        <v>2862.47</v>
      </c>
      <c r="AZ1395" s="106">
        <v>581.22720232957477</v>
      </c>
      <c r="BA1395" s="65">
        <f t="shared" si="360"/>
        <v>4027.1972023295748</v>
      </c>
      <c r="BB1395" s="65">
        <f t="shared" si="361"/>
        <v>24209.622797670425</v>
      </c>
      <c r="BC1395" s="65">
        <f t="shared" si="362"/>
        <v>128.32</v>
      </c>
      <c r="BD1395" s="65">
        <f t="shared" si="363"/>
        <v>23557.030000000002</v>
      </c>
      <c r="BE1395" s="65">
        <f t="shared" si="364"/>
        <v>31744.309999999998</v>
      </c>
      <c r="BF1395" s="65">
        <f t="shared" si="365"/>
        <v>79639.272797670419</v>
      </c>
      <c r="BG1395" s="66">
        <f t="shared" si="366"/>
        <v>575.31388604708206</v>
      </c>
      <c r="BH1395" s="66">
        <f t="shared" si="367"/>
        <v>41.740728961500736</v>
      </c>
      <c r="BI1395" s="66">
        <f t="shared" si="368"/>
        <v>0.21386666666666665</v>
      </c>
      <c r="BJ1395" s="66">
        <f t="shared" si="369"/>
        <v>40.615568965517248</v>
      </c>
      <c r="BK1395" s="66">
        <f t="shared" si="370"/>
        <v>54.731568965517241</v>
      </c>
      <c r="BL1395" s="66">
        <f t="shared" si="371"/>
        <v>137.30909103046625</v>
      </c>
      <c r="BM1395" s="207">
        <f t="shared" si="373"/>
        <v>39871.979999999996</v>
      </c>
    </row>
    <row r="1396" spans="1:65" x14ac:dyDescent="0.35">
      <c r="A1396" s="1">
        <v>537</v>
      </c>
      <c r="B1396">
        <v>45</v>
      </c>
      <c r="C1396" t="s">
        <v>37</v>
      </c>
      <c r="D1396" s="60" t="s">
        <v>575</v>
      </c>
      <c r="E1396" s="6" t="s">
        <v>1104</v>
      </c>
      <c r="F1396" s="7" t="s">
        <v>1106</v>
      </c>
      <c r="G1396" s="6">
        <v>-23.85</v>
      </c>
      <c r="H1396" s="6">
        <v>-46.64</v>
      </c>
      <c r="I1396" s="6">
        <v>792</v>
      </c>
      <c r="J1396" s="8">
        <v>14172.2970393051</v>
      </c>
      <c r="K1396" t="s">
        <v>1165</v>
      </c>
      <c r="L1396" t="s">
        <v>1062</v>
      </c>
      <c r="M1396">
        <v>600</v>
      </c>
      <c r="N1396">
        <v>600</v>
      </c>
      <c r="O1396">
        <v>5.3</v>
      </c>
      <c r="P1396">
        <v>18561.72</v>
      </c>
      <c r="Q1396">
        <v>18875.330000000002</v>
      </c>
      <c r="R1396">
        <v>5266.4</v>
      </c>
      <c r="S1396">
        <v>34606.78</v>
      </c>
      <c r="T1396">
        <v>0</v>
      </c>
      <c r="U1396">
        <v>11578.67</v>
      </c>
      <c r="V1396">
        <v>0</v>
      </c>
      <c r="W1396" s="181">
        <f t="shared" si="357"/>
        <v>30140.39</v>
      </c>
      <c r="X1396" s="181">
        <f t="shared" si="358"/>
        <v>50.233983333333335</v>
      </c>
      <c r="Y1396" s="174">
        <v>88894.19</v>
      </c>
      <c r="Z1396" s="181">
        <f t="shared" si="359"/>
        <v>148.15698333333333</v>
      </c>
      <c r="AA1396" s="174">
        <v>5.9621444326113998E-3</v>
      </c>
      <c r="AB1396" s="174">
        <v>20.880689727866351</v>
      </c>
      <c r="AC1396" s="174">
        <v>21.233479938340182</v>
      </c>
      <c r="AD1396" s="174">
        <v>5.9243466867744674</v>
      </c>
      <c r="AE1396" s="174">
        <v>38.930305793888223</v>
      </c>
      <c r="AF1396">
        <v>0</v>
      </c>
      <c r="AG1396" s="106">
        <v>13.025226958027289</v>
      </c>
      <c r="AH1396" s="106">
        <v>0</v>
      </c>
      <c r="AI1396" s="106">
        <v>100</v>
      </c>
      <c r="AJ1396">
        <v>40.24</v>
      </c>
      <c r="AK1396">
        <v>50.24</v>
      </c>
      <c r="AL1396">
        <v>57.68</v>
      </c>
      <c r="AM1396">
        <v>148.16</v>
      </c>
      <c r="AN1396" t="s">
        <v>1064</v>
      </c>
      <c r="AO1396">
        <v>9.9</v>
      </c>
      <c r="AP1396">
        <v>8.33</v>
      </c>
      <c r="AQ1396">
        <v>12.806699999999999</v>
      </c>
      <c r="AR1396" t="s">
        <v>1071</v>
      </c>
      <c r="AS1396" t="s">
        <v>1074</v>
      </c>
      <c r="AT1396" t="s">
        <v>1075</v>
      </c>
      <c r="AU1396" t="s">
        <v>1078</v>
      </c>
      <c r="AV1396" t="s">
        <v>1080</v>
      </c>
      <c r="AW1396" t="s">
        <v>1084</v>
      </c>
      <c r="AX1396" s="65">
        <f t="shared" si="372"/>
        <v>583.5</v>
      </c>
      <c r="AY1396" s="106">
        <v>2862.47</v>
      </c>
      <c r="AZ1396" s="106">
        <v>765.8210595724081</v>
      </c>
      <c r="BA1396" s="65">
        <f t="shared" si="360"/>
        <v>4211.7910595724079</v>
      </c>
      <c r="BB1396" s="65">
        <f t="shared" si="361"/>
        <v>29374.568940427591</v>
      </c>
      <c r="BC1396" s="65">
        <f t="shared" si="362"/>
        <v>5.3</v>
      </c>
      <c r="BD1396" s="65">
        <f t="shared" si="363"/>
        <v>23558.230000000003</v>
      </c>
      <c r="BE1396" s="65">
        <f t="shared" si="364"/>
        <v>31744.309999999998</v>
      </c>
      <c r="BF1396" s="65">
        <f t="shared" si="365"/>
        <v>84682.398940427593</v>
      </c>
      <c r="BG1396" s="66">
        <f t="shared" si="366"/>
        <v>601.68443708177256</v>
      </c>
      <c r="BH1396" s="66">
        <f t="shared" si="367"/>
        <v>50.645808517978608</v>
      </c>
      <c r="BI1396" s="66">
        <f t="shared" si="368"/>
        <v>8.8333333333333337E-3</v>
      </c>
      <c r="BJ1396" s="66">
        <f t="shared" si="369"/>
        <v>40.617637931034487</v>
      </c>
      <c r="BK1396" s="66">
        <f t="shared" si="370"/>
        <v>54.731568965517241</v>
      </c>
      <c r="BL1396" s="66">
        <f t="shared" si="371"/>
        <v>146.00413610418551</v>
      </c>
      <c r="BM1396" s="207">
        <f t="shared" si="373"/>
        <v>39873.18</v>
      </c>
    </row>
    <row r="1397" spans="1:65" x14ac:dyDescent="0.35">
      <c r="A1397" s="1">
        <v>538</v>
      </c>
      <c r="B1397">
        <v>45</v>
      </c>
      <c r="C1397" t="s">
        <v>37</v>
      </c>
      <c r="D1397" s="60" t="s">
        <v>576</v>
      </c>
      <c r="E1397" s="6" t="s">
        <v>1107</v>
      </c>
      <c r="F1397" s="7" t="s">
        <v>1108</v>
      </c>
      <c r="G1397" s="6">
        <v>-30.03</v>
      </c>
      <c r="H1397" s="6">
        <v>-51.23</v>
      </c>
      <c r="I1397" s="6">
        <v>47</v>
      </c>
      <c r="J1397" s="8">
        <v>23954.0527728093</v>
      </c>
      <c r="K1397" t="s">
        <v>1165</v>
      </c>
      <c r="L1397" t="s">
        <v>1062</v>
      </c>
      <c r="M1397">
        <v>600</v>
      </c>
      <c r="N1397">
        <v>600</v>
      </c>
      <c r="O1397">
        <v>37.26</v>
      </c>
      <c r="P1397">
        <v>21292.34</v>
      </c>
      <c r="Q1397">
        <v>18875.330000000002</v>
      </c>
      <c r="R1397">
        <v>5272.4</v>
      </c>
      <c r="S1397">
        <v>34606.78</v>
      </c>
      <c r="T1397">
        <v>0</v>
      </c>
      <c r="U1397">
        <v>11578.67</v>
      </c>
      <c r="V1397">
        <v>0</v>
      </c>
      <c r="W1397" s="181">
        <f t="shared" si="357"/>
        <v>32871.01</v>
      </c>
      <c r="X1397" s="181">
        <f t="shared" si="358"/>
        <v>54.785016666666671</v>
      </c>
      <c r="Y1397" s="174">
        <v>91662.77</v>
      </c>
      <c r="Z1397" s="181">
        <f t="shared" si="359"/>
        <v>152.77128333333334</v>
      </c>
      <c r="AA1397" s="174">
        <v>4.0649000679337972E-2</v>
      </c>
      <c r="AB1397" s="174">
        <v>23.228994716175389</v>
      </c>
      <c r="AC1397" s="174">
        <v>20.592144444249289</v>
      </c>
      <c r="AD1397" s="174">
        <v>5.7519536012276298</v>
      </c>
      <c r="AE1397" s="174">
        <v>37.754455816685443</v>
      </c>
      <c r="AF1397">
        <v>0</v>
      </c>
      <c r="AG1397" s="106">
        <v>12.631813330537581</v>
      </c>
      <c r="AH1397" s="106">
        <v>0</v>
      </c>
      <c r="AI1397" s="106">
        <v>100</v>
      </c>
      <c r="AJ1397">
        <v>40.25</v>
      </c>
      <c r="AK1397">
        <v>54.85</v>
      </c>
      <c r="AL1397">
        <v>57.68</v>
      </c>
      <c r="AM1397">
        <v>152.77000000000001</v>
      </c>
      <c r="AN1397" t="s">
        <v>1065</v>
      </c>
      <c r="AO1397">
        <v>9.9</v>
      </c>
      <c r="AP1397">
        <v>8.33</v>
      </c>
      <c r="AQ1397">
        <v>12.806699999999999</v>
      </c>
      <c r="AR1397" t="s">
        <v>1071</v>
      </c>
      <c r="AS1397" t="s">
        <v>1074</v>
      </c>
      <c r="AT1397" t="s">
        <v>1075</v>
      </c>
      <c r="AU1397" t="s">
        <v>1078</v>
      </c>
      <c r="AV1397" t="s">
        <v>1080</v>
      </c>
      <c r="AW1397" t="s">
        <v>1084</v>
      </c>
      <c r="AX1397" s="65">
        <f t="shared" si="372"/>
        <v>583.5</v>
      </c>
      <c r="AY1397" s="106">
        <v>2862.47</v>
      </c>
      <c r="AZ1397" s="106">
        <v>854.69513831228028</v>
      </c>
      <c r="BA1397" s="65">
        <f t="shared" si="360"/>
        <v>4300.6651383122799</v>
      </c>
      <c r="BB1397" s="65">
        <f t="shared" si="361"/>
        <v>32016.314861687722</v>
      </c>
      <c r="BC1397" s="65">
        <f t="shared" si="362"/>
        <v>37.26</v>
      </c>
      <c r="BD1397" s="65">
        <f t="shared" si="363"/>
        <v>23564.230000000003</v>
      </c>
      <c r="BE1397" s="65">
        <f t="shared" si="364"/>
        <v>31744.309999999998</v>
      </c>
      <c r="BF1397" s="65">
        <f t="shared" si="365"/>
        <v>87362.104861687723</v>
      </c>
      <c r="BG1397" s="66">
        <f t="shared" si="366"/>
        <v>614.38073404461136</v>
      </c>
      <c r="BH1397" s="66">
        <f t="shared" si="367"/>
        <v>55.200542864978829</v>
      </c>
      <c r="BI1397" s="66">
        <f t="shared" si="368"/>
        <v>6.2099999999999995E-2</v>
      </c>
      <c r="BJ1397" s="66">
        <f t="shared" si="369"/>
        <v>40.627982758620696</v>
      </c>
      <c r="BK1397" s="66">
        <f t="shared" si="370"/>
        <v>54.731568965517241</v>
      </c>
      <c r="BL1397" s="66">
        <f t="shared" si="371"/>
        <v>150.62431872704781</v>
      </c>
      <c r="BM1397" s="207">
        <f t="shared" si="373"/>
        <v>39879.18</v>
      </c>
    </row>
    <row r="1398" spans="1:65" x14ac:dyDescent="0.35">
      <c r="A1398" s="1">
        <v>539</v>
      </c>
      <c r="B1398">
        <v>45</v>
      </c>
      <c r="C1398" t="s">
        <v>37</v>
      </c>
      <c r="D1398" s="60" t="s">
        <v>577</v>
      </c>
      <c r="E1398" s="6" t="s">
        <v>1109</v>
      </c>
      <c r="F1398" s="7" t="s">
        <v>1110</v>
      </c>
      <c r="G1398" s="6">
        <v>-15.37</v>
      </c>
      <c r="H1398" s="6">
        <v>-48.78</v>
      </c>
      <c r="I1398" s="6">
        <v>770</v>
      </c>
      <c r="J1398" s="8">
        <v>31081.371963744201</v>
      </c>
      <c r="K1398" t="s">
        <v>1165</v>
      </c>
      <c r="L1398" t="s">
        <v>1062</v>
      </c>
      <c r="M1398">
        <v>600</v>
      </c>
      <c r="N1398">
        <v>600</v>
      </c>
      <c r="O1398">
        <v>0</v>
      </c>
      <c r="P1398">
        <v>30168.880000000001</v>
      </c>
      <c r="Q1398">
        <v>18875.330000000002</v>
      </c>
      <c r="R1398">
        <v>5266.4</v>
      </c>
      <c r="S1398">
        <v>34606.78</v>
      </c>
      <c r="T1398">
        <v>0</v>
      </c>
      <c r="U1398">
        <v>11578.67</v>
      </c>
      <c r="V1398">
        <v>0</v>
      </c>
      <c r="W1398" s="181">
        <f t="shared" si="357"/>
        <v>41747.550000000003</v>
      </c>
      <c r="X1398" s="181">
        <f t="shared" si="358"/>
        <v>69.579250000000002</v>
      </c>
      <c r="Y1398" s="174">
        <v>100496.05</v>
      </c>
      <c r="Z1398" s="181">
        <f t="shared" si="359"/>
        <v>167.49341666666666</v>
      </c>
      <c r="AA1398" s="174">
        <v>0</v>
      </c>
      <c r="AB1398" s="174">
        <v>30.019965958861071</v>
      </c>
      <c r="AC1398" s="174">
        <v>18.78216108991349</v>
      </c>
      <c r="AD1398" s="174">
        <v>5.2404049711406557</v>
      </c>
      <c r="AE1398" s="174">
        <v>34.435960418344798</v>
      </c>
      <c r="AF1398">
        <v>0</v>
      </c>
      <c r="AG1398" s="106">
        <v>11.521517512379839</v>
      </c>
      <c r="AH1398" s="106">
        <v>0</v>
      </c>
      <c r="AI1398" s="106">
        <v>100</v>
      </c>
      <c r="AJ1398">
        <v>40.24</v>
      </c>
      <c r="AK1398">
        <v>69.58</v>
      </c>
      <c r="AL1398">
        <v>57.68</v>
      </c>
      <c r="AM1398">
        <v>167.49</v>
      </c>
      <c r="AN1398" t="s">
        <v>1066</v>
      </c>
      <c r="AO1398">
        <v>9.9</v>
      </c>
      <c r="AP1398">
        <v>8.33</v>
      </c>
      <c r="AQ1398">
        <v>12.806699999999999</v>
      </c>
      <c r="AR1398" t="s">
        <v>1071</v>
      </c>
      <c r="AS1398" t="s">
        <v>1074</v>
      </c>
      <c r="AT1398" t="s">
        <v>1075</v>
      </c>
      <c r="AU1398" t="s">
        <v>1078</v>
      </c>
      <c r="AV1398" t="s">
        <v>1080</v>
      </c>
      <c r="AW1398" t="s">
        <v>1084</v>
      </c>
      <c r="AX1398" s="65">
        <f t="shared" si="372"/>
        <v>583.5</v>
      </c>
      <c r="AY1398" s="106">
        <v>2862.47</v>
      </c>
      <c r="AZ1398" s="106">
        <v>1133.6951561382025</v>
      </c>
      <c r="BA1398" s="65">
        <f t="shared" si="360"/>
        <v>4579.6651561382023</v>
      </c>
      <c r="BB1398" s="65">
        <f t="shared" si="361"/>
        <v>40613.854843861802</v>
      </c>
      <c r="BC1398" s="65">
        <f t="shared" si="362"/>
        <v>0</v>
      </c>
      <c r="BD1398" s="65">
        <f t="shared" si="363"/>
        <v>23558.230000000003</v>
      </c>
      <c r="BE1398" s="65">
        <f t="shared" si="364"/>
        <v>31744.309999999998</v>
      </c>
      <c r="BF1398" s="65">
        <f t="shared" si="365"/>
        <v>95916.384843861801</v>
      </c>
      <c r="BG1398" s="66">
        <f t="shared" si="366"/>
        <v>654.23787944831463</v>
      </c>
      <c r="BH1398" s="66">
        <f t="shared" si="367"/>
        <v>70.023887661830699</v>
      </c>
      <c r="BI1398" s="66">
        <f t="shared" si="368"/>
        <v>0</v>
      </c>
      <c r="BJ1398" s="66">
        <f t="shared" si="369"/>
        <v>40.617637931034487</v>
      </c>
      <c r="BK1398" s="66">
        <f t="shared" si="370"/>
        <v>54.731568965517241</v>
      </c>
      <c r="BL1398" s="66">
        <f t="shared" si="371"/>
        <v>165.37307731700309</v>
      </c>
      <c r="BM1398" s="207">
        <f t="shared" si="373"/>
        <v>39873.18</v>
      </c>
    </row>
    <row r="1399" spans="1:65" x14ac:dyDescent="0.35">
      <c r="A1399" s="1">
        <v>540</v>
      </c>
      <c r="B1399">
        <v>45</v>
      </c>
      <c r="C1399" t="s">
        <v>37</v>
      </c>
      <c r="D1399" s="60" t="s">
        <v>578</v>
      </c>
      <c r="E1399" s="6" t="s">
        <v>1111</v>
      </c>
      <c r="F1399" s="7" t="s">
        <v>1112</v>
      </c>
      <c r="G1399" s="6">
        <v>-22.86</v>
      </c>
      <c r="H1399" s="6">
        <v>-43.41</v>
      </c>
      <c r="I1399" s="6">
        <v>45</v>
      </c>
      <c r="J1399" s="8">
        <v>45016.2336447989</v>
      </c>
      <c r="K1399" t="s">
        <v>1165</v>
      </c>
      <c r="L1399" t="s">
        <v>1062</v>
      </c>
      <c r="M1399">
        <v>600</v>
      </c>
      <c r="N1399">
        <v>600</v>
      </c>
      <c r="O1399">
        <v>0</v>
      </c>
      <c r="P1399">
        <v>30288.74</v>
      </c>
      <c r="Q1399">
        <v>18875.330000000002</v>
      </c>
      <c r="R1399">
        <v>5262.4</v>
      </c>
      <c r="S1399">
        <v>34606.78</v>
      </c>
      <c r="T1399">
        <v>0</v>
      </c>
      <c r="U1399">
        <v>11578.67</v>
      </c>
      <c r="V1399">
        <v>0</v>
      </c>
      <c r="W1399" s="181">
        <f t="shared" si="357"/>
        <v>41867.410000000003</v>
      </c>
      <c r="X1399" s="181">
        <f t="shared" si="358"/>
        <v>69.779016666666678</v>
      </c>
      <c r="Y1399" s="174">
        <v>100611.92</v>
      </c>
      <c r="Z1399" s="181">
        <f t="shared" si="359"/>
        <v>167.68653333333333</v>
      </c>
      <c r="AA1399" s="174">
        <v>0</v>
      </c>
      <c r="AB1399" s="174">
        <v>30.104524394326241</v>
      </c>
      <c r="AC1399" s="174">
        <v>18.760530561388752</v>
      </c>
      <c r="AD1399" s="174">
        <v>5.2303941719828027</v>
      </c>
      <c r="AE1399" s="174">
        <v>34.396302147896591</v>
      </c>
      <c r="AF1399">
        <v>0</v>
      </c>
      <c r="AG1399" s="106">
        <v>11.50824872440562</v>
      </c>
      <c r="AH1399" s="106">
        <v>0</v>
      </c>
      <c r="AI1399" s="106">
        <v>100</v>
      </c>
      <c r="AJ1399">
        <v>40.229999999999997</v>
      </c>
      <c r="AK1399">
        <v>69.78</v>
      </c>
      <c r="AL1399">
        <v>57.68</v>
      </c>
      <c r="AM1399">
        <v>167.69</v>
      </c>
      <c r="AN1399" t="s">
        <v>1067</v>
      </c>
      <c r="AO1399">
        <v>9.9</v>
      </c>
      <c r="AP1399">
        <v>8.33</v>
      </c>
      <c r="AQ1399">
        <v>12.806699999999999</v>
      </c>
      <c r="AR1399" t="s">
        <v>1071</v>
      </c>
      <c r="AS1399" t="s">
        <v>1074</v>
      </c>
      <c r="AT1399" t="s">
        <v>1075</v>
      </c>
      <c r="AU1399" t="s">
        <v>1078</v>
      </c>
      <c r="AV1399" t="s">
        <v>1080</v>
      </c>
      <c r="AW1399" t="s">
        <v>1084</v>
      </c>
      <c r="AX1399" s="65">
        <f t="shared" si="372"/>
        <v>583.5</v>
      </c>
      <c r="AY1399" s="106">
        <v>2862.47</v>
      </c>
      <c r="AZ1399" s="106">
        <v>1127.8474287949525</v>
      </c>
      <c r="BA1399" s="65">
        <f t="shared" si="360"/>
        <v>4573.8174287949523</v>
      </c>
      <c r="BB1399" s="65">
        <f t="shared" si="361"/>
        <v>40739.562571205053</v>
      </c>
      <c r="BC1399" s="65">
        <f t="shared" si="362"/>
        <v>0</v>
      </c>
      <c r="BD1399" s="65">
        <f t="shared" si="363"/>
        <v>23554.230000000003</v>
      </c>
      <c r="BE1399" s="65">
        <f t="shared" si="364"/>
        <v>31744.309999999998</v>
      </c>
      <c r="BF1399" s="65">
        <f t="shared" si="365"/>
        <v>96038.102571205047</v>
      </c>
      <c r="BG1399" s="66">
        <f t="shared" si="366"/>
        <v>653.40248982785033</v>
      </c>
      <c r="BH1399" s="66">
        <f t="shared" si="367"/>
        <v>70.240625122767327</v>
      </c>
      <c r="BI1399" s="66">
        <f t="shared" si="368"/>
        <v>0</v>
      </c>
      <c r="BJ1399" s="66">
        <f t="shared" si="369"/>
        <v>40.610741379310348</v>
      </c>
      <c r="BK1399" s="66">
        <f t="shared" si="370"/>
        <v>54.731568965517241</v>
      </c>
      <c r="BL1399" s="66">
        <f t="shared" si="371"/>
        <v>165.58293546759492</v>
      </c>
      <c r="BM1399" s="207">
        <f t="shared" si="373"/>
        <v>39869.18</v>
      </c>
    </row>
    <row r="1400" spans="1:65" x14ac:dyDescent="0.35">
      <c r="A1400" s="1">
        <v>541</v>
      </c>
      <c r="B1400">
        <v>45</v>
      </c>
      <c r="C1400" t="s">
        <v>37</v>
      </c>
      <c r="D1400" s="60" t="s">
        <v>579</v>
      </c>
      <c r="E1400" s="6" t="s">
        <v>1113</v>
      </c>
      <c r="F1400" s="7" t="s">
        <v>1114</v>
      </c>
      <c r="G1400" s="6">
        <v>-20.32</v>
      </c>
      <c r="H1400" s="6">
        <v>-40.340000000000003</v>
      </c>
      <c r="I1400" s="6">
        <v>9</v>
      </c>
      <c r="J1400" s="8">
        <v>54061.366139626101</v>
      </c>
      <c r="K1400" t="s">
        <v>1165</v>
      </c>
      <c r="L1400" t="s">
        <v>1062</v>
      </c>
      <c r="M1400">
        <v>600</v>
      </c>
      <c r="N1400">
        <v>600</v>
      </c>
      <c r="O1400">
        <v>0</v>
      </c>
      <c r="P1400">
        <v>33567.06</v>
      </c>
      <c r="Q1400">
        <v>18875.330000000002</v>
      </c>
      <c r="R1400">
        <v>5264.2</v>
      </c>
      <c r="S1400">
        <v>34606.78</v>
      </c>
      <c r="T1400">
        <v>0</v>
      </c>
      <c r="U1400">
        <v>11578.67</v>
      </c>
      <c r="V1400">
        <v>0</v>
      </c>
      <c r="W1400" s="181">
        <f t="shared" si="357"/>
        <v>45145.729999999996</v>
      </c>
      <c r="X1400" s="181">
        <f t="shared" si="358"/>
        <v>75.242883333333324</v>
      </c>
      <c r="Y1400" s="174">
        <v>103892.03</v>
      </c>
      <c r="Z1400" s="181">
        <f t="shared" si="359"/>
        <v>173.15338333333332</v>
      </c>
      <c r="AA1400" s="174">
        <v>0</v>
      </c>
      <c r="AB1400" s="174">
        <v>32.30956214831879</v>
      </c>
      <c r="AC1400" s="174">
        <v>18.16821752351937</v>
      </c>
      <c r="AD1400" s="174">
        <v>5.0669911830580263</v>
      </c>
      <c r="AE1400" s="174">
        <v>33.310331889751311</v>
      </c>
      <c r="AF1400">
        <v>0</v>
      </c>
      <c r="AG1400" s="106">
        <v>11.144906880729931</v>
      </c>
      <c r="AH1400" s="106">
        <v>0</v>
      </c>
      <c r="AI1400" s="106">
        <v>100</v>
      </c>
      <c r="AJ1400">
        <v>40.229999999999997</v>
      </c>
      <c r="AK1400">
        <v>75.239999999999995</v>
      </c>
      <c r="AL1400">
        <v>57.68</v>
      </c>
      <c r="AM1400">
        <v>173.15</v>
      </c>
      <c r="AN1400" t="s">
        <v>1068</v>
      </c>
      <c r="AO1400">
        <v>9.9</v>
      </c>
      <c r="AP1400">
        <v>8.33</v>
      </c>
      <c r="AQ1400">
        <v>12.806699999999999</v>
      </c>
      <c r="AR1400" t="s">
        <v>1071</v>
      </c>
      <c r="AS1400" t="s">
        <v>1074</v>
      </c>
      <c r="AT1400" t="s">
        <v>1075</v>
      </c>
      <c r="AU1400" t="s">
        <v>1078</v>
      </c>
      <c r="AV1400" t="s">
        <v>1080</v>
      </c>
      <c r="AW1400" t="s">
        <v>1084</v>
      </c>
      <c r="AX1400" s="65">
        <f t="shared" si="372"/>
        <v>583.5</v>
      </c>
      <c r="AY1400" s="106">
        <v>2862.47</v>
      </c>
      <c r="AZ1400" s="106">
        <v>1198.1039256136164</v>
      </c>
      <c r="BA1400" s="65">
        <f t="shared" si="360"/>
        <v>4644.0739256136167</v>
      </c>
      <c r="BB1400" s="65">
        <f t="shared" si="361"/>
        <v>43947.626074386382</v>
      </c>
      <c r="BC1400" s="65">
        <f t="shared" si="362"/>
        <v>0</v>
      </c>
      <c r="BD1400" s="65">
        <f t="shared" si="363"/>
        <v>23556.030000000002</v>
      </c>
      <c r="BE1400" s="65">
        <f t="shared" si="364"/>
        <v>31744.309999999998</v>
      </c>
      <c r="BF1400" s="65">
        <f t="shared" si="365"/>
        <v>99247.956074386384</v>
      </c>
      <c r="BG1400" s="66">
        <f t="shared" si="366"/>
        <v>663.43913223051663</v>
      </c>
      <c r="BH1400" s="66">
        <f t="shared" si="367"/>
        <v>75.77176909376962</v>
      </c>
      <c r="BI1400" s="66">
        <f t="shared" si="368"/>
        <v>0</v>
      </c>
      <c r="BJ1400" s="66">
        <f t="shared" si="369"/>
        <v>40.613844827586213</v>
      </c>
      <c r="BK1400" s="66">
        <f t="shared" si="370"/>
        <v>54.731568965517241</v>
      </c>
      <c r="BL1400" s="66">
        <f t="shared" si="371"/>
        <v>171.11716564549377</v>
      </c>
      <c r="BM1400" s="207">
        <f t="shared" si="373"/>
        <v>39870.979999999996</v>
      </c>
    </row>
    <row r="1401" spans="1:65" x14ac:dyDescent="0.35">
      <c r="A1401" s="1">
        <v>542</v>
      </c>
      <c r="B1401">
        <v>45</v>
      </c>
      <c r="C1401" t="s">
        <v>37</v>
      </c>
      <c r="D1401" s="60" t="s">
        <v>580</v>
      </c>
      <c r="E1401" s="6" t="s">
        <v>1115</v>
      </c>
      <c r="F1401" s="7" t="s">
        <v>1116</v>
      </c>
      <c r="G1401" s="6">
        <v>-8.0500000000000007</v>
      </c>
      <c r="H1401" s="6">
        <v>-34.880000000000003</v>
      </c>
      <c r="I1401" s="6">
        <v>10</v>
      </c>
      <c r="J1401" s="8">
        <v>63550.072249703</v>
      </c>
      <c r="K1401" t="s">
        <v>1165</v>
      </c>
      <c r="L1401" t="s">
        <v>1062</v>
      </c>
      <c r="M1401">
        <v>600</v>
      </c>
      <c r="N1401">
        <v>600</v>
      </c>
      <c r="O1401">
        <v>0</v>
      </c>
      <c r="P1401">
        <v>37471.879999999997</v>
      </c>
      <c r="Q1401">
        <v>18875.330000000002</v>
      </c>
      <c r="R1401">
        <v>5250.2</v>
      </c>
      <c r="S1401">
        <v>34606.78</v>
      </c>
      <c r="T1401">
        <v>0</v>
      </c>
      <c r="U1401">
        <v>11578.67</v>
      </c>
      <c r="V1401">
        <v>0</v>
      </c>
      <c r="W1401" s="181">
        <f t="shared" si="357"/>
        <v>49050.549999999996</v>
      </c>
      <c r="X1401" s="181">
        <f t="shared" si="358"/>
        <v>81.750916666666654</v>
      </c>
      <c r="Y1401" s="174">
        <v>107782.85</v>
      </c>
      <c r="Z1401" s="181">
        <f t="shared" si="359"/>
        <v>179.63808333333336</v>
      </c>
      <c r="AA1401" s="174">
        <v>0</v>
      </c>
      <c r="AB1401" s="174">
        <v>34.766087554745482</v>
      </c>
      <c r="AC1401" s="174">
        <v>17.512368618940769</v>
      </c>
      <c r="AD1401" s="174">
        <v>4.8710903450780894</v>
      </c>
      <c r="AE1401" s="174">
        <v>32.107872449095566</v>
      </c>
      <c r="AF1401">
        <v>0</v>
      </c>
      <c r="AG1401" s="106">
        <v>10.742590310053959</v>
      </c>
      <c r="AH1401" s="106">
        <v>0</v>
      </c>
      <c r="AI1401" s="106">
        <v>100</v>
      </c>
      <c r="AJ1401">
        <v>40.21</v>
      </c>
      <c r="AK1401">
        <v>81.75</v>
      </c>
      <c r="AL1401">
        <v>57.68</v>
      </c>
      <c r="AM1401">
        <v>179.64</v>
      </c>
      <c r="AN1401" t="s">
        <v>1069</v>
      </c>
      <c r="AO1401">
        <v>9.9</v>
      </c>
      <c r="AP1401">
        <v>8.33</v>
      </c>
      <c r="AQ1401">
        <v>12.806699999999999</v>
      </c>
      <c r="AR1401" t="s">
        <v>1071</v>
      </c>
      <c r="AS1401" t="s">
        <v>1074</v>
      </c>
      <c r="AT1401" t="s">
        <v>1075</v>
      </c>
      <c r="AU1401" t="s">
        <v>1078</v>
      </c>
      <c r="AV1401" t="s">
        <v>1080</v>
      </c>
      <c r="AW1401" t="s">
        <v>1084</v>
      </c>
      <c r="AX1401" s="65">
        <f t="shared" si="372"/>
        <v>583.5</v>
      </c>
      <c r="AY1401" s="106">
        <v>2862.47</v>
      </c>
      <c r="AZ1401" s="106">
        <v>1320.5428084949106</v>
      </c>
      <c r="BA1401" s="65">
        <f t="shared" si="360"/>
        <v>4766.5128084949101</v>
      </c>
      <c r="BB1401" s="65">
        <f t="shared" si="361"/>
        <v>47730.007191505087</v>
      </c>
      <c r="BC1401" s="65">
        <f t="shared" si="362"/>
        <v>0</v>
      </c>
      <c r="BD1401" s="65">
        <f t="shared" si="363"/>
        <v>23542.030000000002</v>
      </c>
      <c r="BE1401" s="65">
        <f t="shared" si="364"/>
        <v>31744.309999999998</v>
      </c>
      <c r="BF1401" s="65">
        <f t="shared" si="365"/>
        <v>103016.3371915051</v>
      </c>
      <c r="BG1401" s="66">
        <f t="shared" si="366"/>
        <v>680.93040121355864</v>
      </c>
      <c r="BH1401" s="66">
        <f t="shared" si="367"/>
        <v>82.29311584742257</v>
      </c>
      <c r="BI1401" s="66">
        <f t="shared" si="368"/>
        <v>0</v>
      </c>
      <c r="BJ1401" s="66">
        <f t="shared" si="369"/>
        <v>40.589706896551725</v>
      </c>
      <c r="BK1401" s="66">
        <f t="shared" si="370"/>
        <v>54.731568965517241</v>
      </c>
      <c r="BL1401" s="66">
        <f t="shared" si="371"/>
        <v>177.61437446811223</v>
      </c>
      <c r="BM1401" s="207">
        <f t="shared" si="373"/>
        <v>39856.979999999996</v>
      </c>
    </row>
    <row r="1402" spans="1:65" x14ac:dyDescent="0.35">
      <c r="A1402" s="1">
        <v>543</v>
      </c>
      <c r="B1402">
        <v>45</v>
      </c>
      <c r="C1402" t="s">
        <v>37</v>
      </c>
      <c r="D1402" s="60" t="s">
        <v>581</v>
      </c>
      <c r="E1402" s="6" t="s">
        <v>1117</v>
      </c>
      <c r="F1402" s="7" t="s">
        <v>1118</v>
      </c>
      <c r="G1402" s="6">
        <v>-3.8</v>
      </c>
      <c r="H1402" s="6">
        <v>-38.53</v>
      </c>
      <c r="I1402" s="6">
        <v>41</v>
      </c>
      <c r="J1402" s="8">
        <v>71394.000753582499</v>
      </c>
      <c r="K1402" t="s">
        <v>1165</v>
      </c>
      <c r="L1402" t="s">
        <v>1062</v>
      </c>
      <c r="M1402">
        <v>600</v>
      </c>
      <c r="N1402">
        <v>600</v>
      </c>
      <c r="O1402">
        <v>0</v>
      </c>
      <c r="P1402">
        <v>37782.58</v>
      </c>
      <c r="Q1402">
        <v>18875.330000000002</v>
      </c>
      <c r="R1402">
        <v>5255.2</v>
      </c>
      <c r="S1402">
        <v>34606.78</v>
      </c>
      <c r="T1402">
        <v>0</v>
      </c>
      <c r="U1402">
        <v>11578.67</v>
      </c>
      <c r="V1402">
        <v>0</v>
      </c>
      <c r="W1402" s="181">
        <f t="shared" si="357"/>
        <v>49361.25</v>
      </c>
      <c r="X1402" s="181">
        <f t="shared" si="358"/>
        <v>82.268749999999997</v>
      </c>
      <c r="Y1402" s="174">
        <v>108098.56</v>
      </c>
      <c r="Z1402" s="181">
        <f t="shared" si="359"/>
        <v>180.16426666666666</v>
      </c>
      <c r="AA1402" s="174">
        <v>0</v>
      </c>
      <c r="AB1402" s="174">
        <v>34.951973458295839</v>
      </c>
      <c r="AC1402" s="174">
        <v>17.461222425164589</v>
      </c>
      <c r="AD1402" s="174">
        <v>4.8614893667408703</v>
      </c>
      <c r="AE1402" s="174">
        <v>32.014098985222383</v>
      </c>
      <c r="AF1402">
        <v>0</v>
      </c>
      <c r="AG1402" s="106">
        <v>10.71121576457633</v>
      </c>
      <c r="AH1402" s="106">
        <v>0</v>
      </c>
      <c r="AI1402" s="106">
        <v>100</v>
      </c>
      <c r="AJ1402">
        <v>40.22</v>
      </c>
      <c r="AK1402">
        <v>82.27</v>
      </c>
      <c r="AL1402">
        <v>57.68</v>
      </c>
      <c r="AM1402">
        <v>180.16</v>
      </c>
      <c r="AN1402" t="s">
        <v>1070</v>
      </c>
      <c r="AO1402">
        <v>9.9</v>
      </c>
      <c r="AP1402">
        <v>8.33</v>
      </c>
      <c r="AQ1402">
        <v>12.806699999999999</v>
      </c>
      <c r="AR1402" t="s">
        <v>1071</v>
      </c>
      <c r="AS1402" t="s">
        <v>1074</v>
      </c>
      <c r="AT1402" t="s">
        <v>1075</v>
      </c>
      <c r="AU1402" t="s">
        <v>1078</v>
      </c>
      <c r="AV1402" t="s">
        <v>1080</v>
      </c>
      <c r="AW1402" t="s">
        <v>1084</v>
      </c>
      <c r="AX1402" s="65">
        <f t="shared" si="372"/>
        <v>583.5</v>
      </c>
      <c r="AY1402" s="106">
        <v>2862.47</v>
      </c>
      <c r="AZ1402" s="106">
        <v>1294.8050180811776</v>
      </c>
      <c r="BA1402" s="65">
        <f t="shared" si="360"/>
        <v>4740.7750180811772</v>
      </c>
      <c r="BB1402" s="65">
        <f t="shared" si="361"/>
        <v>48066.444981918823</v>
      </c>
      <c r="BC1402" s="65">
        <f t="shared" si="362"/>
        <v>0</v>
      </c>
      <c r="BD1402" s="65">
        <f t="shared" si="363"/>
        <v>23547.030000000002</v>
      </c>
      <c r="BE1402" s="65">
        <f t="shared" si="364"/>
        <v>31744.309999999998</v>
      </c>
      <c r="BF1402" s="65">
        <f t="shared" si="365"/>
        <v>103357.78498191883</v>
      </c>
      <c r="BG1402" s="66">
        <f t="shared" si="366"/>
        <v>677.2535740115967</v>
      </c>
      <c r="BH1402" s="66">
        <f t="shared" si="367"/>
        <v>82.873181003308318</v>
      </c>
      <c r="BI1402" s="66">
        <f t="shared" si="368"/>
        <v>0</v>
      </c>
      <c r="BJ1402" s="66">
        <f t="shared" si="369"/>
        <v>40.598327586206899</v>
      </c>
      <c r="BK1402" s="66">
        <f t="shared" si="370"/>
        <v>54.731568965517241</v>
      </c>
      <c r="BL1402" s="66">
        <f t="shared" si="371"/>
        <v>178.20307755503245</v>
      </c>
      <c r="BM1402" s="207">
        <f t="shared" si="373"/>
        <v>39861.979999999996</v>
      </c>
    </row>
    <row r="1403" spans="1:65" x14ac:dyDescent="0.35">
      <c r="A1403" s="1">
        <v>544</v>
      </c>
      <c r="B1403">
        <v>46</v>
      </c>
      <c r="C1403" t="s">
        <v>37</v>
      </c>
      <c r="D1403" s="60" t="s">
        <v>582</v>
      </c>
      <c r="E1403" s="6" t="s">
        <v>1104</v>
      </c>
      <c r="F1403" s="7" t="s">
        <v>1105</v>
      </c>
      <c r="G1403" s="6">
        <v>-22.74</v>
      </c>
      <c r="H1403" s="6">
        <v>-45.59</v>
      </c>
      <c r="I1403" s="6">
        <v>1642</v>
      </c>
      <c r="J1403" s="8">
        <v>3495.45982983364</v>
      </c>
      <c r="K1403" t="s">
        <v>1165</v>
      </c>
      <c r="L1403" t="s">
        <v>1062</v>
      </c>
      <c r="M1403">
        <v>600</v>
      </c>
      <c r="N1403">
        <v>600</v>
      </c>
      <c r="O1403">
        <v>1466.98</v>
      </c>
      <c r="P1403">
        <v>10819.08</v>
      </c>
      <c r="Q1403">
        <v>18875.330000000002</v>
      </c>
      <c r="R1403">
        <v>5265.2</v>
      </c>
      <c r="S1403">
        <v>34606.78</v>
      </c>
      <c r="T1403">
        <v>0</v>
      </c>
      <c r="U1403">
        <v>11750.93</v>
      </c>
      <c r="V1403">
        <v>0</v>
      </c>
      <c r="W1403" s="181">
        <f t="shared" si="357"/>
        <v>22570.010000000002</v>
      </c>
      <c r="X1403" s="181">
        <f t="shared" si="358"/>
        <v>37.616683333333334</v>
      </c>
      <c r="Y1403" s="174">
        <v>82784.3</v>
      </c>
      <c r="Z1403" s="181">
        <f t="shared" si="359"/>
        <v>137.97383333333335</v>
      </c>
      <c r="AA1403" s="174">
        <v>1.7720509806811191</v>
      </c>
      <c r="AB1403" s="174">
        <v>13.06899979827093</v>
      </c>
      <c r="AC1403" s="174">
        <v>22.800615575658671</v>
      </c>
      <c r="AD1403" s="174">
        <v>6.3601431672430637</v>
      </c>
      <c r="AE1403" s="174">
        <v>41.803554538722921</v>
      </c>
      <c r="AF1403">
        <v>0</v>
      </c>
      <c r="AG1403" s="106">
        <v>14.1946359394233</v>
      </c>
      <c r="AH1403" s="106">
        <v>0</v>
      </c>
      <c r="AI1403" s="106">
        <v>100</v>
      </c>
      <c r="AJ1403">
        <v>40.229999999999997</v>
      </c>
      <c r="AK1403">
        <v>40.06</v>
      </c>
      <c r="AL1403">
        <v>57.68</v>
      </c>
      <c r="AM1403">
        <v>137.97</v>
      </c>
      <c r="AN1403" t="s">
        <v>1063</v>
      </c>
      <c r="AO1403">
        <v>9.9</v>
      </c>
      <c r="AP1403">
        <v>8.33</v>
      </c>
      <c r="AQ1403">
        <v>12.806699999999999</v>
      </c>
      <c r="AR1403" t="s">
        <v>1071</v>
      </c>
      <c r="AS1403" t="s">
        <v>1074</v>
      </c>
      <c r="AT1403" t="s">
        <v>1075</v>
      </c>
      <c r="AU1403" t="s">
        <v>1078</v>
      </c>
      <c r="AV1403" t="s">
        <v>1081</v>
      </c>
      <c r="AW1403" t="s">
        <v>1083</v>
      </c>
      <c r="AX1403" s="65">
        <f t="shared" si="372"/>
        <v>583.5</v>
      </c>
      <c r="AY1403" s="106">
        <v>2862.47</v>
      </c>
      <c r="AZ1403" s="106">
        <v>558.81486132739417</v>
      </c>
      <c r="BA1403" s="65">
        <f t="shared" si="360"/>
        <v>4004.7848613273941</v>
      </c>
      <c r="BB1403" s="65">
        <f t="shared" si="361"/>
        <v>22011.195138672607</v>
      </c>
      <c r="BC1403" s="65">
        <f t="shared" si="362"/>
        <v>1466.98</v>
      </c>
      <c r="BD1403" s="65">
        <f t="shared" si="363"/>
        <v>23557.030000000002</v>
      </c>
      <c r="BE1403" s="65">
        <f t="shared" si="364"/>
        <v>31744.309999999998</v>
      </c>
      <c r="BF1403" s="65">
        <f t="shared" si="365"/>
        <v>78779.515138672607</v>
      </c>
      <c r="BG1403" s="66">
        <f t="shared" si="366"/>
        <v>572.11212304677053</v>
      </c>
      <c r="BH1403" s="66">
        <f t="shared" si="367"/>
        <v>37.950336445987254</v>
      </c>
      <c r="BI1403" s="66">
        <f t="shared" si="368"/>
        <v>2.4449666666666667</v>
      </c>
      <c r="BJ1403" s="66">
        <f t="shared" si="369"/>
        <v>40.615568965517248</v>
      </c>
      <c r="BK1403" s="66">
        <f t="shared" si="370"/>
        <v>54.731568965517241</v>
      </c>
      <c r="BL1403" s="66">
        <f t="shared" si="371"/>
        <v>135.8267502390907</v>
      </c>
      <c r="BM1403" s="207">
        <f t="shared" si="373"/>
        <v>39871.979999999996</v>
      </c>
    </row>
    <row r="1404" spans="1:65" x14ac:dyDescent="0.35">
      <c r="A1404" s="1">
        <v>545</v>
      </c>
      <c r="B1404">
        <v>46</v>
      </c>
      <c r="C1404" t="s">
        <v>37</v>
      </c>
      <c r="D1404" s="60" t="s">
        <v>583</v>
      </c>
      <c r="E1404" s="6" t="s">
        <v>1104</v>
      </c>
      <c r="F1404" s="7" t="s">
        <v>1106</v>
      </c>
      <c r="G1404" s="6">
        <v>-23.85</v>
      </c>
      <c r="H1404" s="6">
        <v>-46.64</v>
      </c>
      <c r="I1404" s="6">
        <v>792</v>
      </c>
      <c r="J1404" s="8">
        <v>14172.2970393051</v>
      </c>
      <c r="K1404" t="s">
        <v>1165</v>
      </c>
      <c r="L1404" t="s">
        <v>1062</v>
      </c>
      <c r="M1404">
        <v>600</v>
      </c>
      <c r="N1404">
        <v>600</v>
      </c>
      <c r="O1404">
        <v>317.60000000000002</v>
      </c>
      <c r="P1404">
        <v>17244.2</v>
      </c>
      <c r="Q1404">
        <v>18875.330000000002</v>
      </c>
      <c r="R1404">
        <v>5266.4</v>
      </c>
      <c r="S1404">
        <v>34606.78</v>
      </c>
      <c r="T1404">
        <v>0</v>
      </c>
      <c r="U1404">
        <v>11750.93</v>
      </c>
      <c r="V1404">
        <v>0</v>
      </c>
      <c r="W1404" s="181">
        <f t="shared" si="357"/>
        <v>28995.13</v>
      </c>
      <c r="X1404" s="181">
        <f t="shared" si="358"/>
        <v>48.32521666666667</v>
      </c>
      <c r="Y1404" s="174">
        <v>88061.23</v>
      </c>
      <c r="Z1404" s="181">
        <f t="shared" si="359"/>
        <v>146.76871666666665</v>
      </c>
      <c r="AA1404" s="174">
        <v>0.36065814661003492</v>
      </c>
      <c r="AB1404" s="174">
        <v>19.582056712130871</v>
      </c>
      <c r="AC1404" s="174">
        <v>21.4343247306448</v>
      </c>
      <c r="AD1404" s="174">
        <v>5.9803843303119884</v>
      </c>
      <c r="AE1404" s="174">
        <v>39.298542616313668</v>
      </c>
      <c r="AF1404">
        <v>0</v>
      </c>
      <c r="AG1404" s="106">
        <v>13.344044819723729</v>
      </c>
      <c r="AH1404" s="106">
        <v>0</v>
      </c>
      <c r="AI1404" s="106">
        <v>100</v>
      </c>
      <c r="AJ1404">
        <v>40.24</v>
      </c>
      <c r="AK1404">
        <v>48.85</v>
      </c>
      <c r="AL1404">
        <v>57.68</v>
      </c>
      <c r="AM1404">
        <v>146.77000000000001</v>
      </c>
      <c r="AN1404" t="s">
        <v>1064</v>
      </c>
      <c r="AO1404">
        <v>9.9</v>
      </c>
      <c r="AP1404">
        <v>8.33</v>
      </c>
      <c r="AQ1404">
        <v>12.806699999999999</v>
      </c>
      <c r="AR1404" t="s">
        <v>1071</v>
      </c>
      <c r="AS1404" t="s">
        <v>1074</v>
      </c>
      <c r="AT1404" t="s">
        <v>1075</v>
      </c>
      <c r="AU1404" t="s">
        <v>1078</v>
      </c>
      <c r="AV1404" t="s">
        <v>1081</v>
      </c>
      <c r="AW1404" t="s">
        <v>1083</v>
      </c>
      <c r="AX1404" s="65">
        <f t="shared" si="372"/>
        <v>583.5</v>
      </c>
      <c r="AY1404" s="106">
        <v>2862.47</v>
      </c>
      <c r="AZ1404" s="106">
        <v>752.90102504001641</v>
      </c>
      <c r="BA1404" s="65">
        <f t="shared" si="360"/>
        <v>4198.8710250400163</v>
      </c>
      <c r="BB1404" s="65">
        <f t="shared" si="361"/>
        <v>28242.228974959984</v>
      </c>
      <c r="BC1404" s="65">
        <f t="shared" si="362"/>
        <v>317.60000000000002</v>
      </c>
      <c r="BD1404" s="65">
        <f t="shared" si="363"/>
        <v>23558.230000000003</v>
      </c>
      <c r="BE1404" s="65">
        <f t="shared" si="364"/>
        <v>31744.309999999998</v>
      </c>
      <c r="BF1404" s="65">
        <f t="shared" si="365"/>
        <v>83862.358974959978</v>
      </c>
      <c r="BG1404" s="66">
        <f t="shared" si="366"/>
        <v>599.83871786285943</v>
      </c>
      <c r="BH1404" s="66">
        <f t="shared" si="367"/>
        <v>48.693498232689628</v>
      </c>
      <c r="BI1404" s="66">
        <f t="shared" si="368"/>
        <v>0.52933333333333332</v>
      </c>
      <c r="BJ1404" s="66">
        <f t="shared" si="369"/>
        <v>40.617637931034487</v>
      </c>
      <c r="BK1404" s="66">
        <f t="shared" si="370"/>
        <v>54.731568965517241</v>
      </c>
      <c r="BL1404" s="66">
        <f t="shared" si="371"/>
        <v>144.59027409475857</v>
      </c>
      <c r="BM1404" s="207">
        <f t="shared" si="373"/>
        <v>39873.18</v>
      </c>
    </row>
    <row r="1405" spans="1:65" x14ac:dyDescent="0.35">
      <c r="A1405" s="1">
        <v>546</v>
      </c>
      <c r="B1405">
        <v>46</v>
      </c>
      <c r="C1405" t="s">
        <v>37</v>
      </c>
      <c r="D1405" s="60" t="s">
        <v>584</v>
      </c>
      <c r="E1405" s="6" t="s">
        <v>1107</v>
      </c>
      <c r="F1405" s="7" t="s">
        <v>1108</v>
      </c>
      <c r="G1405" s="6">
        <v>-30.03</v>
      </c>
      <c r="H1405" s="6">
        <v>-51.23</v>
      </c>
      <c r="I1405" s="6">
        <v>47</v>
      </c>
      <c r="J1405" s="8">
        <v>23954.0527728093</v>
      </c>
      <c r="K1405" t="s">
        <v>1165</v>
      </c>
      <c r="L1405" t="s">
        <v>1062</v>
      </c>
      <c r="M1405">
        <v>600</v>
      </c>
      <c r="N1405">
        <v>600</v>
      </c>
      <c r="O1405">
        <v>737.39</v>
      </c>
      <c r="P1405">
        <v>21411.24</v>
      </c>
      <c r="Q1405">
        <v>18875.330000000002</v>
      </c>
      <c r="R1405">
        <v>5272.4</v>
      </c>
      <c r="S1405">
        <v>34606.78</v>
      </c>
      <c r="T1405">
        <v>0</v>
      </c>
      <c r="U1405">
        <v>11750.93</v>
      </c>
      <c r="V1405">
        <v>0</v>
      </c>
      <c r="W1405" s="181">
        <f t="shared" si="357"/>
        <v>33162.17</v>
      </c>
      <c r="X1405" s="181">
        <f t="shared" si="358"/>
        <v>55.270283333333332</v>
      </c>
      <c r="Y1405" s="174">
        <v>92654.07</v>
      </c>
      <c r="Z1405" s="181">
        <f t="shared" si="359"/>
        <v>154.42345</v>
      </c>
      <c r="AA1405" s="174">
        <v>0.79585278876578225</v>
      </c>
      <c r="AB1405" s="174">
        <v>23.10879597625879</v>
      </c>
      <c r="AC1405" s="174">
        <v>20.371830400974289</v>
      </c>
      <c r="AD1405" s="174">
        <v>5.6904138156046464</v>
      </c>
      <c r="AE1405" s="174">
        <v>37.35052329595451</v>
      </c>
      <c r="AF1405">
        <v>0</v>
      </c>
      <c r="AG1405" s="106">
        <v>12.682583722441979</v>
      </c>
      <c r="AH1405" s="106">
        <v>0</v>
      </c>
      <c r="AI1405" s="106">
        <v>100</v>
      </c>
      <c r="AJ1405">
        <v>40.25</v>
      </c>
      <c r="AK1405">
        <v>56.5</v>
      </c>
      <c r="AL1405">
        <v>57.68</v>
      </c>
      <c r="AM1405">
        <v>154.41999999999999</v>
      </c>
      <c r="AN1405" t="s">
        <v>1065</v>
      </c>
      <c r="AO1405">
        <v>9.9</v>
      </c>
      <c r="AP1405">
        <v>8.33</v>
      </c>
      <c r="AQ1405">
        <v>12.806699999999999</v>
      </c>
      <c r="AR1405" t="s">
        <v>1071</v>
      </c>
      <c r="AS1405" t="s">
        <v>1074</v>
      </c>
      <c r="AT1405" t="s">
        <v>1075</v>
      </c>
      <c r="AU1405" t="s">
        <v>1078</v>
      </c>
      <c r="AV1405" t="s">
        <v>1081</v>
      </c>
      <c r="AW1405" t="s">
        <v>1083</v>
      </c>
      <c r="AX1405" s="65">
        <f t="shared" si="372"/>
        <v>583.5</v>
      </c>
      <c r="AY1405" s="106">
        <v>2862.47</v>
      </c>
      <c r="AZ1405" s="106">
        <v>844.74865707227741</v>
      </c>
      <c r="BA1405" s="65">
        <f t="shared" si="360"/>
        <v>4290.718657072277</v>
      </c>
      <c r="BB1405" s="65">
        <f t="shared" si="361"/>
        <v>32317.421342927722</v>
      </c>
      <c r="BC1405" s="65">
        <f t="shared" si="362"/>
        <v>737.39</v>
      </c>
      <c r="BD1405" s="65">
        <f t="shared" si="363"/>
        <v>23564.230000000003</v>
      </c>
      <c r="BE1405" s="65">
        <f t="shared" si="364"/>
        <v>31744.309999999998</v>
      </c>
      <c r="BF1405" s="65">
        <f t="shared" si="365"/>
        <v>88363.351342927723</v>
      </c>
      <c r="BG1405" s="66">
        <f t="shared" si="366"/>
        <v>612.95980815318239</v>
      </c>
      <c r="BH1405" s="66">
        <f t="shared" si="367"/>
        <v>55.719691970565037</v>
      </c>
      <c r="BI1405" s="66">
        <f t="shared" si="368"/>
        <v>1.2289833333333333</v>
      </c>
      <c r="BJ1405" s="66">
        <f t="shared" si="369"/>
        <v>40.627982758620696</v>
      </c>
      <c r="BK1405" s="66">
        <f t="shared" si="370"/>
        <v>54.731568965517241</v>
      </c>
      <c r="BL1405" s="66">
        <f t="shared" si="371"/>
        <v>152.35060576366848</v>
      </c>
      <c r="BM1405" s="207">
        <f t="shared" si="373"/>
        <v>39879.18</v>
      </c>
    </row>
    <row r="1406" spans="1:65" x14ac:dyDescent="0.35">
      <c r="A1406" s="1">
        <v>547</v>
      </c>
      <c r="B1406">
        <v>46</v>
      </c>
      <c r="C1406" t="s">
        <v>37</v>
      </c>
      <c r="D1406" s="60" t="s">
        <v>585</v>
      </c>
      <c r="E1406" s="6" t="s">
        <v>1109</v>
      </c>
      <c r="F1406" s="7" t="s">
        <v>1110</v>
      </c>
      <c r="G1406" s="6">
        <v>-15.37</v>
      </c>
      <c r="H1406" s="6">
        <v>-48.78</v>
      </c>
      <c r="I1406" s="6">
        <v>770</v>
      </c>
      <c r="J1406" s="8">
        <v>31081.371963744201</v>
      </c>
      <c r="K1406" t="s">
        <v>1165</v>
      </c>
      <c r="L1406" t="s">
        <v>1062</v>
      </c>
      <c r="M1406">
        <v>600</v>
      </c>
      <c r="N1406">
        <v>600</v>
      </c>
      <c r="O1406">
        <v>0</v>
      </c>
      <c r="P1406">
        <v>32114.6</v>
      </c>
      <c r="Q1406">
        <v>18875.330000000002</v>
      </c>
      <c r="R1406">
        <v>5266.4</v>
      </c>
      <c r="S1406">
        <v>34606.78</v>
      </c>
      <c r="T1406">
        <v>0</v>
      </c>
      <c r="U1406">
        <v>11750.93</v>
      </c>
      <c r="V1406">
        <v>0</v>
      </c>
      <c r="W1406" s="181">
        <f t="shared" si="357"/>
        <v>43865.53</v>
      </c>
      <c r="X1406" s="181">
        <f t="shared" si="358"/>
        <v>73.109216666666669</v>
      </c>
      <c r="Y1406" s="174">
        <v>102614.04</v>
      </c>
      <c r="Z1406" s="181">
        <f t="shared" si="359"/>
        <v>171.02339999999998</v>
      </c>
      <c r="AA1406" s="174">
        <v>0</v>
      </c>
      <c r="AB1406" s="174">
        <v>31.29649704855203</v>
      </c>
      <c r="AC1406" s="174">
        <v>18.39449065644429</v>
      </c>
      <c r="AD1406" s="174">
        <v>5.1322411631000966</v>
      </c>
      <c r="AE1406" s="174">
        <v>33.725190042220341</v>
      </c>
      <c r="AF1406">
        <v>0</v>
      </c>
      <c r="AG1406" s="106">
        <v>11.45158108968324</v>
      </c>
      <c r="AH1406" s="106">
        <v>0</v>
      </c>
      <c r="AI1406" s="106">
        <v>100</v>
      </c>
      <c r="AJ1406">
        <v>40.24</v>
      </c>
      <c r="AK1406">
        <v>73.11</v>
      </c>
      <c r="AL1406">
        <v>57.68</v>
      </c>
      <c r="AM1406">
        <v>171.02</v>
      </c>
      <c r="AN1406" t="s">
        <v>1066</v>
      </c>
      <c r="AO1406">
        <v>9.9</v>
      </c>
      <c r="AP1406">
        <v>8.33</v>
      </c>
      <c r="AQ1406">
        <v>12.806699999999999</v>
      </c>
      <c r="AR1406" t="s">
        <v>1071</v>
      </c>
      <c r="AS1406" t="s">
        <v>1074</v>
      </c>
      <c r="AT1406" t="s">
        <v>1075</v>
      </c>
      <c r="AU1406" t="s">
        <v>1078</v>
      </c>
      <c r="AV1406" t="s">
        <v>1081</v>
      </c>
      <c r="AW1406" t="s">
        <v>1083</v>
      </c>
      <c r="AX1406" s="65">
        <f t="shared" si="372"/>
        <v>583.5</v>
      </c>
      <c r="AY1406" s="106">
        <v>2862.47</v>
      </c>
      <c r="AZ1406" s="106">
        <v>1143.7205975708887</v>
      </c>
      <c r="BA1406" s="65">
        <f t="shared" si="360"/>
        <v>4589.6905975708887</v>
      </c>
      <c r="BB1406" s="65">
        <f t="shared" si="361"/>
        <v>42721.809402429113</v>
      </c>
      <c r="BC1406" s="65">
        <f t="shared" si="362"/>
        <v>0</v>
      </c>
      <c r="BD1406" s="65">
        <f t="shared" si="363"/>
        <v>23558.230000000003</v>
      </c>
      <c r="BE1406" s="65">
        <f t="shared" si="364"/>
        <v>31744.309999999998</v>
      </c>
      <c r="BF1406" s="65">
        <f t="shared" si="365"/>
        <v>98024.349402429099</v>
      </c>
      <c r="BG1406" s="66">
        <f t="shared" si="366"/>
        <v>655.67008536726985</v>
      </c>
      <c r="BH1406" s="66">
        <f t="shared" si="367"/>
        <v>73.658292073153646</v>
      </c>
      <c r="BI1406" s="66">
        <f t="shared" si="368"/>
        <v>0</v>
      </c>
      <c r="BJ1406" s="66">
        <f t="shared" si="369"/>
        <v>40.617637931034487</v>
      </c>
      <c r="BK1406" s="66">
        <f t="shared" si="370"/>
        <v>54.731568965517241</v>
      </c>
      <c r="BL1406" s="66">
        <f t="shared" si="371"/>
        <v>169.00749896970535</v>
      </c>
      <c r="BM1406" s="207">
        <f t="shared" si="373"/>
        <v>39873.18</v>
      </c>
    </row>
    <row r="1407" spans="1:65" x14ac:dyDescent="0.35">
      <c r="A1407" s="1">
        <v>548</v>
      </c>
      <c r="B1407">
        <v>46</v>
      </c>
      <c r="C1407" t="s">
        <v>37</v>
      </c>
      <c r="D1407" s="60" t="s">
        <v>586</v>
      </c>
      <c r="E1407" s="6" t="s">
        <v>1111</v>
      </c>
      <c r="F1407" s="7" t="s">
        <v>1112</v>
      </c>
      <c r="G1407" s="6">
        <v>-22.86</v>
      </c>
      <c r="H1407" s="6">
        <v>-43.41</v>
      </c>
      <c r="I1407" s="6">
        <v>45</v>
      </c>
      <c r="J1407" s="8">
        <v>45016.2336447989</v>
      </c>
      <c r="K1407" t="s">
        <v>1165</v>
      </c>
      <c r="L1407" t="s">
        <v>1062</v>
      </c>
      <c r="M1407">
        <v>600</v>
      </c>
      <c r="N1407">
        <v>600</v>
      </c>
      <c r="O1407">
        <v>0</v>
      </c>
      <c r="P1407">
        <v>31615.17</v>
      </c>
      <c r="Q1407">
        <v>18875.330000000002</v>
      </c>
      <c r="R1407">
        <v>5262.4</v>
      </c>
      <c r="S1407">
        <v>34606.78</v>
      </c>
      <c r="T1407">
        <v>0</v>
      </c>
      <c r="U1407">
        <v>11750.93</v>
      </c>
      <c r="V1407">
        <v>0</v>
      </c>
      <c r="W1407" s="181">
        <f t="shared" si="357"/>
        <v>43366.1</v>
      </c>
      <c r="X1407" s="181">
        <f t="shared" si="358"/>
        <v>72.276833333333329</v>
      </c>
      <c r="Y1407" s="174">
        <v>102110.6</v>
      </c>
      <c r="Z1407" s="181">
        <f t="shared" si="359"/>
        <v>170.18433333333334</v>
      </c>
      <c r="AA1407" s="174">
        <v>0</v>
      </c>
      <c r="AB1407" s="174">
        <v>30.96169251772098</v>
      </c>
      <c r="AC1407" s="174">
        <v>18.48518175390214</v>
      </c>
      <c r="AD1407" s="174">
        <v>5.153627537199859</v>
      </c>
      <c r="AE1407" s="174">
        <v>33.891466703750631</v>
      </c>
      <c r="AF1407">
        <v>0</v>
      </c>
      <c r="AG1407" s="106">
        <v>11.508041280728939</v>
      </c>
      <c r="AH1407" s="106">
        <v>0</v>
      </c>
      <c r="AI1407" s="106">
        <v>100</v>
      </c>
      <c r="AJ1407">
        <v>40.229999999999997</v>
      </c>
      <c r="AK1407">
        <v>72.28</v>
      </c>
      <c r="AL1407">
        <v>57.68</v>
      </c>
      <c r="AM1407">
        <v>170.18</v>
      </c>
      <c r="AN1407" t="s">
        <v>1067</v>
      </c>
      <c r="AO1407">
        <v>9.9</v>
      </c>
      <c r="AP1407">
        <v>8.33</v>
      </c>
      <c r="AQ1407">
        <v>12.806699999999999</v>
      </c>
      <c r="AR1407" t="s">
        <v>1071</v>
      </c>
      <c r="AS1407" t="s">
        <v>1074</v>
      </c>
      <c r="AT1407" t="s">
        <v>1075</v>
      </c>
      <c r="AU1407" t="s">
        <v>1078</v>
      </c>
      <c r="AV1407" t="s">
        <v>1081</v>
      </c>
      <c r="AW1407" t="s">
        <v>1083</v>
      </c>
      <c r="AX1407" s="65">
        <f t="shared" si="372"/>
        <v>583.5</v>
      </c>
      <c r="AY1407" s="106">
        <v>2862.47</v>
      </c>
      <c r="AZ1407" s="106">
        <v>1126.5699399045886</v>
      </c>
      <c r="BA1407" s="65">
        <f t="shared" si="360"/>
        <v>4572.5399399045882</v>
      </c>
      <c r="BB1407" s="65">
        <f t="shared" si="361"/>
        <v>42239.530060095407</v>
      </c>
      <c r="BC1407" s="65">
        <f t="shared" si="362"/>
        <v>0</v>
      </c>
      <c r="BD1407" s="65">
        <f t="shared" si="363"/>
        <v>23554.230000000003</v>
      </c>
      <c r="BE1407" s="65">
        <f t="shared" si="364"/>
        <v>31744.309999999998</v>
      </c>
      <c r="BF1407" s="65">
        <f t="shared" si="365"/>
        <v>97538.06006009542</v>
      </c>
      <c r="BG1407" s="66">
        <f t="shared" si="366"/>
        <v>653.21999141494121</v>
      </c>
      <c r="BH1407" s="66">
        <f t="shared" si="367"/>
        <v>72.826775965681733</v>
      </c>
      <c r="BI1407" s="66">
        <f t="shared" si="368"/>
        <v>0</v>
      </c>
      <c r="BJ1407" s="66">
        <f t="shared" si="369"/>
        <v>40.610741379310348</v>
      </c>
      <c r="BK1407" s="66">
        <f t="shared" si="370"/>
        <v>54.731568965517241</v>
      </c>
      <c r="BL1407" s="66">
        <f t="shared" si="371"/>
        <v>168.16906906913005</v>
      </c>
      <c r="BM1407" s="207">
        <f t="shared" si="373"/>
        <v>39869.18</v>
      </c>
    </row>
    <row r="1408" spans="1:65" x14ac:dyDescent="0.35">
      <c r="A1408" s="1">
        <v>549</v>
      </c>
      <c r="B1408">
        <v>46</v>
      </c>
      <c r="C1408" t="s">
        <v>37</v>
      </c>
      <c r="D1408" s="60" t="s">
        <v>587</v>
      </c>
      <c r="E1408" s="6" t="s">
        <v>1113</v>
      </c>
      <c r="F1408" s="7" t="s">
        <v>1114</v>
      </c>
      <c r="G1408" s="6">
        <v>-20.32</v>
      </c>
      <c r="H1408" s="6">
        <v>-40.340000000000003</v>
      </c>
      <c r="I1408" s="6">
        <v>9</v>
      </c>
      <c r="J1408" s="8">
        <v>54061.366139626101</v>
      </c>
      <c r="K1408" t="s">
        <v>1165</v>
      </c>
      <c r="L1408" t="s">
        <v>1062</v>
      </c>
      <c r="M1408">
        <v>600</v>
      </c>
      <c r="N1408">
        <v>600</v>
      </c>
      <c r="O1408">
        <v>0</v>
      </c>
      <c r="P1408">
        <v>36068.120000000003</v>
      </c>
      <c r="Q1408">
        <v>18875.330000000002</v>
      </c>
      <c r="R1408">
        <v>5264.2</v>
      </c>
      <c r="S1408">
        <v>34606.78</v>
      </c>
      <c r="T1408">
        <v>0</v>
      </c>
      <c r="U1408">
        <v>11750.93</v>
      </c>
      <c r="V1408">
        <v>0</v>
      </c>
      <c r="W1408" s="181">
        <f t="shared" si="357"/>
        <v>47819.05</v>
      </c>
      <c r="X1408" s="181">
        <f t="shared" si="358"/>
        <v>79.698416666666674</v>
      </c>
      <c r="Y1408" s="174">
        <v>106565.35</v>
      </c>
      <c r="Z1408" s="181">
        <f t="shared" si="359"/>
        <v>177.60891666666669</v>
      </c>
      <c r="AA1408" s="174">
        <v>0</v>
      </c>
      <c r="AB1408" s="174">
        <v>33.846010921936632</v>
      </c>
      <c r="AC1408" s="174">
        <v>17.712445931064831</v>
      </c>
      <c r="AD1408" s="174">
        <v>4.9398796137768981</v>
      </c>
      <c r="AE1408" s="174">
        <v>32.474702142863507</v>
      </c>
      <c r="AF1408">
        <v>0</v>
      </c>
      <c r="AG1408" s="106">
        <v>11.026970774271369</v>
      </c>
      <c r="AH1408" s="106">
        <v>0</v>
      </c>
      <c r="AI1408" s="106">
        <v>100</v>
      </c>
      <c r="AJ1408">
        <v>40.229999999999997</v>
      </c>
      <c r="AK1408">
        <v>79.7</v>
      </c>
      <c r="AL1408">
        <v>57.68</v>
      </c>
      <c r="AM1408">
        <v>177.61</v>
      </c>
      <c r="AN1408" t="s">
        <v>1068</v>
      </c>
      <c r="AO1408">
        <v>9.9</v>
      </c>
      <c r="AP1408">
        <v>8.33</v>
      </c>
      <c r="AQ1408">
        <v>12.806699999999999</v>
      </c>
      <c r="AR1408" t="s">
        <v>1071</v>
      </c>
      <c r="AS1408" t="s">
        <v>1074</v>
      </c>
      <c r="AT1408" t="s">
        <v>1075</v>
      </c>
      <c r="AU1408" t="s">
        <v>1078</v>
      </c>
      <c r="AV1408" t="s">
        <v>1081</v>
      </c>
      <c r="AW1408" t="s">
        <v>1083</v>
      </c>
      <c r="AX1408" s="65">
        <f t="shared" si="372"/>
        <v>583.5</v>
      </c>
      <c r="AY1408" s="106">
        <v>2862.47</v>
      </c>
      <c r="AZ1408" s="106">
        <v>1199.5286503840136</v>
      </c>
      <c r="BA1408" s="65">
        <f t="shared" si="360"/>
        <v>4645.4986503840137</v>
      </c>
      <c r="BB1408" s="65">
        <f t="shared" si="361"/>
        <v>46619.521349615992</v>
      </c>
      <c r="BC1408" s="65">
        <f t="shared" si="362"/>
        <v>0</v>
      </c>
      <c r="BD1408" s="65">
        <f t="shared" si="363"/>
        <v>23556.030000000002</v>
      </c>
      <c r="BE1408" s="65">
        <f t="shared" si="364"/>
        <v>31744.309999999998</v>
      </c>
      <c r="BF1408" s="65">
        <f t="shared" si="365"/>
        <v>101919.85134961599</v>
      </c>
      <c r="BG1408" s="66">
        <f t="shared" si="366"/>
        <v>663.64266434057333</v>
      </c>
      <c r="BH1408" s="66">
        <f t="shared" si="367"/>
        <v>80.37848508554481</v>
      </c>
      <c r="BI1408" s="66">
        <f t="shared" si="368"/>
        <v>0</v>
      </c>
      <c r="BJ1408" s="66">
        <f t="shared" si="369"/>
        <v>40.613844827586213</v>
      </c>
      <c r="BK1408" s="66">
        <f t="shared" si="370"/>
        <v>54.731568965517241</v>
      </c>
      <c r="BL1408" s="66">
        <f t="shared" si="371"/>
        <v>175.72388163726893</v>
      </c>
      <c r="BM1408" s="207">
        <f t="shared" si="373"/>
        <v>39870.979999999996</v>
      </c>
    </row>
    <row r="1409" spans="1:65" x14ac:dyDescent="0.35">
      <c r="A1409" s="1">
        <v>550</v>
      </c>
      <c r="B1409">
        <v>46</v>
      </c>
      <c r="C1409" t="s">
        <v>37</v>
      </c>
      <c r="D1409" s="60" t="s">
        <v>588</v>
      </c>
      <c r="E1409" s="6" t="s">
        <v>1115</v>
      </c>
      <c r="F1409" s="7" t="s">
        <v>1116</v>
      </c>
      <c r="G1409" s="6">
        <v>-8.0500000000000007</v>
      </c>
      <c r="H1409" s="6">
        <v>-34.880000000000003</v>
      </c>
      <c r="I1409" s="6">
        <v>10</v>
      </c>
      <c r="J1409" s="8">
        <v>63550.072249703</v>
      </c>
      <c r="K1409" t="s">
        <v>1165</v>
      </c>
      <c r="L1409" t="s">
        <v>1062</v>
      </c>
      <c r="M1409">
        <v>600</v>
      </c>
      <c r="N1409">
        <v>600</v>
      </c>
      <c r="O1409">
        <v>0</v>
      </c>
      <c r="P1409">
        <v>41613.35</v>
      </c>
      <c r="Q1409">
        <v>18875.330000000002</v>
      </c>
      <c r="R1409">
        <v>5250.2</v>
      </c>
      <c r="S1409">
        <v>34606.78</v>
      </c>
      <c r="T1409">
        <v>0</v>
      </c>
      <c r="U1409">
        <v>11750.93</v>
      </c>
      <c r="V1409">
        <v>0</v>
      </c>
      <c r="W1409" s="181">
        <f t="shared" si="357"/>
        <v>53364.28</v>
      </c>
      <c r="X1409" s="181">
        <f t="shared" si="358"/>
        <v>88.940466666666666</v>
      </c>
      <c r="Y1409" s="174">
        <v>112096.59</v>
      </c>
      <c r="Z1409" s="181">
        <f t="shared" si="359"/>
        <v>186.82765000000001</v>
      </c>
      <c r="AA1409" s="174">
        <v>0</v>
      </c>
      <c r="AB1409" s="174">
        <v>37.122761718264577</v>
      </c>
      <c r="AC1409" s="174">
        <v>16.83845155325421</v>
      </c>
      <c r="AD1409" s="174">
        <v>4.6836393506707026</v>
      </c>
      <c r="AE1409" s="174">
        <v>30.87228612395792</v>
      </c>
      <c r="AF1409">
        <v>0</v>
      </c>
      <c r="AG1409" s="106">
        <v>10.48286125385259</v>
      </c>
      <c r="AH1409" s="106">
        <v>0</v>
      </c>
      <c r="AI1409" s="106">
        <v>100</v>
      </c>
      <c r="AJ1409">
        <v>40.21</v>
      </c>
      <c r="AK1409">
        <v>88.94</v>
      </c>
      <c r="AL1409">
        <v>57.68</v>
      </c>
      <c r="AM1409">
        <v>186.83</v>
      </c>
      <c r="AN1409" t="s">
        <v>1069</v>
      </c>
      <c r="AO1409">
        <v>9.9</v>
      </c>
      <c r="AP1409">
        <v>8.33</v>
      </c>
      <c r="AQ1409">
        <v>12.806699999999999</v>
      </c>
      <c r="AR1409" t="s">
        <v>1071</v>
      </c>
      <c r="AS1409" t="s">
        <v>1074</v>
      </c>
      <c r="AT1409" t="s">
        <v>1075</v>
      </c>
      <c r="AU1409" t="s">
        <v>1078</v>
      </c>
      <c r="AV1409" t="s">
        <v>1081</v>
      </c>
      <c r="AW1409" t="s">
        <v>1083</v>
      </c>
      <c r="AX1409" s="65">
        <f t="shared" si="372"/>
        <v>583.5</v>
      </c>
      <c r="AY1409" s="106">
        <v>2862.47</v>
      </c>
      <c r="AZ1409" s="106">
        <v>1359.6748182626666</v>
      </c>
      <c r="BA1409" s="65">
        <f t="shared" si="360"/>
        <v>4805.6448182626664</v>
      </c>
      <c r="BB1409" s="65">
        <f t="shared" si="361"/>
        <v>52004.60518173733</v>
      </c>
      <c r="BC1409" s="65">
        <f t="shared" si="362"/>
        <v>0</v>
      </c>
      <c r="BD1409" s="65">
        <f t="shared" si="363"/>
        <v>23542.030000000002</v>
      </c>
      <c r="BE1409" s="65">
        <f t="shared" si="364"/>
        <v>31744.309999999998</v>
      </c>
      <c r="BF1409" s="65">
        <f t="shared" si="365"/>
        <v>107290.94518173733</v>
      </c>
      <c r="BG1409" s="66">
        <f t="shared" si="366"/>
        <v>686.52068832323801</v>
      </c>
      <c r="BH1409" s="66">
        <f t="shared" si="367"/>
        <v>89.663112382305741</v>
      </c>
      <c r="BI1409" s="66">
        <f t="shared" si="368"/>
        <v>0</v>
      </c>
      <c r="BJ1409" s="66">
        <f t="shared" si="369"/>
        <v>40.589706896551725</v>
      </c>
      <c r="BK1409" s="66">
        <f t="shared" si="370"/>
        <v>54.731568965517241</v>
      </c>
      <c r="BL1409" s="66">
        <f t="shared" si="371"/>
        <v>184.98438824437471</v>
      </c>
      <c r="BM1409" s="207">
        <f t="shared" si="373"/>
        <v>39856.979999999996</v>
      </c>
    </row>
    <row r="1410" spans="1:65" x14ac:dyDescent="0.35">
      <c r="A1410" s="1">
        <v>551</v>
      </c>
      <c r="B1410">
        <v>46</v>
      </c>
      <c r="C1410" t="s">
        <v>37</v>
      </c>
      <c r="D1410" s="60" t="s">
        <v>589</v>
      </c>
      <c r="E1410" s="6" t="s">
        <v>1117</v>
      </c>
      <c r="F1410" s="7" t="s">
        <v>1118</v>
      </c>
      <c r="G1410" s="6">
        <v>-3.8</v>
      </c>
      <c r="H1410" s="6">
        <v>-38.53</v>
      </c>
      <c r="I1410" s="6">
        <v>41</v>
      </c>
      <c r="J1410" s="8">
        <v>71394.000753582499</v>
      </c>
      <c r="K1410" t="s">
        <v>1165</v>
      </c>
      <c r="L1410" t="s">
        <v>1062</v>
      </c>
      <c r="M1410">
        <v>600</v>
      </c>
      <c r="N1410">
        <v>600</v>
      </c>
      <c r="O1410">
        <v>0</v>
      </c>
      <c r="P1410">
        <v>43366.06</v>
      </c>
      <c r="Q1410">
        <v>18875.330000000002</v>
      </c>
      <c r="R1410">
        <v>5255.2</v>
      </c>
      <c r="S1410">
        <v>34606.78</v>
      </c>
      <c r="T1410">
        <v>0</v>
      </c>
      <c r="U1410">
        <v>11750.93</v>
      </c>
      <c r="V1410">
        <v>0</v>
      </c>
      <c r="W1410" s="181">
        <f t="shared" si="357"/>
        <v>55116.99</v>
      </c>
      <c r="X1410" s="181">
        <f t="shared" si="358"/>
        <v>91.861649999999997</v>
      </c>
      <c r="Y1410" s="174">
        <v>113854.29</v>
      </c>
      <c r="Z1410" s="181">
        <f t="shared" si="359"/>
        <v>189.75715</v>
      </c>
      <c r="AA1410" s="174">
        <v>0</v>
      </c>
      <c r="AB1410" s="174">
        <v>38.089087376505532</v>
      </c>
      <c r="AC1410" s="174">
        <v>16.578496954308878</v>
      </c>
      <c r="AD1410" s="174">
        <v>4.6157241857114037</v>
      </c>
      <c r="AE1410" s="174">
        <v>30.395675033413319</v>
      </c>
      <c r="AF1410">
        <v>0</v>
      </c>
      <c r="AG1410" s="106">
        <v>10.32102523321695</v>
      </c>
      <c r="AH1410" s="106">
        <v>0</v>
      </c>
      <c r="AI1410" s="106">
        <v>100</v>
      </c>
      <c r="AJ1410">
        <v>40.22</v>
      </c>
      <c r="AK1410">
        <v>91.86</v>
      </c>
      <c r="AL1410">
        <v>57.68</v>
      </c>
      <c r="AM1410">
        <v>189.76</v>
      </c>
      <c r="AN1410" t="s">
        <v>1070</v>
      </c>
      <c r="AO1410">
        <v>9.9</v>
      </c>
      <c r="AP1410">
        <v>8.33</v>
      </c>
      <c r="AQ1410">
        <v>12.806699999999999</v>
      </c>
      <c r="AR1410" t="s">
        <v>1071</v>
      </c>
      <c r="AS1410" t="s">
        <v>1074</v>
      </c>
      <c r="AT1410" t="s">
        <v>1075</v>
      </c>
      <c r="AU1410" t="s">
        <v>1078</v>
      </c>
      <c r="AV1410" t="s">
        <v>1081</v>
      </c>
      <c r="AW1410" t="s">
        <v>1083</v>
      </c>
      <c r="AX1410" s="65">
        <f t="shared" si="372"/>
        <v>583.5</v>
      </c>
      <c r="AY1410" s="106">
        <v>2862.47</v>
      </c>
      <c r="AZ1410" s="106">
        <v>1350.6787897289191</v>
      </c>
      <c r="BA1410" s="65">
        <f t="shared" si="360"/>
        <v>4796.6487897289189</v>
      </c>
      <c r="BB1410" s="65">
        <f t="shared" si="361"/>
        <v>53766.31121027108</v>
      </c>
      <c r="BC1410" s="65">
        <f t="shared" si="362"/>
        <v>0</v>
      </c>
      <c r="BD1410" s="65">
        <f t="shared" si="363"/>
        <v>23547.030000000002</v>
      </c>
      <c r="BE1410" s="65">
        <f t="shared" si="364"/>
        <v>31744.309999999998</v>
      </c>
      <c r="BF1410" s="65">
        <f t="shared" si="365"/>
        <v>109057.64121027107</v>
      </c>
      <c r="BG1410" s="66">
        <f t="shared" si="366"/>
        <v>685.23554138984559</v>
      </c>
      <c r="BH1410" s="66">
        <f t="shared" si="367"/>
        <v>92.700536569432899</v>
      </c>
      <c r="BI1410" s="66">
        <f t="shared" si="368"/>
        <v>0</v>
      </c>
      <c r="BJ1410" s="66">
        <f t="shared" si="369"/>
        <v>40.598327586206899</v>
      </c>
      <c r="BK1410" s="66">
        <f t="shared" si="370"/>
        <v>54.731568965517241</v>
      </c>
      <c r="BL1410" s="66">
        <f t="shared" si="371"/>
        <v>188.03041587977771</v>
      </c>
      <c r="BM1410" s="207">
        <f t="shared" si="373"/>
        <v>39861.979999999996</v>
      </c>
    </row>
    <row r="1411" spans="1:65" x14ac:dyDescent="0.35">
      <c r="A1411" s="1">
        <v>552</v>
      </c>
      <c r="B1411">
        <v>47</v>
      </c>
      <c r="C1411" t="s">
        <v>37</v>
      </c>
      <c r="D1411" s="60" t="s">
        <v>590</v>
      </c>
      <c r="E1411" s="6" t="s">
        <v>1104</v>
      </c>
      <c r="F1411" s="7" t="s">
        <v>1105</v>
      </c>
      <c r="G1411" s="6">
        <v>-22.74</v>
      </c>
      <c r="H1411" s="6">
        <v>-45.59</v>
      </c>
      <c r="I1411" s="6">
        <v>1642</v>
      </c>
      <c r="J1411" s="8">
        <v>3495.45982983364</v>
      </c>
      <c r="K1411" t="s">
        <v>1165</v>
      </c>
      <c r="L1411" t="s">
        <v>1062</v>
      </c>
      <c r="M1411">
        <v>600</v>
      </c>
      <c r="N1411">
        <v>600</v>
      </c>
      <c r="O1411">
        <v>202.95</v>
      </c>
      <c r="P1411">
        <v>12787.22</v>
      </c>
      <c r="Q1411">
        <v>18875.330000000002</v>
      </c>
      <c r="R1411">
        <v>5265.2</v>
      </c>
      <c r="S1411">
        <v>34606.78</v>
      </c>
      <c r="T1411">
        <v>0</v>
      </c>
      <c r="U1411">
        <v>11578.67</v>
      </c>
      <c r="V1411">
        <v>0</v>
      </c>
      <c r="W1411" s="181">
        <f t="shared" si="357"/>
        <v>24365.89</v>
      </c>
      <c r="X1411" s="181">
        <f t="shared" si="358"/>
        <v>40.609816666666667</v>
      </c>
      <c r="Y1411" s="174">
        <v>83316.14</v>
      </c>
      <c r="Z1411" s="181">
        <f t="shared" si="359"/>
        <v>138.86023333333333</v>
      </c>
      <c r="AA1411" s="174">
        <v>0.243590257541936</v>
      </c>
      <c r="AB1411" s="174">
        <v>15.347830564402051</v>
      </c>
      <c r="AC1411" s="174">
        <v>22.655070194082452</v>
      </c>
      <c r="AD1411" s="174">
        <v>6.3195438482867781</v>
      </c>
      <c r="AE1411" s="174">
        <v>41.536705853151616</v>
      </c>
      <c r="AF1411">
        <v>0</v>
      </c>
      <c r="AG1411" s="106">
        <v>13.89727128501152</v>
      </c>
      <c r="AH1411" s="106">
        <v>0</v>
      </c>
      <c r="AI1411" s="106">
        <v>100</v>
      </c>
      <c r="AJ1411">
        <v>40.229999999999997</v>
      </c>
      <c r="AK1411">
        <v>40.950000000000003</v>
      </c>
      <c r="AL1411">
        <v>57.68</v>
      </c>
      <c r="AM1411">
        <v>138.86000000000001</v>
      </c>
      <c r="AN1411" t="s">
        <v>1063</v>
      </c>
      <c r="AO1411">
        <v>9.9</v>
      </c>
      <c r="AP1411">
        <v>8.33</v>
      </c>
      <c r="AQ1411">
        <v>12.806699999999999</v>
      </c>
      <c r="AR1411" t="s">
        <v>1071</v>
      </c>
      <c r="AS1411" t="s">
        <v>1074</v>
      </c>
      <c r="AT1411" t="s">
        <v>1075</v>
      </c>
      <c r="AU1411" t="s">
        <v>1078</v>
      </c>
      <c r="AV1411" t="s">
        <v>1081</v>
      </c>
      <c r="AW1411" t="s">
        <v>1084</v>
      </c>
      <c r="AX1411" s="65">
        <f t="shared" si="372"/>
        <v>583.5</v>
      </c>
      <c r="AY1411" s="106">
        <v>2862.47</v>
      </c>
      <c r="AZ1411" s="106">
        <v>571.06083911039138</v>
      </c>
      <c r="BA1411" s="65">
        <f t="shared" si="360"/>
        <v>4017.0308391103913</v>
      </c>
      <c r="BB1411" s="65">
        <f t="shared" si="361"/>
        <v>23794.829160889607</v>
      </c>
      <c r="BC1411" s="65">
        <f t="shared" si="362"/>
        <v>202.95</v>
      </c>
      <c r="BD1411" s="65">
        <f t="shared" si="363"/>
        <v>23557.030000000002</v>
      </c>
      <c r="BE1411" s="65">
        <f t="shared" si="364"/>
        <v>31744.309999999998</v>
      </c>
      <c r="BF1411" s="65">
        <f t="shared" si="365"/>
        <v>79299.109160889609</v>
      </c>
      <c r="BG1411" s="66">
        <f t="shared" si="366"/>
        <v>573.86154844434157</v>
      </c>
      <c r="BH1411" s="66">
        <f t="shared" si="367"/>
        <v>41.025567518775183</v>
      </c>
      <c r="BI1411" s="66">
        <f t="shared" si="368"/>
        <v>0.33825</v>
      </c>
      <c r="BJ1411" s="66">
        <f t="shared" si="369"/>
        <v>40.615568965517248</v>
      </c>
      <c r="BK1411" s="66">
        <f t="shared" si="370"/>
        <v>54.731568965517241</v>
      </c>
      <c r="BL1411" s="66">
        <f t="shared" si="371"/>
        <v>136.7226020015338</v>
      </c>
      <c r="BM1411" s="207">
        <f t="shared" si="373"/>
        <v>39871.979999999996</v>
      </c>
    </row>
    <row r="1412" spans="1:65" x14ac:dyDescent="0.35">
      <c r="A1412" s="1">
        <v>553</v>
      </c>
      <c r="B1412">
        <v>47</v>
      </c>
      <c r="C1412" t="s">
        <v>37</v>
      </c>
      <c r="D1412" s="60" t="s">
        <v>591</v>
      </c>
      <c r="E1412" s="6" t="s">
        <v>1104</v>
      </c>
      <c r="F1412" s="7" t="s">
        <v>1106</v>
      </c>
      <c r="G1412" s="6">
        <v>-23.85</v>
      </c>
      <c r="H1412" s="6">
        <v>-46.64</v>
      </c>
      <c r="I1412" s="6">
        <v>792</v>
      </c>
      <c r="J1412" s="8">
        <v>14172.2970393051</v>
      </c>
      <c r="K1412" t="s">
        <v>1165</v>
      </c>
      <c r="L1412" t="s">
        <v>1062</v>
      </c>
      <c r="M1412">
        <v>600</v>
      </c>
      <c r="N1412">
        <v>600</v>
      </c>
      <c r="O1412">
        <v>12.59</v>
      </c>
      <c r="P1412">
        <v>17971.8</v>
      </c>
      <c r="Q1412">
        <v>18875.330000000002</v>
      </c>
      <c r="R1412">
        <v>5266.4</v>
      </c>
      <c r="S1412">
        <v>34606.78</v>
      </c>
      <c r="T1412">
        <v>0</v>
      </c>
      <c r="U1412">
        <v>11578.67</v>
      </c>
      <c r="V1412">
        <v>0</v>
      </c>
      <c r="W1412" s="181">
        <f t="shared" si="357"/>
        <v>29550.47</v>
      </c>
      <c r="X1412" s="181">
        <f t="shared" si="358"/>
        <v>49.250783333333338</v>
      </c>
      <c r="Y1412" s="174">
        <v>88311.56</v>
      </c>
      <c r="Z1412" s="181">
        <f t="shared" si="359"/>
        <v>147.18593333333334</v>
      </c>
      <c r="AA1412" s="174">
        <v>1.4256344243041339E-2</v>
      </c>
      <c r="AB1412" s="174">
        <v>20.350450156242289</v>
      </c>
      <c r="AC1412" s="174">
        <v>21.373566495711319</v>
      </c>
      <c r="AD1412" s="174">
        <v>5.963432193927952</v>
      </c>
      <c r="AE1412" s="174">
        <v>39.187146054265149</v>
      </c>
      <c r="AF1412">
        <v>0</v>
      </c>
      <c r="AG1412" s="106">
        <v>13.111160079156109</v>
      </c>
      <c r="AH1412" s="106">
        <v>0</v>
      </c>
      <c r="AI1412" s="106">
        <v>100</v>
      </c>
      <c r="AJ1412">
        <v>40.24</v>
      </c>
      <c r="AK1412">
        <v>49.27</v>
      </c>
      <c r="AL1412">
        <v>57.68</v>
      </c>
      <c r="AM1412">
        <v>147.19</v>
      </c>
      <c r="AN1412" t="s">
        <v>1064</v>
      </c>
      <c r="AO1412">
        <v>9.9</v>
      </c>
      <c r="AP1412">
        <v>8.33</v>
      </c>
      <c r="AQ1412">
        <v>12.806699999999999</v>
      </c>
      <c r="AR1412" t="s">
        <v>1071</v>
      </c>
      <c r="AS1412" t="s">
        <v>1074</v>
      </c>
      <c r="AT1412" t="s">
        <v>1075</v>
      </c>
      <c r="AU1412" t="s">
        <v>1078</v>
      </c>
      <c r="AV1412" t="s">
        <v>1081</v>
      </c>
      <c r="AW1412" t="s">
        <v>1084</v>
      </c>
      <c r="AX1412" s="65">
        <f t="shared" si="372"/>
        <v>583.5</v>
      </c>
      <c r="AY1412" s="106">
        <v>2862.47</v>
      </c>
      <c r="AZ1412" s="106">
        <v>759.66558420119975</v>
      </c>
      <c r="BA1412" s="65">
        <f t="shared" si="360"/>
        <v>4205.6355842011999</v>
      </c>
      <c r="BB1412" s="65">
        <f t="shared" si="361"/>
        <v>28790.804415798801</v>
      </c>
      <c r="BC1412" s="65">
        <f t="shared" si="362"/>
        <v>12.59</v>
      </c>
      <c r="BD1412" s="65">
        <f t="shared" si="363"/>
        <v>23558.230000000003</v>
      </c>
      <c r="BE1412" s="65">
        <f t="shared" si="364"/>
        <v>31744.309999999998</v>
      </c>
      <c r="BF1412" s="65">
        <f t="shared" si="365"/>
        <v>84105.9244157988</v>
      </c>
      <c r="BG1412" s="66">
        <f t="shared" si="366"/>
        <v>600.80508345731425</v>
      </c>
      <c r="BH1412" s="66">
        <f t="shared" si="367"/>
        <v>49.639317958273793</v>
      </c>
      <c r="BI1412" s="66">
        <f t="shared" si="368"/>
        <v>2.0983333333333333E-2</v>
      </c>
      <c r="BJ1412" s="66">
        <f t="shared" si="369"/>
        <v>40.617637931034487</v>
      </c>
      <c r="BK1412" s="66">
        <f t="shared" si="370"/>
        <v>54.731568965517241</v>
      </c>
      <c r="BL1412" s="66">
        <f t="shared" si="371"/>
        <v>145.01021450999792</v>
      </c>
      <c r="BM1412" s="207">
        <f t="shared" si="373"/>
        <v>39873.18</v>
      </c>
    </row>
    <row r="1413" spans="1:65" x14ac:dyDescent="0.35">
      <c r="A1413" s="1">
        <v>554</v>
      </c>
      <c r="B1413">
        <v>47</v>
      </c>
      <c r="C1413" t="s">
        <v>37</v>
      </c>
      <c r="D1413" s="60" t="s">
        <v>592</v>
      </c>
      <c r="E1413" s="6" t="s">
        <v>1107</v>
      </c>
      <c r="F1413" s="7" t="s">
        <v>1108</v>
      </c>
      <c r="G1413" s="6">
        <v>-30.03</v>
      </c>
      <c r="H1413" s="6">
        <v>-51.23</v>
      </c>
      <c r="I1413" s="6">
        <v>47</v>
      </c>
      <c r="J1413" s="8">
        <v>23954.0527728093</v>
      </c>
      <c r="K1413" t="s">
        <v>1165</v>
      </c>
      <c r="L1413" t="s">
        <v>1062</v>
      </c>
      <c r="M1413">
        <v>600</v>
      </c>
      <c r="N1413">
        <v>600</v>
      </c>
      <c r="O1413">
        <v>61.65</v>
      </c>
      <c r="P1413">
        <v>20943.18</v>
      </c>
      <c r="Q1413">
        <v>18875.330000000002</v>
      </c>
      <c r="R1413">
        <v>5272.4</v>
      </c>
      <c r="S1413">
        <v>34606.78</v>
      </c>
      <c r="T1413">
        <v>0</v>
      </c>
      <c r="U1413">
        <v>11578.67</v>
      </c>
      <c r="V1413">
        <v>0</v>
      </c>
      <c r="W1413" s="181">
        <f t="shared" si="357"/>
        <v>32521.85</v>
      </c>
      <c r="X1413" s="181">
        <f t="shared" si="358"/>
        <v>54.203083333333332</v>
      </c>
      <c r="Y1413" s="174">
        <v>91338.01</v>
      </c>
      <c r="Z1413" s="181">
        <f t="shared" si="359"/>
        <v>152.23001666666667</v>
      </c>
      <c r="AA1413" s="174">
        <v>6.7496543881347973E-2</v>
      </c>
      <c r="AB1413" s="174">
        <v>22.929314969748081</v>
      </c>
      <c r="AC1413" s="174">
        <v>20.665361551012559</v>
      </c>
      <c r="AD1413" s="174">
        <v>5.7724051575023374</v>
      </c>
      <c r="AE1413" s="174">
        <v>37.888694969378029</v>
      </c>
      <c r="AF1413">
        <v>0</v>
      </c>
      <c r="AG1413" s="106">
        <v>12.67672680847765</v>
      </c>
      <c r="AH1413" s="106">
        <v>0</v>
      </c>
      <c r="AI1413" s="106">
        <v>100</v>
      </c>
      <c r="AJ1413">
        <v>40.25</v>
      </c>
      <c r="AK1413">
        <v>54.31</v>
      </c>
      <c r="AL1413">
        <v>57.68</v>
      </c>
      <c r="AM1413">
        <v>152.22999999999999</v>
      </c>
      <c r="AN1413" t="s">
        <v>1065</v>
      </c>
      <c r="AO1413">
        <v>9.9</v>
      </c>
      <c r="AP1413">
        <v>8.33</v>
      </c>
      <c r="AQ1413">
        <v>12.806699999999999</v>
      </c>
      <c r="AR1413" t="s">
        <v>1071</v>
      </c>
      <c r="AS1413" t="s">
        <v>1074</v>
      </c>
      <c r="AT1413" t="s">
        <v>1075</v>
      </c>
      <c r="AU1413" t="s">
        <v>1078</v>
      </c>
      <c r="AV1413" t="s">
        <v>1081</v>
      </c>
      <c r="AW1413" t="s">
        <v>1084</v>
      </c>
      <c r="AX1413" s="65">
        <f t="shared" si="372"/>
        <v>583.5</v>
      </c>
      <c r="AY1413" s="106">
        <v>2862.47</v>
      </c>
      <c r="AZ1413" s="106">
        <v>855.32402640459418</v>
      </c>
      <c r="BA1413" s="65">
        <f t="shared" si="360"/>
        <v>4301.2940264045938</v>
      </c>
      <c r="BB1413" s="65">
        <f t="shared" si="361"/>
        <v>31666.525973595406</v>
      </c>
      <c r="BC1413" s="65">
        <f t="shared" si="362"/>
        <v>61.65</v>
      </c>
      <c r="BD1413" s="65">
        <f t="shared" si="363"/>
        <v>23564.230000000003</v>
      </c>
      <c r="BE1413" s="65">
        <f t="shared" si="364"/>
        <v>31744.309999999998</v>
      </c>
      <c r="BF1413" s="65">
        <f t="shared" si="365"/>
        <v>87036.715973595405</v>
      </c>
      <c r="BG1413" s="66">
        <f t="shared" si="366"/>
        <v>614.4705752006563</v>
      </c>
      <c r="BH1413" s="66">
        <f t="shared" si="367"/>
        <v>54.597458575164495</v>
      </c>
      <c r="BI1413" s="66">
        <f t="shared" si="368"/>
        <v>0.10274999999999999</v>
      </c>
      <c r="BJ1413" s="66">
        <f t="shared" si="369"/>
        <v>40.627982758620696</v>
      </c>
      <c r="BK1413" s="66">
        <f t="shared" si="370"/>
        <v>54.731568965517241</v>
      </c>
      <c r="BL1413" s="66">
        <f t="shared" si="371"/>
        <v>150.06330340275071</v>
      </c>
      <c r="BM1413" s="207">
        <f t="shared" si="373"/>
        <v>39879.18</v>
      </c>
    </row>
    <row r="1414" spans="1:65" x14ac:dyDescent="0.35">
      <c r="A1414" s="1">
        <v>555</v>
      </c>
      <c r="B1414">
        <v>47</v>
      </c>
      <c r="C1414" t="s">
        <v>37</v>
      </c>
      <c r="D1414" s="60" t="s">
        <v>593</v>
      </c>
      <c r="E1414" s="6" t="s">
        <v>1109</v>
      </c>
      <c r="F1414" s="7" t="s">
        <v>1110</v>
      </c>
      <c r="G1414" s="6">
        <v>-15.37</v>
      </c>
      <c r="H1414" s="6">
        <v>-48.78</v>
      </c>
      <c r="I1414" s="6">
        <v>770</v>
      </c>
      <c r="J1414" s="8">
        <v>31081.371963744201</v>
      </c>
      <c r="K1414" t="s">
        <v>1165</v>
      </c>
      <c r="L1414" t="s">
        <v>1062</v>
      </c>
      <c r="M1414">
        <v>600</v>
      </c>
      <c r="N1414">
        <v>600</v>
      </c>
      <c r="O1414">
        <v>0</v>
      </c>
      <c r="P1414">
        <v>29386.89</v>
      </c>
      <c r="Q1414">
        <v>18875.330000000002</v>
      </c>
      <c r="R1414">
        <v>5266.4</v>
      </c>
      <c r="S1414">
        <v>34606.78</v>
      </c>
      <c r="T1414">
        <v>0</v>
      </c>
      <c r="U1414">
        <v>11578.67</v>
      </c>
      <c r="V1414">
        <v>0</v>
      </c>
      <c r="W1414" s="181">
        <f t="shared" si="357"/>
        <v>40965.56</v>
      </c>
      <c r="X1414" s="181">
        <f t="shared" si="358"/>
        <v>68.275933333333327</v>
      </c>
      <c r="Y1414" s="174">
        <v>99714.06</v>
      </c>
      <c r="Z1414" s="181">
        <f t="shared" si="359"/>
        <v>166.1901</v>
      </c>
      <c r="AA1414" s="174">
        <v>0</v>
      </c>
      <c r="AB1414" s="174">
        <v>29.471159834430569</v>
      </c>
      <c r="AC1414" s="174">
        <v>18.92945688902849</v>
      </c>
      <c r="AD1414" s="174">
        <v>5.2815019266089456</v>
      </c>
      <c r="AE1414" s="174">
        <v>34.706018388981462</v>
      </c>
      <c r="AF1414">
        <v>0</v>
      </c>
      <c r="AG1414" s="106">
        <v>11.611872989626541</v>
      </c>
      <c r="AH1414" s="106">
        <v>0</v>
      </c>
      <c r="AI1414" s="106">
        <v>100</v>
      </c>
      <c r="AJ1414">
        <v>40.24</v>
      </c>
      <c r="AK1414">
        <v>68.28</v>
      </c>
      <c r="AL1414">
        <v>57.68</v>
      </c>
      <c r="AM1414">
        <v>166.19</v>
      </c>
      <c r="AN1414" t="s">
        <v>1066</v>
      </c>
      <c r="AO1414">
        <v>9.9</v>
      </c>
      <c r="AP1414">
        <v>8.33</v>
      </c>
      <c r="AQ1414">
        <v>12.806699999999999</v>
      </c>
      <c r="AR1414" t="s">
        <v>1071</v>
      </c>
      <c r="AS1414" t="s">
        <v>1074</v>
      </c>
      <c r="AT1414" t="s">
        <v>1075</v>
      </c>
      <c r="AU1414" t="s">
        <v>1078</v>
      </c>
      <c r="AV1414" t="s">
        <v>1081</v>
      </c>
      <c r="AW1414" t="s">
        <v>1084</v>
      </c>
      <c r="AX1414" s="65">
        <f t="shared" si="372"/>
        <v>583.5</v>
      </c>
      <c r="AY1414" s="106">
        <v>2862.47</v>
      </c>
      <c r="AZ1414" s="106">
        <v>1149.4973927165024</v>
      </c>
      <c r="BA1414" s="65">
        <f t="shared" si="360"/>
        <v>4595.4673927165022</v>
      </c>
      <c r="BB1414" s="65">
        <f t="shared" si="361"/>
        <v>39816.062607283493</v>
      </c>
      <c r="BC1414" s="65">
        <f t="shared" si="362"/>
        <v>0</v>
      </c>
      <c r="BD1414" s="65">
        <f t="shared" si="363"/>
        <v>23558.230000000003</v>
      </c>
      <c r="BE1414" s="65">
        <f t="shared" si="364"/>
        <v>31744.309999999998</v>
      </c>
      <c r="BF1414" s="65">
        <f t="shared" si="365"/>
        <v>95118.592607283499</v>
      </c>
      <c r="BG1414" s="66">
        <f t="shared" si="366"/>
        <v>656.49534181664319</v>
      </c>
      <c r="BH1414" s="66">
        <f t="shared" si="367"/>
        <v>68.648383805661197</v>
      </c>
      <c r="BI1414" s="66">
        <f t="shared" si="368"/>
        <v>0</v>
      </c>
      <c r="BJ1414" s="66">
        <f t="shared" si="369"/>
        <v>40.617637931034487</v>
      </c>
      <c r="BK1414" s="66">
        <f t="shared" si="370"/>
        <v>54.731568965517241</v>
      </c>
      <c r="BL1414" s="66">
        <f t="shared" si="371"/>
        <v>163.99757346083362</v>
      </c>
      <c r="BM1414" s="207">
        <f t="shared" si="373"/>
        <v>39873.18</v>
      </c>
    </row>
    <row r="1415" spans="1:65" x14ac:dyDescent="0.35">
      <c r="A1415" s="1">
        <v>556</v>
      </c>
      <c r="B1415">
        <v>47</v>
      </c>
      <c r="C1415" t="s">
        <v>37</v>
      </c>
      <c r="D1415" s="60" t="s">
        <v>594</v>
      </c>
      <c r="E1415" s="6" t="s">
        <v>1111</v>
      </c>
      <c r="F1415" s="7" t="s">
        <v>1112</v>
      </c>
      <c r="G1415" s="6">
        <v>-22.86</v>
      </c>
      <c r="H1415" s="6">
        <v>-43.41</v>
      </c>
      <c r="I1415" s="6">
        <v>45</v>
      </c>
      <c r="J1415" s="8">
        <v>45016.2336447989</v>
      </c>
      <c r="K1415" t="s">
        <v>1165</v>
      </c>
      <c r="L1415" t="s">
        <v>1062</v>
      </c>
      <c r="M1415">
        <v>600</v>
      </c>
      <c r="N1415">
        <v>600</v>
      </c>
      <c r="O1415">
        <v>0</v>
      </c>
      <c r="P1415">
        <v>29273.5</v>
      </c>
      <c r="Q1415">
        <v>18875.330000000002</v>
      </c>
      <c r="R1415">
        <v>5262.4</v>
      </c>
      <c r="S1415">
        <v>34606.78</v>
      </c>
      <c r="T1415">
        <v>0</v>
      </c>
      <c r="U1415">
        <v>11578.67</v>
      </c>
      <c r="V1415">
        <v>0</v>
      </c>
      <c r="W1415" s="181">
        <f t="shared" si="357"/>
        <v>40852.17</v>
      </c>
      <c r="X1415" s="181">
        <f t="shared" si="358"/>
        <v>68.086950000000002</v>
      </c>
      <c r="Y1415" s="174">
        <v>99596.67</v>
      </c>
      <c r="Z1415" s="181">
        <f t="shared" si="359"/>
        <v>165.99445</v>
      </c>
      <c r="AA1415" s="174">
        <v>0</v>
      </c>
      <c r="AB1415" s="174">
        <v>29.39204694293494</v>
      </c>
      <c r="AC1415" s="174">
        <v>18.951768166546131</v>
      </c>
      <c r="AD1415" s="174">
        <v>5.2837107907322602</v>
      </c>
      <c r="AE1415" s="174">
        <v>34.746924771681627</v>
      </c>
      <c r="AF1415">
        <v>0</v>
      </c>
      <c r="AG1415" s="106">
        <v>11.62555936860138</v>
      </c>
      <c r="AH1415" s="106">
        <v>0</v>
      </c>
      <c r="AI1415" s="106">
        <v>100</v>
      </c>
      <c r="AJ1415">
        <v>40.229999999999997</v>
      </c>
      <c r="AK1415">
        <v>68.09</v>
      </c>
      <c r="AL1415">
        <v>57.68</v>
      </c>
      <c r="AM1415">
        <v>165.99</v>
      </c>
      <c r="AN1415" t="s">
        <v>1067</v>
      </c>
      <c r="AO1415">
        <v>9.9</v>
      </c>
      <c r="AP1415">
        <v>8.33</v>
      </c>
      <c r="AQ1415">
        <v>12.806699999999999</v>
      </c>
      <c r="AR1415" t="s">
        <v>1071</v>
      </c>
      <c r="AS1415" t="s">
        <v>1074</v>
      </c>
      <c r="AT1415" t="s">
        <v>1075</v>
      </c>
      <c r="AU1415" t="s">
        <v>1078</v>
      </c>
      <c r="AV1415" t="s">
        <v>1081</v>
      </c>
      <c r="AW1415" t="s">
        <v>1084</v>
      </c>
      <c r="AX1415" s="65">
        <f t="shared" si="372"/>
        <v>583.5</v>
      </c>
      <c r="AY1415" s="106">
        <v>2862.47</v>
      </c>
      <c r="AZ1415" s="106">
        <v>1131.9345733980026</v>
      </c>
      <c r="BA1415" s="65">
        <f t="shared" si="360"/>
        <v>4577.904573398002</v>
      </c>
      <c r="BB1415" s="65">
        <f t="shared" si="361"/>
        <v>39720.235426601997</v>
      </c>
      <c r="BC1415" s="65">
        <f t="shared" si="362"/>
        <v>0</v>
      </c>
      <c r="BD1415" s="65">
        <f t="shared" si="363"/>
        <v>23554.230000000003</v>
      </c>
      <c r="BE1415" s="65">
        <f t="shared" si="364"/>
        <v>31744.309999999998</v>
      </c>
      <c r="BF1415" s="65">
        <f t="shared" si="365"/>
        <v>95018.765426601996</v>
      </c>
      <c r="BG1415" s="66">
        <f t="shared" si="366"/>
        <v>653.98636762828596</v>
      </c>
      <c r="BH1415" s="66">
        <f t="shared" si="367"/>
        <v>68.48316452862413</v>
      </c>
      <c r="BI1415" s="66">
        <f t="shared" si="368"/>
        <v>0</v>
      </c>
      <c r="BJ1415" s="66">
        <f t="shared" si="369"/>
        <v>40.610741379310348</v>
      </c>
      <c r="BK1415" s="66">
        <f t="shared" si="370"/>
        <v>54.731568965517241</v>
      </c>
      <c r="BL1415" s="66">
        <f t="shared" si="371"/>
        <v>163.82545763207241</v>
      </c>
      <c r="BM1415" s="207">
        <f t="shared" si="373"/>
        <v>39869.18</v>
      </c>
    </row>
    <row r="1416" spans="1:65" x14ac:dyDescent="0.35">
      <c r="A1416" s="1">
        <v>557</v>
      </c>
      <c r="B1416">
        <v>47</v>
      </c>
      <c r="C1416" t="s">
        <v>37</v>
      </c>
      <c r="D1416" s="60" t="s">
        <v>595</v>
      </c>
      <c r="E1416" s="6" t="s">
        <v>1113</v>
      </c>
      <c r="F1416" s="7" t="s">
        <v>1114</v>
      </c>
      <c r="G1416" s="6">
        <v>-20.32</v>
      </c>
      <c r="H1416" s="6">
        <v>-40.340000000000003</v>
      </c>
      <c r="I1416" s="6">
        <v>9</v>
      </c>
      <c r="J1416" s="8">
        <v>54061.366139626101</v>
      </c>
      <c r="K1416" t="s">
        <v>1165</v>
      </c>
      <c r="L1416" t="s">
        <v>1062</v>
      </c>
      <c r="M1416">
        <v>600</v>
      </c>
      <c r="N1416">
        <v>600</v>
      </c>
      <c r="O1416">
        <v>0</v>
      </c>
      <c r="P1416">
        <v>32337.21</v>
      </c>
      <c r="Q1416">
        <v>18875.330000000002</v>
      </c>
      <c r="R1416">
        <v>5264.2</v>
      </c>
      <c r="S1416">
        <v>34606.78</v>
      </c>
      <c r="T1416">
        <v>0</v>
      </c>
      <c r="U1416">
        <v>11578.67</v>
      </c>
      <c r="V1416">
        <v>0</v>
      </c>
      <c r="W1416" s="181">
        <f t="shared" si="357"/>
        <v>43915.88</v>
      </c>
      <c r="X1416" s="181">
        <f t="shared" si="358"/>
        <v>73.193133333333336</v>
      </c>
      <c r="Y1416" s="174">
        <v>102662.18</v>
      </c>
      <c r="Z1416" s="181">
        <f t="shared" si="359"/>
        <v>171.10363333333333</v>
      </c>
      <c r="AA1416" s="174">
        <v>0</v>
      </c>
      <c r="AB1416" s="174">
        <v>31.49865899983811</v>
      </c>
      <c r="AC1416" s="174">
        <v>18.38586517449756</v>
      </c>
      <c r="AD1416" s="174">
        <v>5.1276916192506334</v>
      </c>
      <c r="AE1416" s="174">
        <v>33.709375740900889</v>
      </c>
      <c r="AF1416">
        <v>0</v>
      </c>
      <c r="AG1416" s="106">
        <v>11.27841820619823</v>
      </c>
      <c r="AH1416" s="106">
        <v>0</v>
      </c>
      <c r="AI1416" s="106">
        <v>100</v>
      </c>
      <c r="AJ1416">
        <v>40.229999999999997</v>
      </c>
      <c r="AK1416">
        <v>73.19</v>
      </c>
      <c r="AL1416">
        <v>57.68</v>
      </c>
      <c r="AM1416">
        <v>171.1</v>
      </c>
      <c r="AN1416" t="s">
        <v>1068</v>
      </c>
      <c r="AO1416">
        <v>9.9</v>
      </c>
      <c r="AP1416">
        <v>8.33</v>
      </c>
      <c r="AQ1416">
        <v>12.806699999999999</v>
      </c>
      <c r="AR1416" t="s">
        <v>1071</v>
      </c>
      <c r="AS1416" t="s">
        <v>1074</v>
      </c>
      <c r="AT1416" t="s">
        <v>1075</v>
      </c>
      <c r="AU1416" t="s">
        <v>1078</v>
      </c>
      <c r="AV1416" t="s">
        <v>1081</v>
      </c>
      <c r="AW1416" t="s">
        <v>1084</v>
      </c>
      <c r="AX1416" s="65">
        <f t="shared" si="372"/>
        <v>583.5</v>
      </c>
      <c r="AY1416" s="106">
        <v>2862.47</v>
      </c>
      <c r="AZ1416" s="106">
        <v>1205.1641666017497</v>
      </c>
      <c r="BA1416" s="65">
        <f t="shared" si="360"/>
        <v>4651.1341666017497</v>
      </c>
      <c r="BB1416" s="65">
        <f t="shared" si="361"/>
        <v>42710.715833398244</v>
      </c>
      <c r="BC1416" s="65">
        <f t="shared" si="362"/>
        <v>0</v>
      </c>
      <c r="BD1416" s="65">
        <f t="shared" si="363"/>
        <v>23556.030000000002</v>
      </c>
      <c r="BE1416" s="65">
        <f t="shared" si="364"/>
        <v>31744.309999999998</v>
      </c>
      <c r="BF1416" s="65">
        <f t="shared" si="365"/>
        <v>98011.045833398239</v>
      </c>
      <c r="BG1416" s="66">
        <f t="shared" si="366"/>
        <v>664.44773808596426</v>
      </c>
      <c r="BH1416" s="66">
        <f t="shared" si="367"/>
        <v>73.639165229996976</v>
      </c>
      <c r="BI1416" s="66">
        <f t="shared" si="368"/>
        <v>0</v>
      </c>
      <c r="BJ1416" s="66">
        <f t="shared" si="369"/>
        <v>40.613844827586213</v>
      </c>
      <c r="BK1416" s="66">
        <f t="shared" si="370"/>
        <v>54.731568965517241</v>
      </c>
      <c r="BL1416" s="66">
        <f t="shared" si="371"/>
        <v>168.98456178172111</v>
      </c>
      <c r="BM1416" s="207">
        <f t="shared" si="373"/>
        <v>39870.979999999996</v>
      </c>
    </row>
    <row r="1417" spans="1:65" x14ac:dyDescent="0.35">
      <c r="A1417" s="1">
        <v>558</v>
      </c>
      <c r="B1417">
        <v>47</v>
      </c>
      <c r="C1417" t="s">
        <v>37</v>
      </c>
      <c r="D1417" s="60" t="s">
        <v>596</v>
      </c>
      <c r="E1417" s="6" t="s">
        <v>1115</v>
      </c>
      <c r="F1417" s="7" t="s">
        <v>1116</v>
      </c>
      <c r="G1417" s="6">
        <v>-8.0500000000000007</v>
      </c>
      <c r="H1417" s="6">
        <v>-34.880000000000003</v>
      </c>
      <c r="I1417" s="6">
        <v>10</v>
      </c>
      <c r="J1417" s="8">
        <v>63550.072249703</v>
      </c>
      <c r="K1417" t="s">
        <v>1165</v>
      </c>
      <c r="L1417" t="s">
        <v>1062</v>
      </c>
      <c r="M1417">
        <v>600</v>
      </c>
      <c r="N1417">
        <v>600</v>
      </c>
      <c r="O1417">
        <v>0</v>
      </c>
      <c r="P1417">
        <v>36774.120000000003</v>
      </c>
      <c r="Q1417">
        <v>18875.330000000002</v>
      </c>
      <c r="R1417">
        <v>5250.2</v>
      </c>
      <c r="S1417">
        <v>34606.78</v>
      </c>
      <c r="T1417">
        <v>0</v>
      </c>
      <c r="U1417">
        <v>11578.67</v>
      </c>
      <c r="V1417">
        <v>0</v>
      </c>
      <c r="W1417" s="181">
        <f t="shared" si="357"/>
        <v>48352.79</v>
      </c>
      <c r="X1417" s="181">
        <f t="shared" si="358"/>
        <v>80.587983333333341</v>
      </c>
      <c r="Y1417" s="174">
        <v>107085.09</v>
      </c>
      <c r="Z1417" s="181">
        <f t="shared" si="359"/>
        <v>178.47514999999999</v>
      </c>
      <c r="AA1417" s="174">
        <v>0</v>
      </c>
      <c r="AB1417" s="174">
        <v>34.341027308283543</v>
      </c>
      <c r="AC1417" s="174">
        <v>17.626478158630679</v>
      </c>
      <c r="AD1417" s="174">
        <v>4.9028300765307282</v>
      </c>
      <c r="AE1417" s="174">
        <v>32.317085413104657</v>
      </c>
      <c r="AF1417">
        <v>0</v>
      </c>
      <c r="AG1417" s="106">
        <v>10.81258838181861</v>
      </c>
      <c r="AH1417" s="106">
        <v>0</v>
      </c>
      <c r="AI1417" s="106">
        <v>100</v>
      </c>
      <c r="AJ1417">
        <v>40.21</v>
      </c>
      <c r="AK1417">
        <v>80.59</v>
      </c>
      <c r="AL1417">
        <v>57.68</v>
      </c>
      <c r="AM1417">
        <v>178.48</v>
      </c>
      <c r="AN1417" t="s">
        <v>1069</v>
      </c>
      <c r="AO1417">
        <v>9.9</v>
      </c>
      <c r="AP1417">
        <v>8.33</v>
      </c>
      <c r="AQ1417">
        <v>12.806699999999999</v>
      </c>
      <c r="AR1417" t="s">
        <v>1071</v>
      </c>
      <c r="AS1417" t="s">
        <v>1074</v>
      </c>
      <c r="AT1417" t="s">
        <v>1075</v>
      </c>
      <c r="AU1417" t="s">
        <v>1078</v>
      </c>
      <c r="AV1417" t="s">
        <v>1081</v>
      </c>
      <c r="AW1417" t="s">
        <v>1084</v>
      </c>
      <c r="AX1417" s="65">
        <f t="shared" si="372"/>
        <v>583.5</v>
      </c>
      <c r="AY1417" s="106">
        <v>2862.47</v>
      </c>
      <c r="AZ1417" s="106">
        <v>1368.762411183583</v>
      </c>
      <c r="BA1417" s="65">
        <f t="shared" si="360"/>
        <v>4814.7324111835824</v>
      </c>
      <c r="BB1417" s="65">
        <f t="shared" si="361"/>
        <v>46984.027588816418</v>
      </c>
      <c r="BC1417" s="65">
        <f t="shared" si="362"/>
        <v>0</v>
      </c>
      <c r="BD1417" s="65">
        <f t="shared" si="363"/>
        <v>23542.030000000002</v>
      </c>
      <c r="BE1417" s="65">
        <f t="shared" si="364"/>
        <v>31744.309999999998</v>
      </c>
      <c r="BF1417" s="65">
        <f t="shared" si="365"/>
        <v>102270.35758881642</v>
      </c>
      <c r="BG1417" s="66">
        <f t="shared" si="366"/>
        <v>687.81891588336896</v>
      </c>
      <c r="BH1417" s="66">
        <f t="shared" si="367"/>
        <v>81.006944118649002</v>
      </c>
      <c r="BI1417" s="66">
        <f t="shared" si="368"/>
        <v>0</v>
      </c>
      <c r="BJ1417" s="66">
        <f t="shared" si="369"/>
        <v>40.589706896551725</v>
      </c>
      <c r="BK1417" s="66">
        <f t="shared" si="370"/>
        <v>54.731568965517241</v>
      </c>
      <c r="BL1417" s="66">
        <f t="shared" si="371"/>
        <v>176.32820273933865</v>
      </c>
      <c r="BM1417" s="207">
        <f t="shared" si="373"/>
        <v>39856.979999999996</v>
      </c>
    </row>
    <row r="1418" spans="1:65" x14ac:dyDescent="0.35">
      <c r="A1418" s="1">
        <v>559</v>
      </c>
      <c r="B1418">
        <v>47</v>
      </c>
      <c r="C1418" t="s">
        <v>37</v>
      </c>
      <c r="D1418" s="60" t="s">
        <v>597</v>
      </c>
      <c r="E1418" s="6" t="s">
        <v>1117</v>
      </c>
      <c r="F1418" s="7" t="s">
        <v>1118</v>
      </c>
      <c r="G1418" s="6">
        <v>-3.8</v>
      </c>
      <c r="H1418" s="6">
        <v>-38.53</v>
      </c>
      <c r="I1418" s="6">
        <v>41</v>
      </c>
      <c r="J1418" s="8">
        <v>71394.000753582499</v>
      </c>
      <c r="K1418" t="s">
        <v>1165</v>
      </c>
      <c r="L1418" t="s">
        <v>1062</v>
      </c>
      <c r="M1418">
        <v>600</v>
      </c>
      <c r="N1418">
        <v>600</v>
      </c>
      <c r="O1418">
        <v>0</v>
      </c>
      <c r="P1418">
        <v>37762.910000000003</v>
      </c>
      <c r="Q1418">
        <v>18875.330000000002</v>
      </c>
      <c r="R1418">
        <v>5255.2</v>
      </c>
      <c r="S1418">
        <v>34606.78</v>
      </c>
      <c r="T1418">
        <v>0</v>
      </c>
      <c r="U1418">
        <v>11578.67</v>
      </c>
      <c r="V1418">
        <v>0</v>
      </c>
      <c r="W1418" s="181">
        <f t="shared" si="357"/>
        <v>49341.58</v>
      </c>
      <c r="X1418" s="181">
        <f t="shared" si="358"/>
        <v>82.23596666666667</v>
      </c>
      <c r="Y1418" s="174">
        <v>108078.88</v>
      </c>
      <c r="Z1418" s="181">
        <f t="shared" si="359"/>
        <v>180.13146666666668</v>
      </c>
      <c r="AA1418" s="174">
        <v>0</v>
      </c>
      <c r="AB1418" s="174">
        <v>34.940138165754497</v>
      </c>
      <c r="AC1418" s="174">
        <v>17.464401925704639</v>
      </c>
      <c r="AD1418" s="174">
        <v>4.8623745915945831</v>
      </c>
      <c r="AE1418" s="174">
        <v>32.019928407844347</v>
      </c>
      <c r="AF1418">
        <v>0</v>
      </c>
      <c r="AG1418" s="106">
        <v>10.71316616160345</v>
      </c>
      <c r="AH1418" s="106">
        <v>0</v>
      </c>
      <c r="AI1418" s="106">
        <v>100</v>
      </c>
      <c r="AJ1418">
        <v>40.22</v>
      </c>
      <c r="AK1418">
        <v>82.24</v>
      </c>
      <c r="AL1418">
        <v>57.68</v>
      </c>
      <c r="AM1418">
        <v>180.13</v>
      </c>
      <c r="AN1418" t="s">
        <v>1070</v>
      </c>
      <c r="AO1418">
        <v>9.9</v>
      </c>
      <c r="AP1418">
        <v>8.33</v>
      </c>
      <c r="AQ1418">
        <v>12.806699999999999</v>
      </c>
      <c r="AR1418" t="s">
        <v>1071</v>
      </c>
      <c r="AS1418" t="s">
        <v>1074</v>
      </c>
      <c r="AT1418" t="s">
        <v>1075</v>
      </c>
      <c r="AU1418" t="s">
        <v>1078</v>
      </c>
      <c r="AV1418" t="s">
        <v>1081</v>
      </c>
      <c r="AW1418" t="s">
        <v>1084</v>
      </c>
      <c r="AX1418" s="65">
        <f t="shared" si="372"/>
        <v>583.5</v>
      </c>
      <c r="AY1418" s="106">
        <v>2862.47</v>
      </c>
      <c r="AZ1418" s="106">
        <v>1359.7556077266192</v>
      </c>
      <c r="BA1418" s="65">
        <f t="shared" si="360"/>
        <v>4805.7256077266193</v>
      </c>
      <c r="BB1418" s="65">
        <f t="shared" si="361"/>
        <v>47981.824392273382</v>
      </c>
      <c r="BC1418" s="65">
        <f t="shared" si="362"/>
        <v>0</v>
      </c>
      <c r="BD1418" s="65">
        <f t="shared" si="363"/>
        <v>23547.030000000002</v>
      </c>
      <c r="BE1418" s="65">
        <f t="shared" si="364"/>
        <v>31744.309999999998</v>
      </c>
      <c r="BF1418" s="65">
        <f t="shared" si="365"/>
        <v>103273.15439227338</v>
      </c>
      <c r="BG1418" s="66">
        <f t="shared" si="366"/>
        <v>686.53222967523129</v>
      </c>
      <c r="BH1418" s="66">
        <f t="shared" si="367"/>
        <v>82.727283434954103</v>
      </c>
      <c r="BI1418" s="66">
        <f t="shared" si="368"/>
        <v>0</v>
      </c>
      <c r="BJ1418" s="66">
        <f t="shared" si="369"/>
        <v>40.598327586206899</v>
      </c>
      <c r="BK1418" s="66">
        <f t="shared" si="370"/>
        <v>54.731568965517241</v>
      </c>
      <c r="BL1418" s="66">
        <f t="shared" si="371"/>
        <v>178.05716274529894</v>
      </c>
      <c r="BM1418" s="207">
        <f t="shared" si="373"/>
        <v>39861.979999999996</v>
      </c>
    </row>
    <row r="1419" spans="1:65" x14ac:dyDescent="0.35">
      <c r="A1419" s="1">
        <v>560</v>
      </c>
      <c r="B1419">
        <v>48</v>
      </c>
      <c r="C1419" t="s">
        <v>37</v>
      </c>
      <c r="D1419" s="60" t="s">
        <v>598</v>
      </c>
      <c r="E1419" s="6" t="s">
        <v>1104</v>
      </c>
      <c r="F1419" s="7" t="s">
        <v>1105</v>
      </c>
      <c r="G1419" s="6">
        <v>-22.74</v>
      </c>
      <c r="H1419" s="6">
        <v>-45.59</v>
      </c>
      <c r="I1419" s="6">
        <v>1642</v>
      </c>
      <c r="J1419" s="8">
        <v>3495.45982983364</v>
      </c>
      <c r="K1419" t="s">
        <v>1165</v>
      </c>
      <c r="L1419" t="s">
        <v>1062</v>
      </c>
      <c r="M1419">
        <v>600</v>
      </c>
      <c r="N1419">
        <v>600</v>
      </c>
      <c r="O1419">
        <v>2298.25</v>
      </c>
      <c r="P1419">
        <v>9077.5499999999993</v>
      </c>
      <c r="Q1419">
        <v>18875.330000000002</v>
      </c>
      <c r="R1419">
        <v>5265.2</v>
      </c>
      <c r="S1419">
        <v>34606.78</v>
      </c>
      <c r="T1419">
        <v>0</v>
      </c>
      <c r="U1419">
        <v>11750.93</v>
      </c>
      <c r="V1419">
        <v>0</v>
      </c>
      <c r="W1419" s="181">
        <f t="shared" ref="W1419:W1482" si="374">U1419+P1419</f>
        <v>20828.48</v>
      </c>
      <c r="X1419" s="181">
        <f t="shared" ref="X1419:X1482" si="375">W1419/600</f>
        <v>34.714133333333329</v>
      </c>
      <c r="Y1419" s="174">
        <v>81874.03</v>
      </c>
      <c r="Z1419" s="181">
        <f t="shared" ref="Z1419:Z1482" si="376">Y1419/M1419</f>
        <v>136.45671666666667</v>
      </c>
      <c r="AA1419" s="174">
        <v>2.80705615687905</v>
      </c>
      <c r="AB1419" s="174">
        <v>11.0872153233449</v>
      </c>
      <c r="AC1419" s="174">
        <v>23.054111297562859</v>
      </c>
      <c r="AD1419" s="174">
        <v>6.4308548144020774</v>
      </c>
      <c r="AE1419" s="174">
        <v>42.268323667468181</v>
      </c>
      <c r="AF1419">
        <v>0</v>
      </c>
      <c r="AG1419" s="106">
        <v>14.3524509542281</v>
      </c>
      <c r="AH1419" s="106">
        <v>0</v>
      </c>
      <c r="AI1419" s="106">
        <v>100</v>
      </c>
      <c r="AJ1419">
        <v>40.229999999999997</v>
      </c>
      <c r="AK1419">
        <v>38.54</v>
      </c>
      <c r="AL1419">
        <v>57.68</v>
      </c>
      <c r="AM1419">
        <v>136.46</v>
      </c>
      <c r="AN1419" t="s">
        <v>1063</v>
      </c>
      <c r="AO1419">
        <v>9.9</v>
      </c>
      <c r="AP1419">
        <v>8.33</v>
      </c>
      <c r="AQ1419">
        <v>12.806699999999999</v>
      </c>
      <c r="AR1419" t="s">
        <v>1071</v>
      </c>
      <c r="AS1419" t="s">
        <v>1074</v>
      </c>
      <c r="AT1419" t="s">
        <v>1076</v>
      </c>
      <c r="AU1419" t="s">
        <v>1077</v>
      </c>
      <c r="AV1419" t="s">
        <v>1079</v>
      </c>
      <c r="AW1419" t="s">
        <v>1083</v>
      </c>
      <c r="AX1419" s="65">
        <f t="shared" si="372"/>
        <v>583.5</v>
      </c>
      <c r="AY1419" s="106">
        <v>2862.47</v>
      </c>
      <c r="AZ1419" s="106">
        <v>486.62656701344974</v>
      </c>
      <c r="BA1419" s="65">
        <f t="shared" ref="BA1419:BA1482" si="377">(AX1419+AZ1419+AY1419)</f>
        <v>3932.5965670134497</v>
      </c>
      <c r="BB1419" s="65">
        <f t="shared" ref="BB1419:BB1482" si="378">U1419+P1419-AZ1419</f>
        <v>20341.853432986551</v>
      </c>
      <c r="BC1419" s="65">
        <f t="shared" ref="BC1419:BC1482" si="379">O1419</f>
        <v>2298.25</v>
      </c>
      <c r="BD1419" s="65">
        <f t="shared" ref="BD1419:BD1482" si="380">Q1419+R1419-AX1419</f>
        <v>23557.030000000002</v>
      </c>
      <c r="BE1419" s="65">
        <f t="shared" ref="BE1419:BE1482" si="381">(S1419-2862.47)</f>
        <v>31744.309999999998</v>
      </c>
      <c r="BF1419" s="65">
        <f t="shared" ref="BF1419:BF1482" si="382">Y1419-BA1419</f>
        <v>77941.433432986552</v>
      </c>
      <c r="BG1419" s="66">
        <f t="shared" ref="BG1419:BG1482" si="383">BA1419/7</f>
        <v>561.79950957334995</v>
      </c>
      <c r="BH1419" s="66">
        <f t="shared" ref="BH1419:BH1482" si="384">BB1419/580</f>
        <v>35.072161091356122</v>
      </c>
      <c r="BI1419" s="66">
        <f t="shared" ref="BI1419:BI1482" si="385">BC1419/600</f>
        <v>3.8304166666666668</v>
      </c>
      <c r="BJ1419" s="66">
        <f t="shared" ref="BJ1419:BJ1482" si="386">BD1419/580</f>
        <v>40.615568965517248</v>
      </c>
      <c r="BK1419" s="66">
        <f t="shared" ref="BK1419:BK1482" si="387">BE1419/580</f>
        <v>54.731568965517241</v>
      </c>
      <c r="BL1419" s="66">
        <f t="shared" ref="BL1419:BL1482" si="388">BF1419/580</f>
        <v>134.38178178101128</v>
      </c>
      <c r="BM1419" s="207">
        <f t="shared" si="373"/>
        <v>39871.979999999996</v>
      </c>
    </row>
    <row r="1420" spans="1:65" x14ac:dyDescent="0.35">
      <c r="A1420" s="1">
        <v>561</v>
      </c>
      <c r="B1420">
        <v>48</v>
      </c>
      <c r="C1420" t="s">
        <v>37</v>
      </c>
      <c r="D1420" s="60" t="s">
        <v>599</v>
      </c>
      <c r="E1420" s="6" t="s">
        <v>1104</v>
      </c>
      <c r="F1420" s="7" t="s">
        <v>1106</v>
      </c>
      <c r="G1420" s="6">
        <v>-23.85</v>
      </c>
      <c r="H1420" s="6">
        <v>-46.64</v>
      </c>
      <c r="I1420" s="6">
        <v>792</v>
      </c>
      <c r="J1420" s="8">
        <v>14172.2970393051</v>
      </c>
      <c r="K1420" t="s">
        <v>1165</v>
      </c>
      <c r="L1420" t="s">
        <v>1062</v>
      </c>
      <c r="M1420">
        <v>600</v>
      </c>
      <c r="N1420">
        <v>600</v>
      </c>
      <c r="O1420">
        <v>427.09</v>
      </c>
      <c r="P1420">
        <v>15233.31</v>
      </c>
      <c r="Q1420">
        <v>18875.330000000002</v>
      </c>
      <c r="R1420">
        <v>5266.4</v>
      </c>
      <c r="S1420">
        <v>34606.78</v>
      </c>
      <c r="T1420">
        <v>0</v>
      </c>
      <c r="U1420">
        <v>11750.93</v>
      </c>
      <c r="V1420">
        <v>0</v>
      </c>
      <c r="W1420" s="181">
        <f t="shared" si="374"/>
        <v>26984.239999999998</v>
      </c>
      <c r="X1420" s="181">
        <f t="shared" si="375"/>
        <v>44.973733333333328</v>
      </c>
      <c r="Y1420" s="174">
        <v>86159.83</v>
      </c>
      <c r="Z1420" s="181">
        <f t="shared" si="376"/>
        <v>143.59971666666667</v>
      </c>
      <c r="AA1420" s="174">
        <v>0.49569503560998213</v>
      </c>
      <c r="AB1420" s="174">
        <v>17.680292544681201</v>
      </c>
      <c r="AC1420" s="174">
        <v>21.907343596197911</v>
      </c>
      <c r="AD1420" s="174">
        <v>6.112361178057105</v>
      </c>
      <c r="AE1420" s="174">
        <v>40.165794198990397</v>
      </c>
      <c r="AF1420">
        <v>0</v>
      </c>
      <c r="AG1420" s="106">
        <v>13.63852505280013</v>
      </c>
      <c r="AH1420" s="106">
        <v>0</v>
      </c>
      <c r="AI1420" s="106">
        <v>100</v>
      </c>
      <c r="AJ1420">
        <v>40.24</v>
      </c>
      <c r="AK1420">
        <v>45.69</v>
      </c>
      <c r="AL1420">
        <v>57.68</v>
      </c>
      <c r="AM1420">
        <v>143.6</v>
      </c>
      <c r="AN1420" t="s">
        <v>1064</v>
      </c>
      <c r="AO1420">
        <v>9.9</v>
      </c>
      <c r="AP1420">
        <v>8.33</v>
      </c>
      <c r="AQ1420">
        <v>12.806699999999999</v>
      </c>
      <c r="AR1420" t="s">
        <v>1071</v>
      </c>
      <c r="AS1420" t="s">
        <v>1074</v>
      </c>
      <c r="AT1420" t="s">
        <v>1076</v>
      </c>
      <c r="AU1420" t="s">
        <v>1077</v>
      </c>
      <c r="AV1420" t="s">
        <v>1079</v>
      </c>
      <c r="AW1420" t="s">
        <v>1083</v>
      </c>
      <c r="AX1420" s="65">
        <f t="shared" ref="AX1420:AX1483" si="389">IF(AR1420="LI01",583.5,1391.07)</f>
        <v>583.5</v>
      </c>
      <c r="AY1420" s="106">
        <v>2862.47</v>
      </c>
      <c r="AZ1420" s="106">
        <v>673.74309990315533</v>
      </c>
      <c r="BA1420" s="65">
        <f t="shared" si="377"/>
        <v>4119.7130999031551</v>
      </c>
      <c r="BB1420" s="65">
        <f t="shared" si="378"/>
        <v>26310.496900096841</v>
      </c>
      <c r="BC1420" s="65">
        <f t="shared" si="379"/>
        <v>427.09</v>
      </c>
      <c r="BD1420" s="65">
        <f t="shared" si="380"/>
        <v>23558.230000000003</v>
      </c>
      <c r="BE1420" s="65">
        <f t="shared" si="381"/>
        <v>31744.309999999998</v>
      </c>
      <c r="BF1420" s="65">
        <f t="shared" si="382"/>
        <v>82040.116900096851</v>
      </c>
      <c r="BG1420" s="66">
        <f t="shared" si="383"/>
        <v>588.53044284330792</v>
      </c>
      <c r="BH1420" s="66">
        <f t="shared" si="384"/>
        <v>45.362925689822141</v>
      </c>
      <c r="BI1420" s="66">
        <f t="shared" si="385"/>
        <v>0.71181666666666665</v>
      </c>
      <c r="BJ1420" s="66">
        <f t="shared" si="386"/>
        <v>40.617637931034487</v>
      </c>
      <c r="BK1420" s="66">
        <f t="shared" si="387"/>
        <v>54.731568965517241</v>
      </c>
      <c r="BL1420" s="66">
        <f t="shared" si="388"/>
        <v>141.44847741396009</v>
      </c>
      <c r="BM1420" s="207">
        <f t="shared" ref="BM1420:BM1483" si="390">R1420+S1420</f>
        <v>39873.18</v>
      </c>
    </row>
    <row r="1421" spans="1:65" x14ac:dyDescent="0.35">
      <c r="A1421" s="1">
        <v>562</v>
      </c>
      <c r="B1421">
        <v>48</v>
      </c>
      <c r="C1421" t="s">
        <v>37</v>
      </c>
      <c r="D1421" s="60" t="s">
        <v>600</v>
      </c>
      <c r="E1421" s="6" t="s">
        <v>1107</v>
      </c>
      <c r="F1421" s="7" t="s">
        <v>1108</v>
      </c>
      <c r="G1421" s="6">
        <v>-30.03</v>
      </c>
      <c r="H1421" s="6">
        <v>-51.23</v>
      </c>
      <c r="I1421" s="6">
        <v>47</v>
      </c>
      <c r="J1421" s="8">
        <v>23954.0527728093</v>
      </c>
      <c r="K1421" t="s">
        <v>1165</v>
      </c>
      <c r="L1421" t="s">
        <v>1062</v>
      </c>
      <c r="M1421">
        <v>600</v>
      </c>
      <c r="N1421">
        <v>600</v>
      </c>
      <c r="O1421">
        <v>905.67</v>
      </c>
      <c r="P1421">
        <v>19048.34</v>
      </c>
      <c r="Q1421">
        <v>18875.330000000002</v>
      </c>
      <c r="R1421">
        <v>5272.4</v>
      </c>
      <c r="S1421">
        <v>34606.78</v>
      </c>
      <c r="T1421">
        <v>0</v>
      </c>
      <c r="U1421">
        <v>11750.93</v>
      </c>
      <c r="V1421">
        <v>0</v>
      </c>
      <c r="W1421" s="181">
        <f t="shared" si="374"/>
        <v>30799.27</v>
      </c>
      <c r="X1421" s="181">
        <f t="shared" si="375"/>
        <v>51.332116666666664</v>
      </c>
      <c r="Y1421" s="174">
        <v>90459.44</v>
      </c>
      <c r="Z1421" s="181">
        <f t="shared" si="376"/>
        <v>150.76573333333334</v>
      </c>
      <c r="AA1421" s="174">
        <v>1.001189041187962</v>
      </c>
      <c r="AB1421" s="174">
        <v>21.057326908059569</v>
      </c>
      <c r="AC1421" s="174">
        <v>20.866069920397479</v>
      </c>
      <c r="AD1421" s="174">
        <v>5.8284685379436354</v>
      </c>
      <c r="AE1421" s="174">
        <v>38.256681668601971</v>
      </c>
      <c r="AF1421">
        <v>0</v>
      </c>
      <c r="AG1421" s="106">
        <v>12.9902749784876</v>
      </c>
      <c r="AH1421" s="106">
        <v>0</v>
      </c>
      <c r="AI1421" s="106">
        <v>100</v>
      </c>
      <c r="AJ1421">
        <v>40.25</v>
      </c>
      <c r="AK1421">
        <v>52.84</v>
      </c>
      <c r="AL1421">
        <v>57.68</v>
      </c>
      <c r="AM1421">
        <v>150.77000000000001</v>
      </c>
      <c r="AN1421" t="s">
        <v>1065</v>
      </c>
      <c r="AO1421">
        <v>9.9</v>
      </c>
      <c r="AP1421">
        <v>8.33</v>
      </c>
      <c r="AQ1421">
        <v>12.806699999999999</v>
      </c>
      <c r="AR1421" t="s">
        <v>1071</v>
      </c>
      <c r="AS1421" t="s">
        <v>1074</v>
      </c>
      <c r="AT1421" t="s">
        <v>1076</v>
      </c>
      <c r="AU1421" t="s">
        <v>1077</v>
      </c>
      <c r="AV1421" t="s">
        <v>1079</v>
      </c>
      <c r="AW1421" t="s">
        <v>1083</v>
      </c>
      <c r="AX1421" s="65">
        <f t="shared" si="389"/>
        <v>583.5</v>
      </c>
      <c r="AY1421" s="106">
        <v>2862.47</v>
      </c>
      <c r="AZ1421" s="106">
        <v>738.6243171525274</v>
      </c>
      <c r="BA1421" s="65">
        <f t="shared" si="377"/>
        <v>4184.5943171525269</v>
      </c>
      <c r="BB1421" s="65">
        <f t="shared" si="378"/>
        <v>30060.645682847473</v>
      </c>
      <c r="BC1421" s="65">
        <f t="shared" si="379"/>
        <v>905.67</v>
      </c>
      <c r="BD1421" s="65">
        <f t="shared" si="380"/>
        <v>23564.230000000003</v>
      </c>
      <c r="BE1421" s="65">
        <f t="shared" si="381"/>
        <v>31744.309999999998</v>
      </c>
      <c r="BF1421" s="65">
        <f t="shared" si="382"/>
        <v>86274.845682847474</v>
      </c>
      <c r="BG1421" s="66">
        <f t="shared" si="383"/>
        <v>597.79918816464669</v>
      </c>
      <c r="BH1421" s="66">
        <f t="shared" si="384"/>
        <v>51.828699453185301</v>
      </c>
      <c r="BI1421" s="66">
        <f t="shared" si="385"/>
        <v>1.50945</v>
      </c>
      <c r="BJ1421" s="66">
        <f t="shared" si="386"/>
        <v>40.627982758620696</v>
      </c>
      <c r="BK1421" s="66">
        <f t="shared" si="387"/>
        <v>54.731568965517241</v>
      </c>
      <c r="BL1421" s="66">
        <f t="shared" si="388"/>
        <v>148.74973393594391</v>
      </c>
      <c r="BM1421" s="207">
        <f t="shared" si="390"/>
        <v>39879.18</v>
      </c>
    </row>
    <row r="1422" spans="1:65" x14ac:dyDescent="0.35">
      <c r="A1422" s="1">
        <v>563</v>
      </c>
      <c r="B1422">
        <v>48</v>
      </c>
      <c r="C1422" t="s">
        <v>37</v>
      </c>
      <c r="D1422" s="60" t="s">
        <v>601</v>
      </c>
      <c r="E1422" s="6" t="s">
        <v>1109</v>
      </c>
      <c r="F1422" s="7" t="s">
        <v>1110</v>
      </c>
      <c r="G1422" s="6">
        <v>-15.37</v>
      </c>
      <c r="H1422" s="6">
        <v>-48.78</v>
      </c>
      <c r="I1422" s="6">
        <v>770</v>
      </c>
      <c r="J1422" s="8">
        <v>31081.371963744201</v>
      </c>
      <c r="K1422" t="s">
        <v>1165</v>
      </c>
      <c r="L1422" t="s">
        <v>1062</v>
      </c>
      <c r="M1422">
        <v>600</v>
      </c>
      <c r="N1422">
        <v>600</v>
      </c>
      <c r="O1422">
        <v>0.76</v>
      </c>
      <c r="P1422">
        <v>28957.23</v>
      </c>
      <c r="Q1422">
        <v>18875.330000000002</v>
      </c>
      <c r="R1422">
        <v>5266.4</v>
      </c>
      <c r="S1422">
        <v>34606.78</v>
      </c>
      <c r="T1422">
        <v>0</v>
      </c>
      <c r="U1422">
        <v>11750.93</v>
      </c>
      <c r="V1422">
        <v>0</v>
      </c>
      <c r="W1422" s="181">
        <f t="shared" si="374"/>
        <v>40708.160000000003</v>
      </c>
      <c r="X1422" s="181">
        <f t="shared" si="375"/>
        <v>67.84693333333334</v>
      </c>
      <c r="Y1422" s="174">
        <v>99457.42</v>
      </c>
      <c r="Z1422" s="181">
        <f t="shared" si="376"/>
        <v>165.76236666666665</v>
      </c>
      <c r="AA1422" s="174">
        <v>7.6414610393070719E-4</v>
      </c>
      <c r="AB1422" s="174">
        <v>29.11520326990183</v>
      </c>
      <c r="AC1422" s="174">
        <v>18.978302473561051</v>
      </c>
      <c r="AD1422" s="174">
        <v>5.2951303180798366</v>
      </c>
      <c r="AE1422" s="174">
        <v>34.795573824456739</v>
      </c>
      <c r="AF1422">
        <v>0</v>
      </c>
      <c r="AG1422" s="106">
        <v>11.815036022450609</v>
      </c>
      <c r="AH1422" s="106">
        <v>0</v>
      </c>
      <c r="AI1422" s="106">
        <v>100</v>
      </c>
      <c r="AJ1422">
        <v>40.24</v>
      </c>
      <c r="AK1422">
        <v>67.849999999999994</v>
      </c>
      <c r="AL1422">
        <v>57.68</v>
      </c>
      <c r="AM1422">
        <v>165.76</v>
      </c>
      <c r="AN1422" t="s">
        <v>1066</v>
      </c>
      <c r="AO1422">
        <v>9.9</v>
      </c>
      <c r="AP1422">
        <v>8.33</v>
      </c>
      <c r="AQ1422">
        <v>12.806699999999999</v>
      </c>
      <c r="AR1422" t="s">
        <v>1071</v>
      </c>
      <c r="AS1422" t="s">
        <v>1074</v>
      </c>
      <c r="AT1422" t="s">
        <v>1076</v>
      </c>
      <c r="AU1422" t="s">
        <v>1077</v>
      </c>
      <c r="AV1422" t="s">
        <v>1079</v>
      </c>
      <c r="AW1422" t="s">
        <v>1083</v>
      </c>
      <c r="AX1422" s="65">
        <f t="shared" si="389"/>
        <v>583.5</v>
      </c>
      <c r="AY1422" s="106">
        <v>2862.47</v>
      </c>
      <c r="AZ1422" s="106">
        <v>989.70650560363583</v>
      </c>
      <c r="BA1422" s="65">
        <f t="shared" si="377"/>
        <v>4435.6765056036356</v>
      </c>
      <c r="BB1422" s="65">
        <f t="shared" si="378"/>
        <v>39718.453494396366</v>
      </c>
      <c r="BC1422" s="65">
        <f t="shared" si="379"/>
        <v>0.76</v>
      </c>
      <c r="BD1422" s="65">
        <f t="shared" si="380"/>
        <v>23558.230000000003</v>
      </c>
      <c r="BE1422" s="65">
        <f t="shared" si="381"/>
        <v>31744.309999999998</v>
      </c>
      <c r="BF1422" s="65">
        <f t="shared" si="382"/>
        <v>95021.74349439636</v>
      </c>
      <c r="BG1422" s="66">
        <f t="shared" si="383"/>
        <v>633.66807222909085</v>
      </c>
      <c r="BH1422" s="66">
        <f t="shared" si="384"/>
        <v>68.480092231717876</v>
      </c>
      <c r="BI1422" s="66">
        <f t="shared" si="385"/>
        <v>1.2666666666666666E-3</v>
      </c>
      <c r="BJ1422" s="66">
        <f t="shared" si="386"/>
        <v>40.617637931034487</v>
      </c>
      <c r="BK1422" s="66">
        <f t="shared" si="387"/>
        <v>54.731568965517241</v>
      </c>
      <c r="BL1422" s="66">
        <f t="shared" si="388"/>
        <v>163.83059223171787</v>
      </c>
      <c r="BM1422" s="207">
        <f t="shared" si="390"/>
        <v>39873.18</v>
      </c>
    </row>
    <row r="1423" spans="1:65" x14ac:dyDescent="0.35">
      <c r="A1423" s="1">
        <v>564</v>
      </c>
      <c r="B1423">
        <v>48</v>
      </c>
      <c r="C1423" t="s">
        <v>37</v>
      </c>
      <c r="D1423" s="60" t="s">
        <v>602</v>
      </c>
      <c r="E1423" s="6" t="s">
        <v>1111</v>
      </c>
      <c r="F1423" s="7" t="s">
        <v>1112</v>
      </c>
      <c r="G1423" s="6">
        <v>-22.86</v>
      </c>
      <c r="H1423" s="6">
        <v>-43.41</v>
      </c>
      <c r="I1423" s="6">
        <v>45</v>
      </c>
      <c r="J1423" s="8">
        <v>45016.2336447989</v>
      </c>
      <c r="K1423" t="s">
        <v>1165</v>
      </c>
      <c r="L1423" t="s">
        <v>1062</v>
      </c>
      <c r="M1423">
        <v>600</v>
      </c>
      <c r="N1423">
        <v>600</v>
      </c>
      <c r="O1423">
        <v>0</v>
      </c>
      <c r="P1423">
        <v>28590.47</v>
      </c>
      <c r="Q1423">
        <v>18875.330000000002</v>
      </c>
      <c r="R1423">
        <v>5262.4</v>
      </c>
      <c r="S1423">
        <v>34606.78</v>
      </c>
      <c r="T1423">
        <v>0</v>
      </c>
      <c r="U1423">
        <v>11750.93</v>
      </c>
      <c r="V1423">
        <v>0</v>
      </c>
      <c r="W1423" s="181">
        <f t="shared" si="374"/>
        <v>40341.4</v>
      </c>
      <c r="X1423" s="181">
        <f t="shared" si="375"/>
        <v>67.235666666666674</v>
      </c>
      <c r="Y1423" s="174">
        <v>99085.9</v>
      </c>
      <c r="Z1423" s="181">
        <f t="shared" si="376"/>
        <v>165.14316666666664</v>
      </c>
      <c r="AA1423" s="174">
        <v>0</v>
      </c>
      <c r="AB1423" s="174">
        <v>28.854226484292919</v>
      </c>
      <c r="AC1423" s="174">
        <v>19.049461124135728</v>
      </c>
      <c r="AD1423" s="174">
        <v>5.310947369908332</v>
      </c>
      <c r="AE1423" s="174">
        <v>34.926038921784027</v>
      </c>
      <c r="AF1423">
        <v>0</v>
      </c>
      <c r="AG1423" s="106">
        <v>11.859336192132281</v>
      </c>
      <c r="AH1423" s="106">
        <v>0</v>
      </c>
      <c r="AI1423" s="106">
        <v>100</v>
      </c>
      <c r="AJ1423">
        <v>40.229999999999997</v>
      </c>
      <c r="AK1423">
        <v>67.239999999999995</v>
      </c>
      <c r="AL1423">
        <v>57.68</v>
      </c>
      <c r="AM1423">
        <v>165.14</v>
      </c>
      <c r="AN1423" t="s">
        <v>1067</v>
      </c>
      <c r="AO1423">
        <v>9.9</v>
      </c>
      <c r="AP1423">
        <v>8.33</v>
      </c>
      <c r="AQ1423">
        <v>12.806699999999999</v>
      </c>
      <c r="AR1423" t="s">
        <v>1071</v>
      </c>
      <c r="AS1423" t="s">
        <v>1074</v>
      </c>
      <c r="AT1423" t="s">
        <v>1076</v>
      </c>
      <c r="AU1423" t="s">
        <v>1077</v>
      </c>
      <c r="AV1423" t="s">
        <v>1079</v>
      </c>
      <c r="AW1423" t="s">
        <v>1083</v>
      </c>
      <c r="AX1423" s="65">
        <f t="shared" si="389"/>
        <v>583.5</v>
      </c>
      <c r="AY1423" s="106">
        <v>2862.47</v>
      </c>
      <c r="AZ1423" s="106">
        <v>981.71666191182464</v>
      </c>
      <c r="BA1423" s="65">
        <f t="shared" si="377"/>
        <v>4427.6866619118246</v>
      </c>
      <c r="BB1423" s="65">
        <f t="shared" si="378"/>
        <v>39359.68333808818</v>
      </c>
      <c r="BC1423" s="65">
        <f t="shared" si="379"/>
        <v>0</v>
      </c>
      <c r="BD1423" s="65">
        <f t="shared" si="380"/>
        <v>23554.230000000003</v>
      </c>
      <c r="BE1423" s="65">
        <f t="shared" si="381"/>
        <v>31744.309999999998</v>
      </c>
      <c r="BF1423" s="65">
        <f t="shared" si="382"/>
        <v>94658.213338088171</v>
      </c>
      <c r="BG1423" s="66">
        <f t="shared" si="383"/>
        <v>632.52666598740348</v>
      </c>
      <c r="BH1423" s="66">
        <f t="shared" si="384"/>
        <v>67.861522996703755</v>
      </c>
      <c r="BI1423" s="66">
        <f t="shared" si="385"/>
        <v>0</v>
      </c>
      <c r="BJ1423" s="66">
        <f t="shared" si="386"/>
        <v>40.610741379310348</v>
      </c>
      <c r="BK1423" s="66">
        <f t="shared" si="387"/>
        <v>54.731568965517241</v>
      </c>
      <c r="BL1423" s="66">
        <f t="shared" si="388"/>
        <v>163.20381610015201</v>
      </c>
      <c r="BM1423" s="207">
        <f t="shared" si="390"/>
        <v>39869.18</v>
      </c>
    </row>
    <row r="1424" spans="1:65" x14ac:dyDescent="0.35">
      <c r="A1424" s="1">
        <v>565</v>
      </c>
      <c r="B1424">
        <v>48</v>
      </c>
      <c r="C1424" t="s">
        <v>37</v>
      </c>
      <c r="D1424" s="60" t="s">
        <v>603</v>
      </c>
      <c r="E1424" s="6" t="s">
        <v>1113</v>
      </c>
      <c r="F1424" s="7" t="s">
        <v>1114</v>
      </c>
      <c r="G1424" s="6">
        <v>-20.32</v>
      </c>
      <c r="H1424" s="6">
        <v>-40.340000000000003</v>
      </c>
      <c r="I1424" s="6">
        <v>9</v>
      </c>
      <c r="J1424" s="8">
        <v>54061.366139626101</v>
      </c>
      <c r="K1424" t="s">
        <v>1165</v>
      </c>
      <c r="L1424" t="s">
        <v>1062</v>
      </c>
      <c r="M1424">
        <v>600</v>
      </c>
      <c r="N1424">
        <v>600</v>
      </c>
      <c r="O1424">
        <v>0</v>
      </c>
      <c r="P1424">
        <v>32769.360000000001</v>
      </c>
      <c r="Q1424">
        <v>18875.330000000002</v>
      </c>
      <c r="R1424">
        <v>5264.2</v>
      </c>
      <c r="S1424">
        <v>34606.78</v>
      </c>
      <c r="T1424">
        <v>0</v>
      </c>
      <c r="U1424">
        <v>11750.93</v>
      </c>
      <c r="V1424">
        <v>0</v>
      </c>
      <c r="W1424" s="181">
        <f t="shared" si="374"/>
        <v>44520.29</v>
      </c>
      <c r="X1424" s="181">
        <f t="shared" si="375"/>
        <v>74.200483333333338</v>
      </c>
      <c r="Y1424" s="174">
        <v>103266.6</v>
      </c>
      <c r="Z1424" s="181">
        <f t="shared" si="376"/>
        <v>172.11100000000002</v>
      </c>
      <c r="AA1424" s="174">
        <v>0</v>
      </c>
      <c r="AB1424" s="174">
        <v>31.73277710314855</v>
      </c>
      <c r="AC1424" s="174">
        <v>18.27825260055042</v>
      </c>
      <c r="AD1424" s="174">
        <v>5.0976792108968434</v>
      </c>
      <c r="AE1424" s="174">
        <v>33.512074572030073</v>
      </c>
      <c r="AF1424">
        <v>0</v>
      </c>
      <c r="AG1424" s="106">
        <v>11.37921651337412</v>
      </c>
      <c r="AH1424" s="106">
        <v>0</v>
      </c>
      <c r="AI1424" s="106">
        <v>100</v>
      </c>
      <c r="AJ1424">
        <v>40.229999999999997</v>
      </c>
      <c r="AK1424">
        <v>74.2</v>
      </c>
      <c r="AL1424">
        <v>57.68</v>
      </c>
      <c r="AM1424">
        <v>172.11</v>
      </c>
      <c r="AN1424" t="s">
        <v>1068</v>
      </c>
      <c r="AO1424">
        <v>9.9</v>
      </c>
      <c r="AP1424">
        <v>8.33</v>
      </c>
      <c r="AQ1424">
        <v>12.806699999999999</v>
      </c>
      <c r="AR1424" t="s">
        <v>1071</v>
      </c>
      <c r="AS1424" t="s">
        <v>1074</v>
      </c>
      <c r="AT1424" t="s">
        <v>1076</v>
      </c>
      <c r="AU1424" t="s">
        <v>1077</v>
      </c>
      <c r="AV1424" t="s">
        <v>1079</v>
      </c>
      <c r="AW1424" t="s">
        <v>1083</v>
      </c>
      <c r="AX1424" s="65">
        <f t="shared" si="389"/>
        <v>583.5</v>
      </c>
      <c r="AY1424" s="106">
        <v>2862.47</v>
      </c>
      <c r="AZ1424" s="106">
        <v>1037.8171524986969</v>
      </c>
      <c r="BA1424" s="65">
        <f t="shared" si="377"/>
        <v>4483.7871524986967</v>
      </c>
      <c r="BB1424" s="65">
        <f t="shared" si="378"/>
        <v>43482.472847501303</v>
      </c>
      <c r="BC1424" s="65">
        <f t="shared" si="379"/>
        <v>0</v>
      </c>
      <c r="BD1424" s="65">
        <f t="shared" si="380"/>
        <v>23556.030000000002</v>
      </c>
      <c r="BE1424" s="65">
        <f t="shared" si="381"/>
        <v>31744.309999999998</v>
      </c>
      <c r="BF1424" s="65">
        <f t="shared" si="382"/>
        <v>98782.812847501307</v>
      </c>
      <c r="BG1424" s="66">
        <f t="shared" si="383"/>
        <v>640.54102178552807</v>
      </c>
      <c r="BH1424" s="66">
        <f t="shared" si="384"/>
        <v>74.969780771553971</v>
      </c>
      <c r="BI1424" s="66">
        <f t="shared" si="385"/>
        <v>0</v>
      </c>
      <c r="BJ1424" s="66">
        <f t="shared" si="386"/>
        <v>40.613844827586213</v>
      </c>
      <c r="BK1424" s="66">
        <f t="shared" si="387"/>
        <v>54.731568965517241</v>
      </c>
      <c r="BL1424" s="66">
        <f t="shared" si="388"/>
        <v>170.31519456465742</v>
      </c>
      <c r="BM1424" s="207">
        <f t="shared" si="390"/>
        <v>39870.979999999996</v>
      </c>
    </row>
    <row r="1425" spans="1:65" x14ac:dyDescent="0.35">
      <c r="A1425" s="1">
        <v>566</v>
      </c>
      <c r="B1425">
        <v>48</v>
      </c>
      <c r="C1425" t="s">
        <v>37</v>
      </c>
      <c r="D1425" s="60" t="s">
        <v>604</v>
      </c>
      <c r="E1425" s="6" t="s">
        <v>1115</v>
      </c>
      <c r="F1425" s="7" t="s">
        <v>1116</v>
      </c>
      <c r="G1425" s="6">
        <v>-8.0500000000000007</v>
      </c>
      <c r="H1425" s="6">
        <v>-34.880000000000003</v>
      </c>
      <c r="I1425" s="6">
        <v>10</v>
      </c>
      <c r="J1425" s="8">
        <v>63550.072249703</v>
      </c>
      <c r="K1425" t="s">
        <v>1165</v>
      </c>
      <c r="L1425" t="s">
        <v>1062</v>
      </c>
      <c r="M1425">
        <v>600</v>
      </c>
      <c r="N1425">
        <v>600</v>
      </c>
      <c r="O1425">
        <v>0</v>
      </c>
      <c r="P1425">
        <v>37954.68</v>
      </c>
      <c r="Q1425">
        <v>18875.330000000002</v>
      </c>
      <c r="R1425">
        <v>5250.2</v>
      </c>
      <c r="S1425">
        <v>34606.78</v>
      </c>
      <c r="T1425">
        <v>0</v>
      </c>
      <c r="U1425">
        <v>11750.93</v>
      </c>
      <c r="V1425">
        <v>0</v>
      </c>
      <c r="W1425" s="181">
        <f t="shared" si="374"/>
        <v>49705.61</v>
      </c>
      <c r="X1425" s="181">
        <f t="shared" si="375"/>
        <v>82.842683333333341</v>
      </c>
      <c r="Y1425" s="174">
        <v>108437.91</v>
      </c>
      <c r="Z1425" s="181">
        <f t="shared" si="376"/>
        <v>180.72985</v>
      </c>
      <c r="AA1425" s="174">
        <v>0</v>
      </c>
      <c r="AB1425" s="174">
        <v>35.001301666548173</v>
      </c>
      <c r="AC1425" s="174">
        <v>17.406578566481041</v>
      </c>
      <c r="AD1425" s="174">
        <v>4.841664690881629</v>
      </c>
      <c r="AE1425" s="174">
        <v>31.913912763534451</v>
      </c>
      <c r="AF1425">
        <v>0</v>
      </c>
      <c r="AG1425" s="106">
        <v>10.83655153442186</v>
      </c>
      <c r="AH1425" s="106">
        <v>0</v>
      </c>
      <c r="AI1425" s="106">
        <v>100</v>
      </c>
      <c r="AJ1425">
        <v>40.21</v>
      </c>
      <c r="AK1425">
        <v>82.84</v>
      </c>
      <c r="AL1425">
        <v>57.68</v>
      </c>
      <c r="AM1425">
        <v>180.73</v>
      </c>
      <c r="AN1425" t="s">
        <v>1069</v>
      </c>
      <c r="AO1425">
        <v>9.9</v>
      </c>
      <c r="AP1425">
        <v>8.33</v>
      </c>
      <c r="AQ1425">
        <v>12.806699999999999</v>
      </c>
      <c r="AR1425" t="s">
        <v>1071</v>
      </c>
      <c r="AS1425" t="s">
        <v>1074</v>
      </c>
      <c r="AT1425" t="s">
        <v>1076</v>
      </c>
      <c r="AU1425" t="s">
        <v>1077</v>
      </c>
      <c r="AV1425" t="s">
        <v>1079</v>
      </c>
      <c r="AW1425" t="s">
        <v>1083</v>
      </c>
      <c r="AX1425" s="65">
        <f t="shared" si="389"/>
        <v>583.5</v>
      </c>
      <c r="AY1425" s="106">
        <v>2862.47</v>
      </c>
      <c r="AZ1425" s="106">
        <v>1174.5943936811498</v>
      </c>
      <c r="BA1425" s="65">
        <f t="shared" si="377"/>
        <v>4620.5643936811493</v>
      </c>
      <c r="BB1425" s="65">
        <f t="shared" si="378"/>
        <v>48531.015606318848</v>
      </c>
      <c r="BC1425" s="65">
        <f t="shared" si="379"/>
        <v>0</v>
      </c>
      <c r="BD1425" s="65">
        <f t="shared" si="380"/>
        <v>23542.030000000002</v>
      </c>
      <c r="BE1425" s="65">
        <f t="shared" si="381"/>
        <v>31744.309999999998</v>
      </c>
      <c r="BF1425" s="65">
        <f t="shared" si="382"/>
        <v>103817.34560631885</v>
      </c>
      <c r="BG1425" s="66">
        <f t="shared" si="383"/>
        <v>660.08062766873559</v>
      </c>
      <c r="BH1425" s="66">
        <f t="shared" si="384"/>
        <v>83.674164838480777</v>
      </c>
      <c r="BI1425" s="66">
        <f t="shared" si="385"/>
        <v>0</v>
      </c>
      <c r="BJ1425" s="66">
        <f t="shared" si="386"/>
        <v>40.589706896551725</v>
      </c>
      <c r="BK1425" s="66">
        <f t="shared" si="387"/>
        <v>54.731568965517241</v>
      </c>
      <c r="BL1425" s="66">
        <f t="shared" si="388"/>
        <v>178.99542345917044</v>
      </c>
      <c r="BM1425" s="207">
        <f t="shared" si="390"/>
        <v>39856.979999999996</v>
      </c>
    </row>
    <row r="1426" spans="1:65" x14ac:dyDescent="0.35">
      <c r="A1426" s="1">
        <v>567</v>
      </c>
      <c r="B1426">
        <v>48</v>
      </c>
      <c r="C1426" t="s">
        <v>37</v>
      </c>
      <c r="D1426" s="60" t="s">
        <v>605</v>
      </c>
      <c r="E1426" s="6" t="s">
        <v>1117</v>
      </c>
      <c r="F1426" s="7" t="s">
        <v>1118</v>
      </c>
      <c r="G1426" s="6">
        <v>-3.8</v>
      </c>
      <c r="H1426" s="6">
        <v>-38.53</v>
      </c>
      <c r="I1426" s="6">
        <v>41</v>
      </c>
      <c r="J1426" s="8">
        <v>71394.000753582499</v>
      </c>
      <c r="K1426" t="s">
        <v>1165</v>
      </c>
      <c r="L1426" t="s">
        <v>1062</v>
      </c>
      <c r="M1426">
        <v>600</v>
      </c>
      <c r="N1426">
        <v>600</v>
      </c>
      <c r="O1426">
        <v>0</v>
      </c>
      <c r="P1426">
        <v>40033.49</v>
      </c>
      <c r="Q1426">
        <v>18875.330000000002</v>
      </c>
      <c r="R1426">
        <v>5255.2</v>
      </c>
      <c r="S1426">
        <v>34606.78</v>
      </c>
      <c r="T1426">
        <v>0</v>
      </c>
      <c r="U1426">
        <v>11750.93</v>
      </c>
      <c r="V1426">
        <v>0</v>
      </c>
      <c r="W1426" s="181">
        <f t="shared" si="374"/>
        <v>51784.42</v>
      </c>
      <c r="X1426" s="181">
        <f t="shared" si="375"/>
        <v>86.307366666666667</v>
      </c>
      <c r="Y1426" s="174">
        <v>110521.72</v>
      </c>
      <c r="Z1426" s="181">
        <f t="shared" si="376"/>
        <v>184.20286666666667</v>
      </c>
      <c r="AA1426" s="174">
        <v>0</v>
      </c>
      <c r="AB1426" s="174">
        <v>36.222282823683891</v>
      </c>
      <c r="AC1426" s="174">
        <v>17.078389659516699</v>
      </c>
      <c r="AD1426" s="174">
        <v>4.7549024752781621</v>
      </c>
      <c r="AE1426" s="174">
        <v>31.31219818149772</v>
      </c>
      <c r="AF1426">
        <v>0</v>
      </c>
      <c r="AG1426" s="106">
        <v>10.632235908018799</v>
      </c>
      <c r="AH1426" s="106">
        <v>0</v>
      </c>
      <c r="AI1426" s="106">
        <v>100</v>
      </c>
      <c r="AJ1426">
        <v>40.22</v>
      </c>
      <c r="AK1426">
        <v>86.31</v>
      </c>
      <c r="AL1426">
        <v>57.68</v>
      </c>
      <c r="AM1426">
        <v>184.2</v>
      </c>
      <c r="AN1426" t="s">
        <v>1070</v>
      </c>
      <c r="AO1426">
        <v>9.9</v>
      </c>
      <c r="AP1426">
        <v>8.33</v>
      </c>
      <c r="AQ1426">
        <v>12.806699999999999</v>
      </c>
      <c r="AR1426" t="s">
        <v>1071</v>
      </c>
      <c r="AS1426" t="s">
        <v>1074</v>
      </c>
      <c r="AT1426" t="s">
        <v>1076</v>
      </c>
      <c r="AU1426" t="s">
        <v>1077</v>
      </c>
      <c r="AV1426" t="s">
        <v>1079</v>
      </c>
      <c r="AW1426" t="s">
        <v>1083</v>
      </c>
      <c r="AX1426" s="65">
        <f t="shared" si="389"/>
        <v>583.5</v>
      </c>
      <c r="AY1426" s="106">
        <v>2862.47</v>
      </c>
      <c r="AZ1426" s="106">
        <v>1180.3714890721915</v>
      </c>
      <c r="BA1426" s="65">
        <f t="shared" si="377"/>
        <v>4626.3414890721915</v>
      </c>
      <c r="BB1426" s="65">
        <f t="shared" si="378"/>
        <v>50604.048510927809</v>
      </c>
      <c r="BC1426" s="65">
        <f t="shared" si="379"/>
        <v>0</v>
      </c>
      <c r="BD1426" s="65">
        <f t="shared" si="380"/>
        <v>23547.030000000002</v>
      </c>
      <c r="BE1426" s="65">
        <f t="shared" si="381"/>
        <v>31744.309999999998</v>
      </c>
      <c r="BF1426" s="65">
        <f t="shared" si="382"/>
        <v>105895.37851092781</v>
      </c>
      <c r="BG1426" s="66">
        <f t="shared" si="383"/>
        <v>660.90592701031312</v>
      </c>
      <c r="BH1426" s="66">
        <f t="shared" si="384"/>
        <v>87.248359501599666</v>
      </c>
      <c r="BI1426" s="66">
        <f t="shared" si="385"/>
        <v>0</v>
      </c>
      <c r="BJ1426" s="66">
        <f t="shared" si="386"/>
        <v>40.598327586206899</v>
      </c>
      <c r="BK1426" s="66">
        <f t="shared" si="387"/>
        <v>54.731568965517241</v>
      </c>
      <c r="BL1426" s="66">
        <f t="shared" si="388"/>
        <v>182.57823881194449</v>
      </c>
      <c r="BM1426" s="207">
        <f t="shared" si="390"/>
        <v>39861.979999999996</v>
      </c>
    </row>
    <row r="1427" spans="1:65" x14ac:dyDescent="0.35">
      <c r="A1427" s="1">
        <v>568</v>
      </c>
      <c r="B1427">
        <v>49</v>
      </c>
      <c r="C1427" t="s">
        <v>37</v>
      </c>
      <c r="D1427" s="60" t="s">
        <v>606</v>
      </c>
      <c r="E1427" s="6" t="s">
        <v>1104</v>
      </c>
      <c r="F1427" s="7" t="s">
        <v>1105</v>
      </c>
      <c r="G1427" s="6">
        <v>-22.74</v>
      </c>
      <c r="H1427" s="6">
        <v>-45.59</v>
      </c>
      <c r="I1427" s="6">
        <v>1642</v>
      </c>
      <c r="J1427" s="8">
        <v>3495.45982983364</v>
      </c>
      <c r="K1427" t="s">
        <v>1165</v>
      </c>
      <c r="L1427" t="s">
        <v>1062</v>
      </c>
      <c r="M1427">
        <v>600</v>
      </c>
      <c r="N1427">
        <v>600</v>
      </c>
      <c r="O1427">
        <v>510.18</v>
      </c>
      <c r="P1427">
        <v>10786.13</v>
      </c>
      <c r="Q1427">
        <v>18875.330000000002</v>
      </c>
      <c r="R1427">
        <v>5265.2</v>
      </c>
      <c r="S1427">
        <v>34606.78</v>
      </c>
      <c r="T1427">
        <v>0</v>
      </c>
      <c r="U1427">
        <v>11578.67</v>
      </c>
      <c r="V1427">
        <v>0</v>
      </c>
      <c r="W1427" s="181">
        <f t="shared" si="374"/>
        <v>22364.799999999999</v>
      </c>
      <c r="X1427" s="181">
        <f t="shared" si="375"/>
        <v>37.274666666666668</v>
      </c>
      <c r="Y1427" s="174">
        <v>81622.28</v>
      </c>
      <c r="Z1427" s="181">
        <f t="shared" si="376"/>
        <v>136.03713333333334</v>
      </c>
      <c r="AA1427" s="174">
        <v>0.62504992509398172</v>
      </c>
      <c r="AB1427" s="174">
        <v>13.214688440460129</v>
      </c>
      <c r="AC1427" s="174">
        <v>23.125217771422221</v>
      </c>
      <c r="AD1427" s="174">
        <v>6.4506896891387981</v>
      </c>
      <c r="AE1427" s="174">
        <v>42.398693101932459</v>
      </c>
      <c r="AF1427">
        <v>0</v>
      </c>
      <c r="AG1427" s="106">
        <v>14.185673323509221</v>
      </c>
      <c r="AH1427" s="106">
        <v>0</v>
      </c>
      <c r="AI1427" s="106">
        <v>100</v>
      </c>
      <c r="AJ1427">
        <v>40.229999999999997</v>
      </c>
      <c r="AK1427">
        <v>38.119999999999997</v>
      </c>
      <c r="AL1427">
        <v>57.68</v>
      </c>
      <c r="AM1427">
        <v>136.04</v>
      </c>
      <c r="AN1427" t="s">
        <v>1063</v>
      </c>
      <c r="AO1427">
        <v>9.9</v>
      </c>
      <c r="AP1427">
        <v>8.33</v>
      </c>
      <c r="AQ1427">
        <v>12.806699999999999</v>
      </c>
      <c r="AR1427" t="s">
        <v>1071</v>
      </c>
      <c r="AS1427" t="s">
        <v>1074</v>
      </c>
      <c r="AT1427" t="s">
        <v>1076</v>
      </c>
      <c r="AU1427" t="s">
        <v>1077</v>
      </c>
      <c r="AV1427" t="s">
        <v>1079</v>
      </c>
      <c r="AW1427" t="s">
        <v>1084</v>
      </c>
      <c r="AX1427" s="65">
        <f t="shared" si="389"/>
        <v>583.5</v>
      </c>
      <c r="AY1427" s="106">
        <v>2862.47</v>
      </c>
      <c r="AZ1427" s="106">
        <v>500.25921078187753</v>
      </c>
      <c r="BA1427" s="65">
        <f t="shared" si="377"/>
        <v>3946.2292107818776</v>
      </c>
      <c r="BB1427" s="65">
        <f t="shared" si="378"/>
        <v>21864.540789218121</v>
      </c>
      <c r="BC1427" s="65">
        <f t="shared" si="379"/>
        <v>510.18</v>
      </c>
      <c r="BD1427" s="65">
        <f t="shared" si="380"/>
        <v>23557.030000000002</v>
      </c>
      <c r="BE1427" s="65">
        <f t="shared" si="381"/>
        <v>31744.309999999998</v>
      </c>
      <c r="BF1427" s="65">
        <f t="shared" si="382"/>
        <v>77676.050789218119</v>
      </c>
      <c r="BG1427" s="66">
        <f t="shared" si="383"/>
        <v>563.74703011169674</v>
      </c>
      <c r="BH1427" s="66">
        <f t="shared" si="384"/>
        <v>37.697484119341588</v>
      </c>
      <c r="BI1427" s="66">
        <f t="shared" si="385"/>
        <v>0.85030000000000006</v>
      </c>
      <c r="BJ1427" s="66">
        <f t="shared" si="386"/>
        <v>40.615568965517248</v>
      </c>
      <c r="BK1427" s="66">
        <f t="shared" si="387"/>
        <v>54.731568965517241</v>
      </c>
      <c r="BL1427" s="66">
        <f t="shared" si="388"/>
        <v>133.92422549865194</v>
      </c>
      <c r="BM1427" s="207">
        <f t="shared" si="390"/>
        <v>39871.979999999996</v>
      </c>
    </row>
    <row r="1428" spans="1:65" x14ac:dyDescent="0.35">
      <c r="A1428" s="1">
        <v>569</v>
      </c>
      <c r="B1428">
        <v>49</v>
      </c>
      <c r="C1428" t="s">
        <v>37</v>
      </c>
      <c r="D1428" s="60" t="s">
        <v>607</v>
      </c>
      <c r="E1428" s="6" t="s">
        <v>1104</v>
      </c>
      <c r="F1428" s="7" t="s">
        <v>1106</v>
      </c>
      <c r="G1428" s="6">
        <v>-23.85</v>
      </c>
      <c r="H1428" s="6">
        <v>-46.64</v>
      </c>
      <c r="I1428" s="6">
        <v>792</v>
      </c>
      <c r="J1428" s="8">
        <v>14172.2970393051</v>
      </c>
      <c r="K1428" t="s">
        <v>1165</v>
      </c>
      <c r="L1428" t="s">
        <v>1062</v>
      </c>
      <c r="M1428">
        <v>600</v>
      </c>
      <c r="N1428">
        <v>600</v>
      </c>
      <c r="O1428">
        <v>22.27</v>
      </c>
      <c r="P1428">
        <v>16150.22</v>
      </c>
      <c r="Q1428">
        <v>18875.330000000002</v>
      </c>
      <c r="R1428">
        <v>5266.4</v>
      </c>
      <c r="S1428">
        <v>34606.78</v>
      </c>
      <c r="T1428">
        <v>0</v>
      </c>
      <c r="U1428">
        <v>11578.67</v>
      </c>
      <c r="V1428">
        <v>0</v>
      </c>
      <c r="W1428" s="181">
        <f t="shared" si="374"/>
        <v>27728.89</v>
      </c>
      <c r="X1428" s="181">
        <f t="shared" si="375"/>
        <v>46.214816666666664</v>
      </c>
      <c r="Y1428" s="174">
        <v>86499.67</v>
      </c>
      <c r="Z1428" s="181">
        <f t="shared" si="376"/>
        <v>144.16611666666665</v>
      </c>
      <c r="AA1428" s="174">
        <v>2.5745762960714191E-2</v>
      </c>
      <c r="AB1428" s="174">
        <v>18.670845796290319</v>
      </c>
      <c r="AC1428" s="174">
        <v>21.82127400023607</v>
      </c>
      <c r="AD1428" s="174">
        <v>6.0883469266414538</v>
      </c>
      <c r="AE1428" s="174">
        <v>40.007990781930147</v>
      </c>
      <c r="AF1428">
        <v>0</v>
      </c>
      <c r="AG1428" s="106">
        <v>13.385796731941291</v>
      </c>
      <c r="AH1428" s="106">
        <v>0</v>
      </c>
      <c r="AI1428" s="106">
        <v>100</v>
      </c>
      <c r="AJ1428">
        <v>40.24</v>
      </c>
      <c r="AK1428">
        <v>46.25</v>
      </c>
      <c r="AL1428">
        <v>57.68</v>
      </c>
      <c r="AM1428">
        <v>144.16999999999999</v>
      </c>
      <c r="AN1428" t="s">
        <v>1064</v>
      </c>
      <c r="AO1428">
        <v>9.9</v>
      </c>
      <c r="AP1428">
        <v>8.33</v>
      </c>
      <c r="AQ1428">
        <v>12.806699999999999</v>
      </c>
      <c r="AR1428" t="s">
        <v>1071</v>
      </c>
      <c r="AS1428" t="s">
        <v>1074</v>
      </c>
      <c r="AT1428" t="s">
        <v>1076</v>
      </c>
      <c r="AU1428" t="s">
        <v>1077</v>
      </c>
      <c r="AV1428" t="s">
        <v>1079</v>
      </c>
      <c r="AW1428" t="s">
        <v>1084</v>
      </c>
      <c r="AX1428" s="65">
        <f t="shared" si="389"/>
        <v>583.5</v>
      </c>
      <c r="AY1428" s="106">
        <v>2862.47</v>
      </c>
      <c r="AZ1428" s="106">
        <v>678.5529325729193</v>
      </c>
      <c r="BA1428" s="65">
        <f t="shared" si="377"/>
        <v>4124.5229325729197</v>
      </c>
      <c r="BB1428" s="65">
        <f t="shared" si="378"/>
        <v>27050.337067427081</v>
      </c>
      <c r="BC1428" s="65">
        <f t="shared" si="379"/>
        <v>22.27</v>
      </c>
      <c r="BD1428" s="65">
        <f t="shared" si="380"/>
        <v>23558.230000000003</v>
      </c>
      <c r="BE1428" s="65">
        <f t="shared" si="381"/>
        <v>31744.309999999998</v>
      </c>
      <c r="BF1428" s="65">
        <f t="shared" si="382"/>
        <v>82375.147067427082</v>
      </c>
      <c r="BG1428" s="66">
        <f t="shared" si="383"/>
        <v>589.21756179613135</v>
      </c>
      <c r="BH1428" s="66">
        <f t="shared" si="384"/>
        <v>46.638512185219106</v>
      </c>
      <c r="BI1428" s="66">
        <f t="shared" si="385"/>
        <v>3.7116666666666666E-2</v>
      </c>
      <c r="BJ1428" s="66">
        <f t="shared" si="386"/>
        <v>40.617637931034487</v>
      </c>
      <c r="BK1428" s="66">
        <f t="shared" si="387"/>
        <v>54.731568965517241</v>
      </c>
      <c r="BL1428" s="66">
        <f t="shared" si="388"/>
        <v>142.02611563349498</v>
      </c>
      <c r="BM1428" s="207">
        <f t="shared" si="390"/>
        <v>39873.18</v>
      </c>
    </row>
    <row r="1429" spans="1:65" x14ac:dyDescent="0.35">
      <c r="A1429" s="1">
        <v>570</v>
      </c>
      <c r="B1429">
        <v>49</v>
      </c>
      <c r="C1429" t="s">
        <v>37</v>
      </c>
      <c r="D1429" s="60" t="s">
        <v>608</v>
      </c>
      <c r="E1429" s="6" t="s">
        <v>1107</v>
      </c>
      <c r="F1429" s="7" t="s">
        <v>1108</v>
      </c>
      <c r="G1429" s="6">
        <v>-30.03</v>
      </c>
      <c r="H1429" s="6">
        <v>-51.23</v>
      </c>
      <c r="I1429" s="6">
        <v>47</v>
      </c>
      <c r="J1429" s="8">
        <v>23954.0527728093</v>
      </c>
      <c r="K1429" t="s">
        <v>1165</v>
      </c>
      <c r="L1429" t="s">
        <v>1062</v>
      </c>
      <c r="M1429">
        <v>600</v>
      </c>
      <c r="N1429">
        <v>600</v>
      </c>
      <c r="O1429">
        <v>84.97</v>
      </c>
      <c r="P1429">
        <v>18748.09</v>
      </c>
      <c r="Q1429">
        <v>18875.330000000002</v>
      </c>
      <c r="R1429">
        <v>5272.4</v>
      </c>
      <c r="S1429">
        <v>34606.78</v>
      </c>
      <c r="T1429">
        <v>0</v>
      </c>
      <c r="U1429">
        <v>11578.67</v>
      </c>
      <c r="V1429">
        <v>0</v>
      </c>
      <c r="W1429" s="181">
        <f t="shared" si="374"/>
        <v>30326.760000000002</v>
      </c>
      <c r="X1429" s="181">
        <f t="shared" si="375"/>
        <v>50.544600000000003</v>
      </c>
      <c r="Y1429" s="174">
        <v>89166.23</v>
      </c>
      <c r="Z1429" s="181">
        <f t="shared" si="376"/>
        <v>148.61038333333332</v>
      </c>
      <c r="AA1429" s="174">
        <v>9.5293924616976625E-2</v>
      </c>
      <c r="AB1429" s="174">
        <v>21.025998295543051</v>
      </c>
      <c r="AC1429" s="174">
        <v>21.168698059792369</v>
      </c>
      <c r="AD1429" s="174">
        <v>5.9130009197428217</v>
      </c>
      <c r="AE1429" s="174">
        <v>38.811532123764792</v>
      </c>
      <c r="AF1429">
        <v>0</v>
      </c>
      <c r="AG1429" s="106">
        <v>12.98548789154818</v>
      </c>
      <c r="AH1429" s="106">
        <v>0</v>
      </c>
      <c r="AI1429" s="106">
        <v>100</v>
      </c>
      <c r="AJ1429">
        <v>40.25</v>
      </c>
      <c r="AK1429">
        <v>50.69</v>
      </c>
      <c r="AL1429">
        <v>57.68</v>
      </c>
      <c r="AM1429">
        <v>148.61000000000001</v>
      </c>
      <c r="AN1429" t="s">
        <v>1065</v>
      </c>
      <c r="AO1429">
        <v>9.9</v>
      </c>
      <c r="AP1429">
        <v>8.33</v>
      </c>
      <c r="AQ1429">
        <v>12.806699999999999</v>
      </c>
      <c r="AR1429" t="s">
        <v>1071</v>
      </c>
      <c r="AS1429" t="s">
        <v>1074</v>
      </c>
      <c r="AT1429" t="s">
        <v>1076</v>
      </c>
      <c r="AU1429" t="s">
        <v>1077</v>
      </c>
      <c r="AV1429" t="s">
        <v>1079</v>
      </c>
      <c r="AW1429" t="s">
        <v>1084</v>
      </c>
      <c r="AX1429" s="65">
        <f t="shared" si="389"/>
        <v>583.5</v>
      </c>
      <c r="AY1429" s="106">
        <v>2862.47</v>
      </c>
      <c r="AZ1429" s="106">
        <v>745.45966258994417</v>
      </c>
      <c r="BA1429" s="65">
        <f t="shared" si="377"/>
        <v>4191.4296625899442</v>
      </c>
      <c r="BB1429" s="65">
        <f t="shared" si="378"/>
        <v>29581.300337410059</v>
      </c>
      <c r="BC1429" s="65">
        <f t="shared" si="379"/>
        <v>84.97</v>
      </c>
      <c r="BD1429" s="65">
        <f t="shared" si="380"/>
        <v>23564.230000000003</v>
      </c>
      <c r="BE1429" s="65">
        <f t="shared" si="381"/>
        <v>31744.309999999998</v>
      </c>
      <c r="BF1429" s="65">
        <f t="shared" si="382"/>
        <v>84974.800337410052</v>
      </c>
      <c r="BG1429" s="66">
        <f t="shared" si="383"/>
        <v>598.77566608427776</v>
      </c>
      <c r="BH1429" s="66">
        <f t="shared" si="384"/>
        <v>51.002241961051823</v>
      </c>
      <c r="BI1429" s="66">
        <f t="shared" si="385"/>
        <v>0.14161666666666667</v>
      </c>
      <c r="BJ1429" s="66">
        <f t="shared" si="386"/>
        <v>40.627982758620696</v>
      </c>
      <c r="BK1429" s="66">
        <f t="shared" si="387"/>
        <v>54.731568965517241</v>
      </c>
      <c r="BL1429" s="66">
        <f t="shared" si="388"/>
        <v>146.50827644381044</v>
      </c>
      <c r="BM1429" s="207">
        <f t="shared" si="390"/>
        <v>39879.18</v>
      </c>
    </row>
    <row r="1430" spans="1:65" x14ac:dyDescent="0.35">
      <c r="A1430" s="1">
        <v>571</v>
      </c>
      <c r="B1430">
        <v>49</v>
      </c>
      <c r="C1430" t="s">
        <v>37</v>
      </c>
      <c r="D1430" s="60" t="s">
        <v>609</v>
      </c>
      <c r="E1430" s="6" t="s">
        <v>1109</v>
      </c>
      <c r="F1430" s="7" t="s">
        <v>1110</v>
      </c>
      <c r="G1430" s="6">
        <v>-15.37</v>
      </c>
      <c r="H1430" s="6">
        <v>-48.78</v>
      </c>
      <c r="I1430" s="6">
        <v>770</v>
      </c>
      <c r="J1430" s="8">
        <v>31081.371963744201</v>
      </c>
      <c r="K1430" t="s">
        <v>1165</v>
      </c>
      <c r="L1430" t="s">
        <v>1062</v>
      </c>
      <c r="M1430">
        <v>600</v>
      </c>
      <c r="N1430">
        <v>600</v>
      </c>
      <c r="O1430">
        <v>0</v>
      </c>
      <c r="P1430">
        <v>26621.279999999999</v>
      </c>
      <c r="Q1430">
        <v>18875.330000000002</v>
      </c>
      <c r="R1430">
        <v>5266.4</v>
      </c>
      <c r="S1430">
        <v>34606.78</v>
      </c>
      <c r="T1430">
        <v>0</v>
      </c>
      <c r="U1430">
        <v>11578.67</v>
      </c>
      <c r="V1430">
        <v>0</v>
      </c>
      <c r="W1430" s="181">
        <f t="shared" si="374"/>
        <v>38199.949999999997</v>
      </c>
      <c r="X1430" s="181">
        <f t="shared" si="375"/>
        <v>63.666583333333328</v>
      </c>
      <c r="Y1430" s="174">
        <v>96948.45</v>
      </c>
      <c r="Z1430" s="181">
        <f t="shared" si="376"/>
        <v>161.58074999999999</v>
      </c>
      <c r="AA1430" s="174">
        <v>0</v>
      </c>
      <c r="AB1430" s="174">
        <v>27.459211570685241</v>
      </c>
      <c r="AC1430" s="174">
        <v>19.46945000152143</v>
      </c>
      <c r="AD1430" s="174">
        <v>5.432165238330267</v>
      </c>
      <c r="AE1430" s="174">
        <v>35.696063217101461</v>
      </c>
      <c r="AF1430">
        <v>0</v>
      </c>
      <c r="AG1430" s="106">
        <v>11.94312028712166</v>
      </c>
      <c r="AH1430" s="106">
        <v>0</v>
      </c>
      <c r="AI1430" s="106">
        <v>100</v>
      </c>
      <c r="AJ1430">
        <v>40.24</v>
      </c>
      <c r="AK1430">
        <v>63.67</v>
      </c>
      <c r="AL1430">
        <v>57.68</v>
      </c>
      <c r="AM1430">
        <v>161.58000000000001</v>
      </c>
      <c r="AN1430" t="s">
        <v>1066</v>
      </c>
      <c r="AO1430">
        <v>9.9</v>
      </c>
      <c r="AP1430">
        <v>8.33</v>
      </c>
      <c r="AQ1430">
        <v>12.806699999999999</v>
      </c>
      <c r="AR1430" t="s">
        <v>1071</v>
      </c>
      <c r="AS1430" t="s">
        <v>1074</v>
      </c>
      <c r="AT1430" t="s">
        <v>1076</v>
      </c>
      <c r="AU1430" t="s">
        <v>1077</v>
      </c>
      <c r="AV1430" t="s">
        <v>1079</v>
      </c>
      <c r="AW1430" t="s">
        <v>1084</v>
      </c>
      <c r="AX1430" s="65">
        <f t="shared" si="389"/>
        <v>583.5</v>
      </c>
      <c r="AY1430" s="106">
        <v>2862.47</v>
      </c>
      <c r="AZ1430" s="106">
        <v>986.93209034841641</v>
      </c>
      <c r="BA1430" s="65">
        <f t="shared" si="377"/>
        <v>4432.9020903484161</v>
      </c>
      <c r="BB1430" s="65">
        <f t="shared" si="378"/>
        <v>37213.017909651579</v>
      </c>
      <c r="BC1430" s="65">
        <f t="shared" si="379"/>
        <v>0</v>
      </c>
      <c r="BD1430" s="65">
        <f t="shared" si="380"/>
        <v>23558.230000000003</v>
      </c>
      <c r="BE1430" s="65">
        <f t="shared" si="381"/>
        <v>31744.309999999998</v>
      </c>
      <c r="BF1430" s="65">
        <f t="shared" si="382"/>
        <v>92515.547909651577</v>
      </c>
      <c r="BG1430" s="66">
        <f t="shared" si="383"/>
        <v>633.27172719263092</v>
      </c>
      <c r="BH1430" s="66">
        <f t="shared" si="384"/>
        <v>64.160375706295824</v>
      </c>
      <c r="BI1430" s="66">
        <f t="shared" si="385"/>
        <v>0</v>
      </c>
      <c r="BJ1430" s="66">
        <f t="shared" si="386"/>
        <v>40.617637931034487</v>
      </c>
      <c r="BK1430" s="66">
        <f t="shared" si="387"/>
        <v>54.731568965517241</v>
      </c>
      <c r="BL1430" s="66">
        <f t="shared" si="388"/>
        <v>159.50956536146825</v>
      </c>
      <c r="BM1430" s="207">
        <f t="shared" si="390"/>
        <v>39873.18</v>
      </c>
    </row>
    <row r="1431" spans="1:65" x14ac:dyDescent="0.35">
      <c r="A1431" s="1">
        <v>572</v>
      </c>
      <c r="B1431">
        <v>49</v>
      </c>
      <c r="C1431" t="s">
        <v>37</v>
      </c>
      <c r="D1431" s="60" t="s">
        <v>610</v>
      </c>
      <c r="E1431" s="6" t="s">
        <v>1111</v>
      </c>
      <c r="F1431" s="7" t="s">
        <v>1112</v>
      </c>
      <c r="G1431" s="6">
        <v>-22.86</v>
      </c>
      <c r="H1431" s="6">
        <v>-43.41</v>
      </c>
      <c r="I1431" s="6">
        <v>45</v>
      </c>
      <c r="J1431" s="8">
        <v>45016.2336447989</v>
      </c>
      <c r="K1431" t="s">
        <v>1165</v>
      </c>
      <c r="L1431" t="s">
        <v>1062</v>
      </c>
      <c r="M1431">
        <v>600</v>
      </c>
      <c r="N1431">
        <v>600</v>
      </c>
      <c r="O1431">
        <v>0</v>
      </c>
      <c r="P1431">
        <v>26768.7</v>
      </c>
      <c r="Q1431">
        <v>18875.330000000002</v>
      </c>
      <c r="R1431">
        <v>5262.4</v>
      </c>
      <c r="S1431">
        <v>34606.78</v>
      </c>
      <c r="T1431">
        <v>0</v>
      </c>
      <c r="U1431">
        <v>11578.67</v>
      </c>
      <c r="V1431">
        <v>0</v>
      </c>
      <c r="W1431" s="181">
        <f t="shared" si="374"/>
        <v>38347.370000000003</v>
      </c>
      <c r="X1431" s="181">
        <f t="shared" si="375"/>
        <v>63.912283333333335</v>
      </c>
      <c r="Y1431" s="174">
        <v>97091.88</v>
      </c>
      <c r="Z1431" s="181">
        <f t="shared" si="376"/>
        <v>161.81980000000001</v>
      </c>
      <c r="AA1431" s="174">
        <v>0</v>
      </c>
      <c r="AB1431" s="174">
        <v>27.570482722139069</v>
      </c>
      <c r="AC1431" s="174">
        <v>19.440688551915979</v>
      </c>
      <c r="AD1431" s="174">
        <v>5.4200207061599794</v>
      </c>
      <c r="AE1431" s="174">
        <v>35.643330832609273</v>
      </c>
      <c r="AF1431">
        <v>0</v>
      </c>
      <c r="AG1431" s="106">
        <v>11.925477187175691</v>
      </c>
      <c r="AH1431" s="106">
        <v>0</v>
      </c>
      <c r="AI1431" s="106">
        <v>100</v>
      </c>
      <c r="AJ1431">
        <v>40.229999999999997</v>
      </c>
      <c r="AK1431">
        <v>63.91</v>
      </c>
      <c r="AL1431">
        <v>57.68</v>
      </c>
      <c r="AM1431">
        <v>161.82</v>
      </c>
      <c r="AN1431" t="s">
        <v>1067</v>
      </c>
      <c r="AO1431">
        <v>9.9</v>
      </c>
      <c r="AP1431">
        <v>8.33</v>
      </c>
      <c r="AQ1431">
        <v>12.806699999999999</v>
      </c>
      <c r="AR1431" t="s">
        <v>1071</v>
      </c>
      <c r="AS1431" t="s">
        <v>1074</v>
      </c>
      <c r="AT1431" t="s">
        <v>1076</v>
      </c>
      <c r="AU1431" t="s">
        <v>1077</v>
      </c>
      <c r="AV1431" t="s">
        <v>1079</v>
      </c>
      <c r="AW1431" t="s">
        <v>1084</v>
      </c>
      <c r="AX1431" s="65">
        <f t="shared" si="389"/>
        <v>583.5</v>
      </c>
      <c r="AY1431" s="106">
        <v>2862.47</v>
      </c>
      <c r="AZ1431" s="106">
        <v>977.3183294708025</v>
      </c>
      <c r="BA1431" s="65">
        <f t="shared" si="377"/>
        <v>4423.2883294708026</v>
      </c>
      <c r="BB1431" s="65">
        <f t="shared" si="378"/>
        <v>37370.051670529203</v>
      </c>
      <c r="BC1431" s="65">
        <f t="shared" si="379"/>
        <v>0</v>
      </c>
      <c r="BD1431" s="65">
        <f t="shared" si="380"/>
        <v>23554.230000000003</v>
      </c>
      <c r="BE1431" s="65">
        <f t="shared" si="381"/>
        <v>31744.309999999998</v>
      </c>
      <c r="BF1431" s="65">
        <f t="shared" si="382"/>
        <v>92668.591670529204</v>
      </c>
      <c r="BG1431" s="66">
        <f t="shared" si="383"/>
        <v>631.89833278154322</v>
      </c>
      <c r="BH1431" s="66">
        <f t="shared" si="384"/>
        <v>64.43112356987794</v>
      </c>
      <c r="BI1431" s="66">
        <f t="shared" si="385"/>
        <v>0</v>
      </c>
      <c r="BJ1431" s="66">
        <f t="shared" si="386"/>
        <v>40.610741379310348</v>
      </c>
      <c r="BK1431" s="66">
        <f t="shared" si="387"/>
        <v>54.731568965517241</v>
      </c>
      <c r="BL1431" s="66">
        <f t="shared" si="388"/>
        <v>159.77343391470552</v>
      </c>
      <c r="BM1431" s="207">
        <f t="shared" si="390"/>
        <v>39869.18</v>
      </c>
    </row>
    <row r="1432" spans="1:65" x14ac:dyDescent="0.35">
      <c r="A1432" s="1">
        <v>573</v>
      </c>
      <c r="B1432">
        <v>49</v>
      </c>
      <c r="C1432" t="s">
        <v>37</v>
      </c>
      <c r="D1432" s="60" t="s">
        <v>611</v>
      </c>
      <c r="E1432" s="6" t="s">
        <v>1113</v>
      </c>
      <c r="F1432" s="7" t="s">
        <v>1114</v>
      </c>
      <c r="G1432" s="6">
        <v>-20.32</v>
      </c>
      <c r="H1432" s="6">
        <v>-40.340000000000003</v>
      </c>
      <c r="I1432" s="6">
        <v>9</v>
      </c>
      <c r="J1432" s="8">
        <v>54061.366139626101</v>
      </c>
      <c r="K1432" t="s">
        <v>1165</v>
      </c>
      <c r="L1432" t="s">
        <v>1062</v>
      </c>
      <c r="M1432">
        <v>600</v>
      </c>
      <c r="N1432">
        <v>600</v>
      </c>
      <c r="O1432">
        <v>0</v>
      </c>
      <c r="P1432">
        <v>29665.64</v>
      </c>
      <c r="Q1432">
        <v>18875.330000000002</v>
      </c>
      <c r="R1432">
        <v>5264.2</v>
      </c>
      <c r="S1432">
        <v>34606.78</v>
      </c>
      <c r="T1432">
        <v>0</v>
      </c>
      <c r="U1432">
        <v>11578.67</v>
      </c>
      <c r="V1432">
        <v>0</v>
      </c>
      <c r="W1432" s="181">
        <f t="shared" si="374"/>
        <v>41244.31</v>
      </c>
      <c r="X1432" s="181">
        <f t="shared" si="375"/>
        <v>68.740516666666664</v>
      </c>
      <c r="Y1432" s="174">
        <v>99990.61</v>
      </c>
      <c r="Z1432" s="181">
        <f t="shared" si="376"/>
        <v>166.65101666666666</v>
      </c>
      <c r="AA1432" s="174">
        <v>0</v>
      </c>
      <c r="AB1432" s="174">
        <v>29.668425865188741</v>
      </c>
      <c r="AC1432" s="174">
        <v>18.877102559930378</v>
      </c>
      <c r="AD1432" s="174">
        <v>5.2646943547999152</v>
      </c>
      <c r="AE1432" s="174">
        <v>34.6100298818059</v>
      </c>
      <c r="AF1432">
        <v>0</v>
      </c>
      <c r="AG1432" s="106">
        <v>11.579757339214151</v>
      </c>
      <c r="AH1432" s="106">
        <v>0</v>
      </c>
      <c r="AI1432" s="106">
        <v>100</v>
      </c>
      <c r="AJ1432">
        <v>40.229999999999997</v>
      </c>
      <c r="AK1432">
        <v>68.739999999999995</v>
      </c>
      <c r="AL1432">
        <v>57.68</v>
      </c>
      <c r="AM1432">
        <v>166.65</v>
      </c>
      <c r="AN1432" t="s">
        <v>1068</v>
      </c>
      <c r="AO1432">
        <v>9.9</v>
      </c>
      <c r="AP1432">
        <v>8.33</v>
      </c>
      <c r="AQ1432">
        <v>12.806699999999999</v>
      </c>
      <c r="AR1432" t="s">
        <v>1071</v>
      </c>
      <c r="AS1432" t="s">
        <v>1074</v>
      </c>
      <c r="AT1432" t="s">
        <v>1076</v>
      </c>
      <c r="AU1432" t="s">
        <v>1077</v>
      </c>
      <c r="AV1432" t="s">
        <v>1079</v>
      </c>
      <c r="AW1432" t="s">
        <v>1084</v>
      </c>
      <c r="AX1432" s="65">
        <f t="shared" si="389"/>
        <v>583.5</v>
      </c>
      <c r="AY1432" s="106">
        <v>2862.47</v>
      </c>
      <c r="AZ1432" s="106">
        <v>1034.1781629021636</v>
      </c>
      <c r="BA1432" s="65">
        <f t="shared" si="377"/>
        <v>4480.1481629021637</v>
      </c>
      <c r="BB1432" s="65">
        <f t="shared" si="378"/>
        <v>40210.131837097833</v>
      </c>
      <c r="BC1432" s="65">
        <f t="shared" si="379"/>
        <v>0</v>
      </c>
      <c r="BD1432" s="65">
        <f t="shared" si="380"/>
        <v>23556.030000000002</v>
      </c>
      <c r="BE1432" s="65">
        <f t="shared" si="381"/>
        <v>31744.309999999998</v>
      </c>
      <c r="BF1432" s="65">
        <f t="shared" si="382"/>
        <v>95510.461837097842</v>
      </c>
      <c r="BG1432" s="66">
        <f t="shared" si="383"/>
        <v>640.02116612888051</v>
      </c>
      <c r="BH1432" s="66">
        <f t="shared" si="384"/>
        <v>69.32781351223764</v>
      </c>
      <c r="BI1432" s="66">
        <f t="shared" si="385"/>
        <v>0</v>
      </c>
      <c r="BJ1432" s="66">
        <f t="shared" si="386"/>
        <v>40.613844827586213</v>
      </c>
      <c r="BK1432" s="66">
        <f t="shared" si="387"/>
        <v>54.731568965517241</v>
      </c>
      <c r="BL1432" s="66">
        <f t="shared" si="388"/>
        <v>164.67321006396179</v>
      </c>
      <c r="BM1432" s="207">
        <f t="shared" si="390"/>
        <v>39870.979999999996</v>
      </c>
    </row>
    <row r="1433" spans="1:65" x14ac:dyDescent="0.35">
      <c r="A1433" s="1">
        <v>574</v>
      </c>
      <c r="B1433">
        <v>49</v>
      </c>
      <c r="C1433" t="s">
        <v>37</v>
      </c>
      <c r="D1433" s="60" t="s">
        <v>612</v>
      </c>
      <c r="E1433" s="6" t="s">
        <v>1115</v>
      </c>
      <c r="F1433" s="7" t="s">
        <v>1116</v>
      </c>
      <c r="G1433" s="6">
        <v>-8.0500000000000007</v>
      </c>
      <c r="H1433" s="6">
        <v>-34.880000000000003</v>
      </c>
      <c r="I1433" s="6">
        <v>10</v>
      </c>
      <c r="J1433" s="8">
        <v>63550.072249703</v>
      </c>
      <c r="K1433" t="s">
        <v>1165</v>
      </c>
      <c r="L1433" t="s">
        <v>1062</v>
      </c>
      <c r="M1433">
        <v>600</v>
      </c>
      <c r="N1433">
        <v>600</v>
      </c>
      <c r="O1433">
        <v>0</v>
      </c>
      <c r="P1433">
        <v>33879.21</v>
      </c>
      <c r="Q1433">
        <v>18875.330000000002</v>
      </c>
      <c r="R1433">
        <v>5250.2</v>
      </c>
      <c r="S1433">
        <v>34606.78</v>
      </c>
      <c r="T1433">
        <v>0</v>
      </c>
      <c r="U1433">
        <v>11578.67</v>
      </c>
      <c r="V1433">
        <v>0</v>
      </c>
      <c r="W1433" s="181">
        <f t="shared" si="374"/>
        <v>45457.88</v>
      </c>
      <c r="X1433" s="181">
        <f t="shared" si="375"/>
        <v>75.763133333333329</v>
      </c>
      <c r="Y1433" s="174">
        <v>104190.18</v>
      </c>
      <c r="Z1433" s="181">
        <f t="shared" si="376"/>
        <v>173.65029999999999</v>
      </c>
      <c r="AA1433" s="174">
        <v>0</v>
      </c>
      <c r="AB1433" s="174">
        <v>32.516701669965443</v>
      </c>
      <c r="AC1433" s="174">
        <v>18.11622746020786</v>
      </c>
      <c r="AD1433" s="174">
        <v>5.0390545442958254</v>
      </c>
      <c r="AE1433" s="174">
        <v>33.215011241942378</v>
      </c>
      <c r="AF1433">
        <v>0</v>
      </c>
      <c r="AG1433" s="106">
        <v>11.113014681421991</v>
      </c>
      <c r="AH1433" s="106">
        <v>0</v>
      </c>
      <c r="AI1433" s="106">
        <v>100</v>
      </c>
      <c r="AJ1433">
        <v>40.21</v>
      </c>
      <c r="AK1433">
        <v>75.760000000000005</v>
      </c>
      <c r="AL1433">
        <v>57.68</v>
      </c>
      <c r="AM1433">
        <v>173.65</v>
      </c>
      <c r="AN1433" t="s">
        <v>1069</v>
      </c>
      <c r="AO1433">
        <v>9.9</v>
      </c>
      <c r="AP1433">
        <v>8.33</v>
      </c>
      <c r="AQ1433">
        <v>12.806699999999999</v>
      </c>
      <c r="AR1433" t="s">
        <v>1071</v>
      </c>
      <c r="AS1433" t="s">
        <v>1074</v>
      </c>
      <c r="AT1433" t="s">
        <v>1076</v>
      </c>
      <c r="AU1433" t="s">
        <v>1077</v>
      </c>
      <c r="AV1433" t="s">
        <v>1079</v>
      </c>
      <c r="AW1433" t="s">
        <v>1084</v>
      </c>
      <c r="AX1433" s="65">
        <f t="shared" si="389"/>
        <v>583.5</v>
      </c>
      <c r="AY1433" s="106">
        <v>2862.47</v>
      </c>
      <c r="AZ1433" s="106">
        <v>1170.5049788398107</v>
      </c>
      <c r="BA1433" s="65">
        <f t="shared" si="377"/>
        <v>4616.4749788398103</v>
      </c>
      <c r="BB1433" s="65">
        <f t="shared" si="378"/>
        <v>44287.375021160187</v>
      </c>
      <c r="BC1433" s="65">
        <f t="shared" si="379"/>
        <v>0</v>
      </c>
      <c r="BD1433" s="65">
        <f t="shared" si="380"/>
        <v>23542.030000000002</v>
      </c>
      <c r="BE1433" s="65">
        <f t="shared" si="381"/>
        <v>31744.309999999998</v>
      </c>
      <c r="BF1433" s="65">
        <f t="shared" si="382"/>
        <v>99573.705021160189</v>
      </c>
      <c r="BG1433" s="66">
        <f t="shared" si="383"/>
        <v>659.49642554854438</v>
      </c>
      <c r="BH1433" s="66">
        <f t="shared" si="384"/>
        <v>76.357543139931352</v>
      </c>
      <c r="BI1433" s="66">
        <f t="shared" si="385"/>
        <v>0</v>
      </c>
      <c r="BJ1433" s="66">
        <f t="shared" si="386"/>
        <v>40.589706896551725</v>
      </c>
      <c r="BK1433" s="66">
        <f t="shared" si="387"/>
        <v>54.731568965517241</v>
      </c>
      <c r="BL1433" s="66">
        <f t="shared" si="388"/>
        <v>171.67880176062101</v>
      </c>
      <c r="BM1433" s="207">
        <f t="shared" si="390"/>
        <v>39856.979999999996</v>
      </c>
    </row>
    <row r="1434" spans="1:65" x14ac:dyDescent="0.35">
      <c r="A1434" s="1">
        <v>575</v>
      </c>
      <c r="B1434">
        <v>49</v>
      </c>
      <c r="C1434" t="s">
        <v>37</v>
      </c>
      <c r="D1434" s="60" t="s">
        <v>613</v>
      </c>
      <c r="E1434" s="6" t="s">
        <v>1117</v>
      </c>
      <c r="F1434" s="7" t="s">
        <v>1118</v>
      </c>
      <c r="G1434" s="6">
        <v>-3.8</v>
      </c>
      <c r="H1434" s="6">
        <v>-38.53</v>
      </c>
      <c r="I1434" s="6">
        <v>41</v>
      </c>
      <c r="J1434" s="8">
        <v>71394.000753582499</v>
      </c>
      <c r="K1434" t="s">
        <v>1165</v>
      </c>
      <c r="L1434" t="s">
        <v>1062</v>
      </c>
      <c r="M1434">
        <v>600</v>
      </c>
      <c r="N1434">
        <v>600</v>
      </c>
      <c r="O1434">
        <v>0</v>
      </c>
      <c r="P1434">
        <v>35103.58</v>
      </c>
      <c r="Q1434">
        <v>18875.330000000002</v>
      </c>
      <c r="R1434">
        <v>5255.2</v>
      </c>
      <c r="S1434">
        <v>34606.78</v>
      </c>
      <c r="T1434">
        <v>0</v>
      </c>
      <c r="U1434">
        <v>11578.67</v>
      </c>
      <c r="V1434">
        <v>0</v>
      </c>
      <c r="W1434" s="181">
        <f t="shared" si="374"/>
        <v>46682.25</v>
      </c>
      <c r="X1434" s="181">
        <f t="shared" si="375"/>
        <v>77.803749999999994</v>
      </c>
      <c r="Y1434" s="174">
        <v>105419.55</v>
      </c>
      <c r="Z1434" s="181">
        <f t="shared" si="376"/>
        <v>175.69925000000001</v>
      </c>
      <c r="AA1434" s="174">
        <v>0</v>
      </c>
      <c r="AB1434" s="174">
        <v>33.298927950271093</v>
      </c>
      <c r="AC1434" s="174">
        <v>17.904961650851291</v>
      </c>
      <c r="AD1434" s="174">
        <v>4.9850336109383884</v>
      </c>
      <c r="AE1434" s="174">
        <v>32.82766811279312</v>
      </c>
      <c r="AF1434">
        <v>0</v>
      </c>
      <c r="AG1434" s="106">
        <v>10.98341816105267</v>
      </c>
      <c r="AH1434" s="106">
        <v>0</v>
      </c>
      <c r="AI1434" s="106">
        <v>100</v>
      </c>
      <c r="AJ1434">
        <v>40.22</v>
      </c>
      <c r="AK1434">
        <v>77.8</v>
      </c>
      <c r="AL1434">
        <v>57.68</v>
      </c>
      <c r="AM1434">
        <v>175.7</v>
      </c>
      <c r="AN1434" t="s">
        <v>1070</v>
      </c>
      <c r="AO1434">
        <v>9.9</v>
      </c>
      <c r="AP1434">
        <v>8.33</v>
      </c>
      <c r="AQ1434">
        <v>12.806699999999999</v>
      </c>
      <c r="AR1434" t="s">
        <v>1071</v>
      </c>
      <c r="AS1434" t="s">
        <v>1074</v>
      </c>
      <c r="AT1434" t="s">
        <v>1076</v>
      </c>
      <c r="AU1434" t="s">
        <v>1077</v>
      </c>
      <c r="AV1434" t="s">
        <v>1079</v>
      </c>
      <c r="AW1434" t="s">
        <v>1084</v>
      </c>
      <c r="AX1434" s="65">
        <f t="shared" si="389"/>
        <v>583.5</v>
      </c>
      <c r="AY1434" s="106">
        <v>2862.47</v>
      </c>
      <c r="AZ1434" s="106">
        <v>1177.6666238353637</v>
      </c>
      <c r="BA1434" s="65">
        <f t="shared" si="377"/>
        <v>4623.6366238353639</v>
      </c>
      <c r="BB1434" s="65">
        <f t="shared" si="378"/>
        <v>45504.583376164635</v>
      </c>
      <c r="BC1434" s="65">
        <f t="shared" si="379"/>
        <v>0</v>
      </c>
      <c r="BD1434" s="65">
        <f t="shared" si="380"/>
        <v>23547.030000000002</v>
      </c>
      <c r="BE1434" s="65">
        <f t="shared" si="381"/>
        <v>31744.309999999998</v>
      </c>
      <c r="BF1434" s="65">
        <f t="shared" si="382"/>
        <v>100795.91337616464</v>
      </c>
      <c r="BG1434" s="66">
        <f t="shared" si="383"/>
        <v>660.51951769076629</v>
      </c>
      <c r="BH1434" s="66">
        <f t="shared" si="384"/>
        <v>78.456178234766611</v>
      </c>
      <c r="BI1434" s="66">
        <f t="shared" si="385"/>
        <v>0</v>
      </c>
      <c r="BJ1434" s="66">
        <f t="shared" si="386"/>
        <v>40.598327586206899</v>
      </c>
      <c r="BK1434" s="66">
        <f t="shared" si="387"/>
        <v>54.731568965517241</v>
      </c>
      <c r="BL1434" s="66">
        <f t="shared" si="388"/>
        <v>173.78605754511145</v>
      </c>
      <c r="BM1434" s="207">
        <f t="shared" si="390"/>
        <v>39861.979999999996</v>
      </c>
    </row>
    <row r="1435" spans="1:65" x14ac:dyDescent="0.35">
      <c r="A1435" s="1">
        <v>584</v>
      </c>
      <c r="B1435">
        <v>50</v>
      </c>
      <c r="C1435" t="s">
        <v>37</v>
      </c>
      <c r="D1435" s="60" t="s">
        <v>622</v>
      </c>
      <c r="E1435" s="6" t="s">
        <v>1104</v>
      </c>
      <c r="F1435" s="7" t="s">
        <v>1105</v>
      </c>
      <c r="G1435" s="6">
        <v>-22.74</v>
      </c>
      <c r="H1435" s="6">
        <v>-45.59</v>
      </c>
      <c r="I1435" s="6">
        <v>1642</v>
      </c>
      <c r="J1435" s="8">
        <v>3495.45982983364</v>
      </c>
      <c r="K1435" t="s">
        <v>1165</v>
      </c>
      <c r="L1435" t="s">
        <v>1062</v>
      </c>
      <c r="M1435">
        <v>600</v>
      </c>
      <c r="N1435">
        <v>600</v>
      </c>
      <c r="O1435">
        <v>2036.71</v>
      </c>
      <c r="P1435">
        <v>9343.59</v>
      </c>
      <c r="Q1435">
        <v>18875.330000000002</v>
      </c>
      <c r="R1435">
        <v>5265.2</v>
      </c>
      <c r="S1435">
        <v>34606.78</v>
      </c>
      <c r="T1435">
        <v>0</v>
      </c>
      <c r="U1435">
        <v>11750.93</v>
      </c>
      <c r="V1435">
        <v>0</v>
      </c>
      <c r="W1435" s="181">
        <f t="shared" si="374"/>
        <v>21094.52</v>
      </c>
      <c r="X1435" s="181">
        <f t="shared" si="375"/>
        <v>35.157533333333333</v>
      </c>
      <c r="Y1435" s="174">
        <v>81878.53</v>
      </c>
      <c r="Z1435" s="181">
        <f t="shared" si="376"/>
        <v>136.46421666666666</v>
      </c>
      <c r="AA1435" s="174">
        <v>2.487477486466843</v>
      </c>
      <c r="AB1435" s="174">
        <v>11.41152631831568</v>
      </c>
      <c r="AC1435" s="174">
        <v>23.052844255997272</v>
      </c>
      <c r="AD1435" s="174">
        <v>6.4305013780779889</v>
      </c>
      <c r="AE1435" s="174">
        <v>42.266000623118167</v>
      </c>
      <c r="AF1435">
        <v>0</v>
      </c>
      <c r="AG1435" s="106">
        <v>14.351662151237941</v>
      </c>
      <c r="AH1435" s="106">
        <v>0</v>
      </c>
      <c r="AI1435" s="106">
        <v>100</v>
      </c>
      <c r="AJ1435">
        <v>40.229999999999997</v>
      </c>
      <c r="AK1435">
        <v>38.549999999999997</v>
      </c>
      <c r="AL1435">
        <v>57.68</v>
      </c>
      <c r="AM1435">
        <v>136.46</v>
      </c>
      <c r="AN1435" t="s">
        <v>1063</v>
      </c>
      <c r="AO1435">
        <v>9.9</v>
      </c>
      <c r="AP1435">
        <v>8.33</v>
      </c>
      <c r="AQ1435">
        <v>12.806699999999999</v>
      </c>
      <c r="AR1435" t="s">
        <v>1071</v>
      </c>
      <c r="AS1435" t="s">
        <v>1074</v>
      </c>
      <c r="AT1435" t="s">
        <v>1076</v>
      </c>
      <c r="AU1435" t="s">
        <v>1077</v>
      </c>
      <c r="AV1435" t="s">
        <v>1082</v>
      </c>
      <c r="AW1435" t="s">
        <v>1083</v>
      </c>
      <c r="AX1435" s="65">
        <f t="shared" si="389"/>
        <v>583.5</v>
      </c>
      <c r="AY1435" s="106">
        <v>2862.47</v>
      </c>
      <c r="AZ1435" s="106">
        <v>502.0392178248664</v>
      </c>
      <c r="BA1435" s="65">
        <f t="shared" si="377"/>
        <v>3948.009217824866</v>
      </c>
      <c r="BB1435" s="65">
        <f t="shared" si="378"/>
        <v>20592.480782175135</v>
      </c>
      <c r="BC1435" s="65">
        <f t="shared" si="379"/>
        <v>2036.71</v>
      </c>
      <c r="BD1435" s="65">
        <f t="shared" si="380"/>
        <v>23557.030000000002</v>
      </c>
      <c r="BE1435" s="65">
        <f t="shared" si="381"/>
        <v>31744.309999999998</v>
      </c>
      <c r="BF1435" s="65">
        <f t="shared" si="382"/>
        <v>77930.520782175139</v>
      </c>
      <c r="BG1435" s="66">
        <f t="shared" si="383"/>
        <v>564.00131683212373</v>
      </c>
      <c r="BH1435" s="66">
        <f t="shared" si="384"/>
        <v>35.504277210646784</v>
      </c>
      <c r="BI1435" s="66">
        <f t="shared" si="385"/>
        <v>3.3945166666666666</v>
      </c>
      <c r="BJ1435" s="66">
        <f t="shared" si="386"/>
        <v>40.615568965517248</v>
      </c>
      <c r="BK1435" s="66">
        <f t="shared" si="387"/>
        <v>54.731568965517241</v>
      </c>
      <c r="BL1435" s="66">
        <f t="shared" si="388"/>
        <v>134.3629668658192</v>
      </c>
      <c r="BM1435" s="207">
        <f t="shared" si="390"/>
        <v>39871.979999999996</v>
      </c>
    </row>
    <row r="1436" spans="1:65" x14ac:dyDescent="0.35">
      <c r="A1436" s="1">
        <v>585</v>
      </c>
      <c r="B1436">
        <v>50</v>
      </c>
      <c r="C1436" t="s">
        <v>37</v>
      </c>
      <c r="D1436" s="60" t="s">
        <v>623</v>
      </c>
      <c r="E1436" s="6" t="s">
        <v>1104</v>
      </c>
      <c r="F1436" s="7" t="s">
        <v>1106</v>
      </c>
      <c r="G1436" s="6">
        <v>-23.85</v>
      </c>
      <c r="H1436" s="6">
        <v>-46.64</v>
      </c>
      <c r="I1436" s="6">
        <v>792</v>
      </c>
      <c r="J1436" s="8">
        <v>14172.2970393051</v>
      </c>
      <c r="K1436" t="s">
        <v>1165</v>
      </c>
      <c r="L1436" t="s">
        <v>1062</v>
      </c>
      <c r="M1436">
        <v>600</v>
      </c>
      <c r="N1436">
        <v>600</v>
      </c>
      <c r="O1436">
        <v>386.48</v>
      </c>
      <c r="P1436">
        <v>15373.25</v>
      </c>
      <c r="Q1436">
        <v>18875.330000000002</v>
      </c>
      <c r="R1436">
        <v>5266.4</v>
      </c>
      <c r="S1436">
        <v>34606.78</v>
      </c>
      <c r="T1436">
        <v>0</v>
      </c>
      <c r="U1436">
        <v>11750.93</v>
      </c>
      <c r="V1436">
        <v>0</v>
      </c>
      <c r="W1436" s="181">
        <f t="shared" si="374"/>
        <v>27124.18</v>
      </c>
      <c r="X1436" s="181">
        <f t="shared" si="375"/>
        <v>45.206966666666666</v>
      </c>
      <c r="Y1436" s="174">
        <v>86259.16</v>
      </c>
      <c r="Z1436" s="181">
        <f t="shared" si="376"/>
        <v>143.76526666666666</v>
      </c>
      <c r="AA1436" s="174">
        <v>0.44804516992746041</v>
      </c>
      <c r="AB1436" s="174">
        <v>17.822165205411231</v>
      </c>
      <c r="AC1436" s="174">
        <v>21.882116635497031</v>
      </c>
      <c r="AD1436" s="174">
        <v>6.1053226115348203</v>
      </c>
      <c r="AE1436" s="174">
        <v>40.119542086892572</v>
      </c>
      <c r="AF1436">
        <v>0</v>
      </c>
      <c r="AG1436" s="106">
        <v>13.62281988370858</v>
      </c>
      <c r="AH1436" s="106">
        <v>0</v>
      </c>
      <c r="AI1436" s="106">
        <v>100</v>
      </c>
      <c r="AJ1436">
        <v>40.24</v>
      </c>
      <c r="AK1436">
        <v>45.85</v>
      </c>
      <c r="AL1436">
        <v>57.68</v>
      </c>
      <c r="AM1436">
        <v>143.77000000000001</v>
      </c>
      <c r="AN1436" t="s">
        <v>1064</v>
      </c>
      <c r="AO1436">
        <v>9.9</v>
      </c>
      <c r="AP1436">
        <v>8.33</v>
      </c>
      <c r="AQ1436">
        <v>12.806699999999999</v>
      </c>
      <c r="AR1436" t="s">
        <v>1071</v>
      </c>
      <c r="AS1436" t="s">
        <v>1074</v>
      </c>
      <c r="AT1436" t="s">
        <v>1076</v>
      </c>
      <c r="AU1436" t="s">
        <v>1077</v>
      </c>
      <c r="AV1436" t="s">
        <v>1082</v>
      </c>
      <c r="AW1436" t="s">
        <v>1083</v>
      </c>
      <c r="AX1436" s="65">
        <f t="shared" si="389"/>
        <v>583.5</v>
      </c>
      <c r="AY1436" s="106">
        <v>2862.47</v>
      </c>
      <c r="AZ1436" s="106">
        <v>689.10947170697204</v>
      </c>
      <c r="BA1436" s="65">
        <f t="shared" si="377"/>
        <v>4135.0794717069721</v>
      </c>
      <c r="BB1436" s="65">
        <f t="shared" si="378"/>
        <v>26435.070528293028</v>
      </c>
      <c r="BC1436" s="65">
        <f t="shared" si="379"/>
        <v>386.48</v>
      </c>
      <c r="BD1436" s="65">
        <f t="shared" si="380"/>
        <v>23558.230000000003</v>
      </c>
      <c r="BE1436" s="65">
        <f t="shared" si="381"/>
        <v>31744.309999999998</v>
      </c>
      <c r="BF1436" s="65">
        <f t="shared" si="382"/>
        <v>82124.080528293038</v>
      </c>
      <c r="BG1436" s="66">
        <f t="shared" si="383"/>
        <v>590.72563881528174</v>
      </c>
      <c r="BH1436" s="66">
        <f t="shared" si="384"/>
        <v>45.577707807401772</v>
      </c>
      <c r="BI1436" s="66">
        <f t="shared" si="385"/>
        <v>0.64413333333333334</v>
      </c>
      <c r="BJ1436" s="66">
        <f t="shared" si="386"/>
        <v>40.617637931034487</v>
      </c>
      <c r="BK1436" s="66">
        <f t="shared" si="387"/>
        <v>54.731568965517241</v>
      </c>
      <c r="BL1436" s="66">
        <f t="shared" si="388"/>
        <v>141.59324229016042</v>
      </c>
      <c r="BM1436" s="207">
        <f t="shared" si="390"/>
        <v>39873.18</v>
      </c>
    </row>
    <row r="1437" spans="1:65" x14ac:dyDescent="0.35">
      <c r="A1437" s="1">
        <v>586</v>
      </c>
      <c r="B1437">
        <v>50</v>
      </c>
      <c r="C1437" t="s">
        <v>37</v>
      </c>
      <c r="D1437" s="60" t="s">
        <v>624</v>
      </c>
      <c r="E1437" s="6" t="s">
        <v>1107</v>
      </c>
      <c r="F1437" s="7" t="s">
        <v>1108</v>
      </c>
      <c r="G1437" s="6">
        <v>-30.03</v>
      </c>
      <c r="H1437" s="6">
        <v>-51.23</v>
      </c>
      <c r="I1437" s="6">
        <v>47</v>
      </c>
      <c r="J1437" s="8">
        <v>23954.0527728093</v>
      </c>
      <c r="K1437" t="s">
        <v>1165</v>
      </c>
      <c r="L1437" t="s">
        <v>1062</v>
      </c>
      <c r="M1437">
        <v>600</v>
      </c>
      <c r="N1437">
        <v>600</v>
      </c>
      <c r="O1437">
        <v>839.56</v>
      </c>
      <c r="P1437">
        <v>19220.490000000002</v>
      </c>
      <c r="Q1437">
        <v>18875.330000000002</v>
      </c>
      <c r="R1437">
        <v>5272.4</v>
      </c>
      <c r="S1437">
        <v>34606.78</v>
      </c>
      <c r="T1437">
        <v>0</v>
      </c>
      <c r="U1437">
        <v>11750.93</v>
      </c>
      <c r="V1437">
        <v>0</v>
      </c>
      <c r="W1437" s="181">
        <f t="shared" si="374"/>
        <v>30971.420000000002</v>
      </c>
      <c r="X1437" s="181">
        <f t="shared" si="375"/>
        <v>51.619033333333334</v>
      </c>
      <c r="Y1437" s="174">
        <v>90565.49</v>
      </c>
      <c r="Z1437" s="181">
        <f t="shared" si="376"/>
        <v>150.94248333333334</v>
      </c>
      <c r="AA1437" s="174">
        <v>0.92701977320500328</v>
      </c>
      <c r="AB1437" s="174">
        <v>21.222752728439939</v>
      </c>
      <c r="AC1437" s="174">
        <v>20.84163625681261</v>
      </c>
      <c r="AD1437" s="174">
        <v>5.8216435421483386</v>
      </c>
      <c r="AE1437" s="174">
        <v>38.211884018956887</v>
      </c>
      <c r="AF1437">
        <v>0</v>
      </c>
      <c r="AG1437" s="106">
        <v>12.97506368043722</v>
      </c>
      <c r="AH1437" s="106">
        <v>0</v>
      </c>
      <c r="AI1437" s="106">
        <v>100</v>
      </c>
      <c r="AJ1437">
        <v>40.25</v>
      </c>
      <c r="AK1437">
        <v>53.02</v>
      </c>
      <c r="AL1437">
        <v>57.68</v>
      </c>
      <c r="AM1437">
        <v>150.94</v>
      </c>
      <c r="AN1437" t="s">
        <v>1065</v>
      </c>
      <c r="AO1437">
        <v>9.9</v>
      </c>
      <c r="AP1437">
        <v>8.33</v>
      </c>
      <c r="AQ1437">
        <v>12.806699999999999</v>
      </c>
      <c r="AR1437" t="s">
        <v>1071</v>
      </c>
      <c r="AS1437" t="s">
        <v>1074</v>
      </c>
      <c r="AT1437" t="s">
        <v>1076</v>
      </c>
      <c r="AU1437" t="s">
        <v>1077</v>
      </c>
      <c r="AV1437" t="s">
        <v>1082</v>
      </c>
      <c r="AW1437" t="s">
        <v>1083</v>
      </c>
      <c r="AX1437" s="65">
        <f t="shared" si="389"/>
        <v>583.5</v>
      </c>
      <c r="AY1437" s="106">
        <v>2862.47</v>
      </c>
      <c r="AZ1437" s="106">
        <v>759.7394523148248</v>
      </c>
      <c r="BA1437" s="65">
        <f t="shared" si="377"/>
        <v>4205.7094523148244</v>
      </c>
      <c r="BB1437" s="65">
        <f t="shared" si="378"/>
        <v>30211.680547685177</v>
      </c>
      <c r="BC1437" s="65">
        <f t="shared" si="379"/>
        <v>839.56</v>
      </c>
      <c r="BD1437" s="65">
        <f t="shared" si="380"/>
        <v>23564.230000000003</v>
      </c>
      <c r="BE1437" s="65">
        <f t="shared" si="381"/>
        <v>31744.309999999998</v>
      </c>
      <c r="BF1437" s="65">
        <f t="shared" si="382"/>
        <v>86359.780547685179</v>
      </c>
      <c r="BG1437" s="66">
        <f t="shared" si="383"/>
        <v>600.81563604497489</v>
      </c>
      <c r="BH1437" s="66">
        <f t="shared" si="384"/>
        <v>52.08910439256065</v>
      </c>
      <c r="BI1437" s="66">
        <f t="shared" si="385"/>
        <v>1.3992666666666667</v>
      </c>
      <c r="BJ1437" s="66">
        <f t="shared" si="386"/>
        <v>40.627982758620696</v>
      </c>
      <c r="BK1437" s="66">
        <f t="shared" si="387"/>
        <v>54.731568965517241</v>
      </c>
      <c r="BL1437" s="66">
        <f t="shared" si="388"/>
        <v>148.8961733580779</v>
      </c>
      <c r="BM1437" s="207">
        <f t="shared" si="390"/>
        <v>39879.18</v>
      </c>
    </row>
    <row r="1438" spans="1:65" x14ac:dyDescent="0.35">
      <c r="A1438" s="1">
        <v>587</v>
      </c>
      <c r="B1438">
        <v>50</v>
      </c>
      <c r="C1438" t="s">
        <v>37</v>
      </c>
      <c r="D1438" s="60" t="s">
        <v>625</v>
      </c>
      <c r="E1438" s="6" t="s">
        <v>1109</v>
      </c>
      <c r="F1438" s="7" t="s">
        <v>1110</v>
      </c>
      <c r="G1438" s="6">
        <v>-15.37</v>
      </c>
      <c r="H1438" s="6">
        <v>-48.78</v>
      </c>
      <c r="I1438" s="6">
        <v>770</v>
      </c>
      <c r="J1438" s="8">
        <v>31081.371963744201</v>
      </c>
      <c r="K1438" t="s">
        <v>1165</v>
      </c>
      <c r="L1438" t="s">
        <v>1062</v>
      </c>
      <c r="M1438">
        <v>600</v>
      </c>
      <c r="N1438">
        <v>600</v>
      </c>
      <c r="O1438">
        <v>0.38</v>
      </c>
      <c r="P1438">
        <v>28876.15</v>
      </c>
      <c r="Q1438">
        <v>18875.330000000002</v>
      </c>
      <c r="R1438">
        <v>5266.4</v>
      </c>
      <c r="S1438">
        <v>34606.78</v>
      </c>
      <c r="T1438">
        <v>0</v>
      </c>
      <c r="U1438">
        <v>11750.93</v>
      </c>
      <c r="V1438">
        <v>0</v>
      </c>
      <c r="W1438" s="181">
        <f t="shared" si="374"/>
        <v>40627.08</v>
      </c>
      <c r="X1438" s="181">
        <f t="shared" si="375"/>
        <v>67.711799999999997</v>
      </c>
      <c r="Y1438" s="174">
        <v>99375.97</v>
      </c>
      <c r="Z1438" s="181">
        <f t="shared" si="376"/>
        <v>165.62661666666668</v>
      </c>
      <c r="AA1438" s="174">
        <v>3.823862046327699E-4</v>
      </c>
      <c r="AB1438" s="174">
        <v>29.05747737606989</v>
      </c>
      <c r="AC1438" s="174">
        <v>18.993857368134371</v>
      </c>
      <c r="AD1438" s="174">
        <v>5.2994702844158397</v>
      </c>
      <c r="AE1438" s="174">
        <v>34.824092786213797</v>
      </c>
      <c r="AF1438">
        <v>0</v>
      </c>
      <c r="AG1438" s="106">
        <v>11.824719798961461</v>
      </c>
      <c r="AH1438" s="106">
        <v>0</v>
      </c>
      <c r="AI1438" s="106">
        <v>100</v>
      </c>
      <c r="AJ1438">
        <v>40.24</v>
      </c>
      <c r="AK1438">
        <v>67.709999999999994</v>
      </c>
      <c r="AL1438">
        <v>57.68</v>
      </c>
      <c r="AM1438">
        <v>165.63</v>
      </c>
      <c r="AN1438" t="s">
        <v>1066</v>
      </c>
      <c r="AO1438">
        <v>9.9</v>
      </c>
      <c r="AP1438">
        <v>8.33</v>
      </c>
      <c r="AQ1438">
        <v>12.806699999999999</v>
      </c>
      <c r="AR1438" t="s">
        <v>1071</v>
      </c>
      <c r="AS1438" t="s">
        <v>1074</v>
      </c>
      <c r="AT1438" t="s">
        <v>1076</v>
      </c>
      <c r="AU1438" t="s">
        <v>1077</v>
      </c>
      <c r="AV1438" t="s">
        <v>1082</v>
      </c>
      <c r="AW1438" t="s">
        <v>1083</v>
      </c>
      <c r="AX1438" s="65">
        <f t="shared" si="389"/>
        <v>583.5</v>
      </c>
      <c r="AY1438" s="106">
        <v>2862.47</v>
      </c>
      <c r="AZ1438" s="106">
        <v>1016.9727387643914</v>
      </c>
      <c r="BA1438" s="65">
        <f t="shared" si="377"/>
        <v>4462.9427387643909</v>
      </c>
      <c r="BB1438" s="65">
        <f t="shared" si="378"/>
        <v>39610.107261235607</v>
      </c>
      <c r="BC1438" s="65">
        <f t="shared" si="379"/>
        <v>0.38</v>
      </c>
      <c r="BD1438" s="65">
        <f t="shared" si="380"/>
        <v>23558.230000000003</v>
      </c>
      <c r="BE1438" s="65">
        <f t="shared" si="381"/>
        <v>31744.309999999998</v>
      </c>
      <c r="BF1438" s="65">
        <f t="shared" si="382"/>
        <v>94913.027261235606</v>
      </c>
      <c r="BG1438" s="66">
        <f t="shared" si="383"/>
        <v>637.56324839491299</v>
      </c>
      <c r="BH1438" s="66">
        <f t="shared" si="384"/>
        <v>68.293288381440703</v>
      </c>
      <c r="BI1438" s="66">
        <f t="shared" si="385"/>
        <v>6.333333333333333E-4</v>
      </c>
      <c r="BJ1438" s="66">
        <f t="shared" si="386"/>
        <v>40.617637931034487</v>
      </c>
      <c r="BK1438" s="66">
        <f t="shared" si="387"/>
        <v>54.731568965517241</v>
      </c>
      <c r="BL1438" s="66">
        <f t="shared" si="388"/>
        <v>163.64315045040621</v>
      </c>
      <c r="BM1438" s="207">
        <f t="shared" si="390"/>
        <v>39873.18</v>
      </c>
    </row>
    <row r="1439" spans="1:65" x14ac:dyDescent="0.35">
      <c r="A1439" s="1">
        <v>588</v>
      </c>
      <c r="B1439">
        <v>50</v>
      </c>
      <c r="C1439" t="s">
        <v>37</v>
      </c>
      <c r="D1439" s="60" t="s">
        <v>626</v>
      </c>
      <c r="E1439" s="6" t="s">
        <v>1111</v>
      </c>
      <c r="F1439" s="7" t="s">
        <v>1112</v>
      </c>
      <c r="G1439" s="6">
        <v>-22.86</v>
      </c>
      <c r="H1439" s="6">
        <v>-43.41</v>
      </c>
      <c r="I1439" s="6">
        <v>45</v>
      </c>
      <c r="J1439" s="8">
        <v>45016.2336447989</v>
      </c>
      <c r="K1439" t="s">
        <v>1165</v>
      </c>
      <c r="L1439" t="s">
        <v>1062</v>
      </c>
      <c r="M1439">
        <v>600</v>
      </c>
      <c r="N1439">
        <v>600</v>
      </c>
      <c r="O1439">
        <v>0</v>
      </c>
      <c r="P1439">
        <v>28552.55</v>
      </c>
      <c r="Q1439">
        <v>18875.330000000002</v>
      </c>
      <c r="R1439">
        <v>5262.4</v>
      </c>
      <c r="S1439">
        <v>34606.78</v>
      </c>
      <c r="T1439">
        <v>0</v>
      </c>
      <c r="U1439">
        <v>11750.93</v>
      </c>
      <c r="V1439">
        <v>0</v>
      </c>
      <c r="W1439" s="181">
        <f t="shared" si="374"/>
        <v>40303.479999999996</v>
      </c>
      <c r="X1439" s="181">
        <f t="shared" si="375"/>
        <v>67.172466666666665</v>
      </c>
      <c r="Y1439" s="174">
        <v>99047.99</v>
      </c>
      <c r="Z1439" s="181">
        <f t="shared" si="376"/>
        <v>165.07998333333333</v>
      </c>
      <c r="AA1439" s="174">
        <v>0</v>
      </c>
      <c r="AB1439" s="174">
        <v>28.82698578739457</v>
      </c>
      <c r="AC1439" s="174">
        <v>19.056752186490609</v>
      </c>
      <c r="AD1439" s="174">
        <v>5.3129801018677911</v>
      </c>
      <c r="AE1439" s="174">
        <v>34.939406645202993</v>
      </c>
      <c r="AF1439">
        <v>0</v>
      </c>
      <c r="AG1439" s="106">
        <v>11.863875279044031</v>
      </c>
      <c r="AH1439" s="106">
        <v>0</v>
      </c>
      <c r="AI1439" s="106">
        <v>100</v>
      </c>
      <c r="AJ1439">
        <v>40.229999999999997</v>
      </c>
      <c r="AK1439">
        <v>67.17</v>
      </c>
      <c r="AL1439">
        <v>57.68</v>
      </c>
      <c r="AM1439">
        <v>165.08</v>
      </c>
      <c r="AN1439" t="s">
        <v>1067</v>
      </c>
      <c r="AO1439">
        <v>9.9</v>
      </c>
      <c r="AP1439">
        <v>8.33</v>
      </c>
      <c r="AQ1439">
        <v>12.806699999999999</v>
      </c>
      <c r="AR1439" t="s">
        <v>1071</v>
      </c>
      <c r="AS1439" t="s">
        <v>1074</v>
      </c>
      <c r="AT1439" t="s">
        <v>1076</v>
      </c>
      <c r="AU1439" t="s">
        <v>1077</v>
      </c>
      <c r="AV1439" t="s">
        <v>1082</v>
      </c>
      <c r="AW1439" t="s">
        <v>1083</v>
      </c>
      <c r="AX1439" s="65">
        <f t="shared" si="389"/>
        <v>583.5</v>
      </c>
      <c r="AY1439" s="106">
        <v>2862.47</v>
      </c>
      <c r="AZ1439" s="106">
        <v>1008.6672965752276</v>
      </c>
      <c r="BA1439" s="65">
        <f t="shared" si="377"/>
        <v>4454.6372965752271</v>
      </c>
      <c r="BB1439" s="65">
        <f t="shared" si="378"/>
        <v>39294.812703424766</v>
      </c>
      <c r="BC1439" s="65">
        <f t="shared" si="379"/>
        <v>0</v>
      </c>
      <c r="BD1439" s="65">
        <f t="shared" si="380"/>
        <v>23554.230000000003</v>
      </c>
      <c r="BE1439" s="65">
        <f t="shared" si="381"/>
        <v>31744.309999999998</v>
      </c>
      <c r="BF1439" s="65">
        <f t="shared" si="382"/>
        <v>94593.352703424782</v>
      </c>
      <c r="BG1439" s="66">
        <f t="shared" si="383"/>
        <v>636.37675665360382</v>
      </c>
      <c r="BH1439" s="66">
        <f t="shared" si="384"/>
        <v>67.749677074870291</v>
      </c>
      <c r="BI1439" s="66">
        <f t="shared" si="385"/>
        <v>0</v>
      </c>
      <c r="BJ1439" s="66">
        <f t="shared" si="386"/>
        <v>40.610741379310348</v>
      </c>
      <c r="BK1439" s="66">
        <f t="shared" si="387"/>
        <v>54.731568965517241</v>
      </c>
      <c r="BL1439" s="66">
        <f t="shared" si="388"/>
        <v>163.09198741969789</v>
      </c>
      <c r="BM1439" s="207">
        <f t="shared" si="390"/>
        <v>39869.18</v>
      </c>
    </row>
    <row r="1440" spans="1:65" x14ac:dyDescent="0.35">
      <c r="A1440" s="1">
        <v>589</v>
      </c>
      <c r="B1440">
        <v>50</v>
      </c>
      <c r="C1440" t="s">
        <v>37</v>
      </c>
      <c r="D1440" s="60" t="s">
        <v>627</v>
      </c>
      <c r="E1440" s="6" t="s">
        <v>1113</v>
      </c>
      <c r="F1440" s="7" t="s">
        <v>1114</v>
      </c>
      <c r="G1440" s="6">
        <v>-20.32</v>
      </c>
      <c r="H1440" s="6">
        <v>-40.340000000000003</v>
      </c>
      <c r="I1440" s="6">
        <v>9</v>
      </c>
      <c r="J1440" s="8">
        <v>54061.366139626101</v>
      </c>
      <c r="K1440" t="s">
        <v>1165</v>
      </c>
      <c r="L1440" t="s">
        <v>1062</v>
      </c>
      <c r="M1440">
        <v>600</v>
      </c>
      <c r="N1440">
        <v>600</v>
      </c>
      <c r="O1440">
        <v>0</v>
      </c>
      <c r="P1440">
        <v>32890.720000000001</v>
      </c>
      <c r="Q1440">
        <v>18875.330000000002</v>
      </c>
      <c r="R1440">
        <v>5264.2</v>
      </c>
      <c r="S1440">
        <v>34606.78</v>
      </c>
      <c r="T1440">
        <v>0</v>
      </c>
      <c r="U1440">
        <v>11750.93</v>
      </c>
      <c r="V1440">
        <v>0</v>
      </c>
      <c r="W1440" s="181">
        <f t="shared" si="374"/>
        <v>44641.65</v>
      </c>
      <c r="X1440" s="181">
        <f t="shared" si="375"/>
        <v>74.402749999999997</v>
      </c>
      <c r="Y1440" s="174">
        <v>103387.95</v>
      </c>
      <c r="Z1440" s="181">
        <f t="shared" si="376"/>
        <v>172.31324999999998</v>
      </c>
      <c r="AA1440" s="174">
        <v>0</v>
      </c>
      <c r="AB1440" s="174">
        <v>31.812914367680179</v>
      </c>
      <c r="AC1440" s="174">
        <v>18.256798785545129</v>
      </c>
      <c r="AD1440" s="174">
        <v>5.0916958891244102</v>
      </c>
      <c r="AE1440" s="174">
        <v>33.472740295169793</v>
      </c>
      <c r="AF1440">
        <v>0</v>
      </c>
      <c r="AG1440" s="106">
        <v>11.36586033478757</v>
      </c>
      <c r="AH1440" s="106">
        <v>0</v>
      </c>
      <c r="AI1440" s="106">
        <v>100</v>
      </c>
      <c r="AJ1440">
        <v>40.229999999999997</v>
      </c>
      <c r="AK1440">
        <v>74.400000000000006</v>
      </c>
      <c r="AL1440">
        <v>57.68</v>
      </c>
      <c r="AM1440">
        <v>172.31</v>
      </c>
      <c r="AN1440" t="s">
        <v>1068</v>
      </c>
      <c r="AO1440">
        <v>9.9</v>
      </c>
      <c r="AP1440">
        <v>8.33</v>
      </c>
      <c r="AQ1440">
        <v>12.806699999999999</v>
      </c>
      <c r="AR1440" t="s">
        <v>1071</v>
      </c>
      <c r="AS1440" t="s">
        <v>1074</v>
      </c>
      <c r="AT1440" t="s">
        <v>1076</v>
      </c>
      <c r="AU1440" t="s">
        <v>1077</v>
      </c>
      <c r="AV1440" t="s">
        <v>1082</v>
      </c>
      <c r="AW1440" t="s">
        <v>1083</v>
      </c>
      <c r="AX1440" s="65">
        <f t="shared" si="389"/>
        <v>583.5</v>
      </c>
      <c r="AY1440" s="106">
        <v>2862.47</v>
      </c>
      <c r="AZ1440" s="106">
        <v>1074.034958176836</v>
      </c>
      <c r="BA1440" s="65">
        <f t="shared" si="377"/>
        <v>4520.0049581768362</v>
      </c>
      <c r="BB1440" s="65">
        <f t="shared" si="378"/>
        <v>43567.615041823163</v>
      </c>
      <c r="BC1440" s="65">
        <f t="shared" si="379"/>
        <v>0</v>
      </c>
      <c r="BD1440" s="65">
        <f t="shared" si="380"/>
        <v>23556.030000000002</v>
      </c>
      <c r="BE1440" s="65">
        <f t="shared" si="381"/>
        <v>31744.309999999998</v>
      </c>
      <c r="BF1440" s="65">
        <f t="shared" si="382"/>
        <v>98867.945041823157</v>
      </c>
      <c r="BG1440" s="66">
        <f t="shared" si="383"/>
        <v>645.71499402526229</v>
      </c>
      <c r="BH1440" s="66">
        <f t="shared" si="384"/>
        <v>75.116577658315805</v>
      </c>
      <c r="BI1440" s="66">
        <f t="shared" si="385"/>
        <v>0</v>
      </c>
      <c r="BJ1440" s="66">
        <f t="shared" si="386"/>
        <v>40.613844827586213</v>
      </c>
      <c r="BK1440" s="66">
        <f t="shared" si="387"/>
        <v>54.731568965517241</v>
      </c>
      <c r="BL1440" s="66">
        <f t="shared" si="388"/>
        <v>170.46197421003993</v>
      </c>
      <c r="BM1440" s="207">
        <f t="shared" si="390"/>
        <v>39870.979999999996</v>
      </c>
    </row>
    <row r="1441" spans="1:65" x14ac:dyDescent="0.35">
      <c r="A1441" s="1">
        <v>590</v>
      </c>
      <c r="B1441">
        <v>50</v>
      </c>
      <c r="C1441" t="s">
        <v>37</v>
      </c>
      <c r="D1441" s="60" t="s">
        <v>628</v>
      </c>
      <c r="E1441" s="6" t="s">
        <v>1115</v>
      </c>
      <c r="F1441" s="7" t="s">
        <v>1116</v>
      </c>
      <c r="G1441" s="6">
        <v>-8.0500000000000007</v>
      </c>
      <c r="H1441" s="6">
        <v>-34.880000000000003</v>
      </c>
      <c r="I1441" s="6">
        <v>10</v>
      </c>
      <c r="J1441" s="8">
        <v>63550.072249703</v>
      </c>
      <c r="K1441" t="s">
        <v>1165</v>
      </c>
      <c r="L1441" t="s">
        <v>1062</v>
      </c>
      <c r="M1441">
        <v>600</v>
      </c>
      <c r="N1441">
        <v>600</v>
      </c>
      <c r="O1441">
        <v>0</v>
      </c>
      <c r="P1441">
        <v>38348.57</v>
      </c>
      <c r="Q1441">
        <v>18875.330000000002</v>
      </c>
      <c r="R1441">
        <v>5250.2</v>
      </c>
      <c r="S1441">
        <v>34606.78</v>
      </c>
      <c r="T1441">
        <v>0</v>
      </c>
      <c r="U1441">
        <v>11750.93</v>
      </c>
      <c r="V1441">
        <v>0</v>
      </c>
      <c r="W1441" s="181">
        <f t="shared" si="374"/>
        <v>50099.5</v>
      </c>
      <c r="X1441" s="181">
        <f t="shared" si="375"/>
        <v>83.499166666666667</v>
      </c>
      <c r="Y1441" s="174">
        <v>108831.8</v>
      </c>
      <c r="Z1441" s="181">
        <f t="shared" si="376"/>
        <v>181.38633333333334</v>
      </c>
      <c r="AA1441" s="174">
        <v>0</v>
      </c>
      <c r="AB1441" s="174">
        <v>35.236548508799807</v>
      </c>
      <c r="AC1441" s="174">
        <v>17.343579725778682</v>
      </c>
      <c r="AD1441" s="174">
        <v>4.824141473356133</v>
      </c>
      <c r="AE1441" s="174">
        <v>31.798408185842739</v>
      </c>
      <c r="AF1441">
        <v>0</v>
      </c>
      <c r="AG1441" s="106">
        <v>10.797331294713491</v>
      </c>
      <c r="AH1441" s="106">
        <v>0</v>
      </c>
      <c r="AI1441" s="106">
        <v>100</v>
      </c>
      <c r="AJ1441">
        <v>40.21</v>
      </c>
      <c r="AK1441">
        <v>83.5</v>
      </c>
      <c r="AL1441">
        <v>57.68</v>
      </c>
      <c r="AM1441">
        <v>181.39</v>
      </c>
      <c r="AN1441" t="s">
        <v>1069</v>
      </c>
      <c r="AO1441">
        <v>9.9</v>
      </c>
      <c r="AP1441">
        <v>8.33</v>
      </c>
      <c r="AQ1441">
        <v>12.806699999999999</v>
      </c>
      <c r="AR1441" t="s">
        <v>1071</v>
      </c>
      <c r="AS1441" t="s">
        <v>1074</v>
      </c>
      <c r="AT1441" t="s">
        <v>1076</v>
      </c>
      <c r="AU1441" t="s">
        <v>1077</v>
      </c>
      <c r="AV1441" t="s">
        <v>1082</v>
      </c>
      <c r="AW1441" t="s">
        <v>1083</v>
      </c>
      <c r="AX1441" s="65">
        <f t="shared" si="389"/>
        <v>583.5</v>
      </c>
      <c r="AY1441" s="106">
        <v>2862.47</v>
      </c>
      <c r="AZ1441" s="106">
        <v>1221.4307227885665</v>
      </c>
      <c r="BA1441" s="65">
        <f t="shared" si="377"/>
        <v>4667.4007227885668</v>
      </c>
      <c r="BB1441" s="65">
        <f t="shared" si="378"/>
        <v>48878.069277211434</v>
      </c>
      <c r="BC1441" s="65">
        <f t="shared" si="379"/>
        <v>0</v>
      </c>
      <c r="BD1441" s="65">
        <f t="shared" si="380"/>
        <v>23542.030000000002</v>
      </c>
      <c r="BE1441" s="65">
        <f t="shared" si="381"/>
        <v>31744.309999999998</v>
      </c>
      <c r="BF1441" s="65">
        <f t="shared" si="382"/>
        <v>104164.39927721143</v>
      </c>
      <c r="BG1441" s="66">
        <f t="shared" si="383"/>
        <v>666.77153182693814</v>
      </c>
      <c r="BH1441" s="66">
        <f t="shared" si="384"/>
        <v>84.272533236571434</v>
      </c>
      <c r="BI1441" s="66">
        <f t="shared" si="385"/>
        <v>0</v>
      </c>
      <c r="BJ1441" s="66">
        <f t="shared" si="386"/>
        <v>40.589706896551725</v>
      </c>
      <c r="BK1441" s="66">
        <f t="shared" si="387"/>
        <v>54.731568965517241</v>
      </c>
      <c r="BL1441" s="66">
        <f t="shared" si="388"/>
        <v>179.5937918572611</v>
      </c>
      <c r="BM1441" s="207">
        <f t="shared" si="390"/>
        <v>39856.979999999996</v>
      </c>
    </row>
    <row r="1442" spans="1:65" x14ac:dyDescent="0.35">
      <c r="A1442" s="1">
        <v>591</v>
      </c>
      <c r="B1442">
        <v>50</v>
      </c>
      <c r="C1442" t="s">
        <v>37</v>
      </c>
      <c r="D1442" s="60" t="s">
        <v>629</v>
      </c>
      <c r="E1442" s="6" t="s">
        <v>1117</v>
      </c>
      <c r="F1442" s="7" t="s">
        <v>1118</v>
      </c>
      <c r="G1442" s="6">
        <v>-3.8</v>
      </c>
      <c r="H1442" s="6">
        <v>-38.53</v>
      </c>
      <c r="I1442" s="6">
        <v>41</v>
      </c>
      <c r="J1442" s="8">
        <v>71394.000753582499</v>
      </c>
      <c r="K1442" t="s">
        <v>1165</v>
      </c>
      <c r="L1442" t="s">
        <v>1062</v>
      </c>
      <c r="M1442">
        <v>600</v>
      </c>
      <c r="N1442">
        <v>600</v>
      </c>
      <c r="O1442">
        <v>0</v>
      </c>
      <c r="P1442">
        <v>39485.74</v>
      </c>
      <c r="Q1442">
        <v>18875.330000000002</v>
      </c>
      <c r="R1442">
        <v>5255.2</v>
      </c>
      <c r="S1442">
        <v>34606.78</v>
      </c>
      <c r="T1442">
        <v>0</v>
      </c>
      <c r="U1442">
        <v>11750.93</v>
      </c>
      <c r="V1442">
        <v>0</v>
      </c>
      <c r="W1442" s="181">
        <f t="shared" si="374"/>
        <v>51236.67</v>
      </c>
      <c r="X1442" s="181">
        <f t="shared" si="375"/>
        <v>85.394449999999992</v>
      </c>
      <c r="Y1442" s="174">
        <v>109973.98</v>
      </c>
      <c r="Z1442" s="181">
        <f t="shared" si="376"/>
        <v>183.28996666666666</v>
      </c>
      <c r="AA1442" s="174">
        <v>0</v>
      </c>
      <c r="AB1442" s="174">
        <v>35.904620347467649</v>
      </c>
      <c r="AC1442" s="174">
        <v>17.163450845372701</v>
      </c>
      <c r="AD1442" s="174">
        <v>4.7785848979913244</v>
      </c>
      <c r="AE1442" s="174">
        <v>31.468152739402541</v>
      </c>
      <c r="AF1442">
        <v>0</v>
      </c>
      <c r="AG1442" s="106">
        <v>10.68519116976579</v>
      </c>
      <c r="AH1442" s="106">
        <v>0</v>
      </c>
      <c r="AI1442" s="106">
        <v>100</v>
      </c>
      <c r="AJ1442">
        <v>40.22</v>
      </c>
      <c r="AK1442">
        <v>85.39</v>
      </c>
      <c r="AL1442">
        <v>57.68</v>
      </c>
      <c r="AM1442">
        <v>183.29</v>
      </c>
      <c r="AN1442" t="s">
        <v>1070</v>
      </c>
      <c r="AO1442">
        <v>9.9</v>
      </c>
      <c r="AP1442">
        <v>8.33</v>
      </c>
      <c r="AQ1442">
        <v>12.806699999999999</v>
      </c>
      <c r="AR1442" t="s">
        <v>1071</v>
      </c>
      <c r="AS1442" t="s">
        <v>1074</v>
      </c>
      <c r="AT1442" t="s">
        <v>1076</v>
      </c>
      <c r="AU1442" t="s">
        <v>1077</v>
      </c>
      <c r="AV1442" t="s">
        <v>1082</v>
      </c>
      <c r="AW1442" t="s">
        <v>1083</v>
      </c>
      <c r="AX1442" s="65">
        <f t="shared" si="389"/>
        <v>583.5</v>
      </c>
      <c r="AY1442" s="106">
        <v>2862.47</v>
      </c>
      <c r="AZ1442" s="106">
        <v>1198.074120950783</v>
      </c>
      <c r="BA1442" s="65">
        <f t="shared" si="377"/>
        <v>4644.0441209507826</v>
      </c>
      <c r="BB1442" s="65">
        <f t="shared" si="378"/>
        <v>50038.595879049215</v>
      </c>
      <c r="BC1442" s="65">
        <f t="shared" si="379"/>
        <v>0</v>
      </c>
      <c r="BD1442" s="65">
        <f t="shared" si="380"/>
        <v>23547.030000000002</v>
      </c>
      <c r="BE1442" s="65">
        <f t="shared" si="381"/>
        <v>31744.309999999998</v>
      </c>
      <c r="BF1442" s="65">
        <f t="shared" si="382"/>
        <v>105329.93587904921</v>
      </c>
      <c r="BG1442" s="66">
        <f t="shared" si="383"/>
        <v>663.43487442154037</v>
      </c>
      <c r="BH1442" s="66">
        <f t="shared" si="384"/>
        <v>86.273441170774504</v>
      </c>
      <c r="BI1442" s="66">
        <f t="shared" si="385"/>
        <v>0</v>
      </c>
      <c r="BJ1442" s="66">
        <f t="shared" si="386"/>
        <v>40.598327586206899</v>
      </c>
      <c r="BK1442" s="66">
        <f t="shared" si="387"/>
        <v>54.731568965517241</v>
      </c>
      <c r="BL1442" s="66">
        <f t="shared" si="388"/>
        <v>181.60333772249865</v>
      </c>
      <c r="BM1442" s="207">
        <f t="shared" si="390"/>
        <v>39861.979999999996</v>
      </c>
    </row>
    <row r="1443" spans="1:65" x14ac:dyDescent="0.35">
      <c r="A1443" s="1">
        <v>592</v>
      </c>
      <c r="B1443">
        <v>51</v>
      </c>
      <c r="C1443" t="s">
        <v>37</v>
      </c>
      <c r="D1443" s="60" t="s">
        <v>630</v>
      </c>
      <c r="E1443" s="6" t="s">
        <v>1104</v>
      </c>
      <c r="F1443" s="7" t="s">
        <v>1105</v>
      </c>
      <c r="G1443" s="6">
        <v>-22.74</v>
      </c>
      <c r="H1443" s="6">
        <v>-45.59</v>
      </c>
      <c r="I1443" s="6">
        <v>1642</v>
      </c>
      <c r="J1443" s="8">
        <v>3495.45982983364</v>
      </c>
      <c r="K1443" t="s">
        <v>1165</v>
      </c>
      <c r="L1443" t="s">
        <v>1062</v>
      </c>
      <c r="M1443">
        <v>600</v>
      </c>
      <c r="N1443">
        <v>600</v>
      </c>
      <c r="O1443">
        <v>426.24</v>
      </c>
      <c r="P1443">
        <v>10986.76</v>
      </c>
      <c r="Q1443">
        <v>18875.330000000002</v>
      </c>
      <c r="R1443">
        <v>5265.2</v>
      </c>
      <c r="S1443">
        <v>34606.78</v>
      </c>
      <c r="T1443">
        <v>0</v>
      </c>
      <c r="U1443">
        <v>11578.67</v>
      </c>
      <c r="V1443">
        <v>0</v>
      </c>
      <c r="W1443" s="181">
        <f t="shared" si="374"/>
        <v>22565.43</v>
      </c>
      <c r="X1443" s="181">
        <f t="shared" si="375"/>
        <v>37.609050000000003</v>
      </c>
      <c r="Y1443" s="174">
        <v>81738.960000000006</v>
      </c>
      <c r="Z1443" s="181">
        <f t="shared" si="376"/>
        <v>136.23160000000001</v>
      </c>
      <c r="AA1443" s="174">
        <v>0.52146491709706122</v>
      </c>
      <c r="AB1443" s="174">
        <v>13.441276962662601</v>
      </c>
      <c r="AC1443" s="174">
        <v>23.0922071922618</v>
      </c>
      <c r="AD1443" s="174">
        <v>6.4414815162806072</v>
      </c>
      <c r="AE1443" s="174">
        <v>42.338170194482529</v>
      </c>
      <c r="AF1443">
        <v>0</v>
      </c>
      <c r="AG1443" s="106">
        <v>14.165423685351509</v>
      </c>
      <c r="AH1443" s="106">
        <v>0</v>
      </c>
      <c r="AI1443" s="106">
        <v>100</v>
      </c>
      <c r="AJ1443">
        <v>40.229999999999997</v>
      </c>
      <c r="AK1443">
        <v>38.32</v>
      </c>
      <c r="AL1443">
        <v>57.68</v>
      </c>
      <c r="AM1443">
        <v>136.22999999999999</v>
      </c>
      <c r="AN1443" t="s">
        <v>1063</v>
      </c>
      <c r="AO1443">
        <v>9.9</v>
      </c>
      <c r="AP1443">
        <v>8.33</v>
      </c>
      <c r="AQ1443">
        <v>12.806699999999999</v>
      </c>
      <c r="AR1443" t="s">
        <v>1071</v>
      </c>
      <c r="AS1443" t="s">
        <v>1074</v>
      </c>
      <c r="AT1443" t="s">
        <v>1076</v>
      </c>
      <c r="AU1443" t="s">
        <v>1077</v>
      </c>
      <c r="AV1443" t="s">
        <v>1082</v>
      </c>
      <c r="AW1443" t="s">
        <v>1084</v>
      </c>
      <c r="AX1443" s="65">
        <f t="shared" si="389"/>
        <v>583.5</v>
      </c>
      <c r="AY1443" s="106">
        <v>2862.47</v>
      </c>
      <c r="AZ1443" s="106">
        <v>516.91912458377476</v>
      </c>
      <c r="BA1443" s="65">
        <f t="shared" si="377"/>
        <v>3962.8891245837744</v>
      </c>
      <c r="BB1443" s="65">
        <f t="shared" si="378"/>
        <v>22048.510875416225</v>
      </c>
      <c r="BC1443" s="65">
        <f t="shared" si="379"/>
        <v>426.24</v>
      </c>
      <c r="BD1443" s="65">
        <f t="shared" si="380"/>
        <v>23557.030000000002</v>
      </c>
      <c r="BE1443" s="65">
        <f t="shared" si="381"/>
        <v>31744.309999999998</v>
      </c>
      <c r="BF1443" s="65">
        <f t="shared" si="382"/>
        <v>77776.070875416233</v>
      </c>
      <c r="BG1443" s="66">
        <f t="shared" si="383"/>
        <v>566.12701779768202</v>
      </c>
      <c r="BH1443" s="66">
        <f t="shared" si="384"/>
        <v>38.014673923131419</v>
      </c>
      <c r="BI1443" s="66">
        <f t="shared" si="385"/>
        <v>0.71040000000000003</v>
      </c>
      <c r="BJ1443" s="66">
        <f t="shared" si="386"/>
        <v>40.615568965517248</v>
      </c>
      <c r="BK1443" s="66">
        <f t="shared" si="387"/>
        <v>54.731568965517241</v>
      </c>
      <c r="BL1443" s="66">
        <f t="shared" si="388"/>
        <v>134.09667392313145</v>
      </c>
      <c r="BM1443" s="207">
        <f t="shared" si="390"/>
        <v>39871.979999999996</v>
      </c>
    </row>
    <row r="1444" spans="1:65" x14ac:dyDescent="0.35">
      <c r="A1444" s="1">
        <v>593</v>
      </c>
      <c r="B1444">
        <v>51</v>
      </c>
      <c r="C1444" t="s">
        <v>37</v>
      </c>
      <c r="D1444" s="60" t="s">
        <v>631</v>
      </c>
      <c r="E1444" s="6" t="s">
        <v>1104</v>
      </c>
      <c r="F1444" s="7" t="s">
        <v>1106</v>
      </c>
      <c r="G1444" s="6">
        <v>-23.85</v>
      </c>
      <c r="H1444" s="6">
        <v>-46.64</v>
      </c>
      <c r="I1444" s="6">
        <v>792</v>
      </c>
      <c r="J1444" s="8">
        <v>14172.2970393051</v>
      </c>
      <c r="K1444" t="s">
        <v>1165</v>
      </c>
      <c r="L1444" t="s">
        <v>1062</v>
      </c>
      <c r="M1444">
        <v>600</v>
      </c>
      <c r="N1444">
        <v>600</v>
      </c>
      <c r="O1444">
        <v>20.420000000000002</v>
      </c>
      <c r="P1444">
        <v>16121.91</v>
      </c>
      <c r="Q1444">
        <v>18875.330000000002</v>
      </c>
      <c r="R1444">
        <v>5266.4</v>
      </c>
      <c r="S1444">
        <v>34606.78</v>
      </c>
      <c r="T1444">
        <v>0</v>
      </c>
      <c r="U1444">
        <v>11578.67</v>
      </c>
      <c r="V1444">
        <v>0</v>
      </c>
      <c r="W1444" s="181">
        <f t="shared" si="374"/>
        <v>27700.58</v>
      </c>
      <c r="X1444" s="181">
        <f t="shared" si="375"/>
        <v>46.167633333333335</v>
      </c>
      <c r="Y1444" s="174">
        <v>86469.5</v>
      </c>
      <c r="Z1444" s="181">
        <f t="shared" si="376"/>
        <v>144.11583333333334</v>
      </c>
      <c r="AA1444" s="174">
        <v>2.361526318528499E-2</v>
      </c>
      <c r="AB1444" s="174">
        <v>18.64462035746708</v>
      </c>
      <c r="AC1444" s="174">
        <v>21.828887642463531</v>
      </c>
      <c r="AD1444" s="174">
        <v>6.090471206610423</v>
      </c>
      <c r="AE1444" s="174">
        <v>40.02194993610464</v>
      </c>
      <c r="AF1444">
        <v>0</v>
      </c>
      <c r="AG1444" s="106">
        <v>13.39046715894044</v>
      </c>
      <c r="AH1444" s="106">
        <v>0</v>
      </c>
      <c r="AI1444" s="106">
        <v>100</v>
      </c>
      <c r="AJ1444">
        <v>40.24</v>
      </c>
      <c r="AK1444">
        <v>46.2</v>
      </c>
      <c r="AL1444">
        <v>57.68</v>
      </c>
      <c r="AM1444">
        <v>144.12</v>
      </c>
      <c r="AN1444" t="s">
        <v>1064</v>
      </c>
      <c r="AO1444">
        <v>9.9</v>
      </c>
      <c r="AP1444">
        <v>8.33</v>
      </c>
      <c r="AQ1444">
        <v>12.806699999999999</v>
      </c>
      <c r="AR1444" t="s">
        <v>1071</v>
      </c>
      <c r="AS1444" t="s">
        <v>1074</v>
      </c>
      <c r="AT1444" t="s">
        <v>1076</v>
      </c>
      <c r="AU1444" t="s">
        <v>1077</v>
      </c>
      <c r="AV1444" t="s">
        <v>1082</v>
      </c>
      <c r="AW1444" t="s">
        <v>1084</v>
      </c>
      <c r="AX1444" s="65">
        <f t="shared" si="389"/>
        <v>583.5</v>
      </c>
      <c r="AY1444" s="106">
        <v>2862.47</v>
      </c>
      <c r="AZ1444" s="106">
        <v>696.41633656461636</v>
      </c>
      <c r="BA1444" s="65">
        <f t="shared" si="377"/>
        <v>4142.3863365646157</v>
      </c>
      <c r="BB1444" s="65">
        <f t="shared" si="378"/>
        <v>27004.163663435385</v>
      </c>
      <c r="BC1444" s="65">
        <f t="shared" si="379"/>
        <v>20.420000000000002</v>
      </c>
      <c r="BD1444" s="65">
        <f t="shared" si="380"/>
        <v>23558.230000000003</v>
      </c>
      <c r="BE1444" s="65">
        <f t="shared" si="381"/>
        <v>31744.309999999998</v>
      </c>
      <c r="BF1444" s="65">
        <f t="shared" si="382"/>
        <v>82327.11366343539</v>
      </c>
      <c r="BG1444" s="66">
        <f t="shared" si="383"/>
        <v>591.76947665208797</v>
      </c>
      <c r="BH1444" s="66">
        <f t="shared" si="384"/>
        <v>46.558902867992046</v>
      </c>
      <c r="BI1444" s="66">
        <f t="shared" si="385"/>
        <v>3.4033333333333339E-2</v>
      </c>
      <c r="BJ1444" s="66">
        <f t="shared" si="386"/>
        <v>40.617637931034487</v>
      </c>
      <c r="BK1444" s="66">
        <f t="shared" si="387"/>
        <v>54.731568965517241</v>
      </c>
      <c r="BL1444" s="66">
        <f t="shared" si="388"/>
        <v>141.9432994197162</v>
      </c>
      <c r="BM1444" s="207">
        <f t="shared" si="390"/>
        <v>39873.18</v>
      </c>
    </row>
    <row r="1445" spans="1:65" x14ac:dyDescent="0.35">
      <c r="A1445" s="1">
        <v>594</v>
      </c>
      <c r="B1445">
        <v>51</v>
      </c>
      <c r="C1445" t="s">
        <v>37</v>
      </c>
      <c r="D1445" s="60" t="s">
        <v>632</v>
      </c>
      <c r="E1445" s="6" t="s">
        <v>1107</v>
      </c>
      <c r="F1445" s="7" t="s">
        <v>1108</v>
      </c>
      <c r="G1445" s="6">
        <v>-30.03</v>
      </c>
      <c r="H1445" s="6">
        <v>-51.23</v>
      </c>
      <c r="I1445" s="6">
        <v>47</v>
      </c>
      <c r="J1445" s="8">
        <v>23954.0527728093</v>
      </c>
      <c r="K1445" t="s">
        <v>1165</v>
      </c>
      <c r="L1445" t="s">
        <v>1062</v>
      </c>
      <c r="M1445">
        <v>600</v>
      </c>
      <c r="N1445">
        <v>600</v>
      </c>
      <c r="O1445">
        <v>84.06</v>
      </c>
      <c r="P1445">
        <v>18794.689999999999</v>
      </c>
      <c r="Q1445">
        <v>18875.330000000002</v>
      </c>
      <c r="R1445">
        <v>5272.4</v>
      </c>
      <c r="S1445">
        <v>34606.78</v>
      </c>
      <c r="T1445">
        <v>0</v>
      </c>
      <c r="U1445">
        <v>11578.67</v>
      </c>
      <c r="V1445">
        <v>0</v>
      </c>
      <c r="W1445" s="181">
        <f t="shared" si="374"/>
        <v>30373.360000000001</v>
      </c>
      <c r="X1445" s="181">
        <f t="shared" si="375"/>
        <v>50.622266666666668</v>
      </c>
      <c r="Y1445" s="174">
        <v>89211.93</v>
      </c>
      <c r="Z1445" s="181">
        <f t="shared" si="376"/>
        <v>148.68654999999998</v>
      </c>
      <c r="AA1445" s="174">
        <v>9.4225066087013268E-2</v>
      </c>
      <c r="AB1445" s="174">
        <v>21.06746261402483</v>
      </c>
      <c r="AC1445" s="174">
        <v>21.157854112112592</v>
      </c>
      <c r="AD1445" s="174">
        <v>5.9099719062237526</v>
      </c>
      <c r="AE1445" s="174">
        <v>38.791650399223514</v>
      </c>
      <c r="AF1445">
        <v>0</v>
      </c>
      <c r="AG1445" s="106">
        <v>12.97883590232831</v>
      </c>
      <c r="AH1445" s="106">
        <v>0</v>
      </c>
      <c r="AI1445" s="106">
        <v>100</v>
      </c>
      <c r="AJ1445">
        <v>40.25</v>
      </c>
      <c r="AK1445">
        <v>50.76</v>
      </c>
      <c r="AL1445">
        <v>57.68</v>
      </c>
      <c r="AM1445">
        <v>148.69</v>
      </c>
      <c r="AN1445" t="s">
        <v>1065</v>
      </c>
      <c r="AO1445">
        <v>9.9</v>
      </c>
      <c r="AP1445">
        <v>8.33</v>
      </c>
      <c r="AQ1445">
        <v>12.806699999999999</v>
      </c>
      <c r="AR1445" t="s">
        <v>1071</v>
      </c>
      <c r="AS1445" t="s">
        <v>1074</v>
      </c>
      <c r="AT1445" t="s">
        <v>1076</v>
      </c>
      <c r="AU1445" t="s">
        <v>1077</v>
      </c>
      <c r="AV1445" t="s">
        <v>1082</v>
      </c>
      <c r="AW1445" t="s">
        <v>1084</v>
      </c>
      <c r="AX1445" s="65">
        <f t="shared" si="389"/>
        <v>583.5</v>
      </c>
      <c r="AY1445" s="106">
        <v>2862.47</v>
      </c>
      <c r="AZ1445" s="106">
        <v>770.44006883914415</v>
      </c>
      <c r="BA1445" s="65">
        <f t="shared" si="377"/>
        <v>4216.4100688391445</v>
      </c>
      <c r="BB1445" s="65">
        <f t="shared" si="378"/>
        <v>29602.919931160857</v>
      </c>
      <c r="BC1445" s="65">
        <f t="shared" si="379"/>
        <v>84.06</v>
      </c>
      <c r="BD1445" s="65">
        <f t="shared" si="380"/>
        <v>23564.230000000003</v>
      </c>
      <c r="BE1445" s="65">
        <f t="shared" si="381"/>
        <v>31744.309999999998</v>
      </c>
      <c r="BF1445" s="65">
        <f t="shared" si="382"/>
        <v>84995.519931160845</v>
      </c>
      <c r="BG1445" s="66">
        <f t="shared" si="383"/>
        <v>602.34429554844917</v>
      </c>
      <c r="BH1445" s="66">
        <f t="shared" si="384"/>
        <v>51.03951712269113</v>
      </c>
      <c r="BI1445" s="66">
        <f t="shared" si="385"/>
        <v>0.1401</v>
      </c>
      <c r="BJ1445" s="66">
        <f t="shared" si="386"/>
        <v>40.627982758620696</v>
      </c>
      <c r="BK1445" s="66">
        <f t="shared" si="387"/>
        <v>54.731568965517241</v>
      </c>
      <c r="BL1445" s="66">
        <f t="shared" si="388"/>
        <v>146.54399988131181</v>
      </c>
      <c r="BM1445" s="207">
        <f t="shared" si="390"/>
        <v>39879.18</v>
      </c>
    </row>
    <row r="1446" spans="1:65" x14ac:dyDescent="0.35">
      <c r="A1446" s="1">
        <v>595</v>
      </c>
      <c r="B1446">
        <v>51</v>
      </c>
      <c r="C1446" t="s">
        <v>37</v>
      </c>
      <c r="D1446" s="60" t="s">
        <v>633</v>
      </c>
      <c r="E1446" s="6" t="s">
        <v>1109</v>
      </c>
      <c r="F1446" s="7" t="s">
        <v>1110</v>
      </c>
      <c r="G1446" s="6">
        <v>-15.37</v>
      </c>
      <c r="H1446" s="6">
        <v>-48.78</v>
      </c>
      <c r="I1446" s="6">
        <v>770</v>
      </c>
      <c r="J1446" s="8">
        <v>31081.371963744201</v>
      </c>
      <c r="K1446" t="s">
        <v>1165</v>
      </c>
      <c r="L1446" t="s">
        <v>1062</v>
      </c>
      <c r="M1446">
        <v>600</v>
      </c>
      <c r="N1446">
        <v>600</v>
      </c>
      <c r="O1446">
        <v>0</v>
      </c>
      <c r="P1446">
        <v>26406.880000000001</v>
      </c>
      <c r="Q1446">
        <v>18875.330000000002</v>
      </c>
      <c r="R1446">
        <v>5266.4</v>
      </c>
      <c r="S1446">
        <v>34606.78</v>
      </c>
      <c r="T1446">
        <v>0</v>
      </c>
      <c r="U1446">
        <v>11578.67</v>
      </c>
      <c r="V1446">
        <v>0</v>
      </c>
      <c r="W1446" s="181">
        <f t="shared" si="374"/>
        <v>37985.550000000003</v>
      </c>
      <c r="X1446" s="181">
        <f t="shared" si="375"/>
        <v>63.309250000000006</v>
      </c>
      <c r="Y1446" s="174">
        <v>96734.05</v>
      </c>
      <c r="Z1446" s="181">
        <f t="shared" si="376"/>
        <v>161.22341666666668</v>
      </c>
      <c r="AA1446" s="174">
        <v>0</v>
      </c>
      <c r="AB1446" s="174">
        <v>27.298433178389619</v>
      </c>
      <c r="AC1446" s="174">
        <v>19.512601819111271</v>
      </c>
      <c r="AD1446" s="174">
        <v>5.4442050136430753</v>
      </c>
      <c r="AE1446" s="174">
        <v>35.77517947403215</v>
      </c>
      <c r="AF1446">
        <v>0</v>
      </c>
      <c r="AG1446" s="106">
        <v>11.969590852445441</v>
      </c>
      <c r="AH1446" s="106">
        <v>0</v>
      </c>
      <c r="AI1446" s="106">
        <v>100</v>
      </c>
      <c r="AJ1446">
        <v>40.24</v>
      </c>
      <c r="AK1446">
        <v>63.31</v>
      </c>
      <c r="AL1446">
        <v>57.68</v>
      </c>
      <c r="AM1446">
        <v>161.22</v>
      </c>
      <c r="AN1446" t="s">
        <v>1066</v>
      </c>
      <c r="AO1446">
        <v>9.9</v>
      </c>
      <c r="AP1446">
        <v>8.33</v>
      </c>
      <c r="AQ1446">
        <v>12.806699999999999</v>
      </c>
      <c r="AR1446" t="s">
        <v>1071</v>
      </c>
      <c r="AS1446" t="s">
        <v>1074</v>
      </c>
      <c r="AT1446" t="s">
        <v>1076</v>
      </c>
      <c r="AU1446" t="s">
        <v>1077</v>
      </c>
      <c r="AV1446" t="s">
        <v>1082</v>
      </c>
      <c r="AW1446" t="s">
        <v>1084</v>
      </c>
      <c r="AX1446" s="65">
        <f t="shared" si="389"/>
        <v>583.5</v>
      </c>
      <c r="AY1446" s="106">
        <v>2862.47</v>
      </c>
      <c r="AZ1446" s="106">
        <v>1020.7270784521581</v>
      </c>
      <c r="BA1446" s="65">
        <f t="shared" si="377"/>
        <v>4466.6970784521582</v>
      </c>
      <c r="BB1446" s="65">
        <f t="shared" si="378"/>
        <v>36964.822921547842</v>
      </c>
      <c r="BC1446" s="65">
        <f t="shared" si="379"/>
        <v>0</v>
      </c>
      <c r="BD1446" s="65">
        <f t="shared" si="380"/>
        <v>23558.230000000003</v>
      </c>
      <c r="BE1446" s="65">
        <f t="shared" si="381"/>
        <v>31744.309999999998</v>
      </c>
      <c r="BF1446" s="65">
        <f t="shared" si="382"/>
        <v>92267.352921547848</v>
      </c>
      <c r="BG1446" s="66">
        <f t="shared" si="383"/>
        <v>638.09958263602255</v>
      </c>
      <c r="BH1446" s="66">
        <f t="shared" si="384"/>
        <v>63.732453313013522</v>
      </c>
      <c r="BI1446" s="66">
        <f t="shared" si="385"/>
        <v>0</v>
      </c>
      <c r="BJ1446" s="66">
        <f t="shared" si="386"/>
        <v>40.617637931034487</v>
      </c>
      <c r="BK1446" s="66">
        <f t="shared" si="387"/>
        <v>54.731568965517241</v>
      </c>
      <c r="BL1446" s="66">
        <f t="shared" si="388"/>
        <v>159.08164296818595</v>
      </c>
      <c r="BM1446" s="207">
        <f t="shared" si="390"/>
        <v>39873.18</v>
      </c>
    </row>
    <row r="1447" spans="1:65" x14ac:dyDescent="0.35">
      <c r="A1447" s="1">
        <v>596</v>
      </c>
      <c r="B1447">
        <v>51</v>
      </c>
      <c r="C1447" t="s">
        <v>37</v>
      </c>
      <c r="D1447" s="60" t="s">
        <v>634</v>
      </c>
      <c r="E1447" s="6" t="s">
        <v>1111</v>
      </c>
      <c r="F1447" s="7" t="s">
        <v>1112</v>
      </c>
      <c r="G1447" s="6">
        <v>-22.86</v>
      </c>
      <c r="H1447" s="6">
        <v>-43.41</v>
      </c>
      <c r="I1447" s="6">
        <v>45</v>
      </c>
      <c r="J1447" s="8">
        <v>45016.2336447989</v>
      </c>
      <c r="K1447" t="s">
        <v>1165</v>
      </c>
      <c r="L1447" t="s">
        <v>1062</v>
      </c>
      <c r="M1447">
        <v>600</v>
      </c>
      <c r="N1447">
        <v>600</v>
      </c>
      <c r="O1447">
        <v>0</v>
      </c>
      <c r="P1447">
        <v>26557.95</v>
      </c>
      <c r="Q1447">
        <v>18875.330000000002</v>
      </c>
      <c r="R1447">
        <v>5262.4</v>
      </c>
      <c r="S1447">
        <v>34606.78</v>
      </c>
      <c r="T1447">
        <v>0</v>
      </c>
      <c r="U1447">
        <v>11578.67</v>
      </c>
      <c r="V1447">
        <v>0</v>
      </c>
      <c r="W1447" s="181">
        <f t="shared" si="374"/>
        <v>38136.620000000003</v>
      </c>
      <c r="X1447" s="181">
        <f t="shared" si="375"/>
        <v>63.561033333333334</v>
      </c>
      <c r="Y1447" s="174">
        <v>96881.12</v>
      </c>
      <c r="Z1447" s="181">
        <f t="shared" si="376"/>
        <v>161.46853333333331</v>
      </c>
      <c r="AA1447" s="174">
        <v>0</v>
      </c>
      <c r="AB1447" s="174">
        <v>27.412926275005901</v>
      </c>
      <c r="AC1447" s="174">
        <v>19.48298079130382</v>
      </c>
      <c r="AD1447" s="174">
        <v>5.4318116883867571</v>
      </c>
      <c r="AE1447" s="174">
        <v>35.720871104710596</v>
      </c>
      <c r="AF1447">
        <v>0</v>
      </c>
      <c r="AG1447" s="106">
        <v>11.95142046252149</v>
      </c>
      <c r="AH1447" s="106">
        <v>0</v>
      </c>
      <c r="AI1447" s="106">
        <v>100</v>
      </c>
      <c r="AJ1447">
        <v>40.229999999999997</v>
      </c>
      <c r="AK1447">
        <v>63.56</v>
      </c>
      <c r="AL1447">
        <v>57.68</v>
      </c>
      <c r="AM1447">
        <v>161.47</v>
      </c>
      <c r="AN1447" t="s">
        <v>1067</v>
      </c>
      <c r="AO1447">
        <v>9.9</v>
      </c>
      <c r="AP1447">
        <v>8.33</v>
      </c>
      <c r="AQ1447">
        <v>12.806699999999999</v>
      </c>
      <c r="AR1447" t="s">
        <v>1071</v>
      </c>
      <c r="AS1447" t="s">
        <v>1074</v>
      </c>
      <c r="AT1447" t="s">
        <v>1076</v>
      </c>
      <c r="AU1447" t="s">
        <v>1077</v>
      </c>
      <c r="AV1447" t="s">
        <v>1082</v>
      </c>
      <c r="AW1447" t="s">
        <v>1084</v>
      </c>
      <c r="AX1447" s="65">
        <f t="shared" si="389"/>
        <v>583.5</v>
      </c>
      <c r="AY1447" s="106">
        <v>2862.47</v>
      </c>
      <c r="AZ1447" s="106">
        <v>1011.1503899780358</v>
      </c>
      <c r="BA1447" s="65">
        <f t="shared" si="377"/>
        <v>4457.1203899780357</v>
      </c>
      <c r="BB1447" s="65">
        <f t="shared" si="378"/>
        <v>37125.469610021966</v>
      </c>
      <c r="BC1447" s="65">
        <f t="shared" si="379"/>
        <v>0</v>
      </c>
      <c r="BD1447" s="65">
        <f t="shared" si="380"/>
        <v>23554.230000000003</v>
      </c>
      <c r="BE1447" s="65">
        <f t="shared" si="381"/>
        <v>31744.309999999998</v>
      </c>
      <c r="BF1447" s="65">
        <f t="shared" si="382"/>
        <v>92423.999610021958</v>
      </c>
      <c r="BG1447" s="66">
        <f t="shared" si="383"/>
        <v>636.7314842825765</v>
      </c>
      <c r="BH1447" s="66">
        <f t="shared" si="384"/>
        <v>64.009430362106841</v>
      </c>
      <c r="BI1447" s="66">
        <f t="shared" si="385"/>
        <v>0</v>
      </c>
      <c r="BJ1447" s="66">
        <f t="shared" si="386"/>
        <v>40.610741379310348</v>
      </c>
      <c r="BK1447" s="66">
        <f t="shared" si="387"/>
        <v>54.731568965517241</v>
      </c>
      <c r="BL1447" s="66">
        <f t="shared" si="388"/>
        <v>159.3517234655551</v>
      </c>
      <c r="BM1447" s="207">
        <f t="shared" si="390"/>
        <v>39869.18</v>
      </c>
    </row>
    <row r="1448" spans="1:65" x14ac:dyDescent="0.35">
      <c r="A1448" s="1">
        <v>597</v>
      </c>
      <c r="B1448">
        <v>51</v>
      </c>
      <c r="C1448" t="s">
        <v>37</v>
      </c>
      <c r="D1448" s="60" t="s">
        <v>635</v>
      </c>
      <c r="E1448" s="6" t="s">
        <v>1113</v>
      </c>
      <c r="F1448" s="7" t="s">
        <v>1114</v>
      </c>
      <c r="G1448" s="6">
        <v>-20.32</v>
      </c>
      <c r="H1448" s="6">
        <v>-40.340000000000003</v>
      </c>
      <c r="I1448" s="6">
        <v>9</v>
      </c>
      <c r="J1448" s="8">
        <v>54061.366139626101</v>
      </c>
      <c r="K1448" t="s">
        <v>1165</v>
      </c>
      <c r="L1448" t="s">
        <v>1062</v>
      </c>
      <c r="M1448">
        <v>600</v>
      </c>
      <c r="N1448">
        <v>600</v>
      </c>
      <c r="O1448">
        <v>0</v>
      </c>
      <c r="P1448">
        <v>29598.62</v>
      </c>
      <c r="Q1448">
        <v>18875.330000000002</v>
      </c>
      <c r="R1448">
        <v>5264.2</v>
      </c>
      <c r="S1448">
        <v>34606.78</v>
      </c>
      <c r="T1448">
        <v>0</v>
      </c>
      <c r="U1448">
        <v>11578.67</v>
      </c>
      <c r="V1448">
        <v>0</v>
      </c>
      <c r="W1448" s="181">
        <f t="shared" si="374"/>
        <v>41177.29</v>
      </c>
      <c r="X1448" s="181">
        <f t="shared" si="375"/>
        <v>68.628816666666665</v>
      </c>
      <c r="Y1448" s="174">
        <v>99923.59</v>
      </c>
      <c r="Z1448" s="181">
        <f t="shared" si="376"/>
        <v>166.53931666666665</v>
      </c>
      <c r="AA1448" s="174">
        <v>0</v>
      </c>
      <c r="AB1448" s="174">
        <v>29.621253599875661</v>
      </c>
      <c r="AC1448" s="174">
        <v>18.88976366841904</v>
      </c>
      <c r="AD1448" s="174">
        <v>5.2682254510671607</v>
      </c>
      <c r="AE1448" s="174">
        <v>34.633243261175863</v>
      </c>
      <c r="AF1448">
        <v>0</v>
      </c>
      <c r="AG1448" s="106">
        <v>11.58752402710911</v>
      </c>
      <c r="AH1448" s="106">
        <v>0</v>
      </c>
      <c r="AI1448" s="106">
        <v>100</v>
      </c>
      <c r="AJ1448">
        <v>40.229999999999997</v>
      </c>
      <c r="AK1448">
        <v>68.63</v>
      </c>
      <c r="AL1448">
        <v>57.68</v>
      </c>
      <c r="AM1448">
        <v>166.54</v>
      </c>
      <c r="AN1448" t="s">
        <v>1068</v>
      </c>
      <c r="AO1448">
        <v>9.9</v>
      </c>
      <c r="AP1448">
        <v>8.33</v>
      </c>
      <c r="AQ1448">
        <v>12.806699999999999</v>
      </c>
      <c r="AR1448" t="s">
        <v>1071</v>
      </c>
      <c r="AS1448" t="s">
        <v>1074</v>
      </c>
      <c r="AT1448" t="s">
        <v>1076</v>
      </c>
      <c r="AU1448" t="s">
        <v>1077</v>
      </c>
      <c r="AV1448" t="s">
        <v>1082</v>
      </c>
      <c r="AW1448" t="s">
        <v>1084</v>
      </c>
      <c r="AX1448" s="65">
        <f t="shared" si="389"/>
        <v>583.5</v>
      </c>
      <c r="AY1448" s="106">
        <v>2862.47</v>
      </c>
      <c r="AZ1448" s="106">
        <v>1075.952825509547</v>
      </c>
      <c r="BA1448" s="65">
        <f t="shared" si="377"/>
        <v>4521.9228255095468</v>
      </c>
      <c r="BB1448" s="65">
        <f t="shared" si="378"/>
        <v>40101.337174490451</v>
      </c>
      <c r="BC1448" s="65">
        <f t="shared" si="379"/>
        <v>0</v>
      </c>
      <c r="BD1448" s="65">
        <f t="shared" si="380"/>
        <v>23556.030000000002</v>
      </c>
      <c r="BE1448" s="65">
        <f t="shared" si="381"/>
        <v>31744.309999999998</v>
      </c>
      <c r="BF1448" s="65">
        <f t="shared" si="382"/>
        <v>95401.667174490445</v>
      </c>
      <c r="BG1448" s="66">
        <f t="shared" si="383"/>
        <v>645.98897507279241</v>
      </c>
      <c r="BH1448" s="66">
        <f t="shared" si="384"/>
        <v>69.140236507742159</v>
      </c>
      <c r="BI1448" s="66">
        <f t="shared" si="385"/>
        <v>0</v>
      </c>
      <c r="BJ1448" s="66">
        <f t="shared" si="386"/>
        <v>40.613844827586213</v>
      </c>
      <c r="BK1448" s="66">
        <f t="shared" si="387"/>
        <v>54.731568965517241</v>
      </c>
      <c r="BL1448" s="66">
        <f t="shared" si="388"/>
        <v>164.48563305946629</v>
      </c>
      <c r="BM1448" s="207">
        <f t="shared" si="390"/>
        <v>39870.979999999996</v>
      </c>
    </row>
    <row r="1449" spans="1:65" x14ac:dyDescent="0.35">
      <c r="A1449" s="1">
        <v>598</v>
      </c>
      <c r="B1449">
        <v>51</v>
      </c>
      <c r="C1449" t="s">
        <v>37</v>
      </c>
      <c r="D1449" s="60" t="s">
        <v>636</v>
      </c>
      <c r="E1449" s="6" t="s">
        <v>1115</v>
      </c>
      <c r="F1449" s="7" t="s">
        <v>1116</v>
      </c>
      <c r="G1449" s="6">
        <v>-8.0500000000000007</v>
      </c>
      <c r="H1449" s="6">
        <v>-34.880000000000003</v>
      </c>
      <c r="I1449" s="6">
        <v>10</v>
      </c>
      <c r="J1449" s="8">
        <v>63550.072249703</v>
      </c>
      <c r="K1449" t="s">
        <v>1165</v>
      </c>
      <c r="L1449" t="s">
        <v>1062</v>
      </c>
      <c r="M1449">
        <v>600</v>
      </c>
      <c r="N1449">
        <v>600</v>
      </c>
      <c r="O1449">
        <v>0</v>
      </c>
      <c r="P1449">
        <v>34069.269999999997</v>
      </c>
      <c r="Q1449">
        <v>18875.330000000002</v>
      </c>
      <c r="R1449">
        <v>5250.2</v>
      </c>
      <c r="S1449">
        <v>34606.78</v>
      </c>
      <c r="T1449">
        <v>0</v>
      </c>
      <c r="U1449">
        <v>11578.67</v>
      </c>
      <c r="V1449">
        <v>0</v>
      </c>
      <c r="W1449" s="181">
        <f t="shared" si="374"/>
        <v>45647.939999999995</v>
      </c>
      <c r="X1449" s="181">
        <f t="shared" si="375"/>
        <v>76.079899999999995</v>
      </c>
      <c r="Y1449" s="174">
        <v>104380.24</v>
      </c>
      <c r="Z1449" s="181">
        <f t="shared" si="376"/>
        <v>173.96706666666668</v>
      </c>
      <c r="AA1449" s="174">
        <v>0</v>
      </c>
      <c r="AB1449" s="174">
        <v>32.639578142376372</v>
      </c>
      <c r="AC1449" s="174">
        <v>18.08324065934319</v>
      </c>
      <c r="AD1449" s="174">
        <v>5.0298792185187544</v>
      </c>
      <c r="AE1449" s="174">
        <v>33.154531930564637</v>
      </c>
      <c r="AF1449">
        <v>0</v>
      </c>
      <c r="AG1449" s="106">
        <v>11.092779629554411</v>
      </c>
      <c r="AH1449" s="106">
        <v>0</v>
      </c>
      <c r="AI1449" s="106">
        <v>100</v>
      </c>
      <c r="AJ1449">
        <v>40.21</v>
      </c>
      <c r="AK1449">
        <v>76.08</v>
      </c>
      <c r="AL1449">
        <v>57.68</v>
      </c>
      <c r="AM1449">
        <v>173.97</v>
      </c>
      <c r="AN1449" t="s">
        <v>1069</v>
      </c>
      <c r="AO1449">
        <v>9.9</v>
      </c>
      <c r="AP1449">
        <v>8.33</v>
      </c>
      <c r="AQ1449">
        <v>12.806699999999999</v>
      </c>
      <c r="AR1449" t="s">
        <v>1071</v>
      </c>
      <c r="AS1449" t="s">
        <v>1074</v>
      </c>
      <c r="AT1449" t="s">
        <v>1076</v>
      </c>
      <c r="AU1449" t="s">
        <v>1077</v>
      </c>
      <c r="AV1449" t="s">
        <v>1082</v>
      </c>
      <c r="AW1449" t="s">
        <v>1084</v>
      </c>
      <c r="AX1449" s="65">
        <f t="shared" si="389"/>
        <v>583.5</v>
      </c>
      <c r="AY1449" s="106">
        <v>2862.47</v>
      </c>
      <c r="AZ1449" s="106">
        <v>1224.7506626630552</v>
      </c>
      <c r="BA1449" s="65">
        <f t="shared" si="377"/>
        <v>4670.720662663055</v>
      </c>
      <c r="BB1449" s="65">
        <f t="shared" si="378"/>
        <v>44423.189337336938</v>
      </c>
      <c r="BC1449" s="65">
        <f t="shared" si="379"/>
        <v>0</v>
      </c>
      <c r="BD1449" s="65">
        <f t="shared" si="380"/>
        <v>23542.030000000002</v>
      </c>
      <c r="BE1449" s="65">
        <f t="shared" si="381"/>
        <v>31744.309999999998</v>
      </c>
      <c r="BF1449" s="65">
        <f t="shared" si="382"/>
        <v>99709.519337336955</v>
      </c>
      <c r="BG1449" s="66">
        <f t="shared" si="383"/>
        <v>667.245808951865</v>
      </c>
      <c r="BH1449" s="66">
        <f t="shared" si="384"/>
        <v>76.591705754029206</v>
      </c>
      <c r="BI1449" s="66">
        <f t="shared" si="385"/>
        <v>0</v>
      </c>
      <c r="BJ1449" s="66">
        <f t="shared" si="386"/>
        <v>40.589706896551725</v>
      </c>
      <c r="BK1449" s="66">
        <f t="shared" si="387"/>
        <v>54.731568965517241</v>
      </c>
      <c r="BL1449" s="66">
        <f t="shared" si="388"/>
        <v>171.91296437471888</v>
      </c>
      <c r="BM1449" s="207">
        <f t="shared" si="390"/>
        <v>39856.979999999996</v>
      </c>
    </row>
    <row r="1450" spans="1:65" x14ac:dyDescent="0.35">
      <c r="A1450" s="1">
        <v>599</v>
      </c>
      <c r="B1450">
        <v>51</v>
      </c>
      <c r="C1450" t="s">
        <v>37</v>
      </c>
      <c r="D1450" s="60" t="s">
        <v>637</v>
      </c>
      <c r="E1450" s="6" t="s">
        <v>1117</v>
      </c>
      <c r="F1450" s="7" t="s">
        <v>1118</v>
      </c>
      <c r="G1450" s="6">
        <v>-3.8</v>
      </c>
      <c r="H1450" s="6">
        <v>-38.53</v>
      </c>
      <c r="I1450" s="6">
        <v>41</v>
      </c>
      <c r="J1450" s="8">
        <v>71394.000753582499</v>
      </c>
      <c r="K1450" t="s">
        <v>1165</v>
      </c>
      <c r="L1450" t="s">
        <v>1062</v>
      </c>
      <c r="M1450">
        <v>600</v>
      </c>
      <c r="N1450">
        <v>600</v>
      </c>
      <c r="O1450">
        <v>0</v>
      </c>
      <c r="P1450">
        <v>34446.26</v>
      </c>
      <c r="Q1450">
        <v>18875.330000000002</v>
      </c>
      <c r="R1450">
        <v>5255.2</v>
      </c>
      <c r="S1450">
        <v>34606.78</v>
      </c>
      <c r="T1450">
        <v>0</v>
      </c>
      <c r="U1450">
        <v>11578.67</v>
      </c>
      <c r="V1450">
        <v>0</v>
      </c>
      <c r="W1450" s="181">
        <f t="shared" si="374"/>
        <v>46024.93</v>
      </c>
      <c r="X1450" s="181">
        <f t="shared" si="375"/>
        <v>76.708216666666672</v>
      </c>
      <c r="Y1450" s="174">
        <v>104762.23</v>
      </c>
      <c r="Z1450" s="181">
        <f t="shared" si="376"/>
        <v>174.60371666666666</v>
      </c>
      <c r="AA1450" s="174">
        <v>0</v>
      </c>
      <c r="AB1450" s="174">
        <v>32.88041883033609</v>
      </c>
      <c r="AC1450" s="174">
        <v>18.017304519004611</v>
      </c>
      <c r="AD1450" s="174">
        <v>5.016311699359588</v>
      </c>
      <c r="AE1450" s="174">
        <v>33.03364199101145</v>
      </c>
      <c r="AF1450">
        <v>0</v>
      </c>
      <c r="AG1450" s="106">
        <v>11.05233250571318</v>
      </c>
      <c r="AH1450" s="106">
        <v>0</v>
      </c>
      <c r="AI1450" s="106">
        <v>100</v>
      </c>
      <c r="AJ1450">
        <v>40.22</v>
      </c>
      <c r="AK1450">
        <v>76.709999999999994</v>
      </c>
      <c r="AL1450">
        <v>57.68</v>
      </c>
      <c r="AM1450">
        <v>174.6</v>
      </c>
      <c r="AN1450" t="s">
        <v>1070</v>
      </c>
      <c r="AO1450">
        <v>9.9</v>
      </c>
      <c r="AP1450">
        <v>8.33</v>
      </c>
      <c r="AQ1450">
        <v>12.806699999999999</v>
      </c>
      <c r="AR1450" t="s">
        <v>1071</v>
      </c>
      <c r="AS1450" t="s">
        <v>1074</v>
      </c>
      <c r="AT1450" t="s">
        <v>1076</v>
      </c>
      <c r="AU1450" t="s">
        <v>1077</v>
      </c>
      <c r="AV1450" t="s">
        <v>1082</v>
      </c>
      <c r="AW1450" t="s">
        <v>1084</v>
      </c>
      <c r="AX1450" s="65">
        <f t="shared" si="389"/>
        <v>583.5</v>
      </c>
      <c r="AY1450" s="106">
        <v>2862.47</v>
      </c>
      <c r="AZ1450" s="106">
        <v>1201.8226143039692</v>
      </c>
      <c r="BA1450" s="65">
        <f t="shared" si="377"/>
        <v>4647.7926143039695</v>
      </c>
      <c r="BB1450" s="65">
        <f t="shared" si="378"/>
        <v>44823.107385696028</v>
      </c>
      <c r="BC1450" s="65">
        <f t="shared" si="379"/>
        <v>0</v>
      </c>
      <c r="BD1450" s="65">
        <f t="shared" si="380"/>
        <v>23547.030000000002</v>
      </c>
      <c r="BE1450" s="65">
        <f t="shared" si="381"/>
        <v>31744.309999999998</v>
      </c>
      <c r="BF1450" s="65">
        <f t="shared" si="382"/>
        <v>100114.43738569603</v>
      </c>
      <c r="BG1450" s="66">
        <f t="shared" si="383"/>
        <v>663.97037347199569</v>
      </c>
      <c r="BH1450" s="66">
        <f t="shared" si="384"/>
        <v>77.281219630510392</v>
      </c>
      <c r="BI1450" s="66">
        <f t="shared" si="385"/>
        <v>0</v>
      </c>
      <c r="BJ1450" s="66">
        <f t="shared" si="386"/>
        <v>40.598327586206899</v>
      </c>
      <c r="BK1450" s="66">
        <f t="shared" si="387"/>
        <v>54.731568965517241</v>
      </c>
      <c r="BL1450" s="66">
        <f t="shared" si="388"/>
        <v>172.61109894085521</v>
      </c>
      <c r="BM1450" s="207">
        <f t="shared" si="390"/>
        <v>39861.979999999996</v>
      </c>
    </row>
    <row r="1451" spans="1:65" x14ac:dyDescent="0.35">
      <c r="A1451" s="1">
        <v>600</v>
      </c>
      <c r="B1451">
        <v>52</v>
      </c>
      <c r="C1451" t="s">
        <v>37</v>
      </c>
      <c r="D1451" s="60" t="s">
        <v>638</v>
      </c>
      <c r="E1451" s="6" t="s">
        <v>1104</v>
      </c>
      <c r="F1451" s="7" t="s">
        <v>1105</v>
      </c>
      <c r="G1451" s="6">
        <v>-22.74</v>
      </c>
      <c r="H1451" s="6">
        <v>-45.59</v>
      </c>
      <c r="I1451" s="6">
        <v>1642</v>
      </c>
      <c r="J1451" s="8">
        <v>3495.45982983364</v>
      </c>
      <c r="K1451" t="s">
        <v>1165</v>
      </c>
      <c r="L1451" t="s">
        <v>1062</v>
      </c>
      <c r="M1451">
        <v>600</v>
      </c>
      <c r="N1451">
        <v>600</v>
      </c>
      <c r="O1451">
        <v>1773.28</v>
      </c>
      <c r="P1451">
        <v>9658.2900000000009</v>
      </c>
      <c r="Q1451">
        <v>18875.330000000002</v>
      </c>
      <c r="R1451">
        <v>5265.2</v>
      </c>
      <c r="S1451">
        <v>34606.78</v>
      </c>
      <c r="T1451">
        <v>0</v>
      </c>
      <c r="U1451">
        <v>11750.93</v>
      </c>
      <c r="V1451">
        <v>0</v>
      </c>
      <c r="W1451" s="181">
        <f t="shared" si="374"/>
        <v>21409.22</v>
      </c>
      <c r="X1451" s="181">
        <f t="shared" si="375"/>
        <v>35.682033333333337</v>
      </c>
      <c r="Y1451" s="174">
        <v>81929.8</v>
      </c>
      <c r="Z1451" s="181">
        <f t="shared" si="376"/>
        <v>136.54966666666667</v>
      </c>
      <c r="AA1451" s="174">
        <v>2.1643895139497471</v>
      </c>
      <c r="AB1451" s="174">
        <v>11.78849454044804</v>
      </c>
      <c r="AC1451" s="174">
        <v>23.038418255628599</v>
      </c>
      <c r="AD1451" s="174">
        <v>6.4264773012994052</v>
      </c>
      <c r="AE1451" s="174">
        <v>42.239551420850532</v>
      </c>
      <c r="AF1451">
        <v>0</v>
      </c>
      <c r="AG1451" s="106">
        <v>14.34268117339478</v>
      </c>
      <c r="AH1451" s="106">
        <v>0</v>
      </c>
      <c r="AI1451" s="106">
        <v>100</v>
      </c>
      <c r="AJ1451">
        <v>40.229999999999997</v>
      </c>
      <c r="AK1451">
        <v>38.64</v>
      </c>
      <c r="AL1451">
        <v>57.68</v>
      </c>
      <c r="AM1451">
        <v>136.55000000000001</v>
      </c>
      <c r="AN1451" t="s">
        <v>1063</v>
      </c>
      <c r="AO1451">
        <v>9.9</v>
      </c>
      <c r="AP1451">
        <v>8.33</v>
      </c>
      <c r="AQ1451">
        <v>12.806699999999999</v>
      </c>
      <c r="AR1451" t="s">
        <v>1071</v>
      </c>
      <c r="AS1451" t="s">
        <v>1074</v>
      </c>
      <c r="AT1451" t="s">
        <v>1076</v>
      </c>
      <c r="AU1451" t="s">
        <v>1077</v>
      </c>
      <c r="AV1451" t="s">
        <v>1080</v>
      </c>
      <c r="AW1451" t="s">
        <v>1083</v>
      </c>
      <c r="AX1451" s="65">
        <f t="shared" si="389"/>
        <v>583.5</v>
      </c>
      <c r="AY1451" s="106">
        <v>2862.47</v>
      </c>
      <c r="AZ1451" s="106">
        <v>524.81528502184142</v>
      </c>
      <c r="BA1451" s="65">
        <f t="shared" si="377"/>
        <v>3970.7852850218414</v>
      </c>
      <c r="BB1451" s="65">
        <f t="shared" si="378"/>
        <v>20884.404714978158</v>
      </c>
      <c r="BC1451" s="65">
        <f t="shared" si="379"/>
        <v>1773.28</v>
      </c>
      <c r="BD1451" s="65">
        <f t="shared" si="380"/>
        <v>23557.030000000002</v>
      </c>
      <c r="BE1451" s="65">
        <f t="shared" si="381"/>
        <v>31744.309999999998</v>
      </c>
      <c r="BF1451" s="65">
        <f t="shared" si="382"/>
        <v>77959.014714978155</v>
      </c>
      <c r="BG1451" s="66">
        <f t="shared" si="383"/>
        <v>567.2550407174059</v>
      </c>
      <c r="BH1451" s="66">
        <f t="shared" si="384"/>
        <v>36.007594336169241</v>
      </c>
      <c r="BI1451" s="66">
        <f t="shared" si="385"/>
        <v>2.9554666666666667</v>
      </c>
      <c r="BJ1451" s="66">
        <f t="shared" si="386"/>
        <v>40.615568965517248</v>
      </c>
      <c r="BK1451" s="66">
        <f t="shared" si="387"/>
        <v>54.731568965517241</v>
      </c>
      <c r="BL1451" s="66">
        <f t="shared" si="388"/>
        <v>134.41209433616925</v>
      </c>
      <c r="BM1451" s="207">
        <f t="shared" si="390"/>
        <v>39871.979999999996</v>
      </c>
    </row>
    <row r="1452" spans="1:65" x14ac:dyDescent="0.35">
      <c r="A1452" s="1">
        <v>601</v>
      </c>
      <c r="B1452">
        <v>52</v>
      </c>
      <c r="C1452" t="s">
        <v>37</v>
      </c>
      <c r="D1452" s="60" t="s">
        <v>639</v>
      </c>
      <c r="E1452" s="6" t="s">
        <v>1104</v>
      </c>
      <c r="F1452" s="7" t="s">
        <v>1106</v>
      </c>
      <c r="G1452" s="6">
        <v>-23.85</v>
      </c>
      <c r="H1452" s="6">
        <v>-46.64</v>
      </c>
      <c r="I1452" s="6">
        <v>792</v>
      </c>
      <c r="J1452" s="8">
        <v>14172.2970393051</v>
      </c>
      <c r="K1452" t="s">
        <v>1165</v>
      </c>
      <c r="L1452" t="s">
        <v>1062</v>
      </c>
      <c r="M1452">
        <v>600</v>
      </c>
      <c r="N1452">
        <v>600</v>
      </c>
      <c r="O1452">
        <v>342.93</v>
      </c>
      <c r="P1452">
        <v>15987.28</v>
      </c>
      <c r="Q1452">
        <v>18875.330000000002</v>
      </c>
      <c r="R1452">
        <v>5266.4</v>
      </c>
      <c r="S1452">
        <v>34606.78</v>
      </c>
      <c r="T1452">
        <v>0</v>
      </c>
      <c r="U1452">
        <v>11750.93</v>
      </c>
      <c r="V1452">
        <v>0</v>
      </c>
      <c r="W1452" s="181">
        <f t="shared" si="374"/>
        <v>27738.21</v>
      </c>
      <c r="X1452" s="181">
        <f t="shared" si="375"/>
        <v>46.230350000000001</v>
      </c>
      <c r="Y1452" s="174">
        <v>86829.65</v>
      </c>
      <c r="Z1452" s="181">
        <f t="shared" si="376"/>
        <v>144.71608333333333</v>
      </c>
      <c r="AA1452" s="174">
        <v>0.39494573570203267</v>
      </c>
      <c r="AB1452" s="174">
        <v>18.41223591250224</v>
      </c>
      <c r="AC1452" s="174">
        <v>21.738346290696789</v>
      </c>
      <c r="AD1452" s="174">
        <v>6.0652092919872418</v>
      </c>
      <c r="AE1452" s="174">
        <v>39.85594782427431</v>
      </c>
      <c r="AF1452">
        <v>0</v>
      </c>
      <c r="AG1452" s="106">
        <v>13.53331494483739</v>
      </c>
      <c r="AH1452" s="106">
        <v>0</v>
      </c>
      <c r="AI1452" s="106">
        <v>100</v>
      </c>
      <c r="AJ1452">
        <v>40.24</v>
      </c>
      <c r="AK1452">
        <v>46.8</v>
      </c>
      <c r="AL1452">
        <v>57.68</v>
      </c>
      <c r="AM1452">
        <v>144.72</v>
      </c>
      <c r="AN1452" t="s">
        <v>1064</v>
      </c>
      <c r="AO1452">
        <v>9.9</v>
      </c>
      <c r="AP1452">
        <v>8.33</v>
      </c>
      <c r="AQ1452">
        <v>12.806699999999999</v>
      </c>
      <c r="AR1452" t="s">
        <v>1071</v>
      </c>
      <c r="AS1452" t="s">
        <v>1074</v>
      </c>
      <c r="AT1452" t="s">
        <v>1076</v>
      </c>
      <c r="AU1452" t="s">
        <v>1077</v>
      </c>
      <c r="AV1452" t="s">
        <v>1080</v>
      </c>
      <c r="AW1452" t="s">
        <v>1083</v>
      </c>
      <c r="AX1452" s="65">
        <f t="shared" si="389"/>
        <v>583.5</v>
      </c>
      <c r="AY1452" s="106">
        <v>2862.47</v>
      </c>
      <c r="AZ1452" s="106">
        <v>705.2786296778803</v>
      </c>
      <c r="BA1452" s="65">
        <f t="shared" si="377"/>
        <v>4151.2486296778807</v>
      </c>
      <c r="BB1452" s="65">
        <f t="shared" si="378"/>
        <v>27032.93137032212</v>
      </c>
      <c r="BC1452" s="65">
        <f t="shared" si="379"/>
        <v>342.93</v>
      </c>
      <c r="BD1452" s="65">
        <f t="shared" si="380"/>
        <v>23558.230000000003</v>
      </c>
      <c r="BE1452" s="65">
        <f t="shared" si="381"/>
        <v>31744.309999999998</v>
      </c>
      <c r="BF1452" s="65">
        <f t="shared" si="382"/>
        <v>82678.401370322114</v>
      </c>
      <c r="BG1452" s="66">
        <f t="shared" si="383"/>
        <v>593.03551852541148</v>
      </c>
      <c r="BH1452" s="66">
        <f t="shared" si="384"/>
        <v>46.608502362624343</v>
      </c>
      <c r="BI1452" s="66">
        <f t="shared" si="385"/>
        <v>0.57155</v>
      </c>
      <c r="BJ1452" s="66">
        <f t="shared" si="386"/>
        <v>40.617637931034487</v>
      </c>
      <c r="BK1452" s="66">
        <f t="shared" si="387"/>
        <v>54.731568965517241</v>
      </c>
      <c r="BL1452" s="66">
        <f t="shared" si="388"/>
        <v>142.5489678798657</v>
      </c>
      <c r="BM1452" s="207">
        <f t="shared" si="390"/>
        <v>39873.18</v>
      </c>
    </row>
    <row r="1453" spans="1:65" x14ac:dyDescent="0.35">
      <c r="A1453" s="1">
        <v>602</v>
      </c>
      <c r="B1453">
        <v>52</v>
      </c>
      <c r="C1453" t="s">
        <v>37</v>
      </c>
      <c r="D1453" s="60" t="s">
        <v>640</v>
      </c>
      <c r="E1453" s="6" t="s">
        <v>1107</v>
      </c>
      <c r="F1453" s="7" t="s">
        <v>1108</v>
      </c>
      <c r="G1453" s="6">
        <v>-30.03</v>
      </c>
      <c r="H1453" s="6">
        <v>-51.23</v>
      </c>
      <c r="I1453" s="6">
        <v>47</v>
      </c>
      <c r="J1453" s="8">
        <v>23954.0527728093</v>
      </c>
      <c r="K1453" t="s">
        <v>1165</v>
      </c>
      <c r="L1453" t="s">
        <v>1062</v>
      </c>
      <c r="M1453">
        <v>600</v>
      </c>
      <c r="N1453">
        <v>600</v>
      </c>
      <c r="O1453">
        <v>753.13</v>
      </c>
      <c r="P1453">
        <v>19809.64</v>
      </c>
      <c r="Q1453">
        <v>18875.330000000002</v>
      </c>
      <c r="R1453">
        <v>5272.4</v>
      </c>
      <c r="S1453">
        <v>34606.78</v>
      </c>
      <c r="T1453">
        <v>0</v>
      </c>
      <c r="U1453">
        <v>11750.93</v>
      </c>
      <c r="V1453">
        <v>0</v>
      </c>
      <c r="W1453" s="181">
        <f t="shared" si="374"/>
        <v>31560.57</v>
      </c>
      <c r="X1453" s="181">
        <f t="shared" si="375"/>
        <v>52.600949999999997</v>
      </c>
      <c r="Y1453" s="174">
        <v>91068.2</v>
      </c>
      <c r="Z1453" s="181">
        <f t="shared" si="376"/>
        <v>151.78033333333332</v>
      </c>
      <c r="AA1453" s="174">
        <v>0.8269955923143314</v>
      </c>
      <c r="AB1453" s="174">
        <v>21.752532717238289</v>
      </c>
      <c r="AC1453" s="174">
        <v>20.726587326860528</v>
      </c>
      <c r="AD1453" s="174">
        <v>5.7895072044907003</v>
      </c>
      <c r="AE1453" s="174">
        <v>38.000948739516097</v>
      </c>
      <c r="AF1453">
        <v>0</v>
      </c>
      <c r="AG1453" s="106">
        <v>12.90343940036149</v>
      </c>
      <c r="AH1453" s="106">
        <v>0</v>
      </c>
      <c r="AI1453" s="106">
        <v>100</v>
      </c>
      <c r="AJ1453">
        <v>40.25</v>
      </c>
      <c r="AK1453">
        <v>53.86</v>
      </c>
      <c r="AL1453">
        <v>57.68</v>
      </c>
      <c r="AM1453">
        <v>151.78</v>
      </c>
      <c r="AN1453" t="s">
        <v>1065</v>
      </c>
      <c r="AO1453">
        <v>9.9</v>
      </c>
      <c r="AP1453">
        <v>8.33</v>
      </c>
      <c r="AQ1453">
        <v>12.806699999999999</v>
      </c>
      <c r="AR1453" t="s">
        <v>1071</v>
      </c>
      <c r="AS1453" t="s">
        <v>1074</v>
      </c>
      <c r="AT1453" t="s">
        <v>1076</v>
      </c>
      <c r="AU1453" t="s">
        <v>1077</v>
      </c>
      <c r="AV1453" t="s">
        <v>1080</v>
      </c>
      <c r="AW1453" t="s">
        <v>1083</v>
      </c>
      <c r="AX1453" s="65">
        <f t="shared" si="389"/>
        <v>583.5</v>
      </c>
      <c r="AY1453" s="106">
        <v>2862.47</v>
      </c>
      <c r="AZ1453" s="106">
        <v>774.97878164301369</v>
      </c>
      <c r="BA1453" s="65">
        <f t="shared" si="377"/>
        <v>4220.9487816430137</v>
      </c>
      <c r="BB1453" s="65">
        <f t="shared" si="378"/>
        <v>30785.591218356985</v>
      </c>
      <c r="BC1453" s="65">
        <f t="shared" si="379"/>
        <v>753.13</v>
      </c>
      <c r="BD1453" s="65">
        <f t="shared" si="380"/>
        <v>23564.230000000003</v>
      </c>
      <c r="BE1453" s="65">
        <f t="shared" si="381"/>
        <v>31744.309999999998</v>
      </c>
      <c r="BF1453" s="65">
        <f t="shared" si="382"/>
        <v>86847.251218356978</v>
      </c>
      <c r="BG1453" s="66">
        <f t="shared" si="383"/>
        <v>602.99268309185913</v>
      </c>
      <c r="BH1453" s="66">
        <f t="shared" si="384"/>
        <v>53.078605548891353</v>
      </c>
      <c r="BI1453" s="66">
        <f t="shared" si="385"/>
        <v>1.2552166666666666</v>
      </c>
      <c r="BJ1453" s="66">
        <f t="shared" si="386"/>
        <v>40.627982758620696</v>
      </c>
      <c r="BK1453" s="66">
        <f t="shared" si="387"/>
        <v>54.731568965517241</v>
      </c>
      <c r="BL1453" s="66">
        <f t="shared" si="388"/>
        <v>149.73664003164996</v>
      </c>
      <c r="BM1453" s="207">
        <f t="shared" si="390"/>
        <v>39879.18</v>
      </c>
    </row>
    <row r="1454" spans="1:65" x14ac:dyDescent="0.35">
      <c r="A1454" s="1">
        <v>603</v>
      </c>
      <c r="B1454">
        <v>52</v>
      </c>
      <c r="C1454" t="s">
        <v>37</v>
      </c>
      <c r="D1454" s="60" t="s">
        <v>641</v>
      </c>
      <c r="E1454" s="6" t="s">
        <v>1109</v>
      </c>
      <c r="F1454" s="7" t="s">
        <v>1110</v>
      </c>
      <c r="G1454" s="6">
        <v>-15.37</v>
      </c>
      <c r="H1454" s="6">
        <v>-48.78</v>
      </c>
      <c r="I1454" s="6">
        <v>770</v>
      </c>
      <c r="J1454" s="8">
        <v>31081.371963744201</v>
      </c>
      <c r="K1454" t="s">
        <v>1165</v>
      </c>
      <c r="L1454" t="s">
        <v>1062</v>
      </c>
      <c r="M1454">
        <v>600</v>
      </c>
      <c r="N1454">
        <v>600</v>
      </c>
      <c r="O1454">
        <v>0</v>
      </c>
      <c r="P1454">
        <v>29965.439999999999</v>
      </c>
      <c r="Q1454">
        <v>18875.330000000002</v>
      </c>
      <c r="R1454">
        <v>5266.4</v>
      </c>
      <c r="S1454">
        <v>34606.78</v>
      </c>
      <c r="T1454">
        <v>0</v>
      </c>
      <c r="U1454">
        <v>11750.93</v>
      </c>
      <c r="V1454">
        <v>0</v>
      </c>
      <c r="W1454" s="181">
        <f t="shared" si="374"/>
        <v>41716.369999999995</v>
      </c>
      <c r="X1454" s="181">
        <f t="shared" si="375"/>
        <v>69.52728333333333</v>
      </c>
      <c r="Y1454" s="174">
        <v>100464.88</v>
      </c>
      <c r="Z1454" s="181">
        <f t="shared" si="376"/>
        <v>167.44146666666668</v>
      </c>
      <c r="AA1454" s="174">
        <v>0</v>
      </c>
      <c r="AB1454" s="174">
        <v>29.826781259281852</v>
      </c>
      <c r="AC1454" s="174">
        <v>18.78798839952827</v>
      </c>
      <c r="AD1454" s="174">
        <v>5.2420308469984729</v>
      </c>
      <c r="AE1454" s="174">
        <v>34.446644439330427</v>
      </c>
      <c r="AF1454">
        <v>0</v>
      </c>
      <c r="AG1454" s="106">
        <v>11.69655505486096</v>
      </c>
      <c r="AH1454" s="106">
        <v>0</v>
      </c>
      <c r="AI1454" s="106">
        <v>100</v>
      </c>
      <c r="AJ1454">
        <v>40.24</v>
      </c>
      <c r="AK1454">
        <v>69.53</v>
      </c>
      <c r="AL1454">
        <v>57.68</v>
      </c>
      <c r="AM1454">
        <v>167.44</v>
      </c>
      <c r="AN1454" t="s">
        <v>1066</v>
      </c>
      <c r="AO1454">
        <v>9.9</v>
      </c>
      <c r="AP1454">
        <v>8.33</v>
      </c>
      <c r="AQ1454">
        <v>12.806699999999999</v>
      </c>
      <c r="AR1454" t="s">
        <v>1071</v>
      </c>
      <c r="AS1454" t="s">
        <v>1074</v>
      </c>
      <c r="AT1454" t="s">
        <v>1076</v>
      </c>
      <c r="AU1454" t="s">
        <v>1077</v>
      </c>
      <c r="AV1454" t="s">
        <v>1080</v>
      </c>
      <c r="AW1454" t="s">
        <v>1083</v>
      </c>
      <c r="AX1454" s="65">
        <f t="shared" si="389"/>
        <v>583.5</v>
      </c>
      <c r="AY1454" s="106">
        <v>2862.47</v>
      </c>
      <c r="AZ1454" s="106">
        <v>1025.9503341188026</v>
      </c>
      <c r="BA1454" s="65">
        <f t="shared" si="377"/>
        <v>4471.9203341188022</v>
      </c>
      <c r="BB1454" s="65">
        <f t="shared" si="378"/>
        <v>40690.419665881192</v>
      </c>
      <c r="BC1454" s="65">
        <f t="shared" si="379"/>
        <v>0</v>
      </c>
      <c r="BD1454" s="65">
        <f t="shared" si="380"/>
        <v>23558.230000000003</v>
      </c>
      <c r="BE1454" s="65">
        <f t="shared" si="381"/>
        <v>31744.309999999998</v>
      </c>
      <c r="BF1454" s="65">
        <f t="shared" si="382"/>
        <v>95992.959665881208</v>
      </c>
      <c r="BG1454" s="66">
        <f t="shared" si="383"/>
        <v>638.84576201697178</v>
      </c>
      <c r="BH1454" s="66">
        <f t="shared" si="384"/>
        <v>70.155895975657231</v>
      </c>
      <c r="BI1454" s="66">
        <f t="shared" si="385"/>
        <v>0</v>
      </c>
      <c r="BJ1454" s="66">
        <f t="shared" si="386"/>
        <v>40.617637931034487</v>
      </c>
      <c r="BK1454" s="66">
        <f t="shared" si="387"/>
        <v>54.731568965517241</v>
      </c>
      <c r="BL1454" s="66">
        <f t="shared" si="388"/>
        <v>165.50510287220897</v>
      </c>
      <c r="BM1454" s="207">
        <f t="shared" si="390"/>
        <v>39873.18</v>
      </c>
    </row>
    <row r="1455" spans="1:65" x14ac:dyDescent="0.35">
      <c r="A1455" s="1">
        <v>604</v>
      </c>
      <c r="B1455">
        <v>52</v>
      </c>
      <c r="C1455" t="s">
        <v>37</v>
      </c>
      <c r="D1455" s="60" t="s">
        <v>642</v>
      </c>
      <c r="E1455" s="6" t="s">
        <v>1111</v>
      </c>
      <c r="F1455" s="7" t="s">
        <v>1112</v>
      </c>
      <c r="G1455" s="6">
        <v>-22.86</v>
      </c>
      <c r="H1455" s="6">
        <v>-43.41</v>
      </c>
      <c r="I1455" s="6">
        <v>45</v>
      </c>
      <c r="J1455" s="8">
        <v>45016.2336447989</v>
      </c>
      <c r="K1455" t="s">
        <v>1165</v>
      </c>
      <c r="L1455" t="s">
        <v>1062</v>
      </c>
      <c r="M1455">
        <v>600</v>
      </c>
      <c r="N1455">
        <v>600</v>
      </c>
      <c r="O1455">
        <v>0</v>
      </c>
      <c r="P1455">
        <v>29820.2</v>
      </c>
      <c r="Q1455">
        <v>18875.330000000002</v>
      </c>
      <c r="R1455">
        <v>5262.4</v>
      </c>
      <c r="S1455">
        <v>34606.78</v>
      </c>
      <c r="T1455">
        <v>0</v>
      </c>
      <c r="U1455">
        <v>11750.93</v>
      </c>
      <c r="V1455">
        <v>0</v>
      </c>
      <c r="W1455" s="181">
        <f t="shared" si="374"/>
        <v>41571.130000000005</v>
      </c>
      <c r="X1455" s="181">
        <f t="shared" si="375"/>
        <v>69.28521666666667</v>
      </c>
      <c r="Y1455" s="174">
        <v>100315.63</v>
      </c>
      <c r="Z1455" s="181">
        <f t="shared" si="376"/>
        <v>167.19271666666668</v>
      </c>
      <c r="AA1455" s="174">
        <v>0</v>
      </c>
      <c r="AB1455" s="174">
        <v>29.726374643712049</v>
      </c>
      <c r="AC1455" s="174">
        <v>18.815941244649519</v>
      </c>
      <c r="AD1455" s="174">
        <v>5.2458425471683716</v>
      </c>
      <c r="AE1455" s="174">
        <v>34.497894296232793</v>
      </c>
      <c r="AF1455">
        <v>0</v>
      </c>
      <c r="AG1455" s="106">
        <v>11.71395723677357</v>
      </c>
      <c r="AH1455" s="106">
        <v>0</v>
      </c>
      <c r="AI1455" s="106">
        <v>100</v>
      </c>
      <c r="AJ1455">
        <v>40.229999999999997</v>
      </c>
      <c r="AK1455">
        <v>69.290000000000006</v>
      </c>
      <c r="AL1455">
        <v>57.68</v>
      </c>
      <c r="AM1455">
        <v>167.19</v>
      </c>
      <c r="AN1455" t="s">
        <v>1067</v>
      </c>
      <c r="AO1455">
        <v>9.9</v>
      </c>
      <c r="AP1455">
        <v>8.33</v>
      </c>
      <c r="AQ1455">
        <v>12.806699999999999</v>
      </c>
      <c r="AR1455" t="s">
        <v>1071</v>
      </c>
      <c r="AS1455" t="s">
        <v>1074</v>
      </c>
      <c r="AT1455" t="s">
        <v>1076</v>
      </c>
      <c r="AU1455" t="s">
        <v>1077</v>
      </c>
      <c r="AV1455" t="s">
        <v>1080</v>
      </c>
      <c r="AW1455" t="s">
        <v>1083</v>
      </c>
      <c r="AX1455" s="65">
        <f t="shared" si="389"/>
        <v>583.5</v>
      </c>
      <c r="AY1455" s="106">
        <v>2862.47</v>
      </c>
      <c r="AZ1455" s="106">
        <v>1022.6511451890415</v>
      </c>
      <c r="BA1455" s="65">
        <f t="shared" si="377"/>
        <v>4468.6211451890413</v>
      </c>
      <c r="BB1455" s="65">
        <f t="shared" si="378"/>
        <v>40548.478854810965</v>
      </c>
      <c r="BC1455" s="65">
        <f t="shared" si="379"/>
        <v>0</v>
      </c>
      <c r="BD1455" s="65">
        <f t="shared" si="380"/>
        <v>23554.230000000003</v>
      </c>
      <c r="BE1455" s="65">
        <f t="shared" si="381"/>
        <v>31744.309999999998</v>
      </c>
      <c r="BF1455" s="65">
        <f t="shared" si="382"/>
        <v>95847.008854810963</v>
      </c>
      <c r="BG1455" s="66">
        <f t="shared" si="383"/>
        <v>638.37444931272023</v>
      </c>
      <c r="BH1455" s="66">
        <f t="shared" si="384"/>
        <v>69.911170439329254</v>
      </c>
      <c r="BI1455" s="66">
        <f t="shared" si="385"/>
        <v>0</v>
      </c>
      <c r="BJ1455" s="66">
        <f t="shared" si="386"/>
        <v>40.610741379310348</v>
      </c>
      <c r="BK1455" s="66">
        <f t="shared" si="387"/>
        <v>54.731568965517241</v>
      </c>
      <c r="BL1455" s="66">
        <f t="shared" si="388"/>
        <v>165.25346354277752</v>
      </c>
      <c r="BM1455" s="207">
        <f t="shared" si="390"/>
        <v>39869.18</v>
      </c>
    </row>
    <row r="1456" spans="1:65" x14ac:dyDescent="0.35">
      <c r="A1456" s="1">
        <v>605</v>
      </c>
      <c r="B1456">
        <v>52</v>
      </c>
      <c r="C1456" t="s">
        <v>37</v>
      </c>
      <c r="D1456" s="60" t="s">
        <v>643</v>
      </c>
      <c r="E1456" s="6" t="s">
        <v>1113</v>
      </c>
      <c r="F1456" s="7" t="s">
        <v>1114</v>
      </c>
      <c r="G1456" s="6">
        <v>-20.32</v>
      </c>
      <c r="H1456" s="6">
        <v>-40.340000000000003</v>
      </c>
      <c r="I1456" s="6">
        <v>9</v>
      </c>
      <c r="J1456" s="8">
        <v>54061.366139626101</v>
      </c>
      <c r="K1456" t="s">
        <v>1165</v>
      </c>
      <c r="L1456" t="s">
        <v>1062</v>
      </c>
      <c r="M1456">
        <v>600</v>
      </c>
      <c r="N1456">
        <v>600</v>
      </c>
      <c r="O1456">
        <v>0</v>
      </c>
      <c r="P1456">
        <v>34084.46</v>
      </c>
      <c r="Q1456">
        <v>18875.330000000002</v>
      </c>
      <c r="R1456">
        <v>5264.2</v>
      </c>
      <c r="S1456">
        <v>34606.78</v>
      </c>
      <c r="T1456">
        <v>0</v>
      </c>
      <c r="U1456">
        <v>11750.93</v>
      </c>
      <c r="V1456">
        <v>0</v>
      </c>
      <c r="W1456" s="181">
        <f t="shared" si="374"/>
        <v>45835.39</v>
      </c>
      <c r="X1456" s="181">
        <f t="shared" si="375"/>
        <v>76.392316666666659</v>
      </c>
      <c r="Y1456" s="174">
        <v>104581.69</v>
      </c>
      <c r="Z1456" s="181">
        <f t="shared" si="376"/>
        <v>174.30281666666667</v>
      </c>
      <c r="AA1456" s="174">
        <v>0</v>
      </c>
      <c r="AB1456" s="174">
        <v>32.591230835914011</v>
      </c>
      <c r="AC1456" s="174">
        <v>18.048407900082701</v>
      </c>
      <c r="AD1456" s="174">
        <v>5.0335771013071211</v>
      </c>
      <c r="AE1456" s="174">
        <v>33.090668165718107</v>
      </c>
      <c r="AF1456">
        <v>0</v>
      </c>
      <c r="AG1456" s="106">
        <v>11.236125558881289</v>
      </c>
      <c r="AH1456" s="106">
        <v>0</v>
      </c>
      <c r="AI1456" s="106">
        <v>100</v>
      </c>
      <c r="AJ1456">
        <v>40.229999999999997</v>
      </c>
      <c r="AK1456">
        <v>76.39</v>
      </c>
      <c r="AL1456">
        <v>57.68</v>
      </c>
      <c r="AM1456">
        <v>174.3</v>
      </c>
      <c r="AN1456" t="s">
        <v>1068</v>
      </c>
      <c r="AO1456">
        <v>9.9</v>
      </c>
      <c r="AP1456">
        <v>8.33</v>
      </c>
      <c r="AQ1456">
        <v>12.806699999999999</v>
      </c>
      <c r="AR1456" t="s">
        <v>1071</v>
      </c>
      <c r="AS1456" t="s">
        <v>1074</v>
      </c>
      <c r="AT1456" t="s">
        <v>1076</v>
      </c>
      <c r="AU1456" t="s">
        <v>1077</v>
      </c>
      <c r="AV1456" t="s">
        <v>1080</v>
      </c>
      <c r="AW1456" t="s">
        <v>1083</v>
      </c>
      <c r="AX1456" s="65">
        <f t="shared" si="389"/>
        <v>583.5</v>
      </c>
      <c r="AY1456" s="106">
        <v>2862.47</v>
      </c>
      <c r="AZ1456" s="106">
        <v>1077.2902766173331</v>
      </c>
      <c r="BA1456" s="65">
        <f t="shared" si="377"/>
        <v>4523.2602766173331</v>
      </c>
      <c r="BB1456" s="65">
        <f t="shared" si="378"/>
        <v>44758.099723382664</v>
      </c>
      <c r="BC1456" s="65">
        <f t="shared" si="379"/>
        <v>0</v>
      </c>
      <c r="BD1456" s="65">
        <f t="shared" si="380"/>
        <v>23556.030000000002</v>
      </c>
      <c r="BE1456" s="65">
        <f t="shared" si="381"/>
        <v>31744.309999999998</v>
      </c>
      <c r="BF1456" s="65">
        <f t="shared" si="382"/>
        <v>100058.42972338267</v>
      </c>
      <c r="BG1456" s="66">
        <f t="shared" si="383"/>
        <v>646.18003951676189</v>
      </c>
      <c r="BH1456" s="66">
        <f t="shared" si="384"/>
        <v>77.169137454108039</v>
      </c>
      <c r="BI1456" s="66">
        <f t="shared" si="385"/>
        <v>0</v>
      </c>
      <c r="BJ1456" s="66">
        <f t="shared" si="386"/>
        <v>40.613844827586213</v>
      </c>
      <c r="BK1456" s="66">
        <f t="shared" si="387"/>
        <v>54.731568965517241</v>
      </c>
      <c r="BL1456" s="66">
        <f t="shared" si="388"/>
        <v>172.51453400583219</v>
      </c>
      <c r="BM1456" s="207">
        <f t="shared" si="390"/>
        <v>39870.979999999996</v>
      </c>
    </row>
    <row r="1457" spans="1:65" x14ac:dyDescent="0.35">
      <c r="A1457" s="1">
        <v>606</v>
      </c>
      <c r="B1457">
        <v>52</v>
      </c>
      <c r="C1457" t="s">
        <v>37</v>
      </c>
      <c r="D1457" s="60" t="s">
        <v>644</v>
      </c>
      <c r="E1457" s="6" t="s">
        <v>1115</v>
      </c>
      <c r="F1457" s="7" t="s">
        <v>1116</v>
      </c>
      <c r="G1457" s="6">
        <v>-8.0500000000000007</v>
      </c>
      <c r="H1457" s="6">
        <v>-34.880000000000003</v>
      </c>
      <c r="I1457" s="6">
        <v>10</v>
      </c>
      <c r="J1457" s="8">
        <v>63550.072249703</v>
      </c>
      <c r="K1457" t="s">
        <v>1165</v>
      </c>
      <c r="L1457" t="s">
        <v>1062</v>
      </c>
      <c r="M1457">
        <v>600</v>
      </c>
      <c r="N1457">
        <v>600</v>
      </c>
      <c r="O1457">
        <v>0</v>
      </c>
      <c r="P1457">
        <v>38741.760000000002</v>
      </c>
      <c r="Q1457">
        <v>18875.330000000002</v>
      </c>
      <c r="R1457">
        <v>5250.2</v>
      </c>
      <c r="S1457">
        <v>34606.78</v>
      </c>
      <c r="T1457">
        <v>0</v>
      </c>
      <c r="U1457">
        <v>11750.93</v>
      </c>
      <c r="V1457">
        <v>0</v>
      </c>
      <c r="W1457" s="181">
        <f t="shared" si="374"/>
        <v>50492.69</v>
      </c>
      <c r="X1457" s="181">
        <f t="shared" si="375"/>
        <v>84.154483333333332</v>
      </c>
      <c r="Y1457" s="174">
        <v>109224.99</v>
      </c>
      <c r="Z1457" s="181">
        <f t="shared" si="376"/>
        <v>182.04165</v>
      </c>
      <c r="AA1457" s="174">
        <v>0</v>
      </c>
      <c r="AB1457" s="174">
        <v>35.469685096789668</v>
      </c>
      <c r="AC1457" s="174">
        <v>17.281146008802569</v>
      </c>
      <c r="AD1457" s="174">
        <v>4.8067754458022831</v>
      </c>
      <c r="AE1457" s="174">
        <v>31.68393972844493</v>
      </c>
      <c r="AF1457">
        <v>0</v>
      </c>
      <c r="AG1457" s="106">
        <v>10.758462875574541</v>
      </c>
      <c r="AH1457" s="106">
        <v>0</v>
      </c>
      <c r="AI1457" s="106">
        <v>100</v>
      </c>
      <c r="AJ1457">
        <v>40.21</v>
      </c>
      <c r="AK1457">
        <v>84.15</v>
      </c>
      <c r="AL1457">
        <v>57.68</v>
      </c>
      <c r="AM1457">
        <v>182.04</v>
      </c>
      <c r="AN1457" t="s">
        <v>1069</v>
      </c>
      <c r="AO1457">
        <v>9.9</v>
      </c>
      <c r="AP1457">
        <v>8.33</v>
      </c>
      <c r="AQ1457">
        <v>12.806699999999999</v>
      </c>
      <c r="AR1457" t="s">
        <v>1071</v>
      </c>
      <c r="AS1457" t="s">
        <v>1074</v>
      </c>
      <c r="AT1457" t="s">
        <v>1076</v>
      </c>
      <c r="AU1457" t="s">
        <v>1077</v>
      </c>
      <c r="AV1457" t="s">
        <v>1080</v>
      </c>
      <c r="AW1457" t="s">
        <v>1083</v>
      </c>
      <c r="AX1457" s="65">
        <f t="shared" si="389"/>
        <v>583.5</v>
      </c>
      <c r="AY1457" s="106">
        <v>2862.47</v>
      </c>
      <c r="AZ1457" s="106">
        <v>1192.4963326673719</v>
      </c>
      <c r="BA1457" s="65">
        <f t="shared" si="377"/>
        <v>4638.4663326673717</v>
      </c>
      <c r="BB1457" s="65">
        <f t="shared" si="378"/>
        <v>49300.193667332627</v>
      </c>
      <c r="BC1457" s="65">
        <f t="shared" si="379"/>
        <v>0</v>
      </c>
      <c r="BD1457" s="65">
        <f t="shared" si="380"/>
        <v>23542.030000000002</v>
      </c>
      <c r="BE1457" s="65">
        <f t="shared" si="381"/>
        <v>31744.309999999998</v>
      </c>
      <c r="BF1457" s="65">
        <f t="shared" si="382"/>
        <v>104586.52366733263</v>
      </c>
      <c r="BG1457" s="66">
        <f t="shared" si="383"/>
        <v>662.63804752391025</v>
      </c>
      <c r="BH1457" s="66">
        <f t="shared" si="384"/>
        <v>85.000333909194183</v>
      </c>
      <c r="BI1457" s="66">
        <f t="shared" si="385"/>
        <v>0</v>
      </c>
      <c r="BJ1457" s="66">
        <f t="shared" si="386"/>
        <v>40.589706896551725</v>
      </c>
      <c r="BK1457" s="66">
        <f t="shared" si="387"/>
        <v>54.731568965517241</v>
      </c>
      <c r="BL1457" s="66">
        <f t="shared" si="388"/>
        <v>180.32159252988384</v>
      </c>
      <c r="BM1457" s="207">
        <f t="shared" si="390"/>
        <v>39856.979999999996</v>
      </c>
    </row>
    <row r="1458" spans="1:65" x14ac:dyDescent="0.35">
      <c r="A1458" s="1">
        <v>607</v>
      </c>
      <c r="B1458">
        <v>52</v>
      </c>
      <c r="C1458" t="s">
        <v>37</v>
      </c>
      <c r="D1458" s="60" t="s">
        <v>645</v>
      </c>
      <c r="E1458" s="6" t="s">
        <v>1117</v>
      </c>
      <c r="F1458" s="7" t="s">
        <v>1118</v>
      </c>
      <c r="G1458" s="6">
        <v>-3.8</v>
      </c>
      <c r="H1458" s="6">
        <v>-38.53</v>
      </c>
      <c r="I1458" s="6">
        <v>41</v>
      </c>
      <c r="J1458" s="8">
        <v>71394.000753582499</v>
      </c>
      <c r="K1458" t="s">
        <v>1165</v>
      </c>
      <c r="L1458" t="s">
        <v>1062</v>
      </c>
      <c r="M1458">
        <v>600</v>
      </c>
      <c r="N1458">
        <v>600</v>
      </c>
      <c r="O1458">
        <v>0</v>
      </c>
      <c r="P1458">
        <v>40332.1</v>
      </c>
      <c r="Q1458">
        <v>18875.330000000002</v>
      </c>
      <c r="R1458">
        <v>5255.2</v>
      </c>
      <c r="S1458">
        <v>34606.78</v>
      </c>
      <c r="T1458">
        <v>0</v>
      </c>
      <c r="U1458">
        <v>11750.93</v>
      </c>
      <c r="V1458">
        <v>0</v>
      </c>
      <c r="W1458" s="181">
        <f t="shared" si="374"/>
        <v>52083.03</v>
      </c>
      <c r="X1458" s="181">
        <f t="shared" si="375"/>
        <v>86.805049999999994</v>
      </c>
      <c r="Y1458" s="174">
        <v>110820.34</v>
      </c>
      <c r="Z1458" s="181">
        <f t="shared" si="376"/>
        <v>184.70056666666667</v>
      </c>
      <c r="AA1458" s="174">
        <v>0</v>
      </c>
      <c r="AB1458" s="174">
        <v>36.394131257853928</v>
      </c>
      <c r="AC1458" s="174">
        <v>17.032369689535329</v>
      </c>
      <c r="AD1458" s="174">
        <v>4.7420897643880178</v>
      </c>
      <c r="AE1458" s="174">
        <v>31.227823340011408</v>
      </c>
      <c r="AF1458">
        <v>0</v>
      </c>
      <c r="AG1458" s="106">
        <v>10.603585948211309</v>
      </c>
      <c r="AH1458" s="106">
        <v>0</v>
      </c>
      <c r="AI1458" s="106">
        <v>100</v>
      </c>
      <c r="AJ1458">
        <v>40.22</v>
      </c>
      <c r="AK1458">
        <v>86.81</v>
      </c>
      <c r="AL1458">
        <v>57.68</v>
      </c>
      <c r="AM1458">
        <v>184.7</v>
      </c>
      <c r="AN1458" t="s">
        <v>1070</v>
      </c>
      <c r="AO1458">
        <v>9.9</v>
      </c>
      <c r="AP1458">
        <v>8.33</v>
      </c>
      <c r="AQ1458">
        <v>12.806699999999999</v>
      </c>
      <c r="AR1458" t="s">
        <v>1071</v>
      </c>
      <c r="AS1458" t="s">
        <v>1074</v>
      </c>
      <c r="AT1458" t="s">
        <v>1076</v>
      </c>
      <c r="AU1458" t="s">
        <v>1077</v>
      </c>
      <c r="AV1458" t="s">
        <v>1080</v>
      </c>
      <c r="AW1458" t="s">
        <v>1083</v>
      </c>
      <c r="AX1458" s="65">
        <f t="shared" si="389"/>
        <v>583.5</v>
      </c>
      <c r="AY1458" s="106">
        <v>2862.47</v>
      </c>
      <c r="AZ1458" s="106">
        <v>1182.6752811482247</v>
      </c>
      <c r="BA1458" s="65">
        <f t="shared" si="377"/>
        <v>4628.645281148225</v>
      </c>
      <c r="BB1458" s="65">
        <f t="shared" si="378"/>
        <v>50900.354718851777</v>
      </c>
      <c r="BC1458" s="65">
        <f t="shared" si="379"/>
        <v>0</v>
      </c>
      <c r="BD1458" s="65">
        <f t="shared" si="380"/>
        <v>23547.030000000002</v>
      </c>
      <c r="BE1458" s="65">
        <f t="shared" si="381"/>
        <v>31744.309999999998</v>
      </c>
      <c r="BF1458" s="65">
        <f t="shared" si="382"/>
        <v>106191.69471885177</v>
      </c>
      <c r="BG1458" s="66">
        <f t="shared" si="383"/>
        <v>661.23504016403217</v>
      </c>
      <c r="BH1458" s="66">
        <f t="shared" si="384"/>
        <v>87.759232273882375</v>
      </c>
      <c r="BI1458" s="66">
        <f t="shared" si="385"/>
        <v>0</v>
      </c>
      <c r="BJ1458" s="66">
        <f t="shared" si="386"/>
        <v>40.598327586206899</v>
      </c>
      <c r="BK1458" s="66">
        <f t="shared" si="387"/>
        <v>54.731568965517241</v>
      </c>
      <c r="BL1458" s="66">
        <f t="shared" si="388"/>
        <v>183.08912882560648</v>
      </c>
      <c r="BM1458" s="207">
        <f t="shared" si="390"/>
        <v>39861.979999999996</v>
      </c>
    </row>
    <row r="1459" spans="1:65" x14ac:dyDescent="0.35">
      <c r="A1459" s="1">
        <v>608</v>
      </c>
      <c r="B1459">
        <v>53</v>
      </c>
      <c r="C1459" t="s">
        <v>37</v>
      </c>
      <c r="D1459" s="60" t="s">
        <v>646</v>
      </c>
      <c r="E1459" s="6" t="s">
        <v>1104</v>
      </c>
      <c r="F1459" s="7" t="s">
        <v>1105</v>
      </c>
      <c r="G1459" s="6">
        <v>-22.74</v>
      </c>
      <c r="H1459" s="6">
        <v>-45.59</v>
      </c>
      <c r="I1459" s="6">
        <v>1642</v>
      </c>
      <c r="J1459" s="8">
        <v>3495.45982983364</v>
      </c>
      <c r="K1459" t="s">
        <v>1165</v>
      </c>
      <c r="L1459" t="s">
        <v>1062</v>
      </c>
      <c r="M1459">
        <v>600</v>
      </c>
      <c r="N1459">
        <v>600</v>
      </c>
      <c r="O1459">
        <v>314.16000000000003</v>
      </c>
      <c r="P1459">
        <v>11670.08</v>
      </c>
      <c r="Q1459">
        <v>18875.330000000002</v>
      </c>
      <c r="R1459">
        <v>5265.2</v>
      </c>
      <c r="S1459">
        <v>34606.78</v>
      </c>
      <c r="T1459">
        <v>0</v>
      </c>
      <c r="U1459">
        <v>11578.67</v>
      </c>
      <c r="V1459">
        <v>0</v>
      </c>
      <c r="W1459" s="181">
        <f t="shared" si="374"/>
        <v>23248.75</v>
      </c>
      <c r="X1459" s="181">
        <f t="shared" si="375"/>
        <v>38.747916666666669</v>
      </c>
      <c r="Y1459" s="174">
        <v>82310.22</v>
      </c>
      <c r="Z1459" s="181">
        <f t="shared" si="376"/>
        <v>137.18370000000002</v>
      </c>
      <c r="AA1459" s="174">
        <v>0.38167799818783138</v>
      </c>
      <c r="AB1459" s="174">
        <v>14.178166453691899</v>
      </c>
      <c r="AC1459" s="174">
        <v>22.93193967893659</v>
      </c>
      <c r="AD1459" s="174">
        <v>6.3967755158472421</v>
      </c>
      <c r="AE1459" s="174">
        <v>42.044329367604647</v>
      </c>
      <c r="AF1459">
        <v>0</v>
      </c>
      <c r="AG1459" s="106">
        <v>14.06711098573178</v>
      </c>
      <c r="AH1459" s="106">
        <v>0</v>
      </c>
      <c r="AI1459" s="106">
        <v>100</v>
      </c>
      <c r="AJ1459">
        <v>40.229999999999997</v>
      </c>
      <c r="AK1459">
        <v>39.270000000000003</v>
      </c>
      <c r="AL1459">
        <v>57.68</v>
      </c>
      <c r="AM1459">
        <v>137.18</v>
      </c>
      <c r="AN1459" t="s">
        <v>1063</v>
      </c>
      <c r="AO1459">
        <v>9.9</v>
      </c>
      <c r="AP1459">
        <v>8.33</v>
      </c>
      <c r="AQ1459">
        <v>12.806699999999999</v>
      </c>
      <c r="AR1459" t="s">
        <v>1071</v>
      </c>
      <c r="AS1459" t="s">
        <v>1074</v>
      </c>
      <c r="AT1459" t="s">
        <v>1076</v>
      </c>
      <c r="AU1459" t="s">
        <v>1077</v>
      </c>
      <c r="AV1459" t="s">
        <v>1080</v>
      </c>
      <c r="AW1459" t="s">
        <v>1084</v>
      </c>
      <c r="AX1459" s="65">
        <f t="shared" si="389"/>
        <v>583.5</v>
      </c>
      <c r="AY1459" s="106">
        <v>2862.47</v>
      </c>
      <c r="AZ1459" s="106">
        <v>536.38289178589969</v>
      </c>
      <c r="BA1459" s="65">
        <f t="shared" si="377"/>
        <v>3982.3528917858994</v>
      </c>
      <c r="BB1459" s="65">
        <f t="shared" si="378"/>
        <v>22712.367108214101</v>
      </c>
      <c r="BC1459" s="65">
        <f t="shared" si="379"/>
        <v>314.16000000000003</v>
      </c>
      <c r="BD1459" s="65">
        <f t="shared" si="380"/>
        <v>23557.030000000002</v>
      </c>
      <c r="BE1459" s="65">
        <f t="shared" si="381"/>
        <v>31744.309999999998</v>
      </c>
      <c r="BF1459" s="65">
        <f t="shared" si="382"/>
        <v>78327.867108214108</v>
      </c>
      <c r="BG1459" s="66">
        <f t="shared" si="383"/>
        <v>568.90755596941415</v>
      </c>
      <c r="BH1459" s="66">
        <f t="shared" si="384"/>
        <v>39.1592536348519</v>
      </c>
      <c r="BI1459" s="66">
        <f t="shared" si="385"/>
        <v>0.52360000000000007</v>
      </c>
      <c r="BJ1459" s="66">
        <f t="shared" si="386"/>
        <v>40.615568965517248</v>
      </c>
      <c r="BK1459" s="66">
        <f t="shared" si="387"/>
        <v>54.731568965517241</v>
      </c>
      <c r="BL1459" s="66">
        <f t="shared" si="388"/>
        <v>135.04804673830017</v>
      </c>
      <c r="BM1459" s="207">
        <f t="shared" si="390"/>
        <v>39871.979999999996</v>
      </c>
    </row>
    <row r="1460" spans="1:65" x14ac:dyDescent="0.35">
      <c r="A1460" s="1">
        <v>609</v>
      </c>
      <c r="B1460">
        <v>53</v>
      </c>
      <c r="C1460" t="s">
        <v>37</v>
      </c>
      <c r="D1460" s="60" t="s">
        <v>647</v>
      </c>
      <c r="E1460" s="6" t="s">
        <v>1104</v>
      </c>
      <c r="F1460" s="7" t="s">
        <v>1106</v>
      </c>
      <c r="G1460" s="6">
        <v>-23.85</v>
      </c>
      <c r="H1460" s="6">
        <v>-46.64</v>
      </c>
      <c r="I1460" s="6">
        <v>792</v>
      </c>
      <c r="J1460" s="8">
        <v>14172.2970393051</v>
      </c>
      <c r="K1460" t="s">
        <v>1165</v>
      </c>
      <c r="L1460" t="s">
        <v>1062</v>
      </c>
      <c r="M1460">
        <v>600</v>
      </c>
      <c r="N1460">
        <v>600</v>
      </c>
      <c r="O1460">
        <v>9.83</v>
      </c>
      <c r="P1460">
        <v>17017.68</v>
      </c>
      <c r="Q1460">
        <v>18875.330000000002</v>
      </c>
      <c r="R1460">
        <v>5266.4</v>
      </c>
      <c r="S1460">
        <v>34606.78</v>
      </c>
      <c r="T1460">
        <v>0</v>
      </c>
      <c r="U1460">
        <v>11578.67</v>
      </c>
      <c r="V1460">
        <v>0</v>
      </c>
      <c r="W1460" s="181">
        <f t="shared" si="374"/>
        <v>28596.35</v>
      </c>
      <c r="X1460" s="181">
        <f t="shared" si="375"/>
        <v>47.660583333333328</v>
      </c>
      <c r="Y1460" s="174">
        <v>87354.68</v>
      </c>
      <c r="Z1460" s="181">
        <f t="shared" si="376"/>
        <v>145.59113333333332</v>
      </c>
      <c r="AA1460" s="174">
        <v>1.125297465459206E-2</v>
      </c>
      <c r="AB1460" s="174">
        <v>19.481131405896061</v>
      </c>
      <c r="AC1460" s="174">
        <v>21.6076917687753</v>
      </c>
      <c r="AD1460" s="174">
        <v>6.0287554141346522</v>
      </c>
      <c r="AE1460" s="174">
        <v>39.616400632456099</v>
      </c>
      <c r="AF1460">
        <v>0</v>
      </c>
      <c r="AG1460" s="106">
        <v>13.25477925166688</v>
      </c>
      <c r="AH1460" s="106">
        <v>0</v>
      </c>
      <c r="AI1460" s="106">
        <v>100</v>
      </c>
      <c r="AJ1460">
        <v>40.24</v>
      </c>
      <c r="AK1460">
        <v>47.68</v>
      </c>
      <c r="AL1460">
        <v>57.68</v>
      </c>
      <c r="AM1460">
        <v>145.59</v>
      </c>
      <c r="AN1460" t="s">
        <v>1064</v>
      </c>
      <c r="AO1460">
        <v>9.9</v>
      </c>
      <c r="AP1460">
        <v>8.33</v>
      </c>
      <c r="AQ1460">
        <v>12.806699999999999</v>
      </c>
      <c r="AR1460" t="s">
        <v>1071</v>
      </c>
      <c r="AS1460" t="s">
        <v>1074</v>
      </c>
      <c r="AT1460" t="s">
        <v>1076</v>
      </c>
      <c r="AU1460" t="s">
        <v>1077</v>
      </c>
      <c r="AV1460" t="s">
        <v>1080</v>
      </c>
      <c r="AW1460" t="s">
        <v>1084</v>
      </c>
      <c r="AX1460" s="65">
        <f t="shared" si="389"/>
        <v>583.5</v>
      </c>
      <c r="AY1460" s="106">
        <v>2862.47</v>
      </c>
      <c r="AZ1460" s="106">
        <v>709.75881484352487</v>
      </c>
      <c r="BA1460" s="65">
        <f t="shared" si="377"/>
        <v>4155.7288148435246</v>
      </c>
      <c r="BB1460" s="65">
        <f t="shared" si="378"/>
        <v>27886.591185156474</v>
      </c>
      <c r="BC1460" s="65">
        <f t="shared" si="379"/>
        <v>9.83</v>
      </c>
      <c r="BD1460" s="65">
        <f t="shared" si="380"/>
        <v>23558.230000000003</v>
      </c>
      <c r="BE1460" s="65">
        <f t="shared" si="381"/>
        <v>31744.309999999998</v>
      </c>
      <c r="BF1460" s="65">
        <f t="shared" si="382"/>
        <v>83198.951185156475</v>
      </c>
      <c r="BG1460" s="66">
        <f t="shared" si="383"/>
        <v>593.67554497764638</v>
      </c>
      <c r="BH1460" s="66">
        <f t="shared" si="384"/>
        <v>48.080329629580127</v>
      </c>
      <c r="BI1460" s="66">
        <f t="shared" si="385"/>
        <v>1.6383333333333333E-2</v>
      </c>
      <c r="BJ1460" s="66">
        <f t="shared" si="386"/>
        <v>40.617637931034487</v>
      </c>
      <c r="BK1460" s="66">
        <f t="shared" si="387"/>
        <v>54.731568965517241</v>
      </c>
      <c r="BL1460" s="66">
        <f t="shared" si="388"/>
        <v>143.44646756061462</v>
      </c>
      <c r="BM1460" s="207">
        <f t="shared" si="390"/>
        <v>39873.18</v>
      </c>
    </row>
    <row r="1461" spans="1:65" x14ac:dyDescent="0.35">
      <c r="A1461" s="1">
        <v>610</v>
      </c>
      <c r="B1461">
        <v>53</v>
      </c>
      <c r="C1461" t="s">
        <v>37</v>
      </c>
      <c r="D1461" s="60" t="s">
        <v>648</v>
      </c>
      <c r="E1461" s="6" t="s">
        <v>1107</v>
      </c>
      <c r="F1461" s="7" t="s">
        <v>1108</v>
      </c>
      <c r="G1461" s="6">
        <v>-30.03</v>
      </c>
      <c r="H1461" s="6">
        <v>-51.23</v>
      </c>
      <c r="I1461" s="6">
        <v>47</v>
      </c>
      <c r="J1461" s="8">
        <v>23954.0527728093</v>
      </c>
      <c r="K1461" t="s">
        <v>1165</v>
      </c>
      <c r="L1461" t="s">
        <v>1062</v>
      </c>
      <c r="M1461">
        <v>600</v>
      </c>
      <c r="N1461">
        <v>600</v>
      </c>
      <c r="O1461">
        <v>57.81</v>
      </c>
      <c r="P1461">
        <v>19632.29</v>
      </c>
      <c r="Q1461">
        <v>18875.330000000002</v>
      </c>
      <c r="R1461">
        <v>5272.4</v>
      </c>
      <c r="S1461">
        <v>34606.78</v>
      </c>
      <c r="T1461">
        <v>0</v>
      </c>
      <c r="U1461">
        <v>11578.67</v>
      </c>
      <c r="V1461">
        <v>0</v>
      </c>
      <c r="W1461" s="181">
        <f t="shared" si="374"/>
        <v>31210.959999999999</v>
      </c>
      <c r="X1461" s="181">
        <f t="shared" si="375"/>
        <v>52.018266666666662</v>
      </c>
      <c r="Y1461" s="174">
        <v>90023.27</v>
      </c>
      <c r="Z1461" s="181">
        <f t="shared" si="376"/>
        <v>150.03878333333333</v>
      </c>
      <c r="AA1461" s="174">
        <v>6.4216729741099154E-2</v>
      </c>
      <c r="AB1461" s="174">
        <v>21.808016971611899</v>
      </c>
      <c r="AC1461" s="174">
        <v>20.9671677111929</v>
      </c>
      <c r="AD1461" s="174">
        <v>5.8567079378476246</v>
      </c>
      <c r="AE1461" s="174">
        <v>38.442038375188993</v>
      </c>
      <c r="AF1461">
        <v>0</v>
      </c>
      <c r="AG1461" s="106">
        <v>12.861863382656511</v>
      </c>
      <c r="AH1461" s="106">
        <v>0</v>
      </c>
      <c r="AI1461" s="106">
        <v>100</v>
      </c>
      <c r="AJ1461">
        <v>40.25</v>
      </c>
      <c r="AK1461">
        <v>52.11</v>
      </c>
      <c r="AL1461">
        <v>57.68</v>
      </c>
      <c r="AM1461">
        <v>150.04</v>
      </c>
      <c r="AN1461" t="s">
        <v>1065</v>
      </c>
      <c r="AO1461">
        <v>9.9</v>
      </c>
      <c r="AP1461">
        <v>8.33</v>
      </c>
      <c r="AQ1461">
        <v>12.806699999999999</v>
      </c>
      <c r="AR1461" t="s">
        <v>1071</v>
      </c>
      <c r="AS1461" t="s">
        <v>1074</v>
      </c>
      <c r="AT1461" t="s">
        <v>1076</v>
      </c>
      <c r="AU1461" t="s">
        <v>1077</v>
      </c>
      <c r="AV1461" t="s">
        <v>1080</v>
      </c>
      <c r="AW1461" t="s">
        <v>1084</v>
      </c>
      <c r="AX1461" s="65">
        <f t="shared" si="389"/>
        <v>583.5</v>
      </c>
      <c r="AY1461" s="106">
        <v>2862.47</v>
      </c>
      <c r="AZ1461" s="106">
        <v>781.14272866220529</v>
      </c>
      <c r="BA1461" s="65">
        <f t="shared" si="377"/>
        <v>4227.112728662205</v>
      </c>
      <c r="BB1461" s="65">
        <f t="shared" si="378"/>
        <v>30429.817271337793</v>
      </c>
      <c r="BC1461" s="65">
        <f t="shared" si="379"/>
        <v>57.81</v>
      </c>
      <c r="BD1461" s="65">
        <f t="shared" si="380"/>
        <v>23564.230000000003</v>
      </c>
      <c r="BE1461" s="65">
        <f t="shared" si="381"/>
        <v>31744.309999999998</v>
      </c>
      <c r="BF1461" s="65">
        <f t="shared" si="382"/>
        <v>85796.157271337797</v>
      </c>
      <c r="BG1461" s="66">
        <f t="shared" si="383"/>
        <v>603.87324695174357</v>
      </c>
      <c r="BH1461" s="66">
        <f t="shared" si="384"/>
        <v>52.465202191961716</v>
      </c>
      <c r="BI1461" s="66">
        <f t="shared" si="385"/>
        <v>9.6350000000000005E-2</v>
      </c>
      <c r="BJ1461" s="66">
        <f t="shared" si="386"/>
        <v>40.627982758620696</v>
      </c>
      <c r="BK1461" s="66">
        <f t="shared" si="387"/>
        <v>54.731568965517241</v>
      </c>
      <c r="BL1461" s="66">
        <f t="shared" si="388"/>
        <v>147.92440908851344</v>
      </c>
      <c r="BM1461" s="207">
        <f t="shared" si="390"/>
        <v>39879.18</v>
      </c>
    </row>
    <row r="1462" spans="1:65" x14ac:dyDescent="0.35">
      <c r="A1462" s="1">
        <v>611</v>
      </c>
      <c r="B1462">
        <v>53</v>
      </c>
      <c r="C1462" t="s">
        <v>37</v>
      </c>
      <c r="D1462" s="60" t="s">
        <v>649</v>
      </c>
      <c r="E1462" s="6" t="s">
        <v>1109</v>
      </c>
      <c r="F1462" s="7" t="s">
        <v>1110</v>
      </c>
      <c r="G1462" s="6">
        <v>-15.37</v>
      </c>
      <c r="H1462" s="6">
        <v>-48.78</v>
      </c>
      <c r="I1462" s="6">
        <v>770</v>
      </c>
      <c r="J1462" s="8">
        <v>31081.371963744201</v>
      </c>
      <c r="K1462" t="s">
        <v>1165</v>
      </c>
      <c r="L1462" t="s">
        <v>1062</v>
      </c>
      <c r="M1462">
        <v>600</v>
      </c>
      <c r="N1462">
        <v>600</v>
      </c>
      <c r="O1462">
        <v>0</v>
      </c>
      <c r="P1462">
        <v>27679.15</v>
      </c>
      <c r="Q1462">
        <v>18875.330000000002</v>
      </c>
      <c r="R1462">
        <v>5266.4</v>
      </c>
      <c r="S1462">
        <v>34606.78</v>
      </c>
      <c r="T1462">
        <v>0</v>
      </c>
      <c r="U1462">
        <v>11578.67</v>
      </c>
      <c r="V1462">
        <v>0</v>
      </c>
      <c r="W1462" s="181">
        <f t="shared" si="374"/>
        <v>39257.82</v>
      </c>
      <c r="X1462" s="181">
        <f t="shared" si="375"/>
        <v>65.429699999999997</v>
      </c>
      <c r="Y1462" s="174">
        <v>98006.32</v>
      </c>
      <c r="Z1462" s="181">
        <f t="shared" si="376"/>
        <v>163.34386666666668</v>
      </c>
      <c r="AA1462" s="174">
        <v>0</v>
      </c>
      <c r="AB1462" s="174">
        <v>28.242209277932279</v>
      </c>
      <c r="AC1462" s="174">
        <v>19.259298788078159</v>
      </c>
      <c r="AD1462" s="174">
        <v>5.3735310131020109</v>
      </c>
      <c r="AE1462" s="174">
        <v>35.310763632386163</v>
      </c>
      <c r="AF1462">
        <v>0</v>
      </c>
      <c r="AG1462" s="106">
        <v>11.814207491925011</v>
      </c>
      <c r="AH1462" s="106">
        <v>0</v>
      </c>
      <c r="AI1462" s="106">
        <v>100</v>
      </c>
      <c r="AJ1462">
        <v>40.24</v>
      </c>
      <c r="AK1462">
        <v>65.430000000000007</v>
      </c>
      <c r="AL1462">
        <v>57.68</v>
      </c>
      <c r="AM1462">
        <v>163.34</v>
      </c>
      <c r="AN1462" t="s">
        <v>1066</v>
      </c>
      <c r="AO1462">
        <v>9.9</v>
      </c>
      <c r="AP1462">
        <v>8.33</v>
      </c>
      <c r="AQ1462">
        <v>12.806699999999999</v>
      </c>
      <c r="AR1462" t="s">
        <v>1071</v>
      </c>
      <c r="AS1462" t="s">
        <v>1074</v>
      </c>
      <c r="AT1462" t="s">
        <v>1076</v>
      </c>
      <c r="AU1462" t="s">
        <v>1077</v>
      </c>
      <c r="AV1462" t="s">
        <v>1080</v>
      </c>
      <c r="AW1462" t="s">
        <v>1084</v>
      </c>
      <c r="AX1462" s="65">
        <f t="shared" si="389"/>
        <v>583.5</v>
      </c>
      <c r="AY1462" s="106">
        <v>2862.47</v>
      </c>
      <c r="AZ1462" s="106">
        <v>1021.9628839498052</v>
      </c>
      <c r="BA1462" s="65">
        <f t="shared" si="377"/>
        <v>4467.9328839498048</v>
      </c>
      <c r="BB1462" s="65">
        <f t="shared" si="378"/>
        <v>38235.857116050196</v>
      </c>
      <c r="BC1462" s="65">
        <f t="shared" si="379"/>
        <v>0</v>
      </c>
      <c r="BD1462" s="65">
        <f t="shared" si="380"/>
        <v>23558.230000000003</v>
      </c>
      <c r="BE1462" s="65">
        <f t="shared" si="381"/>
        <v>31744.309999999998</v>
      </c>
      <c r="BF1462" s="65">
        <f t="shared" si="382"/>
        <v>93538.387116050202</v>
      </c>
      <c r="BG1462" s="66">
        <f t="shared" si="383"/>
        <v>638.27612627854353</v>
      </c>
      <c r="BH1462" s="66">
        <f t="shared" si="384"/>
        <v>65.923891579396894</v>
      </c>
      <c r="BI1462" s="66">
        <f t="shared" si="385"/>
        <v>0</v>
      </c>
      <c r="BJ1462" s="66">
        <f t="shared" si="386"/>
        <v>40.617637931034487</v>
      </c>
      <c r="BK1462" s="66">
        <f t="shared" si="387"/>
        <v>54.731568965517241</v>
      </c>
      <c r="BL1462" s="66">
        <f t="shared" si="388"/>
        <v>161.2730812345693</v>
      </c>
      <c r="BM1462" s="207">
        <f t="shared" si="390"/>
        <v>39873.18</v>
      </c>
    </row>
    <row r="1463" spans="1:65" x14ac:dyDescent="0.35">
      <c r="A1463" s="1">
        <v>612</v>
      </c>
      <c r="B1463">
        <v>53</v>
      </c>
      <c r="C1463" t="s">
        <v>37</v>
      </c>
      <c r="D1463" s="60" t="s">
        <v>650</v>
      </c>
      <c r="E1463" s="6" t="s">
        <v>1111</v>
      </c>
      <c r="F1463" s="7" t="s">
        <v>1112</v>
      </c>
      <c r="G1463" s="6">
        <v>-22.86</v>
      </c>
      <c r="H1463" s="6">
        <v>-43.41</v>
      </c>
      <c r="I1463" s="6">
        <v>45</v>
      </c>
      <c r="J1463" s="8">
        <v>45016.2336447989</v>
      </c>
      <c r="K1463" t="s">
        <v>1165</v>
      </c>
      <c r="L1463" t="s">
        <v>1062</v>
      </c>
      <c r="M1463">
        <v>600</v>
      </c>
      <c r="N1463">
        <v>600</v>
      </c>
      <c r="O1463">
        <v>0</v>
      </c>
      <c r="P1463">
        <v>27993.57</v>
      </c>
      <c r="Q1463">
        <v>18875.330000000002</v>
      </c>
      <c r="R1463">
        <v>5262.4</v>
      </c>
      <c r="S1463">
        <v>34606.78</v>
      </c>
      <c r="T1463">
        <v>0</v>
      </c>
      <c r="U1463">
        <v>11578.67</v>
      </c>
      <c r="V1463">
        <v>0</v>
      </c>
      <c r="W1463" s="181">
        <f t="shared" si="374"/>
        <v>39572.239999999998</v>
      </c>
      <c r="X1463" s="181">
        <f t="shared" si="375"/>
        <v>65.953733333333332</v>
      </c>
      <c r="Y1463" s="174">
        <v>98316.75</v>
      </c>
      <c r="Z1463" s="181">
        <f t="shared" si="376"/>
        <v>163.86125000000001</v>
      </c>
      <c r="AA1463" s="174">
        <v>0</v>
      </c>
      <c r="AB1463" s="174">
        <v>28.472839063536991</v>
      </c>
      <c r="AC1463" s="174">
        <v>19.198488558663708</v>
      </c>
      <c r="AD1463" s="174">
        <v>5.3524958870182342</v>
      </c>
      <c r="AE1463" s="174">
        <v>35.199271741590323</v>
      </c>
      <c r="AF1463">
        <v>0</v>
      </c>
      <c r="AG1463" s="106">
        <v>11.77690474919075</v>
      </c>
      <c r="AH1463" s="106">
        <v>0</v>
      </c>
      <c r="AI1463" s="106">
        <v>100</v>
      </c>
      <c r="AJ1463">
        <v>40.229999999999997</v>
      </c>
      <c r="AK1463">
        <v>65.95</v>
      </c>
      <c r="AL1463">
        <v>57.68</v>
      </c>
      <c r="AM1463">
        <v>163.86</v>
      </c>
      <c r="AN1463" t="s">
        <v>1067</v>
      </c>
      <c r="AO1463">
        <v>9.9</v>
      </c>
      <c r="AP1463">
        <v>8.33</v>
      </c>
      <c r="AQ1463">
        <v>12.806699999999999</v>
      </c>
      <c r="AR1463" t="s">
        <v>1071</v>
      </c>
      <c r="AS1463" t="s">
        <v>1074</v>
      </c>
      <c r="AT1463" t="s">
        <v>1076</v>
      </c>
      <c r="AU1463" t="s">
        <v>1077</v>
      </c>
      <c r="AV1463" t="s">
        <v>1080</v>
      </c>
      <c r="AW1463" t="s">
        <v>1084</v>
      </c>
      <c r="AX1463" s="65">
        <f t="shared" si="389"/>
        <v>583.5</v>
      </c>
      <c r="AY1463" s="106">
        <v>2862.47</v>
      </c>
      <c r="AZ1463" s="106">
        <v>1017.6702347508303</v>
      </c>
      <c r="BA1463" s="65">
        <f t="shared" si="377"/>
        <v>4463.6402347508301</v>
      </c>
      <c r="BB1463" s="65">
        <f t="shared" si="378"/>
        <v>38554.569765249165</v>
      </c>
      <c r="BC1463" s="65">
        <f t="shared" si="379"/>
        <v>0</v>
      </c>
      <c r="BD1463" s="65">
        <f t="shared" si="380"/>
        <v>23554.230000000003</v>
      </c>
      <c r="BE1463" s="65">
        <f t="shared" si="381"/>
        <v>31744.309999999998</v>
      </c>
      <c r="BF1463" s="65">
        <f t="shared" si="382"/>
        <v>93853.109765249174</v>
      </c>
      <c r="BG1463" s="66">
        <f t="shared" si="383"/>
        <v>637.66289067869002</v>
      </c>
      <c r="BH1463" s="66">
        <f t="shared" si="384"/>
        <v>66.473396146981315</v>
      </c>
      <c r="BI1463" s="66">
        <f t="shared" si="385"/>
        <v>0</v>
      </c>
      <c r="BJ1463" s="66">
        <f t="shared" si="386"/>
        <v>40.610741379310348</v>
      </c>
      <c r="BK1463" s="66">
        <f t="shared" si="387"/>
        <v>54.731568965517241</v>
      </c>
      <c r="BL1463" s="66">
        <f t="shared" si="388"/>
        <v>161.81570649180892</v>
      </c>
      <c r="BM1463" s="207">
        <f t="shared" si="390"/>
        <v>39869.18</v>
      </c>
    </row>
    <row r="1464" spans="1:65" x14ac:dyDescent="0.35">
      <c r="A1464" s="1">
        <v>613</v>
      </c>
      <c r="B1464">
        <v>53</v>
      </c>
      <c r="C1464" t="s">
        <v>37</v>
      </c>
      <c r="D1464" s="60" t="s">
        <v>651</v>
      </c>
      <c r="E1464" s="6" t="s">
        <v>1113</v>
      </c>
      <c r="F1464" s="7" t="s">
        <v>1114</v>
      </c>
      <c r="G1464" s="6">
        <v>-20.32</v>
      </c>
      <c r="H1464" s="6">
        <v>-40.340000000000003</v>
      </c>
      <c r="I1464" s="6">
        <v>9</v>
      </c>
      <c r="J1464" s="8">
        <v>54061.366139626101</v>
      </c>
      <c r="K1464" t="s">
        <v>1165</v>
      </c>
      <c r="L1464" t="s">
        <v>1062</v>
      </c>
      <c r="M1464">
        <v>600</v>
      </c>
      <c r="N1464">
        <v>600</v>
      </c>
      <c r="O1464">
        <v>0</v>
      </c>
      <c r="P1464">
        <v>30945.88</v>
      </c>
      <c r="Q1464">
        <v>18875.330000000002</v>
      </c>
      <c r="R1464">
        <v>5264.2</v>
      </c>
      <c r="S1464">
        <v>34606.78</v>
      </c>
      <c r="T1464">
        <v>0</v>
      </c>
      <c r="U1464">
        <v>11578.67</v>
      </c>
      <c r="V1464">
        <v>0</v>
      </c>
      <c r="W1464" s="181">
        <f t="shared" si="374"/>
        <v>42524.55</v>
      </c>
      <c r="X1464" s="181">
        <f t="shared" si="375"/>
        <v>70.874250000000004</v>
      </c>
      <c r="Y1464" s="174">
        <v>101270.85</v>
      </c>
      <c r="Z1464" s="181">
        <f t="shared" si="376"/>
        <v>168.78475</v>
      </c>
      <c r="AA1464" s="174">
        <v>0</v>
      </c>
      <c r="AB1464" s="174">
        <v>30.55753950914799</v>
      </c>
      <c r="AC1464" s="174">
        <v>18.638463091797892</v>
      </c>
      <c r="AD1464" s="174">
        <v>5.1981394448649336</v>
      </c>
      <c r="AE1464" s="174">
        <v>34.172498799012743</v>
      </c>
      <c r="AF1464">
        <v>0</v>
      </c>
      <c r="AG1464" s="106">
        <v>11.433369029686229</v>
      </c>
      <c r="AH1464" s="106">
        <v>0</v>
      </c>
      <c r="AI1464" s="106">
        <v>100</v>
      </c>
      <c r="AJ1464">
        <v>40.229999999999997</v>
      </c>
      <c r="AK1464">
        <v>70.87</v>
      </c>
      <c r="AL1464">
        <v>57.68</v>
      </c>
      <c r="AM1464">
        <v>168.78</v>
      </c>
      <c r="AN1464" t="s">
        <v>1068</v>
      </c>
      <c r="AO1464">
        <v>9.9</v>
      </c>
      <c r="AP1464">
        <v>8.33</v>
      </c>
      <c r="AQ1464">
        <v>12.806699999999999</v>
      </c>
      <c r="AR1464" t="s">
        <v>1071</v>
      </c>
      <c r="AS1464" t="s">
        <v>1074</v>
      </c>
      <c r="AT1464" t="s">
        <v>1076</v>
      </c>
      <c r="AU1464" t="s">
        <v>1077</v>
      </c>
      <c r="AV1464" t="s">
        <v>1080</v>
      </c>
      <c r="AW1464" t="s">
        <v>1084</v>
      </c>
      <c r="AX1464" s="65">
        <f t="shared" si="389"/>
        <v>583.5</v>
      </c>
      <c r="AY1464" s="106">
        <v>2862.47</v>
      </c>
      <c r="AZ1464" s="106">
        <v>1072.4238911431526</v>
      </c>
      <c r="BA1464" s="65">
        <f t="shared" si="377"/>
        <v>4518.3938911431524</v>
      </c>
      <c r="BB1464" s="65">
        <f t="shared" si="378"/>
        <v>41452.12610885685</v>
      </c>
      <c r="BC1464" s="65">
        <f t="shared" si="379"/>
        <v>0</v>
      </c>
      <c r="BD1464" s="65">
        <f t="shared" si="380"/>
        <v>23556.030000000002</v>
      </c>
      <c r="BE1464" s="65">
        <f t="shared" si="381"/>
        <v>31744.309999999998</v>
      </c>
      <c r="BF1464" s="65">
        <f t="shared" si="382"/>
        <v>96752.456108856859</v>
      </c>
      <c r="BG1464" s="66">
        <f t="shared" si="383"/>
        <v>645.48484159187888</v>
      </c>
      <c r="BH1464" s="66">
        <f t="shared" si="384"/>
        <v>71.469182946304912</v>
      </c>
      <c r="BI1464" s="66">
        <f t="shared" si="385"/>
        <v>0</v>
      </c>
      <c r="BJ1464" s="66">
        <f t="shared" si="386"/>
        <v>40.613844827586213</v>
      </c>
      <c r="BK1464" s="66">
        <f t="shared" si="387"/>
        <v>54.731568965517241</v>
      </c>
      <c r="BL1464" s="66">
        <f t="shared" si="388"/>
        <v>166.81457949802908</v>
      </c>
      <c r="BM1464" s="207">
        <f t="shared" si="390"/>
        <v>39870.979999999996</v>
      </c>
    </row>
    <row r="1465" spans="1:65" x14ac:dyDescent="0.35">
      <c r="A1465" s="1">
        <v>614</v>
      </c>
      <c r="B1465">
        <v>53</v>
      </c>
      <c r="C1465" t="s">
        <v>37</v>
      </c>
      <c r="D1465" s="60" t="s">
        <v>652</v>
      </c>
      <c r="E1465" s="6" t="s">
        <v>1115</v>
      </c>
      <c r="F1465" s="7" t="s">
        <v>1116</v>
      </c>
      <c r="G1465" s="6">
        <v>-8.0500000000000007</v>
      </c>
      <c r="H1465" s="6">
        <v>-34.880000000000003</v>
      </c>
      <c r="I1465" s="6">
        <v>10</v>
      </c>
      <c r="J1465" s="8">
        <v>63550.072249703</v>
      </c>
      <c r="K1465" t="s">
        <v>1165</v>
      </c>
      <c r="L1465" t="s">
        <v>1062</v>
      </c>
      <c r="M1465">
        <v>600</v>
      </c>
      <c r="N1465">
        <v>600</v>
      </c>
      <c r="O1465">
        <v>0</v>
      </c>
      <c r="P1465">
        <v>34718.400000000001</v>
      </c>
      <c r="Q1465">
        <v>18875.330000000002</v>
      </c>
      <c r="R1465">
        <v>5250.2</v>
      </c>
      <c r="S1465">
        <v>34606.78</v>
      </c>
      <c r="T1465">
        <v>0</v>
      </c>
      <c r="U1465">
        <v>11578.67</v>
      </c>
      <c r="V1465">
        <v>0</v>
      </c>
      <c r="W1465" s="181">
        <f t="shared" si="374"/>
        <v>46297.07</v>
      </c>
      <c r="X1465" s="181">
        <f t="shared" si="375"/>
        <v>77.161783333333332</v>
      </c>
      <c r="Y1465" s="174">
        <v>105029.37</v>
      </c>
      <c r="Z1465" s="181">
        <f t="shared" si="376"/>
        <v>175.04894999999999</v>
      </c>
      <c r="AA1465" s="174">
        <v>0</v>
      </c>
      <c r="AB1465" s="174">
        <v>33.055896650622593</v>
      </c>
      <c r="AC1465" s="174">
        <v>17.971477882805541</v>
      </c>
      <c r="AD1465" s="174">
        <v>4.9987922425889062</v>
      </c>
      <c r="AE1465" s="174">
        <v>32.949621615363398</v>
      </c>
      <c r="AF1465">
        <v>0</v>
      </c>
      <c r="AG1465" s="106">
        <v>11.024221129765889</v>
      </c>
      <c r="AH1465" s="106">
        <v>0</v>
      </c>
      <c r="AI1465" s="106">
        <v>100</v>
      </c>
      <c r="AJ1465">
        <v>40.21</v>
      </c>
      <c r="AK1465">
        <v>77.16</v>
      </c>
      <c r="AL1465">
        <v>57.68</v>
      </c>
      <c r="AM1465">
        <v>175.05</v>
      </c>
      <c r="AN1465" t="s">
        <v>1069</v>
      </c>
      <c r="AO1465">
        <v>9.9</v>
      </c>
      <c r="AP1465">
        <v>8.33</v>
      </c>
      <c r="AQ1465">
        <v>12.806699999999999</v>
      </c>
      <c r="AR1465" t="s">
        <v>1071</v>
      </c>
      <c r="AS1465" t="s">
        <v>1074</v>
      </c>
      <c r="AT1465" t="s">
        <v>1076</v>
      </c>
      <c r="AU1465" t="s">
        <v>1077</v>
      </c>
      <c r="AV1465" t="s">
        <v>1080</v>
      </c>
      <c r="AW1465" t="s">
        <v>1084</v>
      </c>
      <c r="AX1465" s="65">
        <f t="shared" si="389"/>
        <v>583.5</v>
      </c>
      <c r="AY1465" s="106">
        <v>2862.47</v>
      </c>
      <c r="AZ1465" s="106">
        <v>1186.3973540980942</v>
      </c>
      <c r="BA1465" s="65">
        <f t="shared" si="377"/>
        <v>4632.3673540980944</v>
      </c>
      <c r="BB1465" s="65">
        <f t="shared" si="378"/>
        <v>45110.672645901905</v>
      </c>
      <c r="BC1465" s="65">
        <f t="shared" si="379"/>
        <v>0</v>
      </c>
      <c r="BD1465" s="65">
        <f t="shared" si="380"/>
        <v>23542.030000000002</v>
      </c>
      <c r="BE1465" s="65">
        <f t="shared" si="381"/>
        <v>31744.309999999998</v>
      </c>
      <c r="BF1465" s="65">
        <f t="shared" si="382"/>
        <v>100397.0026459019</v>
      </c>
      <c r="BG1465" s="66">
        <f t="shared" si="383"/>
        <v>661.7667648711564</v>
      </c>
      <c r="BH1465" s="66">
        <f t="shared" si="384"/>
        <v>77.77702180327914</v>
      </c>
      <c r="BI1465" s="66">
        <f t="shared" si="385"/>
        <v>0</v>
      </c>
      <c r="BJ1465" s="66">
        <f t="shared" si="386"/>
        <v>40.589706896551725</v>
      </c>
      <c r="BK1465" s="66">
        <f t="shared" si="387"/>
        <v>54.731568965517241</v>
      </c>
      <c r="BL1465" s="66">
        <f t="shared" si="388"/>
        <v>173.09828042396879</v>
      </c>
      <c r="BM1465" s="207">
        <f t="shared" si="390"/>
        <v>39856.979999999996</v>
      </c>
    </row>
    <row r="1466" spans="1:65" x14ac:dyDescent="0.35">
      <c r="A1466" s="1">
        <v>615</v>
      </c>
      <c r="B1466">
        <v>53</v>
      </c>
      <c r="C1466" t="s">
        <v>37</v>
      </c>
      <c r="D1466" s="60" t="s">
        <v>653</v>
      </c>
      <c r="E1466" s="6" t="s">
        <v>1117</v>
      </c>
      <c r="F1466" s="7" t="s">
        <v>1118</v>
      </c>
      <c r="G1466" s="6">
        <v>-3.8</v>
      </c>
      <c r="H1466" s="6">
        <v>-38.53</v>
      </c>
      <c r="I1466" s="6">
        <v>41</v>
      </c>
      <c r="J1466" s="8">
        <v>71394.000753582499</v>
      </c>
      <c r="K1466" t="s">
        <v>1165</v>
      </c>
      <c r="L1466" t="s">
        <v>1062</v>
      </c>
      <c r="M1466">
        <v>600</v>
      </c>
      <c r="N1466">
        <v>600</v>
      </c>
      <c r="O1466">
        <v>0</v>
      </c>
      <c r="P1466">
        <v>35482.980000000003</v>
      </c>
      <c r="Q1466">
        <v>18875.330000000002</v>
      </c>
      <c r="R1466">
        <v>5255.2</v>
      </c>
      <c r="S1466">
        <v>34606.78</v>
      </c>
      <c r="T1466">
        <v>0</v>
      </c>
      <c r="U1466">
        <v>11578.67</v>
      </c>
      <c r="V1466">
        <v>0</v>
      </c>
      <c r="W1466" s="181">
        <f t="shared" si="374"/>
        <v>47061.65</v>
      </c>
      <c r="X1466" s="181">
        <f t="shared" si="375"/>
        <v>78.436083333333329</v>
      </c>
      <c r="Y1466" s="174">
        <v>105798.95</v>
      </c>
      <c r="Z1466" s="181">
        <f t="shared" si="376"/>
        <v>176.33158333333333</v>
      </c>
      <c r="AA1466" s="174">
        <v>0</v>
      </c>
      <c r="AB1466" s="174">
        <v>33.538121125020623</v>
      </c>
      <c r="AC1466" s="174">
        <v>17.840753618065211</v>
      </c>
      <c r="AD1466" s="174">
        <v>4.96715704645462</v>
      </c>
      <c r="AE1466" s="174">
        <v>32.709946554289999</v>
      </c>
      <c r="AF1466">
        <v>0</v>
      </c>
      <c r="AG1466" s="106">
        <v>10.9440311080592</v>
      </c>
      <c r="AH1466" s="106">
        <v>0</v>
      </c>
      <c r="AI1466" s="106">
        <v>100</v>
      </c>
      <c r="AJ1466">
        <v>40.22</v>
      </c>
      <c r="AK1466">
        <v>78.44</v>
      </c>
      <c r="AL1466">
        <v>57.68</v>
      </c>
      <c r="AM1466">
        <v>176.33</v>
      </c>
      <c r="AN1466" t="s">
        <v>1070</v>
      </c>
      <c r="AO1466">
        <v>9.9</v>
      </c>
      <c r="AP1466">
        <v>8.33</v>
      </c>
      <c r="AQ1466">
        <v>12.806699999999999</v>
      </c>
      <c r="AR1466" t="s">
        <v>1071</v>
      </c>
      <c r="AS1466" t="s">
        <v>1074</v>
      </c>
      <c r="AT1466" t="s">
        <v>1076</v>
      </c>
      <c r="AU1466" t="s">
        <v>1077</v>
      </c>
      <c r="AV1466" t="s">
        <v>1080</v>
      </c>
      <c r="AW1466" t="s">
        <v>1084</v>
      </c>
      <c r="AX1466" s="65">
        <f t="shared" si="389"/>
        <v>583.5</v>
      </c>
      <c r="AY1466" s="106">
        <v>2862.47</v>
      </c>
      <c r="AZ1466" s="106">
        <v>1178.008416346247</v>
      </c>
      <c r="BA1466" s="65">
        <f t="shared" si="377"/>
        <v>4623.9784163462464</v>
      </c>
      <c r="BB1466" s="65">
        <f t="shared" si="378"/>
        <v>45883.641583653756</v>
      </c>
      <c r="BC1466" s="65">
        <f t="shared" si="379"/>
        <v>0</v>
      </c>
      <c r="BD1466" s="65">
        <f t="shared" si="380"/>
        <v>23547.030000000002</v>
      </c>
      <c r="BE1466" s="65">
        <f t="shared" si="381"/>
        <v>31744.309999999998</v>
      </c>
      <c r="BF1466" s="65">
        <f t="shared" si="382"/>
        <v>101174.97158365375</v>
      </c>
      <c r="BG1466" s="66">
        <f t="shared" si="383"/>
        <v>660.56834519232086</v>
      </c>
      <c r="BH1466" s="66">
        <f t="shared" si="384"/>
        <v>79.10972686836854</v>
      </c>
      <c r="BI1466" s="66">
        <f t="shared" si="385"/>
        <v>0</v>
      </c>
      <c r="BJ1466" s="66">
        <f t="shared" si="386"/>
        <v>40.598327586206899</v>
      </c>
      <c r="BK1466" s="66">
        <f t="shared" si="387"/>
        <v>54.731568965517241</v>
      </c>
      <c r="BL1466" s="66">
        <f t="shared" si="388"/>
        <v>174.43960617871338</v>
      </c>
      <c r="BM1466" s="207">
        <f t="shared" si="390"/>
        <v>39861.979999999996</v>
      </c>
    </row>
    <row r="1467" spans="1:65" x14ac:dyDescent="0.35">
      <c r="A1467" s="1">
        <v>616</v>
      </c>
      <c r="B1467">
        <v>54</v>
      </c>
      <c r="C1467" t="s">
        <v>37</v>
      </c>
      <c r="D1467" s="60" t="s">
        <v>654</v>
      </c>
      <c r="E1467" s="6" t="s">
        <v>1104</v>
      </c>
      <c r="F1467" s="7" t="s">
        <v>1105</v>
      </c>
      <c r="G1467" s="6">
        <v>-22.74</v>
      </c>
      <c r="H1467" s="6">
        <v>-45.59</v>
      </c>
      <c r="I1467" s="6">
        <v>1642</v>
      </c>
      <c r="J1467" s="8">
        <v>3495.45982983364</v>
      </c>
      <c r="K1467" t="s">
        <v>1165</v>
      </c>
      <c r="L1467" t="s">
        <v>1062</v>
      </c>
      <c r="M1467">
        <v>600</v>
      </c>
      <c r="N1467">
        <v>600</v>
      </c>
      <c r="O1467">
        <v>1936.77</v>
      </c>
      <c r="P1467">
        <v>9655.44</v>
      </c>
      <c r="Q1467">
        <v>18875.330000000002</v>
      </c>
      <c r="R1467">
        <v>5265.2</v>
      </c>
      <c r="S1467">
        <v>34606.78</v>
      </c>
      <c r="T1467">
        <v>0</v>
      </c>
      <c r="U1467">
        <v>11750.93</v>
      </c>
      <c r="V1467">
        <v>0</v>
      </c>
      <c r="W1467" s="181">
        <f t="shared" si="374"/>
        <v>21406.370000000003</v>
      </c>
      <c r="X1467" s="181">
        <f t="shared" si="375"/>
        <v>35.677283333333335</v>
      </c>
      <c r="Y1467" s="174">
        <v>82090.44</v>
      </c>
      <c r="Z1467" s="181">
        <f t="shared" si="376"/>
        <v>136.81739999999999</v>
      </c>
      <c r="AA1467" s="174">
        <v>2.3593124851078882</v>
      </c>
      <c r="AB1467" s="174">
        <v>11.761954254356541</v>
      </c>
      <c r="AC1467" s="174">
        <v>22.993335155713631</v>
      </c>
      <c r="AD1467" s="174">
        <v>6.4139015456611022</v>
      </c>
      <c r="AE1467" s="174">
        <v>42.156894274168828</v>
      </c>
      <c r="AF1467">
        <v>0</v>
      </c>
      <c r="AG1467" s="106">
        <v>14.31461446667846</v>
      </c>
      <c r="AH1467" s="106">
        <v>0</v>
      </c>
      <c r="AI1467" s="106">
        <v>100</v>
      </c>
      <c r="AJ1467">
        <v>40.229999999999997</v>
      </c>
      <c r="AK1467">
        <v>38.909999999999997</v>
      </c>
      <c r="AL1467">
        <v>57.68</v>
      </c>
      <c r="AM1467">
        <v>136.82</v>
      </c>
      <c r="AN1467" t="s">
        <v>1063</v>
      </c>
      <c r="AO1467">
        <v>9.9</v>
      </c>
      <c r="AP1467">
        <v>8.33</v>
      </c>
      <c r="AQ1467">
        <v>12.806699999999999</v>
      </c>
      <c r="AR1467" t="s">
        <v>1071</v>
      </c>
      <c r="AS1467" t="s">
        <v>1074</v>
      </c>
      <c r="AT1467" t="s">
        <v>1076</v>
      </c>
      <c r="AU1467" t="s">
        <v>1077</v>
      </c>
      <c r="AV1467" t="s">
        <v>1081</v>
      </c>
      <c r="AW1467" t="s">
        <v>1083</v>
      </c>
      <c r="AX1467" s="65">
        <f t="shared" si="389"/>
        <v>583.5</v>
      </c>
      <c r="AY1467" s="106">
        <v>2862.47</v>
      </c>
      <c r="AZ1467" s="106">
        <v>519.6127814918998</v>
      </c>
      <c r="BA1467" s="65">
        <f t="shared" si="377"/>
        <v>3965.5827814918994</v>
      </c>
      <c r="BB1467" s="65">
        <f t="shared" si="378"/>
        <v>20886.757218508104</v>
      </c>
      <c r="BC1467" s="65">
        <f t="shared" si="379"/>
        <v>1936.77</v>
      </c>
      <c r="BD1467" s="65">
        <f t="shared" si="380"/>
        <v>23557.030000000002</v>
      </c>
      <c r="BE1467" s="65">
        <f t="shared" si="381"/>
        <v>31744.309999999998</v>
      </c>
      <c r="BF1467" s="65">
        <f t="shared" si="382"/>
        <v>78124.857218508099</v>
      </c>
      <c r="BG1467" s="66">
        <f t="shared" si="383"/>
        <v>566.51182592741418</v>
      </c>
      <c r="BH1467" s="66">
        <f t="shared" si="384"/>
        <v>36.01165037673811</v>
      </c>
      <c r="BI1467" s="66">
        <f t="shared" si="385"/>
        <v>3.2279499999999999</v>
      </c>
      <c r="BJ1467" s="66">
        <f t="shared" si="386"/>
        <v>40.615568965517248</v>
      </c>
      <c r="BK1467" s="66">
        <f t="shared" si="387"/>
        <v>54.731568965517241</v>
      </c>
      <c r="BL1467" s="66">
        <f t="shared" si="388"/>
        <v>134.69802968708294</v>
      </c>
      <c r="BM1467" s="207">
        <f t="shared" si="390"/>
        <v>39871.979999999996</v>
      </c>
    </row>
    <row r="1468" spans="1:65" x14ac:dyDescent="0.35">
      <c r="A1468" s="1">
        <v>617</v>
      </c>
      <c r="B1468">
        <v>54</v>
      </c>
      <c r="C1468" t="s">
        <v>37</v>
      </c>
      <c r="D1468" s="60" t="s">
        <v>655</v>
      </c>
      <c r="E1468" s="6" t="s">
        <v>1104</v>
      </c>
      <c r="F1468" s="7" t="s">
        <v>1106</v>
      </c>
      <c r="G1468" s="6">
        <v>-23.85</v>
      </c>
      <c r="H1468" s="6">
        <v>-46.64</v>
      </c>
      <c r="I1468" s="6">
        <v>792</v>
      </c>
      <c r="J1468" s="8">
        <v>14172.2970393051</v>
      </c>
      <c r="K1468" t="s">
        <v>1165</v>
      </c>
      <c r="L1468" t="s">
        <v>1062</v>
      </c>
      <c r="M1468">
        <v>600</v>
      </c>
      <c r="N1468">
        <v>600</v>
      </c>
      <c r="O1468">
        <v>379.97</v>
      </c>
      <c r="P1468">
        <v>15860.5</v>
      </c>
      <c r="Q1468">
        <v>18875.330000000002</v>
      </c>
      <c r="R1468">
        <v>5266.4</v>
      </c>
      <c r="S1468">
        <v>34606.78</v>
      </c>
      <c r="T1468">
        <v>0</v>
      </c>
      <c r="U1468">
        <v>11750.93</v>
      </c>
      <c r="V1468">
        <v>0</v>
      </c>
      <c r="W1468" s="181">
        <f t="shared" si="374"/>
        <v>27611.43</v>
      </c>
      <c r="X1468" s="181">
        <f t="shared" si="375"/>
        <v>46.01905</v>
      </c>
      <c r="Y1468" s="174">
        <v>86739.91</v>
      </c>
      <c r="Z1468" s="181">
        <f t="shared" si="376"/>
        <v>144.56651666666667</v>
      </c>
      <c r="AA1468" s="174">
        <v>0.43805671460807372</v>
      </c>
      <c r="AB1468" s="174">
        <v>18.28512388357332</v>
      </c>
      <c r="AC1468" s="174">
        <v>21.760836505364139</v>
      </c>
      <c r="AD1468" s="174">
        <v>6.0714842798430384</v>
      </c>
      <c r="AE1468" s="174">
        <v>39.897182277454519</v>
      </c>
      <c r="AF1468">
        <v>0</v>
      </c>
      <c r="AG1468" s="106">
        <v>13.547316339156909</v>
      </c>
      <c r="AH1468" s="106">
        <v>0</v>
      </c>
      <c r="AI1468" s="106">
        <v>100</v>
      </c>
      <c r="AJ1468">
        <v>40.24</v>
      </c>
      <c r="AK1468">
        <v>46.65</v>
      </c>
      <c r="AL1468">
        <v>57.68</v>
      </c>
      <c r="AM1468">
        <v>144.57</v>
      </c>
      <c r="AN1468" t="s">
        <v>1064</v>
      </c>
      <c r="AO1468">
        <v>9.9</v>
      </c>
      <c r="AP1468">
        <v>8.33</v>
      </c>
      <c r="AQ1468">
        <v>12.806699999999999</v>
      </c>
      <c r="AR1468" t="s">
        <v>1071</v>
      </c>
      <c r="AS1468" t="s">
        <v>1074</v>
      </c>
      <c r="AT1468" t="s">
        <v>1076</v>
      </c>
      <c r="AU1468" t="s">
        <v>1077</v>
      </c>
      <c r="AV1468" t="s">
        <v>1081</v>
      </c>
      <c r="AW1468" t="s">
        <v>1083</v>
      </c>
      <c r="AX1468" s="65">
        <f t="shared" si="389"/>
        <v>583.5</v>
      </c>
      <c r="AY1468" s="106">
        <v>2862.47</v>
      </c>
      <c r="AZ1468" s="106">
        <v>700.92135379288038</v>
      </c>
      <c r="BA1468" s="65">
        <f t="shared" si="377"/>
        <v>4146.8913537928802</v>
      </c>
      <c r="BB1468" s="65">
        <f t="shared" si="378"/>
        <v>26910.508646207119</v>
      </c>
      <c r="BC1468" s="65">
        <f t="shared" si="379"/>
        <v>379.97</v>
      </c>
      <c r="BD1468" s="65">
        <f t="shared" si="380"/>
        <v>23558.230000000003</v>
      </c>
      <c r="BE1468" s="65">
        <f t="shared" si="381"/>
        <v>31744.309999999998</v>
      </c>
      <c r="BF1468" s="65">
        <f t="shared" si="382"/>
        <v>82593.018646207129</v>
      </c>
      <c r="BG1468" s="66">
        <f t="shared" si="383"/>
        <v>592.41305054183999</v>
      </c>
      <c r="BH1468" s="66">
        <f t="shared" si="384"/>
        <v>46.397428700357104</v>
      </c>
      <c r="BI1468" s="66">
        <f t="shared" si="385"/>
        <v>0.63328333333333342</v>
      </c>
      <c r="BJ1468" s="66">
        <f t="shared" si="386"/>
        <v>40.617637931034487</v>
      </c>
      <c r="BK1468" s="66">
        <f t="shared" si="387"/>
        <v>54.731568965517241</v>
      </c>
      <c r="BL1468" s="66">
        <f t="shared" si="388"/>
        <v>142.40175628656402</v>
      </c>
      <c r="BM1468" s="207">
        <f t="shared" si="390"/>
        <v>39873.18</v>
      </c>
    </row>
    <row r="1469" spans="1:65" x14ac:dyDescent="0.35">
      <c r="A1469" s="1">
        <v>618</v>
      </c>
      <c r="B1469">
        <v>54</v>
      </c>
      <c r="C1469" t="s">
        <v>37</v>
      </c>
      <c r="D1469" s="60" t="s">
        <v>656</v>
      </c>
      <c r="E1469" s="6" t="s">
        <v>1107</v>
      </c>
      <c r="F1469" s="7" t="s">
        <v>1108</v>
      </c>
      <c r="G1469" s="6">
        <v>-30.03</v>
      </c>
      <c r="H1469" s="6">
        <v>-51.23</v>
      </c>
      <c r="I1469" s="6">
        <v>47</v>
      </c>
      <c r="J1469" s="8">
        <v>23954.0527728093</v>
      </c>
      <c r="K1469" t="s">
        <v>1165</v>
      </c>
      <c r="L1469" t="s">
        <v>1062</v>
      </c>
      <c r="M1469">
        <v>600</v>
      </c>
      <c r="N1469">
        <v>600</v>
      </c>
      <c r="O1469">
        <v>826.47</v>
      </c>
      <c r="P1469">
        <v>19816.400000000001</v>
      </c>
      <c r="Q1469">
        <v>18875.330000000002</v>
      </c>
      <c r="R1469">
        <v>5272.4</v>
      </c>
      <c r="S1469">
        <v>34606.78</v>
      </c>
      <c r="T1469">
        <v>0</v>
      </c>
      <c r="U1469">
        <v>11750.93</v>
      </c>
      <c r="V1469">
        <v>0</v>
      </c>
      <c r="W1469" s="181">
        <f t="shared" si="374"/>
        <v>31567.33</v>
      </c>
      <c r="X1469" s="181">
        <f t="shared" si="375"/>
        <v>52.612216666666669</v>
      </c>
      <c r="Y1469" s="174">
        <v>91148.3</v>
      </c>
      <c r="Z1469" s="181">
        <f t="shared" si="376"/>
        <v>151.91383333333334</v>
      </c>
      <c r="AA1469" s="174">
        <v>0.90673111840813259</v>
      </c>
      <c r="AB1469" s="174">
        <v>21.740833345218729</v>
      </c>
      <c r="AC1469" s="174">
        <v>20.708373057972558</v>
      </c>
      <c r="AD1469" s="174">
        <v>5.7844194570825778</v>
      </c>
      <c r="AE1469" s="174">
        <v>37.967553975224988</v>
      </c>
      <c r="AF1469">
        <v>0</v>
      </c>
      <c r="AG1469" s="106">
        <v>12.89210001722468</v>
      </c>
      <c r="AH1469" s="106">
        <v>0</v>
      </c>
      <c r="AI1469" s="106">
        <v>100</v>
      </c>
      <c r="AJ1469">
        <v>40.25</v>
      </c>
      <c r="AK1469">
        <v>53.99</v>
      </c>
      <c r="AL1469">
        <v>57.68</v>
      </c>
      <c r="AM1469">
        <v>151.91</v>
      </c>
      <c r="AN1469" t="s">
        <v>1065</v>
      </c>
      <c r="AO1469">
        <v>9.9</v>
      </c>
      <c r="AP1469">
        <v>8.33</v>
      </c>
      <c r="AQ1469">
        <v>12.806699999999999</v>
      </c>
      <c r="AR1469" t="s">
        <v>1071</v>
      </c>
      <c r="AS1469" t="s">
        <v>1074</v>
      </c>
      <c r="AT1469" t="s">
        <v>1076</v>
      </c>
      <c r="AU1469" t="s">
        <v>1077</v>
      </c>
      <c r="AV1469" t="s">
        <v>1081</v>
      </c>
      <c r="AW1469" t="s">
        <v>1083</v>
      </c>
      <c r="AX1469" s="65">
        <f t="shared" si="389"/>
        <v>583.5</v>
      </c>
      <c r="AY1469" s="106">
        <v>2862.47</v>
      </c>
      <c r="AZ1469" s="106">
        <v>773.40909803049692</v>
      </c>
      <c r="BA1469" s="65">
        <f t="shared" si="377"/>
        <v>4219.3790980304966</v>
      </c>
      <c r="BB1469" s="65">
        <f t="shared" si="378"/>
        <v>30793.920901969504</v>
      </c>
      <c r="BC1469" s="65">
        <f t="shared" si="379"/>
        <v>826.47</v>
      </c>
      <c r="BD1469" s="65">
        <f t="shared" si="380"/>
        <v>23564.230000000003</v>
      </c>
      <c r="BE1469" s="65">
        <f t="shared" si="381"/>
        <v>31744.309999999998</v>
      </c>
      <c r="BF1469" s="65">
        <f t="shared" si="382"/>
        <v>86928.920901969512</v>
      </c>
      <c r="BG1469" s="66">
        <f t="shared" si="383"/>
        <v>602.76844257578523</v>
      </c>
      <c r="BH1469" s="66">
        <f t="shared" si="384"/>
        <v>53.092967072361212</v>
      </c>
      <c r="BI1469" s="66">
        <f t="shared" si="385"/>
        <v>1.3774500000000001</v>
      </c>
      <c r="BJ1469" s="66">
        <f t="shared" si="386"/>
        <v>40.627982758620696</v>
      </c>
      <c r="BK1469" s="66">
        <f t="shared" si="387"/>
        <v>54.731568965517241</v>
      </c>
      <c r="BL1469" s="66">
        <f t="shared" si="388"/>
        <v>149.87744983098193</v>
      </c>
      <c r="BM1469" s="207">
        <f t="shared" si="390"/>
        <v>39879.18</v>
      </c>
    </row>
    <row r="1470" spans="1:65" x14ac:dyDescent="0.35">
      <c r="A1470" s="1">
        <v>619</v>
      </c>
      <c r="B1470">
        <v>54</v>
      </c>
      <c r="C1470" t="s">
        <v>37</v>
      </c>
      <c r="D1470" s="60" t="s">
        <v>657</v>
      </c>
      <c r="E1470" s="6" t="s">
        <v>1109</v>
      </c>
      <c r="F1470" s="7" t="s">
        <v>1110</v>
      </c>
      <c r="G1470" s="6">
        <v>-15.37</v>
      </c>
      <c r="H1470" s="6">
        <v>-48.78</v>
      </c>
      <c r="I1470" s="6">
        <v>770</v>
      </c>
      <c r="J1470" s="8">
        <v>31081.371963744201</v>
      </c>
      <c r="K1470" t="s">
        <v>1165</v>
      </c>
      <c r="L1470" t="s">
        <v>1062</v>
      </c>
      <c r="M1470">
        <v>600</v>
      </c>
      <c r="N1470">
        <v>600</v>
      </c>
      <c r="O1470">
        <v>0</v>
      </c>
      <c r="P1470">
        <v>29884.81</v>
      </c>
      <c r="Q1470">
        <v>18875.330000000002</v>
      </c>
      <c r="R1470">
        <v>5266.4</v>
      </c>
      <c r="S1470">
        <v>34606.78</v>
      </c>
      <c r="T1470">
        <v>0</v>
      </c>
      <c r="U1470">
        <v>11750.93</v>
      </c>
      <c r="V1470">
        <v>0</v>
      </c>
      <c r="W1470" s="181">
        <f t="shared" si="374"/>
        <v>41635.740000000005</v>
      </c>
      <c r="X1470" s="181">
        <f t="shared" si="375"/>
        <v>69.392900000000012</v>
      </c>
      <c r="Y1470" s="174">
        <v>100384.24</v>
      </c>
      <c r="Z1470" s="181">
        <f t="shared" si="376"/>
        <v>167.30706666666669</v>
      </c>
      <c r="AA1470" s="174">
        <v>0</v>
      </c>
      <c r="AB1470" s="174">
        <v>29.770420137663049</v>
      </c>
      <c r="AC1470" s="174">
        <v>18.8030810414065</v>
      </c>
      <c r="AD1470" s="174">
        <v>5.2462418403526287</v>
      </c>
      <c r="AE1470" s="174">
        <v>34.474315888629533</v>
      </c>
      <c r="AF1470">
        <v>0</v>
      </c>
      <c r="AG1470" s="106">
        <v>11.70595105367137</v>
      </c>
      <c r="AH1470" s="106">
        <v>0</v>
      </c>
      <c r="AI1470" s="106">
        <v>100</v>
      </c>
      <c r="AJ1470">
        <v>40.24</v>
      </c>
      <c r="AK1470">
        <v>69.39</v>
      </c>
      <c r="AL1470">
        <v>57.68</v>
      </c>
      <c r="AM1470">
        <v>167.31</v>
      </c>
      <c r="AN1470" t="s">
        <v>1066</v>
      </c>
      <c r="AO1470">
        <v>9.9</v>
      </c>
      <c r="AP1470">
        <v>8.33</v>
      </c>
      <c r="AQ1470">
        <v>12.806699999999999</v>
      </c>
      <c r="AR1470" t="s">
        <v>1071</v>
      </c>
      <c r="AS1470" t="s">
        <v>1074</v>
      </c>
      <c r="AT1470" t="s">
        <v>1076</v>
      </c>
      <c r="AU1470" t="s">
        <v>1077</v>
      </c>
      <c r="AV1470" t="s">
        <v>1081</v>
      </c>
      <c r="AW1470" t="s">
        <v>1083</v>
      </c>
      <c r="AX1470" s="65">
        <f t="shared" si="389"/>
        <v>583.5</v>
      </c>
      <c r="AY1470" s="106">
        <v>2862.47</v>
      </c>
      <c r="AZ1470" s="106">
        <v>1028.8087577473052</v>
      </c>
      <c r="BA1470" s="65">
        <f t="shared" si="377"/>
        <v>4474.7787577473046</v>
      </c>
      <c r="BB1470" s="65">
        <f t="shared" si="378"/>
        <v>40606.9312422527</v>
      </c>
      <c r="BC1470" s="65">
        <f t="shared" si="379"/>
        <v>0</v>
      </c>
      <c r="BD1470" s="65">
        <f t="shared" si="380"/>
        <v>23558.230000000003</v>
      </c>
      <c r="BE1470" s="65">
        <f t="shared" si="381"/>
        <v>31744.309999999998</v>
      </c>
      <c r="BF1470" s="65">
        <f t="shared" si="382"/>
        <v>95909.461242252699</v>
      </c>
      <c r="BG1470" s="66">
        <f t="shared" si="383"/>
        <v>639.25410824961489</v>
      </c>
      <c r="BH1470" s="66">
        <f t="shared" si="384"/>
        <v>70.01195041767707</v>
      </c>
      <c r="BI1470" s="66">
        <f t="shared" si="385"/>
        <v>0</v>
      </c>
      <c r="BJ1470" s="66">
        <f t="shared" si="386"/>
        <v>40.617637931034487</v>
      </c>
      <c r="BK1470" s="66">
        <f t="shared" si="387"/>
        <v>54.731568965517241</v>
      </c>
      <c r="BL1470" s="66">
        <f t="shared" si="388"/>
        <v>165.36114007284948</v>
      </c>
      <c r="BM1470" s="207">
        <f t="shared" si="390"/>
        <v>39873.18</v>
      </c>
    </row>
    <row r="1471" spans="1:65" x14ac:dyDescent="0.35">
      <c r="A1471" s="1">
        <v>620</v>
      </c>
      <c r="B1471">
        <v>54</v>
      </c>
      <c r="C1471" t="s">
        <v>37</v>
      </c>
      <c r="D1471" s="60" t="s">
        <v>658</v>
      </c>
      <c r="E1471" s="6" t="s">
        <v>1111</v>
      </c>
      <c r="F1471" s="7" t="s">
        <v>1112</v>
      </c>
      <c r="G1471" s="6">
        <v>-22.86</v>
      </c>
      <c r="H1471" s="6">
        <v>-43.41</v>
      </c>
      <c r="I1471" s="6">
        <v>45</v>
      </c>
      <c r="J1471" s="8">
        <v>45016.2336447989</v>
      </c>
      <c r="K1471" t="s">
        <v>1165</v>
      </c>
      <c r="L1471" t="s">
        <v>1062</v>
      </c>
      <c r="M1471">
        <v>600</v>
      </c>
      <c r="N1471">
        <v>600</v>
      </c>
      <c r="O1471">
        <v>0</v>
      </c>
      <c r="P1471">
        <v>29585.56</v>
      </c>
      <c r="Q1471">
        <v>18875.330000000002</v>
      </c>
      <c r="R1471">
        <v>5262.4</v>
      </c>
      <c r="S1471">
        <v>34606.78</v>
      </c>
      <c r="T1471">
        <v>0</v>
      </c>
      <c r="U1471">
        <v>11750.93</v>
      </c>
      <c r="V1471">
        <v>0</v>
      </c>
      <c r="W1471" s="181">
        <f t="shared" si="374"/>
        <v>41336.490000000005</v>
      </c>
      <c r="X1471" s="181">
        <f t="shared" si="375"/>
        <v>68.89415000000001</v>
      </c>
      <c r="Y1471" s="174">
        <v>100080.99</v>
      </c>
      <c r="Z1471" s="181">
        <f t="shared" si="376"/>
        <v>166.80165</v>
      </c>
      <c r="AA1471" s="174">
        <v>0</v>
      </c>
      <c r="AB1471" s="174">
        <v>29.561618045544911</v>
      </c>
      <c r="AC1471" s="174">
        <v>18.860055241260099</v>
      </c>
      <c r="AD1471" s="174">
        <v>5.2581414312548258</v>
      </c>
      <c r="AE1471" s="174">
        <v>34.578774650410629</v>
      </c>
      <c r="AF1471">
        <v>0</v>
      </c>
      <c r="AG1471" s="106">
        <v>11.741420623437079</v>
      </c>
      <c r="AH1471" s="106">
        <v>0</v>
      </c>
      <c r="AI1471" s="106">
        <v>100</v>
      </c>
      <c r="AJ1471">
        <v>40.229999999999997</v>
      </c>
      <c r="AK1471">
        <v>68.89</v>
      </c>
      <c r="AL1471">
        <v>57.68</v>
      </c>
      <c r="AM1471">
        <v>166.8</v>
      </c>
      <c r="AN1471" t="s">
        <v>1067</v>
      </c>
      <c r="AO1471">
        <v>9.9</v>
      </c>
      <c r="AP1471">
        <v>8.33</v>
      </c>
      <c r="AQ1471">
        <v>12.806699999999999</v>
      </c>
      <c r="AR1471" t="s">
        <v>1071</v>
      </c>
      <c r="AS1471" t="s">
        <v>1074</v>
      </c>
      <c r="AT1471" t="s">
        <v>1076</v>
      </c>
      <c r="AU1471" t="s">
        <v>1077</v>
      </c>
      <c r="AV1471" t="s">
        <v>1081</v>
      </c>
      <c r="AW1471" t="s">
        <v>1083</v>
      </c>
      <c r="AX1471" s="65">
        <f t="shared" si="389"/>
        <v>583.5</v>
      </c>
      <c r="AY1471" s="106">
        <v>2862.47</v>
      </c>
      <c r="AZ1471" s="106">
        <v>1020.6614329068136</v>
      </c>
      <c r="BA1471" s="65">
        <f t="shared" si="377"/>
        <v>4466.6314329068136</v>
      </c>
      <c r="BB1471" s="65">
        <f t="shared" si="378"/>
        <v>40315.828567093195</v>
      </c>
      <c r="BC1471" s="65">
        <f t="shared" si="379"/>
        <v>0</v>
      </c>
      <c r="BD1471" s="65">
        <f t="shared" si="380"/>
        <v>23554.230000000003</v>
      </c>
      <c r="BE1471" s="65">
        <f t="shared" si="381"/>
        <v>31744.309999999998</v>
      </c>
      <c r="BF1471" s="65">
        <f t="shared" si="382"/>
        <v>95614.358567093193</v>
      </c>
      <c r="BG1471" s="66">
        <f t="shared" si="383"/>
        <v>638.09020470097335</v>
      </c>
      <c r="BH1471" s="66">
        <f t="shared" si="384"/>
        <v>69.510049253608955</v>
      </c>
      <c r="BI1471" s="66">
        <f t="shared" si="385"/>
        <v>0</v>
      </c>
      <c r="BJ1471" s="66">
        <f t="shared" si="386"/>
        <v>40.610741379310348</v>
      </c>
      <c r="BK1471" s="66">
        <f t="shared" si="387"/>
        <v>54.731568965517241</v>
      </c>
      <c r="BL1471" s="66">
        <f t="shared" si="388"/>
        <v>164.85234235705724</v>
      </c>
      <c r="BM1471" s="207">
        <f t="shared" si="390"/>
        <v>39869.18</v>
      </c>
    </row>
    <row r="1472" spans="1:65" x14ac:dyDescent="0.35">
      <c r="A1472" s="1">
        <v>621</v>
      </c>
      <c r="B1472">
        <v>54</v>
      </c>
      <c r="C1472" t="s">
        <v>37</v>
      </c>
      <c r="D1472" s="60" t="s">
        <v>659</v>
      </c>
      <c r="E1472" s="6" t="s">
        <v>1113</v>
      </c>
      <c r="F1472" s="7" t="s">
        <v>1114</v>
      </c>
      <c r="G1472" s="6">
        <v>-20.32</v>
      </c>
      <c r="H1472" s="6">
        <v>-40.340000000000003</v>
      </c>
      <c r="I1472" s="6">
        <v>9</v>
      </c>
      <c r="J1472" s="8">
        <v>54061.366139626101</v>
      </c>
      <c r="K1472" t="s">
        <v>1165</v>
      </c>
      <c r="L1472" t="s">
        <v>1062</v>
      </c>
      <c r="M1472">
        <v>600</v>
      </c>
      <c r="N1472">
        <v>600</v>
      </c>
      <c r="O1472">
        <v>0</v>
      </c>
      <c r="P1472">
        <v>33787.65</v>
      </c>
      <c r="Q1472">
        <v>18875.330000000002</v>
      </c>
      <c r="R1472">
        <v>5264.2</v>
      </c>
      <c r="S1472">
        <v>34606.78</v>
      </c>
      <c r="T1472">
        <v>0</v>
      </c>
      <c r="U1472">
        <v>11750.93</v>
      </c>
      <c r="V1472">
        <v>0</v>
      </c>
      <c r="W1472" s="181">
        <f t="shared" si="374"/>
        <v>45538.58</v>
      </c>
      <c r="X1472" s="181">
        <f t="shared" si="375"/>
        <v>75.897633333333332</v>
      </c>
      <c r="Y1472" s="174">
        <v>104284.89</v>
      </c>
      <c r="Z1472" s="181">
        <f t="shared" si="376"/>
        <v>173.80815000000001</v>
      </c>
      <c r="AA1472" s="174">
        <v>0</v>
      </c>
      <c r="AB1472" s="174">
        <v>32.399372526547232</v>
      </c>
      <c r="AC1472" s="174">
        <v>18.09977456945105</v>
      </c>
      <c r="AD1472" s="174">
        <v>5.0479029128764479</v>
      </c>
      <c r="AE1472" s="174">
        <v>33.184845858302189</v>
      </c>
      <c r="AF1472">
        <v>0</v>
      </c>
      <c r="AG1472" s="106">
        <v>11.26810413282308</v>
      </c>
      <c r="AH1472" s="106">
        <v>0</v>
      </c>
      <c r="AI1472" s="106">
        <v>100</v>
      </c>
      <c r="AJ1472">
        <v>40.229999999999997</v>
      </c>
      <c r="AK1472">
        <v>75.900000000000006</v>
      </c>
      <c r="AL1472">
        <v>57.68</v>
      </c>
      <c r="AM1472">
        <v>173.81</v>
      </c>
      <c r="AN1472" t="s">
        <v>1068</v>
      </c>
      <c r="AO1472">
        <v>9.9</v>
      </c>
      <c r="AP1472">
        <v>8.33</v>
      </c>
      <c r="AQ1472">
        <v>12.806699999999999</v>
      </c>
      <c r="AR1472" t="s">
        <v>1071</v>
      </c>
      <c r="AS1472" t="s">
        <v>1074</v>
      </c>
      <c r="AT1472" t="s">
        <v>1076</v>
      </c>
      <c r="AU1472" t="s">
        <v>1077</v>
      </c>
      <c r="AV1472" t="s">
        <v>1081</v>
      </c>
      <c r="AW1472" t="s">
        <v>1083</v>
      </c>
      <c r="AX1472" s="65">
        <f t="shared" si="389"/>
        <v>583.5</v>
      </c>
      <c r="AY1472" s="106">
        <v>2862.47</v>
      </c>
      <c r="AZ1472" s="106">
        <v>1075.2578097081498</v>
      </c>
      <c r="BA1472" s="65">
        <f t="shared" si="377"/>
        <v>4521.2278097081498</v>
      </c>
      <c r="BB1472" s="65">
        <f t="shared" si="378"/>
        <v>44463.322190291852</v>
      </c>
      <c r="BC1472" s="65">
        <f t="shared" si="379"/>
        <v>0</v>
      </c>
      <c r="BD1472" s="65">
        <f t="shared" si="380"/>
        <v>23556.030000000002</v>
      </c>
      <c r="BE1472" s="65">
        <f t="shared" si="381"/>
        <v>31744.309999999998</v>
      </c>
      <c r="BF1472" s="65">
        <f t="shared" si="382"/>
        <v>99763.662190291856</v>
      </c>
      <c r="BG1472" s="66">
        <f t="shared" si="383"/>
        <v>645.88968710116421</v>
      </c>
      <c r="BH1472" s="66">
        <f t="shared" si="384"/>
        <v>76.660900328089397</v>
      </c>
      <c r="BI1472" s="66">
        <f t="shared" si="385"/>
        <v>0</v>
      </c>
      <c r="BJ1472" s="66">
        <f t="shared" si="386"/>
        <v>40.613844827586213</v>
      </c>
      <c r="BK1472" s="66">
        <f t="shared" si="387"/>
        <v>54.731568965517241</v>
      </c>
      <c r="BL1472" s="66">
        <f t="shared" si="388"/>
        <v>172.00631412119284</v>
      </c>
      <c r="BM1472" s="207">
        <f t="shared" si="390"/>
        <v>39870.979999999996</v>
      </c>
    </row>
    <row r="1473" spans="1:65" x14ac:dyDescent="0.35">
      <c r="A1473" s="1">
        <v>622</v>
      </c>
      <c r="B1473">
        <v>54</v>
      </c>
      <c r="C1473" t="s">
        <v>37</v>
      </c>
      <c r="D1473" s="60" t="s">
        <v>660</v>
      </c>
      <c r="E1473" s="6" t="s">
        <v>1115</v>
      </c>
      <c r="F1473" s="7" t="s">
        <v>1116</v>
      </c>
      <c r="G1473" s="6">
        <v>-8.0500000000000007</v>
      </c>
      <c r="H1473" s="6">
        <v>-34.880000000000003</v>
      </c>
      <c r="I1473" s="6">
        <v>10</v>
      </c>
      <c r="J1473" s="8">
        <v>63550.072249703</v>
      </c>
      <c r="K1473" t="s">
        <v>1165</v>
      </c>
      <c r="L1473" t="s">
        <v>1062</v>
      </c>
      <c r="M1473">
        <v>600</v>
      </c>
      <c r="N1473">
        <v>600</v>
      </c>
      <c r="O1473">
        <v>0</v>
      </c>
      <c r="P1473">
        <v>38900.379999999997</v>
      </c>
      <c r="Q1473">
        <v>18875.330000000002</v>
      </c>
      <c r="R1473">
        <v>5250.2</v>
      </c>
      <c r="S1473">
        <v>34606.78</v>
      </c>
      <c r="T1473">
        <v>0</v>
      </c>
      <c r="U1473">
        <v>11750.93</v>
      </c>
      <c r="V1473">
        <v>0</v>
      </c>
      <c r="W1473" s="181">
        <f t="shared" si="374"/>
        <v>50651.31</v>
      </c>
      <c r="X1473" s="181">
        <f t="shared" si="375"/>
        <v>84.418849999999992</v>
      </c>
      <c r="Y1473" s="174">
        <v>109383.61</v>
      </c>
      <c r="Z1473" s="181">
        <f t="shared" si="376"/>
        <v>182.30601666666666</v>
      </c>
      <c r="AA1473" s="174">
        <v>0</v>
      </c>
      <c r="AB1473" s="174">
        <v>35.563262174287352</v>
      </c>
      <c r="AC1473" s="174">
        <v>17.256086172325091</v>
      </c>
      <c r="AD1473" s="174">
        <v>4.7998050164919581</v>
      </c>
      <c r="AE1473" s="174">
        <v>31.63799402853865</v>
      </c>
      <c r="AF1473">
        <v>0</v>
      </c>
      <c r="AG1473" s="106">
        <v>10.742861750494431</v>
      </c>
      <c r="AH1473" s="106">
        <v>0</v>
      </c>
      <c r="AI1473" s="106">
        <v>100</v>
      </c>
      <c r="AJ1473">
        <v>40.21</v>
      </c>
      <c r="AK1473">
        <v>84.42</v>
      </c>
      <c r="AL1473">
        <v>57.68</v>
      </c>
      <c r="AM1473">
        <v>182.31</v>
      </c>
      <c r="AN1473" t="s">
        <v>1069</v>
      </c>
      <c r="AO1473">
        <v>9.9</v>
      </c>
      <c r="AP1473">
        <v>8.33</v>
      </c>
      <c r="AQ1473">
        <v>12.806699999999999</v>
      </c>
      <c r="AR1473" t="s">
        <v>1071</v>
      </c>
      <c r="AS1473" t="s">
        <v>1074</v>
      </c>
      <c r="AT1473" t="s">
        <v>1076</v>
      </c>
      <c r="AU1473" t="s">
        <v>1077</v>
      </c>
      <c r="AV1473" t="s">
        <v>1081</v>
      </c>
      <c r="AW1473" t="s">
        <v>1083</v>
      </c>
      <c r="AX1473" s="65">
        <f t="shared" si="389"/>
        <v>583.5</v>
      </c>
      <c r="AY1473" s="106">
        <v>2862.47</v>
      </c>
      <c r="AZ1473" s="106">
        <v>1203.6938779277998</v>
      </c>
      <c r="BA1473" s="65">
        <f t="shared" si="377"/>
        <v>4649.6638779278001</v>
      </c>
      <c r="BB1473" s="65">
        <f t="shared" si="378"/>
        <v>49447.616122072199</v>
      </c>
      <c r="BC1473" s="65">
        <f t="shared" si="379"/>
        <v>0</v>
      </c>
      <c r="BD1473" s="65">
        <f t="shared" si="380"/>
        <v>23542.030000000002</v>
      </c>
      <c r="BE1473" s="65">
        <f t="shared" si="381"/>
        <v>31744.309999999998</v>
      </c>
      <c r="BF1473" s="65">
        <f t="shared" si="382"/>
        <v>104733.9461220722</v>
      </c>
      <c r="BG1473" s="66">
        <f t="shared" si="383"/>
        <v>664.23769684682861</v>
      </c>
      <c r="BH1473" s="66">
        <f t="shared" si="384"/>
        <v>85.254510555296889</v>
      </c>
      <c r="BI1473" s="66">
        <f t="shared" si="385"/>
        <v>0</v>
      </c>
      <c r="BJ1473" s="66">
        <f t="shared" si="386"/>
        <v>40.589706896551725</v>
      </c>
      <c r="BK1473" s="66">
        <f t="shared" si="387"/>
        <v>54.731568965517241</v>
      </c>
      <c r="BL1473" s="66">
        <f t="shared" si="388"/>
        <v>180.57576917598655</v>
      </c>
      <c r="BM1473" s="207">
        <f t="shared" si="390"/>
        <v>39856.979999999996</v>
      </c>
    </row>
    <row r="1474" spans="1:65" x14ac:dyDescent="0.35">
      <c r="A1474" s="1">
        <v>623</v>
      </c>
      <c r="B1474">
        <v>54</v>
      </c>
      <c r="C1474" t="s">
        <v>37</v>
      </c>
      <c r="D1474" s="60" t="s">
        <v>661</v>
      </c>
      <c r="E1474" s="6" t="s">
        <v>1117</v>
      </c>
      <c r="F1474" s="7" t="s">
        <v>1118</v>
      </c>
      <c r="G1474" s="6">
        <v>-3.8</v>
      </c>
      <c r="H1474" s="6">
        <v>-38.53</v>
      </c>
      <c r="I1474" s="6">
        <v>41</v>
      </c>
      <c r="J1474" s="8">
        <v>71394.000753582499</v>
      </c>
      <c r="K1474" t="s">
        <v>1165</v>
      </c>
      <c r="L1474" t="s">
        <v>1062</v>
      </c>
      <c r="M1474">
        <v>600</v>
      </c>
      <c r="N1474">
        <v>600</v>
      </c>
      <c r="O1474">
        <v>0</v>
      </c>
      <c r="P1474">
        <v>40816.86</v>
      </c>
      <c r="Q1474">
        <v>18875.330000000002</v>
      </c>
      <c r="R1474">
        <v>5255.2</v>
      </c>
      <c r="S1474">
        <v>34606.78</v>
      </c>
      <c r="T1474">
        <v>0</v>
      </c>
      <c r="U1474">
        <v>11750.93</v>
      </c>
      <c r="V1474">
        <v>0</v>
      </c>
      <c r="W1474" s="181">
        <f t="shared" si="374"/>
        <v>52567.79</v>
      </c>
      <c r="X1474" s="181">
        <f t="shared" si="375"/>
        <v>87.612983333333332</v>
      </c>
      <c r="Y1474" s="174">
        <v>111305.09</v>
      </c>
      <c r="Z1474" s="181">
        <f t="shared" si="376"/>
        <v>185.50848333333332</v>
      </c>
      <c r="AA1474" s="174">
        <v>0</v>
      </c>
      <c r="AB1474" s="174">
        <v>36.671153134146877</v>
      </c>
      <c r="AC1474" s="174">
        <v>16.958191220185888</v>
      </c>
      <c r="AD1474" s="174">
        <v>4.7214372676038447</v>
      </c>
      <c r="AE1474" s="174">
        <v>31.09182158695528</v>
      </c>
      <c r="AF1474">
        <v>0</v>
      </c>
      <c r="AG1474" s="106">
        <v>10.557405775423209</v>
      </c>
      <c r="AH1474" s="106">
        <v>0</v>
      </c>
      <c r="AI1474" s="106">
        <v>100</v>
      </c>
      <c r="AJ1474">
        <v>40.22</v>
      </c>
      <c r="AK1474">
        <v>87.61</v>
      </c>
      <c r="AL1474">
        <v>57.68</v>
      </c>
      <c r="AM1474">
        <v>185.51</v>
      </c>
      <c r="AN1474" t="s">
        <v>1070</v>
      </c>
      <c r="AO1474">
        <v>9.9</v>
      </c>
      <c r="AP1474">
        <v>8.33</v>
      </c>
      <c r="AQ1474">
        <v>12.806699999999999</v>
      </c>
      <c r="AR1474" t="s">
        <v>1071</v>
      </c>
      <c r="AS1474" t="s">
        <v>1074</v>
      </c>
      <c r="AT1474" t="s">
        <v>1076</v>
      </c>
      <c r="AU1474" t="s">
        <v>1077</v>
      </c>
      <c r="AV1474" t="s">
        <v>1081</v>
      </c>
      <c r="AW1474" t="s">
        <v>1083</v>
      </c>
      <c r="AX1474" s="65">
        <f t="shared" si="389"/>
        <v>583.5</v>
      </c>
      <c r="AY1474" s="106">
        <v>2862.47</v>
      </c>
      <c r="AZ1474" s="106">
        <v>1202.1738623376693</v>
      </c>
      <c r="BA1474" s="65">
        <f t="shared" si="377"/>
        <v>4648.1438623376689</v>
      </c>
      <c r="BB1474" s="65">
        <f t="shared" si="378"/>
        <v>51365.616137662335</v>
      </c>
      <c r="BC1474" s="65">
        <f t="shared" si="379"/>
        <v>0</v>
      </c>
      <c r="BD1474" s="65">
        <f t="shared" si="380"/>
        <v>23547.030000000002</v>
      </c>
      <c r="BE1474" s="65">
        <f t="shared" si="381"/>
        <v>31744.309999999998</v>
      </c>
      <c r="BF1474" s="65">
        <f t="shared" si="382"/>
        <v>106656.94613766232</v>
      </c>
      <c r="BG1474" s="66">
        <f t="shared" si="383"/>
        <v>664.02055176252418</v>
      </c>
      <c r="BH1474" s="66">
        <f t="shared" si="384"/>
        <v>88.561407133900573</v>
      </c>
      <c r="BI1474" s="66">
        <f t="shared" si="385"/>
        <v>0</v>
      </c>
      <c r="BJ1474" s="66">
        <f t="shared" si="386"/>
        <v>40.598327586206899</v>
      </c>
      <c r="BK1474" s="66">
        <f t="shared" si="387"/>
        <v>54.731568965517241</v>
      </c>
      <c r="BL1474" s="66">
        <f t="shared" si="388"/>
        <v>183.8912864442454</v>
      </c>
      <c r="BM1474" s="207">
        <f t="shared" si="390"/>
        <v>39861.979999999996</v>
      </c>
    </row>
    <row r="1475" spans="1:65" x14ac:dyDescent="0.35">
      <c r="A1475" s="1">
        <v>624</v>
      </c>
      <c r="B1475">
        <v>55</v>
      </c>
      <c r="C1475" t="s">
        <v>37</v>
      </c>
      <c r="D1475" s="60" t="s">
        <v>662</v>
      </c>
      <c r="E1475" s="6" t="s">
        <v>1104</v>
      </c>
      <c r="F1475" s="7" t="s">
        <v>1105</v>
      </c>
      <c r="G1475" s="6">
        <v>-22.74</v>
      </c>
      <c r="H1475" s="6">
        <v>-45.59</v>
      </c>
      <c r="I1475" s="6">
        <v>1642</v>
      </c>
      <c r="J1475" s="8">
        <v>3495.45982983364</v>
      </c>
      <c r="K1475" t="s">
        <v>1165</v>
      </c>
      <c r="L1475" t="s">
        <v>1062</v>
      </c>
      <c r="M1475">
        <v>600</v>
      </c>
      <c r="N1475">
        <v>600</v>
      </c>
      <c r="O1475">
        <v>338.83</v>
      </c>
      <c r="P1475">
        <v>11413.88</v>
      </c>
      <c r="Q1475">
        <v>18875.330000000002</v>
      </c>
      <c r="R1475">
        <v>5265.2</v>
      </c>
      <c r="S1475">
        <v>34606.78</v>
      </c>
      <c r="T1475">
        <v>0</v>
      </c>
      <c r="U1475">
        <v>11578.67</v>
      </c>
      <c r="V1475">
        <v>0</v>
      </c>
      <c r="W1475" s="181">
        <f t="shared" si="374"/>
        <v>22992.55</v>
      </c>
      <c r="X1475" s="181">
        <f t="shared" si="375"/>
        <v>38.320916666666669</v>
      </c>
      <c r="Y1475" s="174">
        <v>82078.69</v>
      </c>
      <c r="Z1475" s="181">
        <f t="shared" si="376"/>
        <v>136.79781666666668</v>
      </c>
      <c r="AA1475" s="174">
        <v>0.41281116937904339</v>
      </c>
      <c r="AB1475" s="174">
        <v>13.906021160912781</v>
      </c>
      <c r="AC1475" s="174">
        <v>22.996626773648561</v>
      </c>
      <c r="AD1475" s="174">
        <v>6.4148197297008522</v>
      </c>
      <c r="AE1475" s="174">
        <v>42.162929257277383</v>
      </c>
      <c r="AF1475">
        <v>0</v>
      </c>
      <c r="AG1475" s="106">
        <v>14.106791909081389</v>
      </c>
      <c r="AH1475" s="106">
        <v>0</v>
      </c>
      <c r="AI1475" s="106">
        <v>100</v>
      </c>
      <c r="AJ1475">
        <v>40.229999999999997</v>
      </c>
      <c r="AK1475">
        <v>38.89</v>
      </c>
      <c r="AL1475">
        <v>57.68</v>
      </c>
      <c r="AM1475">
        <v>136.80000000000001</v>
      </c>
      <c r="AN1475" t="s">
        <v>1063</v>
      </c>
      <c r="AO1475">
        <v>9.9</v>
      </c>
      <c r="AP1475">
        <v>8.33</v>
      </c>
      <c r="AQ1475">
        <v>12.806699999999999</v>
      </c>
      <c r="AR1475" t="s">
        <v>1071</v>
      </c>
      <c r="AS1475" t="s">
        <v>1074</v>
      </c>
      <c r="AT1475" t="s">
        <v>1076</v>
      </c>
      <c r="AU1475" t="s">
        <v>1077</v>
      </c>
      <c r="AV1475" t="s">
        <v>1081</v>
      </c>
      <c r="AW1475" t="s">
        <v>1084</v>
      </c>
      <c r="AX1475" s="65">
        <f t="shared" si="389"/>
        <v>583.5</v>
      </c>
      <c r="AY1475" s="106">
        <v>2862.47</v>
      </c>
      <c r="AZ1475" s="106">
        <v>533.25665374908033</v>
      </c>
      <c r="BA1475" s="65">
        <f t="shared" si="377"/>
        <v>3979.22665374908</v>
      </c>
      <c r="BB1475" s="65">
        <f t="shared" si="378"/>
        <v>22459.293346250917</v>
      </c>
      <c r="BC1475" s="65">
        <f t="shared" si="379"/>
        <v>338.83</v>
      </c>
      <c r="BD1475" s="65">
        <f t="shared" si="380"/>
        <v>23557.030000000002</v>
      </c>
      <c r="BE1475" s="65">
        <f t="shared" si="381"/>
        <v>31744.309999999998</v>
      </c>
      <c r="BF1475" s="65">
        <f t="shared" si="382"/>
        <v>78099.463346250923</v>
      </c>
      <c r="BG1475" s="66">
        <f t="shared" si="383"/>
        <v>568.46095053558281</v>
      </c>
      <c r="BH1475" s="66">
        <f t="shared" si="384"/>
        <v>38.722919562501581</v>
      </c>
      <c r="BI1475" s="66">
        <f t="shared" si="385"/>
        <v>0.56471666666666664</v>
      </c>
      <c r="BJ1475" s="66">
        <f t="shared" si="386"/>
        <v>40.615568965517248</v>
      </c>
      <c r="BK1475" s="66">
        <f t="shared" si="387"/>
        <v>54.731568965517241</v>
      </c>
      <c r="BL1475" s="66">
        <f t="shared" si="388"/>
        <v>134.65424714870849</v>
      </c>
      <c r="BM1475" s="207">
        <f t="shared" si="390"/>
        <v>39871.979999999996</v>
      </c>
    </row>
    <row r="1476" spans="1:65" x14ac:dyDescent="0.35">
      <c r="A1476" s="1">
        <v>625</v>
      </c>
      <c r="B1476">
        <v>55</v>
      </c>
      <c r="C1476" t="s">
        <v>37</v>
      </c>
      <c r="D1476" s="60" t="s">
        <v>663</v>
      </c>
      <c r="E1476" s="6" t="s">
        <v>1104</v>
      </c>
      <c r="F1476" s="7" t="s">
        <v>1106</v>
      </c>
      <c r="G1476" s="6">
        <v>-23.85</v>
      </c>
      <c r="H1476" s="6">
        <v>-46.64</v>
      </c>
      <c r="I1476" s="6">
        <v>792</v>
      </c>
      <c r="J1476" s="8">
        <v>14172.2970393051</v>
      </c>
      <c r="K1476" t="s">
        <v>1165</v>
      </c>
      <c r="L1476" t="s">
        <v>1062</v>
      </c>
      <c r="M1476">
        <v>600</v>
      </c>
      <c r="N1476">
        <v>600</v>
      </c>
      <c r="O1476">
        <v>17.34</v>
      </c>
      <c r="P1476">
        <v>16607.45</v>
      </c>
      <c r="Q1476">
        <v>18875.330000000002</v>
      </c>
      <c r="R1476">
        <v>5266.4</v>
      </c>
      <c r="S1476">
        <v>34606.78</v>
      </c>
      <c r="T1476">
        <v>0</v>
      </c>
      <c r="U1476">
        <v>11578.67</v>
      </c>
      <c r="V1476">
        <v>0</v>
      </c>
      <c r="W1476" s="181">
        <f t="shared" si="374"/>
        <v>28186.120000000003</v>
      </c>
      <c r="X1476" s="181">
        <f t="shared" si="375"/>
        <v>46.976866666666673</v>
      </c>
      <c r="Y1476" s="174">
        <v>86951.97</v>
      </c>
      <c r="Z1476" s="181">
        <f t="shared" si="376"/>
        <v>144.91995</v>
      </c>
      <c r="AA1476" s="174">
        <v>1.9942043866286181E-2</v>
      </c>
      <c r="AB1476" s="174">
        <v>19.099567266848581</v>
      </c>
      <c r="AC1476" s="174">
        <v>21.707765793000441</v>
      </c>
      <c r="AD1476" s="174">
        <v>6.0566770367594884</v>
      </c>
      <c r="AE1476" s="174">
        <v>39.799880324735597</v>
      </c>
      <c r="AF1476">
        <v>0</v>
      </c>
      <c r="AG1476" s="106">
        <v>13.31616753478961</v>
      </c>
      <c r="AH1476" s="106">
        <v>0</v>
      </c>
      <c r="AI1476" s="106">
        <v>100</v>
      </c>
      <c r="AJ1476">
        <v>40.24</v>
      </c>
      <c r="AK1476">
        <v>47.01</v>
      </c>
      <c r="AL1476">
        <v>57.68</v>
      </c>
      <c r="AM1476">
        <v>144.91999999999999</v>
      </c>
      <c r="AN1476" t="s">
        <v>1064</v>
      </c>
      <c r="AO1476">
        <v>9.9</v>
      </c>
      <c r="AP1476">
        <v>8.33</v>
      </c>
      <c r="AQ1476">
        <v>12.806699999999999</v>
      </c>
      <c r="AR1476" t="s">
        <v>1071</v>
      </c>
      <c r="AS1476" t="s">
        <v>1074</v>
      </c>
      <c r="AT1476" t="s">
        <v>1076</v>
      </c>
      <c r="AU1476" t="s">
        <v>1077</v>
      </c>
      <c r="AV1476" t="s">
        <v>1081</v>
      </c>
      <c r="AW1476" t="s">
        <v>1084</v>
      </c>
      <c r="AX1476" s="65">
        <f t="shared" si="389"/>
        <v>583.5</v>
      </c>
      <c r="AY1476" s="106">
        <v>2862.47</v>
      </c>
      <c r="AZ1476" s="106">
        <v>708.0794099432635</v>
      </c>
      <c r="BA1476" s="65">
        <f t="shared" si="377"/>
        <v>4154.0494099432635</v>
      </c>
      <c r="BB1476" s="65">
        <f t="shared" si="378"/>
        <v>27478.040590056738</v>
      </c>
      <c r="BC1476" s="65">
        <f t="shared" si="379"/>
        <v>17.34</v>
      </c>
      <c r="BD1476" s="65">
        <f t="shared" si="380"/>
        <v>23558.230000000003</v>
      </c>
      <c r="BE1476" s="65">
        <f t="shared" si="381"/>
        <v>31744.309999999998</v>
      </c>
      <c r="BF1476" s="65">
        <f t="shared" si="382"/>
        <v>82797.920590056732</v>
      </c>
      <c r="BG1476" s="66">
        <f t="shared" si="383"/>
        <v>593.43562999189476</v>
      </c>
      <c r="BH1476" s="66">
        <f t="shared" si="384"/>
        <v>47.375932051821962</v>
      </c>
      <c r="BI1476" s="66">
        <f t="shared" si="385"/>
        <v>2.8899999999999999E-2</v>
      </c>
      <c r="BJ1476" s="66">
        <f t="shared" si="386"/>
        <v>40.617637931034487</v>
      </c>
      <c r="BK1476" s="66">
        <f t="shared" si="387"/>
        <v>54.731568965517241</v>
      </c>
      <c r="BL1476" s="66">
        <f t="shared" si="388"/>
        <v>142.75503550009782</v>
      </c>
      <c r="BM1476" s="207">
        <f t="shared" si="390"/>
        <v>39873.18</v>
      </c>
    </row>
    <row r="1477" spans="1:65" x14ac:dyDescent="0.35">
      <c r="A1477" s="1">
        <v>626</v>
      </c>
      <c r="B1477">
        <v>55</v>
      </c>
      <c r="C1477" t="s">
        <v>37</v>
      </c>
      <c r="D1477" s="60" t="s">
        <v>664</v>
      </c>
      <c r="E1477" s="6" t="s">
        <v>1107</v>
      </c>
      <c r="F1477" s="7" t="s">
        <v>1108</v>
      </c>
      <c r="G1477" s="6">
        <v>-30.03</v>
      </c>
      <c r="H1477" s="6">
        <v>-51.23</v>
      </c>
      <c r="I1477" s="6">
        <v>47</v>
      </c>
      <c r="J1477" s="8">
        <v>23954.0527728093</v>
      </c>
      <c r="K1477" t="s">
        <v>1165</v>
      </c>
      <c r="L1477" t="s">
        <v>1062</v>
      </c>
      <c r="M1477">
        <v>600</v>
      </c>
      <c r="N1477">
        <v>600</v>
      </c>
      <c r="O1477">
        <v>70.349999999999994</v>
      </c>
      <c r="P1477">
        <v>19346.330000000002</v>
      </c>
      <c r="Q1477">
        <v>18875.330000000002</v>
      </c>
      <c r="R1477">
        <v>5272.4</v>
      </c>
      <c r="S1477">
        <v>34606.78</v>
      </c>
      <c r="T1477">
        <v>0</v>
      </c>
      <c r="U1477">
        <v>11578.67</v>
      </c>
      <c r="V1477">
        <v>0</v>
      </c>
      <c r="W1477" s="181">
        <f t="shared" si="374"/>
        <v>30925</v>
      </c>
      <c r="X1477" s="181">
        <f t="shared" si="375"/>
        <v>51.541666666666664</v>
      </c>
      <c r="Y1477" s="174">
        <v>89749.85</v>
      </c>
      <c r="Z1477" s="181">
        <f t="shared" si="376"/>
        <v>149.58308333333335</v>
      </c>
      <c r="AA1477" s="174">
        <v>7.8384532118995168E-2</v>
      </c>
      <c r="AB1477" s="174">
        <v>21.555835469362901</v>
      </c>
      <c r="AC1477" s="174">
        <v>21.031043505922291</v>
      </c>
      <c r="AD1477" s="174">
        <v>5.8745502081619074</v>
      </c>
      <c r="AE1477" s="174">
        <v>38.559150795238097</v>
      </c>
      <c r="AF1477">
        <v>0</v>
      </c>
      <c r="AG1477" s="106">
        <v>12.90104663127571</v>
      </c>
      <c r="AH1477" s="106">
        <v>0</v>
      </c>
      <c r="AI1477" s="106">
        <v>100</v>
      </c>
      <c r="AJ1477">
        <v>40.25</v>
      </c>
      <c r="AK1477">
        <v>51.66</v>
      </c>
      <c r="AL1477">
        <v>57.68</v>
      </c>
      <c r="AM1477">
        <v>149.58000000000001</v>
      </c>
      <c r="AN1477" t="s">
        <v>1065</v>
      </c>
      <c r="AO1477">
        <v>9.9</v>
      </c>
      <c r="AP1477">
        <v>8.33</v>
      </c>
      <c r="AQ1477">
        <v>12.806699999999999</v>
      </c>
      <c r="AR1477" t="s">
        <v>1071</v>
      </c>
      <c r="AS1477" t="s">
        <v>1074</v>
      </c>
      <c r="AT1477" t="s">
        <v>1076</v>
      </c>
      <c r="AU1477" t="s">
        <v>1077</v>
      </c>
      <c r="AV1477" t="s">
        <v>1081</v>
      </c>
      <c r="AW1477" t="s">
        <v>1084</v>
      </c>
      <c r="AX1477" s="65">
        <f t="shared" si="389"/>
        <v>583.5</v>
      </c>
      <c r="AY1477" s="106">
        <v>2862.47</v>
      </c>
      <c r="AZ1477" s="106">
        <v>783.4787960376442</v>
      </c>
      <c r="BA1477" s="65">
        <f t="shared" si="377"/>
        <v>4229.4487960376446</v>
      </c>
      <c r="BB1477" s="65">
        <f t="shared" si="378"/>
        <v>30141.521203962355</v>
      </c>
      <c r="BC1477" s="65">
        <f t="shared" si="379"/>
        <v>70.349999999999994</v>
      </c>
      <c r="BD1477" s="65">
        <f t="shared" si="380"/>
        <v>23564.230000000003</v>
      </c>
      <c r="BE1477" s="65">
        <f t="shared" si="381"/>
        <v>31744.309999999998</v>
      </c>
      <c r="BF1477" s="65">
        <f t="shared" si="382"/>
        <v>85520.401203962363</v>
      </c>
      <c r="BG1477" s="66">
        <f t="shared" si="383"/>
        <v>604.20697086252062</v>
      </c>
      <c r="BH1477" s="66">
        <f t="shared" si="384"/>
        <v>51.968140006831646</v>
      </c>
      <c r="BI1477" s="66">
        <f t="shared" si="385"/>
        <v>0.11724999999999999</v>
      </c>
      <c r="BJ1477" s="66">
        <f t="shared" si="386"/>
        <v>40.627982758620696</v>
      </c>
      <c r="BK1477" s="66">
        <f t="shared" si="387"/>
        <v>54.731568965517241</v>
      </c>
      <c r="BL1477" s="66">
        <f t="shared" si="388"/>
        <v>147.44896759303856</v>
      </c>
      <c r="BM1477" s="207">
        <f t="shared" si="390"/>
        <v>39879.18</v>
      </c>
    </row>
    <row r="1478" spans="1:65" x14ac:dyDescent="0.35">
      <c r="A1478" s="1">
        <v>627</v>
      </c>
      <c r="B1478">
        <v>55</v>
      </c>
      <c r="C1478" t="s">
        <v>37</v>
      </c>
      <c r="D1478" s="60" t="s">
        <v>665</v>
      </c>
      <c r="E1478" s="6" t="s">
        <v>1109</v>
      </c>
      <c r="F1478" s="7" t="s">
        <v>1110</v>
      </c>
      <c r="G1478" s="6">
        <v>-15.37</v>
      </c>
      <c r="H1478" s="6">
        <v>-48.78</v>
      </c>
      <c r="I1478" s="6">
        <v>770</v>
      </c>
      <c r="J1478" s="8">
        <v>31081.371963744201</v>
      </c>
      <c r="K1478" t="s">
        <v>1165</v>
      </c>
      <c r="L1478" t="s">
        <v>1062</v>
      </c>
      <c r="M1478">
        <v>600</v>
      </c>
      <c r="N1478">
        <v>600</v>
      </c>
      <c r="O1478">
        <v>0</v>
      </c>
      <c r="P1478">
        <v>27194.35</v>
      </c>
      <c r="Q1478">
        <v>18875.330000000002</v>
      </c>
      <c r="R1478">
        <v>5266.4</v>
      </c>
      <c r="S1478">
        <v>34606.78</v>
      </c>
      <c r="T1478">
        <v>0</v>
      </c>
      <c r="U1478">
        <v>11578.67</v>
      </c>
      <c r="V1478">
        <v>0</v>
      </c>
      <c r="W1478" s="181">
        <f t="shared" si="374"/>
        <v>38773.019999999997</v>
      </c>
      <c r="X1478" s="181">
        <f t="shared" si="375"/>
        <v>64.62169999999999</v>
      </c>
      <c r="Y1478" s="174">
        <v>97521.52</v>
      </c>
      <c r="Z1478" s="181">
        <f t="shared" si="376"/>
        <v>162.53586666666666</v>
      </c>
      <c r="AA1478" s="174">
        <v>0</v>
      </c>
      <c r="AB1478" s="174">
        <v>27.885486198328319</v>
      </c>
      <c r="AC1478" s="174">
        <v>19.35504081560665</v>
      </c>
      <c r="AD1478" s="174">
        <v>5.4002439666649984</v>
      </c>
      <c r="AE1478" s="174">
        <v>35.486300869797759</v>
      </c>
      <c r="AF1478">
        <v>0</v>
      </c>
      <c r="AG1478" s="106">
        <v>11.87293840374924</v>
      </c>
      <c r="AH1478" s="106">
        <v>0</v>
      </c>
      <c r="AI1478" s="106">
        <v>100</v>
      </c>
      <c r="AJ1478">
        <v>40.24</v>
      </c>
      <c r="AK1478">
        <v>64.62</v>
      </c>
      <c r="AL1478">
        <v>57.68</v>
      </c>
      <c r="AM1478">
        <v>162.54</v>
      </c>
      <c r="AN1478" t="s">
        <v>1066</v>
      </c>
      <c r="AO1478">
        <v>9.9</v>
      </c>
      <c r="AP1478">
        <v>8.33</v>
      </c>
      <c r="AQ1478">
        <v>12.806699999999999</v>
      </c>
      <c r="AR1478" t="s">
        <v>1071</v>
      </c>
      <c r="AS1478" t="s">
        <v>1074</v>
      </c>
      <c r="AT1478" t="s">
        <v>1076</v>
      </c>
      <c r="AU1478" t="s">
        <v>1077</v>
      </c>
      <c r="AV1478" t="s">
        <v>1081</v>
      </c>
      <c r="AW1478" t="s">
        <v>1084</v>
      </c>
      <c r="AX1478" s="65">
        <f t="shared" si="389"/>
        <v>583.5</v>
      </c>
      <c r="AY1478" s="106">
        <v>2862.47</v>
      </c>
      <c r="AZ1478" s="106">
        <v>1033.0834895400885</v>
      </c>
      <c r="BA1478" s="65">
        <f t="shared" si="377"/>
        <v>4479.0534895400888</v>
      </c>
      <c r="BB1478" s="65">
        <f t="shared" si="378"/>
        <v>37739.936510459906</v>
      </c>
      <c r="BC1478" s="65">
        <f t="shared" si="379"/>
        <v>0</v>
      </c>
      <c r="BD1478" s="65">
        <f t="shared" si="380"/>
        <v>23558.230000000003</v>
      </c>
      <c r="BE1478" s="65">
        <f t="shared" si="381"/>
        <v>31744.309999999998</v>
      </c>
      <c r="BF1478" s="65">
        <f t="shared" si="382"/>
        <v>93042.466510459912</v>
      </c>
      <c r="BG1478" s="66">
        <f t="shared" si="383"/>
        <v>639.86478422001267</v>
      </c>
      <c r="BH1478" s="66">
        <f t="shared" si="384"/>
        <v>65.068856052517077</v>
      </c>
      <c r="BI1478" s="66">
        <f t="shared" si="385"/>
        <v>0</v>
      </c>
      <c r="BJ1478" s="66">
        <f t="shared" si="386"/>
        <v>40.617637931034487</v>
      </c>
      <c r="BK1478" s="66">
        <f t="shared" si="387"/>
        <v>54.731568965517241</v>
      </c>
      <c r="BL1478" s="66">
        <f t="shared" si="388"/>
        <v>160.41804570768952</v>
      </c>
      <c r="BM1478" s="207">
        <f t="shared" si="390"/>
        <v>39873.18</v>
      </c>
    </row>
    <row r="1479" spans="1:65" x14ac:dyDescent="0.35">
      <c r="A1479" s="1">
        <v>628</v>
      </c>
      <c r="B1479">
        <v>55</v>
      </c>
      <c r="C1479" t="s">
        <v>37</v>
      </c>
      <c r="D1479" s="60" t="s">
        <v>666</v>
      </c>
      <c r="E1479" s="6" t="s">
        <v>1111</v>
      </c>
      <c r="F1479" s="7" t="s">
        <v>1112</v>
      </c>
      <c r="G1479" s="6">
        <v>-22.86</v>
      </c>
      <c r="H1479" s="6">
        <v>-43.41</v>
      </c>
      <c r="I1479" s="6">
        <v>45</v>
      </c>
      <c r="J1479" s="8">
        <v>45016.2336447989</v>
      </c>
      <c r="K1479" t="s">
        <v>1165</v>
      </c>
      <c r="L1479" t="s">
        <v>1062</v>
      </c>
      <c r="M1479">
        <v>600</v>
      </c>
      <c r="N1479">
        <v>600</v>
      </c>
      <c r="O1479">
        <v>0</v>
      </c>
      <c r="P1479">
        <v>27315.25</v>
      </c>
      <c r="Q1479">
        <v>18875.330000000002</v>
      </c>
      <c r="R1479">
        <v>5262.4</v>
      </c>
      <c r="S1479">
        <v>34606.78</v>
      </c>
      <c r="T1479">
        <v>0</v>
      </c>
      <c r="U1479">
        <v>11578.67</v>
      </c>
      <c r="V1479">
        <v>0</v>
      </c>
      <c r="W1479" s="181">
        <f t="shared" si="374"/>
        <v>38893.919999999998</v>
      </c>
      <c r="X1479" s="181">
        <f t="shared" si="375"/>
        <v>64.8232</v>
      </c>
      <c r="Y1479" s="174">
        <v>97638.42</v>
      </c>
      <c r="Z1479" s="181">
        <f t="shared" si="376"/>
        <v>162.73069999999998</v>
      </c>
      <c r="AA1479" s="174">
        <v>0</v>
      </c>
      <c r="AB1479" s="174">
        <v>27.975923821790641</v>
      </c>
      <c r="AC1479" s="174">
        <v>19.331867516905749</v>
      </c>
      <c r="AD1479" s="174">
        <v>5.3896816437627724</v>
      </c>
      <c r="AE1479" s="174">
        <v>35.443814023209313</v>
      </c>
      <c r="AF1479">
        <v>0</v>
      </c>
      <c r="AG1479" s="106">
        <v>11.85872323620149</v>
      </c>
      <c r="AH1479" s="106">
        <v>0</v>
      </c>
      <c r="AI1479" s="106">
        <v>100</v>
      </c>
      <c r="AJ1479">
        <v>40.229999999999997</v>
      </c>
      <c r="AK1479">
        <v>64.819999999999993</v>
      </c>
      <c r="AL1479">
        <v>57.68</v>
      </c>
      <c r="AM1479">
        <v>162.72999999999999</v>
      </c>
      <c r="AN1479" t="s">
        <v>1067</v>
      </c>
      <c r="AO1479">
        <v>9.9</v>
      </c>
      <c r="AP1479">
        <v>8.33</v>
      </c>
      <c r="AQ1479">
        <v>12.806699999999999</v>
      </c>
      <c r="AR1479" t="s">
        <v>1071</v>
      </c>
      <c r="AS1479" t="s">
        <v>1074</v>
      </c>
      <c r="AT1479" t="s">
        <v>1076</v>
      </c>
      <c r="AU1479" t="s">
        <v>1077</v>
      </c>
      <c r="AV1479" t="s">
        <v>1081</v>
      </c>
      <c r="AW1479" t="s">
        <v>1084</v>
      </c>
      <c r="AX1479" s="65">
        <f t="shared" si="389"/>
        <v>583.5</v>
      </c>
      <c r="AY1479" s="106">
        <v>2862.47</v>
      </c>
      <c r="AZ1479" s="106">
        <v>1024.2484502800914</v>
      </c>
      <c r="BA1479" s="65">
        <f t="shared" si="377"/>
        <v>4470.218450280091</v>
      </c>
      <c r="BB1479" s="65">
        <f t="shared" si="378"/>
        <v>37869.671549719904</v>
      </c>
      <c r="BC1479" s="65">
        <f t="shared" si="379"/>
        <v>0</v>
      </c>
      <c r="BD1479" s="65">
        <f t="shared" si="380"/>
        <v>23554.230000000003</v>
      </c>
      <c r="BE1479" s="65">
        <f t="shared" si="381"/>
        <v>31744.309999999998</v>
      </c>
      <c r="BF1479" s="65">
        <f t="shared" si="382"/>
        <v>93168.201549719903</v>
      </c>
      <c r="BG1479" s="66">
        <f t="shared" si="383"/>
        <v>638.60263575429872</v>
      </c>
      <c r="BH1479" s="66">
        <f t="shared" si="384"/>
        <v>65.292537154689484</v>
      </c>
      <c r="BI1479" s="66">
        <f t="shared" si="385"/>
        <v>0</v>
      </c>
      <c r="BJ1479" s="66">
        <f t="shared" si="386"/>
        <v>40.610741379310348</v>
      </c>
      <c r="BK1479" s="66">
        <f t="shared" si="387"/>
        <v>54.731568965517241</v>
      </c>
      <c r="BL1479" s="66">
        <f t="shared" si="388"/>
        <v>160.63483025813775</v>
      </c>
      <c r="BM1479" s="207">
        <f t="shared" si="390"/>
        <v>39869.18</v>
      </c>
    </row>
    <row r="1480" spans="1:65" x14ac:dyDescent="0.35">
      <c r="A1480" s="1">
        <v>629</v>
      </c>
      <c r="B1480">
        <v>55</v>
      </c>
      <c r="C1480" t="s">
        <v>37</v>
      </c>
      <c r="D1480" s="60" t="s">
        <v>667</v>
      </c>
      <c r="E1480" s="6" t="s">
        <v>1113</v>
      </c>
      <c r="F1480" s="7" t="s">
        <v>1114</v>
      </c>
      <c r="G1480" s="6">
        <v>-20.32</v>
      </c>
      <c r="H1480" s="6">
        <v>-40.340000000000003</v>
      </c>
      <c r="I1480" s="6">
        <v>9</v>
      </c>
      <c r="J1480" s="8">
        <v>54061.366139626101</v>
      </c>
      <c r="K1480" t="s">
        <v>1165</v>
      </c>
      <c r="L1480" t="s">
        <v>1062</v>
      </c>
      <c r="M1480">
        <v>600</v>
      </c>
      <c r="N1480">
        <v>600</v>
      </c>
      <c r="O1480">
        <v>0</v>
      </c>
      <c r="P1480">
        <v>30124.5</v>
      </c>
      <c r="Q1480">
        <v>18875.330000000002</v>
      </c>
      <c r="R1480">
        <v>5264.2</v>
      </c>
      <c r="S1480">
        <v>34606.78</v>
      </c>
      <c r="T1480">
        <v>0</v>
      </c>
      <c r="U1480">
        <v>11578.67</v>
      </c>
      <c r="V1480">
        <v>0</v>
      </c>
      <c r="W1480" s="181">
        <f t="shared" si="374"/>
        <v>41703.17</v>
      </c>
      <c r="X1480" s="181">
        <f t="shared" si="375"/>
        <v>69.505283333333324</v>
      </c>
      <c r="Y1480" s="174">
        <v>100449.47</v>
      </c>
      <c r="Z1480" s="181">
        <f t="shared" si="376"/>
        <v>167.41578333333334</v>
      </c>
      <c r="AA1480" s="174">
        <v>0</v>
      </c>
      <c r="AB1480" s="174">
        <v>29.98970527171522</v>
      </c>
      <c r="AC1480" s="174">
        <v>18.790870673583441</v>
      </c>
      <c r="AD1480" s="174">
        <v>5.2406448734871374</v>
      </c>
      <c r="AE1480" s="174">
        <v>34.45192891510527</v>
      </c>
      <c r="AF1480">
        <v>0</v>
      </c>
      <c r="AG1480" s="106">
        <v>11.526860221363039</v>
      </c>
      <c r="AH1480" s="106">
        <v>0</v>
      </c>
      <c r="AI1480" s="106">
        <v>100</v>
      </c>
      <c r="AJ1480">
        <v>40.229999999999997</v>
      </c>
      <c r="AK1480">
        <v>69.510000000000005</v>
      </c>
      <c r="AL1480">
        <v>57.68</v>
      </c>
      <c r="AM1480">
        <v>167.42</v>
      </c>
      <c r="AN1480" t="s">
        <v>1068</v>
      </c>
      <c r="AO1480">
        <v>9.9</v>
      </c>
      <c r="AP1480">
        <v>8.33</v>
      </c>
      <c r="AQ1480">
        <v>12.806699999999999</v>
      </c>
      <c r="AR1480" t="s">
        <v>1071</v>
      </c>
      <c r="AS1480" t="s">
        <v>1074</v>
      </c>
      <c r="AT1480" t="s">
        <v>1076</v>
      </c>
      <c r="AU1480" t="s">
        <v>1077</v>
      </c>
      <c r="AV1480" t="s">
        <v>1081</v>
      </c>
      <c r="AW1480" t="s">
        <v>1084</v>
      </c>
      <c r="AX1480" s="65">
        <f t="shared" si="389"/>
        <v>583.5</v>
      </c>
      <c r="AY1480" s="106">
        <v>2862.47</v>
      </c>
      <c r="AZ1480" s="106">
        <v>1079.8358952054691</v>
      </c>
      <c r="BA1480" s="65">
        <f t="shared" si="377"/>
        <v>4525.8058952054689</v>
      </c>
      <c r="BB1480" s="65">
        <f t="shared" si="378"/>
        <v>40623.334104794529</v>
      </c>
      <c r="BC1480" s="65">
        <f t="shared" si="379"/>
        <v>0</v>
      </c>
      <c r="BD1480" s="65">
        <f t="shared" si="380"/>
        <v>23556.030000000002</v>
      </c>
      <c r="BE1480" s="65">
        <f t="shared" si="381"/>
        <v>31744.309999999998</v>
      </c>
      <c r="BF1480" s="65">
        <f t="shared" si="382"/>
        <v>95923.66410479453</v>
      </c>
      <c r="BG1480" s="66">
        <f t="shared" si="383"/>
        <v>646.54369931506699</v>
      </c>
      <c r="BH1480" s="66">
        <f t="shared" si="384"/>
        <v>70.040231215162976</v>
      </c>
      <c r="BI1480" s="66">
        <f t="shared" si="385"/>
        <v>0</v>
      </c>
      <c r="BJ1480" s="66">
        <f t="shared" si="386"/>
        <v>40.613844827586213</v>
      </c>
      <c r="BK1480" s="66">
        <f t="shared" si="387"/>
        <v>54.731568965517241</v>
      </c>
      <c r="BL1480" s="66">
        <f t="shared" si="388"/>
        <v>165.38562776688713</v>
      </c>
      <c r="BM1480" s="207">
        <f t="shared" si="390"/>
        <v>39870.979999999996</v>
      </c>
    </row>
    <row r="1481" spans="1:65" x14ac:dyDescent="0.35">
      <c r="A1481" s="1">
        <v>630</v>
      </c>
      <c r="B1481">
        <v>55</v>
      </c>
      <c r="C1481" t="s">
        <v>37</v>
      </c>
      <c r="D1481" s="60" t="s">
        <v>668</v>
      </c>
      <c r="E1481" s="6" t="s">
        <v>1115</v>
      </c>
      <c r="F1481" s="7" t="s">
        <v>1116</v>
      </c>
      <c r="G1481" s="6">
        <v>-8.0500000000000007</v>
      </c>
      <c r="H1481" s="6">
        <v>-34.880000000000003</v>
      </c>
      <c r="I1481" s="6">
        <v>10</v>
      </c>
      <c r="J1481" s="8">
        <v>63550.072249703</v>
      </c>
      <c r="K1481" t="s">
        <v>1165</v>
      </c>
      <c r="L1481" t="s">
        <v>1062</v>
      </c>
      <c r="M1481">
        <v>600</v>
      </c>
      <c r="N1481">
        <v>600</v>
      </c>
      <c r="O1481">
        <v>0</v>
      </c>
      <c r="P1481">
        <v>34122.58</v>
      </c>
      <c r="Q1481">
        <v>18875.330000000002</v>
      </c>
      <c r="R1481">
        <v>5250.2</v>
      </c>
      <c r="S1481">
        <v>34606.78</v>
      </c>
      <c r="T1481">
        <v>0</v>
      </c>
      <c r="U1481">
        <v>11578.67</v>
      </c>
      <c r="V1481">
        <v>0</v>
      </c>
      <c r="W1481" s="181">
        <f t="shared" si="374"/>
        <v>45701.25</v>
      </c>
      <c r="X1481" s="181">
        <f t="shared" si="375"/>
        <v>76.168750000000003</v>
      </c>
      <c r="Y1481" s="174">
        <v>104433.55</v>
      </c>
      <c r="Z1481" s="181">
        <f t="shared" si="376"/>
        <v>174.05591666666666</v>
      </c>
      <c r="AA1481" s="174">
        <v>0</v>
      </c>
      <c r="AB1481" s="174">
        <v>32.6739634916174</v>
      </c>
      <c r="AC1481" s="174">
        <v>18.07400974112247</v>
      </c>
      <c r="AD1481" s="174">
        <v>5.0273116254307162</v>
      </c>
      <c r="AE1481" s="174">
        <v>33.137607598324479</v>
      </c>
      <c r="AF1481">
        <v>0</v>
      </c>
      <c r="AG1481" s="106">
        <v>11.087117118971831</v>
      </c>
      <c r="AH1481" s="106">
        <v>0</v>
      </c>
      <c r="AI1481" s="106">
        <v>100</v>
      </c>
      <c r="AJ1481">
        <v>40.21</v>
      </c>
      <c r="AK1481">
        <v>76.17</v>
      </c>
      <c r="AL1481">
        <v>57.68</v>
      </c>
      <c r="AM1481">
        <v>174.06</v>
      </c>
      <c r="AN1481" t="s">
        <v>1069</v>
      </c>
      <c r="AO1481">
        <v>9.9</v>
      </c>
      <c r="AP1481">
        <v>8.33</v>
      </c>
      <c r="AQ1481">
        <v>12.806699999999999</v>
      </c>
      <c r="AR1481" t="s">
        <v>1071</v>
      </c>
      <c r="AS1481" t="s">
        <v>1074</v>
      </c>
      <c r="AT1481" t="s">
        <v>1076</v>
      </c>
      <c r="AU1481" t="s">
        <v>1077</v>
      </c>
      <c r="AV1481" t="s">
        <v>1081</v>
      </c>
      <c r="AW1481" t="s">
        <v>1084</v>
      </c>
      <c r="AX1481" s="65">
        <f t="shared" si="389"/>
        <v>583.5</v>
      </c>
      <c r="AY1481" s="106">
        <v>2862.47</v>
      </c>
      <c r="AZ1481" s="106">
        <v>1210.1680254517887</v>
      </c>
      <c r="BA1481" s="65">
        <f t="shared" si="377"/>
        <v>4656.1380254517881</v>
      </c>
      <c r="BB1481" s="65">
        <f t="shared" si="378"/>
        <v>44491.081974548215</v>
      </c>
      <c r="BC1481" s="65">
        <f t="shared" si="379"/>
        <v>0</v>
      </c>
      <c r="BD1481" s="65">
        <f t="shared" si="380"/>
        <v>23542.030000000002</v>
      </c>
      <c r="BE1481" s="65">
        <f t="shared" si="381"/>
        <v>31744.309999999998</v>
      </c>
      <c r="BF1481" s="65">
        <f t="shared" si="382"/>
        <v>99777.411974548217</v>
      </c>
      <c r="BG1481" s="66">
        <f t="shared" si="383"/>
        <v>665.1625750645411</v>
      </c>
      <c r="BH1481" s="66">
        <f t="shared" si="384"/>
        <v>76.708762025083132</v>
      </c>
      <c r="BI1481" s="66">
        <f t="shared" si="385"/>
        <v>0</v>
      </c>
      <c r="BJ1481" s="66">
        <f t="shared" si="386"/>
        <v>40.589706896551725</v>
      </c>
      <c r="BK1481" s="66">
        <f t="shared" si="387"/>
        <v>54.731568965517241</v>
      </c>
      <c r="BL1481" s="66">
        <f t="shared" si="388"/>
        <v>172.03002064577279</v>
      </c>
      <c r="BM1481" s="207">
        <f t="shared" si="390"/>
        <v>39856.979999999996</v>
      </c>
    </row>
    <row r="1482" spans="1:65" x14ac:dyDescent="0.35">
      <c r="A1482" s="1">
        <v>631</v>
      </c>
      <c r="B1482">
        <v>55</v>
      </c>
      <c r="C1482" t="s">
        <v>37</v>
      </c>
      <c r="D1482" s="60" t="s">
        <v>669</v>
      </c>
      <c r="E1482" s="6" t="s">
        <v>1117</v>
      </c>
      <c r="F1482" s="7" t="s">
        <v>1118</v>
      </c>
      <c r="G1482" s="6">
        <v>-3.8</v>
      </c>
      <c r="H1482" s="6">
        <v>-38.53</v>
      </c>
      <c r="I1482" s="6">
        <v>41</v>
      </c>
      <c r="J1482" s="8">
        <v>71394.000753582499</v>
      </c>
      <c r="K1482" t="s">
        <v>1165</v>
      </c>
      <c r="L1482" t="s">
        <v>1062</v>
      </c>
      <c r="M1482">
        <v>600</v>
      </c>
      <c r="N1482">
        <v>600</v>
      </c>
      <c r="O1482">
        <v>0</v>
      </c>
      <c r="P1482">
        <v>35254.58</v>
      </c>
      <c r="Q1482">
        <v>18875.330000000002</v>
      </c>
      <c r="R1482">
        <v>5255.2</v>
      </c>
      <c r="S1482">
        <v>34606.78</v>
      </c>
      <c r="T1482">
        <v>0</v>
      </c>
      <c r="U1482">
        <v>11578.67</v>
      </c>
      <c r="V1482">
        <v>0</v>
      </c>
      <c r="W1482" s="181">
        <f t="shared" si="374"/>
        <v>46833.25</v>
      </c>
      <c r="X1482" s="181">
        <f t="shared" si="375"/>
        <v>78.055416666666673</v>
      </c>
      <c r="Y1482" s="174">
        <v>105570.56</v>
      </c>
      <c r="Z1482" s="181">
        <f t="shared" si="376"/>
        <v>175.95093333333332</v>
      </c>
      <c r="AA1482" s="174">
        <v>0</v>
      </c>
      <c r="AB1482" s="174">
        <v>33.394328873504129</v>
      </c>
      <c r="AC1482" s="174">
        <v>17.879350076384931</v>
      </c>
      <c r="AD1482" s="174">
        <v>4.9779029305139622</v>
      </c>
      <c r="AE1482" s="174">
        <v>32.780710834535689</v>
      </c>
      <c r="AF1482">
        <v>0</v>
      </c>
      <c r="AG1482" s="106">
        <v>10.967707285061289</v>
      </c>
      <c r="AH1482" s="106">
        <v>0</v>
      </c>
      <c r="AI1482" s="106">
        <v>100</v>
      </c>
      <c r="AJ1482">
        <v>40.22</v>
      </c>
      <c r="AK1482">
        <v>78.06</v>
      </c>
      <c r="AL1482">
        <v>57.68</v>
      </c>
      <c r="AM1482">
        <v>175.95</v>
      </c>
      <c r="AN1482" t="s">
        <v>1070</v>
      </c>
      <c r="AO1482">
        <v>9.9</v>
      </c>
      <c r="AP1482">
        <v>8.33</v>
      </c>
      <c r="AQ1482">
        <v>12.806699999999999</v>
      </c>
      <c r="AR1482" t="s">
        <v>1071</v>
      </c>
      <c r="AS1482" t="s">
        <v>1074</v>
      </c>
      <c r="AT1482" t="s">
        <v>1076</v>
      </c>
      <c r="AU1482" t="s">
        <v>1077</v>
      </c>
      <c r="AV1482" t="s">
        <v>1081</v>
      </c>
      <c r="AW1482" t="s">
        <v>1084</v>
      </c>
      <c r="AX1482" s="65">
        <f t="shared" si="389"/>
        <v>583.5</v>
      </c>
      <c r="AY1482" s="106">
        <v>2862.47</v>
      </c>
      <c r="AZ1482" s="106">
        <v>1209.2246548002665</v>
      </c>
      <c r="BA1482" s="65">
        <f t="shared" si="377"/>
        <v>4655.1946548002661</v>
      </c>
      <c r="BB1482" s="65">
        <f t="shared" si="378"/>
        <v>45624.025345199734</v>
      </c>
      <c r="BC1482" s="65">
        <f t="shared" si="379"/>
        <v>0</v>
      </c>
      <c r="BD1482" s="65">
        <f t="shared" si="380"/>
        <v>23547.030000000002</v>
      </c>
      <c r="BE1482" s="65">
        <f t="shared" si="381"/>
        <v>31744.309999999998</v>
      </c>
      <c r="BF1482" s="65">
        <f t="shared" si="382"/>
        <v>100915.36534519974</v>
      </c>
      <c r="BG1482" s="66">
        <f t="shared" si="383"/>
        <v>665.02780782860941</v>
      </c>
      <c r="BH1482" s="66">
        <f t="shared" si="384"/>
        <v>78.662112664137467</v>
      </c>
      <c r="BI1482" s="66">
        <f t="shared" si="385"/>
        <v>0</v>
      </c>
      <c r="BJ1482" s="66">
        <f t="shared" si="386"/>
        <v>40.598327586206899</v>
      </c>
      <c r="BK1482" s="66">
        <f t="shared" si="387"/>
        <v>54.731568965517241</v>
      </c>
      <c r="BL1482" s="66">
        <f t="shared" si="388"/>
        <v>173.99200921586163</v>
      </c>
      <c r="BM1482" s="207">
        <f t="shared" si="390"/>
        <v>39861.979999999996</v>
      </c>
    </row>
    <row r="1483" spans="1:65" x14ac:dyDescent="0.35">
      <c r="A1483" s="1">
        <v>632</v>
      </c>
      <c r="B1483">
        <v>56</v>
      </c>
      <c r="C1483" t="s">
        <v>37</v>
      </c>
      <c r="D1483" s="60" t="s">
        <v>670</v>
      </c>
      <c r="E1483" s="6" t="s">
        <v>1104</v>
      </c>
      <c r="F1483" s="7" t="s">
        <v>1105</v>
      </c>
      <c r="G1483" s="6">
        <v>-22.74</v>
      </c>
      <c r="H1483" s="6">
        <v>-45.59</v>
      </c>
      <c r="I1483" s="6">
        <v>1642</v>
      </c>
      <c r="J1483" s="8">
        <v>3495.45982983364</v>
      </c>
      <c r="K1483" t="s">
        <v>1165</v>
      </c>
      <c r="L1483" t="s">
        <v>1062</v>
      </c>
      <c r="M1483">
        <v>600</v>
      </c>
      <c r="N1483">
        <v>600</v>
      </c>
      <c r="O1483">
        <v>1856.71</v>
      </c>
      <c r="P1483">
        <v>9865.07</v>
      </c>
      <c r="Q1483">
        <v>18875.330000000002</v>
      </c>
      <c r="R1483">
        <v>5265.2</v>
      </c>
      <c r="S1483">
        <v>34606.78</v>
      </c>
      <c r="T1483">
        <v>0</v>
      </c>
      <c r="U1483">
        <v>11750.93</v>
      </c>
      <c r="V1483">
        <v>0</v>
      </c>
      <c r="W1483" s="181">
        <f t="shared" ref="W1483:W1546" si="391">U1483+P1483</f>
        <v>21616</v>
      </c>
      <c r="X1483" s="181">
        <f t="shared" ref="X1483:X1546" si="392">W1483/600</f>
        <v>36.026666666666664</v>
      </c>
      <c r="Y1483" s="174">
        <v>82220.02</v>
      </c>
      <c r="Z1483" s="181">
        <f t="shared" ref="Z1483:Z1546" si="393">Y1483/M1483</f>
        <v>137.03336666666667</v>
      </c>
      <c r="AA1483" s="174">
        <v>2.2582212945216988</v>
      </c>
      <c r="AB1483" s="174">
        <v>11.99837947010959</v>
      </c>
      <c r="AC1483" s="174">
        <v>22.9570973103631</v>
      </c>
      <c r="AD1483" s="174">
        <v>6.4037931394324632</v>
      </c>
      <c r="AE1483" s="174">
        <v>42.090454368656196</v>
      </c>
      <c r="AF1483">
        <v>0</v>
      </c>
      <c r="AG1483" s="106">
        <v>14.292054416916949</v>
      </c>
      <c r="AH1483" s="106">
        <v>0</v>
      </c>
      <c r="AI1483" s="106">
        <v>100</v>
      </c>
      <c r="AJ1483">
        <v>40.229999999999997</v>
      </c>
      <c r="AK1483">
        <v>39.119999999999997</v>
      </c>
      <c r="AL1483">
        <v>57.68</v>
      </c>
      <c r="AM1483">
        <v>137.03</v>
      </c>
      <c r="AN1483" t="s">
        <v>1063</v>
      </c>
      <c r="AO1483">
        <v>9.9</v>
      </c>
      <c r="AP1483">
        <v>8.33</v>
      </c>
      <c r="AQ1483">
        <v>12.806699999999999</v>
      </c>
      <c r="AR1483" t="s">
        <v>1071</v>
      </c>
      <c r="AS1483" t="s">
        <v>1074</v>
      </c>
      <c r="AT1483" t="s">
        <v>1076</v>
      </c>
      <c r="AU1483" t="s">
        <v>1078</v>
      </c>
      <c r="AV1483" t="s">
        <v>1079</v>
      </c>
      <c r="AW1483" t="s">
        <v>1083</v>
      </c>
      <c r="AX1483" s="65">
        <f t="shared" si="389"/>
        <v>583.5</v>
      </c>
      <c r="AY1483" s="106">
        <v>2862.47</v>
      </c>
      <c r="AZ1483" s="106">
        <v>526.45154082271085</v>
      </c>
      <c r="BA1483" s="65">
        <f t="shared" ref="BA1483:BA1546" si="394">(AX1483+AZ1483+AY1483)</f>
        <v>3972.4215408227105</v>
      </c>
      <c r="BB1483" s="65">
        <f t="shared" ref="BB1483:BB1546" si="395">U1483+P1483-AZ1483</f>
        <v>21089.548459177287</v>
      </c>
      <c r="BC1483" s="65">
        <f t="shared" ref="BC1483:BC1546" si="396">O1483</f>
        <v>1856.71</v>
      </c>
      <c r="BD1483" s="65">
        <f t="shared" ref="BD1483:BD1546" si="397">Q1483+R1483-AX1483</f>
        <v>23557.030000000002</v>
      </c>
      <c r="BE1483" s="65">
        <f t="shared" ref="BE1483:BE1546" si="398">(S1483-2862.47)</f>
        <v>31744.309999999998</v>
      </c>
      <c r="BF1483" s="65">
        <f t="shared" ref="BF1483:BF1546" si="399">Y1483-BA1483</f>
        <v>78247.598459177287</v>
      </c>
      <c r="BG1483" s="66">
        <f t="shared" ref="BG1483:BG1546" si="400">BA1483/7</f>
        <v>567.48879154610154</v>
      </c>
      <c r="BH1483" s="66">
        <f t="shared" ref="BH1483:BH1546" si="401">BB1483/580</f>
        <v>36.361290446857389</v>
      </c>
      <c r="BI1483" s="66">
        <f t="shared" ref="BI1483:BI1546" si="402">BC1483/600</f>
        <v>3.0945166666666668</v>
      </c>
      <c r="BJ1483" s="66">
        <f t="shared" ref="BJ1483:BJ1546" si="403">BD1483/580</f>
        <v>40.615568965517248</v>
      </c>
      <c r="BK1483" s="66">
        <f t="shared" ref="BK1483:BK1546" si="404">BE1483/580</f>
        <v>54.731568965517241</v>
      </c>
      <c r="BL1483" s="66">
        <f t="shared" ref="BL1483:BL1546" si="405">BF1483/580</f>
        <v>134.9096525158229</v>
      </c>
      <c r="BM1483" s="207">
        <f t="shared" si="390"/>
        <v>39871.979999999996</v>
      </c>
    </row>
    <row r="1484" spans="1:65" x14ac:dyDescent="0.35">
      <c r="A1484" s="1">
        <v>633</v>
      </c>
      <c r="B1484">
        <v>56</v>
      </c>
      <c r="C1484" t="s">
        <v>37</v>
      </c>
      <c r="D1484" s="60" t="s">
        <v>671</v>
      </c>
      <c r="E1484" s="6" t="s">
        <v>1104</v>
      </c>
      <c r="F1484" s="7" t="s">
        <v>1106</v>
      </c>
      <c r="G1484" s="6">
        <v>-23.85</v>
      </c>
      <c r="H1484" s="6">
        <v>-46.64</v>
      </c>
      <c r="I1484" s="6">
        <v>792</v>
      </c>
      <c r="J1484" s="8">
        <v>14172.2970393051</v>
      </c>
      <c r="K1484" t="s">
        <v>1165</v>
      </c>
      <c r="L1484" t="s">
        <v>1062</v>
      </c>
      <c r="M1484">
        <v>600</v>
      </c>
      <c r="N1484">
        <v>600</v>
      </c>
      <c r="O1484">
        <v>347.12</v>
      </c>
      <c r="P1484">
        <v>16211.25</v>
      </c>
      <c r="Q1484">
        <v>18875.330000000002</v>
      </c>
      <c r="R1484">
        <v>5266.4</v>
      </c>
      <c r="S1484">
        <v>34606.78</v>
      </c>
      <c r="T1484">
        <v>0</v>
      </c>
      <c r="U1484">
        <v>11750.93</v>
      </c>
      <c r="V1484">
        <v>0</v>
      </c>
      <c r="W1484" s="181">
        <f t="shared" si="391"/>
        <v>27962.18</v>
      </c>
      <c r="X1484" s="181">
        <f t="shared" si="392"/>
        <v>46.603633333333335</v>
      </c>
      <c r="Y1484" s="174">
        <v>87057.81</v>
      </c>
      <c r="Z1484" s="181">
        <f t="shared" si="393"/>
        <v>145.09635</v>
      </c>
      <c r="AA1484" s="174">
        <v>0.39872356081550858</v>
      </c>
      <c r="AB1484" s="174">
        <v>18.621247191952111</v>
      </c>
      <c r="AC1484" s="174">
        <v>21.68137470951774</v>
      </c>
      <c r="AD1484" s="174">
        <v>6.0493136686989937</v>
      </c>
      <c r="AE1484" s="174">
        <v>39.751493863675179</v>
      </c>
      <c r="AF1484">
        <v>0</v>
      </c>
      <c r="AG1484" s="106">
        <v>13.49784700534047</v>
      </c>
      <c r="AH1484" s="106">
        <v>0</v>
      </c>
      <c r="AI1484" s="106">
        <v>100</v>
      </c>
      <c r="AJ1484">
        <v>40.24</v>
      </c>
      <c r="AK1484">
        <v>47.18</v>
      </c>
      <c r="AL1484">
        <v>57.68</v>
      </c>
      <c r="AM1484">
        <v>145.1</v>
      </c>
      <c r="AN1484" t="s">
        <v>1064</v>
      </c>
      <c r="AO1484">
        <v>9.9</v>
      </c>
      <c r="AP1484">
        <v>8.33</v>
      </c>
      <c r="AQ1484">
        <v>12.806699999999999</v>
      </c>
      <c r="AR1484" t="s">
        <v>1071</v>
      </c>
      <c r="AS1484" t="s">
        <v>1074</v>
      </c>
      <c r="AT1484" t="s">
        <v>1076</v>
      </c>
      <c r="AU1484" t="s">
        <v>1078</v>
      </c>
      <c r="AV1484" t="s">
        <v>1079</v>
      </c>
      <c r="AW1484" t="s">
        <v>1083</v>
      </c>
      <c r="AX1484" s="65">
        <f t="shared" ref="AX1484:AX1547" si="406">IF(AR1484="LI01",583.5,1391.07)</f>
        <v>583.5</v>
      </c>
      <c r="AY1484" s="106">
        <v>2862.47</v>
      </c>
      <c r="AZ1484" s="106">
        <v>710.92068522576653</v>
      </c>
      <c r="BA1484" s="65">
        <f t="shared" si="394"/>
        <v>4156.890685225766</v>
      </c>
      <c r="BB1484" s="65">
        <f t="shared" si="395"/>
        <v>27251.259314774234</v>
      </c>
      <c r="BC1484" s="65">
        <f t="shared" si="396"/>
        <v>347.12</v>
      </c>
      <c r="BD1484" s="65">
        <f t="shared" si="397"/>
        <v>23558.230000000003</v>
      </c>
      <c r="BE1484" s="65">
        <f t="shared" si="398"/>
        <v>31744.309999999998</v>
      </c>
      <c r="BF1484" s="65">
        <f t="shared" si="399"/>
        <v>82900.919314774233</v>
      </c>
      <c r="BG1484" s="66">
        <f t="shared" si="400"/>
        <v>593.84152646082373</v>
      </c>
      <c r="BH1484" s="66">
        <f t="shared" si="401"/>
        <v>46.984929853059022</v>
      </c>
      <c r="BI1484" s="66">
        <f t="shared" si="402"/>
        <v>0.57853333333333334</v>
      </c>
      <c r="BJ1484" s="66">
        <f t="shared" si="403"/>
        <v>40.617637931034487</v>
      </c>
      <c r="BK1484" s="66">
        <f t="shared" si="404"/>
        <v>54.731568965517241</v>
      </c>
      <c r="BL1484" s="66">
        <f t="shared" si="405"/>
        <v>142.93261950823143</v>
      </c>
      <c r="BM1484" s="207">
        <f t="shared" ref="BM1484:BM1547" si="407">R1484+S1484</f>
        <v>39873.18</v>
      </c>
    </row>
    <row r="1485" spans="1:65" x14ac:dyDescent="0.35">
      <c r="A1485" s="1">
        <v>634</v>
      </c>
      <c r="B1485">
        <v>56</v>
      </c>
      <c r="C1485" t="s">
        <v>37</v>
      </c>
      <c r="D1485" s="60" t="s">
        <v>672</v>
      </c>
      <c r="E1485" s="6" t="s">
        <v>1107</v>
      </c>
      <c r="F1485" s="7" t="s">
        <v>1108</v>
      </c>
      <c r="G1485" s="6">
        <v>-30.03</v>
      </c>
      <c r="H1485" s="6">
        <v>-51.23</v>
      </c>
      <c r="I1485" s="6">
        <v>47</v>
      </c>
      <c r="J1485" s="8">
        <v>23954.0527728093</v>
      </c>
      <c r="K1485" t="s">
        <v>1165</v>
      </c>
      <c r="L1485" t="s">
        <v>1062</v>
      </c>
      <c r="M1485">
        <v>600</v>
      </c>
      <c r="N1485">
        <v>600</v>
      </c>
      <c r="O1485">
        <v>787.62</v>
      </c>
      <c r="P1485">
        <v>20043.03</v>
      </c>
      <c r="Q1485">
        <v>18875.330000000002</v>
      </c>
      <c r="R1485">
        <v>5272.4</v>
      </c>
      <c r="S1485">
        <v>34606.78</v>
      </c>
      <c r="T1485">
        <v>0</v>
      </c>
      <c r="U1485">
        <v>11750.93</v>
      </c>
      <c r="V1485">
        <v>0</v>
      </c>
      <c r="W1485" s="181">
        <f t="shared" si="391"/>
        <v>31793.96</v>
      </c>
      <c r="X1485" s="181">
        <f t="shared" si="392"/>
        <v>52.989933333333333</v>
      </c>
      <c r="Y1485" s="174">
        <v>91336.08</v>
      </c>
      <c r="Z1485" s="181">
        <f t="shared" si="393"/>
        <v>152.2268</v>
      </c>
      <c r="AA1485" s="174">
        <v>0.86233173133771457</v>
      </c>
      <c r="AB1485" s="174">
        <v>21.944263427990339</v>
      </c>
      <c r="AC1485" s="174">
        <v>20.665798225630009</v>
      </c>
      <c r="AD1485" s="174">
        <v>5.7725271327606782</v>
      </c>
      <c r="AE1485" s="174">
        <v>37.889495585972163</v>
      </c>
      <c r="AF1485">
        <v>0</v>
      </c>
      <c r="AG1485" s="106">
        <v>12.86559484488496</v>
      </c>
      <c r="AH1485" s="106">
        <v>0</v>
      </c>
      <c r="AI1485" s="106">
        <v>100</v>
      </c>
      <c r="AJ1485">
        <v>40.25</v>
      </c>
      <c r="AK1485">
        <v>54.3</v>
      </c>
      <c r="AL1485">
        <v>57.68</v>
      </c>
      <c r="AM1485">
        <v>152.22999999999999</v>
      </c>
      <c r="AN1485" t="s">
        <v>1065</v>
      </c>
      <c r="AO1485">
        <v>9.9</v>
      </c>
      <c r="AP1485">
        <v>8.33</v>
      </c>
      <c r="AQ1485">
        <v>12.806699999999999</v>
      </c>
      <c r="AR1485" t="s">
        <v>1071</v>
      </c>
      <c r="AS1485" t="s">
        <v>1074</v>
      </c>
      <c r="AT1485" t="s">
        <v>1076</v>
      </c>
      <c r="AU1485" t="s">
        <v>1078</v>
      </c>
      <c r="AV1485" t="s">
        <v>1079</v>
      </c>
      <c r="AW1485" t="s">
        <v>1083</v>
      </c>
      <c r="AX1485" s="65">
        <f t="shared" si="406"/>
        <v>583.5</v>
      </c>
      <c r="AY1485" s="106">
        <v>2862.47</v>
      </c>
      <c r="AZ1485" s="106">
        <v>776.22679361928022</v>
      </c>
      <c r="BA1485" s="65">
        <f t="shared" si="394"/>
        <v>4222.1967936192796</v>
      </c>
      <c r="BB1485" s="65">
        <f t="shared" si="395"/>
        <v>31017.733206380719</v>
      </c>
      <c r="BC1485" s="65">
        <f t="shared" si="396"/>
        <v>787.62</v>
      </c>
      <c r="BD1485" s="65">
        <f t="shared" si="397"/>
        <v>23564.230000000003</v>
      </c>
      <c r="BE1485" s="65">
        <f t="shared" si="398"/>
        <v>31744.309999999998</v>
      </c>
      <c r="BF1485" s="65">
        <f t="shared" si="399"/>
        <v>87113.88320638072</v>
      </c>
      <c r="BG1485" s="66">
        <f t="shared" si="400"/>
        <v>603.1709705170399</v>
      </c>
      <c r="BH1485" s="66">
        <f t="shared" si="401"/>
        <v>53.478850355828826</v>
      </c>
      <c r="BI1485" s="66">
        <f t="shared" si="402"/>
        <v>1.3127</v>
      </c>
      <c r="BJ1485" s="66">
        <f t="shared" si="403"/>
        <v>40.627982758620696</v>
      </c>
      <c r="BK1485" s="66">
        <f t="shared" si="404"/>
        <v>54.731568965517241</v>
      </c>
      <c r="BL1485" s="66">
        <f t="shared" si="405"/>
        <v>150.19635035582883</v>
      </c>
      <c r="BM1485" s="207">
        <f t="shared" si="407"/>
        <v>39879.18</v>
      </c>
    </row>
    <row r="1486" spans="1:65" x14ac:dyDescent="0.35">
      <c r="A1486" s="1">
        <v>635</v>
      </c>
      <c r="B1486">
        <v>56</v>
      </c>
      <c r="C1486" t="s">
        <v>37</v>
      </c>
      <c r="D1486" s="60" t="s">
        <v>673</v>
      </c>
      <c r="E1486" s="6" t="s">
        <v>1109</v>
      </c>
      <c r="F1486" s="7" t="s">
        <v>1110</v>
      </c>
      <c r="G1486" s="6">
        <v>-15.37</v>
      </c>
      <c r="H1486" s="6">
        <v>-48.78</v>
      </c>
      <c r="I1486" s="6">
        <v>770</v>
      </c>
      <c r="J1486" s="8">
        <v>31081.371963744201</v>
      </c>
      <c r="K1486" t="s">
        <v>1165</v>
      </c>
      <c r="L1486" t="s">
        <v>1062</v>
      </c>
      <c r="M1486">
        <v>600</v>
      </c>
      <c r="N1486">
        <v>600</v>
      </c>
      <c r="O1486">
        <v>7.0000000000000007E-2</v>
      </c>
      <c r="P1486">
        <v>30434.240000000002</v>
      </c>
      <c r="Q1486">
        <v>18875.330000000002</v>
      </c>
      <c r="R1486">
        <v>5266.4</v>
      </c>
      <c r="S1486">
        <v>34606.78</v>
      </c>
      <c r="T1486">
        <v>0</v>
      </c>
      <c r="U1486">
        <v>11750.93</v>
      </c>
      <c r="V1486">
        <v>0</v>
      </c>
      <c r="W1486" s="181">
        <f t="shared" si="391"/>
        <v>42185.17</v>
      </c>
      <c r="X1486" s="181">
        <f t="shared" si="392"/>
        <v>70.308616666666666</v>
      </c>
      <c r="Y1486" s="174">
        <v>100933.75</v>
      </c>
      <c r="Z1486" s="181">
        <f t="shared" si="393"/>
        <v>168.22291666666666</v>
      </c>
      <c r="AA1486" s="174">
        <v>6.9352421761799201E-5</v>
      </c>
      <c r="AB1486" s="174">
        <v>30.15268926399742</v>
      </c>
      <c r="AC1486" s="174">
        <v>18.700712100759159</v>
      </c>
      <c r="AD1486" s="174">
        <v>5.2176799138048473</v>
      </c>
      <c r="AE1486" s="174">
        <v>34.286628605397098</v>
      </c>
      <c r="AF1486">
        <v>0</v>
      </c>
      <c r="AG1486" s="106">
        <v>11.642220763619701</v>
      </c>
      <c r="AH1486" s="106">
        <v>0</v>
      </c>
      <c r="AI1486" s="106">
        <v>100</v>
      </c>
      <c r="AJ1486">
        <v>40.24</v>
      </c>
      <c r="AK1486">
        <v>70.31</v>
      </c>
      <c r="AL1486">
        <v>57.68</v>
      </c>
      <c r="AM1486">
        <v>168.22</v>
      </c>
      <c r="AN1486" t="s">
        <v>1066</v>
      </c>
      <c r="AO1486">
        <v>9.9</v>
      </c>
      <c r="AP1486">
        <v>8.33</v>
      </c>
      <c r="AQ1486">
        <v>12.806699999999999</v>
      </c>
      <c r="AR1486" t="s">
        <v>1071</v>
      </c>
      <c r="AS1486" t="s">
        <v>1074</v>
      </c>
      <c r="AT1486" t="s">
        <v>1076</v>
      </c>
      <c r="AU1486" t="s">
        <v>1078</v>
      </c>
      <c r="AV1486" t="s">
        <v>1079</v>
      </c>
      <c r="AW1486" t="s">
        <v>1083</v>
      </c>
      <c r="AX1486" s="65">
        <f t="shared" si="406"/>
        <v>583.5</v>
      </c>
      <c r="AY1486" s="106">
        <v>2862.47</v>
      </c>
      <c r="AZ1486" s="106">
        <v>1037.2096200461219</v>
      </c>
      <c r="BA1486" s="65">
        <f t="shared" si="394"/>
        <v>4483.1796200461213</v>
      </c>
      <c r="BB1486" s="65">
        <f t="shared" si="395"/>
        <v>41147.960379953875</v>
      </c>
      <c r="BC1486" s="65">
        <f t="shared" si="396"/>
        <v>7.0000000000000007E-2</v>
      </c>
      <c r="BD1486" s="65">
        <f t="shared" si="397"/>
        <v>23558.230000000003</v>
      </c>
      <c r="BE1486" s="65">
        <f t="shared" si="398"/>
        <v>31744.309999999998</v>
      </c>
      <c r="BF1486" s="65">
        <f t="shared" si="399"/>
        <v>96450.570379953875</v>
      </c>
      <c r="BG1486" s="66">
        <f t="shared" si="400"/>
        <v>640.45423143516018</v>
      </c>
      <c r="BH1486" s="66">
        <f t="shared" si="401"/>
        <v>70.944759275782545</v>
      </c>
      <c r="BI1486" s="66">
        <f t="shared" si="402"/>
        <v>1.1666666666666668E-4</v>
      </c>
      <c r="BJ1486" s="66">
        <f t="shared" si="403"/>
        <v>40.617637931034487</v>
      </c>
      <c r="BK1486" s="66">
        <f t="shared" si="404"/>
        <v>54.731568965517241</v>
      </c>
      <c r="BL1486" s="66">
        <f t="shared" si="405"/>
        <v>166.29408686198943</v>
      </c>
      <c r="BM1486" s="207">
        <f t="shared" si="407"/>
        <v>39873.18</v>
      </c>
    </row>
    <row r="1487" spans="1:65" x14ac:dyDescent="0.35">
      <c r="A1487" s="1">
        <v>636</v>
      </c>
      <c r="B1487">
        <v>56</v>
      </c>
      <c r="C1487" t="s">
        <v>37</v>
      </c>
      <c r="D1487" s="60" t="s">
        <v>674</v>
      </c>
      <c r="E1487" s="6" t="s">
        <v>1111</v>
      </c>
      <c r="F1487" s="7" t="s">
        <v>1112</v>
      </c>
      <c r="G1487" s="6">
        <v>-22.86</v>
      </c>
      <c r="H1487" s="6">
        <v>-43.41</v>
      </c>
      <c r="I1487" s="6">
        <v>45</v>
      </c>
      <c r="J1487" s="8">
        <v>45016.2336447989</v>
      </c>
      <c r="K1487" t="s">
        <v>1165</v>
      </c>
      <c r="L1487" t="s">
        <v>1062</v>
      </c>
      <c r="M1487">
        <v>600</v>
      </c>
      <c r="N1487">
        <v>600</v>
      </c>
      <c r="O1487">
        <v>0</v>
      </c>
      <c r="P1487">
        <v>29874.5</v>
      </c>
      <c r="Q1487">
        <v>18875.330000000002</v>
      </c>
      <c r="R1487">
        <v>5262.4</v>
      </c>
      <c r="S1487">
        <v>34606.78</v>
      </c>
      <c r="T1487">
        <v>0</v>
      </c>
      <c r="U1487">
        <v>11750.93</v>
      </c>
      <c r="V1487">
        <v>0</v>
      </c>
      <c r="W1487" s="181">
        <f t="shared" si="391"/>
        <v>41625.43</v>
      </c>
      <c r="X1487" s="181">
        <f t="shared" si="392"/>
        <v>69.375716666666662</v>
      </c>
      <c r="Y1487" s="174">
        <v>100369.93</v>
      </c>
      <c r="Z1487" s="181">
        <f t="shared" si="393"/>
        <v>167.28321666666665</v>
      </c>
      <c r="AA1487" s="174">
        <v>0</v>
      </c>
      <c r="AB1487" s="174">
        <v>29.764392582519491</v>
      </c>
      <c r="AC1487" s="174">
        <v>18.805761845206028</v>
      </c>
      <c r="AD1487" s="174">
        <v>5.2430045532561396</v>
      </c>
      <c r="AE1487" s="174">
        <v>34.479230980832611</v>
      </c>
      <c r="AF1487">
        <v>0</v>
      </c>
      <c r="AG1487" s="106">
        <v>11.707620001329079</v>
      </c>
      <c r="AH1487" s="106">
        <v>0</v>
      </c>
      <c r="AI1487" s="106">
        <v>100</v>
      </c>
      <c r="AJ1487">
        <v>40.229999999999997</v>
      </c>
      <c r="AK1487">
        <v>69.38</v>
      </c>
      <c r="AL1487">
        <v>57.68</v>
      </c>
      <c r="AM1487">
        <v>167.28</v>
      </c>
      <c r="AN1487" t="s">
        <v>1067</v>
      </c>
      <c r="AO1487">
        <v>9.9</v>
      </c>
      <c r="AP1487">
        <v>8.33</v>
      </c>
      <c r="AQ1487">
        <v>12.806699999999999</v>
      </c>
      <c r="AR1487" t="s">
        <v>1071</v>
      </c>
      <c r="AS1487" t="s">
        <v>1074</v>
      </c>
      <c r="AT1487" t="s">
        <v>1076</v>
      </c>
      <c r="AU1487" t="s">
        <v>1078</v>
      </c>
      <c r="AV1487" t="s">
        <v>1079</v>
      </c>
      <c r="AW1487" t="s">
        <v>1083</v>
      </c>
      <c r="AX1487" s="65">
        <f t="shared" si="406"/>
        <v>583.5</v>
      </c>
      <c r="AY1487" s="106">
        <v>2862.47</v>
      </c>
      <c r="AZ1487" s="106">
        <v>1021.3577383374526</v>
      </c>
      <c r="BA1487" s="65">
        <f t="shared" si="394"/>
        <v>4467.3277383374525</v>
      </c>
      <c r="BB1487" s="65">
        <f t="shared" si="395"/>
        <v>40604.07226166255</v>
      </c>
      <c r="BC1487" s="65">
        <f t="shared" si="396"/>
        <v>0</v>
      </c>
      <c r="BD1487" s="65">
        <f t="shared" si="397"/>
        <v>23554.230000000003</v>
      </c>
      <c r="BE1487" s="65">
        <f t="shared" si="398"/>
        <v>31744.309999999998</v>
      </c>
      <c r="BF1487" s="65">
        <f t="shared" si="399"/>
        <v>95902.602261662541</v>
      </c>
      <c r="BG1487" s="66">
        <f t="shared" si="400"/>
        <v>638.18967690535032</v>
      </c>
      <c r="BH1487" s="66">
        <f t="shared" si="401"/>
        <v>70.007021140797505</v>
      </c>
      <c r="BI1487" s="66">
        <f t="shared" si="402"/>
        <v>0</v>
      </c>
      <c r="BJ1487" s="66">
        <f t="shared" si="403"/>
        <v>40.610741379310348</v>
      </c>
      <c r="BK1487" s="66">
        <f t="shared" si="404"/>
        <v>54.731568965517241</v>
      </c>
      <c r="BL1487" s="66">
        <f t="shared" si="405"/>
        <v>165.34931424424576</v>
      </c>
      <c r="BM1487" s="207">
        <f t="shared" si="407"/>
        <v>39869.18</v>
      </c>
    </row>
    <row r="1488" spans="1:65" x14ac:dyDescent="0.35">
      <c r="A1488" s="1">
        <v>637</v>
      </c>
      <c r="B1488">
        <v>56</v>
      </c>
      <c r="C1488" t="s">
        <v>37</v>
      </c>
      <c r="D1488" s="60" t="s">
        <v>675</v>
      </c>
      <c r="E1488" s="6" t="s">
        <v>1113</v>
      </c>
      <c r="F1488" s="7" t="s">
        <v>1114</v>
      </c>
      <c r="G1488" s="6">
        <v>-20.32</v>
      </c>
      <c r="H1488" s="6">
        <v>-40.340000000000003</v>
      </c>
      <c r="I1488" s="6">
        <v>9</v>
      </c>
      <c r="J1488" s="8">
        <v>54061.366139626101</v>
      </c>
      <c r="K1488" t="s">
        <v>1165</v>
      </c>
      <c r="L1488" t="s">
        <v>1062</v>
      </c>
      <c r="M1488">
        <v>600</v>
      </c>
      <c r="N1488">
        <v>600</v>
      </c>
      <c r="O1488">
        <v>0</v>
      </c>
      <c r="P1488">
        <v>34179.300000000003</v>
      </c>
      <c r="Q1488">
        <v>18875.330000000002</v>
      </c>
      <c r="R1488">
        <v>5264.2</v>
      </c>
      <c r="S1488">
        <v>34606.78</v>
      </c>
      <c r="T1488">
        <v>0</v>
      </c>
      <c r="U1488">
        <v>11750.93</v>
      </c>
      <c r="V1488">
        <v>0</v>
      </c>
      <c r="W1488" s="181">
        <f t="shared" si="391"/>
        <v>45930.23</v>
      </c>
      <c r="X1488" s="181">
        <f t="shared" si="392"/>
        <v>76.550383333333343</v>
      </c>
      <c r="Y1488" s="174">
        <v>104676.53</v>
      </c>
      <c r="Z1488" s="181">
        <f t="shared" si="393"/>
        <v>174.46088333333333</v>
      </c>
      <c r="AA1488" s="174">
        <v>0</v>
      </c>
      <c r="AB1488" s="174">
        <v>32.652305153791403</v>
      </c>
      <c r="AC1488" s="174">
        <v>18.032055514259021</v>
      </c>
      <c r="AD1488" s="174">
        <v>5.0290165331235182</v>
      </c>
      <c r="AE1488" s="174">
        <v>33.060687051815727</v>
      </c>
      <c r="AF1488">
        <v>0</v>
      </c>
      <c r="AG1488" s="106">
        <v>11.22594530025021</v>
      </c>
      <c r="AH1488" s="106">
        <v>0</v>
      </c>
      <c r="AI1488" s="106">
        <v>100</v>
      </c>
      <c r="AJ1488">
        <v>40.229999999999997</v>
      </c>
      <c r="AK1488">
        <v>76.55</v>
      </c>
      <c r="AL1488">
        <v>57.68</v>
      </c>
      <c r="AM1488">
        <v>174.46</v>
      </c>
      <c r="AN1488" t="s">
        <v>1068</v>
      </c>
      <c r="AO1488">
        <v>9.9</v>
      </c>
      <c r="AP1488">
        <v>8.33</v>
      </c>
      <c r="AQ1488">
        <v>12.806699999999999</v>
      </c>
      <c r="AR1488" t="s">
        <v>1071</v>
      </c>
      <c r="AS1488" t="s">
        <v>1074</v>
      </c>
      <c r="AT1488" t="s">
        <v>1076</v>
      </c>
      <c r="AU1488" t="s">
        <v>1078</v>
      </c>
      <c r="AV1488" t="s">
        <v>1079</v>
      </c>
      <c r="AW1488" t="s">
        <v>1083</v>
      </c>
      <c r="AX1488" s="65">
        <f t="shared" si="406"/>
        <v>583.5</v>
      </c>
      <c r="AY1488" s="106">
        <v>2862.47</v>
      </c>
      <c r="AZ1488" s="106">
        <v>1080.5842267317691</v>
      </c>
      <c r="BA1488" s="65">
        <f t="shared" si="394"/>
        <v>4526.5542267317687</v>
      </c>
      <c r="BB1488" s="65">
        <f t="shared" si="395"/>
        <v>44849.645773268232</v>
      </c>
      <c r="BC1488" s="65">
        <f t="shared" si="396"/>
        <v>0</v>
      </c>
      <c r="BD1488" s="65">
        <f t="shared" si="397"/>
        <v>23556.030000000002</v>
      </c>
      <c r="BE1488" s="65">
        <f t="shared" si="398"/>
        <v>31744.309999999998</v>
      </c>
      <c r="BF1488" s="65">
        <f t="shared" si="399"/>
        <v>100149.97577326823</v>
      </c>
      <c r="BG1488" s="66">
        <f t="shared" si="400"/>
        <v>646.65060381882415</v>
      </c>
      <c r="BH1488" s="66">
        <f t="shared" si="401"/>
        <v>77.326975471152124</v>
      </c>
      <c r="BI1488" s="66">
        <f t="shared" si="402"/>
        <v>0</v>
      </c>
      <c r="BJ1488" s="66">
        <f t="shared" si="403"/>
        <v>40.613844827586213</v>
      </c>
      <c r="BK1488" s="66">
        <f t="shared" si="404"/>
        <v>54.731568965517241</v>
      </c>
      <c r="BL1488" s="66">
        <f t="shared" si="405"/>
        <v>172.67237202287626</v>
      </c>
      <c r="BM1488" s="207">
        <f t="shared" si="407"/>
        <v>39870.979999999996</v>
      </c>
    </row>
    <row r="1489" spans="1:65" x14ac:dyDescent="0.35">
      <c r="A1489" s="1">
        <v>638</v>
      </c>
      <c r="B1489">
        <v>56</v>
      </c>
      <c r="C1489" t="s">
        <v>37</v>
      </c>
      <c r="D1489" s="60" t="s">
        <v>676</v>
      </c>
      <c r="E1489" s="6" t="s">
        <v>1115</v>
      </c>
      <c r="F1489" s="7" t="s">
        <v>1116</v>
      </c>
      <c r="G1489" s="6">
        <v>-8.0500000000000007</v>
      </c>
      <c r="H1489" s="6">
        <v>-34.880000000000003</v>
      </c>
      <c r="I1489" s="6">
        <v>10</v>
      </c>
      <c r="J1489" s="8">
        <v>63550.072249703</v>
      </c>
      <c r="K1489" t="s">
        <v>1165</v>
      </c>
      <c r="L1489" t="s">
        <v>1062</v>
      </c>
      <c r="M1489">
        <v>600</v>
      </c>
      <c r="N1489">
        <v>600</v>
      </c>
      <c r="O1489">
        <v>0</v>
      </c>
      <c r="P1489">
        <v>39844.46</v>
      </c>
      <c r="Q1489">
        <v>18875.330000000002</v>
      </c>
      <c r="R1489">
        <v>5250.2</v>
      </c>
      <c r="S1489">
        <v>34606.78</v>
      </c>
      <c r="T1489">
        <v>0</v>
      </c>
      <c r="U1489">
        <v>11750.93</v>
      </c>
      <c r="V1489">
        <v>0</v>
      </c>
      <c r="W1489" s="181">
        <f t="shared" si="391"/>
        <v>51595.39</v>
      </c>
      <c r="X1489" s="181">
        <f t="shared" si="392"/>
        <v>85.992316666666667</v>
      </c>
      <c r="Y1489" s="174">
        <v>110327.69</v>
      </c>
      <c r="Z1489" s="181">
        <f t="shared" si="393"/>
        <v>183.87948333333333</v>
      </c>
      <c r="AA1489" s="174">
        <v>0</v>
      </c>
      <c r="AB1489" s="174">
        <v>36.114650818847018</v>
      </c>
      <c r="AC1489" s="174">
        <v>17.10842491128021</v>
      </c>
      <c r="AD1489" s="174">
        <v>4.75873282582097</v>
      </c>
      <c r="AE1489" s="174">
        <v>31.367266005478768</v>
      </c>
      <c r="AF1489">
        <v>0</v>
      </c>
      <c r="AG1489" s="106">
        <v>10.65093450248075</v>
      </c>
      <c r="AH1489" s="106">
        <v>0</v>
      </c>
      <c r="AI1489" s="106">
        <v>100</v>
      </c>
      <c r="AJ1489">
        <v>40.21</v>
      </c>
      <c r="AK1489">
        <v>85.99</v>
      </c>
      <c r="AL1489">
        <v>57.68</v>
      </c>
      <c r="AM1489">
        <v>183.88</v>
      </c>
      <c r="AN1489" t="s">
        <v>1069</v>
      </c>
      <c r="AO1489">
        <v>9.9</v>
      </c>
      <c r="AP1489">
        <v>8.33</v>
      </c>
      <c r="AQ1489">
        <v>12.806699999999999</v>
      </c>
      <c r="AR1489" t="s">
        <v>1071</v>
      </c>
      <c r="AS1489" t="s">
        <v>1074</v>
      </c>
      <c r="AT1489" t="s">
        <v>1076</v>
      </c>
      <c r="AU1489" t="s">
        <v>1078</v>
      </c>
      <c r="AV1489" t="s">
        <v>1079</v>
      </c>
      <c r="AW1489" t="s">
        <v>1083</v>
      </c>
      <c r="AX1489" s="65">
        <f t="shared" si="406"/>
        <v>583.5</v>
      </c>
      <c r="AY1489" s="106">
        <v>2862.47</v>
      </c>
      <c r="AZ1489" s="106">
        <v>1231.9760976882192</v>
      </c>
      <c r="BA1489" s="65">
        <f t="shared" si="394"/>
        <v>4677.9460976882192</v>
      </c>
      <c r="BB1489" s="65">
        <f t="shared" si="395"/>
        <v>50363.413902311782</v>
      </c>
      <c r="BC1489" s="65">
        <f t="shared" si="396"/>
        <v>0</v>
      </c>
      <c r="BD1489" s="65">
        <f t="shared" si="397"/>
        <v>23542.030000000002</v>
      </c>
      <c r="BE1489" s="65">
        <f t="shared" si="398"/>
        <v>31744.309999999998</v>
      </c>
      <c r="BF1489" s="65">
        <f t="shared" si="399"/>
        <v>105649.74390231178</v>
      </c>
      <c r="BG1489" s="66">
        <f t="shared" si="400"/>
        <v>668.27801395545987</v>
      </c>
      <c r="BH1489" s="66">
        <f t="shared" si="401"/>
        <v>86.833472245365144</v>
      </c>
      <c r="BI1489" s="66">
        <f t="shared" si="402"/>
        <v>0</v>
      </c>
      <c r="BJ1489" s="66">
        <f t="shared" si="403"/>
        <v>40.589706896551725</v>
      </c>
      <c r="BK1489" s="66">
        <f t="shared" si="404"/>
        <v>54.731568965517241</v>
      </c>
      <c r="BL1489" s="66">
        <f t="shared" si="405"/>
        <v>182.15473086605479</v>
      </c>
      <c r="BM1489" s="207">
        <f t="shared" si="407"/>
        <v>39856.979999999996</v>
      </c>
    </row>
    <row r="1490" spans="1:65" x14ac:dyDescent="0.35">
      <c r="A1490" s="1">
        <v>639</v>
      </c>
      <c r="B1490">
        <v>56</v>
      </c>
      <c r="C1490" t="s">
        <v>37</v>
      </c>
      <c r="D1490" s="60" t="s">
        <v>677</v>
      </c>
      <c r="E1490" s="6" t="s">
        <v>1117</v>
      </c>
      <c r="F1490" s="7" t="s">
        <v>1118</v>
      </c>
      <c r="G1490" s="6">
        <v>-3.8</v>
      </c>
      <c r="H1490" s="6">
        <v>-38.53</v>
      </c>
      <c r="I1490" s="6">
        <v>41</v>
      </c>
      <c r="J1490" s="8">
        <v>71394.000753582499</v>
      </c>
      <c r="K1490" t="s">
        <v>1165</v>
      </c>
      <c r="L1490" t="s">
        <v>1062</v>
      </c>
      <c r="M1490">
        <v>600</v>
      </c>
      <c r="N1490">
        <v>600</v>
      </c>
      <c r="O1490">
        <v>0</v>
      </c>
      <c r="P1490">
        <v>41822.42</v>
      </c>
      <c r="Q1490">
        <v>18875.330000000002</v>
      </c>
      <c r="R1490">
        <v>5255.2</v>
      </c>
      <c r="S1490">
        <v>34606.78</v>
      </c>
      <c r="T1490">
        <v>0</v>
      </c>
      <c r="U1490">
        <v>11750.93</v>
      </c>
      <c r="V1490">
        <v>0</v>
      </c>
      <c r="W1490" s="181">
        <f t="shared" si="391"/>
        <v>53573.35</v>
      </c>
      <c r="X1490" s="181">
        <f t="shared" si="392"/>
        <v>89.288916666666665</v>
      </c>
      <c r="Y1490" s="174">
        <v>112310.66</v>
      </c>
      <c r="Z1490" s="181">
        <f t="shared" si="393"/>
        <v>187.18443333333335</v>
      </c>
      <c r="AA1490" s="174">
        <v>0</v>
      </c>
      <c r="AB1490" s="174">
        <v>37.238157090342092</v>
      </c>
      <c r="AC1490" s="174">
        <v>16.806356582714411</v>
      </c>
      <c r="AD1490" s="174">
        <v>4.679164025925945</v>
      </c>
      <c r="AE1490" s="174">
        <v>30.81344192973312</v>
      </c>
      <c r="AF1490">
        <v>0</v>
      </c>
      <c r="AG1490" s="106">
        <v>10.46288037128444</v>
      </c>
      <c r="AH1490" s="106">
        <v>0</v>
      </c>
      <c r="AI1490" s="106">
        <v>100</v>
      </c>
      <c r="AJ1490">
        <v>40.22</v>
      </c>
      <c r="AK1490">
        <v>89.29</v>
      </c>
      <c r="AL1490">
        <v>57.68</v>
      </c>
      <c r="AM1490">
        <v>187.18</v>
      </c>
      <c r="AN1490" t="s">
        <v>1070</v>
      </c>
      <c r="AO1490">
        <v>9.9</v>
      </c>
      <c r="AP1490">
        <v>8.33</v>
      </c>
      <c r="AQ1490">
        <v>12.806699999999999</v>
      </c>
      <c r="AR1490" t="s">
        <v>1071</v>
      </c>
      <c r="AS1490" t="s">
        <v>1074</v>
      </c>
      <c r="AT1490" t="s">
        <v>1076</v>
      </c>
      <c r="AU1490" t="s">
        <v>1078</v>
      </c>
      <c r="AV1490" t="s">
        <v>1079</v>
      </c>
      <c r="AW1490" t="s">
        <v>1083</v>
      </c>
      <c r="AX1490" s="65">
        <f t="shared" si="406"/>
        <v>583.5</v>
      </c>
      <c r="AY1490" s="106">
        <v>2862.47</v>
      </c>
      <c r="AZ1490" s="106">
        <v>1236.7676766361333</v>
      </c>
      <c r="BA1490" s="65">
        <f t="shared" si="394"/>
        <v>4682.7376766361331</v>
      </c>
      <c r="BB1490" s="65">
        <f t="shared" si="395"/>
        <v>52336.582323363866</v>
      </c>
      <c r="BC1490" s="65">
        <f t="shared" si="396"/>
        <v>0</v>
      </c>
      <c r="BD1490" s="65">
        <f t="shared" si="397"/>
        <v>23547.030000000002</v>
      </c>
      <c r="BE1490" s="65">
        <f t="shared" si="398"/>
        <v>31744.309999999998</v>
      </c>
      <c r="BF1490" s="65">
        <f t="shared" si="399"/>
        <v>107627.92232336388</v>
      </c>
      <c r="BG1490" s="66">
        <f t="shared" si="400"/>
        <v>668.96252523373334</v>
      </c>
      <c r="BH1490" s="66">
        <f t="shared" si="401"/>
        <v>90.235486764420457</v>
      </c>
      <c r="BI1490" s="66">
        <f t="shared" si="402"/>
        <v>0</v>
      </c>
      <c r="BJ1490" s="66">
        <f t="shared" si="403"/>
        <v>40.598327586206899</v>
      </c>
      <c r="BK1490" s="66">
        <f t="shared" si="404"/>
        <v>54.731568965517241</v>
      </c>
      <c r="BL1490" s="66">
        <f t="shared" si="405"/>
        <v>185.56538331614462</v>
      </c>
      <c r="BM1490" s="207">
        <f t="shared" si="407"/>
        <v>39861.979999999996</v>
      </c>
    </row>
    <row r="1491" spans="1:65" x14ac:dyDescent="0.35">
      <c r="A1491" s="1">
        <v>640</v>
      </c>
      <c r="B1491">
        <v>57</v>
      </c>
      <c r="C1491" t="s">
        <v>37</v>
      </c>
      <c r="D1491" s="60" t="s">
        <v>678</v>
      </c>
      <c r="E1491" s="6" t="s">
        <v>1104</v>
      </c>
      <c r="F1491" s="7" t="s">
        <v>1105</v>
      </c>
      <c r="G1491" s="6">
        <v>-22.74</v>
      </c>
      <c r="H1491" s="6">
        <v>-45.59</v>
      </c>
      <c r="I1491" s="6">
        <v>1642</v>
      </c>
      <c r="J1491" s="8">
        <v>3495.45982983364</v>
      </c>
      <c r="K1491" t="s">
        <v>1165</v>
      </c>
      <c r="L1491" t="s">
        <v>1062</v>
      </c>
      <c r="M1491">
        <v>600</v>
      </c>
      <c r="N1491">
        <v>600</v>
      </c>
      <c r="O1491">
        <v>355.53</v>
      </c>
      <c r="P1491">
        <v>11857.37</v>
      </c>
      <c r="Q1491">
        <v>18875.330000000002</v>
      </c>
      <c r="R1491">
        <v>5265.2</v>
      </c>
      <c r="S1491">
        <v>34606.78</v>
      </c>
      <c r="T1491">
        <v>0</v>
      </c>
      <c r="U1491">
        <v>11578.67</v>
      </c>
      <c r="V1491">
        <v>0</v>
      </c>
      <c r="W1491" s="181">
        <f t="shared" si="391"/>
        <v>23436.04</v>
      </c>
      <c r="X1491" s="181">
        <f t="shared" si="392"/>
        <v>39.060066666666671</v>
      </c>
      <c r="Y1491" s="174">
        <v>82538.87</v>
      </c>
      <c r="Z1491" s="181">
        <f t="shared" si="393"/>
        <v>137.56478333333334</v>
      </c>
      <c r="AA1491" s="174">
        <v>0.43074250955943538</v>
      </c>
      <c r="AB1491" s="174">
        <v>14.36580122795478</v>
      </c>
      <c r="AC1491" s="174">
        <v>22.868413391169518</v>
      </c>
      <c r="AD1491" s="174">
        <v>6.3790551045828474</v>
      </c>
      <c r="AE1491" s="174">
        <v>41.927857747507318</v>
      </c>
      <c r="AF1491">
        <v>0</v>
      </c>
      <c r="AG1491" s="106">
        <v>14.028142134729981</v>
      </c>
      <c r="AH1491" s="106">
        <v>0</v>
      </c>
      <c r="AI1491" s="106">
        <v>100</v>
      </c>
      <c r="AJ1491">
        <v>40.229999999999997</v>
      </c>
      <c r="AK1491">
        <v>39.65</v>
      </c>
      <c r="AL1491">
        <v>57.68</v>
      </c>
      <c r="AM1491">
        <v>137.56</v>
      </c>
      <c r="AN1491" t="s">
        <v>1063</v>
      </c>
      <c r="AO1491">
        <v>9.9</v>
      </c>
      <c r="AP1491">
        <v>8.33</v>
      </c>
      <c r="AQ1491">
        <v>12.806699999999999</v>
      </c>
      <c r="AR1491" t="s">
        <v>1071</v>
      </c>
      <c r="AS1491" t="s">
        <v>1074</v>
      </c>
      <c r="AT1491" t="s">
        <v>1076</v>
      </c>
      <c r="AU1491" t="s">
        <v>1078</v>
      </c>
      <c r="AV1491" t="s">
        <v>1079</v>
      </c>
      <c r="AW1491" t="s">
        <v>1084</v>
      </c>
      <c r="AX1491" s="65">
        <f t="shared" si="406"/>
        <v>583.5</v>
      </c>
      <c r="AY1491" s="106">
        <v>2862.47</v>
      </c>
      <c r="AZ1491" s="106">
        <v>537.83820319588028</v>
      </c>
      <c r="BA1491" s="65">
        <f t="shared" si="394"/>
        <v>3983.8082031958802</v>
      </c>
      <c r="BB1491" s="65">
        <f t="shared" si="395"/>
        <v>22898.201796804122</v>
      </c>
      <c r="BC1491" s="65">
        <f t="shared" si="396"/>
        <v>355.53</v>
      </c>
      <c r="BD1491" s="65">
        <f t="shared" si="397"/>
        <v>23557.030000000002</v>
      </c>
      <c r="BE1491" s="65">
        <f t="shared" si="398"/>
        <v>31744.309999999998</v>
      </c>
      <c r="BF1491" s="65">
        <f t="shared" si="399"/>
        <v>78555.061796804119</v>
      </c>
      <c r="BG1491" s="66">
        <f t="shared" si="400"/>
        <v>569.11545759941146</v>
      </c>
      <c r="BH1491" s="66">
        <f t="shared" si="401"/>
        <v>39.479658270351933</v>
      </c>
      <c r="BI1491" s="66">
        <f t="shared" si="402"/>
        <v>0.59254999999999991</v>
      </c>
      <c r="BJ1491" s="66">
        <f t="shared" si="403"/>
        <v>40.615568965517248</v>
      </c>
      <c r="BK1491" s="66">
        <f t="shared" si="404"/>
        <v>54.731568965517241</v>
      </c>
      <c r="BL1491" s="66">
        <f t="shared" si="405"/>
        <v>135.43976171862778</v>
      </c>
      <c r="BM1491" s="207">
        <f t="shared" si="407"/>
        <v>39871.979999999996</v>
      </c>
    </row>
    <row r="1492" spans="1:65" x14ac:dyDescent="0.35">
      <c r="A1492" s="1">
        <v>641</v>
      </c>
      <c r="B1492">
        <v>57</v>
      </c>
      <c r="C1492" t="s">
        <v>37</v>
      </c>
      <c r="D1492" s="60" t="s">
        <v>679</v>
      </c>
      <c r="E1492" s="6" t="s">
        <v>1104</v>
      </c>
      <c r="F1492" s="7" t="s">
        <v>1106</v>
      </c>
      <c r="G1492" s="6">
        <v>-23.85</v>
      </c>
      <c r="H1492" s="6">
        <v>-46.64</v>
      </c>
      <c r="I1492" s="6">
        <v>792</v>
      </c>
      <c r="J1492" s="8">
        <v>14172.2970393051</v>
      </c>
      <c r="K1492" t="s">
        <v>1165</v>
      </c>
      <c r="L1492" t="s">
        <v>1062</v>
      </c>
      <c r="M1492">
        <v>600</v>
      </c>
      <c r="N1492">
        <v>600</v>
      </c>
      <c r="O1492">
        <v>12.28</v>
      </c>
      <c r="P1492">
        <v>17183.78</v>
      </c>
      <c r="Q1492">
        <v>18875.330000000002</v>
      </c>
      <c r="R1492">
        <v>5266.4</v>
      </c>
      <c r="S1492">
        <v>34606.78</v>
      </c>
      <c r="T1492">
        <v>0</v>
      </c>
      <c r="U1492">
        <v>11578.67</v>
      </c>
      <c r="V1492">
        <v>0</v>
      </c>
      <c r="W1492" s="181">
        <f t="shared" si="391"/>
        <v>28762.449999999997</v>
      </c>
      <c r="X1492" s="181">
        <f t="shared" si="392"/>
        <v>47.937416666666664</v>
      </c>
      <c r="Y1492" s="174">
        <v>87523.23</v>
      </c>
      <c r="Z1492" s="181">
        <f t="shared" si="393"/>
        <v>145.87205</v>
      </c>
      <c r="AA1492" s="174">
        <v>1.403056080082968E-2</v>
      </c>
      <c r="AB1492" s="174">
        <v>19.633393328833961</v>
      </c>
      <c r="AC1492" s="174">
        <v>21.566080228072021</v>
      </c>
      <c r="AD1492" s="174">
        <v>6.0171453910007662</v>
      </c>
      <c r="AE1492" s="174">
        <v>39.540108380369418</v>
      </c>
      <c r="AF1492">
        <v>0</v>
      </c>
      <c r="AG1492" s="106">
        <v>13.229253536461121</v>
      </c>
      <c r="AH1492" s="106">
        <v>0</v>
      </c>
      <c r="AI1492" s="106">
        <v>100</v>
      </c>
      <c r="AJ1492">
        <v>40.24</v>
      </c>
      <c r="AK1492">
        <v>47.96</v>
      </c>
      <c r="AL1492">
        <v>57.68</v>
      </c>
      <c r="AM1492">
        <v>145.87</v>
      </c>
      <c r="AN1492" t="s">
        <v>1064</v>
      </c>
      <c r="AO1492">
        <v>9.9</v>
      </c>
      <c r="AP1492">
        <v>8.33</v>
      </c>
      <c r="AQ1492">
        <v>12.806699999999999</v>
      </c>
      <c r="AR1492" t="s">
        <v>1071</v>
      </c>
      <c r="AS1492" t="s">
        <v>1074</v>
      </c>
      <c r="AT1492" t="s">
        <v>1076</v>
      </c>
      <c r="AU1492" t="s">
        <v>1078</v>
      </c>
      <c r="AV1492" t="s">
        <v>1079</v>
      </c>
      <c r="AW1492" t="s">
        <v>1084</v>
      </c>
      <c r="AX1492" s="65">
        <f t="shared" si="406"/>
        <v>583.5</v>
      </c>
      <c r="AY1492" s="106">
        <v>2862.47</v>
      </c>
      <c r="AZ1492" s="106">
        <v>713.71523901173305</v>
      </c>
      <c r="BA1492" s="65">
        <f t="shared" si="394"/>
        <v>4159.6852390117328</v>
      </c>
      <c r="BB1492" s="65">
        <f t="shared" si="395"/>
        <v>28048.734760988264</v>
      </c>
      <c r="BC1492" s="65">
        <f t="shared" si="396"/>
        <v>12.28</v>
      </c>
      <c r="BD1492" s="65">
        <f t="shared" si="397"/>
        <v>23558.230000000003</v>
      </c>
      <c r="BE1492" s="65">
        <f t="shared" si="398"/>
        <v>31744.309999999998</v>
      </c>
      <c r="BF1492" s="65">
        <f t="shared" si="399"/>
        <v>83363.544760988269</v>
      </c>
      <c r="BG1492" s="66">
        <f t="shared" si="400"/>
        <v>594.24074843024755</v>
      </c>
      <c r="BH1492" s="66">
        <f t="shared" si="401"/>
        <v>48.359887518945285</v>
      </c>
      <c r="BI1492" s="66">
        <f t="shared" si="402"/>
        <v>2.0466666666666664E-2</v>
      </c>
      <c r="BJ1492" s="66">
        <f t="shared" si="403"/>
        <v>40.617637931034487</v>
      </c>
      <c r="BK1492" s="66">
        <f t="shared" si="404"/>
        <v>54.731568965517241</v>
      </c>
      <c r="BL1492" s="66">
        <f t="shared" si="405"/>
        <v>143.73024958791081</v>
      </c>
      <c r="BM1492" s="207">
        <f t="shared" si="407"/>
        <v>39873.18</v>
      </c>
    </row>
    <row r="1493" spans="1:65" x14ac:dyDescent="0.35">
      <c r="A1493" s="1">
        <v>642</v>
      </c>
      <c r="B1493">
        <v>57</v>
      </c>
      <c r="C1493" t="s">
        <v>37</v>
      </c>
      <c r="D1493" s="60" t="s">
        <v>680</v>
      </c>
      <c r="E1493" s="6" t="s">
        <v>1107</v>
      </c>
      <c r="F1493" s="7" t="s">
        <v>1108</v>
      </c>
      <c r="G1493" s="6">
        <v>-30.03</v>
      </c>
      <c r="H1493" s="6">
        <v>-51.23</v>
      </c>
      <c r="I1493" s="6">
        <v>47</v>
      </c>
      <c r="J1493" s="8">
        <v>23954.0527728093</v>
      </c>
      <c r="K1493" t="s">
        <v>1165</v>
      </c>
      <c r="L1493" t="s">
        <v>1062</v>
      </c>
      <c r="M1493">
        <v>600</v>
      </c>
      <c r="N1493">
        <v>600</v>
      </c>
      <c r="O1493">
        <v>63.64</v>
      </c>
      <c r="P1493">
        <v>19836.52</v>
      </c>
      <c r="Q1493">
        <v>18875.330000000002</v>
      </c>
      <c r="R1493">
        <v>5272.4</v>
      </c>
      <c r="S1493">
        <v>34606.78</v>
      </c>
      <c r="T1493">
        <v>0</v>
      </c>
      <c r="U1493">
        <v>11578.67</v>
      </c>
      <c r="V1493">
        <v>0</v>
      </c>
      <c r="W1493" s="181">
        <f t="shared" si="391"/>
        <v>31415.190000000002</v>
      </c>
      <c r="X1493" s="181">
        <f t="shared" si="392"/>
        <v>52.358650000000004</v>
      </c>
      <c r="Y1493" s="174">
        <v>90233.33</v>
      </c>
      <c r="Z1493" s="181">
        <f t="shared" si="393"/>
        <v>150.38888333333333</v>
      </c>
      <c r="AA1493" s="174">
        <v>7.0528262671897407E-2</v>
      </c>
      <c r="AB1493" s="174">
        <v>21.98358411465032</v>
      </c>
      <c r="AC1493" s="174">
        <v>20.918356886529619</v>
      </c>
      <c r="AD1493" s="174">
        <v>5.843073728964673</v>
      </c>
      <c r="AE1493" s="174">
        <v>38.352546669839192</v>
      </c>
      <c r="AF1493">
        <v>0</v>
      </c>
      <c r="AG1493" s="106">
        <v>12.831921419723731</v>
      </c>
      <c r="AH1493" s="106">
        <v>0</v>
      </c>
      <c r="AI1493" s="106">
        <v>100</v>
      </c>
      <c r="AJ1493">
        <v>40.25</v>
      </c>
      <c r="AK1493">
        <v>52.46</v>
      </c>
      <c r="AL1493">
        <v>57.68</v>
      </c>
      <c r="AM1493">
        <v>150.38999999999999</v>
      </c>
      <c r="AN1493" t="s">
        <v>1065</v>
      </c>
      <c r="AO1493">
        <v>9.9</v>
      </c>
      <c r="AP1493">
        <v>8.33</v>
      </c>
      <c r="AQ1493">
        <v>12.806699999999999</v>
      </c>
      <c r="AR1493" t="s">
        <v>1071</v>
      </c>
      <c r="AS1493" t="s">
        <v>1074</v>
      </c>
      <c r="AT1493" t="s">
        <v>1076</v>
      </c>
      <c r="AU1493" t="s">
        <v>1078</v>
      </c>
      <c r="AV1493" t="s">
        <v>1079</v>
      </c>
      <c r="AW1493" t="s">
        <v>1084</v>
      </c>
      <c r="AX1493" s="65">
        <f t="shared" si="406"/>
        <v>583.5</v>
      </c>
      <c r="AY1493" s="106">
        <v>2862.47</v>
      </c>
      <c r="AZ1493" s="106">
        <v>782.20255083897473</v>
      </c>
      <c r="BA1493" s="65">
        <f t="shared" si="394"/>
        <v>4228.1725508389745</v>
      </c>
      <c r="BB1493" s="65">
        <f t="shared" si="395"/>
        <v>30632.987449161028</v>
      </c>
      <c r="BC1493" s="65">
        <f t="shared" si="396"/>
        <v>63.64</v>
      </c>
      <c r="BD1493" s="65">
        <f t="shared" si="397"/>
        <v>23564.230000000003</v>
      </c>
      <c r="BE1493" s="65">
        <f t="shared" si="398"/>
        <v>31744.309999999998</v>
      </c>
      <c r="BF1493" s="65">
        <f t="shared" si="399"/>
        <v>86005.157449161023</v>
      </c>
      <c r="BG1493" s="66">
        <f t="shared" si="400"/>
        <v>604.0246501198535</v>
      </c>
      <c r="BH1493" s="66">
        <f t="shared" si="401"/>
        <v>52.815495602001775</v>
      </c>
      <c r="BI1493" s="66">
        <f t="shared" si="402"/>
        <v>0.10606666666666667</v>
      </c>
      <c r="BJ1493" s="66">
        <f t="shared" si="403"/>
        <v>40.627982758620696</v>
      </c>
      <c r="BK1493" s="66">
        <f t="shared" si="404"/>
        <v>54.731568965517241</v>
      </c>
      <c r="BL1493" s="66">
        <f t="shared" si="405"/>
        <v>148.28475422269142</v>
      </c>
      <c r="BM1493" s="207">
        <f t="shared" si="407"/>
        <v>39879.18</v>
      </c>
    </row>
    <row r="1494" spans="1:65" x14ac:dyDescent="0.35">
      <c r="A1494" s="1">
        <v>643</v>
      </c>
      <c r="B1494">
        <v>57</v>
      </c>
      <c r="C1494" t="s">
        <v>37</v>
      </c>
      <c r="D1494" s="60" t="s">
        <v>681</v>
      </c>
      <c r="E1494" s="6" t="s">
        <v>1109</v>
      </c>
      <c r="F1494" s="7" t="s">
        <v>1110</v>
      </c>
      <c r="G1494" s="6">
        <v>-15.37</v>
      </c>
      <c r="H1494" s="6">
        <v>-48.78</v>
      </c>
      <c r="I1494" s="6">
        <v>770</v>
      </c>
      <c r="J1494" s="8">
        <v>31081.371963744201</v>
      </c>
      <c r="K1494" t="s">
        <v>1165</v>
      </c>
      <c r="L1494" t="s">
        <v>1062</v>
      </c>
      <c r="M1494">
        <v>600</v>
      </c>
      <c r="N1494">
        <v>600</v>
      </c>
      <c r="O1494">
        <v>0</v>
      </c>
      <c r="P1494">
        <v>28060.68</v>
      </c>
      <c r="Q1494">
        <v>18875.330000000002</v>
      </c>
      <c r="R1494">
        <v>5266.4</v>
      </c>
      <c r="S1494">
        <v>34606.78</v>
      </c>
      <c r="T1494">
        <v>0</v>
      </c>
      <c r="U1494">
        <v>11578.67</v>
      </c>
      <c r="V1494">
        <v>0</v>
      </c>
      <c r="W1494" s="181">
        <f t="shared" si="391"/>
        <v>39639.35</v>
      </c>
      <c r="X1494" s="181">
        <f t="shared" si="392"/>
        <v>66.065583333333336</v>
      </c>
      <c r="Y1494" s="174">
        <v>98387.85</v>
      </c>
      <c r="Z1494" s="181">
        <f t="shared" si="393"/>
        <v>163.97975</v>
      </c>
      <c r="AA1494" s="174">
        <v>0</v>
      </c>
      <c r="AB1494" s="174">
        <v>28.52047280228199</v>
      </c>
      <c r="AC1494" s="174">
        <v>19.184614766965641</v>
      </c>
      <c r="AD1494" s="174">
        <v>5.3526934474124586</v>
      </c>
      <c r="AE1494" s="174">
        <v>35.173834980640393</v>
      </c>
      <c r="AF1494">
        <v>0</v>
      </c>
      <c r="AG1494" s="106">
        <v>11.76839416655613</v>
      </c>
      <c r="AH1494" s="106">
        <v>0</v>
      </c>
      <c r="AI1494" s="106">
        <v>100</v>
      </c>
      <c r="AJ1494">
        <v>40.24</v>
      </c>
      <c r="AK1494">
        <v>66.069999999999993</v>
      </c>
      <c r="AL1494">
        <v>57.68</v>
      </c>
      <c r="AM1494">
        <v>163.98</v>
      </c>
      <c r="AN1494" t="s">
        <v>1066</v>
      </c>
      <c r="AO1494">
        <v>9.9</v>
      </c>
      <c r="AP1494">
        <v>8.33</v>
      </c>
      <c r="AQ1494">
        <v>12.806699999999999</v>
      </c>
      <c r="AR1494" t="s">
        <v>1071</v>
      </c>
      <c r="AS1494" t="s">
        <v>1074</v>
      </c>
      <c r="AT1494" t="s">
        <v>1076</v>
      </c>
      <c r="AU1494" t="s">
        <v>1078</v>
      </c>
      <c r="AV1494" t="s">
        <v>1079</v>
      </c>
      <c r="AW1494" t="s">
        <v>1084</v>
      </c>
      <c r="AX1494" s="65">
        <f t="shared" si="406"/>
        <v>583.5</v>
      </c>
      <c r="AY1494" s="106">
        <v>2862.47</v>
      </c>
      <c r="AZ1494" s="106">
        <v>1034.9615882400747</v>
      </c>
      <c r="BA1494" s="65">
        <f t="shared" si="394"/>
        <v>4480.9315882400742</v>
      </c>
      <c r="BB1494" s="65">
        <f t="shared" si="395"/>
        <v>38604.388411759923</v>
      </c>
      <c r="BC1494" s="65">
        <f t="shared" si="396"/>
        <v>0</v>
      </c>
      <c r="BD1494" s="65">
        <f t="shared" si="397"/>
        <v>23558.230000000003</v>
      </c>
      <c r="BE1494" s="65">
        <f t="shared" si="398"/>
        <v>31744.309999999998</v>
      </c>
      <c r="BF1494" s="65">
        <f t="shared" si="399"/>
        <v>93906.918411759936</v>
      </c>
      <c r="BG1494" s="66">
        <f t="shared" si="400"/>
        <v>640.1330840342963</v>
      </c>
      <c r="BH1494" s="66">
        <f t="shared" si="401"/>
        <v>66.559290365103308</v>
      </c>
      <c r="BI1494" s="66">
        <f t="shared" si="402"/>
        <v>0</v>
      </c>
      <c r="BJ1494" s="66">
        <f t="shared" si="403"/>
        <v>40.617637931034487</v>
      </c>
      <c r="BK1494" s="66">
        <f t="shared" si="404"/>
        <v>54.731568965517241</v>
      </c>
      <c r="BL1494" s="66">
        <f t="shared" si="405"/>
        <v>161.90848002027576</v>
      </c>
      <c r="BM1494" s="207">
        <f t="shared" si="407"/>
        <v>39873.18</v>
      </c>
    </row>
    <row r="1495" spans="1:65" x14ac:dyDescent="0.35">
      <c r="A1495" s="1">
        <v>644</v>
      </c>
      <c r="B1495">
        <v>57</v>
      </c>
      <c r="C1495" t="s">
        <v>37</v>
      </c>
      <c r="D1495" s="60" t="s">
        <v>682</v>
      </c>
      <c r="E1495" s="6" t="s">
        <v>1111</v>
      </c>
      <c r="F1495" s="7" t="s">
        <v>1112</v>
      </c>
      <c r="G1495" s="6">
        <v>-22.86</v>
      </c>
      <c r="H1495" s="6">
        <v>-43.41</v>
      </c>
      <c r="I1495" s="6">
        <v>45</v>
      </c>
      <c r="J1495" s="8">
        <v>45016.2336447989</v>
      </c>
      <c r="K1495" t="s">
        <v>1165</v>
      </c>
      <c r="L1495" t="s">
        <v>1062</v>
      </c>
      <c r="M1495">
        <v>600</v>
      </c>
      <c r="N1495">
        <v>600</v>
      </c>
      <c r="O1495">
        <v>0</v>
      </c>
      <c r="P1495">
        <v>27991.96</v>
      </c>
      <c r="Q1495">
        <v>18875.330000000002</v>
      </c>
      <c r="R1495">
        <v>5262.4</v>
      </c>
      <c r="S1495">
        <v>34606.78</v>
      </c>
      <c r="T1495">
        <v>0</v>
      </c>
      <c r="U1495">
        <v>11578.67</v>
      </c>
      <c r="V1495">
        <v>0</v>
      </c>
      <c r="W1495" s="181">
        <f t="shared" si="391"/>
        <v>39570.629999999997</v>
      </c>
      <c r="X1495" s="181">
        <f t="shared" si="392"/>
        <v>65.951049999999995</v>
      </c>
      <c r="Y1495" s="174">
        <v>98315.14</v>
      </c>
      <c r="Z1495" s="181">
        <f t="shared" si="393"/>
        <v>163.85856666666666</v>
      </c>
      <c r="AA1495" s="174">
        <v>0</v>
      </c>
      <c r="AB1495" s="174">
        <v>28.471667741102738</v>
      </c>
      <c r="AC1495" s="174">
        <v>19.198802951407082</v>
      </c>
      <c r="AD1495" s="174">
        <v>5.3525835390154546</v>
      </c>
      <c r="AE1495" s="174">
        <v>35.199848161737847</v>
      </c>
      <c r="AF1495">
        <v>0</v>
      </c>
      <c r="AG1495" s="106">
        <v>11.77709760673687</v>
      </c>
      <c r="AH1495" s="106">
        <v>0</v>
      </c>
      <c r="AI1495" s="106">
        <v>100</v>
      </c>
      <c r="AJ1495">
        <v>40.229999999999997</v>
      </c>
      <c r="AK1495">
        <v>65.95</v>
      </c>
      <c r="AL1495">
        <v>57.68</v>
      </c>
      <c r="AM1495">
        <v>163.86</v>
      </c>
      <c r="AN1495" t="s">
        <v>1067</v>
      </c>
      <c r="AO1495">
        <v>9.9</v>
      </c>
      <c r="AP1495">
        <v>8.33</v>
      </c>
      <c r="AQ1495">
        <v>12.806699999999999</v>
      </c>
      <c r="AR1495" t="s">
        <v>1071</v>
      </c>
      <c r="AS1495" t="s">
        <v>1074</v>
      </c>
      <c r="AT1495" t="s">
        <v>1076</v>
      </c>
      <c r="AU1495" t="s">
        <v>1078</v>
      </c>
      <c r="AV1495" t="s">
        <v>1079</v>
      </c>
      <c r="AW1495" t="s">
        <v>1084</v>
      </c>
      <c r="AX1495" s="65">
        <f t="shared" si="406"/>
        <v>583.5</v>
      </c>
      <c r="AY1495" s="106">
        <v>2862.47</v>
      </c>
      <c r="AZ1495" s="106">
        <v>1017.8534176561302</v>
      </c>
      <c r="BA1495" s="65">
        <f t="shared" si="394"/>
        <v>4463.82341765613</v>
      </c>
      <c r="BB1495" s="65">
        <f t="shared" si="395"/>
        <v>38552.776582343868</v>
      </c>
      <c r="BC1495" s="65">
        <f t="shared" si="396"/>
        <v>0</v>
      </c>
      <c r="BD1495" s="65">
        <f t="shared" si="397"/>
        <v>23554.230000000003</v>
      </c>
      <c r="BE1495" s="65">
        <f t="shared" si="398"/>
        <v>31744.309999999998</v>
      </c>
      <c r="BF1495" s="65">
        <f t="shared" si="399"/>
        <v>93851.316582343876</v>
      </c>
      <c r="BG1495" s="66">
        <f t="shared" si="400"/>
        <v>637.68905966516138</v>
      </c>
      <c r="BH1495" s="66">
        <f t="shared" si="401"/>
        <v>66.470304452317009</v>
      </c>
      <c r="BI1495" s="66">
        <f t="shared" si="402"/>
        <v>0</v>
      </c>
      <c r="BJ1495" s="66">
        <f t="shared" si="403"/>
        <v>40.610741379310348</v>
      </c>
      <c r="BK1495" s="66">
        <f t="shared" si="404"/>
        <v>54.731568965517241</v>
      </c>
      <c r="BL1495" s="66">
        <f t="shared" si="405"/>
        <v>161.81261479714462</v>
      </c>
      <c r="BM1495" s="207">
        <f t="shared" si="407"/>
        <v>39869.18</v>
      </c>
    </row>
    <row r="1496" spans="1:65" x14ac:dyDescent="0.35">
      <c r="A1496" s="1">
        <v>645</v>
      </c>
      <c r="B1496">
        <v>57</v>
      </c>
      <c r="C1496" t="s">
        <v>37</v>
      </c>
      <c r="D1496" s="60" t="s">
        <v>683</v>
      </c>
      <c r="E1496" s="6" t="s">
        <v>1113</v>
      </c>
      <c r="F1496" s="7" t="s">
        <v>1114</v>
      </c>
      <c r="G1496" s="6">
        <v>-20.32</v>
      </c>
      <c r="H1496" s="6">
        <v>-40.340000000000003</v>
      </c>
      <c r="I1496" s="6">
        <v>9</v>
      </c>
      <c r="J1496" s="8">
        <v>54061.366139626101</v>
      </c>
      <c r="K1496" t="s">
        <v>1165</v>
      </c>
      <c r="L1496" t="s">
        <v>1062</v>
      </c>
      <c r="M1496">
        <v>600</v>
      </c>
      <c r="N1496">
        <v>600</v>
      </c>
      <c r="O1496">
        <v>0</v>
      </c>
      <c r="P1496">
        <v>30981.599999999999</v>
      </c>
      <c r="Q1496">
        <v>18875.330000000002</v>
      </c>
      <c r="R1496">
        <v>5264.2</v>
      </c>
      <c r="S1496">
        <v>34606.78</v>
      </c>
      <c r="T1496">
        <v>0</v>
      </c>
      <c r="U1496">
        <v>11578.67</v>
      </c>
      <c r="V1496">
        <v>0</v>
      </c>
      <c r="W1496" s="181">
        <f t="shared" si="391"/>
        <v>42560.27</v>
      </c>
      <c r="X1496" s="181">
        <f t="shared" si="392"/>
        <v>70.933783333333324</v>
      </c>
      <c r="Y1496" s="174">
        <v>101306.57</v>
      </c>
      <c r="Z1496" s="181">
        <f t="shared" si="393"/>
        <v>168.84428333333335</v>
      </c>
      <c r="AA1496" s="174">
        <v>0</v>
      </c>
      <c r="AB1496" s="174">
        <v>30.582024443232061</v>
      </c>
      <c r="AC1496" s="174">
        <v>18.63189129786943</v>
      </c>
      <c r="AD1496" s="174">
        <v>5.1963066166389797</v>
      </c>
      <c r="AE1496" s="174">
        <v>34.160449810905646</v>
      </c>
      <c r="AF1496">
        <v>0</v>
      </c>
      <c r="AG1496" s="106">
        <v>11.429337702381989</v>
      </c>
      <c r="AH1496" s="106">
        <v>0</v>
      </c>
      <c r="AI1496" s="106">
        <v>100</v>
      </c>
      <c r="AJ1496">
        <v>40.229999999999997</v>
      </c>
      <c r="AK1496">
        <v>70.930000000000007</v>
      </c>
      <c r="AL1496">
        <v>57.68</v>
      </c>
      <c r="AM1496">
        <v>168.84</v>
      </c>
      <c r="AN1496" t="s">
        <v>1068</v>
      </c>
      <c r="AO1496">
        <v>9.9</v>
      </c>
      <c r="AP1496">
        <v>8.33</v>
      </c>
      <c r="AQ1496">
        <v>12.806699999999999</v>
      </c>
      <c r="AR1496" t="s">
        <v>1071</v>
      </c>
      <c r="AS1496" t="s">
        <v>1074</v>
      </c>
      <c r="AT1496" t="s">
        <v>1076</v>
      </c>
      <c r="AU1496" t="s">
        <v>1078</v>
      </c>
      <c r="AV1496" t="s">
        <v>1079</v>
      </c>
      <c r="AW1496" t="s">
        <v>1084</v>
      </c>
      <c r="AX1496" s="65">
        <f t="shared" si="406"/>
        <v>583.5</v>
      </c>
      <c r="AY1496" s="106">
        <v>2862.47</v>
      </c>
      <c r="AZ1496" s="106">
        <v>1076.8080614542303</v>
      </c>
      <c r="BA1496" s="65">
        <f t="shared" si="394"/>
        <v>4522.7780614542298</v>
      </c>
      <c r="BB1496" s="65">
        <f t="shared" si="395"/>
        <v>41483.46193854577</v>
      </c>
      <c r="BC1496" s="65">
        <f t="shared" si="396"/>
        <v>0</v>
      </c>
      <c r="BD1496" s="65">
        <f t="shared" si="397"/>
        <v>23556.030000000002</v>
      </c>
      <c r="BE1496" s="65">
        <f t="shared" si="398"/>
        <v>31744.309999999998</v>
      </c>
      <c r="BF1496" s="65">
        <f t="shared" si="399"/>
        <v>96783.791938545779</v>
      </c>
      <c r="BG1496" s="66">
        <f t="shared" si="400"/>
        <v>646.1111516363186</v>
      </c>
      <c r="BH1496" s="66">
        <f t="shared" si="401"/>
        <v>71.523210238872011</v>
      </c>
      <c r="BI1496" s="66">
        <f t="shared" si="402"/>
        <v>0</v>
      </c>
      <c r="BJ1496" s="66">
        <f t="shared" si="403"/>
        <v>40.613844827586213</v>
      </c>
      <c r="BK1496" s="66">
        <f t="shared" si="404"/>
        <v>54.731568965517241</v>
      </c>
      <c r="BL1496" s="66">
        <f t="shared" si="405"/>
        <v>166.86860679059617</v>
      </c>
      <c r="BM1496" s="207">
        <f t="shared" si="407"/>
        <v>39870.979999999996</v>
      </c>
    </row>
    <row r="1497" spans="1:65" x14ac:dyDescent="0.35">
      <c r="A1497" s="1">
        <v>646</v>
      </c>
      <c r="B1497">
        <v>57</v>
      </c>
      <c r="C1497" t="s">
        <v>37</v>
      </c>
      <c r="D1497" s="60" t="s">
        <v>684</v>
      </c>
      <c r="E1497" s="6" t="s">
        <v>1115</v>
      </c>
      <c r="F1497" s="7" t="s">
        <v>1116</v>
      </c>
      <c r="G1497" s="6">
        <v>-8.0500000000000007</v>
      </c>
      <c r="H1497" s="6">
        <v>-34.880000000000003</v>
      </c>
      <c r="I1497" s="6">
        <v>10</v>
      </c>
      <c r="J1497" s="8">
        <v>63550.072249703</v>
      </c>
      <c r="K1497" t="s">
        <v>1165</v>
      </c>
      <c r="L1497" t="s">
        <v>1062</v>
      </c>
      <c r="M1497">
        <v>600</v>
      </c>
      <c r="N1497">
        <v>600</v>
      </c>
      <c r="O1497">
        <v>0</v>
      </c>
      <c r="P1497">
        <v>35651.81</v>
      </c>
      <c r="Q1497">
        <v>18875.330000000002</v>
      </c>
      <c r="R1497">
        <v>5250.2</v>
      </c>
      <c r="S1497">
        <v>34606.78</v>
      </c>
      <c r="T1497">
        <v>0</v>
      </c>
      <c r="U1497">
        <v>11578.67</v>
      </c>
      <c r="V1497">
        <v>0</v>
      </c>
      <c r="W1497" s="181">
        <f t="shared" si="391"/>
        <v>47230.479999999996</v>
      </c>
      <c r="X1497" s="181">
        <f t="shared" si="392"/>
        <v>78.717466666666667</v>
      </c>
      <c r="Y1497" s="174">
        <v>105962.78</v>
      </c>
      <c r="Z1497" s="181">
        <f t="shared" si="393"/>
        <v>176.60463333333334</v>
      </c>
      <c r="AA1497" s="174">
        <v>0</v>
      </c>
      <c r="AB1497" s="174">
        <v>33.645597067196611</v>
      </c>
      <c r="AC1497" s="174">
        <v>17.813169869646678</v>
      </c>
      <c r="AD1497" s="174">
        <v>4.9547586426101704</v>
      </c>
      <c r="AE1497" s="174">
        <v>32.659373413947797</v>
      </c>
      <c r="AF1497">
        <v>0</v>
      </c>
      <c r="AG1497" s="106">
        <v>10.92711044387473</v>
      </c>
      <c r="AH1497" s="106">
        <v>0</v>
      </c>
      <c r="AI1497" s="106">
        <v>100</v>
      </c>
      <c r="AJ1497">
        <v>40.21</v>
      </c>
      <c r="AK1497">
        <v>78.72</v>
      </c>
      <c r="AL1497">
        <v>57.68</v>
      </c>
      <c r="AM1497">
        <v>176.6</v>
      </c>
      <c r="AN1497" t="s">
        <v>1069</v>
      </c>
      <c r="AO1497">
        <v>9.9</v>
      </c>
      <c r="AP1497">
        <v>8.33</v>
      </c>
      <c r="AQ1497">
        <v>12.806699999999999</v>
      </c>
      <c r="AR1497" t="s">
        <v>1071</v>
      </c>
      <c r="AS1497" t="s">
        <v>1074</v>
      </c>
      <c r="AT1497" t="s">
        <v>1076</v>
      </c>
      <c r="AU1497" t="s">
        <v>1078</v>
      </c>
      <c r="AV1497" t="s">
        <v>1079</v>
      </c>
      <c r="AW1497" t="s">
        <v>1084</v>
      </c>
      <c r="AX1497" s="65">
        <f t="shared" si="406"/>
        <v>583.5</v>
      </c>
      <c r="AY1497" s="106">
        <v>2862.47</v>
      </c>
      <c r="AZ1497" s="106">
        <v>1228.7670032481665</v>
      </c>
      <c r="BA1497" s="65">
        <f t="shared" si="394"/>
        <v>4674.7370032481667</v>
      </c>
      <c r="BB1497" s="65">
        <f t="shared" si="395"/>
        <v>46001.712996751827</v>
      </c>
      <c r="BC1497" s="65">
        <f t="shared" si="396"/>
        <v>0</v>
      </c>
      <c r="BD1497" s="65">
        <f t="shared" si="397"/>
        <v>23542.030000000002</v>
      </c>
      <c r="BE1497" s="65">
        <f t="shared" si="398"/>
        <v>31744.309999999998</v>
      </c>
      <c r="BF1497" s="65">
        <f t="shared" si="399"/>
        <v>101288.04299675183</v>
      </c>
      <c r="BG1497" s="66">
        <f t="shared" si="400"/>
        <v>667.81957189259526</v>
      </c>
      <c r="BH1497" s="66">
        <f t="shared" si="401"/>
        <v>79.313298270261768</v>
      </c>
      <c r="BI1497" s="66">
        <f t="shared" si="402"/>
        <v>0</v>
      </c>
      <c r="BJ1497" s="66">
        <f t="shared" si="403"/>
        <v>40.589706896551725</v>
      </c>
      <c r="BK1497" s="66">
        <f t="shared" si="404"/>
        <v>54.731568965517241</v>
      </c>
      <c r="BL1497" s="66">
        <f t="shared" si="405"/>
        <v>174.63455689095142</v>
      </c>
      <c r="BM1497" s="207">
        <f t="shared" si="407"/>
        <v>39856.979999999996</v>
      </c>
    </row>
    <row r="1498" spans="1:65" x14ac:dyDescent="0.35">
      <c r="A1498" s="1">
        <v>647</v>
      </c>
      <c r="B1498">
        <v>57</v>
      </c>
      <c r="C1498" t="s">
        <v>37</v>
      </c>
      <c r="D1498" s="60" t="s">
        <v>685</v>
      </c>
      <c r="E1498" s="6" t="s">
        <v>1117</v>
      </c>
      <c r="F1498" s="7" t="s">
        <v>1118</v>
      </c>
      <c r="G1498" s="6">
        <v>-3.8</v>
      </c>
      <c r="H1498" s="6">
        <v>-38.53</v>
      </c>
      <c r="I1498" s="6">
        <v>41</v>
      </c>
      <c r="J1498" s="8">
        <v>71394.000753582499</v>
      </c>
      <c r="K1498" t="s">
        <v>1165</v>
      </c>
      <c r="L1498" t="s">
        <v>1062</v>
      </c>
      <c r="M1498">
        <v>600</v>
      </c>
      <c r="N1498">
        <v>600</v>
      </c>
      <c r="O1498">
        <v>0</v>
      </c>
      <c r="P1498">
        <v>36773.050000000003</v>
      </c>
      <c r="Q1498">
        <v>18875.330000000002</v>
      </c>
      <c r="R1498">
        <v>5255.2</v>
      </c>
      <c r="S1498">
        <v>34606.78</v>
      </c>
      <c r="T1498">
        <v>0</v>
      </c>
      <c r="U1498">
        <v>11578.67</v>
      </c>
      <c r="V1498">
        <v>0</v>
      </c>
      <c r="W1498" s="181">
        <f t="shared" si="391"/>
        <v>48351.72</v>
      </c>
      <c r="X1498" s="181">
        <f t="shared" si="392"/>
        <v>80.586200000000005</v>
      </c>
      <c r="Y1498" s="174">
        <v>107089.02</v>
      </c>
      <c r="Z1498" s="181">
        <f t="shared" si="393"/>
        <v>178.48170000000002</v>
      </c>
      <c r="AA1498" s="174">
        <v>0</v>
      </c>
      <c r="AB1498" s="174">
        <v>34.338767877416373</v>
      </c>
      <c r="AC1498" s="174">
        <v>17.62583129437547</v>
      </c>
      <c r="AD1498" s="174">
        <v>4.9073191630663908</v>
      </c>
      <c r="AE1498" s="174">
        <v>32.315899426477152</v>
      </c>
      <c r="AF1498">
        <v>0</v>
      </c>
      <c r="AG1498" s="106">
        <v>10.81219157669012</v>
      </c>
      <c r="AH1498" s="106">
        <v>0</v>
      </c>
      <c r="AI1498" s="106">
        <v>100</v>
      </c>
      <c r="AJ1498">
        <v>40.22</v>
      </c>
      <c r="AK1498">
        <v>80.59</v>
      </c>
      <c r="AL1498">
        <v>57.68</v>
      </c>
      <c r="AM1498">
        <v>178.48</v>
      </c>
      <c r="AN1498" t="s">
        <v>1070</v>
      </c>
      <c r="AO1498">
        <v>9.9</v>
      </c>
      <c r="AP1498">
        <v>8.33</v>
      </c>
      <c r="AQ1498">
        <v>12.806699999999999</v>
      </c>
      <c r="AR1498" t="s">
        <v>1071</v>
      </c>
      <c r="AS1498" t="s">
        <v>1074</v>
      </c>
      <c r="AT1498" t="s">
        <v>1076</v>
      </c>
      <c r="AU1498" t="s">
        <v>1078</v>
      </c>
      <c r="AV1498" t="s">
        <v>1079</v>
      </c>
      <c r="AW1498" t="s">
        <v>1084</v>
      </c>
      <c r="AX1498" s="65">
        <f t="shared" si="406"/>
        <v>583.5</v>
      </c>
      <c r="AY1498" s="106">
        <v>2862.47</v>
      </c>
      <c r="AZ1498" s="106">
        <v>1235.2989608175415</v>
      </c>
      <c r="BA1498" s="65">
        <f t="shared" si="394"/>
        <v>4681.2689608175415</v>
      </c>
      <c r="BB1498" s="65">
        <f t="shared" si="395"/>
        <v>47116.42103918246</v>
      </c>
      <c r="BC1498" s="65">
        <f t="shared" si="396"/>
        <v>0</v>
      </c>
      <c r="BD1498" s="65">
        <f t="shared" si="397"/>
        <v>23547.030000000002</v>
      </c>
      <c r="BE1498" s="65">
        <f t="shared" si="398"/>
        <v>31744.309999999998</v>
      </c>
      <c r="BF1498" s="65">
        <f t="shared" si="399"/>
        <v>102407.75103918246</v>
      </c>
      <c r="BG1498" s="66">
        <f t="shared" si="400"/>
        <v>668.7527086882202</v>
      </c>
      <c r="BH1498" s="66">
        <f t="shared" si="401"/>
        <v>81.235208688245621</v>
      </c>
      <c r="BI1498" s="66">
        <f t="shared" si="402"/>
        <v>0</v>
      </c>
      <c r="BJ1498" s="66">
        <f t="shared" si="403"/>
        <v>40.598327586206899</v>
      </c>
      <c r="BK1498" s="66">
        <f t="shared" si="404"/>
        <v>54.731568965517241</v>
      </c>
      <c r="BL1498" s="66">
        <f t="shared" si="405"/>
        <v>176.56508799859046</v>
      </c>
      <c r="BM1498" s="207">
        <f t="shared" si="407"/>
        <v>39861.979999999996</v>
      </c>
    </row>
    <row r="1499" spans="1:65" x14ac:dyDescent="0.35">
      <c r="A1499" s="1">
        <v>648</v>
      </c>
      <c r="B1499">
        <v>58</v>
      </c>
      <c r="C1499" t="s">
        <v>37</v>
      </c>
      <c r="D1499" s="60" t="s">
        <v>686</v>
      </c>
      <c r="E1499" s="6" t="s">
        <v>1104</v>
      </c>
      <c r="F1499" s="7" t="s">
        <v>1105</v>
      </c>
      <c r="G1499" s="6">
        <v>-22.74</v>
      </c>
      <c r="H1499" s="6">
        <v>-45.59</v>
      </c>
      <c r="I1499" s="6">
        <v>1642</v>
      </c>
      <c r="J1499" s="8">
        <v>3495.45982983364</v>
      </c>
      <c r="K1499" t="s">
        <v>1165</v>
      </c>
      <c r="L1499" t="s">
        <v>1062</v>
      </c>
      <c r="M1499">
        <v>600</v>
      </c>
      <c r="N1499">
        <v>600</v>
      </c>
      <c r="O1499">
        <v>1541.69</v>
      </c>
      <c r="P1499">
        <v>10315.41</v>
      </c>
      <c r="Q1499">
        <v>18875.330000000002</v>
      </c>
      <c r="R1499">
        <v>5265.2</v>
      </c>
      <c r="S1499">
        <v>34606.78</v>
      </c>
      <c r="T1499">
        <v>0</v>
      </c>
      <c r="U1499">
        <v>11750.93</v>
      </c>
      <c r="V1499">
        <v>0</v>
      </c>
      <c r="W1499" s="181">
        <f t="shared" si="391"/>
        <v>22066.34</v>
      </c>
      <c r="X1499" s="181">
        <f t="shared" si="392"/>
        <v>36.777233333333335</v>
      </c>
      <c r="Y1499" s="174">
        <v>82355.33</v>
      </c>
      <c r="Z1499" s="181">
        <f t="shared" si="393"/>
        <v>137.25888333333333</v>
      </c>
      <c r="AA1499" s="174">
        <v>1.8719978415483249</v>
      </c>
      <c r="AB1499" s="174">
        <v>12.525491671273739</v>
      </c>
      <c r="AC1499" s="174">
        <v>22.919378745735099</v>
      </c>
      <c r="AD1499" s="174">
        <v>6.3932716923118376</v>
      </c>
      <c r="AE1499" s="174">
        <v>42.021299653586468</v>
      </c>
      <c r="AF1499">
        <v>0</v>
      </c>
      <c r="AG1499" s="106">
        <v>14.268572538049449</v>
      </c>
      <c r="AH1499" s="106">
        <v>0</v>
      </c>
      <c r="AI1499" s="106">
        <v>100</v>
      </c>
      <c r="AJ1499">
        <v>40.229999999999997</v>
      </c>
      <c r="AK1499">
        <v>39.35</v>
      </c>
      <c r="AL1499">
        <v>57.68</v>
      </c>
      <c r="AM1499">
        <v>137.26</v>
      </c>
      <c r="AN1499" t="s">
        <v>1063</v>
      </c>
      <c r="AO1499">
        <v>9.9</v>
      </c>
      <c r="AP1499">
        <v>8.33</v>
      </c>
      <c r="AQ1499">
        <v>12.806699999999999</v>
      </c>
      <c r="AR1499" t="s">
        <v>1071</v>
      </c>
      <c r="AS1499" t="s">
        <v>1074</v>
      </c>
      <c r="AT1499" t="s">
        <v>1076</v>
      </c>
      <c r="AU1499" t="s">
        <v>1078</v>
      </c>
      <c r="AV1499" t="s">
        <v>1082</v>
      </c>
      <c r="AW1499" t="s">
        <v>1083</v>
      </c>
      <c r="AX1499" s="65">
        <f t="shared" si="406"/>
        <v>583.5</v>
      </c>
      <c r="AY1499" s="106">
        <v>2862.47</v>
      </c>
      <c r="AZ1499" s="106">
        <v>553.20890682643585</v>
      </c>
      <c r="BA1499" s="65">
        <f t="shared" si="394"/>
        <v>3999.1789068264357</v>
      </c>
      <c r="BB1499" s="65">
        <f t="shared" si="395"/>
        <v>21513.131093173564</v>
      </c>
      <c r="BC1499" s="65">
        <f t="shared" si="396"/>
        <v>1541.69</v>
      </c>
      <c r="BD1499" s="65">
        <f t="shared" si="397"/>
        <v>23557.030000000002</v>
      </c>
      <c r="BE1499" s="65">
        <f t="shared" si="398"/>
        <v>31744.309999999998</v>
      </c>
      <c r="BF1499" s="65">
        <f t="shared" si="399"/>
        <v>78356.151093173568</v>
      </c>
      <c r="BG1499" s="66">
        <f t="shared" si="400"/>
        <v>571.31127240377657</v>
      </c>
      <c r="BH1499" s="66">
        <f t="shared" si="401"/>
        <v>37.091605333057871</v>
      </c>
      <c r="BI1499" s="66">
        <f t="shared" si="402"/>
        <v>2.5694833333333333</v>
      </c>
      <c r="BJ1499" s="66">
        <f t="shared" si="403"/>
        <v>40.615568965517248</v>
      </c>
      <c r="BK1499" s="66">
        <f t="shared" si="404"/>
        <v>54.731568965517241</v>
      </c>
      <c r="BL1499" s="66">
        <f t="shared" si="405"/>
        <v>135.09681222960961</v>
      </c>
      <c r="BM1499" s="207">
        <f t="shared" si="407"/>
        <v>39871.979999999996</v>
      </c>
    </row>
    <row r="1500" spans="1:65" x14ac:dyDescent="0.35">
      <c r="A1500" s="1">
        <v>649</v>
      </c>
      <c r="B1500">
        <v>58</v>
      </c>
      <c r="C1500" t="s">
        <v>37</v>
      </c>
      <c r="D1500" s="60" t="s">
        <v>687</v>
      </c>
      <c r="E1500" s="6" t="s">
        <v>1104</v>
      </c>
      <c r="F1500" s="7" t="s">
        <v>1106</v>
      </c>
      <c r="G1500" s="6">
        <v>-23.85</v>
      </c>
      <c r="H1500" s="6">
        <v>-46.64</v>
      </c>
      <c r="I1500" s="6">
        <v>792</v>
      </c>
      <c r="J1500" s="8">
        <v>14172.2970393051</v>
      </c>
      <c r="K1500" t="s">
        <v>1165</v>
      </c>
      <c r="L1500" t="s">
        <v>1062</v>
      </c>
      <c r="M1500">
        <v>600</v>
      </c>
      <c r="N1500">
        <v>600</v>
      </c>
      <c r="O1500">
        <v>300.04000000000002</v>
      </c>
      <c r="P1500">
        <v>16486.669999999998</v>
      </c>
      <c r="Q1500">
        <v>18875.330000000002</v>
      </c>
      <c r="R1500">
        <v>5266.4</v>
      </c>
      <c r="S1500">
        <v>34606.78</v>
      </c>
      <c r="T1500">
        <v>0</v>
      </c>
      <c r="U1500">
        <v>11750.93</v>
      </c>
      <c r="V1500">
        <v>0</v>
      </c>
      <c r="W1500" s="181">
        <f t="shared" si="391"/>
        <v>28237.599999999999</v>
      </c>
      <c r="X1500" s="181">
        <f t="shared" si="392"/>
        <v>47.062666666666665</v>
      </c>
      <c r="Y1500" s="174">
        <v>87286.14</v>
      </c>
      <c r="Z1500" s="181">
        <f t="shared" si="393"/>
        <v>145.4769</v>
      </c>
      <c r="AA1500" s="174">
        <v>0.34374300433035532</v>
      </c>
      <c r="AB1500" s="174">
        <v>18.888073180919669</v>
      </c>
      <c r="AC1500" s="174">
        <v>21.62465885190937</v>
      </c>
      <c r="AD1500" s="174">
        <v>6.0334893947653079</v>
      </c>
      <c r="AE1500" s="174">
        <v>39.647508756831257</v>
      </c>
      <c r="AF1500">
        <v>0</v>
      </c>
      <c r="AG1500" s="106">
        <v>13.46253826781663</v>
      </c>
      <c r="AH1500" s="106">
        <v>0</v>
      </c>
      <c r="AI1500" s="106">
        <v>100</v>
      </c>
      <c r="AJ1500">
        <v>40.24</v>
      </c>
      <c r="AK1500">
        <v>47.56</v>
      </c>
      <c r="AL1500">
        <v>57.68</v>
      </c>
      <c r="AM1500">
        <v>145.47999999999999</v>
      </c>
      <c r="AN1500" t="s">
        <v>1064</v>
      </c>
      <c r="AO1500">
        <v>9.9</v>
      </c>
      <c r="AP1500">
        <v>8.33</v>
      </c>
      <c r="AQ1500">
        <v>12.806699999999999</v>
      </c>
      <c r="AR1500" t="s">
        <v>1071</v>
      </c>
      <c r="AS1500" t="s">
        <v>1074</v>
      </c>
      <c r="AT1500" t="s">
        <v>1076</v>
      </c>
      <c r="AU1500" t="s">
        <v>1078</v>
      </c>
      <c r="AV1500" t="s">
        <v>1082</v>
      </c>
      <c r="AW1500" t="s">
        <v>1083</v>
      </c>
      <c r="AX1500" s="65">
        <f t="shared" si="406"/>
        <v>583.5</v>
      </c>
      <c r="AY1500" s="106">
        <v>2862.47</v>
      </c>
      <c r="AZ1500" s="106">
        <v>736.02607718033573</v>
      </c>
      <c r="BA1500" s="65">
        <f t="shared" si="394"/>
        <v>4181.9960771803353</v>
      </c>
      <c r="BB1500" s="65">
        <f t="shared" si="395"/>
        <v>27501.573922819662</v>
      </c>
      <c r="BC1500" s="65">
        <f t="shared" si="396"/>
        <v>300.04000000000002</v>
      </c>
      <c r="BD1500" s="65">
        <f t="shared" si="397"/>
        <v>23558.230000000003</v>
      </c>
      <c r="BE1500" s="65">
        <f t="shared" si="398"/>
        <v>31744.309999999998</v>
      </c>
      <c r="BF1500" s="65">
        <f t="shared" si="399"/>
        <v>83104.143922819669</v>
      </c>
      <c r="BG1500" s="66">
        <f t="shared" si="400"/>
        <v>597.4280110257622</v>
      </c>
      <c r="BH1500" s="66">
        <f t="shared" si="401"/>
        <v>47.416506763482175</v>
      </c>
      <c r="BI1500" s="66">
        <f t="shared" si="402"/>
        <v>0.50006666666666666</v>
      </c>
      <c r="BJ1500" s="66">
        <f t="shared" si="403"/>
        <v>40.617637931034487</v>
      </c>
      <c r="BK1500" s="66">
        <f t="shared" si="404"/>
        <v>54.731568965517241</v>
      </c>
      <c r="BL1500" s="66">
        <f t="shared" si="405"/>
        <v>143.28300676348218</v>
      </c>
      <c r="BM1500" s="207">
        <f t="shared" si="407"/>
        <v>39873.18</v>
      </c>
    </row>
    <row r="1501" spans="1:65" x14ac:dyDescent="0.35">
      <c r="A1501" s="1">
        <v>650</v>
      </c>
      <c r="B1501">
        <v>58</v>
      </c>
      <c r="C1501" t="s">
        <v>37</v>
      </c>
      <c r="D1501" s="60" t="s">
        <v>688</v>
      </c>
      <c r="E1501" s="6" t="s">
        <v>1107</v>
      </c>
      <c r="F1501" s="7" t="s">
        <v>1108</v>
      </c>
      <c r="G1501" s="6">
        <v>-30.03</v>
      </c>
      <c r="H1501" s="6">
        <v>-51.23</v>
      </c>
      <c r="I1501" s="6">
        <v>47</v>
      </c>
      <c r="J1501" s="8">
        <v>23954.0527728093</v>
      </c>
      <c r="K1501" t="s">
        <v>1165</v>
      </c>
      <c r="L1501" t="s">
        <v>1062</v>
      </c>
      <c r="M1501">
        <v>600</v>
      </c>
      <c r="N1501">
        <v>600</v>
      </c>
      <c r="O1501">
        <v>708.6</v>
      </c>
      <c r="P1501">
        <v>20409.89</v>
      </c>
      <c r="Q1501">
        <v>18875.330000000002</v>
      </c>
      <c r="R1501">
        <v>5272.4</v>
      </c>
      <c r="S1501">
        <v>34606.78</v>
      </c>
      <c r="T1501">
        <v>0</v>
      </c>
      <c r="U1501">
        <v>11750.93</v>
      </c>
      <c r="V1501">
        <v>0</v>
      </c>
      <c r="W1501" s="181">
        <f t="shared" si="391"/>
        <v>32160.82</v>
      </c>
      <c r="X1501" s="181">
        <f t="shared" si="392"/>
        <v>53.601366666666664</v>
      </c>
      <c r="Y1501" s="174">
        <v>91623.92</v>
      </c>
      <c r="Z1501" s="181">
        <f t="shared" si="393"/>
        <v>152.70653333333334</v>
      </c>
      <c r="AA1501" s="174">
        <v>0.77337882945850822</v>
      </c>
      <c r="AB1501" s="174">
        <v>22.275722322293131</v>
      </c>
      <c r="AC1501" s="174">
        <v>20.60087584115589</v>
      </c>
      <c r="AD1501" s="174">
        <v>5.754392521079648</v>
      </c>
      <c r="AE1501" s="174">
        <v>37.770464306700703</v>
      </c>
      <c r="AF1501">
        <v>0</v>
      </c>
      <c r="AG1501" s="106">
        <v>12.82517709349262</v>
      </c>
      <c r="AH1501" s="106">
        <v>0</v>
      </c>
      <c r="AI1501" s="106">
        <v>100</v>
      </c>
      <c r="AJ1501">
        <v>40.25</v>
      </c>
      <c r="AK1501">
        <v>54.78</v>
      </c>
      <c r="AL1501">
        <v>57.68</v>
      </c>
      <c r="AM1501">
        <v>152.71</v>
      </c>
      <c r="AN1501" t="s">
        <v>1065</v>
      </c>
      <c r="AO1501">
        <v>9.9</v>
      </c>
      <c r="AP1501">
        <v>8.33</v>
      </c>
      <c r="AQ1501">
        <v>12.806699999999999</v>
      </c>
      <c r="AR1501" t="s">
        <v>1071</v>
      </c>
      <c r="AS1501" t="s">
        <v>1074</v>
      </c>
      <c r="AT1501" t="s">
        <v>1076</v>
      </c>
      <c r="AU1501" t="s">
        <v>1078</v>
      </c>
      <c r="AV1501" t="s">
        <v>1082</v>
      </c>
      <c r="AW1501" t="s">
        <v>1083</v>
      </c>
      <c r="AX1501" s="65">
        <f t="shared" si="406"/>
        <v>583.5</v>
      </c>
      <c r="AY1501" s="106">
        <v>2862.47</v>
      </c>
      <c r="AZ1501" s="106">
        <v>811.41167368744971</v>
      </c>
      <c r="BA1501" s="65">
        <f t="shared" si="394"/>
        <v>4257.3816736874496</v>
      </c>
      <c r="BB1501" s="65">
        <f t="shared" si="395"/>
        <v>31349.40832631255</v>
      </c>
      <c r="BC1501" s="65">
        <f t="shared" si="396"/>
        <v>708.6</v>
      </c>
      <c r="BD1501" s="65">
        <f t="shared" si="397"/>
        <v>23564.230000000003</v>
      </c>
      <c r="BE1501" s="65">
        <f t="shared" si="398"/>
        <v>31744.309999999998</v>
      </c>
      <c r="BF1501" s="65">
        <f t="shared" si="399"/>
        <v>87366.538326312555</v>
      </c>
      <c r="BG1501" s="66">
        <f t="shared" si="400"/>
        <v>608.1973819553499</v>
      </c>
      <c r="BH1501" s="66">
        <f t="shared" si="401"/>
        <v>54.050704010883706</v>
      </c>
      <c r="BI1501" s="66">
        <f t="shared" si="402"/>
        <v>1.181</v>
      </c>
      <c r="BJ1501" s="66">
        <f t="shared" si="403"/>
        <v>40.627982758620696</v>
      </c>
      <c r="BK1501" s="66">
        <f t="shared" si="404"/>
        <v>54.731568965517241</v>
      </c>
      <c r="BL1501" s="66">
        <f t="shared" si="405"/>
        <v>150.63196263157337</v>
      </c>
      <c r="BM1501" s="207">
        <f t="shared" si="407"/>
        <v>39879.18</v>
      </c>
    </row>
    <row r="1502" spans="1:65" x14ac:dyDescent="0.35">
      <c r="A1502" s="1">
        <v>651</v>
      </c>
      <c r="B1502">
        <v>58</v>
      </c>
      <c r="C1502" t="s">
        <v>37</v>
      </c>
      <c r="D1502" s="60" t="s">
        <v>689</v>
      </c>
      <c r="E1502" s="6" t="s">
        <v>1109</v>
      </c>
      <c r="F1502" s="7" t="s">
        <v>1110</v>
      </c>
      <c r="G1502" s="6">
        <v>-15.37</v>
      </c>
      <c r="H1502" s="6">
        <v>-48.78</v>
      </c>
      <c r="I1502" s="6">
        <v>770</v>
      </c>
      <c r="J1502" s="8">
        <v>31081.371963744201</v>
      </c>
      <c r="K1502" t="s">
        <v>1165</v>
      </c>
      <c r="L1502" t="s">
        <v>1062</v>
      </c>
      <c r="M1502">
        <v>600</v>
      </c>
      <c r="N1502">
        <v>600</v>
      </c>
      <c r="O1502">
        <v>0</v>
      </c>
      <c r="P1502">
        <v>30487.42</v>
      </c>
      <c r="Q1502">
        <v>18875.330000000002</v>
      </c>
      <c r="R1502">
        <v>5266.4</v>
      </c>
      <c r="S1502">
        <v>34606.78</v>
      </c>
      <c r="T1502">
        <v>0</v>
      </c>
      <c r="U1502">
        <v>11750.93</v>
      </c>
      <c r="V1502">
        <v>0</v>
      </c>
      <c r="W1502" s="181">
        <f t="shared" si="391"/>
        <v>42238.35</v>
      </c>
      <c r="X1502" s="181">
        <f t="shared" si="392"/>
        <v>70.39725</v>
      </c>
      <c r="Y1502" s="174">
        <v>100986.86</v>
      </c>
      <c r="Z1502" s="181">
        <f t="shared" si="393"/>
        <v>168.31143333333333</v>
      </c>
      <c r="AA1502" s="174">
        <v>0</v>
      </c>
      <c r="AB1502" s="174">
        <v>30.189491979451581</v>
      </c>
      <c r="AC1502" s="174">
        <v>18.69087720917355</v>
      </c>
      <c r="AD1502" s="174">
        <v>5.2149358837377449</v>
      </c>
      <c r="AE1502" s="174">
        <v>34.268596924391943</v>
      </c>
      <c r="AF1502">
        <v>0</v>
      </c>
      <c r="AG1502" s="106">
        <v>11.636098003245181</v>
      </c>
      <c r="AH1502" s="106">
        <v>0</v>
      </c>
      <c r="AI1502" s="106">
        <v>100</v>
      </c>
      <c r="AJ1502">
        <v>40.24</v>
      </c>
      <c r="AK1502">
        <v>70.400000000000006</v>
      </c>
      <c r="AL1502">
        <v>57.68</v>
      </c>
      <c r="AM1502">
        <v>168.31</v>
      </c>
      <c r="AN1502" t="s">
        <v>1066</v>
      </c>
      <c r="AO1502">
        <v>9.9</v>
      </c>
      <c r="AP1502">
        <v>8.33</v>
      </c>
      <c r="AQ1502">
        <v>12.806699999999999</v>
      </c>
      <c r="AR1502" t="s">
        <v>1071</v>
      </c>
      <c r="AS1502" t="s">
        <v>1074</v>
      </c>
      <c r="AT1502" t="s">
        <v>1076</v>
      </c>
      <c r="AU1502" t="s">
        <v>1078</v>
      </c>
      <c r="AV1502" t="s">
        <v>1082</v>
      </c>
      <c r="AW1502" t="s">
        <v>1083</v>
      </c>
      <c r="AX1502" s="65">
        <f t="shared" si="406"/>
        <v>583.5</v>
      </c>
      <c r="AY1502" s="106">
        <v>2862.47</v>
      </c>
      <c r="AZ1502" s="106">
        <v>1081.7719104552052</v>
      </c>
      <c r="BA1502" s="65">
        <f t="shared" si="394"/>
        <v>4527.7419104552046</v>
      </c>
      <c r="BB1502" s="65">
        <f t="shared" si="395"/>
        <v>41156.578089544797</v>
      </c>
      <c r="BC1502" s="65">
        <f t="shared" si="396"/>
        <v>0</v>
      </c>
      <c r="BD1502" s="65">
        <f t="shared" si="397"/>
        <v>23558.230000000003</v>
      </c>
      <c r="BE1502" s="65">
        <f t="shared" si="398"/>
        <v>31744.309999999998</v>
      </c>
      <c r="BF1502" s="65">
        <f t="shared" si="399"/>
        <v>96459.118089544791</v>
      </c>
      <c r="BG1502" s="66">
        <f t="shared" si="400"/>
        <v>646.82027292217208</v>
      </c>
      <c r="BH1502" s="66">
        <f t="shared" si="401"/>
        <v>70.959617395766898</v>
      </c>
      <c r="BI1502" s="66">
        <f t="shared" si="402"/>
        <v>0</v>
      </c>
      <c r="BJ1502" s="66">
        <f t="shared" si="403"/>
        <v>40.617637931034487</v>
      </c>
      <c r="BK1502" s="66">
        <f t="shared" si="404"/>
        <v>54.731568965517241</v>
      </c>
      <c r="BL1502" s="66">
        <f t="shared" si="405"/>
        <v>166.3088242923186</v>
      </c>
      <c r="BM1502" s="207">
        <f t="shared" si="407"/>
        <v>39873.18</v>
      </c>
    </row>
    <row r="1503" spans="1:65" x14ac:dyDescent="0.35">
      <c r="A1503" s="1">
        <v>652</v>
      </c>
      <c r="B1503">
        <v>58</v>
      </c>
      <c r="C1503" t="s">
        <v>37</v>
      </c>
      <c r="D1503" s="60" t="s">
        <v>690</v>
      </c>
      <c r="E1503" s="6" t="s">
        <v>1111</v>
      </c>
      <c r="F1503" s="7" t="s">
        <v>1112</v>
      </c>
      <c r="G1503" s="6">
        <v>-22.86</v>
      </c>
      <c r="H1503" s="6">
        <v>-43.41</v>
      </c>
      <c r="I1503" s="6">
        <v>45</v>
      </c>
      <c r="J1503" s="8">
        <v>45016.2336447989</v>
      </c>
      <c r="K1503" t="s">
        <v>1165</v>
      </c>
      <c r="L1503" t="s">
        <v>1062</v>
      </c>
      <c r="M1503">
        <v>600</v>
      </c>
      <c r="N1503">
        <v>600</v>
      </c>
      <c r="O1503">
        <v>0</v>
      </c>
      <c r="P1503">
        <v>29990.720000000001</v>
      </c>
      <c r="Q1503">
        <v>18875.330000000002</v>
      </c>
      <c r="R1503">
        <v>5262.4</v>
      </c>
      <c r="S1503">
        <v>34606.78</v>
      </c>
      <c r="T1503">
        <v>0</v>
      </c>
      <c r="U1503">
        <v>11750.93</v>
      </c>
      <c r="V1503">
        <v>0</v>
      </c>
      <c r="W1503" s="181">
        <f t="shared" si="391"/>
        <v>41741.65</v>
      </c>
      <c r="X1503" s="181">
        <f t="shared" si="392"/>
        <v>69.569416666666669</v>
      </c>
      <c r="Y1503" s="174">
        <v>100486.16</v>
      </c>
      <c r="Z1503" s="181">
        <f t="shared" si="393"/>
        <v>167.47693333333333</v>
      </c>
      <c r="AA1503" s="174">
        <v>0</v>
      </c>
      <c r="AB1503" s="174">
        <v>29.845622521549242</v>
      </c>
      <c r="AC1503" s="174">
        <v>18.784009658643541</v>
      </c>
      <c r="AD1503" s="174">
        <v>5.2369400920484974</v>
      </c>
      <c r="AE1503" s="174">
        <v>34.439349657704113</v>
      </c>
      <c r="AF1503">
        <v>0</v>
      </c>
      <c r="AG1503" s="106">
        <v>11.694078070054619</v>
      </c>
      <c r="AH1503" s="106">
        <v>0</v>
      </c>
      <c r="AI1503" s="106">
        <v>100</v>
      </c>
      <c r="AJ1503">
        <v>40.229999999999997</v>
      </c>
      <c r="AK1503">
        <v>69.569999999999993</v>
      </c>
      <c r="AL1503">
        <v>57.68</v>
      </c>
      <c r="AM1503">
        <v>167.48</v>
      </c>
      <c r="AN1503" t="s">
        <v>1067</v>
      </c>
      <c r="AO1503">
        <v>9.9</v>
      </c>
      <c r="AP1503">
        <v>8.33</v>
      </c>
      <c r="AQ1503">
        <v>12.806699999999999</v>
      </c>
      <c r="AR1503" t="s">
        <v>1071</v>
      </c>
      <c r="AS1503" t="s">
        <v>1074</v>
      </c>
      <c r="AT1503" t="s">
        <v>1076</v>
      </c>
      <c r="AU1503" t="s">
        <v>1078</v>
      </c>
      <c r="AV1503" t="s">
        <v>1082</v>
      </c>
      <c r="AW1503" t="s">
        <v>1083</v>
      </c>
      <c r="AX1503" s="65">
        <f t="shared" si="406"/>
        <v>583.5</v>
      </c>
      <c r="AY1503" s="106">
        <v>2862.47</v>
      </c>
      <c r="AZ1503" s="106">
        <v>1065.1242033596081</v>
      </c>
      <c r="BA1503" s="65">
        <f t="shared" si="394"/>
        <v>4511.0942033596075</v>
      </c>
      <c r="BB1503" s="65">
        <f t="shared" si="395"/>
        <v>40676.525796640395</v>
      </c>
      <c r="BC1503" s="65">
        <f t="shared" si="396"/>
        <v>0</v>
      </c>
      <c r="BD1503" s="65">
        <f t="shared" si="397"/>
        <v>23554.230000000003</v>
      </c>
      <c r="BE1503" s="65">
        <f t="shared" si="398"/>
        <v>31744.309999999998</v>
      </c>
      <c r="BF1503" s="65">
        <f t="shared" si="399"/>
        <v>95975.065796640396</v>
      </c>
      <c r="BG1503" s="66">
        <f t="shared" si="400"/>
        <v>644.44202905137251</v>
      </c>
      <c r="BH1503" s="66">
        <f t="shared" si="401"/>
        <v>70.131941028690335</v>
      </c>
      <c r="BI1503" s="66">
        <f t="shared" si="402"/>
        <v>0</v>
      </c>
      <c r="BJ1503" s="66">
        <f t="shared" si="403"/>
        <v>40.610741379310348</v>
      </c>
      <c r="BK1503" s="66">
        <f t="shared" si="404"/>
        <v>54.731568965517241</v>
      </c>
      <c r="BL1503" s="66">
        <f t="shared" si="405"/>
        <v>165.47425137351792</v>
      </c>
      <c r="BM1503" s="207">
        <f t="shared" si="407"/>
        <v>39869.18</v>
      </c>
    </row>
    <row r="1504" spans="1:65" x14ac:dyDescent="0.35">
      <c r="A1504" s="1">
        <v>653</v>
      </c>
      <c r="B1504">
        <v>58</v>
      </c>
      <c r="C1504" t="s">
        <v>37</v>
      </c>
      <c r="D1504" s="60" t="s">
        <v>691</v>
      </c>
      <c r="E1504" s="6" t="s">
        <v>1113</v>
      </c>
      <c r="F1504" s="7" t="s">
        <v>1114</v>
      </c>
      <c r="G1504" s="6">
        <v>-20.32</v>
      </c>
      <c r="H1504" s="6">
        <v>-40.340000000000003</v>
      </c>
      <c r="I1504" s="6">
        <v>9</v>
      </c>
      <c r="J1504" s="8">
        <v>54061.366139626101</v>
      </c>
      <c r="K1504" t="s">
        <v>1165</v>
      </c>
      <c r="L1504" t="s">
        <v>1062</v>
      </c>
      <c r="M1504">
        <v>600</v>
      </c>
      <c r="N1504">
        <v>600</v>
      </c>
      <c r="O1504">
        <v>0</v>
      </c>
      <c r="P1504">
        <v>34620.589999999997</v>
      </c>
      <c r="Q1504">
        <v>18875.330000000002</v>
      </c>
      <c r="R1504">
        <v>5264.2</v>
      </c>
      <c r="S1504">
        <v>34606.78</v>
      </c>
      <c r="T1504">
        <v>0</v>
      </c>
      <c r="U1504">
        <v>11750.93</v>
      </c>
      <c r="V1504">
        <v>0</v>
      </c>
      <c r="W1504" s="181">
        <f t="shared" si="391"/>
        <v>46371.519999999997</v>
      </c>
      <c r="X1504" s="181">
        <f t="shared" si="392"/>
        <v>77.285866666666664</v>
      </c>
      <c r="Y1504" s="174">
        <v>105117.82</v>
      </c>
      <c r="Z1504" s="181">
        <f t="shared" si="393"/>
        <v>175.19636666666668</v>
      </c>
      <c r="AA1504" s="174">
        <v>0</v>
      </c>
      <c r="AB1504" s="174">
        <v>32.935034231113242</v>
      </c>
      <c r="AC1504" s="174">
        <v>17.956356020320818</v>
      </c>
      <c r="AD1504" s="174">
        <v>5.0079044637721744</v>
      </c>
      <c r="AE1504" s="174">
        <v>32.921896591843321</v>
      </c>
      <c r="AF1504">
        <v>0</v>
      </c>
      <c r="AG1504" s="106">
        <v>11.178818206085319</v>
      </c>
      <c r="AH1504" s="106">
        <v>0</v>
      </c>
      <c r="AI1504" s="106">
        <v>100</v>
      </c>
      <c r="AJ1504">
        <v>40.229999999999997</v>
      </c>
      <c r="AK1504">
        <v>77.290000000000006</v>
      </c>
      <c r="AL1504">
        <v>57.68</v>
      </c>
      <c r="AM1504">
        <v>175.2</v>
      </c>
      <c r="AN1504" t="s">
        <v>1068</v>
      </c>
      <c r="AO1504">
        <v>9.9</v>
      </c>
      <c r="AP1504">
        <v>8.33</v>
      </c>
      <c r="AQ1504">
        <v>12.806699999999999</v>
      </c>
      <c r="AR1504" t="s">
        <v>1071</v>
      </c>
      <c r="AS1504" t="s">
        <v>1074</v>
      </c>
      <c r="AT1504" t="s">
        <v>1076</v>
      </c>
      <c r="AU1504" t="s">
        <v>1078</v>
      </c>
      <c r="AV1504" t="s">
        <v>1082</v>
      </c>
      <c r="AW1504" t="s">
        <v>1083</v>
      </c>
      <c r="AX1504" s="65">
        <f t="shared" si="406"/>
        <v>583.5</v>
      </c>
      <c r="AY1504" s="106">
        <v>2862.47</v>
      </c>
      <c r="AZ1504" s="106">
        <v>1139.6218101777276</v>
      </c>
      <c r="BA1504" s="65">
        <f t="shared" si="394"/>
        <v>4585.5918101777279</v>
      </c>
      <c r="BB1504" s="65">
        <f t="shared" si="395"/>
        <v>45231.89818982227</v>
      </c>
      <c r="BC1504" s="65">
        <f t="shared" si="396"/>
        <v>0</v>
      </c>
      <c r="BD1504" s="65">
        <f t="shared" si="397"/>
        <v>23556.030000000002</v>
      </c>
      <c r="BE1504" s="65">
        <f t="shared" si="398"/>
        <v>31744.309999999998</v>
      </c>
      <c r="BF1504" s="65">
        <f t="shared" si="399"/>
        <v>100532.22818982229</v>
      </c>
      <c r="BG1504" s="66">
        <f t="shared" si="400"/>
        <v>655.08454431110397</v>
      </c>
      <c r="BH1504" s="66">
        <f t="shared" si="401"/>
        <v>77.986031361762528</v>
      </c>
      <c r="BI1504" s="66">
        <f t="shared" si="402"/>
        <v>0</v>
      </c>
      <c r="BJ1504" s="66">
        <f t="shared" si="403"/>
        <v>40.613844827586213</v>
      </c>
      <c r="BK1504" s="66">
        <f t="shared" si="404"/>
        <v>54.731568965517241</v>
      </c>
      <c r="BL1504" s="66">
        <f t="shared" si="405"/>
        <v>173.33142791348669</v>
      </c>
      <c r="BM1504" s="207">
        <f t="shared" si="407"/>
        <v>39870.979999999996</v>
      </c>
    </row>
    <row r="1505" spans="1:65" x14ac:dyDescent="0.35">
      <c r="A1505" s="1">
        <v>654</v>
      </c>
      <c r="B1505">
        <v>58</v>
      </c>
      <c r="C1505" t="s">
        <v>37</v>
      </c>
      <c r="D1505" s="60" t="s">
        <v>692</v>
      </c>
      <c r="E1505" s="6" t="s">
        <v>1115</v>
      </c>
      <c r="F1505" s="7" t="s">
        <v>1116</v>
      </c>
      <c r="G1505" s="6">
        <v>-8.0500000000000007</v>
      </c>
      <c r="H1505" s="6">
        <v>-34.880000000000003</v>
      </c>
      <c r="I1505" s="6">
        <v>10</v>
      </c>
      <c r="J1505" s="8">
        <v>63550.072249703</v>
      </c>
      <c r="K1505" t="s">
        <v>1165</v>
      </c>
      <c r="L1505" t="s">
        <v>1062</v>
      </c>
      <c r="M1505">
        <v>600</v>
      </c>
      <c r="N1505">
        <v>600</v>
      </c>
      <c r="O1505">
        <v>0</v>
      </c>
      <c r="P1505">
        <v>40688.870000000003</v>
      </c>
      <c r="Q1505">
        <v>18875.330000000002</v>
      </c>
      <c r="R1505">
        <v>5250.2</v>
      </c>
      <c r="S1505">
        <v>34606.78</v>
      </c>
      <c r="T1505">
        <v>0</v>
      </c>
      <c r="U1505">
        <v>11750.93</v>
      </c>
      <c r="V1505">
        <v>0</v>
      </c>
      <c r="W1505" s="181">
        <f t="shared" si="391"/>
        <v>52439.8</v>
      </c>
      <c r="X1505" s="181">
        <f t="shared" si="392"/>
        <v>87.399666666666675</v>
      </c>
      <c r="Y1505" s="174">
        <v>111172.1</v>
      </c>
      <c r="Z1505" s="181">
        <f t="shared" si="393"/>
        <v>185.28683333333333</v>
      </c>
      <c r="AA1505" s="174">
        <v>0</v>
      </c>
      <c r="AB1505" s="174">
        <v>36.599893318557442</v>
      </c>
      <c r="AC1505" s="174">
        <v>16.978477513692731</v>
      </c>
      <c r="AD1505" s="174">
        <v>4.7225877715721838</v>
      </c>
      <c r="AE1505" s="174">
        <v>31.129015283510881</v>
      </c>
      <c r="AF1505">
        <v>0</v>
      </c>
      <c r="AG1505" s="106">
        <v>10.570035107729369</v>
      </c>
      <c r="AH1505" s="106">
        <v>0</v>
      </c>
      <c r="AI1505" s="106">
        <v>100</v>
      </c>
      <c r="AJ1505">
        <v>40.21</v>
      </c>
      <c r="AK1505">
        <v>87.4</v>
      </c>
      <c r="AL1505">
        <v>57.68</v>
      </c>
      <c r="AM1505">
        <v>185.29</v>
      </c>
      <c r="AN1505" t="s">
        <v>1069</v>
      </c>
      <c r="AO1505">
        <v>9.9</v>
      </c>
      <c r="AP1505">
        <v>8.33</v>
      </c>
      <c r="AQ1505">
        <v>12.806699999999999</v>
      </c>
      <c r="AR1505" t="s">
        <v>1071</v>
      </c>
      <c r="AS1505" t="s">
        <v>1074</v>
      </c>
      <c r="AT1505" t="s">
        <v>1076</v>
      </c>
      <c r="AU1505" t="s">
        <v>1078</v>
      </c>
      <c r="AV1505" t="s">
        <v>1082</v>
      </c>
      <c r="AW1505" t="s">
        <v>1083</v>
      </c>
      <c r="AX1505" s="65">
        <f t="shared" si="406"/>
        <v>583.5</v>
      </c>
      <c r="AY1505" s="106">
        <v>2862.47</v>
      </c>
      <c r="AZ1505" s="106">
        <v>1307.9860202277914</v>
      </c>
      <c r="BA1505" s="65">
        <f t="shared" si="394"/>
        <v>4753.9560202277917</v>
      </c>
      <c r="BB1505" s="65">
        <f t="shared" si="395"/>
        <v>51131.813979772211</v>
      </c>
      <c r="BC1505" s="65">
        <f t="shared" si="396"/>
        <v>0</v>
      </c>
      <c r="BD1505" s="65">
        <f t="shared" si="397"/>
        <v>23542.030000000002</v>
      </c>
      <c r="BE1505" s="65">
        <f t="shared" si="398"/>
        <v>31744.309999999998</v>
      </c>
      <c r="BF1505" s="65">
        <f t="shared" si="399"/>
        <v>106418.14397977221</v>
      </c>
      <c r="BG1505" s="66">
        <f t="shared" si="400"/>
        <v>679.13657431825595</v>
      </c>
      <c r="BH1505" s="66">
        <f t="shared" si="401"/>
        <v>88.158299965124499</v>
      </c>
      <c r="BI1505" s="66">
        <f t="shared" si="402"/>
        <v>0</v>
      </c>
      <c r="BJ1505" s="66">
        <f t="shared" si="403"/>
        <v>40.589706896551725</v>
      </c>
      <c r="BK1505" s="66">
        <f t="shared" si="404"/>
        <v>54.731568965517241</v>
      </c>
      <c r="BL1505" s="66">
        <f t="shared" si="405"/>
        <v>183.47955858581415</v>
      </c>
      <c r="BM1505" s="207">
        <f t="shared" si="407"/>
        <v>39856.979999999996</v>
      </c>
    </row>
    <row r="1506" spans="1:65" x14ac:dyDescent="0.35">
      <c r="A1506" s="1">
        <v>655</v>
      </c>
      <c r="B1506">
        <v>58</v>
      </c>
      <c r="C1506" t="s">
        <v>37</v>
      </c>
      <c r="D1506" s="60" t="s">
        <v>693</v>
      </c>
      <c r="E1506" s="6" t="s">
        <v>1117</v>
      </c>
      <c r="F1506" s="7" t="s">
        <v>1118</v>
      </c>
      <c r="G1506" s="6">
        <v>-3.8</v>
      </c>
      <c r="H1506" s="6">
        <v>-38.53</v>
      </c>
      <c r="I1506" s="6">
        <v>41</v>
      </c>
      <c r="J1506" s="8">
        <v>71394.000753582499</v>
      </c>
      <c r="K1506" t="s">
        <v>1165</v>
      </c>
      <c r="L1506" t="s">
        <v>1062</v>
      </c>
      <c r="M1506">
        <v>600</v>
      </c>
      <c r="N1506">
        <v>600</v>
      </c>
      <c r="O1506">
        <v>0</v>
      </c>
      <c r="P1506">
        <v>41172.269999999997</v>
      </c>
      <c r="Q1506">
        <v>18875.330000000002</v>
      </c>
      <c r="R1506">
        <v>5255.2</v>
      </c>
      <c r="S1506">
        <v>34606.78</v>
      </c>
      <c r="T1506">
        <v>0</v>
      </c>
      <c r="U1506">
        <v>11750.93</v>
      </c>
      <c r="V1506">
        <v>0</v>
      </c>
      <c r="W1506" s="181">
        <f t="shared" si="391"/>
        <v>52923.199999999997</v>
      </c>
      <c r="X1506" s="181">
        <f t="shared" si="392"/>
        <v>88.205333333333328</v>
      </c>
      <c r="Y1506" s="174">
        <v>111660.51</v>
      </c>
      <c r="Z1506" s="181">
        <f t="shared" si="393"/>
        <v>186.10084999999998</v>
      </c>
      <c r="AA1506" s="174">
        <v>0</v>
      </c>
      <c r="AB1506" s="174">
        <v>36.872722505028861</v>
      </c>
      <c r="AC1506" s="174">
        <v>16.904212599423019</v>
      </c>
      <c r="AD1506" s="174">
        <v>4.7064087384161164</v>
      </c>
      <c r="AE1506" s="174">
        <v>30.99285503890319</v>
      </c>
      <c r="AF1506">
        <v>0</v>
      </c>
      <c r="AG1506" s="106">
        <v>10.523801118228819</v>
      </c>
      <c r="AH1506" s="106">
        <v>0</v>
      </c>
      <c r="AI1506" s="106">
        <v>100</v>
      </c>
      <c r="AJ1506">
        <v>40.22</v>
      </c>
      <c r="AK1506">
        <v>88.21</v>
      </c>
      <c r="AL1506">
        <v>57.68</v>
      </c>
      <c r="AM1506">
        <v>186.1</v>
      </c>
      <c r="AN1506" t="s">
        <v>1070</v>
      </c>
      <c r="AO1506">
        <v>9.9</v>
      </c>
      <c r="AP1506">
        <v>8.33</v>
      </c>
      <c r="AQ1506">
        <v>12.806699999999999</v>
      </c>
      <c r="AR1506" t="s">
        <v>1071</v>
      </c>
      <c r="AS1506" t="s">
        <v>1074</v>
      </c>
      <c r="AT1506" t="s">
        <v>1076</v>
      </c>
      <c r="AU1506" t="s">
        <v>1078</v>
      </c>
      <c r="AV1506" t="s">
        <v>1082</v>
      </c>
      <c r="AW1506" t="s">
        <v>1083</v>
      </c>
      <c r="AX1506" s="65">
        <f t="shared" si="406"/>
        <v>583.5</v>
      </c>
      <c r="AY1506" s="106">
        <v>2862.47</v>
      </c>
      <c r="AZ1506" s="106">
        <v>1264.3460996129247</v>
      </c>
      <c r="BA1506" s="65">
        <f t="shared" si="394"/>
        <v>4710.3160996129245</v>
      </c>
      <c r="BB1506" s="65">
        <f t="shared" si="395"/>
        <v>51658.853900387076</v>
      </c>
      <c r="BC1506" s="65">
        <f t="shared" si="396"/>
        <v>0</v>
      </c>
      <c r="BD1506" s="65">
        <f t="shared" si="397"/>
        <v>23547.030000000002</v>
      </c>
      <c r="BE1506" s="65">
        <f t="shared" si="398"/>
        <v>31744.309999999998</v>
      </c>
      <c r="BF1506" s="65">
        <f t="shared" si="399"/>
        <v>106950.19390038706</v>
      </c>
      <c r="BG1506" s="66">
        <f t="shared" si="400"/>
        <v>672.90229994470349</v>
      </c>
      <c r="BH1506" s="66">
        <f t="shared" si="401"/>
        <v>89.066989483425999</v>
      </c>
      <c r="BI1506" s="66">
        <f t="shared" si="402"/>
        <v>0</v>
      </c>
      <c r="BJ1506" s="66">
        <f t="shared" si="403"/>
        <v>40.598327586206899</v>
      </c>
      <c r="BK1506" s="66">
        <f t="shared" si="404"/>
        <v>54.731568965517241</v>
      </c>
      <c r="BL1506" s="66">
        <f t="shared" si="405"/>
        <v>184.39688603515012</v>
      </c>
      <c r="BM1506" s="207">
        <f t="shared" si="407"/>
        <v>39861.979999999996</v>
      </c>
    </row>
    <row r="1507" spans="1:65" x14ac:dyDescent="0.35">
      <c r="A1507" s="1">
        <v>656</v>
      </c>
      <c r="B1507">
        <v>59</v>
      </c>
      <c r="C1507" t="s">
        <v>37</v>
      </c>
      <c r="D1507" s="60" t="s">
        <v>694</v>
      </c>
      <c r="E1507" s="6" t="s">
        <v>1104</v>
      </c>
      <c r="F1507" s="7" t="s">
        <v>1105</v>
      </c>
      <c r="G1507" s="6">
        <v>-22.74</v>
      </c>
      <c r="H1507" s="6">
        <v>-45.59</v>
      </c>
      <c r="I1507" s="6">
        <v>1642</v>
      </c>
      <c r="J1507" s="8">
        <v>3495.45982983364</v>
      </c>
      <c r="K1507" t="s">
        <v>1165</v>
      </c>
      <c r="L1507" t="s">
        <v>1062</v>
      </c>
      <c r="M1507">
        <v>600</v>
      </c>
      <c r="N1507">
        <v>600</v>
      </c>
      <c r="O1507">
        <v>268.95999999999998</v>
      </c>
      <c r="P1507">
        <v>12206.75</v>
      </c>
      <c r="Q1507">
        <v>18875.330000000002</v>
      </c>
      <c r="R1507">
        <v>5265.2</v>
      </c>
      <c r="S1507">
        <v>34606.78</v>
      </c>
      <c r="T1507">
        <v>0</v>
      </c>
      <c r="U1507">
        <v>11578.67</v>
      </c>
      <c r="V1507">
        <v>0</v>
      </c>
      <c r="W1507" s="181">
        <f t="shared" si="391"/>
        <v>23785.42</v>
      </c>
      <c r="X1507" s="181">
        <f t="shared" si="392"/>
        <v>39.642366666666661</v>
      </c>
      <c r="Y1507" s="174">
        <v>82801.679999999993</v>
      </c>
      <c r="Z1507" s="181">
        <f t="shared" si="393"/>
        <v>138.00279999999998</v>
      </c>
      <c r="AA1507" s="174">
        <v>0.32482432723587251</v>
      </c>
      <c r="AB1507" s="174">
        <v>14.742152574682059</v>
      </c>
      <c r="AC1507" s="174">
        <v>22.795829746449591</v>
      </c>
      <c r="AD1507" s="174">
        <v>6.3588081787712527</v>
      </c>
      <c r="AE1507" s="174">
        <v>41.794780009294499</v>
      </c>
      <c r="AF1507">
        <v>0</v>
      </c>
      <c r="AG1507" s="106">
        <v>13.983617240616381</v>
      </c>
      <c r="AH1507" s="106">
        <v>0</v>
      </c>
      <c r="AI1507" s="106">
        <v>100</v>
      </c>
      <c r="AJ1507">
        <v>40.229999999999997</v>
      </c>
      <c r="AK1507">
        <v>40.090000000000003</v>
      </c>
      <c r="AL1507">
        <v>57.68</v>
      </c>
      <c r="AM1507">
        <v>138</v>
      </c>
      <c r="AN1507" t="s">
        <v>1063</v>
      </c>
      <c r="AO1507">
        <v>9.9</v>
      </c>
      <c r="AP1507">
        <v>8.33</v>
      </c>
      <c r="AQ1507">
        <v>12.806699999999999</v>
      </c>
      <c r="AR1507" t="s">
        <v>1071</v>
      </c>
      <c r="AS1507" t="s">
        <v>1074</v>
      </c>
      <c r="AT1507" t="s">
        <v>1076</v>
      </c>
      <c r="AU1507" t="s">
        <v>1078</v>
      </c>
      <c r="AV1507" t="s">
        <v>1082</v>
      </c>
      <c r="AW1507" t="s">
        <v>1084</v>
      </c>
      <c r="AX1507" s="65">
        <f t="shared" si="406"/>
        <v>583.5</v>
      </c>
      <c r="AY1507" s="106">
        <v>2862.47</v>
      </c>
      <c r="AZ1507" s="106">
        <v>566.90949765644416</v>
      </c>
      <c r="BA1507" s="65">
        <f t="shared" si="394"/>
        <v>4012.8794976564441</v>
      </c>
      <c r="BB1507" s="65">
        <f t="shared" si="395"/>
        <v>23218.510502343554</v>
      </c>
      <c r="BC1507" s="65">
        <f t="shared" si="396"/>
        <v>268.95999999999998</v>
      </c>
      <c r="BD1507" s="65">
        <f t="shared" si="397"/>
        <v>23557.030000000002</v>
      </c>
      <c r="BE1507" s="65">
        <f t="shared" si="398"/>
        <v>31744.309999999998</v>
      </c>
      <c r="BF1507" s="65">
        <f t="shared" si="399"/>
        <v>78788.800502343554</v>
      </c>
      <c r="BG1507" s="66">
        <f t="shared" si="400"/>
        <v>573.26849966520626</v>
      </c>
      <c r="BH1507" s="66">
        <f t="shared" si="401"/>
        <v>40.031914659213022</v>
      </c>
      <c r="BI1507" s="66">
        <f t="shared" si="402"/>
        <v>0.44826666666666665</v>
      </c>
      <c r="BJ1507" s="66">
        <f t="shared" si="403"/>
        <v>40.615568965517248</v>
      </c>
      <c r="BK1507" s="66">
        <f t="shared" si="404"/>
        <v>54.731568965517241</v>
      </c>
      <c r="BL1507" s="66">
        <f t="shared" si="405"/>
        <v>135.84275948679922</v>
      </c>
      <c r="BM1507" s="207">
        <f t="shared" si="407"/>
        <v>39871.979999999996</v>
      </c>
    </row>
    <row r="1508" spans="1:65" x14ac:dyDescent="0.35">
      <c r="A1508" s="1">
        <v>657</v>
      </c>
      <c r="B1508">
        <v>59</v>
      </c>
      <c r="C1508" t="s">
        <v>37</v>
      </c>
      <c r="D1508" s="60" t="s">
        <v>695</v>
      </c>
      <c r="E1508" s="6" t="s">
        <v>1104</v>
      </c>
      <c r="F1508" s="7" t="s">
        <v>1106</v>
      </c>
      <c r="G1508" s="6">
        <v>-23.85</v>
      </c>
      <c r="H1508" s="6">
        <v>-46.64</v>
      </c>
      <c r="I1508" s="6">
        <v>792</v>
      </c>
      <c r="J1508" s="8">
        <v>14172.2970393051</v>
      </c>
      <c r="K1508" t="s">
        <v>1165</v>
      </c>
      <c r="L1508" t="s">
        <v>1062</v>
      </c>
      <c r="M1508">
        <v>600</v>
      </c>
      <c r="N1508">
        <v>600</v>
      </c>
      <c r="O1508">
        <v>10.56</v>
      </c>
      <c r="P1508">
        <v>17291.400000000001</v>
      </c>
      <c r="Q1508">
        <v>18875.330000000002</v>
      </c>
      <c r="R1508">
        <v>5266.4</v>
      </c>
      <c r="S1508">
        <v>34606.78</v>
      </c>
      <c r="T1508">
        <v>0</v>
      </c>
      <c r="U1508">
        <v>11578.67</v>
      </c>
      <c r="V1508">
        <v>0</v>
      </c>
      <c r="W1508" s="181">
        <f t="shared" si="391"/>
        <v>28870.07</v>
      </c>
      <c r="X1508" s="181">
        <f t="shared" si="392"/>
        <v>48.116783333333331</v>
      </c>
      <c r="Y1508" s="174">
        <v>87629.119999999995</v>
      </c>
      <c r="Z1508" s="181">
        <f t="shared" si="393"/>
        <v>146.04853333333332</v>
      </c>
      <c r="AA1508" s="174">
        <v>1.205078859630223E-2</v>
      </c>
      <c r="AB1508" s="174">
        <v>19.73248162254739</v>
      </c>
      <c r="AC1508" s="174">
        <v>21.54002002987135</v>
      </c>
      <c r="AD1508" s="174">
        <v>6.0098743431407273</v>
      </c>
      <c r="AE1508" s="174">
        <v>39.49232857753222</v>
      </c>
      <c r="AF1508">
        <v>0</v>
      </c>
      <c r="AG1508" s="106">
        <v>13.21326746177526</v>
      </c>
      <c r="AH1508" s="106">
        <v>0</v>
      </c>
      <c r="AI1508" s="106">
        <v>100</v>
      </c>
      <c r="AJ1508">
        <v>40.24</v>
      </c>
      <c r="AK1508">
        <v>48.13</v>
      </c>
      <c r="AL1508">
        <v>57.68</v>
      </c>
      <c r="AM1508">
        <v>146.05000000000001</v>
      </c>
      <c r="AN1508" t="s">
        <v>1064</v>
      </c>
      <c r="AO1508">
        <v>9.9</v>
      </c>
      <c r="AP1508">
        <v>8.33</v>
      </c>
      <c r="AQ1508">
        <v>12.806699999999999</v>
      </c>
      <c r="AR1508" t="s">
        <v>1071</v>
      </c>
      <c r="AS1508" t="s">
        <v>1074</v>
      </c>
      <c r="AT1508" t="s">
        <v>1076</v>
      </c>
      <c r="AU1508" t="s">
        <v>1078</v>
      </c>
      <c r="AV1508" t="s">
        <v>1082</v>
      </c>
      <c r="AW1508" t="s">
        <v>1084</v>
      </c>
      <c r="AX1508" s="65">
        <f t="shared" si="406"/>
        <v>583.5</v>
      </c>
      <c r="AY1508" s="106">
        <v>2862.47</v>
      </c>
      <c r="AZ1508" s="106">
        <v>744.80992501953574</v>
      </c>
      <c r="BA1508" s="65">
        <f t="shared" si="394"/>
        <v>4190.7799250195358</v>
      </c>
      <c r="BB1508" s="65">
        <f t="shared" si="395"/>
        <v>28125.260074980462</v>
      </c>
      <c r="BC1508" s="65">
        <f t="shared" si="396"/>
        <v>10.56</v>
      </c>
      <c r="BD1508" s="65">
        <f t="shared" si="397"/>
        <v>23558.230000000003</v>
      </c>
      <c r="BE1508" s="65">
        <f t="shared" si="398"/>
        <v>31744.309999999998</v>
      </c>
      <c r="BF1508" s="65">
        <f t="shared" si="399"/>
        <v>83438.340074980457</v>
      </c>
      <c r="BG1508" s="66">
        <f t="shared" si="400"/>
        <v>598.68284643136224</v>
      </c>
      <c r="BH1508" s="66">
        <f t="shared" si="401"/>
        <v>48.491827715483559</v>
      </c>
      <c r="BI1508" s="66">
        <f t="shared" si="402"/>
        <v>1.7600000000000001E-2</v>
      </c>
      <c r="BJ1508" s="66">
        <f t="shared" si="403"/>
        <v>40.617637931034487</v>
      </c>
      <c r="BK1508" s="66">
        <f t="shared" si="404"/>
        <v>54.731568965517241</v>
      </c>
      <c r="BL1508" s="66">
        <f t="shared" si="405"/>
        <v>143.85920702582837</v>
      </c>
      <c r="BM1508" s="207">
        <f t="shared" si="407"/>
        <v>39873.18</v>
      </c>
    </row>
    <row r="1509" spans="1:65" x14ac:dyDescent="0.35">
      <c r="A1509" s="1">
        <v>658</v>
      </c>
      <c r="B1509">
        <v>59</v>
      </c>
      <c r="C1509" t="s">
        <v>37</v>
      </c>
      <c r="D1509" s="60" t="s">
        <v>696</v>
      </c>
      <c r="E1509" s="6" t="s">
        <v>1107</v>
      </c>
      <c r="F1509" s="7" t="s">
        <v>1108</v>
      </c>
      <c r="G1509" s="6">
        <v>-30.03</v>
      </c>
      <c r="H1509" s="6">
        <v>-51.23</v>
      </c>
      <c r="I1509" s="6">
        <v>47</v>
      </c>
      <c r="J1509" s="8">
        <v>23954.0527728093</v>
      </c>
      <c r="K1509" t="s">
        <v>1165</v>
      </c>
      <c r="L1509" t="s">
        <v>1062</v>
      </c>
      <c r="M1509">
        <v>600</v>
      </c>
      <c r="N1509">
        <v>600</v>
      </c>
      <c r="O1509">
        <v>60.5</v>
      </c>
      <c r="P1509">
        <v>20040.36</v>
      </c>
      <c r="Q1509">
        <v>18875.330000000002</v>
      </c>
      <c r="R1509">
        <v>5272.4</v>
      </c>
      <c r="S1509">
        <v>34606.78</v>
      </c>
      <c r="T1509">
        <v>0</v>
      </c>
      <c r="U1509">
        <v>11578.67</v>
      </c>
      <c r="V1509">
        <v>0</v>
      </c>
      <c r="W1509" s="181">
        <f t="shared" si="391"/>
        <v>31619.03</v>
      </c>
      <c r="X1509" s="181">
        <f t="shared" si="392"/>
        <v>52.698383333333332</v>
      </c>
      <c r="Y1509" s="174">
        <v>90434.04</v>
      </c>
      <c r="Z1509" s="181">
        <f t="shared" si="393"/>
        <v>150.7234</v>
      </c>
      <c r="AA1509" s="174">
        <v>6.6899587810076835E-2</v>
      </c>
      <c r="AB1509" s="174">
        <v>22.160195430835561</v>
      </c>
      <c r="AC1509" s="174">
        <v>20.871930525275658</v>
      </c>
      <c r="AD1509" s="174">
        <v>5.8301055664437866</v>
      </c>
      <c r="AE1509" s="174">
        <v>38.26742673444646</v>
      </c>
      <c r="AF1509">
        <v>0</v>
      </c>
      <c r="AG1509" s="106">
        <v>12.803442155188471</v>
      </c>
      <c r="AH1509" s="106">
        <v>0</v>
      </c>
      <c r="AI1509" s="106">
        <v>100</v>
      </c>
      <c r="AJ1509">
        <v>40.25</v>
      </c>
      <c r="AK1509">
        <v>52.8</v>
      </c>
      <c r="AL1509">
        <v>57.68</v>
      </c>
      <c r="AM1509">
        <v>150.72</v>
      </c>
      <c r="AN1509" t="s">
        <v>1065</v>
      </c>
      <c r="AO1509">
        <v>9.9</v>
      </c>
      <c r="AP1509">
        <v>8.33</v>
      </c>
      <c r="AQ1509">
        <v>12.806699999999999</v>
      </c>
      <c r="AR1509" t="s">
        <v>1071</v>
      </c>
      <c r="AS1509" t="s">
        <v>1074</v>
      </c>
      <c r="AT1509" t="s">
        <v>1076</v>
      </c>
      <c r="AU1509" t="s">
        <v>1078</v>
      </c>
      <c r="AV1509" t="s">
        <v>1082</v>
      </c>
      <c r="AW1509" t="s">
        <v>1084</v>
      </c>
      <c r="AX1509" s="65">
        <f t="shared" si="406"/>
        <v>583.5</v>
      </c>
      <c r="AY1509" s="106">
        <v>2862.47</v>
      </c>
      <c r="AZ1509" s="106">
        <v>822.48799967570812</v>
      </c>
      <c r="BA1509" s="65">
        <f t="shared" si="394"/>
        <v>4268.4579996757075</v>
      </c>
      <c r="BB1509" s="65">
        <f t="shared" si="395"/>
        <v>30796.542000324291</v>
      </c>
      <c r="BC1509" s="65">
        <f t="shared" si="396"/>
        <v>60.5</v>
      </c>
      <c r="BD1509" s="65">
        <f t="shared" si="397"/>
        <v>23564.230000000003</v>
      </c>
      <c r="BE1509" s="65">
        <f t="shared" si="398"/>
        <v>31744.309999999998</v>
      </c>
      <c r="BF1509" s="65">
        <f t="shared" si="399"/>
        <v>86165.582000324284</v>
      </c>
      <c r="BG1509" s="66">
        <f t="shared" si="400"/>
        <v>609.77971423938675</v>
      </c>
      <c r="BH1509" s="66">
        <f t="shared" si="401"/>
        <v>53.097486207455674</v>
      </c>
      <c r="BI1509" s="66">
        <f t="shared" si="402"/>
        <v>0.10083333333333333</v>
      </c>
      <c r="BJ1509" s="66">
        <f t="shared" si="403"/>
        <v>40.627982758620696</v>
      </c>
      <c r="BK1509" s="66">
        <f t="shared" si="404"/>
        <v>54.731568965517241</v>
      </c>
      <c r="BL1509" s="66">
        <f t="shared" si="405"/>
        <v>148.56134827642117</v>
      </c>
      <c r="BM1509" s="207">
        <f t="shared" si="407"/>
        <v>39879.18</v>
      </c>
    </row>
    <row r="1510" spans="1:65" x14ac:dyDescent="0.35">
      <c r="A1510" s="1">
        <v>659</v>
      </c>
      <c r="B1510">
        <v>59</v>
      </c>
      <c r="C1510" t="s">
        <v>37</v>
      </c>
      <c r="D1510" s="60" t="s">
        <v>697</v>
      </c>
      <c r="E1510" s="6" t="s">
        <v>1109</v>
      </c>
      <c r="F1510" s="7" t="s">
        <v>1110</v>
      </c>
      <c r="G1510" s="6">
        <v>-15.37</v>
      </c>
      <c r="H1510" s="6">
        <v>-48.78</v>
      </c>
      <c r="I1510" s="6">
        <v>770</v>
      </c>
      <c r="J1510" s="8">
        <v>31081.371963744201</v>
      </c>
      <c r="K1510" t="s">
        <v>1165</v>
      </c>
      <c r="L1510" t="s">
        <v>1062</v>
      </c>
      <c r="M1510">
        <v>600</v>
      </c>
      <c r="N1510">
        <v>600</v>
      </c>
      <c r="O1510">
        <v>0</v>
      </c>
      <c r="P1510">
        <v>27981.38</v>
      </c>
      <c r="Q1510">
        <v>18875.330000000002</v>
      </c>
      <c r="R1510">
        <v>5266.4</v>
      </c>
      <c r="S1510">
        <v>34606.78</v>
      </c>
      <c r="T1510">
        <v>0</v>
      </c>
      <c r="U1510">
        <v>11578.67</v>
      </c>
      <c r="V1510">
        <v>0</v>
      </c>
      <c r="W1510" s="181">
        <f t="shared" si="391"/>
        <v>39560.050000000003</v>
      </c>
      <c r="X1510" s="181">
        <f t="shared" si="392"/>
        <v>65.933416666666673</v>
      </c>
      <c r="Y1510" s="174">
        <v>98308.56</v>
      </c>
      <c r="Z1510" s="181">
        <f t="shared" si="393"/>
        <v>163.8476</v>
      </c>
      <c r="AA1510" s="174">
        <v>0</v>
      </c>
      <c r="AB1510" s="174">
        <v>28.462811376750921</v>
      </c>
      <c r="AC1510" s="174">
        <v>19.20008796792467</v>
      </c>
      <c r="AD1510" s="174">
        <v>5.3570106204383423</v>
      </c>
      <c r="AE1510" s="174">
        <v>35.20220416207907</v>
      </c>
      <c r="AF1510">
        <v>0</v>
      </c>
      <c r="AG1510" s="106">
        <v>11.77788587280701</v>
      </c>
      <c r="AH1510" s="106">
        <v>0</v>
      </c>
      <c r="AI1510" s="106">
        <v>100</v>
      </c>
      <c r="AJ1510">
        <v>40.24</v>
      </c>
      <c r="AK1510">
        <v>65.930000000000007</v>
      </c>
      <c r="AL1510">
        <v>57.68</v>
      </c>
      <c r="AM1510">
        <v>163.85</v>
      </c>
      <c r="AN1510" t="s">
        <v>1066</v>
      </c>
      <c r="AO1510">
        <v>9.9</v>
      </c>
      <c r="AP1510">
        <v>8.33</v>
      </c>
      <c r="AQ1510">
        <v>12.806699999999999</v>
      </c>
      <c r="AR1510" t="s">
        <v>1071</v>
      </c>
      <c r="AS1510" t="s">
        <v>1074</v>
      </c>
      <c r="AT1510" t="s">
        <v>1076</v>
      </c>
      <c r="AU1510" t="s">
        <v>1078</v>
      </c>
      <c r="AV1510" t="s">
        <v>1082</v>
      </c>
      <c r="AW1510" t="s">
        <v>1084</v>
      </c>
      <c r="AX1510" s="65">
        <f t="shared" si="406"/>
        <v>583.5</v>
      </c>
      <c r="AY1510" s="106">
        <v>2862.47</v>
      </c>
      <c r="AZ1510" s="106">
        <v>1087.4740196098858</v>
      </c>
      <c r="BA1510" s="65">
        <f t="shared" si="394"/>
        <v>4533.4440196098858</v>
      </c>
      <c r="BB1510" s="65">
        <f t="shared" si="395"/>
        <v>38472.575980390116</v>
      </c>
      <c r="BC1510" s="65">
        <f t="shared" si="396"/>
        <v>0</v>
      </c>
      <c r="BD1510" s="65">
        <f t="shared" si="397"/>
        <v>23558.230000000003</v>
      </c>
      <c r="BE1510" s="65">
        <f t="shared" si="398"/>
        <v>31744.309999999998</v>
      </c>
      <c r="BF1510" s="65">
        <f t="shared" si="399"/>
        <v>93775.11598039011</v>
      </c>
      <c r="BG1510" s="66">
        <f t="shared" si="400"/>
        <v>647.63485994426935</v>
      </c>
      <c r="BH1510" s="66">
        <f t="shared" si="401"/>
        <v>66.332027552396752</v>
      </c>
      <c r="BI1510" s="66">
        <f t="shared" si="402"/>
        <v>0</v>
      </c>
      <c r="BJ1510" s="66">
        <f t="shared" si="403"/>
        <v>40.617637931034487</v>
      </c>
      <c r="BK1510" s="66">
        <f t="shared" si="404"/>
        <v>54.731568965517241</v>
      </c>
      <c r="BL1510" s="66">
        <f t="shared" si="405"/>
        <v>161.68123444894846</v>
      </c>
      <c r="BM1510" s="207">
        <f t="shared" si="407"/>
        <v>39873.18</v>
      </c>
    </row>
    <row r="1511" spans="1:65" x14ac:dyDescent="0.35">
      <c r="A1511" s="1">
        <v>660</v>
      </c>
      <c r="B1511">
        <v>59</v>
      </c>
      <c r="C1511" t="s">
        <v>37</v>
      </c>
      <c r="D1511" s="60" t="s">
        <v>698</v>
      </c>
      <c r="E1511" s="6" t="s">
        <v>1111</v>
      </c>
      <c r="F1511" s="7" t="s">
        <v>1112</v>
      </c>
      <c r="G1511" s="6">
        <v>-22.86</v>
      </c>
      <c r="H1511" s="6">
        <v>-43.41</v>
      </c>
      <c r="I1511" s="6">
        <v>45</v>
      </c>
      <c r="J1511" s="8">
        <v>45016.2336447989</v>
      </c>
      <c r="K1511" t="s">
        <v>1165</v>
      </c>
      <c r="L1511" t="s">
        <v>1062</v>
      </c>
      <c r="M1511">
        <v>600</v>
      </c>
      <c r="N1511">
        <v>600</v>
      </c>
      <c r="O1511">
        <v>0</v>
      </c>
      <c r="P1511">
        <v>27918.69</v>
      </c>
      <c r="Q1511">
        <v>18875.330000000002</v>
      </c>
      <c r="R1511">
        <v>5262.4</v>
      </c>
      <c r="S1511">
        <v>34606.78</v>
      </c>
      <c r="T1511">
        <v>0</v>
      </c>
      <c r="U1511">
        <v>11578.67</v>
      </c>
      <c r="V1511">
        <v>0</v>
      </c>
      <c r="W1511" s="181">
        <f t="shared" si="391"/>
        <v>39497.360000000001</v>
      </c>
      <c r="X1511" s="181">
        <f t="shared" si="392"/>
        <v>65.828933333333339</v>
      </c>
      <c r="Y1511" s="174">
        <v>98241.86</v>
      </c>
      <c r="Z1511" s="181">
        <f t="shared" si="393"/>
        <v>163.73643333333334</v>
      </c>
      <c r="AA1511" s="174">
        <v>0</v>
      </c>
      <c r="AB1511" s="174">
        <v>28.418323920170071</v>
      </c>
      <c r="AC1511" s="174">
        <v>19.213123611462571</v>
      </c>
      <c r="AD1511" s="174">
        <v>5.3565761071706088</v>
      </c>
      <c r="AE1511" s="174">
        <v>35.226104228889803</v>
      </c>
      <c r="AF1511">
        <v>0</v>
      </c>
      <c r="AG1511" s="106">
        <v>11.78588231126732</v>
      </c>
      <c r="AH1511" s="106">
        <v>0</v>
      </c>
      <c r="AI1511" s="106">
        <v>100</v>
      </c>
      <c r="AJ1511">
        <v>40.229999999999997</v>
      </c>
      <c r="AK1511">
        <v>65.83</v>
      </c>
      <c r="AL1511">
        <v>57.68</v>
      </c>
      <c r="AM1511">
        <v>163.74</v>
      </c>
      <c r="AN1511" t="s">
        <v>1067</v>
      </c>
      <c r="AO1511">
        <v>9.9</v>
      </c>
      <c r="AP1511">
        <v>8.33</v>
      </c>
      <c r="AQ1511">
        <v>12.806699999999999</v>
      </c>
      <c r="AR1511" t="s">
        <v>1071</v>
      </c>
      <c r="AS1511" t="s">
        <v>1074</v>
      </c>
      <c r="AT1511" t="s">
        <v>1076</v>
      </c>
      <c r="AU1511" t="s">
        <v>1078</v>
      </c>
      <c r="AV1511" t="s">
        <v>1082</v>
      </c>
      <c r="AW1511" t="s">
        <v>1084</v>
      </c>
      <c r="AX1511" s="65">
        <f t="shared" si="406"/>
        <v>583.5</v>
      </c>
      <c r="AY1511" s="106">
        <v>2862.47</v>
      </c>
      <c r="AZ1511" s="106">
        <v>1069.7051424249164</v>
      </c>
      <c r="BA1511" s="65">
        <f t="shared" si="394"/>
        <v>4515.675142424916</v>
      </c>
      <c r="BB1511" s="65">
        <f t="shared" si="395"/>
        <v>38427.654857575086</v>
      </c>
      <c r="BC1511" s="65">
        <f t="shared" si="396"/>
        <v>0</v>
      </c>
      <c r="BD1511" s="65">
        <f t="shared" si="397"/>
        <v>23554.230000000003</v>
      </c>
      <c r="BE1511" s="65">
        <f t="shared" si="398"/>
        <v>31744.309999999998</v>
      </c>
      <c r="BF1511" s="65">
        <f t="shared" si="399"/>
        <v>93726.184857575077</v>
      </c>
      <c r="BG1511" s="66">
        <f t="shared" si="400"/>
        <v>645.09644891784512</v>
      </c>
      <c r="BH1511" s="66">
        <f t="shared" si="401"/>
        <v>66.254577340646705</v>
      </c>
      <c r="BI1511" s="66">
        <f t="shared" si="402"/>
        <v>0</v>
      </c>
      <c r="BJ1511" s="66">
        <f t="shared" si="403"/>
        <v>40.610741379310348</v>
      </c>
      <c r="BK1511" s="66">
        <f t="shared" si="404"/>
        <v>54.731568965517241</v>
      </c>
      <c r="BL1511" s="66">
        <f t="shared" si="405"/>
        <v>161.59687044409498</v>
      </c>
      <c r="BM1511" s="207">
        <f t="shared" si="407"/>
        <v>39869.18</v>
      </c>
    </row>
    <row r="1512" spans="1:65" x14ac:dyDescent="0.35">
      <c r="A1512" s="1">
        <v>661</v>
      </c>
      <c r="B1512">
        <v>59</v>
      </c>
      <c r="C1512" t="s">
        <v>37</v>
      </c>
      <c r="D1512" s="60" t="s">
        <v>699</v>
      </c>
      <c r="E1512" s="6" t="s">
        <v>1113</v>
      </c>
      <c r="F1512" s="7" t="s">
        <v>1114</v>
      </c>
      <c r="G1512" s="6">
        <v>-20.32</v>
      </c>
      <c r="H1512" s="6">
        <v>-40.340000000000003</v>
      </c>
      <c r="I1512" s="6">
        <v>9</v>
      </c>
      <c r="J1512" s="8">
        <v>54061.366139626101</v>
      </c>
      <c r="K1512" t="s">
        <v>1165</v>
      </c>
      <c r="L1512" t="s">
        <v>1062</v>
      </c>
      <c r="M1512">
        <v>600</v>
      </c>
      <c r="N1512">
        <v>600</v>
      </c>
      <c r="O1512">
        <v>0</v>
      </c>
      <c r="P1512">
        <v>31246.95</v>
      </c>
      <c r="Q1512">
        <v>18875.330000000002</v>
      </c>
      <c r="R1512">
        <v>5264.2</v>
      </c>
      <c r="S1512">
        <v>34606.78</v>
      </c>
      <c r="T1512">
        <v>0</v>
      </c>
      <c r="U1512">
        <v>11578.67</v>
      </c>
      <c r="V1512">
        <v>0</v>
      </c>
      <c r="W1512" s="181">
        <f t="shared" si="391"/>
        <v>42825.62</v>
      </c>
      <c r="X1512" s="181">
        <f t="shared" si="392"/>
        <v>71.376033333333339</v>
      </c>
      <c r="Y1512" s="174">
        <v>101571.92</v>
      </c>
      <c r="Z1512" s="181">
        <f t="shared" si="393"/>
        <v>169.28653333333332</v>
      </c>
      <c r="AA1512" s="174">
        <v>0</v>
      </c>
      <c r="AB1512" s="174">
        <v>30.76337436567114</v>
      </c>
      <c r="AC1512" s="174">
        <v>18.583216700048599</v>
      </c>
      <c r="AD1512" s="174">
        <v>5.1827316053491943</v>
      </c>
      <c r="AE1512" s="174">
        <v>34.071207869261507</v>
      </c>
      <c r="AF1512">
        <v>0</v>
      </c>
      <c r="AG1512" s="106">
        <v>11.399479304910249</v>
      </c>
      <c r="AH1512" s="106">
        <v>0</v>
      </c>
      <c r="AI1512" s="106">
        <v>100</v>
      </c>
      <c r="AJ1512">
        <v>40.229999999999997</v>
      </c>
      <c r="AK1512">
        <v>71.38</v>
      </c>
      <c r="AL1512">
        <v>57.68</v>
      </c>
      <c r="AM1512">
        <v>169.29</v>
      </c>
      <c r="AN1512" t="s">
        <v>1068</v>
      </c>
      <c r="AO1512">
        <v>9.9</v>
      </c>
      <c r="AP1512">
        <v>8.33</v>
      </c>
      <c r="AQ1512">
        <v>12.806699999999999</v>
      </c>
      <c r="AR1512" t="s">
        <v>1071</v>
      </c>
      <c r="AS1512" t="s">
        <v>1074</v>
      </c>
      <c r="AT1512" t="s">
        <v>1076</v>
      </c>
      <c r="AU1512" t="s">
        <v>1078</v>
      </c>
      <c r="AV1512" t="s">
        <v>1082</v>
      </c>
      <c r="AW1512" t="s">
        <v>1084</v>
      </c>
      <c r="AX1512" s="65">
        <f t="shared" si="406"/>
        <v>583.5</v>
      </c>
      <c r="AY1512" s="106">
        <v>2862.47</v>
      </c>
      <c r="AZ1512" s="106">
        <v>1144.1505085794554</v>
      </c>
      <c r="BA1512" s="65">
        <f t="shared" si="394"/>
        <v>4590.1205085794554</v>
      </c>
      <c r="BB1512" s="65">
        <f t="shared" si="395"/>
        <v>41681.469491420547</v>
      </c>
      <c r="BC1512" s="65">
        <f t="shared" si="396"/>
        <v>0</v>
      </c>
      <c r="BD1512" s="65">
        <f t="shared" si="397"/>
        <v>23556.030000000002</v>
      </c>
      <c r="BE1512" s="65">
        <f t="shared" si="398"/>
        <v>31744.309999999998</v>
      </c>
      <c r="BF1512" s="65">
        <f t="shared" si="399"/>
        <v>96981.799491420548</v>
      </c>
      <c r="BG1512" s="66">
        <f t="shared" si="400"/>
        <v>655.73150122563652</v>
      </c>
      <c r="BH1512" s="66">
        <f t="shared" si="401"/>
        <v>71.864602571414736</v>
      </c>
      <c r="BI1512" s="66">
        <f t="shared" si="402"/>
        <v>0</v>
      </c>
      <c r="BJ1512" s="66">
        <f t="shared" si="403"/>
        <v>40.613844827586213</v>
      </c>
      <c r="BK1512" s="66">
        <f t="shared" si="404"/>
        <v>54.731568965517241</v>
      </c>
      <c r="BL1512" s="66">
        <f t="shared" si="405"/>
        <v>167.20999912313889</v>
      </c>
      <c r="BM1512" s="207">
        <f t="shared" si="407"/>
        <v>39870.979999999996</v>
      </c>
    </row>
    <row r="1513" spans="1:65" x14ac:dyDescent="0.35">
      <c r="A1513" s="1">
        <v>662</v>
      </c>
      <c r="B1513">
        <v>59</v>
      </c>
      <c r="C1513" t="s">
        <v>37</v>
      </c>
      <c r="D1513" s="60" t="s">
        <v>700</v>
      </c>
      <c r="E1513" s="6" t="s">
        <v>1115</v>
      </c>
      <c r="F1513" s="7" t="s">
        <v>1116</v>
      </c>
      <c r="G1513" s="6">
        <v>-8.0500000000000007</v>
      </c>
      <c r="H1513" s="6">
        <v>-34.880000000000003</v>
      </c>
      <c r="I1513" s="6">
        <v>10</v>
      </c>
      <c r="J1513" s="8">
        <v>63550.072249703</v>
      </c>
      <c r="K1513" t="s">
        <v>1165</v>
      </c>
      <c r="L1513" t="s">
        <v>1062</v>
      </c>
      <c r="M1513">
        <v>600</v>
      </c>
      <c r="N1513">
        <v>600</v>
      </c>
      <c r="O1513">
        <v>0</v>
      </c>
      <c r="P1513">
        <v>36316.07</v>
      </c>
      <c r="Q1513">
        <v>18875.330000000002</v>
      </c>
      <c r="R1513">
        <v>5250.2</v>
      </c>
      <c r="S1513">
        <v>34606.78</v>
      </c>
      <c r="T1513">
        <v>0</v>
      </c>
      <c r="U1513">
        <v>11578.67</v>
      </c>
      <c r="V1513">
        <v>0</v>
      </c>
      <c r="W1513" s="181">
        <f t="shared" si="391"/>
        <v>47894.74</v>
      </c>
      <c r="X1513" s="181">
        <f t="shared" si="392"/>
        <v>79.824566666666669</v>
      </c>
      <c r="Y1513" s="174">
        <v>106627.04</v>
      </c>
      <c r="Z1513" s="181">
        <f t="shared" si="393"/>
        <v>177.71173333333331</v>
      </c>
      <c r="AA1513" s="174">
        <v>0</v>
      </c>
      <c r="AB1513" s="174">
        <v>34.058968531809569</v>
      </c>
      <c r="AC1513" s="174">
        <v>17.702198241646769</v>
      </c>
      <c r="AD1513" s="174">
        <v>4.9238917257761257</v>
      </c>
      <c r="AE1513" s="174">
        <v>32.45591362191054</v>
      </c>
      <c r="AF1513">
        <v>0</v>
      </c>
      <c r="AG1513" s="106">
        <v>10.8590372573411</v>
      </c>
      <c r="AH1513" s="106">
        <v>0</v>
      </c>
      <c r="AI1513" s="106">
        <v>100</v>
      </c>
      <c r="AJ1513">
        <v>40.21</v>
      </c>
      <c r="AK1513">
        <v>79.819999999999993</v>
      </c>
      <c r="AL1513">
        <v>57.68</v>
      </c>
      <c r="AM1513">
        <v>177.71</v>
      </c>
      <c r="AN1513" t="s">
        <v>1069</v>
      </c>
      <c r="AO1513">
        <v>9.9</v>
      </c>
      <c r="AP1513">
        <v>8.33</v>
      </c>
      <c r="AQ1513">
        <v>12.806699999999999</v>
      </c>
      <c r="AR1513" t="s">
        <v>1071</v>
      </c>
      <c r="AS1513" t="s">
        <v>1074</v>
      </c>
      <c r="AT1513" t="s">
        <v>1076</v>
      </c>
      <c r="AU1513" t="s">
        <v>1078</v>
      </c>
      <c r="AV1513" t="s">
        <v>1082</v>
      </c>
      <c r="AW1513" t="s">
        <v>1084</v>
      </c>
      <c r="AX1513" s="65">
        <f t="shared" si="406"/>
        <v>583.5</v>
      </c>
      <c r="AY1513" s="106">
        <v>2862.47</v>
      </c>
      <c r="AZ1513" s="106">
        <v>1313.9212085294969</v>
      </c>
      <c r="BA1513" s="65">
        <f t="shared" si="394"/>
        <v>4759.8912085294969</v>
      </c>
      <c r="BB1513" s="65">
        <f t="shared" si="395"/>
        <v>46580.818791470498</v>
      </c>
      <c r="BC1513" s="65">
        <f t="shared" si="396"/>
        <v>0</v>
      </c>
      <c r="BD1513" s="65">
        <f t="shared" si="397"/>
        <v>23542.030000000002</v>
      </c>
      <c r="BE1513" s="65">
        <f t="shared" si="398"/>
        <v>31744.309999999998</v>
      </c>
      <c r="BF1513" s="65">
        <f t="shared" si="399"/>
        <v>101867.14879147049</v>
      </c>
      <c r="BG1513" s="66">
        <f t="shared" si="400"/>
        <v>679.9844583613567</v>
      </c>
      <c r="BH1513" s="66">
        <f t="shared" si="401"/>
        <v>80.311756537018098</v>
      </c>
      <c r="BI1513" s="66">
        <f t="shared" si="402"/>
        <v>0</v>
      </c>
      <c r="BJ1513" s="66">
        <f t="shared" si="403"/>
        <v>40.589706896551725</v>
      </c>
      <c r="BK1513" s="66">
        <f t="shared" si="404"/>
        <v>54.731568965517241</v>
      </c>
      <c r="BL1513" s="66">
        <f t="shared" si="405"/>
        <v>175.63301515770775</v>
      </c>
      <c r="BM1513" s="207">
        <f t="shared" si="407"/>
        <v>39856.979999999996</v>
      </c>
    </row>
    <row r="1514" spans="1:65" x14ac:dyDescent="0.35">
      <c r="A1514" s="1">
        <v>663</v>
      </c>
      <c r="B1514">
        <v>59</v>
      </c>
      <c r="C1514" t="s">
        <v>37</v>
      </c>
      <c r="D1514" s="60" t="s">
        <v>701</v>
      </c>
      <c r="E1514" s="6" t="s">
        <v>1117</v>
      </c>
      <c r="F1514" s="7" t="s">
        <v>1118</v>
      </c>
      <c r="G1514" s="6">
        <v>-3.8</v>
      </c>
      <c r="H1514" s="6">
        <v>-38.53</v>
      </c>
      <c r="I1514" s="6">
        <v>41</v>
      </c>
      <c r="J1514" s="8">
        <v>71394.000753582499</v>
      </c>
      <c r="K1514" t="s">
        <v>1165</v>
      </c>
      <c r="L1514" t="s">
        <v>1062</v>
      </c>
      <c r="M1514">
        <v>600</v>
      </c>
      <c r="N1514">
        <v>600</v>
      </c>
      <c r="O1514">
        <v>0</v>
      </c>
      <c r="P1514">
        <v>36075.839999999997</v>
      </c>
      <c r="Q1514">
        <v>18875.330000000002</v>
      </c>
      <c r="R1514">
        <v>5255.2</v>
      </c>
      <c r="S1514">
        <v>34606.78</v>
      </c>
      <c r="T1514">
        <v>0</v>
      </c>
      <c r="U1514">
        <v>11578.67</v>
      </c>
      <c r="V1514">
        <v>0</v>
      </c>
      <c r="W1514" s="181">
        <f t="shared" si="391"/>
        <v>47654.509999999995</v>
      </c>
      <c r="X1514" s="181">
        <f t="shared" si="392"/>
        <v>79.424183333333318</v>
      </c>
      <c r="Y1514" s="174">
        <v>106391.81</v>
      </c>
      <c r="Z1514" s="181">
        <f t="shared" si="393"/>
        <v>177.31968333333333</v>
      </c>
      <c r="AA1514" s="174">
        <v>0</v>
      </c>
      <c r="AB1514" s="174">
        <v>33.908474721879443</v>
      </c>
      <c r="AC1514" s="174">
        <v>17.74133742061537</v>
      </c>
      <c r="AD1514" s="174">
        <v>4.9394779541771117</v>
      </c>
      <c r="AE1514" s="174">
        <v>32.527672947757907</v>
      </c>
      <c r="AF1514">
        <v>0</v>
      </c>
      <c r="AG1514" s="106">
        <v>10.883046354789901</v>
      </c>
      <c r="AH1514" s="106">
        <v>0</v>
      </c>
      <c r="AI1514" s="106">
        <v>100</v>
      </c>
      <c r="AJ1514">
        <v>40.22</v>
      </c>
      <c r="AK1514">
        <v>79.42</v>
      </c>
      <c r="AL1514">
        <v>57.68</v>
      </c>
      <c r="AM1514">
        <v>177.32</v>
      </c>
      <c r="AN1514" t="s">
        <v>1070</v>
      </c>
      <c r="AO1514">
        <v>9.9</v>
      </c>
      <c r="AP1514">
        <v>8.33</v>
      </c>
      <c r="AQ1514">
        <v>12.806699999999999</v>
      </c>
      <c r="AR1514" t="s">
        <v>1071</v>
      </c>
      <c r="AS1514" t="s">
        <v>1074</v>
      </c>
      <c r="AT1514" t="s">
        <v>1076</v>
      </c>
      <c r="AU1514" t="s">
        <v>1078</v>
      </c>
      <c r="AV1514" t="s">
        <v>1082</v>
      </c>
      <c r="AW1514" t="s">
        <v>1084</v>
      </c>
      <c r="AX1514" s="65">
        <f t="shared" si="406"/>
        <v>583.5</v>
      </c>
      <c r="AY1514" s="106">
        <v>2862.47</v>
      </c>
      <c r="AZ1514" s="106">
        <v>1270.7341043897582</v>
      </c>
      <c r="BA1514" s="65">
        <f t="shared" si="394"/>
        <v>4716.704104389758</v>
      </c>
      <c r="BB1514" s="65">
        <f t="shared" si="395"/>
        <v>46383.775895610233</v>
      </c>
      <c r="BC1514" s="65">
        <f t="shared" si="396"/>
        <v>0</v>
      </c>
      <c r="BD1514" s="65">
        <f t="shared" si="397"/>
        <v>23547.030000000002</v>
      </c>
      <c r="BE1514" s="65">
        <f t="shared" si="398"/>
        <v>31744.309999999998</v>
      </c>
      <c r="BF1514" s="65">
        <f t="shared" si="399"/>
        <v>101675.10589561024</v>
      </c>
      <c r="BG1514" s="66">
        <f t="shared" si="400"/>
        <v>673.81487205567976</v>
      </c>
      <c r="BH1514" s="66">
        <f t="shared" si="401"/>
        <v>79.972027406224541</v>
      </c>
      <c r="BI1514" s="66">
        <f t="shared" si="402"/>
        <v>0</v>
      </c>
      <c r="BJ1514" s="66">
        <f t="shared" si="403"/>
        <v>40.598327586206899</v>
      </c>
      <c r="BK1514" s="66">
        <f t="shared" si="404"/>
        <v>54.731568965517241</v>
      </c>
      <c r="BL1514" s="66">
        <f t="shared" si="405"/>
        <v>175.30190671656936</v>
      </c>
      <c r="BM1514" s="207">
        <f t="shared" si="407"/>
        <v>39861.979999999996</v>
      </c>
    </row>
    <row r="1515" spans="1:65" x14ac:dyDescent="0.35">
      <c r="A1515" s="1">
        <v>672</v>
      </c>
      <c r="B1515">
        <v>60</v>
      </c>
      <c r="C1515" t="s">
        <v>37</v>
      </c>
      <c r="D1515" s="60" t="s">
        <v>710</v>
      </c>
      <c r="E1515" s="6" t="s">
        <v>1104</v>
      </c>
      <c r="F1515" s="7" t="s">
        <v>1105</v>
      </c>
      <c r="G1515" s="6">
        <v>-22.74</v>
      </c>
      <c r="H1515" s="6">
        <v>-45.59</v>
      </c>
      <c r="I1515" s="6">
        <v>1642</v>
      </c>
      <c r="J1515" s="8">
        <v>3495.45982983364</v>
      </c>
      <c r="K1515" t="s">
        <v>1165</v>
      </c>
      <c r="L1515" t="s">
        <v>1062</v>
      </c>
      <c r="M1515">
        <v>600</v>
      </c>
      <c r="N1515">
        <v>600</v>
      </c>
      <c r="O1515">
        <v>1145.04</v>
      </c>
      <c r="P1515">
        <v>10983.24</v>
      </c>
      <c r="Q1515">
        <v>18875.330000000002</v>
      </c>
      <c r="R1515">
        <v>5265.2</v>
      </c>
      <c r="S1515">
        <v>34606.78</v>
      </c>
      <c r="T1515">
        <v>0</v>
      </c>
      <c r="U1515">
        <v>11750.93</v>
      </c>
      <c r="V1515">
        <v>0</v>
      </c>
      <c r="W1515" s="181">
        <f t="shared" si="391"/>
        <v>22734.17</v>
      </c>
      <c r="X1515" s="181">
        <f t="shared" si="392"/>
        <v>37.890283333333329</v>
      </c>
      <c r="Y1515" s="174">
        <v>82626.509999999995</v>
      </c>
      <c r="Z1515" s="181">
        <f t="shared" si="393"/>
        <v>137.71084999999999</v>
      </c>
      <c r="AA1515" s="174">
        <v>1.3858022080322649</v>
      </c>
      <c r="AB1515" s="174">
        <v>13.29263453097559</v>
      </c>
      <c r="AC1515" s="174">
        <v>22.84415740178304</v>
      </c>
      <c r="AD1515" s="174">
        <v>6.3722889905431082</v>
      </c>
      <c r="AE1515" s="174">
        <v>41.883385852797133</v>
      </c>
      <c r="AF1515">
        <v>0</v>
      </c>
      <c r="AG1515" s="106">
        <v>14.221743118522131</v>
      </c>
      <c r="AH1515" s="106">
        <v>0</v>
      </c>
      <c r="AI1515" s="106">
        <v>100</v>
      </c>
      <c r="AJ1515">
        <v>40.229999999999997</v>
      </c>
      <c r="AK1515">
        <v>39.799999999999997</v>
      </c>
      <c r="AL1515">
        <v>57.68</v>
      </c>
      <c r="AM1515">
        <v>137.71</v>
      </c>
      <c r="AN1515" t="s">
        <v>1063</v>
      </c>
      <c r="AO1515">
        <v>9.9</v>
      </c>
      <c r="AP1515">
        <v>8.33</v>
      </c>
      <c r="AQ1515">
        <v>12.806699999999999</v>
      </c>
      <c r="AR1515" t="s">
        <v>1071</v>
      </c>
      <c r="AS1515" t="s">
        <v>1074</v>
      </c>
      <c r="AT1515" t="s">
        <v>1076</v>
      </c>
      <c r="AU1515" t="s">
        <v>1078</v>
      </c>
      <c r="AV1515" t="s">
        <v>1080</v>
      </c>
      <c r="AW1515" t="s">
        <v>1083</v>
      </c>
      <c r="AX1515" s="65">
        <f t="shared" si="406"/>
        <v>583.5</v>
      </c>
      <c r="AY1515" s="106">
        <v>2862.47</v>
      </c>
      <c r="AZ1515" s="106">
        <v>590.47937856836916</v>
      </c>
      <c r="BA1515" s="65">
        <f t="shared" si="394"/>
        <v>4036.449378568369</v>
      </c>
      <c r="BB1515" s="65">
        <f t="shared" si="395"/>
        <v>22143.69062143163</v>
      </c>
      <c r="BC1515" s="65">
        <f t="shared" si="396"/>
        <v>1145.04</v>
      </c>
      <c r="BD1515" s="65">
        <f t="shared" si="397"/>
        <v>23557.030000000002</v>
      </c>
      <c r="BE1515" s="65">
        <f t="shared" si="398"/>
        <v>31744.309999999998</v>
      </c>
      <c r="BF1515" s="65">
        <f t="shared" si="399"/>
        <v>78590.060621431621</v>
      </c>
      <c r="BG1515" s="66">
        <f t="shared" si="400"/>
        <v>576.63562550976701</v>
      </c>
      <c r="BH1515" s="66">
        <f t="shared" si="401"/>
        <v>38.17877693350281</v>
      </c>
      <c r="BI1515" s="66">
        <f t="shared" si="402"/>
        <v>1.9083999999999999</v>
      </c>
      <c r="BJ1515" s="66">
        <f t="shared" si="403"/>
        <v>40.615568965517248</v>
      </c>
      <c r="BK1515" s="66">
        <f t="shared" si="404"/>
        <v>54.731568965517241</v>
      </c>
      <c r="BL1515" s="66">
        <f t="shared" si="405"/>
        <v>135.50010451970968</v>
      </c>
      <c r="BM1515" s="207">
        <f t="shared" si="407"/>
        <v>39871.979999999996</v>
      </c>
    </row>
    <row r="1516" spans="1:65" x14ac:dyDescent="0.35">
      <c r="A1516" s="1">
        <v>673</v>
      </c>
      <c r="B1516">
        <v>60</v>
      </c>
      <c r="C1516" t="s">
        <v>37</v>
      </c>
      <c r="D1516" s="60" t="s">
        <v>711</v>
      </c>
      <c r="E1516" s="6" t="s">
        <v>1104</v>
      </c>
      <c r="F1516" s="7" t="s">
        <v>1106</v>
      </c>
      <c r="G1516" s="6">
        <v>-23.85</v>
      </c>
      <c r="H1516" s="6">
        <v>-46.64</v>
      </c>
      <c r="I1516" s="6">
        <v>792</v>
      </c>
      <c r="J1516" s="8">
        <v>14172.2970393051</v>
      </c>
      <c r="K1516" t="s">
        <v>1165</v>
      </c>
      <c r="L1516" t="s">
        <v>1062</v>
      </c>
      <c r="M1516">
        <v>600</v>
      </c>
      <c r="N1516">
        <v>600</v>
      </c>
      <c r="O1516">
        <v>234.17</v>
      </c>
      <c r="P1516">
        <v>17528</v>
      </c>
      <c r="Q1516">
        <v>18875.330000000002</v>
      </c>
      <c r="R1516">
        <v>5266.4</v>
      </c>
      <c r="S1516">
        <v>34606.78</v>
      </c>
      <c r="T1516">
        <v>0</v>
      </c>
      <c r="U1516">
        <v>11750.93</v>
      </c>
      <c r="V1516">
        <v>0</v>
      </c>
      <c r="W1516" s="181">
        <f t="shared" si="391"/>
        <v>29278.93</v>
      </c>
      <c r="X1516" s="181">
        <f t="shared" si="392"/>
        <v>48.798216666666669</v>
      </c>
      <c r="Y1516" s="174">
        <v>88261.6</v>
      </c>
      <c r="Z1516" s="181">
        <f t="shared" si="393"/>
        <v>147.10266666666666</v>
      </c>
      <c r="AA1516" s="174">
        <v>0.26531356784830551</v>
      </c>
      <c r="AB1516" s="174">
        <v>19.859145993274542</v>
      </c>
      <c r="AC1516" s="174">
        <v>21.385664887108319</v>
      </c>
      <c r="AD1516" s="174">
        <v>5.9668077623791076</v>
      </c>
      <c r="AE1516" s="174">
        <v>39.209327725760687</v>
      </c>
      <c r="AF1516">
        <v>0</v>
      </c>
      <c r="AG1516" s="106">
        <v>13.31375139358452</v>
      </c>
      <c r="AH1516" s="106">
        <v>0</v>
      </c>
      <c r="AI1516" s="106">
        <v>100</v>
      </c>
      <c r="AJ1516">
        <v>40.24</v>
      </c>
      <c r="AK1516">
        <v>49.19</v>
      </c>
      <c r="AL1516">
        <v>57.68</v>
      </c>
      <c r="AM1516">
        <v>147.1</v>
      </c>
      <c r="AN1516" t="s">
        <v>1064</v>
      </c>
      <c r="AO1516">
        <v>9.9</v>
      </c>
      <c r="AP1516">
        <v>8.33</v>
      </c>
      <c r="AQ1516">
        <v>12.806699999999999</v>
      </c>
      <c r="AR1516" t="s">
        <v>1071</v>
      </c>
      <c r="AS1516" t="s">
        <v>1074</v>
      </c>
      <c r="AT1516" t="s">
        <v>1076</v>
      </c>
      <c r="AU1516" t="s">
        <v>1078</v>
      </c>
      <c r="AV1516" t="s">
        <v>1080</v>
      </c>
      <c r="AW1516" t="s">
        <v>1083</v>
      </c>
      <c r="AX1516" s="65">
        <f t="shared" si="406"/>
        <v>583.5</v>
      </c>
      <c r="AY1516" s="106">
        <v>2862.47</v>
      </c>
      <c r="AZ1516" s="106">
        <v>762.97586245947764</v>
      </c>
      <c r="BA1516" s="65">
        <f t="shared" si="394"/>
        <v>4208.9458624594772</v>
      </c>
      <c r="BB1516" s="65">
        <f t="shared" si="395"/>
        <v>28515.954137540524</v>
      </c>
      <c r="BC1516" s="65">
        <f t="shared" si="396"/>
        <v>234.17</v>
      </c>
      <c r="BD1516" s="65">
        <f t="shared" si="397"/>
        <v>23558.230000000003</v>
      </c>
      <c r="BE1516" s="65">
        <f t="shared" si="398"/>
        <v>31744.309999999998</v>
      </c>
      <c r="BF1516" s="65">
        <f t="shared" si="399"/>
        <v>84052.654137540521</v>
      </c>
      <c r="BG1516" s="66">
        <f t="shared" si="400"/>
        <v>601.2779803513539</v>
      </c>
      <c r="BH1516" s="66">
        <f t="shared" si="401"/>
        <v>49.165438168173317</v>
      </c>
      <c r="BI1516" s="66">
        <f t="shared" si="402"/>
        <v>0.39028333333333332</v>
      </c>
      <c r="BJ1516" s="66">
        <f t="shared" si="403"/>
        <v>40.617637931034487</v>
      </c>
      <c r="BK1516" s="66">
        <f t="shared" si="404"/>
        <v>54.731568965517241</v>
      </c>
      <c r="BL1516" s="66">
        <f t="shared" si="405"/>
        <v>144.91836920265607</v>
      </c>
      <c r="BM1516" s="207">
        <f t="shared" si="407"/>
        <v>39873.18</v>
      </c>
    </row>
    <row r="1517" spans="1:65" x14ac:dyDescent="0.35">
      <c r="A1517" s="1">
        <v>674</v>
      </c>
      <c r="B1517">
        <v>60</v>
      </c>
      <c r="C1517" t="s">
        <v>37</v>
      </c>
      <c r="D1517" s="60" t="s">
        <v>712</v>
      </c>
      <c r="E1517" s="6" t="s">
        <v>1107</v>
      </c>
      <c r="F1517" s="7" t="s">
        <v>1108</v>
      </c>
      <c r="G1517" s="6">
        <v>-30.03</v>
      </c>
      <c r="H1517" s="6">
        <v>-51.23</v>
      </c>
      <c r="I1517" s="6">
        <v>47</v>
      </c>
      <c r="J1517" s="8">
        <v>23954.0527728093</v>
      </c>
      <c r="K1517" t="s">
        <v>1165</v>
      </c>
      <c r="L1517" t="s">
        <v>1062</v>
      </c>
      <c r="M1517">
        <v>600</v>
      </c>
      <c r="N1517">
        <v>600</v>
      </c>
      <c r="O1517">
        <v>575.13</v>
      </c>
      <c r="P1517">
        <v>21319.16</v>
      </c>
      <c r="Q1517">
        <v>18875.330000000002</v>
      </c>
      <c r="R1517">
        <v>5272.4</v>
      </c>
      <c r="S1517">
        <v>34606.78</v>
      </c>
      <c r="T1517">
        <v>0</v>
      </c>
      <c r="U1517">
        <v>11750.93</v>
      </c>
      <c r="V1517">
        <v>0</v>
      </c>
      <c r="W1517" s="181">
        <f t="shared" si="391"/>
        <v>33070.089999999997</v>
      </c>
      <c r="X1517" s="181">
        <f t="shared" si="392"/>
        <v>55.116816666666658</v>
      </c>
      <c r="Y1517" s="174">
        <v>92399.73</v>
      </c>
      <c r="Z1517" s="181">
        <f t="shared" si="393"/>
        <v>153.99955</v>
      </c>
      <c r="AA1517" s="174">
        <v>0.62243688374414075</v>
      </c>
      <c r="AB1517" s="174">
        <v>23.07275140306146</v>
      </c>
      <c r="AC1517" s="174">
        <v>20.427906012279479</v>
      </c>
      <c r="AD1517" s="174">
        <v>5.706077279663047</v>
      </c>
      <c r="AE1517" s="174">
        <v>37.453334549787101</v>
      </c>
      <c r="AF1517">
        <v>0</v>
      </c>
      <c r="AG1517" s="106">
        <v>12.71749387146478</v>
      </c>
      <c r="AH1517" s="106">
        <v>0</v>
      </c>
      <c r="AI1517" s="106">
        <v>100</v>
      </c>
      <c r="AJ1517">
        <v>40.25</v>
      </c>
      <c r="AK1517">
        <v>56.08</v>
      </c>
      <c r="AL1517">
        <v>57.68</v>
      </c>
      <c r="AM1517">
        <v>154</v>
      </c>
      <c r="AN1517" t="s">
        <v>1065</v>
      </c>
      <c r="AO1517">
        <v>9.9</v>
      </c>
      <c r="AP1517">
        <v>8.33</v>
      </c>
      <c r="AQ1517">
        <v>12.806699999999999</v>
      </c>
      <c r="AR1517" t="s">
        <v>1071</v>
      </c>
      <c r="AS1517" t="s">
        <v>1074</v>
      </c>
      <c r="AT1517" t="s">
        <v>1076</v>
      </c>
      <c r="AU1517" t="s">
        <v>1078</v>
      </c>
      <c r="AV1517" t="s">
        <v>1080</v>
      </c>
      <c r="AW1517" t="s">
        <v>1083</v>
      </c>
      <c r="AX1517" s="65">
        <f t="shared" si="406"/>
        <v>583.5</v>
      </c>
      <c r="AY1517" s="106">
        <v>2862.47</v>
      </c>
      <c r="AZ1517" s="106">
        <v>835.35226246996365</v>
      </c>
      <c r="BA1517" s="65">
        <f t="shared" si="394"/>
        <v>4281.3222624699629</v>
      </c>
      <c r="BB1517" s="65">
        <f t="shared" si="395"/>
        <v>32234.737737530031</v>
      </c>
      <c r="BC1517" s="65">
        <f t="shared" si="396"/>
        <v>575.13</v>
      </c>
      <c r="BD1517" s="65">
        <f t="shared" si="397"/>
        <v>23564.230000000003</v>
      </c>
      <c r="BE1517" s="65">
        <f t="shared" si="398"/>
        <v>31744.309999999998</v>
      </c>
      <c r="BF1517" s="65">
        <f t="shared" si="399"/>
        <v>88118.40773753004</v>
      </c>
      <c r="BG1517" s="66">
        <f t="shared" si="400"/>
        <v>611.61746606713757</v>
      </c>
      <c r="BH1517" s="66">
        <f t="shared" si="401"/>
        <v>55.577134030224194</v>
      </c>
      <c r="BI1517" s="66">
        <f t="shared" si="402"/>
        <v>0.95855000000000001</v>
      </c>
      <c r="BJ1517" s="66">
        <f t="shared" si="403"/>
        <v>40.627982758620696</v>
      </c>
      <c r="BK1517" s="66">
        <f t="shared" si="404"/>
        <v>54.731568965517241</v>
      </c>
      <c r="BL1517" s="66">
        <f t="shared" si="405"/>
        <v>151.92828920263801</v>
      </c>
      <c r="BM1517" s="207">
        <f t="shared" si="407"/>
        <v>39879.18</v>
      </c>
    </row>
    <row r="1518" spans="1:65" x14ac:dyDescent="0.35">
      <c r="A1518" s="1">
        <v>675</v>
      </c>
      <c r="B1518">
        <v>60</v>
      </c>
      <c r="C1518" t="s">
        <v>37</v>
      </c>
      <c r="D1518" s="60" t="s">
        <v>713</v>
      </c>
      <c r="E1518" s="6" t="s">
        <v>1109</v>
      </c>
      <c r="F1518" s="7" t="s">
        <v>1110</v>
      </c>
      <c r="G1518" s="6">
        <v>-15.37</v>
      </c>
      <c r="H1518" s="6">
        <v>-48.78</v>
      </c>
      <c r="I1518" s="6">
        <v>770</v>
      </c>
      <c r="J1518" s="8">
        <v>31081.371963744201</v>
      </c>
      <c r="K1518" t="s">
        <v>1165</v>
      </c>
      <c r="L1518" t="s">
        <v>1062</v>
      </c>
      <c r="M1518">
        <v>600</v>
      </c>
      <c r="N1518">
        <v>600</v>
      </c>
      <c r="O1518">
        <v>0</v>
      </c>
      <c r="P1518">
        <v>32223.22</v>
      </c>
      <c r="Q1518">
        <v>18875.330000000002</v>
      </c>
      <c r="R1518">
        <v>5266.4</v>
      </c>
      <c r="S1518">
        <v>34606.78</v>
      </c>
      <c r="T1518">
        <v>0</v>
      </c>
      <c r="U1518">
        <v>11750.93</v>
      </c>
      <c r="V1518">
        <v>0</v>
      </c>
      <c r="W1518" s="181">
        <f t="shared" si="391"/>
        <v>43974.15</v>
      </c>
      <c r="X1518" s="181">
        <f t="shared" si="392"/>
        <v>73.29025</v>
      </c>
      <c r="Y1518" s="174">
        <v>102722.66</v>
      </c>
      <c r="Z1518" s="181">
        <f t="shared" si="393"/>
        <v>171.20443333333333</v>
      </c>
      <c r="AA1518" s="174">
        <v>0</v>
      </c>
      <c r="AB1518" s="174">
        <v>31.369144841070121</v>
      </c>
      <c r="AC1518" s="174">
        <v>18.375040132333019</v>
      </c>
      <c r="AD1518" s="174">
        <v>5.1268142783685704</v>
      </c>
      <c r="AE1518" s="174">
        <v>33.689528678482432</v>
      </c>
      <c r="AF1518">
        <v>0</v>
      </c>
      <c r="AG1518" s="106">
        <v>11.439472069745859</v>
      </c>
      <c r="AH1518" s="106">
        <v>0</v>
      </c>
      <c r="AI1518" s="106">
        <v>100</v>
      </c>
      <c r="AJ1518">
        <v>40.24</v>
      </c>
      <c r="AK1518">
        <v>73.290000000000006</v>
      </c>
      <c r="AL1518">
        <v>57.68</v>
      </c>
      <c r="AM1518">
        <v>171.2</v>
      </c>
      <c r="AN1518" t="s">
        <v>1066</v>
      </c>
      <c r="AO1518">
        <v>9.9</v>
      </c>
      <c r="AP1518">
        <v>8.33</v>
      </c>
      <c r="AQ1518">
        <v>12.806699999999999</v>
      </c>
      <c r="AR1518" t="s">
        <v>1071</v>
      </c>
      <c r="AS1518" t="s">
        <v>1074</v>
      </c>
      <c r="AT1518" t="s">
        <v>1076</v>
      </c>
      <c r="AU1518" t="s">
        <v>1078</v>
      </c>
      <c r="AV1518" t="s">
        <v>1080</v>
      </c>
      <c r="AW1518" t="s">
        <v>1083</v>
      </c>
      <c r="AX1518" s="65">
        <f t="shared" si="406"/>
        <v>583.5</v>
      </c>
      <c r="AY1518" s="106">
        <v>2862.47</v>
      </c>
      <c r="AZ1518" s="106">
        <v>1097.1307816970859</v>
      </c>
      <c r="BA1518" s="65">
        <f t="shared" si="394"/>
        <v>4543.1007816970859</v>
      </c>
      <c r="BB1518" s="65">
        <f t="shared" si="395"/>
        <v>42877.019218302914</v>
      </c>
      <c r="BC1518" s="65">
        <f t="shared" si="396"/>
        <v>0</v>
      </c>
      <c r="BD1518" s="65">
        <f t="shared" si="397"/>
        <v>23558.230000000003</v>
      </c>
      <c r="BE1518" s="65">
        <f t="shared" si="398"/>
        <v>31744.309999999998</v>
      </c>
      <c r="BF1518" s="65">
        <f t="shared" si="399"/>
        <v>98179.559218302922</v>
      </c>
      <c r="BG1518" s="66">
        <f t="shared" si="400"/>
        <v>649.01439738529803</v>
      </c>
      <c r="BH1518" s="66">
        <f t="shared" si="401"/>
        <v>73.925895203970541</v>
      </c>
      <c r="BI1518" s="66">
        <f t="shared" si="402"/>
        <v>0</v>
      </c>
      <c r="BJ1518" s="66">
        <f t="shared" si="403"/>
        <v>40.617637931034487</v>
      </c>
      <c r="BK1518" s="66">
        <f t="shared" si="404"/>
        <v>54.731568965517241</v>
      </c>
      <c r="BL1518" s="66">
        <f t="shared" si="405"/>
        <v>169.27510210052228</v>
      </c>
      <c r="BM1518" s="207">
        <f t="shared" si="407"/>
        <v>39873.18</v>
      </c>
    </row>
    <row r="1519" spans="1:65" x14ac:dyDescent="0.35">
      <c r="A1519" s="1">
        <v>676</v>
      </c>
      <c r="B1519">
        <v>60</v>
      </c>
      <c r="C1519" t="s">
        <v>37</v>
      </c>
      <c r="D1519" s="60" t="s">
        <v>714</v>
      </c>
      <c r="E1519" s="6" t="s">
        <v>1111</v>
      </c>
      <c r="F1519" s="7" t="s">
        <v>1112</v>
      </c>
      <c r="G1519" s="6">
        <v>-22.86</v>
      </c>
      <c r="H1519" s="6">
        <v>-43.41</v>
      </c>
      <c r="I1519" s="6">
        <v>45</v>
      </c>
      <c r="J1519" s="8">
        <v>45016.2336447989</v>
      </c>
      <c r="K1519" t="s">
        <v>1165</v>
      </c>
      <c r="L1519" t="s">
        <v>1062</v>
      </c>
      <c r="M1519">
        <v>600</v>
      </c>
      <c r="N1519">
        <v>600</v>
      </c>
      <c r="O1519">
        <v>0</v>
      </c>
      <c r="P1519">
        <v>31924.42</v>
      </c>
      <c r="Q1519">
        <v>18875.330000000002</v>
      </c>
      <c r="R1519">
        <v>5262.4</v>
      </c>
      <c r="S1519">
        <v>34606.78</v>
      </c>
      <c r="T1519">
        <v>0</v>
      </c>
      <c r="U1519">
        <v>11750.93</v>
      </c>
      <c r="V1519">
        <v>0</v>
      </c>
      <c r="W1519" s="181">
        <f t="shared" si="391"/>
        <v>43675.35</v>
      </c>
      <c r="X1519" s="181">
        <f t="shared" si="392"/>
        <v>72.792249999999996</v>
      </c>
      <c r="Y1519" s="174">
        <v>102419.86</v>
      </c>
      <c r="Z1519" s="181">
        <f t="shared" si="393"/>
        <v>170.69976666666668</v>
      </c>
      <c r="AA1519" s="174">
        <v>0</v>
      </c>
      <c r="AB1519" s="174">
        <v>31.170146102523471</v>
      </c>
      <c r="AC1519" s="174">
        <v>18.429365164139071</v>
      </c>
      <c r="AD1519" s="174">
        <v>5.1380659961847241</v>
      </c>
      <c r="AE1519" s="174">
        <v>33.789130350305108</v>
      </c>
      <c r="AF1519">
        <v>0</v>
      </c>
      <c r="AG1519" s="106">
        <v>11.47329238684763</v>
      </c>
      <c r="AH1519" s="106">
        <v>0</v>
      </c>
      <c r="AI1519" s="106">
        <v>100</v>
      </c>
      <c r="AJ1519">
        <v>40.229999999999997</v>
      </c>
      <c r="AK1519">
        <v>72.790000000000006</v>
      </c>
      <c r="AL1519">
        <v>57.68</v>
      </c>
      <c r="AM1519">
        <v>170.7</v>
      </c>
      <c r="AN1519" t="s">
        <v>1067</v>
      </c>
      <c r="AO1519">
        <v>9.9</v>
      </c>
      <c r="AP1519">
        <v>8.33</v>
      </c>
      <c r="AQ1519">
        <v>12.806699999999999</v>
      </c>
      <c r="AR1519" t="s">
        <v>1071</v>
      </c>
      <c r="AS1519" t="s">
        <v>1074</v>
      </c>
      <c r="AT1519" t="s">
        <v>1076</v>
      </c>
      <c r="AU1519" t="s">
        <v>1078</v>
      </c>
      <c r="AV1519" t="s">
        <v>1080</v>
      </c>
      <c r="AW1519" t="s">
        <v>1083</v>
      </c>
      <c r="AX1519" s="65">
        <f t="shared" si="406"/>
        <v>583.5</v>
      </c>
      <c r="AY1519" s="106">
        <v>2862.47</v>
      </c>
      <c r="AZ1519" s="106">
        <v>1088.047605285883</v>
      </c>
      <c r="BA1519" s="65">
        <f t="shared" si="394"/>
        <v>4534.0176052858824</v>
      </c>
      <c r="BB1519" s="65">
        <f t="shared" si="395"/>
        <v>42587.302394714119</v>
      </c>
      <c r="BC1519" s="65">
        <f t="shared" si="396"/>
        <v>0</v>
      </c>
      <c r="BD1519" s="65">
        <f t="shared" si="397"/>
        <v>23554.230000000003</v>
      </c>
      <c r="BE1519" s="65">
        <f t="shared" si="398"/>
        <v>31744.309999999998</v>
      </c>
      <c r="BF1519" s="65">
        <f t="shared" si="399"/>
        <v>97885.842394714113</v>
      </c>
      <c r="BG1519" s="66">
        <f t="shared" si="400"/>
        <v>647.71680075512609</v>
      </c>
      <c r="BH1519" s="66">
        <f t="shared" si="401"/>
        <v>73.426383439162279</v>
      </c>
      <c r="BI1519" s="66">
        <f t="shared" si="402"/>
        <v>0</v>
      </c>
      <c r="BJ1519" s="66">
        <f t="shared" si="403"/>
        <v>40.610741379310348</v>
      </c>
      <c r="BK1519" s="66">
        <f t="shared" si="404"/>
        <v>54.731568965517241</v>
      </c>
      <c r="BL1519" s="66">
        <f t="shared" si="405"/>
        <v>168.76869378398985</v>
      </c>
      <c r="BM1519" s="207">
        <f t="shared" si="407"/>
        <v>39869.18</v>
      </c>
    </row>
    <row r="1520" spans="1:65" x14ac:dyDescent="0.35">
      <c r="A1520" s="1">
        <v>677</v>
      </c>
      <c r="B1520">
        <v>60</v>
      </c>
      <c r="C1520" t="s">
        <v>37</v>
      </c>
      <c r="D1520" s="60" t="s">
        <v>715</v>
      </c>
      <c r="E1520" s="6" t="s">
        <v>1113</v>
      </c>
      <c r="F1520" s="7" t="s">
        <v>1114</v>
      </c>
      <c r="G1520" s="6">
        <v>-20.32</v>
      </c>
      <c r="H1520" s="6">
        <v>-40.340000000000003</v>
      </c>
      <c r="I1520" s="6">
        <v>9</v>
      </c>
      <c r="J1520" s="8">
        <v>54061.366139626101</v>
      </c>
      <c r="K1520" t="s">
        <v>1165</v>
      </c>
      <c r="L1520" t="s">
        <v>1062</v>
      </c>
      <c r="M1520">
        <v>600</v>
      </c>
      <c r="N1520">
        <v>600</v>
      </c>
      <c r="O1520">
        <v>0</v>
      </c>
      <c r="P1520">
        <v>36424.06</v>
      </c>
      <c r="Q1520">
        <v>18875.330000000002</v>
      </c>
      <c r="R1520">
        <v>5264.2</v>
      </c>
      <c r="S1520">
        <v>34606.78</v>
      </c>
      <c r="T1520">
        <v>0</v>
      </c>
      <c r="U1520">
        <v>11750.93</v>
      </c>
      <c r="V1520">
        <v>0</v>
      </c>
      <c r="W1520" s="181">
        <f t="shared" si="391"/>
        <v>48174.99</v>
      </c>
      <c r="X1520" s="181">
        <f t="shared" si="392"/>
        <v>80.29164999999999</v>
      </c>
      <c r="Y1520" s="174">
        <v>106921.3</v>
      </c>
      <c r="Z1520" s="181">
        <f t="shared" si="393"/>
        <v>178.20216666666667</v>
      </c>
      <c r="AA1520" s="174">
        <v>0</v>
      </c>
      <c r="AB1520" s="174">
        <v>34.066233762589867</v>
      </c>
      <c r="AC1520" s="174">
        <v>17.65347970890739</v>
      </c>
      <c r="AD1520" s="174">
        <v>4.923434339088657</v>
      </c>
      <c r="AE1520" s="174">
        <v>32.366591128241048</v>
      </c>
      <c r="AF1520">
        <v>0</v>
      </c>
      <c r="AG1520" s="106">
        <v>10.99026106117303</v>
      </c>
      <c r="AH1520" s="106">
        <v>0</v>
      </c>
      <c r="AI1520" s="106">
        <v>100</v>
      </c>
      <c r="AJ1520">
        <v>40.229999999999997</v>
      </c>
      <c r="AK1520">
        <v>80.290000000000006</v>
      </c>
      <c r="AL1520">
        <v>57.68</v>
      </c>
      <c r="AM1520">
        <v>178.2</v>
      </c>
      <c r="AN1520" t="s">
        <v>1068</v>
      </c>
      <c r="AO1520">
        <v>9.9</v>
      </c>
      <c r="AP1520">
        <v>8.33</v>
      </c>
      <c r="AQ1520">
        <v>12.806699999999999</v>
      </c>
      <c r="AR1520" t="s">
        <v>1071</v>
      </c>
      <c r="AS1520" t="s">
        <v>1074</v>
      </c>
      <c r="AT1520" t="s">
        <v>1076</v>
      </c>
      <c r="AU1520" t="s">
        <v>1078</v>
      </c>
      <c r="AV1520" t="s">
        <v>1080</v>
      </c>
      <c r="AW1520" t="s">
        <v>1083</v>
      </c>
      <c r="AX1520" s="65">
        <f t="shared" si="406"/>
        <v>583.5</v>
      </c>
      <c r="AY1520" s="106">
        <v>2862.47</v>
      </c>
      <c r="AZ1520" s="106">
        <v>1146.4103507943471</v>
      </c>
      <c r="BA1520" s="65">
        <f t="shared" si="394"/>
        <v>4592.3803507943467</v>
      </c>
      <c r="BB1520" s="65">
        <f t="shared" si="395"/>
        <v>47028.579649205654</v>
      </c>
      <c r="BC1520" s="65">
        <f t="shared" si="396"/>
        <v>0</v>
      </c>
      <c r="BD1520" s="65">
        <f t="shared" si="397"/>
        <v>23556.030000000002</v>
      </c>
      <c r="BE1520" s="65">
        <f t="shared" si="398"/>
        <v>31744.309999999998</v>
      </c>
      <c r="BF1520" s="65">
        <f t="shared" si="399"/>
        <v>102328.91964920565</v>
      </c>
      <c r="BG1520" s="66">
        <f t="shared" si="400"/>
        <v>656.05433582776379</v>
      </c>
      <c r="BH1520" s="66">
        <f t="shared" si="401"/>
        <v>81.083758015871823</v>
      </c>
      <c r="BI1520" s="66">
        <f t="shared" si="402"/>
        <v>0</v>
      </c>
      <c r="BJ1520" s="66">
        <f t="shared" si="403"/>
        <v>40.613844827586213</v>
      </c>
      <c r="BK1520" s="66">
        <f t="shared" si="404"/>
        <v>54.731568965517241</v>
      </c>
      <c r="BL1520" s="66">
        <f t="shared" si="405"/>
        <v>176.42917180897527</v>
      </c>
      <c r="BM1520" s="207">
        <f t="shared" si="407"/>
        <v>39870.979999999996</v>
      </c>
    </row>
    <row r="1521" spans="1:65" x14ac:dyDescent="0.35">
      <c r="A1521" s="1">
        <v>678</v>
      </c>
      <c r="B1521">
        <v>60</v>
      </c>
      <c r="C1521" t="s">
        <v>37</v>
      </c>
      <c r="D1521" s="60" t="s">
        <v>716</v>
      </c>
      <c r="E1521" s="6" t="s">
        <v>1115</v>
      </c>
      <c r="F1521" s="7" t="s">
        <v>1116</v>
      </c>
      <c r="G1521" s="6">
        <v>-8.0500000000000007</v>
      </c>
      <c r="H1521" s="6">
        <v>-34.880000000000003</v>
      </c>
      <c r="I1521" s="6">
        <v>10</v>
      </c>
      <c r="J1521" s="8">
        <v>63550.072249703</v>
      </c>
      <c r="K1521" t="s">
        <v>1165</v>
      </c>
      <c r="L1521" t="s">
        <v>1062</v>
      </c>
      <c r="M1521">
        <v>600</v>
      </c>
      <c r="N1521">
        <v>600</v>
      </c>
      <c r="O1521">
        <v>0</v>
      </c>
      <c r="P1521">
        <v>41156.19</v>
      </c>
      <c r="Q1521">
        <v>18875.330000000002</v>
      </c>
      <c r="R1521">
        <v>5250.2</v>
      </c>
      <c r="S1521">
        <v>34606.78</v>
      </c>
      <c r="T1521">
        <v>0</v>
      </c>
      <c r="U1521">
        <v>11750.93</v>
      </c>
      <c r="V1521">
        <v>0</v>
      </c>
      <c r="W1521" s="181">
        <f t="shared" si="391"/>
        <v>52907.12</v>
      </c>
      <c r="X1521" s="181">
        <f t="shared" si="392"/>
        <v>88.178533333333334</v>
      </c>
      <c r="Y1521" s="174">
        <v>111639.43</v>
      </c>
      <c r="Z1521" s="181">
        <f t="shared" si="393"/>
        <v>186.06571666666665</v>
      </c>
      <c r="AA1521" s="174">
        <v>0</v>
      </c>
      <c r="AB1521" s="174">
        <v>36.865281379526927</v>
      </c>
      <c r="AC1521" s="174">
        <v>16.907404489614471</v>
      </c>
      <c r="AD1521" s="174">
        <v>4.7028187084079516</v>
      </c>
      <c r="AE1521" s="174">
        <v>30.998707177204331</v>
      </c>
      <c r="AF1521">
        <v>0</v>
      </c>
      <c r="AG1521" s="106">
        <v>10.52578824524632</v>
      </c>
      <c r="AH1521" s="106">
        <v>0</v>
      </c>
      <c r="AI1521" s="106">
        <v>100</v>
      </c>
      <c r="AJ1521">
        <v>40.21</v>
      </c>
      <c r="AK1521">
        <v>88.18</v>
      </c>
      <c r="AL1521">
        <v>57.68</v>
      </c>
      <c r="AM1521">
        <v>186.07</v>
      </c>
      <c r="AN1521" t="s">
        <v>1069</v>
      </c>
      <c r="AO1521">
        <v>9.9</v>
      </c>
      <c r="AP1521">
        <v>8.33</v>
      </c>
      <c r="AQ1521">
        <v>12.806699999999999</v>
      </c>
      <c r="AR1521" t="s">
        <v>1071</v>
      </c>
      <c r="AS1521" t="s">
        <v>1074</v>
      </c>
      <c r="AT1521" t="s">
        <v>1076</v>
      </c>
      <c r="AU1521" t="s">
        <v>1078</v>
      </c>
      <c r="AV1521" t="s">
        <v>1080</v>
      </c>
      <c r="AW1521" t="s">
        <v>1083</v>
      </c>
      <c r="AX1521" s="65">
        <f t="shared" si="406"/>
        <v>583.5</v>
      </c>
      <c r="AY1521" s="106">
        <v>2862.47</v>
      </c>
      <c r="AZ1521" s="106">
        <v>1260.9283002565887</v>
      </c>
      <c r="BA1521" s="65">
        <f t="shared" si="394"/>
        <v>4706.8983002565883</v>
      </c>
      <c r="BB1521" s="65">
        <f t="shared" si="395"/>
        <v>51646.191699743416</v>
      </c>
      <c r="BC1521" s="65">
        <f t="shared" si="396"/>
        <v>0</v>
      </c>
      <c r="BD1521" s="65">
        <f t="shared" si="397"/>
        <v>23542.030000000002</v>
      </c>
      <c r="BE1521" s="65">
        <f t="shared" si="398"/>
        <v>31744.309999999998</v>
      </c>
      <c r="BF1521" s="65">
        <f t="shared" si="399"/>
        <v>106932.5316997434</v>
      </c>
      <c r="BG1521" s="66">
        <f t="shared" si="400"/>
        <v>672.4140428937983</v>
      </c>
      <c r="BH1521" s="66">
        <f t="shared" si="401"/>
        <v>89.045158103005889</v>
      </c>
      <c r="BI1521" s="66">
        <f t="shared" si="402"/>
        <v>0</v>
      </c>
      <c r="BJ1521" s="66">
        <f t="shared" si="403"/>
        <v>40.589706896551725</v>
      </c>
      <c r="BK1521" s="66">
        <f t="shared" si="404"/>
        <v>54.731568965517241</v>
      </c>
      <c r="BL1521" s="66">
        <f t="shared" si="405"/>
        <v>184.36643396507483</v>
      </c>
      <c r="BM1521" s="207">
        <f t="shared" si="407"/>
        <v>39856.979999999996</v>
      </c>
    </row>
    <row r="1522" spans="1:65" x14ac:dyDescent="0.35">
      <c r="A1522" s="1">
        <v>679</v>
      </c>
      <c r="B1522">
        <v>60</v>
      </c>
      <c r="C1522" t="s">
        <v>37</v>
      </c>
      <c r="D1522" s="60" t="s">
        <v>717</v>
      </c>
      <c r="E1522" s="6" t="s">
        <v>1117</v>
      </c>
      <c r="F1522" s="7" t="s">
        <v>1118</v>
      </c>
      <c r="G1522" s="6">
        <v>-3.8</v>
      </c>
      <c r="H1522" s="6">
        <v>-38.53</v>
      </c>
      <c r="I1522" s="6">
        <v>41</v>
      </c>
      <c r="J1522" s="8">
        <v>71394.000753582499</v>
      </c>
      <c r="K1522" t="s">
        <v>1165</v>
      </c>
      <c r="L1522" t="s">
        <v>1062</v>
      </c>
      <c r="M1522">
        <v>600</v>
      </c>
      <c r="N1522">
        <v>600</v>
      </c>
      <c r="O1522">
        <v>0</v>
      </c>
      <c r="P1522">
        <v>42313.49</v>
      </c>
      <c r="Q1522">
        <v>18875.330000000002</v>
      </c>
      <c r="R1522">
        <v>5255.2</v>
      </c>
      <c r="S1522">
        <v>34606.78</v>
      </c>
      <c r="T1522">
        <v>0</v>
      </c>
      <c r="U1522">
        <v>11750.93</v>
      </c>
      <c r="V1522">
        <v>0</v>
      </c>
      <c r="W1522" s="181">
        <f t="shared" si="391"/>
        <v>54064.42</v>
      </c>
      <c r="X1522" s="181">
        <f t="shared" si="392"/>
        <v>90.107366666666664</v>
      </c>
      <c r="Y1522" s="174">
        <v>112801.72</v>
      </c>
      <c r="Z1522" s="181">
        <f t="shared" si="393"/>
        <v>188.00286666666668</v>
      </c>
      <c r="AA1522" s="174">
        <v>0</v>
      </c>
      <c r="AB1522" s="174">
        <v>37.511387237712327</v>
      </c>
      <c r="AC1522" s="174">
        <v>16.73319343002926</v>
      </c>
      <c r="AD1522" s="174">
        <v>4.6587942098755226</v>
      </c>
      <c r="AE1522" s="174">
        <v>30.679301698591122</v>
      </c>
      <c r="AF1522">
        <v>0</v>
      </c>
      <c r="AG1522" s="106">
        <v>10.417332288904809</v>
      </c>
      <c r="AH1522" s="106">
        <v>0</v>
      </c>
      <c r="AI1522" s="106">
        <v>100</v>
      </c>
      <c r="AJ1522">
        <v>40.22</v>
      </c>
      <c r="AK1522">
        <v>90.11</v>
      </c>
      <c r="AL1522">
        <v>57.68</v>
      </c>
      <c r="AM1522">
        <v>188</v>
      </c>
      <c r="AN1522" t="s">
        <v>1070</v>
      </c>
      <c r="AO1522">
        <v>9.9</v>
      </c>
      <c r="AP1522">
        <v>8.33</v>
      </c>
      <c r="AQ1522">
        <v>12.806699999999999</v>
      </c>
      <c r="AR1522" t="s">
        <v>1071</v>
      </c>
      <c r="AS1522" t="s">
        <v>1074</v>
      </c>
      <c r="AT1522" t="s">
        <v>1076</v>
      </c>
      <c r="AU1522" t="s">
        <v>1078</v>
      </c>
      <c r="AV1522" t="s">
        <v>1080</v>
      </c>
      <c r="AW1522" t="s">
        <v>1083</v>
      </c>
      <c r="AX1522" s="65">
        <f t="shared" si="406"/>
        <v>583.5</v>
      </c>
      <c r="AY1522" s="106">
        <v>2862.47</v>
      </c>
      <c r="AZ1522" s="106">
        <v>1240.207965476008</v>
      </c>
      <c r="BA1522" s="65">
        <f t="shared" si="394"/>
        <v>4686.1779654760076</v>
      </c>
      <c r="BB1522" s="65">
        <f t="shared" si="395"/>
        <v>52824.212034523989</v>
      </c>
      <c r="BC1522" s="65">
        <f t="shared" si="396"/>
        <v>0</v>
      </c>
      <c r="BD1522" s="65">
        <f t="shared" si="397"/>
        <v>23547.030000000002</v>
      </c>
      <c r="BE1522" s="65">
        <f t="shared" si="398"/>
        <v>31744.309999999998</v>
      </c>
      <c r="BF1522" s="65">
        <f t="shared" si="399"/>
        <v>108115.542034524</v>
      </c>
      <c r="BG1522" s="66">
        <f t="shared" si="400"/>
        <v>669.45399506800106</v>
      </c>
      <c r="BH1522" s="66">
        <f t="shared" si="401"/>
        <v>91.076227645731009</v>
      </c>
      <c r="BI1522" s="66">
        <f t="shared" si="402"/>
        <v>0</v>
      </c>
      <c r="BJ1522" s="66">
        <f t="shared" si="403"/>
        <v>40.598327586206899</v>
      </c>
      <c r="BK1522" s="66">
        <f t="shared" si="404"/>
        <v>54.731568965517241</v>
      </c>
      <c r="BL1522" s="66">
        <f t="shared" si="405"/>
        <v>186.40610695607586</v>
      </c>
      <c r="BM1522" s="207">
        <f t="shared" si="407"/>
        <v>39861.979999999996</v>
      </c>
    </row>
    <row r="1523" spans="1:65" x14ac:dyDescent="0.35">
      <c r="A1523" s="1">
        <v>680</v>
      </c>
      <c r="B1523">
        <v>61</v>
      </c>
      <c r="C1523" t="s">
        <v>37</v>
      </c>
      <c r="D1523" s="60" t="s">
        <v>718</v>
      </c>
      <c r="E1523" s="6" t="s">
        <v>1104</v>
      </c>
      <c r="F1523" s="7" t="s">
        <v>1105</v>
      </c>
      <c r="G1523" s="6">
        <v>-22.74</v>
      </c>
      <c r="H1523" s="6">
        <v>-45.59</v>
      </c>
      <c r="I1523" s="6">
        <v>1642</v>
      </c>
      <c r="J1523" s="8">
        <v>3495.45982983364</v>
      </c>
      <c r="K1523" t="s">
        <v>1165</v>
      </c>
      <c r="L1523" t="s">
        <v>1062</v>
      </c>
      <c r="M1523">
        <v>600</v>
      </c>
      <c r="N1523">
        <v>600</v>
      </c>
      <c r="O1523">
        <v>139.19</v>
      </c>
      <c r="P1523">
        <v>13414.01</v>
      </c>
      <c r="Q1523">
        <v>18875.330000000002</v>
      </c>
      <c r="R1523">
        <v>5265.2</v>
      </c>
      <c r="S1523">
        <v>34606.78</v>
      </c>
      <c r="T1523">
        <v>0</v>
      </c>
      <c r="U1523">
        <v>11578.67</v>
      </c>
      <c r="V1523">
        <v>0</v>
      </c>
      <c r="W1523" s="181">
        <f t="shared" si="391"/>
        <v>24992.68</v>
      </c>
      <c r="X1523" s="181">
        <f t="shared" si="392"/>
        <v>41.654466666666664</v>
      </c>
      <c r="Y1523" s="174">
        <v>83879.17</v>
      </c>
      <c r="Z1523" s="181">
        <f t="shared" si="393"/>
        <v>139.79861666666667</v>
      </c>
      <c r="AA1523" s="174">
        <v>0.16594107929298779</v>
      </c>
      <c r="AB1523" s="174">
        <v>15.992063345405059</v>
      </c>
      <c r="AC1523" s="174">
        <v>22.503000446952441</v>
      </c>
      <c r="AD1523" s="174">
        <v>6.2771245828970406</v>
      </c>
      <c r="AE1523" s="174">
        <v>41.257895136539858</v>
      </c>
      <c r="AF1523">
        <v>0</v>
      </c>
      <c r="AG1523" s="106">
        <v>13.80398733082361</v>
      </c>
      <c r="AH1523" s="106">
        <v>0</v>
      </c>
      <c r="AI1523" s="106">
        <v>100</v>
      </c>
      <c r="AJ1523">
        <v>40.229999999999997</v>
      </c>
      <c r="AK1523">
        <v>41.89</v>
      </c>
      <c r="AL1523">
        <v>57.68</v>
      </c>
      <c r="AM1523">
        <v>139.80000000000001</v>
      </c>
      <c r="AN1523" t="s">
        <v>1063</v>
      </c>
      <c r="AO1523">
        <v>9.9</v>
      </c>
      <c r="AP1523">
        <v>8.33</v>
      </c>
      <c r="AQ1523">
        <v>12.806699999999999</v>
      </c>
      <c r="AR1523" t="s">
        <v>1071</v>
      </c>
      <c r="AS1523" t="s">
        <v>1074</v>
      </c>
      <c r="AT1523" t="s">
        <v>1076</v>
      </c>
      <c r="AU1523" t="s">
        <v>1078</v>
      </c>
      <c r="AV1523" t="s">
        <v>1080</v>
      </c>
      <c r="AW1523" t="s">
        <v>1084</v>
      </c>
      <c r="AX1523" s="65">
        <f t="shared" si="406"/>
        <v>583.5</v>
      </c>
      <c r="AY1523" s="106">
        <v>2862.47</v>
      </c>
      <c r="AZ1523" s="106">
        <v>598.11808509122181</v>
      </c>
      <c r="BA1523" s="65">
        <f t="shared" si="394"/>
        <v>4044.0880850912217</v>
      </c>
      <c r="BB1523" s="65">
        <f t="shared" si="395"/>
        <v>24394.56191490878</v>
      </c>
      <c r="BC1523" s="65">
        <f t="shared" si="396"/>
        <v>139.19</v>
      </c>
      <c r="BD1523" s="65">
        <f t="shared" si="397"/>
        <v>23557.030000000002</v>
      </c>
      <c r="BE1523" s="65">
        <f t="shared" si="398"/>
        <v>31744.309999999998</v>
      </c>
      <c r="BF1523" s="65">
        <f t="shared" si="399"/>
        <v>79835.081914908777</v>
      </c>
      <c r="BG1523" s="66">
        <f t="shared" si="400"/>
        <v>577.72686929874601</v>
      </c>
      <c r="BH1523" s="66">
        <f t="shared" si="401"/>
        <v>42.059589508463411</v>
      </c>
      <c r="BI1523" s="66">
        <f t="shared" si="402"/>
        <v>0.23198333333333332</v>
      </c>
      <c r="BJ1523" s="66">
        <f t="shared" si="403"/>
        <v>40.615568965517248</v>
      </c>
      <c r="BK1523" s="66">
        <f t="shared" si="404"/>
        <v>54.731568965517241</v>
      </c>
      <c r="BL1523" s="66">
        <f t="shared" si="405"/>
        <v>137.64669295673926</v>
      </c>
      <c r="BM1523" s="207">
        <f t="shared" si="407"/>
        <v>39871.979999999996</v>
      </c>
    </row>
    <row r="1524" spans="1:65" x14ac:dyDescent="0.35">
      <c r="A1524" s="1">
        <v>681</v>
      </c>
      <c r="B1524">
        <v>61</v>
      </c>
      <c r="C1524" t="s">
        <v>37</v>
      </c>
      <c r="D1524" s="60" t="s">
        <v>719</v>
      </c>
      <c r="E1524" s="6" t="s">
        <v>1104</v>
      </c>
      <c r="F1524" s="7" t="s">
        <v>1106</v>
      </c>
      <c r="G1524" s="6">
        <v>-23.85</v>
      </c>
      <c r="H1524" s="6">
        <v>-46.64</v>
      </c>
      <c r="I1524" s="6">
        <v>792</v>
      </c>
      <c r="J1524" s="8">
        <v>14172.2970393051</v>
      </c>
      <c r="K1524" t="s">
        <v>1165</v>
      </c>
      <c r="L1524" t="s">
        <v>1062</v>
      </c>
      <c r="M1524">
        <v>600</v>
      </c>
      <c r="N1524">
        <v>600</v>
      </c>
      <c r="O1524">
        <v>3.12</v>
      </c>
      <c r="P1524">
        <v>18622.189999999999</v>
      </c>
      <c r="Q1524">
        <v>18875.330000000002</v>
      </c>
      <c r="R1524">
        <v>5266.4</v>
      </c>
      <c r="S1524">
        <v>34606.78</v>
      </c>
      <c r="T1524">
        <v>0</v>
      </c>
      <c r="U1524">
        <v>11578.67</v>
      </c>
      <c r="V1524">
        <v>0</v>
      </c>
      <c r="W1524" s="181">
        <f t="shared" si="391"/>
        <v>30200.86</v>
      </c>
      <c r="X1524" s="181">
        <f t="shared" si="392"/>
        <v>50.334766666666667</v>
      </c>
      <c r="Y1524" s="174">
        <v>88952.48</v>
      </c>
      <c r="Z1524" s="181">
        <f t="shared" si="393"/>
        <v>148.25413333333333</v>
      </c>
      <c r="AA1524" s="174">
        <v>3.5074907411238002E-3</v>
      </c>
      <c r="AB1524" s="174">
        <v>20.93498686040007</v>
      </c>
      <c r="AC1524" s="174">
        <v>21.219565772646249</v>
      </c>
      <c r="AD1524" s="174">
        <v>5.9204644996969167</v>
      </c>
      <c r="AE1524" s="174">
        <v>38.904795009650087</v>
      </c>
      <c r="AF1524">
        <v>0</v>
      </c>
      <c r="AG1524" s="106">
        <v>13.01669160882305</v>
      </c>
      <c r="AH1524" s="106">
        <v>0</v>
      </c>
      <c r="AI1524" s="106">
        <v>100</v>
      </c>
      <c r="AJ1524">
        <v>40.24</v>
      </c>
      <c r="AK1524">
        <v>50.34</v>
      </c>
      <c r="AL1524">
        <v>57.68</v>
      </c>
      <c r="AM1524">
        <v>148.25</v>
      </c>
      <c r="AN1524" t="s">
        <v>1064</v>
      </c>
      <c r="AO1524">
        <v>9.9</v>
      </c>
      <c r="AP1524">
        <v>8.33</v>
      </c>
      <c r="AQ1524">
        <v>12.806699999999999</v>
      </c>
      <c r="AR1524" t="s">
        <v>1071</v>
      </c>
      <c r="AS1524" t="s">
        <v>1074</v>
      </c>
      <c r="AT1524" t="s">
        <v>1076</v>
      </c>
      <c r="AU1524" t="s">
        <v>1078</v>
      </c>
      <c r="AV1524" t="s">
        <v>1080</v>
      </c>
      <c r="AW1524" t="s">
        <v>1084</v>
      </c>
      <c r="AX1524" s="65">
        <f t="shared" si="406"/>
        <v>583.5</v>
      </c>
      <c r="AY1524" s="106">
        <v>2862.47</v>
      </c>
      <c r="AZ1524" s="106">
        <v>765.00166280718031</v>
      </c>
      <c r="BA1524" s="65">
        <f t="shared" si="394"/>
        <v>4210.9716628071801</v>
      </c>
      <c r="BB1524" s="65">
        <f t="shared" si="395"/>
        <v>29435.858337192822</v>
      </c>
      <c r="BC1524" s="65">
        <f t="shared" si="396"/>
        <v>3.12</v>
      </c>
      <c r="BD1524" s="65">
        <f t="shared" si="397"/>
        <v>23558.230000000003</v>
      </c>
      <c r="BE1524" s="65">
        <f t="shared" si="398"/>
        <v>31744.309999999998</v>
      </c>
      <c r="BF1524" s="65">
        <f t="shared" si="399"/>
        <v>84741.508337192819</v>
      </c>
      <c r="BG1524" s="66">
        <f t="shared" si="400"/>
        <v>601.56738040102573</v>
      </c>
      <c r="BH1524" s="66">
        <f t="shared" si="401"/>
        <v>50.75147989171176</v>
      </c>
      <c r="BI1524" s="66">
        <f t="shared" si="402"/>
        <v>5.1999999999999998E-3</v>
      </c>
      <c r="BJ1524" s="66">
        <f t="shared" si="403"/>
        <v>40.617637931034487</v>
      </c>
      <c r="BK1524" s="66">
        <f t="shared" si="404"/>
        <v>54.731568965517241</v>
      </c>
      <c r="BL1524" s="66">
        <f t="shared" si="405"/>
        <v>146.10604885722901</v>
      </c>
      <c r="BM1524" s="207">
        <f t="shared" si="407"/>
        <v>39873.18</v>
      </c>
    </row>
    <row r="1525" spans="1:65" x14ac:dyDescent="0.35">
      <c r="A1525" s="1">
        <v>682</v>
      </c>
      <c r="B1525">
        <v>61</v>
      </c>
      <c r="C1525" t="s">
        <v>37</v>
      </c>
      <c r="D1525" s="60" t="s">
        <v>720</v>
      </c>
      <c r="E1525" s="6" t="s">
        <v>1107</v>
      </c>
      <c r="F1525" s="7" t="s">
        <v>1108</v>
      </c>
      <c r="G1525" s="6">
        <v>-30.03</v>
      </c>
      <c r="H1525" s="6">
        <v>-51.23</v>
      </c>
      <c r="I1525" s="6">
        <v>47</v>
      </c>
      <c r="J1525" s="8">
        <v>23954.0527728093</v>
      </c>
      <c r="K1525" t="s">
        <v>1165</v>
      </c>
      <c r="L1525" t="s">
        <v>1062</v>
      </c>
      <c r="M1525">
        <v>600</v>
      </c>
      <c r="N1525">
        <v>600</v>
      </c>
      <c r="O1525">
        <v>32.64</v>
      </c>
      <c r="P1525">
        <v>21229.08</v>
      </c>
      <c r="Q1525">
        <v>18875.330000000002</v>
      </c>
      <c r="R1525">
        <v>5272.4</v>
      </c>
      <c r="S1525">
        <v>34606.78</v>
      </c>
      <c r="T1525">
        <v>0</v>
      </c>
      <c r="U1525">
        <v>11578.67</v>
      </c>
      <c r="V1525">
        <v>0</v>
      </c>
      <c r="W1525" s="181">
        <f t="shared" si="391"/>
        <v>32807.75</v>
      </c>
      <c r="X1525" s="181">
        <f t="shared" si="392"/>
        <v>54.679583333333333</v>
      </c>
      <c r="Y1525" s="174">
        <v>91594.89</v>
      </c>
      <c r="Z1525" s="181">
        <f t="shared" si="393"/>
        <v>152.65815000000001</v>
      </c>
      <c r="AA1525" s="174">
        <v>3.5635175717772027E-2</v>
      </c>
      <c r="AB1525" s="174">
        <v>23.177144489174019</v>
      </c>
      <c r="AC1525" s="174">
        <v>20.607405063754101</v>
      </c>
      <c r="AD1525" s="174">
        <v>5.7562163129406017</v>
      </c>
      <c r="AE1525" s="174">
        <v>37.782435242839419</v>
      </c>
      <c r="AF1525">
        <v>0</v>
      </c>
      <c r="AG1525" s="106">
        <v>12.64117463321371</v>
      </c>
      <c r="AH1525" s="106">
        <v>0</v>
      </c>
      <c r="AI1525" s="106">
        <v>100</v>
      </c>
      <c r="AJ1525">
        <v>40.25</v>
      </c>
      <c r="AK1525">
        <v>54.73</v>
      </c>
      <c r="AL1525">
        <v>57.68</v>
      </c>
      <c r="AM1525">
        <v>152.66</v>
      </c>
      <c r="AN1525" t="s">
        <v>1065</v>
      </c>
      <c r="AO1525">
        <v>9.9</v>
      </c>
      <c r="AP1525">
        <v>8.33</v>
      </c>
      <c r="AQ1525">
        <v>12.806699999999999</v>
      </c>
      <c r="AR1525" t="s">
        <v>1071</v>
      </c>
      <c r="AS1525" t="s">
        <v>1074</v>
      </c>
      <c r="AT1525" t="s">
        <v>1076</v>
      </c>
      <c r="AU1525" t="s">
        <v>1078</v>
      </c>
      <c r="AV1525" t="s">
        <v>1080</v>
      </c>
      <c r="AW1525" t="s">
        <v>1084</v>
      </c>
      <c r="AX1525" s="65">
        <f t="shared" si="406"/>
        <v>583.5</v>
      </c>
      <c r="AY1525" s="106">
        <v>2862.47</v>
      </c>
      <c r="AZ1525" s="106">
        <v>840.81960777403026</v>
      </c>
      <c r="BA1525" s="65">
        <f t="shared" si="394"/>
        <v>4286.7896077740297</v>
      </c>
      <c r="BB1525" s="65">
        <f t="shared" si="395"/>
        <v>31966.930392225971</v>
      </c>
      <c r="BC1525" s="65">
        <f t="shared" si="396"/>
        <v>32.64</v>
      </c>
      <c r="BD1525" s="65">
        <f t="shared" si="397"/>
        <v>23564.230000000003</v>
      </c>
      <c r="BE1525" s="65">
        <f t="shared" si="398"/>
        <v>31744.309999999998</v>
      </c>
      <c r="BF1525" s="65">
        <f t="shared" si="399"/>
        <v>87308.10039222597</v>
      </c>
      <c r="BG1525" s="66">
        <f t="shared" si="400"/>
        <v>612.39851539629001</v>
      </c>
      <c r="BH1525" s="66">
        <f t="shared" si="401"/>
        <v>55.115397227975812</v>
      </c>
      <c r="BI1525" s="66">
        <f t="shared" si="402"/>
        <v>5.4400000000000004E-2</v>
      </c>
      <c r="BJ1525" s="66">
        <f t="shared" si="403"/>
        <v>40.627982758620696</v>
      </c>
      <c r="BK1525" s="66">
        <f t="shared" si="404"/>
        <v>54.731568965517241</v>
      </c>
      <c r="BL1525" s="66">
        <f t="shared" si="405"/>
        <v>150.5312075728034</v>
      </c>
      <c r="BM1525" s="207">
        <f t="shared" si="407"/>
        <v>39879.18</v>
      </c>
    </row>
    <row r="1526" spans="1:65" x14ac:dyDescent="0.35">
      <c r="A1526" s="1">
        <v>683</v>
      </c>
      <c r="B1526">
        <v>61</v>
      </c>
      <c r="C1526" t="s">
        <v>37</v>
      </c>
      <c r="D1526" s="60" t="s">
        <v>721</v>
      </c>
      <c r="E1526" s="6" t="s">
        <v>1109</v>
      </c>
      <c r="F1526" s="7" t="s">
        <v>1110</v>
      </c>
      <c r="G1526" s="6">
        <v>-15.37</v>
      </c>
      <c r="H1526" s="6">
        <v>-48.78</v>
      </c>
      <c r="I1526" s="6">
        <v>770</v>
      </c>
      <c r="J1526" s="8">
        <v>31081.371963744201</v>
      </c>
      <c r="K1526" t="s">
        <v>1165</v>
      </c>
      <c r="L1526" t="s">
        <v>1062</v>
      </c>
      <c r="M1526">
        <v>600</v>
      </c>
      <c r="N1526">
        <v>600</v>
      </c>
      <c r="O1526">
        <v>0</v>
      </c>
      <c r="P1526">
        <v>29908.720000000001</v>
      </c>
      <c r="Q1526">
        <v>18875.330000000002</v>
      </c>
      <c r="R1526">
        <v>5266.4</v>
      </c>
      <c r="S1526">
        <v>34606.78</v>
      </c>
      <c r="T1526">
        <v>0</v>
      </c>
      <c r="U1526">
        <v>11578.67</v>
      </c>
      <c r="V1526">
        <v>0</v>
      </c>
      <c r="W1526" s="181">
        <f t="shared" si="391"/>
        <v>41487.39</v>
      </c>
      <c r="X1526" s="181">
        <f t="shared" si="392"/>
        <v>69.145650000000003</v>
      </c>
      <c r="Y1526" s="174">
        <v>100235.89</v>
      </c>
      <c r="Z1526" s="181">
        <f t="shared" si="393"/>
        <v>167.05981666666668</v>
      </c>
      <c r="AA1526" s="174">
        <v>0</v>
      </c>
      <c r="AB1526" s="174">
        <v>29.838334353094488</v>
      </c>
      <c r="AC1526" s="174">
        <v>18.830909766950739</v>
      </c>
      <c r="AD1526" s="174">
        <v>5.254006324481181</v>
      </c>
      <c r="AE1526" s="174">
        <v>34.525338179767743</v>
      </c>
      <c r="AF1526">
        <v>0</v>
      </c>
      <c r="AG1526" s="106">
        <v>11.55142135217236</v>
      </c>
      <c r="AH1526" s="106">
        <v>0</v>
      </c>
      <c r="AI1526" s="106">
        <v>100</v>
      </c>
      <c r="AJ1526">
        <v>40.24</v>
      </c>
      <c r="AK1526">
        <v>69.150000000000006</v>
      </c>
      <c r="AL1526">
        <v>57.68</v>
      </c>
      <c r="AM1526">
        <v>167.06</v>
      </c>
      <c r="AN1526" t="s">
        <v>1066</v>
      </c>
      <c r="AO1526">
        <v>9.9</v>
      </c>
      <c r="AP1526">
        <v>8.33</v>
      </c>
      <c r="AQ1526">
        <v>12.806699999999999</v>
      </c>
      <c r="AR1526" t="s">
        <v>1071</v>
      </c>
      <c r="AS1526" t="s">
        <v>1074</v>
      </c>
      <c r="AT1526" t="s">
        <v>1076</v>
      </c>
      <c r="AU1526" t="s">
        <v>1078</v>
      </c>
      <c r="AV1526" t="s">
        <v>1080</v>
      </c>
      <c r="AW1526" t="s">
        <v>1084</v>
      </c>
      <c r="AX1526" s="65">
        <f t="shared" si="406"/>
        <v>583.5</v>
      </c>
      <c r="AY1526" s="106">
        <v>2862.47</v>
      </c>
      <c r="AZ1526" s="106">
        <v>1092.9728309526638</v>
      </c>
      <c r="BA1526" s="65">
        <f t="shared" si="394"/>
        <v>4538.9428309526638</v>
      </c>
      <c r="BB1526" s="65">
        <f t="shared" si="395"/>
        <v>40394.417169047338</v>
      </c>
      <c r="BC1526" s="65">
        <f t="shared" si="396"/>
        <v>0</v>
      </c>
      <c r="BD1526" s="65">
        <f t="shared" si="397"/>
        <v>23558.230000000003</v>
      </c>
      <c r="BE1526" s="65">
        <f t="shared" si="398"/>
        <v>31744.309999999998</v>
      </c>
      <c r="BF1526" s="65">
        <f t="shared" si="399"/>
        <v>95696.947169047329</v>
      </c>
      <c r="BG1526" s="66">
        <f t="shared" si="400"/>
        <v>648.42040442180917</v>
      </c>
      <c r="BH1526" s="66">
        <f t="shared" si="401"/>
        <v>69.645546843185059</v>
      </c>
      <c r="BI1526" s="66">
        <f t="shared" si="402"/>
        <v>0</v>
      </c>
      <c r="BJ1526" s="66">
        <f t="shared" si="403"/>
        <v>40.617637931034487</v>
      </c>
      <c r="BK1526" s="66">
        <f t="shared" si="404"/>
        <v>54.731568965517241</v>
      </c>
      <c r="BL1526" s="66">
        <f t="shared" si="405"/>
        <v>164.99473649835747</v>
      </c>
      <c r="BM1526" s="207">
        <f t="shared" si="407"/>
        <v>39873.18</v>
      </c>
    </row>
    <row r="1527" spans="1:65" x14ac:dyDescent="0.35">
      <c r="A1527" s="1">
        <v>684</v>
      </c>
      <c r="B1527">
        <v>61</v>
      </c>
      <c r="C1527" t="s">
        <v>37</v>
      </c>
      <c r="D1527" s="60" t="s">
        <v>722</v>
      </c>
      <c r="E1527" s="6" t="s">
        <v>1111</v>
      </c>
      <c r="F1527" s="7" t="s">
        <v>1112</v>
      </c>
      <c r="G1527" s="6">
        <v>-22.86</v>
      </c>
      <c r="H1527" s="6">
        <v>-43.41</v>
      </c>
      <c r="I1527" s="6">
        <v>45</v>
      </c>
      <c r="J1527" s="8">
        <v>45016.2336447989</v>
      </c>
      <c r="K1527" t="s">
        <v>1165</v>
      </c>
      <c r="L1527" t="s">
        <v>1062</v>
      </c>
      <c r="M1527">
        <v>600</v>
      </c>
      <c r="N1527">
        <v>600</v>
      </c>
      <c r="O1527">
        <v>0</v>
      </c>
      <c r="P1527">
        <v>30009.77</v>
      </c>
      <c r="Q1527">
        <v>18875.330000000002</v>
      </c>
      <c r="R1527">
        <v>5262.4</v>
      </c>
      <c r="S1527">
        <v>34606.78</v>
      </c>
      <c r="T1527">
        <v>0</v>
      </c>
      <c r="U1527">
        <v>11578.67</v>
      </c>
      <c r="V1527">
        <v>0</v>
      </c>
      <c r="W1527" s="181">
        <f t="shared" si="391"/>
        <v>41588.44</v>
      </c>
      <c r="X1527" s="181">
        <f t="shared" si="392"/>
        <v>69.314066666666676</v>
      </c>
      <c r="Y1527" s="174">
        <v>100332.94</v>
      </c>
      <c r="Z1527" s="181">
        <f t="shared" si="393"/>
        <v>167.22156666666666</v>
      </c>
      <c r="AA1527" s="174">
        <v>0</v>
      </c>
      <c r="AB1527" s="174">
        <v>29.910187023324539</v>
      </c>
      <c r="AC1527" s="174">
        <v>18.812695013222982</v>
      </c>
      <c r="AD1527" s="174">
        <v>5.2449375050706184</v>
      </c>
      <c r="AE1527" s="174">
        <v>34.491942526552087</v>
      </c>
      <c r="AF1527">
        <v>0</v>
      </c>
      <c r="AG1527" s="106">
        <v>11.54024789864625</v>
      </c>
      <c r="AH1527" s="106">
        <v>0</v>
      </c>
      <c r="AI1527" s="106">
        <v>100</v>
      </c>
      <c r="AJ1527">
        <v>40.229999999999997</v>
      </c>
      <c r="AK1527">
        <v>69.31</v>
      </c>
      <c r="AL1527">
        <v>57.68</v>
      </c>
      <c r="AM1527">
        <v>167.22</v>
      </c>
      <c r="AN1527" t="s">
        <v>1067</v>
      </c>
      <c r="AO1527">
        <v>9.9</v>
      </c>
      <c r="AP1527">
        <v>8.33</v>
      </c>
      <c r="AQ1527">
        <v>12.806699999999999</v>
      </c>
      <c r="AR1527" t="s">
        <v>1071</v>
      </c>
      <c r="AS1527" t="s">
        <v>1074</v>
      </c>
      <c r="AT1527" t="s">
        <v>1076</v>
      </c>
      <c r="AU1527" t="s">
        <v>1078</v>
      </c>
      <c r="AV1527" t="s">
        <v>1080</v>
      </c>
      <c r="AW1527" t="s">
        <v>1084</v>
      </c>
      <c r="AX1527" s="65">
        <f t="shared" si="406"/>
        <v>583.5</v>
      </c>
      <c r="AY1527" s="106">
        <v>2862.47</v>
      </c>
      <c r="AZ1527" s="106">
        <v>1083.5839010958803</v>
      </c>
      <c r="BA1527" s="65">
        <f t="shared" si="394"/>
        <v>4529.5539010958801</v>
      </c>
      <c r="BB1527" s="65">
        <f t="shared" si="395"/>
        <v>40504.856098904122</v>
      </c>
      <c r="BC1527" s="65">
        <f t="shared" si="396"/>
        <v>0</v>
      </c>
      <c r="BD1527" s="65">
        <f t="shared" si="397"/>
        <v>23554.230000000003</v>
      </c>
      <c r="BE1527" s="65">
        <f t="shared" si="398"/>
        <v>31744.309999999998</v>
      </c>
      <c r="BF1527" s="65">
        <f t="shared" si="399"/>
        <v>95803.386098904128</v>
      </c>
      <c r="BG1527" s="66">
        <f t="shared" si="400"/>
        <v>647.07912872798283</v>
      </c>
      <c r="BH1527" s="66">
        <f t="shared" si="401"/>
        <v>69.835958791213997</v>
      </c>
      <c r="BI1527" s="66">
        <f t="shared" si="402"/>
        <v>0</v>
      </c>
      <c r="BJ1527" s="66">
        <f t="shared" si="403"/>
        <v>40.610741379310348</v>
      </c>
      <c r="BK1527" s="66">
        <f t="shared" si="404"/>
        <v>54.731568965517241</v>
      </c>
      <c r="BL1527" s="66">
        <f t="shared" si="405"/>
        <v>165.17825189466228</v>
      </c>
      <c r="BM1527" s="207">
        <f t="shared" si="407"/>
        <v>39869.18</v>
      </c>
    </row>
    <row r="1528" spans="1:65" x14ac:dyDescent="0.35">
      <c r="A1528" s="1">
        <v>685</v>
      </c>
      <c r="B1528">
        <v>61</v>
      </c>
      <c r="C1528" t="s">
        <v>37</v>
      </c>
      <c r="D1528" s="60" t="s">
        <v>723</v>
      </c>
      <c r="E1528" s="6" t="s">
        <v>1113</v>
      </c>
      <c r="F1528" s="7" t="s">
        <v>1114</v>
      </c>
      <c r="G1528" s="6">
        <v>-20.32</v>
      </c>
      <c r="H1528" s="6">
        <v>-40.340000000000003</v>
      </c>
      <c r="I1528" s="6">
        <v>9</v>
      </c>
      <c r="J1528" s="8">
        <v>54061.366139626101</v>
      </c>
      <c r="K1528" t="s">
        <v>1165</v>
      </c>
      <c r="L1528" t="s">
        <v>1062</v>
      </c>
      <c r="M1528">
        <v>600</v>
      </c>
      <c r="N1528">
        <v>600</v>
      </c>
      <c r="O1528">
        <v>0</v>
      </c>
      <c r="P1528">
        <v>33172.21</v>
      </c>
      <c r="Q1528">
        <v>18875.330000000002</v>
      </c>
      <c r="R1528">
        <v>5264.2</v>
      </c>
      <c r="S1528">
        <v>34606.78</v>
      </c>
      <c r="T1528">
        <v>0</v>
      </c>
      <c r="U1528">
        <v>11578.67</v>
      </c>
      <c r="V1528">
        <v>0</v>
      </c>
      <c r="W1528" s="181">
        <f t="shared" si="391"/>
        <v>44750.879999999997</v>
      </c>
      <c r="X1528" s="181">
        <f t="shared" si="392"/>
        <v>74.584800000000001</v>
      </c>
      <c r="Y1528" s="174">
        <v>103497.18</v>
      </c>
      <c r="Z1528" s="181">
        <f t="shared" si="393"/>
        <v>172.49529999999999</v>
      </c>
      <c r="AA1528" s="174">
        <v>0</v>
      </c>
      <c r="AB1528" s="174">
        <v>32.051317726724527</v>
      </c>
      <c r="AC1528" s="174">
        <v>18.237530723059319</v>
      </c>
      <c r="AD1528" s="174">
        <v>5.0863221587293488</v>
      </c>
      <c r="AE1528" s="174">
        <v>33.437413463825777</v>
      </c>
      <c r="AF1528">
        <v>0</v>
      </c>
      <c r="AG1528" s="106">
        <v>11.18742558976003</v>
      </c>
      <c r="AH1528" s="106">
        <v>0</v>
      </c>
      <c r="AI1528" s="106">
        <v>100</v>
      </c>
      <c r="AJ1528">
        <v>40.229999999999997</v>
      </c>
      <c r="AK1528">
        <v>74.58</v>
      </c>
      <c r="AL1528">
        <v>57.68</v>
      </c>
      <c r="AM1528">
        <v>172.5</v>
      </c>
      <c r="AN1528" t="s">
        <v>1068</v>
      </c>
      <c r="AO1528">
        <v>9.9</v>
      </c>
      <c r="AP1528">
        <v>8.33</v>
      </c>
      <c r="AQ1528">
        <v>12.806699999999999</v>
      </c>
      <c r="AR1528" t="s">
        <v>1071</v>
      </c>
      <c r="AS1528" t="s">
        <v>1074</v>
      </c>
      <c r="AT1528" t="s">
        <v>1076</v>
      </c>
      <c r="AU1528" t="s">
        <v>1078</v>
      </c>
      <c r="AV1528" t="s">
        <v>1080</v>
      </c>
      <c r="AW1528" t="s">
        <v>1084</v>
      </c>
      <c r="AX1528" s="65">
        <f t="shared" si="406"/>
        <v>583.5</v>
      </c>
      <c r="AY1528" s="106">
        <v>2862.47</v>
      </c>
      <c r="AZ1528" s="106">
        <v>1141.2581561516276</v>
      </c>
      <c r="BA1528" s="65">
        <f t="shared" si="394"/>
        <v>4587.2281561516274</v>
      </c>
      <c r="BB1528" s="65">
        <f t="shared" si="395"/>
        <v>43609.62184384837</v>
      </c>
      <c r="BC1528" s="65">
        <f t="shared" si="396"/>
        <v>0</v>
      </c>
      <c r="BD1528" s="65">
        <f t="shared" si="397"/>
        <v>23556.030000000002</v>
      </c>
      <c r="BE1528" s="65">
        <f t="shared" si="398"/>
        <v>31744.309999999998</v>
      </c>
      <c r="BF1528" s="65">
        <f t="shared" si="399"/>
        <v>98909.951843848365</v>
      </c>
      <c r="BG1528" s="66">
        <f t="shared" si="400"/>
        <v>655.3183080216611</v>
      </c>
      <c r="BH1528" s="66">
        <f t="shared" si="401"/>
        <v>75.18900317904891</v>
      </c>
      <c r="BI1528" s="66">
        <f t="shared" si="402"/>
        <v>0</v>
      </c>
      <c r="BJ1528" s="66">
        <f t="shared" si="403"/>
        <v>40.613844827586213</v>
      </c>
      <c r="BK1528" s="66">
        <f t="shared" si="404"/>
        <v>54.731568965517241</v>
      </c>
      <c r="BL1528" s="66">
        <f t="shared" si="405"/>
        <v>170.53439973077303</v>
      </c>
      <c r="BM1528" s="207">
        <f t="shared" si="407"/>
        <v>39870.979999999996</v>
      </c>
    </row>
    <row r="1529" spans="1:65" x14ac:dyDescent="0.35">
      <c r="A1529" s="1">
        <v>686</v>
      </c>
      <c r="B1529">
        <v>61</v>
      </c>
      <c r="C1529" t="s">
        <v>37</v>
      </c>
      <c r="D1529" s="60" t="s">
        <v>724</v>
      </c>
      <c r="E1529" s="6" t="s">
        <v>1115</v>
      </c>
      <c r="F1529" s="7" t="s">
        <v>1116</v>
      </c>
      <c r="G1529" s="6">
        <v>-8.0500000000000007</v>
      </c>
      <c r="H1529" s="6">
        <v>-34.880000000000003</v>
      </c>
      <c r="I1529" s="6">
        <v>10</v>
      </c>
      <c r="J1529" s="8">
        <v>63550.072249703</v>
      </c>
      <c r="K1529" t="s">
        <v>1165</v>
      </c>
      <c r="L1529" t="s">
        <v>1062</v>
      </c>
      <c r="M1529">
        <v>600</v>
      </c>
      <c r="N1529">
        <v>600</v>
      </c>
      <c r="O1529">
        <v>0</v>
      </c>
      <c r="P1529">
        <v>37001.629999999997</v>
      </c>
      <c r="Q1529">
        <v>18875.330000000002</v>
      </c>
      <c r="R1529">
        <v>5250.2</v>
      </c>
      <c r="S1529">
        <v>34606.78</v>
      </c>
      <c r="T1529">
        <v>0</v>
      </c>
      <c r="U1529">
        <v>11578.67</v>
      </c>
      <c r="V1529">
        <v>0</v>
      </c>
      <c r="W1529" s="181">
        <f t="shared" si="391"/>
        <v>48580.299999999996</v>
      </c>
      <c r="X1529" s="181">
        <f t="shared" si="392"/>
        <v>80.967166666666657</v>
      </c>
      <c r="Y1529" s="174">
        <v>107312.6</v>
      </c>
      <c r="Z1529" s="181">
        <f t="shared" si="393"/>
        <v>178.85433333333333</v>
      </c>
      <c r="AA1529" s="174">
        <v>0</v>
      </c>
      <c r="AB1529" s="174">
        <v>34.480228789536362</v>
      </c>
      <c r="AC1529" s="174">
        <v>17.589108827854329</v>
      </c>
      <c r="AD1529" s="174">
        <v>4.8924357437989574</v>
      </c>
      <c r="AE1529" s="174">
        <v>32.248570997254753</v>
      </c>
      <c r="AF1529">
        <v>0</v>
      </c>
      <c r="AG1529" s="106">
        <v>10.78966496012584</v>
      </c>
      <c r="AH1529" s="106">
        <v>0</v>
      </c>
      <c r="AI1529" s="106">
        <v>100</v>
      </c>
      <c r="AJ1529">
        <v>40.21</v>
      </c>
      <c r="AK1529">
        <v>80.97</v>
      </c>
      <c r="AL1529">
        <v>57.68</v>
      </c>
      <c r="AM1529">
        <v>178.85</v>
      </c>
      <c r="AN1529" t="s">
        <v>1069</v>
      </c>
      <c r="AO1529">
        <v>9.9</v>
      </c>
      <c r="AP1529">
        <v>8.33</v>
      </c>
      <c r="AQ1529">
        <v>12.806699999999999</v>
      </c>
      <c r="AR1529" t="s">
        <v>1071</v>
      </c>
      <c r="AS1529" t="s">
        <v>1074</v>
      </c>
      <c r="AT1529" t="s">
        <v>1076</v>
      </c>
      <c r="AU1529" t="s">
        <v>1078</v>
      </c>
      <c r="AV1529" t="s">
        <v>1080</v>
      </c>
      <c r="AW1529" t="s">
        <v>1084</v>
      </c>
      <c r="AX1529" s="65">
        <f t="shared" si="406"/>
        <v>583.5</v>
      </c>
      <c r="AY1529" s="106">
        <v>2862.47</v>
      </c>
      <c r="AZ1529" s="106">
        <v>1254.575489820561</v>
      </c>
      <c r="BA1529" s="65">
        <f t="shared" si="394"/>
        <v>4700.5454898205608</v>
      </c>
      <c r="BB1529" s="65">
        <f t="shared" si="395"/>
        <v>47325.724510179432</v>
      </c>
      <c r="BC1529" s="65">
        <f t="shared" si="396"/>
        <v>0</v>
      </c>
      <c r="BD1529" s="65">
        <f t="shared" si="397"/>
        <v>23542.030000000002</v>
      </c>
      <c r="BE1529" s="65">
        <f t="shared" si="398"/>
        <v>31744.309999999998</v>
      </c>
      <c r="BF1529" s="65">
        <f t="shared" si="399"/>
        <v>102612.05451017944</v>
      </c>
      <c r="BG1529" s="66">
        <f t="shared" si="400"/>
        <v>671.50649854579444</v>
      </c>
      <c r="BH1529" s="66">
        <f t="shared" si="401"/>
        <v>81.596076741688677</v>
      </c>
      <c r="BI1529" s="66">
        <f t="shared" si="402"/>
        <v>0</v>
      </c>
      <c r="BJ1529" s="66">
        <f t="shared" si="403"/>
        <v>40.589706896551725</v>
      </c>
      <c r="BK1529" s="66">
        <f t="shared" si="404"/>
        <v>54.731568965517241</v>
      </c>
      <c r="BL1529" s="66">
        <f t="shared" si="405"/>
        <v>176.91733536237834</v>
      </c>
      <c r="BM1529" s="207">
        <f t="shared" si="407"/>
        <v>39856.979999999996</v>
      </c>
    </row>
    <row r="1530" spans="1:65" x14ac:dyDescent="0.35">
      <c r="A1530" s="1">
        <v>687</v>
      </c>
      <c r="B1530">
        <v>61</v>
      </c>
      <c r="C1530" t="s">
        <v>37</v>
      </c>
      <c r="D1530" s="60" t="s">
        <v>725</v>
      </c>
      <c r="E1530" s="6" t="s">
        <v>1117</v>
      </c>
      <c r="F1530" s="7" t="s">
        <v>1118</v>
      </c>
      <c r="G1530" s="6">
        <v>-3.8</v>
      </c>
      <c r="H1530" s="6">
        <v>-38.53</v>
      </c>
      <c r="I1530" s="6">
        <v>41</v>
      </c>
      <c r="J1530" s="8">
        <v>71394.000753582499</v>
      </c>
      <c r="K1530" t="s">
        <v>1165</v>
      </c>
      <c r="L1530" t="s">
        <v>1062</v>
      </c>
      <c r="M1530">
        <v>600</v>
      </c>
      <c r="N1530">
        <v>600</v>
      </c>
      <c r="O1530">
        <v>0</v>
      </c>
      <c r="P1530">
        <v>37361.879999999997</v>
      </c>
      <c r="Q1530">
        <v>18875.330000000002</v>
      </c>
      <c r="R1530">
        <v>5255.2</v>
      </c>
      <c r="S1530">
        <v>34606.78</v>
      </c>
      <c r="T1530">
        <v>0</v>
      </c>
      <c r="U1530">
        <v>11578.67</v>
      </c>
      <c r="V1530">
        <v>0</v>
      </c>
      <c r="W1530" s="181">
        <f t="shared" si="391"/>
        <v>48940.549999999996</v>
      </c>
      <c r="X1530" s="181">
        <f t="shared" si="392"/>
        <v>81.567583333333332</v>
      </c>
      <c r="Y1530" s="174">
        <v>107677.85</v>
      </c>
      <c r="Z1530" s="181">
        <f t="shared" si="393"/>
        <v>179.46308333333334</v>
      </c>
      <c r="AA1530" s="174">
        <v>0</v>
      </c>
      <c r="AB1530" s="174">
        <v>34.697832469723338</v>
      </c>
      <c r="AC1530" s="174">
        <v>17.529445470911611</v>
      </c>
      <c r="AD1530" s="174">
        <v>4.8804837763755504</v>
      </c>
      <c r="AE1530" s="174">
        <v>32.139181828017549</v>
      </c>
      <c r="AF1530">
        <v>0</v>
      </c>
      <c r="AG1530" s="106">
        <v>10.753065741933</v>
      </c>
      <c r="AH1530" s="106">
        <v>0</v>
      </c>
      <c r="AI1530" s="106">
        <v>100</v>
      </c>
      <c r="AJ1530">
        <v>40.22</v>
      </c>
      <c r="AK1530">
        <v>81.569999999999993</v>
      </c>
      <c r="AL1530">
        <v>57.68</v>
      </c>
      <c r="AM1530">
        <v>179.46</v>
      </c>
      <c r="AN1530" t="s">
        <v>1070</v>
      </c>
      <c r="AO1530">
        <v>9.9</v>
      </c>
      <c r="AP1530">
        <v>8.33</v>
      </c>
      <c r="AQ1530">
        <v>12.806699999999999</v>
      </c>
      <c r="AR1530" t="s">
        <v>1071</v>
      </c>
      <c r="AS1530" t="s">
        <v>1074</v>
      </c>
      <c r="AT1530" t="s">
        <v>1076</v>
      </c>
      <c r="AU1530" t="s">
        <v>1078</v>
      </c>
      <c r="AV1530" t="s">
        <v>1080</v>
      </c>
      <c r="AW1530" t="s">
        <v>1084</v>
      </c>
      <c r="AX1530" s="65">
        <f t="shared" si="406"/>
        <v>583.5</v>
      </c>
      <c r="AY1530" s="106">
        <v>2862.47</v>
      </c>
      <c r="AZ1530" s="106">
        <v>1235.7672103189857</v>
      </c>
      <c r="BA1530" s="65">
        <f t="shared" si="394"/>
        <v>4681.7372103189855</v>
      </c>
      <c r="BB1530" s="65">
        <f t="shared" si="395"/>
        <v>47704.782789681012</v>
      </c>
      <c r="BC1530" s="65">
        <f t="shared" si="396"/>
        <v>0</v>
      </c>
      <c r="BD1530" s="65">
        <f t="shared" si="397"/>
        <v>23547.030000000002</v>
      </c>
      <c r="BE1530" s="65">
        <f t="shared" si="398"/>
        <v>31744.309999999998</v>
      </c>
      <c r="BF1530" s="65">
        <f t="shared" si="399"/>
        <v>102996.11278968102</v>
      </c>
      <c r="BG1530" s="66">
        <f t="shared" si="400"/>
        <v>668.81960147414077</v>
      </c>
      <c r="BH1530" s="66">
        <f t="shared" si="401"/>
        <v>82.249625499450019</v>
      </c>
      <c r="BI1530" s="66">
        <f t="shared" si="402"/>
        <v>0</v>
      </c>
      <c r="BJ1530" s="66">
        <f t="shared" si="403"/>
        <v>40.598327586206899</v>
      </c>
      <c r="BK1530" s="66">
        <f t="shared" si="404"/>
        <v>54.731568965517241</v>
      </c>
      <c r="BL1530" s="66">
        <f t="shared" si="405"/>
        <v>177.57950480979486</v>
      </c>
      <c r="BM1530" s="207">
        <f t="shared" si="407"/>
        <v>39861.979999999996</v>
      </c>
    </row>
    <row r="1531" spans="1:65" x14ac:dyDescent="0.35">
      <c r="A1531" s="1">
        <v>688</v>
      </c>
      <c r="B1531">
        <v>62</v>
      </c>
      <c r="C1531" t="s">
        <v>37</v>
      </c>
      <c r="D1531" s="60" t="s">
        <v>726</v>
      </c>
      <c r="E1531" s="6" t="s">
        <v>1104</v>
      </c>
      <c r="F1531" s="7" t="s">
        <v>1105</v>
      </c>
      <c r="G1531" s="6">
        <v>-22.74</v>
      </c>
      <c r="H1531" s="6">
        <v>-45.59</v>
      </c>
      <c r="I1531" s="6">
        <v>1642</v>
      </c>
      <c r="J1531" s="8">
        <v>3495.45982983364</v>
      </c>
      <c r="K1531" t="s">
        <v>1165</v>
      </c>
      <c r="L1531" t="s">
        <v>1062</v>
      </c>
      <c r="M1531">
        <v>600</v>
      </c>
      <c r="N1531">
        <v>600</v>
      </c>
      <c r="O1531">
        <v>1370.38</v>
      </c>
      <c r="P1531">
        <v>10916.12</v>
      </c>
      <c r="Q1531">
        <v>18875.330000000002</v>
      </c>
      <c r="R1531">
        <v>5265.2</v>
      </c>
      <c r="S1531">
        <v>34606.78</v>
      </c>
      <c r="T1531">
        <v>0</v>
      </c>
      <c r="U1531">
        <v>11750.93</v>
      </c>
      <c r="V1531">
        <v>0</v>
      </c>
      <c r="W1531" s="181">
        <f t="shared" si="391"/>
        <v>22667.050000000003</v>
      </c>
      <c r="X1531" s="181">
        <f t="shared" si="392"/>
        <v>37.778416666666672</v>
      </c>
      <c r="Y1531" s="174">
        <v>82784.740000000005</v>
      </c>
      <c r="Z1531" s="181">
        <f t="shared" si="393"/>
        <v>137.97456666666668</v>
      </c>
      <c r="AA1531" s="174">
        <v>1.6553533900088351</v>
      </c>
      <c r="AB1531" s="174">
        <v>13.186150007839609</v>
      </c>
      <c r="AC1531" s="174">
        <v>22.80049439063286</v>
      </c>
      <c r="AD1531" s="174">
        <v>6.3601093631507437</v>
      </c>
      <c r="AE1531" s="174">
        <v>41.803332353281533</v>
      </c>
      <c r="AF1531">
        <v>0</v>
      </c>
      <c r="AG1531" s="106">
        <v>14.19456049508641</v>
      </c>
      <c r="AH1531" s="106">
        <v>0</v>
      </c>
      <c r="AI1531" s="106">
        <v>100</v>
      </c>
      <c r="AJ1531">
        <v>40.229999999999997</v>
      </c>
      <c r="AK1531">
        <v>40.06</v>
      </c>
      <c r="AL1531">
        <v>57.68</v>
      </c>
      <c r="AM1531">
        <v>137.97</v>
      </c>
      <c r="AN1531" t="s">
        <v>1063</v>
      </c>
      <c r="AO1531">
        <v>9.9</v>
      </c>
      <c r="AP1531">
        <v>8.33</v>
      </c>
      <c r="AQ1531">
        <v>12.806699999999999</v>
      </c>
      <c r="AR1531" t="s">
        <v>1071</v>
      </c>
      <c r="AS1531" t="s">
        <v>1074</v>
      </c>
      <c r="AT1531" t="s">
        <v>1076</v>
      </c>
      <c r="AU1531" t="s">
        <v>1078</v>
      </c>
      <c r="AV1531" t="s">
        <v>1081</v>
      </c>
      <c r="AW1531" t="s">
        <v>1083</v>
      </c>
      <c r="AX1531" s="65">
        <f t="shared" si="406"/>
        <v>583.5</v>
      </c>
      <c r="AY1531" s="106">
        <v>2862.47</v>
      </c>
      <c r="AZ1531" s="106">
        <v>581.79294159385256</v>
      </c>
      <c r="BA1531" s="65">
        <f t="shared" si="394"/>
        <v>4027.7629415938522</v>
      </c>
      <c r="BB1531" s="65">
        <f t="shared" si="395"/>
        <v>22085.25705840615</v>
      </c>
      <c r="BC1531" s="65">
        <f t="shared" si="396"/>
        <v>1370.38</v>
      </c>
      <c r="BD1531" s="65">
        <f t="shared" si="397"/>
        <v>23557.030000000002</v>
      </c>
      <c r="BE1531" s="65">
        <f t="shared" si="398"/>
        <v>31744.309999999998</v>
      </c>
      <c r="BF1531" s="65">
        <f t="shared" si="399"/>
        <v>78756.977058406148</v>
      </c>
      <c r="BG1531" s="66">
        <f t="shared" si="400"/>
        <v>575.39470594197894</v>
      </c>
      <c r="BH1531" s="66">
        <f t="shared" si="401"/>
        <v>38.078029411045087</v>
      </c>
      <c r="BI1531" s="66">
        <f t="shared" si="402"/>
        <v>2.2839666666666667</v>
      </c>
      <c r="BJ1531" s="66">
        <f t="shared" si="403"/>
        <v>40.615568965517248</v>
      </c>
      <c r="BK1531" s="66">
        <f t="shared" si="404"/>
        <v>54.731568965517241</v>
      </c>
      <c r="BL1531" s="66">
        <f t="shared" si="405"/>
        <v>135.78789148001059</v>
      </c>
      <c r="BM1531" s="207">
        <f t="shared" si="407"/>
        <v>39871.979999999996</v>
      </c>
    </row>
    <row r="1532" spans="1:65" x14ac:dyDescent="0.35">
      <c r="A1532" s="1">
        <v>689</v>
      </c>
      <c r="B1532">
        <v>62</v>
      </c>
      <c r="C1532" t="s">
        <v>37</v>
      </c>
      <c r="D1532" s="60" t="s">
        <v>727</v>
      </c>
      <c r="E1532" s="6" t="s">
        <v>1104</v>
      </c>
      <c r="F1532" s="7" t="s">
        <v>1106</v>
      </c>
      <c r="G1532" s="6">
        <v>-23.85</v>
      </c>
      <c r="H1532" s="6">
        <v>-46.64</v>
      </c>
      <c r="I1532" s="6">
        <v>792</v>
      </c>
      <c r="J1532" s="8">
        <v>14172.2970393051</v>
      </c>
      <c r="K1532" t="s">
        <v>1165</v>
      </c>
      <c r="L1532" t="s">
        <v>1062</v>
      </c>
      <c r="M1532">
        <v>600</v>
      </c>
      <c r="N1532">
        <v>600</v>
      </c>
      <c r="O1532">
        <v>288.49</v>
      </c>
      <c r="P1532">
        <v>17226.29</v>
      </c>
      <c r="Q1532">
        <v>18875.330000000002</v>
      </c>
      <c r="R1532">
        <v>5266.4</v>
      </c>
      <c r="S1532">
        <v>34606.78</v>
      </c>
      <c r="T1532">
        <v>0</v>
      </c>
      <c r="U1532">
        <v>11750.93</v>
      </c>
      <c r="V1532">
        <v>0</v>
      </c>
      <c r="W1532" s="181">
        <f t="shared" si="391"/>
        <v>28977.22</v>
      </c>
      <c r="X1532" s="181">
        <f t="shared" si="392"/>
        <v>48.295366666666666</v>
      </c>
      <c r="Y1532" s="174">
        <v>88014.22</v>
      </c>
      <c r="Z1532" s="181">
        <f t="shared" si="393"/>
        <v>146.69036666666668</v>
      </c>
      <c r="AA1532" s="174">
        <v>0.32777657973904673</v>
      </c>
      <c r="AB1532" s="174">
        <v>19.572166861218559</v>
      </c>
      <c r="AC1532" s="174">
        <v>21.445773194377001</v>
      </c>
      <c r="AD1532" s="174">
        <v>5.9835785626458993</v>
      </c>
      <c r="AE1532" s="174">
        <v>39.319532684604823</v>
      </c>
      <c r="AF1532">
        <v>0</v>
      </c>
      <c r="AG1532" s="106">
        <v>13.351172117414659</v>
      </c>
      <c r="AH1532" s="106">
        <v>0</v>
      </c>
      <c r="AI1532" s="106">
        <v>100</v>
      </c>
      <c r="AJ1532">
        <v>40.24</v>
      </c>
      <c r="AK1532">
        <v>48.78</v>
      </c>
      <c r="AL1532">
        <v>57.68</v>
      </c>
      <c r="AM1532">
        <v>146.69</v>
      </c>
      <c r="AN1532" t="s">
        <v>1064</v>
      </c>
      <c r="AO1532">
        <v>9.9</v>
      </c>
      <c r="AP1532">
        <v>8.33</v>
      </c>
      <c r="AQ1532">
        <v>12.806699999999999</v>
      </c>
      <c r="AR1532" t="s">
        <v>1071</v>
      </c>
      <c r="AS1532" t="s">
        <v>1074</v>
      </c>
      <c r="AT1532" t="s">
        <v>1076</v>
      </c>
      <c r="AU1532" t="s">
        <v>1078</v>
      </c>
      <c r="AV1532" t="s">
        <v>1081</v>
      </c>
      <c r="AW1532" t="s">
        <v>1083</v>
      </c>
      <c r="AX1532" s="65">
        <f t="shared" si="406"/>
        <v>583.5</v>
      </c>
      <c r="AY1532" s="106">
        <v>2862.47</v>
      </c>
      <c r="AZ1532" s="106">
        <v>755.65374650220804</v>
      </c>
      <c r="BA1532" s="65">
        <f t="shared" si="394"/>
        <v>4201.6237465022077</v>
      </c>
      <c r="BB1532" s="65">
        <f t="shared" si="395"/>
        <v>28221.566253497793</v>
      </c>
      <c r="BC1532" s="65">
        <f t="shared" si="396"/>
        <v>288.49</v>
      </c>
      <c r="BD1532" s="65">
        <f t="shared" si="397"/>
        <v>23558.230000000003</v>
      </c>
      <c r="BE1532" s="65">
        <f t="shared" si="398"/>
        <v>31744.309999999998</v>
      </c>
      <c r="BF1532" s="65">
        <f t="shared" si="399"/>
        <v>83812.596253497788</v>
      </c>
      <c r="BG1532" s="66">
        <f t="shared" si="400"/>
        <v>600.23196378602972</v>
      </c>
      <c r="BH1532" s="66">
        <f t="shared" si="401"/>
        <v>48.657872850858261</v>
      </c>
      <c r="BI1532" s="66">
        <f t="shared" si="402"/>
        <v>0.48081666666666667</v>
      </c>
      <c r="BJ1532" s="66">
        <f t="shared" si="403"/>
        <v>40.617637931034487</v>
      </c>
      <c r="BK1532" s="66">
        <f t="shared" si="404"/>
        <v>54.731568965517241</v>
      </c>
      <c r="BL1532" s="66">
        <f t="shared" si="405"/>
        <v>144.50447629913413</v>
      </c>
      <c r="BM1532" s="207">
        <f t="shared" si="407"/>
        <v>39873.18</v>
      </c>
    </row>
    <row r="1533" spans="1:65" x14ac:dyDescent="0.35">
      <c r="A1533" s="1">
        <v>690</v>
      </c>
      <c r="B1533">
        <v>62</v>
      </c>
      <c r="C1533" t="s">
        <v>37</v>
      </c>
      <c r="D1533" s="60" t="s">
        <v>728</v>
      </c>
      <c r="E1533" s="6" t="s">
        <v>1107</v>
      </c>
      <c r="F1533" s="7" t="s">
        <v>1108</v>
      </c>
      <c r="G1533" s="6">
        <v>-30.03</v>
      </c>
      <c r="H1533" s="6">
        <v>-51.23</v>
      </c>
      <c r="I1533" s="6">
        <v>47</v>
      </c>
      <c r="J1533" s="8">
        <v>23954.0527728093</v>
      </c>
      <c r="K1533" t="s">
        <v>1165</v>
      </c>
      <c r="L1533" t="s">
        <v>1062</v>
      </c>
      <c r="M1533">
        <v>600</v>
      </c>
      <c r="N1533">
        <v>600</v>
      </c>
      <c r="O1533">
        <v>677.94</v>
      </c>
      <c r="P1533">
        <v>21231.040000000001</v>
      </c>
      <c r="Q1533">
        <v>18875.330000000002</v>
      </c>
      <c r="R1533">
        <v>5272.4</v>
      </c>
      <c r="S1533">
        <v>34606.78</v>
      </c>
      <c r="T1533">
        <v>0</v>
      </c>
      <c r="U1533">
        <v>11750.93</v>
      </c>
      <c r="V1533">
        <v>0</v>
      </c>
      <c r="W1533" s="181">
        <f t="shared" si="391"/>
        <v>32981.97</v>
      </c>
      <c r="X1533" s="181">
        <f t="shared" si="392"/>
        <v>54.969950000000004</v>
      </c>
      <c r="Y1533" s="174">
        <v>92414.41</v>
      </c>
      <c r="Z1533" s="181">
        <f t="shared" si="393"/>
        <v>154.02401666666668</v>
      </c>
      <c r="AA1533" s="174">
        <v>0.73358689407853173</v>
      </c>
      <c r="AB1533" s="174">
        <v>22.97373320892272</v>
      </c>
      <c r="AC1533" s="174">
        <v>20.424661045826081</v>
      </c>
      <c r="AD1533" s="174">
        <v>5.7051708710795204</v>
      </c>
      <c r="AE1533" s="174">
        <v>37.447385099358421</v>
      </c>
      <c r="AF1533">
        <v>0</v>
      </c>
      <c r="AG1533" s="106">
        <v>12.715473701558009</v>
      </c>
      <c r="AH1533" s="106">
        <v>0</v>
      </c>
      <c r="AI1533" s="106">
        <v>100</v>
      </c>
      <c r="AJ1533">
        <v>40.25</v>
      </c>
      <c r="AK1533">
        <v>56.1</v>
      </c>
      <c r="AL1533">
        <v>57.68</v>
      </c>
      <c r="AM1533">
        <v>154.02000000000001</v>
      </c>
      <c r="AN1533" t="s">
        <v>1065</v>
      </c>
      <c r="AO1533">
        <v>9.9</v>
      </c>
      <c r="AP1533">
        <v>8.33</v>
      </c>
      <c r="AQ1533">
        <v>12.806699999999999</v>
      </c>
      <c r="AR1533" t="s">
        <v>1071</v>
      </c>
      <c r="AS1533" t="s">
        <v>1074</v>
      </c>
      <c r="AT1533" t="s">
        <v>1076</v>
      </c>
      <c r="AU1533" t="s">
        <v>1078</v>
      </c>
      <c r="AV1533" t="s">
        <v>1081</v>
      </c>
      <c r="AW1533" t="s">
        <v>1083</v>
      </c>
      <c r="AX1533" s="65">
        <f t="shared" si="406"/>
        <v>583.5</v>
      </c>
      <c r="AY1533" s="106">
        <v>2862.47</v>
      </c>
      <c r="AZ1533" s="106">
        <v>833.25134006399981</v>
      </c>
      <c r="BA1533" s="65">
        <f t="shared" si="394"/>
        <v>4279.2213400639994</v>
      </c>
      <c r="BB1533" s="65">
        <f t="shared" si="395"/>
        <v>32148.718659936003</v>
      </c>
      <c r="BC1533" s="65">
        <f t="shared" si="396"/>
        <v>677.94</v>
      </c>
      <c r="BD1533" s="65">
        <f t="shared" si="397"/>
        <v>23564.230000000003</v>
      </c>
      <c r="BE1533" s="65">
        <f t="shared" si="398"/>
        <v>31744.309999999998</v>
      </c>
      <c r="BF1533" s="65">
        <f t="shared" si="399"/>
        <v>88135.188659936</v>
      </c>
      <c r="BG1533" s="66">
        <f t="shared" si="400"/>
        <v>611.31733429485701</v>
      </c>
      <c r="BH1533" s="66">
        <f t="shared" si="401"/>
        <v>55.428825275751727</v>
      </c>
      <c r="BI1533" s="66">
        <f t="shared" si="402"/>
        <v>1.1299000000000001</v>
      </c>
      <c r="BJ1533" s="66">
        <f t="shared" si="403"/>
        <v>40.627982758620696</v>
      </c>
      <c r="BK1533" s="66">
        <f t="shared" si="404"/>
        <v>54.731568965517241</v>
      </c>
      <c r="BL1533" s="66">
        <f t="shared" si="405"/>
        <v>151.95722182747588</v>
      </c>
      <c r="BM1533" s="207">
        <f t="shared" si="407"/>
        <v>39879.18</v>
      </c>
    </row>
    <row r="1534" spans="1:65" x14ac:dyDescent="0.35">
      <c r="A1534" s="1">
        <v>691</v>
      </c>
      <c r="B1534">
        <v>62</v>
      </c>
      <c r="C1534" t="s">
        <v>37</v>
      </c>
      <c r="D1534" s="60" t="s">
        <v>729</v>
      </c>
      <c r="E1534" s="6" t="s">
        <v>1109</v>
      </c>
      <c r="F1534" s="7" t="s">
        <v>1110</v>
      </c>
      <c r="G1534" s="6">
        <v>-15.37</v>
      </c>
      <c r="H1534" s="6">
        <v>-48.78</v>
      </c>
      <c r="I1534" s="6">
        <v>770</v>
      </c>
      <c r="J1534" s="8">
        <v>31081.371963744201</v>
      </c>
      <c r="K1534" t="s">
        <v>1165</v>
      </c>
      <c r="L1534" t="s">
        <v>1062</v>
      </c>
      <c r="M1534">
        <v>600</v>
      </c>
      <c r="N1534">
        <v>600</v>
      </c>
      <c r="O1534">
        <v>0</v>
      </c>
      <c r="P1534">
        <v>31778.62</v>
      </c>
      <c r="Q1534">
        <v>18875.330000000002</v>
      </c>
      <c r="R1534">
        <v>5266.4</v>
      </c>
      <c r="S1534">
        <v>34606.78</v>
      </c>
      <c r="T1534">
        <v>0</v>
      </c>
      <c r="U1534">
        <v>11750.93</v>
      </c>
      <c r="V1534">
        <v>0</v>
      </c>
      <c r="W1534" s="181">
        <f t="shared" si="391"/>
        <v>43529.55</v>
      </c>
      <c r="X1534" s="181">
        <f t="shared" si="392"/>
        <v>72.549250000000001</v>
      </c>
      <c r="Y1534" s="174">
        <v>102278.05</v>
      </c>
      <c r="Z1534" s="181">
        <f t="shared" si="393"/>
        <v>170.46341666666666</v>
      </c>
      <c r="AA1534" s="174">
        <v>0</v>
      </c>
      <c r="AB1534" s="174">
        <v>31.070811381327658</v>
      </c>
      <c r="AC1534" s="174">
        <v>18.454917746280849</v>
      </c>
      <c r="AD1534" s="174">
        <v>5.149100906792806</v>
      </c>
      <c r="AE1534" s="174">
        <v>33.835979469690713</v>
      </c>
      <c r="AF1534">
        <v>0</v>
      </c>
      <c r="AG1534" s="106">
        <v>11.489200273176889</v>
      </c>
      <c r="AH1534" s="106">
        <v>0</v>
      </c>
      <c r="AI1534" s="106">
        <v>100</v>
      </c>
      <c r="AJ1534">
        <v>40.24</v>
      </c>
      <c r="AK1534">
        <v>72.55</v>
      </c>
      <c r="AL1534">
        <v>57.68</v>
      </c>
      <c r="AM1534">
        <v>170.46</v>
      </c>
      <c r="AN1534" t="s">
        <v>1066</v>
      </c>
      <c r="AO1534">
        <v>9.9</v>
      </c>
      <c r="AP1534">
        <v>8.33</v>
      </c>
      <c r="AQ1534">
        <v>12.806699999999999</v>
      </c>
      <c r="AR1534" t="s">
        <v>1071</v>
      </c>
      <c r="AS1534" t="s">
        <v>1074</v>
      </c>
      <c r="AT1534" t="s">
        <v>1076</v>
      </c>
      <c r="AU1534" t="s">
        <v>1078</v>
      </c>
      <c r="AV1534" t="s">
        <v>1081</v>
      </c>
      <c r="AW1534" t="s">
        <v>1083</v>
      </c>
      <c r="AX1534" s="65">
        <f t="shared" si="406"/>
        <v>583.5</v>
      </c>
      <c r="AY1534" s="106">
        <v>2862.47</v>
      </c>
      <c r="AZ1534" s="106">
        <v>1104.4659434944415</v>
      </c>
      <c r="BA1534" s="65">
        <f t="shared" si="394"/>
        <v>4550.4359434944417</v>
      </c>
      <c r="BB1534" s="65">
        <f t="shared" si="395"/>
        <v>42425.084056505562</v>
      </c>
      <c r="BC1534" s="65">
        <f t="shared" si="396"/>
        <v>0</v>
      </c>
      <c r="BD1534" s="65">
        <f t="shared" si="397"/>
        <v>23558.230000000003</v>
      </c>
      <c r="BE1534" s="65">
        <f t="shared" si="398"/>
        <v>31744.309999999998</v>
      </c>
      <c r="BF1534" s="65">
        <f t="shared" si="399"/>
        <v>97727.614056505554</v>
      </c>
      <c r="BG1534" s="66">
        <f t="shared" si="400"/>
        <v>650.06227764206312</v>
      </c>
      <c r="BH1534" s="66">
        <f t="shared" si="401"/>
        <v>73.146696649147515</v>
      </c>
      <c r="BI1534" s="66">
        <f t="shared" si="402"/>
        <v>0</v>
      </c>
      <c r="BJ1534" s="66">
        <f t="shared" si="403"/>
        <v>40.617637931034487</v>
      </c>
      <c r="BK1534" s="66">
        <f t="shared" si="404"/>
        <v>54.731568965517241</v>
      </c>
      <c r="BL1534" s="66">
        <f t="shared" si="405"/>
        <v>168.49588630431992</v>
      </c>
      <c r="BM1534" s="207">
        <f t="shared" si="407"/>
        <v>39873.18</v>
      </c>
    </row>
    <row r="1535" spans="1:65" x14ac:dyDescent="0.35">
      <c r="A1535" s="1">
        <v>692</v>
      </c>
      <c r="B1535">
        <v>62</v>
      </c>
      <c r="C1535" t="s">
        <v>37</v>
      </c>
      <c r="D1535" s="60" t="s">
        <v>730</v>
      </c>
      <c r="E1535" s="6" t="s">
        <v>1111</v>
      </c>
      <c r="F1535" s="7" t="s">
        <v>1112</v>
      </c>
      <c r="G1535" s="6">
        <v>-22.86</v>
      </c>
      <c r="H1535" s="6">
        <v>-43.41</v>
      </c>
      <c r="I1535" s="6">
        <v>45</v>
      </c>
      <c r="J1535" s="8">
        <v>45016.2336447989</v>
      </c>
      <c r="K1535" t="s">
        <v>1165</v>
      </c>
      <c r="L1535" t="s">
        <v>1062</v>
      </c>
      <c r="M1535">
        <v>600</v>
      </c>
      <c r="N1535">
        <v>600</v>
      </c>
      <c r="O1535">
        <v>0</v>
      </c>
      <c r="P1535">
        <v>31245.52</v>
      </c>
      <c r="Q1535">
        <v>18875.330000000002</v>
      </c>
      <c r="R1535">
        <v>5262.4</v>
      </c>
      <c r="S1535">
        <v>34606.78</v>
      </c>
      <c r="T1535">
        <v>0</v>
      </c>
      <c r="U1535">
        <v>11750.93</v>
      </c>
      <c r="V1535">
        <v>0</v>
      </c>
      <c r="W1535" s="181">
        <f t="shared" si="391"/>
        <v>42996.45</v>
      </c>
      <c r="X1535" s="181">
        <f t="shared" si="392"/>
        <v>71.660749999999993</v>
      </c>
      <c r="Y1535" s="174">
        <v>101740.95</v>
      </c>
      <c r="Z1535" s="181">
        <f t="shared" si="393"/>
        <v>169.56825000000001</v>
      </c>
      <c r="AA1535" s="174">
        <v>0</v>
      </c>
      <c r="AB1535" s="174">
        <v>30.710859295101919</v>
      </c>
      <c r="AC1535" s="174">
        <v>18.552342984806021</v>
      </c>
      <c r="AD1535" s="174">
        <v>5.1723519389193822</v>
      </c>
      <c r="AE1535" s="174">
        <v>34.014602773023057</v>
      </c>
      <c r="AF1535">
        <v>0</v>
      </c>
      <c r="AG1535" s="106">
        <v>11.54985283703366</v>
      </c>
      <c r="AH1535" s="106">
        <v>0</v>
      </c>
      <c r="AI1535" s="106">
        <v>100</v>
      </c>
      <c r="AJ1535">
        <v>40.229999999999997</v>
      </c>
      <c r="AK1535">
        <v>71.66</v>
      </c>
      <c r="AL1535">
        <v>57.68</v>
      </c>
      <c r="AM1535">
        <v>169.57</v>
      </c>
      <c r="AN1535" t="s">
        <v>1067</v>
      </c>
      <c r="AO1535">
        <v>9.9</v>
      </c>
      <c r="AP1535">
        <v>8.33</v>
      </c>
      <c r="AQ1535">
        <v>12.806699999999999</v>
      </c>
      <c r="AR1535" t="s">
        <v>1071</v>
      </c>
      <c r="AS1535" t="s">
        <v>1074</v>
      </c>
      <c r="AT1535" t="s">
        <v>1076</v>
      </c>
      <c r="AU1535" t="s">
        <v>1078</v>
      </c>
      <c r="AV1535" t="s">
        <v>1081</v>
      </c>
      <c r="AW1535" t="s">
        <v>1083</v>
      </c>
      <c r="AX1535" s="65">
        <f t="shared" si="406"/>
        <v>583.5</v>
      </c>
      <c r="AY1535" s="106">
        <v>2862.47</v>
      </c>
      <c r="AZ1535" s="106">
        <v>1087.2709163271859</v>
      </c>
      <c r="BA1535" s="65">
        <f t="shared" si="394"/>
        <v>4533.2409163271859</v>
      </c>
      <c r="BB1535" s="65">
        <f t="shared" si="395"/>
        <v>41909.179083672811</v>
      </c>
      <c r="BC1535" s="65">
        <f t="shared" si="396"/>
        <v>0</v>
      </c>
      <c r="BD1535" s="65">
        <f t="shared" si="397"/>
        <v>23554.230000000003</v>
      </c>
      <c r="BE1535" s="65">
        <f t="shared" si="398"/>
        <v>31744.309999999998</v>
      </c>
      <c r="BF1535" s="65">
        <f t="shared" si="399"/>
        <v>97207.709083672817</v>
      </c>
      <c r="BG1535" s="66">
        <f t="shared" si="400"/>
        <v>647.60584518959797</v>
      </c>
      <c r="BH1535" s="66">
        <f t="shared" si="401"/>
        <v>72.257205316677258</v>
      </c>
      <c r="BI1535" s="66">
        <f t="shared" si="402"/>
        <v>0</v>
      </c>
      <c r="BJ1535" s="66">
        <f t="shared" si="403"/>
        <v>40.610741379310348</v>
      </c>
      <c r="BK1535" s="66">
        <f t="shared" si="404"/>
        <v>54.731568965517241</v>
      </c>
      <c r="BL1535" s="66">
        <f t="shared" si="405"/>
        <v>167.59949842012554</v>
      </c>
      <c r="BM1535" s="207">
        <f t="shared" si="407"/>
        <v>39869.18</v>
      </c>
    </row>
    <row r="1536" spans="1:65" x14ac:dyDescent="0.35">
      <c r="A1536" s="1">
        <v>693</v>
      </c>
      <c r="B1536">
        <v>62</v>
      </c>
      <c r="C1536" t="s">
        <v>37</v>
      </c>
      <c r="D1536" s="60" t="s">
        <v>731</v>
      </c>
      <c r="E1536" s="6" t="s">
        <v>1113</v>
      </c>
      <c r="F1536" s="7" t="s">
        <v>1114</v>
      </c>
      <c r="G1536" s="6">
        <v>-20.32</v>
      </c>
      <c r="H1536" s="6">
        <v>-40.340000000000003</v>
      </c>
      <c r="I1536" s="6">
        <v>9</v>
      </c>
      <c r="J1536" s="8">
        <v>54061.366139626101</v>
      </c>
      <c r="K1536" t="s">
        <v>1165</v>
      </c>
      <c r="L1536" t="s">
        <v>1062</v>
      </c>
      <c r="M1536">
        <v>600</v>
      </c>
      <c r="N1536">
        <v>600</v>
      </c>
      <c r="O1536">
        <v>0</v>
      </c>
      <c r="P1536">
        <v>35541.56</v>
      </c>
      <c r="Q1536">
        <v>18875.330000000002</v>
      </c>
      <c r="R1536">
        <v>5264.2</v>
      </c>
      <c r="S1536">
        <v>34606.78</v>
      </c>
      <c r="T1536">
        <v>0</v>
      </c>
      <c r="U1536">
        <v>11750.93</v>
      </c>
      <c r="V1536">
        <v>0</v>
      </c>
      <c r="W1536" s="181">
        <f t="shared" si="391"/>
        <v>47292.49</v>
      </c>
      <c r="X1536" s="181">
        <f t="shared" si="392"/>
        <v>78.820816666666659</v>
      </c>
      <c r="Y1536" s="174">
        <v>106038.79</v>
      </c>
      <c r="Z1536" s="181">
        <f t="shared" si="393"/>
        <v>176.73131666666666</v>
      </c>
      <c r="AA1536" s="174">
        <v>0</v>
      </c>
      <c r="AB1536" s="174">
        <v>33.517508074167949</v>
      </c>
      <c r="AC1536" s="174">
        <v>17.800401155086739</v>
      </c>
      <c r="AD1536" s="174">
        <v>4.9644097221403598</v>
      </c>
      <c r="AE1536" s="174">
        <v>32.635962745331213</v>
      </c>
      <c r="AF1536">
        <v>0</v>
      </c>
      <c r="AG1536" s="106">
        <v>11.08172773378497</v>
      </c>
      <c r="AH1536" s="106">
        <v>0</v>
      </c>
      <c r="AI1536" s="106">
        <v>100</v>
      </c>
      <c r="AJ1536">
        <v>40.229999999999997</v>
      </c>
      <c r="AK1536">
        <v>78.819999999999993</v>
      </c>
      <c r="AL1536">
        <v>57.68</v>
      </c>
      <c r="AM1536">
        <v>176.73</v>
      </c>
      <c r="AN1536" t="s">
        <v>1068</v>
      </c>
      <c r="AO1536">
        <v>9.9</v>
      </c>
      <c r="AP1536">
        <v>8.33</v>
      </c>
      <c r="AQ1536">
        <v>12.806699999999999</v>
      </c>
      <c r="AR1536" t="s">
        <v>1071</v>
      </c>
      <c r="AS1536" t="s">
        <v>1074</v>
      </c>
      <c r="AT1536" t="s">
        <v>1076</v>
      </c>
      <c r="AU1536" t="s">
        <v>1078</v>
      </c>
      <c r="AV1536" t="s">
        <v>1081</v>
      </c>
      <c r="AW1536" t="s">
        <v>1083</v>
      </c>
      <c r="AX1536" s="65">
        <f t="shared" si="406"/>
        <v>583.5</v>
      </c>
      <c r="AY1536" s="106">
        <v>2862.47</v>
      </c>
      <c r="AZ1536" s="106">
        <v>1147.2066958022053</v>
      </c>
      <c r="BA1536" s="65">
        <f t="shared" si="394"/>
        <v>4593.1766958022054</v>
      </c>
      <c r="BB1536" s="65">
        <f t="shared" si="395"/>
        <v>46145.283304197794</v>
      </c>
      <c r="BC1536" s="65">
        <f t="shared" si="396"/>
        <v>0</v>
      </c>
      <c r="BD1536" s="65">
        <f t="shared" si="397"/>
        <v>23556.030000000002</v>
      </c>
      <c r="BE1536" s="65">
        <f t="shared" si="398"/>
        <v>31744.309999999998</v>
      </c>
      <c r="BF1536" s="65">
        <f t="shared" si="399"/>
        <v>101445.61330419779</v>
      </c>
      <c r="BG1536" s="66">
        <f t="shared" si="400"/>
        <v>656.1680994003151</v>
      </c>
      <c r="BH1536" s="66">
        <f t="shared" si="401"/>
        <v>79.56083328309964</v>
      </c>
      <c r="BI1536" s="66">
        <f t="shared" si="402"/>
        <v>0</v>
      </c>
      <c r="BJ1536" s="66">
        <f t="shared" si="403"/>
        <v>40.613844827586213</v>
      </c>
      <c r="BK1536" s="66">
        <f t="shared" si="404"/>
        <v>54.731568965517241</v>
      </c>
      <c r="BL1536" s="66">
        <f t="shared" si="405"/>
        <v>174.90622983482376</v>
      </c>
      <c r="BM1536" s="207">
        <f t="shared" si="407"/>
        <v>39870.979999999996</v>
      </c>
    </row>
    <row r="1537" spans="1:65" x14ac:dyDescent="0.35">
      <c r="A1537" s="1">
        <v>694</v>
      </c>
      <c r="B1537">
        <v>62</v>
      </c>
      <c r="C1537" t="s">
        <v>37</v>
      </c>
      <c r="D1537" s="60" t="s">
        <v>732</v>
      </c>
      <c r="E1537" s="6" t="s">
        <v>1115</v>
      </c>
      <c r="F1537" s="7" t="s">
        <v>1116</v>
      </c>
      <c r="G1537" s="6">
        <v>-8.0500000000000007</v>
      </c>
      <c r="H1537" s="6">
        <v>-34.880000000000003</v>
      </c>
      <c r="I1537" s="6">
        <v>10</v>
      </c>
      <c r="J1537" s="8">
        <v>63550.072249703</v>
      </c>
      <c r="K1537" t="s">
        <v>1165</v>
      </c>
      <c r="L1537" t="s">
        <v>1062</v>
      </c>
      <c r="M1537">
        <v>600</v>
      </c>
      <c r="N1537">
        <v>600</v>
      </c>
      <c r="O1537">
        <v>0</v>
      </c>
      <c r="P1537">
        <v>40913.64</v>
      </c>
      <c r="Q1537">
        <v>18875.330000000002</v>
      </c>
      <c r="R1537">
        <v>5250.2</v>
      </c>
      <c r="S1537">
        <v>34606.78</v>
      </c>
      <c r="T1537">
        <v>0</v>
      </c>
      <c r="U1537">
        <v>11750.93</v>
      </c>
      <c r="V1537">
        <v>0</v>
      </c>
      <c r="W1537" s="181">
        <f t="shared" si="391"/>
        <v>52664.57</v>
      </c>
      <c r="X1537" s="181">
        <f t="shared" si="392"/>
        <v>87.774283333333329</v>
      </c>
      <c r="Y1537" s="174">
        <v>111396.87</v>
      </c>
      <c r="Z1537" s="181">
        <f t="shared" si="393"/>
        <v>185.66145</v>
      </c>
      <c r="AA1537" s="174">
        <v>0</v>
      </c>
      <c r="AB1537" s="174">
        <v>36.727818295074179</v>
      </c>
      <c r="AC1537" s="174">
        <v>16.944219348353329</v>
      </c>
      <c r="AD1537" s="174">
        <v>4.7130588139505178</v>
      </c>
      <c r="AE1537" s="174">
        <v>31.066205001989729</v>
      </c>
      <c r="AF1537">
        <v>0</v>
      </c>
      <c r="AG1537" s="106">
        <v>10.54870751754515</v>
      </c>
      <c r="AH1537" s="106">
        <v>0</v>
      </c>
      <c r="AI1537" s="106">
        <v>100</v>
      </c>
      <c r="AJ1537">
        <v>40.21</v>
      </c>
      <c r="AK1537">
        <v>87.77</v>
      </c>
      <c r="AL1537">
        <v>57.68</v>
      </c>
      <c r="AM1537">
        <v>185.66</v>
      </c>
      <c r="AN1537" t="s">
        <v>1069</v>
      </c>
      <c r="AO1537">
        <v>9.9</v>
      </c>
      <c r="AP1537">
        <v>8.33</v>
      </c>
      <c r="AQ1537">
        <v>12.806699999999999</v>
      </c>
      <c r="AR1537" t="s">
        <v>1071</v>
      </c>
      <c r="AS1537" t="s">
        <v>1074</v>
      </c>
      <c r="AT1537" t="s">
        <v>1076</v>
      </c>
      <c r="AU1537" t="s">
        <v>1078</v>
      </c>
      <c r="AV1537" t="s">
        <v>1081</v>
      </c>
      <c r="AW1537" t="s">
        <v>1083</v>
      </c>
      <c r="AX1537" s="65">
        <f t="shared" si="406"/>
        <v>583.5</v>
      </c>
      <c r="AY1537" s="106">
        <v>2862.47</v>
      </c>
      <c r="AZ1537" s="106">
        <v>1287.4985419467303</v>
      </c>
      <c r="BA1537" s="65">
        <f t="shared" si="394"/>
        <v>4733.4685419467296</v>
      </c>
      <c r="BB1537" s="65">
        <f t="shared" si="395"/>
        <v>51377.071458053266</v>
      </c>
      <c r="BC1537" s="65">
        <f t="shared" si="396"/>
        <v>0</v>
      </c>
      <c r="BD1537" s="65">
        <f t="shared" si="397"/>
        <v>23542.030000000002</v>
      </c>
      <c r="BE1537" s="65">
        <f t="shared" si="398"/>
        <v>31744.309999999998</v>
      </c>
      <c r="BF1537" s="65">
        <f t="shared" si="399"/>
        <v>106663.40145805327</v>
      </c>
      <c r="BG1537" s="66">
        <f t="shared" si="400"/>
        <v>676.20979170667567</v>
      </c>
      <c r="BH1537" s="66">
        <f t="shared" si="401"/>
        <v>88.581157686298738</v>
      </c>
      <c r="BI1537" s="66">
        <f t="shared" si="402"/>
        <v>0</v>
      </c>
      <c r="BJ1537" s="66">
        <f t="shared" si="403"/>
        <v>40.589706896551725</v>
      </c>
      <c r="BK1537" s="66">
        <f t="shared" si="404"/>
        <v>54.731568965517241</v>
      </c>
      <c r="BL1537" s="66">
        <f t="shared" si="405"/>
        <v>183.90241630698839</v>
      </c>
      <c r="BM1537" s="207">
        <f t="shared" si="407"/>
        <v>39856.979999999996</v>
      </c>
    </row>
    <row r="1538" spans="1:65" x14ac:dyDescent="0.35">
      <c r="A1538" s="1">
        <v>695</v>
      </c>
      <c r="B1538">
        <v>62</v>
      </c>
      <c r="C1538" t="s">
        <v>37</v>
      </c>
      <c r="D1538" s="60" t="s">
        <v>733</v>
      </c>
      <c r="E1538" s="6" t="s">
        <v>1117</v>
      </c>
      <c r="F1538" s="7" t="s">
        <v>1118</v>
      </c>
      <c r="G1538" s="6">
        <v>-3.8</v>
      </c>
      <c r="H1538" s="6">
        <v>-38.53</v>
      </c>
      <c r="I1538" s="6">
        <v>41</v>
      </c>
      <c r="J1538" s="8">
        <v>71394.000753582499</v>
      </c>
      <c r="K1538" t="s">
        <v>1165</v>
      </c>
      <c r="L1538" t="s">
        <v>1062</v>
      </c>
      <c r="M1538">
        <v>600</v>
      </c>
      <c r="N1538">
        <v>600</v>
      </c>
      <c r="O1538">
        <v>0</v>
      </c>
      <c r="P1538">
        <v>42674.65</v>
      </c>
      <c r="Q1538">
        <v>18875.330000000002</v>
      </c>
      <c r="R1538">
        <v>5255.2</v>
      </c>
      <c r="S1538">
        <v>34606.78</v>
      </c>
      <c r="T1538">
        <v>0</v>
      </c>
      <c r="U1538">
        <v>11750.93</v>
      </c>
      <c r="V1538">
        <v>0</v>
      </c>
      <c r="W1538" s="181">
        <f t="shared" si="391"/>
        <v>54425.58</v>
      </c>
      <c r="X1538" s="181">
        <f t="shared" si="392"/>
        <v>90.709299999999999</v>
      </c>
      <c r="Y1538" s="174">
        <v>113162.88</v>
      </c>
      <c r="Z1538" s="181">
        <f t="shared" si="393"/>
        <v>188.60480000000001</v>
      </c>
      <c r="AA1538" s="174">
        <v>0</v>
      </c>
      <c r="AB1538" s="174">
        <v>37.710820014478237</v>
      </c>
      <c r="AC1538" s="174">
        <v>16.679789344350379</v>
      </c>
      <c r="AD1538" s="174">
        <v>4.6439256406341016</v>
      </c>
      <c r="AE1538" s="174">
        <v>30.581388525990139</v>
      </c>
      <c r="AF1538">
        <v>0</v>
      </c>
      <c r="AG1538" s="106">
        <v>10.384085311367119</v>
      </c>
      <c r="AH1538" s="106">
        <v>0</v>
      </c>
      <c r="AI1538" s="106">
        <v>100</v>
      </c>
      <c r="AJ1538">
        <v>40.22</v>
      </c>
      <c r="AK1538">
        <v>90.71</v>
      </c>
      <c r="AL1538">
        <v>57.68</v>
      </c>
      <c r="AM1538">
        <v>188.6</v>
      </c>
      <c r="AN1538" t="s">
        <v>1070</v>
      </c>
      <c r="AO1538">
        <v>9.9</v>
      </c>
      <c r="AP1538">
        <v>8.33</v>
      </c>
      <c r="AQ1538">
        <v>12.806699999999999</v>
      </c>
      <c r="AR1538" t="s">
        <v>1071</v>
      </c>
      <c r="AS1538" t="s">
        <v>1074</v>
      </c>
      <c r="AT1538" t="s">
        <v>1076</v>
      </c>
      <c r="AU1538" t="s">
        <v>1078</v>
      </c>
      <c r="AV1538" t="s">
        <v>1081</v>
      </c>
      <c r="AW1538" t="s">
        <v>1083</v>
      </c>
      <c r="AX1538" s="65">
        <f t="shared" si="406"/>
        <v>583.5</v>
      </c>
      <c r="AY1538" s="106">
        <v>2862.47</v>
      </c>
      <c r="AZ1538" s="106">
        <v>1280.5458949312608</v>
      </c>
      <c r="BA1538" s="65">
        <f t="shared" si="394"/>
        <v>4726.5158949312608</v>
      </c>
      <c r="BB1538" s="65">
        <f t="shared" si="395"/>
        <v>53145.034105068742</v>
      </c>
      <c r="BC1538" s="65">
        <f t="shared" si="396"/>
        <v>0</v>
      </c>
      <c r="BD1538" s="65">
        <f t="shared" si="397"/>
        <v>23547.030000000002</v>
      </c>
      <c r="BE1538" s="65">
        <f t="shared" si="398"/>
        <v>31744.309999999998</v>
      </c>
      <c r="BF1538" s="65">
        <f t="shared" si="399"/>
        <v>108436.36410506874</v>
      </c>
      <c r="BG1538" s="66">
        <f t="shared" si="400"/>
        <v>675.21655641875157</v>
      </c>
      <c r="BH1538" s="66">
        <f t="shared" si="401"/>
        <v>91.629369146670243</v>
      </c>
      <c r="BI1538" s="66">
        <f t="shared" si="402"/>
        <v>0</v>
      </c>
      <c r="BJ1538" s="66">
        <f t="shared" si="403"/>
        <v>40.598327586206899</v>
      </c>
      <c r="BK1538" s="66">
        <f t="shared" si="404"/>
        <v>54.731568965517241</v>
      </c>
      <c r="BL1538" s="66">
        <f t="shared" si="405"/>
        <v>186.95924845701506</v>
      </c>
      <c r="BM1538" s="207">
        <f t="shared" si="407"/>
        <v>39861.979999999996</v>
      </c>
    </row>
    <row r="1539" spans="1:65" x14ac:dyDescent="0.35">
      <c r="A1539" s="1">
        <v>696</v>
      </c>
      <c r="B1539">
        <v>63</v>
      </c>
      <c r="C1539" t="s">
        <v>37</v>
      </c>
      <c r="D1539" s="60" t="s">
        <v>734</v>
      </c>
      <c r="E1539" s="6" t="s">
        <v>1104</v>
      </c>
      <c r="F1539" s="7" t="s">
        <v>1105</v>
      </c>
      <c r="G1539" s="6">
        <v>-22.74</v>
      </c>
      <c r="H1539" s="6">
        <v>-45.59</v>
      </c>
      <c r="I1539" s="6">
        <v>1642</v>
      </c>
      <c r="J1539" s="8">
        <v>3495.45982983364</v>
      </c>
      <c r="K1539" t="s">
        <v>1165</v>
      </c>
      <c r="L1539" t="s">
        <v>1062</v>
      </c>
      <c r="M1539">
        <v>600</v>
      </c>
      <c r="N1539">
        <v>600</v>
      </c>
      <c r="O1539">
        <v>188.62</v>
      </c>
      <c r="P1539">
        <v>12934.89</v>
      </c>
      <c r="Q1539">
        <v>18875.330000000002</v>
      </c>
      <c r="R1539">
        <v>5265.2</v>
      </c>
      <c r="S1539">
        <v>34606.78</v>
      </c>
      <c r="T1539">
        <v>0</v>
      </c>
      <c r="U1539">
        <v>11578.67</v>
      </c>
      <c r="V1539">
        <v>0</v>
      </c>
      <c r="W1539" s="181">
        <f t="shared" si="391"/>
        <v>24513.559999999998</v>
      </c>
      <c r="X1539" s="181">
        <f t="shared" si="392"/>
        <v>40.855933333333333</v>
      </c>
      <c r="Y1539" s="174">
        <v>83449.48</v>
      </c>
      <c r="Z1539" s="181">
        <f t="shared" si="393"/>
        <v>139.08246666666665</v>
      </c>
      <c r="AA1539" s="174">
        <v>0.22602896986296381</v>
      </c>
      <c r="AB1539" s="174">
        <v>15.500264351557369</v>
      </c>
      <c r="AC1539" s="174">
        <v>22.61887072274147</v>
      </c>
      <c r="AD1539" s="174">
        <v>6.309446146339079</v>
      </c>
      <c r="AE1539" s="174">
        <v>41.470336304072838</v>
      </c>
      <c r="AF1539">
        <v>0</v>
      </c>
      <c r="AG1539" s="106">
        <v>13.87506548872444</v>
      </c>
      <c r="AH1539" s="106">
        <v>0</v>
      </c>
      <c r="AI1539" s="106">
        <v>100</v>
      </c>
      <c r="AJ1539">
        <v>40.229999999999997</v>
      </c>
      <c r="AK1539">
        <v>41.17</v>
      </c>
      <c r="AL1539">
        <v>57.68</v>
      </c>
      <c r="AM1539">
        <v>139.08000000000001</v>
      </c>
      <c r="AN1539" t="s">
        <v>1063</v>
      </c>
      <c r="AO1539">
        <v>9.9</v>
      </c>
      <c r="AP1539">
        <v>8.33</v>
      </c>
      <c r="AQ1539">
        <v>12.806699999999999</v>
      </c>
      <c r="AR1539" t="s">
        <v>1071</v>
      </c>
      <c r="AS1539" t="s">
        <v>1074</v>
      </c>
      <c r="AT1539" t="s">
        <v>1076</v>
      </c>
      <c r="AU1539" t="s">
        <v>1078</v>
      </c>
      <c r="AV1539" t="s">
        <v>1081</v>
      </c>
      <c r="AW1539" t="s">
        <v>1084</v>
      </c>
      <c r="AX1539" s="65">
        <f t="shared" si="406"/>
        <v>583.5</v>
      </c>
      <c r="AY1539" s="106">
        <v>2862.47</v>
      </c>
      <c r="AZ1539" s="106">
        <v>593.74976222699695</v>
      </c>
      <c r="BA1539" s="65">
        <f t="shared" si="394"/>
        <v>4039.7197622269969</v>
      </c>
      <c r="BB1539" s="65">
        <f t="shared" si="395"/>
        <v>23919.810237772999</v>
      </c>
      <c r="BC1539" s="65">
        <f t="shared" si="396"/>
        <v>188.62</v>
      </c>
      <c r="BD1539" s="65">
        <f t="shared" si="397"/>
        <v>23557.030000000002</v>
      </c>
      <c r="BE1539" s="65">
        <f t="shared" si="398"/>
        <v>31744.309999999998</v>
      </c>
      <c r="BF1539" s="65">
        <f t="shared" si="399"/>
        <v>79409.760237772993</v>
      </c>
      <c r="BG1539" s="66">
        <f t="shared" si="400"/>
        <v>577.10282317528527</v>
      </c>
      <c r="BH1539" s="66">
        <f t="shared" si="401"/>
        <v>41.241052134091376</v>
      </c>
      <c r="BI1539" s="66">
        <f t="shared" si="402"/>
        <v>0.31436666666666668</v>
      </c>
      <c r="BJ1539" s="66">
        <f t="shared" si="403"/>
        <v>40.615568965517248</v>
      </c>
      <c r="BK1539" s="66">
        <f t="shared" si="404"/>
        <v>54.731568965517241</v>
      </c>
      <c r="BL1539" s="66">
        <f t="shared" si="405"/>
        <v>136.91337972029825</v>
      </c>
      <c r="BM1539" s="207">
        <f t="shared" si="407"/>
        <v>39871.979999999996</v>
      </c>
    </row>
    <row r="1540" spans="1:65" x14ac:dyDescent="0.35">
      <c r="A1540" s="1">
        <v>697</v>
      </c>
      <c r="B1540">
        <v>63</v>
      </c>
      <c r="C1540" t="s">
        <v>37</v>
      </c>
      <c r="D1540" s="60" t="s">
        <v>735</v>
      </c>
      <c r="E1540" s="6" t="s">
        <v>1104</v>
      </c>
      <c r="F1540" s="7" t="s">
        <v>1106</v>
      </c>
      <c r="G1540" s="6">
        <v>-23.85</v>
      </c>
      <c r="H1540" s="6">
        <v>-46.64</v>
      </c>
      <c r="I1540" s="6">
        <v>792</v>
      </c>
      <c r="J1540" s="8">
        <v>14172.2970393051</v>
      </c>
      <c r="K1540" t="s">
        <v>1165</v>
      </c>
      <c r="L1540" t="s">
        <v>1062</v>
      </c>
      <c r="M1540">
        <v>600</v>
      </c>
      <c r="N1540">
        <v>600</v>
      </c>
      <c r="O1540">
        <v>9.4700000000000006</v>
      </c>
      <c r="P1540">
        <v>17980.560000000001</v>
      </c>
      <c r="Q1540">
        <v>18875.330000000002</v>
      </c>
      <c r="R1540">
        <v>5266.4</v>
      </c>
      <c r="S1540">
        <v>34606.78</v>
      </c>
      <c r="T1540">
        <v>0</v>
      </c>
      <c r="U1540">
        <v>11578.67</v>
      </c>
      <c r="V1540">
        <v>0</v>
      </c>
      <c r="W1540" s="181">
        <f t="shared" si="391"/>
        <v>29559.230000000003</v>
      </c>
      <c r="X1540" s="181">
        <f t="shared" si="392"/>
        <v>49.26538333333334</v>
      </c>
      <c r="Y1540" s="174">
        <v>88317.2</v>
      </c>
      <c r="Z1540" s="181">
        <f t="shared" si="393"/>
        <v>147.19533333333334</v>
      </c>
      <c r="AA1540" s="174">
        <v>1.072271312949233E-2</v>
      </c>
      <c r="AB1540" s="174">
        <v>20.359069354553821</v>
      </c>
      <c r="AC1540" s="174">
        <v>21.372201564361191</v>
      </c>
      <c r="AD1540" s="174">
        <v>5.9630513648530528</v>
      </c>
      <c r="AE1540" s="174">
        <v>39.184643534894683</v>
      </c>
      <c r="AF1540">
        <v>0</v>
      </c>
      <c r="AG1540" s="106">
        <v>13.11032279103051</v>
      </c>
      <c r="AH1540" s="106">
        <v>0</v>
      </c>
      <c r="AI1540" s="106">
        <v>100</v>
      </c>
      <c r="AJ1540">
        <v>40.24</v>
      </c>
      <c r="AK1540">
        <v>49.28</v>
      </c>
      <c r="AL1540">
        <v>57.68</v>
      </c>
      <c r="AM1540">
        <v>147.19999999999999</v>
      </c>
      <c r="AN1540" t="s">
        <v>1064</v>
      </c>
      <c r="AO1540">
        <v>9.9</v>
      </c>
      <c r="AP1540">
        <v>8.33</v>
      </c>
      <c r="AQ1540">
        <v>12.806699999999999</v>
      </c>
      <c r="AR1540" t="s">
        <v>1071</v>
      </c>
      <c r="AS1540" t="s">
        <v>1074</v>
      </c>
      <c r="AT1540" t="s">
        <v>1076</v>
      </c>
      <c r="AU1540" t="s">
        <v>1078</v>
      </c>
      <c r="AV1540" t="s">
        <v>1081</v>
      </c>
      <c r="AW1540" t="s">
        <v>1084</v>
      </c>
      <c r="AX1540" s="65">
        <f t="shared" si="406"/>
        <v>583.5</v>
      </c>
      <c r="AY1540" s="106">
        <v>2862.47</v>
      </c>
      <c r="AZ1540" s="106">
        <v>762.33920787163572</v>
      </c>
      <c r="BA1540" s="65">
        <f t="shared" si="394"/>
        <v>4208.3092078716354</v>
      </c>
      <c r="BB1540" s="65">
        <f t="shared" si="395"/>
        <v>28796.890792128368</v>
      </c>
      <c r="BC1540" s="65">
        <f t="shared" si="396"/>
        <v>9.4700000000000006</v>
      </c>
      <c r="BD1540" s="65">
        <f t="shared" si="397"/>
        <v>23558.230000000003</v>
      </c>
      <c r="BE1540" s="65">
        <f t="shared" si="398"/>
        <v>31744.309999999998</v>
      </c>
      <c r="BF1540" s="65">
        <f t="shared" si="399"/>
        <v>84108.890792128368</v>
      </c>
      <c r="BG1540" s="66">
        <f t="shared" si="400"/>
        <v>601.1870296959479</v>
      </c>
      <c r="BH1540" s="66">
        <f t="shared" si="401"/>
        <v>49.649811710566155</v>
      </c>
      <c r="BI1540" s="66">
        <f t="shared" si="402"/>
        <v>1.5783333333333333E-2</v>
      </c>
      <c r="BJ1540" s="66">
        <f t="shared" si="403"/>
        <v>40.617637931034487</v>
      </c>
      <c r="BK1540" s="66">
        <f t="shared" si="404"/>
        <v>54.731568965517241</v>
      </c>
      <c r="BL1540" s="66">
        <f t="shared" si="405"/>
        <v>145.01532895194546</v>
      </c>
      <c r="BM1540" s="207">
        <f t="shared" si="407"/>
        <v>39873.18</v>
      </c>
    </row>
    <row r="1541" spans="1:65" x14ac:dyDescent="0.35">
      <c r="A1541" s="1">
        <v>698</v>
      </c>
      <c r="B1541">
        <v>63</v>
      </c>
      <c r="C1541" t="s">
        <v>37</v>
      </c>
      <c r="D1541" s="60" t="s">
        <v>736</v>
      </c>
      <c r="E1541" s="6" t="s">
        <v>1107</v>
      </c>
      <c r="F1541" s="7" t="s">
        <v>1108</v>
      </c>
      <c r="G1541" s="6">
        <v>-30.03</v>
      </c>
      <c r="H1541" s="6">
        <v>-51.23</v>
      </c>
      <c r="I1541" s="6">
        <v>47</v>
      </c>
      <c r="J1541" s="8">
        <v>23954.0527728093</v>
      </c>
      <c r="K1541" t="s">
        <v>1165</v>
      </c>
      <c r="L1541" t="s">
        <v>1062</v>
      </c>
      <c r="M1541">
        <v>600</v>
      </c>
      <c r="N1541">
        <v>600</v>
      </c>
      <c r="O1541">
        <v>50.53</v>
      </c>
      <c r="P1541">
        <v>20824.810000000001</v>
      </c>
      <c r="Q1541">
        <v>18875.330000000002</v>
      </c>
      <c r="R1541">
        <v>5272.4</v>
      </c>
      <c r="S1541">
        <v>34606.78</v>
      </c>
      <c r="T1541">
        <v>0</v>
      </c>
      <c r="U1541">
        <v>11578.67</v>
      </c>
      <c r="V1541">
        <v>0</v>
      </c>
      <c r="W1541" s="181">
        <f t="shared" si="391"/>
        <v>32403.480000000003</v>
      </c>
      <c r="X1541" s="181">
        <f t="shared" si="392"/>
        <v>54.005800000000008</v>
      </c>
      <c r="Y1541" s="174">
        <v>91208.51</v>
      </c>
      <c r="Z1541" s="181">
        <f t="shared" si="393"/>
        <v>152.01418333333334</v>
      </c>
      <c r="AA1541" s="174">
        <v>5.540053225296631E-2</v>
      </c>
      <c r="AB1541" s="174">
        <v>22.83209099677212</v>
      </c>
      <c r="AC1541" s="174">
        <v>20.694702720173812</v>
      </c>
      <c r="AD1541" s="174">
        <v>5.7806009548889694</v>
      </c>
      <c r="AE1541" s="174">
        <v>37.94249023473796</v>
      </c>
      <c r="AF1541">
        <v>0</v>
      </c>
      <c r="AG1541" s="106">
        <v>12.694725525063401</v>
      </c>
      <c r="AH1541" s="106">
        <v>0</v>
      </c>
      <c r="AI1541" s="106">
        <v>100</v>
      </c>
      <c r="AJ1541">
        <v>40.25</v>
      </c>
      <c r="AK1541">
        <v>54.09</v>
      </c>
      <c r="AL1541">
        <v>57.68</v>
      </c>
      <c r="AM1541">
        <v>152.01</v>
      </c>
      <c r="AN1541" t="s">
        <v>1065</v>
      </c>
      <c r="AO1541">
        <v>9.9</v>
      </c>
      <c r="AP1541">
        <v>8.33</v>
      </c>
      <c r="AQ1541">
        <v>12.806699999999999</v>
      </c>
      <c r="AR1541" t="s">
        <v>1071</v>
      </c>
      <c r="AS1541" t="s">
        <v>1074</v>
      </c>
      <c r="AT1541" t="s">
        <v>1076</v>
      </c>
      <c r="AU1541" t="s">
        <v>1078</v>
      </c>
      <c r="AV1541" t="s">
        <v>1081</v>
      </c>
      <c r="AW1541" t="s">
        <v>1084</v>
      </c>
      <c r="AX1541" s="65">
        <f t="shared" si="406"/>
        <v>583.5</v>
      </c>
      <c r="AY1541" s="106">
        <v>2862.47</v>
      </c>
      <c r="AZ1541" s="106">
        <v>843.39116680758025</v>
      </c>
      <c r="BA1541" s="65">
        <f t="shared" si="394"/>
        <v>4289.36116680758</v>
      </c>
      <c r="BB1541" s="65">
        <f t="shared" si="395"/>
        <v>31560.088833192422</v>
      </c>
      <c r="BC1541" s="65">
        <f t="shared" si="396"/>
        <v>50.53</v>
      </c>
      <c r="BD1541" s="65">
        <f t="shared" si="397"/>
        <v>23564.230000000003</v>
      </c>
      <c r="BE1541" s="65">
        <f t="shared" si="398"/>
        <v>31744.309999999998</v>
      </c>
      <c r="BF1541" s="65">
        <f t="shared" si="399"/>
        <v>86919.148833192419</v>
      </c>
      <c r="BG1541" s="66">
        <f t="shared" si="400"/>
        <v>612.76588097251147</v>
      </c>
      <c r="BH1541" s="66">
        <f t="shared" si="401"/>
        <v>54.413946264124867</v>
      </c>
      <c r="BI1541" s="66">
        <f t="shared" si="402"/>
        <v>8.4216666666666662E-2</v>
      </c>
      <c r="BJ1541" s="66">
        <f t="shared" si="403"/>
        <v>40.627982758620696</v>
      </c>
      <c r="BK1541" s="66">
        <f t="shared" si="404"/>
        <v>54.731568965517241</v>
      </c>
      <c r="BL1541" s="66">
        <f t="shared" si="405"/>
        <v>149.86060143653864</v>
      </c>
      <c r="BM1541" s="207">
        <f t="shared" si="407"/>
        <v>39879.18</v>
      </c>
    </row>
    <row r="1542" spans="1:65" x14ac:dyDescent="0.35">
      <c r="A1542" s="1">
        <v>699</v>
      </c>
      <c r="B1542">
        <v>63</v>
      </c>
      <c r="C1542" t="s">
        <v>37</v>
      </c>
      <c r="D1542" s="60" t="s">
        <v>737</v>
      </c>
      <c r="E1542" s="6" t="s">
        <v>1109</v>
      </c>
      <c r="F1542" s="7" t="s">
        <v>1110</v>
      </c>
      <c r="G1542" s="6">
        <v>-15.37</v>
      </c>
      <c r="H1542" s="6">
        <v>-48.78</v>
      </c>
      <c r="I1542" s="6">
        <v>770</v>
      </c>
      <c r="J1542" s="8">
        <v>31081.371963744201</v>
      </c>
      <c r="K1542" t="s">
        <v>1165</v>
      </c>
      <c r="L1542" t="s">
        <v>1062</v>
      </c>
      <c r="M1542">
        <v>600</v>
      </c>
      <c r="N1542">
        <v>600</v>
      </c>
      <c r="O1542">
        <v>0</v>
      </c>
      <c r="P1542">
        <v>29059.34</v>
      </c>
      <c r="Q1542">
        <v>18875.330000000002</v>
      </c>
      <c r="R1542">
        <v>5266.4</v>
      </c>
      <c r="S1542">
        <v>34606.78</v>
      </c>
      <c r="T1542">
        <v>0</v>
      </c>
      <c r="U1542">
        <v>11578.67</v>
      </c>
      <c r="V1542">
        <v>0</v>
      </c>
      <c r="W1542" s="181">
        <f t="shared" si="391"/>
        <v>40638.01</v>
      </c>
      <c r="X1542" s="181">
        <f t="shared" si="392"/>
        <v>67.730016666666671</v>
      </c>
      <c r="Y1542" s="174">
        <v>99386.52</v>
      </c>
      <c r="Z1542" s="181">
        <f t="shared" si="393"/>
        <v>165.64420000000001</v>
      </c>
      <c r="AA1542" s="174">
        <v>0</v>
      </c>
      <c r="AB1542" s="174">
        <v>29.23871366056483</v>
      </c>
      <c r="AC1542" s="174">
        <v>18.991841147069039</v>
      </c>
      <c r="AD1542" s="174">
        <v>5.2989077391984338</v>
      </c>
      <c r="AE1542" s="174">
        <v>34.820396166401643</v>
      </c>
      <c r="AF1542">
        <v>0</v>
      </c>
      <c r="AG1542" s="106">
        <v>11.650141286766051</v>
      </c>
      <c r="AH1542" s="106">
        <v>0</v>
      </c>
      <c r="AI1542" s="106">
        <v>100</v>
      </c>
      <c r="AJ1542">
        <v>40.24</v>
      </c>
      <c r="AK1542">
        <v>67.73</v>
      </c>
      <c r="AL1542">
        <v>57.68</v>
      </c>
      <c r="AM1542">
        <v>165.64</v>
      </c>
      <c r="AN1542" t="s">
        <v>1066</v>
      </c>
      <c r="AO1542">
        <v>9.9</v>
      </c>
      <c r="AP1542">
        <v>8.33</v>
      </c>
      <c r="AQ1542">
        <v>12.806699999999999</v>
      </c>
      <c r="AR1542" t="s">
        <v>1071</v>
      </c>
      <c r="AS1542" t="s">
        <v>1074</v>
      </c>
      <c r="AT1542" t="s">
        <v>1076</v>
      </c>
      <c r="AU1542" t="s">
        <v>1078</v>
      </c>
      <c r="AV1542" t="s">
        <v>1081</v>
      </c>
      <c r="AW1542" t="s">
        <v>1084</v>
      </c>
      <c r="AX1542" s="65">
        <f t="shared" si="406"/>
        <v>583.5</v>
      </c>
      <c r="AY1542" s="106">
        <v>2862.47</v>
      </c>
      <c r="AZ1542" s="106">
        <v>1110.3985402904914</v>
      </c>
      <c r="BA1542" s="65">
        <f t="shared" si="394"/>
        <v>4556.3685402904912</v>
      </c>
      <c r="BB1542" s="65">
        <f t="shared" si="395"/>
        <v>39527.611459709507</v>
      </c>
      <c r="BC1542" s="65">
        <f t="shared" si="396"/>
        <v>0</v>
      </c>
      <c r="BD1542" s="65">
        <f t="shared" si="397"/>
        <v>23558.230000000003</v>
      </c>
      <c r="BE1542" s="65">
        <f t="shared" si="398"/>
        <v>31744.309999999998</v>
      </c>
      <c r="BF1542" s="65">
        <f t="shared" si="399"/>
        <v>94830.151459709508</v>
      </c>
      <c r="BG1542" s="66">
        <f t="shared" si="400"/>
        <v>650.90979147007022</v>
      </c>
      <c r="BH1542" s="66">
        <f t="shared" si="401"/>
        <v>68.151054240878466</v>
      </c>
      <c r="BI1542" s="66">
        <f t="shared" si="402"/>
        <v>0</v>
      </c>
      <c r="BJ1542" s="66">
        <f t="shared" si="403"/>
        <v>40.617637931034487</v>
      </c>
      <c r="BK1542" s="66">
        <f t="shared" si="404"/>
        <v>54.731568965517241</v>
      </c>
      <c r="BL1542" s="66">
        <f t="shared" si="405"/>
        <v>163.50026113743019</v>
      </c>
      <c r="BM1542" s="207">
        <f t="shared" si="407"/>
        <v>39873.18</v>
      </c>
    </row>
    <row r="1543" spans="1:65" x14ac:dyDescent="0.35">
      <c r="A1543" s="1">
        <v>700</v>
      </c>
      <c r="B1543">
        <v>63</v>
      </c>
      <c r="C1543" t="s">
        <v>37</v>
      </c>
      <c r="D1543" s="60" t="s">
        <v>738</v>
      </c>
      <c r="E1543" s="6" t="s">
        <v>1111</v>
      </c>
      <c r="F1543" s="7" t="s">
        <v>1112</v>
      </c>
      <c r="G1543" s="6">
        <v>-22.86</v>
      </c>
      <c r="H1543" s="6">
        <v>-43.41</v>
      </c>
      <c r="I1543" s="6">
        <v>45</v>
      </c>
      <c r="J1543" s="8">
        <v>45016.2336447989</v>
      </c>
      <c r="K1543" t="s">
        <v>1165</v>
      </c>
      <c r="L1543" t="s">
        <v>1062</v>
      </c>
      <c r="M1543">
        <v>600</v>
      </c>
      <c r="N1543">
        <v>600</v>
      </c>
      <c r="O1543">
        <v>0</v>
      </c>
      <c r="P1543">
        <v>28916.38</v>
      </c>
      <c r="Q1543">
        <v>18875.330000000002</v>
      </c>
      <c r="R1543">
        <v>5262.4</v>
      </c>
      <c r="S1543">
        <v>34606.78</v>
      </c>
      <c r="T1543">
        <v>0</v>
      </c>
      <c r="U1543">
        <v>11578.67</v>
      </c>
      <c r="V1543">
        <v>0</v>
      </c>
      <c r="W1543" s="181">
        <f t="shared" si="391"/>
        <v>40495.050000000003</v>
      </c>
      <c r="X1543" s="181">
        <f t="shared" si="392"/>
        <v>67.49175000000001</v>
      </c>
      <c r="Y1543" s="174">
        <v>99239.55</v>
      </c>
      <c r="Z1543" s="181">
        <f t="shared" si="393"/>
        <v>165.39924999999999</v>
      </c>
      <c r="AA1543" s="174">
        <v>0</v>
      </c>
      <c r="AB1543" s="174">
        <v>29.13795961388378</v>
      </c>
      <c r="AC1543" s="174">
        <v>19.019967341649579</v>
      </c>
      <c r="AD1543" s="174">
        <v>5.3027245689848446</v>
      </c>
      <c r="AE1543" s="174">
        <v>34.871963849090413</v>
      </c>
      <c r="AF1543">
        <v>0</v>
      </c>
      <c r="AG1543" s="106">
        <v>11.667394703019109</v>
      </c>
      <c r="AH1543" s="106">
        <v>0</v>
      </c>
      <c r="AI1543" s="106">
        <v>100</v>
      </c>
      <c r="AJ1543">
        <v>40.229999999999997</v>
      </c>
      <c r="AK1543">
        <v>67.489999999999995</v>
      </c>
      <c r="AL1543">
        <v>57.68</v>
      </c>
      <c r="AM1543">
        <v>165.4</v>
      </c>
      <c r="AN1543" t="s">
        <v>1067</v>
      </c>
      <c r="AO1543">
        <v>9.9</v>
      </c>
      <c r="AP1543">
        <v>8.33</v>
      </c>
      <c r="AQ1543">
        <v>12.806699999999999</v>
      </c>
      <c r="AR1543" t="s">
        <v>1071</v>
      </c>
      <c r="AS1543" t="s">
        <v>1074</v>
      </c>
      <c r="AT1543" t="s">
        <v>1076</v>
      </c>
      <c r="AU1543" t="s">
        <v>1078</v>
      </c>
      <c r="AV1543" t="s">
        <v>1081</v>
      </c>
      <c r="AW1543" t="s">
        <v>1084</v>
      </c>
      <c r="AX1543" s="65">
        <f t="shared" si="406"/>
        <v>583.5</v>
      </c>
      <c r="AY1543" s="106">
        <v>2862.47</v>
      </c>
      <c r="AZ1543" s="106">
        <v>1092.7151823599886</v>
      </c>
      <c r="BA1543" s="65">
        <f t="shared" si="394"/>
        <v>4538.6851823599882</v>
      </c>
      <c r="BB1543" s="65">
        <f t="shared" si="395"/>
        <v>39402.334817640018</v>
      </c>
      <c r="BC1543" s="65">
        <f t="shared" si="396"/>
        <v>0</v>
      </c>
      <c r="BD1543" s="65">
        <f t="shared" si="397"/>
        <v>23554.230000000003</v>
      </c>
      <c r="BE1543" s="65">
        <f t="shared" si="398"/>
        <v>31744.309999999998</v>
      </c>
      <c r="BF1543" s="65">
        <f t="shared" si="399"/>
        <v>94700.864817640017</v>
      </c>
      <c r="BG1543" s="66">
        <f t="shared" si="400"/>
        <v>648.38359747999834</v>
      </c>
      <c r="BH1543" s="66">
        <f t="shared" si="401"/>
        <v>67.935060030413823</v>
      </c>
      <c r="BI1543" s="66">
        <f t="shared" si="402"/>
        <v>0</v>
      </c>
      <c r="BJ1543" s="66">
        <f t="shared" si="403"/>
        <v>40.610741379310348</v>
      </c>
      <c r="BK1543" s="66">
        <f t="shared" si="404"/>
        <v>54.731568965517241</v>
      </c>
      <c r="BL1543" s="66">
        <f t="shared" si="405"/>
        <v>163.27735313386211</v>
      </c>
      <c r="BM1543" s="207">
        <f t="shared" si="407"/>
        <v>39869.18</v>
      </c>
    </row>
    <row r="1544" spans="1:65" x14ac:dyDescent="0.35">
      <c r="A1544" s="1">
        <v>701</v>
      </c>
      <c r="B1544">
        <v>63</v>
      </c>
      <c r="C1544" t="s">
        <v>37</v>
      </c>
      <c r="D1544" s="60" t="s">
        <v>739</v>
      </c>
      <c r="E1544" s="6" t="s">
        <v>1113</v>
      </c>
      <c r="F1544" s="7" t="s">
        <v>1114</v>
      </c>
      <c r="G1544" s="6">
        <v>-20.32</v>
      </c>
      <c r="H1544" s="6">
        <v>-40.340000000000003</v>
      </c>
      <c r="I1544" s="6">
        <v>9</v>
      </c>
      <c r="J1544" s="8">
        <v>54061.366139626101</v>
      </c>
      <c r="K1544" t="s">
        <v>1165</v>
      </c>
      <c r="L1544" t="s">
        <v>1062</v>
      </c>
      <c r="M1544">
        <v>600</v>
      </c>
      <c r="N1544">
        <v>600</v>
      </c>
      <c r="O1544">
        <v>0</v>
      </c>
      <c r="P1544">
        <v>31850.27</v>
      </c>
      <c r="Q1544">
        <v>18875.330000000002</v>
      </c>
      <c r="R1544">
        <v>5264.2</v>
      </c>
      <c r="S1544">
        <v>34606.78</v>
      </c>
      <c r="T1544">
        <v>0</v>
      </c>
      <c r="U1544">
        <v>11578.67</v>
      </c>
      <c r="V1544">
        <v>0</v>
      </c>
      <c r="W1544" s="181">
        <f t="shared" si="391"/>
        <v>43428.94</v>
      </c>
      <c r="X1544" s="181">
        <f t="shared" si="392"/>
        <v>72.381566666666671</v>
      </c>
      <c r="Y1544" s="174">
        <v>102175.24</v>
      </c>
      <c r="Z1544" s="181">
        <f t="shared" si="393"/>
        <v>170.29206666666667</v>
      </c>
      <c r="AA1544" s="174">
        <v>0</v>
      </c>
      <c r="AB1544" s="174">
        <v>31.172199840196122</v>
      </c>
      <c r="AC1544" s="174">
        <v>18.47348731453922</v>
      </c>
      <c r="AD1544" s="174">
        <v>5.1521288327778816</v>
      </c>
      <c r="AE1544" s="174">
        <v>33.870025653964703</v>
      </c>
      <c r="AF1544">
        <v>0</v>
      </c>
      <c r="AG1544" s="106">
        <v>11.332168145629019</v>
      </c>
      <c r="AH1544" s="106">
        <v>0</v>
      </c>
      <c r="AI1544" s="106">
        <v>100</v>
      </c>
      <c r="AJ1544">
        <v>40.229999999999997</v>
      </c>
      <c r="AK1544">
        <v>72.38</v>
      </c>
      <c r="AL1544">
        <v>57.68</v>
      </c>
      <c r="AM1544">
        <v>170.29</v>
      </c>
      <c r="AN1544" t="s">
        <v>1068</v>
      </c>
      <c r="AO1544">
        <v>9.9</v>
      </c>
      <c r="AP1544">
        <v>8.33</v>
      </c>
      <c r="AQ1544">
        <v>12.806699999999999</v>
      </c>
      <c r="AR1544" t="s">
        <v>1071</v>
      </c>
      <c r="AS1544" t="s">
        <v>1074</v>
      </c>
      <c r="AT1544" t="s">
        <v>1076</v>
      </c>
      <c r="AU1544" t="s">
        <v>1078</v>
      </c>
      <c r="AV1544" t="s">
        <v>1081</v>
      </c>
      <c r="AW1544" t="s">
        <v>1084</v>
      </c>
      <c r="AX1544" s="65">
        <f t="shared" si="406"/>
        <v>583.5</v>
      </c>
      <c r="AY1544" s="106">
        <v>2862.47</v>
      </c>
      <c r="AZ1544" s="106">
        <v>1152.9274602042246</v>
      </c>
      <c r="BA1544" s="65">
        <f t="shared" si="394"/>
        <v>4598.8974602042244</v>
      </c>
      <c r="BB1544" s="65">
        <f t="shared" si="395"/>
        <v>42276.012539795775</v>
      </c>
      <c r="BC1544" s="65">
        <f t="shared" si="396"/>
        <v>0</v>
      </c>
      <c r="BD1544" s="65">
        <f t="shared" si="397"/>
        <v>23556.030000000002</v>
      </c>
      <c r="BE1544" s="65">
        <f t="shared" si="398"/>
        <v>31744.309999999998</v>
      </c>
      <c r="BF1544" s="65">
        <f t="shared" si="399"/>
        <v>97576.342539795776</v>
      </c>
      <c r="BG1544" s="66">
        <f t="shared" si="400"/>
        <v>656.98535145774633</v>
      </c>
      <c r="BH1544" s="66">
        <f t="shared" si="401"/>
        <v>72.889676792751331</v>
      </c>
      <c r="BI1544" s="66">
        <f t="shared" si="402"/>
        <v>0</v>
      </c>
      <c r="BJ1544" s="66">
        <f t="shared" si="403"/>
        <v>40.613844827586213</v>
      </c>
      <c r="BK1544" s="66">
        <f t="shared" si="404"/>
        <v>54.731568965517241</v>
      </c>
      <c r="BL1544" s="66">
        <f t="shared" si="405"/>
        <v>168.23507334447547</v>
      </c>
      <c r="BM1544" s="207">
        <f t="shared" si="407"/>
        <v>39870.979999999996</v>
      </c>
    </row>
    <row r="1545" spans="1:65" x14ac:dyDescent="0.35">
      <c r="A1545" s="1">
        <v>702</v>
      </c>
      <c r="B1545">
        <v>63</v>
      </c>
      <c r="C1545" t="s">
        <v>37</v>
      </c>
      <c r="D1545" s="60" t="s">
        <v>740</v>
      </c>
      <c r="E1545" s="6" t="s">
        <v>1115</v>
      </c>
      <c r="F1545" s="7" t="s">
        <v>1116</v>
      </c>
      <c r="G1545" s="6">
        <v>-8.0500000000000007</v>
      </c>
      <c r="H1545" s="6">
        <v>-34.880000000000003</v>
      </c>
      <c r="I1545" s="6">
        <v>10</v>
      </c>
      <c r="J1545" s="8">
        <v>63550.072249703</v>
      </c>
      <c r="K1545" t="s">
        <v>1165</v>
      </c>
      <c r="L1545" t="s">
        <v>1062</v>
      </c>
      <c r="M1545">
        <v>600</v>
      </c>
      <c r="N1545">
        <v>600</v>
      </c>
      <c r="O1545">
        <v>0</v>
      </c>
      <c r="P1545">
        <v>36133.919999999998</v>
      </c>
      <c r="Q1545">
        <v>18875.330000000002</v>
      </c>
      <c r="R1545">
        <v>5250.2</v>
      </c>
      <c r="S1545">
        <v>34606.78</v>
      </c>
      <c r="T1545">
        <v>0</v>
      </c>
      <c r="U1545">
        <v>11578.67</v>
      </c>
      <c r="V1545">
        <v>0</v>
      </c>
      <c r="W1545" s="181">
        <f t="shared" si="391"/>
        <v>47712.59</v>
      </c>
      <c r="X1545" s="181">
        <f t="shared" si="392"/>
        <v>79.520983333333334</v>
      </c>
      <c r="Y1545" s="174">
        <v>106444.89</v>
      </c>
      <c r="Z1545" s="181">
        <f t="shared" si="393"/>
        <v>177.40815000000001</v>
      </c>
      <c r="AA1545" s="174">
        <v>0</v>
      </c>
      <c r="AB1545" s="174">
        <v>33.946129306911772</v>
      </c>
      <c r="AC1545" s="174">
        <v>17.732490493437499</v>
      </c>
      <c r="AD1545" s="174">
        <v>4.9323175588795287</v>
      </c>
      <c r="AE1545" s="174">
        <v>32.511452639952942</v>
      </c>
      <c r="AF1545">
        <v>0</v>
      </c>
      <c r="AG1545" s="106">
        <v>10.877619395350971</v>
      </c>
      <c r="AH1545" s="106">
        <v>0</v>
      </c>
      <c r="AI1545" s="106">
        <v>100</v>
      </c>
      <c r="AJ1545">
        <v>40.21</v>
      </c>
      <c r="AK1545">
        <v>79.52</v>
      </c>
      <c r="AL1545">
        <v>57.68</v>
      </c>
      <c r="AM1545">
        <v>177.41</v>
      </c>
      <c r="AN1545" t="s">
        <v>1069</v>
      </c>
      <c r="AO1545">
        <v>9.9</v>
      </c>
      <c r="AP1545">
        <v>8.33</v>
      </c>
      <c r="AQ1545">
        <v>12.806699999999999</v>
      </c>
      <c r="AR1545" t="s">
        <v>1071</v>
      </c>
      <c r="AS1545" t="s">
        <v>1074</v>
      </c>
      <c r="AT1545" t="s">
        <v>1076</v>
      </c>
      <c r="AU1545" t="s">
        <v>1078</v>
      </c>
      <c r="AV1545" t="s">
        <v>1081</v>
      </c>
      <c r="AW1545" t="s">
        <v>1084</v>
      </c>
      <c r="AX1545" s="65">
        <f t="shared" si="406"/>
        <v>583.5</v>
      </c>
      <c r="AY1545" s="106">
        <v>2862.47</v>
      </c>
      <c r="AZ1545" s="106">
        <v>1296.161629103972</v>
      </c>
      <c r="BA1545" s="65">
        <f t="shared" si="394"/>
        <v>4742.131629103972</v>
      </c>
      <c r="BB1545" s="65">
        <f t="shared" si="395"/>
        <v>46416.428370896021</v>
      </c>
      <c r="BC1545" s="65">
        <f t="shared" si="396"/>
        <v>0</v>
      </c>
      <c r="BD1545" s="65">
        <f t="shared" si="397"/>
        <v>23542.030000000002</v>
      </c>
      <c r="BE1545" s="65">
        <f t="shared" si="398"/>
        <v>31744.309999999998</v>
      </c>
      <c r="BF1545" s="65">
        <f t="shared" si="399"/>
        <v>101702.75837089603</v>
      </c>
      <c r="BG1545" s="66">
        <f t="shared" si="400"/>
        <v>677.44737558628174</v>
      </c>
      <c r="BH1545" s="66">
        <f t="shared" si="401"/>
        <v>80.028324777406937</v>
      </c>
      <c r="BI1545" s="66">
        <f t="shared" si="402"/>
        <v>0</v>
      </c>
      <c r="BJ1545" s="66">
        <f t="shared" si="403"/>
        <v>40.589706896551725</v>
      </c>
      <c r="BK1545" s="66">
        <f t="shared" si="404"/>
        <v>54.731568965517241</v>
      </c>
      <c r="BL1545" s="66">
        <f t="shared" si="405"/>
        <v>175.3495833980966</v>
      </c>
      <c r="BM1545" s="207">
        <f t="shared" si="407"/>
        <v>39856.979999999996</v>
      </c>
    </row>
    <row r="1546" spans="1:65" x14ac:dyDescent="0.35">
      <c r="A1546" s="1">
        <v>703</v>
      </c>
      <c r="B1546">
        <v>63</v>
      </c>
      <c r="C1546" t="s">
        <v>37</v>
      </c>
      <c r="D1546" s="60" t="s">
        <v>741</v>
      </c>
      <c r="E1546" s="6" t="s">
        <v>1117</v>
      </c>
      <c r="F1546" s="7" t="s">
        <v>1118</v>
      </c>
      <c r="G1546" s="6">
        <v>-3.8</v>
      </c>
      <c r="H1546" s="6">
        <v>-38.53</v>
      </c>
      <c r="I1546" s="6">
        <v>41</v>
      </c>
      <c r="J1546" s="8">
        <v>71394.000753582499</v>
      </c>
      <c r="K1546" t="s">
        <v>1165</v>
      </c>
      <c r="L1546" t="s">
        <v>1062</v>
      </c>
      <c r="M1546">
        <v>600</v>
      </c>
      <c r="N1546">
        <v>600</v>
      </c>
      <c r="O1546">
        <v>0</v>
      </c>
      <c r="P1546">
        <v>37124.269999999997</v>
      </c>
      <c r="Q1546">
        <v>18875.330000000002</v>
      </c>
      <c r="R1546">
        <v>5255.2</v>
      </c>
      <c r="S1546">
        <v>34606.78</v>
      </c>
      <c r="T1546">
        <v>0</v>
      </c>
      <c r="U1546">
        <v>11578.67</v>
      </c>
      <c r="V1546">
        <v>0</v>
      </c>
      <c r="W1546" s="181">
        <f t="shared" si="391"/>
        <v>48702.939999999995</v>
      </c>
      <c r="X1546" s="181">
        <f t="shared" si="392"/>
        <v>81.171566666666664</v>
      </c>
      <c r="Y1546" s="174">
        <v>107440.24</v>
      </c>
      <c r="Z1546" s="181">
        <f t="shared" si="393"/>
        <v>179.06706666666668</v>
      </c>
      <c r="AA1546" s="174">
        <v>0</v>
      </c>
      <c r="AB1546" s="174">
        <v>34.553413134594628</v>
      </c>
      <c r="AC1546" s="174">
        <v>17.568212803694411</v>
      </c>
      <c r="AD1546" s="174">
        <v>4.8912772346748294</v>
      </c>
      <c r="AE1546" s="174">
        <v>32.210259396293218</v>
      </c>
      <c r="AF1546">
        <v>0</v>
      </c>
      <c r="AG1546" s="106">
        <v>10.776846738242581</v>
      </c>
      <c r="AH1546" s="106">
        <v>0</v>
      </c>
      <c r="AI1546" s="106">
        <v>100</v>
      </c>
      <c r="AJ1546">
        <v>40.22</v>
      </c>
      <c r="AK1546">
        <v>81.17</v>
      </c>
      <c r="AL1546">
        <v>57.68</v>
      </c>
      <c r="AM1546">
        <v>179.07</v>
      </c>
      <c r="AN1546" t="s">
        <v>1070</v>
      </c>
      <c r="AO1546">
        <v>9.9</v>
      </c>
      <c r="AP1546">
        <v>8.33</v>
      </c>
      <c r="AQ1546">
        <v>12.806699999999999</v>
      </c>
      <c r="AR1546" t="s">
        <v>1071</v>
      </c>
      <c r="AS1546" t="s">
        <v>1074</v>
      </c>
      <c r="AT1546" t="s">
        <v>1076</v>
      </c>
      <c r="AU1546" t="s">
        <v>1078</v>
      </c>
      <c r="AV1546" t="s">
        <v>1081</v>
      </c>
      <c r="AW1546" t="s">
        <v>1084</v>
      </c>
      <c r="AX1546" s="65">
        <f t="shared" si="406"/>
        <v>583.5</v>
      </c>
      <c r="AY1546" s="106">
        <v>2862.47</v>
      </c>
      <c r="AZ1546" s="106">
        <v>1289.4294824667136</v>
      </c>
      <c r="BA1546" s="65">
        <f t="shared" si="394"/>
        <v>4735.3994824667134</v>
      </c>
      <c r="BB1546" s="65">
        <f t="shared" si="395"/>
        <v>47413.510517533279</v>
      </c>
      <c r="BC1546" s="65">
        <f t="shared" si="396"/>
        <v>0</v>
      </c>
      <c r="BD1546" s="65">
        <f t="shared" si="397"/>
        <v>23547.030000000002</v>
      </c>
      <c r="BE1546" s="65">
        <f t="shared" si="398"/>
        <v>31744.309999999998</v>
      </c>
      <c r="BF1546" s="65">
        <f t="shared" si="399"/>
        <v>102704.84051753329</v>
      </c>
      <c r="BG1546" s="66">
        <f t="shared" si="400"/>
        <v>676.48564035238758</v>
      </c>
      <c r="BH1546" s="66">
        <f t="shared" si="401"/>
        <v>81.747431926781516</v>
      </c>
      <c r="BI1546" s="66">
        <f t="shared" si="402"/>
        <v>0</v>
      </c>
      <c r="BJ1546" s="66">
        <f t="shared" si="403"/>
        <v>40.598327586206899</v>
      </c>
      <c r="BK1546" s="66">
        <f t="shared" si="404"/>
        <v>54.731568965517241</v>
      </c>
      <c r="BL1546" s="66">
        <f t="shared" si="405"/>
        <v>177.07731123712637</v>
      </c>
      <c r="BM1546" s="207">
        <f t="shared" si="407"/>
        <v>39861.979999999996</v>
      </c>
    </row>
    <row r="1547" spans="1:65" x14ac:dyDescent="0.35">
      <c r="A1547" s="1">
        <v>704</v>
      </c>
      <c r="B1547">
        <v>64</v>
      </c>
      <c r="C1547" t="s">
        <v>37</v>
      </c>
      <c r="D1547" s="60" t="s">
        <v>742</v>
      </c>
      <c r="E1547" s="6" t="s">
        <v>1104</v>
      </c>
      <c r="F1547" s="7" t="s">
        <v>1105</v>
      </c>
      <c r="G1547" s="6">
        <v>-22.74</v>
      </c>
      <c r="H1547" s="6">
        <v>-45.59</v>
      </c>
      <c r="I1547" s="6">
        <v>1642</v>
      </c>
      <c r="J1547" s="8">
        <v>3495.45982983364</v>
      </c>
      <c r="K1547" t="s">
        <v>1165</v>
      </c>
      <c r="L1547" t="s">
        <v>1062</v>
      </c>
      <c r="M1547">
        <v>600</v>
      </c>
      <c r="N1547">
        <v>600</v>
      </c>
      <c r="O1547">
        <v>5400.28</v>
      </c>
      <c r="P1547">
        <v>11538.81</v>
      </c>
      <c r="Q1547">
        <v>44998.77</v>
      </c>
      <c r="R1547">
        <v>5265.2</v>
      </c>
      <c r="S1547">
        <v>34606.78</v>
      </c>
      <c r="T1547">
        <v>0</v>
      </c>
      <c r="U1547">
        <v>11750.93</v>
      </c>
      <c r="V1547">
        <v>0</v>
      </c>
      <c r="W1547" s="181">
        <f t="shared" ref="W1547:W1610" si="408">U1547+P1547</f>
        <v>23289.739999999998</v>
      </c>
      <c r="X1547" s="181">
        <f t="shared" ref="X1547:X1610" si="409">W1547/600</f>
        <v>38.816233333333329</v>
      </c>
      <c r="Y1547" s="174">
        <v>113560.77</v>
      </c>
      <c r="Z1547" s="181">
        <f t="shared" ref="Z1547:Z1610" si="410">Y1547/M1547</f>
        <v>189.26795000000001</v>
      </c>
      <c r="AA1547" s="174">
        <v>4.7554098127372679</v>
      </c>
      <c r="AB1547" s="174">
        <v>10.16091208257922</v>
      </c>
      <c r="AC1547" s="174">
        <v>39.625277285456939</v>
      </c>
      <c r="AD1547" s="174">
        <v>4.6364602846563994</v>
      </c>
      <c r="AE1547" s="174">
        <v>30.474238594895048</v>
      </c>
      <c r="AF1547">
        <v>0</v>
      </c>
      <c r="AG1547" s="106">
        <v>10.347701939675121</v>
      </c>
      <c r="AH1547" s="106">
        <v>0</v>
      </c>
      <c r="AI1547" s="106">
        <v>100</v>
      </c>
      <c r="AJ1547">
        <v>83.77</v>
      </c>
      <c r="AK1547">
        <v>47.82</v>
      </c>
      <c r="AL1547">
        <v>57.68</v>
      </c>
      <c r="AM1547">
        <v>189.27</v>
      </c>
      <c r="AN1547" t="s">
        <v>1063</v>
      </c>
      <c r="AO1547">
        <v>23.601600000000001</v>
      </c>
      <c r="AP1547">
        <v>8.33</v>
      </c>
      <c r="AQ1547">
        <v>12.806699999999999</v>
      </c>
      <c r="AR1547" t="s">
        <v>1072</v>
      </c>
      <c r="AS1547" t="s">
        <v>1073</v>
      </c>
      <c r="AT1547" t="s">
        <v>1075</v>
      </c>
      <c r="AU1547" t="s">
        <v>1077</v>
      </c>
      <c r="AV1547" t="s">
        <v>1079</v>
      </c>
      <c r="AW1547" t="s">
        <v>1083</v>
      </c>
      <c r="AX1547" s="65">
        <f t="shared" si="406"/>
        <v>1391.07</v>
      </c>
      <c r="AY1547" s="106">
        <v>2862.47</v>
      </c>
      <c r="AZ1547" s="106">
        <v>481.55192347521364</v>
      </c>
      <c r="BA1547" s="65">
        <f t="shared" ref="BA1547:BA1610" si="411">(AX1547+AZ1547+AY1547)</f>
        <v>4735.0919234752137</v>
      </c>
      <c r="BB1547" s="65">
        <f t="shared" ref="BB1547:BB1610" si="412">U1547+P1547-AZ1547</f>
        <v>22808.188076524784</v>
      </c>
      <c r="BC1547" s="65">
        <f t="shared" ref="BC1547:BC1610" si="413">O1547</f>
        <v>5400.28</v>
      </c>
      <c r="BD1547" s="65">
        <f t="shared" ref="BD1547:BD1610" si="414">Q1547+R1547-AX1547</f>
        <v>48872.899999999994</v>
      </c>
      <c r="BE1547" s="65">
        <f t="shared" ref="BE1547:BE1610" si="415">(S1547-2862.47)</f>
        <v>31744.309999999998</v>
      </c>
      <c r="BF1547" s="65">
        <f t="shared" ref="BF1547:BF1610" si="416">Y1547-BA1547</f>
        <v>108825.6780765248</v>
      </c>
      <c r="BG1547" s="66">
        <f t="shared" ref="BG1547:BG1610" si="417">BA1547/7</f>
        <v>676.44170335360195</v>
      </c>
      <c r="BH1547" s="66">
        <f t="shared" ref="BH1547:BH1610" si="418">BB1547/580</f>
        <v>39.324462200904797</v>
      </c>
      <c r="BI1547" s="66">
        <f t="shared" ref="BI1547:BI1610" si="419">BC1547/600</f>
        <v>9.0004666666666662</v>
      </c>
      <c r="BJ1547" s="66">
        <f t="shared" ref="BJ1547:BJ1610" si="420">BD1547/580</f>
        <v>84.263620689655156</v>
      </c>
      <c r="BK1547" s="66">
        <f t="shared" ref="BK1547:BK1610" si="421">BE1547/580</f>
        <v>54.731568965517241</v>
      </c>
      <c r="BL1547" s="66">
        <f t="shared" ref="BL1547:BL1610" si="422">BF1547/580</f>
        <v>187.63047944228413</v>
      </c>
      <c r="BM1547" s="207">
        <f t="shared" si="407"/>
        <v>39871.979999999996</v>
      </c>
    </row>
    <row r="1548" spans="1:65" x14ac:dyDescent="0.35">
      <c r="A1548" s="1">
        <v>705</v>
      </c>
      <c r="B1548">
        <v>64</v>
      </c>
      <c r="C1548" t="s">
        <v>37</v>
      </c>
      <c r="D1548" s="60" t="s">
        <v>743</v>
      </c>
      <c r="E1548" s="6" t="s">
        <v>1104</v>
      </c>
      <c r="F1548" s="7" t="s">
        <v>1106</v>
      </c>
      <c r="G1548" s="6">
        <v>-23.85</v>
      </c>
      <c r="H1548" s="6">
        <v>-46.64</v>
      </c>
      <c r="I1548" s="6">
        <v>792</v>
      </c>
      <c r="J1548" s="8">
        <v>14172.2970393051</v>
      </c>
      <c r="K1548" t="s">
        <v>1165</v>
      </c>
      <c r="L1548" t="s">
        <v>1062</v>
      </c>
      <c r="M1548">
        <v>600</v>
      </c>
      <c r="N1548">
        <v>600</v>
      </c>
      <c r="O1548">
        <v>1552.49</v>
      </c>
      <c r="P1548">
        <v>21195.58</v>
      </c>
      <c r="Q1548">
        <v>44998.77</v>
      </c>
      <c r="R1548">
        <v>5266.4</v>
      </c>
      <c r="S1548">
        <v>34606.78</v>
      </c>
      <c r="T1548">
        <v>0</v>
      </c>
      <c r="U1548">
        <v>11750.93</v>
      </c>
      <c r="V1548">
        <v>0</v>
      </c>
      <c r="W1548" s="181">
        <f t="shared" si="408"/>
        <v>32946.51</v>
      </c>
      <c r="X1548" s="181">
        <f t="shared" si="409"/>
        <v>54.910850000000003</v>
      </c>
      <c r="Y1548" s="174">
        <v>119370.94</v>
      </c>
      <c r="Z1548" s="181">
        <f t="shared" si="410"/>
        <v>198.95156666666668</v>
      </c>
      <c r="AA1548" s="174">
        <v>1.300559415884637</v>
      </c>
      <c r="AB1548" s="174">
        <v>17.75606357795289</v>
      </c>
      <c r="AC1548" s="174">
        <v>37.696586790721433</v>
      </c>
      <c r="AD1548" s="174">
        <v>4.4117940262512798</v>
      </c>
      <c r="AE1548" s="174">
        <v>28.990958771037569</v>
      </c>
      <c r="AF1548">
        <v>0</v>
      </c>
      <c r="AG1548" s="106">
        <v>9.8440457954004543</v>
      </c>
      <c r="AH1548" s="106">
        <v>0</v>
      </c>
      <c r="AI1548" s="106">
        <v>100</v>
      </c>
      <c r="AJ1548">
        <v>83.78</v>
      </c>
      <c r="AK1548">
        <v>57.5</v>
      </c>
      <c r="AL1548">
        <v>57.68</v>
      </c>
      <c r="AM1548">
        <v>198.95</v>
      </c>
      <c r="AN1548" t="s">
        <v>1064</v>
      </c>
      <c r="AO1548">
        <v>23.601600000000001</v>
      </c>
      <c r="AP1548">
        <v>8.33</v>
      </c>
      <c r="AQ1548">
        <v>12.806699999999999</v>
      </c>
      <c r="AR1548" t="s">
        <v>1072</v>
      </c>
      <c r="AS1548" t="s">
        <v>1073</v>
      </c>
      <c r="AT1548" t="s">
        <v>1075</v>
      </c>
      <c r="AU1548" t="s">
        <v>1077</v>
      </c>
      <c r="AV1548" t="s">
        <v>1079</v>
      </c>
      <c r="AW1548" t="s">
        <v>1083</v>
      </c>
      <c r="AX1548" s="65">
        <f t="shared" ref="AX1548:AX1611" si="423">IF(AR1548="LI01",583.5,1391.07)</f>
        <v>1391.07</v>
      </c>
      <c r="AY1548" s="106">
        <v>2862.47</v>
      </c>
      <c r="AZ1548" s="106">
        <v>757.01197981733583</v>
      </c>
      <c r="BA1548" s="65">
        <f t="shared" si="411"/>
        <v>5010.5519798173355</v>
      </c>
      <c r="BB1548" s="65">
        <f t="shared" si="412"/>
        <v>32189.498020182666</v>
      </c>
      <c r="BC1548" s="65">
        <f t="shared" si="413"/>
        <v>1552.49</v>
      </c>
      <c r="BD1548" s="65">
        <f t="shared" si="414"/>
        <v>48874.1</v>
      </c>
      <c r="BE1548" s="65">
        <f t="shared" si="415"/>
        <v>31744.309999999998</v>
      </c>
      <c r="BF1548" s="65">
        <f t="shared" si="416"/>
        <v>114360.38802018267</v>
      </c>
      <c r="BG1548" s="66">
        <f t="shared" si="417"/>
        <v>715.79313997390511</v>
      </c>
      <c r="BH1548" s="66">
        <f t="shared" si="418"/>
        <v>55.499134517556321</v>
      </c>
      <c r="BI1548" s="66">
        <f t="shared" si="419"/>
        <v>2.5874833333333331</v>
      </c>
      <c r="BJ1548" s="66">
        <f t="shared" si="420"/>
        <v>84.265689655172409</v>
      </c>
      <c r="BK1548" s="66">
        <f t="shared" si="421"/>
        <v>54.731568965517241</v>
      </c>
      <c r="BL1548" s="66">
        <f t="shared" si="422"/>
        <v>197.17308279341839</v>
      </c>
      <c r="BM1548" s="207">
        <f t="shared" ref="BM1548:BM1611" si="424">R1548+S1548</f>
        <v>39873.18</v>
      </c>
    </row>
    <row r="1549" spans="1:65" x14ac:dyDescent="0.35">
      <c r="A1549" s="1">
        <v>706</v>
      </c>
      <c r="B1549">
        <v>64</v>
      </c>
      <c r="C1549" t="s">
        <v>37</v>
      </c>
      <c r="D1549" s="60" t="s">
        <v>744</v>
      </c>
      <c r="E1549" s="6" t="s">
        <v>1107</v>
      </c>
      <c r="F1549" s="7" t="s">
        <v>1108</v>
      </c>
      <c r="G1549" s="6">
        <v>-30.03</v>
      </c>
      <c r="H1549" s="6">
        <v>-51.23</v>
      </c>
      <c r="I1549" s="6">
        <v>47</v>
      </c>
      <c r="J1549" s="8">
        <v>23954.0527728093</v>
      </c>
      <c r="K1549" t="s">
        <v>1165</v>
      </c>
      <c r="L1549" t="s">
        <v>1062</v>
      </c>
      <c r="M1549">
        <v>600</v>
      </c>
      <c r="N1549">
        <v>600</v>
      </c>
      <c r="O1549">
        <v>2726.71</v>
      </c>
      <c r="P1549">
        <v>27105.58</v>
      </c>
      <c r="Q1549">
        <v>44998.77</v>
      </c>
      <c r="R1549">
        <v>5272.4</v>
      </c>
      <c r="S1549">
        <v>34606.78</v>
      </c>
      <c r="T1549">
        <v>0</v>
      </c>
      <c r="U1549">
        <v>11750.93</v>
      </c>
      <c r="V1549">
        <v>0</v>
      </c>
      <c r="W1549" s="181">
        <f t="shared" si="408"/>
        <v>38856.51</v>
      </c>
      <c r="X1549" s="181">
        <f t="shared" si="409"/>
        <v>64.760850000000005</v>
      </c>
      <c r="Y1549" s="174">
        <v>126461.16</v>
      </c>
      <c r="Z1549" s="181">
        <f t="shared" si="410"/>
        <v>210.76859999999999</v>
      </c>
      <c r="AA1549" s="174">
        <v>2.1561639953326379</v>
      </c>
      <c r="AB1549" s="174">
        <v>21.433916943352411</v>
      </c>
      <c r="AC1549" s="174">
        <v>35.583075467598107</v>
      </c>
      <c r="AD1549" s="174">
        <v>4.1691852265153972</v>
      </c>
      <c r="AE1549" s="174">
        <v>27.36554053434272</v>
      </c>
      <c r="AF1549">
        <v>0</v>
      </c>
      <c r="AG1549" s="106">
        <v>9.2921257404249662</v>
      </c>
      <c r="AH1549" s="106">
        <v>0</v>
      </c>
      <c r="AI1549" s="106">
        <v>100</v>
      </c>
      <c r="AJ1549">
        <v>83.79</v>
      </c>
      <c r="AK1549">
        <v>69.31</v>
      </c>
      <c r="AL1549">
        <v>57.68</v>
      </c>
      <c r="AM1549">
        <v>210.77</v>
      </c>
      <c r="AN1549" t="s">
        <v>1065</v>
      </c>
      <c r="AO1549">
        <v>23.601600000000001</v>
      </c>
      <c r="AP1549">
        <v>8.33</v>
      </c>
      <c r="AQ1549">
        <v>12.806699999999999</v>
      </c>
      <c r="AR1549" t="s">
        <v>1072</v>
      </c>
      <c r="AS1549" t="s">
        <v>1073</v>
      </c>
      <c r="AT1549" t="s">
        <v>1075</v>
      </c>
      <c r="AU1549" t="s">
        <v>1077</v>
      </c>
      <c r="AV1549" t="s">
        <v>1079</v>
      </c>
      <c r="AW1549" t="s">
        <v>1083</v>
      </c>
      <c r="AX1549" s="65">
        <f t="shared" si="423"/>
        <v>1391.07</v>
      </c>
      <c r="AY1549" s="106">
        <v>2862.47</v>
      </c>
      <c r="AZ1549" s="106">
        <v>879.95833546991639</v>
      </c>
      <c r="BA1549" s="65">
        <f t="shared" si="411"/>
        <v>5133.4983354699161</v>
      </c>
      <c r="BB1549" s="65">
        <f t="shared" si="412"/>
        <v>37976.551664530089</v>
      </c>
      <c r="BC1549" s="65">
        <f t="shared" si="413"/>
        <v>2726.71</v>
      </c>
      <c r="BD1549" s="65">
        <f t="shared" si="414"/>
        <v>48880.1</v>
      </c>
      <c r="BE1549" s="65">
        <f t="shared" si="415"/>
        <v>31744.309999999998</v>
      </c>
      <c r="BF1549" s="65">
        <f t="shared" si="416"/>
        <v>121327.66166453008</v>
      </c>
      <c r="BG1549" s="66">
        <f t="shared" si="417"/>
        <v>733.35690506713092</v>
      </c>
      <c r="BH1549" s="66">
        <f t="shared" si="418"/>
        <v>65.47681321470705</v>
      </c>
      <c r="BI1549" s="66">
        <f t="shared" si="419"/>
        <v>4.5445166666666665</v>
      </c>
      <c r="BJ1549" s="66">
        <f t="shared" si="420"/>
        <v>84.276034482758618</v>
      </c>
      <c r="BK1549" s="66">
        <f t="shared" si="421"/>
        <v>54.731568965517241</v>
      </c>
      <c r="BL1549" s="66">
        <f t="shared" si="422"/>
        <v>209.18562355953463</v>
      </c>
      <c r="BM1549" s="207">
        <f t="shared" si="424"/>
        <v>39879.18</v>
      </c>
    </row>
    <row r="1550" spans="1:65" x14ac:dyDescent="0.35">
      <c r="A1550" s="1">
        <v>707</v>
      </c>
      <c r="B1550">
        <v>64</v>
      </c>
      <c r="C1550" t="s">
        <v>37</v>
      </c>
      <c r="D1550" s="60" t="s">
        <v>745</v>
      </c>
      <c r="E1550" s="6" t="s">
        <v>1109</v>
      </c>
      <c r="F1550" s="7" t="s">
        <v>1110</v>
      </c>
      <c r="G1550" s="6">
        <v>-15.37</v>
      </c>
      <c r="H1550" s="6">
        <v>-48.78</v>
      </c>
      <c r="I1550" s="6">
        <v>770</v>
      </c>
      <c r="J1550" s="8">
        <v>31081.371963744201</v>
      </c>
      <c r="K1550" t="s">
        <v>1165</v>
      </c>
      <c r="L1550" t="s">
        <v>1062</v>
      </c>
      <c r="M1550">
        <v>600</v>
      </c>
      <c r="N1550">
        <v>600</v>
      </c>
      <c r="O1550">
        <v>41.43</v>
      </c>
      <c r="P1550">
        <v>42109.95</v>
      </c>
      <c r="Q1550">
        <v>44998.77</v>
      </c>
      <c r="R1550">
        <v>5266.4</v>
      </c>
      <c r="S1550">
        <v>34606.78</v>
      </c>
      <c r="T1550">
        <v>0</v>
      </c>
      <c r="U1550">
        <v>11750.93</v>
      </c>
      <c r="V1550">
        <v>0</v>
      </c>
      <c r="W1550" s="181">
        <f t="shared" si="408"/>
        <v>53860.88</v>
      </c>
      <c r="X1550" s="181">
        <f t="shared" si="409"/>
        <v>89.768133333333324</v>
      </c>
      <c r="Y1550" s="174">
        <v>138774.26999999999</v>
      </c>
      <c r="Z1550" s="181">
        <f t="shared" si="410"/>
        <v>231.29044999999999</v>
      </c>
      <c r="AA1550" s="174">
        <v>2.9854237388530311E-2</v>
      </c>
      <c r="AB1550" s="174">
        <v>30.344205737850391</v>
      </c>
      <c r="AC1550" s="174">
        <v>32.425874047112622</v>
      </c>
      <c r="AD1550" s="174">
        <v>3.794939796836978</v>
      </c>
      <c r="AE1550" s="174">
        <v>24.937461389636571</v>
      </c>
      <c r="AF1550">
        <v>0</v>
      </c>
      <c r="AG1550" s="106">
        <v>8.4676575852281548</v>
      </c>
      <c r="AH1550" s="106">
        <v>0</v>
      </c>
      <c r="AI1550" s="106">
        <v>100</v>
      </c>
      <c r="AJ1550">
        <v>83.78</v>
      </c>
      <c r="AK1550">
        <v>89.84</v>
      </c>
      <c r="AL1550">
        <v>57.68</v>
      </c>
      <c r="AM1550">
        <v>231.29</v>
      </c>
      <c r="AN1550" t="s">
        <v>1066</v>
      </c>
      <c r="AO1550">
        <v>23.601600000000001</v>
      </c>
      <c r="AP1550">
        <v>8.33</v>
      </c>
      <c r="AQ1550">
        <v>12.806699999999999</v>
      </c>
      <c r="AR1550" t="s">
        <v>1072</v>
      </c>
      <c r="AS1550" t="s">
        <v>1073</v>
      </c>
      <c r="AT1550" t="s">
        <v>1075</v>
      </c>
      <c r="AU1550" t="s">
        <v>1077</v>
      </c>
      <c r="AV1550" t="s">
        <v>1079</v>
      </c>
      <c r="AW1550" t="s">
        <v>1083</v>
      </c>
      <c r="AX1550" s="65">
        <f t="shared" si="423"/>
        <v>1391.07</v>
      </c>
      <c r="AY1550" s="106">
        <v>2862.47</v>
      </c>
      <c r="AZ1550" s="106">
        <v>1257.2998948477666</v>
      </c>
      <c r="BA1550" s="65">
        <f t="shared" si="411"/>
        <v>5510.8398948477661</v>
      </c>
      <c r="BB1550" s="65">
        <f t="shared" si="412"/>
        <v>52603.580105152228</v>
      </c>
      <c r="BC1550" s="65">
        <f t="shared" si="413"/>
        <v>41.43</v>
      </c>
      <c r="BD1550" s="65">
        <f t="shared" si="414"/>
        <v>48874.1</v>
      </c>
      <c r="BE1550" s="65">
        <f t="shared" si="415"/>
        <v>31744.309999999998</v>
      </c>
      <c r="BF1550" s="65">
        <f t="shared" si="416"/>
        <v>133263.43010515222</v>
      </c>
      <c r="BG1550" s="66">
        <f t="shared" si="417"/>
        <v>787.26284212110943</v>
      </c>
      <c r="BH1550" s="66">
        <f t="shared" si="418"/>
        <v>90.695827767503843</v>
      </c>
      <c r="BI1550" s="66">
        <f t="shared" si="419"/>
        <v>6.905E-2</v>
      </c>
      <c r="BJ1550" s="66">
        <f t="shared" si="420"/>
        <v>84.265689655172409</v>
      </c>
      <c r="BK1550" s="66">
        <f t="shared" si="421"/>
        <v>54.731568965517241</v>
      </c>
      <c r="BL1550" s="66">
        <f t="shared" si="422"/>
        <v>229.76453466405556</v>
      </c>
      <c r="BM1550" s="207">
        <f t="shared" si="424"/>
        <v>39873.18</v>
      </c>
    </row>
    <row r="1551" spans="1:65" x14ac:dyDescent="0.35">
      <c r="A1551" s="1">
        <v>708</v>
      </c>
      <c r="B1551">
        <v>64</v>
      </c>
      <c r="C1551" t="s">
        <v>37</v>
      </c>
      <c r="D1551" s="60" t="s">
        <v>746</v>
      </c>
      <c r="E1551" s="6" t="s">
        <v>1111</v>
      </c>
      <c r="F1551" s="7" t="s">
        <v>1112</v>
      </c>
      <c r="G1551" s="6">
        <v>-22.86</v>
      </c>
      <c r="H1551" s="6">
        <v>-43.41</v>
      </c>
      <c r="I1551" s="6">
        <v>45</v>
      </c>
      <c r="J1551" s="8">
        <v>45016.2336447989</v>
      </c>
      <c r="K1551" t="s">
        <v>1165</v>
      </c>
      <c r="L1551" t="s">
        <v>1062</v>
      </c>
      <c r="M1551">
        <v>600</v>
      </c>
      <c r="N1551">
        <v>600</v>
      </c>
      <c r="O1551">
        <v>0</v>
      </c>
      <c r="P1551">
        <v>41324.449999999997</v>
      </c>
      <c r="Q1551">
        <v>44998.77</v>
      </c>
      <c r="R1551">
        <v>5262.4</v>
      </c>
      <c r="S1551">
        <v>34606.78</v>
      </c>
      <c r="T1551">
        <v>0</v>
      </c>
      <c r="U1551">
        <v>11750.93</v>
      </c>
      <c r="V1551">
        <v>0</v>
      </c>
      <c r="W1551" s="181">
        <f t="shared" si="408"/>
        <v>53075.38</v>
      </c>
      <c r="X1551" s="181">
        <f t="shared" si="409"/>
        <v>88.458966666666669</v>
      </c>
      <c r="Y1551" s="174">
        <v>137943.34</v>
      </c>
      <c r="Z1551" s="181">
        <f t="shared" si="410"/>
        <v>229.90556666666666</v>
      </c>
      <c r="AA1551" s="174">
        <v>0</v>
      </c>
      <c r="AB1551" s="174">
        <v>29.957553586856751</v>
      </c>
      <c r="AC1551" s="174">
        <v>32.621197949824897</v>
      </c>
      <c r="AD1551" s="174">
        <v>3.8148996537273918</v>
      </c>
      <c r="AE1551" s="174">
        <v>25.08767730286943</v>
      </c>
      <c r="AF1551">
        <v>0</v>
      </c>
      <c r="AG1551" s="106">
        <v>8.5186642573682789</v>
      </c>
      <c r="AH1551" s="106">
        <v>0</v>
      </c>
      <c r="AI1551" s="106">
        <v>100</v>
      </c>
      <c r="AJ1551">
        <v>83.77</v>
      </c>
      <c r="AK1551">
        <v>88.46</v>
      </c>
      <c r="AL1551">
        <v>57.68</v>
      </c>
      <c r="AM1551">
        <v>229.91</v>
      </c>
      <c r="AN1551" t="s">
        <v>1067</v>
      </c>
      <c r="AO1551">
        <v>23.601600000000001</v>
      </c>
      <c r="AP1551">
        <v>8.33</v>
      </c>
      <c r="AQ1551">
        <v>12.806699999999999</v>
      </c>
      <c r="AR1551" t="s">
        <v>1072</v>
      </c>
      <c r="AS1551" t="s">
        <v>1073</v>
      </c>
      <c r="AT1551" t="s">
        <v>1075</v>
      </c>
      <c r="AU1551" t="s">
        <v>1077</v>
      </c>
      <c r="AV1551" t="s">
        <v>1079</v>
      </c>
      <c r="AW1551" t="s">
        <v>1083</v>
      </c>
      <c r="AX1551" s="65">
        <f t="shared" si="423"/>
        <v>1391.07</v>
      </c>
      <c r="AY1551" s="106">
        <v>2862.47</v>
      </c>
      <c r="AZ1551" s="106">
        <v>1252.7879038109943</v>
      </c>
      <c r="BA1551" s="65">
        <f t="shared" si="411"/>
        <v>5506.327903810994</v>
      </c>
      <c r="BB1551" s="65">
        <f t="shared" si="412"/>
        <v>51822.592096189001</v>
      </c>
      <c r="BC1551" s="65">
        <f t="shared" si="413"/>
        <v>0</v>
      </c>
      <c r="BD1551" s="65">
        <f t="shared" si="414"/>
        <v>48870.1</v>
      </c>
      <c r="BE1551" s="65">
        <f t="shared" si="415"/>
        <v>31744.309999999998</v>
      </c>
      <c r="BF1551" s="65">
        <f t="shared" si="416"/>
        <v>132437.01209618899</v>
      </c>
      <c r="BG1551" s="66">
        <f t="shared" si="417"/>
        <v>786.6182719729992</v>
      </c>
      <c r="BH1551" s="66">
        <f t="shared" si="418"/>
        <v>89.349296717567242</v>
      </c>
      <c r="BI1551" s="66">
        <f t="shared" si="419"/>
        <v>0</v>
      </c>
      <c r="BJ1551" s="66">
        <f t="shared" si="420"/>
        <v>84.258793103448269</v>
      </c>
      <c r="BK1551" s="66">
        <f t="shared" si="421"/>
        <v>54.731568965517241</v>
      </c>
      <c r="BL1551" s="66">
        <f t="shared" si="422"/>
        <v>228.33967602791205</v>
      </c>
      <c r="BM1551" s="207">
        <f t="shared" si="424"/>
        <v>39869.18</v>
      </c>
    </row>
    <row r="1552" spans="1:65" x14ac:dyDescent="0.35">
      <c r="A1552" s="1">
        <v>709</v>
      </c>
      <c r="B1552">
        <v>64</v>
      </c>
      <c r="C1552" t="s">
        <v>37</v>
      </c>
      <c r="D1552" s="60" t="s">
        <v>747</v>
      </c>
      <c r="E1552" s="6" t="s">
        <v>1113</v>
      </c>
      <c r="F1552" s="7" t="s">
        <v>1114</v>
      </c>
      <c r="G1552" s="6">
        <v>-20.32</v>
      </c>
      <c r="H1552" s="6">
        <v>-40.340000000000003</v>
      </c>
      <c r="I1552" s="6">
        <v>9</v>
      </c>
      <c r="J1552" s="8">
        <v>54061.366139626101</v>
      </c>
      <c r="K1552" t="s">
        <v>1165</v>
      </c>
      <c r="L1552" t="s">
        <v>1062</v>
      </c>
      <c r="M1552">
        <v>600</v>
      </c>
      <c r="N1552">
        <v>600</v>
      </c>
      <c r="O1552">
        <v>0</v>
      </c>
      <c r="P1552">
        <v>47983.9</v>
      </c>
      <c r="Q1552">
        <v>44998.77</v>
      </c>
      <c r="R1552">
        <v>5264.2</v>
      </c>
      <c r="S1552">
        <v>34606.78</v>
      </c>
      <c r="T1552">
        <v>0</v>
      </c>
      <c r="U1552">
        <v>11750.93</v>
      </c>
      <c r="V1552">
        <v>0</v>
      </c>
      <c r="W1552" s="181">
        <f t="shared" si="408"/>
        <v>59734.83</v>
      </c>
      <c r="X1552" s="181">
        <f t="shared" si="409"/>
        <v>99.558050000000009</v>
      </c>
      <c r="Y1552" s="174">
        <v>144604.57999999999</v>
      </c>
      <c r="Z1552" s="181">
        <f t="shared" si="410"/>
        <v>241.0076333333333</v>
      </c>
      <c r="AA1552" s="174">
        <v>0</v>
      </c>
      <c r="AB1552" s="174">
        <v>33.182835564406062</v>
      </c>
      <c r="AC1552" s="174">
        <v>31.118495693566551</v>
      </c>
      <c r="AD1552" s="174">
        <v>3.6404102829938032</v>
      </c>
      <c r="AE1552" s="174">
        <v>23.93200823929643</v>
      </c>
      <c r="AF1552">
        <v>0</v>
      </c>
      <c r="AG1552" s="106">
        <v>8.1262502197371624</v>
      </c>
      <c r="AH1552" s="106">
        <v>0</v>
      </c>
      <c r="AI1552" s="106">
        <v>100</v>
      </c>
      <c r="AJ1552">
        <v>83.77</v>
      </c>
      <c r="AK1552">
        <v>99.56</v>
      </c>
      <c r="AL1552">
        <v>57.68</v>
      </c>
      <c r="AM1552">
        <v>241.01</v>
      </c>
      <c r="AN1552" t="s">
        <v>1068</v>
      </c>
      <c r="AO1552">
        <v>23.601600000000001</v>
      </c>
      <c r="AP1552">
        <v>8.33</v>
      </c>
      <c r="AQ1552">
        <v>12.806699999999999</v>
      </c>
      <c r="AR1552" t="s">
        <v>1072</v>
      </c>
      <c r="AS1552" t="s">
        <v>1073</v>
      </c>
      <c r="AT1552" t="s">
        <v>1075</v>
      </c>
      <c r="AU1552" t="s">
        <v>1077</v>
      </c>
      <c r="AV1552" t="s">
        <v>1079</v>
      </c>
      <c r="AW1552" t="s">
        <v>1083</v>
      </c>
      <c r="AX1552" s="65">
        <f t="shared" si="423"/>
        <v>1391.07</v>
      </c>
      <c r="AY1552" s="106">
        <v>2862.47</v>
      </c>
      <c r="AZ1552" s="106">
        <v>1402.6311733006773</v>
      </c>
      <c r="BA1552" s="65">
        <f t="shared" si="411"/>
        <v>5656.1711733006778</v>
      </c>
      <c r="BB1552" s="65">
        <f t="shared" si="412"/>
        <v>58332.198826699321</v>
      </c>
      <c r="BC1552" s="65">
        <f t="shared" si="413"/>
        <v>0</v>
      </c>
      <c r="BD1552" s="65">
        <f t="shared" si="414"/>
        <v>48871.899999999994</v>
      </c>
      <c r="BE1552" s="65">
        <f t="shared" si="415"/>
        <v>31744.309999999998</v>
      </c>
      <c r="BF1552" s="65">
        <f t="shared" si="416"/>
        <v>138948.40882669931</v>
      </c>
      <c r="BG1552" s="66">
        <f t="shared" si="417"/>
        <v>808.0244533286683</v>
      </c>
      <c r="BH1552" s="66">
        <f t="shared" si="418"/>
        <v>100.57275659775745</v>
      </c>
      <c r="BI1552" s="66">
        <f t="shared" si="419"/>
        <v>0</v>
      </c>
      <c r="BJ1552" s="66">
        <f t="shared" si="420"/>
        <v>84.261896551724135</v>
      </c>
      <c r="BK1552" s="66">
        <f t="shared" si="421"/>
        <v>54.731568965517241</v>
      </c>
      <c r="BL1552" s="66">
        <f t="shared" si="422"/>
        <v>239.56622211499879</v>
      </c>
      <c r="BM1552" s="207">
        <f t="shared" si="424"/>
        <v>39870.979999999996</v>
      </c>
    </row>
    <row r="1553" spans="1:65" x14ac:dyDescent="0.35">
      <c r="A1553" s="1">
        <v>710</v>
      </c>
      <c r="B1553">
        <v>64</v>
      </c>
      <c r="C1553" t="s">
        <v>37</v>
      </c>
      <c r="D1553" s="60" t="s">
        <v>748</v>
      </c>
      <c r="E1553" s="6" t="s">
        <v>1115</v>
      </c>
      <c r="F1553" s="7" t="s">
        <v>1116</v>
      </c>
      <c r="G1553" s="6">
        <v>-8.0500000000000007</v>
      </c>
      <c r="H1553" s="6">
        <v>-34.880000000000003</v>
      </c>
      <c r="I1553" s="6">
        <v>10</v>
      </c>
      <c r="J1553" s="8">
        <v>63550.072249703</v>
      </c>
      <c r="K1553" t="s">
        <v>1165</v>
      </c>
      <c r="L1553" t="s">
        <v>1062</v>
      </c>
      <c r="M1553">
        <v>600</v>
      </c>
      <c r="N1553">
        <v>600</v>
      </c>
      <c r="O1553">
        <v>0</v>
      </c>
      <c r="P1553">
        <v>56764.959999999999</v>
      </c>
      <c r="Q1553">
        <v>44998.77</v>
      </c>
      <c r="R1553">
        <v>5250.2</v>
      </c>
      <c r="S1553">
        <v>34606.78</v>
      </c>
      <c r="T1553">
        <v>0</v>
      </c>
      <c r="U1553">
        <v>11750.93</v>
      </c>
      <c r="V1553">
        <v>0</v>
      </c>
      <c r="W1553" s="181">
        <f t="shared" si="408"/>
        <v>68515.89</v>
      </c>
      <c r="X1553" s="181">
        <f t="shared" si="409"/>
        <v>114.19315</v>
      </c>
      <c r="Y1553" s="174">
        <v>153371.64000000001</v>
      </c>
      <c r="Z1553" s="181">
        <f t="shared" si="410"/>
        <v>255.61940000000001</v>
      </c>
      <c r="AA1553" s="174">
        <v>0</v>
      </c>
      <c r="AB1553" s="174">
        <v>37.011379678798498</v>
      </c>
      <c r="AC1553" s="174">
        <v>29.339694092075941</v>
      </c>
      <c r="AD1553" s="174">
        <v>3.423188276528828</v>
      </c>
      <c r="AE1553" s="174">
        <v>22.564002054095521</v>
      </c>
      <c r="AF1553">
        <v>0</v>
      </c>
      <c r="AG1553" s="106">
        <v>7.661735898501183</v>
      </c>
      <c r="AH1553" s="106">
        <v>0</v>
      </c>
      <c r="AI1553" s="106">
        <v>100</v>
      </c>
      <c r="AJ1553">
        <v>83.75</v>
      </c>
      <c r="AK1553">
        <v>114.19</v>
      </c>
      <c r="AL1553">
        <v>57.68</v>
      </c>
      <c r="AM1553">
        <v>255.62</v>
      </c>
      <c r="AN1553" t="s">
        <v>1069</v>
      </c>
      <c r="AO1553">
        <v>23.601600000000001</v>
      </c>
      <c r="AP1553">
        <v>8.33</v>
      </c>
      <c r="AQ1553">
        <v>12.806699999999999</v>
      </c>
      <c r="AR1553" t="s">
        <v>1072</v>
      </c>
      <c r="AS1553" t="s">
        <v>1073</v>
      </c>
      <c r="AT1553" t="s">
        <v>1075</v>
      </c>
      <c r="AU1553" t="s">
        <v>1077</v>
      </c>
      <c r="AV1553" t="s">
        <v>1079</v>
      </c>
      <c r="AW1553" t="s">
        <v>1083</v>
      </c>
      <c r="AX1553" s="65">
        <f t="shared" si="423"/>
        <v>1391.07</v>
      </c>
      <c r="AY1553" s="106">
        <v>2862.47</v>
      </c>
      <c r="AZ1553" s="106">
        <v>1679.3046437361081</v>
      </c>
      <c r="BA1553" s="65">
        <f t="shared" si="411"/>
        <v>5932.8446437361072</v>
      </c>
      <c r="BB1553" s="65">
        <f t="shared" si="412"/>
        <v>66836.585356263895</v>
      </c>
      <c r="BC1553" s="65">
        <f t="shared" si="413"/>
        <v>0</v>
      </c>
      <c r="BD1553" s="65">
        <f t="shared" si="414"/>
        <v>48857.899999999994</v>
      </c>
      <c r="BE1553" s="65">
        <f t="shared" si="415"/>
        <v>31744.309999999998</v>
      </c>
      <c r="BF1553" s="65">
        <f t="shared" si="416"/>
        <v>147438.7953562639</v>
      </c>
      <c r="BG1553" s="66">
        <f t="shared" si="417"/>
        <v>847.54923481944388</v>
      </c>
      <c r="BH1553" s="66">
        <f t="shared" si="418"/>
        <v>115.23549199355844</v>
      </c>
      <c r="BI1553" s="66">
        <f t="shared" si="419"/>
        <v>0</v>
      </c>
      <c r="BJ1553" s="66">
        <f t="shared" si="420"/>
        <v>84.237758620689647</v>
      </c>
      <c r="BK1553" s="66">
        <f t="shared" si="421"/>
        <v>54.731568965517241</v>
      </c>
      <c r="BL1553" s="66">
        <f t="shared" si="422"/>
        <v>254.20481957976534</v>
      </c>
      <c r="BM1553" s="207">
        <f t="shared" si="424"/>
        <v>39856.979999999996</v>
      </c>
    </row>
    <row r="1554" spans="1:65" x14ac:dyDescent="0.35">
      <c r="A1554" s="1">
        <v>711</v>
      </c>
      <c r="B1554">
        <v>64</v>
      </c>
      <c r="C1554" t="s">
        <v>37</v>
      </c>
      <c r="D1554" s="60" t="s">
        <v>749</v>
      </c>
      <c r="E1554" s="6" t="s">
        <v>1117</v>
      </c>
      <c r="F1554" s="7" t="s">
        <v>1118</v>
      </c>
      <c r="G1554" s="6">
        <v>-3.8</v>
      </c>
      <c r="H1554" s="6">
        <v>-38.53</v>
      </c>
      <c r="I1554" s="6">
        <v>41</v>
      </c>
      <c r="J1554" s="8">
        <v>71394.000753582499</v>
      </c>
      <c r="K1554" t="s">
        <v>1165</v>
      </c>
      <c r="L1554" t="s">
        <v>1062</v>
      </c>
      <c r="M1554">
        <v>600</v>
      </c>
      <c r="N1554">
        <v>600</v>
      </c>
      <c r="O1554">
        <v>0</v>
      </c>
      <c r="P1554">
        <v>57453.95</v>
      </c>
      <c r="Q1554">
        <v>44998.77</v>
      </c>
      <c r="R1554">
        <v>5255.2</v>
      </c>
      <c r="S1554">
        <v>34606.78</v>
      </c>
      <c r="T1554">
        <v>0</v>
      </c>
      <c r="U1554">
        <v>11750.93</v>
      </c>
      <c r="V1554">
        <v>0</v>
      </c>
      <c r="W1554" s="181">
        <f t="shared" si="408"/>
        <v>69204.88</v>
      </c>
      <c r="X1554" s="181">
        <f t="shared" si="409"/>
        <v>115.34146666666668</v>
      </c>
      <c r="Y1554" s="174">
        <v>154065.63</v>
      </c>
      <c r="Z1554" s="181">
        <f t="shared" si="410"/>
        <v>256.77605</v>
      </c>
      <c r="AA1554" s="174">
        <v>0</v>
      </c>
      <c r="AB1554" s="174">
        <v>37.291867108841863</v>
      </c>
      <c r="AC1554" s="174">
        <v>29.207533179204209</v>
      </c>
      <c r="AD1554" s="174">
        <v>3.4110138646757231</v>
      </c>
      <c r="AE1554" s="174">
        <v>22.462362306245719</v>
      </c>
      <c r="AF1554">
        <v>0</v>
      </c>
      <c r="AG1554" s="106">
        <v>7.6272235410324809</v>
      </c>
      <c r="AH1554" s="106">
        <v>0</v>
      </c>
      <c r="AI1554" s="106">
        <v>100</v>
      </c>
      <c r="AJ1554">
        <v>83.76</v>
      </c>
      <c r="AK1554">
        <v>115.34</v>
      </c>
      <c r="AL1554">
        <v>57.68</v>
      </c>
      <c r="AM1554">
        <v>256.77999999999997</v>
      </c>
      <c r="AN1554" t="s">
        <v>1070</v>
      </c>
      <c r="AO1554">
        <v>23.601600000000001</v>
      </c>
      <c r="AP1554">
        <v>8.33</v>
      </c>
      <c r="AQ1554">
        <v>12.806699999999999</v>
      </c>
      <c r="AR1554" t="s">
        <v>1072</v>
      </c>
      <c r="AS1554" t="s">
        <v>1073</v>
      </c>
      <c r="AT1554" t="s">
        <v>1075</v>
      </c>
      <c r="AU1554" t="s">
        <v>1077</v>
      </c>
      <c r="AV1554" t="s">
        <v>1079</v>
      </c>
      <c r="AW1554" t="s">
        <v>1083</v>
      </c>
      <c r="AX1554" s="65">
        <f t="shared" si="423"/>
        <v>1391.07</v>
      </c>
      <c r="AY1554" s="106">
        <v>2862.47</v>
      </c>
      <c r="AZ1554" s="106">
        <v>1612.1737487610053</v>
      </c>
      <c r="BA1554" s="65">
        <f t="shared" si="411"/>
        <v>5865.7137487610053</v>
      </c>
      <c r="BB1554" s="65">
        <f t="shared" si="412"/>
        <v>67592.706251238997</v>
      </c>
      <c r="BC1554" s="65">
        <f t="shared" si="413"/>
        <v>0</v>
      </c>
      <c r="BD1554" s="65">
        <f t="shared" si="414"/>
        <v>48862.899999999994</v>
      </c>
      <c r="BE1554" s="65">
        <f t="shared" si="415"/>
        <v>31744.309999999998</v>
      </c>
      <c r="BF1554" s="65">
        <f t="shared" si="416"/>
        <v>148199.91625123899</v>
      </c>
      <c r="BG1554" s="66">
        <f t="shared" si="417"/>
        <v>837.95910696585793</v>
      </c>
      <c r="BH1554" s="66">
        <f t="shared" si="418"/>
        <v>116.53914870903276</v>
      </c>
      <c r="BI1554" s="66">
        <f t="shared" si="419"/>
        <v>0</v>
      </c>
      <c r="BJ1554" s="66">
        <f t="shared" si="420"/>
        <v>84.246379310344821</v>
      </c>
      <c r="BK1554" s="66">
        <f t="shared" si="421"/>
        <v>54.731568965517241</v>
      </c>
      <c r="BL1554" s="66">
        <f t="shared" si="422"/>
        <v>255.51709698489481</v>
      </c>
      <c r="BM1554" s="207">
        <f t="shared" si="424"/>
        <v>39861.979999999996</v>
      </c>
    </row>
    <row r="1555" spans="1:65" x14ac:dyDescent="0.35">
      <c r="A1555" s="1">
        <v>712</v>
      </c>
      <c r="B1555">
        <v>65</v>
      </c>
      <c r="C1555" t="s">
        <v>37</v>
      </c>
      <c r="D1555" s="60" t="s">
        <v>750</v>
      </c>
      <c r="E1555" s="6" t="s">
        <v>1104</v>
      </c>
      <c r="F1555" s="7" t="s">
        <v>1105</v>
      </c>
      <c r="G1555" s="6">
        <v>-22.74</v>
      </c>
      <c r="H1555" s="6">
        <v>-45.59</v>
      </c>
      <c r="I1555" s="6">
        <v>1642</v>
      </c>
      <c r="J1555" s="8">
        <v>3495.45982983364</v>
      </c>
      <c r="K1555" t="s">
        <v>1165</v>
      </c>
      <c r="L1555" t="s">
        <v>1062</v>
      </c>
      <c r="M1555">
        <v>600</v>
      </c>
      <c r="N1555">
        <v>600</v>
      </c>
      <c r="O1555">
        <v>2637.06</v>
      </c>
      <c r="P1555">
        <v>14172.53</v>
      </c>
      <c r="Q1555">
        <v>44998.77</v>
      </c>
      <c r="R1555">
        <v>5265.2</v>
      </c>
      <c r="S1555">
        <v>34606.78</v>
      </c>
      <c r="T1555">
        <v>0</v>
      </c>
      <c r="U1555">
        <v>11578.67</v>
      </c>
      <c r="V1555">
        <v>0</v>
      </c>
      <c r="W1555" s="181">
        <f t="shared" si="408"/>
        <v>25751.200000000001</v>
      </c>
      <c r="X1555" s="181">
        <f t="shared" si="409"/>
        <v>42.918666666666667</v>
      </c>
      <c r="Y1555" s="174">
        <v>113259.01</v>
      </c>
      <c r="Z1555" s="181">
        <f t="shared" si="410"/>
        <v>188.76501666666667</v>
      </c>
      <c r="AA1555" s="174">
        <v>2.3283445617262588</v>
      </c>
      <c r="AB1555" s="174">
        <v>12.51337973023074</v>
      </c>
      <c r="AC1555" s="174">
        <v>39.730852318062823</v>
      </c>
      <c r="AD1555" s="174">
        <v>4.6488133703446639</v>
      </c>
      <c r="AE1555" s="174">
        <v>30.555432190339651</v>
      </c>
      <c r="AF1555">
        <v>0</v>
      </c>
      <c r="AG1555" s="106">
        <v>10.22317782929588</v>
      </c>
      <c r="AH1555" s="106">
        <v>0</v>
      </c>
      <c r="AI1555" s="106">
        <v>100</v>
      </c>
      <c r="AJ1555">
        <v>83.77</v>
      </c>
      <c r="AK1555">
        <v>47.31</v>
      </c>
      <c r="AL1555">
        <v>57.68</v>
      </c>
      <c r="AM1555">
        <v>188.77</v>
      </c>
      <c r="AN1555" t="s">
        <v>1063</v>
      </c>
      <c r="AO1555">
        <v>23.601600000000001</v>
      </c>
      <c r="AP1555">
        <v>8.33</v>
      </c>
      <c r="AQ1555">
        <v>12.806699999999999</v>
      </c>
      <c r="AR1555" t="s">
        <v>1072</v>
      </c>
      <c r="AS1555" t="s">
        <v>1073</v>
      </c>
      <c r="AT1555" t="s">
        <v>1075</v>
      </c>
      <c r="AU1555" t="s">
        <v>1077</v>
      </c>
      <c r="AV1555" t="s">
        <v>1079</v>
      </c>
      <c r="AW1555" t="s">
        <v>1084</v>
      </c>
      <c r="AX1555" s="65">
        <f t="shared" si="423"/>
        <v>1391.07</v>
      </c>
      <c r="AY1555" s="106">
        <v>2862.47</v>
      </c>
      <c r="AZ1555" s="106">
        <v>483.18845147631362</v>
      </c>
      <c r="BA1555" s="65">
        <f t="shared" si="411"/>
        <v>4736.7284514763132</v>
      </c>
      <c r="BB1555" s="65">
        <f t="shared" si="412"/>
        <v>25268.011548523686</v>
      </c>
      <c r="BC1555" s="65">
        <f t="shared" si="413"/>
        <v>2637.06</v>
      </c>
      <c r="BD1555" s="65">
        <f t="shared" si="414"/>
        <v>48872.899999999994</v>
      </c>
      <c r="BE1555" s="65">
        <f t="shared" si="415"/>
        <v>31744.309999999998</v>
      </c>
      <c r="BF1555" s="65">
        <f t="shared" si="416"/>
        <v>108522.28154852368</v>
      </c>
      <c r="BG1555" s="66">
        <f t="shared" si="417"/>
        <v>676.67549306804472</v>
      </c>
      <c r="BH1555" s="66">
        <f t="shared" si="418"/>
        <v>43.565537152627044</v>
      </c>
      <c r="BI1555" s="66">
        <f t="shared" si="419"/>
        <v>4.3951000000000002</v>
      </c>
      <c r="BJ1555" s="66">
        <f t="shared" si="420"/>
        <v>84.263620689655156</v>
      </c>
      <c r="BK1555" s="66">
        <f t="shared" si="421"/>
        <v>54.731568965517241</v>
      </c>
      <c r="BL1555" s="66">
        <f t="shared" si="422"/>
        <v>187.10738198021323</v>
      </c>
      <c r="BM1555" s="207">
        <f t="shared" si="424"/>
        <v>39871.979999999996</v>
      </c>
    </row>
    <row r="1556" spans="1:65" x14ac:dyDescent="0.35">
      <c r="A1556" s="1">
        <v>713</v>
      </c>
      <c r="B1556">
        <v>65</v>
      </c>
      <c r="C1556" t="s">
        <v>37</v>
      </c>
      <c r="D1556" s="60" t="s">
        <v>751</v>
      </c>
      <c r="E1556" s="6" t="s">
        <v>1104</v>
      </c>
      <c r="F1556" s="7" t="s">
        <v>1106</v>
      </c>
      <c r="G1556" s="6">
        <v>-23.85</v>
      </c>
      <c r="H1556" s="6">
        <v>-46.64</v>
      </c>
      <c r="I1556" s="6">
        <v>792</v>
      </c>
      <c r="J1556" s="8">
        <v>14172.2970393051</v>
      </c>
      <c r="K1556" t="s">
        <v>1165</v>
      </c>
      <c r="L1556" t="s">
        <v>1062</v>
      </c>
      <c r="M1556">
        <v>600</v>
      </c>
      <c r="N1556">
        <v>600</v>
      </c>
      <c r="O1556">
        <v>509.63</v>
      </c>
      <c r="P1556">
        <v>22506.87</v>
      </c>
      <c r="Q1556">
        <v>44998.77</v>
      </c>
      <c r="R1556">
        <v>5266.4</v>
      </c>
      <c r="S1556">
        <v>34606.78</v>
      </c>
      <c r="T1556">
        <v>0</v>
      </c>
      <c r="U1556">
        <v>11578.67</v>
      </c>
      <c r="V1556">
        <v>0</v>
      </c>
      <c r="W1556" s="181">
        <f t="shared" si="408"/>
        <v>34085.54</v>
      </c>
      <c r="X1556" s="181">
        <f t="shared" si="409"/>
        <v>56.809233333333331</v>
      </c>
      <c r="Y1556" s="174">
        <v>119467.13</v>
      </c>
      <c r="Z1556" s="181">
        <f t="shared" si="410"/>
        <v>199.11188333333334</v>
      </c>
      <c r="AA1556" s="174">
        <v>0.42658595715825759</v>
      </c>
      <c r="AB1556" s="174">
        <v>18.839382849491741</v>
      </c>
      <c r="AC1556" s="174">
        <v>37.666235055617378</v>
      </c>
      <c r="AD1556" s="174">
        <v>4.4082418318745908</v>
      </c>
      <c r="AE1556" s="174">
        <v>28.967616448139331</v>
      </c>
      <c r="AF1556">
        <v>0</v>
      </c>
      <c r="AG1556" s="106">
        <v>9.691929487215436</v>
      </c>
      <c r="AH1556" s="106">
        <v>0</v>
      </c>
      <c r="AI1556" s="106">
        <v>100</v>
      </c>
      <c r="AJ1556">
        <v>83.78</v>
      </c>
      <c r="AK1556">
        <v>57.66</v>
      </c>
      <c r="AL1556">
        <v>57.68</v>
      </c>
      <c r="AM1556">
        <v>199.11</v>
      </c>
      <c r="AN1556" t="s">
        <v>1064</v>
      </c>
      <c r="AO1556">
        <v>23.601600000000001</v>
      </c>
      <c r="AP1556">
        <v>8.33</v>
      </c>
      <c r="AQ1556">
        <v>12.806699999999999</v>
      </c>
      <c r="AR1556" t="s">
        <v>1072</v>
      </c>
      <c r="AS1556" t="s">
        <v>1073</v>
      </c>
      <c r="AT1556" t="s">
        <v>1075</v>
      </c>
      <c r="AU1556" t="s">
        <v>1077</v>
      </c>
      <c r="AV1556" t="s">
        <v>1079</v>
      </c>
      <c r="AW1556" t="s">
        <v>1084</v>
      </c>
      <c r="AX1556" s="65">
        <f t="shared" si="423"/>
        <v>1391.07</v>
      </c>
      <c r="AY1556" s="106">
        <v>2862.47</v>
      </c>
      <c r="AZ1556" s="106">
        <v>756.96027838152747</v>
      </c>
      <c r="BA1556" s="65">
        <f t="shared" si="411"/>
        <v>5010.5002783815271</v>
      </c>
      <c r="BB1556" s="65">
        <f t="shared" si="412"/>
        <v>33328.579721618473</v>
      </c>
      <c r="BC1556" s="65">
        <f t="shared" si="413"/>
        <v>509.63</v>
      </c>
      <c r="BD1556" s="65">
        <f t="shared" si="414"/>
        <v>48874.1</v>
      </c>
      <c r="BE1556" s="65">
        <f t="shared" si="415"/>
        <v>31744.309999999998</v>
      </c>
      <c r="BF1556" s="65">
        <f t="shared" si="416"/>
        <v>114456.62972161848</v>
      </c>
      <c r="BG1556" s="66">
        <f t="shared" si="417"/>
        <v>715.78575405450385</v>
      </c>
      <c r="BH1556" s="66">
        <f t="shared" si="418"/>
        <v>57.463068485549094</v>
      </c>
      <c r="BI1556" s="66">
        <f t="shared" si="419"/>
        <v>0.84938333333333338</v>
      </c>
      <c r="BJ1556" s="66">
        <f t="shared" si="420"/>
        <v>84.265689655172409</v>
      </c>
      <c r="BK1556" s="66">
        <f t="shared" si="421"/>
        <v>54.731568965517241</v>
      </c>
      <c r="BL1556" s="66">
        <f t="shared" si="422"/>
        <v>197.33901676141116</v>
      </c>
      <c r="BM1556" s="207">
        <f t="shared" si="424"/>
        <v>39873.18</v>
      </c>
    </row>
    <row r="1557" spans="1:65" x14ac:dyDescent="0.35">
      <c r="A1557" s="1">
        <v>714</v>
      </c>
      <c r="B1557">
        <v>65</v>
      </c>
      <c r="C1557" t="s">
        <v>37</v>
      </c>
      <c r="D1557" s="60" t="s">
        <v>752</v>
      </c>
      <c r="E1557" s="6" t="s">
        <v>1107</v>
      </c>
      <c r="F1557" s="7" t="s">
        <v>1108</v>
      </c>
      <c r="G1557" s="6">
        <v>-30.03</v>
      </c>
      <c r="H1557" s="6">
        <v>-51.23</v>
      </c>
      <c r="I1557" s="6">
        <v>47</v>
      </c>
      <c r="J1557" s="8">
        <v>23954.0527728093</v>
      </c>
      <c r="K1557" t="s">
        <v>1165</v>
      </c>
      <c r="L1557" t="s">
        <v>1062</v>
      </c>
      <c r="M1557">
        <v>600</v>
      </c>
      <c r="N1557">
        <v>600</v>
      </c>
      <c r="O1557">
        <v>1043.77</v>
      </c>
      <c r="P1557">
        <v>27154.6</v>
      </c>
      <c r="Q1557">
        <v>44998.77</v>
      </c>
      <c r="R1557">
        <v>5272.4</v>
      </c>
      <c r="S1557">
        <v>34606.78</v>
      </c>
      <c r="T1557">
        <v>0</v>
      </c>
      <c r="U1557">
        <v>11578.67</v>
      </c>
      <c r="V1557">
        <v>0</v>
      </c>
      <c r="W1557" s="181">
        <f t="shared" si="408"/>
        <v>38733.269999999997</v>
      </c>
      <c r="X1557" s="181">
        <f t="shared" si="409"/>
        <v>64.555449999999993</v>
      </c>
      <c r="Y1557" s="174">
        <v>124654.99</v>
      </c>
      <c r="Z1557" s="181">
        <f t="shared" si="410"/>
        <v>207.75831666666667</v>
      </c>
      <c r="AA1557" s="174">
        <v>0.83732708975388781</v>
      </c>
      <c r="AB1557" s="174">
        <v>21.78380504462757</v>
      </c>
      <c r="AC1557" s="174">
        <v>36.098651165107789</v>
      </c>
      <c r="AD1557" s="174">
        <v>4.2295940178568063</v>
      </c>
      <c r="AE1557" s="174">
        <v>27.76204947752192</v>
      </c>
      <c r="AF1557">
        <v>0</v>
      </c>
      <c r="AG1557" s="106">
        <v>9.2885732051320211</v>
      </c>
      <c r="AH1557" s="106">
        <v>0</v>
      </c>
      <c r="AI1557" s="106">
        <v>100</v>
      </c>
      <c r="AJ1557">
        <v>83.79</v>
      </c>
      <c r="AK1557">
        <v>66.3</v>
      </c>
      <c r="AL1557">
        <v>57.68</v>
      </c>
      <c r="AM1557">
        <v>207.76</v>
      </c>
      <c r="AN1557" t="s">
        <v>1065</v>
      </c>
      <c r="AO1557">
        <v>23.601600000000001</v>
      </c>
      <c r="AP1557">
        <v>8.33</v>
      </c>
      <c r="AQ1557">
        <v>12.806699999999999</v>
      </c>
      <c r="AR1557" t="s">
        <v>1072</v>
      </c>
      <c r="AS1557" t="s">
        <v>1073</v>
      </c>
      <c r="AT1557" t="s">
        <v>1075</v>
      </c>
      <c r="AU1557" t="s">
        <v>1077</v>
      </c>
      <c r="AV1557" t="s">
        <v>1079</v>
      </c>
      <c r="AW1557" t="s">
        <v>1084</v>
      </c>
      <c r="AX1557" s="65">
        <f t="shared" si="423"/>
        <v>1391.07</v>
      </c>
      <c r="AY1557" s="106">
        <v>2862.47</v>
      </c>
      <c r="AZ1557" s="106">
        <v>878.81957227259147</v>
      </c>
      <c r="BA1557" s="65">
        <f t="shared" si="411"/>
        <v>5132.3595722725913</v>
      </c>
      <c r="BB1557" s="65">
        <f t="shared" si="412"/>
        <v>37854.450427727403</v>
      </c>
      <c r="BC1557" s="65">
        <f t="shared" si="413"/>
        <v>1043.77</v>
      </c>
      <c r="BD1557" s="65">
        <f t="shared" si="414"/>
        <v>48880.1</v>
      </c>
      <c r="BE1557" s="65">
        <f t="shared" si="415"/>
        <v>31744.309999999998</v>
      </c>
      <c r="BF1557" s="65">
        <f t="shared" si="416"/>
        <v>119522.63042772742</v>
      </c>
      <c r="BG1557" s="66">
        <f t="shared" si="417"/>
        <v>733.19422461037016</v>
      </c>
      <c r="BH1557" s="66">
        <f t="shared" si="418"/>
        <v>65.266293840909313</v>
      </c>
      <c r="BI1557" s="66">
        <f t="shared" si="419"/>
        <v>1.7396166666666666</v>
      </c>
      <c r="BJ1557" s="66">
        <f t="shared" si="420"/>
        <v>84.276034482758618</v>
      </c>
      <c r="BK1557" s="66">
        <f t="shared" si="421"/>
        <v>54.731568965517241</v>
      </c>
      <c r="BL1557" s="66">
        <f t="shared" si="422"/>
        <v>206.07350073746107</v>
      </c>
      <c r="BM1557" s="207">
        <f t="shared" si="424"/>
        <v>39879.18</v>
      </c>
    </row>
    <row r="1558" spans="1:65" x14ac:dyDescent="0.35">
      <c r="A1558" s="1">
        <v>715</v>
      </c>
      <c r="B1558">
        <v>65</v>
      </c>
      <c r="C1558" t="s">
        <v>37</v>
      </c>
      <c r="D1558" s="60" t="s">
        <v>753</v>
      </c>
      <c r="E1558" s="6" t="s">
        <v>1109</v>
      </c>
      <c r="F1558" s="7" t="s">
        <v>1110</v>
      </c>
      <c r="G1558" s="6">
        <v>-15.37</v>
      </c>
      <c r="H1558" s="6">
        <v>-48.78</v>
      </c>
      <c r="I1558" s="6">
        <v>770</v>
      </c>
      <c r="J1558" s="8">
        <v>31081.371963744201</v>
      </c>
      <c r="K1558" t="s">
        <v>1165</v>
      </c>
      <c r="L1558" t="s">
        <v>1062</v>
      </c>
      <c r="M1558">
        <v>600</v>
      </c>
      <c r="N1558">
        <v>600</v>
      </c>
      <c r="O1558">
        <v>0.09</v>
      </c>
      <c r="P1558">
        <v>39535.089999999997</v>
      </c>
      <c r="Q1558">
        <v>44998.77</v>
      </c>
      <c r="R1558">
        <v>5266.4</v>
      </c>
      <c r="S1558">
        <v>34606.78</v>
      </c>
      <c r="T1558">
        <v>0</v>
      </c>
      <c r="U1558">
        <v>11578.67</v>
      </c>
      <c r="V1558">
        <v>0</v>
      </c>
      <c r="W1558" s="181">
        <f t="shared" si="408"/>
        <v>51113.759999999995</v>
      </c>
      <c r="X1558" s="181">
        <f t="shared" si="409"/>
        <v>85.189599999999984</v>
      </c>
      <c r="Y1558" s="174">
        <v>135985.79999999999</v>
      </c>
      <c r="Z1558" s="181">
        <f t="shared" si="410"/>
        <v>226.64299999999997</v>
      </c>
      <c r="AA1558" s="174">
        <v>6.6183380911830506E-5</v>
      </c>
      <c r="AB1558" s="174">
        <v>29.072954676150012</v>
      </c>
      <c r="AC1558" s="174">
        <v>33.090785949709463</v>
      </c>
      <c r="AD1558" s="174">
        <v>3.8727573026007129</v>
      </c>
      <c r="AE1558" s="174">
        <v>25.448818920799081</v>
      </c>
      <c r="AF1558">
        <v>0</v>
      </c>
      <c r="AG1558" s="106">
        <v>8.514616967359828</v>
      </c>
      <c r="AH1558" s="106">
        <v>0</v>
      </c>
      <c r="AI1558" s="106">
        <v>100</v>
      </c>
      <c r="AJ1558">
        <v>83.78</v>
      </c>
      <c r="AK1558">
        <v>85.19</v>
      </c>
      <c r="AL1558">
        <v>57.68</v>
      </c>
      <c r="AM1558">
        <v>226.64</v>
      </c>
      <c r="AN1558" t="s">
        <v>1066</v>
      </c>
      <c r="AO1558">
        <v>23.601600000000001</v>
      </c>
      <c r="AP1558">
        <v>8.33</v>
      </c>
      <c r="AQ1558">
        <v>12.806699999999999</v>
      </c>
      <c r="AR1558" t="s">
        <v>1072</v>
      </c>
      <c r="AS1558" t="s">
        <v>1073</v>
      </c>
      <c r="AT1558" t="s">
        <v>1075</v>
      </c>
      <c r="AU1558" t="s">
        <v>1077</v>
      </c>
      <c r="AV1558" t="s">
        <v>1079</v>
      </c>
      <c r="AW1558" t="s">
        <v>1084</v>
      </c>
      <c r="AX1558" s="65">
        <f t="shared" si="423"/>
        <v>1391.07</v>
      </c>
      <c r="AY1558" s="106">
        <v>2862.47</v>
      </c>
      <c r="AZ1558" s="106">
        <v>1254.9721286793804</v>
      </c>
      <c r="BA1558" s="65">
        <f t="shared" si="411"/>
        <v>5508.5121286793801</v>
      </c>
      <c r="BB1558" s="65">
        <f t="shared" si="412"/>
        <v>49858.787871320616</v>
      </c>
      <c r="BC1558" s="65">
        <f t="shared" si="413"/>
        <v>0.09</v>
      </c>
      <c r="BD1558" s="65">
        <f t="shared" si="414"/>
        <v>48874.1</v>
      </c>
      <c r="BE1558" s="65">
        <f t="shared" si="415"/>
        <v>31744.309999999998</v>
      </c>
      <c r="BF1558" s="65">
        <f t="shared" si="416"/>
        <v>130477.28787132062</v>
      </c>
      <c r="BG1558" s="66">
        <f t="shared" si="417"/>
        <v>786.93030409705432</v>
      </c>
      <c r="BH1558" s="66">
        <f t="shared" si="418"/>
        <v>85.96342736434589</v>
      </c>
      <c r="BI1558" s="66">
        <f t="shared" si="419"/>
        <v>1.4999999999999999E-4</v>
      </c>
      <c r="BJ1558" s="66">
        <f t="shared" si="420"/>
        <v>84.265689655172409</v>
      </c>
      <c r="BK1558" s="66">
        <f t="shared" si="421"/>
        <v>54.731568965517241</v>
      </c>
      <c r="BL1558" s="66">
        <f t="shared" si="422"/>
        <v>224.96084115744932</v>
      </c>
      <c r="BM1558" s="207">
        <f t="shared" si="424"/>
        <v>39873.18</v>
      </c>
    </row>
    <row r="1559" spans="1:65" x14ac:dyDescent="0.35">
      <c r="A1559" s="1">
        <v>716</v>
      </c>
      <c r="B1559">
        <v>65</v>
      </c>
      <c r="C1559" t="s">
        <v>37</v>
      </c>
      <c r="D1559" s="60" t="s">
        <v>754</v>
      </c>
      <c r="E1559" s="6" t="s">
        <v>1111</v>
      </c>
      <c r="F1559" s="7" t="s">
        <v>1112</v>
      </c>
      <c r="G1559" s="6">
        <v>-22.86</v>
      </c>
      <c r="H1559" s="6">
        <v>-43.41</v>
      </c>
      <c r="I1559" s="6">
        <v>45</v>
      </c>
      <c r="J1559" s="8">
        <v>45016.2336447989</v>
      </c>
      <c r="K1559" t="s">
        <v>1165</v>
      </c>
      <c r="L1559" t="s">
        <v>1062</v>
      </c>
      <c r="M1559">
        <v>600</v>
      </c>
      <c r="N1559">
        <v>600</v>
      </c>
      <c r="O1559">
        <v>0</v>
      </c>
      <c r="P1559">
        <v>39633.14</v>
      </c>
      <c r="Q1559">
        <v>44998.77</v>
      </c>
      <c r="R1559">
        <v>5262.4</v>
      </c>
      <c r="S1559">
        <v>34606.78</v>
      </c>
      <c r="T1559">
        <v>0</v>
      </c>
      <c r="U1559">
        <v>11578.67</v>
      </c>
      <c r="V1559">
        <v>0</v>
      </c>
      <c r="W1559" s="181">
        <f t="shared" si="408"/>
        <v>51211.81</v>
      </c>
      <c r="X1559" s="181">
        <f t="shared" si="409"/>
        <v>85.353016666666662</v>
      </c>
      <c r="Y1559" s="174">
        <v>136079.76</v>
      </c>
      <c r="Z1559" s="181">
        <f t="shared" si="410"/>
        <v>226.79960000000003</v>
      </c>
      <c r="AA1559" s="174">
        <v>0</v>
      </c>
      <c r="AB1559" s="174">
        <v>29.124933788830909</v>
      </c>
      <c r="AC1559" s="174">
        <v>33.06793750958996</v>
      </c>
      <c r="AD1559" s="174">
        <v>3.8671437986075219</v>
      </c>
      <c r="AE1559" s="174">
        <v>25.431247086267639</v>
      </c>
      <c r="AF1559">
        <v>0</v>
      </c>
      <c r="AG1559" s="106">
        <v>8.5087378167039684</v>
      </c>
      <c r="AH1559" s="106">
        <v>0</v>
      </c>
      <c r="AI1559" s="106">
        <v>100</v>
      </c>
      <c r="AJ1559">
        <v>83.77</v>
      </c>
      <c r="AK1559">
        <v>85.35</v>
      </c>
      <c r="AL1559">
        <v>57.68</v>
      </c>
      <c r="AM1559">
        <v>226.8</v>
      </c>
      <c r="AN1559" t="s">
        <v>1067</v>
      </c>
      <c r="AO1559">
        <v>23.601600000000001</v>
      </c>
      <c r="AP1559">
        <v>8.33</v>
      </c>
      <c r="AQ1559">
        <v>12.806699999999999</v>
      </c>
      <c r="AR1559" t="s">
        <v>1072</v>
      </c>
      <c r="AS1559" t="s">
        <v>1073</v>
      </c>
      <c r="AT1559" t="s">
        <v>1075</v>
      </c>
      <c r="AU1559" t="s">
        <v>1077</v>
      </c>
      <c r="AV1559" t="s">
        <v>1079</v>
      </c>
      <c r="AW1559" t="s">
        <v>1084</v>
      </c>
      <c r="AX1559" s="65">
        <f t="shared" si="423"/>
        <v>1391.07</v>
      </c>
      <c r="AY1559" s="106">
        <v>2862.47</v>
      </c>
      <c r="AZ1559" s="106">
        <v>1246.8591904308525</v>
      </c>
      <c r="BA1559" s="65">
        <f t="shared" si="411"/>
        <v>5500.3991904308523</v>
      </c>
      <c r="BB1559" s="65">
        <f t="shared" si="412"/>
        <v>49964.950809569142</v>
      </c>
      <c r="BC1559" s="65">
        <f t="shared" si="413"/>
        <v>0</v>
      </c>
      <c r="BD1559" s="65">
        <f t="shared" si="414"/>
        <v>48870.1</v>
      </c>
      <c r="BE1559" s="65">
        <f t="shared" si="415"/>
        <v>31744.309999999998</v>
      </c>
      <c r="BF1559" s="65">
        <f t="shared" si="416"/>
        <v>130579.36080956916</v>
      </c>
      <c r="BG1559" s="66">
        <f t="shared" si="417"/>
        <v>785.77131291869318</v>
      </c>
      <c r="BH1559" s="66">
        <f t="shared" si="418"/>
        <v>86.146466913050247</v>
      </c>
      <c r="BI1559" s="66">
        <f t="shared" si="419"/>
        <v>0</v>
      </c>
      <c r="BJ1559" s="66">
        <f t="shared" si="420"/>
        <v>84.258793103448269</v>
      </c>
      <c r="BK1559" s="66">
        <f t="shared" si="421"/>
        <v>54.731568965517241</v>
      </c>
      <c r="BL1559" s="66">
        <f t="shared" si="422"/>
        <v>225.1368289820158</v>
      </c>
      <c r="BM1559" s="207">
        <f t="shared" si="424"/>
        <v>39869.18</v>
      </c>
    </row>
    <row r="1560" spans="1:65" x14ac:dyDescent="0.35">
      <c r="A1560" s="1">
        <v>717</v>
      </c>
      <c r="B1560">
        <v>65</v>
      </c>
      <c r="C1560" t="s">
        <v>37</v>
      </c>
      <c r="D1560" s="60" t="s">
        <v>755</v>
      </c>
      <c r="E1560" s="6" t="s">
        <v>1113</v>
      </c>
      <c r="F1560" s="7" t="s">
        <v>1114</v>
      </c>
      <c r="G1560" s="6">
        <v>-20.32</v>
      </c>
      <c r="H1560" s="6">
        <v>-40.340000000000003</v>
      </c>
      <c r="I1560" s="6">
        <v>9</v>
      </c>
      <c r="J1560" s="8">
        <v>54061.366139626101</v>
      </c>
      <c r="K1560" t="s">
        <v>1165</v>
      </c>
      <c r="L1560" t="s">
        <v>1062</v>
      </c>
      <c r="M1560">
        <v>600</v>
      </c>
      <c r="N1560">
        <v>600</v>
      </c>
      <c r="O1560">
        <v>0</v>
      </c>
      <c r="P1560">
        <v>44710.400000000001</v>
      </c>
      <c r="Q1560">
        <v>44998.77</v>
      </c>
      <c r="R1560">
        <v>5264.2</v>
      </c>
      <c r="S1560">
        <v>34606.78</v>
      </c>
      <c r="T1560">
        <v>0</v>
      </c>
      <c r="U1560">
        <v>11578.67</v>
      </c>
      <c r="V1560">
        <v>0</v>
      </c>
      <c r="W1560" s="181">
        <f t="shared" si="408"/>
        <v>56289.07</v>
      </c>
      <c r="X1560" s="181">
        <f t="shared" si="409"/>
        <v>93.815116666666668</v>
      </c>
      <c r="Y1560" s="174">
        <v>141158.82999999999</v>
      </c>
      <c r="Z1560" s="181">
        <f t="shared" si="410"/>
        <v>235.26471666666666</v>
      </c>
      <c r="AA1560" s="174">
        <v>0</v>
      </c>
      <c r="AB1560" s="174">
        <v>31.673824443005099</v>
      </c>
      <c r="AC1560" s="174">
        <v>31.878112052926479</v>
      </c>
      <c r="AD1560" s="174">
        <v>3.7292743216984729</v>
      </c>
      <c r="AE1560" s="174">
        <v>24.516199234578529</v>
      </c>
      <c r="AF1560">
        <v>0</v>
      </c>
      <c r="AG1560" s="106">
        <v>8.2025828635728999</v>
      </c>
      <c r="AH1560" s="106">
        <v>0</v>
      </c>
      <c r="AI1560" s="106">
        <v>100</v>
      </c>
      <c r="AJ1560">
        <v>83.77</v>
      </c>
      <c r="AK1560">
        <v>93.82</v>
      </c>
      <c r="AL1560">
        <v>57.68</v>
      </c>
      <c r="AM1560">
        <v>235.26</v>
      </c>
      <c r="AN1560" t="s">
        <v>1068</v>
      </c>
      <c r="AO1560">
        <v>23.601600000000001</v>
      </c>
      <c r="AP1560">
        <v>8.33</v>
      </c>
      <c r="AQ1560">
        <v>12.806699999999999</v>
      </c>
      <c r="AR1560" t="s">
        <v>1072</v>
      </c>
      <c r="AS1560" t="s">
        <v>1073</v>
      </c>
      <c r="AT1560" t="s">
        <v>1075</v>
      </c>
      <c r="AU1560" t="s">
        <v>1077</v>
      </c>
      <c r="AV1560" t="s">
        <v>1079</v>
      </c>
      <c r="AW1560" t="s">
        <v>1084</v>
      </c>
      <c r="AX1560" s="65">
        <f t="shared" si="423"/>
        <v>1391.07</v>
      </c>
      <c r="AY1560" s="106">
        <v>2862.47</v>
      </c>
      <c r="AZ1560" s="106">
        <v>1396.5897664907357</v>
      </c>
      <c r="BA1560" s="65">
        <f t="shared" si="411"/>
        <v>5650.1297664907361</v>
      </c>
      <c r="BB1560" s="65">
        <f t="shared" si="412"/>
        <v>54892.480233509261</v>
      </c>
      <c r="BC1560" s="65">
        <f t="shared" si="413"/>
        <v>0</v>
      </c>
      <c r="BD1560" s="65">
        <f t="shared" si="414"/>
        <v>48871.899999999994</v>
      </c>
      <c r="BE1560" s="65">
        <f t="shared" si="415"/>
        <v>31744.309999999998</v>
      </c>
      <c r="BF1560" s="65">
        <f t="shared" si="416"/>
        <v>135508.70023350924</v>
      </c>
      <c r="BG1560" s="66">
        <f t="shared" si="417"/>
        <v>807.16139521296225</v>
      </c>
      <c r="BH1560" s="66">
        <f t="shared" si="418"/>
        <v>94.642207299153895</v>
      </c>
      <c r="BI1560" s="66">
        <f t="shared" si="419"/>
        <v>0</v>
      </c>
      <c r="BJ1560" s="66">
        <f t="shared" si="420"/>
        <v>84.261896551724135</v>
      </c>
      <c r="BK1560" s="66">
        <f t="shared" si="421"/>
        <v>54.731568965517241</v>
      </c>
      <c r="BL1560" s="66">
        <f t="shared" si="422"/>
        <v>233.63569005777455</v>
      </c>
      <c r="BM1560" s="207">
        <f t="shared" si="424"/>
        <v>39870.979999999996</v>
      </c>
    </row>
    <row r="1561" spans="1:65" x14ac:dyDescent="0.35">
      <c r="A1561" s="1">
        <v>718</v>
      </c>
      <c r="B1561">
        <v>65</v>
      </c>
      <c r="C1561" t="s">
        <v>37</v>
      </c>
      <c r="D1561" s="60" t="s">
        <v>756</v>
      </c>
      <c r="E1561" s="6" t="s">
        <v>1115</v>
      </c>
      <c r="F1561" s="7" t="s">
        <v>1116</v>
      </c>
      <c r="G1561" s="6">
        <v>-8.0500000000000007</v>
      </c>
      <c r="H1561" s="6">
        <v>-34.880000000000003</v>
      </c>
      <c r="I1561" s="6">
        <v>10</v>
      </c>
      <c r="J1561" s="8">
        <v>63550.072249703</v>
      </c>
      <c r="K1561" t="s">
        <v>1165</v>
      </c>
      <c r="L1561" t="s">
        <v>1062</v>
      </c>
      <c r="M1561">
        <v>600</v>
      </c>
      <c r="N1561">
        <v>600</v>
      </c>
      <c r="O1561">
        <v>0</v>
      </c>
      <c r="P1561">
        <v>52416.67</v>
      </c>
      <c r="Q1561">
        <v>44998.77</v>
      </c>
      <c r="R1561">
        <v>5250.2</v>
      </c>
      <c r="S1561">
        <v>34606.78</v>
      </c>
      <c r="T1561">
        <v>0</v>
      </c>
      <c r="U1561">
        <v>11578.67</v>
      </c>
      <c r="V1561">
        <v>0</v>
      </c>
      <c r="W1561" s="181">
        <f t="shared" si="408"/>
        <v>63995.34</v>
      </c>
      <c r="X1561" s="181">
        <f t="shared" si="409"/>
        <v>106.65889999999999</v>
      </c>
      <c r="Y1561" s="174">
        <v>148851.1</v>
      </c>
      <c r="Z1561" s="181">
        <f t="shared" si="410"/>
        <v>248.08516666666668</v>
      </c>
      <c r="AA1561" s="174">
        <v>0</v>
      </c>
      <c r="AB1561" s="174">
        <v>35.214163684379891</v>
      </c>
      <c r="AC1561" s="174">
        <v>30.230727216661482</v>
      </c>
      <c r="AD1561" s="174">
        <v>3.527148942802572</v>
      </c>
      <c r="AE1561" s="174">
        <v>23.249260502609651</v>
      </c>
      <c r="AF1561">
        <v>0</v>
      </c>
      <c r="AG1561" s="106">
        <v>7.7786929354233854</v>
      </c>
      <c r="AH1561" s="106">
        <v>0</v>
      </c>
      <c r="AI1561" s="106">
        <v>100</v>
      </c>
      <c r="AJ1561">
        <v>83.75</v>
      </c>
      <c r="AK1561">
        <v>106.66</v>
      </c>
      <c r="AL1561">
        <v>57.68</v>
      </c>
      <c r="AM1561">
        <v>248.09</v>
      </c>
      <c r="AN1561" t="s">
        <v>1069</v>
      </c>
      <c r="AO1561">
        <v>23.601600000000001</v>
      </c>
      <c r="AP1561">
        <v>8.33</v>
      </c>
      <c r="AQ1561">
        <v>12.806699999999999</v>
      </c>
      <c r="AR1561" t="s">
        <v>1072</v>
      </c>
      <c r="AS1561" t="s">
        <v>1073</v>
      </c>
      <c r="AT1561" t="s">
        <v>1075</v>
      </c>
      <c r="AU1561" t="s">
        <v>1077</v>
      </c>
      <c r="AV1561" t="s">
        <v>1079</v>
      </c>
      <c r="AW1561" t="s">
        <v>1084</v>
      </c>
      <c r="AX1561" s="65">
        <f t="shared" si="423"/>
        <v>1391.07</v>
      </c>
      <c r="AY1561" s="106">
        <v>2862.47</v>
      </c>
      <c r="AZ1561" s="106">
        <v>1672.7575198369857</v>
      </c>
      <c r="BA1561" s="65">
        <f t="shared" si="411"/>
        <v>5926.2975198369859</v>
      </c>
      <c r="BB1561" s="65">
        <f t="shared" si="412"/>
        <v>62322.582480163008</v>
      </c>
      <c r="BC1561" s="65">
        <f t="shared" si="413"/>
        <v>0</v>
      </c>
      <c r="BD1561" s="65">
        <f t="shared" si="414"/>
        <v>48857.899999999994</v>
      </c>
      <c r="BE1561" s="65">
        <f t="shared" si="415"/>
        <v>31744.309999999998</v>
      </c>
      <c r="BF1561" s="65">
        <f t="shared" si="416"/>
        <v>142924.80248016302</v>
      </c>
      <c r="BG1561" s="66">
        <f t="shared" si="417"/>
        <v>846.61393140528367</v>
      </c>
      <c r="BH1561" s="66">
        <f t="shared" si="418"/>
        <v>107.45272841407416</v>
      </c>
      <c r="BI1561" s="66">
        <f t="shared" si="419"/>
        <v>0</v>
      </c>
      <c r="BJ1561" s="66">
        <f t="shared" si="420"/>
        <v>84.237758620689647</v>
      </c>
      <c r="BK1561" s="66">
        <f t="shared" si="421"/>
        <v>54.731568965517241</v>
      </c>
      <c r="BL1561" s="66">
        <f t="shared" si="422"/>
        <v>246.4220732416604</v>
      </c>
      <c r="BM1561" s="207">
        <f t="shared" si="424"/>
        <v>39856.979999999996</v>
      </c>
    </row>
    <row r="1562" spans="1:65" x14ac:dyDescent="0.35">
      <c r="A1562" s="1">
        <v>719</v>
      </c>
      <c r="B1562">
        <v>65</v>
      </c>
      <c r="C1562" t="s">
        <v>37</v>
      </c>
      <c r="D1562" s="60" t="s">
        <v>757</v>
      </c>
      <c r="E1562" s="6" t="s">
        <v>1117</v>
      </c>
      <c r="F1562" s="7" t="s">
        <v>1118</v>
      </c>
      <c r="G1562" s="6">
        <v>-3.8</v>
      </c>
      <c r="H1562" s="6">
        <v>-38.53</v>
      </c>
      <c r="I1562" s="6">
        <v>41</v>
      </c>
      <c r="J1562" s="8">
        <v>71394.000753582499</v>
      </c>
      <c r="K1562" t="s">
        <v>1165</v>
      </c>
      <c r="L1562" t="s">
        <v>1062</v>
      </c>
      <c r="M1562">
        <v>600</v>
      </c>
      <c r="N1562">
        <v>600</v>
      </c>
      <c r="O1562">
        <v>0</v>
      </c>
      <c r="P1562">
        <v>51819.59</v>
      </c>
      <c r="Q1562">
        <v>44998.77</v>
      </c>
      <c r="R1562">
        <v>5255.2</v>
      </c>
      <c r="S1562">
        <v>34606.78</v>
      </c>
      <c r="T1562">
        <v>0</v>
      </c>
      <c r="U1562">
        <v>11578.67</v>
      </c>
      <c r="V1562">
        <v>0</v>
      </c>
      <c r="W1562" s="181">
        <f t="shared" si="408"/>
        <v>63398.259999999995</v>
      </c>
      <c r="X1562" s="181">
        <f t="shared" si="409"/>
        <v>105.66376666666666</v>
      </c>
      <c r="Y1562" s="174">
        <v>148259.01999999999</v>
      </c>
      <c r="Z1562" s="181">
        <f t="shared" si="410"/>
        <v>247.09836666666664</v>
      </c>
      <c r="AA1562" s="174">
        <v>0</v>
      </c>
      <c r="AB1562" s="174">
        <v>34.952065648349759</v>
      </c>
      <c r="AC1562" s="174">
        <v>30.35145517621795</v>
      </c>
      <c r="AD1562" s="174">
        <v>3.5446072690889232</v>
      </c>
      <c r="AE1562" s="174">
        <v>23.34210761679121</v>
      </c>
      <c r="AF1562">
        <v>0</v>
      </c>
      <c r="AG1562" s="106">
        <v>7.8097575445999849</v>
      </c>
      <c r="AH1562" s="106">
        <v>0</v>
      </c>
      <c r="AI1562" s="106">
        <v>100</v>
      </c>
      <c r="AJ1562">
        <v>83.76</v>
      </c>
      <c r="AK1562">
        <v>105.66</v>
      </c>
      <c r="AL1562">
        <v>57.68</v>
      </c>
      <c r="AM1562">
        <v>247.1</v>
      </c>
      <c r="AN1562" t="s">
        <v>1070</v>
      </c>
      <c r="AO1562">
        <v>23.601600000000001</v>
      </c>
      <c r="AP1562">
        <v>8.33</v>
      </c>
      <c r="AQ1562">
        <v>12.806699999999999</v>
      </c>
      <c r="AR1562" t="s">
        <v>1072</v>
      </c>
      <c r="AS1562" t="s">
        <v>1073</v>
      </c>
      <c r="AT1562" t="s">
        <v>1075</v>
      </c>
      <c r="AU1562" t="s">
        <v>1077</v>
      </c>
      <c r="AV1562" t="s">
        <v>1079</v>
      </c>
      <c r="AW1562" t="s">
        <v>1084</v>
      </c>
      <c r="AX1562" s="65">
        <f t="shared" si="423"/>
        <v>1391.07</v>
      </c>
      <c r="AY1562" s="106">
        <v>2862.47</v>
      </c>
      <c r="AZ1562" s="106">
        <v>1608.0805636101913</v>
      </c>
      <c r="BA1562" s="65">
        <f t="shared" si="411"/>
        <v>5861.6205636101913</v>
      </c>
      <c r="BB1562" s="65">
        <f t="shared" si="412"/>
        <v>61790.179436389801</v>
      </c>
      <c r="BC1562" s="65">
        <f t="shared" si="413"/>
        <v>0</v>
      </c>
      <c r="BD1562" s="65">
        <f t="shared" si="414"/>
        <v>48862.899999999994</v>
      </c>
      <c r="BE1562" s="65">
        <f t="shared" si="415"/>
        <v>31744.309999999998</v>
      </c>
      <c r="BF1562" s="65">
        <f t="shared" si="416"/>
        <v>142397.39943638979</v>
      </c>
      <c r="BG1562" s="66">
        <f t="shared" si="417"/>
        <v>837.37436623002736</v>
      </c>
      <c r="BH1562" s="66">
        <f t="shared" si="418"/>
        <v>106.53479213170655</v>
      </c>
      <c r="BI1562" s="66">
        <f t="shared" si="419"/>
        <v>0</v>
      </c>
      <c r="BJ1562" s="66">
        <f t="shared" si="420"/>
        <v>84.246379310344821</v>
      </c>
      <c r="BK1562" s="66">
        <f t="shared" si="421"/>
        <v>54.731568965517241</v>
      </c>
      <c r="BL1562" s="66">
        <f t="shared" si="422"/>
        <v>245.51275764894791</v>
      </c>
      <c r="BM1562" s="207">
        <f t="shared" si="424"/>
        <v>39861.979999999996</v>
      </c>
    </row>
    <row r="1563" spans="1:65" x14ac:dyDescent="0.35">
      <c r="A1563" s="1">
        <v>720</v>
      </c>
      <c r="B1563">
        <v>66</v>
      </c>
      <c r="C1563" t="s">
        <v>37</v>
      </c>
      <c r="D1563" s="60" t="s">
        <v>758</v>
      </c>
      <c r="E1563" s="6" t="s">
        <v>1104</v>
      </c>
      <c r="F1563" s="7" t="s">
        <v>1105</v>
      </c>
      <c r="G1563" s="6">
        <v>-22.74</v>
      </c>
      <c r="H1563" s="6">
        <v>-45.59</v>
      </c>
      <c r="I1563" s="6">
        <v>1642</v>
      </c>
      <c r="J1563" s="8">
        <v>3495.45982983364</v>
      </c>
      <c r="K1563" t="s">
        <v>1165</v>
      </c>
      <c r="L1563" t="s">
        <v>1062</v>
      </c>
      <c r="M1563">
        <v>600</v>
      </c>
      <c r="N1563">
        <v>600</v>
      </c>
      <c r="O1563">
        <v>4832.8100000000004</v>
      </c>
      <c r="P1563">
        <v>11417.09</v>
      </c>
      <c r="Q1563">
        <v>44998.77</v>
      </c>
      <c r="R1563">
        <v>5265.2</v>
      </c>
      <c r="S1563">
        <v>34606.78</v>
      </c>
      <c r="T1563">
        <v>0</v>
      </c>
      <c r="U1563">
        <v>11750.93</v>
      </c>
      <c r="V1563">
        <v>0</v>
      </c>
      <c r="W1563" s="181">
        <f t="shared" si="408"/>
        <v>23168.02</v>
      </c>
      <c r="X1563" s="181">
        <f t="shared" si="409"/>
        <v>38.613366666666664</v>
      </c>
      <c r="Y1563" s="174">
        <v>112871.58</v>
      </c>
      <c r="Z1563" s="181">
        <f t="shared" si="410"/>
        <v>188.11930000000001</v>
      </c>
      <c r="AA1563" s="174">
        <v>4.281688977863161</v>
      </c>
      <c r="AB1563" s="174">
        <v>10.115114894289601</v>
      </c>
      <c r="AC1563" s="174">
        <v>39.867227870824522</v>
      </c>
      <c r="AD1563" s="174">
        <v>4.6647703522888584</v>
      </c>
      <c r="AE1563" s="174">
        <v>30.660313251573161</v>
      </c>
      <c r="AF1563">
        <v>0</v>
      </c>
      <c r="AG1563" s="106">
        <v>10.4108846531607</v>
      </c>
      <c r="AH1563" s="106">
        <v>0</v>
      </c>
      <c r="AI1563" s="106">
        <v>100</v>
      </c>
      <c r="AJ1563">
        <v>83.77</v>
      </c>
      <c r="AK1563">
        <v>46.67</v>
      </c>
      <c r="AL1563">
        <v>57.68</v>
      </c>
      <c r="AM1563">
        <v>188.12</v>
      </c>
      <c r="AN1563" t="s">
        <v>1063</v>
      </c>
      <c r="AO1563">
        <v>23.601600000000001</v>
      </c>
      <c r="AP1563">
        <v>8.33</v>
      </c>
      <c r="AQ1563">
        <v>12.806699999999999</v>
      </c>
      <c r="AR1563" t="s">
        <v>1072</v>
      </c>
      <c r="AS1563" t="s">
        <v>1073</v>
      </c>
      <c r="AT1563" t="s">
        <v>1075</v>
      </c>
      <c r="AU1563" t="s">
        <v>1077</v>
      </c>
      <c r="AV1563" t="s">
        <v>1082</v>
      </c>
      <c r="AW1563" t="s">
        <v>1083</v>
      </c>
      <c r="AX1563" s="65">
        <f t="shared" si="423"/>
        <v>1391.07</v>
      </c>
      <c r="AY1563" s="106">
        <v>2862.47</v>
      </c>
      <c r="AZ1563" s="106">
        <v>547.44782479151922</v>
      </c>
      <c r="BA1563" s="65">
        <f t="shared" si="411"/>
        <v>4800.9878247915185</v>
      </c>
      <c r="BB1563" s="65">
        <f t="shared" si="412"/>
        <v>22620.572175208483</v>
      </c>
      <c r="BC1563" s="65">
        <f t="shared" si="413"/>
        <v>4832.8100000000004</v>
      </c>
      <c r="BD1563" s="65">
        <f t="shared" si="414"/>
        <v>48872.899999999994</v>
      </c>
      <c r="BE1563" s="65">
        <f t="shared" si="415"/>
        <v>31744.309999999998</v>
      </c>
      <c r="BF1563" s="65">
        <f t="shared" si="416"/>
        <v>108070.59217520848</v>
      </c>
      <c r="BG1563" s="66">
        <f t="shared" si="417"/>
        <v>685.8554035416455</v>
      </c>
      <c r="BH1563" s="66">
        <f t="shared" si="418"/>
        <v>39.000986508980141</v>
      </c>
      <c r="BI1563" s="66">
        <f t="shared" si="419"/>
        <v>8.0546833333333332</v>
      </c>
      <c r="BJ1563" s="66">
        <f t="shared" si="420"/>
        <v>84.263620689655156</v>
      </c>
      <c r="BK1563" s="66">
        <f t="shared" si="421"/>
        <v>54.731568965517241</v>
      </c>
      <c r="BL1563" s="66">
        <f t="shared" si="422"/>
        <v>186.32860719863532</v>
      </c>
      <c r="BM1563" s="207">
        <f t="shared" si="424"/>
        <v>39871.979999999996</v>
      </c>
    </row>
    <row r="1564" spans="1:65" x14ac:dyDescent="0.35">
      <c r="A1564" s="1">
        <v>721</v>
      </c>
      <c r="B1564">
        <v>66</v>
      </c>
      <c r="C1564" t="s">
        <v>37</v>
      </c>
      <c r="D1564" s="60" t="s">
        <v>759</v>
      </c>
      <c r="E1564" s="6" t="s">
        <v>1104</v>
      </c>
      <c r="F1564" s="7" t="s">
        <v>1106</v>
      </c>
      <c r="G1564" s="6">
        <v>-23.85</v>
      </c>
      <c r="H1564" s="6">
        <v>-46.64</v>
      </c>
      <c r="I1564" s="6">
        <v>792</v>
      </c>
      <c r="J1564" s="8">
        <v>14172.2970393051</v>
      </c>
      <c r="K1564" t="s">
        <v>1165</v>
      </c>
      <c r="L1564" t="s">
        <v>1062</v>
      </c>
      <c r="M1564">
        <v>600</v>
      </c>
      <c r="N1564">
        <v>600</v>
      </c>
      <c r="O1564">
        <v>1394.97</v>
      </c>
      <c r="P1564">
        <v>20553.71</v>
      </c>
      <c r="Q1564">
        <v>44998.77</v>
      </c>
      <c r="R1564">
        <v>5266.4</v>
      </c>
      <c r="S1564">
        <v>34606.78</v>
      </c>
      <c r="T1564">
        <v>0</v>
      </c>
      <c r="U1564">
        <v>11750.93</v>
      </c>
      <c r="V1564">
        <v>0</v>
      </c>
      <c r="W1564" s="181">
        <f t="shared" si="408"/>
        <v>32304.639999999999</v>
      </c>
      <c r="X1564" s="181">
        <f t="shared" si="409"/>
        <v>53.841066666666663</v>
      </c>
      <c r="Y1564" s="174">
        <v>118571.55</v>
      </c>
      <c r="Z1564" s="181">
        <f t="shared" si="410"/>
        <v>197.61924999999999</v>
      </c>
      <c r="AA1564" s="174">
        <v>1.176479518063144</v>
      </c>
      <c r="AB1564" s="174">
        <v>17.334436464733741</v>
      </c>
      <c r="AC1564" s="174">
        <v>37.950731014311607</v>
      </c>
      <c r="AD1564" s="174">
        <v>4.4415376201120749</v>
      </c>
      <c r="AE1564" s="174">
        <v>29.186411074157331</v>
      </c>
      <c r="AF1564">
        <v>0</v>
      </c>
      <c r="AG1564" s="106">
        <v>9.910412742348397</v>
      </c>
      <c r="AH1564" s="106">
        <v>0</v>
      </c>
      <c r="AI1564" s="106">
        <v>100</v>
      </c>
      <c r="AJ1564">
        <v>83.78</v>
      </c>
      <c r="AK1564">
        <v>56.17</v>
      </c>
      <c r="AL1564">
        <v>57.68</v>
      </c>
      <c r="AM1564">
        <v>197.62</v>
      </c>
      <c r="AN1564" t="s">
        <v>1064</v>
      </c>
      <c r="AO1564">
        <v>23.601600000000001</v>
      </c>
      <c r="AP1564">
        <v>8.33</v>
      </c>
      <c r="AQ1564">
        <v>12.806699999999999</v>
      </c>
      <c r="AR1564" t="s">
        <v>1072</v>
      </c>
      <c r="AS1564" t="s">
        <v>1073</v>
      </c>
      <c r="AT1564" t="s">
        <v>1075</v>
      </c>
      <c r="AU1564" t="s">
        <v>1077</v>
      </c>
      <c r="AV1564" t="s">
        <v>1082</v>
      </c>
      <c r="AW1564" t="s">
        <v>1083</v>
      </c>
      <c r="AX1564" s="65">
        <f t="shared" si="423"/>
        <v>1391.07</v>
      </c>
      <c r="AY1564" s="106">
        <v>2862.47</v>
      </c>
      <c r="AZ1564" s="106">
        <v>827.22712962871367</v>
      </c>
      <c r="BA1564" s="65">
        <f t="shared" si="411"/>
        <v>5080.7671296287135</v>
      </c>
      <c r="BB1564" s="65">
        <f t="shared" si="412"/>
        <v>31477.412870371285</v>
      </c>
      <c r="BC1564" s="65">
        <f t="shared" si="413"/>
        <v>1394.97</v>
      </c>
      <c r="BD1564" s="65">
        <f t="shared" si="414"/>
        <v>48874.1</v>
      </c>
      <c r="BE1564" s="65">
        <f t="shared" si="415"/>
        <v>31744.309999999998</v>
      </c>
      <c r="BF1564" s="65">
        <f t="shared" si="416"/>
        <v>113490.78287037129</v>
      </c>
      <c r="BG1564" s="66">
        <f t="shared" si="417"/>
        <v>725.82387566124476</v>
      </c>
      <c r="BH1564" s="66">
        <f t="shared" si="418"/>
        <v>54.271401500640145</v>
      </c>
      <c r="BI1564" s="66">
        <f t="shared" si="419"/>
        <v>2.3249499999999999</v>
      </c>
      <c r="BJ1564" s="66">
        <f t="shared" si="420"/>
        <v>84.265689655172409</v>
      </c>
      <c r="BK1564" s="66">
        <f t="shared" si="421"/>
        <v>54.731568965517241</v>
      </c>
      <c r="BL1564" s="66">
        <f t="shared" si="422"/>
        <v>195.67376356960565</v>
      </c>
      <c r="BM1564" s="207">
        <f t="shared" si="424"/>
        <v>39873.18</v>
      </c>
    </row>
    <row r="1565" spans="1:65" x14ac:dyDescent="0.35">
      <c r="A1565" s="1">
        <v>722</v>
      </c>
      <c r="B1565">
        <v>66</v>
      </c>
      <c r="C1565" t="s">
        <v>37</v>
      </c>
      <c r="D1565" s="60" t="s">
        <v>760</v>
      </c>
      <c r="E1565" s="6" t="s">
        <v>1107</v>
      </c>
      <c r="F1565" s="7" t="s">
        <v>1108</v>
      </c>
      <c r="G1565" s="6">
        <v>-30.03</v>
      </c>
      <c r="H1565" s="6">
        <v>-51.23</v>
      </c>
      <c r="I1565" s="6">
        <v>47</v>
      </c>
      <c r="J1565" s="8">
        <v>23954.0527728093</v>
      </c>
      <c r="K1565" t="s">
        <v>1165</v>
      </c>
      <c r="L1565" t="s">
        <v>1062</v>
      </c>
      <c r="M1565">
        <v>600</v>
      </c>
      <c r="N1565">
        <v>600</v>
      </c>
      <c r="O1565">
        <v>2468.04</v>
      </c>
      <c r="P1565">
        <v>26256.29</v>
      </c>
      <c r="Q1565">
        <v>44998.77</v>
      </c>
      <c r="R1565">
        <v>5272.4</v>
      </c>
      <c r="S1565">
        <v>34606.78</v>
      </c>
      <c r="T1565">
        <v>0</v>
      </c>
      <c r="U1565">
        <v>11750.93</v>
      </c>
      <c r="V1565">
        <v>0</v>
      </c>
      <c r="W1565" s="181">
        <f t="shared" si="408"/>
        <v>38007.22</v>
      </c>
      <c r="X1565" s="181">
        <f t="shared" si="409"/>
        <v>63.345366666666671</v>
      </c>
      <c r="Y1565" s="174">
        <v>125353.22</v>
      </c>
      <c r="Z1565" s="181">
        <f t="shared" si="410"/>
        <v>208.92203333333333</v>
      </c>
      <c r="AA1565" s="174">
        <v>1.9688684502879139</v>
      </c>
      <c r="AB1565" s="174">
        <v>20.945844071656079</v>
      </c>
      <c r="AC1565" s="174">
        <v>35.897578059821683</v>
      </c>
      <c r="AD1565" s="174">
        <v>4.2060347552300614</v>
      </c>
      <c r="AE1565" s="174">
        <v>27.607412079242959</v>
      </c>
      <c r="AF1565">
        <v>0</v>
      </c>
      <c r="AG1565" s="106">
        <v>9.3742546063036922</v>
      </c>
      <c r="AH1565" s="106">
        <v>0</v>
      </c>
      <c r="AI1565" s="106">
        <v>100</v>
      </c>
      <c r="AJ1565">
        <v>83.79</v>
      </c>
      <c r="AK1565">
        <v>67.459999999999994</v>
      </c>
      <c r="AL1565">
        <v>57.68</v>
      </c>
      <c r="AM1565">
        <v>208.92</v>
      </c>
      <c r="AN1565" t="s">
        <v>1065</v>
      </c>
      <c r="AO1565">
        <v>23.601600000000001</v>
      </c>
      <c r="AP1565">
        <v>8.33</v>
      </c>
      <c r="AQ1565">
        <v>12.806699999999999</v>
      </c>
      <c r="AR1565" t="s">
        <v>1072</v>
      </c>
      <c r="AS1565" t="s">
        <v>1073</v>
      </c>
      <c r="AT1565" t="s">
        <v>1075</v>
      </c>
      <c r="AU1565" t="s">
        <v>1077</v>
      </c>
      <c r="AV1565" t="s">
        <v>1082</v>
      </c>
      <c r="AW1565" t="s">
        <v>1083</v>
      </c>
      <c r="AX1565" s="65">
        <f t="shared" si="423"/>
        <v>1391.07</v>
      </c>
      <c r="AY1565" s="106">
        <v>2862.47</v>
      </c>
      <c r="AZ1565" s="106">
        <v>949.28825700861637</v>
      </c>
      <c r="BA1565" s="65">
        <f t="shared" si="411"/>
        <v>5202.8282570086158</v>
      </c>
      <c r="BB1565" s="65">
        <f t="shared" si="412"/>
        <v>37057.931742991386</v>
      </c>
      <c r="BC1565" s="65">
        <f t="shared" si="413"/>
        <v>2468.04</v>
      </c>
      <c r="BD1565" s="65">
        <f t="shared" si="414"/>
        <v>48880.1</v>
      </c>
      <c r="BE1565" s="65">
        <f t="shared" si="415"/>
        <v>31744.309999999998</v>
      </c>
      <c r="BF1565" s="65">
        <f t="shared" si="416"/>
        <v>120150.39174299139</v>
      </c>
      <c r="BG1565" s="66">
        <f t="shared" si="417"/>
        <v>743.26117957265944</v>
      </c>
      <c r="BH1565" s="66">
        <f t="shared" si="418"/>
        <v>63.892985763778249</v>
      </c>
      <c r="BI1565" s="66">
        <f t="shared" si="419"/>
        <v>4.1133999999999995</v>
      </c>
      <c r="BJ1565" s="66">
        <f t="shared" si="420"/>
        <v>84.276034482758618</v>
      </c>
      <c r="BK1565" s="66">
        <f t="shared" si="421"/>
        <v>54.731568965517241</v>
      </c>
      <c r="BL1565" s="66">
        <f t="shared" si="422"/>
        <v>207.15584783274377</v>
      </c>
      <c r="BM1565" s="207">
        <f t="shared" si="424"/>
        <v>39879.18</v>
      </c>
    </row>
    <row r="1566" spans="1:65" x14ac:dyDescent="0.35">
      <c r="A1566" s="1">
        <v>723</v>
      </c>
      <c r="B1566">
        <v>66</v>
      </c>
      <c r="C1566" t="s">
        <v>37</v>
      </c>
      <c r="D1566" s="60" t="s">
        <v>761</v>
      </c>
      <c r="E1566" s="6" t="s">
        <v>1109</v>
      </c>
      <c r="F1566" s="7" t="s">
        <v>1110</v>
      </c>
      <c r="G1566" s="6">
        <v>-15.37</v>
      </c>
      <c r="H1566" s="6">
        <v>-48.78</v>
      </c>
      <c r="I1566" s="6">
        <v>770</v>
      </c>
      <c r="J1566" s="8">
        <v>31081.371963744201</v>
      </c>
      <c r="K1566" t="s">
        <v>1165</v>
      </c>
      <c r="L1566" t="s">
        <v>1062</v>
      </c>
      <c r="M1566">
        <v>600</v>
      </c>
      <c r="N1566">
        <v>600</v>
      </c>
      <c r="O1566">
        <v>35.770000000000003</v>
      </c>
      <c r="P1566">
        <v>40382.410000000003</v>
      </c>
      <c r="Q1566">
        <v>44998.77</v>
      </c>
      <c r="R1566">
        <v>5266.4</v>
      </c>
      <c r="S1566">
        <v>34606.78</v>
      </c>
      <c r="T1566">
        <v>0</v>
      </c>
      <c r="U1566">
        <v>11750.93</v>
      </c>
      <c r="V1566">
        <v>0</v>
      </c>
      <c r="W1566" s="181">
        <f t="shared" si="408"/>
        <v>52133.340000000004</v>
      </c>
      <c r="X1566" s="181">
        <f t="shared" si="409"/>
        <v>86.888900000000007</v>
      </c>
      <c r="Y1566" s="174">
        <v>137041.07</v>
      </c>
      <c r="Z1566" s="181">
        <f t="shared" si="410"/>
        <v>228.40178333333336</v>
      </c>
      <c r="AA1566" s="174">
        <v>2.6101664267507551E-2</v>
      </c>
      <c r="AB1566" s="174">
        <v>29.467377918167159</v>
      </c>
      <c r="AC1566" s="174">
        <v>32.835973916432494</v>
      </c>
      <c r="AD1566" s="174">
        <v>3.842935552093981</v>
      </c>
      <c r="AE1566" s="174">
        <v>25.252853031576588</v>
      </c>
      <c r="AF1566">
        <v>0</v>
      </c>
      <c r="AG1566" s="106">
        <v>8.5747506203797155</v>
      </c>
      <c r="AH1566" s="106">
        <v>0</v>
      </c>
      <c r="AI1566" s="106">
        <v>100</v>
      </c>
      <c r="AJ1566">
        <v>83.78</v>
      </c>
      <c r="AK1566">
        <v>86.95</v>
      </c>
      <c r="AL1566">
        <v>57.68</v>
      </c>
      <c r="AM1566">
        <v>228.4</v>
      </c>
      <c r="AN1566" t="s">
        <v>1066</v>
      </c>
      <c r="AO1566">
        <v>23.601600000000001</v>
      </c>
      <c r="AP1566">
        <v>8.33</v>
      </c>
      <c r="AQ1566">
        <v>12.806699999999999</v>
      </c>
      <c r="AR1566" t="s">
        <v>1072</v>
      </c>
      <c r="AS1566" t="s">
        <v>1073</v>
      </c>
      <c r="AT1566" t="s">
        <v>1075</v>
      </c>
      <c r="AU1566" t="s">
        <v>1077</v>
      </c>
      <c r="AV1566" t="s">
        <v>1082</v>
      </c>
      <c r="AW1566" t="s">
        <v>1083</v>
      </c>
      <c r="AX1566" s="65">
        <f t="shared" si="423"/>
        <v>1391.07</v>
      </c>
      <c r="AY1566" s="106">
        <v>2862.47</v>
      </c>
      <c r="AZ1566" s="106">
        <v>1342.9476439187858</v>
      </c>
      <c r="BA1566" s="65">
        <f t="shared" si="411"/>
        <v>5596.4876439187856</v>
      </c>
      <c r="BB1566" s="65">
        <f t="shared" si="412"/>
        <v>50790.392356081218</v>
      </c>
      <c r="BC1566" s="65">
        <f t="shared" si="413"/>
        <v>35.770000000000003</v>
      </c>
      <c r="BD1566" s="65">
        <f t="shared" si="414"/>
        <v>48874.1</v>
      </c>
      <c r="BE1566" s="65">
        <f t="shared" si="415"/>
        <v>31744.309999999998</v>
      </c>
      <c r="BF1566" s="65">
        <f t="shared" si="416"/>
        <v>131444.58235608123</v>
      </c>
      <c r="BG1566" s="66">
        <f t="shared" si="417"/>
        <v>799.49823484554076</v>
      </c>
      <c r="BH1566" s="66">
        <f t="shared" si="418"/>
        <v>87.569641993243479</v>
      </c>
      <c r="BI1566" s="66">
        <f t="shared" si="419"/>
        <v>5.9616666666666672E-2</v>
      </c>
      <c r="BJ1566" s="66">
        <f t="shared" si="420"/>
        <v>84.265689655172409</v>
      </c>
      <c r="BK1566" s="66">
        <f t="shared" si="421"/>
        <v>54.731568965517241</v>
      </c>
      <c r="BL1566" s="66">
        <f t="shared" si="422"/>
        <v>226.62859026910556</v>
      </c>
      <c r="BM1566" s="207">
        <f t="shared" si="424"/>
        <v>39873.18</v>
      </c>
    </row>
    <row r="1567" spans="1:65" x14ac:dyDescent="0.35">
      <c r="A1567" s="1">
        <v>724</v>
      </c>
      <c r="B1567">
        <v>66</v>
      </c>
      <c r="C1567" t="s">
        <v>37</v>
      </c>
      <c r="D1567" s="60" t="s">
        <v>762</v>
      </c>
      <c r="E1567" s="6" t="s">
        <v>1111</v>
      </c>
      <c r="F1567" s="7" t="s">
        <v>1112</v>
      </c>
      <c r="G1567" s="6">
        <v>-22.86</v>
      </c>
      <c r="H1567" s="6">
        <v>-43.41</v>
      </c>
      <c r="I1567" s="6">
        <v>45</v>
      </c>
      <c r="J1567" s="8">
        <v>45016.2336447989</v>
      </c>
      <c r="K1567" t="s">
        <v>1165</v>
      </c>
      <c r="L1567" t="s">
        <v>1062</v>
      </c>
      <c r="M1567">
        <v>600</v>
      </c>
      <c r="N1567">
        <v>600</v>
      </c>
      <c r="O1567">
        <v>0</v>
      </c>
      <c r="P1567">
        <v>39776.54</v>
      </c>
      <c r="Q1567">
        <v>44998.77</v>
      </c>
      <c r="R1567">
        <v>5262.4</v>
      </c>
      <c r="S1567">
        <v>34606.78</v>
      </c>
      <c r="T1567">
        <v>0</v>
      </c>
      <c r="U1567">
        <v>11750.93</v>
      </c>
      <c r="V1567">
        <v>0</v>
      </c>
      <c r="W1567" s="181">
        <f t="shared" si="408"/>
        <v>51527.47</v>
      </c>
      <c r="X1567" s="181">
        <f t="shared" si="409"/>
        <v>85.879116666666675</v>
      </c>
      <c r="Y1567" s="174">
        <v>136395.42000000001</v>
      </c>
      <c r="Z1567" s="181">
        <f t="shared" si="410"/>
        <v>227.32570000000001</v>
      </c>
      <c r="AA1567" s="174">
        <v>0</v>
      </c>
      <c r="AB1567" s="174">
        <v>29.162665432607628</v>
      </c>
      <c r="AC1567" s="174">
        <v>32.991408362538863</v>
      </c>
      <c r="AD1567" s="174">
        <v>3.8581940654605549</v>
      </c>
      <c r="AE1567" s="174">
        <v>25.372391536314051</v>
      </c>
      <c r="AF1567">
        <v>0</v>
      </c>
      <c r="AG1567" s="106">
        <v>8.6153406030789004</v>
      </c>
      <c r="AH1567" s="106">
        <v>0</v>
      </c>
      <c r="AI1567" s="106">
        <v>100</v>
      </c>
      <c r="AJ1567">
        <v>83.77</v>
      </c>
      <c r="AK1567">
        <v>85.88</v>
      </c>
      <c r="AL1567">
        <v>57.68</v>
      </c>
      <c r="AM1567">
        <v>227.33</v>
      </c>
      <c r="AN1567" t="s">
        <v>1067</v>
      </c>
      <c r="AO1567">
        <v>23.601600000000001</v>
      </c>
      <c r="AP1567">
        <v>8.33</v>
      </c>
      <c r="AQ1567">
        <v>12.806699999999999</v>
      </c>
      <c r="AR1567" t="s">
        <v>1072</v>
      </c>
      <c r="AS1567" t="s">
        <v>1073</v>
      </c>
      <c r="AT1567" t="s">
        <v>1075</v>
      </c>
      <c r="AU1567" t="s">
        <v>1077</v>
      </c>
      <c r="AV1567" t="s">
        <v>1082</v>
      </c>
      <c r="AW1567" t="s">
        <v>1083</v>
      </c>
      <c r="AX1567" s="65">
        <f t="shared" si="423"/>
        <v>1391.07</v>
      </c>
      <c r="AY1567" s="106">
        <v>2862.47</v>
      </c>
      <c r="AZ1567" s="106">
        <v>1350.4194511462413</v>
      </c>
      <c r="BA1567" s="65">
        <f t="shared" si="411"/>
        <v>5603.959451146241</v>
      </c>
      <c r="BB1567" s="65">
        <f t="shared" si="412"/>
        <v>50177.05054885376</v>
      </c>
      <c r="BC1567" s="65">
        <f t="shared" si="413"/>
        <v>0</v>
      </c>
      <c r="BD1567" s="65">
        <f t="shared" si="414"/>
        <v>48870.1</v>
      </c>
      <c r="BE1567" s="65">
        <f t="shared" si="415"/>
        <v>31744.309999999998</v>
      </c>
      <c r="BF1567" s="65">
        <f t="shared" si="416"/>
        <v>130791.46054885378</v>
      </c>
      <c r="BG1567" s="66">
        <f t="shared" si="417"/>
        <v>800.56563587803441</v>
      </c>
      <c r="BH1567" s="66">
        <f t="shared" si="418"/>
        <v>86.512156118713378</v>
      </c>
      <c r="BI1567" s="66">
        <f t="shared" si="419"/>
        <v>0</v>
      </c>
      <c r="BJ1567" s="66">
        <f t="shared" si="420"/>
        <v>84.258793103448269</v>
      </c>
      <c r="BK1567" s="66">
        <f t="shared" si="421"/>
        <v>54.731568965517241</v>
      </c>
      <c r="BL1567" s="66">
        <f t="shared" si="422"/>
        <v>225.50251818767893</v>
      </c>
      <c r="BM1567" s="207">
        <f t="shared" si="424"/>
        <v>39869.18</v>
      </c>
    </row>
    <row r="1568" spans="1:65" x14ac:dyDescent="0.35">
      <c r="A1568" s="1">
        <v>725</v>
      </c>
      <c r="B1568">
        <v>66</v>
      </c>
      <c r="C1568" t="s">
        <v>37</v>
      </c>
      <c r="D1568" s="60" t="s">
        <v>763</v>
      </c>
      <c r="E1568" s="6" t="s">
        <v>1113</v>
      </c>
      <c r="F1568" s="7" t="s">
        <v>1114</v>
      </c>
      <c r="G1568" s="6">
        <v>-20.32</v>
      </c>
      <c r="H1568" s="6">
        <v>-40.340000000000003</v>
      </c>
      <c r="I1568" s="6">
        <v>9</v>
      </c>
      <c r="J1568" s="8">
        <v>54061.366139626101</v>
      </c>
      <c r="K1568" t="s">
        <v>1165</v>
      </c>
      <c r="L1568" t="s">
        <v>1062</v>
      </c>
      <c r="M1568">
        <v>600</v>
      </c>
      <c r="N1568">
        <v>600</v>
      </c>
      <c r="O1568">
        <v>0</v>
      </c>
      <c r="P1568">
        <v>46263.38</v>
      </c>
      <c r="Q1568">
        <v>44998.77</v>
      </c>
      <c r="R1568">
        <v>5264.2</v>
      </c>
      <c r="S1568">
        <v>34606.78</v>
      </c>
      <c r="T1568">
        <v>0</v>
      </c>
      <c r="U1568">
        <v>11750.93</v>
      </c>
      <c r="V1568">
        <v>0</v>
      </c>
      <c r="W1568" s="181">
        <f t="shared" si="408"/>
        <v>58014.31</v>
      </c>
      <c r="X1568" s="181">
        <f t="shared" si="409"/>
        <v>96.690516666666667</v>
      </c>
      <c r="Y1568" s="174">
        <v>142884.06</v>
      </c>
      <c r="Z1568" s="181">
        <f t="shared" si="410"/>
        <v>238.14009999999999</v>
      </c>
      <c r="AA1568" s="174">
        <v>0</v>
      </c>
      <c r="AB1568" s="174">
        <v>32.378265287254578</v>
      </c>
      <c r="AC1568" s="174">
        <v>31.493205050304422</v>
      </c>
      <c r="AD1568" s="174">
        <v>3.6842458144036501</v>
      </c>
      <c r="AE1568" s="174">
        <v>24.220182433225929</v>
      </c>
      <c r="AF1568">
        <v>0</v>
      </c>
      <c r="AG1568" s="106">
        <v>8.2241014148114218</v>
      </c>
      <c r="AH1568" s="106">
        <v>0</v>
      </c>
      <c r="AI1568" s="106">
        <v>100</v>
      </c>
      <c r="AJ1568">
        <v>83.77</v>
      </c>
      <c r="AK1568">
        <v>96.69</v>
      </c>
      <c r="AL1568">
        <v>57.68</v>
      </c>
      <c r="AM1568">
        <v>238.14</v>
      </c>
      <c r="AN1568" t="s">
        <v>1068</v>
      </c>
      <c r="AO1568">
        <v>23.601600000000001</v>
      </c>
      <c r="AP1568">
        <v>8.33</v>
      </c>
      <c r="AQ1568">
        <v>12.806699999999999</v>
      </c>
      <c r="AR1568" t="s">
        <v>1072</v>
      </c>
      <c r="AS1568" t="s">
        <v>1073</v>
      </c>
      <c r="AT1568" t="s">
        <v>1075</v>
      </c>
      <c r="AU1568" t="s">
        <v>1077</v>
      </c>
      <c r="AV1568" t="s">
        <v>1082</v>
      </c>
      <c r="AW1568" t="s">
        <v>1083</v>
      </c>
      <c r="AX1568" s="65">
        <f t="shared" si="423"/>
        <v>1391.07</v>
      </c>
      <c r="AY1568" s="106">
        <v>2862.47</v>
      </c>
      <c r="AZ1568" s="106">
        <v>1486.0935204282773</v>
      </c>
      <c r="BA1568" s="65">
        <f t="shared" si="411"/>
        <v>5739.6335204282768</v>
      </c>
      <c r="BB1568" s="65">
        <f t="shared" si="412"/>
        <v>56528.216479571718</v>
      </c>
      <c r="BC1568" s="65">
        <f t="shared" si="413"/>
        <v>0</v>
      </c>
      <c r="BD1568" s="65">
        <f t="shared" si="414"/>
        <v>48871.899999999994</v>
      </c>
      <c r="BE1568" s="65">
        <f t="shared" si="415"/>
        <v>31744.309999999998</v>
      </c>
      <c r="BF1568" s="65">
        <f t="shared" si="416"/>
        <v>137144.42647957173</v>
      </c>
      <c r="BG1568" s="66">
        <f t="shared" si="417"/>
        <v>819.94764577546812</v>
      </c>
      <c r="BH1568" s="66">
        <f t="shared" si="418"/>
        <v>97.46244220615813</v>
      </c>
      <c r="BI1568" s="66">
        <f t="shared" si="419"/>
        <v>0</v>
      </c>
      <c r="BJ1568" s="66">
        <f t="shared" si="420"/>
        <v>84.261896551724135</v>
      </c>
      <c r="BK1568" s="66">
        <f t="shared" si="421"/>
        <v>54.731568965517241</v>
      </c>
      <c r="BL1568" s="66">
        <f t="shared" si="422"/>
        <v>236.45590772339955</v>
      </c>
      <c r="BM1568" s="207">
        <f t="shared" si="424"/>
        <v>39870.979999999996</v>
      </c>
    </row>
    <row r="1569" spans="1:65" x14ac:dyDescent="0.35">
      <c r="A1569" s="1">
        <v>726</v>
      </c>
      <c r="B1569">
        <v>66</v>
      </c>
      <c r="C1569" t="s">
        <v>37</v>
      </c>
      <c r="D1569" s="60" t="s">
        <v>764</v>
      </c>
      <c r="E1569" s="6" t="s">
        <v>1115</v>
      </c>
      <c r="F1569" s="7" t="s">
        <v>1116</v>
      </c>
      <c r="G1569" s="6">
        <v>-8.0500000000000007</v>
      </c>
      <c r="H1569" s="6">
        <v>-34.880000000000003</v>
      </c>
      <c r="I1569" s="6">
        <v>10</v>
      </c>
      <c r="J1569" s="8">
        <v>63550.072249703</v>
      </c>
      <c r="K1569" t="s">
        <v>1165</v>
      </c>
      <c r="L1569" t="s">
        <v>1062</v>
      </c>
      <c r="M1569">
        <v>600</v>
      </c>
      <c r="N1569">
        <v>600</v>
      </c>
      <c r="O1569">
        <v>0</v>
      </c>
      <c r="P1569">
        <v>54865.43</v>
      </c>
      <c r="Q1569">
        <v>44998.77</v>
      </c>
      <c r="R1569">
        <v>5250.2</v>
      </c>
      <c r="S1569">
        <v>34606.78</v>
      </c>
      <c r="T1569">
        <v>0</v>
      </c>
      <c r="U1569">
        <v>11750.93</v>
      </c>
      <c r="V1569">
        <v>0</v>
      </c>
      <c r="W1569" s="181">
        <f t="shared" si="408"/>
        <v>66616.36</v>
      </c>
      <c r="X1569" s="181">
        <f t="shared" si="409"/>
        <v>111.02726666666666</v>
      </c>
      <c r="Y1569" s="174">
        <v>151472.10999999999</v>
      </c>
      <c r="Z1569" s="181">
        <f t="shared" si="410"/>
        <v>252.45351666666664</v>
      </c>
      <c r="AA1569" s="174">
        <v>0</v>
      </c>
      <c r="AB1569" s="174">
        <v>36.22147337882862</v>
      </c>
      <c r="AC1569" s="174">
        <v>29.707627364535959</v>
      </c>
      <c r="AD1569" s="174">
        <v>3.4661166336165778</v>
      </c>
      <c r="AE1569" s="174">
        <v>22.846965028743579</v>
      </c>
      <c r="AF1569">
        <v>0</v>
      </c>
      <c r="AG1569" s="106">
        <v>7.7578175942752763</v>
      </c>
      <c r="AH1569" s="106">
        <v>0</v>
      </c>
      <c r="AI1569" s="106">
        <v>100</v>
      </c>
      <c r="AJ1569">
        <v>83.75</v>
      </c>
      <c r="AK1569">
        <v>111.03</v>
      </c>
      <c r="AL1569">
        <v>57.68</v>
      </c>
      <c r="AM1569">
        <v>252.45</v>
      </c>
      <c r="AN1569" t="s">
        <v>1069</v>
      </c>
      <c r="AO1569">
        <v>23.601600000000001</v>
      </c>
      <c r="AP1569">
        <v>8.33</v>
      </c>
      <c r="AQ1569">
        <v>12.806699999999999</v>
      </c>
      <c r="AR1569" t="s">
        <v>1072</v>
      </c>
      <c r="AS1569" t="s">
        <v>1073</v>
      </c>
      <c r="AT1569" t="s">
        <v>1075</v>
      </c>
      <c r="AU1569" t="s">
        <v>1077</v>
      </c>
      <c r="AV1569" t="s">
        <v>1082</v>
      </c>
      <c r="AW1569" t="s">
        <v>1083</v>
      </c>
      <c r="AX1569" s="65">
        <f t="shared" si="423"/>
        <v>1391.07</v>
      </c>
      <c r="AY1569" s="106">
        <v>2862.47</v>
      </c>
      <c r="AZ1569" s="106">
        <v>1681.9189379077832</v>
      </c>
      <c r="BA1569" s="65">
        <f t="shared" si="411"/>
        <v>5935.4589379077825</v>
      </c>
      <c r="BB1569" s="65">
        <f t="shared" si="412"/>
        <v>64934.441062092221</v>
      </c>
      <c r="BC1569" s="65">
        <f t="shared" si="413"/>
        <v>0</v>
      </c>
      <c r="BD1569" s="65">
        <f t="shared" si="414"/>
        <v>48857.899999999994</v>
      </c>
      <c r="BE1569" s="65">
        <f t="shared" si="415"/>
        <v>31744.309999999998</v>
      </c>
      <c r="BF1569" s="65">
        <f t="shared" si="416"/>
        <v>145536.65106209219</v>
      </c>
      <c r="BG1569" s="66">
        <f t="shared" si="417"/>
        <v>847.92270541539744</v>
      </c>
      <c r="BH1569" s="66">
        <f t="shared" si="418"/>
        <v>111.95593286567625</v>
      </c>
      <c r="BI1569" s="66">
        <f t="shared" si="419"/>
        <v>0</v>
      </c>
      <c r="BJ1569" s="66">
        <f t="shared" si="420"/>
        <v>84.237758620689647</v>
      </c>
      <c r="BK1569" s="66">
        <f t="shared" si="421"/>
        <v>54.731568965517241</v>
      </c>
      <c r="BL1569" s="66">
        <f t="shared" si="422"/>
        <v>250.92526045188308</v>
      </c>
      <c r="BM1569" s="207">
        <f t="shared" si="424"/>
        <v>39856.979999999996</v>
      </c>
    </row>
    <row r="1570" spans="1:65" x14ac:dyDescent="0.35">
      <c r="A1570" s="1">
        <v>727</v>
      </c>
      <c r="B1570">
        <v>66</v>
      </c>
      <c r="C1570" t="s">
        <v>37</v>
      </c>
      <c r="D1570" s="60" t="s">
        <v>765</v>
      </c>
      <c r="E1570" s="6" t="s">
        <v>1117</v>
      </c>
      <c r="F1570" s="7" t="s">
        <v>1118</v>
      </c>
      <c r="G1570" s="6">
        <v>-3.8</v>
      </c>
      <c r="H1570" s="6">
        <v>-38.53</v>
      </c>
      <c r="I1570" s="6">
        <v>41</v>
      </c>
      <c r="J1570" s="8">
        <v>71394.000753582499</v>
      </c>
      <c r="K1570" t="s">
        <v>1165</v>
      </c>
      <c r="L1570" t="s">
        <v>1062</v>
      </c>
      <c r="M1570">
        <v>600</v>
      </c>
      <c r="N1570">
        <v>600</v>
      </c>
      <c r="O1570">
        <v>0</v>
      </c>
      <c r="P1570">
        <v>55176.52</v>
      </c>
      <c r="Q1570">
        <v>44998.77</v>
      </c>
      <c r="R1570">
        <v>5255.2</v>
      </c>
      <c r="S1570">
        <v>34606.78</v>
      </c>
      <c r="T1570">
        <v>0</v>
      </c>
      <c r="U1570">
        <v>11750.93</v>
      </c>
      <c r="V1570">
        <v>0</v>
      </c>
      <c r="W1570" s="181">
        <f t="shared" si="408"/>
        <v>66927.45</v>
      </c>
      <c r="X1570" s="181">
        <f t="shared" si="409"/>
        <v>111.54575</v>
      </c>
      <c r="Y1570" s="174">
        <v>151788.21</v>
      </c>
      <c r="Z1570" s="181">
        <f t="shared" si="410"/>
        <v>252.98034999999999</v>
      </c>
      <c r="AA1570" s="174">
        <v>0</v>
      </c>
      <c r="AB1570" s="174">
        <v>36.350991951219399</v>
      </c>
      <c r="AC1570" s="174">
        <v>29.645761024522258</v>
      </c>
      <c r="AD1570" s="174">
        <v>3.4621924851739139</v>
      </c>
      <c r="AE1570" s="174">
        <v>22.799386065623938</v>
      </c>
      <c r="AF1570">
        <v>0</v>
      </c>
      <c r="AG1570" s="106">
        <v>7.7416618853335191</v>
      </c>
      <c r="AH1570" s="106">
        <v>0</v>
      </c>
      <c r="AI1570" s="106">
        <v>100</v>
      </c>
      <c r="AJ1570">
        <v>83.76</v>
      </c>
      <c r="AK1570">
        <v>111.55</v>
      </c>
      <c r="AL1570">
        <v>57.68</v>
      </c>
      <c r="AM1570">
        <v>252.98</v>
      </c>
      <c r="AN1570" t="s">
        <v>1070</v>
      </c>
      <c r="AO1570">
        <v>23.601600000000001</v>
      </c>
      <c r="AP1570">
        <v>8.33</v>
      </c>
      <c r="AQ1570">
        <v>12.806699999999999</v>
      </c>
      <c r="AR1570" t="s">
        <v>1072</v>
      </c>
      <c r="AS1570" t="s">
        <v>1073</v>
      </c>
      <c r="AT1570" t="s">
        <v>1075</v>
      </c>
      <c r="AU1570" t="s">
        <v>1077</v>
      </c>
      <c r="AV1570" t="s">
        <v>1082</v>
      </c>
      <c r="AW1570" t="s">
        <v>1083</v>
      </c>
      <c r="AX1570" s="65">
        <f t="shared" si="423"/>
        <v>1391.07</v>
      </c>
      <c r="AY1570" s="106">
        <v>2862.47</v>
      </c>
      <c r="AZ1570" s="106">
        <v>1621.3842999647413</v>
      </c>
      <c r="BA1570" s="65">
        <f t="shared" si="411"/>
        <v>5874.9242999647413</v>
      </c>
      <c r="BB1570" s="65">
        <f t="shared" si="412"/>
        <v>65306.065700035258</v>
      </c>
      <c r="BC1570" s="65">
        <f t="shared" si="413"/>
        <v>0</v>
      </c>
      <c r="BD1570" s="65">
        <f t="shared" si="414"/>
        <v>48862.899999999994</v>
      </c>
      <c r="BE1570" s="65">
        <f t="shared" si="415"/>
        <v>31744.309999999998</v>
      </c>
      <c r="BF1570" s="65">
        <f t="shared" si="416"/>
        <v>145913.28570003525</v>
      </c>
      <c r="BG1570" s="66">
        <f t="shared" si="417"/>
        <v>839.27489999496299</v>
      </c>
      <c r="BH1570" s="66">
        <f t="shared" si="418"/>
        <v>112.5966650000608</v>
      </c>
      <c r="BI1570" s="66">
        <f t="shared" si="419"/>
        <v>0</v>
      </c>
      <c r="BJ1570" s="66">
        <f t="shared" si="420"/>
        <v>84.246379310344821</v>
      </c>
      <c r="BK1570" s="66">
        <f t="shared" si="421"/>
        <v>54.731568965517241</v>
      </c>
      <c r="BL1570" s="66">
        <f t="shared" si="422"/>
        <v>251.57463051730215</v>
      </c>
      <c r="BM1570" s="207">
        <f t="shared" si="424"/>
        <v>39861.979999999996</v>
      </c>
    </row>
    <row r="1571" spans="1:65" x14ac:dyDescent="0.35">
      <c r="A1571" s="1">
        <v>728</v>
      </c>
      <c r="B1571">
        <v>67</v>
      </c>
      <c r="C1571" t="s">
        <v>37</v>
      </c>
      <c r="D1571" s="60" t="s">
        <v>766</v>
      </c>
      <c r="E1571" s="6" t="s">
        <v>1104</v>
      </c>
      <c r="F1571" s="7" t="s">
        <v>1105</v>
      </c>
      <c r="G1571" s="6">
        <v>-22.74</v>
      </c>
      <c r="H1571" s="6">
        <v>-45.59</v>
      </c>
      <c r="I1571" s="6">
        <v>1642</v>
      </c>
      <c r="J1571" s="8">
        <v>3495.45982983364</v>
      </c>
      <c r="K1571" t="s">
        <v>1165</v>
      </c>
      <c r="L1571" t="s">
        <v>1062</v>
      </c>
      <c r="M1571">
        <v>600</v>
      </c>
      <c r="N1571">
        <v>600</v>
      </c>
      <c r="O1571">
        <v>2302.4299999999998</v>
      </c>
      <c r="P1571">
        <v>13671.92</v>
      </c>
      <c r="Q1571">
        <v>44998.77</v>
      </c>
      <c r="R1571">
        <v>5265.2</v>
      </c>
      <c r="S1571">
        <v>34606.78</v>
      </c>
      <c r="T1571">
        <v>0</v>
      </c>
      <c r="U1571">
        <v>11578.67</v>
      </c>
      <c r="V1571">
        <v>0</v>
      </c>
      <c r="W1571" s="181">
        <f t="shared" si="408"/>
        <v>25250.59</v>
      </c>
      <c r="X1571" s="181">
        <f t="shared" si="409"/>
        <v>42.084316666666666</v>
      </c>
      <c r="Y1571" s="174">
        <v>112423.77</v>
      </c>
      <c r="Z1571" s="181">
        <f t="shared" si="410"/>
        <v>187.37295</v>
      </c>
      <c r="AA1571" s="174">
        <v>2.0479921639347261</v>
      </c>
      <c r="AB1571" s="174">
        <v>12.16105811075362</v>
      </c>
      <c r="AC1571" s="174">
        <v>40.026028303445067</v>
      </c>
      <c r="AD1571" s="174">
        <v>4.6833512165621194</v>
      </c>
      <c r="AE1571" s="174">
        <v>30.78244040383986</v>
      </c>
      <c r="AF1571">
        <v>0</v>
      </c>
      <c r="AG1571" s="106">
        <v>10.299129801464581</v>
      </c>
      <c r="AH1571" s="106">
        <v>0</v>
      </c>
      <c r="AI1571" s="106">
        <v>100</v>
      </c>
      <c r="AJ1571">
        <v>83.77</v>
      </c>
      <c r="AK1571">
        <v>45.92</v>
      </c>
      <c r="AL1571">
        <v>57.68</v>
      </c>
      <c r="AM1571">
        <v>187.37</v>
      </c>
      <c r="AN1571" t="s">
        <v>1063</v>
      </c>
      <c r="AO1571">
        <v>23.601600000000001</v>
      </c>
      <c r="AP1571">
        <v>8.33</v>
      </c>
      <c r="AQ1571">
        <v>12.806699999999999</v>
      </c>
      <c r="AR1571" t="s">
        <v>1072</v>
      </c>
      <c r="AS1571" t="s">
        <v>1073</v>
      </c>
      <c r="AT1571" t="s">
        <v>1075</v>
      </c>
      <c r="AU1571" t="s">
        <v>1077</v>
      </c>
      <c r="AV1571" t="s">
        <v>1082</v>
      </c>
      <c r="AW1571" t="s">
        <v>1084</v>
      </c>
      <c r="AX1571" s="65">
        <f t="shared" si="423"/>
        <v>1391.07</v>
      </c>
      <c r="AY1571" s="106">
        <v>2862.47</v>
      </c>
      <c r="AZ1571" s="106">
        <v>550.60224685956371</v>
      </c>
      <c r="BA1571" s="65">
        <f t="shared" si="411"/>
        <v>4804.1422468595629</v>
      </c>
      <c r="BB1571" s="65">
        <f t="shared" si="412"/>
        <v>24699.987753140438</v>
      </c>
      <c r="BC1571" s="65">
        <f t="shared" si="413"/>
        <v>2302.4299999999998</v>
      </c>
      <c r="BD1571" s="65">
        <f t="shared" si="414"/>
        <v>48872.899999999994</v>
      </c>
      <c r="BE1571" s="65">
        <f t="shared" si="415"/>
        <v>31744.309999999998</v>
      </c>
      <c r="BF1571" s="65">
        <f t="shared" si="416"/>
        <v>107619.62775314043</v>
      </c>
      <c r="BG1571" s="66">
        <f t="shared" si="417"/>
        <v>686.30603526565187</v>
      </c>
      <c r="BH1571" s="66">
        <f t="shared" si="418"/>
        <v>42.586185781276619</v>
      </c>
      <c r="BI1571" s="66">
        <f t="shared" si="419"/>
        <v>3.8373833333333329</v>
      </c>
      <c r="BJ1571" s="66">
        <f t="shared" si="420"/>
        <v>84.263620689655156</v>
      </c>
      <c r="BK1571" s="66">
        <f t="shared" si="421"/>
        <v>54.731568965517241</v>
      </c>
      <c r="BL1571" s="66">
        <f t="shared" si="422"/>
        <v>185.55108233300075</v>
      </c>
      <c r="BM1571" s="207">
        <f t="shared" si="424"/>
        <v>39871.979999999996</v>
      </c>
    </row>
    <row r="1572" spans="1:65" x14ac:dyDescent="0.35">
      <c r="A1572" s="1">
        <v>729</v>
      </c>
      <c r="B1572">
        <v>67</v>
      </c>
      <c r="C1572" t="s">
        <v>37</v>
      </c>
      <c r="D1572" s="60" t="s">
        <v>767</v>
      </c>
      <c r="E1572" s="6" t="s">
        <v>1104</v>
      </c>
      <c r="F1572" s="7" t="s">
        <v>1106</v>
      </c>
      <c r="G1572" s="6">
        <v>-23.85</v>
      </c>
      <c r="H1572" s="6">
        <v>-46.64</v>
      </c>
      <c r="I1572" s="6">
        <v>792</v>
      </c>
      <c r="J1572" s="8">
        <v>14172.2970393051</v>
      </c>
      <c r="K1572" t="s">
        <v>1165</v>
      </c>
      <c r="L1572" t="s">
        <v>1062</v>
      </c>
      <c r="M1572">
        <v>600</v>
      </c>
      <c r="N1572">
        <v>600</v>
      </c>
      <c r="O1572">
        <v>456.04</v>
      </c>
      <c r="P1572">
        <v>21440.02</v>
      </c>
      <c r="Q1572">
        <v>44998.77</v>
      </c>
      <c r="R1572">
        <v>5266.4</v>
      </c>
      <c r="S1572">
        <v>34606.78</v>
      </c>
      <c r="T1572">
        <v>0</v>
      </c>
      <c r="U1572">
        <v>11578.67</v>
      </c>
      <c r="V1572">
        <v>0</v>
      </c>
      <c r="W1572" s="181">
        <f t="shared" si="408"/>
        <v>33018.69</v>
      </c>
      <c r="X1572" s="181">
        <f t="shared" si="409"/>
        <v>55.031150000000004</v>
      </c>
      <c r="Y1572" s="174">
        <v>118346.68</v>
      </c>
      <c r="Z1572" s="181">
        <f t="shared" si="410"/>
        <v>197.24446666666665</v>
      </c>
      <c r="AA1572" s="174">
        <v>0.38534245320612293</v>
      </c>
      <c r="AB1572" s="174">
        <v>18.116283447917599</v>
      </c>
      <c r="AC1572" s="174">
        <v>38.022841029423049</v>
      </c>
      <c r="AD1572" s="174">
        <v>4.4499769659782604</v>
      </c>
      <c r="AE1572" s="174">
        <v>29.241868043953581</v>
      </c>
      <c r="AF1572">
        <v>0</v>
      </c>
      <c r="AG1572" s="106">
        <v>9.7836880595214009</v>
      </c>
      <c r="AH1572" s="106">
        <v>0</v>
      </c>
      <c r="AI1572" s="106">
        <v>100</v>
      </c>
      <c r="AJ1572">
        <v>83.78</v>
      </c>
      <c r="AK1572">
        <v>55.79</v>
      </c>
      <c r="AL1572">
        <v>57.68</v>
      </c>
      <c r="AM1572">
        <v>197.24</v>
      </c>
      <c r="AN1572" t="s">
        <v>1064</v>
      </c>
      <c r="AO1572">
        <v>23.601600000000001</v>
      </c>
      <c r="AP1572">
        <v>8.33</v>
      </c>
      <c r="AQ1572">
        <v>12.806699999999999</v>
      </c>
      <c r="AR1572" t="s">
        <v>1072</v>
      </c>
      <c r="AS1572" t="s">
        <v>1073</v>
      </c>
      <c r="AT1572" t="s">
        <v>1075</v>
      </c>
      <c r="AU1572" t="s">
        <v>1077</v>
      </c>
      <c r="AV1572" t="s">
        <v>1082</v>
      </c>
      <c r="AW1572" t="s">
        <v>1084</v>
      </c>
      <c r="AX1572" s="65">
        <f t="shared" si="423"/>
        <v>1391.07</v>
      </c>
      <c r="AY1572" s="106">
        <v>2862.47</v>
      </c>
      <c r="AZ1572" s="106">
        <v>829.1827498366498</v>
      </c>
      <c r="BA1572" s="65">
        <f t="shared" si="411"/>
        <v>5082.7227498366501</v>
      </c>
      <c r="BB1572" s="65">
        <f t="shared" si="412"/>
        <v>32189.507250163351</v>
      </c>
      <c r="BC1572" s="65">
        <f t="shared" si="413"/>
        <v>456.04</v>
      </c>
      <c r="BD1572" s="65">
        <f t="shared" si="414"/>
        <v>48874.1</v>
      </c>
      <c r="BE1572" s="65">
        <f t="shared" si="415"/>
        <v>31744.309999999998</v>
      </c>
      <c r="BF1572" s="65">
        <f t="shared" si="416"/>
        <v>113263.95725016334</v>
      </c>
      <c r="BG1572" s="66">
        <f t="shared" si="417"/>
        <v>726.1032499766643</v>
      </c>
      <c r="BH1572" s="66">
        <f t="shared" si="418"/>
        <v>55.499150431316124</v>
      </c>
      <c r="BI1572" s="66">
        <f t="shared" si="419"/>
        <v>0.76006666666666667</v>
      </c>
      <c r="BJ1572" s="66">
        <f t="shared" si="420"/>
        <v>84.265689655172409</v>
      </c>
      <c r="BK1572" s="66">
        <f t="shared" si="421"/>
        <v>54.731568965517241</v>
      </c>
      <c r="BL1572" s="66">
        <f t="shared" si="422"/>
        <v>195.28268491407471</v>
      </c>
      <c r="BM1572" s="207">
        <f t="shared" si="424"/>
        <v>39873.18</v>
      </c>
    </row>
    <row r="1573" spans="1:65" x14ac:dyDescent="0.35">
      <c r="A1573" s="1">
        <v>730</v>
      </c>
      <c r="B1573">
        <v>67</v>
      </c>
      <c r="C1573" t="s">
        <v>37</v>
      </c>
      <c r="D1573" s="60" t="s">
        <v>768</v>
      </c>
      <c r="E1573" s="6" t="s">
        <v>1107</v>
      </c>
      <c r="F1573" s="7" t="s">
        <v>1108</v>
      </c>
      <c r="G1573" s="6">
        <v>-30.03</v>
      </c>
      <c r="H1573" s="6">
        <v>-51.23</v>
      </c>
      <c r="I1573" s="6">
        <v>47</v>
      </c>
      <c r="J1573" s="8">
        <v>23954.0527728093</v>
      </c>
      <c r="K1573" t="s">
        <v>1165</v>
      </c>
      <c r="L1573" t="s">
        <v>1062</v>
      </c>
      <c r="M1573">
        <v>600</v>
      </c>
      <c r="N1573">
        <v>600</v>
      </c>
      <c r="O1573">
        <v>941.52</v>
      </c>
      <c r="P1573">
        <v>25780.29</v>
      </c>
      <c r="Q1573">
        <v>44998.77</v>
      </c>
      <c r="R1573">
        <v>5272.4</v>
      </c>
      <c r="S1573">
        <v>34606.78</v>
      </c>
      <c r="T1573">
        <v>0</v>
      </c>
      <c r="U1573">
        <v>11578.67</v>
      </c>
      <c r="V1573">
        <v>0</v>
      </c>
      <c r="W1573" s="181">
        <f t="shared" si="408"/>
        <v>37358.959999999999</v>
      </c>
      <c r="X1573" s="181">
        <f t="shared" si="409"/>
        <v>62.264933333333332</v>
      </c>
      <c r="Y1573" s="174">
        <v>123178.44</v>
      </c>
      <c r="Z1573" s="181">
        <f t="shared" si="410"/>
        <v>205.29740000000001</v>
      </c>
      <c r="AA1573" s="174">
        <v>0.76435454126550062</v>
      </c>
      <c r="AB1573" s="174">
        <v>20.929222678903869</v>
      </c>
      <c r="AC1573" s="174">
        <v>36.531368638862453</v>
      </c>
      <c r="AD1573" s="174">
        <v>4.2802945060840187</v>
      </c>
      <c r="AE1573" s="174">
        <v>28.094835427368618</v>
      </c>
      <c r="AF1573">
        <v>0</v>
      </c>
      <c r="AG1573" s="106">
        <v>9.3999160892117164</v>
      </c>
      <c r="AH1573" s="106">
        <v>0</v>
      </c>
      <c r="AI1573" s="106">
        <v>100</v>
      </c>
      <c r="AJ1573">
        <v>83.79</v>
      </c>
      <c r="AK1573">
        <v>63.83</v>
      </c>
      <c r="AL1573">
        <v>57.68</v>
      </c>
      <c r="AM1573">
        <v>205.3</v>
      </c>
      <c r="AN1573" t="s">
        <v>1065</v>
      </c>
      <c r="AO1573">
        <v>23.601600000000001</v>
      </c>
      <c r="AP1573">
        <v>8.33</v>
      </c>
      <c r="AQ1573">
        <v>12.806699999999999</v>
      </c>
      <c r="AR1573" t="s">
        <v>1072</v>
      </c>
      <c r="AS1573" t="s">
        <v>1073</v>
      </c>
      <c r="AT1573" t="s">
        <v>1075</v>
      </c>
      <c r="AU1573" t="s">
        <v>1077</v>
      </c>
      <c r="AV1573" t="s">
        <v>1082</v>
      </c>
      <c r="AW1573" t="s">
        <v>1084</v>
      </c>
      <c r="AX1573" s="65">
        <f t="shared" si="423"/>
        <v>1391.07</v>
      </c>
      <c r="AY1573" s="106">
        <v>2862.47</v>
      </c>
      <c r="AZ1573" s="106">
        <v>951.7994009603359</v>
      </c>
      <c r="BA1573" s="65">
        <f t="shared" si="411"/>
        <v>5205.3394009603362</v>
      </c>
      <c r="BB1573" s="65">
        <f t="shared" si="412"/>
        <v>36407.160599039664</v>
      </c>
      <c r="BC1573" s="65">
        <f t="shared" si="413"/>
        <v>941.52</v>
      </c>
      <c r="BD1573" s="65">
        <f t="shared" si="414"/>
        <v>48880.1</v>
      </c>
      <c r="BE1573" s="65">
        <f t="shared" si="415"/>
        <v>31744.309999999998</v>
      </c>
      <c r="BF1573" s="65">
        <f t="shared" si="416"/>
        <v>117973.10059903967</v>
      </c>
      <c r="BG1573" s="66">
        <f t="shared" si="417"/>
        <v>743.61991442290514</v>
      </c>
      <c r="BH1573" s="66">
        <f t="shared" si="418"/>
        <v>62.770966550068387</v>
      </c>
      <c r="BI1573" s="66">
        <f t="shared" si="419"/>
        <v>1.5691999999999999</v>
      </c>
      <c r="BJ1573" s="66">
        <f t="shared" si="420"/>
        <v>84.276034482758618</v>
      </c>
      <c r="BK1573" s="66">
        <f t="shared" si="421"/>
        <v>54.731568965517241</v>
      </c>
      <c r="BL1573" s="66">
        <f t="shared" si="422"/>
        <v>203.40189758455114</v>
      </c>
      <c r="BM1573" s="207">
        <f t="shared" si="424"/>
        <v>39879.18</v>
      </c>
    </row>
    <row r="1574" spans="1:65" x14ac:dyDescent="0.35">
      <c r="A1574" s="1">
        <v>731</v>
      </c>
      <c r="B1574">
        <v>67</v>
      </c>
      <c r="C1574" t="s">
        <v>37</v>
      </c>
      <c r="D1574" s="60" t="s">
        <v>769</v>
      </c>
      <c r="E1574" s="6" t="s">
        <v>1109</v>
      </c>
      <c r="F1574" s="7" t="s">
        <v>1110</v>
      </c>
      <c r="G1574" s="6">
        <v>-15.37</v>
      </c>
      <c r="H1574" s="6">
        <v>-48.78</v>
      </c>
      <c r="I1574" s="6">
        <v>770</v>
      </c>
      <c r="J1574" s="8">
        <v>31081.371963744201</v>
      </c>
      <c r="K1574" t="s">
        <v>1165</v>
      </c>
      <c r="L1574" t="s">
        <v>1062</v>
      </c>
      <c r="M1574">
        <v>600</v>
      </c>
      <c r="N1574">
        <v>600</v>
      </c>
      <c r="O1574">
        <v>0</v>
      </c>
      <c r="P1574">
        <v>37385.699999999997</v>
      </c>
      <c r="Q1574">
        <v>44998.77</v>
      </c>
      <c r="R1574">
        <v>5266.4</v>
      </c>
      <c r="S1574">
        <v>34606.78</v>
      </c>
      <c r="T1574">
        <v>0</v>
      </c>
      <c r="U1574">
        <v>11578.67</v>
      </c>
      <c r="V1574">
        <v>0</v>
      </c>
      <c r="W1574" s="181">
        <f t="shared" si="408"/>
        <v>48964.369999999995</v>
      </c>
      <c r="X1574" s="181">
        <f t="shared" si="409"/>
        <v>81.607283333333328</v>
      </c>
      <c r="Y1574" s="174">
        <v>133836.32</v>
      </c>
      <c r="Z1574" s="181">
        <f t="shared" si="410"/>
        <v>223.06053333333335</v>
      </c>
      <c r="AA1574" s="174">
        <v>0</v>
      </c>
      <c r="AB1574" s="174">
        <v>27.933897166329739</v>
      </c>
      <c r="AC1574" s="174">
        <v>33.622240958209247</v>
      </c>
      <c r="AD1574" s="174">
        <v>3.9349557728425291</v>
      </c>
      <c r="AE1574" s="174">
        <v>25.857540016043469</v>
      </c>
      <c r="AF1574">
        <v>0</v>
      </c>
      <c r="AG1574" s="106">
        <v>8.6513660865750044</v>
      </c>
      <c r="AH1574" s="106">
        <v>0</v>
      </c>
      <c r="AI1574" s="106">
        <v>100</v>
      </c>
      <c r="AJ1574">
        <v>83.78</v>
      </c>
      <c r="AK1574">
        <v>81.61</v>
      </c>
      <c r="AL1574">
        <v>57.68</v>
      </c>
      <c r="AM1574">
        <v>223.06</v>
      </c>
      <c r="AN1574" t="s">
        <v>1066</v>
      </c>
      <c r="AO1574">
        <v>23.601600000000001</v>
      </c>
      <c r="AP1574">
        <v>8.33</v>
      </c>
      <c r="AQ1574">
        <v>12.806699999999999</v>
      </c>
      <c r="AR1574" t="s">
        <v>1072</v>
      </c>
      <c r="AS1574" t="s">
        <v>1073</v>
      </c>
      <c r="AT1574" t="s">
        <v>1075</v>
      </c>
      <c r="AU1574" t="s">
        <v>1077</v>
      </c>
      <c r="AV1574" t="s">
        <v>1082</v>
      </c>
      <c r="AW1574" t="s">
        <v>1084</v>
      </c>
      <c r="AX1574" s="65">
        <f t="shared" si="423"/>
        <v>1391.07</v>
      </c>
      <c r="AY1574" s="106">
        <v>2862.47</v>
      </c>
      <c r="AZ1574" s="106">
        <v>1344.7944958802166</v>
      </c>
      <c r="BA1574" s="65">
        <f t="shared" si="411"/>
        <v>5598.3344958802163</v>
      </c>
      <c r="BB1574" s="65">
        <f t="shared" si="412"/>
        <v>47619.575504119777</v>
      </c>
      <c r="BC1574" s="65">
        <f t="shared" si="413"/>
        <v>0</v>
      </c>
      <c r="BD1574" s="65">
        <f t="shared" si="414"/>
        <v>48874.1</v>
      </c>
      <c r="BE1574" s="65">
        <f t="shared" si="415"/>
        <v>31744.309999999998</v>
      </c>
      <c r="BF1574" s="65">
        <f t="shared" si="416"/>
        <v>128237.98550411979</v>
      </c>
      <c r="BG1574" s="66">
        <f t="shared" si="417"/>
        <v>799.7620708400309</v>
      </c>
      <c r="BH1574" s="66">
        <f t="shared" si="418"/>
        <v>82.102716386413405</v>
      </c>
      <c r="BI1574" s="66">
        <f t="shared" si="419"/>
        <v>0</v>
      </c>
      <c r="BJ1574" s="66">
        <f t="shared" si="420"/>
        <v>84.265689655172409</v>
      </c>
      <c r="BK1574" s="66">
        <f t="shared" si="421"/>
        <v>54.731568965517241</v>
      </c>
      <c r="BL1574" s="66">
        <f t="shared" si="422"/>
        <v>221.09997500710307</v>
      </c>
      <c r="BM1574" s="207">
        <f t="shared" si="424"/>
        <v>39873.18</v>
      </c>
    </row>
    <row r="1575" spans="1:65" x14ac:dyDescent="0.35">
      <c r="A1575" s="1">
        <v>732</v>
      </c>
      <c r="B1575">
        <v>67</v>
      </c>
      <c r="C1575" t="s">
        <v>37</v>
      </c>
      <c r="D1575" s="60" t="s">
        <v>770</v>
      </c>
      <c r="E1575" s="6" t="s">
        <v>1111</v>
      </c>
      <c r="F1575" s="7" t="s">
        <v>1112</v>
      </c>
      <c r="G1575" s="6">
        <v>-22.86</v>
      </c>
      <c r="H1575" s="6">
        <v>-43.41</v>
      </c>
      <c r="I1575" s="6">
        <v>45</v>
      </c>
      <c r="J1575" s="8">
        <v>45016.2336447989</v>
      </c>
      <c r="K1575" t="s">
        <v>1165</v>
      </c>
      <c r="L1575" t="s">
        <v>1062</v>
      </c>
      <c r="M1575">
        <v>600</v>
      </c>
      <c r="N1575">
        <v>600</v>
      </c>
      <c r="O1575">
        <v>0</v>
      </c>
      <c r="P1575">
        <v>37464.730000000003</v>
      </c>
      <c r="Q1575">
        <v>44998.77</v>
      </c>
      <c r="R1575">
        <v>5262.4</v>
      </c>
      <c r="S1575">
        <v>34606.78</v>
      </c>
      <c r="T1575">
        <v>0</v>
      </c>
      <c r="U1575">
        <v>11578.67</v>
      </c>
      <c r="V1575">
        <v>0</v>
      </c>
      <c r="W1575" s="181">
        <f t="shared" si="408"/>
        <v>49043.4</v>
      </c>
      <c r="X1575" s="181">
        <f t="shared" si="409"/>
        <v>81.739000000000004</v>
      </c>
      <c r="Y1575" s="174">
        <v>133911.35</v>
      </c>
      <c r="Z1575" s="181">
        <f t="shared" si="410"/>
        <v>223.18558333333334</v>
      </c>
      <c r="AA1575" s="174">
        <v>0</v>
      </c>
      <c r="AB1575" s="174">
        <v>27.977262569602949</v>
      </c>
      <c r="AC1575" s="174">
        <v>33.603402549522499</v>
      </c>
      <c r="AD1575" s="174">
        <v>3.9297639819178878</v>
      </c>
      <c r="AE1575" s="174">
        <v>25.84305213859766</v>
      </c>
      <c r="AF1575">
        <v>0</v>
      </c>
      <c r="AG1575" s="106">
        <v>8.6465187603589975</v>
      </c>
      <c r="AH1575" s="106">
        <v>0</v>
      </c>
      <c r="AI1575" s="106">
        <v>100</v>
      </c>
      <c r="AJ1575">
        <v>83.77</v>
      </c>
      <c r="AK1575">
        <v>81.739999999999995</v>
      </c>
      <c r="AL1575">
        <v>57.68</v>
      </c>
      <c r="AM1575">
        <v>223.19</v>
      </c>
      <c r="AN1575" t="s">
        <v>1067</v>
      </c>
      <c r="AO1575">
        <v>23.601600000000001</v>
      </c>
      <c r="AP1575">
        <v>8.33</v>
      </c>
      <c r="AQ1575">
        <v>12.806699999999999</v>
      </c>
      <c r="AR1575" t="s">
        <v>1072</v>
      </c>
      <c r="AS1575" t="s">
        <v>1073</v>
      </c>
      <c r="AT1575" t="s">
        <v>1075</v>
      </c>
      <c r="AU1575" t="s">
        <v>1077</v>
      </c>
      <c r="AV1575" t="s">
        <v>1082</v>
      </c>
      <c r="AW1575" t="s">
        <v>1084</v>
      </c>
      <c r="AX1575" s="65">
        <f t="shared" si="423"/>
        <v>1391.07</v>
      </c>
      <c r="AY1575" s="106">
        <v>2862.47</v>
      </c>
      <c r="AZ1575" s="106">
        <v>1349.993696892597</v>
      </c>
      <c r="BA1575" s="65">
        <f t="shared" si="411"/>
        <v>5603.5336968925967</v>
      </c>
      <c r="BB1575" s="65">
        <f t="shared" si="412"/>
        <v>47693.406303107404</v>
      </c>
      <c r="BC1575" s="65">
        <f t="shared" si="413"/>
        <v>0</v>
      </c>
      <c r="BD1575" s="65">
        <f t="shared" si="414"/>
        <v>48870.1</v>
      </c>
      <c r="BE1575" s="65">
        <f t="shared" si="415"/>
        <v>31744.309999999998</v>
      </c>
      <c r="BF1575" s="65">
        <f t="shared" si="416"/>
        <v>128307.81630310741</v>
      </c>
      <c r="BG1575" s="66">
        <f t="shared" si="417"/>
        <v>800.50481384179955</v>
      </c>
      <c r="BH1575" s="66">
        <f t="shared" si="418"/>
        <v>82.230010867426557</v>
      </c>
      <c r="BI1575" s="66">
        <f t="shared" si="419"/>
        <v>0</v>
      </c>
      <c r="BJ1575" s="66">
        <f t="shared" si="420"/>
        <v>84.258793103448269</v>
      </c>
      <c r="BK1575" s="66">
        <f t="shared" si="421"/>
        <v>54.731568965517241</v>
      </c>
      <c r="BL1575" s="66">
        <f t="shared" si="422"/>
        <v>221.2203729363921</v>
      </c>
      <c r="BM1575" s="207">
        <f t="shared" si="424"/>
        <v>39869.18</v>
      </c>
    </row>
    <row r="1576" spans="1:65" x14ac:dyDescent="0.35">
      <c r="A1576" s="1">
        <v>733</v>
      </c>
      <c r="B1576">
        <v>67</v>
      </c>
      <c r="C1576" t="s">
        <v>37</v>
      </c>
      <c r="D1576" s="60" t="s">
        <v>771</v>
      </c>
      <c r="E1576" s="6" t="s">
        <v>1113</v>
      </c>
      <c r="F1576" s="7" t="s">
        <v>1114</v>
      </c>
      <c r="G1576" s="6">
        <v>-20.32</v>
      </c>
      <c r="H1576" s="6">
        <v>-40.340000000000003</v>
      </c>
      <c r="I1576" s="6">
        <v>9</v>
      </c>
      <c r="J1576" s="8">
        <v>54061.366139626101</v>
      </c>
      <c r="K1576" t="s">
        <v>1165</v>
      </c>
      <c r="L1576" t="s">
        <v>1062</v>
      </c>
      <c r="M1576">
        <v>600</v>
      </c>
      <c r="N1576">
        <v>600</v>
      </c>
      <c r="O1576">
        <v>0</v>
      </c>
      <c r="P1576">
        <v>42401.89</v>
      </c>
      <c r="Q1576">
        <v>44998.77</v>
      </c>
      <c r="R1576">
        <v>5264.2</v>
      </c>
      <c r="S1576">
        <v>34606.78</v>
      </c>
      <c r="T1576">
        <v>0</v>
      </c>
      <c r="U1576">
        <v>11578.67</v>
      </c>
      <c r="V1576">
        <v>0</v>
      </c>
      <c r="W1576" s="181">
        <f t="shared" si="408"/>
        <v>53980.56</v>
      </c>
      <c r="X1576" s="181">
        <f t="shared" si="409"/>
        <v>89.96759999999999</v>
      </c>
      <c r="Y1576" s="174">
        <v>138850.32</v>
      </c>
      <c r="Z1576" s="181">
        <f t="shared" si="410"/>
        <v>231.41720000000001</v>
      </c>
      <c r="AA1576" s="174">
        <v>0</v>
      </c>
      <c r="AB1576" s="174">
        <v>30.53784103630441</v>
      </c>
      <c r="AC1576" s="174">
        <v>32.408114003626338</v>
      </c>
      <c r="AD1576" s="174">
        <v>3.791276822408475</v>
      </c>
      <c r="AE1576" s="174">
        <v>24.923802840353549</v>
      </c>
      <c r="AF1576">
        <v>0</v>
      </c>
      <c r="AG1576" s="106">
        <v>8.338958095307234</v>
      </c>
      <c r="AH1576" s="106">
        <v>0</v>
      </c>
      <c r="AI1576" s="106">
        <v>100</v>
      </c>
      <c r="AJ1576">
        <v>83.77</v>
      </c>
      <c r="AK1576">
        <v>89.97</v>
      </c>
      <c r="AL1576">
        <v>57.68</v>
      </c>
      <c r="AM1576">
        <v>231.42</v>
      </c>
      <c r="AN1576" t="s">
        <v>1068</v>
      </c>
      <c r="AO1576">
        <v>23.601600000000001</v>
      </c>
      <c r="AP1576">
        <v>8.33</v>
      </c>
      <c r="AQ1576">
        <v>12.806699999999999</v>
      </c>
      <c r="AR1576" t="s">
        <v>1072</v>
      </c>
      <c r="AS1576" t="s">
        <v>1073</v>
      </c>
      <c r="AT1576" t="s">
        <v>1075</v>
      </c>
      <c r="AU1576" t="s">
        <v>1077</v>
      </c>
      <c r="AV1576" t="s">
        <v>1082</v>
      </c>
      <c r="AW1576" t="s">
        <v>1084</v>
      </c>
      <c r="AX1576" s="65">
        <f t="shared" si="423"/>
        <v>1391.07</v>
      </c>
      <c r="AY1576" s="106">
        <v>2862.47</v>
      </c>
      <c r="AZ1576" s="106">
        <v>1485.8130529324108</v>
      </c>
      <c r="BA1576" s="65">
        <f t="shared" si="411"/>
        <v>5739.3530529324107</v>
      </c>
      <c r="BB1576" s="65">
        <f t="shared" si="412"/>
        <v>52494.746947067586</v>
      </c>
      <c r="BC1576" s="65">
        <f t="shared" si="413"/>
        <v>0</v>
      </c>
      <c r="BD1576" s="65">
        <f t="shared" si="414"/>
        <v>48871.899999999994</v>
      </c>
      <c r="BE1576" s="65">
        <f t="shared" si="415"/>
        <v>31744.309999999998</v>
      </c>
      <c r="BF1576" s="65">
        <f t="shared" si="416"/>
        <v>133110.96694706759</v>
      </c>
      <c r="BG1576" s="66">
        <f t="shared" si="417"/>
        <v>819.9075789903444</v>
      </c>
      <c r="BH1576" s="66">
        <f t="shared" si="418"/>
        <v>90.508184391495831</v>
      </c>
      <c r="BI1576" s="66">
        <f t="shared" si="419"/>
        <v>0</v>
      </c>
      <c r="BJ1576" s="66">
        <f t="shared" si="420"/>
        <v>84.261896551724135</v>
      </c>
      <c r="BK1576" s="66">
        <f t="shared" si="421"/>
        <v>54.731568965517241</v>
      </c>
      <c r="BL1576" s="66">
        <f t="shared" si="422"/>
        <v>229.50166715011653</v>
      </c>
      <c r="BM1576" s="207">
        <f t="shared" si="424"/>
        <v>39870.979999999996</v>
      </c>
    </row>
    <row r="1577" spans="1:65" x14ac:dyDescent="0.35">
      <c r="A1577" s="1">
        <v>734</v>
      </c>
      <c r="B1577">
        <v>67</v>
      </c>
      <c r="C1577" t="s">
        <v>37</v>
      </c>
      <c r="D1577" s="60" t="s">
        <v>772</v>
      </c>
      <c r="E1577" s="6" t="s">
        <v>1115</v>
      </c>
      <c r="F1577" s="7" t="s">
        <v>1116</v>
      </c>
      <c r="G1577" s="6">
        <v>-8.0500000000000007</v>
      </c>
      <c r="H1577" s="6">
        <v>-34.880000000000003</v>
      </c>
      <c r="I1577" s="6">
        <v>10</v>
      </c>
      <c r="J1577" s="8">
        <v>63550.072249703</v>
      </c>
      <c r="K1577" t="s">
        <v>1165</v>
      </c>
      <c r="L1577" t="s">
        <v>1062</v>
      </c>
      <c r="M1577">
        <v>600</v>
      </c>
      <c r="N1577">
        <v>600</v>
      </c>
      <c r="O1577">
        <v>0</v>
      </c>
      <c r="P1577">
        <v>50055.199999999997</v>
      </c>
      <c r="Q1577">
        <v>44998.77</v>
      </c>
      <c r="R1577">
        <v>5250.2</v>
      </c>
      <c r="S1577">
        <v>34606.78</v>
      </c>
      <c r="T1577">
        <v>0</v>
      </c>
      <c r="U1577">
        <v>11578.67</v>
      </c>
      <c r="V1577">
        <v>0</v>
      </c>
      <c r="W1577" s="181">
        <f t="shared" si="408"/>
        <v>61633.869999999995</v>
      </c>
      <c r="X1577" s="181">
        <f t="shared" si="409"/>
        <v>102.72311666666666</v>
      </c>
      <c r="Y1577" s="174">
        <v>146489.62</v>
      </c>
      <c r="Z1577" s="181">
        <f t="shared" si="410"/>
        <v>244.14936666666665</v>
      </c>
      <c r="AA1577" s="174">
        <v>0</v>
      </c>
      <c r="AB1577" s="174">
        <v>34.169793054279197</v>
      </c>
      <c r="AC1577" s="174">
        <v>30.718060433223869</v>
      </c>
      <c r="AD1577" s="174">
        <v>3.584008204813419</v>
      </c>
      <c r="AE1577" s="174">
        <v>23.624049267108479</v>
      </c>
      <c r="AF1577">
        <v>0</v>
      </c>
      <c r="AG1577" s="106">
        <v>7.9040890405750259</v>
      </c>
      <c r="AH1577" s="106">
        <v>0</v>
      </c>
      <c r="AI1577" s="106">
        <v>100</v>
      </c>
      <c r="AJ1577">
        <v>83.75</v>
      </c>
      <c r="AK1577">
        <v>102.72</v>
      </c>
      <c r="AL1577">
        <v>57.68</v>
      </c>
      <c r="AM1577">
        <v>244.15</v>
      </c>
      <c r="AN1577" t="s">
        <v>1069</v>
      </c>
      <c r="AO1577">
        <v>23.601600000000001</v>
      </c>
      <c r="AP1577">
        <v>8.33</v>
      </c>
      <c r="AQ1577">
        <v>12.806699999999999</v>
      </c>
      <c r="AR1577" t="s">
        <v>1072</v>
      </c>
      <c r="AS1577" t="s">
        <v>1073</v>
      </c>
      <c r="AT1577" t="s">
        <v>1075</v>
      </c>
      <c r="AU1577" t="s">
        <v>1077</v>
      </c>
      <c r="AV1577" t="s">
        <v>1082</v>
      </c>
      <c r="AW1577" t="s">
        <v>1084</v>
      </c>
      <c r="AX1577" s="65">
        <f t="shared" si="423"/>
        <v>1391.07</v>
      </c>
      <c r="AY1577" s="106">
        <v>2862.47</v>
      </c>
      <c r="AZ1577" s="106">
        <v>1681.0668835403858</v>
      </c>
      <c r="BA1577" s="65">
        <f t="shared" si="411"/>
        <v>5934.6068835403858</v>
      </c>
      <c r="BB1577" s="65">
        <f t="shared" si="412"/>
        <v>59952.80311645961</v>
      </c>
      <c r="BC1577" s="65">
        <f t="shared" si="413"/>
        <v>0</v>
      </c>
      <c r="BD1577" s="65">
        <f t="shared" si="414"/>
        <v>48857.899999999994</v>
      </c>
      <c r="BE1577" s="65">
        <f t="shared" si="415"/>
        <v>31744.309999999998</v>
      </c>
      <c r="BF1577" s="65">
        <f t="shared" si="416"/>
        <v>140555.0131164596</v>
      </c>
      <c r="BG1577" s="66">
        <f t="shared" si="417"/>
        <v>847.80098336291223</v>
      </c>
      <c r="BH1577" s="66">
        <f t="shared" si="418"/>
        <v>103.36690192493036</v>
      </c>
      <c r="BI1577" s="66">
        <f t="shared" si="419"/>
        <v>0</v>
      </c>
      <c r="BJ1577" s="66">
        <f t="shared" si="420"/>
        <v>84.237758620689647</v>
      </c>
      <c r="BK1577" s="66">
        <f t="shared" si="421"/>
        <v>54.731568965517241</v>
      </c>
      <c r="BL1577" s="66">
        <f t="shared" si="422"/>
        <v>242.33622951113722</v>
      </c>
      <c r="BM1577" s="207">
        <f t="shared" si="424"/>
        <v>39856.979999999996</v>
      </c>
    </row>
    <row r="1578" spans="1:65" x14ac:dyDescent="0.35">
      <c r="A1578" s="1">
        <v>735</v>
      </c>
      <c r="B1578">
        <v>67</v>
      </c>
      <c r="C1578" t="s">
        <v>37</v>
      </c>
      <c r="D1578" s="60" t="s">
        <v>773</v>
      </c>
      <c r="E1578" s="6" t="s">
        <v>1117</v>
      </c>
      <c r="F1578" s="7" t="s">
        <v>1118</v>
      </c>
      <c r="G1578" s="6">
        <v>-3.8</v>
      </c>
      <c r="H1578" s="6">
        <v>-38.53</v>
      </c>
      <c r="I1578" s="6">
        <v>41</v>
      </c>
      <c r="J1578" s="8">
        <v>71394.000753582499</v>
      </c>
      <c r="K1578" t="s">
        <v>1165</v>
      </c>
      <c r="L1578" t="s">
        <v>1062</v>
      </c>
      <c r="M1578">
        <v>600</v>
      </c>
      <c r="N1578">
        <v>600</v>
      </c>
      <c r="O1578">
        <v>0</v>
      </c>
      <c r="P1578">
        <v>49191.54</v>
      </c>
      <c r="Q1578">
        <v>44998.77</v>
      </c>
      <c r="R1578">
        <v>5255.2</v>
      </c>
      <c r="S1578">
        <v>34606.78</v>
      </c>
      <c r="T1578">
        <v>0</v>
      </c>
      <c r="U1578">
        <v>11578.67</v>
      </c>
      <c r="V1578">
        <v>0</v>
      </c>
      <c r="W1578" s="181">
        <f t="shared" si="408"/>
        <v>60770.21</v>
      </c>
      <c r="X1578" s="181">
        <f t="shared" si="409"/>
        <v>101.28368333333333</v>
      </c>
      <c r="Y1578" s="174">
        <v>145630.96</v>
      </c>
      <c r="Z1578" s="181">
        <f t="shared" si="410"/>
        <v>242.71826666666666</v>
      </c>
      <c r="AA1578" s="174">
        <v>0</v>
      </c>
      <c r="AB1578" s="174">
        <v>33.778215840917348</v>
      </c>
      <c r="AC1578" s="174">
        <v>30.899178306590851</v>
      </c>
      <c r="AD1578" s="174">
        <v>3.6085733418223711</v>
      </c>
      <c r="AE1578" s="174">
        <v>23.763339883222631</v>
      </c>
      <c r="AF1578">
        <v>0</v>
      </c>
      <c r="AG1578" s="106">
        <v>7.9506926274468022</v>
      </c>
      <c r="AH1578" s="106">
        <v>0</v>
      </c>
      <c r="AI1578" s="106">
        <v>100</v>
      </c>
      <c r="AJ1578">
        <v>83.76</v>
      </c>
      <c r="AK1578">
        <v>101.28</v>
      </c>
      <c r="AL1578">
        <v>57.68</v>
      </c>
      <c r="AM1578">
        <v>242.72</v>
      </c>
      <c r="AN1578" t="s">
        <v>1070</v>
      </c>
      <c r="AO1578">
        <v>23.601600000000001</v>
      </c>
      <c r="AP1578">
        <v>8.33</v>
      </c>
      <c r="AQ1578">
        <v>12.806699999999999</v>
      </c>
      <c r="AR1578" t="s">
        <v>1072</v>
      </c>
      <c r="AS1578" t="s">
        <v>1073</v>
      </c>
      <c r="AT1578" t="s">
        <v>1075</v>
      </c>
      <c r="AU1578" t="s">
        <v>1077</v>
      </c>
      <c r="AV1578" t="s">
        <v>1082</v>
      </c>
      <c r="AW1578" t="s">
        <v>1084</v>
      </c>
      <c r="AX1578" s="65">
        <f t="shared" si="423"/>
        <v>1391.07</v>
      </c>
      <c r="AY1578" s="106">
        <v>2862.47</v>
      </c>
      <c r="AZ1578" s="106">
        <v>1622.4883601682443</v>
      </c>
      <c r="BA1578" s="65">
        <f t="shared" si="411"/>
        <v>5876.028360168244</v>
      </c>
      <c r="BB1578" s="65">
        <f t="shared" si="412"/>
        <v>59147.721639831754</v>
      </c>
      <c r="BC1578" s="65">
        <f t="shared" si="413"/>
        <v>0</v>
      </c>
      <c r="BD1578" s="65">
        <f t="shared" si="414"/>
        <v>48862.899999999994</v>
      </c>
      <c r="BE1578" s="65">
        <f t="shared" si="415"/>
        <v>31744.309999999998</v>
      </c>
      <c r="BF1578" s="65">
        <f t="shared" si="416"/>
        <v>139754.93163983175</v>
      </c>
      <c r="BG1578" s="66">
        <f t="shared" si="417"/>
        <v>839.43262288117774</v>
      </c>
      <c r="BH1578" s="66">
        <f t="shared" si="418"/>
        <v>101.97883041350302</v>
      </c>
      <c r="BI1578" s="66">
        <f t="shared" si="419"/>
        <v>0</v>
      </c>
      <c r="BJ1578" s="66">
        <f t="shared" si="420"/>
        <v>84.246379310344821</v>
      </c>
      <c r="BK1578" s="66">
        <f t="shared" si="421"/>
        <v>54.731568965517241</v>
      </c>
      <c r="BL1578" s="66">
        <f t="shared" si="422"/>
        <v>240.95677868936508</v>
      </c>
      <c r="BM1578" s="207">
        <f t="shared" si="424"/>
        <v>39861.979999999996</v>
      </c>
    </row>
    <row r="1579" spans="1:65" x14ac:dyDescent="0.35">
      <c r="A1579" s="1">
        <v>736</v>
      </c>
      <c r="B1579">
        <v>68</v>
      </c>
      <c r="C1579" t="s">
        <v>37</v>
      </c>
      <c r="D1579" s="60" t="s">
        <v>774</v>
      </c>
      <c r="E1579" s="6" t="s">
        <v>1104</v>
      </c>
      <c r="F1579" s="7" t="s">
        <v>1105</v>
      </c>
      <c r="G1579" s="6">
        <v>-22.74</v>
      </c>
      <c r="H1579" s="6">
        <v>-45.59</v>
      </c>
      <c r="I1579" s="6">
        <v>1642</v>
      </c>
      <c r="J1579" s="8">
        <v>3495.45982983364</v>
      </c>
      <c r="K1579" t="s">
        <v>1165</v>
      </c>
      <c r="L1579" t="s">
        <v>1062</v>
      </c>
      <c r="M1579">
        <v>600</v>
      </c>
      <c r="N1579">
        <v>600</v>
      </c>
      <c r="O1579">
        <v>4723.29</v>
      </c>
      <c r="P1579">
        <v>11893.72</v>
      </c>
      <c r="Q1579">
        <v>44998.77</v>
      </c>
      <c r="R1579">
        <v>5265.2</v>
      </c>
      <c r="S1579">
        <v>34606.78</v>
      </c>
      <c r="T1579">
        <v>0</v>
      </c>
      <c r="U1579">
        <v>11750.93</v>
      </c>
      <c r="V1579">
        <v>0</v>
      </c>
      <c r="W1579" s="181">
        <f t="shared" si="408"/>
        <v>23644.65</v>
      </c>
      <c r="X1579" s="181">
        <f t="shared" si="409"/>
        <v>39.40775</v>
      </c>
      <c r="Y1579" s="174">
        <v>113238.69</v>
      </c>
      <c r="Z1579" s="181">
        <f t="shared" si="410"/>
        <v>188.73115000000001</v>
      </c>
      <c r="AA1579" s="174">
        <v>4.1710920534315612</v>
      </c>
      <c r="AB1579" s="174">
        <v>10.503229947290979</v>
      </c>
      <c r="AC1579" s="174">
        <v>39.737981779902263</v>
      </c>
      <c r="AD1579" s="174">
        <v>4.6496475718678836</v>
      </c>
      <c r="AE1579" s="174">
        <v>30.560915178372341</v>
      </c>
      <c r="AF1579">
        <v>0</v>
      </c>
      <c r="AG1579" s="106">
        <v>10.37713346913498</v>
      </c>
      <c r="AH1579" s="106">
        <v>0</v>
      </c>
      <c r="AI1579" s="106">
        <v>100</v>
      </c>
      <c r="AJ1579">
        <v>83.77</v>
      </c>
      <c r="AK1579">
        <v>47.28</v>
      </c>
      <c r="AL1579">
        <v>57.68</v>
      </c>
      <c r="AM1579">
        <v>188.73</v>
      </c>
      <c r="AN1579" t="s">
        <v>1063</v>
      </c>
      <c r="AO1579">
        <v>23.601600000000001</v>
      </c>
      <c r="AP1579">
        <v>8.33</v>
      </c>
      <c r="AQ1579">
        <v>12.806699999999999</v>
      </c>
      <c r="AR1579" t="s">
        <v>1072</v>
      </c>
      <c r="AS1579" t="s">
        <v>1073</v>
      </c>
      <c r="AT1579" t="s">
        <v>1075</v>
      </c>
      <c r="AU1579" t="s">
        <v>1077</v>
      </c>
      <c r="AV1579" t="s">
        <v>1080</v>
      </c>
      <c r="AW1579" t="s">
        <v>1083</v>
      </c>
      <c r="AX1579" s="65">
        <f t="shared" si="423"/>
        <v>1391.07</v>
      </c>
      <c r="AY1579" s="106">
        <v>2862.47</v>
      </c>
      <c r="AZ1579" s="106">
        <v>561.87837660559967</v>
      </c>
      <c r="BA1579" s="65">
        <f t="shared" si="411"/>
        <v>4815.4183766055994</v>
      </c>
      <c r="BB1579" s="65">
        <f t="shared" si="412"/>
        <v>23082.771623394401</v>
      </c>
      <c r="BC1579" s="65">
        <f t="shared" si="413"/>
        <v>4723.29</v>
      </c>
      <c r="BD1579" s="65">
        <f t="shared" si="414"/>
        <v>48872.899999999994</v>
      </c>
      <c r="BE1579" s="65">
        <f t="shared" si="415"/>
        <v>31744.309999999998</v>
      </c>
      <c r="BF1579" s="65">
        <f t="shared" si="416"/>
        <v>108423.27162339441</v>
      </c>
      <c r="BG1579" s="66">
        <f t="shared" si="417"/>
        <v>687.91691094365706</v>
      </c>
      <c r="BH1579" s="66">
        <f t="shared" si="418"/>
        <v>39.797882109300694</v>
      </c>
      <c r="BI1579" s="66">
        <f t="shared" si="419"/>
        <v>7.8721499999999995</v>
      </c>
      <c r="BJ1579" s="66">
        <f t="shared" si="420"/>
        <v>84.263620689655156</v>
      </c>
      <c r="BK1579" s="66">
        <f t="shared" si="421"/>
        <v>54.731568965517241</v>
      </c>
      <c r="BL1579" s="66">
        <f t="shared" si="422"/>
        <v>186.93667521274898</v>
      </c>
      <c r="BM1579" s="207">
        <f t="shared" si="424"/>
        <v>39871.979999999996</v>
      </c>
    </row>
    <row r="1580" spans="1:65" x14ac:dyDescent="0.35">
      <c r="A1580" s="1">
        <v>737</v>
      </c>
      <c r="B1580">
        <v>68</v>
      </c>
      <c r="C1580" t="s">
        <v>37</v>
      </c>
      <c r="D1580" s="60" t="s">
        <v>775</v>
      </c>
      <c r="E1580" s="6" t="s">
        <v>1104</v>
      </c>
      <c r="F1580" s="7" t="s">
        <v>1106</v>
      </c>
      <c r="G1580" s="6">
        <v>-23.85</v>
      </c>
      <c r="H1580" s="6">
        <v>-46.64</v>
      </c>
      <c r="I1580" s="6">
        <v>792</v>
      </c>
      <c r="J1580" s="8">
        <v>14172.2970393051</v>
      </c>
      <c r="K1580" t="s">
        <v>1165</v>
      </c>
      <c r="L1580" t="s">
        <v>1062</v>
      </c>
      <c r="M1580">
        <v>600</v>
      </c>
      <c r="N1580">
        <v>600</v>
      </c>
      <c r="O1580">
        <v>1422.35</v>
      </c>
      <c r="P1580">
        <v>21599.17</v>
      </c>
      <c r="Q1580">
        <v>44998.77</v>
      </c>
      <c r="R1580">
        <v>5266.4</v>
      </c>
      <c r="S1580">
        <v>34606.78</v>
      </c>
      <c r="T1580">
        <v>0</v>
      </c>
      <c r="U1580">
        <v>11750.93</v>
      </c>
      <c r="V1580">
        <v>0</v>
      </c>
      <c r="W1580" s="181">
        <f t="shared" si="408"/>
        <v>33350.1</v>
      </c>
      <c r="X1580" s="181">
        <f t="shared" si="409"/>
        <v>55.583500000000001</v>
      </c>
      <c r="Y1580" s="174">
        <v>119644.41</v>
      </c>
      <c r="Z1580" s="181">
        <f t="shared" si="410"/>
        <v>199.40735000000001</v>
      </c>
      <c r="AA1580" s="174">
        <v>1.188814420999694</v>
      </c>
      <c r="AB1580" s="174">
        <v>18.052803302720111</v>
      </c>
      <c r="AC1580" s="174">
        <v>37.610424089182267</v>
      </c>
      <c r="AD1580" s="174">
        <v>4.4017100339246928</v>
      </c>
      <c r="AE1580" s="174">
        <v>28.924694434115221</v>
      </c>
      <c r="AF1580">
        <v>0</v>
      </c>
      <c r="AG1580" s="106">
        <v>9.8215453609575238</v>
      </c>
      <c r="AH1580" s="106">
        <v>0</v>
      </c>
      <c r="AI1580" s="106">
        <v>100</v>
      </c>
      <c r="AJ1580">
        <v>83.78</v>
      </c>
      <c r="AK1580">
        <v>57.95</v>
      </c>
      <c r="AL1580">
        <v>57.68</v>
      </c>
      <c r="AM1580">
        <v>199.41</v>
      </c>
      <c r="AN1580" t="s">
        <v>1064</v>
      </c>
      <c r="AO1580">
        <v>23.601600000000001</v>
      </c>
      <c r="AP1580">
        <v>8.33</v>
      </c>
      <c r="AQ1580">
        <v>12.806699999999999</v>
      </c>
      <c r="AR1580" t="s">
        <v>1072</v>
      </c>
      <c r="AS1580" t="s">
        <v>1073</v>
      </c>
      <c r="AT1580" t="s">
        <v>1075</v>
      </c>
      <c r="AU1580" t="s">
        <v>1077</v>
      </c>
      <c r="AV1580" t="s">
        <v>1080</v>
      </c>
      <c r="AW1580" t="s">
        <v>1083</v>
      </c>
      <c r="AX1580" s="65">
        <f t="shared" si="423"/>
        <v>1391.07</v>
      </c>
      <c r="AY1580" s="106">
        <v>2862.47</v>
      </c>
      <c r="AZ1580" s="106">
        <v>839.0207531952525</v>
      </c>
      <c r="BA1580" s="65">
        <f t="shared" si="411"/>
        <v>5092.5607531952519</v>
      </c>
      <c r="BB1580" s="65">
        <f t="shared" si="412"/>
        <v>32511.079246804748</v>
      </c>
      <c r="BC1580" s="65">
        <f t="shared" si="413"/>
        <v>1422.35</v>
      </c>
      <c r="BD1580" s="65">
        <f t="shared" si="414"/>
        <v>48874.1</v>
      </c>
      <c r="BE1580" s="65">
        <f t="shared" si="415"/>
        <v>31744.309999999998</v>
      </c>
      <c r="BF1580" s="65">
        <f t="shared" si="416"/>
        <v>114551.84924680475</v>
      </c>
      <c r="BG1580" s="66">
        <f t="shared" si="417"/>
        <v>727.50867902789309</v>
      </c>
      <c r="BH1580" s="66">
        <f t="shared" si="418"/>
        <v>56.053584908284044</v>
      </c>
      <c r="BI1580" s="66">
        <f t="shared" si="419"/>
        <v>2.3705833333333333</v>
      </c>
      <c r="BJ1580" s="66">
        <f t="shared" si="420"/>
        <v>84.265689655172409</v>
      </c>
      <c r="BK1580" s="66">
        <f t="shared" si="421"/>
        <v>54.731568965517241</v>
      </c>
      <c r="BL1580" s="66">
        <f t="shared" si="422"/>
        <v>197.50318835655992</v>
      </c>
      <c r="BM1580" s="207">
        <f t="shared" si="424"/>
        <v>39873.18</v>
      </c>
    </row>
    <row r="1581" spans="1:65" x14ac:dyDescent="0.35">
      <c r="A1581" s="1">
        <v>738</v>
      </c>
      <c r="B1581">
        <v>68</v>
      </c>
      <c r="C1581" t="s">
        <v>37</v>
      </c>
      <c r="D1581" s="60" t="s">
        <v>776</v>
      </c>
      <c r="E1581" s="6" t="s">
        <v>1107</v>
      </c>
      <c r="F1581" s="7" t="s">
        <v>1108</v>
      </c>
      <c r="G1581" s="6">
        <v>-30.03</v>
      </c>
      <c r="H1581" s="6">
        <v>-51.23</v>
      </c>
      <c r="I1581" s="6">
        <v>47</v>
      </c>
      <c r="J1581" s="8">
        <v>23954.0527728093</v>
      </c>
      <c r="K1581" t="s">
        <v>1165</v>
      </c>
      <c r="L1581" t="s">
        <v>1062</v>
      </c>
      <c r="M1581">
        <v>600</v>
      </c>
      <c r="N1581">
        <v>600</v>
      </c>
      <c r="O1581">
        <v>2475.4299999999998</v>
      </c>
      <c r="P1581">
        <v>27309.47</v>
      </c>
      <c r="Q1581">
        <v>44998.77</v>
      </c>
      <c r="R1581">
        <v>5272.4</v>
      </c>
      <c r="S1581">
        <v>34606.78</v>
      </c>
      <c r="T1581">
        <v>0</v>
      </c>
      <c r="U1581">
        <v>11750.93</v>
      </c>
      <c r="V1581">
        <v>0</v>
      </c>
      <c r="W1581" s="181">
        <f t="shared" si="408"/>
        <v>39060.400000000001</v>
      </c>
      <c r="X1581" s="181">
        <f t="shared" si="409"/>
        <v>65.100666666666669</v>
      </c>
      <c r="Y1581" s="174">
        <v>126413.79</v>
      </c>
      <c r="Z1581" s="181">
        <f t="shared" si="410"/>
        <v>210.68965</v>
      </c>
      <c r="AA1581" s="174">
        <v>1.9581961746420229</v>
      </c>
      <c r="AB1581" s="174">
        <v>21.603236482348962</v>
      </c>
      <c r="AC1581" s="174">
        <v>35.596409220861098</v>
      </c>
      <c r="AD1581" s="174">
        <v>4.1707475110112604</v>
      </c>
      <c r="AE1581" s="174">
        <v>27.37579499831466</v>
      </c>
      <c r="AF1581">
        <v>0</v>
      </c>
      <c r="AG1581" s="106">
        <v>9.2956077022926067</v>
      </c>
      <c r="AH1581" s="106">
        <v>0</v>
      </c>
      <c r="AI1581" s="106">
        <v>100</v>
      </c>
      <c r="AJ1581">
        <v>83.79</v>
      </c>
      <c r="AK1581">
        <v>69.23</v>
      </c>
      <c r="AL1581">
        <v>57.68</v>
      </c>
      <c r="AM1581">
        <v>210.69</v>
      </c>
      <c r="AN1581" t="s">
        <v>1065</v>
      </c>
      <c r="AO1581">
        <v>23.601600000000001</v>
      </c>
      <c r="AP1581">
        <v>8.33</v>
      </c>
      <c r="AQ1581">
        <v>12.806699999999999</v>
      </c>
      <c r="AR1581" t="s">
        <v>1072</v>
      </c>
      <c r="AS1581" t="s">
        <v>1073</v>
      </c>
      <c r="AT1581" t="s">
        <v>1075</v>
      </c>
      <c r="AU1581" t="s">
        <v>1077</v>
      </c>
      <c r="AV1581" t="s">
        <v>1080</v>
      </c>
      <c r="AW1581" t="s">
        <v>1083</v>
      </c>
      <c r="AX1581" s="65">
        <f t="shared" si="423"/>
        <v>1391.07</v>
      </c>
      <c r="AY1581" s="106">
        <v>2862.47</v>
      </c>
      <c r="AZ1581" s="106">
        <v>977.5934956015858</v>
      </c>
      <c r="BA1581" s="65">
        <f t="shared" si="411"/>
        <v>5231.1334956015853</v>
      </c>
      <c r="BB1581" s="65">
        <f t="shared" si="412"/>
        <v>38082.806504398417</v>
      </c>
      <c r="BC1581" s="65">
        <f t="shared" si="413"/>
        <v>2475.4299999999998</v>
      </c>
      <c r="BD1581" s="65">
        <f t="shared" si="414"/>
        <v>48880.1</v>
      </c>
      <c r="BE1581" s="65">
        <f t="shared" si="415"/>
        <v>31744.309999999998</v>
      </c>
      <c r="BF1581" s="65">
        <f t="shared" si="416"/>
        <v>121182.65650439842</v>
      </c>
      <c r="BG1581" s="66">
        <f t="shared" si="417"/>
        <v>747.30478508594081</v>
      </c>
      <c r="BH1581" s="66">
        <f t="shared" si="418"/>
        <v>65.660011214480036</v>
      </c>
      <c r="BI1581" s="66">
        <f t="shared" si="419"/>
        <v>4.1257166666666665</v>
      </c>
      <c r="BJ1581" s="66">
        <f t="shared" si="420"/>
        <v>84.276034482758618</v>
      </c>
      <c r="BK1581" s="66">
        <f t="shared" si="421"/>
        <v>54.731568965517241</v>
      </c>
      <c r="BL1581" s="66">
        <f t="shared" si="422"/>
        <v>208.93561466275588</v>
      </c>
      <c r="BM1581" s="207">
        <f t="shared" si="424"/>
        <v>39879.18</v>
      </c>
    </row>
    <row r="1582" spans="1:65" x14ac:dyDescent="0.35">
      <c r="A1582" s="1">
        <v>739</v>
      </c>
      <c r="B1582">
        <v>68</v>
      </c>
      <c r="C1582" t="s">
        <v>37</v>
      </c>
      <c r="D1582" s="60" t="s">
        <v>777</v>
      </c>
      <c r="E1582" s="6" t="s">
        <v>1109</v>
      </c>
      <c r="F1582" s="7" t="s">
        <v>1110</v>
      </c>
      <c r="G1582" s="6">
        <v>-15.37</v>
      </c>
      <c r="H1582" s="6">
        <v>-48.78</v>
      </c>
      <c r="I1582" s="6">
        <v>770</v>
      </c>
      <c r="J1582" s="8">
        <v>31081.371963744201</v>
      </c>
      <c r="K1582" t="s">
        <v>1165</v>
      </c>
      <c r="L1582" t="s">
        <v>1062</v>
      </c>
      <c r="M1582">
        <v>600</v>
      </c>
      <c r="N1582">
        <v>600</v>
      </c>
      <c r="O1582">
        <v>31.63</v>
      </c>
      <c r="P1582">
        <v>42871.58</v>
      </c>
      <c r="Q1582">
        <v>44998.77</v>
      </c>
      <c r="R1582">
        <v>5266.4</v>
      </c>
      <c r="S1582">
        <v>34606.78</v>
      </c>
      <c r="T1582">
        <v>0</v>
      </c>
      <c r="U1582">
        <v>11750.93</v>
      </c>
      <c r="V1582">
        <v>0</v>
      </c>
      <c r="W1582" s="181">
        <f t="shared" si="408"/>
        <v>54622.51</v>
      </c>
      <c r="X1582" s="181">
        <f t="shared" si="409"/>
        <v>91.037516666666676</v>
      </c>
      <c r="Y1582" s="174">
        <v>139526.07999999999</v>
      </c>
      <c r="Z1582" s="181">
        <f t="shared" si="410"/>
        <v>232.54346666666663</v>
      </c>
      <c r="AA1582" s="174">
        <v>2.266959696710465E-2</v>
      </c>
      <c r="AB1582" s="174">
        <v>30.726570975118062</v>
      </c>
      <c r="AC1582" s="174">
        <v>32.251153332767608</v>
      </c>
      <c r="AD1582" s="174">
        <v>3.7744914785823558</v>
      </c>
      <c r="AE1582" s="174">
        <v>24.803090576328099</v>
      </c>
      <c r="AF1582">
        <v>0</v>
      </c>
      <c r="AG1582" s="106">
        <v>8.4220312073556443</v>
      </c>
      <c r="AH1582" s="106">
        <v>0</v>
      </c>
      <c r="AI1582" s="106">
        <v>100</v>
      </c>
      <c r="AJ1582">
        <v>83.78</v>
      </c>
      <c r="AK1582">
        <v>91.09</v>
      </c>
      <c r="AL1582">
        <v>57.68</v>
      </c>
      <c r="AM1582">
        <v>232.54</v>
      </c>
      <c r="AN1582" t="s">
        <v>1066</v>
      </c>
      <c r="AO1582">
        <v>23.601600000000001</v>
      </c>
      <c r="AP1582">
        <v>8.33</v>
      </c>
      <c r="AQ1582">
        <v>12.806699999999999</v>
      </c>
      <c r="AR1582" t="s">
        <v>1072</v>
      </c>
      <c r="AS1582" t="s">
        <v>1073</v>
      </c>
      <c r="AT1582" t="s">
        <v>1075</v>
      </c>
      <c r="AU1582" t="s">
        <v>1077</v>
      </c>
      <c r="AV1582" t="s">
        <v>1080</v>
      </c>
      <c r="AW1582" t="s">
        <v>1083</v>
      </c>
      <c r="AX1582" s="65">
        <f t="shared" si="423"/>
        <v>1391.07</v>
      </c>
      <c r="AY1582" s="106">
        <v>2862.47</v>
      </c>
      <c r="AZ1582" s="106">
        <v>1369.8924512647693</v>
      </c>
      <c r="BA1582" s="65">
        <f t="shared" si="411"/>
        <v>5623.432451264769</v>
      </c>
      <c r="BB1582" s="65">
        <f t="shared" si="412"/>
        <v>53252.61754873523</v>
      </c>
      <c r="BC1582" s="65">
        <f t="shared" si="413"/>
        <v>31.63</v>
      </c>
      <c r="BD1582" s="65">
        <f t="shared" si="414"/>
        <v>48874.1</v>
      </c>
      <c r="BE1582" s="65">
        <f t="shared" si="415"/>
        <v>31744.309999999998</v>
      </c>
      <c r="BF1582" s="65">
        <f t="shared" si="416"/>
        <v>133902.64754873523</v>
      </c>
      <c r="BG1582" s="66">
        <f t="shared" si="417"/>
        <v>803.34749303782417</v>
      </c>
      <c r="BH1582" s="66">
        <f t="shared" si="418"/>
        <v>91.814857842646944</v>
      </c>
      <c r="BI1582" s="66">
        <f t="shared" si="419"/>
        <v>5.2716666666666662E-2</v>
      </c>
      <c r="BJ1582" s="66">
        <f t="shared" si="420"/>
        <v>84.265689655172409</v>
      </c>
      <c r="BK1582" s="66">
        <f t="shared" si="421"/>
        <v>54.731568965517241</v>
      </c>
      <c r="BL1582" s="66">
        <f t="shared" si="422"/>
        <v>230.86663370471592</v>
      </c>
      <c r="BM1582" s="207">
        <f t="shared" si="424"/>
        <v>39873.18</v>
      </c>
    </row>
    <row r="1583" spans="1:65" x14ac:dyDescent="0.35">
      <c r="A1583" s="1">
        <v>740</v>
      </c>
      <c r="B1583">
        <v>68</v>
      </c>
      <c r="C1583" t="s">
        <v>37</v>
      </c>
      <c r="D1583" s="60" t="s">
        <v>778</v>
      </c>
      <c r="E1583" s="6" t="s">
        <v>1111</v>
      </c>
      <c r="F1583" s="7" t="s">
        <v>1112</v>
      </c>
      <c r="G1583" s="6">
        <v>-22.86</v>
      </c>
      <c r="H1583" s="6">
        <v>-43.41</v>
      </c>
      <c r="I1583" s="6">
        <v>45</v>
      </c>
      <c r="J1583" s="8">
        <v>45016.2336447989</v>
      </c>
      <c r="K1583" t="s">
        <v>1165</v>
      </c>
      <c r="L1583" t="s">
        <v>1062</v>
      </c>
      <c r="M1583">
        <v>600</v>
      </c>
      <c r="N1583">
        <v>600</v>
      </c>
      <c r="O1583">
        <v>0</v>
      </c>
      <c r="P1583">
        <v>41834.31</v>
      </c>
      <c r="Q1583">
        <v>44998.77</v>
      </c>
      <c r="R1583">
        <v>5262.4</v>
      </c>
      <c r="S1583">
        <v>34606.78</v>
      </c>
      <c r="T1583">
        <v>0</v>
      </c>
      <c r="U1583">
        <v>11750.93</v>
      </c>
      <c r="V1583">
        <v>0</v>
      </c>
      <c r="W1583" s="181">
        <f t="shared" si="408"/>
        <v>53585.24</v>
      </c>
      <c r="X1583" s="181">
        <f t="shared" si="409"/>
        <v>89.308733333333336</v>
      </c>
      <c r="Y1583" s="174">
        <v>138453.19</v>
      </c>
      <c r="Z1583" s="181">
        <f t="shared" si="410"/>
        <v>230.75531666666666</v>
      </c>
      <c r="AA1583" s="174">
        <v>0</v>
      </c>
      <c r="AB1583" s="174">
        <v>30.215490159526119</v>
      </c>
      <c r="AC1583" s="174">
        <v>32.501071300704588</v>
      </c>
      <c r="AD1583" s="174">
        <v>3.8008513924453449</v>
      </c>
      <c r="AE1583" s="174">
        <v>24.995292632838581</v>
      </c>
      <c r="AF1583">
        <v>0</v>
      </c>
      <c r="AG1583" s="106">
        <v>8.4872945144853649</v>
      </c>
      <c r="AH1583" s="106">
        <v>0</v>
      </c>
      <c r="AI1583" s="106">
        <v>100</v>
      </c>
      <c r="AJ1583">
        <v>83.77</v>
      </c>
      <c r="AK1583">
        <v>89.31</v>
      </c>
      <c r="AL1583">
        <v>57.68</v>
      </c>
      <c r="AM1583">
        <v>230.76</v>
      </c>
      <c r="AN1583" t="s">
        <v>1067</v>
      </c>
      <c r="AO1583">
        <v>23.601600000000001</v>
      </c>
      <c r="AP1583">
        <v>8.33</v>
      </c>
      <c r="AQ1583">
        <v>12.806699999999999</v>
      </c>
      <c r="AR1583" t="s">
        <v>1072</v>
      </c>
      <c r="AS1583" t="s">
        <v>1073</v>
      </c>
      <c r="AT1583" t="s">
        <v>1075</v>
      </c>
      <c r="AU1583" t="s">
        <v>1077</v>
      </c>
      <c r="AV1583" t="s">
        <v>1080</v>
      </c>
      <c r="AW1583" t="s">
        <v>1083</v>
      </c>
      <c r="AX1583" s="65">
        <f t="shared" si="423"/>
        <v>1391.07</v>
      </c>
      <c r="AY1583" s="106">
        <v>2862.47</v>
      </c>
      <c r="AZ1583" s="106">
        <v>1366.7107664108664</v>
      </c>
      <c r="BA1583" s="65">
        <f t="shared" si="411"/>
        <v>5620.2507664108662</v>
      </c>
      <c r="BB1583" s="65">
        <f t="shared" si="412"/>
        <v>52218.529233589128</v>
      </c>
      <c r="BC1583" s="65">
        <f t="shared" si="413"/>
        <v>0</v>
      </c>
      <c r="BD1583" s="65">
        <f t="shared" si="414"/>
        <v>48870.1</v>
      </c>
      <c r="BE1583" s="65">
        <f t="shared" si="415"/>
        <v>31744.309999999998</v>
      </c>
      <c r="BF1583" s="65">
        <f t="shared" si="416"/>
        <v>132832.93923358913</v>
      </c>
      <c r="BG1583" s="66">
        <f t="shared" si="417"/>
        <v>802.89296663012374</v>
      </c>
      <c r="BH1583" s="66">
        <f t="shared" si="418"/>
        <v>90.031946954464019</v>
      </c>
      <c r="BI1583" s="66">
        <f t="shared" si="419"/>
        <v>0</v>
      </c>
      <c r="BJ1583" s="66">
        <f t="shared" si="420"/>
        <v>84.258793103448269</v>
      </c>
      <c r="BK1583" s="66">
        <f t="shared" si="421"/>
        <v>54.731568965517241</v>
      </c>
      <c r="BL1583" s="66">
        <f t="shared" si="422"/>
        <v>229.02230902342953</v>
      </c>
      <c r="BM1583" s="207">
        <f t="shared" si="424"/>
        <v>39869.18</v>
      </c>
    </row>
    <row r="1584" spans="1:65" x14ac:dyDescent="0.35">
      <c r="A1584" s="1">
        <v>741</v>
      </c>
      <c r="B1584">
        <v>68</v>
      </c>
      <c r="C1584" t="s">
        <v>37</v>
      </c>
      <c r="D1584" s="60" t="s">
        <v>779</v>
      </c>
      <c r="E1584" s="6" t="s">
        <v>1113</v>
      </c>
      <c r="F1584" s="7" t="s">
        <v>1114</v>
      </c>
      <c r="G1584" s="6">
        <v>-20.32</v>
      </c>
      <c r="H1584" s="6">
        <v>-40.340000000000003</v>
      </c>
      <c r="I1584" s="6">
        <v>9</v>
      </c>
      <c r="J1584" s="8">
        <v>54061.366139626101</v>
      </c>
      <c r="K1584" t="s">
        <v>1165</v>
      </c>
      <c r="L1584" t="s">
        <v>1062</v>
      </c>
      <c r="M1584">
        <v>600</v>
      </c>
      <c r="N1584">
        <v>600</v>
      </c>
      <c r="O1584">
        <v>0</v>
      </c>
      <c r="P1584">
        <v>48613.99</v>
      </c>
      <c r="Q1584">
        <v>44998.77</v>
      </c>
      <c r="R1584">
        <v>5264.2</v>
      </c>
      <c r="S1584">
        <v>34606.78</v>
      </c>
      <c r="T1584">
        <v>0</v>
      </c>
      <c r="U1584">
        <v>11750.93</v>
      </c>
      <c r="V1584">
        <v>0</v>
      </c>
      <c r="W1584" s="181">
        <f t="shared" si="408"/>
        <v>60364.92</v>
      </c>
      <c r="X1584" s="181">
        <f t="shared" si="409"/>
        <v>100.6082</v>
      </c>
      <c r="Y1584" s="174">
        <v>145234.68</v>
      </c>
      <c r="Z1584" s="181">
        <f t="shared" si="410"/>
        <v>242.05779999999999</v>
      </c>
      <c r="AA1584" s="174">
        <v>0</v>
      </c>
      <c r="AB1584" s="174">
        <v>33.47271464363746</v>
      </c>
      <c r="AC1584" s="174">
        <v>30.983488241238248</v>
      </c>
      <c r="AD1584" s="174">
        <v>3.624616379503848</v>
      </c>
      <c r="AE1584" s="174">
        <v>23.828179330171</v>
      </c>
      <c r="AF1584">
        <v>0</v>
      </c>
      <c r="AG1584" s="106">
        <v>8.0909945200416313</v>
      </c>
      <c r="AH1584" s="106">
        <v>0</v>
      </c>
      <c r="AI1584" s="106">
        <v>100</v>
      </c>
      <c r="AJ1584">
        <v>83.77</v>
      </c>
      <c r="AK1584">
        <v>100.61</v>
      </c>
      <c r="AL1584">
        <v>57.68</v>
      </c>
      <c r="AM1584">
        <v>242.06</v>
      </c>
      <c r="AN1584" t="s">
        <v>1068</v>
      </c>
      <c r="AO1584">
        <v>23.601600000000001</v>
      </c>
      <c r="AP1584">
        <v>8.33</v>
      </c>
      <c r="AQ1584">
        <v>12.806699999999999</v>
      </c>
      <c r="AR1584" t="s">
        <v>1072</v>
      </c>
      <c r="AS1584" t="s">
        <v>1073</v>
      </c>
      <c r="AT1584" t="s">
        <v>1075</v>
      </c>
      <c r="AU1584" t="s">
        <v>1077</v>
      </c>
      <c r="AV1584" t="s">
        <v>1080</v>
      </c>
      <c r="AW1584" t="s">
        <v>1083</v>
      </c>
      <c r="AX1584" s="65">
        <f t="shared" si="423"/>
        <v>1391.07</v>
      </c>
      <c r="AY1584" s="106">
        <v>2862.47</v>
      </c>
      <c r="AZ1584" s="106">
        <v>1494.5516885840914</v>
      </c>
      <c r="BA1584" s="65">
        <f t="shared" si="411"/>
        <v>5748.0916885840907</v>
      </c>
      <c r="BB1584" s="65">
        <f t="shared" si="412"/>
        <v>58870.368311415907</v>
      </c>
      <c r="BC1584" s="65">
        <f t="shared" si="413"/>
        <v>0</v>
      </c>
      <c r="BD1584" s="65">
        <f t="shared" si="414"/>
        <v>48871.899999999994</v>
      </c>
      <c r="BE1584" s="65">
        <f t="shared" si="415"/>
        <v>31744.309999999998</v>
      </c>
      <c r="BF1584" s="65">
        <f t="shared" si="416"/>
        <v>139486.58831141589</v>
      </c>
      <c r="BG1584" s="66">
        <f t="shared" si="417"/>
        <v>821.15595551201295</v>
      </c>
      <c r="BH1584" s="66">
        <f t="shared" si="418"/>
        <v>101.50063501968259</v>
      </c>
      <c r="BI1584" s="66">
        <f t="shared" si="419"/>
        <v>0</v>
      </c>
      <c r="BJ1584" s="66">
        <f t="shared" si="420"/>
        <v>84.261896551724135</v>
      </c>
      <c r="BK1584" s="66">
        <f t="shared" si="421"/>
        <v>54.731568965517241</v>
      </c>
      <c r="BL1584" s="66">
        <f t="shared" si="422"/>
        <v>240.49411777830326</v>
      </c>
      <c r="BM1584" s="207">
        <f t="shared" si="424"/>
        <v>39870.979999999996</v>
      </c>
    </row>
    <row r="1585" spans="1:65" x14ac:dyDescent="0.35">
      <c r="A1585" s="1">
        <v>742</v>
      </c>
      <c r="B1585">
        <v>68</v>
      </c>
      <c r="C1585" t="s">
        <v>37</v>
      </c>
      <c r="D1585" s="60" t="s">
        <v>780</v>
      </c>
      <c r="E1585" s="6" t="s">
        <v>1115</v>
      </c>
      <c r="F1585" s="7" t="s">
        <v>1116</v>
      </c>
      <c r="G1585" s="6">
        <v>-8.0500000000000007</v>
      </c>
      <c r="H1585" s="6">
        <v>-34.880000000000003</v>
      </c>
      <c r="I1585" s="6">
        <v>10</v>
      </c>
      <c r="J1585" s="8">
        <v>63550.072249703</v>
      </c>
      <c r="K1585" t="s">
        <v>1165</v>
      </c>
      <c r="L1585" t="s">
        <v>1062</v>
      </c>
      <c r="M1585">
        <v>600</v>
      </c>
      <c r="N1585">
        <v>600</v>
      </c>
      <c r="O1585">
        <v>0</v>
      </c>
      <c r="P1585">
        <v>57701.25</v>
      </c>
      <c r="Q1585">
        <v>44998.77</v>
      </c>
      <c r="R1585">
        <v>5250.2</v>
      </c>
      <c r="S1585">
        <v>34606.78</v>
      </c>
      <c r="T1585">
        <v>0</v>
      </c>
      <c r="U1585">
        <v>11750.93</v>
      </c>
      <c r="V1585">
        <v>0</v>
      </c>
      <c r="W1585" s="181">
        <f t="shared" si="408"/>
        <v>69452.179999999993</v>
      </c>
      <c r="X1585" s="181">
        <f t="shared" si="409"/>
        <v>115.75363333333333</v>
      </c>
      <c r="Y1585" s="174">
        <v>154307.93</v>
      </c>
      <c r="Z1585" s="181">
        <f t="shared" si="410"/>
        <v>257.17988333333329</v>
      </c>
      <c r="AA1585" s="174">
        <v>0</v>
      </c>
      <c r="AB1585" s="174">
        <v>37.393574004913418</v>
      </c>
      <c r="AC1585" s="174">
        <v>29.161670433917429</v>
      </c>
      <c r="AD1585" s="174">
        <v>3.4024174907925988</v>
      </c>
      <c r="AE1585" s="174">
        <v>22.427091076913548</v>
      </c>
      <c r="AF1585">
        <v>0</v>
      </c>
      <c r="AG1585" s="106">
        <v>7.6152469934630069</v>
      </c>
      <c r="AH1585" s="106">
        <v>0</v>
      </c>
      <c r="AI1585" s="106">
        <v>100</v>
      </c>
      <c r="AJ1585">
        <v>83.75</v>
      </c>
      <c r="AK1585">
        <v>115.75</v>
      </c>
      <c r="AL1585">
        <v>57.68</v>
      </c>
      <c r="AM1585">
        <v>257.18</v>
      </c>
      <c r="AN1585" t="s">
        <v>1069</v>
      </c>
      <c r="AO1585">
        <v>23.601600000000001</v>
      </c>
      <c r="AP1585">
        <v>8.33</v>
      </c>
      <c r="AQ1585">
        <v>12.806699999999999</v>
      </c>
      <c r="AR1585" t="s">
        <v>1072</v>
      </c>
      <c r="AS1585" t="s">
        <v>1073</v>
      </c>
      <c r="AT1585" t="s">
        <v>1075</v>
      </c>
      <c r="AU1585" t="s">
        <v>1077</v>
      </c>
      <c r="AV1585" t="s">
        <v>1080</v>
      </c>
      <c r="AW1585" t="s">
        <v>1083</v>
      </c>
      <c r="AX1585" s="65">
        <f t="shared" si="423"/>
        <v>1391.07</v>
      </c>
      <c r="AY1585" s="106">
        <v>2862.47</v>
      </c>
      <c r="AZ1585" s="106">
        <v>1712.8039523202497</v>
      </c>
      <c r="BA1585" s="65">
        <f t="shared" si="411"/>
        <v>5966.3439523202487</v>
      </c>
      <c r="BB1585" s="65">
        <f t="shared" si="412"/>
        <v>67739.376047679747</v>
      </c>
      <c r="BC1585" s="65">
        <f t="shared" si="413"/>
        <v>0</v>
      </c>
      <c r="BD1585" s="65">
        <f t="shared" si="414"/>
        <v>48857.899999999994</v>
      </c>
      <c r="BE1585" s="65">
        <f t="shared" si="415"/>
        <v>31744.309999999998</v>
      </c>
      <c r="BF1585" s="65">
        <f t="shared" si="416"/>
        <v>148341.58604767974</v>
      </c>
      <c r="BG1585" s="66">
        <f t="shared" si="417"/>
        <v>852.33485033146405</v>
      </c>
      <c r="BH1585" s="66">
        <f t="shared" si="418"/>
        <v>116.79202766841335</v>
      </c>
      <c r="BI1585" s="66">
        <f t="shared" si="419"/>
        <v>0</v>
      </c>
      <c r="BJ1585" s="66">
        <f t="shared" si="420"/>
        <v>84.237758620689647</v>
      </c>
      <c r="BK1585" s="66">
        <f t="shared" si="421"/>
        <v>54.731568965517241</v>
      </c>
      <c r="BL1585" s="66">
        <f t="shared" si="422"/>
        <v>255.76135525462024</v>
      </c>
      <c r="BM1585" s="207">
        <f t="shared" si="424"/>
        <v>39856.979999999996</v>
      </c>
    </row>
    <row r="1586" spans="1:65" x14ac:dyDescent="0.35">
      <c r="A1586" s="1">
        <v>743</v>
      </c>
      <c r="B1586">
        <v>68</v>
      </c>
      <c r="C1586" t="s">
        <v>37</v>
      </c>
      <c r="D1586" s="60" t="s">
        <v>781</v>
      </c>
      <c r="E1586" s="6" t="s">
        <v>1117</v>
      </c>
      <c r="F1586" s="7" t="s">
        <v>1118</v>
      </c>
      <c r="G1586" s="6">
        <v>-3.8</v>
      </c>
      <c r="H1586" s="6">
        <v>-38.53</v>
      </c>
      <c r="I1586" s="6">
        <v>41</v>
      </c>
      <c r="J1586" s="8">
        <v>71394.000753582499</v>
      </c>
      <c r="K1586" t="s">
        <v>1165</v>
      </c>
      <c r="L1586" t="s">
        <v>1062</v>
      </c>
      <c r="M1586">
        <v>600</v>
      </c>
      <c r="N1586">
        <v>600</v>
      </c>
      <c r="O1586">
        <v>0</v>
      </c>
      <c r="P1586">
        <v>58379.12</v>
      </c>
      <c r="Q1586">
        <v>44998.77</v>
      </c>
      <c r="R1586">
        <v>5255.2</v>
      </c>
      <c r="S1586">
        <v>34606.78</v>
      </c>
      <c r="T1586">
        <v>0</v>
      </c>
      <c r="U1586">
        <v>11750.93</v>
      </c>
      <c r="V1586">
        <v>0</v>
      </c>
      <c r="W1586" s="181">
        <f t="shared" si="408"/>
        <v>70130.05</v>
      </c>
      <c r="X1586" s="181">
        <f t="shared" si="409"/>
        <v>116.88341666666668</v>
      </c>
      <c r="Y1586" s="174">
        <v>154990.81</v>
      </c>
      <c r="Z1586" s="181">
        <f t="shared" si="410"/>
        <v>258.31801666666667</v>
      </c>
      <c r="AA1586" s="174">
        <v>0</v>
      </c>
      <c r="AB1586" s="174">
        <v>37.666181627155829</v>
      </c>
      <c r="AC1586" s="174">
        <v>29.033185903086771</v>
      </c>
      <c r="AD1586" s="174">
        <v>3.390652645792354</v>
      </c>
      <c r="AE1586" s="174">
        <v>22.328278689555852</v>
      </c>
      <c r="AF1586">
        <v>0</v>
      </c>
      <c r="AG1586" s="106">
        <v>7.5816946824137519</v>
      </c>
      <c r="AH1586" s="106">
        <v>0</v>
      </c>
      <c r="AI1586" s="106">
        <v>100</v>
      </c>
      <c r="AJ1586">
        <v>83.76</v>
      </c>
      <c r="AK1586">
        <v>116.88</v>
      </c>
      <c r="AL1586">
        <v>57.68</v>
      </c>
      <c r="AM1586">
        <v>258.32</v>
      </c>
      <c r="AN1586" t="s">
        <v>1070</v>
      </c>
      <c r="AO1586">
        <v>23.601600000000001</v>
      </c>
      <c r="AP1586">
        <v>8.33</v>
      </c>
      <c r="AQ1586">
        <v>12.806699999999999</v>
      </c>
      <c r="AR1586" t="s">
        <v>1072</v>
      </c>
      <c r="AS1586" t="s">
        <v>1073</v>
      </c>
      <c r="AT1586" t="s">
        <v>1075</v>
      </c>
      <c r="AU1586" t="s">
        <v>1077</v>
      </c>
      <c r="AV1586" t="s">
        <v>1080</v>
      </c>
      <c r="AW1586" t="s">
        <v>1083</v>
      </c>
      <c r="AX1586" s="65">
        <f t="shared" si="423"/>
        <v>1391.07</v>
      </c>
      <c r="AY1586" s="106">
        <v>2862.47</v>
      </c>
      <c r="AZ1586" s="106">
        <v>1678.3694410670137</v>
      </c>
      <c r="BA1586" s="65">
        <f t="shared" si="411"/>
        <v>5931.9094410670132</v>
      </c>
      <c r="BB1586" s="65">
        <f t="shared" si="412"/>
        <v>68451.680558932989</v>
      </c>
      <c r="BC1586" s="65">
        <f t="shared" si="413"/>
        <v>0</v>
      </c>
      <c r="BD1586" s="65">
        <f t="shared" si="414"/>
        <v>48862.899999999994</v>
      </c>
      <c r="BE1586" s="65">
        <f t="shared" si="415"/>
        <v>31744.309999999998</v>
      </c>
      <c r="BF1586" s="65">
        <f t="shared" si="416"/>
        <v>149058.90055893298</v>
      </c>
      <c r="BG1586" s="66">
        <f t="shared" si="417"/>
        <v>847.41563443814471</v>
      </c>
      <c r="BH1586" s="66">
        <f t="shared" si="418"/>
        <v>118.02013889471205</v>
      </c>
      <c r="BI1586" s="66">
        <f t="shared" si="419"/>
        <v>0</v>
      </c>
      <c r="BJ1586" s="66">
        <f t="shared" si="420"/>
        <v>84.246379310344821</v>
      </c>
      <c r="BK1586" s="66">
        <f t="shared" si="421"/>
        <v>54.731568965517241</v>
      </c>
      <c r="BL1586" s="66">
        <f t="shared" si="422"/>
        <v>256.99810441195342</v>
      </c>
      <c r="BM1586" s="207">
        <f t="shared" si="424"/>
        <v>39861.979999999996</v>
      </c>
    </row>
    <row r="1587" spans="1:65" x14ac:dyDescent="0.35">
      <c r="A1587" s="1">
        <v>744</v>
      </c>
      <c r="B1587">
        <v>69</v>
      </c>
      <c r="C1587" t="s">
        <v>37</v>
      </c>
      <c r="D1587" s="60" t="s">
        <v>782</v>
      </c>
      <c r="E1587" s="6" t="s">
        <v>1104</v>
      </c>
      <c r="F1587" s="7" t="s">
        <v>1105</v>
      </c>
      <c r="G1587" s="6">
        <v>-22.74</v>
      </c>
      <c r="H1587" s="6">
        <v>-45.59</v>
      </c>
      <c r="I1587" s="6">
        <v>1642</v>
      </c>
      <c r="J1587" s="8">
        <v>3495.45982983364</v>
      </c>
      <c r="K1587" t="s">
        <v>1165</v>
      </c>
      <c r="L1587" t="s">
        <v>1062</v>
      </c>
      <c r="M1587">
        <v>600</v>
      </c>
      <c r="N1587">
        <v>600</v>
      </c>
      <c r="O1587">
        <v>2194.52</v>
      </c>
      <c r="P1587">
        <v>14511.26</v>
      </c>
      <c r="Q1587">
        <v>44998.77</v>
      </c>
      <c r="R1587">
        <v>5265.2</v>
      </c>
      <c r="S1587">
        <v>34606.78</v>
      </c>
      <c r="T1587">
        <v>0</v>
      </c>
      <c r="U1587">
        <v>11578.67</v>
      </c>
      <c r="V1587">
        <v>0</v>
      </c>
      <c r="W1587" s="181">
        <f t="shared" si="408"/>
        <v>26089.93</v>
      </c>
      <c r="X1587" s="181">
        <f t="shared" si="409"/>
        <v>43.483216666666664</v>
      </c>
      <c r="Y1587" s="174">
        <v>113155.2</v>
      </c>
      <c r="Z1587" s="181">
        <f t="shared" si="410"/>
        <v>188.59199999999998</v>
      </c>
      <c r="AA1587" s="174">
        <v>1.9393894403438821</v>
      </c>
      <c r="AB1587" s="174">
        <v>12.824209581177</v>
      </c>
      <c r="AC1587" s="174">
        <v>39.767301900398742</v>
      </c>
      <c r="AD1587" s="174">
        <v>4.6530782500494894</v>
      </c>
      <c r="AE1587" s="174">
        <v>30.583464127145731</v>
      </c>
      <c r="AF1587">
        <v>0</v>
      </c>
      <c r="AG1587" s="106">
        <v>10.23255670088516</v>
      </c>
      <c r="AH1587" s="106">
        <v>0</v>
      </c>
      <c r="AI1587" s="106">
        <v>100</v>
      </c>
      <c r="AJ1587">
        <v>83.77</v>
      </c>
      <c r="AK1587">
        <v>47.14</v>
      </c>
      <c r="AL1587">
        <v>57.68</v>
      </c>
      <c r="AM1587">
        <v>188.59</v>
      </c>
      <c r="AN1587" t="s">
        <v>1063</v>
      </c>
      <c r="AO1587">
        <v>23.601600000000001</v>
      </c>
      <c r="AP1587">
        <v>8.33</v>
      </c>
      <c r="AQ1587">
        <v>12.806699999999999</v>
      </c>
      <c r="AR1587" t="s">
        <v>1072</v>
      </c>
      <c r="AS1587" t="s">
        <v>1073</v>
      </c>
      <c r="AT1587" t="s">
        <v>1075</v>
      </c>
      <c r="AU1587" t="s">
        <v>1077</v>
      </c>
      <c r="AV1587" t="s">
        <v>1080</v>
      </c>
      <c r="AW1587" t="s">
        <v>1084</v>
      </c>
      <c r="AX1587" s="65">
        <f t="shared" si="423"/>
        <v>1391.07</v>
      </c>
      <c r="AY1587" s="106">
        <v>2862.47</v>
      </c>
      <c r="AZ1587" s="106">
        <v>563.82026050439697</v>
      </c>
      <c r="BA1587" s="65">
        <f t="shared" si="411"/>
        <v>4817.3602605043961</v>
      </c>
      <c r="BB1587" s="65">
        <f t="shared" si="412"/>
        <v>25526.109739495605</v>
      </c>
      <c r="BC1587" s="65">
        <f t="shared" si="413"/>
        <v>2194.52</v>
      </c>
      <c r="BD1587" s="65">
        <f t="shared" si="414"/>
        <v>48872.899999999994</v>
      </c>
      <c r="BE1587" s="65">
        <f t="shared" si="415"/>
        <v>31744.309999999998</v>
      </c>
      <c r="BF1587" s="65">
        <f t="shared" si="416"/>
        <v>108337.8397394956</v>
      </c>
      <c r="BG1587" s="66">
        <f t="shared" si="417"/>
        <v>688.19432292919942</v>
      </c>
      <c r="BH1587" s="66">
        <f t="shared" si="418"/>
        <v>44.010534033613112</v>
      </c>
      <c r="BI1587" s="66">
        <f t="shared" si="419"/>
        <v>3.6575333333333333</v>
      </c>
      <c r="BJ1587" s="66">
        <f t="shared" si="420"/>
        <v>84.263620689655156</v>
      </c>
      <c r="BK1587" s="66">
        <f t="shared" si="421"/>
        <v>54.731568965517241</v>
      </c>
      <c r="BL1587" s="66">
        <f t="shared" si="422"/>
        <v>186.78937886119931</v>
      </c>
      <c r="BM1587" s="207">
        <f t="shared" si="424"/>
        <v>39871.979999999996</v>
      </c>
    </row>
    <row r="1588" spans="1:65" x14ac:dyDescent="0.35">
      <c r="A1588" s="1">
        <v>745</v>
      </c>
      <c r="B1588">
        <v>69</v>
      </c>
      <c r="C1588" t="s">
        <v>37</v>
      </c>
      <c r="D1588" s="60" t="s">
        <v>783</v>
      </c>
      <c r="E1588" s="6" t="s">
        <v>1104</v>
      </c>
      <c r="F1588" s="7" t="s">
        <v>1106</v>
      </c>
      <c r="G1588" s="6">
        <v>-23.85</v>
      </c>
      <c r="H1588" s="6">
        <v>-46.64</v>
      </c>
      <c r="I1588" s="6">
        <v>792</v>
      </c>
      <c r="J1588" s="8">
        <v>14172.2970393051</v>
      </c>
      <c r="K1588" t="s">
        <v>1165</v>
      </c>
      <c r="L1588" t="s">
        <v>1062</v>
      </c>
      <c r="M1588">
        <v>600</v>
      </c>
      <c r="N1588">
        <v>600</v>
      </c>
      <c r="O1588">
        <v>451.55</v>
      </c>
      <c r="P1588">
        <v>22647.97</v>
      </c>
      <c r="Q1588">
        <v>44998.77</v>
      </c>
      <c r="R1588">
        <v>5266.4</v>
      </c>
      <c r="S1588">
        <v>34606.78</v>
      </c>
      <c r="T1588">
        <v>0</v>
      </c>
      <c r="U1588">
        <v>11578.67</v>
      </c>
      <c r="V1588">
        <v>0</v>
      </c>
      <c r="W1588" s="181">
        <f t="shared" si="408"/>
        <v>34226.639999999999</v>
      </c>
      <c r="X1588" s="181">
        <f t="shared" si="409"/>
        <v>57.044399999999996</v>
      </c>
      <c r="Y1588" s="174">
        <v>119550.15</v>
      </c>
      <c r="Z1588" s="181">
        <f t="shared" si="410"/>
        <v>199.25024999999999</v>
      </c>
      <c r="AA1588" s="174">
        <v>0.377707598024762</v>
      </c>
      <c r="AB1588" s="174">
        <v>18.94432587495708</v>
      </c>
      <c r="AC1588" s="174">
        <v>37.640078243314633</v>
      </c>
      <c r="AD1588" s="174">
        <v>4.4051805873936578</v>
      </c>
      <c r="AE1588" s="174">
        <v>28.947500274989199</v>
      </c>
      <c r="AF1588">
        <v>0</v>
      </c>
      <c r="AG1588" s="106">
        <v>9.6851990566302106</v>
      </c>
      <c r="AH1588" s="106">
        <v>0</v>
      </c>
      <c r="AI1588" s="106">
        <v>100</v>
      </c>
      <c r="AJ1588">
        <v>83.78</v>
      </c>
      <c r="AK1588">
        <v>57.8</v>
      </c>
      <c r="AL1588">
        <v>57.68</v>
      </c>
      <c r="AM1588">
        <v>199.25</v>
      </c>
      <c r="AN1588" t="s">
        <v>1064</v>
      </c>
      <c r="AO1588">
        <v>23.601600000000001</v>
      </c>
      <c r="AP1588">
        <v>8.33</v>
      </c>
      <c r="AQ1588">
        <v>12.806699999999999</v>
      </c>
      <c r="AR1588" t="s">
        <v>1072</v>
      </c>
      <c r="AS1588" t="s">
        <v>1073</v>
      </c>
      <c r="AT1588" t="s">
        <v>1075</v>
      </c>
      <c r="AU1588" t="s">
        <v>1077</v>
      </c>
      <c r="AV1588" t="s">
        <v>1080</v>
      </c>
      <c r="AW1588" t="s">
        <v>1084</v>
      </c>
      <c r="AX1588" s="65">
        <f t="shared" si="423"/>
        <v>1391.07</v>
      </c>
      <c r="AY1588" s="106">
        <v>2862.47</v>
      </c>
      <c r="AZ1588" s="106">
        <v>839.73890458959147</v>
      </c>
      <c r="BA1588" s="65">
        <f t="shared" si="411"/>
        <v>5093.2789045895915</v>
      </c>
      <c r="BB1588" s="65">
        <f t="shared" si="412"/>
        <v>33386.901095410409</v>
      </c>
      <c r="BC1588" s="65">
        <f t="shared" si="413"/>
        <v>451.55</v>
      </c>
      <c r="BD1588" s="65">
        <f t="shared" si="414"/>
        <v>48874.1</v>
      </c>
      <c r="BE1588" s="65">
        <f t="shared" si="415"/>
        <v>31744.309999999998</v>
      </c>
      <c r="BF1588" s="65">
        <f t="shared" si="416"/>
        <v>114456.8710954104</v>
      </c>
      <c r="BG1588" s="66">
        <f t="shared" si="417"/>
        <v>727.61127208422738</v>
      </c>
      <c r="BH1588" s="66">
        <f t="shared" si="418"/>
        <v>57.56362257829381</v>
      </c>
      <c r="BI1588" s="66">
        <f t="shared" si="419"/>
        <v>0.75258333333333338</v>
      </c>
      <c r="BJ1588" s="66">
        <f t="shared" si="420"/>
        <v>84.265689655172409</v>
      </c>
      <c r="BK1588" s="66">
        <f t="shared" si="421"/>
        <v>54.731568965517241</v>
      </c>
      <c r="BL1588" s="66">
        <f t="shared" si="422"/>
        <v>197.33943292312139</v>
      </c>
      <c r="BM1588" s="207">
        <f t="shared" si="424"/>
        <v>39873.18</v>
      </c>
    </row>
    <row r="1589" spans="1:65" x14ac:dyDescent="0.35">
      <c r="A1589" s="1">
        <v>746</v>
      </c>
      <c r="B1589">
        <v>69</v>
      </c>
      <c r="C1589" t="s">
        <v>37</v>
      </c>
      <c r="D1589" s="60" t="s">
        <v>784</v>
      </c>
      <c r="E1589" s="6" t="s">
        <v>1107</v>
      </c>
      <c r="F1589" s="7" t="s">
        <v>1108</v>
      </c>
      <c r="G1589" s="6">
        <v>-30.03</v>
      </c>
      <c r="H1589" s="6">
        <v>-51.23</v>
      </c>
      <c r="I1589" s="6">
        <v>47</v>
      </c>
      <c r="J1589" s="8">
        <v>23954.0527728093</v>
      </c>
      <c r="K1589" t="s">
        <v>1165</v>
      </c>
      <c r="L1589" t="s">
        <v>1062</v>
      </c>
      <c r="M1589">
        <v>600</v>
      </c>
      <c r="N1589">
        <v>600</v>
      </c>
      <c r="O1589">
        <v>927.66</v>
      </c>
      <c r="P1589">
        <v>27006.26</v>
      </c>
      <c r="Q1589">
        <v>44998.77</v>
      </c>
      <c r="R1589">
        <v>5272.4</v>
      </c>
      <c r="S1589">
        <v>34606.78</v>
      </c>
      <c r="T1589">
        <v>0</v>
      </c>
      <c r="U1589">
        <v>11578.67</v>
      </c>
      <c r="V1589">
        <v>0</v>
      </c>
      <c r="W1589" s="181">
        <f t="shared" si="408"/>
        <v>38584.93</v>
      </c>
      <c r="X1589" s="181">
        <f t="shared" si="409"/>
        <v>64.308216666666667</v>
      </c>
      <c r="Y1589" s="174">
        <v>124390.54</v>
      </c>
      <c r="Z1589" s="181">
        <f t="shared" si="410"/>
        <v>207.31756666666666</v>
      </c>
      <c r="AA1589" s="174">
        <v>0.74576410714190966</v>
      </c>
      <c r="AB1589" s="174">
        <v>21.710863221592248</v>
      </c>
      <c r="AC1589" s="174">
        <v>36.1753956530778</v>
      </c>
      <c r="AD1589" s="174">
        <v>4.2385859889345294</v>
      </c>
      <c r="AE1589" s="174">
        <v>27.821070637686759</v>
      </c>
      <c r="AF1589">
        <v>0</v>
      </c>
      <c r="AG1589" s="106">
        <v>9.3083203915667543</v>
      </c>
      <c r="AH1589" s="106">
        <v>0</v>
      </c>
      <c r="AI1589" s="106">
        <v>100</v>
      </c>
      <c r="AJ1589">
        <v>83.79</v>
      </c>
      <c r="AK1589">
        <v>65.849999999999994</v>
      </c>
      <c r="AL1589">
        <v>57.68</v>
      </c>
      <c r="AM1589">
        <v>207.32</v>
      </c>
      <c r="AN1589" t="s">
        <v>1065</v>
      </c>
      <c r="AO1589">
        <v>23.601600000000001</v>
      </c>
      <c r="AP1589">
        <v>8.33</v>
      </c>
      <c r="AQ1589">
        <v>12.806699999999999</v>
      </c>
      <c r="AR1589" t="s">
        <v>1072</v>
      </c>
      <c r="AS1589" t="s">
        <v>1073</v>
      </c>
      <c r="AT1589" t="s">
        <v>1075</v>
      </c>
      <c r="AU1589" t="s">
        <v>1077</v>
      </c>
      <c r="AV1589" t="s">
        <v>1080</v>
      </c>
      <c r="AW1589" t="s">
        <v>1084</v>
      </c>
      <c r="AX1589" s="65">
        <f t="shared" si="423"/>
        <v>1391.07</v>
      </c>
      <c r="AY1589" s="106">
        <v>2862.47</v>
      </c>
      <c r="AZ1589" s="106">
        <v>978.40466675611924</v>
      </c>
      <c r="BA1589" s="65">
        <f t="shared" si="411"/>
        <v>5231.9446667561187</v>
      </c>
      <c r="BB1589" s="65">
        <f t="shared" si="412"/>
        <v>37606.525333243881</v>
      </c>
      <c r="BC1589" s="65">
        <f t="shared" si="413"/>
        <v>927.66</v>
      </c>
      <c r="BD1589" s="65">
        <f t="shared" si="414"/>
        <v>48880.1</v>
      </c>
      <c r="BE1589" s="65">
        <f t="shared" si="415"/>
        <v>31744.309999999998</v>
      </c>
      <c r="BF1589" s="65">
        <f t="shared" si="416"/>
        <v>119158.59533324388</v>
      </c>
      <c r="BG1589" s="66">
        <f t="shared" si="417"/>
        <v>747.4206666794455</v>
      </c>
      <c r="BH1589" s="66">
        <f t="shared" si="418"/>
        <v>64.838836781454972</v>
      </c>
      <c r="BI1589" s="66">
        <f t="shared" si="419"/>
        <v>1.5461</v>
      </c>
      <c r="BJ1589" s="66">
        <f t="shared" si="420"/>
        <v>84.276034482758618</v>
      </c>
      <c r="BK1589" s="66">
        <f t="shared" si="421"/>
        <v>54.731568965517241</v>
      </c>
      <c r="BL1589" s="66">
        <f t="shared" si="422"/>
        <v>205.44585402283428</v>
      </c>
      <c r="BM1589" s="207">
        <f t="shared" si="424"/>
        <v>39879.18</v>
      </c>
    </row>
    <row r="1590" spans="1:65" x14ac:dyDescent="0.35">
      <c r="A1590" s="1">
        <v>747</v>
      </c>
      <c r="B1590">
        <v>69</v>
      </c>
      <c r="C1590" t="s">
        <v>37</v>
      </c>
      <c r="D1590" s="60" t="s">
        <v>785</v>
      </c>
      <c r="E1590" s="6" t="s">
        <v>1109</v>
      </c>
      <c r="F1590" s="7" t="s">
        <v>1110</v>
      </c>
      <c r="G1590" s="6">
        <v>-15.37</v>
      </c>
      <c r="H1590" s="6">
        <v>-48.78</v>
      </c>
      <c r="I1590" s="6">
        <v>770</v>
      </c>
      <c r="J1590" s="8">
        <v>31081.371963744201</v>
      </c>
      <c r="K1590" t="s">
        <v>1165</v>
      </c>
      <c r="L1590" t="s">
        <v>1062</v>
      </c>
      <c r="M1590">
        <v>600</v>
      </c>
      <c r="N1590">
        <v>600</v>
      </c>
      <c r="O1590">
        <v>0</v>
      </c>
      <c r="P1590">
        <v>39745.21</v>
      </c>
      <c r="Q1590">
        <v>44998.77</v>
      </c>
      <c r="R1590">
        <v>5266.4</v>
      </c>
      <c r="S1590">
        <v>34606.78</v>
      </c>
      <c r="T1590">
        <v>0</v>
      </c>
      <c r="U1590">
        <v>11578.67</v>
      </c>
      <c r="V1590">
        <v>0</v>
      </c>
      <c r="W1590" s="181">
        <f t="shared" si="408"/>
        <v>51323.88</v>
      </c>
      <c r="X1590" s="181">
        <f t="shared" si="409"/>
        <v>85.5398</v>
      </c>
      <c r="Y1590" s="174">
        <v>136195.82999999999</v>
      </c>
      <c r="Z1590" s="181">
        <f t="shared" si="410"/>
        <v>226.99304999999998</v>
      </c>
      <c r="AA1590" s="174">
        <v>0</v>
      </c>
      <c r="AB1590" s="174">
        <v>29.182398609414111</v>
      </c>
      <c r="AC1590" s="174">
        <v>33.039756063016029</v>
      </c>
      <c r="AD1590" s="174">
        <v>3.866785055019673</v>
      </c>
      <c r="AE1590" s="174">
        <v>25.409573846717631</v>
      </c>
      <c r="AF1590">
        <v>0</v>
      </c>
      <c r="AG1590" s="106">
        <v>8.5014864258325691</v>
      </c>
      <c r="AH1590" s="106">
        <v>0</v>
      </c>
      <c r="AI1590" s="106">
        <v>100</v>
      </c>
      <c r="AJ1590">
        <v>83.78</v>
      </c>
      <c r="AK1590">
        <v>85.54</v>
      </c>
      <c r="AL1590">
        <v>57.68</v>
      </c>
      <c r="AM1590">
        <v>226.99</v>
      </c>
      <c r="AN1590" t="s">
        <v>1066</v>
      </c>
      <c r="AO1590">
        <v>23.601600000000001</v>
      </c>
      <c r="AP1590">
        <v>8.33</v>
      </c>
      <c r="AQ1590">
        <v>12.806699999999999</v>
      </c>
      <c r="AR1590" t="s">
        <v>1072</v>
      </c>
      <c r="AS1590" t="s">
        <v>1073</v>
      </c>
      <c r="AT1590" t="s">
        <v>1075</v>
      </c>
      <c r="AU1590" t="s">
        <v>1077</v>
      </c>
      <c r="AV1590" t="s">
        <v>1080</v>
      </c>
      <c r="AW1590" t="s">
        <v>1084</v>
      </c>
      <c r="AX1590" s="65">
        <f t="shared" si="423"/>
        <v>1391.07</v>
      </c>
      <c r="AY1590" s="106">
        <v>2862.47</v>
      </c>
      <c r="AZ1590" s="106">
        <v>1370.3111423475079</v>
      </c>
      <c r="BA1590" s="65">
        <f t="shared" si="411"/>
        <v>5623.8511423475084</v>
      </c>
      <c r="BB1590" s="65">
        <f t="shared" si="412"/>
        <v>49953.568857652492</v>
      </c>
      <c r="BC1590" s="65">
        <f t="shared" si="413"/>
        <v>0</v>
      </c>
      <c r="BD1590" s="65">
        <f t="shared" si="414"/>
        <v>48874.1</v>
      </c>
      <c r="BE1590" s="65">
        <f t="shared" si="415"/>
        <v>31744.309999999998</v>
      </c>
      <c r="BF1590" s="65">
        <f t="shared" si="416"/>
        <v>130571.97885765247</v>
      </c>
      <c r="BG1590" s="66">
        <f t="shared" si="417"/>
        <v>803.40730604964403</v>
      </c>
      <c r="BH1590" s="66">
        <f t="shared" si="418"/>
        <v>86.126842858021533</v>
      </c>
      <c r="BI1590" s="66">
        <f t="shared" si="419"/>
        <v>0</v>
      </c>
      <c r="BJ1590" s="66">
        <f t="shared" si="420"/>
        <v>84.265689655172409</v>
      </c>
      <c r="BK1590" s="66">
        <f t="shared" si="421"/>
        <v>54.731568965517241</v>
      </c>
      <c r="BL1590" s="66">
        <f t="shared" si="422"/>
        <v>225.12410147871117</v>
      </c>
      <c r="BM1590" s="207">
        <f t="shared" si="424"/>
        <v>39873.18</v>
      </c>
    </row>
    <row r="1591" spans="1:65" x14ac:dyDescent="0.35">
      <c r="A1591" s="1">
        <v>748</v>
      </c>
      <c r="B1591">
        <v>69</v>
      </c>
      <c r="C1591" t="s">
        <v>37</v>
      </c>
      <c r="D1591" s="60" t="s">
        <v>786</v>
      </c>
      <c r="E1591" s="6" t="s">
        <v>1111</v>
      </c>
      <c r="F1591" s="7" t="s">
        <v>1112</v>
      </c>
      <c r="G1591" s="6">
        <v>-22.86</v>
      </c>
      <c r="H1591" s="6">
        <v>-43.41</v>
      </c>
      <c r="I1591" s="6">
        <v>45</v>
      </c>
      <c r="J1591" s="8">
        <v>45016.2336447989</v>
      </c>
      <c r="K1591" t="s">
        <v>1165</v>
      </c>
      <c r="L1591" t="s">
        <v>1062</v>
      </c>
      <c r="M1591">
        <v>600</v>
      </c>
      <c r="N1591">
        <v>600</v>
      </c>
      <c r="O1591">
        <v>0</v>
      </c>
      <c r="P1591">
        <v>39585.07</v>
      </c>
      <c r="Q1591">
        <v>44998.77</v>
      </c>
      <c r="R1591">
        <v>5262.4</v>
      </c>
      <c r="S1591">
        <v>34606.78</v>
      </c>
      <c r="T1591">
        <v>0</v>
      </c>
      <c r="U1591">
        <v>11578.67</v>
      </c>
      <c r="V1591">
        <v>0</v>
      </c>
      <c r="W1591" s="181">
        <f t="shared" si="408"/>
        <v>51163.74</v>
      </c>
      <c r="X1591" s="181">
        <f t="shared" si="409"/>
        <v>85.272899999999993</v>
      </c>
      <c r="Y1591" s="174">
        <v>136031.70000000001</v>
      </c>
      <c r="Z1591" s="181">
        <f t="shared" si="410"/>
        <v>226.71950000000001</v>
      </c>
      <c r="AA1591" s="174">
        <v>0</v>
      </c>
      <c r="AB1591" s="174">
        <v>29.099886276507601</v>
      </c>
      <c r="AC1591" s="174">
        <v>33.079620412006904</v>
      </c>
      <c r="AD1591" s="174">
        <v>3.8685100605226568</v>
      </c>
      <c r="AE1591" s="174">
        <v>25.44023194593613</v>
      </c>
      <c r="AF1591">
        <v>0</v>
      </c>
      <c r="AG1591" s="106">
        <v>8.5117439537990034</v>
      </c>
      <c r="AH1591" s="106">
        <v>0</v>
      </c>
      <c r="AI1591" s="106">
        <v>100</v>
      </c>
      <c r="AJ1591">
        <v>83.77</v>
      </c>
      <c r="AK1591">
        <v>85.27</v>
      </c>
      <c r="AL1591">
        <v>57.68</v>
      </c>
      <c r="AM1591">
        <v>226.72</v>
      </c>
      <c r="AN1591" t="s">
        <v>1067</v>
      </c>
      <c r="AO1591">
        <v>23.601600000000001</v>
      </c>
      <c r="AP1591">
        <v>8.33</v>
      </c>
      <c r="AQ1591">
        <v>12.806699999999999</v>
      </c>
      <c r="AR1591" t="s">
        <v>1072</v>
      </c>
      <c r="AS1591" t="s">
        <v>1073</v>
      </c>
      <c r="AT1591" t="s">
        <v>1075</v>
      </c>
      <c r="AU1591" t="s">
        <v>1077</v>
      </c>
      <c r="AV1591" t="s">
        <v>1080</v>
      </c>
      <c r="AW1591" t="s">
        <v>1084</v>
      </c>
      <c r="AX1591" s="65">
        <f t="shared" si="423"/>
        <v>1391.07</v>
      </c>
      <c r="AY1591" s="106">
        <v>2862.47</v>
      </c>
      <c r="AZ1591" s="106">
        <v>1363.4993139940275</v>
      </c>
      <c r="BA1591" s="65">
        <f t="shared" si="411"/>
        <v>5617.0393139940279</v>
      </c>
      <c r="BB1591" s="65">
        <f t="shared" si="412"/>
        <v>49800.240686005971</v>
      </c>
      <c r="BC1591" s="65">
        <f t="shared" si="413"/>
        <v>0</v>
      </c>
      <c r="BD1591" s="65">
        <f t="shared" si="414"/>
        <v>48870.1</v>
      </c>
      <c r="BE1591" s="65">
        <f t="shared" si="415"/>
        <v>31744.309999999998</v>
      </c>
      <c r="BF1591" s="65">
        <f t="shared" si="416"/>
        <v>130414.66068600598</v>
      </c>
      <c r="BG1591" s="66">
        <f t="shared" si="417"/>
        <v>802.43418771343261</v>
      </c>
      <c r="BH1591" s="66">
        <f t="shared" si="418"/>
        <v>85.862483941389598</v>
      </c>
      <c r="BI1591" s="66">
        <f t="shared" si="419"/>
        <v>0</v>
      </c>
      <c r="BJ1591" s="66">
        <f t="shared" si="420"/>
        <v>84.258793103448269</v>
      </c>
      <c r="BK1591" s="66">
        <f t="shared" si="421"/>
        <v>54.731568965517241</v>
      </c>
      <c r="BL1591" s="66">
        <f t="shared" si="422"/>
        <v>224.85286325173445</v>
      </c>
      <c r="BM1591" s="207">
        <f t="shared" si="424"/>
        <v>39869.18</v>
      </c>
    </row>
    <row r="1592" spans="1:65" x14ac:dyDescent="0.35">
      <c r="A1592" s="1">
        <v>749</v>
      </c>
      <c r="B1592">
        <v>69</v>
      </c>
      <c r="C1592" t="s">
        <v>37</v>
      </c>
      <c r="D1592" s="60" t="s">
        <v>787</v>
      </c>
      <c r="E1592" s="6" t="s">
        <v>1113</v>
      </c>
      <c r="F1592" s="7" t="s">
        <v>1114</v>
      </c>
      <c r="G1592" s="6">
        <v>-20.32</v>
      </c>
      <c r="H1592" s="6">
        <v>-40.340000000000003</v>
      </c>
      <c r="I1592" s="6">
        <v>9</v>
      </c>
      <c r="J1592" s="8">
        <v>54061.366139626101</v>
      </c>
      <c r="K1592" t="s">
        <v>1165</v>
      </c>
      <c r="L1592" t="s">
        <v>1062</v>
      </c>
      <c r="M1592">
        <v>600</v>
      </c>
      <c r="N1592">
        <v>600</v>
      </c>
      <c r="O1592">
        <v>0</v>
      </c>
      <c r="P1592">
        <v>44743.97</v>
      </c>
      <c r="Q1592">
        <v>44998.77</v>
      </c>
      <c r="R1592">
        <v>5264.2</v>
      </c>
      <c r="S1592">
        <v>34606.78</v>
      </c>
      <c r="T1592">
        <v>0</v>
      </c>
      <c r="U1592">
        <v>11578.67</v>
      </c>
      <c r="V1592">
        <v>0</v>
      </c>
      <c r="W1592" s="181">
        <f t="shared" si="408"/>
        <v>56322.64</v>
      </c>
      <c r="X1592" s="181">
        <f t="shared" si="409"/>
        <v>93.871066666666664</v>
      </c>
      <c r="Y1592" s="174">
        <v>141192.39000000001</v>
      </c>
      <c r="Z1592" s="181">
        <f t="shared" si="410"/>
        <v>235.32065000000003</v>
      </c>
      <c r="AA1592" s="174">
        <v>0</v>
      </c>
      <c r="AB1592" s="174">
        <v>31.69007196492672</v>
      </c>
      <c r="AC1592" s="174">
        <v>31.870534948802831</v>
      </c>
      <c r="AD1592" s="174">
        <v>3.7283879109915188</v>
      </c>
      <c r="AE1592" s="174">
        <v>24.510371982512648</v>
      </c>
      <c r="AF1592">
        <v>0</v>
      </c>
      <c r="AG1592" s="106">
        <v>8.2006331927662668</v>
      </c>
      <c r="AH1592" s="106">
        <v>0</v>
      </c>
      <c r="AI1592" s="106">
        <v>100</v>
      </c>
      <c r="AJ1592">
        <v>83.77</v>
      </c>
      <c r="AK1592">
        <v>93.87</v>
      </c>
      <c r="AL1592">
        <v>57.68</v>
      </c>
      <c r="AM1592">
        <v>235.32</v>
      </c>
      <c r="AN1592" t="s">
        <v>1068</v>
      </c>
      <c r="AO1592">
        <v>23.601600000000001</v>
      </c>
      <c r="AP1592">
        <v>8.33</v>
      </c>
      <c r="AQ1592">
        <v>12.806699999999999</v>
      </c>
      <c r="AR1592" t="s">
        <v>1072</v>
      </c>
      <c r="AS1592" t="s">
        <v>1073</v>
      </c>
      <c r="AT1592" t="s">
        <v>1075</v>
      </c>
      <c r="AU1592" t="s">
        <v>1077</v>
      </c>
      <c r="AV1592" t="s">
        <v>1080</v>
      </c>
      <c r="AW1592" t="s">
        <v>1084</v>
      </c>
      <c r="AX1592" s="65">
        <f t="shared" si="423"/>
        <v>1391.07</v>
      </c>
      <c r="AY1592" s="106">
        <v>2862.47</v>
      </c>
      <c r="AZ1592" s="106">
        <v>1491.7291267682804</v>
      </c>
      <c r="BA1592" s="65">
        <f t="shared" si="411"/>
        <v>5745.2691267682803</v>
      </c>
      <c r="BB1592" s="65">
        <f t="shared" si="412"/>
        <v>54830.910873231718</v>
      </c>
      <c r="BC1592" s="65">
        <f t="shared" si="413"/>
        <v>0</v>
      </c>
      <c r="BD1592" s="65">
        <f t="shared" si="414"/>
        <v>48871.899999999994</v>
      </c>
      <c r="BE1592" s="65">
        <f t="shared" si="415"/>
        <v>31744.309999999998</v>
      </c>
      <c r="BF1592" s="65">
        <f t="shared" si="416"/>
        <v>135447.12087323173</v>
      </c>
      <c r="BG1592" s="66">
        <f t="shared" si="417"/>
        <v>820.75273239546857</v>
      </c>
      <c r="BH1592" s="66">
        <f t="shared" si="418"/>
        <v>94.536053229709864</v>
      </c>
      <c r="BI1592" s="66">
        <f t="shared" si="419"/>
        <v>0</v>
      </c>
      <c r="BJ1592" s="66">
        <f t="shared" si="420"/>
        <v>84.261896551724135</v>
      </c>
      <c r="BK1592" s="66">
        <f t="shared" si="421"/>
        <v>54.731568965517241</v>
      </c>
      <c r="BL1592" s="66">
        <f t="shared" si="422"/>
        <v>233.52951874695125</v>
      </c>
      <c r="BM1592" s="207">
        <f t="shared" si="424"/>
        <v>39870.979999999996</v>
      </c>
    </row>
    <row r="1593" spans="1:65" x14ac:dyDescent="0.35">
      <c r="A1593" s="1">
        <v>750</v>
      </c>
      <c r="B1593">
        <v>69</v>
      </c>
      <c r="C1593" t="s">
        <v>37</v>
      </c>
      <c r="D1593" s="60" t="s">
        <v>788</v>
      </c>
      <c r="E1593" s="6" t="s">
        <v>1115</v>
      </c>
      <c r="F1593" s="7" t="s">
        <v>1116</v>
      </c>
      <c r="G1593" s="6">
        <v>-8.0500000000000007</v>
      </c>
      <c r="H1593" s="6">
        <v>-34.880000000000003</v>
      </c>
      <c r="I1593" s="6">
        <v>10</v>
      </c>
      <c r="J1593" s="8">
        <v>63550.072249703</v>
      </c>
      <c r="K1593" t="s">
        <v>1165</v>
      </c>
      <c r="L1593" t="s">
        <v>1062</v>
      </c>
      <c r="M1593">
        <v>600</v>
      </c>
      <c r="N1593">
        <v>600</v>
      </c>
      <c r="O1593">
        <v>0</v>
      </c>
      <c r="P1593">
        <v>52793.99</v>
      </c>
      <c r="Q1593">
        <v>44998.77</v>
      </c>
      <c r="R1593">
        <v>5250.2</v>
      </c>
      <c r="S1593">
        <v>34606.78</v>
      </c>
      <c r="T1593">
        <v>0</v>
      </c>
      <c r="U1593">
        <v>11578.67</v>
      </c>
      <c r="V1593">
        <v>0</v>
      </c>
      <c r="W1593" s="181">
        <f t="shared" si="408"/>
        <v>64372.659999999996</v>
      </c>
      <c r="X1593" s="181">
        <f t="shared" si="409"/>
        <v>107.28776666666666</v>
      </c>
      <c r="Y1593" s="174">
        <v>149228.41</v>
      </c>
      <c r="Z1593" s="181">
        <f t="shared" si="410"/>
        <v>248.71401666666668</v>
      </c>
      <c r="AA1593" s="174">
        <v>0</v>
      </c>
      <c r="AB1593" s="174">
        <v>35.377975279640118</v>
      </c>
      <c r="AC1593" s="174">
        <v>30.15429166604401</v>
      </c>
      <c r="AD1593" s="174">
        <v>3.5182308784232168</v>
      </c>
      <c r="AE1593" s="174">
        <v>23.19047693398328</v>
      </c>
      <c r="AF1593">
        <v>0</v>
      </c>
      <c r="AG1593" s="106">
        <v>7.7590252419093657</v>
      </c>
      <c r="AH1593" s="106">
        <v>0</v>
      </c>
      <c r="AI1593" s="106">
        <v>100</v>
      </c>
      <c r="AJ1593">
        <v>83.75</v>
      </c>
      <c r="AK1593">
        <v>107.29</v>
      </c>
      <c r="AL1593">
        <v>57.68</v>
      </c>
      <c r="AM1593">
        <v>248.71</v>
      </c>
      <c r="AN1593" t="s">
        <v>1069</v>
      </c>
      <c r="AO1593">
        <v>23.601600000000001</v>
      </c>
      <c r="AP1593">
        <v>8.33</v>
      </c>
      <c r="AQ1593">
        <v>12.806699999999999</v>
      </c>
      <c r="AR1593" t="s">
        <v>1072</v>
      </c>
      <c r="AS1593" t="s">
        <v>1073</v>
      </c>
      <c r="AT1593" t="s">
        <v>1075</v>
      </c>
      <c r="AU1593" t="s">
        <v>1077</v>
      </c>
      <c r="AV1593" t="s">
        <v>1080</v>
      </c>
      <c r="AW1593" t="s">
        <v>1084</v>
      </c>
      <c r="AX1593" s="65">
        <f t="shared" si="423"/>
        <v>1391.07</v>
      </c>
      <c r="AY1593" s="106">
        <v>2862.47</v>
      </c>
      <c r="AZ1593" s="106">
        <v>1708.5564239420357</v>
      </c>
      <c r="BA1593" s="65">
        <f t="shared" si="411"/>
        <v>5962.0964239420355</v>
      </c>
      <c r="BB1593" s="65">
        <f t="shared" si="412"/>
        <v>62664.103576057962</v>
      </c>
      <c r="BC1593" s="65">
        <f t="shared" si="413"/>
        <v>0</v>
      </c>
      <c r="BD1593" s="65">
        <f t="shared" si="414"/>
        <v>48857.899999999994</v>
      </c>
      <c r="BE1593" s="65">
        <f t="shared" si="415"/>
        <v>31744.309999999998</v>
      </c>
      <c r="BF1593" s="65">
        <f t="shared" si="416"/>
        <v>143266.31357605796</v>
      </c>
      <c r="BG1593" s="66">
        <f t="shared" si="417"/>
        <v>851.72806056314789</v>
      </c>
      <c r="BH1593" s="66">
        <f t="shared" si="418"/>
        <v>108.04155788975511</v>
      </c>
      <c r="BI1593" s="66">
        <f t="shared" si="419"/>
        <v>0</v>
      </c>
      <c r="BJ1593" s="66">
        <f t="shared" si="420"/>
        <v>84.237758620689647</v>
      </c>
      <c r="BK1593" s="66">
        <f t="shared" si="421"/>
        <v>54.731568965517241</v>
      </c>
      <c r="BL1593" s="66">
        <f t="shared" si="422"/>
        <v>247.010885475962</v>
      </c>
      <c r="BM1593" s="207">
        <f t="shared" si="424"/>
        <v>39856.979999999996</v>
      </c>
    </row>
    <row r="1594" spans="1:65" x14ac:dyDescent="0.35">
      <c r="A1594" s="1">
        <v>751</v>
      </c>
      <c r="B1594">
        <v>69</v>
      </c>
      <c r="C1594" t="s">
        <v>37</v>
      </c>
      <c r="D1594" s="60" t="s">
        <v>789</v>
      </c>
      <c r="E1594" s="6" t="s">
        <v>1117</v>
      </c>
      <c r="F1594" s="7" t="s">
        <v>1118</v>
      </c>
      <c r="G1594" s="6">
        <v>-3.8</v>
      </c>
      <c r="H1594" s="6">
        <v>-38.53</v>
      </c>
      <c r="I1594" s="6">
        <v>41</v>
      </c>
      <c r="J1594" s="8">
        <v>71394.000753582499</v>
      </c>
      <c r="K1594" t="s">
        <v>1165</v>
      </c>
      <c r="L1594" t="s">
        <v>1062</v>
      </c>
      <c r="M1594">
        <v>600</v>
      </c>
      <c r="N1594">
        <v>600</v>
      </c>
      <c r="O1594">
        <v>0</v>
      </c>
      <c r="P1594">
        <v>52129.55</v>
      </c>
      <c r="Q1594">
        <v>44998.77</v>
      </c>
      <c r="R1594">
        <v>5255.2</v>
      </c>
      <c r="S1594">
        <v>34606.78</v>
      </c>
      <c r="T1594">
        <v>0</v>
      </c>
      <c r="U1594">
        <v>11578.67</v>
      </c>
      <c r="V1594">
        <v>0</v>
      </c>
      <c r="W1594" s="181">
        <f t="shared" si="408"/>
        <v>63708.22</v>
      </c>
      <c r="X1594" s="181">
        <f t="shared" si="409"/>
        <v>106.18036666666667</v>
      </c>
      <c r="Y1594" s="174">
        <v>148568.98000000001</v>
      </c>
      <c r="Z1594" s="181">
        <f t="shared" si="410"/>
        <v>247.61496666666667</v>
      </c>
      <c r="AA1594" s="174">
        <v>0</v>
      </c>
      <c r="AB1594" s="174">
        <v>35.08777538891362</v>
      </c>
      <c r="AC1594" s="174">
        <v>30.28813282557368</v>
      </c>
      <c r="AD1594" s="174">
        <v>3.5372121421308811</v>
      </c>
      <c r="AE1594" s="174">
        <v>23.293408893296569</v>
      </c>
      <c r="AF1594">
        <v>0</v>
      </c>
      <c r="AG1594" s="106">
        <v>7.7934640192050848</v>
      </c>
      <c r="AH1594" s="106">
        <v>0</v>
      </c>
      <c r="AI1594" s="106">
        <v>100</v>
      </c>
      <c r="AJ1594">
        <v>83.76</v>
      </c>
      <c r="AK1594">
        <v>106.18</v>
      </c>
      <c r="AL1594">
        <v>57.68</v>
      </c>
      <c r="AM1594">
        <v>247.61</v>
      </c>
      <c r="AN1594" t="s">
        <v>1070</v>
      </c>
      <c r="AO1594">
        <v>23.601600000000001</v>
      </c>
      <c r="AP1594">
        <v>8.33</v>
      </c>
      <c r="AQ1594">
        <v>12.806699999999999</v>
      </c>
      <c r="AR1594" t="s">
        <v>1072</v>
      </c>
      <c r="AS1594" t="s">
        <v>1073</v>
      </c>
      <c r="AT1594" t="s">
        <v>1075</v>
      </c>
      <c r="AU1594" t="s">
        <v>1077</v>
      </c>
      <c r="AV1594" t="s">
        <v>1080</v>
      </c>
      <c r="AW1594" t="s">
        <v>1084</v>
      </c>
      <c r="AX1594" s="65">
        <f t="shared" si="423"/>
        <v>1391.07</v>
      </c>
      <c r="AY1594" s="106">
        <v>2862.47</v>
      </c>
      <c r="AZ1594" s="106">
        <v>1676.9993473090999</v>
      </c>
      <c r="BA1594" s="65">
        <f t="shared" si="411"/>
        <v>5930.539347309099</v>
      </c>
      <c r="BB1594" s="65">
        <f t="shared" si="412"/>
        <v>62031.220652690899</v>
      </c>
      <c r="BC1594" s="65">
        <f t="shared" si="413"/>
        <v>0</v>
      </c>
      <c r="BD1594" s="65">
        <f t="shared" si="414"/>
        <v>48862.899999999994</v>
      </c>
      <c r="BE1594" s="65">
        <f t="shared" si="415"/>
        <v>31744.309999999998</v>
      </c>
      <c r="BF1594" s="65">
        <f t="shared" si="416"/>
        <v>142638.44065269092</v>
      </c>
      <c r="BG1594" s="66">
        <f t="shared" si="417"/>
        <v>847.21990675844268</v>
      </c>
      <c r="BH1594" s="66">
        <f t="shared" si="418"/>
        <v>106.95038043567396</v>
      </c>
      <c r="BI1594" s="66">
        <f t="shared" si="419"/>
        <v>0</v>
      </c>
      <c r="BJ1594" s="66">
        <f t="shared" si="420"/>
        <v>84.246379310344821</v>
      </c>
      <c r="BK1594" s="66">
        <f t="shared" si="421"/>
        <v>54.731568965517241</v>
      </c>
      <c r="BL1594" s="66">
        <f t="shared" si="422"/>
        <v>245.92834595291538</v>
      </c>
      <c r="BM1594" s="207">
        <f t="shared" si="424"/>
        <v>39861.979999999996</v>
      </c>
    </row>
    <row r="1595" spans="1:65" x14ac:dyDescent="0.35">
      <c r="A1595" s="1">
        <v>760</v>
      </c>
      <c r="B1595">
        <v>70</v>
      </c>
      <c r="C1595" t="s">
        <v>37</v>
      </c>
      <c r="D1595" s="60" t="s">
        <v>798</v>
      </c>
      <c r="E1595" s="6" t="s">
        <v>1104</v>
      </c>
      <c r="F1595" s="7" t="s">
        <v>1105</v>
      </c>
      <c r="G1595" s="6">
        <v>-22.74</v>
      </c>
      <c r="H1595" s="6">
        <v>-45.59</v>
      </c>
      <c r="I1595" s="6">
        <v>1642</v>
      </c>
      <c r="J1595" s="8">
        <v>3495.45982983364</v>
      </c>
      <c r="K1595" t="s">
        <v>1165</v>
      </c>
      <c r="L1595" t="s">
        <v>1062</v>
      </c>
      <c r="M1595">
        <v>600</v>
      </c>
      <c r="N1595">
        <v>600</v>
      </c>
      <c r="O1595">
        <v>4618.1099999999997</v>
      </c>
      <c r="P1595">
        <v>11770.2</v>
      </c>
      <c r="Q1595">
        <v>44998.77</v>
      </c>
      <c r="R1595">
        <v>5265.2</v>
      </c>
      <c r="S1595">
        <v>34606.78</v>
      </c>
      <c r="T1595">
        <v>0</v>
      </c>
      <c r="U1595">
        <v>11750.93</v>
      </c>
      <c r="V1595">
        <v>0</v>
      </c>
      <c r="W1595" s="181">
        <f t="shared" si="408"/>
        <v>23521.13</v>
      </c>
      <c r="X1595" s="181">
        <f t="shared" si="409"/>
        <v>39.201883333333335</v>
      </c>
      <c r="Y1595" s="174">
        <v>113009.99</v>
      </c>
      <c r="Z1595" s="181">
        <f t="shared" si="410"/>
        <v>188.34998333333334</v>
      </c>
      <c r="AA1595" s="174">
        <v>4.0864617367013301</v>
      </c>
      <c r="AB1595" s="174">
        <v>10.415185418563439</v>
      </c>
      <c r="AC1595" s="174">
        <v>39.818400125511019</v>
      </c>
      <c r="AD1595" s="174">
        <v>4.659057132913647</v>
      </c>
      <c r="AE1595" s="174">
        <v>30.622761757610981</v>
      </c>
      <c r="AF1595">
        <v>0</v>
      </c>
      <c r="AG1595" s="106">
        <v>10.398133828699571</v>
      </c>
      <c r="AH1595" s="106">
        <v>0</v>
      </c>
      <c r="AI1595" s="106">
        <v>100</v>
      </c>
      <c r="AJ1595">
        <v>83.77</v>
      </c>
      <c r="AK1595">
        <v>46.9</v>
      </c>
      <c r="AL1595">
        <v>57.68</v>
      </c>
      <c r="AM1595">
        <v>188.35</v>
      </c>
      <c r="AN1595" t="s">
        <v>1063</v>
      </c>
      <c r="AO1595">
        <v>23.601600000000001</v>
      </c>
      <c r="AP1595">
        <v>8.33</v>
      </c>
      <c r="AQ1595">
        <v>12.806699999999999</v>
      </c>
      <c r="AR1595" t="s">
        <v>1072</v>
      </c>
      <c r="AS1595" t="s">
        <v>1073</v>
      </c>
      <c r="AT1595" t="s">
        <v>1075</v>
      </c>
      <c r="AU1595" t="s">
        <v>1077</v>
      </c>
      <c r="AV1595" t="s">
        <v>1081</v>
      </c>
      <c r="AW1595" t="s">
        <v>1083</v>
      </c>
      <c r="AX1595" s="65">
        <f t="shared" si="423"/>
        <v>1391.07</v>
      </c>
      <c r="AY1595" s="106">
        <v>2862.47</v>
      </c>
      <c r="AZ1595" s="106">
        <v>475.98691788504971</v>
      </c>
      <c r="BA1595" s="65">
        <f t="shared" si="411"/>
        <v>4729.5269178850494</v>
      </c>
      <c r="BB1595" s="65">
        <f t="shared" si="412"/>
        <v>23045.143082114952</v>
      </c>
      <c r="BC1595" s="65">
        <f t="shared" si="413"/>
        <v>4618.1099999999997</v>
      </c>
      <c r="BD1595" s="65">
        <f t="shared" si="414"/>
        <v>48872.899999999994</v>
      </c>
      <c r="BE1595" s="65">
        <f t="shared" si="415"/>
        <v>31744.309999999998</v>
      </c>
      <c r="BF1595" s="65">
        <f t="shared" si="416"/>
        <v>108280.46308211496</v>
      </c>
      <c r="BG1595" s="66">
        <f t="shared" si="417"/>
        <v>675.6467025550071</v>
      </c>
      <c r="BH1595" s="66">
        <f t="shared" si="418"/>
        <v>39.733005313991299</v>
      </c>
      <c r="BI1595" s="66">
        <f t="shared" si="419"/>
        <v>7.6968499999999995</v>
      </c>
      <c r="BJ1595" s="66">
        <f t="shared" si="420"/>
        <v>84.263620689655156</v>
      </c>
      <c r="BK1595" s="66">
        <f t="shared" si="421"/>
        <v>54.731568965517241</v>
      </c>
      <c r="BL1595" s="66">
        <f t="shared" si="422"/>
        <v>186.69045358985338</v>
      </c>
      <c r="BM1595" s="207">
        <f t="shared" si="424"/>
        <v>39871.979999999996</v>
      </c>
    </row>
    <row r="1596" spans="1:65" x14ac:dyDescent="0.35">
      <c r="A1596" s="1">
        <v>761</v>
      </c>
      <c r="B1596">
        <v>70</v>
      </c>
      <c r="C1596" t="s">
        <v>37</v>
      </c>
      <c r="D1596" s="60" t="s">
        <v>799</v>
      </c>
      <c r="E1596" s="6" t="s">
        <v>1104</v>
      </c>
      <c r="F1596" s="7" t="s">
        <v>1106</v>
      </c>
      <c r="G1596" s="6">
        <v>-23.85</v>
      </c>
      <c r="H1596" s="6">
        <v>-46.64</v>
      </c>
      <c r="I1596" s="6">
        <v>792</v>
      </c>
      <c r="J1596" s="8">
        <v>14172.2970393051</v>
      </c>
      <c r="K1596" t="s">
        <v>1165</v>
      </c>
      <c r="L1596" t="s">
        <v>1062</v>
      </c>
      <c r="M1596">
        <v>600</v>
      </c>
      <c r="N1596">
        <v>600</v>
      </c>
      <c r="O1596">
        <v>1397.21</v>
      </c>
      <c r="P1596">
        <v>21415.01</v>
      </c>
      <c r="Q1596">
        <v>44998.77</v>
      </c>
      <c r="R1596">
        <v>5266.4</v>
      </c>
      <c r="S1596">
        <v>34606.78</v>
      </c>
      <c r="T1596">
        <v>0</v>
      </c>
      <c r="U1596">
        <v>11750.93</v>
      </c>
      <c r="V1596">
        <v>0</v>
      </c>
      <c r="W1596" s="181">
        <f t="shared" si="408"/>
        <v>33165.94</v>
      </c>
      <c r="X1596" s="181">
        <f t="shared" si="409"/>
        <v>55.276566666666668</v>
      </c>
      <c r="Y1596" s="174">
        <v>119435.1</v>
      </c>
      <c r="Z1596" s="181">
        <f t="shared" si="410"/>
        <v>199.05850000000001</v>
      </c>
      <c r="AA1596" s="174">
        <v>1.1698487295610751</v>
      </c>
      <c r="AB1596" s="174">
        <v>17.930248310588759</v>
      </c>
      <c r="AC1596" s="174">
        <v>37.676336353383547</v>
      </c>
      <c r="AD1596" s="174">
        <v>4.4094240302892533</v>
      </c>
      <c r="AE1596" s="174">
        <v>28.975384958023231</v>
      </c>
      <c r="AF1596">
        <v>0</v>
      </c>
      <c r="AG1596" s="106">
        <v>9.8387576181541281</v>
      </c>
      <c r="AH1596" s="106">
        <v>0</v>
      </c>
      <c r="AI1596" s="106">
        <v>100</v>
      </c>
      <c r="AJ1596">
        <v>83.78</v>
      </c>
      <c r="AK1596">
        <v>57.61</v>
      </c>
      <c r="AL1596">
        <v>57.68</v>
      </c>
      <c r="AM1596">
        <v>199.06</v>
      </c>
      <c r="AN1596" t="s">
        <v>1064</v>
      </c>
      <c r="AO1596">
        <v>23.601600000000001</v>
      </c>
      <c r="AP1596">
        <v>8.33</v>
      </c>
      <c r="AQ1596">
        <v>12.806699999999999</v>
      </c>
      <c r="AR1596" t="s">
        <v>1072</v>
      </c>
      <c r="AS1596" t="s">
        <v>1073</v>
      </c>
      <c r="AT1596" t="s">
        <v>1075</v>
      </c>
      <c r="AU1596" t="s">
        <v>1077</v>
      </c>
      <c r="AV1596" t="s">
        <v>1081</v>
      </c>
      <c r="AW1596" t="s">
        <v>1083</v>
      </c>
      <c r="AX1596" s="65">
        <f t="shared" si="423"/>
        <v>1391.07</v>
      </c>
      <c r="AY1596" s="106">
        <v>2862.47</v>
      </c>
      <c r="AZ1596" s="106">
        <v>749.46446368657746</v>
      </c>
      <c r="BA1596" s="65">
        <f t="shared" si="411"/>
        <v>5003.0044636865769</v>
      </c>
      <c r="BB1596" s="65">
        <f t="shared" si="412"/>
        <v>32416.475536313425</v>
      </c>
      <c r="BC1596" s="65">
        <f t="shared" si="413"/>
        <v>1397.21</v>
      </c>
      <c r="BD1596" s="65">
        <f t="shared" si="414"/>
        <v>48874.1</v>
      </c>
      <c r="BE1596" s="65">
        <f t="shared" si="415"/>
        <v>31744.309999999998</v>
      </c>
      <c r="BF1596" s="65">
        <f t="shared" si="416"/>
        <v>114432.09553631343</v>
      </c>
      <c r="BG1596" s="66">
        <f t="shared" si="417"/>
        <v>714.71492338379664</v>
      </c>
      <c r="BH1596" s="66">
        <f t="shared" si="418"/>
        <v>55.890475062609354</v>
      </c>
      <c r="BI1596" s="66">
        <f t="shared" si="419"/>
        <v>2.3286833333333332</v>
      </c>
      <c r="BJ1596" s="66">
        <f t="shared" si="420"/>
        <v>84.265689655172409</v>
      </c>
      <c r="BK1596" s="66">
        <f t="shared" si="421"/>
        <v>54.731568965517241</v>
      </c>
      <c r="BL1596" s="66">
        <f t="shared" si="422"/>
        <v>197.2967164419197</v>
      </c>
      <c r="BM1596" s="207">
        <f t="shared" si="424"/>
        <v>39873.18</v>
      </c>
    </row>
    <row r="1597" spans="1:65" x14ac:dyDescent="0.35">
      <c r="A1597" s="1">
        <v>762</v>
      </c>
      <c r="B1597">
        <v>70</v>
      </c>
      <c r="C1597" t="s">
        <v>37</v>
      </c>
      <c r="D1597" s="60" t="s">
        <v>800</v>
      </c>
      <c r="E1597" s="6" t="s">
        <v>1107</v>
      </c>
      <c r="F1597" s="7" t="s">
        <v>1108</v>
      </c>
      <c r="G1597" s="6">
        <v>-30.03</v>
      </c>
      <c r="H1597" s="6">
        <v>-51.23</v>
      </c>
      <c r="I1597" s="6">
        <v>47</v>
      </c>
      <c r="J1597" s="8">
        <v>23954.0527728093</v>
      </c>
      <c r="K1597" t="s">
        <v>1165</v>
      </c>
      <c r="L1597" t="s">
        <v>1062</v>
      </c>
      <c r="M1597">
        <v>600</v>
      </c>
      <c r="N1597">
        <v>600</v>
      </c>
      <c r="O1597">
        <v>2444.7600000000002</v>
      </c>
      <c r="P1597">
        <v>27112.6</v>
      </c>
      <c r="Q1597">
        <v>44998.77</v>
      </c>
      <c r="R1597">
        <v>5272.4</v>
      </c>
      <c r="S1597">
        <v>34606.78</v>
      </c>
      <c r="T1597">
        <v>0</v>
      </c>
      <c r="U1597">
        <v>11750.93</v>
      </c>
      <c r="V1597">
        <v>0</v>
      </c>
      <c r="W1597" s="181">
        <f t="shared" si="408"/>
        <v>38863.53</v>
      </c>
      <c r="X1597" s="181">
        <f t="shared" si="409"/>
        <v>64.772549999999995</v>
      </c>
      <c r="Y1597" s="174">
        <v>126186.25</v>
      </c>
      <c r="Z1597" s="181">
        <f t="shared" si="410"/>
        <v>210.31041666666667</v>
      </c>
      <c r="AA1597" s="174">
        <v>1.937421866487038</v>
      </c>
      <c r="AB1597" s="174">
        <v>21.48617618797611</v>
      </c>
      <c r="AC1597" s="174">
        <v>35.660596935086033</v>
      </c>
      <c r="AD1597" s="174">
        <v>4.1782682344550217</v>
      </c>
      <c r="AE1597" s="174">
        <v>27.425159238823561</v>
      </c>
      <c r="AF1597">
        <v>0</v>
      </c>
      <c r="AG1597" s="106">
        <v>9.3123696123785287</v>
      </c>
      <c r="AH1597" s="106">
        <v>0</v>
      </c>
      <c r="AI1597" s="106">
        <v>100</v>
      </c>
      <c r="AJ1597">
        <v>83.79</v>
      </c>
      <c r="AK1597">
        <v>68.849999999999994</v>
      </c>
      <c r="AL1597">
        <v>57.68</v>
      </c>
      <c r="AM1597">
        <v>210.31</v>
      </c>
      <c r="AN1597" t="s">
        <v>1065</v>
      </c>
      <c r="AO1597">
        <v>23.601600000000001</v>
      </c>
      <c r="AP1597">
        <v>8.33</v>
      </c>
      <c r="AQ1597">
        <v>12.806699999999999</v>
      </c>
      <c r="AR1597" t="s">
        <v>1072</v>
      </c>
      <c r="AS1597" t="s">
        <v>1073</v>
      </c>
      <c r="AT1597" t="s">
        <v>1075</v>
      </c>
      <c r="AU1597" t="s">
        <v>1077</v>
      </c>
      <c r="AV1597" t="s">
        <v>1081</v>
      </c>
      <c r="AW1597" t="s">
        <v>1083</v>
      </c>
      <c r="AX1597" s="65">
        <f t="shared" si="423"/>
        <v>1391.07</v>
      </c>
      <c r="AY1597" s="106">
        <v>2862.47</v>
      </c>
      <c r="AZ1597" s="106">
        <v>868.55396063291369</v>
      </c>
      <c r="BA1597" s="65">
        <f t="shared" si="411"/>
        <v>5122.0939606329139</v>
      </c>
      <c r="BB1597" s="65">
        <f t="shared" si="412"/>
        <v>37994.976039367088</v>
      </c>
      <c r="BC1597" s="65">
        <f t="shared" si="413"/>
        <v>2444.7600000000002</v>
      </c>
      <c r="BD1597" s="65">
        <f t="shared" si="414"/>
        <v>48880.1</v>
      </c>
      <c r="BE1597" s="65">
        <f t="shared" si="415"/>
        <v>31744.309999999998</v>
      </c>
      <c r="BF1597" s="65">
        <f t="shared" si="416"/>
        <v>121064.15603936708</v>
      </c>
      <c r="BG1597" s="66">
        <f t="shared" si="417"/>
        <v>731.72770866184487</v>
      </c>
      <c r="BH1597" s="66">
        <f t="shared" si="418"/>
        <v>65.50857937821911</v>
      </c>
      <c r="BI1597" s="66">
        <f t="shared" si="419"/>
        <v>4.0746000000000002</v>
      </c>
      <c r="BJ1597" s="66">
        <f t="shared" si="420"/>
        <v>84.276034482758618</v>
      </c>
      <c r="BK1597" s="66">
        <f t="shared" si="421"/>
        <v>54.731568965517241</v>
      </c>
      <c r="BL1597" s="66">
        <f t="shared" si="422"/>
        <v>208.73130351615015</v>
      </c>
      <c r="BM1597" s="207">
        <f t="shared" si="424"/>
        <v>39879.18</v>
      </c>
    </row>
    <row r="1598" spans="1:65" x14ac:dyDescent="0.35">
      <c r="A1598" s="1">
        <v>763</v>
      </c>
      <c r="B1598">
        <v>70</v>
      </c>
      <c r="C1598" t="s">
        <v>37</v>
      </c>
      <c r="D1598" s="60" t="s">
        <v>801</v>
      </c>
      <c r="E1598" s="6" t="s">
        <v>1109</v>
      </c>
      <c r="F1598" s="7" t="s">
        <v>1110</v>
      </c>
      <c r="G1598" s="6">
        <v>-15.37</v>
      </c>
      <c r="H1598" s="6">
        <v>-48.78</v>
      </c>
      <c r="I1598" s="6">
        <v>770</v>
      </c>
      <c r="J1598" s="8">
        <v>31081.371963744201</v>
      </c>
      <c r="K1598" t="s">
        <v>1165</v>
      </c>
      <c r="L1598" t="s">
        <v>1062</v>
      </c>
      <c r="M1598">
        <v>600</v>
      </c>
      <c r="N1598">
        <v>600</v>
      </c>
      <c r="O1598">
        <v>27</v>
      </c>
      <c r="P1598">
        <v>42566.27</v>
      </c>
      <c r="Q1598">
        <v>44998.77</v>
      </c>
      <c r="R1598">
        <v>5266.4</v>
      </c>
      <c r="S1598">
        <v>34606.78</v>
      </c>
      <c r="T1598">
        <v>0</v>
      </c>
      <c r="U1598">
        <v>11750.93</v>
      </c>
      <c r="V1598">
        <v>0</v>
      </c>
      <c r="W1598" s="181">
        <f t="shared" si="408"/>
        <v>54317.2</v>
      </c>
      <c r="X1598" s="181">
        <f t="shared" si="409"/>
        <v>90.528666666666666</v>
      </c>
      <c r="Y1598" s="174">
        <v>139216.16</v>
      </c>
      <c r="Z1598" s="181">
        <f t="shared" si="410"/>
        <v>232.02693333333335</v>
      </c>
      <c r="AA1598" s="174">
        <v>1.939430020193058E-2</v>
      </c>
      <c r="AB1598" s="174">
        <v>30.575667365053022</v>
      </c>
      <c r="AC1598" s="174">
        <v>32.322950151763983</v>
      </c>
      <c r="AD1598" s="174">
        <v>3.782894169757304</v>
      </c>
      <c r="AE1598" s="174">
        <v>24.85830667933952</v>
      </c>
      <c r="AF1598">
        <v>0</v>
      </c>
      <c r="AG1598" s="106">
        <v>8.4407801508100793</v>
      </c>
      <c r="AH1598" s="106">
        <v>0</v>
      </c>
      <c r="AI1598" s="106">
        <v>100</v>
      </c>
      <c r="AJ1598">
        <v>83.78</v>
      </c>
      <c r="AK1598">
        <v>90.57</v>
      </c>
      <c r="AL1598">
        <v>57.68</v>
      </c>
      <c r="AM1598">
        <v>232.03</v>
      </c>
      <c r="AN1598" t="s">
        <v>1066</v>
      </c>
      <c r="AO1598">
        <v>23.601600000000001</v>
      </c>
      <c r="AP1598">
        <v>8.33</v>
      </c>
      <c r="AQ1598">
        <v>12.806699999999999</v>
      </c>
      <c r="AR1598" t="s">
        <v>1072</v>
      </c>
      <c r="AS1598" t="s">
        <v>1073</v>
      </c>
      <c r="AT1598" t="s">
        <v>1075</v>
      </c>
      <c r="AU1598" t="s">
        <v>1077</v>
      </c>
      <c r="AV1598" t="s">
        <v>1081</v>
      </c>
      <c r="AW1598" t="s">
        <v>1083</v>
      </c>
      <c r="AX1598" s="65">
        <f t="shared" si="423"/>
        <v>1391.07</v>
      </c>
      <c r="AY1598" s="106">
        <v>2862.47</v>
      </c>
      <c r="AZ1598" s="106">
        <v>1244.8947491517692</v>
      </c>
      <c r="BA1598" s="65">
        <f t="shared" si="411"/>
        <v>5498.4347491517692</v>
      </c>
      <c r="BB1598" s="65">
        <f t="shared" si="412"/>
        <v>53072.305250848229</v>
      </c>
      <c r="BC1598" s="65">
        <f t="shared" si="413"/>
        <v>27</v>
      </c>
      <c r="BD1598" s="65">
        <f t="shared" si="414"/>
        <v>48874.1</v>
      </c>
      <c r="BE1598" s="65">
        <f t="shared" si="415"/>
        <v>31744.309999999998</v>
      </c>
      <c r="BF1598" s="65">
        <f t="shared" si="416"/>
        <v>133717.72525084822</v>
      </c>
      <c r="BG1598" s="66">
        <f t="shared" si="417"/>
        <v>785.49067845025274</v>
      </c>
      <c r="BH1598" s="66">
        <f t="shared" si="418"/>
        <v>91.503974570427985</v>
      </c>
      <c r="BI1598" s="66">
        <f t="shared" si="419"/>
        <v>4.4999999999999998E-2</v>
      </c>
      <c r="BJ1598" s="66">
        <f t="shared" si="420"/>
        <v>84.265689655172409</v>
      </c>
      <c r="BK1598" s="66">
        <f t="shared" si="421"/>
        <v>54.731568965517241</v>
      </c>
      <c r="BL1598" s="66">
        <f t="shared" si="422"/>
        <v>230.54780215663487</v>
      </c>
      <c r="BM1598" s="207">
        <f t="shared" si="424"/>
        <v>39873.18</v>
      </c>
    </row>
    <row r="1599" spans="1:65" x14ac:dyDescent="0.35">
      <c r="A1599" s="1">
        <v>764</v>
      </c>
      <c r="B1599">
        <v>70</v>
      </c>
      <c r="C1599" t="s">
        <v>37</v>
      </c>
      <c r="D1599" s="60" t="s">
        <v>802</v>
      </c>
      <c r="E1599" s="6" t="s">
        <v>1111</v>
      </c>
      <c r="F1599" s="7" t="s">
        <v>1112</v>
      </c>
      <c r="G1599" s="6">
        <v>-22.86</v>
      </c>
      <c r="H1599" s="6">
        <v>-43.41</v>
      </c>
      <c r="I1599" s="6">
        <v>45</v>
      </c>
      <c r="J1599" s="8">
        <v>45016.2336447989</v>
      </c>
      <c r="K1599" t="s">
        <v>1165</v>
      </c>
      <c r="L1599" t="s">
        <v>1062</v>
      </c>
      <c r="M1599">
        <v>600</v>
      </c>
      <c r="N1599">
        <v>600</v>
      </c>
      <c r="O1599">
        <v>0</v>
      </c>
      <c r="P1599">
        <v>41578.21</v>
      </c>
      <c r="Q1599">
        <v>44998.77</v>
      </c>
      <c r="R1599">
        <v>5262.4</v>
      </c>
      <c r="S1599">
        <v>34606.78</v>
      </c>
      <c r="T1599">
        <v>0</v>
      </c>
      <c r="U1599">
        <v>11750.93</v>
      </c>
      <c r="V1599">
        <v>0</v>
      </c>
      <c r="W1599" s="181">
        <f t="shared" si="408"/>
        <v>53329.14</v>
      </c>
      <c r="X1599" s="181">
        <f t="shared" si="409"/>
        <v>88.881900000000002</v>
      </c>
      <c r="Y1599" s="174">
        <v>138197.09</v>
      </c>
      <c r="Z1599" s="181">
        <f t="shared" si="410"/>
        <v>230.32848333333334</v>
      </c>
      <c r="AA1599" s="174">
        <v>0</v>
      </c>
      <c r="AB1599" s="174">
        <v>30.086168963470939</v>
      </c>
      <c r="AC1599" s="174">
        <v>32.561300675723338</v>
      </c>
      <c r="AD1599" s="174">
        <v>3.8078949419267798</v>
      </c>
      <c r="AE1599" s="174">
        <v>25.04161267071542</v>
      </c>
      <c r="AF1599">
        <v>0</v>
      </c>
      <c r="AG1599" s="106">
        <v>8.5030227481635112</v>
      </c>
      <c r="AH1599" s="106">
        <v>0</v>
      </c>
      <c r="AI1599" s="106">
        <v>100</v>
      </c>
      <c r="AJ1599">
        <v>83.77</v>
      </c>
      <c r="AK1599">
        <v>88.88</v>
      </c>
      <c r="AL1599">
        <v>57.68</v>
      </c>
      <c r="AM1599">
        <v>230.33</v>
      </c>
      <c r="AN1599" t="s">
        <v>1067</v>
      </c>
      <c r="AO1599">
        <v>23.601600000000001</v>
      </c>
      <c r="AP1599">
        <v>8.33</v>
      </c>
      <c r="AQ1599">
        <v>12.806699999999999</v>
      </c>
      <c r="AR1599" t="s">
        <v>1072</v>
      </c>
      <c r="AS1599" t="s">
        <v>1073</v>
      </c>
      <c r="AT1599" t="s">
        <v>1075</v>
      </c>
      <c r="AU1599" t="s">
        <v>1077</v>
      </c>
      <c r="AV1599" t="s">
        <v>1081</v>
      </c>
      <c r="AW1599" t="s">
        <v>1083</v>
      </c>
      <c r="AX1599" s="65">
        <f t="shared" si="423"/>
        <v>1391.07</v>
      </c>
      <c r="AY1599" s="106">
        <v>2862.47</v>
      </c>
      <c r="AZ1599" s="106">
        <v>1235.7253475148996</v>
      </c>
      <c r="BA1599" s="65">
        <f t="shared" si="411"/>
        <v>5489.2653475149</v>
      </c>
      <c r="BB1599" s="65">
        <f t="shared" si="412"/>
        <v>52093.414652485102</v>
      </c>
      <c r="BC1599" s="65">
        <f t="shared" si="413"/>
        <v>0</v>
      </c>
      <c r="BD1599" s="65">
        <f t="shared" si="414"/>
        <v>48870.1</v>
      </c>
      <c r="BE1599" s="65">
        <f t="shared" si="415"/>
        <v>31744.309999999998</v>
      </c>
      <c r="BF1599" s="65">
        <f t="shared" si="416"/>
        <v>132707.82465248508</v>
      </c>
      <c r="BG1599" s="66">
        <f t="shared" si="417"/>
        <v>784.18076393069998</v>
      </c>
      <c r="BH1599" s="66">
        <f t="shared" si="418"/>
        <v>89.816232159457073</v>
      </c>
      <c r="BI1599" s="66">
        <f t="shared" si="419"/>
        <v>0</v>
      </c>
      <c r="BJ1599" s="66">
        <f t="shared" si="420"/>
        <v>84.258793103448269</v>
      </c>
      <c r="BK1599" s="66">
        <f t="shared" si="421"/>
        <v>54.731568965517241</v>
      </c>
      <c r="BL1599" s="66">
        <f t="shared" si="422"/>
        <v>228.80659422842257</v>
      </c>
      <c r="BM1599" s="207">
        <f t="shared" si="424"/>
        <v>39869.18</v>
      </c>
    </row>
    <row r="1600" spans="1:65" x14ac:dyDescent="0.35">
      <c r="A1600" s="1">
        <v>765</v>
      </c>
      <c r="B1600">
        <v>70</v>
      </c>
      <c r="C1600" t="s">
        <v>37</v>
      </c>
      <c r="D1600" s="60" t="s">
        <v>803</v>
      </c>
      <c r="E1600" s="6" t="s">
        <v>1113</v>
      </c>
      <c r="F1600" s="7" t="s">
        <v>1114</v>
      </c>
      <c r="G1600" s="6">
        <v>-20.32</v>
      </c>
      <c r="H1600" s="6">
        <v>-40.340000000000003</v>
      </c>
      <c r="I1600" s="6">
        <v>9</v>
      </c>
      <c r="J1600" s="8">
        <v>54061.366139626101</v>
      </c>
      <c r="K1600" t="s">
        <v>1165</v>
      </c>
      <c r="L1600" t="s">
        <v>1062</v>
      </c>
      <c r="M1600">
        <v>600</v>
      </c>
      <c r="N1600">
        <v>600</v>
      </c>
      <c r="O1600">
        <v>0</v>
      </c>
      <c r="P1600">
        <v>48307.05</v>
      </c>
      <c r="Q1600">
        <v>44998.77</v>
      </c>
      <c r="R1600">
        <v>5264.2</v>
      </c>
      <c r="S1600">
        <v>34606.78</v>
      </c>
      <c r="T1600">
        <v>0</v>
      </c>
      <c r="U1600">
        <v>11750.93</v>
      </c>
      <c r="V1600">
        <v>0</v>
      </c>
      <c r="W1600" s="181">
        <f t="shared" si="408"/>
        <v>60057.98</v>
      </c>
      <c r="X1600" s="181">
        <f t="shared" si="409"/>
        <v>100.09663333333334</v>
      </c>
      <c r="Y1600" s="174">
        <v>144927.74</v>
      </c>
      <c r="Z1600" s="181">
        <f t="shared" si="410"/>
        <v>241.5462333333333</v>
      </c>
      <c r="AA1600" s="174">
        <v>0</v>
      </c>
      <c r="AB1600" s="174">
        <v>33.331817635464411</v>
      </c>
      <c r="AC1600" s="174">
        <v>31.049107644954649</v>
      </c>
      <c r="AD1600" s="174">
        <v>3.6322928929961931</v>
      </c>
      <c r="AE1600" s="174">
        <v>23.878644626625661</v>
      </c>
      <c r="AF1600">
        <v>0</v>
      </c>
      <c r="AG1600" s="106">
        <v>8.1081302999687992</v>
      </c>
      <c r="AH1600" s="106">
        <v>0</v>
      </c>
      <c r="AI1600" s="106">
        <v>100</v>
      </c>
      <c r="AJ1600">
        <v>83.77</v>
      </c>
      <c r="AK1600">
        <v>100.1</v>
      </c>
      <c r="AL1600">
        <v>57.68</v>
      </c>
      <c r="AM1600">
        <v>241.55</v>
      </c>
      <c r="AN1600" t="s">
        <v>1068</v>
      </c>
      <c r="AO1600">
        <v>23.601600000000001</v>
      </c>
      <c r="AP1600">
        <v>8.33</v>
      </c>
      <c r="AQ1600">
        <v>12.806699999999999</v>
      </c>
      <c r="AR1600" t="s">
        <v>1072</v>
      </c>
      <c r="AS1600" t="s">
        <v>1073</v>
      </c>
      <c r="AT1600" t="s">
        <v>1075</v>
      </c>
      <c r="AU1600" t="s">
        <v>1077</v>
      </c>
      <c r="AV1600" t="s">
        <v>1081</v>
      </c>
      <c r="AW1600" t="s">
        <v>1083</v>
      </c>
      <c r="AX1600" s="65">
        <f t="shared" si="423"/>
        <v>1391.07</v>
      </c>
      <c r="AY1600" s="106">
        <v>2862.47</v>
      </c>
      <c r="AZ1600" s="106">
        <v>1362.9052968895662</v>
      </c>
      <c r="BA1600" s="65">
        <f t="shared" si="411"/>
        <v>5616.4452968895657</v>
      </c>
      <c r="BB1600" s="65">
        <f t="shared" si="412"/>
        <v>58695.07470311044</v>
      </c>
      <c r="BC1600" s="65">
        <f t="shared" si="413"/>
        <v>0</v>
      </c>
      <c r="BD1600" s="65">
        <f t="shared" si="414"/>
        <v>48871.899999999994</v>
      </c>
      <c r="BE1600" s="65">
        <f t="shared" si="415"/>
        <v>31744.309999999998</v>
      </c>
      <c r="BF1600" s="65">
        <f t="shared" si="416"/>
        <v>139311.29470311041</v>
      </c>
      <c r="BG1600" s="66">
        <f t="shared" si="417"/>
        <v>802.34932812708087</v>
      </c>
      <c r="BH1600" s="66">
        <f t="shared" si="418"/>
        <v>101.19840466053525</v>
      </c>
      <c r="BI1600" s="66">
        <f t="shared" si="419"/>
        <v>0</v>
      </c>
      <c r="BJ1600" s="66">
        <f t="shared" si="420"/>
        <v>84.261896551724135</v>
      </c>
      <c r="BK1600" s="66">
        <f t="shared" si="421"/>
        <v>54.731568965517241</v>
      </c>
      <c r="BL1600" s="66">
        <f t="shared" si="422"/>
        <v>240.19188741915588</v>
      </c>
      <c r="BM1600" s="207">
        <f t="shared" si="424"/>
        <v>39870.979999999996</v>
      </c>
    </row>
    <row r="1601" spans="1:65" x14ac:dyDescent="0.35">
      <c r="A1601" s="1">
        <v>766</v>
      </c>
      <c r="B1601">
        <v>70</v>
      </c>
      <c r="C1601" t="s">
        <v>37</v>
      </c>
      <c r="D1601" s="60" t="s">
        <v>804</v>
      </c>
      <c r="E1601" s="6" t="s">
        <v>1115</v>
      </c>
      <c r="F1601" s="7" t="s">
        <v>1116</v>
      </c>
      <c r="G1601" s="6">
        <v>-8.0500000000000007</v>
      </c>
      <c r="H1601" s="6">
        <v>-34.880000000000003</v>
      </c>
      <c r="I1601" s="6">
        <v>10</v>
      </c>
      <c r="J1601" s="8">
        <v>63550.072249703</v>
      </c>
      <c r="K1601" t="s">
        <v>1165</v>
      </c>
      <c r="L1601" t="s">
        <v>1062</v>
      </c>
      <c r="M1601">
        <v>600</v>
      </c>
      <c r="N1601">
        <v>600</v>
      </c>
      <c r="O1601">
        <v>0</v>
      </c>
      <c r="P1601">
        <v>57563.38</v>
      </c>
      <c r="Q1601">
        <v>44998.77</v>
      </c>
      <c r="R1601">
        <v>5250.2</v>
      </c>
      <c r="S1601">
        <v>34606.78</v>
      </c>
      <c r="T1601">
        <v>0</v>
      </c>
      <c r="U1601">
        <v>11750.93</v>
      </c>
      <c r="V1601">
        <v>0</v>
      </c>
      <c r="W1601" s="181">
        <f t="shared" si="408"/>
        <v>69314.31</v>
      </c>
      <c r="X1601" s="181">
        <f t="shared" si="409"/>
        <v>115.52385</v>
      </c>
      <c r="Y1601" s="174">
        <v>154170.06</v>
      </c>
      <c r="Z1601" s="181">
        <f t="shared" si="410"/>
        <v>256.95010000000002</v>
      </c>
      <c r="AA1601" s="174">
        <v>0</v>
      </c>
      <c r="AB1601" s="174">
        <v>37.337586818089058</v>
      </c>
      <c r="AC1601" s="174">
        <v>29.187748905332199</v>
      </c>
      <c r="AD1601" s="174">
        <v>3.4054601781954288</v>
      </c>
      <c r="AE1601" s="174">
        <v>22.4471470011752</v>
      </c>
      <c r="AF1601">
        <v>0</v>
      </c>
      <c r="AG1601" s="106">
        <v>7.6220570972081099</v>
      </c>
      <c r="AH1601" s="106">
        <v>0</v>
      </c>
      <c r="AI1601" s="106">
        <v>100</v>
      </c>
      <c r="AJ1601">
        <v>83.75</v>
      </c>
      <c r="AK1601">
        <v>115.52</v>
      </c>
      <c r="AL1601">
        <v>57.68</v>
      </c>
      <c r="AM1601">
        <v>256.95</v>
      </c>
      <c r="AN1601" t="s">
        <v>1069</v>
      </c>
      <c r="AO1601">
        <v>23.601600000000001</v>
      </c>
      <c r="AP1601">
        <v>8.33</v>
      </c>
      <c r="AQ1601">
        <v>12.806699999999999</v>
      </c>
      <c r="AR1601" t="s">
        <v>1072</v>
      </c>
      <c r="AS1601" t="s">
        <v>1073</v>
      </c>
      <c r="AT1601" t="s">
        <v>1075</v>
      </c>
      <c r="AU1601" t="s">
        <v>1077</v>
      </c>
      <c r="AV1601" t="s">
        <v>1081</v>
      </c>
      <c r="AW1601" t="s">
        <v>1083</v>
      </c>
      <c r="AX1601" s="65">
        <f t="shared" si="423"/>
        <v>1391.07</v>
      </c>
      <c r="AY1601" s="106">
        <v>2862.47</v>
      </c>
      <c r="AZ1601" s="106">
        <v>1614.4225523230746</v>
      </c>
      <c r="BA1601" s="65">
        <f t="shared" si="411"/>
        <v>5867.9625523230743</v>
      </c>
      <c r="BB1601" s="65">
        <f t="shared" si="412"/>
        <v>67699.887447676927</v>
      </c>
      <c r="BC1601" s="65">
        <f t="shared" si="413"/>
        <v>0</v>
      </c>
      <c r="BD1601" s="65">
        <f t="shared" si="414"/>
        <v>48857.899999999994</v>
      </c>
      <c r="BE1601" s="65">
        <f t="shared" si="415"/>
        <v>31744.309999999998</v>
      </c>
      <c r="BF1601" s="65">
        <f t="shared" si="416"/>
        <v>148302.09744767693</v>
      </c>
      <c r="BG1601" s="66">
        <f t="shared" si="417"/>
        <v>838.28036461758199</v>
      </c>
      <c r="BH1601" s="66">
        <f t="shared" si="418"/>
        <v>116.72394387530505</v>
      </c>
      <c r="BI1601" s="66">
        <f t="shared" si="419"/>
        <v>0</v>
      </c>
      <c r="BJ1601" s="66">
        <f t="shared" si="420"/>
        <v>84.237758620689647</v>
      </c>
      <c r="BK1601" s="66">
        <f t="shared" si="421"/>
        <v>54.731568965517241</v>
      </c>
      <c r="BL1601" s="66">
        <f t="shared" si="422"/>
        <v>255.69327146151196</v>
      </c>
      <c r="BM1601" s="207">
        <f t="shared" si="424"/>
        <v>39856.979999999996</v>
      </c>
    </row>
    <row r="1602" spans="1:65" x14ac:dyDescent="0.35">
      <c r="A1602" s="1">
        <v>767</v>
      </c>
      <c r="B1602">
        <v>70</v>
      </c>
      <c r="C1602" t="s">
        <v>37</v>
      </c>
      <c r="D1602" s="60" t="s">
        <v>805</v>
      </c>
      <c r="E1602" s="6" t="s">
        <v>1117</v>
      </c>
      <c r="F1602" s="7" t="s">
        <v>1118</v>
      </c>
      <c r="G1602" s="6">
        <v>-3.8</v>
      </c>
      <c r="H1602" s="6">
        <v>-38.53</v>
      </c>
      <c r="I1602" s="6">
        <v>41</v>
      </c>
      <c r="J1602" s="8">
        <v>71394.000753582499</v>
      </c>
      <c r="K1602" t="s">
        <v>1165</v>
      </c>
      <c r="L1602" t="s">
        <v>1062</v>
      </c>
      <c r="M1602">
        <v>600</v>
      </c>
      <c r="N1602">
        <v>600</v>
      </c>
      <c r="O1602">
        <v>0</v>
      </c>
      <c r="P1602">
        <v>58610.23</v>
      </c>
      <c r="Q1602">
        <v>44998.77</v>
      </c>
      <c r="R1602">
        <v>5255.2</v>
      </c>
      <c r="S1602">
        <v>34606.78</v>
      </c>
      <c r="T1602">
        <v>0</v>
      </c>
      <c r="U1602">
        <v>11750.93</v>
      </c>
      <c r="V1602">
        <v>0</v>
      </c>
      <c r="W1602" s="181">
        <f t="shared" si="408"/>
        <v>70361.16</v>
      </c>
      <c r="X1602" s="181">
        <f t="shared" si="409"/>
        <v>117.26860000000001</v>
      </c>
      <c r="Y1602" s="174">
        <v>155221.91</v>
      </c>
      <c r="Z1602" s="181">
        <f t="shared" si="410"/>
        <v>258.70318333333336</v>
      </c>
      <c r="AA1602" s="174">
        <v>0</v>
      </c>
      <c r="AB1602" s="174">
        <v>37.758992915368722</v>
      </c>
      <c r="AC1602" s="174">
        <v>28.989960244658761</v>
      </c>
      <c r="AD1602" s="174">
        <v>3.3856045193619888</v>
      </c>
      <c r="AE1602" s="174">
        <v>22.295035539763681</v>
      </c>
      <c r="AF1602">
        <v>0</v>
      </c>
      <c r="AG1602" s="106">
        <v>7.5704067808468531</v>
      </c>
      <c r="AH1602" s="106">
        <v>0</v>
      </c>
      <c r="AI1602" s="106">
        <v>100</v>
      </c>
      <c r="AJ1602">
        <v>83.76</v>
      </c>
      <c r="AK1602">
        <v>117.27</v>
      </c>
      <c r="AL1602">
        <v>57.68</v>
      </c>
      <c r="AM1602">
        <v>258.7</v>
      </c>
      <c r="AN1602" t="s">
        <v>1070</v>
      </c>
      <c r="AO1602">
        <v>23.601600000000001</v>
      </c>
      <c r="AP1602">
        <v>8.33</v>
      </c>
      <c r="AQ1602">
        <v>12.806699999999999</v>
      </c>
      <c r="AR1602" t="s">
        <v>1072</v>
      </c>
      <c r="AS1602" t="s">
        <v>1073</v>
      </c>
      <c r="AT1602" t="s">
        <v>1075</v>
      </c>
      <c r="AU1602" t="s">
        <v>1077</v>
      </c>
      <c r="AV1602" t="s">
        <v>1081</v>
      </c>
      <c r="AW1602" t="s">
        <v>1083</v>
      </c>
      <c r="AX1602" s="65">
        <f t="shared" si="423"/>
        <v>1391.07</v>
      </c>
      <c r="AY1602" s="106">
        <v>2862.47</v>
      </c>
      <c r="AZ1602" s="106">
        <v>1615.5317879620413</v>
      </c>
      <c r="BA1602" s="65">
        <f t="shared" si="411"/>
        <v>5869.0717879620406</v>
      </c>
      <c r="BB1602" s="65">
        <f t="shared" si="412"/>
        <v>68745.628212037962</v>
      </c>
      <c r="BC1602" s="65">
        <f t="shared" si="413"/>
        <v>0</v>
      </c>
      <c r="BD1602" s="65">
        <f t="shared" si="414"/>
        <v>48862.899999999994</v>
      </c>
      <c r="BE1602" s="65">
        <f t="shared" si="415"/>
        <v>31744.309999999998</v>
      </c>
      <c r="BF1602" s="65">
        <f t="shared" si="416"/>
        <v>149352.83821203795</v>
      </c>
      <c r="BG1602" s="66">
        <f t="shared" si="417"/>
        <v>838.43882685172014</v>
      </c>
      <c r="BH1602" s="66">
        <f t="shared" si="418"/>
        <v>118.5269451931689</v>
      </c>
      <c r="BI1602" s="66">
        <f t="shared" si="419"/>
        <v>0</v>
      </c>
      <c r="BJ1602" s="66">
        <f t="shared" si="420"/>
        <v>84.246379310344821</v>
      </c>
      <c r="BK1602" s="66">
        <f t="shared" si="421"/>
        <v>54.731568965517241</v>
      </c>
      <c r="BL1602" s="66">
        <f t="shared" si="422"/>
        <v>257.50489346903095</v>
      </c>
      <c r="BM1602" s="207">
        <f t="shared" si="424"/>
        <v>39861.979999999996</v>
      </c>
    </row>
    <row r="1603" spans="1:65" x14ac:dyDescent="0.35">
      <c r="A1603" s="1">
        <v>768</v>
      </c>
      <c r="B1603">
        <v>71</v>
      </c>
      <c r="C1603" t="s">
        <v>37</v>
      </c>
      <c r="D1603" s="60" t="s">
        <v>806</v>
      </c>
      <c r="E1603" s="6" t="s">
        <v>1104</v>
      </c>
      <c r="F1603" s="7" t="s">
        <v>1105</v>
      </c>
      <c r="G1603" s="6">
        <v>-22.74</v>
      </c>
      <c r="H1603" s="6">
        <v>-45.59</v>
      </c>
      <c r="I1603" s="6">
        <v>1642</v>
      </c>
      <c r="J1603" s="8">
        <v>3495.45982983364</v>
      </c>
      <c r="K1603" t="s">
        <v>1165</v>
      </c>
      <c r="L1603" t="s">
        <v>1062</v>
      </c>
      <c r="M1603">
        <v>600</v>
      </c>
      <c r="N1603">
        <v>600</v>
      </c>
      <c r="O1603">
        <v>2135.5300000000002</v>
      </c>
      <c r="P1603">
        <v>14458.65</v>
      </c>
      <c r="Q1603">
        <v>44998.77</v>
      </c>
      <c r="R1603">
        <v>5265.2</v>
      </c>
      <c r="S1603">
        <v>34606.78</v>
      </c>
      <c r="T1603">
        <v>0</v>
      </c>
      <c r="U1603">
        <v>11578.67</v>
      </c>
      <c r="V1603">
        <v>0</v>
      </c>
      <c r="W1603" s="181">
        <f t="shared" si="408"/>
        <v>26037.32</v>
      </c>
      <c r="X1603" s="181">
        <f t="shared" si="409"/>
        <v>43.395533333333333</v>
      </c>
      <c r="Y1603" s="174">
        <v>113043.6</v>
      </c>
      <c r="Z1603" s="181">
        <f t="shared" si="410"/>
        <v>188.40600000000001</v>
      </c>
      <c r="AA1603" s="174">
        <v>1.889120657870061</v>
      </c>
      <c r="AB1603" s="174">
        <v>12.790330456567199</v>
      </c>
      <c r="AC1603" s="174">
        <v>39.806561362164693</v>
      </c>
      <c r="AD1603" s="174">
        <v>4.6576719071225607</v>
      </c>
      <c r="AE1603" s="174">
        <v>30.613657031446269</v>
      </c>
      <c r="AF1603">
        <v>0</v>
      </c>
      <c r="AG1603" s="106">
        <v>10.24265858482922</v>
      </c>
      <c r="AH1603" s="106">
        <v>0</v>
      </c>
      <c r="AI1603" s="106">
        <v>100</v>
      </c>
      <c r="AJ1603">
        <v>83.77</v>
      </c>
      <c r="AK1603">
        <v>46.95</v>
      </c>
      <c r="AL1603">
        <v>57.68</v>
      </c>
      <c r="AM1603">
        <v>188.41</v>
      </c>
      <c r="AN1603" t="s">
        <v>1063</v>
      </c>
      <c r="AO1603">
        <v>23.601600000000001</v>
      </c>
      <c r="AP1603">
        <v>8.33</v>
      </c>
      <c r="AQ1603">
        <v>12.806699999999999</v>
      </c>
      <c r="AR1603" t="s">
        <v>1072</v>
      </c>
      <c r="AS1603" t="s">
        <v>1073</v>
      </c>
      <c r="AT1603" t="s">
        <v>1075</v>
      </c>
      <c r="AU1603" t="s">
        <v>1077</v>
      </c>
      <c r="AV1603" t="s">
        <v>1081</v>
      </c>
      <c r="AW1603" t="s">
        <v>1084</v>
      </c>
      <c r="AX1603" s="65">
        <f t="shared" si="423"/>
        <v>1391.07</v>
      </c>
      <c r="AY1603" s="106">
        <v>2862.47</v>
      </c>
      <c r="AZ1603" s="106">
        <v>477.14089793390804</v>
      </c>
      <c r="BA1603" s="65">
        <f t="shared" si="411"/>
        <v>4730.6808979339075</v>
      </c>
      <c r="BB1603" s="65">
        <f t="shared" si="412"/>
        <v>25560.179102066093</v>
      </c>
      <c r="BC1603" s="65">
        <f t="shared" si="413"/>
        <v>2135.5300000000002</v>
      </c>
      <c r="BD1603" s="65">
        <f t="shared" si="414"/>
        <v>48872.899999999994</v>
      </c>
      <c r="BE1603" s="65">
        <f t="shared" si="415"/>
        <v>31744.309999999998</v>
      </c>
      <c r="BF1603" s="65">
        <f t="shared" si="416"/>
        <v>108312.91910206609</v>
      </c>
      <c r="BG1603" s="66">
        <f t="shared" si="417"/>
        <v>675.81155684770113</v>
      </c>
      <c r="BH1603" s="66">
        <f t="shared" si="418"/>
        <v>44.069274313907059</v>
      </c>
      <c r="BI1603" s="66">
        <f t="shared" si="419"/>
        <v>3.5592166666666669</v>
      </c>
      <c r="BJ1603" s="66">
        <f t="shared" si="420"/>
        <v>84.263620689655156</v>
      </c>
      <c r="BK1603" s="66">
        <f t="shared" si="421"/>
        <v>54.731568965517241</v>
      </c>
      <c r="BL1603" s="66">
        <f t="shared" si="422"/>
        <v>186.74641224494155</v>
      </c>
      <c r="BM1603" s="207">
        <f t="shared" si="424"/>
        <v>39871.979999999996</v>
      </c>
    </row>
    <row r="1604" spans="1:65" x14ac:dyDescent="0.35">
      <c r="A1604" s="1">
        <v>769</v>
      </c>
      <c r="B1604">
        <v>71</v>
      </c>
      <c r="C1604" t="s">
        <v>37</v>
      </c>
      <c r="D1604" s="60" t="s">
        <v>807</v>
      </c>
      <c r="E1604" s="6" t="s">
        <v>1104</v>
      </c>
      <c r="F1604" s="7" t="s">
        <v>1106</v>
      </c>
      <c r="G1604" s="6">
        <v>-23.85</v>
      </c>
      <c r="H1604" s="6">
        <v>-46.64</v>
      </c>
      <c r="I1604" s="6">
        <v>792</v>
      </c>
      <c r="J1604" s="8">
        <v>14172.2970393051</v>
      </c>
      <c r="K1604" t="s">
        <v>1165</v>
      </c>
      <c r="L1604" t="s">
        <v>1062</v>
      </c>
      <c r="M1604">
        <v>600</v>
      </c>
      <c r="N1604">
        <v>600</v>
      </c>
      <c r="O1604">
        <v>444.88</v>
      </c>
      <c r="P1604">
        <v>22675.68</v>
      </c>
      <c r="Q1604">
        <v>44998.77</v>
      </c>
      <c r="R1604">
        <v>5266.4</v>
      </c>
      <c r="S1604">
        <v>34606.78</v>
      </c>
      <c r="T1604">
        <v>0</v>
      </c>
      <c r="U1604">
        <v>11578.67</v>
      </c>
      <c r="V1604">
        <v>0</v>
      </c>
      <c r="W1604" s="181">
        <f t="shared" si="408"/>
        <v>34254.35</v>
      </c>
      <c r="X1604" s="181">
        <f t="shared" si="409"/>
        <v>57.090583333333328</v>
      </c>
      <c r="Y1604" s="174">
        <v>119571.18</v>
      </c>
      <c r="Z1604" s="181">
        <f t="shared" si="410"/>
        <v>199.28529999999998</v>
      </c>
      <c r="AA1604" s="174">
        <v>0.37206290010686521</v>
      </c>
      <c r="AB1604" s="174">
        <v>18.96416845597744</v>
      </c>
      <c r="AC1604" s="174">
        <v>37.633458162744567</v>
      </c>
      <c r="AD1604" s="174">
        <v>4.4044058108316726</v>
      </c>
      <c r="AE1604" s="174">
        <v>28.94240903200922</v>
      </c>
      <c r="AF1604">
        <v>0</v>
      </c>
      <c r="AG1604" s="106">
        <v>9.6834956383302409</v>
      </c>
      <c r="AH1604" s="106">
        <v>0</v>
      </c>
      <c r="AI1604" s="106">
        <v>100</v>
      </c>
      <c r="AJ1604">
        <v>83.78</v>
      </c>
      <c r="AK1604">
        <v>57.83</v>
      </c>
      <c r="AL1604">
        <v>57.68</v>
      </c>
      <c r="AM1604">
        <v>199.29</v>
      </c>
      <c r="AN1604" t="s">
        <v>1064</v>
      </c>
      <c r="AO1604">
        <v>23.601600000000001</v>
      </c>
      <c r="AP1604">
        <v>8.33</v>
      </c>
      <c r="AQ1604">
        <v>12.806699999999999</v>
      </c>
      <c r="AR1604" t="s">
        <v>1072</v>
      </c>
      <c r="AS1604" t="s">
        <v>1073</v>
      </c>
      <c r="AT1604" t="s">
        <v>1075</v>
      </c>
      <c r="AU1604" t="s">
        <v>1077</v>
      </c>
      <c r="AV1604" t="s">
        <v>1081</v>
      </c>
      <c r="AW1604" t="s">
        <v>1084</v>
      </c>
      <c r="AX1604" s="65">
        <f t="shared" si="423"/>
        <v>1391.07</v>
      </c>
      <c r="AY1604" s="106">
        <v>2862.47</v>
      </c>
      <c r="AZ1604" s="106">
        <v>749.35670965372753</v>
      </c>
      <c r="BA1604" s="65">
        <f t="shared" si="411"/>
        <v>5002.8967096537272</v>
      </c>
      <c r="BB1604" s="65">
        <f t="shared" si="412"/>
        <v>33504.993290346269</v>
      </c>
      <c r="BC1604" s="65">
        <f t="shared" si="413"/>
        <v>444.88</v>
      </c>
      <c r="BD1604" s="65">
        <f t="shared" si="414"/>
        <v>48874.1</v>
      </c>
      <c r="BE1604" s="65">
        <f t="shared" si="415"/>
        <v>31744.309999999998</v>
      </c>
      <c r="BF1604" s="65">
        <f t="shared" si="416"/>
        <v>114568.28329034627</v>
      </c>
      <c r="BG1604" s="66">
        <f t="shared" si="417"/>
        <v>714.69952995053245</v>
      </c>
      <c r="BH1604" s="66">
        <f t="shared" si="418"/>
        <v>57.767229810941842</v>
      </c>
      <c r="BI1604" s="66">
        <f t="shared" si="419"/>
        <v>0.74146666666666661</v>
      </c>
      <c r="BJ1604" s="66">
        <f t="shared" si="420"/>
        <v>84.265689655172409</v>
      </c>
      <c r="BK1604" s="66">
        <f t="shared" si="421"/>
        <v>54.731568965517241</v>
      </c>
      <c r="BL1604" s="66">
        <f t="shared" si="422"/>
        <v>197.53152291439011</v>
      </c>
      <c r="BM1604" s="207">
        <f t="shared" si="424"/>
        <v>39873.18</v>
      </c>
    </row>
    <row r="1605" spans="1:65" x14ac:dyDescent="0.35">
      <c r="A1605" s="1">
        <v>770</v>
      </c>
      <c r="B1605">
        <v>71</v>
      </c>
      <c r="C1605" t="s">
        <v>37</v>
      </c>
      <c r="D1605" s="60" t="s">
        <v>808</v>
      </c>
      <c r="E1605" s="6" t="s">
        <v>1107</v>
      </c>
      <c r="F1605" s="7" t="s">
        <v>1108</v>
      </c>
      <c r="G1605" s="6">
        <v>-30.03</v>
      </c>
      <c r="H1605" s="6">
        <v>-51.23</v>
      </c>
      <c r="I1605" s="6">
        <v>47</v>
      </c>
      <c r="J1605" s="8">
        <v>23954.0527728093</v>
      </c>
      <c r="K1605" t="s">
        <v>1165</v>
      </c>
      <c r="L1605" t="s">
        <v>1062</v>
      </c>
      <c r="M1605">
        <v>600</v>
      </c>
      <c r="N1605">
        <v>600</v>
      </c>
      <c r="O1605">
        <v>916.73</v>
      </c>
      <c r="P1605">
        <v>27049.66</v>
      </c>
      <c r="Q1605">
        <v>44998.77</v>
      </c>
      <c r="R1605">
        <v>5272.4</v>
      </c>
      <c r="S1605">
        <v>34606.78</v>
      </c>
      <c r="T1605">
        <v>0</v>
      </c>
      <c r="U1605">
        <v>11578.67</v>
      </c>
      <c r="V1605">
        <v>0</v>
      </c>
      <c r="W1605" s="181">
        <f t="shared" si="408"/>
        <v>38628.33</v>
      </c>
      <c r="X1605" s="181">
        <f t="shared" si="409"/>
        <v>64.380549999999999</v>
      </c>
      <c r="Y1605" s="174">
        <v>124423.02</v>
      </c>
      <c r="Z1605" s="181">
        <f t="shared" si="410"/>
        <v>207.3717</v>
      </c>
      <c r="AA1605" s="174">
        <v>0.73678488112569518</v>
      </c>
      <c r="AB1605" s="174">
        <v>21.740076715707431</v>
      </c>
      <c r="AC1605" s="174">
        <v>36.165952249029147</v>
      </c>
      <c r="AD1605" s="174">
        <v>4.2374795275022246</v>
      </c>
      <c r="AE1605" s="174">
        <v>27.81380808792456</v>
      </c>
      <c r="AF1605">
        <v>0</v>
      </c>
      <c r="AG1605" s="106">
        <v>9.3058905016129643</v>
      </c>
      <c r="AH1605" s="106">
        <v>0</v>
      </c>
      <c r="AI1605" s="106">
        <v>100</v>
      </c>
      <c r="AJ1605">
        <v>83.79</v>
      </c>
      <c r="AK1605">
        <v>65.91</v>
      </c>
      <c r="AL1605">
        <v>57.68</v>
      </c>
      <c r="AM1605">
        <v>207.37</v>
      </c>
      <c r="AN1605" t="s">
        <v>1065</v>
      </c>
      <c r="AO1605">
        <v>23.601600000000001</v>
      </c>
      <c r="AP1605">
        <v>8.33</v>
      </c>
      <c r="AQ1605">
        <v>12.806699999999999</v>
      </c>
      <c r="AR1605" t="s">
        <v>1072</v>
      </c>
      <c r="AS1605" t="s">
        <v>1073</v>
      </c>
      <c r="AT1605" t="s">
        <v>1075</v>
      </c>
      <c r="AU1605" t="s">
        <v>1077</v>
      </c>
      <c r="AV1605" t="s">
        <v>1081</v>
      </c>
      <c r="AW1605" t="s">
        <v>1084</v>
      </c>
      <c r="AX1605" s="65">
        <f t="shared" si="423"/>
        <v>1391.07</v>
      </c>
      <c r="AY1605" s="106">
        <v>2862.47</v>
      </c>
      <c r="AZ1605" s="106">
        <v>868.02160394417194</v>
      </c>
      <c r="BA1605" s="65">
        <f t="shared" si="411"/>
        <v>5121.561603944172</v>
      </c>
      <c r="BB1605" s="65">
        <f t="shared" si="412"/>
        <v>37760.308396055829</v>
      </c>
      <c r="BC1605" s="65">
        <f t="shared" si="413"/>
        <v>916.73</v>
      </c>
      <c r="BD1605" s="65">
        <f t="shared" si="414"/>
        <v>48880.1</v>
      </c>
      <c r="BE1605" s="65">
        <f t="shared" si="415"/>
        <v>31744.309999999998</v>
      </c>
      <c r="BF1605" s="65">
        <f t="shared" si="416"/>
        <v>119301.45839605584</v>
      </c>
      <c r="BG1605" s="66">
        <f t="shared" si="417"/>
        <v>731.65165770631029</v>
      </c>
      <c r="BH1605" s="66">
        <f t="shared" si="418"/>
        <v>65.103979993199701</v>
      </c>
      <c r="BI1605" s="66">
        <f t="shared" si="419"/>
        <v>1.5278833333333333</v>
      </c>
      <c r="BJ1605" s="66">
        <f t="shared" si="420"/>
        <v>84.276034482758618</v>
      </c>
      <c r="BK1605" s="66">
        <f t="shared" si="421"/>
        <v>54.731568965517241</v>
      </c>
      <c r="BL1605" s="66">
        <f t="shared" si="422"/>
        <v>205.69216964837213</v>
      </c>
      <c r="BM1605" s="207">
        <f t="shared" si="424"/>
        <v>39879.18</v>
      </c>
    </row>
    <row r="1606" spans="1:65" x14ac:dyDescent="0.35">
      <c r="A1606" s="1">
        <v>771</v>
      </c>
      <c r="B1606">
        <v>71</v>
      </c>
      <c r="C1606" t="s">
        <v>37</v>
      </c>
      <c r="D1606" s="60" t="s">
        <v>809</v>
      </c>
      <c r="E1606" s="6" t="s">
        <v>1109</v>
      </c>
      <c r="F1606" s="7" t="s">
        <v>1110</v>
      </c>
      <c r="G1606" s="6">
        <v>-15.37</v>
      </c>
      <c r="H1606" s="6">
        <v>-48.78</v>
      </c>
      <c r="I1606" s="6">
        <v>770</v>
      </c>
      <c r="J1606" s="8">
        <v>31081.371963744201</v>
      </c>
      <c r="K1606" t="s">
        <v>1165</v>
      </c>
      <c r="L1606" t="s">
        <v>1062</v>
      </c>
      <c r="M1606">
        <v>600</v>
      </c>
      <c r="N1606">
        <v>600</v>
      </c>
      <c r="O1606">
        <v>0</v>
      </c>
      <c r="P1606">
        <v>40017.06</v>
      </c>
      <c r="Q1606">
        <v>44998.77</v>
      </c>
      <c r="R1606">
        <v>5266.4</v>
      </c>
      <c r="S1606">
        <v>34606.78</v>
      </c>
      <c r="T1606">
        <v>0</v>
      </c>
      <c r="U1606">
        <v>11578.67</v>
      </c>
      <c r="V1606">
        <v>0</v>
      </c>
      <c r="W1606" s="181">
        <f t="shared" si="408"/>
        <v>51595.729999999996</v>
      </c>
      <c r="X1606" s="181">
        <f t="shared" si="409"/>
        <v>85.992883333333324</v>
      </c>
      <c r="Y1606" s="174">
        <v>136467.68</v>
      </c>
      <c r="Z1606" s="181">
        <f t="shared" si="410"/>
        <v>227.44613333333334</v>
      </c>
      <c r="AA1606" s="174">
        <v>0</v>
      </c>
      <c r="AB1606" s="174">
        <v>29.323470582924841</v>
      </c>
      <c r="AC1606" s="174">
        <v>32.97393932394835</v>
      </c>
      <c r="AD1606" s="174">
        <v>3.859082238373218</v>
      </c>
      <c r="AE1606" s="174">
        <v>25.358956787423949</v>
      </c>
      <c r="AF1606">
        <v>0</v>
      </c>
      <c r="AG1606" s="106">
        <v>8.484551067329642</v>
      </c>
      <c r="AH1606" s="106">
        <v>0</v>
      </c>
      <c r="AI1606" s="106">
        <v>100</v>
      </c>
      <c r="AJ1606">
        <v>83.78</v>
      </c>
      <c r="AK1606">
        <v>85.99</v>
      </c>
      <c r="AL1606">
        <v>57.68</v>
      </c>
      <c r="AM1606">
        <v>227.45</v>
      </c>
      <c r="AN1606" t="s">
        <v>1066</v>
      </c>
      <c r="AO1606">
        <v>23.601600000000001</v>
      </c>
      <c r="AP1606">
        <v>8.33</v>
      </c>
      <c r="AQ1606">
        <v>12.806699999999999</v>
      </c>
      <c r="AR1606" t="s">
        <v>1072</v>
      </c>
      <c r="AS1606" t="s">
        <v>1073</v>
      </c>
      <c r="AT1606" t="s">
        <v>1075</v>
      </c>
      <c r="AU1606" t="s">
        <v>1077</v>
      </c>
      <c r="AV1606" t="s">
        <v>1081</v>
      </c>
      <c r="AW1606" t="s">
        <v>1084</v>
      </c>
      <c r="AX1606" s="65">
        <f t="shared" si="423"/>
        <v>1391.07</v>
      </c>
      <c r="AY1606" s="106">
        <v>2862.47</v>
      </c>
      <c r="AZ1606" s="106">
        <v>1241.9575763989637</v>
      </c>
      <c r="BA1606" s="65">
        <f t="shared" si="411"/>
        <v>5495.4975763989642</v>
      </c>
      <c r="BB1606" s="65">
        <f t="shared" si="412"/>
        <v>50353.772423601033</v>
      </c>
      <c r="BC1606" s="65">
        <f t="shared" si="413"/>
        <v>0</v>
      </c>
      <c r="BD1606" s="65">
        <f t="shared" si="414"/>
        <v>48874.1</v>
      </c>
      <c r="BE1606" s="65">
        <f t="shared" si="415"/>
        <v>31744.309999999998</v>
      </c>
      <c r="BF1606" s="65">
        <f t="shared" si="416"/>
        <v>130972.18242360103</v>
      </c>
      <c r="BG1606" s="66">
        <f t="shared" si="417"/>
        <v>785.07108234270913</v>
      </c>
      <c r="BH1606" s="66">
        <f t="shared" si="418"/>
        <v>86.81684900620867</v>
      </c>
      <c r="BI1606" s="66">
        <f t="shared" si="419"/>
        <v>0</v>
      </c>
      <c r="BJ1606" s="66">
        <f t="shared" si="420"/>
        <v>84.265689655172409</v>
      </c>
      <c r="BK1606" s="66">
        <f t="shared" si="421"/>
        <v>54.731568965517241</v>
      </c>
      <c r="BL1606" s="66">
        <f t="shared" si="422"/>
        <v>225.81410762689833</v>
      </c>
      <c r="BM1606" s="207">
        <f t="shared" si="424"/>
        <v>39873.18</v>
      </c>
    </row>
    <row r="1607" spans="1:65" x14ac:dyDescent="0.35">
      <c r="A1607" s="1">
        <v>772</v>
      </c>
      <c r="B1607">
        <v>71</v>
      </c>
      <c r="C1607" t="s">
        <v>37</v>
      </c>
      <c r="D1607" s="60" t="s">
        <v>810</v>
      </c>
      <c r="E1607" s="6" t="s">
        <v>1111</v>
      </c>
      <c r="F1607" s="7" t="s">
        <v>1112</v>
      </c>
      <c r="G1607" s="6">
        <v>-22.86</v>
      </c>
      <c r="H1607" s="6">
        <v>-43.41</v>
      </c>
      <c r="I1607" s="6">
        <v>45</v>
      </c>
      <c r="J1607" s="8">
        <v>45016.2336447989</v>
      </c>
      <c r="K1607" t="s">
        <v>1165</v>
      </c>
      <c r="L1607" t="s">
        <v>1062</v>
      </c>
      <c r="M1607">
        <v>600</v>
      </c>
      <c r="N1607">
        <v>600</v>
      </c>
      <c r="O1607">
        <v>0</v>
      </c>
      <c r="P1607">
        <v>39760.93</v>
      </c>
      <c r="Q1607">
        <v>44998.77</v>
      </c>
      <c r="R1607">
        <v>5262.4</v>
      </c>
      <c r="S1607">
        <v>34606.78</v>
      </c>
      <c r="T1607">
        <v>0</v>
      </c>
      <c r="U1607">
        <v>11578.67</v>
      </c>
      <c r="V1607">
        <v>0</v>
      </c>
      <c r="W1607" s="181">
        <f t="shared" si="408"/>
        <v>51339.6</v>
      </c>
      <c r="X1607" s="181">
        <f t="shared" si="409"/>
        <v>85.566000000000003</v>
      </c>
      <c r="Y1607" s="174">
        <v>136207.54999999999</v>
      </c>
      <c r="Z1607" s="181">
        <f t="shared" si="410"/>
        <v>227.01258333333331</v>
      </c>
      <c r="AA1607" s="174">
        <v>0</v>
      </c>
      <c r="AB1607" s="174">
        <v>29.19142881580353</v>
      </c>
      <c r="AC1607" s="174">
        <v>33.036913152024248</v>
      </c>
      <c r="AD1607" s="174">
        <v>3.8635156421211598</v>
      </c>
      <c r="AE1607" s="174">
        <v>25.407387475951229</v>
      </c>
      <c r="AF1607">
        <v>0</v>
      </c>
      <c r="AG1607" s="106">
        <v>8.5007549140998435</v>
      </c>
      <c r="AH1607" s="106">
        <v>0</v>
      </c>
      <c r="AI1607" s="106">
        <v>100</v>
      </c>
      <c r="AJ1607">
        <v>83.77</v>
      </c>
      <c r="AK1607">
        <v>85.57</v>
      </c>
      <c r="AL1607">
        <v>57.68</v>
      </c>
      <c r="AM1607">
        <v>227.01</v>
      </c>
      <c r="AN1607" t="s">
        <v>1067</v>
      </c>
      <c r="AO1607">
        <v>23.601600000000001</v>
      </c>
      <c r="AP1607">
        <v>8.33</v>
      </c>
      <c r="AQ1607">
        <v>12.806699999999999</v>
      </c>
      <c r="AR1607" t="s">
        <v>1072</v>
      </c>
      <c r="AS1607" t="s">
        <v>1073</v>
      </c>
      <c r="AT1607" t="s">
        <v>1075</v>
      </c>
      <c r="AU1607" t="s">
        <v>1077</v>
      </c>
      <c r="AV1607" t="s">
        <v>1081</v>
      </c>
      <c r="AW1607" t="s">
        <v>1084</v>
      </c>
      <c r="AX1607" s="65">
        <f t="shared" si="423"/>
        <v>1391.07</v>
      </c>
      <c r="AY1607" s="106">
        <v>2862.47</v>
      </c>
      <c r="AZ1607" s="106">
        <v>1229.8014008343469</v>
      </c>
      <c r="BA1607" s="65">
        <f t="shared" si="411"/>
        <v>5483.3414008343461</v>
      </c>
      <c r="BB1607" s="65">
        <f t="shared" si="412"/>
        <v>50109.798599165653</v>
      </c>
      <c r="BC1607" s="65">
        <f t="shared" si="413"/>
        <v>0</v>
      </c>
      <c r="BD1607" s="65">
        <f t="shared" si="414"/>
        <v>48870.1</v>
      </c>
      <c r="BE1607" s="65">
        <f t="shared" si="415"/>
        <v>31744.309999999998</v>
      </c>
      <c r="BF1607" s="65">
        <f t="shared" si="416"/>
        <v>130724.20859916563</v>
      </c>
      <c r="BG1607" s="66">
        <f t="shared" si="417"/>
        <v>783.33448583347797</v>
      </c>
      <c r="BH1607" s="66">
        <f t="shared" si="418"/>
        <v>86.396204481320098</v>
      </c>
      <c r="BI1607" s="66">
        <f t="shared" si="419"/>
        <v>0</v>
      </c>
      <c r="BJ1607" s="66">
        <f t="shared" si="420"/>
        <v>84.258793103448269</v>
      </c>
      <c r="BK1607" s="66">
        <f t="shared" si="421"/>
        <v>54.731568965517241</v>
      </c>
      <c r="BL1607" s="66">
        <f t="shared" si="422"/>
        <v>225.38656655028558</v>
      </c>
      <c r="BM1607" s="207">
        <f t="shared" si="424"/>
        <v>39869.18</v>
      </c>
    </row>
    <row r="1608" spans="1:65" x14ac:dyDescent="0.35">
      <c r="A1608" s="1">
        <v>773</v>
      </c>
      <c r="B1608">
        <v>71</v>
      </c>
      <c r="C1608" t="s">
        <v>37</v>
      </c>
      <c r="D1608" s="60" t="s">
        <v>811</v>
      </c>
      <c r="E1608" s="6" t="s">
        <v>1113</v>
      </c>
      <c r="F1608" s="7" t="s">
        <v>1114</v>
      </c>
      <c r="G1608" s="6">
        <v>-20.32</v>
      </c>
      <c r="H1608" s="6">
        <v>-40.340000000000003</v>
      </c>
      <c r="I1608" s="6">
        <v>9</v>
      </c>
      <c r="J1608" s="8">
        <v>54061.366139626101</v>
      </c>
      <c r="K1608" t="s">
        <v>1165</v>
      </c>
      <c r="L1608" t="s">
        <v>1062</v>
      </c>
      <c r="M1608">
        <v>600</v>
      </c>
      <c r="N1608">
        <v>600</v>
      </c>
      <c r="O1608">
        <v>0</v>
      </c>
      <c r="P1608">
        <v>44926.16</v>
      </c>
      <c r="Q1608">
        <v>44998.77</v>
      </c>
      <c r="R1608">
        <v>5264.2</v>
      </c>
      <c r="S1608">
        <v>34606.78</v>
      </c>
      <c r="T1608">
        <v>0</v>
      </c>
      <c r="U1608">
        <v>11578.67</v>
      </c>
      <c r="V1608">
        <v>0</v>
      </c>
      <c r="W1608" s="181">
        <f t="shared" si="408"/>
        <v>56504.83</v>
      </c>
      <c r="X1608" s="181">
        <f t="shared" si="409"/>
        <v>94.174716666666669</v>
      </c>
      <c r="Y1608" s="174">
        <v>141374.57999999999</v>
      </c>
      <c r="Z1608" s="181">
        <f t="shared" si="410"/>
        <v>235.62429999999998</v>
      </c>
      <c r="AA1608" s="174">
        <v>0</v>
      </c>
      <c r="AB1608" s="174">
        <v>31.77810324883017</v>
      </c>
      <c r="AC1608" s="174">
        <v>31.8294632599439</v>
      </c>
      <c r="AD1608" s="174">
        <v>3.72358312222749</v>
      </c>
      <c r="AE1608" s="174">
        <v>24.478785365799141</v>
      </c>
      <c r="AF1608">
        <v>0</v>
      </c>
      <c r="AG1608" s="106">
        <v>8.1900650031993028</v>
      </c>
      <c r="AH1608" s="106">
        <v>0</v>
      </c>
      <c r="AI1608" s="106">
        <v>100</v>
      </c>
      <c r="AJ1608">
        <v>83.77</v>
      </c>
      <c r="AK1608">
        <v>94.17</v>
      </c>
      <c r="AL1608">
        <v>57.68</v>
      </c>
      <c r="AM1608">
        <v>235.62</v>
      </c>
      <c r="AN1608" t="s">
        <v>1068</v>
      </c>
      <c r="AO1608">
        <v>23.601600000000001</v>
      </c>
      <c r="AP1608">
        <v>8.33</v>
      </c>
      <c r="AQ1608">
        <v>12.806699999999999</v>
      </c>
      <c r="AR1608" t="s">
        <v>1072</v>
      </c>
      <c r="AS1608" t="s">
        <v>1073</v>
      </c>
      <c r="AT1608" t="s">
        <v>1075</v>
      </c>
      <c r="AU1608" t="s">
        <v>1077</v>
      </c>
      <c r="AV1608" t="s">
        <v>1081</v>
      </c>
      <c r="AW1608" t="s">
        <v>1084</v>
      </c>
      <c r="AX1608" s="65">
        <f t="shared" si="423"/>
        <v>1391.07</v>
      </c>
      <c r="AY1608" s="106">
        <v>2862.47</v>
      </c>
      <c r="AZ1608" s="106">
        <v>1356.9998407112691</v>
      </c>
      <c r="BA1608" s="65">
        <f t="shared" si="411"/>
        <v>5610.5398407112689</v>
      </c>
      <c r="BB1608" s="65">
        <f t="shared" si="412"/>
        <v>55147.830159288729</v>
      </c>
      <c r="BC1608" s="65">
        <f t="shared" si="413"/>
        <v>0</v>
      </c>
      <c r="BD1608" s="65">
        <f t="shared" si="414"/>
        <v>48871.899999999994</v>
      </c>
      <c r="BE1608" s="65">
        <f t="shared" si="415"/>
        <v>31744.309999999998</v>
      </c>
      <c r="BF1608" s="65">
        <f t="shared" si="416"/>
        <v>135764.04015928871</v>
      </c>
      <c r="BG1608" s="66">
        <f t="shared" si="417"/>
        <v>801.50569153018125</v>
      </c>
      <c r="BH1608" s="66">
        <f t="shared" si="418"/>
        <v>95.082465791877112</v>
      </c>
      <c r="BI1608" s="66">
        <f t="shared" si="419"/>
        <v>0</v>
      </c>
      <c r="BJ1608" s="66">
        <f t="shared" si="420"/>
        <v>84.261896551724135</v>
      </c>
      <c r="BK1608" s="66">
        <f t="shared" si="421"/>
        <v>54.731568965517241</v>
      </c>
      <c r="BL1608" s="66">
        <f t="shared" si="422"/>
        <v>234.07593130911846</v>
      </c>
      <c r="BM1608" s="207">
        <f t="shared" si="424"/>
        <v>39870.979999999996</v>
      </c>
    </row>
    <row r="1609" spans="1:65" x14ac:dyDescent="0.35">
      <c r="A1609" s="1">
        <v>774</v>
      </c>
      <c r="B1609">
        <v>71</v>
      </c>
      <c r="C1609" t="s">
        <v>37</v>
      </c>
      <c r="D1609" s="60" t="s">
        <v>812</v>
      </c>
      <c r="E1609" s="6" t="s">
        <v>1115</v>
      </c>
      <c r="F1609" s="7" t="s">
        <v>1116</v>
      </c>
      <c r="G1609" s="6">
        <v>-8.0500000000000007</v>
      </c>
      <c r="H1609" s="6">
        <v>-34.880000000000003</v>
      </c>
      <c r="I1609" s="6">
        <v>10</v>
      </c>
      <c r="J1609" s="8">
        <v>63550.072249703</v>
      </c>
      <c r="K1609" t="s">
        <v>1165</v>
      </c>
      <c r="L1609" t="s">
        <v>1062</v>
      </c>
      <c r="M1609">
        <v>600</v>
      </c>
      <c r="N1609">
        <v>600</v>
      </c>
      <c r="O1609">
        <v>0</v>
      </c>
      <c r="P1609">
        <v>53256.49</v>
      </c>
      <c r="Q1609">
        <v>44998.77</v>
      </c>
      <c r="R1609">
        <v>5250.2</v>
      </c>
      <c r="S1609">
        <v>34606.78</v>
      </c>
      <c r="T1609">
        <v>0</v>
      </c>
      <c r="U1609">
        <v>11578.67</v>
      </c>
      <c r="V1609">
        <v>0</v>
      </c>
      <c r="W1609" s="181">
        <f t="shared" si="408"/>
        <v>64835.159999999996</v>
      </c>
      <c r="X1609" s="181">
        <f t="shared" si="409"/>
        <v>108.0586</v>
      </c>
      <c r="Y1609" s="174">
        <v>149690.91</v>
      </c>
      <c r="Z1609" s="181">
        <f t="shared" si="410"/>
        <v>249.48484999999999</v>
      </c>
      <c r="AA1609" s="174">
        <v>0</v>
      </c>
      <c r="AB1609" s="174">
        <v>35.577637947421117</v>
      </c>
      <c r="AC1609" s="174">
        <v>30.061123952015521</v>
      </c>
      <c r="AD1609" s="174">
        <v>3.5073606005869031</v>
      </c>
      <c r="AE1609" s="174">
        <v>23.118825318117182</v>
      </c>
      <c r="AF1609">
        <v>0</v>
      </c>
      <c r="AG1609" s="106">
        <v>7.735052181859273</v>
      </c>
      <c r="AH1609" s="106">
        <v>0</v>
      </c>
      <c r="AI1609" s="106">
        <v>100</v>
      </c>
      <c r="AJ1609">
        <v>83.75</v>
      </c>
      <c r="AK1609">
        <v>108.06</v>
      </c>
      <c r="AL1609">
        <v>57.68</v>
      </c>
      <c r="AM1609">
        <v>249.48</v>
      </c>
      <c r="AN1609" t="s">
        <v>1069</v>
      </c>
      <c r="AO1609">
        <v>23.601600000000001</v>
      </c>
      <c r="AP1609">
        <v>8.33</v>
      </c>
      <c r="AQ1609">
        <v>12.806699999999999</v>
      </c>
      <c r="AR1609" t="s">
        <v>1072</v>
      </c>
      <c r="AS1609" t="s">
        <v>1073</v>
      </c>
      <c r="AT1609" t="s">
        <v>1075</v>
      </c>
      <c r="AU1609" t="s">
        <v>1077</v>
      </c>
      <c r="AV1609" t="s">
        <v>1081</v>
      </c>
      <c r="AW1609" t="s">
        <v>1084</v>
      </c>
      <c r="AX1609" s="65">
        <f t="shared" si="423"/>
        <v>1391.07</v>
      </c>
      <c r="AY1609" s="106">
        <v>2862.47</v>
      </c>
      <c r="AZ1609" s="106">
        <v>1606.4236166324276</v>
      </c>
      <c r="BA1609" s="65">
        <f t="shared" si="411"/>
        <v>5859.9636166324271</v>
      </c>
      <c r="BB1609" s="65">
        <f t="shared" si="412"/>
        <v>63228.73638336757</v>
      </c>
      <c r="BC1609" s="65">
        <f t="shared" si="413"/>
        <v>0</v>
      </c>
      <c r="BD1609" s="65">
        <f t="shared" si="414"/>
        <v>48857.899999999994</v>
      </c>
      <c r="BE1609" s="65">
        <f t="shared" si="415"/>
        <v>31744.309999999998</v>
      </c>
      <c r="BF1609" s="65">
        <f t="shared" si="416"/>
        <v>143830.94638336758</v>
      </c>
      <c r="BG1609" s="66">
        <f t="shared" si="417"/>
        <v>837.13765951891821</v>
      </c>
      <c r="BH1609" s="66">
        <f t="shared" si="418"/>
        <v>109.01506272994409</v>
      </c>
      <c r="BI1609" s="66">
        <f t="shared" si="419"/>
        <v>0</v>
      </c>
      <c r="BJ1609" s="66">
        <f t="shared" si="420"/>
        <v>84.237758620689647</v>
      </c>
      <c r="BK1609" s="66">
        <f t="shared" si="421"/>
        <v>54.731568965517241</v>
      </c>
      <c r="BL1609" s="66">
        <f t="shared" si="422"/>
        <v>247.98439031615101</v>
      </c>
      <c r="BM1609" s="207">
        <f t="shared" si="424"/>
        <v>39856.979999999996</v>
      </c>
    </row>
    <row r="1610" spans="1:65" x14ac:dyDescent="0.35">
      <c r="A1610" s="1">
        <v>775</v>
      </c>
      <c r="B1610">
        <v>71</v>
      </c>
      <c r="C1610" t="s">
        <v>37</v>
      </c>
      <c r="D1610" s="60" t="s">
        <v>813</v>
      </c>
      <c r="E1610" s="6" t="s">
        <v>1117</v>
      </c>
      <c r="F1610" s="7" t="s">
        <v>1118</v>
      </c>
      <c r="G1610" s="6">
        <v>-3.8</v>
      </c>
      <c r="H1610" s="6">
        <v>-38.53</v>
      </c>
      <c r="I1610" s="6">
        <v>41</v>
      </c>
      <c r="J1610" s="8">
        <v>71394.000753582499</v>
      </c>
      <c r="K1610" t="s">
        <v>1165</v>
      </c>
      <c r="L1610" t="s">
        <v>1062</v>
      </c>
      <c r="M1610">
        <v>600</v>
      </c>
      <c r="N1610">
        <v>600</v>
      </c>
      <c r="O1610">
        <v>0</v>
      </c>
      <c r="P1610">
        <v>53009.279999999999</v>
      </c>
      <c r="Q1610">
        <v>44998.77</v>
      </c>
      <c r="R1610">
        <v>5255.2</v>
      </c>
      <c r="S1610">
        <v>34606.78</v>
      </c>
      <c r="T1610">
        <v>0</v>
      </c>
      <c r="U1610">
        <v>11578.67</v>
      </c>
      <c r="V1610">
        <v>0</v>
      </c>
      <c r="W1610" s="181">
        <f t="shared" si="408"/>
        <v>64587.95</v>
      </c>
      <c r="X1610" s="181">
        <f t="shared" si="409"/>
        <v>107.64658333333333</v>
      </c>
      <c r="Y1610" s="174">
        <v>149448.70000000001</v>
      </c>
      <c r="Z1610" s="181">
        <f t="shared" si="410"/>
        <v>249.08116666666669</v>
      </c>
      <c r="AA1610" s="174">
        <v>0</v>
      </c>
      <c r="AB1610" s="174">
        <v>35.469883645692462</v>
      </c>
      <c r="AC1610" s="174">
        <v>30.10984371225711</v>
      </c>
      <c r="AD1610" s="174">
        <v>3.5163905741568842</v>
      </c>
      <c r="AE1610" s="174">
        <v>23.15629376501769</v>
      </c>
      <c r="AF1610">
        <v>0</v>
      </c>
      <c r="AG1610" s="106">
        <v>7.747588302875835</v>
      </c>
      <c r="AH1610" s="106">
        <v>0</v>
      </c>
      <c r="AI1610" s="106">
        <v>100</v>
      </c>
      <c r="AJ1610">
        <v>83.76</v>
      </c>
      <c r="AK1610">
        <v>107.65</v>
      </c>
      <c r="AL1610">
        <v>57.68</v>
      </c>
      <c r="AM1610">
        <v>249.08</v>
      </c>
      <c r="AN1610" t="s">
        <v>1070</v>
      </c>
      <c r="AO1610">
        <v>23.601600000000001</v>
      </c>
      <c r="AP1610">
        <v>8.33</v>
      </c>
      <c r="AQ1610">
        <v>12.806699999999999</v>
      </c>
      <c r="AR1610" t="s">
        <v>1072</v>
      </c>
      <c r="AS1610" t="s">
        <v>1073</v>
      </c>
      <c r="AT1610" t="s">
        <v>1075</v>
      </c>
      <c r="AU1610" t="s">
        <v>1077</v>
      </c>
      <c r="AV1610" t="s">
        <v>1081</v>
      </c>
      <c r="AW1610" t="s">
        <v>1084</v>
      </c>
      <c r="AX1610" s="65">
        <f t="shared" si="423"/>
        <v>1391.07</v>
      </c>
      <c r="AY1610" s="106">
        <v>2862.47</v>
      </c>
      <c r="AZ1610" s="106">
        <v>1610.1899931184525</v>
      </c>
      <c r="BA1610" s="65">
        <f t="shared" si="411"/>
        <v>5863.7299931184516</v>
      </c>
      <c r="BB1610" s="65">
        <f t="shared" si="412"/>
        <v>62977.760006881545</v>
      </c>
      <c r="BC1610" s="65">
        <f t="shared" si="413"/>
        <v>0</v>
      </c>
      <c r="BD1610" s="65">
        <f t="shared" si="414"/>
        <v>48862.899999999994</v>
      </c>
      <c r="BE1610" s="65">
        <f t="shared" si="415"/>
        <v>31744.309999999998</v>
      </c>
      <c r="BF1610" s="65">
        <f t="shared" si="416"/>
        <v>143584.97000688157</v>
      </c>
      <c r="BG1610" s="66">
        <f t="shared" si="417"/>
        <v>837.67571330263593</v>
      </c>
      <c r="BH1610" s="66">
        <f t="shared" si="418"/>
        <v>108.58234483945094</v>
      </c>
      <c r="BI1610" s="66">
        <f t="shared" si="419"/>
        <v>0</v>
      </c>
      <c r="BJ1610" s="66">
        <f t="shared" si="420"/>
        <v>84.246379310344821</v>
      </c>
      <c r="BK1610" s="66">
        <f t="shared" si="421"/>
        <v>54.731568965517241</v>
      </c>
      <c r="BL1610" s="66">
        <f t="shared" si="422"/>
        <v>247.56029311531304</v>
      </c>
      <c r="BM1610" s="207">
        <f t="shared" si="424"/>
        <v>39861.979999999996</v>
      </c>
    </row>
    <row r="1611" spans="1:65" x14ac:dyDescent="0.35">
      <c r="A1611" s="1">
        <v>776</v>
      </c>
      <c r="B1611">
        <v>72</v>
      </c>
      <c r="C1611" t="s">
        <v>37</v>
      </c>
      <c r="D1611" s="60" t="s">
        <v>814</v>
      </c>
      <c r="E1611" s="6" t="s">
        <v>1104</v>
      </c>
      <c r="F1611" s="7" t="s">
        <v>1105</v>
      </c>
      <c r="G1611" s="6">
        <v>-22.74</v>
      </c>
      <c r="H1611" s="6">
        <v>-45.59</v>
      </c>
      <c r="I1611" s="6">
        <v>1642</v>
      </c>
      <c r="J1611" s="8">
        <v>3495.45982983364</v>
      </c>
      <c r="K1611" t="s">
        <v>1165</v>
      </c>
      <c r="L1611" t="s">
        <v>1062</v>
      </c>
      <c r="M1611">
        <v>600</v>
      </c>
      <c r="N1611">
        <v>600</v>
      </c>
      <c r="O1611">
        <v>4797.1099999999997</v>
      </c>
      <c r="P1611">
        <v>12232.74</v>
      </c>
      <c r="Q1611">
        <v>44998.77</v>
      </c>
      <c r="R1611">
        <v>5265.2</v>
      </c>
      <c r="S1611">
        <v>34606.78</v>
      </c>
      <c r="T1611">
        <v>0</v>
      </c>
      <c r="U1611">
        <v>11750.93</v>
      </c>
      <c r="V1611">
        <v>0</v>
      </c>
      <c r="W1611" s="181">
        <f t="shared" ref="W1611:W1674" si="425">U1611+P1611</f>
        <v>23983.67</v>
      </c>
      <c r="X1611" s="181">
        <f t="shared" ref="X1611:X1674" si="426">W1611/600</f>
        <v>39.972783333333332</v>
      </c>
      <c r="Y1611" s="174">
        <v>113651.53</v>
      </c>
      <c r="Z1611" s="181">
        <f t="shared" ref="Z1611:Z1674" si="427">Y1611/M1611</f>
        <v>189.41921666666667</v>
      </c>
      <c r="AA1611" s="174">
        <v>4.2208934626748977</v>
      </c>
      <c r="AB1611" s="174">
        <v>10.76337467696211</v>
      </c>
      <c r="AC1611" s="174">
        <v>39.593633275328543</v>
      </c>
      <c r="AD1611" s="174">
        <v>4.6327576936271777</v>
      </c>
      <c r="AE1611" s="174">
        <v>30.449902434221521</v>
      </c>
      <c r="AF1611">
        <v>0</v>
      </c>
      <c r="AG1611" s="106">
        <v>10.33943845718575</v>
      </c>
      <c r="AH1611" s="106">
        <v>0</v>
      </c>
      <c r="AI1611" s="106">
        <v>100</v>
      </c>
      <c r="AJ1611">
        <v>83.77</v>
      </c>
      <c r="AK1611">
        <v>47.97</v>
      </c>
      <c r="AL1611">
        <v>57.68</v>
      </c>
      <c r="AM1611">
        <v>189.42</v>
      </c>
      <c r="AN1611" t="s">
        <v>1063</v>
      </c>
      <c r="AO1611">
        <v>23.601600000000001</v>
      </c>
      <c r="AP1611">
        <v>8.33</v>
      </c>
      <c r="AQ1611">
        <v>12.806699999999999</v>
      </c>
      <c r="AR1611" t="s">
        <v>1072</v>
      </c>
      <c r="AS1611" t="s">
        <v>1073</v>
      </c>
      <c r="AT1611" t="s">
        <v>1075</v>
      </c>
      <c r="AU1611" t="s">
        <v>1078</v>
      </c>
      <c r="AV1611" t="s">
        <v>1079</v>
      </c>
      <c r="AW1611" t="s">
        <v>1083</v>
      </c>
      <c r="AX1611" s="65">
        <f t="shared" si="423"/>
        <v>1391.07</v>
      </c>
      <c r="AY1611" s="106">
        <v>2862.47</v>
      </c>
      <c r="AZ1611" s="106">
        <v>498.39999426364136</v>
      </c>
      <c r="BA1611" s="65">
        <f t="shared" ref="BA1611:BA1674" si="428">(AX1611+AZ1611+AY1611)</f>
        <v>4751.939994263641</v>
      </c>
      <c r="BB1611" s="65">
        <f t="shared" ref="BB1611:BB1674" si="429">U1611+P1611-AZ1611</f>
        <v>23485.270005736358</v>
      </c>
      <c r="BC1611" s="65">
        <f t="shared" ref="BC1611:BC1674" si="430">O1611</f>
        <v>4797.1099999999997</v>
      </c>
      <c r="BD1611" s="65">
        <f t="shared" ref="BD1611:BD1674" si="431">Q1611+R1611-AX1611</f>
        <v>48872.899999999994</v>
      </c>
      <c r="BE1611" s="65">
        <f t="shared" ref="BE1611:BE1674" si="432">(S1611-2862.47)</f>
        <v>31744.309999999998</v>
      </c>
      <c r="BF1611" s="65">
        <f t="shared" ref="BF1611:BF1674" si="433">Y1611-BA1611</f>
        <v>108899.59000573636</v>
      </c>
      <c r="BG1611" s="66">
        <f t="shared" ref="BG1611:BG1674" si="434">BA1611/7</f>
        <v>678.84857060909155</v>
      </c>
      <c r="BH1611" s="66">
        <f t="shared" ref="BH1611:BH1674" si="435">BB1611/580</f>
        <v>40.491844837476478</v>
      </c>
      <c r="BI1611" s="66">
        <f t="shared" ref="BI1611:BI1674" si="436">BC1611/600</f>
        <v>7.9951833333333324</v>
      </c>
      <c r="BJ1611" s="66">
        <f t="shared" ref="BJ1611:BJ1674" si="437">BD1611/580</f>
        <v>84.263620689655156</v>
      </c>
      <c r="BK1611" s="66">
        <f t="shared" ref="BK1611:BK1674" si="438">BE1611/580</f>
        <v>54.731568965517241</v>
      </c>
      <c r="BL1611" s="66">
        <f t="shared" ref="BL1611:BL1674" si="439">BF1611/580</f>
        <v>187.75791380299373</v>
      </c>
      <c r="BM1611" s="207">
        <f t="shared" si="424"/>
        <v>39871.979999999996</v>
      </c>
    </row>
    <row r="1612" spans="1:65" x14ac:dyDescent="0.35">
      <c r="A1612" s="1">
        <v>777</v>
      </c>
      <c r="B1612">
        <v>72</v>
      </c>
      <c r="C1612" t="s">
        <v>37</v>
      </c>
      <c r="D1612" s="60" t="s">
        <v>815</v>
      </c>
      <c r="E1612" s="6" t="s">
        <v>1104</v>
      </c>
      <c r="F1612" s="7" t="s">
        <v>1106</v>
      </c>
      <c r="G1612" s="6">
        <v>-23.85</v>
      </c>
      <c r="H1612" s="6">
        <v>-46.64</v>
      </c>
      <c r="I1612" s="6">
        <v>792</v>
      </c>
      <c r="J1612" s="8">
        <v>14172.2970393051</v>
      </c>
      <c r="K1612" t="s">
        <v>1165</v>
      </c>
      <c r="L1612" t="s">
        <v>1062</v>
      </c>
      <c r="M1612">
        <v>600</v>
      </c>
      <c r="N1612">
        <v>600</v>
      </c>
      <c r="O1612">
        <v>1415.88</v>
      </c>
      <c r="P1612">
        <v>21936.28</v>
      </c>
      <c r="Q1612">
        <v>44998.77</v>
      </c>
      <c r="R1612">
        <v>5266.4</v>
      </c>
      <c r="S1612">
        <v>34606.78</v>
      </c>
      <c r="T1612">
        <v>0</v>
      </c>
      <c r="U1612">
        <v>11750.93</v>
      </c>
      <c r="V1612">
        <v>0</v>
      </c>
      <c r="W1612" s="181">
        <f t="shared" si="425"/>
        <v>33687.21</v>
      </c>
      <c r="X1612" s="181">
        <f t="shared" si="426"/>
        <v>56.145350000000001</v>
      </c>
      <c r="Y1612" s="174">
        <v>119975.03999999999</v>
      </c>
      <c r="Z1612" s="181">
        <f t="shared" si="427"/>
        <v>199.95839999999998</v>
      </c>
      <c r="AA1612" s="174">
        <v>1.180145470257814</v>
      </c>
      <c r="AB1612" s="174">
        <v>18.28403641290722</v>
      </c>
      <c r="AC1612" s="174">
        <v>37.506776409493177</v>
      </c>
      <c r="AD1612" s="174">
        <v>4.3895796992441092</v>
      </c>
      <c r="AE1612" s="174">
        <v>28.844983089816019</v>
      </c>
      <c r="AF1612">
        <v>0</v>
      </c>
      <c r="AG1612" s="106">
        <v>9.7944789182816692</v>
      </c>
      <c r="AH1612" s="106">
        <v>0</v>
      </c>
      <c r="AI1612" s="106">
        <v>100</v>
      </c>
      <c r="AJ1612">
        <v>83.78</v>
      </c>
      <c r="AK1612">
        <v>58.51</v>
      </c>
      <c r="AL1612">
        <v>57.68</v>
      </c>
      <c r="AM1612">
        <v>199.96</v>
      </c>
      <c r="AN1612" t="s">
        <v>1064</v>
      </c>
      <c r="AO1612">
        <v>23.601600000000001</v>
      </c>
      <c r="AP1612">
        <v>8.33</v>
      </c>
      <c r="AQ1612">
        <v>12.806699999999999</v>
      </c>
      <c r="AR1612" t="s">
        <v>1072</v>
      </c>
      <c r="AS1612" t="s">
        <v>1073</v>
      </c>
      <c r="AT1612" t="s">
        <v>1075</v>
      </c>
      <c r="AU1612" t="s">
        <v>1078</v>
      </c>
      <c r="AV1612" t="s">
        <v>1079</v>
      </c>
      <c r="AW1612" t="s">
        <v>1083</v>
      </c>
      <c r="AX1612" s="65">
        <f t="shared" ref="AX1612:AX1675" si="440">IF(AR1612="LI01",583.5,1391.07)</f>
        <v>1391.07</v>
      </c>
      <c r="AY1612" s="106">
        <v>2862.47</v>
      </c>
      <c r="AZ1612" s="106">
        <v>775.21216710324416</v>
      </c>
      <c r="BA1612" s="65">
        <f t="shared" si="428"/>
        <v>5028.7521671032446</v>
      </c>
      <c r="BB1612" s="65">
        <f t="shared" si="429"/>
        <v>32911.997832896755</v>
      </c>
      <c r="BC1612" s="65">
        <f t="shared" si="430"/>
        <v>1415.88</v>
      </c>
      <c r="BD1612" s="65">
        <f t="shared" si="431"/>
        <v>48874.1</v>
      </c>
      <c r="BE1612" s="65">
        <f t="shared" si="432"/>
        <v>31744.309999999998</v>
      </c>
      <c r="BF1612" s="65">
        <f t="shared" si="433"/>
        <v>114946.28783289675</v>
      </c>
      <c r="BG1612" s="66">
        <f t="shared" si="434"/>
        <v>718.39316672903499</v>
      </c>
      <c r="BH1612" s="66">
        <f t="shared" si="435"/>
        <v>56.744823849821991</v>
      </c>
      <c r="BI1612" s="66">
        <f t="shared" si="436"/>
        <v>2.3598000000000003</v>
      </c>
      <c r="BJ1612" s="66">
        <f t="shared" si="437"/>
        <v>84.265689655172409</v>
      </c>
      <c r="BK1612" s="66">
        <f t="shared" si="438"/>
        <v>54.731568965517241</v>
      </c>
      <c r="BL1612" s="66">
        <f t="shared" si="439"/>
        <v>198.18325488430474</v>
      </c>
      <c r="BM1612" s="207">
        <f t="shared" ref="BM1612:BM1675" si="441">R1612+S1612</f>
        <v>39873.18</v>
      </c>
    </row>
    <row r="1613" spans="1:65" x14ac:dyDescent="0.35">
      <c r="A1613" s="1">
        <v>778</v>
      </c>
      <c r="B1613">
        <v>72</v>
      </c>
      <c r="C1613" t="s">
        <v>37</v>
      </c>
      <c r="D1613" s="60" t="s">
        <v>816</v>
      </c>
      <c r="E1613" s="6" t="s">
        <v>1107</v>
      </c>
      <c r="F1613" s="7" t="s">
        <v>1108</v>
      </c>
      <c r="G1613" s="6">
        <v>-30.03</v>
      </c>
      <c r="H1613" s="6">
        <v>-51.23</v>
      </c>
      <c r="I1613" s="6">
        <v>47</v>
      </c>
      <c r="J1613" s="8">
        <v>23954.0527728093</v>
      </c>
      <c r="K1613" t="s">
        <v>1165</v>
      </c>
      <c r="L1613" t="s">
        <v>1062</v>
      </c>
      <c r="M1613">
        <v>600</v>
      </c>
      <c r="N1613">
        <v>600</v>
      </c>
      <c r="O1613">
        <v>2543.9899999999998</v>
      </c>
      <c r="P1613">
        <v>27774.49</v>
      </c>
      <c r="Q1613">
        <v>44998.77</v>
      </c>
      <c r="R1613">
        <v>5272.4</v>
      </c>
      <c r="S1613">
        <v>34606.78</v>
      </c>
      <c r="T1613">
        <v>0</v>
      </c>
      <c r="U1613">
        <v>11750.93</v>
      </c>
      <c r="V1613">
        <v>0</v>
      </c>
      <c r="W1613" s="181">
        <f t="shared" si="425"/>
        <v>39525.42</v>
      </c>
      <c r="X1613" s="181">
        <f t="shared" si="426"/>
        <v>65.875699999999995</v>
      </c>
      <c r="Y1613" s="174">
        <v>126947.36</v>
      </c>
      <c r="Z1613" s="181">
        <f t="shared" si="427"/>
        <v>211.57893333333334</v>
      </c>
      <c r="AA1613" s="174">
        <v>2.003972355155712</v>
      </c>
      <c r="AB1613" s="174">
        <v>21.87874564701464</v>
      </c>
      <c r="AC1613" s="174">
        <v>35.446794639920043</v>
      </c>
      <c r="AD1613" s="174">
        <v>4.1532175226014942</v>
      </c>
      <c r="AE1613" s="174">
        <v>27.260732322436638</v>
      </c>
      <c r="AF1613">
        <v>0</v>
      </c>
      <c r="AG1613" s="106">
        <v>9.2565375128714766</v>
      </c>
      <c r="AH1613" s="106">
        <v>0</v>
      </c>
      <c r="AI1613" s="106">
        <v>100</v>
      </c>
      <c r="AJ1613">
        <v>83.79</v>
      </c>
      <c r="AK1613">
        <v>70.12</v>
      </c>
      <c r="AL1613">
        <v>57.68</v>
      </c>
      <c r="AM1613">
        <v>211.58</v>
      </c>
      <c r="AN1613" t="s">
        <v>1065</v>
      </c>
      <c r="AO1613">
        <v>23.601600000000001</v>
      </c>
      <c r="AP1613">
        <v>8.33</v>
      </c>
      <c r="AQ1613">
        <v>12.806699999999999</v>
      </c>
      <c r="AR1613" t="s">
        <v>1072</v>
      </c>
      <c r="AS1613" t="s">
        <v>1073</v>
      </c>
      <c r="AT1613" t="s">
        <v>1075</v>
      </c>
      <c r="AU1613" t="s">
        <v>1078</v>
      </c>
      <c r="AV1613" t="s">
        <v>1079</v>
      </c>
      <c r="AW1613" t="s">
        <v>1083</v>
      </c>
      <c r="AX1613" s="65">
        <f t="shared" si="440"/>
        <v>1391.07</v>
      </c>
      <c r="AY1613" s="106">
        <v>2862.47</v>
      </c>
      <c r="AZ1613" s="106">
        <v>898.97364272016364</v>
      </c>
      <c r="BA1613" s="65">
        <f t="shared" si="428"/>
        <v>5152.5136427201633</v>
      </c>
      <c r="BB1613" s="65">
        <f t="shared" si="429"/>
        <v>38626.446357279834</v>
      </c>
      <c r="BC1613" s="65">
        <f t="shared" si="430"/>
        <v>2543.9899999999998</v>
      </c>
      <c r="BD1613" s="65">
        <f t="shared" si="431"/>
        <v>48880.1</v>
      </c>
      <c r="BE1613" s="65">
        <f t="shared" si="432"/>
        <v>31744.309999999998</v>
      </c>
      <c r="BF1613" s="65">
        <f t="shared" si="433"/>
        <v>121794.84635727984</v>
      </c>
      <c r="BG1613" s="66">
        <f t="shared" si="434"/>
        <v>736.07337753145191</v>
      </c>
      <c r="BH1613" s="66">
        <f t="shared" si="435"/>
        <v>66.597321305654887</v>
      </c>
      <c r="BI1613" s="66">
        <f t="shared" si="436"/>
        <v>4.239983333333333</v>
      </c>
      <c r="BJ1613" s="66">
        <f t="shared" si="437"/>
        <v>84.276034482758618</v>
      </c>
      <c r="BK1613" s="66">
        <f t="shared" si="438"/>
        <v>54.731568965517241</v>
      </c>
      <c r="BL1613" s="66">
        <f t="shared" si="439"/>
        <v>209.99111440910318</v>
      </c>
      <c r="BM1613" s="207">
        <f t="shared" si="441"/>
        <v>39879.18</v>
      </c>
    </row>
    <row r="1614" spans="1:65" x14ac:dyDescent="0.35">
      <c r="A1614" s="1">
        <v>779</v>
      </c>
      <c r="B1614">
        <v>72</v>
      </c>
      <c r="C1614" t="s">
        <v>37</v>
      </c>
      <c r="D1614" s="60" t="s">
        <v>817</v>
      </c>
      <c r="E1614" s="6" t="s">
        <v>1109</v>
      </c>
      <c r="F1614" s="7" t="s">
        <v>1110</v>
      </c>
      <c r="G1614" s="6">
        <v>-15.37</v>
      </c>
      <c r="H1614" s="6">
        <v>-48.78</v>
      </c>
      <c r="I1614" s="6">
        <v>770</v>
      </c>
      <c r="J1614" s="8">
        <v>31081.371963744201</v>
      </c>
      <c r="K1614" t="s">
        <v>1165</v>
      </c>
      <c r="L1614" t="s">
        <v>1062</v>
      </c>
      <c r="M1614">
        <v>600</v>
      </c>
      <c r="N1614">
        <v>600</v>
      </c>
      <c r="O1614">
        <v>35.32</v>
      </c>
      <c r="P1614">
        <v>43073.17</v>
      </c>
      <c r="Q1614">
        <v>44998.77</v>
      </c>
      <c r="R1614">
        <v>5266.4</v>
      </c>
      <c r="S1614">
        <v>34606.78</v>
      </c>
      <c r="T1614">
        <v>0</v>
      </c>
      <c r="U1614">
        <v>11750.93</v>
      </c>
      <c r="V1614">
        <v>0</v>
      </c>
      <c r="W1614" s="181">
        <f t="shared" si="425"/>
        <v>54824.1</v>
      </c>
      <c r="X1614" s="181">
        <f t="shared" si="426"/>
        <v>91.373499999999993</v>
      </c>
      <c r="Y1614" s="174">
        <v>139731.38</v>
      </c>
      <c r="Z1614" s="181">
        <f t="shared" si="427"/>
        <v>232.88563333333335</v>
      </c>
      <c r="AA1614" s="174">
        <v>2.5277070905619051E-2</v>
      </c>
      <c r="AB1614" s="174">
        <v>30.825695702711879</v>
      </c>
      <c r="AC1614" s="174">
        <v>32.203768401915163</v>
      </c>
      <c r="AD1614" s="174">
        <v>3.7689458158933231</v>
      </c>
      <c r="AE1614" s="174">
        <v>24.766648694087181</v>
      </c>
      <c r="AF1614">
        <v>0</v>
      </c>
      <c r="AG1614" s="106">
        <v>8.4096571578982466</v>
      </c>
      <c r="AH1614" s="106">
        <v>0</v>
      </c>
      <c r="AI1614" s="106">
        <v>100</v>
      </c>
      <c r="AJ1614">
        <v>83.78</v>
      </c>
      <c r="AK1614">
        <v>91.43</v>
      </c>
      <c r="AL1614">
        <v>57.68</v>
      </c>
      <c r="AM1614">
        <v>232.89</v>
      </c>
      <c r="AN1614" t="s">
        <v>1066</v>
      </c>
      <c r="AO1614">
        <v>23.601600000000001</v>
      </c>
      <c r="AP1614">
        <v>8.33</v>
      </c>
      <c r="AQ1614">
        <v>12.806699999999999</v>
      </c>
      <c r="AR1614" t="s">
        <v>1072</v>
      </c>
      <c r="AS1614" t="s">
        <v>1073</v>
      </c>
      <c r="AT1614" t="s">
        <v>1075</v>
      </c>
      <c r="AU1614" t="s">
        <v>1078</v>
      </c>
      <c r="AV1614" t="s">
        <v>1079</v>
      </c>
      <c r="AW1614" t="s">
        <v>1083</v>
      </c>
      <c r="AX1614" s="65">
        <f t="shared" si="440"/>
        <v>1391.07</v>
      </c>
      <c r="AY1614" s="106">
        <v>2862.47</v>
      </c>
      <c r="AZ1614" s="106">
        <v>1282.4400138709968</v>
      </c>
      <c r="BA1614" s="65">
        <f t="shared" si="428"/>
        <v>5535.9800138709961</v>
      </c>
      <c r="BB1614" s="65">
        <f t="shared" si="429"/>
        <v>53541.659986129001</v>
      </c>
      <c r="BC1614" s="65">
        <f t="shared" si="430"/>
        <v>35.32</v>
      </c>
      <c r="BD1614" s="65">
        <f t="shared" si="431"/>
        <v>48874.1</v>
      </c>
      <c r="BE1614" s="65">
        <f t="shared" si="432"/>
        <v>31744.309999999998</v>
      </c>
      <c r="BF1614" s="65">
        <f t="shared" si="433"/>
        <v>134195.39998612902</v>
      </c>
      <c r="BG1614" s="66">
        <f t="shared" si="434"/>
        <v>790.85428769585656</v>
      </c>
      <c r="BH1614" s="66">
        <f t="shared" si="435"/>
        <v>92.313206872636215</v>
      </c>
      <c r="BI1614" s="66">
        <f t="shared" si="436"/>
        <v>5.8866666666666664E-2</v>
      </c>
      <c r="BJ1614" s="66">
        <f t="shared" si="437"/>
        <v>84.265689655172409</v>
      </c>
      <c r="BK1614" s="66">
        <f t="shared" si="438"/>
        <v>54.731568965517241</v>
      </c>
      <c r="BL1614" s="66">
        <f t="shared" si="439"/>
        <v>231.37137928642935</v>
      </c>
      <c r="BM1614" s="207">
        <f t="shared" si="441"/>
        <v>39873.18</v>
      </c>
    </row>
    <row r="1615" spans="1:65" x14ac:dyDescent="0.35">
      <c r="A1615" s="1">
        <v>780</v>
      </c>
      <c r="B1615">
        <v>72</v>
      </c>
      <c r="C1615" t="s">
        <v>37</v>
      </c>
      <c r="D1615" s="60" t="s">
        <v>818</v>
      </c>
      <c r="E1615" s="6" t="s">
        <v>1111</v>
      </c>
      <c r="F1615" s="7" t="s">
        <v>1112</v>
      </c>
      <c r="G1615" s="6">
        <v>-22.86</v>
      </c>
      <c r="H1615" s="6">
        <v>-43.41</v>
      </c>
      <c r="I1615" s="6">
        <v>45</v>
      </c>
      <c r="J1615" s="8">
        <v>45016.2336447989</v>
      </c>
      <c r="K1615" t="s">
        <v>1165</v>
      </c>
      <c r="L1615" t="s">
        <v>1062</v>
      </c>
      <c r="M1615">
        <v>600</v>
      </c>
      <c r="N1615">
        <v>600</v>
      </c>
      <c r="O1615">
        <v>0</v>
      </c>
      <c r="P1615">
        <v>42092.61</v>
      </c>
      <c r="Q1615">
        <v>44998.77</v>
      </c>
      <c r="R1615">
        <v>5262.4</v>
      </c>
      <c r="S1615">
        <v>34606.78</v>
      </c>
      <c r="T1615">
        <v>0</v>
      </c>
      <c r="U1615">
        <v>11750.93</v>
      </c>
      <c r="V1615">
        <v>0</v>
      </c>
      <c r="W1615" s="181">
        <f t="shared" si="425"/>
        <v>53843.54</v>
      </c>
      <c r="X1615" s="181">
        <f t="shared" si="426"/>
        <v>89.739233333333331</v>
      </c>
      <c r="Y1615" s="174">
        <v>138711.5</v>
      </c>
      <c r="Z1615" s="181">
        <f t="shared" si="427"/>
        <v>231.18583333333333</v>
      </c>
      <c r="AA1615" s="174">
        <v>0</v>
      </c>
      <c r="AB1615" s="174">
        <v>30.345436391359041</v>
      </c>
      <c r="AC1615" s="174">
        <v>32.440547467225137</v>
      </c>
      <c r="AD1615" s="174">
        <v>3.7937734073959262</v>
      </c>
      <c r="AE1615" s="174">
        <v>24.948746138568179</v>
      </c>
      <c r="AF1615">
        <v>0</v>
      </c>
      <c r="AG1615" s="106">
        <v>8.4714893862441123</v>
      </c>
      <c r="AH1615" s="106">
        <v>0</v>
      </c>
      <c r="AI1615" s="106">
        <v>100</v>
      </c>
      <c r="AJ1615">
        <v>83.77</v>
      </c>
      <c r="AK1615">
        <v>89.74</v>
      </c>
      <c r="AL1615">
        <v>57.68</v>
      </c>
      <c r="AM1615">
        <v>231.19</v>
      </c>
      <c r="AN1615" t="s">
        <v>1067</v>
      </c>
      <c r="AO1615">
        <v>23.601600000000001</v>
      </c>
      <c r="AP1615">
        <v>8.33</v>
      </c>
      <c r="AQ1615">
        <v>12.806699999999999</v>
      </c>
      <c r="AR1615" t="s">
        <v>1072</v>
      </c>
      <c r="AS1615" t="s">
        <v>1073</v>
      </c>
      <c r="AT1615" t="s">
        <v>1075</v>
      </c>
      <c r="AU1615" t="s">
        <v>1078</v>
      </c>
      <c r="AV1615" t="s">
        <v>1079</v>
      </c>
      <c r="AW1615" t="s">
        <v>1083</v>
      </c>
      <c r="AX1615" s="65">
        <f t="shared" si="440"/>
        <v>1391.07</v>
      </c>
      <c r="AY1615" s="106">
        <v>2862.47</v>
      </c>
      <c r="AZ1615" s="106">
        <v>1274.1477253964524</v>
      </c>
      <c r="BA1615" s="65">
        <f t="shared" si="428"/>
        <v>5527.6877253964522</v>
      </c>
      <c r="BB1615" s="65">
        <f t="shared" si="429"/>
        <v>52569.392274603546</v>
      </c>
      <c r="BC1615" s="65">
        <f t="shared" si="430"/>
        <v>0</v>
      </c>
      <c r="BD1615" s="65">
        <f t="shared" si="431"/>
        <v>48870.1</v>
      </c>
      <c r="BE1615" s="65">
        <f t="shared" si="432"/>
        <v>31744.309999999998</v>
      </c>
      <c r="BF1615" s="65">
        <f t="shared" si="433"/>
        <v>133183.81227460355</v>
      </c>
      <c r="BG1615" s="66">
        <f t="shared" si="434"/>
        <v>789.66967505663604</v>
      </c>
      <c r="BH1615" s="66">
        <f t="shared" si="435"/>
        <v>90.636883232075078</v>
      </c>
      <c r="BI1615" s="66">
        <f t="shared" si="436"/>
        <v>0</v>
      </c>
      <c r="BJ1615" s="66">
        <f t="shared" si="437"/>
        <v>84.258793103448269</v>
      </c>
      <c r="BK1615" s="66">
        <f t="shared" si="438"/>
        <v>54.731568965517241</v>
      </c>
      <c r="BL1615" s="66">
        <f t="shared" si="439"/>
        <v>229.62726254241991</v>
      </c>
      <c r="BM1615" s="207">
        <f t="shared" si="441"/>
        <v>39869.18</v>
      </c>
    </row>
    <row r="1616" spans="1:65" x14ac:dyDescent="0.35">
      <c r="A1616" s="1">
        <v>781</v>
      </c>
      <c r="B1616">
        <v>72</v>
      </c>
      <c r="C1616" t="s">
        <v>37</v>
      </c>
      <c r="D1616" s="60" t="s">
        <v>819</v>
      </c>
      <c r="E1616" s="6" t="s">
        <v>1113</v>
      </c>
      <c r="F1616" s="7" t="s">
        <v>1114</v>
      </c>
      <c r="G1616" s="6">
        <v>-20.32</v>
      </c>
      <c r="H1616" s="6">
        <v>-40.340000000000003</v>
      </c>
      <c r="I1616" s="6">
        <v>9</v>
      </c>
      <c r="J1616" s="8">
        <v>54061.366139626101</v>
      </c>
      <c r="K1616" t="s">
        <v>1165</v>
      </c>
      <c r="L1616" t="s">
        <v>1062</v>
      </c>
      <c r="M1616">
        <v>600</v>
      </c>
      <c r="N1616">
        <v>600</v>
      </c>
      <c r="O1616">
        <v>0</v>
      </c>
      <c r="P1616">
        <v>48795.55</v>
      </c>
      <c r="Q1616">
        <v>44998.77</v>
      </c>
      <c r="R1616">
        <v>5264.2</v>
      </c>
      <c r="S1616">
        <v>34606.78</v>
      </c>
      <c r="T1616">
        <v>0</v>
      </c>
      <c r="U1616">
        <v>11750.93</v>
      </c>
      <c r="V1616">
        <v>0</v>
      </c>
      <c r="W1616" s="181">
        <f t="shared" si="425"/>
        <v>60546.48</v>
      </c>
      <c r="X1616" s="181">
        <f t="shared" si="426"/>
        <v>100.91080000000001</v>
      </c>
      <c r="Y1616" s="174">
        <v>145416.23000000001</v>
      </c>
      <c r="Z1616" s="181">
        <f t="shared" si="427"/>
        <v>242.36038333333335</v>
      </c>
      <c r="AA1616" s="174">
        <v>0</v>
      </c>
      <c r="AB1616" s="174">
        <v>33.55577984658246</v>
      </c>
      <c r="AC1616" s="174">
        <v>30.944805817067319</v>
      </c>
      <c r="AD1616" s="174">
        <v>3.6200910998724138</v>
      </c>
      <c r="AE1616" s="174">
        <v>23.798430202735961</v>
      </c>
      <c r="AF1616">
        <v>0</v>
      </c>
      <c r="AG1616" s="106">
        <v>8.0808930337418321</v>
      </c>
      <c r="AH1616" s="106">
        <v>0</v>
      </c>
      <c r="AI1616" s="106">
        <v>100</v>
      </c>
      <c r="AJ1616">
        <v>83.77</v>
      </c>
      <c r="AK1616">
        <v>100.91</v>
      </c>
      <c r="AL1616">
        <v>57.68</v>
      </c>
      <c r="AM1616">
        <v>242.36</v>
      </c>
      <c r="AN1616" t="s">
        <v>1068</v>
      </c>
      <c r="AO1616">
        <v>23.601600000000001</v>
      </c>
      <c r="AP1616">
        <v>8.33</v>
      </c>
      <c r="AQ1616">
        <v>12.806699999999999</v>
      </c>
      <c r="AR1616" t="s">
        <v>1072</v>
      </c>
      <c r="AS1616" t="s">
        <v>1073</v>
      </c>
      <c r="AT1616" t="s">
        <v>1075</v>
      </c>
      <c r="AU1616" t="s">
        <v>1078</v>
      </c>
      <c r="AV1616" t="s">
        <v>1079</v>
      </c>
      <c r="AW1616" t="s">
        <v>1083</v>
      </c>
      <c r="AX1616" s="65">
        <f t="shared" si="440"/>
        <v>1391.07</v>
      </c>
      <c r="AY1616" s="106">
        <v>2862.47</v>
      </c>
      <c r="AZ1616" s="106">
        <v>1426.3111636585913</v>
      </c>
      <c r="BA1616" s="65">
        <f t="shared" si="428"/>
        <v>5679.8511636585918</v>
      </c>
      <c r="BB1616" s="65">
        <f t="shared" si="429"/>
        <v>59120.168836341414</v>
      </c>
      <c r="BC1616" s="65">
        <f t="shared" si="430"/>
        <v>0</v>
      </c>
      <c r="BD1616" s="65">
        <f t="shared" si="431"/>
        <v>48871.899999999994</v>
      </c>
      <c r="BE1616" s="65">
        <f t="shared" si="432"/>
        <v>31744.309999999998</v>
      </c>
      <c r="BF1616" s="65">
        <f t="shared" si="433"/>
        <v>139736.37883634141</v>
      </c>
      <c r="BG1616" s="66">
        <f t="shared" si="434"/>
        <v>811.40730909408455</v>
      </c>
      <c r="BH1616" s="66">
        <f t="shared" si="435"/>
        <v>101.931325579899</v>
      </c>
      <c r="BI1616" s="66">
        <f t="shared" si="436"/>
        <v>0</v>
      </c>
      <c r="BJ1616" s="66">
        <f t="shared" si="437"/>
        <v>84.261896551724135</v>
      </c>
      <c r="BK1616" s="66">
        <f t="shared" si="438"/>
        <v>54.731568965517241</v>
      </c>
      <c r="BL1616" s="66">
        <f t="shared" si="439"/>
        <v>240.92479109714034</v>
      </c>
      <c r="BM1616" s="207">
        <f t="shared" si="441"/>
        <v>39870.979999999996</v>
      </c>
    </row>
    <row r="1617" spans="1:65" x14ac:dyDescent="0.35">
      <c r="A1617" s="1">
        <v>782</v>
      </c>
      <c r="B1617">
        <v>72</v>
      </c>
      <c r="C1617" t="s">
        <v>37</v>
      </c>
      <c r="D1617" s="60" t="s">
        <v>820</v>
      </c>
      <c r="E1617" s="6" t="s">
        <v>1115</v>
      </c>
      <c r="F1617" s="7" t="s">
        <v>1116</v>
      </c>
      <c r="G1617" s="6">
        <v>-8.0500000000000007</v>
      </c>
      <c r="H1617" s="6">
        <v>-34.880000000000003</v>
      </c>
      <c r="I1617" s="6">
        <v>10</v>
      </c>
      <c r="J1617" s="8">
        <v>63550.072249703</v>
      </c>
      <c r="K1617" t="s">
        <v>1165</v>
      </c>
      <c r="L1617" t="s">
        <v>1062</v>
      </c>
      <c r="M1617">
        <v>600</v>
      </c>
      <c r="N1617">
        <v>600</v>
      </c>
      <c r="O1617">
        <v>0</v>
      </c>
      <c r="P1617">
        <v>57738.52</v>
      </c>
      <c r="Q1617">
        <v>44998.77</v>
      </c>
      <c r="R1617">
        <v>5250.2</v>
      </c>
      <c r="S1617">
        <v>34606.78</v>
      </c>
      <c r="T1617">
        <v>0</v>
      </c>
      <c r="U1617">
        <v>11750.93</v>
      </c>
      <c r="V1617">
        <v>0</v>
      </c>
      <c r="W1617" s="181">
        <f t="shared" si="425"/>
        <v>69489.45</v>
      </c>
      <c r="X1617" s="181">
        <f t="shared" si="426"/>
        <v>115.81574999999999</v>
      </c>
      <c r="Y1617" s="174">
        <v>154345.21</v>
      </c>
      <c r="Z1617" s="181">
        <f t="shared" si="427"/>
        <v>257.24201666666664</v>
      </c>
      <c r="AA1617" s="174">
        <v>0</v>
      </c>
      <c r="AB1617" s="174">
        <v>37.408689262206451</v>
      </c>
      <c r="AC1617" s="174">
        <v>29.154626826449618</v>
      </c>
      <c r="AD1617" s="174">
        <v>3.4015956828203482</v>
      </c>
      <c r="AE1617" s="174">
        <v>22.421674116093399</v>
      </c>
      <c r="AF1617">
        <v>0</v>
      </c>
      <c r="AG1617" s="106">
        <v>7.613407633447129</v>
      </c>
      <c r="AH1617" s="106">
        <v>0</v>
      </c>
      <c r="AI1617" s="106">
        <v>100</v>
      </c>
      <c r="AJ1617">
        <v>83.75</v>
      </c>
      <c r="AK1617">
        <v>115.82</v>
      </c>
      <c r="AL1617">
        <v>57.68</v>
      </c>
      <c r="AM1617">
        <v>257.24</v>
      </c>
      <c r="AN1617" t="s">
        <v>1069</v>
      </c>
      <c r="AO1617">
        <v>23.601600000000001</v>
      </c>
      <c r="AP1617">
        <v>8.33</v>
      </c>
      <c r="AQ1617">
        <v>12.806699999999999</v>
      </c>
      <c r="AR1617" t="s">
        <v>1072</v>
      </c>
      <c r="AS1617" t="s">
        <v>1073</v>
      </c>
      <c r="AT1617" t="s">
        <v>1075</v>
      </c>
      <c r="AU1617" t="s">
        <v>1078</v>
      </c>
      <c r="AV1617" t="s">
        <v>1079</v>
      </c>
      <c r="AW1617" t="s">
        <v>1083</v>
      </c>
      <c r="AX1617" s="65">
        <f t="shared" si="440"/>
        <v>1391.07</v>
      </c>
      <c r="AY1617" s="106">
        <v>2862.47</v>
      </c>
      <c r="AZ1617" s="106">
        <v>1711.9893350804332</v>
      </c>
      <c r="BA1617" s="65">
        <f t="shared" si="428"/>
        <v>5965.5293350804332</v>
      </c>
      <c r="BB1617" s="65">
        <f t="shared" si="429"/>
        <v>67777.460664919563</v>
      </c>
      <c r="BC1617" s="65">
        <f t="shared" si="430"/>
        <v>0</v>
      </c>
      <c r="BD1617" s="65">
        <f t="shared" si="431"/>
        <v>48857.899999999994</v>
      </c>
      <c r="BE1617" s="65">
        <f t="shared" si="432"/>
        <v>31744.309999999998</v>
      </c>
      <c r="BF1617" s="65">
        <f t="shared" si="433"/>
        <v>148379.68066491955</v>
      </c>
      <c r="BG1617" s="66">
        <f t="shared" si="434"/>
        <v>852.21847644006186</v>
      </c>
      <c r="BH1617" s="66">
        <f t="shared" si="435"/>
        <v>116.85769080158545</v>
      </c>
      <c r="BI1617" s="66">
        <f t="shared" si="436"/>
        <v>0</v>
      </c>
      <c r="BJ1617" s="66">
        <f t="shared" si="437"/>
        <v>84.237758620689647</v>
      </c>
      <c r="BK1617" s="66">
        <f t="shared" si="438"/>
        <v>54.731568965517241</v>
      </c>
      <c r="BL1617" s="66">
        <f t="shared" si="439"/>
        <v>255.82703562917163</v>
      </c>
      <c r="BM1617" s="207">
        <f t="shared" si="441"/>
        <v>39856.979999999996</v>
      </c>
    </row>
    <row r="1618" spans="1:65" x14ac:dyDescent="0.35">
      <c r="A1618" s="1">
        <v>783</v>
      </c>
      <c r="B1618">
        <v>72</v>
      </c>
      <c r="C1618" t="s">
        <v>37</v>
      </c>
      <c r="D1618" s="60" t="s">
        <v>821</v>
      </c>
      <c r="E1618" s="6" t="s">
        <v>1117</v>
      </c>
      <c r="F1618" s="7" t="s">
        <v>1118</v>
      </c>
      <c r="G1618" s="6">
        <v>-3.8</v>
      </c>
      <c r="H1618" s="6">
        <v>-38.53</v>
      </c>
      <c r="I1618" s="6">
        <v>41</v>
      </c>
      <c r="J1618" s="8">
        <v>71394.000753582499</v>
      </c>
      <c r="K1618" t="s">
        <v>1165</v>
      </c>
      <c r="L1618" t="s">
        <v>1062</v>
      </c>
      <c r="M1618">
        <v>600</v>
      </c>
      <c r="N1618">
        <v>600</v>
      </c>
      <c r="O1618">
        <v>0</v>
      </c>
      <c r="P1618">
        <v>58310.63</v>
      </c>
      <c r="Q1618">
        <v>44998.77</v>
      </c>
      <c r="R1618">
        <v>5255.2</v>
      </c>
      <c r="S1618">
        <v>34606.78</v>
      </c>
      <c r="T1618">
        <v>0</v>
      </c>
      <c r="U1618">
        <v>11750.93</v>
      </c>
      <c r="V1618">
        <v>0</v>
      </c>
      <c r="W1618" s="181">
        <f t="shared" si="425"/>
        <v>70061.56</v>
      </c>
      <c r="X1618" s="181">
        <f t="shared" si="426"/>
        <v>116.76926666666667</v>
      </c>
      <c r="Y1618" s="174">
        <v>154922.32</v>
      </c>
      <c r="Z1618" s="181">
        <f t="shared" si="427"/>
        <v>258.20386666666667</v>
      </c>
      <c r="AA1618" s="174">
        <v>0</v>
      </c>
      <c r="AB1618" s="174">
        <v>37.638624311848673</v>
      </c>
      <c r="AC1618" s="174">
        <v>29.046021257621231</v>
      </c>
      <c r="AD1618" s="174">
        <v>3.3921516279900792</v>
      </c>
      <c r="AE1618" s="174">
        <v>22.338149854714281</v>
      </c>
      <c r="AF1618">
        <v>0</v>
      </c>
      <c r="AG1618" s="106">
        <v>7.5850464929778996</v>
      </c>
      <c r="AH1618" s="106">
        <v>0</v>
      </c>
      <c r="AI1618" s="106">
        <v>100</v>
      </c>
      <c r="AJ1618">
        <v>83.76</v>
      </c>
      <c r="AK1618">
        <v>116.77</v>
      </c>
      <c r="AL1618">
        <v>57.68</v>
      </c>
      <c r="AM1618">
        <v>258.2</v>
      </c>
      <c r="AN1618" t="s">
        <v>1070</v>
      </c>
      <c r="AO1618">
        <v>23.601600000000001</v>
      </c>
      <c r="AP1618">
        <v>8.33</v>
      </c>
      <c r="AQ1618">
        <v>12.806699999999999</v>
      </c>
      <c r="AR1618" t="s">
        <v>1072</v>
      </c>
      <c r="AS1618" t="s">
        <v>1073</v>
      </c>
      <c r="AT1618" t="s">
        <v>1075</v>
      </c>
      <c r="AU1618" t="s">
        <v>1078</v>
      </c>
      <c r="AV1618" t="s">
        <v>1079</v>
      </c>
      <c r="AW1618" t="s">
        <v>1083</v>
      </c>
      <c r="AX1618" s="65">
        <f t="shared" si="440"/>
        <v>1391.07</v>
      </c>
      <c r="AY1618" s="106">
        <v>2862.47</v>
      </c>
      <c r="AZ1618" s="106">
        <v>1644.3389286847496</v>
      </c>
      <c r="BA1618" s="65">
        <f t="shared" si="428"/>
        <v>5897.8789286847496</v>
      </c>
      <c r="BB1618" s="65">
        <f t="shared" si="429"/>
        <v>68417.221071315245</v>
      </c>
      <c r="BC1618" s="65">
        <f t="shared" si="430"/>
        <v>0</v>
      </c>
      <c r="BD1618" s="65">
        <f t="shared" si="431"/>
        <v>48862.899999999994</v>
      </c>
      <c r="BE1618" s="65">
        <f t="shared" si="432"/>
        <v>31744.309999999998</v>
      </c>
      <c r="BF1618" s="65">
        <f t="shared" si="433"/>
        <v>149024.44107131526</v>
      </c>
      <c r="BG1618" s="66">
        <f t="shared" si="434"/>
        <v>842.55413266924995</v>
      </c>
      <c r="BH1618" s="66">
        <f t="shared" si="435"/>
        <v>117.96072598502629</v>
      </c>
      <c r="BI1618" s="66">
        <f t="shared" si="436"/>
        <v>0</v>
      </c>
      <c r="BJ1618" s="66">
        <f t="shared" si="437"/>
        <v>84.246379310344821</v>
      </c>
      <c r="BK1618" s="66">
        <f t="shared" si="438"/>
        <v>54.731568965517241</v>
      </c>
      <c r="BL1618" s="66">
        <f t="shared" si="439"/>
        <v>256.93869150226772</v>
      </c>
      <c r="BM1618" s="207">
        <f t="shared" si="441"/>
        <v>39861.979999999996</v>
      </c>
    </row>
    <row r="1619" spans="1:65" x14ac:dyDescent="0.35">
      <c r="A1619" s="1">
        <v>784</v>
      </c>
      <c r="B1619">
        <v>73</v>
      </c>
      <c r="C1619" t="s">
        <v>37</v>
      </c>
      <c r="D1619" s="60" t="s">
        <v>822</v>
      </c>
      <c r="E1619" s="6" t="s">
        <v>1104</v>
      </c>
      <c r="F1619" s="7" t="s">
        <v>1105</v>
      </c>
      <c r="G1619" s="6">
        <v>-22.74</v>
      </c>
      <c r="H1619" s="6">
        <v>-45.59</v>
      </c>
      <c r="I1619" s="6">
        <v>1642</v>
      </c>
      <c r="J1619" s="8">
        <v>3495.45982983364</v>
      </c>
      <c r="K1619" t="s">
        <v>1165</v>
      </c>
      <c r="L1619" t="s">
        <v>1062</v>
      </c>
      <c r="M1619">
        <v>600</v>
      </c>
      <c r="N1619">
        <v>600</v>
      </c>
      <c r="O1619">
        <v>2295.14</v>
      </c>
      <c r="P1619">
        <v>14979.59</v>
      </c>
      <c r="Q1619">
        <v>44998.77</v>
      </c>
      <c r="R1619">
        <v>5265.2</v>
      </c>
      <c r="S1619">
        <v>34606.78</v>
      </c>
      <c r="T1619">
        <v>0</v>
      </c>
      <c r="U1619">
        <v>11578.67</v>
      </c>
      <c r="V1619">
        <v>0</v>
      </c>
      <c r="W1619" s="181">
        <f t="shared" si="425"/>
        <v>26558.260000000002</v>
      </c>
      <c r="X1619" s="181">
        <f t="shared" si="426"/>
        <v>44.263766666666669</v>
      </c>
      <c r="Y1619" s="174">
        <v>113724.15</v>
      </c>
      <c r="Z1619" s="181">
        <f t="shared" si="427"/>
        <v>189.54024999999999</v>
      </c>
      <c r="AA1619" s="174">
        <v>2.018164127847955</v>
      </c>
      <c r="AB1619" s="174">
        <v>13.171863671876199</v>
      </c>
      <c r="AC1619" s="174">
        <v>39.568350258058643</v>
      </c>
      <c r="AD1619" s="174">
        <v>4.6297993873772629</v>
      </c>
      <c r="AE1619" s="174">
        <v>30.430458262383141</v>
      </c>
      <c r="AF1619">
        <v>0</v>
      </c>
      <c r="AG1619" s="106">
        <v>10.18136429245679</v>
      </c>
      <c r="AH1619" s="106">
        <v>0</v>
      </c>
      <c r="AI1619" s="106">
        <v>100</v>
      </c>
      <c r="AJ1619">
        <v>83.77</v>
      </c>
      <c r="AK1619">
        <v>48.09</v>
      </c>
      <c r="AL1619">
        <v>57.68</v>
      </c>
      <c r="AM1619">
        <v>189.54</v>
      </c>
      <c r="AN1619" t="s">
        <v>1063</v>
      </c>
      <c r="AO1619">
        <v>23.601600000000001</v>
      </c>
      <c r="AP1619">
        <v>8.33</v>
      </c>
      <c r="AQ1619">
        <v>12.806699999999999</v>
      </c>
      <c r="AR1619" t="s">
        <v>1072</v>
      </c>
      <c r="AS1619" t="s">
        <v>1073</v>
      </c>
      <c r="AT1619" t="s">
        <v>1075</v>
      </c>
      <c r="AU1619" t="s">
        <v>1078</v>
      </c>
      <c r="AV1619" t="s">
        <v>1079</v>
      </c>
      <c r="AW1619" t="s">
        <v>1084</v>
      </c>
      <c r="AX1619" s="65">
        <f t="shared" si="440"/>
        <v>1391.07</v>
      </c>
      <c r="AY1619" s="106">
        <v>2862.47</v>
      </c>
      <c r="AZ1619" s="106">
        <v>499.4312703673553</v>
      </c>
      <c r="BA1619" s="65">
        <f t="shared" si="428"/>
        <v>4752.9712703673549</v>
      </c>
      <c r="BB1619" s="65">
        <f t="shared" si="429"/>
        <v>26058.828729632645</v>
      </c>
      <c r="BC1619" s="65">
        <f t="shared" si="430"/>
        <v>2295.14</v>
      </c>
      <c r="BD1619" s="65">
        <f t="shared" si="431"/>
        <v>48872.899999999994</v>
      </c>
      <c r="BE1619" s="65">
        <f t="shared" si="432"/>
        <v>31744.309999999998</v>
      </c>
      <c r="BF1619" s="65">
        <f t="shared" si="433"/>
        <v>108971.17872963264</v>
      </c>
      <c r="BG1619" s="66">
        <f t="shared" si="434"/>
        <v>678.99589576676499</v>
      </c>
      <c r="BH1619" s="66">
        <f t="shared" si="435"/>
        <v>44.929015051090765</v>
      </c>
      <c r="BI1619" s="66">
        <f t="shared" si="436"/>
        <v>3.8252333333333333</v>
      </c>
      <c r="BJ1619" s="66">
        <f t="shared" si="437"/>
        <v>84.263620689655156</v>
      </c>
      <c r="BK1619" s="66">
        <f t="shared" si="438"/>
        <v>54.731568965517241</v>
      </c>
      <c r="BL1619" s="66">
        <f t="shared" si="439"/>
        <v>187.88134263729765</v>
      </c>
      <c r="BM1619" s="207">
        <f t="shared" si="441"/>
        <v>39871.979999999996</v>
      </c>
    </row>
    <row r="1620" spans="1:65" x14ac:dyDescent="0.35">
      <c r="A1620" s="1">
        <v>785</v>
      </c>
      <c r="B1620">
        <v>73</v>
      </c>
      <c r="C1620" t="s">
        <v>37</v>
      </c>
      <c r="D1620" s="60" t="s">
        <v>823</v>
      </c>
      <c r="E1620" s="6" t="s">
        <v>1104</v>
      </c>
      <c r="F1620" s="7" t="s">
        <v>1106</v>
      </c>
      <c r="G1620" s="6">
        <v>-23.85</v>
      </c>
      <c r="H1620" s="6">
        <v>-46.64</v>
      </c>
      <c r="I1620" s="6">
        <v>792</v>
      </c>
      <c r="J1620" s="8">
        <v>14172.2970393051</v>
      </c>
      <c r="K1620" t="s">
        <v>1165</v>
      </c>
      <c r="L1620" t="s">
        <v>1062</v>
      </c>
      <c r="M1620">
        <v>600</v>
      </c>
      <c r="N1620">
        <v>600</v>
      </c>
      <c r="O1620">
        <v>451.16</v>
      </c>
      <c r="P1620">
        <v>23260.23</v>
      </c>
      <c r="Q1620">
        <v>44998.77</v>
      </c>
      <c r="R1620">
        <v>5266.4</v>
      </c>
      <c r="S1620">
        <v>34606.78</v>
      </c>
      <c r="T1620">
        <v>0</v>
      </c>
      <c r="U1620">
        <v>11578.67</v>
      </c>
      <c r="V1620">
        <v>0</v>
      </c>
      <c r="W1620" s="181">
        <f t="shared" si="425"/>
        <v>34838.9</v>
      </c>
      <c r="X1620" s="181">
        <f t="shared" si="426"/>
        <v>58.064833333333333</v>
      </c>
      <c r="Y1620" s="174">
        <v>120162.02</v>
      </c>
      <c r="Z1620" s="181">
        <f t="shared" si="427"/>
        <v>200.27003333333334</v>
      </c>
      <c r="AA1620" s="174">
        <v>0.37545973344988709</v>
      </c>
      <c r="AB1620" s="174">
        <v>19.35738929821586</v>
      </c>
      <c r="AC1620" s="174">
        <v>37.448413400507079</v>
      </c>
      <c r="AD1620" s="174">
        <v>4.3827492247550426</v>
      </c>
      <c r="AE1620" s="174">
        <v>28.800098400476291</v>
      </c>
      <c r="AF1620">
        <v>0</v>
      </c>
      <c r="AG1620" s="106">
        <v>9.6358816204987239</v>
      </c>
      <c r="AH1620" s="106">
        <v>0</v>
      </c>
      <c r="AI1620" s="106">
        <v>100</v>
      </c>
      <c r="AJ1620">
        <v>83.78</v>
      </c>
      <c r="AK1620">
        <v>58.82</v>
      </c>
      <c r="AL1620">
        <v>57.68</v>
      </c>
      <c r="AM1620">
        <v>200.27</v>
      </c>
      <c r="AN1620" t="s">
        <v>1064</v>
      </c>
      <c r="AO1620">
        <v>23.601600000000001</v>
      </c>
      <c r="AP1620">
        <v>8.33</v>
      </c>
      <c r="AQ1620">
        <v>12.806699999999999</v>
      </c>
      <c r="AR1620" t="s">
        <v>1072</v>
      </c>
      <c r="AS1620" t="s">
        <v>1073</v>
      </c>
      <c r="AT1620" t="s">
        <v>1075</v>
      </c>
      <c r="AU1620" t="s">
        <v>1078</v>
      </c>
      <c r="AV1620" t="s">
        <v>1079</v>
      </c>
      <c r="AW1620" t="s">
        <v>1084</v>
      </c>
      <c r="AX1620" s="65">
        <f t="shared" si="440"/>
        <v>1391.07</v>
      </c>
      <c r="AY1620" s="106">
        <v>2862.47</v>
      </c>
      <c r="AZ1620" s="106">
        <v>774.756826728497</v>
      </c>
      <c r="BA1620" s="65">
        <f t="shared" si="428"/>
        <v>5028.2968267284969</v>
      </c>
      <c r="BB1620" s="65">
        <f t="shared" si="429"/>
        <v>34064.143173271506</v>
      </c>
      <c r="BC1620" s="65">
        <f t="shared" si="430"/>
        <v>451.16</v>
      </c>
      <c r="BD1620" s="65">
        <f t="shared" si="431"/>
        <v>48874.1</v>
      </c>
      <c r="BE1620" s="65">
        <f t="shared" si="432"/>
        <v>31744.309999999998</v>
      </c>
      <c r="BF1620" s="65">
        <f t="shared" si="433"/>
        <v>115133.7231732715</v>
      </c>
      <c r="BG1620" s="66">
        <f t="shared" si="434"/>
        <v>718.328118104071</v>
      </c>
      <c r="BH1620" s="66">
        <f t="shared" si="435"/>
        <v>58.731281333226732</v>
      </c>
      <c r="BI1620" s="66">
        <f t="shared" si="436"/>
        <v>0.75193333333333334</v>
      </c>
      <c r="BJ1620" s="66">
        <f t="shared" si="437"/>
        <v>84.265689655172409</v>
      </c>
      <c r="BK1620" s="66">
        <f t="shared" si="438"/>
        <v>54.731568965517241</v>
      </c>
      <c r="BL1620" s="66">
        <f t="shared" si="439"/>
        <v>198.50641926426121</v>
      </c>
      <c r="BM1620" s="207">
        <f t="shared" si="441"/>
        <v>39873.18</v>
      </c>
    </row>
    <row r="1621" spans="1:65" x14ac:dyDescent="0.35">
      <c r="A1621" s="1">
        <v>786</v>
      </c>
      <c r="B1621">
        <v>73</v>
      </c>
      <c r="C1621" t="s">
        <v>37</v>
      </c>
      <c r="D1621" s="60" t="s">
        <v>824</v>
      </c>
      <c r="E1621" s="6" t="s">
        <v>1107</v>
      </c>
      <c r="F1621" s="7" t="s">
        <v>1108</v>
      </c>
      <c r="G1621" s="6">
        <v>-30.03</v>
      </c>
      <c r="H1621" s="6">
        <v>-51.23</v>
      </c>
      <c r="I1621" s="6">
        <v>47</v>
      </c>
      <c r="J1621" s="8">
        <v>23954.0527728093</v>
      </c>
      <c r="K1621" t="s">
        <v>1165</v>
      </c>
      <c r="L1621" t="s">
        <v>1062</v>
      </c>
      <c r="M1621">
        <v>600</v>
      </c>
      <c r="N1621">
        <v>600</v>
      </c>
      <c r="O1621">
        <v>962.53</v>
      </c>
      <c r="P1621">
        <v>27880.720000000001</v>
      </c>
      <c r="Q1621">
        <v>44998.77</v>
      </c>
      <c r="R1621">
        <v>5272.4</v>
      </c>
      <c r="S1621">
        <v>34606.78</v>
      </c>
      <c r="T1621">
        <v>0</v>
      </c>
      <c r="U1621">
        <v>11578.67</v>
      </c>
      <c r="V1621">
        <v>0</v>
      </c>
      <c r="W1621" s="181">
        <f t="shared" si="425"/>
        <v>39459.39</v>
      </c>
      <c r="X1621" s="181">
        <f t="shared" si="426"/>
        <v>65.765649999999994</v>
      </c>
      <c r="Y1621" s="174">
        <v>125299.87</v>
      </c>
      <c r="Z1621" s="181">
        <f t="shared" si="427"/>
        <v>208.83311666666665</v>
      </c>
      <c r="AA1621" s="174">
        <v>0.76818116411453585</v>
      </c>
      <c r="AB1621" s="174">
        <v>22.251196270195649</v>
      </c>
      <c r="AC1621" s="174">
        <v>35.912862479426352</v>
      </c>
      <c r="AD1621" s="174">
        <v>4.207825594711311</v>
      </c>
      <c r="AE1621" s="174">
        <v>27.61916672379628</v>
      </c>
      <c r="AF1621">
        <v>0</v>
      </c>
      <c r="AG1621" s="106">
        <v>9.2407677677558642</v>
      </c>
      <c r="AH1621" s="106">
        <v>0</v>
      </c>
      <c r="AI1621" s="106">
        <v>100</v>
      </c>
      <c r="AJ1621">
        <v>83.79</v>
      </c>
      <c r="AK1621">
        <v>67.37</v>
      </c>
      <c r="AL1621">
        <v>57.68</v>
      </c>
      <c r="AM1621">
        <v>208.83</v>
      </c>
      <c r="AN1621" t="s">
        <v>1065</v>
      </c>
      <c r="AO1621">
        <v>23.601600000000001</v>
      </c>
      <c r="AP1621">
        <v>8.33</v>
      </c>
      <c r="AQ1621">
        <v>12.806699999999999</v>
      </c>
      <c r="AR1621" t="s">
        <v>1072</v>
      </c>
      <c r="AS1621" t="s">
        <v>1073</v>
      </c>
      <c r="AT1621" t="s">
        <v>1075</v>
      </c>
      <c r="AU1621" t="s">
        <v>1078</v>
      </c>
      <c r="AV1621" t="s">
        <v>1079</v>
      </c>
      <c r="AW1621" t="s">
        <v>1084</v>
      </c>
      <c r="AX1621" s="65">
        <f t="shared" si="440"/>
        <v>1391.07</v>
      </c>
      <c r="AY1621" s="106">
        <v>2862.47</v>
      </c>
      <c r="AZ1621" s="106">
        <v>897.23197253776925</v>
      </c>
      <c r="BA1621" s="65">
        <f t="shared" si="428"/>
        <v>5150.7719725377683</v>
      </c>
      <c r="BB1621" s="65">
        <f t="shared" si="429"/>
        <v>38562.158027462232</v>
      </c>
      <c r="BC1621" s="65">
        <f t="shared" si="430"/>
        <v>962.53</v>
      </c>
      <c r="BD1621" s="65">
        <f t="shared" si="431"/>
        <v>48880.1</v>
      </c>
      <c r="BE1621" s="65">
        <f t="shared" si="432"/>
        <v>31744.309999999998</v>
      </c>
      <c r="BF1621" s="65">
        <f t="shared" si="433"/>
        <v>120149.09802746223</v>
      </c>
      <c r="BG1621" s="66">
        <f t="shared" si="434"/>
        <v>735.82456750539552</v>
      </c>
      <c r="BH1621" s="66">
        <f t="shared" si="435"/>
        <v>66.486479357693497</v>
      </c>
      <c r="BI1621" s="66">
        <f t="shared" si="436"/>
        <v>1.6042166666666666</v>
      </c>
      <c r="BJ1621" s="66">
        <f t="shared" si="437"/>
        <v>84.276034482758618</v>
      </c>
      <c r="BK1621" s="66">
        <f t="shared" si="438"/>
        <v>54.731568965517241</v>
      </c>
      <c r="BL1621" s="66">
        <f t="shared" si="439"/>
        <v>207.15361728872799</v>
      </c>
      <c r="BM1621" s="207">
        <f t="shared" si="441"/>
        <v>39879.18</v>
      </c>
    </row>
    <row r="1622" spans="1:65" x14ac:dyDescent="0.35">
      <c r="A1622" s="1">
        <v>787</v>
      </c>
      <c r="B1622">
        <v>73</v>
      </c>
      <c r="C1622" t="s">
        <v>37</v>
      </c>
      <c r="D1622" s="60" t="s">
        <v>825</v>
      </c>
      <c r="E1622" s="6" t="s">
        <v>1109</v>
      </c>
      <c r="F1622" s="7" t="s">
        <v>1110</v>
      </c>
      <c r="G1622" s="6">
        <v>-15.37</v>
      </c>
      <c r="H1622" s="6">
        <v>-48.78</v>
      </c>
      <c r="I1622" s="6">
        <v>770</v>
      </c>
      <c r="J1622" s="8">
        <v>31081.371963744201</v>
      </c>
      <c r="K1622" t="s">
        <v>1165</v>
      </c>
      <c r="L1622" t="s">
        <v>1062</v>
      </c>
      <c r="M1622">
        <v>600</v>
      </c>
      <c r="N1622">
        <v>600</v>
      </c>
      <c r="O1622">
        <v>0</v>
      </c>
      <c r="P1622">
        <v>40491.11</v>
      </c>
      <c r="Q1622">
        <v>44998.77</v>
      </c>
      <c r="R1622">
        <v>5266.4</v>
      </c>
      <c r="S1622">
        <v>34606.78</v>
      </c>
      <c r="T1622">
        <v>0</v>
      </c>
      <c r="U1622">
        <v>11578.67</v>
      </c>
      <c r="V1622">
        <v>0</v>
      </c>
      <c r="W1622" s="181">
        <f t="shared" si="425"/>
        <v>52069.78</v>
      </c>
      <c r="X1622" s="181">
        <f t="shared" si="426"/>
        <v>86.782966666666667</v>
      </c>
      <c r="Y1622" s="174">
        <v>136941.73000000001</v>
      </c>
      <c r="Z1622" s="181">
        <f t="shared" si="427"/>
        <v>228.23621666666668</v>
      </c>
      <c r="AA1622" s="174">
        <v>0</v>
      </c>
      <c r="AB1622" s="174">
        <v>29.56813091232307</v>
      </c>
      <c r="AC1622" s="174">
        <v>32.859793723943753</v>
      </c>
      <c r="AD1622" s="174">
        <v>3.845723286831559</v>
      </c>
      <c r="AE1622" s="174">
        <v>25.271171906474379</v>
      </c>
      <c r="AF1622">
        <v>0</v>
      </c>
      <c r="AG1622" s="106">
        <v>8.4551801704272318</v>
      </c>
      <c r="AH1622" s="106">
        <v>0</v>
      </c>
      <c r="AI1622" s="106">
        <v>100</v>
      </c>
      <c r="AJ1622">
        <v>83.78</v>
      </c>
      <c r="AK1622">
        <v>86.78</v>
      </c>
      <c r="AL1622">
        <v>57.68</v>
      </c>
      <c r="AM1622">
        <v>228.24</v>
      </c>
      <c r="AN1622" t="s">
        <v>1066</v>
      </c>
      <c r="AO1622">
        <v>23.601600000000001</v>
      </c>
      <c r="AP1622">
        <v>8.33</v>
      </c>
      <c r="AQ1622">
        <v>12.806699999999999</v>
      </c>
      <c r="AR1622" t="s">
        <v>1072</v>
      </c>
      <c r="AS1622" t="s">
        <v>1073</v>
      </c>
      <c r="AT1622" t="s">
        <v>1075</v>
      </c>
      <c r="AU1622" t="s">
        <v>1078</v>
      </c>
      <c r="AV1622" t="s">
        <v>1079</v>
      </c>
      <c r="AW1622" t="s">
        <v>1084</v>
      </c>
      <c r="AX1622" s="65">
        <f t="shared" si="440"/>
        <v>1391.07</v>
      </c>
      <c r="AY1622" s="106">
        <v>2862.47</v>
      </c>
      <c r="AZ1622" s="106">
        <v>1279.650719502222</v>
      </c>
      <c r="BA1622" s="65">
        <f t="shared" si="428"/>
        <v>5533.1907195022213</v>
      </c>
      <c r="BB1622" s="65">
        <f t="shared" si="429"/>
        <v>50790.129280497778</v>
      </c>
      <c r="BC1622" s="65">
        <f t="shared" si="430"/>
        <v>0</v>
      </c>
      <c r="BD1622" s="65">
        <f t="shared" si="431"/>
        <v>48874.1</v>
      </c>
      <c r="BE1622" s="65">
        <f t="shared" si="432"/>
        <v>31744.309999999998</v>
      </c>
      <c r="BF1622" s="65">
        <f t="shared" si="433"/>
        <v>131408.53928049779</v>
      </c>
      <c r="BG1622" s="66">
        <f t="shared" si="434"/>
        <v>790.45581707174586</v>
      </c>
      <c r="BH1622" s="66">
        <f t="shared" si="435"/>
        <v>87.569188414651336</v>
      </c>
      <c r="BI1622" s="66">
        <f t="shared" si="436"/>
        <v>0</v>
      </c>
      <c r="BJ1622" s="66">
        <f t="shared" si="437"/>
        <v>84.265689655172409</v>
      </c>
      <c r="BK1622" s="66">
        <f t="shared" si="438"/>
        <v>54.731568965517241</v>
      </c>
      <c r="BL1622" s="66">
        <f t="shared" si="439"/>
        <v>226.56644703534101</v>
      </c>
      <c r="BM1622" s="207">
        <f t="shared" si="441"/>
        <v>39873.18</v>
      </c>
    </row>
    <row r="1623" spans="1:65" x14ac:dyDescent="0.35">
      <c r="A1623" s="1">
        <v>788</v>
      </c>
      <c r="B1623">
        <v>73</v>
      </c>
      <c r="C1623" t="s">
        <v>37</v>
      </c>
      <c r="D1623" s="60" t="s">
        <v>826</v>
      </c>
      <c r="E1623" s="6" t="s">
        <v>1111</v>
      </c>
      <c r="F1623" s="7" t="s">
        <v>1112</v>
      </c>
      <c r="G1623" s="6">
        <v>-22.86</v>
      </c>
      <c r="H1623" s="6">
        <v>-43.41</v>
      </c>
      <c r="I1623" s="6">
        <v>45</v>
      </c>
      <c r="J1623" s="8">
        <v>45016.2336447989</v>
      </c>
      <c r="K1623" t="s">
        <v>1165</v>
      </c>
      <c r="L1623" t="s">
        <v>1062</v>
      </c>
      <c r="M1623">
        <v>600</v>
      </c>
      <c r="N1623">
        <v>600</v>
      </c>
      <c r="O1623">
        <v>0</v>
      </c>
      <c r="P1623">
        <v>40369.760000000002</v>
      </c>
      <c r="Q1623">
        <v>44998.77</v>
      </c>
      <c r="R1623">
        <v>5262.4</v>
      </c>
      <c r="S1623">
        <v>34606.78</v>
      </c>
      <c r="T1623">
        <v>0</v>
      </c>
      <c r="U1623">
        <v>11578.67</v>
      </c>
      <c r="V1623">
        <v>0</v>
      </c>
      <c r="W1623" s="181">
        <f t="shared" si="425"/>
        <v>51948.43</v>
      </c>
      <c r="X1623" s="181">
        <f t="shared" si="426"/>
        <v>86.58071666666666</v>
      </c>
      <c r="Y1623" s="174">
        <v>136816.38</v>
      </c>
      <c r="Z1623" s="181">
        <f t="shared" si="427"/>
        <v>228.0273</v>
      </c>
      <c r="AA1623" s="174">
        <v>0</v>
      </c>
      <c r="AB1623" s="174">
        <v>29.50652546135192</v>
      </c>
      <c r="AC1623" s="174">
        <v>32.889899586584583</v>
      </c>
      <c r="AD1623" s="174">
        <v>3.8463230791517802</v>
      </c>
      <c r="AE1623" s="174">
        <v>25.29432513855431</v>
      </c>
      <c r="AF1623">
        <v>0</v>
      </c>
      <c r="AG1623" s="106">
        <v>8.4629267343573922</v>
      </c>
      <c r="AH1623" s="106">
        <v>0</v>
      </c>
      <c r="AI1623" s="106">
        <v>100</v>
      </c>
      <c r="AJ1623">
        <v>83.77</v>
      </c>
      <c r="AK1623">
        <v>86.58</v>
      </c>
      <c r="AL1623">
        <v>57.68</v>
      </c>
      <c r="AM1623">
        <v>228.03</v>
      </c>
      <c r="AN1623" t="s">
        <v>1067</v>
      </c>
      <c r="AO1623">
        <v>23.601600000000001</v>
      </c>
      <c r="AP1623">
        <v>8.33</v>
      </c>
      <c r="AQ1623">
        <v>12.806699999999999</v>
      </c>
      <c r="AR1623" t="s">
        <v>1072</v>
      </c>
      <c r="AS1623" t="s">
        <v>1073</v>
      </c>
      <c r="AT1623" t="s">
        <v>1075</v>
      </c>
      <c r="AU1623" t="s">
        <v>1078</v>
      </c>
      <c r="AV1623" t="s">
        <v>1079</v>
      </c>
      <c r="AW1623" t="s">
        <v>1084</v>
      </c>
      <c r="AX1623" s="65">
        <f t="shared" si="440"/>
        <v>1391.07</v>
      </c>
      <c r="AY1623" s="106">
        <v>2862.47</v>
      </c>
      <c r="AZ1623" s="106">
        <v>1267.6799713810442</v>
      </c>
      <c r="BA1623" s="65">
        <f t="shared" si="428"/>
        <v>5521.2199713810442</v>
      </c>
      <c r="BB1623" s="65">
        <f t="shared" si="429"/>
        <v>50680.750028618953</v>
      </c>
      <c r="BC1623" s="65">
        <f t="shared" si="430"/>
        <v>0</v>
      </c>
      <c r="BD1623" s="65">
        <f t="shared" si="431"/>
        <v>48870.1</v>
      </c>
      <c r="BE1623" s="65">
        <f t="shared" si="432"/>
        <v>31744.309999999998</v>
      </c>
      <c r="BF1623" s="65">
        <f t="shared" si="433"/>
        <v>131295.16002861896</v>
      </c>
      <c r="BG1623" s="66">
        <f t="shared" si="434"/>
        <v>788.74571019729206</v>
      </c>
      <c r="BH1623" s="66">
        <f t="shared" si="435"/>
        <v>87.380603497618878</v>
      </c>
      <c r="BI1623" s="66">
        <f t="shared" si="436"/>
        <v>0</v>
      </c>
      <c r="BJ1623" s="66">
        <f t="shared" si="437"/>
        <v>84.258793103448269</v>
      </c>
      <c r="BK1623" s="66">
        <f t="shared" si="438"/>
        <v>54.731568965517241</v>
      </c>
      <c r="BL1623" s="66">
        <f t="shared" si="439"/>
        <v>226.37096556658443</v>
      </c>
      <c r="BM1623" s="207">
        <f t="shared" si="441"/>
        <v>39869.18</v>
      </c>
    </row>
    <row r="1624" spans="1:65" x14ac:dyDescent="0.35">
      <c r="A1624" s="1">
        <v>789</v>
      </c>
      <c r="B1624">
        <v>73</v>
      </c>
      <c r="C1624" t="s">
        <v>37</v>
      </c>
      <c r="D1624" s="60" t="s">
        <v>827</v>
      </c>
      <c r="E1624" s="6" t="s">
        <v>1113</v>
      </c>
      <c r="F1624" s="7" t="s">
        <v>1114</v>
      </c>
      <c r="G1624" s="6">
        <v>-20.32</v>
      </c>
      <c r="H1624" s="6">
        <v>-40.340000000000003</v>
      </c>
      <c r="I1624" s="6">
        <v>9</v>
      </c>
      <c r="J1624" s="8">
        <v>54061.366139626101</v>
      </c>
      <c r="K1624" t="s">
        <v>1165</v>
      </c>
      <c r="L1624" t="s">
        <v>1062</v>
      </c>
      <c r="M1624">
        <v>600</v>
      </c>
      <c r="N1624">
        <v>600</v>
      </c>
      <c r="O1624">
        <v>0</v>
      </c>
      <c r="P1624">
        <v>45519.19</v>
      </c>
      <c r="Q1624">
        <v>44998.77</v>
      </c>
      <c r="R1624">
        <v>5264.2</v>
      </c>
      <c r="S1624">
        <v>34606.78</v>
      </c>
      <c r="T1624">
        <v>0</v>
      </c>
      <c r="U1624">
        <v>11578.67</v>
      </c>
      <c r="V1624">
        <v>0</v>
      </c>
      <c r="W1624" s="181">
        <f t="shared" si="425"/>
        <v>57097.86</v>
      </c>
      <c r="X1624" s="181">
        <f t="shared" si="426"/>
        <v>95.1631</v>
      </c>
      <c r="Y1624" s="174">
        <v>141967.60999999999</v>
      </c>
      <c r="Z1624" s="181">
        <f t="shared" si="427"/>
        <v>236.61268333333331</v>
      </c>
      <c r="AA1624" s="174">
        <v>0</v>
      </c>
      <c r="AB1624" s="174">
        <v>32.063081149284692</v>
      </c>
      <c r="AC1624" s="174">
        <v>31.696504575938139</v>
      </c>
      <c r="AD1624" s="174">
        <v>3.708028894759869</v>
      </c>
      <c r="AE1624" s="174">
        <v>24.376532083621051</v>
      </c>
      <c r="AF1624">
        <v>0</v>
      </c>
      <c r="AG1624" s="106">
        <v>8.1558532963962698</v>
      </c>
      <c r="AH1624" s="106">
        <v>0</v>
      </c>
      <c r="AI1624" s="106">
        <v>100</v>
      </c>
      <c r="AJ1624">
        <v>83.77</v>
      </c>
      <c r="AK1624">
        <v>95.16</v>
      </c>
      <c r="AL1624">
        <v>57.68</v>
      </c>
      <c r="AM1624">
        <v>236.61</v>
      </c>
      <c r="AN1624" t="s">
        <v>1068</v>
      </c>
      <c r="AO1624">
        <v>23.601600000000001</v>
      </c>
      <c r="AP1624">
        <v>8.33</v>
      </c>
      <c r="AQ1624">
        <v>12.806699999999999</v>
      </c>
      <c r="AR1624" t="s">
        <v>1072</v>
      </c>
      <c r="AS1624" t="s">
        <v>1073</v>
      </c>
      <c r="AT1624" t="s">
        <v>1075</v>
      </c>
      <c r="AU1624" t="s">
        <v>1078</v>
      </c>
      <c r="AV1624" t="s">
        <v>1079</v>
      </c>
      <c r="AW1624" t="s">
        <v>1084</v>
      </c>
      <c r="AX1624" s="65">
        <f t="shared" si="440"/>
        <v>1391.07</v>
      </c>
      <c r="AY1624" s="106">
        <v>2862.47</v>
      </c>
      <c r="AZ1624" s="106">
        <v>1419.3136419062746</v>
      </c>
      <c r="BA1624" s="65">
        <f t="shared" si="428"/>
        <v>5672.8536419062748</v>
      </c>
      <c r="BB1624" s="65">
        <f t="shared" si="429"/>
        <v>55678.546358093728</v>
      </c>
      <c r="BC1624" s="65">
        <f t="shared" si="430"/>
        <v>0</v>
      </c>
      <c r="BD1624" s="65">
        <f t="shared" si="431"/>
        <v>48871.899999999994</v>
      </c>
      <c r="BE1624" s="65">
        <f t="shared" si="432"/>
        <v>31744.309999999998</v>
      </c>
      <c r="BF1624" s="65">
        <f t="shared" si="433"/>
        <v>136294.7563580937</v>
      </c>
      <c r="BG1624" s="66">
        <f t="shared" si="434"/>
        <v>810.40766312946778</v>
      </c>
      <c r="BH1624" s="66">
        <f t="shared" si="435"/>
        <v>95.997493720851253</v>
      </c>
      <c r="BI1624" s="66">
        <f t="shared" si="436"/>
        <v>0</v>
      </c>
      <c r="BJ1624" s="66">
        <f t="shared" si="437"/>
        <v>84.261896551724135</v>
      </c>
      <c r="BK1624" s="66">
        <f t="shared" si="438"/>
        <v>54.731568965517241</v>
      </c>
      <c r="BL1624" s="66">
        <f t="shared" si="439"/>
        <v>234.99095923809259</v>
      </c>
      <c r="BM1624" s="207">
        <f t="shared" si="441"/>
        <v>39870.979999999996</v>
      </c>
    </row>
    <row r="1625" spans="1:65" x14ac:dyDescent="0.35">
      <c r="A1625" s="1">
        <v>790</v>
      </c>
      <c r="B1625">
        <v>73</v>
      </c>
      <c r="C1625" t="s">
        <v>37</v>
      </c>
      <c r="D1625" s="60" t="s">
        <v>828</v>
      </c>
      <c r="E1625" s="6" t="s">
        <v>1115</v>
      </c>
      <c r="F1625" s="7" t="s">
        <v>1116</v>
      </c>
      <c r="G1625" s="6">
        <v>-8.0500000000000007</v>
      </c>
      <c r="H1625" s="6">
        <v>-34.880000000000003</v>
      </c>
      <c r="I1625" s="6">
        <v>10</v>
      </c>
      <c r="J1625" s="8">
        <v>63550.072249703</v>
      </c>
      <c r="K1625" t="s">
        <v>1165</v>
      </c>
      <c r="L1625" t="s">
        <v>1062</v>
      </c>
      <c r="M1625">
        <v>600</v>
      </c>
      <c r="N1625">
        <v>600</v>
      </c>
      <c r="O1625">
        <v>0</v>
      </c>
      <c r="P1625">
        <v>53426.67</v>
      </c>
      <c r="Q1625">
        <v>44998.77</v>
      </c>
      <c r="R1625">
        <v>5250.2</v>
      </c>
      <c r="S1625">
        <v>34606.78</v>
      </c>
      <c r="T1625">
        <v>0</v>
      </c>
      <c r="U1625">
        <v>11578.67</v>
      </c>
      <c r="V1625">
        <v>0</v>
      </c>
      <c r="W1625" s="181">
        <f t="shared" si="425"/>
        <v>65005.34</v>
      </c>
      <c r="X1625" s="181">
        <f t="shared" si="426"/>
        <v>108.34223333333333</v>
      </c>
      <c r="Y1625" s="174">
        <v>149861.09</v>
      </c>
      <c r="Z1625" s="181">
        <f t="shared" si="427"/>
        <v>249.76848333333334</v>
      </c>
      <c r="AA1625" s="174">
        <v>0</v>
      </c>
      <c r="AB1625" s="174">
        <v>35.650795012901618</v>
      </c>
      <c r="AC1625" s="174">
        <v>30.0269869917535</v>
      </c>
      <c r="AD1625" s="174">
        <v>3.5033776946370798</v>
      </c>
      <c r="AE1625" s="174">
        <v>23.092571927776579</v>
      </c>
      <c r="AF1625">
        <v>0</v>
      </c>
      <c r="AG1625" s="106">
        <v>7.7262683729312256</v>
      </c>
      <c r="AH1625" s="106">
        <v>0</v>
      </c>
      <c r="AI1625" s="106">
        <v>100</v>
      </c>
      <c r="AJ1625">
        <v>83.75</v>
      </c>
      <c r="AK1625">
        <v>108.34</v>
      </c>
      <c r="AL1625">
        <v>57.68</v>
      </c>
      <c r="AM1625">
        <v>249.77</v>
      </c>
      <c r="AN1625" t="s">
        <v>1069</v>
      </c>
      <c r="AO1625">
        <v>23.601600000000001</v>
      </c>
      <c r="AP1625">
        <v>8.33</v>
      </c>
      <c r="AQ1625">
        <v>12.806699999999999</v>
      </c>
      <c r="AR1625" t="s">
        <v>1072</v>
      </c>
      <c r="AS1625" t="s">
        <v>1073</v>
      </c>
      <c r="AT1625" t="s">
        <v>1075</v>
      </c>
      <c r="AU1625" t="s">
        <v>1078</v>
      </c>
      <c r="AV1625" t="s">
        <v>1079</v>
      </c>
      <c r="AW1625" t="s">
        <v>1084</v>
      </c>
      <c r="AX1625" s="65">
        <f t="shared" si="440"/>
        <v>1391.07</v>
      </c>
      <c r="AY1625" s="106">
        <v>2862.47</v>
      </c>
      <c r="AZ1625" s="106">
        <v>1704.4536362601968</v>
      </c>
      <c r="BA1625" s="65">
        <f t="shared" si="428"/>
        <v>5957.9936362601966</v>
      </c>
      <c r="BB1625" s="65">
        <f t="shared" si="429"/>
        <v>63300.886363739803</v>
      </c>
      <c r="BC1625" s="65">
        <f t="shared" si="430"/>
        <v>0</v>
      </c>
      <c r="BD1625" s="65">
        <f t="shared" si="431"/>
        <v>48857.899999999994</v>
      </c>
      <c r="BE1625" s="65">
        <f t="shared" si="432"/>
        <v>31744.309999999998</v>
      </c>
      <c r="BF1625" s="65">
        <f t="shared" si="433"/>
        <v>143903.09636373981</v>
      </c>
      <c r="BG1625" s="66">
        <f t="shared" si="434"/>
        <v>851.14194803717089</v>
      </c>
      <c r="BH1625" s="66">
        <f t="shared" si="435"/>
        <v>109.13945924782725</v>
      </c>
      <c r="BI1625" s="66">
        <f t="shared" si="436"/>
        <v>0</v>
      </c>
      <c r="BJ1625" s="66">
        <f t="shared" si="437"/>
        <v>84.237758620689647</v>
      </c>
      <c r="BK1625" s="66">
        <f t="shared" si="438"/>
        <v>54.731568965517241</v>
      </c>
      <c r="BL1625" s="66">
        <f t="shared" si="439"/>
        <v>248.10878683403416</v>
      </c>
      <c r="BM1625" s="207">
        <f t="shared" si="441"/>
        <v>39856.979999999996</v>
      </c>
    </row>
    <row r="1626" spans="1:65" x14ac:dyDescent="0.35">
      <c r="A1626" s="1">
        <v>791</v>
      </c>
      <c r="B1626">
        <v>73</v>
      </c>
      <c r="C1626" t="s">
        <v>37</v>
      </c>
      <c r="D1626" s="60" t="s">
        <v>829</v>
      </c>
      <c r="E1626" s="6" t="s">
        <v>1117</v>
      </c>
      <c r="F1626" s="7" t="s">
        <v>1118</v>
      </c>
      <c r="G1626" s="6">
        <v>-3.8</v>
      </c>
      <c r="H1626" s="6">
        <v>-38.53</v>
      </c>
      <c r="I1626" s="6">
        <v>41</v>
      </c>
      <c r="J1626" s="8">
        <v>71394.000753582499</v>
      </c>
      <c r="K1626" t="s">
        <v>1165</v>
      </c>
      <c r="L1626" t="s">
        <v>1062</v>
      </c>
      <c r="M1626">
        <v>600</v>
      </c>
      <c r="N1626">
        <v>600</v>
      </c>
      <c r="O1626">
        <v>0</v>
      </c>
      <c r="P1626">
        <v>52711.64</v>
      </c>
      <c r="Q1626">
        <v>44998.77</v>
      </c>
      <c r="R1626">
        <v>5255.2</v>
      </c>
      <c r="S1626">
        <v>34606.78</v>
      </c>
      <c r="T1626">
        <v>0</v>
      </c>
      <c r="U1626">
        <v>11578.67</v>
      </c>
      <c r="V1626">
        <v>0</v>
      </c>
      <c r="W1626" s="181">
        <f t="shared" si="425"/>
        <v>64290.31</v>
      </c>
      <c r="X1626" s="181">
        <f t="shared" si="426"/>
        <v>107.15051666666666</v>
      </c>
      <c r="Y1626" s="174">
        <v>149151.06</v>
      </c>
      <c r="Z1626" s="181">
        <f t="shared" si="427"/>
        <v>248.58509999999998</v>
      </c>
      <c r="AA1626" s="174">
        <v>0</v>
      </c>
      <c r="AB1626" s="174">
        <v>35.341109878803408</v>
      </c>
      <c r="AC1626" s="174">
        <v>30.169929734324381</v>
      </c>
      <c r="AD1626" s="174">
        <v>3.5234077451410668</v>
      </c>
      <c r="AE1626" s="174">
        <v>23.202503555791019</v>
      </c>
      <c r="AF1626">
        <v>0</v>
      </c>
      <c r="AG1626" s="106">
        <v>7.7630490859401204</v>
      </c>
      <c r="AH1626" s="106">
        <v>0</v>
      </c>
      <c r="AI1626" s="106">
        <v>100</v>
      </c>
      <c r="AJ1626">
        <v>83.76</v>
      </c>
      <c r="AK1626">
        <v>107.15</v>
      </c>
      <c r="AL1626">
        <v>57.68</v>
      </c>
      <c r="AM1626">
        <v>248.59</v>
      </c>
      <c r="AN1626" t="s">
        <v>1070</v>
      </c>
      <c r="AO1626">
        <v>23.601600000000001</v>
      </c>
      <c r="AP1626">
        <v>8.33</v>
      </c>
      <c r="AQ1626">
        <v>12.806699999999999</v>
      </c>
      <c r="AR1626" t="s">
        <v>1072</v>
      </c>
      <c r="AS1626" t="s">
        <v>1073</v>
      </c>
      <c r="AT1626" t="s">
        <v>1075</v>
      </c>
      <c r="AU1626" t="s">
        <v>1078</v>
      </c>
      <c r="AV1626" t="s">
        <v>1079</v>
      </c>
      <c r="AW1626" t="s">
        <v>1084</v>
      </c>
      <c r="AX1626" s="65">
        <f t="shared" si="440"/>
        <v>1391.07</v>
      </c>
      <c r="AY1626" s="106">
        <v>2862.47</v>
      </c>
      <c r="AZ1626" s="106">
        <v>1639.4747149312971</v>
      </c>
      <c r="BA1626" s="65">
        <f t="shared" si="428"/>
        <v>5893.0147149312961</v>
      </c>
      <c r="BB1626" s="65">
        <f t="shared" si="429"/>
        <v>62650.835285068701</v>
      </c>
      <c r="BC1626" s="65">
        <f t="shared" si="430"/>
        <v>0</v>
      </c>
      <c r="BD1626" s="65">
        <f t="shared" si="431"/>
        <v>48862.899999999994</v>
      </c>
      <c r="BE1626" s="65">
        <f t="shared" si="432"/>
        <v>31744.309999999998</v>
      </c>
      <c r="BF1626" s="65">
        <f t="shared" si="433"/>
        <v>143258.04528506871</v>
      </c>
      <c r="BG1626" s="66">
        <f t="shared" si="434"/>
        <v>841.85924499018518</v>
      </c>
      <c r="BH1626" s="66">
        <f t="shared" si="435"/>
        <v>108.01868152598051</v>
      </c>
      <c r="BI1626" s="66">
        <f t="shared" si="436"/>
        <v>0</v>
      </c>
      <c r="BJ1626" s="66">
        <f t="shared" si="437"/>
        <v>84.246379310344821</v>
      </c>
      <c r="BK1626" s="66">
        <f t="shared" si="438"/>
        <v>54.731568965517241</v>
      </c>
      <c r="BL1626" s="66">
        <f t="shared" si="439"/>
        <v>246.9966298018426</v>
      </c>
      <c r="BM1626" s="207">
        <f t="shared" si="441"/>
        <v>39861.979999999996</v>
      </c>
    </row>
    <row r="1627" spans="1:65" x14ac:dyDescent="0.35">
      <c r="A1627" s="1">
        <v>792</v>
      </c>
      <c r="B1627">
        <v>74</v>
      </c>
      <c r="C1627" t="s">
        <v>37</v>
      </c>
      <c r="D1627" s="60" t="s">
        <v>830</v>
      </c>
      <c r="E1627" s="6" t="s">
        <v>1104</v>
      </c>
      <c r="F1627" s="7" t="s">
        <v>1105</v>
      </c>
      <c r="G1627" s="6">
        <v>-22.74</v>
      </c>
      <c r="H1627" s="6">
        <v>-45.59</v>
      </c>
      <c r="I1627" s="6">
        <v>1642</v>
      </c>
      <c r="J1627" s="8">
        <v>3495.45982983364</v>
      </c>
      <c r="K1627" t="s">
        <v>1165</v>
      </c>
      <c r="L1627" t="s">
        <v>1062</v>
      </c>
      <c r="M1627">
        <v>600</v>
      </c>
      <c r="N1627">
        <v>600</v>
      </c>
      <c r="O1627">
        <v>4020.39</v>
      </c>
      <c r="P1627">
        <v>12109.26</v>
      </c>
      <c r="Q1627">
        <v>44998.77</v>
      </c>
      <c r="R1627">
        <v>5265.2</v>
      </c>
      <c r="S1627">
        <v>34606.78</v>
      </c>
      <c r="T1627">
        <v>0</v>
      </c>
      <c r="U1627">
        <v>11750.93</v>
      </c>
      <c r="V1627">
        <v>0</v>
      </c>
      <c r="W1627" s="181">
        <f t="shared" si="425"/>
        <v>23860.190000000002</v>
      </c>
      <c r="X1627" s="181">
        <f t="shared" si="426"/>
        <v>39.766983333333336</v>
      </c>
      <c r="Y1627" s="174">
        <v>112751.34</v>
      </c>
      <c r="Z1627" s="181">
        <f t="shared" si="427"/>
        <v>187.91890000000001</v>
      </c>
      <c r="AA1627" s="174">
        <v>3.5657137201207538</v>
      </c>
      <c r="AB1627" s="174">
        <v>10.739792538164069</v>
      </c>
      <c r="AC1627" s="174">
        <v>39.909742979551282</v>
      </c>
      <c r="AD1627" s="174">
        <v>4.6697449449381274</v>
      </c>
      <c r="AE1627" s="174">
        <v>30.693009945602419</v>
      </c>
      <c r="AF1627">
        <v>0</v>
      </c>
      <c r="AG1627" s="106">
        <v>10.42198700254915</v>
      </c>
      <c r="AH1627" s="106">
        <v>0</v>
      </c>
      <c r="AI1627" s="106">
        <v>100</v>
      </c>
      <c r="AJ1627">
        <v>83.77</v>
      </c>
      <c r="AK1627">
        <v>46.47</v>
      </c>
      <c r="AL1627">
        <v>57.68</v>
      </c>
      <c r="AM1627">
        <v>187.92</v>
      </c>
      <c r="AN1627" t="s">
        <v>1063</v>
      </c>
      <c r="AO1627">
        <v>23.601600000000001</v>
      </c>
      <c r="AP1627">
        <v>8.33</v>
      </c>
      <c r="AQ1627">
        <v>12.806699999999999</v>
      </c>
      <c r="AR1627" t="s">
        <v>1072</v>
      </c>
      <c r="AS1627" t="s">
        <v>1073</v>
      </c>
      <c r="AT1627" t="s">
        <v>1075</v>
      </c>
      <c r="AU1627" t="s">
        <v>1078</v>
      </c>
      <c r="AV1627" t="s">
        <v>1082</v>
      </c>
      <c r="AW1627" t="s">
        <v>1083</v>
      </c>
      <c r="AX1627" s="65">
        <f t="shared" si="440"/>
        <v>1391.07</v>
      </c>
      <c r="AY1627" s="106">
        <v>2862.47</v>
      </c>
      <c r="AZ1627" s="106">
        <v>570.60516830284416</v>
      </c>
      <c r="BA1627" s="65">
        <f t="shared" si="428"/>
        <v>4824.1451683028445</v>
      </c>
      <c r="BB1627" s="65">
        <f t="shared" si="429"/>
        <v>23289.584831697157</v>
      </c>
      <c r="BC1627" s="65">
        <f t="shared" si="430"/>
        <v>4020.39</v>
      </c>
      <c r="BD1627" s="65">
        <f t="shared" si="431"/>
        <v>48872.899999999994</v>
      </c>
      <c r="BE1627" s="65">
        <f t="shared" si="432"/>
        <v>31744.309999999998</v>
      </c>
      <c r="BF1627" s="65">
        <f t="shared" si="433"/>
        <v>107927.19483169715</v>
      </c>
      <c r="BG1627" s="66">
        <f t="shared" si="434"/>
        <v>689.16359547183492</v>
      </c>
      <c r="BH1627" s="66">
        <f t="shared" si="435"/>
        <v>40.15445660637441</v>
      </c>
      <c r="BI1627" s="66">
        <f t="shared" si="436"/>
        <v>6.7006499999999996</v>
      </c>
      <c r="BJ1627" s="66">
        <f t="shared" si="437"/>
        <v>84.263620689655156</v>
      </c>
      <c r="BK1627" s="66">
        <f t="shared" si="438"/>
        <v>54.731568965517241</v>
      </c>
      <c r="BL1627" s="66">
        <f t="shared" si="439"/>
        <v>186.08137039947786</v>
      </c>
      <c r="BM1627" s="207">
        <f t="shared" si="441"/>
        <v>39871.979999999996</v>
      </c>
    </row>
    <row r="1628" spans="1:65" x14ac:dyDescent="0.35">
      <c r="A1628" s="1">
        <v>793</v>
      </c>
      <c r="B1628">
        <v>74</v>
      </c>
      <c r="C1628" t="s">
        <v>37</v>
      </c>
      <c r="D1628" s="60" t="s">
        <v>831</v>
      </c>
      <c r="E1628" s="6" t="s">
        <v>1104</v>
      </c>
      <c r="F1628" s="7" t="s">
        <v>1106</v>
      </c>
      <c r="G1628" s="6">
        <v>-23.85</v>
      </c>
      <c r="H1628" s="6">
        <v>-46.64</v>
      </c>
      <c r="I1628" s="6">
        <v>792</v>
      </c>
      <c r="J1628" s="8">
        <v>14172.2970393051</v>
      </c>
      <c r="K1628" t="s">
        <v>1165</v>
      </c>
      <c r="L1628" t="s">
        <v>1062</v>
      </c>
      <c r="M1628">
        <v>600</v>
      </c>
      <c r="N1628">
        <v>600</v>
      </c>
      <c r="O1628">
        <v>1204.49</v>
      </c>
      <c r="P1628">
        <v>21060.98</v>
      </c>
      <c r="Q1628">
        <v>44998.77</v>
      </c>
      <c r="R1628">
        <v>5266.4</v>
      </c>
      <c r="S1628">
        <v>34606.78</v>
      </c>
      <c r="T1628">
        <v>0</v>
      </c>
      <c r="U1628">
        <v>11750.93</v>
      </c>
      <c r="V1628">
        <v>0</v>
      </c>
      <c r="W1628" s="181">
        <f t="shared" si="425"/>
        <v>32811.910000000003</v>
      </c>
      <c r="X1628" s="181">
        <f t="shared" si="426"/>
        <v>54.68651666666667</v>
      </c>
      <c r="Y1628" s="174">
        <v>118888.36</v>
      </c>
      <c r="Z1628" s="181">
        <f t="shared" si="427"/>
        <v>198.14726666666667</v>
      </c>
      <c r="AA1628" s="174">
        <v>1.01312693690114</v>
      </c>
      <c r="AB1628" s="174">
        <v>17.7149217972222</v>
      </c>
      <c r="AC1628" s="174">
        <v>37.849601087945032</v>
      </c>
      <c r="AD1628" s="174">
        <v>4.429701948954464</v>
      </c>
      <c r="AE1628" s="174">
        <v>29.108636034679929</v>
      </c>
      <c r="AF1628">
        <v>0</v>
      </c>
      <c r="AG1628" s="106">
        <v>9.8840037830448679</v>
      </c>
      <c r="AH1628" s="106">
        <v>0</v>
      </c>
      <c r="AI1628" s="106">
        <v>100</v>
      </c>
      <c r="AJ1628">
        <v>83.78</v>
      </c>
      <c r="AK1628">
        <v>56.69</v>
      </c>
      <c r="AL1628">
        <v>57.68</v>
      </c>
      <c r="AM1628">
        <v>198.15</v>
      </c>
      <c r="AN1628" t="s">
        <v>1064</v>
      </c>
      <c r="AO1628">
        <v>23.601600000000001</v>
      </c>
      <c r="AP1628">
        <v>8.33</v>
      </c>
      <c r="AQ1628">
        <v>12.806699999999999</v>
      </c>
      <c r="AR1628" t="s">
        <v>1072</v>
      </c>
      <c r="AS1628" t="s">
        <v>1073</v>
      </c>
      <c r="AT1628" t="s">
        <v>1075</v>
      </c>
      <c r="AU1628" t="s">
        <v>1078</v>
      </c>
      <c r="AV1628" t="s">
        <v>1082</v>
      </c>
      <c r="AW1628" t="s">
        <v>1083</v>
      </c>
      <c r="AX1628" s="65">
        <f t="shared" si="440"/>
        <v>1391.07</v>
      </c>
      <c r="AY1628" s="106">
        <v>2862.47</v>
      </c>
      <c r="AZ1628" s="106">
        <v>852.30746201873023</v>
      </c>
      <c r="BA1628" s="65">
        <f t="shared" si="428"/>
        <v>5105.8474620187299</v>
      </c>
      <c r="BB1628" s="65">
        <f t="shared" si="429"/>
        <v>31959.602537981275</v>
      </c>
      <c r="BC1628" s="65">
        <f t="shared" si="430"/>
        <v>1204.49</v>
      </c>
      <c r="BD1628" s="65">
        <f t="shared" si="431"/>
        <v>48874.1</v>
      </c>
      <c r="BE1628" s="65">
        <f t="shared" si="432"/>
        <v>31744.309999999998</v>
      </c>
      <c r="BF1628" s="65">
        <f t="shared" si="433"/>
        <v>113782.51253798127</v>
      </c>
      <c r="BG1628" s="66">
        <f t="shared" si="434"/>
        <v>729.40678028839</v>
      </c>
      <c r="BH1628" s="66">
        <f t="shared" si="435"/>
        <v>55.102762996519438</v>
      </c>
      <c r="BI1628" s="66">
        <f t="shared" si="436"/>
        <v>2.0074833333333335</v>
      </c>
      <c r="BJ1628" s="66">
        <f t="shared" si="437"/>
        <v>84.265689655172409</v>
      </c>
      <c r="BK1628" s="66">
        <f t="shared" si="438"/>
        <v>54.731568965517241</v>
      </c>
      <c r="BL1628" s="66">
        <f t="shared" si="439"/>
        <v>196.1767457551401</v>
      </c>
      <c r="BM1628" s="207">
        <f t="shared" si="441"/>
        <v>39873.18</v>
      </c>
    </row>
    <row r="1629" spans="1:65" x14ac:dyDescent="0.35">
      <c r="A1629" s="1">
        <v>794</v>
      </c>
      <c r="B1629">
        <v>74</v>
      </c>
      <c r="C1629" t="s">
        <v>37</v>
      </c>
      <c r="D1629" s="60" t="s">
        <v>832</v>
      </c>
      <c r="E1629" s="6" t="s">
        <v>1107</v>
      </c>
      <c r="F1629" s="7" t="s">
        <v>1108</v>
      </c>
      <c r="G1629" s="6">
        <v>-30.03</v>
      </c>
      <c r="H1629" s="6">
        <v>-51.23</v>
      </c>
      <c r="I1629" s="6">
        <v>47</v>
      </c>
      <c r="J1629" s="8">
        <v>23954.0527728093</v>
      </c>
      <c r="K1629" t="s">
        <v>1165</v>
      </c>
      <c r="L1629" t="s">
        <v>1062</v>
      </c>
      <c r="M1629">
        <v>600</v>
      </c>
      <c r="N1629">
        <v>600</v>
      </c>
      <c r="O1629">
        <v>2189.42</v>
      </c>
      <c r="P1629">
        <v>26632.04</v>
      </c>
      <c r="Q1629">
        <v>44998.77</v>
      </c>
      <c r="R1629">
        <v>5272.4</v>
      </c>
      <c r="S1629">
        <v>34606.78</v>
      </c>
      <c r="T1629">
        <v>0</v>
      </c>
      <c r="U1629">
        <v>11750.93</v>
      </c>
      <c r="V1629">
        <v>0</v>
      </c>
      <c r="W1629" s="181">
        <f t="shared" si="425"/>
        <v>38382.97</v>
      </c>
      <c r="X1629" s="181">
        <f t="shared" si="426"/>
        <v>63.971616666666669</v>
      </c>
      <c r="Y1629" s="174">
        <v>125450.34</v>
      </c>
      <c r="Z1629" s="181">
        <f t="shared" si="427"/>
        <v>209.0839</v>
      </c>
      <c r="AA1629" s="174">
        <v>1.745248358832667</v>
      </c>
      <c r="AB1629" s="174">
        <v>21.229149319164861</v>
      </c>
      <c r="AC1629" s="174">
        <v>35.869787200257889</v>
      </c>
      <c r="AD1629" s="174">
        <v>4.2027785656061196</v>
      </c>
      <c r="AE1629" s="174">
        <v>27.586039224764161</v>
      </c>
      <c r="AF1629">
        <v>0</v>
      </c>
      <c r="AG1629" s="106">
        <v>9.3669973313743125</v>
      </c>
      <c r="AH1629" s="106">
        <v>0</v>
      </c>
      <c r="AI1629" s="106">
        <v>100</v>
      </c>
      <c r="AJ1629">
        <v>83.79</v>
      </c>
      <c r="AK1629">
        <v>67.62</v>
      </c>
      <c r="AL1629">
        <v>57.68</v>
      </c>
      <c r="AM1629">
        <v>209.08</v>
      </c>
      <c r="AN1629" t="s">
        <v>1065</v>
      </c>
      <c r="AO1629">
        <v>23.601600000000001</v>
      </c>
      <c r="AP1629">
        <v>8.33</v>
      </c>
      <c r="AQ1629">
        <v>12.806699999999999</v>
      </c>
      <c r="AR1629" t="s">
        <v>1072</v>
      </c>
      <c r="AS1629" t="s">
        <v>1073</v>
      </c>
      <c r="AT1629" t="s">
        <v>1075</v>
      </c>
      <c r="AU1629" t="s">
        <v>1078</v>
      </c>
      <c r="AV1629" t="s">
        <v>1082</v>
      </c>
      <c r="AW1629" t="s">
        <v>1083</v>
      </c>
      <c r="AX1629" s="65">
        <f t="shared" si="440"/>
        <v>1391.07</v>
      </c>
      <c r="AY1629" s="106">
        <v>2862.47</v>
      </c>
      <c r="AZ1629" s="106">
        <v>977.02310809433027</v>
      </c>
      <c r="BA1629" s="65">
        <f t="shared" si="428"/>
        <v>5230.5631080943294</v>
      </c>
      <c r="BB1629" s="65">
        <f t="shared" si="429"/>
        <v>37405.946891905674</v>
      </c>
      <c r="BC1629" s="65">
        <f t="shared" si="430"/>
        <v>2189.42</v>
      </c>
      <c r="BD1629" s="65">
        <f t="shared" si="431"/>
        <v>48880.1</v>
      </c>
      <c r="BE1629" s="65">
        <f t="shared" si="432"/>
        <v>31744.309999999998</v>
      </c>
      <c r="BF1629" s="65">
        <f t="shared" si="433"/>
        <v>120219.77689190567</v>
      </c>
      <c r="BG1629" s="66">
        <f t="shared" si="434"/>
        <v>747.22330115633281</v>
      </c>
      <c r="BH1629" s="66">
        <f t="shared" si="435"/>
        <v>64.493011882595994</v>
      </c>
      <c r="BI1629" s="66">
        <f t="shared" si="436"/>
        <v>3.6490333333333336</v>
      </c>
      <c r="BJ1629" s="66">
        <f t="shared" si="437"/>
        <v>84.276034482758618</v>
      </c>
      <c r="BK1629" s="66">
        <f t="shared" si="438"/>
        <v>54.731568965517241</v>
      </c>
      <c r="BL1629" s="66">
        <f t="shared" si="439"/>
        <v>207.27547739983737</v>
      </c>
      <c r="BM1629" s="207">
        <f t="shared" si="441"/>
        <v>39879.18</v>
      </c>
    </row>
    <row r="1630" spans="1:65" x14ac:dyDescent="0.35">
      <c r="A1630" s="1">
        <v>795</v>
      </c>
      <c r="B1630">
        <v>74</v>
      </c>
      <c r="C1630" t="s">
        <v>37</v>
      </c>
      <c r="D1630" s="60" t="s">
        <v>833</v>
      </c>
      <c r="E1630" s="6" t="s">
        <v>1109</v>
      </c>
      <c r="F1630" s="7" t="s">
        <v>1110</v>
      </c>
      <c r="G1630" s="6">
        <v>-15.37</v>
      </c>
      <c r="H1630" s="6">
        <v>-48.78</v>
      </c>
      <c r="I1630" s="6">
        <v>770</v>
      </c>
      <c r="J1630" s="8">
        <v>31081.371963744201</v>
      </c>
      <c r="K1630" t="s">
        <v>1165</v>
      </c>
      <c r="L1630" t="s">
        <v>1062</v>
      </c>
      <c r="M1630">
        <v>600</v>
      </c>
      <c r="N1630">
        <v>600</v>
      </c>
      <c r="O1630">
        <v>28.32</v>
      </c>
      <c r="P1630">
        <v>40642.620000000003</v>
      </c>
      <c r="Q1630">
        <v>44998.77</v>
      </c>
      <c r="R1630">
        <v>5266.4</v>
      </c>
      <c r="S1630">
        <v>34606.78</v>
      </c>
      <c r="T1630">
        <v>0</v>
      </c>
      <c r="U1630">
        <v>11750.93</v>
      </c>
      <c r="V1630">
        <v>0</v>
      </c>
      <c r="W1630" s="181">
        <f t="shared" si="425"/>
        <v>52393.55</v>
      </c>
      <c r="X1630" s="181">
        <f t="shared" si="426"/>
        <v>87.322583333333341</v>
      </c>
      <c r="Y1630" s="174">
        <v>137293.82999999999</v>
      </c>
      <c r="Z1630" s="181">
        <f t="shared" si="427"/>
        <v>228.82304999999997</v>
      </c>
      <c r="AA1630" s="174">
        <v>2.0627292573890611E-2</v>
      </c>
      <c r="AB1630" s="174">
        <v>29.60265585132267</v>
      </c>
      <c r="AC1630" s="174">
        <v>32.775522396017358</v>
      </c>
      <c r="AD1630" s="174">
        <v>3.8358606501107881</v>
      </c>
      <c r="AE1630" s="174">
        <v>25.206362150433129</v>
      </c>
      <c r="AF1630">
        <v>0</v>
      </c>
      <c r="AG1630" s="106">
        <v>8.5589643758936589</v>
      </c>
      <c r="AH1630" s="106">
        <v>0</v>
      </c>
      <c r="AI1630" s="106">
        <v>100</v>
      </c>
      <c r="AJ1630">
        <v>83.78</v>
      </c>
      <c r="AK1630">
        <v>87.37</v>
      </c>
      <c r="AL1630">
        <v>57.68</v>
      </c>
      <c r="AM1630">
        <v>228.82</v>
      </c>
      <c r="AN1630" t="s">
        <v>1066</v>
      </c>
      <c r="AO1630">
        <v>23.601600000000001</v>
      </c>
      <c r="AP1630">
        <v>8.33</v>
      </c>
      <c r="AQ1630">
        <v>12.806699999999999</v>
      </c>
      <c r="AR1630" t="s">
        <v>1072</v>
      </c>
      <c r="AS1630" t="s">
        <v>1073</v>
      </c>
      <c r="AT1630" t="s">
        <v>1075</v>
      </c>
      <c r="AU1630" t="s">
        <v>1078</v>
      </c>
      <c r="AV1630" t="s">
        <v>1082</v>
      </c>
      <c r="AW1630" t="s">
        <v>1083</v>
      </c>
      <c r="AX1630" s="65">
        <f t="shared" si="440"/>
        <v>1391.07</v>
      </c>
      <c r="AY1630" s="106">
        <v>2862.47</v>
      </c>
      <c r="AZ1630" s="106">
        <v>1380.1181169317331</v>
      </c>
      <c r="BA1630" s="65">
        <f t="shared" si="428"/>
        <v>5633.6581169317324</v>
      </c>
      <c r="BB1630" s="65">
        <f t="shared" si="429"/>
        <v>51013.431883068268</v>
      </c>
      <c r="BC1630" s="65">
        <f t="shared" si="430"/>
        <v>28.32</v>
      </c>
      <c r="BD1630" s="65">
        <f t="shared" si="431"/>
        <v>48874.1</v>
      </c>
      <c r="BE1630" s="65">
        <f t="shared" si="432"/>
        <v>31744.309999999998</v>
      </c>
      <c r="BF1630" s="65">
        <f t="shared" si="433"/>
        <v>131660.17188306825</v>
      </c>
      <c r="BG1630" s="66">
        <f t="shared" si="434"/>
        <v>804.80830241881893</v>
      </c>
      <c r="BH1630" s="66">
        <f t="shared" si="435"/>
        <v>87.954192901841836</v>
      </c>
      <c r="BI1630" s="66">
        <f t="shared" si="436"/>
        <v>4.7199999999999999E-2</v>
      </c>
      <c r="BJ1630" s="66">
        <f t="shared" si="437"/>
        <v>84.265689655172409</v>
      </c>
      <c r="BK1630" s="66">
        <f t="shared" si="438"/>
        <v>54.731568965517241</v>
      </c>
      <c r="BL1630" s="66">
        <f t="shared" si="439"/>
        <v>227.00029635011768</v>
      </c>
      <c r="BM1630" s="207">
        <f t="shared" si="441"/>
        <v>39873.18</v>
      </c>
    </row>
    <row r="1631" spans="1:65" x14ac:dyDescent="0.35">
      <c r="A1631" s="1">
        <v>796</v>
      </c>
      <c r="B1631">
        <v>74</v>
      </c>
      <c r="C1631" t="s">
        <v>37</v>
      </c>
      <c r="D1631" s="60" t="s">
        <v>834</v>
      </c>
      <c r="E1631" s="6" t="s">
        <v>1111</v>
      </c>
      <c r="F1631" s="7" t="s">
        <v>1112</v>
      </c>
      <c r="G1631" s="6">
        <v>-22.86</v>
      </c>
      <c r="H1631" s="6">
        <v>-43.41</v>
      </c>
      <c r="I1631" s="6">
        <v>45</v>
      </c>
      <c r="J1631" s="8">
        <v>45016.2336447989</v>
      </c>
      <c r="K1631" t="s">
        <v>1165</v>
      </c>
      <c r="L1631" t="s">
        <v>1062</v>
      </c>
      <c r="M1631">
        <v>600</v>
      </c>
      <c r="N1631">
        <v>600</v>
      </c>
      <c r="O1631">
        <v>0</v>
      </c>
      <c r="P1631">
        <v>39975.629999999997</v>
      </c>
      <c r="Q1631">
        <v>44998.77</v>
      </c>
      <c r="R1631">
        <v>5262.4</v>
      </c>
      <c r="S1631">
        <v>34606.78</v>
      </c>
      <c r="T1631">
        <v>0</v>
      </c>
      <c r="U1631">
        <v>11750.93</v>
      </c>
      <c r="V1631">
        <v>0</v>
      </c>
      <c r="W1631" s="181">
        <f t="shared" si="425"/>
        <v>51726.559999999998</v>
      </c>
      <c r="X1631" s="181">
        <f t="shared" si="426"/>
        <v>86.21093333333333</v>
      </c>
      <c r="Y1631" s="174">
        <v>136594.51</v>
      </c>
      <c r="Z1631" s="181">
        <f t="shared" si="427"/>
        <v>227.65751666666668</v>
      </c>
      <c r="AA1631" s="174">
        <v>0</v>
      </c>
      <c r="AB1631" s="174">
        <v>29.265912663693431</v>
      </c>
      <c r="AC1631" s="174">
        <v>32.94332253909765</v>
      </c>
      <c r="AD1631" s="174">
        <v>3.8525706487032298</v>
      </c>
      <c r="AE1631" s="174">
        <v>25.335410625214731</v>
      </c>
      <c r="AF1631">
        <v>0</v>
      </c>
      <c r="AG1631" s="106">
        <v>8.6027835232909418</v>
      </c>
      <c r="AH1631" s="106">
        <v>0</v>
      </c>
      <c r="AI1631" s="106">
        <v>100</v>
      </c>
      <c r="AJ1631">
        <v>83.77</v>
      </c>
      <c r="AK1631">
        <v>86.21</v>
      </c>
      <c r="AL1631">
        <v>57.68</v>
      </c>
      <c r="AM1631">
        <v>227.66</v>
      </c>
      <c r="AN1631" t="s">
        <v>1067</v>
      </c>
      <c r="AO1631">
        <v>23.601600000000001</v>
      </c>
      <c r="AP1631">
        <v>8.33</v>
      </c>
      <c r="AQ1631">
        <v>12.806699999999999</v>
      </c>
      <c r="AR1631" t="s">
        <v>1072</v>
      </c>
      <c r="AS1631" t="s">
        <v>1073</v>
      </c>
      <c r="AT1631" t="s">
        <v>1075</v>
      </c>
      <c r="AU1631" t="s">
        <v>1078</v>
      </c>
      <c r="AV1631" t="s">
        <v>1082</v>
      </c>
      <c r="AW1631" t="s">
        <v>1083</v>
      </c>
      <c r="AX1631" s="65">
        <f t="shared" si="440"/>
        <v>1391.07</v>
      </c>
      <c r="AY1631" s="106">
        <v>2862.47</v>
      </c>
      <c r="AZ1631" s="106">
        <v>1382.7360928822886</v>
      </c>
      <c r="BA1631" s="65">
        <f t="shared" si="428"/>
        <v>5636.2760928822881</v>
      </c>
      <c r="BB1631" s="65">
        <f t="shared" si="429"/>
        <v>50343.823907117709</v>
      </c>
      <c r="BC1631" s="65">
        <f t="shared" si="430"/>
        <v>0</v>
      </c>
      <c r="BD1631" s="65">
        <f t="shared" si="431"/>
        <v>48870.1</v>
      </c>
      <c r="BE1631" s="65">
        <f t="shared" si="432"/>
        <v>31744.309999999998</v>
      </c>
      <c r="BF1631" s="65">
        <f t="shared" si="433"/>
        <v>130958.23390711773</v>
      </c>
      <c r="BG1631" s="66">
        <f t="shared" si="434"/>
        <v>805.18229898318407</v>
      </c>
      <c r="BH1631" s="66">
        <f t="shared" si="435"/>
        <v>86.799696391582259</v>
      </c>
      <c r="BI1631" s="66">
        <f t="shared" si="436"/>
        <v>0</v>
      </c>
      <c r="BJ1631" s="66">
        <f t="shared" si="437"/>
        <v>84.258793103448269</v>
      </c>
      <c r="BK1631" s="66">
        <f t="shared" si="438"/>
        <v>54.731568965517241</v>
      </c>
      <c r="BL1631" s="66">
        <f t="shared" si="439"/>
        <v>225.79005846054781</v>
      </c>
      <c r="BM1631" s="207">
        <f t="shared" si="441"/>
        <v>39869.18</v>
      </c>
    </row>
    <row r="1632" spans="1:65" x14ac:dyDescent="0.35">
      <c r="A1632" s="1">
        <v>797</v>
      </c>
      <c r="B1632">
        <v>74</v>
      </c>
      <c r="C1632" t="s">
        <v>37</v>
      </c>
      <c r="D1632" s="60" t="s">
        <v>835</v>
      </c>
      <c r="E1632" s="6" t="s">
        <v>1113</v>
      </c>
      <c r="F1632" s="7" t="s">
        <v>1114</v>
      </c>
      <c r="G1632" s="6">
        <v>-20.32</v>
      </c>
      <c r="H1632" s="6">
        <v>-40.340000000000003</v>
      </c>
      <c r="I1632" s="6">
        <v>9</v>
      </c>
      <c r="J1632" s="8">
        <v>54061.366139626101</v>
      </c>
      <c r="K1632" t="s">
        <v>1165</v>
      </c>
      <c r="L1632" t="s">
        <v>1062</v>
      </c>
      <c r="M1632">
        <v>600</v>
      </c>
      <c r="N1632">
        <v>600</v>
      </c>
      <c r="O1632">
        <v>0</v>
      </c>
      <c r="P1632">
        <v>46559.23</v>
      </c>
      <c r="Q1632">
        <v>44998.77</v>
      </c>
      <c r="R1632">
        <v>5264.2</v>
      </c>
      <c r="S1632">
        <v>34606.78</v>
      </c>
      <c r="T1632">
        <v>0</v>
      </c>
      <c r="U1632">
        <v>11750.93</v>
      </c>
      <c r="V1632">
        <v>0</v>
      </c>
      <c r="W1632" s="181">
        <f t="shared" si="425"/>
        <v>58310.16</v>
      </c>
      <c r="X1632" s="181">
        <f t="shared" si="426"/>
        <v>97.183600000000013</v>
      </c>
      <c r="Y1632" s="174">
        <v>143179.91</v>
      </c>
      <c r="Z1632" s="181">
        <f t="shared" si="427"/>
        <v>238.63318333333333</v>
      </c>
      <c r="AA1632" s="174">
        <v>0</v>
      </c>
      <c r="AB1632" s="174">
        <v>32.517990827065063</v>
      </c>
      <c r="AC1632" s="174">
        <v>31.428131223158331</v>
      </c>
      <c r="AD1632" s="174">
        <v>3.6766331254154299</v>
      </c>
      <c r="AE1632" s="174">
        <v>24.17013671820299</v>
      </c>
      <c r="AF1632">
        <v>0</v>
      </c>
      <c r="AG1632" s="106">
        <v>8.2071081061581896</v>
      </c>
      <c r="AH1632" s="106">
        <v>0</v>
      </c>
      <c r="AI1632" s="106">
        <v>100</v>
      </c>
      <c r="AJ1632">
        <v>83.77</v>
      </c>
      <c r="AK1632">
        <v>97.18</v>
      </c>
      <c r="AL1632">
        <v>57.68</v>
      </c>
      <c r="AM1632">
        <v>238.63</v>
      </c>
      <c r="AN1632" t="s">
        <v>1068</v>
      </c>
      <c r="AO1632">
        <v>23.601600000000001</v>
      </c>
      <c r="AP1632">
        <v>8.33</v>
      </c>
      <c r="AQ1632">
        <v>12.806699999999999</v>
      </c>
      <c r="AR1632" t="s">
        <v>1072</v>
      </c>
      <c r="AS1632" t="s">
        <v>1073</v>
      </c>
      <c r="AT1632" t="s">
        <v>1075</v>
      </c>
      <c r="AU1632" t="s">
        <v>1078</v>
      </c>
      <c r="AV1632" t="s">
        <v>1082</v>
      </c>
      <c r="AW1632" t="s">
        <v>1083</v>
      </c>
      <c r="AX1632" s="65">
        <f t="shared" si="440"/>
        <v>1391.07</v>
      </c>
      <c r="AY1632" s="106">
        <v>2862.47</v>
      </c>
      <c r="AZ1632" s="106">
        <v>1523.9918151141803</v>
      </c>
      <c r="BA1632" s="65">
        <f t="shared" si="428"/>
        <v>5777.5318151141801</v>
      </c>
      <c r="BB1632" s="65">
        <f t="shared" si="429"/>
        <v>56786.168184885821</v>
      </c>
      <c r="BC1632" s="65">
        <f t="shared" si="430"/>
        <v>0</v>
      </c>
      <c r="BD1632" s="65">
        <f t="shared" si="431"/>
        <v>48871.899999999994</v>
      </c>
      <c r="BE1632" s="65">
        <f t="shared" si="432"/>
        <v>31744.309999999998</v>
      </c>
      <c r="BF1632" s="65">
        <f t="shared" si="433"/>
        <v>137402.37818488583</v>
      </c>
      <c r="BG1632" s="66">
        <f t="shared" si="434"/>
        <v>825.36168787345434</v>
      </c>
      <c r="BH1632" s="66">
        <f t="shared" si="435"/>
        <v>97.90718652566521</v>
      </c>
      <c r="BI1632" s="66">
        <f t="shared" si="436"/>
        <v>0</v>
      </c>
      <c r="BJ1632" s="66">
        <f t="shared" si="437"/>
        <v>84.261896551724135</v>
      </c>
      <c r="BK1632" s="66">
        <f t="shared" si="438"/>
        <v>54.731568965517241</v>
      </c>
      <c r="BL1632" s="66">
        <f t="shared" si="439"/>
        <v>236.90065204290661</v>
      </c>
      <c r="BM1632" s="207">
        <f t="shared" si="441"/>
        <v>39870.979999999996</v>
      </c>
    </row>
    <row r="1633" spans="1:65" x14ac:dyDescent="0.35">
      <c r="A1633" s="1">
        <v>798</v>
      </c>
      <c r="B1633">
        <v>74</v>
      </c>
      <c r="C1633" t="s">
        <v>37</v>
      </c>
      <c r="D1633" s="60" t="s">
        <v>836</v>
      </c>
      <c r="E1633" s="6" t="s">
        <v>1115</v>
      </c>
      <c r="F1633" s="7" t="s">
        <v>1116</v>
      </c>
      <c r="G1633" s="6">
        <v>-8.0500000000000007</v>
      </c>
      <c r="H1633" s="6">
        <v>-34.880000000000003</v>
      </c>
      <c r="I1633" s="6">
        <v>10</v>
      </c>
      <c r="J1633" s="8">
        <v>63550.072249703</v>
      </c>
      <c r="K1633" t="s">
        <v>1165</v>
      </c>
      <c r="L1633" t="s">
        <v>1062</v>
      </c>
      <c r="M1633">
        <v>600</v>
      </c>
      <c r="N1633">
        <v>600</v>
      </c>
      <c r="O1633">
        <v>0</v>
      </c>
      <c r="P1633">
        <v>55491.22</v>
      </c>
      <c r="Q1633">
        <v>44998.77</v>
      </c>
      <c r="R1633">
        <v>5250.2</v>
      </c>
      <c r="S1633">
        <v>34606.78</v>
      </c>
      <c r="T1633">
        <v>0</v>
      </c>
      <c r="U1633">
        <v>11750.93</v>
      </c>
      <c r="V1633">
        <v>0</v>
      </c>
      <c r="W1633" s="181">
        <f t="shared" si="425"/>
        <v>67242.149999999994</v>
      </c>
      <c r="X1633" s="181">
        <f t="shared" si="426"/>
        <v>112.07024999999999</v>
      </c>
      <c r="Y1633" s="174">
        <v>152097.9</v>
      </c>
      <c r="Z1633" s="181">
        <f t="shared" si="427"/>
        <v>253.4965</v>
      </c>
      <c r="AA1633" s="174">
        <v>0</v>
      </c>
      <c r="AB1633" s="174">
        <v>36.483883077938607</v>
      </c>
      <c r="AC1633" s="174">
        <v>29.58539861497102</v>
      </c>
      <c r="AD1633" s="174">
        <v>3.4518556797957101</v>
      </c>
      <c r="AE1633" s="174">
        <v>22.752963716132829</v>
      </c>
      <c r="AF1633">
        <v>0</v>
      </c>
      <c r="AG1633" s="106">
        <v>7.7258989111618241</v>
      </c>
      <c r="AH1633" s="106">
        <v>0</v>
      </c>
      <c r="AI1633" s="106">
        <v>100</v>
      </c>
      <c r="AJ1633">
        <v>83.75</v>
      </c>
      <c r="AK1633">
        <v>112.07</v>
      </c>
      <c r="AL1633">
        <v>57.68</v>
      </c>
      <c r="AM1633">
        <v>253.5</v>
      </c>
      <c r="AN1633" t="s">
        <v>1069</v>
      </c>
      <c r="AO1633">
        <v>23.601600000000001</v>
      </c>
      <c r="AP1633">
        <v>8.33</v>
      </c>
      <c r="AQ1633">
        <v>12.806699999999999</v>
      </c>
      <c r="AR1633" t="s">
        <v>1072</v>
      </c>
      <c r="AS1633" t="s">
        <v>1073</v>
      </c>
      <c r="AT1633" t="s">
        <v>1075</v>
      </c>
      <c r="AU1633" t="s">
        <v>1078</v>
      </c>
      <c r="AV1633" t="s">
        <v>1082</v>
      </c>
      <c r="AW1633" t="s">
        <v>1083</v>
      </c>
      <c r="AX1633" s="65">
        <f t="shared" si="440"/>
        <v>1391.07</v>
      </c>
      <c r="AY1633" s="106">
        <v>2862.47</v>
      </c>
      <c r="AZ1633" s="106">
        <v>1731.175220470172</v>
      </c>
      <c r="BA1633" s="65">
        <f t="shared" si="428"/>
        <v>5984.7152204701724</v>
      </c>
      <c r="BB1633" s="65">
        <f t="shared" si="429"/>
        <v>65510.974779529824</v>
      </c>
      <c r="BC1633" s="65">
        <f t="shared" si="430"/>
        <v>0</v>
      </c>
      <c r="BD1633" s="65">
        <f t="shared" si="431"/>
        <v>48857.899999999994</v>
      </c>
      <c r="BE1633" s="65">
        <f t="shared" si="432"/>
        <v>31744.309999999998</v>
      </c>
      <c r="BF1633" s="65">
        <f t="shared" si="433"/>
        <v>146113.18477952981</v>
      </c>
      <c r="BG1633" s="66">
        <f t="shared" si="434"/>
        <v>854.95931721002466</v>
      </c>
      <c r="BH1633" s="66">
        <f t="shared" si="435"/>
        <v>112.94995651643073</v>
      </c>
      <c r="BI1633" s="66">
        <f t="shared" si="436"/>
        <v>0</v>
      </c>
      <c r="BJ1633" s="66">
        <f t="shared" si="437"/>
        <v>84.237758620689647</v>
      </c>
      <c r="BK1633" s="66">
        <f t="shared" si="438"/>
        <v>54.731568965517241</v>
      </c>
      <c r="BL1633" s="66">
        <f t="shared" si="439"/>
        <v>251.91928410263759</v>
      </c>
      <c r="BM1633" s="207">
        <f t="shared" si="441"/>
        <v>39856.979999999996</v>
      </c>
    </row>
    <row r="1634" spans="1:65" x14ac:dyDescent="0.35">
      <c r="A1634" s="1">
        <v>799</v>
      </c>
      <c r="B1634">
        <v>74</v>
      </c>
      <c r="C1634" t="s">
        <v>37</v>
      </c>
      <c r="D1634" s="60" t="s">
        <v>837</v>
      </c>
      <c r="E1634" s="6" t="s">
        <v>1117</v>
      </c>
      <c r="F1634" s="7" t="s">
        <v>1118</v>
      </c>
      <c r="G1634" s="6">
        <v>-3.8</v>
      </c>
      <c r="H1634" s="6">
        <v>-38.53</v>
      </c>
      <c r="I1634" s="6">
        <v>41</v>
      </c>
      <c r="J1634" s="8">
        <v>71394.000753582499</v>
      </c>
      <c r="K1634" t="s">
        <v>1165</v>
      </c>
      <c r="L1634" t="s">
        <v>1062</v>
      </c>
      <c r="M1634">
        <v>600</v>
      </c>
      <c r="N1634">
        <v>600</v>
      </c>
      <c r="O1634">
        <v>0</v>
      </c>
      <c r="P1634">
        <v>55321.34</v>
      </c>
      <c r="Q1634">
        <v>44998.77</v>
      </c>
      <c r="R1634">
        <v>5255.2</v>
      </c>
      <c r="S1634">
        <v>34606.78</v>
      </c>
      <c r="T1634">
        <v>0</v>
      </c>
      <c r="U1634">
        <v>11750.93</v>
      </c>
      <c r="V1634">
        <v>0</v>
      </c>
      <c r="W1634" s="181">
        <f t="shared" si="425"/>
        <v>67072.26999999999</v>
      </c>
      <c r="X1634" s="181">
        <f t="shared" si="426"/>
        <v>111.78711666666665</v>
      </c>
      <c r="Y1634" s="174">
        <v>151933.03</v>
      </c>
      <c r="Z1634" s="181">
        <f t="shared" si="427"/>
        <v>253.22171666666665</v>
      </c>
      <c r="AA1634" s="174">
        <v>0</v>
      </c>
      <c r="AB1634" s="174">
        <v>36.411661111477869</v>
      </c>
      <c r="AC1634" s="174">
        <v>29.617503185449539</v>
      </c>
      <c r="AD1634" s="174">
        <v>3.458892381728977</v>
      </c>
      <c r="AE1634" s="174">
        <v>22.777654075614759</v>
      </c>
      <c r="AF1634">
        <v>0</v>
      </c>
      <c r="AG1634" s="106">
        <v>7.7342826638815794</v>
      </c>
      <c r="AH1634" s="106">
        <v>0</v>
      </c>
      <c r="AI1634" s="106">
        <v>100</v>
      </c>
      <c r="AJ1634">
        <v>83.76</v>
      </c>
      <c r="AK1634">
        <v>111.79</v>
      </c>
      <c r="AL1634">
        <v>57.68</v>
      </c>
      <c r="AM1634">
        <v>253.22</v>
      </c>
      <c r="AN1634" t="s">
        <v>1070</v>
      </c>
      <c r="AO1634">
        <v>23.601600000000001</v>
      </c>
      <c r="AP1634">
        <v>8.33</v>
      </c>
      <c r="AQ1634">
        <v>12.806699999999999</v>
      </c>
      <c r="AR1634" t="s">
        <v>1072</v>
      </c>
      <c r="AS1634" t="s">
        <v>1073</v>
      </c>
      <c r="AT1634" t="s">
        <v>1075</v>
      </c>
      <c r="AU1634" t="s">
        <v>1078</v>
      </c>
      <c r="AV1634" t="s">
        <v>1082</v>
      </c>
      <c r="AW1634" t="s">
        <v>1083</v>
      </c>
      <c r="AX1634" s="65">
        <f t="shared" si="440"/>
        <v>1391.07</v>
      </c>
      <c r="AY1634" s="106">
        <v>2862.47</v>
      </c>
      <c r="AZ1634" s="106">
        <v>1659.1867833238941</v>
      </c>
      <c r="BA1634" s="65">
        <f t="shared" si="428"/>
        <v>5912.7267833238939</v>
      </c>
      <c r="BB1634" s="65">
        <f t="shared" si="429"/>
        <v>65413.083216676096</v>
      </c>
      <c r="BC1634" s="65">
        <f t="shared" si="430"/>
        <v>0</v>
      </c>
      <c r="BD1634" s="65">
        <f t="shared" si="431"/>
        <v>48862.899999999994</v>
      </c>
      <c r="BE1634" s="65">
        <f t="shared" si="432"/>
        <v>31744.309999999998</v>
      </c>
      <c r="BF1634" s="65">
        <f t="shared" si="433"/>
        <v>146020.30321667611</v>
      </c>
      <c r="BG1634" s="66">
        <f t="shared" si="434"/>
        <v>844.6752547605563</v>
      </c>
      <c r="BH1634" s="66">
        <f t="shared" si="435"/>
        <v>112.78117795978638</v>
      </c>
      <c r="BI1634" s="66">
        <f t="shared" si="436"/>
        <v>0</v>
      </c>
      <c r="BJ1634" s="66">
        <f t="shared" si="437"/>
        <v>84.246379310344821</v>
      </c>
      <c r="BK1634" s="66">
        <f t="shared" si="438"/>
        <v>54.731568965517241</v>
      </c>
      <c r="BL1634" s="66">
        <f t="shared" si="439"/>
        <v>251.75914347702778</v>
      </c>
      <c r="BM1634" s="207">
        <f t="shared" si="441"/>
        <v>39861.979999999996</v>
      </c>
    </row>
    <row r="1635" spans="1:65" x14ac:dyDescent="0.35">
      <c r="A1635" s="1">
        <v>800</v>
      </c>
      <c r="B1635">
        <v>75</v>
      </c>
      <c r="C1635" t="s">
        <v>37</v>
      </c>
      <c r="D1635" s="60" t="s">
        <v>838</v>
      </c>
      <c r="E1635" s="6" t="s">
        <v>1104</v>
      </c>
      <c r="F1635" s="7" t="s">
        <v>1105</v>
      </c>
      <c r="G1635" s="6">
        <v>-22.74</v>
      </c>
      <c r="H1635" s="6">
        <v>-45.59</v>
      </c>
      <c r="I1635" s="6">
        <v>1642</v>
      </c>
      <c r="J1635" s="8">
        <v>3495.45982983364</v>
      </c>
      <c r="K1635" t="s">
        <v>1165</v>
      </c>
      <c r="L1635" t="s">
        <v>1062</v>
      </c>
      <c r="M1635">
        <v>600</v>
      </c>
      <c r="N1635">
        <v>600</v>
      </c>
      <c r="O1635">
        <v>1887.66</v>
      </c>
      <c r="P1635">
        <v>14342.09</v>
      </c>
      <c r="Q1635">
        <v>44998.77</v>
      </c>
      <c r="R1635">
        <v>5265.2</v>
      </c>
      <c r="S1635">
        <v>34606.78</v>
      </c>
      <c r="T1635">
        <v>0</v>
      </c>
      <c r="U1635">
        <v>11578.67</v>
      </c>
      <c r="V1635">
        <v>0</v>
      </c>
      <c r="W1635" s="181">
        <f t="shared" si="425"/>
        <v>25920.760000000002</v>
      </c>
      <c r="X1635" s="181">
        <f t="shared" si="426"/>
        <v>43.201266666666669</v>
      </c>
      <c r="Y1635" s="174">
        <v>112679.17</v>
      </c>
      <c r="Z1635" s="181">
        <f t="shared" si="427"/>
        <v>187.79861666666667</v>
      </c>
      <c r="AA1635" s="174">
        <v>1.6752519565062469</v>
      </c>
      <c r="AB1635" s="174">
        <v>12.728253145634641</v>
      </c>
      <c r="AC1635" s="174">
        <v>39.935304812770617</v>
      </c>
      <c r="AD1635" s="174">
        <v>4.6727358747850198</v>
      </c>
      <c r="AE1635" s="174">
        <v>30.71266854379563</v>
      </c>
      <c r="AF1635">
        <v>0</v>
      </c>
      <c r="AG1635" s="106">
        <v>10.27578566650784</v>
      </c>
      <c r="AH1635" s="106">
        <v>0</v>
      </c>
      <c r="AI1635" s="106">
        <v>100</v>
      </c>
      <c r="AJ1635">
        <v>83.77</v>
      </c>
      <c r="AK1635">
        <v>46.35</v>
      </c>
      <c r="AL1635">
        <v>57.68</v>
      </c>
      <c r="AM1635">
        <v>187.8</v>
      </c>
      <c r="AN1635" t="s">
        <v>1063</v>
      </c>
      <c r="AO1635">
        <v>23.601600000000001</v>
      </c>
      <c r="AP1635">
        <v>8.33</v>
      </c>
      <c r="AQ1635">
        <v>12.806699999999999</v>
      </c>
      <c r="AR1635" t="s">
        <v>1072</v>
      </c>
      <c r="AS1635" t="s">
        <v>1073</v>
      </c>
      <c r="AT1635" t="s">
        <v>1075</v>
      </c>
      <c r="AU1635" t="s">
        <v>1078</v>
      </c>
      <c r="AV1635" t="s">
        <v>1082</v>
      </c>
      <c r="AW1635" t="s">
        <v>1084</v>
      </c>
      <c r="AX1635" s="65">
        <f t="shared" si="440"/>
        <v>1391.07</v>
      </c>
      <c r="AY1635" s="106">
        <v>2862.47</v>
      </c>
      <c r="AZ1635" s="106">
        <v>573.78284481520245</v>
      </c>
      <c r="BA1635" s="65">
        <f t="shared" si="428"/>
        <v>4827.3228448152022</v>
      </c>
      <c r="BB1635" s="65">
        <f t="shared" si="429"/>
        <v>25346.977155184799</v>
      </c>
      <c r="BC1635" s="65">
        <f t="shared" si="430"/>
        <v>1887.66</v>
      </c>
      <c r="BD1635" s="65">
        <f t="shared" si="431"/>
        <v>48872.899999999994</v>
      </c>
      <c r="BE1635" s="65">
        <f t="shared" si="432"/>
        <v>31744.309999999998</v>
      </c>
      <c r="BF1635" s="65">
        <f t="shared" si="433"/>
        <v>107851.84715518479</v>
      </c>
      <c r="BG1635" s="66">
        <f t="shared" si="434"/>
        <v>689.61754925931461</v>
      </c>
      <c r="BH1635" s="66">
        <f t="shared" si="435"/>
        <v>43.70168475031862</v>
      </c>
      <c r="BI1635" s="66">
        <f t="shared" si="436"/>
        <v>3.1461000000000001</v>
      </c>
      <c r="BJ1635" s="66">
        <f t="shared" si="437"/>
        <v>84.263620689655156</v>
      </c>
      <c r="BK1635" s="66">
        <f t="shared" si="438"/>
        <v>54.731568965517241</v>
      </c>
      <c r="BL1635" s="66">
        <f t="shared" si="439"/>
        <v>185.95146061238756</v>
      </c>
      <c r="BM1635" s="207">
        <f t="shared" si="441"/>
        <v>39871.979999999996</v>
      </c>
    </row>
    <row r="1636" spans="1:65" x14ac:dyDescent="0.35">
      <c r="A1636" s="1">
        <v>801</v>
      </c>
      <c r="B1636">
        <v>75</v>
      </c>
      <c r="C1636" t="s">
        <v>37</v>
      </c>
      <c r="D1636" s="60" t="s">
        <v>839</v>
      </c>
      <c r="E1636" s="6" t="s">
        <v>1104</v>
      </c>
      <c r="F1636" s="7" t="s">
        <v>1106</v>
      </c>
      <c r="G1636" s="6">
        <v>-23.85</v>
      </c>
      <c r="H1636" s="6">
        <v>-46.64</v>
      </c>
      <c r="I1636" s="6">
        <v>792</v>
      </c>
      <c r="J1636" s="8">
        <v>14172.2970393051</v>
      </c>
      <c r="K1636" t="s">
        <v>1165</v>
      </c>
      <c r="L1636" t="s">
        <v>1062</v>
      </c>
      <c r="M1636">
        <v>600</v>
      </c>
      <c r="N1636">
        <v>600</v>
      </c>
      <c r="O1636">
        <v>391.11</v>
      </c>
      <c r="P1636">
        <v>21847.37</v>
      </c>
      <c r="Q1636">
        <v>44998.77</v>
      </c>
      <c r="R1636">
        <v>5266.4</v>
      </c>
      <c r="S1636">
        <v>34606.78</v>
      </c>
      <c r="T1636">
        <v>0</v>
      </c>
      <c r="U1636">
        <v>11578.67</v>
      </c>
      <c r="V1636">
        <v>0</v>
      </c>
      <c r="W1636" s="181">
        <f t="shared" si="425"/>
        <v>33426.04</v>
      </c>
      <c r="X1636" s="181">
        <f t="shared" si="426"/>
        <v>55.71006666666667</v>
      </c>
      <c r="Y1636" s="174">
        <v>118689.1</v>
      </c>
      <c r="Z1636" s="181">
        <f t="shared" si="427"/>
        <v>197.81516666666667</v>
      </c>
      <c r="AA1636" s="174">
        <v>0.32952478365747151</v>
      </c>
      <c r="AB1636" s="174">
        <v>18.407225263313979</v>
      </c>
      <c r="AC1636" s="174">
        <v>37.913144509478961</v>
      </c>
      <c r="AD1636" s="174">
        <v>4.437138709451836</v>
      </c>
      <c r="AE1636" s="174">
        <v>29.15750477508044</v>
      </c>
      <c r="AF1636">
        <v>0</v>
      </c>
      <c r="AG1636" s="106">
        <v>9.755461959017298</v>
      </c>
      <c r="AH1636" s="106">
        <v>0</v>
      </c>
      <c r="AI1636" s="106">
        <v>100</v>
      </c>
      <c r="AJ1636">
        <v>83.78</v>
      </c>
      <c r="AK1636">
        <v>56.36</v>
      </c>
      <c r="AL1636">
        <v>57.68</v>
      </c>
      <c r="AM1636">
        <v>197.82</v>
      </c>
      <c r="AN1636" t="s">
        <v>1064</v>
      </c>
      <c r="AO1636">
        <v>23.601600000000001</v>
      </c>
      <c r="AP1636">
        <v>8.33</v>
      </c>
      <c r="AQ1636">
        <v>12.806699999999999</v>
      </c>
      <c r="AR1636" t="s">
        <v>1072</v>
      </c>
      <c r="AS1636" t="s">
        <v>1073</v>
      </c>
      <c r="AT1636" t="s">
        <v>1075</v>
      </c>
      <c r="AU1636" t="s">
        <v>1078</v>
      </c>
      <c r="AV1636" t="s">
        <v>1082</v>
      </c>
      <c r="AW1636" t="s">
        <v>1084</v>
      </c>
      <c r="AX1636" s="65">
        <f t="shared" si="440"/>
        <v>1391.07</v>
      </c>
      <c r="AY1636" s="106">
        <v>2862.47</v>
      </c>
      <c r="AZ1636" s="106">
        <v>854.58301731517474</v>
      </c>
      <c r="BA1636" s="65">
        <f t="shared" si="428"/>
        <v>5108.1230173151744</v>
      </c>
      <c r="BB1636" s="65">
        <f t="shared" si="429"/>
        <v>32571.456982684827</v>
      </c>
      <c r="BC1636" s="65">
        <f t="shared" si="430"/>
        <v>391.11</v>
      </c>
      <c r="BD1636" s="65">
        <f t="shared" si="431"/>
        <v>48874.1</v>
      </c>
      <c r="BE1636" s="65">
        <f t="shared" si="432"/>
        <v>31744.309999999998</v>
      </c>
      <c r="BF1636" s="65">
        <f t="shared" si="433"/>
        <v>113580.97698268484</v>
      </c>
      <c r="BG1636" s="66">
        <f t="shared" si="434"/>
        <v>729.73185961645345</v>
      </c>
      <c r="BH1636" s="66">
        <f t="shared" si="435"/>
        <v>56.157684452904874</v>
      </c>
      <c r="BI1636" s="66">
        <f t="shared" si="436"/>
        <v>0.65185000000000004</v>
      </c>
      <c r="BJ1636" s="66">
        <f t="shared" si="437"/>
        <v>84.265689655172409</v>
      </c>
      <c r="BK1636" s="66">
        <f t="shared" si="438"/>
        <v>54.731568965517241</v>
      </c>
      <c r="BL1636" s="66">
        <f t="shared" si="439"/>
        <v>195.82927065980144</v>
      </c>
      <c r="BM1636" s="207">
        <f t="shared" si="441"/>
        <v>39873.18</v>
      </c>
    </row>
    <row r="1637" spans="1:65" x14ac:dyDescent="0.35">
      <c r="A1637" s="1">
        <v>802</v>
      </c>
      <c r="B1637">
        <v>75</v>
      </c>
      <c r="C1637" t="s">
        <v>37</v>
      </c>
      <c r="D1637" s="60" t="s">
        <v>840</v>
      </c>
      <c r="E1637" s="6" t="s">
        <v>1107</v>
      </c>
      <c r="F1637" s="7" t="s">
        <v>1108</v>
      </c>
      <c r="G1637" s="6">
        <v>-30.03</v>
      </c>
      <c r="H1637" s="6">
        <v>-51.23</v>
      </c>
      <c r="I1637" s="6">
        <v>47</v>
      </c>
      <c r="J1637" s="8">
        <v>23954.0527728093</v>
      </c>
      <c r="K1637" t="s">
        <v>1165</v>
      </c>
      <c r="L1637" t="s">
        <v>1062</v>
      </c>
      <c r="M1637">
        <v>600</v>
      </c>
      <c r="N1637">
        <v>600</v>
      </c>
      <c r="O1637">
        <v>840.85</v>
      </c>
      <c r="P1637">
        <v>26124.6</v>
      </c>
      <c r="Q1637">
        <v>44998.77</v>
      </c>
      <c r="R1637">
        <v>5272.4</v>
      </c>
      <c r="S1637">
        <v>34606.78</v>
      </c>
      <c r="T1637">
        <v>0</v>
      </c>
      <c r="U1637">
        <v>11578.67</v>
      </c>
      <c r="V1637">
        <v>0</v>
      </c>
      <c r="W1637" s="181">
        <f t="shared" si="425"/>
        <v>37703.269999999997</v>
      </c>
      <c r="X1637" s="181">
        <f t="shared" si="426"/>
        <v>62.838783333333325</v>
      </c>
      <c r="Y1637" s="174">
        <v>123422.07</v>
      </c>
      <c r="Z1637" s="181">
        <f t="shared" si="427"/>
        <v>205.70345</v>
      </c>
      <c r="AA1637" s="174">
        <v>0.68128009844592619</v>
      </c>
      <c r="AB1637" s="174">
        <v>21.166878824832541</v>
      </c>
      <c r="AC1637" s="174">
        <v>36.459257246293141</v>
      </c>
      <c r="AD1637" s="174">
        <v>4.2718453838928481</v>
      </c>
      <c r="AE1637" s="174">
        <v>28.039377398223831</v>
      </c>
      <c r="AF1637">
        <v>0</v>
      </c>
      <c r="AG1637" s="106">
        <v>9.3813610483116996</v>
      </c>
      <c r="AH1637" s="106">
        <v>0</v>
      </c>
      <c r="AI1637" s="106">
        <v>100</v>
      </c>
      <c r="AJ1637">
        <v>83.79</v>
      </c>
      <c r="AK1637">
        <v>64.239999999999995</v>
      </c>
      <c r="AL1637">
        <v>57.68</v>
      </c>
      <c r="AM1637">
        <v>205.7</v>
      </c>
      <c r="AN1637" t="s">
        <v>1065</v>
      </c>
      <c r="AO1637">
        <v>23.601600000000001</v>
      </c>
      <c r="AP1637">
        <v>8.33</v>
      </c>
      <c r="AQ1637">
        <v>12.806699999999999</v>
      </c>
      <c r="AR1637" t="s">
        <v>1072</v>
      </c>
      <c r="AS1637" t="s">
        <v>1073</v>
      </c>
      <c r="AT1637" t="s">
        <v>1075</v>
      </c>
      <c r="AU1637" t="s">
        <v>1078</v>
      </c>
      <c r="AV1637" t="s">
        <v>1082</v>
      </c>
      <c r="AW1637" t="s">
        <v>1084</v>
      </c>
      <c r="AX1637" s="65">
        <f t="shared" si="440"/>
        <v>1391.07</v>
      </c>
      <c r="AY1637" s="106">
        <v>2862.47</v>
      </c>
      <c r="AZ1637" s="106">
        <v>979.90254548854136</v>
      </c>
      <c r="BA1637" s="65">
        <f t="shared" si="428"/>
        <v>5233.4425454885404</v>
      </c>
      <c r="BB1637" s="65">
        <f t="shared" si="429"/>
        <v>36723.367454511455</v>
      </c>
      <c r="BC1637" s="65">
        <f t="shared" si="430"/>
        <v>840.85</v>
      </c>
      <c r="BD1637" s="65">
        <f t="shared" si="431"/>
        <v>48880.1</v>
      </c>
      <c r="BE1637" s="65">
        <f t="shared" si="432"/>
        <v>31744.309999999998</v>
      </c>
      <c r="BF1637" s="65">
        <f t="shared" si="433"/>
        <v>118188.62745451147</v>
      </c>
      <c r="BG1637" s="66">
        <f t="shared" si="434"/>
        <v>747.63464935550576</v>
      </c>
      <c r="BH1637" s="66">
        <f t="shared" si="435"/>
        <v>63.316150783640438</v>
      </c>
      <c r="BI1637" s="66">
        <f t="shared" si="436"/>
        <v>1.4014166666666668</v>
      </c>
      <c r="BJ1637" s="66">
        <f t="shared" si="437"/>
        <v>84.276034482758618</v>
      </c>
      <c r="BK1637" s="66">
        <f t="shared" si="438"/>
        <v>54.731568965517241</v>
      </c>
      <c r="BL1637" s="66">
        <f t="shared" si="439"/>
        <v>203.77349561122668</v>
      </c>
      <c r="BM1637" s="207">
        <f t="shared" si="441"/>
        <v>39879.18</v>
      </c>
    </row>
    <row r="1638" spans="1:65" x14ac:dyDescent="0.35">
      <c r="A1638" s="1">
        <v>803</v>
      </c>
      <c r="B1638">
        <v>75</v>
      </c>
      <c r="C1638" t="s">
        <v>37</v>
      </c>
      <c r="D1638" s="60" t="s">
        <v>841</v>
      </c>
      <c r="E1638" s="6" t="s">
        <v>1109</v>
      </c>
      <c r="F1638" s="7" t="s">
        <v>1110</v>
      </c>
      <c r="G1638" s="6">
        <v>-15.37</v>
      </c>
      <c r="H1638" s="6">
        <v>-48.78</v>
      </c>
      <c r="I1638" s="6">
        <v>770</v>
      </c>
      <c r="J1638" s="8">
        <v>31081.371963744201</v>
      </c>
      <c r="K1638" t="s">
        <v>1165</v>
      </c>
      <c r="L1638" t="s">
        <v>1062</v>
      </c>
      <c r="M1638">
        <v>600</v>
      </c>
      <c r="N1638">
        <v>600</v>
      </c>
      <c r="O1638">
        <v>0</v>
      </c>
      <c r="P1638">
        <v>37624.269999999997</v>
      </c>
      <c r="Q1638">
        <v>44998.77</v>
      </c>
      <c r="R1638">
        <v>5266.4</v>
      </c>
      <c r="S1638">
        <v>34606.78</v>
      </c>
      <c r="T1638">
        <v>0</v>
      </c>
      <c r="U1638">
        <v>11578.67</v>
      </c>
      <c r="V1638">
        <v>0</v>
      </c>
      <c r="W1638" s="181">
        <f t="shared" si="425"/>
        <v>49202.939999999995</v>
      </c>
      <c r="X1638" s="181">
        <f t="shared" si="426"/>
        <v>82.004899999999992</v>
      </c>
      <c r="Y1638" s="174">
        <v>134074.9</v>
      </c>
      <c r="Z1638" s="181">
        <f t="shared" si="427"/>
        <v>223.45816666666667</v>
      </c>
      <c r="AA1638" s="174">
        <v>0</v>
      </c>
      <c r="AB1638" s="174">
        <v>28.06212795981947</v>
      </c>
      <c r="AC1638" s="174">
        <v>33.562411756413759</v>
      </c>
      <c r="AD1638" s="174">
        <v>3.9279537034896159</v>
      </c>
      <c r="AE1638" s="174">
        <v>25.811527735616441</v>
      </c>
      <c r="AF1638">
        <v>0</v>
      </c>
      <c r="AG1638" s="106">
        <v>8.6359713861431189</v>
      </c>
      <c r="AH1638" s="106">
        <v>0</v>
      </c>
      <c r="AI1638" s="106">
        <v>100</v>
      </c>
      <c r="AJ1638">
        <v>83.78</v>
      </c>
      <c r="AK1638">
        <v>82</v>
      </c>
      <c r="AL1638">
        <v>57.68</v>
      </c>
      <c r="AM1638">
        <v>223.46</v>
      </c>
      <c r="AN1638" t="s">
        <v>1066</v>
      </c>
      <c r="AO1638">
        <v>23.601600000000001</v>
      </c>
      <c r="AP1638">
        <v>8.33</v>
      </c>
      <c r="AQ1638">
        <v>12.806699999999999</v>
      </c>
      <c r="AR1638" t="s">
        <v>1072</v>
      </c>
      <c r="AS1638" t="s">
        <v>1073</v>
      </c>
      <c r="AT1638" t="s">
        <v>1075</v>
      </c>
      <c r="AU1638" t="s">
        <v>1078</v>
      </c>
      <c r="AV1638" t="s">
        <v>1082</v>
      </c>
      <c r="AW1638" t="s">
        <v>1084</v>
      </c>
      <c r="AX1638" s="65">
        <f t="shared" si="440"/>
        <v>1391.07</v>
      </c>
      <c r="AY1638" s="106">
        <v>2862.47</v>
      </c>
      <c r="AZ1638" s="106">
        <v>1382.4545658571581</v>
      </c>
      <c r="BA1638" s="65">
        <f t="shared" si="428"/>
        <v>5635.9945658571578</v>
      </c>
      <c r="BB1638" s="65">
        <f t="shared" si="429"/>
        <v>47820.485434142836</v>
      </c>
      <c r="BC1638" s="65">
        <f t="shared" si="430"/>
        <v>0</v>
      </c>
      <c r="BD1638" s="65">
        <f t="shared" si="431"/>
        <v>48874.1</v>
      </c>
      <c r="BE1638" s="65">
        <f t="shared" si="432"/>
        <v>31744.309999999998</v>
      </c>
      <c r="BF1638" s="65">
        <f t="shared" si="433"/>
        <v>128438.90543414284</v>
      </c>
      <c r="BG1638" s="66">
        <f t="shared" si="434"/>
        <v>805.1420808367368</v>
      </c>
      <c r="BH1638" s="66">
        <f t="shared" si="435"/>
        <v>82.449112817487645</v>
      </c>
      <c r="BI1638" s="66">
        <f t="shared" si="436"/>
        <v>0</v>
      </c>
      <c r="BJ1638" s="66">
        <f t="shared" si="437"/>
        <v>84.265689655172409</v>
      </c>
      <c r="BK1638" s="66">
        <f t="shared" si="438"/>
        <v>54.731568965517241</v>
      </c>
      <c r="BL1638" s="66">
        <f t="shared" si="439"/>
        <v>221.44638867955663</v>
      </c>
      <c r="BM1638" s="207">
        <f t="shared" si="441"/>
        <v>39873.18</v>
      </c>
    </row>
    <row r="1639" spans="1:65" x14ac:dyDescent="0.35">
      <c r="A1639" s="1">
        <v>804</v>
      </c>
      <c r="B1639">
        <v>75</v>
      </c>
      <c r="C1639" t="s">
        <v>37</v>
      </c>
      <c r="D1639" s="60" t="s">
        <v>842</v>
      </c>
      <c r="E1639" s="6" t="s">
        <v>1111</v>
      </c>
      <c r="F1639" s="7" t="s">
        <v>1112</v>
      </c>
      <c r="G1639" s="6">
        <v>-22.86</v>
      </c>
      <c r="H1639" s="6">
        <v>-43.41</v>
      </c>
      <c r="I1639" s="6">
        <v>45</v>
      </c>
      <c r="J1639" s="8">
        <v>45016.2336447989</v>
      </c>
      <c r="K1639" t="s">
        <v>1165</v>
      </c>
      <c r="L1639" t="s">
        <v>1062</v>
      </c>
      <c r="M1639">
        <v>600</v>
      </c>
      <c r="N1639">
        <v>600</v>
      </c>
      <c r="O1639">
        <v>0</v>
      </c>
      <c r="P1639">
        <v>37551.42</v>
      </c>
      <c r="Q1639">
        <v>44998.77</v>
      </c>
      <c r="R1639">
        <v>5262.4</v>
      </c>
      <c r="S1639">
        <v>34606.78</v>
      </c>
      <c r="T1639">
        <v>0</v>
      </c>
      <c r="U1639">
        <v>11578.67</v>
      </c>
      <c r="V1639">
        <v>0</v>
      </c>
      <c r="W1639" s="181">
        <f t="shared" si="425"/>
        <v>49130.09</v>
      </c>
      <c r="X1639" s="181">
        <f t="shared" si="426"/>
        <v>81.883483333333331</v>
      </c>
      <c r="Y1639" s="174">
        <v>133998.04</v>
      </c>
      <c r="Z1639" s="181">
        <f t="shared" si="427"/>
        <v>223.33006666666668</v>
      </c>
      <c r="AA1639" s="174">
        <v>0</v>
      </c>
      <c r="AB1639" s="174">
        <v>28.02385766239566</v>
      </c>
      <c r="AC1639" s="174">
        <v>33.581662836262367</v>
      </c>
      <c r="AD1639" s="174">
        <v>3.9272216220476048</v>
      </c>
      <c r="AE1639" s="174">
        <v>25.82633298218391</v>
      </c>
      <c r="AF1639">
        <v>0</v>
      </c>
      <c r="AG1639" s="106">
        <v>8.640924897110434</v>
      </c>
      <c r="AH1639" s="106">
        <v>0</v>
      </c>
      <c r="AI1639" s="106">
        <v>100</v>
      </c>
      <c r="AJ1639">
        <v>83.77</v>
      </c>
      <c r="AK1639">
        <v>81.88</v>
      </c>
      <c r="AL1639">
        <v>57.68</v>
      </c>
      <c r="AM1639">
        <v>223.33</v>
      </c>
      <c r="AN1639" t="s">
        <v>1067</v>
      </c>
      <c r="AO1639">
        <v>23.601600000000001</v>
      </c>
      <c r="AP1639">
        <v>8.33</v>
      </c>
      <c r="AQ1639">
        <v>12.806699999999999</v>
      </c>
      <c r="AR1639" t="s">
        <v>1072</v>
      </c>
      <c r="AS1639" t="s">
        <v>1073</v>
      </c>
      <c r="AT1639" t="s">
        <v>1075</v>
      </c>
      <c r="AU1639" t="s">
        <v>1078</v>
      </c>
      <c r="AV1639" t="s">
        <v>1082</v>
      </c>
      <c r="AW1639" t="s">
        <v>1084</v>
      </c>
      <c r="AX1639" s="65">
        <f t="shared" si="440"/>
        <v>1391.07</v>
      </c>
      <c r="AY1639" s="106">
        <v>2862.47</v>
      </c>
      <c r="AZ1639" s="106">
        <v>1383.264549377772</v>
      </c>
      <c r="BA1639" s="65">
        <f t="shared" si="428"/>
        <v>5636.8045493777718</v>
      </c>
      <c r="BB1639" s="65">
        <f t="shared" si="429"/>
        <v>47746.825450622222</v>
      </c>
      <c r="BC1639" s="65">
        <f t="shared" si="430"/>
        <v>0</v>
      </c>
      <c r="BD1639" s="65">
        <f t="shared" si="431"/>
        <v>48870.1</v>
      </c>
      <c r="BE1639" s="65">
        <f t="shared" si="432"/>
        <v>31744.309999999998</v>
      </c>
      <c r="BF1639" s="65">
        <f t="shared" si="433"/>
        <v>128361.23545062223</v>
      </c>
      <c r="BG1639" s="66">
        <f t="shared" si="434"/>
        <v>805.25779276825313</v>
      </c>
      <c r="BH1639" s="66">
        <f t="shared" si="435"/>
        <v>82.322112845900378</v>
      </c>
      <c r="BI1639" s="66">
        <f t="shared" si="436"/>
        <v>0</v>
      </c>
      <c r="BJ1639" s="66">
        <f t="shared" si="437"/>
        <v>84.258793103448269</v>
      </c>
      <c r="BK1639" s="66">
        <f t="shared" si="438"/>
        <v>54.731568965517241</v>
      </c>
      <c r="BL1639" s="66">
        <f t="shared" si="439"/>
        <v>221.31247491486593</v>
      </c>
      <c r="BM1639" s="207">
        <f t="shared" si="441"/>
        <v>39869.18</v>
      </c>
    </row>
    <row r="1640" spans="1:65" x14ac:dyDescent="0.35">
      <c r="A1640" s="1">
        <v>805</v>
      </c>
      <c r="B1640">
        <v>75</v>
      </c>
      <c r="C1640" t="s">
        <v>37</v>
      </c>
      <c r="D1640" s="60" t="s">
        <v>843</v>
      </c>
      <c r="E1640" s="6" t="s">
        <v>1113</v>
      </c>
      <c r="F1640" s="7" t="s">
        <v>1114</v>
      </c>
      <c r="G1640" s="6">
        <v>-20.32</v>
      </c>
      <c r="H1640" s="6">
        <v>-40.340000000000003</v>
      </c>
      <c r="I1640" s="6">
        <v>9</v>
      </c>
      <c r="J1640" s="8">
        <v>54061.366139626101</v>
      </c>
      <c r="K1640" t="s">
        <v>1165</v>
      </c>
      <c r="L1640" t="s">
        <v>1062</v>
      </c>
      <c r="M1640">
        <v>600</v>
      </c>
      <c r="N1640">
        <v>600</v>
      </c>
      <c r="O1640">
        <v>0</v>
      </c>
      <c r="P1640">
        <v>42603.01</v>
      </c>
      <c r="Q1640">
        <v>44998.77</v>
      </c>
      <c r="R1640">
        <v>5264.2</v>
      </c>
      <c r="S1640">
        <v>34606.78</v>
      </c>
      <c r="T1640">
        <v>0</v>
      </c>
      <c r="U1640">
        <v>11578.67</v>
      </c>
      <c r="V1640">
        <v>0</v>
      </c>
      <c r="W1640" s="181">
        <f t="shared" si="425"/>
        <v>54181.68</v>
      </c>
      <c r="X1640" s="181">
        <f t="shared" si="426"/>
        <v>90.302800000000005</v>
      </c>
      <c r="Y1640" s="174">
        <v>139051.44</v>
      </c>
      <c r="Z1640" s="181">
        <f t="shared" si="427"/>
        <v>231.75239999999999</v>
      </c>
      <c r="AA1640" s="174">
        <v>0</v>
      </c>
      <c r="AB1640" s="174">
        <v>30.63830910345121</v>
      </c>
      <c r="AC1640" s="174">
        <v>32.361239840450409</v>
      </c>
      <c r="AD1640" s="174">
        <v>3.7857932287504541</v>
      </c>
      <c r="AE1640" s="174">
        <v>24.887753769396419</v>
      </c>
      <c r="AF1640">
        <v>0</v>
      </c>
      <c r="AG1640" s="106">
        <v>8.326896866368303</v>
      </c>
      <c r="AH1640" s="106">
        <v>0</v>
      </c>
      <c r="AI1640" s="106">
        <v>100</v>
      </c>
      <c r="AJ1640">
        <v>83.77</v>
      </c>
      <c r="AK1640">
        <v>90.3</v>
      </c>
      <c r="AL1640">
        <v>57.68</v>
      </c>
      <c r="AM1640">
        <v>231.75</v>
      </c>
      <c r="AN1640" t="s">
        <v>1068</v>
      </c>
      <c r="AO1640">
        <v>23.601600000000001</v>
      </c>
      <c r="AP1640">
        <v>8.33</v>
      </c>
      <c r="AQ1640">
        <v>12.806699999999999</v>
      </c>
      <c r="AR1640" t="s">
        <v>1072</v>
      </c>
      <c r="AS1640" t="s">
        <v>1073</v>
      </c>
      <c r="AT1640" t="s">
        <v>1075</v>
      </c>
      <c r="AU1640" t="s">
        <v>1078</v>
      </c>
      <c r="AV1640" t="s">
        <v>1082</v>
      </c>
      <c r="AW1640" t="s">
        <v>1084</v>
      </c>
      <c r="AX1640" s="65">
        <f t="shared" si="440"/>
        <v>1391.07</v>
      </c>
      <c r="AY1640" s="106">
        <v>2862.47</v>
      </c>
      <c r="AZ1640" s="106">
        <v>1524.6779259137832</v>
      </c>
      <c r="BA1640" s="65">
        <f t="shared" si="428"/>
        <v>5778.2179259137829</v>
      </c>
      <c r="BB1640" s="65">
        <f t="shared" si="429"/>
        <v>52657.002074086216</v>
      </c>
      <c r="BC1640" s="65">
        <f t="shared" si="430"/>
        <v>0</v>
      </c>
      <c r="BD1640" s="65">
        <f t="shared" si="431"/>
        <v>48871.899999999994</v>
      </c>
      <c r="BE1640" s="65">
        <f t="shared" si="432"/>
        <v>31744.309999999998</v>
      </c>
      <c r="BF1640" s="65">
        <f t="shared" si="433"/>
        <v>133273.22207408622</v>
      </c>
      <c r="BG1640" s="66">
        <f t="shared" si="434"/>
        <v>825.45970370196903</v>
      </c>
      <c r="BH1640" s="66">
        <f t="shared" si="435"/>
        <v>90.78793461049348</v>
      </c>
      <c r="BI1640" s="66">
        <f t="shared" si="436"/>
        <v>0</v>
      </c>
      <c r="BJ1640" s="66">
        <f t="shared" si="437"/>
        <v>84.261896551724135</v>
      </c>
      <c r="BK1640" s="66">
        <f t="shared" si="438"/>
        <v>54.731568965517241</v>
      </c>
      <c r="BL1640" s="66">
        <f t="shared" si="439"/>
        <v>229.78141736911419</v>
      </c>
      <c r="BM1640" s="207">
        <f t="shared" si="441"/>
        <v>39870.979999999996</v>
      </c>
    </row>
    <row r="1641" spans="1:65" x14ac:dyDescent="0.35">
      <c r="A1641" s="1">
        <v>806</v>
      </c>
      <c r="B1641">
        <v>75</v>
      </c>
      <c r="C1641" t="s">
        <v>37</v>
      </c>
      <c r="D1641" s="60" t="s">
        <v>844</v>
      </c>
      <c r="E1641" s="6" t="s">
        <v>1115</v>
      </c>
      <c r="F1641" s="7" t="s">
        <v>1116</v>
      </c>
      <c r="G1641" s="6">
        <v>-8.0500000000000007</v>
      </c>
      <c r="H1641" s="6">
        <v>-34.880000000000003</v>
      </c>
      <c r="I1641" s="6">
        <v>10</v>
      </c>
      <c r="J1641" s="8">
        <v>63550.072249703</v>
      </c>
      <c r="K1641" t="s">
        <v>1165</v>
      </c>
      <c r="L1641" t="s">
        <v>1062</v>
      </c>
      <c r="M1641">
        <v>600</v>
      </c>
      <c r="N1641">
        <v>600</v>
      </c>
      <c r="O1641">
        <v>0</v>
      </c>
      <c r="P1641">
        <v>50607.78</v>
      </c>
      <c r="Q1641">
        <v>44998.77</v>
      </c>
      <c r="R1641">
        <v>5250.2</v>
      </c>
      <c r="S1641">
        <v>34606.78</v>
      </c>
      <c r="T1641">
        <v>0</v>
      </c>
      <c r="U1641">
        <v>11578.67</v>
      </c>
      <c r="V1641">
        <v>0</v>
      </c>
      <c r="W1641" s="181">
        <f t="shared" si="425"/>
        <v>62186.45</v>
      </c>
      <c r="X1641" s="181">
        <f t="shared" si="426"/>
        <v>103.64408333333333</v>
      </c>
      <c r="Y1641" s="174">
        <v>147042.20000000001</v>
      </c>
      <c r="Z1641" s="181">
        <f t="shared" si="427"/>
        <v>245.07033333333337</v>
      </c>
      <c r="AA1641" s="174">
        <v>0</v>
      </c>
      <c r="AB1641" s="174">
        <v>34.417180918130981</v>
      </c>
      <c r="AC1641" s="174">
        <v>30.60262292049493</v>
      </c>
      <c r="AD1641" s="174">
        <v>3.5705396137979428</v>
      </c>
      <c r="AE1641" s="174">
        <v>23.53527082701428</v>
      </c>
      <c r="AF1641">
        <v>0</v>
      </c>
      <c r="AG1641" s="106">
        <v>7.8743857205618522</v>
      </c>
      <c r="AH1641" s="106">
        <v>0</v>
      </c>
      <c r="AI1641" s="106">
        <v>100</v>
      </c>
      <c r="AJ1641">
        <v>83.75</v>
      </c>
      <c r="AK1641">
        <v>103.64</v>
      </c>
      <c r="AL1641">
        <v>57.68</v>
      </c>
      <c r="AM1641">
        <v>245.07</v>
      </c>
      <c r="AN1641" t="s">
        <v>1069</v>
      </c>
      <c r="AO1641">
        <v>23.601600000000001</v>
      </c>
      <c r="AP1641">
        <v>8.33</v>
      </c>
      <c r="AQ1641">
        <v>12.806699999999999</v>
      </c>
      <c r="AR1641" t="s">
        <v>1072</v>
      </c>
      <c r="AS1641" t="s">
        <v>1073</v>
      </c>
      <c r="AT1641" t="s">
        <v>1075</v>
      </c>
      <c r="AU1641" t="s">
        <v>1078</v>
      </c>
      <c r="AV1641" t="s">
        <v>1082</v>
      </c>
      <c r="AW1641" t="s">
        <v>1084</v>
      </c>
      <c r="AX1641" s="65">
        <f t="shared" si="440"/>
        <v>1391.07</v>
      </c>
      <c r="AY1641" s="106">
        <v>2862.47</v>
      </c>
      <c r="AZ1641" s="106">
        <v>1731.2096047452194</v>
      </c>
      <c r="BA1641" s="65">
        <f t="shared" si="428"/>
        <v>5984.7496047452187</v>
      </c>
      <c r="BB1641" s="65">
        <f t="shared" si="429"/>
        <v>60455.240395254776</v>
      </c>
      <c r="BC1641" s="65">
        <f t="shared" si="430"/>
        <v>0</v>
      </c>
      <c r="BD1641" s="65">
        <f t="shared" si="431"/>
        <v>48857.899999999994</v>
      </c>
      <c r="BE1641" s="65">
        <f t="shared" si="432"/>
        <v>31744.309999999998</v>
      </c>
      <c r="BF1641" s="65">
        <f t="shared" si="433"/>
        <v>141057.4503952548</v>
      </c>
      <c r="BG1641" s="66">
        <f t="shared" si="434"/>
        <v>854.96422924931699</v>
      </c>
      <c r="BH1641" s="66">
        <f t="shared" si="435"/>
        <v>104.23317309526685</v>
      </c>
      <c r="BI1641" s="66">
        <f t="shared" si="436"/>
        <v>0</v>
      </c>
      <c r="BJ1641" s="66">
        <f t="shared" si="437"/>
        <v>84.237758620689647</v>
      </c>
      <c r="BK1641" s="66">
        <f t="shared" si="438"/>
        <v>54.731568965517241</v>
      </c>
      <c r="BL1641" s="66">
        <f t="shared" si="439"/>
        <v>243.20250068147379</v>
      </c>
      <c r="BM1641" s="207">
        <f t="shared" si="441"/>
        <v>39856.979999999996</v>
      </c>
    </row>
    <row r="1642" spans="1:65" x14ac:dyDescent="0.35">
      <c r="A1642" s="1">
        <v>807</v>
      </c>
      <c r="B1642">
        <v>75</v>
      </c>
      <c r="C1642" t="s">
        <v>37</v>
      </c>
      <c r="D1642" s="60" t="s">
        <v>845</v>
      </c>
      <c r="E1642" s="6" t="s">
        <v>1117</v>
      </c>
      <c r="F1642" s="7" t="s">
        <v>1118</v>
      </c>
      <c r="G1642" s="6">
        <v>-3.8</v>
      </c>
      <c r="H1642" s="6">
        <v>-38.53</v>
      </c>
      <c r="I1642" s="6">
        <v>41</v>
      </c>
      <c r="J1642" s="8">
        <v>71394.000753582499</v>
      </c>
      <c r="K1642" t="s">
        <v>1165</v>
      </c>
      <c r="L1642" t="s">
        <v>1062</v>
      </c>
      <c r="M1642">
        <v>600</v>
      </c>
      <c r="N1642">
        <v>600</v>
      </c>
      <c r="O1642">
        <v>0</v>
      </c>
      <c r="P1642">
        <v>49282.31</v>
      </c>
      <c r="Q1642">
        <v>44998.77</v>
      </c>
      <c r="R1642">
        <v>5255.2</v>
      </c>
      <c r="S1642">
        <v>34606.78</v>
      </c>
      <c r="T1642">
        <v>0</v>
      </c>
      <c r="U1642">
        <v>11578.67</v>
      </c>
      <c r="V1642">
        <v>0</v>
      </c>
      <c r="W1642" s="181">
        <f t="shared" si="425"/>
        <v>60860.979999999996</v>
      </c>
      <c r="X1642" s="181">
        <f t="shared" si="426"/>
        <v>101.43496666666665</v>
      </c>
      <c r="Y1642" s="174">
        <v>145721.73000000001</v>
      </c>
      <c r="Z1642" s="181">
        <f t="shared" si="427"/>
        <v>242.86955</v>
      </c>
      <c r="AA1642" s="174">
        <v>0</v>
      </c>
      <c r="AB1642" s="174">
        <v>33.819465360451041</v>
      </c>
      <c r="AC1642" s="174">
        <v>30.879931222337259</v>
      </c>
      <c r="AD1642" s="174">
        <v>3.606325563112653</v>
      </c>
      <c r="AE1642" s="174">
        <v>23.748537709509758</v>
      </c>
      <c r="AF1642">
        <v>0</v>
      </c>
      <c r="AG1642" s="106">
        <v>7.945740144589279</v>
      </c>
      <c r="AH1642" s="106">
        <v>0</v>
      </c>
      <c r="AI1642" s="106">
        <v>100</v>
      </c>
      <c r="AJ1642">
        <v>83.76</v>
      </c>
      <c r="AK1642">
        <v>101.43</v>
      </c>
      <c r="AL1642">
        <v>57.68</v>
      </c>
      <c r="AM1642">
        <v>242.87</v>
      </c>
      <c r="AN1642" t="s">
        <v>1070</v>
      </c>
      <c r="AO1642">
        <v>23.601600000000001</v>
      </c>
      <c r="AP1642">
        <v>8.33</v>
      </c>
      <c r="AQ1642">
        <v>12.806699999999999</v>
      </c>
      <c r="AR1642" t="s">
        <v>1072</v>
      </c>
      <c r="AS1642" t="s">
        <v>1073</v>
      </c>
      <c r="AT1642" t="s">
        <v>1075</v>
      </c>
      <c r="AU1642" t="s">
        <v>1078</v>
      </c>
      <c r="AV1642" t="s">
        <v>1082</v>
      </c>
      <c r="AW1642" t="s">
        <v>1084</v>
      </c>
      <c r="AX1642" s="65">
        <f t="shared" si="440"/>
        <v>1391.07</v>
      </c>
      <c r="AY1642" s="106">
        <v>2862.47</v>
      </c>
      <c r="AZ1642" s="106">
        <v>1661.4805544625219</v>
      </c>
      <c r="BA1642" s="65">
        <f t="shared" si="428"/>
        <v>5915.0205544625223</v>
      </c>
      <c r="BB1642" s="65">
        <f t="shared" si="429"/>
        <v>59199.499445537476</v>
      </c>
      <c r="BC1642" s="65">
        <f t="shared" si="430"/>
        <v>0</v>
      </c>
      <c r="BD1642" s="65">
        <f t="shared" si="431"/>
        <v>48862.899999999994</v>
      </c>
      <c r="BE1642" s="65">
        <f t="shared" si="432"/>
        <v>31744.309999999998</v>
      </c>
      <c r="BF1642" s="65">
        <f t="shared" si="433"/>
        <v>139806.70944553748</v>
      </c>
      <c r="BG1642" s="66">
        <f t="shared" si="434"/>
        <v>845.00293635178889</v>
      </c>
      <c r="BH1642" s="66">
        <f t="shared" si="435"/>
        <v>102.068102492306</v>
      </c>
      <c r="BI1642" s="66">
        <f t="shared" si="436"/>
        <v>0</v>
      </c>
      <c r="BJ1642" s="66">
        <f t="shared" si="437"/>
        <v>84.246379310344821</v>
      </c>
      <c r="BK1642" s="66">
        <f t="shared" si="438"/>
        <v>54.731568965517241</v>
      </c>
      <c r="BL1642" s="66">
        <f t="shared" si="439"/>
        <v>241.04605076816807</v>
      </c>
      <c r="BM1642" s="207">
        <f t="shared" si="441"/>
        <v>39861.979999999996</v>
      </c>
    </row>
    <row r="1643" spans="1:65" x14ac:dyDescent="0.35">
      <c r="A1643" s="1">
        <v>808</v>
      </c>
      <c r="B1643">
        <v>76</v>
      </c>
      <c r="C1643" t="s">
        <v>37</v>
      </c>
      <c r="D1643" s="60" t="s">
        <v>846</v>
      </c>
      <c r="E1643" s="6" t="s">
        <v>1104</v>
      </c>
      <c r="F1643" s="7" t="s">
        <v>1105</v>
      </c>
      <c r="G1643" s="6">
        <v>-22.74</v>
      </c>
      <c r="H1643" s="6">
        <v>-45.59</v>
      </c>
      <c r="I1643" s="6">
        <v>1642</v>
      </c>
      <c r="J1643" s="8">
        <v>3495.45982983364</v>
      </c>
      <c r="K1643" t="s">
        <v>1165</v>
      </c>
      <c r="L1643" t="s">
        <v>1062</v>
      </c>
      <c r="M1643">
        <v>600</v>
      </c>
      <c r="N1643">
        <v>600</v>
      </c>
      <c r="O1643">
        <v>3907.48</v>
      </c>
      <c r="P1643">
        <v>13052.75</v>
      </c>
      <c r="Q1643">
        <v>44998.77</v>
      </c>
      <c r="R1643">
        <v>5265.2</v>
      </c>
      <c r="S1643">
        <v>34606.78</v>
      </c>
      <c r="T1643">
        <v>0</v>
      </c>
      <c r="U1643">
        <v>11750.93</v>
      </c>
      <c r="V1643">
        <v>0</v>
      </c>
      <c r="W1643" s="181">
        <f t="shared" si="425"/>
        <v>24803.68</v>
      </c>
      <c r="X1643" s="181">
        <f t="shared" si="426"/>
        <v>41.339466666666667</v>
      </c>
      <c r="Y1643" s="174">
        <v>113581.91</v>
      </c>
      <c r="Z1643" s="181">
        <f t="shared" si="427"/>
        <v>189.30318333333335</v>
      </c>
      <c r="AA1643" s="174">
        <v>3.4402309311403552</v>
      </c>
      <c r="AB1643" s="174">
        <v>11.49192683940603</v>
      </c>
      <c r="AC1643" s="174">
        <v>39.617902181782291</v>
      </c>
      <c r="AD1643" s="174">
        <v>4.6355973411611053</v>
      </c>
      <c r="AE1643" s="174">
        <v>30.468566693410949</v>
      </c>
      <c r="AF1643">
        <v>0</v>
      </c>
      <c r="AG1643" s="106">
        <v>10.34577601309927</v>
      </c>
      <c r="AH1643" s="106">
        <v>0</v>
      </c>
      <c r="AI1643" s="106">
        <v>100</v>
      </c>
      <c r="AJ1643">
        <v>83.77</v>
      </c>
      <c r="AK1643">
        <v>47.85</v>
      </c>
      <c r="AL1643">
        <v>57.68</v>
      </c>
      <c r="AM1643">
        <v>189.3</v>
      </c>
      <c r="AN1643" t="s">
        <v>1063</v>
      </c>
      <c r="AO1643">
        <v>23.601600000000001</v>
      </c>
      <c r="AP1643">
        <v>8.33</v>
      </c>
      <c r="AQ1643">
        <v>12.806699999999999</v>
      </c>
      <c r="AR1643" t="s">
        <v>1072</v>
      </c>
      <c r="AS1643" t="s">
        <v>1073</v>
      </c>
      <c r="AT1643" t="s">
        <v>1075</v>
      </c>
      <c r="AU1643" t="s">
        <v>1078</v>
      </c>
      <c r="AV1643" t="s">
        <v>1080</v>
      </c>
      <c r="AW1643" t="s">
        <v>1083</v>
      </c>
      <c r="AX1643" s="65">
        <f t="shared" si="440"/>
        <v>1391.07</v>
      </c>
      <c r="AY1643" s="106">
        <v>2862.47</v>
      </c>
      <c r="AZ1643" s="106">
        <v>592.82813972389147</v>
      </c>
      <c r="BA1643" s="65">
        <f t="shared" si="428"/>
        <v>4846.3681397238906</v>
      </c>
      <c r="BB1643" s="65">
        <f t="shared" si="429"/>
        <v>24210.851860276111</v>
      </c>
      <c r="BC1643" s="65">
        <f t="shared" si="430"/>
        <v>3907.48</v>
      </c>
      <c r="BD1643" s="65">
        <f t="shared" si="431"/>
        <v>48872.899999999994</v>
      </c>
      <c r="BE1643" s="65">
        <f t="shared" si="432"/>
        <v>31744.309999999998</v>
      </c>
      <c r="BF1643" s="65">
        <f t="shared" si="433"/>
        <v>108735.54186027611</v>
      </c>
      <c r="BG1643" s="66">
        <f t="shared" si="434"/>
        <v>692.33830567484154</v>
      </c>
      <c r="BH1643" s="66">
        <f t="shared" si="435"/>
        <v>41.742848034958811</v>
      </c>
      <c r="BI1643" s="66">
        <f t="shared" si="436"/>
        <v>6.5124666666666666</v>
      </c>
      <c r="BJ1643" s="66">
        <f t="shared" si="437"/>
        <v>84.263620689655156</v>
      </c>
      <c r="BK1643" s="66">
        <f t="shared" si="438"/>
        <v>54.731568965517241</v>
      </c>
      <c r="BL1643" s="66">
        <f t="shared" si="439"/>
        <v>187.47507217288984</v>
      </c>
      <c r="BM1643" s="207">
        <f t="shared" si="441"/>
        <v>39871.979999999996</v>
      </c>
    </row>
    <row r="1644" spans="1:65" x14ac:dyDescent="0.35">
      <c r="A1644" s="1">
        <v>809</v>
      </c>
      <c r="B1644">
        <v>76</v>
      </c>
      <c r="C1644" t="s">
        <v>37</v>
      </c>
      <c r="D1644" s="60" t="s">
        <v>847</v>
      </c>
      <c r="E1644" s="6" t="s">
        <v>1104</v>
      </c>
      <c r="F1644" s="7" t="s">
        <v>1106</v>
      </c>
      <c r="G1644" s="6">
        <v>-23.85</v>
      </c>
      <c r="H1644" s="6">
        <v>-46.64</v>
      </c>
      <c r="I1644" s="6">
        <v>792</v>
      </c>
      <c r="J1644" s="8">
        <v>14172.2970393051</v>
      </c>
      <c r="K1644" t="s">
        <v>1165</v>
      </c>
      <c r="L1644" t="s">
        <v>1062</v>
      </c>
      <c r="M1644">
        <v>600</v>
      </c>
      <c r="N1644">
        <v>600</v>
      </c>
      <c r="O1644">
        <v>1248.82</v>
      </c>
      <c r="P1644">
        <v>22845.32</v>
      </c>
      <c r="Q1644">
        <v>44998.77</v>
      </c>
      <c r="R1644">
        <v>5266.4</v>
      </c>
      <c r="S1644">
        <v>34606.78</v>
      </c>
      <c r="T1644">
        <v>0</v>
      </c>
      <c r="U1644">
        <v>11750.93</v>
      </c>
      <c r="V1644">
        <v>0</v>
      </c>
      <c r="W1644" s="181">
        <f t="shared" si="425"/>
        <v>34596.25</v>
      </c>
      <c r="X1644" s="181">
        <f t="shared" si="426"/>
        <v>57.66041666666667</v>
      </c>
      <c r="Y1644" s="174">
        <v>120717.02</v>
      </c>
      <c r="Z1644" s="181">
        <f t="shared" si="427"/>
        <v>201.19503333333333</v>
      </c>
      <c r="AA1644" s="174">
        <v>1.0345020113982271</v>
      </c>
      <c r="AB1644" s="174">
        <v>18.924688498771751</v>
      </c>
      <c r="AC1644" s="174">
        <v>37.276243233969822</v>
      </c>
      <c r="AD1644" s="174">
        <v>4.362599408103347</v>
      </c>
      <c r="AE1644" s="174">
        <v>28.66768911293536</v>
      </c>
      <c r="AF1644">
        <v>0</v>
      </c>
      <c r="AG1644" s="106">
        <v>9.734277734821486</v>
      </c>
      <c r="AH1644" s="106">
        <v>0</v>
      </c>
      <c r="AI1644" s="106">
        <v>100</v>
      </c>
      <c r="AJ1644">
        <v>83.78</v>
      </c>
      <c r="AK1644">
        <v>59.74</v>
      </c>
      <c r="AL1644">
        <v>57.68</v>
      </c>
      <c r="AM1644">
        <v>201.2</v>
      </c>
      <c r="AN1644" t="s">
        <v>1064</v>
      </c>
      <c r="AO1644">
        <v>23.601600000000001</v>
      </c>
      <c r="AP1644">
        <v>8.33</v>
      </c>
      <c r="AQ1644">
        <v>12.806699999999999</v>
      </c>
      <c r="AR1644" t="s">
        <v>1072</v>
      </c>
      <c r="AS1644" t="s">
        <v>1073</v>
      </c>
      <c r="AT1644" t="s">
        <v>1075</v>
      </c>
      <c r="AU1644" t="s">
        <v>1078</v>
      </c>
      <c r="AV1644" t="s">
        <v>1080</v>
      </c>
      <c r="AW1644" t="s">
        <v>1083</v>
      </c>
      <c r="AX1644" s="65">
        <f t="shared" si="440"/>
        <v>1391.07</v>
      </c>
      <c r="AY1644" s="106">
        <v>2862.47</v>
      </c>
      <c r="AZ1644" s="106">
        <v>869.3849891855192</v>
      </c>
      <c r="BA1644" s="65">
        <f t="shared" si="428"/>
        <v>5122.9249891855188</v>
      </c>
      <c r="BB1644" s="65">
        <f t="shared" si="429"/>
        <v>33726.865010814479</v>
      </c>
      <c r="BC1644" s="65">
        <f t="shared" si="430"/>
        <v>1248.82</v>
      </c>
      <c r="BD1644" s="65">
        <f t="shared" si="431"/>
        <v>48874.1</v>
      </c>
      <c r="BE1644" s="65">
        <f t="shared" si="432"/>
        <v>31744.309999999998</v>
      </c>
      <c r="BF1644" s="65">
        <f t="shared" si="433"/>
        <v>115594.09501081449</v>
      </c>
      <c r="BG1644" s="66">
        <f t="shared" si="434"/>
        <v>731.84642702650274</v>
      </c>
      <c r="BH1644" s="66">
        <f t="shared" si="435"/>
        <v>58.149767260024966</v>
      </c>
      <c r="BI1644" s="66">
        <f t="shared" si="436"/>
        <v>2.0813666666666664</v>
      </c>
      <c r="BJ1644" s="66">
        <f t="shared" si="437"/>
        <v>84.265689655172409</v>
      </c>
      <c r="BK1644" s="66">
        <f t="shared" si="438"/>
        <v>54.731568965517241</v>
      </c>
      <c r="BL1644" s="66">
        <f t="shared" si="439"/>
        <v>199.30016381174912</v>
      </c>
      <c r="BM1644" s="207">
        <f t="shared" si="441"/>
        <v>39873.18</v>
      </c>
    </row>
    <row r="1645" spans="1:65" x14ac:dyDescent="0.35">
      <c r="A1645" s="1">
        <v>810</v>
      </c>
      <c r="B1645">
        <v>76</v>
      </c>
      <c r="C1645" t="s">
        <v>37</v>
      </c>
      <c r="D1645" s="60" t="s">
        <v>848</v>
      </c>
      <c r="E1645" s="6" t="s">
        <v>1107</v>
      </c>
      <c r="F1645" s="7" t="s">
        <v>1108</v>
      </c>
      <c r="G1645" s="6">
        <v>-30.03</v>
      </c>
      <c r="H1645" s="6">
        <v>-51.23</v>
      </c>
      <c r="I1645" s="6">
        <v>47</v>
      </c>
      <c r="J1645" s="8">
        <v>23954.0527728093</v>
      </c>
      <c r="K1645" t="s">
        <v>1165</v>
      </c>
      <c r="L1645" t="s">
        <v>1062</v>
      </c>
      <c r="M1645">
        <v>600</v>
      </c>
      <c r="N1645">
        <v>600</v>
      </c>
      <c r="O1645">
        <v>2188.25</v>
      </c>
      <c r="P1645">
        <v>28272.07</v>
      </c>
      <c r="Q1645">
        <v>44998.77</v>
      </c>
      <c r="R1645">
        <v>5272.4</v>
      </c>
      <c r="S1645">
        <v>34606.78</v>
      </c>
      <c r="T1645">
        <v>0</v>
      </c>
      <c r="U1645">
        <v>11750.93</v>
      </c>
      <c r="V1645">
        <v>0</v>
      </c>
      <c r="W1645" s="181">
        <f t="shared" si="425"/>
        <v>40023</v>
      </c>
      <c r="X1645" s="181">
        <f t="shared" si="426"/>
        <v>66.704999999999998</v>
      </c>
      <c r="Y1645" s="174">
        <v>127089.2</v>
      </c>
      <c r="Z1645" s="181">
        <f t="shared" si="427"/>
        <v>211.81533333333334</v>
      </c>
      <c r="AA1645" s="174">
        <v>1.7218221532592859</v>
      </c>
      <c r="AB1645" s="174">
        <v>22.24584779823935</v>
      </c>
      <c r="AC1645" s="174">
        <v>35.407233659508442</v>
      </c>
      <c r="AD1645" s="174">
        <v>4.1485822556125926</v>
      </c>
      <c r="AE1645" s="174">
        <v>27.230307532032619</v>
      </c>
      <c r="AF1645">
        <v>0</v>
      </c>
      <c r="AG1645" s="106">
        <v>9.2462066013477155</v>
      </c>
      <c r="AH1645" s="106">
        <v>0</v>
      </c>
      <c r="AI1645" s="106">
        <v>100</v>
      </c>
      <c r="AJ1645">
        <v>83.79</v>
      </c>
      <c r="AK1645">
        <v>70.349999999999994</v>
      </c>
      <c r="AL1645">
        <v>57.68</v>
      </c>
      <c r="AM1645">
        <v>211.82</v>
      </c>
      <c r="AN1645" t="s">
        <v>1065</v>
      </c>
      <c r="AO1645">
        <v>23.601600000000001</v>
      </c>
      <c r="AP1645">
        <v>8.33</v>
      </c>
      <c r="AQ1645">
        <v>12.806699999999999</v>
      </c>
      <c r="AR1645" t="s">
        <v>1072</v>
      </c>
      <c r="AS1645" t="s">
        <v>1073</v>
      </c>
      <c r="AT1645" t="s">
        <v>1075</v>
      </c>
      <c r="AU1645" t="s">
        <v>1078</v>
      </c>
      <c r="AV1645" t="s">
        <v>1080</v>
      </c>
      <c r="AW1645" t="s">
        <v>1083</v>
      </c>
      <c r="AX1645" s="65">
        <f t="shared" si="440"/>
        <v>1391.07</v>
      </c>
      <c r="AY1645" s="106">
        <v>2862.47</v>
      </c>
      <c r="AZ1645" s="106">
        <v>1009.6269084090886</v>
      </c>
      <c r="BA1645" s="65">
        <f t="shared" si="428"/>
        <v>5263.1669084090881</v>
      </c>
      <c r="BB1645" s="65">
        <f t="shared" si="429"/>
        <v>39013.373091590911</v>
      </c>
      <c r="BC1645" s="65">
        <f t="shared" si="430"/>
        <v>2188.25</v>
      </c>
      <c r="BD1645" s="65">
        <f t="shared" si="431"/>
        <v>48880.1</v>
      </c>
      <c r="BE1645" s="65">
        <f t="shared" si="432"/>
        <v>31744.309999999998</v>
      </c>
      <c r="BF1645" s="65">
        <f t="shared" si="433"/>
        <v>121826.03309159091</v>
      </c>
      <c r="BG1645" s="66">
        <f t="shared" si="434"/>
        <v>751.880986915584</v>
      </c>
      <c r="BH1645" s="66">
        <f t="shared" si="435"/>
        <v>67.264436364811914</v>
      </c>
      <c r="BI1645" s="66">
        <f t="shared" si="436"/>
        <v>3.6470833333333332</v>
      </c>
      <c r="BJ1645" s="66">
        <f t="shared" si="437"/>
        <v>84.276034482758618</v>
      </c>
      <c r="BK1645" s="66">
        <f t="shared" si="438"/>
        <v>54.731568965517241</v>
      </c>
      <c r="BL1645" s="66">
        <f t="shared" si="439"/>
        <v>210.04488464067398</v>
      </c>
      <c r="BM1645" s="207">
        <f t="shared" si="441"/>
        <v>39879.18</v>
      </c>
    </row>
    <row r="1646" spans="1:65" x14ac:dyDescent="0.35">
      <c r="A1646" s="1">
        <v>811</v>
      </c>
      <c r="B1646">
        <v>76</v>
      </c>
      <c r="C1646" t="s">
        <v>37</v>
      </c>
      <c r="D1646" s="60" t="s">
        <v>849</v>
      </c>
      <c r="E1646" s="6" t="s">
        <v>1109</v>
      </c>
      <c r="F1646" s="7" t="s">
        <v>1110</v>
      </c>
      <c r="G1646" s="6">
        <v>-15.37</v>
      </c>
      <c r="H1646" s="6">
        <v>-48.78</v>
      </c>
      <c r="I1646" s="6">
        <v>770</v>
      </c>
      <c r="J1646" s="8">
        <v>31081.371963744201</v>
      </c>
      <c r="K1646" t="s">
        <v>1165</v>
      </c>
      <c r="L1646" t="s">
        <v>1062</v>
      </c>
      <c r="M1646">
        <v>600</v>
      </c>
      <c r="N1646">
        <v>600</v>
      </c>
      <c r="O1646">
        <v>20.91</v>
      </c>
      <c r="P1646">
        <v>44673.98</v>
      </c>
      <c r="Q1646">
        <v>44998.77</v>
      </c>
      <c r="R1646">
        <v>5266.4</v>
      </c>
      <c r="S1646">
        <v>34606.78</v>
      </c>
      <c r="T1646">
        <v>0</v>
      </c>
      <c r="U1646">
        <v>11750.93</v>
      </c>
      <c r="V1646">
        <v>0</v>
      </c>
      <c r="W1646" s="181">
        <f t="shared" si="425"/>
        <v>56424.91</v>
      </c>
      <c r="X1646" s="181">
        <f t="shared" si="426"/>
        <v>94.041516666666666</v>
      </c>
      <c r="Y1646" s="174">
        <v>141317.76999999999</v>
      </c>
      <c r="Z1646" s="181">
        <f t="shared" si="427"/>
        <v>235.52961666666664</v>
      </c>
      <c r="AA1646" s="174">
        <v>1.479644067409216E-2</v>
      </c>
      <c r="AB1646" s="174">
        <v>31.612429208301268</v>
      </c>
      <c r="AC1646" s="174">
        <v>31.842258761937721</v>
      </c>
      <c r="AD1646" s="174">
        <v>3.726636784602531</v>
      </c>
      <c r="AE1646" s="174">
        <v>24.48862588193969</v>
      </c>
      <c r="AF1646">
        <v>0</v>
      </c>
      <c r="AG1646" s="106">
        <v>8.3152529225447029</v>
      </c>
      <c r="AH1646" s="106">
        <v>0</v>
      </c>
      <c r="AI1646" s="106">
        <v>100</v>
      </c>
      <c r="AJ1646">
        <v>83.78</v>
      </c>
      <c r="AK1646">
        <v>94.08</v>
      </c>
      <c r="AL1646">
        <v>57.68</v>
      </c>
      <c r="AM1646">
        <v>235.53</v>
      </c>
      <c r="AN1646" t="s">
        <v>1066</v>
      </c>
      <c r="AO1646">
        <v>23.601600000000001</v>
      </c>
      <c r="AP1646">
        <v>8.33</v>
      </c>
      <c r="AQ1646">
        <v>12.806699999999999</v>
      </c>
      <c r="AR1646" t="s">
        <v>1072</v>
      </c>
      <c r="AS1646" t="s">
        <v>1073</v>
      </c>
      <c r="AT1646" t="s">
        <v>1075</v>
      </c>
      <c r="AU1646" t="s">
        <v>1078</v>
      </c>
      <c r="AV1646" t="s">
        <v>1080</v>
      </c>
      <c r="AW1646" t="s">
        <v>1083</v>
      </c>
      <c r="AX1646" s="65">
        <f t="shared" si="440"/>
        <v>1391.07</v>
      </c>
      <c r="AY1646" s="106">
        <v>2862.47</v>
      </c>
      <c r="AZ1646" s="106">
        <v>1408.1337448773165</v>
      </c>
      <c r="BA1646" s="65">
        <f t="shared" si="428"/>
        <v>5661.6737448773165</v>
      </c>
      <c r="BB1646" s="65">
        <f t="shared" si="429"/>
        <v>55016.776255122684</v>
      </c>
      <c r="BC1646" s="65">
        <f t="shared" si="430"/>
        <v>20.91</v>
      </c>
      <c r="BD1646" s="65">
        <f t="shared" si="431"/>
        <v>48874.1</v>
      </c>
      <c r="BE1646" s="65">
        <f t="shared" si="432"/>
        <v>31744.309999999998</v>
      </c>
      <c r="BF1646" s="65">
        <f t="shared" si="433"/>
        <v>135656.09625512268</v>
      </c>
      <c r="BG1646" s="66">
        <f t="shared" si="434"/>
        <v>808.81053498247377</v>
      </c>
      <c r="BH1646" s="66">
        <f t="shared" si="435"/>
        <v>94.856510784694279</v>
      </c>
      <c r="BI1646" s="66">
        <f t="shared" si="436"/>
        <v>3.4849999999999999E-2</v>
      </c>
      <c r="BJ1646" s="66">
        <f t="shared" si="437"/>
        <v>84.265689655172409</v>
      </c>
      <c r="BK1646" s="66">
        <f t="shared" si="438"/>
        <v>54.731568965517241</v>
      </c>
      <c r="BL1646" s="66">
        <f t="shared" si="439"/>
        <v>233.88982112952186</v>
      </c>
      <c r="BM1646" s="207">
        <f t="shared" si="441"/>
        <v>39873.18</v>
      </c>
    </row>
    <row r="1647" spans="1:65" x14ac:dyDescent="0.35">
      <c r="A1647" s="1">
        <v>812</v>
      </c>
      <c r="B1647">
        <v>76</v>
      </c>
      <c r="C1647" t="s">
        <v>37</v>
      </c>
      <c r="D1647" s="60" t="s">
        <v>850</v>
      </c>
      <c r="E1647" s="6" t="s">
        <v>1111</v>
      </c>
      <c r="F1647" s="7" t="s">
        <v>1112</v>
      </c>
      <c r="G1647" s="6">
        <v>-22.86</v>
      </c>
      <c r="H1647" s="6">
        <v>-43.41</v>
      </c>
      <c r="I1647" s="6">
        <v>45</v>
      </c>
      <c r="J1647" s="8">
        <v>45016.2336447989</v>
      </c>
      <c r="K1647" t="s">
        <v>1165</v>
      </c>
      <c r="L1647" t="s">
        <v>1062</v>
      </c>
      <c r="M1647">
        <v>600</v>
      </c>
      <c r="N1647">
        <v>600</v>
      </c>
      <c r="O1647">
        <v>0</v>
      </c>
      <c r="P1647">
        <v>43372.959999999999</v>
      </c>
      <c r="Q1647">
        <v>44998.77</v>
      </c>
      <c r="R1647">
        <v>5262.4</v>
      </c>
      <c r="S1647">
        <v>34606.78</v>
      </c>
      <c r="T1647">
        <v>0</v>
      </c>
      <c r="U1647">
        <v>11750.93</v>
      </c>
      <c r="V1647">
        <v>0</v>
      </c>
      <c r="W1647" s="181">
        <f t="shared" si="425"/>
        <v>55123.89</v>
      </c>
      <c r="X1647" s="181">
        <f t="shared" si="426"/>
        <v>91.873149999999995</v>
      </c>
      <c r="Y1647" s="174">
        <v>139991.85</v>
      </c>
      <c r="Z1647" s="181">
        <f t="shared" si="427"/>
        <v>233.31975</v>
      </c>
      <c r="AA1647" s="174">
        <v>0</v>
      </c>
      <c r="AB1647" s="174">
        <v>30.982489337772162</v>
      </c>
      <c r="AC1647" s="174">
        <v>32.14384980268494</v>
      </c>
      <c r="AD1647" s="174">
        <v>3.75907597477996</v>
      </c>
      <c r="AE1647" s="174">
        <v>24.720567661617441</v>
      </c>
      <c r="AF1647">
        <v>0</v>
      </c>
      <c r="AG1647" s="106">
        <v>8.3940100798725066</v>
      </c>
      <c r="AH1647" s="106">
        <v>0</v>
      </c>
      <c r="AI1647" s="106">
        <v>100</v>
      </c>
      <c r="AJ1647">
        <v>83.77</v>
      </c>
      <c r="AK1647">
        <v>91.87</v>
      </c>
      <c r="AL1647">
        <v>57.68</v>
      </c>
      <c r="AM1647">
        <v>233.32</v>
      </c>
      <c r="AN1647" t="s">
        <v>1067</v>
      </c>
      <c r="AO1647">
        <v>23.601600000000001</v>
      </c>
      <c r="AP1647">
        <v>8.33</v>
      </c>
      <c r="AQ1647">
        <v>12.806699999999999</v>
      </c>
      <c r="AR1647" t="s">
        <v>1072</v>
      </c>
      <c r="AS1647" t="s">
        <v>1073</v>
      </c>
      <c r="AT1647" t="s">
        <v>1075</v>
      </c>
      <c r="AU1647" t="s">
        <v>1078</v>
      </c>
      <c r="AV1647" t="s">
        <v>1080</v>
      </c>
      <c r="AW1647" t="s">
        <v>1083</v>
      </c>
      <c r="AX1647" s="65">
        <f t="shared" si="440"/>
        <v>1391.07</v>
      </c>
      <c r="AY1647" s="106">
        <v>2862.47</v>
      </c>
      <c r="AZ1647" s="106">
        <v>1402.7775754210277</v>
      </c>
      <c r="BA1647" s="65">
        <f t="shared" si="428"/>
        <v>5656.3175754210279</v>
      </c>
      <c r="BB1647" s="65">
        <f t="shared" si="429"/>
        <v>53721.112424578969</v>
      </c>
      <c r="BC1647" s="65">
        <f t="shared" si="430"/>
        <v>0</v>
      </c>
      <c r="BD1647" s="65">
        <f t="shared" si="431"/>
        <v>48870.1</v>
      </c>
      <c r="BE1647" s="65">
        <f t="shared" si="432"/>
        <v>31744.309999999998</v>
      </c>
      <c r="BF1647" s="65">
        <f t="shared" si="433"/>
        <v>134335.53242457897</v>
      </c>
      <c r="BG1647" s="66">
        <f t="shared" si="434"/>
        <v>808.0453679172897</v>
      </c>
      <c r="BH1647" s="66">
        <f t="shared" si="435"/>
        <v>92.622607628584433</v>
      </c>
      <c r="BI1647" s="66">
        <f t="shared" si="436"/>
        <v>0</v>
      </c>
      <c r="BJ1647" s="66">
        <f t="shared" si="437"/>
        <v>84.258793103448269</v>
      </c>
      <c r="BK1647" s="66">
        <f t="shared" si="438"/>
        <v>54.731568965517241</v>
      </c>
      <c r="BL1647" s="66">
        <f t="shared" si="439"/>
        <v>231.61298693892925</v>
      </c>
      <c r="BM1647" s="207">
        <f t="shared" si="441"/>
        <v>39869.18</v>
      </c>
    </row>
    <row r="1648" spans="1:65" x14ac:dyDescent="0.35">
      <c r="A1648" s="1">
        <v>813</v>
      </c>
      <c r="B1648">
        <v>76</v>
      </c>
      <c r="C1648" t="s">
        <v>37</v>
      </c>
      <c r="D1648" s="60" t="s">
        <v>851</v>
      </c>
      <c r="E1648" s="6" t="s">
        <v>1113</v>
      </c>
      <c r="F1648" s="7" t="s">
        <v>1114</v>
      </c>
      <c r="G1648" s="6">
        <v>-20.32</v>
      </c>
      <c r="H1648" s="6">
        <v>-40.340000000000003</v>
      </c>
      <c r="I1648" s="6">
        <v>9</v>
      </c>
      <c r="J1648" s="8">
        <v>54061.366139626101</v>
      </c>
      <c r="K1648" t="s">
        <v>1165</v>
      </c>
      <c r="L1648" t="s">
        <v>1062</v>
      </c>
      <c r="M1648">
        <v>600</v>
      </c>
      <c r="N1648">
        <v>600</v>
      </c>
      <c r="O1648">
        <v>0</v>
      </c>
      <c r="P1648">
        <v>50295.53</v>
      </c>
      <c r="Q1648">
        <v>44998.77</v>
      </c>
      <c r="R1648">
        <v>5264.2</v>
      </c>
      <c r="S1648">
        <v>34606.78</v>
      </c>
      <c r="T1648">
        <v>0</v>
      </c>
      <c r="U1648">
        <v>11750.93</v>
      </c>
      <c r="V1648">
        <v>0</v>
      </c>
      <c r="W1648" s="181">
        <f t="shared" si="425"/>
        <v>62046.46</v>
      </c>
      <c r="X1648" s="181">
        <f t="shared" si="426"/>
        <v>103.41076666666666</v>
      </c>
      <c r="Y1648" s="174">
        <v>146916.21</v>
      </c>
      <c r="Z1648" s="181">
        <f t="shared" si="427"/>
        <v>244.86034999999998</v>
      </c>
      <c r="AA1648" s="174">
        <v>0</v>
      </c>
      <c r="AB1648" s="174">
        <v>34.234159729549248</v>
      </c>
      <c r="AC1648" s="174">
        <v>30.628866617237129</v>
      </c>
      <c r="AD1648" s="174">
        <v>3.5831308199415171</v>
      </c>
      <c r="AE1648" s="174">
        <v>23.5554538195615</v>
      </c>
      <c r="AF1648">
        <v>0</v>
      </c>
      <c r="AG1648" s="106">
        <v>7.9983890137106064</v>
      </c>
      <c r="AH1648" s="106">
        <v>0</v>
      </c>
      <c r="AI1648" s="106">
        <v>100</v>
      </c>
      <c r="AJ1648">
        <v>83.77</v>
      </c>
      <c r="AK1648">
        <v>103.41</v>
      </c>
      <c r="AL1648">
        <v>57.68</v>
      </c>
      <c r="AM1648">
        <v>244.86</v>
      </c>
      <c r="AN1648" t="s">
        <v>1068</v>
      </c>
      <c r="AO1648">
        <v>23.601600000000001</v>
      </c>
      <c r="AP1648">
        <v>8.33</v>
      </c>
      <c r="AQ1648">
        <v>12.806699999999999</v>
      </c>
      <c r="AR1648" t="s">
        <v>1072</v>
      </c>
      <c r="AS1648" t="s">
        <v>1073</v>
      </c>
      <c r="AT1648" t="s">
        <v>1075</v>
      </c>
      <c r="AU1648" t="s">
        <v>1078</v>
      </c>
      <c r="AV1648" t="s">
        <v>1080</v>
      </c>
      <c r="AW1648" t="s">
        <v>1083</v>
      </c>
      <c r="AX1648" s="65">
        <f t="shared" si="440"/>
        <v>1391.07</v>
      </c>
      <c r="AY1648" s="106">
        <v>2862.47</v>
      </c>
      <c r="AZ1648" s="106">
        <v>1533.2522185091832</v>
      </c>
      <c r="BA1648" s="65">
        <f t="shared" si="428"/>
        <v>5786.7922185091829</v>
      </c>
      <c r="BB1648" s="65">
        <f t="shared" si="429"/>
        <v>60513.207781490819</v>
      </c>
      <c r="BC1648" s="65">
        <f t="shared" si="430"/>
        <v>0</v>
      </c>
      <c r="BD1648" s="65">
        <f t="shared" si="431"/>
        <v>48871.899999999994</v>
      </c>
      <c r="BE1648" s="65">
        <f t="shared" si="432"/>
        <v>31744.309999999998</v>
      </c>
      <c r="BF1648" s="65">
        <f t="shared" si="433"/>
        <v>141129.4177814908</v>
      </c>
      <c r="BG1648" s="66">
        <f t="shared" si="434"/>
        <v>826.68460264416899</v>
      </c>
      <c r="BH1648" s="66">
        <f t="shared" si="435"/>
        <v>104.33311686463934</v>
      </c>
      <c r="BI1648" s="66">
        <f t="shared" si="436"/>
        <v>0</v>
      </c>
      <c r="BJ1648" s="66">
        <f t="shared" si="437"/>
        <v>84.261896551724135</v>
      </c>
      <c r="BK1648" s="66">
        <f t="shared" si="438"/>
        <v>54.731568965517241</v>
      </c>
      <c r="BL1648" s="66">
        <f t="shared" si="439"/>
        <v>243.32658238188068</v>
      </c>
      <c r="BM1648" s="207">
        <f t="shared" si="441"/>
        <v>39870.979999999996</v>
      </c>
    </row>
    <row r="1649" spans="1:65" x14ac:dyDescent="0.35">
      <c r="A1649" s="1">
        <v>814</v>
      </c>
      <c r="B1649">
        <v>76</v>
      </c>
      <c r="C1649" t="s">
        <v>37</v>
      </c>
      <c r="D1649" s="60" t="s">
        <v>852</v>
      </c>
      <c r="E1649" s="6" t="s">
        <v>1115</v>
      </c>
      <c r="F1649" s="7" t="s">
        <v>1116</v>
      </c>
      <c r="G1649" s="6">
        <v>-8.0500000000000007</v>
      </c>
      <c r="H1649" s="6">
        <v>-34.880000000000003</v>
      </c>
      <c r="I1649" s="6">
        <v>10</v>
      </c>
      <c r="J1649" s="8">
        <v>63550.072249703</v>
      </c>
      <c r="K1649" t="s">
        <v>1165</v>
      </c>
      <c r="L1649" t="s">
        <v>1062</v>
      </c>
      <c r="M1649">
        <v>600</v>
      </c>
      <c r="N1649">
        <v>600</v>
      </c>
      <c r="O1649">
        <v>0</v>
      </c>
      <c r="P1649">
        <v>59353.2</v>
      </c>
      <c r="Q1649">
        <v>44998.77</v>
      </c>
      <c r="R1649">
        <v>5250.2</v>
      </c>
      <c r="S1649">
        <v>34606.78</v>
      </c>
      <c r="T1649">
        <v>0</v>
      </c>
      <c r="U1649">
        <v>11750.93</v>
      </c>
      <c r="V1649">
        <v>0</v>
      </c>
      <c r="W1649" s="181">
        <f t="shared" si="425"/>
        <v>71104.13</v>
      </c>
      <c r="X1649" s="181">
        <f t="shared" si="426"/>
        <v>118.50688333333333</v>
      </c>
      <c r="Y1649" s="174">
        <v>155959.88</v>
      </c>
      <c r="Z1649" s="181">
        <f t="shared" si="427"/>
        <v>259.93313333333333</v>
      </c>
      <c r="AA1649" s="174">
        <v>0</v>
      </c>
      <c r="AB1649" s="174">
        <v>38.056710482208629</v>
      </c>
      <c r="AC1649" s="174">
        <v>28.852785729252929</v>
      </c>
      <c r="AD1649" s="174">
        <v>3.3663785840307132</v>
      </c>
      <c r="AE1649" s="174">
        <v>22.189540027858449</v>
      </c>
      <c r="AF1649">
        <v>0</v>
      </c>
      <c r="AG1649" s="106">
        <v>7.5345851766492764</v>
      </c>
      <c r="AH1649" s="106">
        <v>0</v>
      </c>
      <c r="AI1649" s="106">
        <v>100</v>
      </c>
      <c r="AJ1649">
        <v>83.75</v>
      </c>
      <c r="AK1649">
        <v>118.51</v>
      </c>
      <c r="AL1649">
        <v>57.68</v>
      </c>
      <c r="AM1649">
        <v>259.93</v>
      </c>
      <c r="AN1649" t="s">
        <v>1069</v>
      </c>
      <c r="AO1649">
        <v>23.601600000000001</v>
      </c>
      <c r="AP1649">
        <v>8.33</v>
      </c>
      <c r="AQ1649">
        <v>12.806699999999999</v>
      </c>
      <c r="AR1649" t="s">
        <v>1072</v>
      </c>
      <c r="AS1649" t="s">
        <v>1073</v>
      </c>
      <c r="AT1649" t="s">
        <v>1075</v>
      </c>
      <c r="AU1649" t="s">
        <v>1078</v>
      </c>
      <c r="AV1649" t="s">
        <v>1080</v>
      </c>
      <c r="AW1649" t="s">
        <v>1083</v>
      </c>
      <c r="AX1649" s="65">
        <f t="shared" si="440"/>
        <v>1391.07</v>
      </c>
      <c r="AY1649" s="106">
        <v>2862.47</v>
      </c>
      <c r="AZ1649" s="106">
        <v>1751.2122894773636</v>
      </c>
      <c r="BA1649" s="65">
        <f t="shared" si="428"/>
        <v>6004.7522894773629</v>
      </c>
      <c r="BB1649" s="65">
        <f t="shared" si="429"/>
        <v>69352.917710522641</v>
      </c>
      <c r="BC1649" s="65">
        <f t="shared" si="430"/>
        <v>0</v>
      </c>
      <c r="BD1649" s="65">
        <f t="shared" si="431"/>
        <v>48857.899999999994</v>
      </c>
      <c r="BE1649" s="65">
        <f t="shared" si="432"/>
        <v>31744.309999999998</v>
      </c>
      <c r="BF1649" s="65">
        <f t="shared" si="433"/>
        <v>149955.12771052265</v>
      </c>
      <c r="BG1649" s="66">
        <f t="shared" si="434"/>
        <v>857.82175563962323</v>
      </c>
      <c r="BH1649" s="66">
        <f t="shared" si="435"/>
        <v>119.57399605262525</v>
      </c>
      <c r="BI1649" s="66">
        <f t="shared" si="436"/>
        <v>0</v>
      </c>
      <c r="BJ1649" s="66">
        <f t="shared" si="437"/>
        <v>84.237758620689647</v>
      </c>
      <c r="BK1649" s="66">
        <f t="shared" si="438"/>
        <v>54.731568965517241</v>
      </c>
      <c r="BL1649" s="66">
        <f t="shared" si="439"/>
        <v>258.54332363883213</v>
      </c>
      <c r="BM1649" s="207">
        <f t="shared" si="441"/>
        <v>39856.979999999996</v>
      </c>
    </row>
    <row r="1650" spans="1:65" x14ac:dyDescent="0.35">
      <c r="A1650" s="1">
        <v>815</v>
      </c>
      <c r="B1650">
        <v>76</v>
      </c>
      <c r="C1650" t="s">
        <v>37</v>
      </c>
      <c r="D1650" s="60" t="s">
        <v>853</v>
      </c>
      <c r="E1650" s="6" t="s">
        <v>1117</v>
      </c>
      <c r="F1650" s="7" t="s">
        <v>1118</v>
      </c>
      <c r="G1650" s="6">
        <v>-3.8</v>
      </c>
      <c r="H1650" s="6">
        <v>-38.53</v>
      </c>
      <c r="I1650" s="6">
        <v>41</v>
      </c>
      <c r="J1650" s="8">
        <v>71394.000753582499</v>
      </c>
      <c r="K1650" t="s">
        <v>1165</v>
      </c>
      <c r="L1650" t="s">
        <v>1062</v>
      </c>
      <c r="M1650">
        <v>600</v>
      </c>
      <c r="N1650">
        <v>600</v>
      </c>
      <c r="O1650">
        <v>0</v>
      </c>
      <c r="P1650">
        <v>59744.65</v>
      </c>
      <c r="Q1650">
        <v>44998.77</v>
      </c>
      <c r="R1650">
        <v>5255.2</v>
      </c>
      <c r="S1650">
        <v>34606.78</v>
      </c>
      <c r="T1650">
        <v>0</v>
      </c>
      <c r="U1650">
        <v>11750.93</v>
      </c>
      <c r="V1650">
        <v>0</v>
      </c>
      <c r="W1650" s="181">
        <f t="shared" si="425"/>
        <v>71495.58</v>
      </c>
      <c r="X1650" s="181">
        <f t="shared" si="426"/>
        <v>119.1593</v>
      </c>
      <c r="Y1650" s="174">
        <v>156356.32999999999</v>
      </c>
      <c r="Z1650" s="181">
        <f t="shared" si="427"/>
        <v>260.59388333333334</v>
      </c>
      <c r="AA1650" s="174">
        <v>0</v>
      </c>
      <c r="AB1650" s="174">
        <v>38.210573246378956</v>
      </c>
      <c r="AC1650" s="174">
        <v>28.779627917846369</v>
      </c>
      <c r="AD1650" s="174">
        <v>3.3610407714225579</v>
      </c>
      <c r="AE1650" s="174">
        <v>22.133277239239369</v>
      </c>
      <c r="AF1650">
        <v>0</v>
      </c>
      <c r="AG1650" s="106">
        <v>7.515480825112741</v>
      </c>
      <c r="AH1650" s="106">
        <v>0</v>
      </c>
      <c r="AI1650" s="106">
        <v>100</v>
      </c>
      <c r="AJ1650">
        <v>83.76</v>
      </c>
      <c r="AK1650">
        <v>119.16</v>
      </c>
      <c r="AL1650">
        <v>57.68</v>
      </c>
      <c r="AM1650">
        <v>260.58999999999997</v>
      </c>
      <c r="AN1650" t="s">
        <v>1070</v>
      </c>
      <c r="AO1650">
        <v>23.601600000000001</v>
      </c>
      <c r="AP1650">
        <v>8.33</v>
      </c>
      <c r="AQ1650">
        <v>12.806699999999999</v>
      </c>
      <c r="AR1650" t="s">
        <v>1072</v>
      </c>
      <c r="AS1650" t="s">
        <v>1073</v>
      </c>
      <c r="AT1650" t="s">
        <v>1075</v>
      </c>
      <c r="AU1650" t="s">
        <v>1078</v>
      </c>
      <c r="AV1650" t="s">
        <v>1080</v>
      </c>
      <c r="AW1650" t="s">
        <v>1083</v>
      </c>
      <c r="AX1650" s="65">
        <f t="shared" si="440"/>
        <v>1391.07</v>
      </c>
      <c r="AY1650" s="106">
        <v>2862.47</v>
      </c>
      <c r="AZ1650" s="106">
        <v>1709.6593512807551</v>
      </c>
      <c r="BA1650" s="65">
        <f t="shared" si="428"/>
        <v>5963.1993512807549</v>
      </c>
      <c r="BB1650" s="65">
        <f t="shared" si="429"/>
        <v>69785.920648719242</v>
      </c>
      <c r="BC1650" s="65">
        <f t="shared" si="430"/>
        <v>0</v>
      </c>
      <c r="BD1650" s="65">
        <f t="shared" si="431"/>
        <v>48862.899999999994</v>
      </c>
      <c r="BE1650" s="65">
        <f t="shared" si="432"/>
        <v>31744.309999999998</v>
      </c>
      <c r="BF1650" s="65">
        <f t="shared" si="433"/>
        <v>150393.13064871923</v>
      </c>
      <c r="BG1650" s="66">
        <f t="shared" si="434"/>
        <v>851.88562161153641</v>
      </c>
      <c r="BH1650" s="66">
        <f t="shared" si="435"/>
        <v>120.32055284261938</v>
      </c>
      <c r="BI1650" s="66">
        <f t="shared" si="436"/>
        <v>0</v>
      </c>
      <c r="BJ1650" s="66">
        <f t="shared" si="437"/>
        <v>84.246379310344821</v>
      </c>
      <c r="BK1650" s="66">
        <f t="shared" si="438"/>
        <v>54.731568965517241</v>
      </c>
      <c r="BL1650" s="66">
        <f t="shared" si="439"/>
        <v>259.29850111848145</v>
      </c>
      <c r="BM1650" s="207">
        <f t="shared" si="441"/>
        <v>39861.979999999996</v>
      </c>
    </row>
    <row r="1651" spans="1:65" x14ac:dyDescent="0.35">
      <c r="A1651" s="1">
        <v>816</v>
      </c>
      <c r="B1651">
        <v>77</v>
      </c>
      <c r="C1651" t="s">
        <v>37</v>
      </c>
      <c r="D1651" s="60" t="s">
        <v>854</v>
      </c>
      <c r="E1651" s="6" t="s">
        <v>1104</v>
      </c>
      <c r="F1651" s="7" t="s">
        <v>1105</v>
      </c>
      <c r="G1651" s="6">
        <v>-22.74</v>
      </c>
      <c r="H1651" s="6">
        <v>-45.59</v>
      </c>
      <c r="I1651" s="6">
        <v>1642</v>
      </c>
      <c r="J1651" s="8">
        <v>3495.45982983364</v>
      </c>
      <c r="K1651" t="s">
        <v>1165</v>
      </c>
      <c r="L1651" t="s">
        <v>1062</v>
      </c>
      <c r="M1651">
        <v>600</v>
      </c>
      <c r="N1651">
        <v>600</v>
      </c>
      <c r="O1651">
        <v>1757.15</v>
      </c>
      <c r="P1651">
        <v>15940.39</v>
      </c>
      <c r="Q1651">
        <v>44998.77</v>
      </c>
      <c r="R1651">
        <v>5265.2</v>
      </c>
      <c r="S1651">
        <v>34606.78</v>
      </c>
      <c r="T1651">
        <v>0</v>
      </c>
      <c r="U1651">
        <v>11578.67</v>
      </c>
      <c r="V1651">
        <v>0</v>
      </c>
      <c r="W1651" s="181">
        <f t="shared" si="425"/>
        <v>27519.059999999998</v>
      </c>
      <c r="X1651" s="181">
        <f t="shared" si="426"/>
        <v>45.865099999999998</v>
      </c>
      <c r="Y1651" s="174">
        <v>114146.96</v>
      </c>
      <c r="Z1651" s="181">
        <f t="shared" si="427"/>
        <v>190.24493333333334</v>
      </c>
      <c r="AA1651" s="174">
        <v>1.539375205436921</v>
      </c>
      <c r="AB1651" s="174">
        <v>13.96479590871277</v>
      </c>
      <c r="AC1651" s="174">
        <v>39.421785740067008</v>
      </c>
      <c r="AD1651" s="174">
        <v>4.6126502186304386</v>
      </c>
      <c r="AE1651" s="174">
        <v>30.317741269675508</v>
      </c>
      <c r="AF1651">
        <v>0</v>
      </c>
      <c r="AG1651" s="106">
        <v>10.14365165747734</v>
      </c>
      <c r="AH1651" s="106">
        <v>0</v>
      </c>
      <c r="AI1651" s="106">
        <v>100</v>
      </c>
      <c r="AJ1651">
        <v>83.77</v>
      </c>
      <c r="AK1651">
        <v>48.79</v>
      </c>
      <c r="AL1651">
        <v>57.68</v>
      </c>
      <c r="AM1651">
        <v>190.24</v>
      </c>
      <c r="AN1651" t="s">
        <v>1063</v>
      </c>
      <c r="AO1651">
        <v>23.601600000000001</v>
      </c>
      <c r="AP1651">
        <v>8.33</v>
      </c>
      <c r="AQ1651">
        <v>12.806699999999999</v>
      </c>
      <c r="AR1651" t="s">
        <v>1072</v>
      </c>
      <c r="AS1651" t="s">
        <v>1073</v>
      </c>
      <c r="AT1651" t="s">
        <v>1075</v>
      </c>
      <c r="AU1651" t="s">
        <v>1078</v>
      </c>
      <c r="AV1651" t="s">
        <v>1080</v>
      </c>
      <c r="AW1651" t="s">
        <v>1084</v>
      </c>
      <c r="AX1651" s="65">
        <f t="shared" si="440"/>
        <v>1391.07</v>
      </c>
      <c r="AY1651" s="106">
        <v>2862.47</v>
      </c>
      <c r="AZ1651" s="106">
        <v>593.55831590041919</v>
      </c>
      <c r="BA1651" s="65">
        <f t="shared" si="428"/>
        <v>4847.098315900419</v>
      </c>
      <c r="BB1651" s="65">
        <f t="shared" si="429"/>
        <v>26925.501684099578</v>
      </c>
      <c r="BC1651" s="65">
        <f t="shared" si="430"/>
        <v>1757.15</v>
      </c>
      <c r="BD1651" s="65">
        <f t="shared" si="431"/>
        <v>48872.899999999994</v>
      </c>
      <c r="BE1651" s="65">
        <f t="shared" si="432"/>
        <v>31744.309999999998</v>
      </c>
      <c r="BF1651" s="65">
        <f t="shared" si="433"/>
        <v>109299.86168409958</v>
      </c>
      <c r="BG1651" s="66">
        <f t="shared" si="434"/>
        <v>692.44261655720277</v>
      </c>
      <c r="BH1651" s="66">
        <f t="shared" si="435"/>
        <v>46.423278765688927</v>
      </c>
      <c r="BI1651" s="66">
        <f t="shared" si="436"/>
        <v>2.9285833333333335</v>
      </c>
      <c r="BJ1651" s="66">
        <f t="shared" si="437"/>
        <v>84.263620689655156</v>
      </c>
      <c r="BK1651" s="66">
        <f t="shared" si="438"/>
        <v>54.731568965517241</v>
      </c>
      <c r="BL1651" s="66">
        <f t="shared" si="439"/>
        <v>188.44803738637859</v>
      </c>
      <c r="BM1651" s="207">
        <f t="shared" si="441"/>
        <v>39871.979999999996</v>
      </c>
    </row>
    <row r="1652" spans="1:65" x14ac:dyDescent="0.35">
      <c r="A1652" s="1">
        <v>817</v>
      </c>
      <c r="B1652">
        <v>77</v>
      </c>
      <c r="C1652" t="s">
        <v>37</v>
      </c>
      <c r="D1652" s="60" t="s">
        <v>855</v>
      </c>
      <c r="E1652" s="6" t="s">
        <v>1104</v>
      </c>
      <c r="F1652" s="7" t="s">
        <v>1106</v>
      </c>
      <c r="G1652" s="6">
        <v>-23.85</v>
      </c>
      <c r="H1652" s="6">
        <v>-46.64</v>
      </c>
      <c r="I1652" s="6">
        <v>792</v>
      </c>
      <c r="J1652" s="8">
        <v>14172.2970393051</v>
      </c>
      <c r="K1652" t="s">
        <v>1165</v>
      </c>
      <c r="L1652" t="s">
        <v>1062</v>
      </c>
      <c r="M1652">
        <v>600</v>
      </c>
      <c r="N1652">
        <v>600</v>
      </c>
      <c r="O1652">
        <v>377.49</v>
      </c>
      <c r="P1652">
        <v>23979.63</v>
      </c>
      <c r="Q1652">
        <v>44998.77</v>
      </c>
      <c r="R1652">
        <v>5266.4</v>
      </c>
      <c r="S1652">
        <v>34606.78</v>
      </c>
      <c r="T1652">
        <v>0</v>
      </c>
      <c r="U1652">
        <v>11578.67</v>
      </c>
      <c r="V1652">
        <v>0</v>
      </c>
      <c r="W1652" s="181">
        <f t="shared" si="425"/>
        <v>35558.300000000003</v>
      </c>
      <c r="X1652" s="181">
        <f t="shared" si="426"/>
        <v>59.263833333333338</v>
      </c>
      <c r="Y1652" s="174">
        <v>120807.75</v>
      </c>
      <c r="Z1652" s="181">
        <f t="shared" si="427"/>
        <v>201.34625</v>
      </c>
      <c r="AA1652" s="174">
        <v>0.31247167503740447</v>
      </c>
      <c r="AB1652" s="174">
        <v>19.849413634472949</v>
      </c>
      <c r="AC1652" s="174">
        <v>37.248247732450928</v>
      </c>
      <c r="AD1652" s="174">
        <v>4.3593229738986112</v>
      </c>
      <c r="AE1652" s="174">
        <v>28.646158876396591</v>
      </c>
      <c r="AF1652">
        <v>0</v>
      </c>
      <c r="AG1652" s="106">
        <v>9.5843768301288623</v>
      </c>
      <c r="AH1652" s="106">
        <v>0</v>
      </c>
      <c r="AI1652" s="106">
        <v>100</v>
      </c>
      <c r="AJ1652">
        <v>83.78</v>
      </c>
      <c r="AK1652">
        <v>59.89</v>
      </c>
      <c r="AL1652">
        <v>57.68</v>
      </c>
      <c r="AM1652">
        <v>201.35</v>
      </c>
      <c r="AN1652" t="s">
        <v>1064</v>
      </c>
      <c r="AO1652">
        <v>23.601600000000001</v>
      </c>
      <c r="AP1652">
        <v>8.33</v>
      </c>
      <c r="AQ1652">
        <v>12.806699999999999</v>
      </c>
      <c r="AR1652" t="s">
        <v>1072</v>
      </c>
      <c r="AS1652" t="s">
        <v>1073</v>
      </c>
      <c r="AT1652" t="s">
        <v>1075</v>
      </c>
      <c r="AU1652" t="s">
        <v>1078</v>
      </c>
      <c r="AV1652" t="s">
        <v>1080</v>
      </c>
      <c r="AW1652" t="s">
        <v>1084</v>
      </c>
      <c r="AX1652" s="65">
        <f t="shared" si="440"/>
        <v>1391.07</v>
      </c>
      <c r="AY1652" s="106">
        <v>2862.47</v>
      </c>
      <c r="AZ1652" s="106">
        <v>869.26935876499965</v>
      </c>
      <c r="BA1652" s="65">
        <f t="shared" si="428"/>
        <v>5122.8093587650001</v>
      </c>
      <c r="BB1652" s="65">
        <f t="shared" si="429"/>
        <v>34689.030641235004</v>
      </c>
      <c r="BC1652" s="65">
        <f t="shared" si="430"/>
        <v>377.49</v>
      </c>
      <c r="BD1652" s="65">
        <f t="shared" si="431"/>
        <v>48874.1</v>
      </c>
      <c r="BE1652" s="65">
        <f t="shared" si="432"/>
        <v>31744.309999999998</v>
      </c>
      <c r="BF1652" s="65">
        <f t="shared" si="433"/>
        <v>115684.94064123501</v>
      </c>
      <c r="BG1652" s="66">
        <f t="shared" si="434"/>
        <v>731.82990839499996</v>
      </c>
      <c r="BH1652" s="66">
        <f t="shared" si="435"/>
        <v>59.808673519370693</v>
      </c>
      <c r="BI1652" s="66">
        <f t="shared" si="436"/>
        <v>0.62914999999999999</v>
      </c>
      <c r="BJ1652" s="66">
        <f t="shared" si="437"/>
        <v>84.265689655172409</v>
      </c>
      <c r="BK1652" s="66">
        <f t="shared" si="438"/>
        <v>54.731568965517241</v>
      </c>
      <c r="BL1652" s="66">
        <f t="shared" si="439"/>
        <v>199.45679420902587</v>
      </c>
      <c r="BM1652" s="207">
        <f t="shared" si="441"/>
        <v>39873.18</v>
      </c>
    </row>
    <row r="1653" spans="1:65" x14ac:dyDescent="0.35">
      <c r="A1653" s="1">
        <v>818</v>
      </c>
      <c r="B1653">
        <v>77</v>
      </c>
      <c r="C1653" t="s">
        <v>37</v>
      </c>
      <c r="D1653" s="60" t="s">
        <v>856</v>
      </c>
      <c r="E1653" s="6" t="s">
        <v>1107</v>
      </c>
      <c r="F1653" s="7" t="s">
        <v>1108</v>
      </c>
      <c r="G1653" s="6">
        <v>-30.03</v>
      </c>
      <c r="H1653" s="6">
        <v>-51.23</v>
      </c>
      <c r="I1653" s="6">
        <v>47</v>
      </c>
      <c r="J1653" s="8">
        <v>23954.0527728093</v>
      </c>
      <c r="K1653" t="s">
        <v>1165</v>
      </c>
      <c r="L1653" t="s">
        <v>1062</v>
      </c>
      <c r="M1653">
        <v>600</v>
      </c>
      <c r="N1653">
        <v>600</v>
      </c>
      <c r="O1653">
        <v>817.43</v>
      </c>
      <c r="P1653">
        <v>28269.96</v>
      </c>
      <c r="Q1653">
        <v>44998.77</v>
      </c>
      <c r="R1653">
        <v>5272.4</v>
      </c>
      <c r="S1653">
        <v>34606.78</v>
      </c>
      <c r="T1653">
        <v>0</v>
      </c>
      <c r="U1653">
        <v>11578.67</v>
      </c>
      <c r="V1653">
        <v>0</v>
      </c>
      <c r="W1653" s="181">
        <f t="shared" si="425"/>
        <v>39848.629999999997</v>
      </c>
      <c r="X1653" s="181">
        <f t="shared" si="426"/>
        <v>66.414383333333333</v>
      </c>
      <c r="Y1653" s="174">
        <v>125544.01</v>
      </c>
      <c r="Z1653" s="181">
        <f t="shared" si="427"/>
        <v>209.24001666666666</v>
      </c>
      <c r="AA1653" s="174">
        <v>0.65111031581674028</v>
      </c>
      <c r="AB1653" s="174">
        <v>22.517968001818641</v>
      </c>
      <c r="AC1653" s="174">
        <v>35.843024290844298</v>
      </c>
      <c r="AD1653" s="174">
        <v>4.1996428184825394</v>
      </c>
      <c r="AE1653" s="174">
        <v>27.565456926220531</v>
      </c>
      <c r="AF1653">
        <v>0</v>
      </c>
      <c r="AG1653" s="106">
        <v>9.2227976468172415</v>
      </c>
      <c r="AH1653" s="106">
        <v>0</v>
      </c>
      <c r="AI1653" s="106">
        <v>100</v>
      </c>
      <c r="AJ1653">
        <v>83.79</v>
      </c>
      <c r="AK1653">
        <v>67.78</v>
      </c>
      <c r="AL1653">
        <v>57.68</v>
      </c>
      <c r="AM1653">
        <v>209.24</v>
      </c>
      <c r="AN1653" t="s">
        <v>1065</v>
      </c>
      <c r="AO1653">
        <v>23.601600000000001</v>
      </c>
      <c r="AP1653">
        <v>8.33</v>
      </c>
      <c r="AQ1653">
        <v>12.806699999999999</v>
      </c>
      <c r="AR1653" t="s">
        <v>1072</v>
      </c>
      <c r="AS1653" t="s">
        <v>1073</v>
      </c>
      <c r="AT1653" t="s">
        <v>1075</v>
      </c>
      <c r="AU1653" t="s">
        <v>1078</v>
      </c>
      <c r="AV1653" t="s">
        <v>1080</v>
      </c>
      <c r="AW1653" t="s">
        <v>1084</v>
      </c>
      <c r="AX1653" s="65">
        <f t="shared" si="440"/>
        <v>1391.07</v>
      </c>
      <c r="AY1653" s="106">
        <v>2862.47</v>
      </c>
      <c r="AZ1653" s="106">
        <v>1008.7216405495025</v>
      </c>
      <c r="BA1653" s="65">
        <f t="shared" si="428"/>
        <v>5262.2616405495028</v>
      </c>
      <c r="BB1653" s="65">
        <f t="shared" si="429"/>
        <v>38839.908359450492</v>
      </c>
      <c r="BC1653" s="65">
        <f t="shared" si="430"/>
        <v>817.43</v>
      </c>
      <c r="BD1653" s="65">
        <f t="shared" si="431"/>
        <v>48880.1</v>
      </c>
      <c r="BE1653" s="65">
        <f t="shared" si="432"/>
        <v>31744.309999999998</v>
      </c>
      <c r="BF1653" s="65">
        <f t="shared" si="433"/>
        <v>120281.74835945049</v>
      </c>
      <c r="BG1653" s="66">
        <f t="shared" si="434"/>
        <v>751.75166293564325</v>
      </c>
      <c r="BH1653" s="66">
        <f t="shared" si="435"/>
        <v>66.96535924043188</v>
      </c>
      <c r="BI1653" s="66">
        <f t="shared" si="436"/>
        <v>1.3623833333333333</v>
      </c>
      <c r="BJ1653" s="66">
        <f t="shared" si="437"/>
        <v>84.276034482758618</v>
      </c>
      <c r="BK1653" s="66">
        <f t="shared" si="438"/>
        <v>54.731568965517241</v>
      </c>
      <c r="BL1653" s="66">
        <f t="shared" si="439"/>
        <v>207.38232475767325</v>
      </c>
      <c r="BM1653" s="207">
        <f t="shared" si="441"/>
        <v>39879.18</v>
      </c>
    </row>
    <row r="1654" spans="1:65" x14ac:dyDescent="0.35">
      <c r="A1654" s="1">
        <v>819</v>
      </c>
      <c r="B1654">
        <v>77</v>
      </c>
      <c r="C1654" t="s">
        <v>37</v>
      </c>
      <c r="D1654" s="60" t="s">
        <v>857</v>
      </c>
      <c r="E1654" s="6" t="s">
        <v>1109</v>
      </c>
      <c r="F1654" s="7" t="s">
        <v>1110</v>
      </c>
      <c r="G1654" s="6">
        <v>-15.37</v>
      </c>
      <c r="H1654" s="6">
        <v>-48.78</v>
      </c>
      <c r="I1654" s="6">
        <v>770</v>
      </c>
      <c r="J1654" s="8">
        <v>31081.371963744201</v>
      </c>
      <c r="K1654" t="s">
        <v>1165</v>
      </c>
      <c r="L1654" t="s">
        <v>1062</v>
      </c>
      <c r="M1654">
        <v>600</v>
      </c>
      <c r="N1654">
        <v>600</v>
      </c>
      <c r="O1654">
        <v>0</v>
      </c>
      <c r="P1654">
        <v>41634.519999999997</v>
      </c>
      <c r="Q1654">
        <v>44998.77</v>
      </c>
      <c r="R1654">
        <v>5266.4</v>
      </c>
      <c r="S1654">
        <v>34606.78</v>
      </c>
      <c r="T1654">
        <v>0</v>
      </c>
      <c r="U1654">
        <v>11578.67</v>
      </c>
      <c r="V1654">
        <v>0</v>
      </c>
      <c r="W1654" s="181">
        <f t="shared" si="425"/>
        <v>53213.189999999995</v>
      </c>
      <c r="X1654" s="181">
        <f t="shared" si="426"/>
        <v>88.688649999999996</v>
      </c>
      <c r="Y1654" s="174">
        <v>138085.15</v>
      </c>
      <c r="Z1654" s="181">
        <f t="shared" si="427"/>
        <v>230.14191666666665</v>
      </c>
      <c r="AA1654" s="174">
        <v>0</v>
      </c>
      <c r="AB1654" s="174">
        <v>30.15133777962366</v>
      </c>
      <c r="AC1654" s="174">
        <v>32.587696794333063</v>
      </c>
      <c r="AD1654" s="174">
        <v>3.813878610408143</v>
      </c>
      <c r="AE1654" s="174">
        <v>25.061912884911958</v>
      </c>
      <c r="AF1654">
        <v>0</v>
      </c>
      <c r="AG1654" s="106">
        <v>8.3851666888148362</v>
      </c>
      <c r="AH1654" s="106">
        <v>0</v>
      </c>
      <c r="AI1654" s="106">
        <v>100</v>
      </c>
      <c r="AJ1654">
        <v>83.78</v>
      </c>
      <c r="AK1654">
        <v>88.69</v>
      </c>
      <c r="AL1654">
        <v>57.68</v>
      </c>
      <c r="AM1654">
        <v>230.14</v>
      </c>
      <c r="AN1654" t="s">
        <v>1066</v>
      </c>
      <c r="AO1654">
        <v>23.601600000000001</v>
      </c>
      <c r="AP1654">
        <v>8.33</v>
      </c>
      <c r="AQ1654">
        <v>12.806699999999999</v>
      </c>
      <c r="AR1654" t="s">
        <v>1072</v>
      </c>
      <c r="AS1654" t="s">
        <v>1073</v>
      </c>
      <c r="AT1654" t="s">
        <v>1075</v>
      </c>
      <c r="AU1654" t="s">
        <v>1078</v>
      </c>
      <c r="AV1654" t="s">
        <v>1080</v>
      </c>
      <c r="AW1654" t="s">
        <v>1084</v>
      </c>
      <c r="AX1654" s="65">
        <f t="shared" si="440"/>
        <v>1391.07</v>
      </c>
      <c r="AY1654" s="106">
        <v>2862.47</v>
      </c>
      <c r="AZ1654" s="106">
        <v>1407.3860852587775</v>
      </c>
      <c r="BA1654" s="65">
        <f t="shared" si="428"/>
        <v>5660.9260852587777</v>
      </c>
      <c r="BB1654" s="65">
        <f t="shared" si="429"/>
        <v>51805.80391474122</v>
      </c>
      <c r="BC1654" s="65">
        <f t="shared" si="430"/>
        <v>0</v>
      </c>
      <c r="BD1654" s="65">
        <f t="shared" si="431"/>
        <v>48874.1</v>
      </c>
      <c r="BE1654" s="65">
        <f t="shared" si="432"/>
        <v>31744.309999999998</v>
      </c>
      <c r="BF1654" s="65">
        <f t="shared" si="433"/>
        <v>132424.22391474122</v>
      </c>
      <c r="BG1654" s="66">
        <f t="shared" si="434"/>
        <v>808.70372646553972</v>
      </c>
      <c r="BH1654" s="66">
        <f t="shared" si="435"/>
        <v>89.32035157714003</v>
      </c>
      <c r="BI1654" s="66">
        <f t="shared" si="436"/>
        <v>0</v>
      </c>
      <c r="BJ1654" s="66">
        <f t="shared" si="437"/>
        <v>84.265689655172409</v>
      </c>
      <c r="BK1654" s="66">
        <f t="shared" si="438"/>
        <v>54.731568965517241</v>
      </c>
      <c r="BL1654" s="66">
        <f t="shared" si="439"/>
        <v>228.31762743920899</v>
      </c>
      <c r="BM1654" s="207">
        <f t="shared" si="441"/>
        <v>39873.18</v>
      </c>
    </row>
    <row r="1655" spans="1:65" x14ac:dyDescent="0.35">
      <c r="A1655" s="1">
        <v>820</v>
      </c>
      <c r="B1655">
        <v>77</v>
      </c>
      <c r="C1655" t="s">
        <v>37</v>
      </c>
      <c r="D1655" s="60" t="s">
        <v>858</v>
      </c>
      <c r="E1655" s="6" t="s">
        <v>1111</v>
      </c>
      <c r="F1655" s="7" t="s">
        <v>1112</v>
      </c>
      <c r="G1655" s="6">
        <v>-22.86</v>
      </c>
      <c r="H1655" s="6">
        <v>-43.41</v>
      </c>
      <c r="I1655" s="6">
        <v>45</v>
      </c>
      <c r="J1655" s="8">
        <v>45016.2336447989</v>
      </c>
      <c r="K1655" t="s">
        <v>1165</v>
      </c>
      <c r="L1655" t="s">
        <v>1062</v>
      </c>
      <c r="M1655">
        <v>600</v>
      </c>
      <c r="N1655">
        <v>600</v>
      </c>
      <c r="O1655">
        <v>0</v>
      </c>
      <c r="P1655">
        <v>41222.74</v>
      </c>
      <c r="Q1655">
        <v>44998.77</v>
      </c>
      <c r="R1655">
        <v>5262.4</v>
      </c>
      <c r="S1655">
        <v>34606.78</v>
      </c>
      <c r="T1655">
        <v>0</v>
      </c>
      <c r="U1655">
        <v>11578.67</v>
      </c>
      <c r="V1655">
        <v>0</v>
      </c>
      <c r="W1655" s="181">
        <f t="shared" si="425"/>
        <v>52801.409999999996</v>
      </c>
      <c r="X1655" s="181">
        <f t="shared" si="426"/>
        <v>88.002349999999993</v>
      </c>
      <c r="Y1655" s="174">
        <v>137669.37</v>
      </c>
      <c r="Z1655" s="181">
        <f t="shared" si="427"/>
        <v>229.44895</v>
      </c>
      <c r="AA1655" s="174">
        <v>0</v>
      </c>
      <c r="AB1655" s="174">
        <v>29.943290944093079</v>
      </c>
      <c r="AC1655" s="174">
        <v>32.686116018399737</v>
      </c>
      <c r="AD1655" s="174">
        <v>3.822491524440041</v>
      </c>
      <c r="AE1655" s="174">
        <v>25.137603230115751</v>
      </c>
      <c r="AF1655">
        <v>0</v>
      </c>
      <c r="AG1655" s="106">
        <v>8.4104910191715128</v>
      </c>
      <c r="AH1655" s="106">
        <v>0</v>
      </c>
      <c r="AI1655" s="106">
        <v>100</v>
      </c>
      <c r="AJ1655">
        <v>83.77</v>
      </c>
      <c r="AK1655">
        <v>88</v>
      </c>
      <c r="AL1655">
        <v>57.68</v>
      </c>
      <c r="AM1655">
        <v>229.45</v>
      </c>
      <c r="AN1655" t="s">
        <v>1067</v>
      </c>
      <c r="AO1655">
        <v>23.601600000000001</v>
      </c>
      <c r="AP1655">
        <v>8.33</v>
      </c>
      <c r="AQ1655">
        <v>12.806699999999999</v>
      </c>
      <c r="AR1655" t="s">
        <v>1072</v>
      </c>
      <c r="AS1655" t="s">
        <v>1073</v>
      </c>
      <c r="AT1655" t="s">
        <v>1075</v>
      </c>
      <c r="AU1655" t="s">
        <v>1078</v>
      </c>
      <c r="AV1655" t="s">
        <v>1080</v>
      </c>
      <c r="AW1655" t="s">
        <v>1084</v>
      </c>
      <c r="AX1655" s="65">
        <f t="shared" si="440"/>
        <v>1391.07</v>
      </c>
      <c r="AY1655" s="106">
        <v>2862.47</v>
      </c>
      <c r="AZ1655" s="106">
        <v>1397.8187473437608</v>
      </c>
      <c r="BA1655" s="65">
        <f t="shared" si="428"/>
        <v>5651.3587473437601</v>
      </c>
      <c r="BB1655" s="65">
        <f t="shared" si="429"/>
        <v>51403.591252656239</v>
      </c>
      <c r="BC1655" s="65">
        <f t="shared" si="430"/>
        <v>0</v>
      </c>
      <c r="BD1655" s="65">
        <f t="shared" si="431"/>
        <v>48870.1</v>
      </c>
      <c r="BE1655" s="65">
        <f t="shared" si="432"/>
        <v>31744.309999999998</v>
      </c>
      <c r="BF1655" s="65">
        <f t="shared" si="433"/>
        <v>132018.01125265623</v>
      </c>
      <c r="BG1655" s="66">
        <f t="shared" si="434"/>
        <v>807.33696390625141</v>
      </c>
      <c r="BH1655" s="66">
        <f t="shared" si="435"/>
        <v>88.626881470096961</v>
      </c>
      <c r="BI1655" s="66">
        <f t="shared" si="436"/>
        <v>0</v>
      </c>
      <c r="BJ1655" s="66">
        <f t="shared" si="437"/>
        <v>84.258793103448269</v>
      </c>
      <c r="BK1655" s="66">
        <f t="shared" si="438"/>
        <v>54.731568965517241</v>
      </c>
      <c r="BL1655" s="66">
        <f t="shared" si="439"/>
        <v>227.61726078044177</v>
      </c>
      <c r="BM1655" s="207">
        <f t="shared" si="441"/>
        <v>39869.18</v>
      </c>
    </row>
    <row r="1656" spans="1:65" x14ac:dyDescent="0.35">
      <c r="A1656" s="1">
        <v>821</v>
      </c>
      <c r="B1656">
        <v>77</v>
      </c>
      <c r="C1656" t="s">
        <v>37</v>
      </c>
      <c r="D1656" s="60" t="s">
        <v>859</v>
      </c>
      <c r="E1656" s="6" t="s">
        <v>1113</v>
      </c>
      <c r="F1656" s="7" t="s">
        <v>1114</v>
      </c>
      <c r="G1656" s="6">
        <v>-20.32</v>
      </c>
      <c r="H1656" s="6">
        <v>-40.340000000000003</v>
      </c>
      <c r="I1656" s="6">
        <v>9</v>
      </c>
      <c r="J1656" s="8">
        <v>54061.366139626101</v>
      </c>
      <c r="K1656" t="s">
        <v>1165</v>
      </c>
      <c r="L1656" t="s">
        <v>1062</v>
      </c>
      <c r="M1656">
        <v>600</v>
      </c>
      <c r="N1656">
        <v>600</v>
      </c>
      <c r="O1656">
        <v>0</v>
      </c>
      <c r="P1656">
        <v>46555.98</v>
      </c>
      <c r="Q1656">
        <v>44998.77</v>
      </c>
      <c r="R1656">
        <v>5264.2</v>
      </c>
      <c r="S1656">
        <v>34606.78</v>
      </c>
      <c r="T1656">
        <v>0</v>
      </c>
      <c r="U1656">
        <v>11578.67</v>
      </c>
      <c r="V1656">
        <v>0</v>
      </c>
      <c r="W1656" s="181">
        <f t="shared" si="425"/>
        <v>58134.65</v>
      </c>
      <c r="X1656" s="181">
        <f t="shared" si="426"/>
        <v>96.891083333333341</v>
      </c>
      <c r="Y1656" s="174">
        <v>143004.4</v>
      </c>
      <c r="Z1656" s="181">
        <f t="shared" si="427"/>
        <v>238.34066666666666</v>
      </c>
      <c r="AA1656" s="174">
        <v>0</v>
      </c>
      <c r="AB1656" s="174">
        <v>32.555627659009097</v>
      </c>
      <c r="AC1656" s="174">
        <v>31.466703122421411</v>
      </c>
      <c r="AD1656" s="174">
        <v>3.6811454752441191</v>
      </c>
      <c r="AE1656" s="174">
        <v>24.199800845288681</v>
      </c>
      <c r="AF1656">
        <v>0</v>
      </c>
      <c r="AG1656" s="106">
        <v>8.0967228980367043</v>
      </c>
      <c r="AH1656" s="106">
        <v>0</v>
      </c>
      <c r="AI1656" s="106">
        <v>100</v>
      </c>
      <c r="AJ1656">
        <v>83.77</v>
      </c>
      <c r="AK1656">
        <v>96.89</v>
      </c>
      <c r="AL1656">
        <v>57.68</v>
      </c>
      <c r="AM1656">
        <v>238.34</v>
      </c>
      <c r="AN1656" t="s">
        <v>1068</v>
      </c>
      <c r="AO1656">
        <v>23.601600000000001</v>
      </c>
      <c r="AP1656">
        <v>8.33</v>
      </c>
      <c r="AQ1656">
        <v>12.806699999999999</v>
      </c>
      <c r="AR1656" t="s">
        <v>1072</v>
      </c>
      <c r="AS1656" t="s">
        <v>1073</v>
      </c>
      <c r="AT1656" t="s">
        <v>1075</v>
      </c>
      <c r="AU1656" t="s">
        <v>1078</v>
      </c>
      <c r="AV1656" t="s">
        <v>1080</v>
      </c>
      <c r="AW1656" t="s">
        <v>1084</v>
      </c>
      <c r="AX1656" s="65">
        <f t="shared" si="440"/>
        <v>1391.07</v>
      </c>
      <c r="AY1656" s="106">
        <v>2862.47</v>
      </c>
      <c r="AZ1656" s="106">
        <v>1527.8580161454081</v>
      </c>
      <c r="BA1656" s="65">
        <f t="shared" si="428"/>
        <v>5781.3980161454074</v>
      </c>
      <c r="BB1656" s="65">
        <f t="shared" si="429"/>
        <v>56606.791983854593</v>
      </c>
      <c r="BC1656" s="65">
        <f t="shared" si="430"/>
        <v>0</v>
      </c>
      <c r="BD1656" s="65">
        <f t="shared" si="431"/>
        <v>48871.899999999994</v>
      </c>
      <c r="BE1656" s="65">
        <f t="shared" si="432"/>
        <v>31744.309999999998</v>
      </c>
      <c r="BF1656" s="65">
        <f t="shared" si="433"/>
        <v>137223.0019838546</v>
      </c>
      <c r="BG1656" s="66">
        <f t="shared" si="434"/>
        <v>825.91400230648674</v>
      </c>
      <c r="BH1656" s="66">
        <f t="shared" si="435"/>
        <v>97.597917213542402</v>
      </c>
      <c r="BI1656" s="66">
        <f t="shared" si="436"/>
        <v>0</v>
      </c>
      <c r="BJ1656" s="66">
        <f t="shared" si="437"/>
        <v>84.261896551724135</v>
      </c>
      <c r="BK1656" s="66">
        <f t="shared" si="438"/>
        <v>54.731568965517241</v>
      </c>
      <c r="BL1656" s="66">
        <f t="shared" si="439"/>
        <v>236.59138273078381</v>
      </c>
      <c r="BM1656" s="207">
        <f t="shared" si="441"/>
        <v>39870.979999999996</v>
      </c>
    </row>
    <row r="1657" spans="1:65" x14ac:dyDescent="0.35">
      <c r="A1657" s="1">
        <v>822</v>
      </c>
      <c r="B1657">
        <v>77</v>
      </c>
      <c r="C1657" t="s">
        <v>37</v>
      </c>
      <c r="D1657" s="60" t="s">
        <v>860</v>
      </c>
      <c r="E1657" s="6" t="s">
        <v>1115</v>
      </c>
      <c r="F1657" s="7" t="s">
        <v>1116</v>
      </c>
      <c r="G1657" s="6">
        <v>-8.0500000000000007</v>
      </c>
      <c r="H1657" s="6">
        <v>-34.880000000000003</v>
      </c>
      <c r="I1657" s="6">
        <v>10</v>
      </c>
      <c r="J1657" s="8">
        <v>63550.072249703</v>
      </c>
      <c r="K1657" t="s">
        <v>1165</v>
      </c>
      <c r="L1657" t="s">
        <v>1062</v>
      </c>
      <c r="M1657">
        <v>600</v>
      </c>
      <c r="N1657">
        <v>600</v>
      </c>
      <c r="O1657">
        <v>0</v>
      </c>
      <c r="P1657">
        <v>54665.08</v>
      </c>
      <c r="Q1657">
        <v>44998.77</v>
      </c>
      <c r="R1657">
        <v>5250.2</v>
      </c>
      <c r="S1657">
        <v>34606.78</v>
      </c>
      <c r="T1657">
        <v>0</v>
      </c>
      <c r="U1657">
        <v>11578.67</v>
      </c>
      <c r="V1657">
        <v>0</v>
      </c>
      <c r="W1657" s="181">
        <f t="shared" si="425"/>
        <v>66243.75</v>
      </c>
      <c r="X1657" s="181">
        <f t="shared" si="426"/>
        <v>110.40625</v>
      </c>
      <c r="Y1657" s="174">
        <v>151099.5</v>
      </c>
      <c r="Z1657" s="181">
        <f t="shared" si="427"/>
        <v>251.83250000000001</v>
      </c>
      <c r="AA1657" s="174">
        <v>0</v>
      </c>
      <c r="AB1657" s="174">
        <v>36.178200457314553</v>
      </c>
      <c r="AC1657" s="174">
        <v>29.78088610485144</v>
      </c>
      <c r="AD1657" s="174">
        <v>3.4746640458770539</v>
      </c>
      <c r="AE1657" s="174">
        <v>22.903305437807539</v>
      </c>
      <c r="AF1657">
        <v>0</v>
      </c>
      <c r="AG1657" s="106">
        <v>7.6629439541494184</v>
      </c>
      <c r="AH1657" s="106">
        <v>0</v>
      </c>
      <c r="AI1657" s="106">
        <v>100</v>
      </c>
      <c r="AJ1657">
        <v>83.75</v>
      </c>
      <c r="AK1657">
        <v>110.41</v>
      </c>
      <c r="AL1657">
        <v>57.68</v>
      </c>
      <c r="AM1657">
        <v>251.83</v>
      </c>
      <c r="AN1657" t="s">
        <v>1069</v>
      </c>
      <c r="AO1657">
        <v>23.601600000000001</v>
      </c>
      <c r="AP1657">
        <v>8.33</v>
      </c>
      <c r="AQ1657">
        <v>12.806699999999999</v>
      </c>
      <c r="AR1657" t="s">
        <v>1072</v>
      </c>
      <c r="AS1657" t="s">
        <v>1073</v>
      </c>
      <c r="AT1657" t="s">
        <v>1075</v>
      </c>
      <c r="AU1657" t="s">
        <v>1078</v>
      </c>
      <c r="AV1657" t="s">
        <v>1080</v>
      </c>
      <c r="AW1657" t="s">
        <v>1084</v>
      </c>
      <c r="AX1657" s="65">
        <f t="shared" si="440"/>
        <v>1391.07</v>
      </c>
      <c r="AY1657" s="106">
        <v>2862.47</v>
      </c>
      <c r="AZ1657" s="106">
        <v>1744.1466728338719</v>
      </c>
      <c r="BA1657" s="65">
        <f t="shared" si="428"/>
        <v>5997.6866728338719</v>
      </c>
      <c r="BB1657" s="65">
        <f t="shared" si="429"/>
        <v>64499.603327166129</v>
      </c>
      <c r="BC1657" s="65">
        <f t="shared" si="430"/>
        <v>0</v>
      </c>
      <c r="BD1657" s="65">
        <f t="shared" si="431"/>
        <v>48857.899999999994</v>
      </c>
      <c r="BE1657" s="65">
        <f t="shared" si="432"/>
        <v>31744.309999999998</v>
      </c>
      <c r="BF1657" s="65">
        <f t="shared" si="433"/>
        <v>145101.81332716614</v>
      </c>
      <c r="BG1657" s="66">
        <f t="shared" si="434"/>
        <v>856.81238183341031</v>
      </c>
      <c r="BH1657" s="66">
        <f t="shared" si="435"/>
        <v>111.20621263304506</v>
      </c>
      <c r="BI1657" s="66">
        <f t="shared" si="436"/>
        <v>0</v>
      </c>
      <c r="BJ1657" s="66">
        <f t="shared" si="437"/>
        <v>84.237758620689647</v>
      </c>
      <c r="BK1657" s="66">
        <f t="shared" si="438"/>
        <v>54.731568965517241</v>
      </c>
      <c r="BL1657" s="66">
        <f t="shared" si="439"/>
        <v>250.17554021925196</v>
      </c>
      <c r="BM1657" s="207">
        <f t="shared" si="441"/>
        <v>39856.979999999996</v>
      </c>
    </row>
    <row r="1658" spans="1:65" x14ac:dyDescent="0.35">
      <c r="A1658" s="1">
        <v>823</v>
      </c>
      <c r="B1658">
        <v>77</v>
      </c>
      <c r="C1658" t="s">
        <v>37</v>
      </c>
      <c r="D1658" s="60" t="s">
        <v>861</v>
      </c>
      <c r="E1658" s="6" t="s">
        <v>1117</v>
      </c>
      <c r="F1658" s="7" t="s">
        <v>1118</v>
      </c>
      <c r="G1658" s="6">
        <v>-3.8</v>
      </c>
      <c r="H1658" s="6">
        <v>-38.53</v>
      </c>
      <c r="I1658" s="6">
        <v>41</v>
      </c>
      <c r="J1658" s="8">
        <v>71394.000753582499</v>
      </c>
      <c r="K1658" t="s">
        <v>1165</v>
      </c>
      <c r="L1658" t="s">
        <v>1062</v>
      </c>
      <c r="M1658">
        <v>600</v>
      </c>
      <c r="N1658">
        <v>600</v>
      </c>
      <c r="O1658">
        <v>0</v>
      </c>
      <c r="P1658">
        <v>53665.279999999999</v>
      </c>
      <c r="Q1658">
        <v>44998.77</v>
      </c>
      <c r="R1658">
        <v>5255.2</v>
      </c>
      <c r="S1658">
        <v>34606.78</v>
      </c>
      <c r="T1658">
        <v>0</v>
      </c>
      <c r="U1658">
        <v>11578.67</v>
      </c>
      <c r="V1658">
        <v>0</v>
      </c>
      <c r="W1658" s="181">
        <f t="shared" si="425"/>
        <v>65243.95</v>
      </c>
      <c r="X1658" s="181">
        <f t="shared" si="426"/>
        <v>108.73991666666666</v>
      </c>
      <c r="Y1658" s="174">
        <v>150104.70000000001</v>
      </c>
      <c r="Z1658" s="181">
        <f t="shared" si="427"/>
        <v>250.17450000000002</v>
      </c>
      <c r="AA1658" s="174">
        <v>0</v>
      </c>
      <c r="AB1658" s="174">
        <v>35.751898508174627</v>
      </c>
      <c r="AC1658" s="174">
        <v>29.978255177885831</v>
      </c>
      <c r="AD1658" s="174">
        <v>3.5010229526457191</v>
      </c>
      <c r="AE1658" s="174">
        <v>23.055094210907448</v>
      </c>
      <c r="AF1658">
        <v>0</v>
      </c>
      <c r="AG1658" s="106">
        <v>7.7137291503863628</v>
      </c>
      <c r="AH1658" s="106">
        <v>0</v>
      </c>
      <c r="AI1658" s="106">
        <v>100</v>
      </c>
      <c r="AJ1658">
        <v>83.76</v>
      </c>
      <c r="AK1658">
        <v>108.74</v>
      </c>
      <c r="AL1658">
        <v>57.68</v>
      </c>
      <c r="AM1658">
        <v>250.17</v>
      </c>
      <c r="AN1658" t="s">
        <v>1070</v>
      </c>
      <c r="AO1658">
        <v>23.601600000000001</v>
      </c>
      <c r="AP1658">
        <v>8.33</v>
      </c>
      <c r="AQ1658">
        <v>12.806699999999999</v>
      </c>
      <c r="AR1658" t="s">
        <v>1072</v>
      </c>
      <c r="AS1658" t="s">
        <v>1073</v>
      </c>
      <c r="AT1658" t="s">
        <v>1075</v>
      </c>
      <c r="AU1658" t="s">
        <v>1078</v>
      </c>
      <c r="AV1658" t="s">
        <v>1080</v>
      </c>
      <c r="AW1658" t="s">
        <v>1084</v>
      </c>
      <c r="AX1658" s="65">
        <f t="shared" si="440"/>
        <v>1391.07</v>
      </c>
      <c r="AY1658" s="106">
        <v>2862.47</v>
      </c>
      <c r="AZ1658" s="106">
        <v>1706.2296420214052</v>
      </c>
      <c r="BA1658" s="65">
        <f t="shared" si="428"/>
        <v>5959.7696420214052</v>
      </c>
      <c r="BB1658" s="65">
        <f t="shared" si="429"/>
        <v>63537.720357978593</v>
      </c>
      <c r="BC1658" s="65">
        <f t="shared" si="430"/>
        <v>0</v>
      </c>
      <c r="BD1658" s="65">
        <f t="shared" si="431"/>
        <v>48862.899999999994</v>
      </c>
      <c r="BE1658" s="65">
        <f t="shared" si="432"/>
        <v>31744.309999999998</v>
      </c>
      <c r="BF1658" s="65">
        <f t="shared" si="433"/>
        <v>144144.93035797862</v>
      </c>
      <c r="BG1658" s="66">
        <f t="shared" si="434"/>
        <v>851.39566314591502</v>
      </c>
      <c r="BH1658" s="66">
        <f t="shared" si="435"/>
        <v>109.54779372065275</v>
      </c>
      <c r="BI1658" s="66">
        <f t="shared" si="436"/>
        <v>0</v>
      </c>
      <c r="BJ1658" s="66">
        <f t="shared" si="437"/>
        <v>84.246379310344821</v>
      </c>
      <c r="BK1658" s="66">
        <f t="shared" si="438"/>
        <v>54.731568965517241</v>
      </c>
      <c r="BL1658" s="66">
        <f t="shared" si="439"/>
        <v>248.52574199651485</v>
      </c>
      <c r="BM1658" s="207">
        <f t="shared" si="441"/>
        <v>39861.979999999996</v>
      </c>
    </row>
    <row r="1659" spans="1:65" x14ac:dyDescent="0.35">
      <c r="A1659" s="1">
        <v>824</v>
      </c>
      <c r="B1659">
        <v>78</v>
      </c>
      <c r="C1659" t="s">
        <v>37</v>
      </c>
      <c r="D1659" s="60" t="s">
        <v>862</v>
      </c>
      <c r="E1659" s="6" t="s">
        <v>1104</v>
      </c>
      <c r="F1659" s="7" t="s">
        <v>1105</v>
      </c>
      <c r="G1659" s="6">
        <v>-22.74</v>
      </c>
      <c r="H1659" s="6">
        <v>-45.59</v>
      </c>
      <c r="I1659" s="6">
        <v>1642</v>
      </c>
      <c r="J1659" s="8">
        <v>3495.45982983364</v>
      </c>
      <c r="K1659" t="s">
        <v>1165</v>
      </c>
      <c r="L1659" t="s">
        <v>1062</v>
      </c>
      <c r="M1659">
        <v>600</v>
      </c>
      <c r="N1659">
        <v>600</v>
      </c>
      <c r="O1659">
        <v>3803.09</v>
      </c>
      <c r="P1659">
        <v>12827.42</v>
      </c>
      <c r="Q1659">
        <v>44998.77</v>
      </c>
      <c r="R1659">
        <v>5265.2</v>
      </c>
      <c r="S1659">
        <v>34606.78</v>
      </c>
      <c r="T1659">
        <v>0</v>
      </c>
      <c r="U1659">
        <v>11750.93</v>
      </c>
      <c r="V1659">
        <v>0</v>
      </c>
      <c r="W1659" s="181">
        <f t="shared" si="425"/>
        <v>24578.35</v>
      </c>
      <c r="X1659" s="181">
        <f t="shared" si="426"/>
        <v>40.963916666666663</v>
      </c>
      <c r="Y1659" s="174">
        <v>113252.19</v>
      </c>
      <c r="Z1659" s="181">
        <f t="shared" si="427"/>
        <v>188.75364999999999</v>
      </c>
      <c r="AA1659" s="174">
        <v>3.358071927792301</v>
      </c>
      <c r="AB1659" s="174">
        <v>11.32642114911862</v>
      </c>
      <c r="AC1659" s="174">
        <v>39.733244893542462</v>
      </c>
      <c r="AD1659" s="174">
        <v>4.6490933199614064</v>
      </c>
      <c r="AE1659" s="174">
        <v>30.557272225817439</v>
      </c>
      <c r="AF1659">
        <v>0</v>
      </c>
      <c r="AG1659" s="106">
        <v>10.375896483767781</v>
      </c>
      <c r="AH1659" s="106">
        <v>0</v>
      </c>
      <c r="AI1659" s="106">
        <v>100</v>
      </c>
      <c r="AJ1659">
        <v>83.77</v>
      </c>
      <c r="AK1659">
        <v>47.3</v>
      </c>
      <c r="AL1659">
        <v>57.68</v>
      </c>
      <c r="AM1659">
        <v>188.75</v>
      </c>
      <c r="AN1659" t="s">
        <v>1063</v>
      </c>
      <c r="AO1659">
        <v>23.601600000000001</v>
      </c>
      <c r="AP1659">
        <v>8.33</v>
      </c>
      <c r="AQ1659">
        <v>12.806699999999999</v>
      </c>
      <c r="AR1659" t="s">
        <v>1072</v>
      </c>
      <c r="AS1659" t="s">
        <v>1073</v>
      </c>
      <c r="AT1659" t="s">
        <v>1075</v>
      </c>
      <c r="AU1659" t="s">
        <v>1078</v>
      </c>
      <c r="AV1659" t="s">
        <v>1081</v>
      </c>
      <c r="AW1659" t="s">
        <v>1083</v>
      </c>
      <c r="AX1659" s="65">
        <f t="shared" si="440"/>
        <v>1391.07</v>
      </c>
      <c r="AY1659" s="106">
        <v>2862.47</v>
      </c>
      <c r="AZ1659" s="106">
        <v>503.75471261844694</v>
      </c>
      <c r="BA1659" s="65">
        <f t="shared" si="428"/>
        <v>4757.2947126184463</v>
      </c>
      <c r="BB1659" s="65">
        <f t="shared" si="429"/>
        <v>24074.595287381551</v>
      </c>
      <c r="BC1659" s="65">
        <f t="shared" si="430"/>
        <v>3803.09</v>
      </c>
      <c r="BD1659" s="65">
        <f t="shared" si="431"/>
        <v>48872.899999999994</v>
      </c>
      <c r="BE1659" s="65">
        <f t="shared" si="432"/>
        <v>31744.309999999998</v>
      </c>
      <c r="BF1659" s="65">
        <f t="shared" si="433"/>
        <v>108494.89528738156</v>
      </c>
      <c r="BG1659" s="66">
        <f t="shared" si="434"/>
        <v>679.61353037406377</v>
      </c>
      <c r="BH1659" s="66">
        <f t="shared" si="435"/>
        <v>41.507922909278534</v>
      </c>
      <c r="BI1659" s="66">
        <f t="shared" si="436"/>
        <v>6.3384833333333335</v>
      </c>
      <c r="BJ1659" s="66">
        <f t="shared" si="437"/>
        <v>84.263620689655156</v>
      </c>
      <c r="BK1659" s="66">
        <f t="shared" si="438"/>
        <v>54.731568965517241</v>
      </c>
      <c r="BL1659" s="66">
        <f t="shared" si="439"/>
        <v>187.06016428858888</v>
      </c>
      <c r="BM1659" s="207">
        <f t="shared" si="441"/>
        <v>39871.979999999996</v>
      </c>
    </row>
    <row r="1660" spans="1:65" x14ac:dyDescent="0.35">
      <c r="A1660" s="1">
        <v>825</v>
      </c>
      <c r="B1660">
        <v>78</v>
      </c>
      <c r="C1660" t="s">
        <v>37</v>
      </c>
      <c r="D1660" s="60" t="s">
        <v>863</v>
      </c>
      <c r="E1660" s="6" t="s">
        <v>1104</v>
      </c>
      <c r="F1660" s="7" t="s">
        <v>1106</v>
      </c>
      <c r="G1660" s="6">
        <v>-23.85</v>
      </c>
      <c r="H1660" s="6">
        <v>-46.64</v>
      </c>
      <c r="I1660" s="6">
        <v>792</v>
      </c>
      <c r="J1660" s="8">
        <v>14172.2970393051</v>
      </c>
      <c r="K1660" t="s">
        <v>1165</v>
      </c>
      <c r="L1660" t="s">
        <v>1062</v>
      </c>
      <c r="M1660">
        <v>600</v>
      </c>
      <c r="N1660">
        <v>600</v>
      </c>
      <c r="O1660">
        <v>1227.5</v>
      </c>
      <c r="P1660">
        <v>22454.29</v>
      </c>
      <c r="Q1660">
        <v>44998.77</v>
      </c>
      <c r="R1660">
        <v>5266.4</v>
      </c>
      <c r="S1660">
        <v>34606.78</v>
      </c>
      <c r="T1660">
        <v>0</v>
      </c>
      <c r="U1660">
        <v>11750.93</v>
      </c>
      <c r="V1660">
        <v>0</v>
      </c>
      <c r="W1660" s="181">
        <f t="shared" si="425"/>
        <v>34205.22</v>
      </c>
      <c r="X1660" s="181">
        <f t="shared" si="426"/>
        <v>57.008700000000005</v>
      </c>
      <c r="Y1660" s="174">
        <v>120304.67</v>
      </c>
      <c r="Z1660" s="181">
        <f t="shared" si="427"/>
        <v>200.50778333333332</v>
      </c>
      <c r="AA1660" s="174">
        <v>1.020326143615206</v>
      </c>
      <c r="AB1660" s="174">
        <v>18.664520670727079</v>
      </c>
      <c r="AC1660" s="174">
        <v>37.404009337293388</v>
      </c>
      <c r="AD1660" s="174">
        <v>4.3775524258534597</v>
      </c>
      <c r="AE1660" s="174">
        <v>28.765948986020241</v>
      </c>
      <c r="AF1660">
        <v>0</v>
      </c>
      <c r="AG1660" s="106">
        <v>9.76764243649062</v>
      </c>
      <c r="AH1660" s="106">
        <v>0</v>
      </c>
      <c r="AI1660" s="106">
        <v>100</v>
      </c>
      <c r="AJ1660">
        <v>83.78</v>
      </c>
      <c r="AK1660">
        <v>59.05</v>
      </c>
      <c r="AL1660">
        <v>57.68</v>
      </c>
      <c r="AM1660">
        <v>200.51</v>
      </c>
      <c r="AN1660" t="s">
        <v>1064</v>
      </c>
      <c r="AO1660">
        <v>23.601600000000001</v>
      </c>
      <c r="AP1660">
        <v>8.33</v>
      </c>
      <c r="AQ1660">
        <v>12.806699999999999</v>
      </c>
      <c r="AR1660" t="s">
        <v>1072</v>
      </c>
      <c r="AS1660" t="s">
        <v>1073</v>
      </c>
      <c r="AT1660" t="s">
        <v>1075</v>
      </c>
      <c r="AU1660" t="s">
        <v>1078</v>
      </c>
      <c r="AV1660" t="s">
        <v>1081</v>
      </c>
      <c r="AW1660" t="s">
        <v>1083</v>
      </c>
      <c r="AX1660" s="65">
        <f t="shared" si="440"/>
        <v>1391.07</v>
      </c>
      <c r="AY1660" s="106">
        <v>2862.47</v>
      </c>
      <c r="AZ1660" s="106">
        <v>778.02782992357197</v>
      </c>
      <c r="BA1660" s="65">
        <f t="shared" si="428"/>
        <v>5031.5678299235715</v>
      </c>
      <c r="BB1660" s="65">
        <f t="shared" si="429"/>
        <v>33427.192170076429</v>
      </c>
      <c r="BC1660" s="65">
        <f t="shared" si="430"/>
        <v>1227.5</v>
      </c>
      <c r="BD1660" s="65">
        <f t="shared" si="431"/>
        <v>48874.1</v>
      </c>
      <c r="BE1660" s="65">
        <f t="shared" si="432"/>
        <v>31744.309999999998</v>
      </c>
      <c r="BF1660" s="65">
        <f t="shared" si="433"/>
        <v>115273.10217007642</v>
      </c>
      <c r="BG1660" s="66">
        <f t="shared" si="434"/>
        <v>718.79540427479594</v>
      </c>
      <c r="BH1660" s="66">
        <f t="shared" si="435"/>
        <v>57.633089948407637</v>
      </c>
      <c r="BI1660" s="66">
        <f t="shared" si="436"/>
        <v>2.0458333333333334</v>
      </c>
      <c r="BJ1660" s="66">
        <f t="shared" si="437"/>
        <v>84.265689655172409</v>
      </c>
      <c r="BK1660" s="66">
        <f t="shared" si="438"/>
        <v>54.731568965517241</v>
      </c>
      <c r="BL1660" s="66">
        <f t="shared" si="439"/>
        <v>198.74672787944212</v>
      </c>
      <c r="BM1660" s="207">
        <f t="shared" si="441"/>
        <v>39873.18</v>
      </c>
    </row>
    <row r="1661" spans="1:65" x14ac:dyDescent="0.35">
      <c r="A1661" s="1">
        <v>826</v>
      </c>
      <c r="B1661">
        <v>78</v>
      </c>
      <c r="C1661" t="s">
        <v>37</v>
      </c>
      <c r="D1661" s="60" t="s">
        <v>864</v>
      </c>
      <c r="E1661" s="6" t="s">
        <v>1107</v>
      </c>
      <c r="F1661" s="7" t="s">
        <v>1108</v>
      </c>
      <c r="G1661" s="6">
        <v>-30.03</v>
      </c>
      <c r="H1661" s="6">
        <v>-51.23</v>
      </c>
      <c r="I1661" s="6">
        <v>47</v>
      </c>
      <c r="J1661" s="8">
        <v>23954.0527728093</v>
      </c>
      <c r="K1661" t="s">
        <v>1165</v>
      </c>
      <c r="L1661" t="s">
        <v>1062</v>
      </c>
      <c r="M1661">
        <v>600</v>
      </c>
      <c r="N1661">
        <v>600</v>
      </c>
      <c r="O1661">
        <v>2203.4</v>
      </c>
      <c r="P1661">
        <v>28062.48</v>
      </c>
      <c r="Q1661">
        <v>44998.77</v>
      </c>
      <c r="R1661">
        <v>5272.4</v>
      </c>
      <c r="S1661">
        <v>34606.78</v>
      </c>
      <c r="T1661">
        <v>0</v>
      </c>
      <c r="U1661">
        <v>11750.93</v>
      </c>
      <c r="V1661">
        <v>0</v>
      </c>
      <c r="W1661" s="181">
        <f t="shared" si="425"/>
        <v>39813.410000000003</v>
      </c>
      <c r="X1661" s="181">
        <f t="shared" si="426"/>
        <v>66.355683333333346</v>
      </c>
      <c r="Y1661" s="174">
        <v>126894.75</v>
      </c>
      <c r="Z1661" s="181">
        <f t="shared" si="427"/>
        <v>211.49125000000001</v>
      </c>
      <c r="AA1661" s="174">
        <v>1.736399654044001</v>
      </c>
      <c r="AB1661" s="174">
        <v>22.114768341479849</v>
      </c>
      <c r="AC1661" s="174">
        <v>35.461490723611497</v>
      </c>
      <c r="AD1661" s="174">
        <v>4.1549394281481309</v>
      </c>
      <c r="AE1661" s="174">
        <v>27.272034501033339</v>
      </c>
      <c r="AF1661">
        <v>0</v>
      </c>
      <c r="AG1661" s="106">
        <v>9.26037523222986</v>
      </c>
      <c r="AH1661" s="106">
        <v>0</v>
      </c>
      <c r="AI1661" s="106">
        <v>100</v>
      </c>
      <c r="AJ1661">
        <v>83.79</v>
      </c>
      <c r="AK1661">
        <v>70.03</v>
      </c>
      <c r="AL1661">
        <v>57.68</v>
      </c>
      <c r="AM1661">
        <v>211.49</v>
      </c>
      <c r="AN1661" t="s">
        <v>1065</v>
      </c>
      <c r="AO1661">
        <v>23.601600000000001</v>
      </c>
      <c r="AP1661">
        <v>8.33</v>
      </c>
      <c r="AQ1661">
        <v>12.806699999999999</v>
      </c>
      <c r="AR1661" t="s">
        <v>1072</v>
      </c>
      <c r="AS1661" t="s">
        <v>1073</v>
      </c>
      <c r="AT1661" t="s">
        <v>1075</v>
      </c>
      <c r="AU1661" t="s">
        <v>1078</v>
      </c>
      <c r="AV1661" t="s">
        <v>1081</v>
      </c>
      <c r="AW1661" t="s">
        <v>1083</v>
      </c>
      <c r="AX1661" s="65">
        <f t="shared" si="440"/>
        <v>1391.07</v>
      </c>
      <c r="AY1661" s="106">
        <v>2862.47</v>
      </c>
      <c r="AZ1661" s="106">
        <v>899.65259905510254</v>
      </c>
      <c r="BA1661" s="65">
        <f t="shared" si="428"/>
        <v>5153.1925990551026</v>
      </c>
      <c r="BB1661" s="65">
        <f t="shared" si="429"/>
        <v>38913.757400944902</v>
      </c>
      <c r="BC1661" s="65">
        <f t="shared" si="430"/>
        <v>2203.4</v>
      </c>
      <c r="BD1661" s="65">
        <f t="shared" si="431"/>
        <v>48880.1</v>
      </c>
      <c r="BE1661" s="65">
        <f t="shared" si="432"/>
        <v>31744.309999999998</v>
      </c>
      <c r="BF1661" s="65">
        <f t="shared" si="433"/>
        <v>121741.5574009449</v>
      </c>
      <c r="BG1661" s="66">
        <f t="shared" si="434"/>
        <v>736.17037129358607</v>
      </c>
      <c r="BH1661" s="66">
        <f t="shared" si="435"/>
        <v>67.092685174042927</v>
      </c>
      <c r="BI1661" s="66">
        <f t="shared" si="436"/>
        <v>3.6723333333333334</v>
      </c>
      <c r="BJ1661" s="66">
        <f t="shared" si="437"/>
        <v>84.276034482758618</v>
      </c>
      <c r="BK1661" s="66">
        <f t="shared" si="438"/>
        <v>54.731568965517241</v>
      </c>
      <c r="BL1661" s="66">
        <f t="shared" si="439"/>
        <v>209.89923689818087</v>
      </c>
      <c r="BM1661" s="207">
        <f t="shared" si="441"/>
        <v>39879.18</v>
      </c>
    </row>
    <row r="1662" spans="1:65" x14ac:dyDescent="0.35">
      <c r="A1662" s="1">
        <v>827</v>
      </c>
      <c r="B1662">
        <v>78</v>
      </c>
      <c r="C1662" t="s">
        <v>37</v>
      </c>
      <c r="D1662" s="60" t="s">
        <v>865</v>
      </c>
      <c r="E1662" s="6" t="s">
        <v>1109</v>
      </c>
      <c r="F1662" s="7" t="s">
        <v>1110</v>
      </c>
      <c r="G1662" s="6">
        <v>-15.37</v>
      </c>
      <c r="H1662" s="6">
        <v>-48.78</v>
      </c>
      <c r="I1662" s="6">
        <v>770</v>
      </c>
      <c r="J1662" s="8">
        <v>31081.371963744201</v>
      </c>
      <c r="K1662" t="s">
        <v>1165</v>
      </c>
      <c r="L1662" t="s">
        <v>1062</v>
      </c>
      <c r="M1662">
        <v>600</v>
      </c>
      <c r="N1662">
        <v>600</v>
      </c>
      <c r="O1662">
        <v>17.989999999999998</v>
      </c>
      <c r="P1662">
        <v>43826.83</v>
      </c>
      <c r="Q1662">
        <v>44998.77</v>
      </c>
      <c r="R1662">
        <v>5266.4</v>
      </c>
      <c r="S1662">
        <v>34606.78</v>
      </c>
      <c r="T1662">
        <v>0</v>
      </c>
      <c r="U1662">
        <v>11750.93</v>
      </c>
      <c r="V1662">
        <v>0</v>
      </c>
      <c r="W1662" s="181">
        <f t="shared" si="425"/>
        <v>55577.760000000002</v>
      </c>
      <c r="X1662" s="181">
        <f t="shared" si="426"/>
        <v>92.629599999999996</v>
      </c>
      <c r="Y1662" s="174">
        <v>140467.70000000001</v>
      </c>
      <c r="Z1662" s="181">
        <f t="shared" si="427"/>
        <v>234.11283333333336</v>
      </c>
      <c r="AA1662" s="174">
        <v>1.280721475470873E-2</v>
      </c>
      <c r="AB1662" s="174">
        <v>31.200646127187959</v>
      </c>
      <c r="AC1662" s="174">
        <v>32.034958926500543</v>
      </c>
      <c r="AD1662" s="174">
        <v>3.749189315408453</v>
      </c>
      <c r="AE1662" s="174">
        <v>24.63682398159861</v>
      </c>
      <c r="AF1662">
        <v>0</v>
      </c>
      <c r="AG1662" s="106">
        <v>8.3655744345497212</v>
      </c>
      <c r="AH1662" s="106">
        <v>0</v>
      </c>
      <c r="AI1662" s="106">
        <v>100</v>
      </c>
      <c r="AJ1662">
        <v>83.78</v>
      </c>
      <c r="AK1662">
        <v>92.66</v>
      </c>
      <c r="AL1662">
        <v>57.68</v>
      </c>
      <c r="AM1662">
        <v>234.11</v>
      </c>
      <c r="AN1662" t="s">
        <v>1066</v>
      </c>
      <c r="AO1662">
        <v>23.601600000000001</v>
      </c>
      <c r="AP1662">
        <v>8.33</v>
      </c>
      <c r="AQ1662">
        <v>12.806699999999999</v>
      </c>
      <c r="AR1662" t="s">
        <v>1072</v>
      </c>
      <c r="AS1662" t="s">
        <v>1073</v>
      </c>
      <c r="AT1662" t="s">
        <v>1075</v>
      </c>
      <c r="AU1662" t="s">
        <v>1078</v>
      </c>
      <c r="AV1662" t="s">
        <v>1081</v>
      </c>
      <c r="AW1662" t="s">
        <v>1083</v>
      </c>
      <c r="AX1662" s="65">
        <f t="shared" si="440"/>
        <v>1391.07</v>
      </c>
      <c r="AY1662" s="106">
        <v>2862.47</v>
      </c>
      <c r="AZ1662" s="106">
        <v>1284.5375005246221</v>
      </c>
      <c r="BA1662" s="65">
        <f t="shared" si="428"/>
        <v>5538.0775005246214</v>
      </c>
      <c r="BB1662" s="65">
        <f t="shared" si="429"/>
        <v>54293.222499475378</v>
      </c>
      <c r="BC1662" s="65">
        <f t="shared" si="430"/>
        <v>17.989999999999998</v>
      </c>
      <c r="BD1662" s="65">
        <f t="shared" si="431"/>
        <v>48874.1</v>
      </c>
      <c r="BE1662" s="65">
        <f t="shared" si="432"/>
        <v>31744.309999999998</v>
      </c>
      <c r="BF1662" s="65">
        <f t="shared" si="433"/>
        <v>134929.6224994754</v>
      </c>
      <c r="BG1662" s="66">
        <f t="shared" si="434"/>
        <v>791.15392864637454</v>
      </c>
      <c r="BH1662" s="66">
        <f t="shared" si="435"/>
        <v>93.609004309440309</v>
      </c>
      <c r="BI1662" s="66">
        <f t="shared" si="436"/>
        <v>2.9983333333333331E-2</v>
      </c>
      <c r="BJ1662" s="66">
        <f t="shared" si="437"/>
        <v>84.265689655172409</v>
      </c>
      <c r="BK1662" s="66">
        <f t="shared" si="438"/>
        <v>54.731568965517241</v>
      </c>
      <c r="BL1662" s="66">
        <f t="shared" si="439"/>
        <v>232.6372801715093</v>
      </c>
      <c r="BM1662" s="207">
        <f t="shared" si="441"/>
        <v>39873.18</v>
      </c>
    </row>
    <row r="1663" spans="1:65" x14ac:dyDescent="0.35">
      <c r="A1663" s="1">
        <v>828</v>
      </c>
      <c r="B1663">
        <v>78</v>
      </c>
      <c r="C1663" t="s">
        <v>37</v>
      </c>
      <c r="D1663" s="60" t="s">
        <v>866</v>
      </c>
      <c r="E1663" s="6" t="s">
        <v>1111</v>
      </c>
      <c r="F1663" s="7" t="s">
        <v>1112</v>
      </c>
      <c r="G1663" s="6">
        <v>-22.86</v>
      </c>
      <c r="H1663" s="6">
        <v>-43.41</v>
      </c>
      <c r="I1663" s="6">
        <v>45</v>
      </c>
      <c r="J1663" s="8">
        <v>45016.2336447989</v>
      </c>
      <c r="K1663" t="s">
        <v>1165</v>
      </c>
      <c r="L1663" t="s">
        <v>1062</v>
      </c>
      <c r="M1663">
        <v>600</v>
      </c>
      <c r="N1663">
        <v>600</v>
      </c>
      <c r="O1663">
        <v>0</v>
      </c>
      <c r="P1663">
        <v>42627.8</v>
      </c>
      <c r="Q1663">
        <v>44998.77</v>
      </c>
      <c r="R1663">
        <v>5262.4</v>
      </c>
      <c r="S1663">
        <v>34606.78</v>
      </c>
      <c r="T1663">
        <v>0</v>
      </c>
      <c r="U1663">
        <v>11750.93</v>
      </c>
      <c r="V1663">
        <v>0</v>
      </c>
      <c r="W1663" s="181">
        <f t="shared" si="425"/>
        <v>54378.73</v>
      </c>
      <c r="X1663" s="181">
        <f t="shared" si="426"/>
        <v>90.631216666666674</v>
      </c>
      <c r="Y1663" s="174">
        <v>139246.68</v>
      </c>
      <c r="Z1663" s="181">
        <f t="shared" si="427"/>
        <v>232.0778</v>
      </c>
      <c r="AA1663" s="174">
        <v>0</v>
      </c>
      <c r="AB1663" s="174">
        <v>30.613153577521562</v>
      </c>
      <c r="AC1663" s="174">
        <v>32.315865627819633</v>
      </c>
      <c r="AD1663" s="174">
        <v>3.779192437478581</v>
      </c>
      <c r="AE1663" s="174">
        <v>24.85285825127033</v>
      </c>
      <c r="AF1663">
        <v>0</v>
      </c>
      <c r="AG1663" s="106">
        <v>8.4389301059098862</v>
      </c>
      <c r="AH1663" s="106">
        <v>0</v>
      </c>
      <c r="AI1663" s="106">
        <v>100</v>
      </c>
      <c r="AJ1663">
        <v>83.77</v>
      </c>
      <c r="AK1663">
        <v>90.63</v>
      </c>
      <c r="AL1663">
        <v>57.68</v>
      </c>
      <c r="AM1663">
        <v>232.08</v>
      </c>
      <c r="AN1663" t="s">
        <v>1067</v>
      </c>
      <c r="AO1663">
        <v>23.601600000000001</v>
      </c>
      <c r="AP1663">
        <v>8.33</v>
      </c>
      <c r="AQ1663">
        <v>12.806699999999999</v>
      </c>
      <c r="AR1663" t="s">
        <v>1072</v>
      </c>
      <c r="AS1663" t="s">
        <v>1073</v>
      </c>
      <c r="AT1663" t="s">
        <v>1075</v>
      </c>
      <c r="AU1663" t="s">
        <v>1078</v>
      </c>
      <c r="AV1663" t="s">
        <v>1081</v>
      </c>
      <c r="AW1663" t="s">
        <v>1083</v>
      </c>
      <c r="AX1663" s="65">
        <f t="shared" si="440"/>
        <v>1391.07</v>
      </c>
      <c r="AY1663" s="106">
        <v>2862.47</v>
      </c>
      <c r="AZ1663" s="106">
        <v>1271.0222177748972</v>
      </c>
      <c r="BA1663" s="65">
        <f t="shared" si="428"/>
        <v>5524.5622177748974</v>
      </c>
      <c r="BB1663" s="65">
        <f t="shared" si="429"/>
        <v>53107.707782225109</v>
      </c>
      <c r="BC1663" s="65">
        <f t="shared" si="430"/>
        <v>0</v>
      </c>
      <c r="BD1663" s="65">
        <f t="shared" si="431"/>
        <v>48870.1</v>
      </c>
      <c r="BE1663" s="65">
        <f t="shared" si="432"/>
        <v>31744.309999999998</v>
      </c>
      <c r="BF1663" s="65">
        <f t="shared" si="433"/>
        <v>133722.1177822251</v>
      </c>
      <c r="BG1663" s="66">
        <f t="shared" si="434"/>
        <v>789.22317396784251</v>
      </c>
      <c r="BH1663" s="66">
        <f t="shared" si="435"/>
        <v>91.565013417629501</v>
      </c>
      <c r="BI1663" s="66">
        <f t="shared" si="436"/>
        <v>0</v>
      </c>
      <c r="BJ1663" s="66">
        <f t="shared" si="437"/>
        <v>84.258793103448269</v>
      </c>
      <c r="BK1663" s="66">
        <f t="shared" si="438"/>
        <v>54.731568965517241</v>
      </c>
      <c r="BL1663" s="66">
        <f t="shared" si="439"/>
        <v>230.55537548659501</v>
      </c>
      <c r="BM1663" s="207">
        <f t="shared" si="441"/>
        <v>39869.18</v>
      </c>
    </row>
    <row r="1664" spans="1:65" x14ac:dyDescent="0.35">
      <c r="A1664" s="1">
        <v>829</v>
      </c>
      <c r="B1664">
        <v>78</v>
      </c>
      <c r="C1664" t="s">
        <v>37</v>
      </c>
      <c r="D1664" s="60" t="s">
        <v>867</v>
      </c>
      <c r="E1664" s="6" t="s">
        <v>1113</v>
      </c>
      <c r="F1664" s="7" t="s">
        <v>1114</v>
      </c>
      <c r="G1664" s="6">
        <v>-20.32</v>
      </c>
      <c r="H1664" s="6">
        <v>-40.340000000000003</v>
      </c>
      <c r="I1664" s="6">
        <v>9</v>
      </c>
      <c r="J1664" s="8">
        <v>54061.366139626101</v>
      </c>
      <c r="K1664" t="s">
        <v>1165</v>
      </c>
      <c r="L1664" t="s">
        <v>1062</v>
      </c>
      <c r="M1664">
        <v>600</v>
      </c>
      <c r="N1664">
        <v>600</v>
      </c>
      <c r="O1664">
        <v>0</v>
      </c>
      <c r="P1664">
        <v>49411.1</v>
      </c>
      <c r="Q1664">
        <v>44998.77</v>
      </c>
      <c r="R1664">
        <v>5264.2</v>
      </c>
      <c r="S1664">
        <v>34606.78</v>
      </c>
      <c r="T1664">
        <v>0</v>
      </c>
      <c r="U1664">
        <v>11750.93</v>
      </c>
      <c r="V1664">
        <v>0</v>
      </c>
      <c r="W1664" s="181">
        <f t="shared" si="425"/>
        <v>61162.03</v>
      </c>
      <c r="X1664" s="181">
        <f t="shared" si="426"/>
        <v>101.93671666666667</v>
      </c>
      <c r="Y1664" s="174">
        <v>146031.78</v>
      </c>
      <c r="Z1664" s="181">
        <f t="shared" si="427"/>
        <v>243.38630000000001</v>
      </c>
      <c r="AA1664" s="174">
        <v>0</v>
      </c>
      <c r="AB1664" s="174">
        <v>33.835854086007863</v>
      </c>
      <c r="AC1664" s="174">
        <v>30.81436794100572</v>
      </c>
      <c r="AD1664" s="174">
        <v>3.6048317701804362</v>
      </c>
      <c r="AE1664" s="174">
        <v>23.698115574568771</v>
      </c>
      <c r="AF1664">
        <v>0</v>
      </c>
      <c r="AG1664" s="106">
        <v>8.0468306282372239</v>
      </c>
      <c r="AH1664" s="106">
        <v>0</v>
      </c>
      <c r="AI1664" s="106">
        <v>100</v>
      </c>
      <c r="AJ1664">
        <v>83.77</v>
      </c>
      <c r="AK1664">
        <v>101.94</v>
      </c>
      <c r="AL1664">
        <v>57.68</v>
      </c>
      <c r="AM1664">
        <v>243.39</v>
      </c>
      <c r="AN1664" t="s">
        <v>1068</v>
      </c>
      <c r="AO1664">
        <v>23.601600000000001</v>
      </c>
      <c r="AP1664">
        <v>8.33</v>
      </c>
      <c r="AQ1664">
        <v>12.806699999999999</v>
      </c>
      <c r="AR1664" t="s">
        <v>1072</v>
      </c>
      <c r="AS1664" t="s">
        <v>1073</v>
      </c>
      <c r="AT1664" t="s">
        <v>1075</v>
      </c>
      <c r="AU1664" t="s">
        <v>1078</v>
      </c>
      <c r="AV1664" t="s">
        <v>1081</v>
      </c>
      <c r="AW1664" t="s">
        <v>1083</v>
      </c>
      <c r="AX1664" s="65">
        <f t="shared" si="440"/>
        <v>1391.07</v>
      </c>
      <c r="AY1664" s="106">
        <v>2862.47</v>
      </c>
      <c r="AZ1664" s="106">
        <v>1401.5660100970276</v>
      </c>
      <c r="BA1664" s="65">
        <f t="shared" si="428"/>
        <v>5655.106010097028</v>
      </c>
      <c r="BB1664" s="65">
        <f t="shared" si="429"/>
        <v>59760.463989902972</v>
      </c>
      <c r="BC1664" s="65">
        <f t="shared" si="430"/>
        <v>0</v>
      </c>
      <c r="BD1664" s="65">
        <f t="shared" si="431"/>
        <v>48871.899999999994</v>
      </c>
      <c r="BE1664" s="65">
        <f t="shared" si="432"/>
        <v>31744.309999999998</v>
      </c>
      <c r="BF1664" s="65">
        <f t="shared" si="433"/>
        <v>140376.67398990298</v>
      </c>
      <c r="BG1664" s="66">
        <f t="shared" si="434"/>
        <v>807.87228715671824</v>
      </c>
      <c r="BH1664" s="66">
        <f t="shared" si="435"/>
        <v>103.03528274121201</v>
      </c>
      <c r="BI1664" s="66">
        <f t="shared" si="436"/>
        <v>0</v>
      </c>
      <c r="BJ1664" s="66">
        <f t="shared" si="437"/>
        <v>84.261896551724135</v>
      </c>
      <c r="BK1664" s="66">
        <f t="shared" si="438"/>
        <v>54.731568965517241</v>
      </c>
      <c r="BL1664" s="66">
        <f t="shared" si="439"/>
        <v>242.02874825845342</v>
      </c>
      <c r="BM1664" s="207">
        <f t="shared" si="441"/>
        <v>39870.979999999996</v>
      </c>
    </row>
    <row r="1665" spans="1:65" x14ac:dyDescent="0.35">
      <c r="A1665" s="1">
        <v>830</v>
      </c>
      <c r="B1665">
        <v>78</v>
      </c>
      <c r="C1665" t="s">
        <v>37</v>
      </c>
      <c r="D1665" s="60" t="s">
        <v>868</v>
      </c>
      <c r="E1665" s="6" t="s">
        <v>1115</v>
      </c>
      <c r="F1665" s="7" t="s">
        <v>1116</v>
      </c>
      <c r="G1665" s="6">
        <v>-8.0500000000000007</v>
      </c>
      <c r="H1665" s="6">
        <v>-34.880000000000003</v>
      </c>
      <c r="I1665" s="6">
        <v>10</v>
      </c>
      <c r="J1665" s="8">
        <v>63550.072249703</v>
      </c>
      <c r="K1665" t="s">
        <v>1165</v>
      </c>
      <c r="L1665" t="s">
        <v>1062</v>
      </c>
      <c r="M1665">
        <v>600</v>
      </c>
      <c r="N1665">
        <v>600</v>
      </c>
      <c r="O1665">
        <v>0</v>
      </c>
      <c r="P1665">
        <v>58880.77</v>
      </c>
      <c r="Q1665">
        <v>44998.77</v>
      </c>
      <c r="R1665">
        <v>5250.2</v>
      </c>
      <c r="S1665">
        <v>34606.78</v>
      </c>
      <c r="T1665">
        <v>0</v>
      </c>
      <c r="U1665">
        <v>11750.93</v>
      </c>
      <c r="V1665">
        <v>0</v>
      </c>
      <c r="W1665" s="181">
        <f t="shared" si="425"/>
        <v>70631.7</v>
      </c>
      <c r="X1665" s="181">
        <f t="shared" si="426"/>
        <v>117.7195</v>
      </c>
      <c r="Y1665" s="174">
        <v>155487.45000000001</v>
      </c>
      <c r="Z1665" s="181">
        <f t="shared" si="427"/>
        <v>259.14575000000002</v>
      </c>
      <c r="AA1665" s="174">
        <v>0</v>
      </c>
      <c r="AB1665" s="174">
        <v>37.868503213603411</v>
      </c>
      <c r="AC1665" s="174">
        <v>28.940451464089222</v>
      </c>
      <c r="AD1665" s="174">
        <v>3.3766069222950148</v>
      </c>
      <c r="AE1665" s="174">
        <v>22.256960288434851</v>
      </c>
      <c r="AF1665">
        <v>0</v>
      </c>
      <c r="AG1665" s="106">
        <v>7.5574781115774936</v>
      </c>
      <c r="AH1665" s="106">
        <v>0</v>
      </c>
      <c r="AI1665" s="106">
        <v>100</v>
      </c>
      <c r="AJ1665">
        <v>83.75</v>
      </c>
      <c r="AK1665">
        <v>117.72</v>
      </c>
      <c r="AL1665">
        <v>57.68</v>
      </c>
      <c r="AM1665">
        <v>259.14999999999998</v>
      </c>
      <c r="AN1665" t="s">
        <v>1069</v>
      </c>
      <c r="AO1665">
        <v>23.601600000000001</v>
      </c>
      <c r="AP1665">
        <v>8.33</v>
      </c>
      <c r="AQ1665">
        <v>12.806699999999999</v>
      </c>
      <c r="AR1665" t="s">
        <v>1072</v>
      </c>
      <c r="AS1665" t="s">
        <v>1073</v>
      </c>
      <c r="AT1665" t="s">
        <v>1075</v>
      </c>
      <c r="AU1665" t="s">
        <v>1078</v>
      </c>
      <c r="AV1665" t="s">
        <v>1081</v>
      </c>
      <c r="AW1665" t="s">
        <v>1083</v>
      </c>
      <c r="AX1665" s="65">
        <f t="shared" si="440"/>
        <v>1391.07</v>
      </c>
      <c r="AY1665" s="106">
        <v>2862.47</v>
      </c>
      <c r="AZ1665" s="106">
        <v>1659.6405124692828</v>
      </c>
      <c r="BA1665" s="65">
        <f t="shared" si="428"/>
        <v>5913.1805124692819</v>
      </c>
      <c r="BB1665" s="65">
        <f t="shared" si="429"/>
        <v>68972.059487530714</v>
      </c>
      <c r="BC1665" s="65">
        <f t="shared" si="430"/>
        <v>0</v>
      </c>
      <c r="BD1665" s="65">
        <f t="shared" si="431"/>
        <v>48857.899999999994</v>
      </c>
      <c r="BE1665" s="65">
        <f t="shared" si="432"/>
        <v>31744.309999999998</v>
      </c>
      <c r="BF1665" s="65">
        <f t="shared" si="433"/>
        <v>149574.26948753072</v>
      </c>
      <c r="BG1665" s="66">
        <f t="shared" si="434"/>
        <v>844.74007320989745</v>
      </c>
      <c r="BH1665" s="66">
        <f t="shared" si="435"/>
        <v>118.91734394401847</v>
      </c>
      <c r="BI1665" s="66">
        <f t="shared" si="436"/>
        <v>0</v>
      </c>
      <c r="BJ1665" s="66">
        <f t="shared" si="437"/>
        <v>84.237758620689647</v>
      </c>
      <c r="BK1665" s="66">
        <f t="shared" si="438"/>
        <v>54.731568965517241</v>
      </c>
      <c r="BL1665" s="66">
        <f t="shared" si="439"/>
        <v>257.88667153022539</v>
      </c>
      <c r="BM1665" s="207">
        <f t="shared" si="441"/>
        <v>39856.979999999996</v>
      </c>
    </row>
    <row r="1666" spans="1:65" x14ac:dyDescent="0.35">
      <c r="A1666" s="1">
        <v>831</v>
      </c>
      <c r="B1666">
        <v>78</v>
      </c>
      <c r="C1666" t="s">
        <v>37</v>
      </c>
      <c r="D1666" s="60" t="s">
        <v>869</v>
      </c>
      <c r="E1666" s="6" t="s">
        <v>1117</v>
      </c>
      <c r="F1666" s="7" t="s">
        <v>1118</v>
      </c>
      <c r="G1666" s="6">
        <v>-3.8</v>
      </c>
      <c r="H1666" s="6">
        <v>-38.53</v>
      </c>
      <c r="I1666" s="6">
        <v>41</v>
      </c>
      <c r="J1666" s="8">
        <v>71394.000753582499</v>
      </c>
      <c r="K1666" t="s">
        <v>1165</v>
      </c>
      <c r="L1666" t="s">
        <v>1062</v>
      </c>
      <c r="M1666">
        <v>600</v>
      </c>
      <c r="N1666">
        <v>600</v>
      </c>
      <c r="O1666">
        <v>0</v>
      </c>
      <c r="P1666">
        <v>59795.9</v>
      </c>
      <c r="Q1666">
        <v>44998.77</v>
      </c>
      <c r="R1666">
        <v>5255.2</v>
      </c>
      <c r="S1666">
        <v>34606.78</v>
      </c>
      <c r="T1666">
        <v>0</v>
      </c>
      <c r="U1666">
        <v>11750.93</v>
      </c>
      <c r="V1666">
        <v>0</v>
      </c>
      <c r="W1666" s="181">
        <f t="shared" si="425"/>
        <v>71546.83</v>
      </c>
      <c r="X1666" s="181">
        <f t="shared" si="426"/>
        <v>119.24471666666668</v>
      </c>
      <c r="Y1666" s="174">
        <v>156407.57999999999</v>
      </c>
      <c r="Z1666" s="181">
        <f t="shared" si="427"/>
        <v>260.67929999999996</v>
      </c>
      <c r="AA1666" s="174">
        <v>0</v>
      </c>
      <c r="AB1666" s="174">
        <v>38.230819759502708</v>
      </c>
      <c r="AC1666" s="174">
        <v>28.77019771036672</v>
      </c>
      <c r="AD1666" s="174">
        <v>3.3599394607345761</v>
      </c>
      <c r="AE1666" s="174">
        <v>22.126024838438141</v>
      </c>
      <c r="AF1666">
        <v>0</v>
      </c>
      <c r="AG1666" s="106">
        <v>7.5130182309578606</v>
      </c>
      <c r="AH1666" s="106">
        <v>0</v>
      </c>
      <c r="AI1666" s="106">
        <v>100</v>
      </c>
      <c r="AJ1666">
        <v>83.76</v>
      </c>
      <c r="AK1666">
        <v>119.24</v>
      </c>
      <c r="AL1666">
        <v>57.68</v>
      </c>
      <c r="AM1666">
        <v>260.68</v>
      </c>
      <c r="AN1666" t="s">
        <v>1070</v>
      </c>
      <c r="AO1666">
        <v>23.601600000000001</v>
      </c>
      <c r="AP1666">
        <v>8.33</v>
      </c>
      <c r="AQ1666">
        <v>12.806699999999999</v>
      </c>
      <c r="AR1666" t="s">
        <v>1072</v>
      </c>
      <c r="AS1666" t="s">
        <v>1073</v>
      </c>
      <c r="AT1666" t="s">
        <v>1075</v>
      </c>
      <c r="AU1666" t="s">
        <v>1078</v>
      </c>
      <c r="AV1666" t="s">
        <v>1081</v>
      </c>
      <c r="AW1666" t="s">
        <v>1083</v>
      </c>
      <c r="AX1666" s="65">
        <f t="shared" si="440"/>
        <v>1391.07</v>
      </c>
      <c r="AY1666" s="106">
        <v>2862.47</v>
      </c>
      <c r="AZ1666" s="106">
        <v>1657.2311637507969</v>
      </c>
      <c r="BA1666" s="65">
        <f t="shared" si="428"/>
        <v>5910.7711637507964</v>
      </c>
      <c r="BB1666" s="65">
        <f t="shared" si="429"/>
        <v>69889.598836249206</v>
      </c>
      <c r="BC1666" s="65">
        <f t="shared" si="430"/>
        <v>0</v>
      </c>
      <c r="BD1666" s="65">
        <f t="shared" si="431"/>
        <v>48862.899999999994</v>
      </c>
      <c r="BE1666" s="65">
        <f t="shared" si="432"/>
        <v>31744.309999999998</v>
      </c>
      <c r="BF1666" s="65">
        <f t="shared" si="433"/>
        <v>150496.8088362492</v>
      </c>
      <c r="BG1666" s="66">
        <f t="shared" si="434"/>
        <v>844.39588053582804</v>
      </c>
      <c r="BH1666" s="66">
        <f t="shared" si="435"/>
        <v>120.49930833836071</v>
      </c>
      <c r="BI1666" s="66">
        <f t="shared" si="436"/>
        <v>0</v>
      </c>
      <c r="BJ1666" s="66">
        <f t="shared" si="437"/>
        <v>84.246379310344821</v>
      </c>
      <c r="BK1666" s="66">
        <f t="shared" si="438"/>
        <v>54.731568965517241</v>
      </c>
      <c r="BL1666" s="66">
        <f t="shared" si="439"/>
        <v>259.47725661422277</v>
      </c>
      <c r="BM1666" s="207">
        <f t="shared" si="441"/>
        <v>39861.979999999996</v>
      </c>
    </row>
    <row r="1667" spans="1:65" x14ac:dyDescent="0.35">
      <c r="A1667" s="1">
        <v>832</v>
      </c>
      <c r="B1667">
        <v>79</v>
      </c>
      <c r="C1667" t="s">
        <v>37</v>
      </c>
      <c r="D1667" s="60" t="s">
        <v>870</v>
      </c>
      <c r="E1667" s="6" t="s">
        <v>1104</v>
      </c>
      <c r="F1667" s="7" t="s">
        <v>1105</v>
      </c>
      <c r="G1667" s="6">
        <v>-22.74</v>
      </c>
      <c r="H1667" s="6">
        <v>-45.59</v>
      </c>
      <c r="I1667" s="6">
        <v>1642</v>
      </c>
      <c r="J1667" s="8">
        <v>3495.45982983364</v>
      </c>
      <c r="K1667" t="s">
        <v>1165</v>
      </c>
      <c r="L1667" t="s">
        <v>1062</v>
      </c>
      <c r="M1667">
        <v>600</v>
      </c>
      <c r="N1667">
        <v>600</v>
      </c>
      <c r="O1667">
        <v>1658.38</v>
      </c>
      <c r="P1667">
        <v>15547.36</v>
      </c>
      <c r="Q1667">
        <v>44998.77</v>
      </c>
      <c r="R1667">
        <v>5265.2</v>
      </c>
      <c r="S1667">
        <v>34606.78</v>
      </c>
      <c r="T1667">
        <v>0</v>
      </c>
      <c r="U1667">
        <v>11578.67</v>
      </c>
      <c r="V1667">
        <v>0</v>
      </c>
      <c r="W1667" s="181">
        <f t="shared" si="425"/>
        <v>27126.03</v>
      </c>
      <c r="X1667" s="181">
        <f t="shared" si="426"/>
        <v>45.210049999999995</v>
      </c>
      <c r="Y1667" s="174">
        <v>113655.16</v>
      </c>
      <c r="Z1667" s="181">
        <f t="shared" si="427"/>
        <v>189.42526666666666</v>
      </c>
      <c r="AA1667" s="174">
        <v>1.4591330477208431</v>
      </c>
      <c r="AB1667" s="174">
        <v>13.67941411546999</v>
      </c>
      <c r="AC1667" s="174">
        <v>39.592368705477163</v>
      </c>
      <c r="AD1667" s="174">
        <v>4.6326097292898973</v>
      </c>
      <c r="AE1667" s="174">
        <v>30.44892990340254</v>
      </c>
      <c r="AF1667">
        <v>0</v>
      </c>
      <c r="AG1667" s="106">
        <v>10.18754449863957</v>
      </c>
      <c r="AH1667" s="106">
        <v>0</v>
      </c>
      <c r="AI1667" s="106">
        <v>100</v>
      </c>
      <c r="AJ1667">
        <v>83.77</v>
      </c>
      <c r="AK1667">
        <v>47.97</v>
      </c>
      <c r="AL1667">
        <v>57.68</v>
      </c>
      <c r="AM1667">
        <v>189.43</v>
      </c>
      <c r="AN1667" t="s">
        <v>1063</v>
      </c>
      <c r="AO1667">
        <v>23.601600000000001</v>
      </c>
      <c r="AP1667">
        <v>8.33</v>
      </c>
      <c r="AQ1667">
        <v>12.806699999999999</v>
      </c>
      <c r="AR1667" t="s">
        <v>1072</v>
      </c>
      <c r="AS1667" t="s">
        <v>1073</v>
      </c>
      <c r="AT1667" t="s">
        <v>1075</v>
      </c>
      <c r="AU1667" t="s">
        <v>1078</v>
      </c>
      <c r="AV1667" t="s">
        <v>1081</v>
      </c>
      <c r="AW1667" t="s">
        <v>1084</v>
      </c>
      <c r="AX1667" s="65">
        <f t="shared" si="440"/>
        <v>1391.07</v>
      </c>
      <c r="AY1667" s="106">
        <v>2862.47</v>
      </c>
      <c r="AZ1667" s="106">
        <v>504.40058164694972</v>
      </c>
      <c r="BA1667" s="65">
        <f t="shared" si="428"/>
        <v>4757.9405816469498</v>
      </c>
      <c r="BB1667" s="65">
        <f t="shared" si="429"/>
        <v>26621.629418353048</v>
      </c>
      <c r="BC1667" s="65">
        <f t="shared" si="430"/>
        <v>1658.38</v>
      </c>
      <c r="BD1667" s="65">
        <f t="shared" si="431"/>
        <v>48872.899999999994</v>
      </c>
      <c r="BE1667" s="65">
        <f t="shared" si="432"/>
        <v>31744.309999999998</v>
      </c>
      <c r="BF1667" s="65">
        <f t="shared" si="433"/>
        <v>108897.21941835305</v>
      </c>
      <c r="BG1667" s="66">
        <f t="shared" si="434"/>
        <v>679.70579737813568</v>
      </c>
      <c r="BH1667" s="66">
        <f t="shared" si="435"/>
        <v>45.899361066125948</v>
      </c>
      <c r="BI1667" s="66">
        <f t="shared" si="436"/>
        <v>2.7639666666666667</v>
      </c>
      <c r="BJ1667" s="66">
        <f t="shared" si="437"/>
        <v>84.263620689655156</v>
      </c>
      <c r="BK1667" s="66">
        <f t="shared" si="438"/>
        <v>54.731568965517241</v>
      </c>
      <c r="BL1667" s="66">
        <f t="shared" si="439"/>
        <v>187.75382658336733</v>
      </c>
      <c r="BM1667" s="207">
        <f t="shared" si="441"/>
        <v>39871.979999999996</v>
      </c>
    </row>
    <row r="1668" spans="1:65" x14ac:dyDescent="0.35">
      <c r="A1668" s="1">
        <v>833</v>
      </c>
      <c r="B1668">
        <v>79</v>
      </c>
      <c r="C1668" t="s">
        <v>37</v>
      </c>
      <c r="D1668" s="60" t="s">
        <v>871</v>
      </c>
      <c r="E1668" s="6" t="s">
        <v>1104</v>
      </c>
      <c r="F1668" s="7" t="s">
        <v>1106</v>
      </c>
      <c r="G1668" s="6">
        <v>-23.85</v>
      </c>
      <c r="H1668" s="6">
        <v>-46.64</v>
      </c>
      <c r="I1668" s="6">
        <v>792</v>
      </c>
      <c r="J1668" s="8">
        <v>14172.2970393051</v>
      </c>
      <c r="K1668" t="s">
        <v>1165</v>
      </c>
      <c r="L1668" t="s">
        <v>1062</v>
      </c>
      <c r="M1668">
        <v>600</v>
      </c>
      <c r="N1668">
        <v>600</v>
      </c>
      <c r="O1668">
        <v>376.84</v>
      </c>
      <c r="P1668">
        <v>23578.95</v>
      </c>
      <c r="Q1668">
        <v>44998.77</v>
      </c>
      <c r="R1668">
        <v>5266.4</v>
      </c>
      <c r="S1668">
        <v>34606.78</v>
      </c>
      <c r="T1668">
        <v>0</v>
      </c>
      <c r="U1668">
        <v>11578.67</v>
      </c>
      <c r="V1668">
        <v>0</v>
      </c>
      <c r="W1668" s="181">
        <f t="shared" si="425"/>
        <v>35157.620000000003</v>
      </c>
      <c r="X1668" s="181">
        <f t="shared" si="426"/>
        <v>58.596033333333338</v>
      </c>
      <c r="Y1668" s="174">
        <v>120406.41</v>
      </c>
      <c r="Z1668" s="181">
        <f t="shared" si="427"/>
        <v>200.67735000000002</v>
      </c>
      <c r="AA1668" s="174">
        <v>0.31297337076987841</v>
      </c>
      <c r="AB1668" s="174">
        <v>19.582802942135721</v>
      </c>
      <c r="AC1668" s="174">
        <v>37.3724040107167</v>
      </c>
      <c r="AD1668" s="174">
        <v>4.3738535182636866</v>
      </c>
      <c r="AE1668" s="174">
        <v>28.741642575341292</v>
      </c>
      <c r="AF1668">
        <v>0</v>
      </c>
      <c r="AG1668" s="106">
        <v>9.6163235827727114</v>
      </c>
      <c r="AH1668" s="106">
        <v>0</v>
      </c>
      <c r="AI1668" s="106">
        <v>100</v>
      </c>
      <c r="AJ1668">
        <v>83.78</v>
      </c>
      <c r="AK1668">
        <v>59.22</v>
      </c>
      <c r="AL1668">
        <v>57.68</v>
      </c>
      <c r="AM1668">
        <v>200.68</v>
      </c>
      <c r="AN1668" t="s">
        <v>1064</v>
      </c>
      <c r="AO1668">
        <v>23.601600000000001</v>
      </c>
      <c r="AP1668">
        <v>8.33</v>
      </c>
      <c r="AQ1668">
        <v>12.806699999999999</v>
      </c>
      <c r="AR1668" t="s">
        <v>1072</v>
      </c>
      <c r="AS1668" t="s">
        <v>1073</v>
      </c>
      <c r="AT1668" t="s">
        <v>1075</v>
      </c>
      <c r="AU1668" t="s">
        <v>1078</v>
      </c>
      <c r="AV1668" t="s">
        <v>1081</v>
      </c>
      <c r="AW1668" t="s">
        <v>1084</v>
      </c>
      <c r="AX1668" s="65">
        <f t="shared" si="440"/>
        <v>1391.07</v>
      </c>
      <c r="AY1668" s="106">
        <v>2862.47</v>
      </c>
      <c r="AZ1668" s="106">
        <v>777.77128748452196</v>
      </c>
      <c r="BA1668" s="65">
        <f t="shared" si="428"/>
        <v>5031.311287484521</v>
      </c>
      <c r="BB1668" s="65">
        <f t="shared" si="429"/>
        <v>34379.848712515479</v>
      </c>
      <c r="BC1668" s="65">
        <f t="shared" si="430"/>
        <v>376.84</v>
      </c>
      <c r="BD1668" s="65">
        <f t="shared" si="431"/>
        <v>48874.1</v>
      </c>
      <c r="BE1668" s="65">
        <f t="shared" si="432"/>
        <v>31744.309999999998</v>
      </c>
      <c r="BF1668" s="65">
        <f t="shared" si="433"/>
        <v>115375.09871251548</v>
      </c>
      <c r="BG1668" s="66">
        <f t="shared" si="434"/>
        <v>718.75875535493162</v>
      </c>
      <c r="BH1668" s="66">
        <f t="shared" si="435"/>
        <v>59.275601228474962</v>
      </c>
      <c r="BI1668" s="66">
        <f t="shared" si="436"/>
        <v>0.62806666666666666</v>
      </c>
      <c r="BJ1668" s="66">
        <f t="shared" si="437"/>
        <v>84.265689655172409</v>
      </c>
      <c r="BK1668" s="66">
        <f t="shared" si="438"/>
        <v>54.731568965517241</v>
      </c>
      <c r="BL1668" s="66">
        <f t="shared" si="439"/>
        <v>198.92258398709566</v>
      </c>
      <c r="BM1668" s="207">
        <f t="shared" si="441"/>
        <v>39873.18</v>
      </c>
    </row>
    <row r="1669" spans="1:65" x14ac:dyDescent="0.35">
      <c r="A1669" s="1">
        <v>834</v>
      </c>
      <c r="B1669">
        <v>79</v>
      </c>
      <c r="C1669" t="s">
        <v>37</v>
      </c>
      <c r="D1669" s="60" t="s">
        <v>872</v>
      </c>
      <c r="E1669" s="6" t="s">
        <v>1107</v>
      </c>
      <c r="F1669" s="7" t="s">
        <v>1108</v>
      </c>
      <c r="G1669" s="6">
        <v>-30.03</v>
      </c>
      <c r="H1669" s="6">
        <v>-51.23</v>
      </c>
      <c r="I1669" s="6">
        <v>47</v>
      </c>
      <c r="J1669" s="8">
        <v>23954.0527728093</v>
      </c>
      <c r="K1669" t="s">
        <v>1165</v>
      </c>
      <c r="L1669" t="s">
        <v>1062</v>
      </c>
      <c r="M1669">
        <v>600</v>
      </c>
      <c r="N1669">
        <v>600</v>
      </c>
      <c r="O1669">
        <v>816.08</v>
      </c>
      <c r="P1669">
        <v>28025.23</v>
      </c>
      <c r="Q1669">
        <v>44998.77</v>
      </c>
      <c r="R1669">
        <v>5272.4</v>
      </c>
      <c r="S1669">
        <v>34606.78</v>
      </c>
      <c r="T1669">
        <v>0</v>
      </c>
      <c r="U1669">
        <v>11578.67</v>
      </c>
      <c r="V1669">
        <v>0</v>
      </c>
      <c r="W1669" s="181">
        <f t="shared" si="425"/>
        <v>39603.9</v>
      </c>
      <c r="X1669" s="181">
        <f t="shared" si="426"/>
        <v>66.006500000000003</v>
      </c>
      <c r="Y1669" s="174">
        <v>125297.94</v>
      </c>
      <c r="Z1669" s="181">
        <f t="shared" si="427"/>
        <v>208.82990000000001</v>
      </c>
      <c r="AA1669" s="174">
        <v>0.65131158580899251</v>
      </c>
      <c r="AB1669" s="174">
        <v>22.36687211298127</v>
      </c>
      <c r="AC1669" s="174">
        <v>35.913415655516758</v>
      </c>
      <c r="AD1669" s="174">
        <v>4.2078904090522151</v>
      </c>
      <c r="AE1669" s="174">
        <v>27.619592149719299</v>
      </c>
      <c r="AF1669">
        <v>0</v>
      </c>
      <c r="AG1669" s="106">
        <v>9.2409101059442786</v>
      </c>
      <c r="AH1669" s="106">
        <v>0</v>
      </c>
      <c r="AI1669" s="106">
        <v>100</v>
      </c>
      <c r="AJ1669">
        <v>83.79</v>
      </c>
      <c r="AK1669">
        <v>67.37</v>
      </c>
      <c r="AL1669">
        <v>57.68</v>
      </c>
      <c r="AM1669">
        <v>208.83</v>
      </c>
      <c r="AN1669" t="s">
        <v>1065</v>
      </c>
      <c r="AO1669">
        <v>23.601600000000001</v>
      </c>
      <c r="AP1669">
        <v>8.33</v>
      </c>
      <c r="AQ1669">
        <v>12.806699999999999</v>
      </c>
      <c r="AR1669" t="s">
        <v>1072</v>
      </c>
      <c r="AS1669" t="s">
        <v>1073</v>
      </c>
      <c r="AT1669" t="s">
        <v>1075</v>
      </c>
      <c r="AU1669" t="s">
        <v>1078</v>
      </c>
      <c r="AV1669" t="s">
        <v>1081</v>
      </c>
      <c r="AW1669" t="s">
        <v>1084</v>
      </c>
      <c r="AX1669" s="65">
        <f t="shared" si="440"/>
        <v>1391.07</v>
      </c>
      <c r="AY1669" s="106">
        <v>2862.47</v>
      </c>
      <c r="AZ1669" s="106">
        <v>898.53477537375807</v>
      </c>
      <c r="BA1669" s="65">
        <f t="shared" si="428"/>
        <v>5152.0747753737578</v>
      </c>
      <c r="BB1669" s="65">
        <f t="shared" si="429"/>
        <v>38705.365224626243</v>
      </c>
      <c r="BC1669" s="65">
        <f t="shared" si="430"/>
        <v>816.08</v>
      </c>
      <c r="BD1669" s="65">
        <f t="shared" si="431"/>
        <v>48880.1</v>
      </c>
      <c r="BE1669" s="65">
        <f t="shared" si="432"/>
        <v>31744.309999999998</v>
      </c>
      <c r="BF1669" s="65">
        <f t="shared" si="433"/>
        <v>120145.86522462625</v>
      </c>
      <c r="BG1669" s="66">
        <f t="shared" si="434"/>
        <v>736.01068219625108</v>
      </c>
      <c r="BH1669" s="66">
        <f t="shared" si="435"/>
        <v>66.733388318321104</v>
      </c>
      <c r="BI1669" s="66">
        <f t="shared" si="436"/>
        <v>1.3601333333333334</v>
      </c>
      <c r="BJ1669" s="66">
        <f t="shared" si="437"/>
        <v>84.276034482758618</v>
      </c>
      <c r="BK1669" s="66">
        <f t="shared" si="438"/>
        <v>54.731568965517241</v>
      </c>
      <c r="BL1669" s="66">
        <f t="shared" si="439"/>
        <v>207.14804349073492</v>
      </c>
      <c r="BM1669" s="207">
        <f t="shared" si="441"/>
        <v>39879.18</v>
      </c>
    </row>
    <row r="1670" spans="1:65" x14ac:dyDescent="0.35">
      <c r="A1670" s="1">
        <v>835</v>
      </c>
      <c r="B1670">
        <v>79</v>
      </c>
      <c r="C1670" t="s">
        <v>37</v>
      </c>
      <c r="D1670" s="60" t="s">
        <v>873</v>
      </c>
      <c r="E1670" s="6" t="s">
        <v>1109</v>
      </c>
      <c r="F1670" s="7" t="s">
        <v>1110</v>
      </c>
      <c r="G1670" s="6">
        <v>-15.37</v>
      </c>
      <c r="H1670" s="6">
        <v>-48.78</v>
      </c>
      <c r="I1670" s="6">
        <v>770</v>
      </c>
      <c r="J1670" s="8">
        <v>31081.371963744201</v>
      </c>
      <c r="K1670" t="s">
        <v>1165</v>
      </c>
      <c r="L1670" t="s">
        <v>1062</v>
      </c>
      <c r="M1670">
        <v>600</v>
      </c>
      <c r="N1670">
        <v>600</v>
      </c>
      <c r="O1670">
        <v>0</v>
      </c>
      <c r="P1670">
        <v>40755.980000000003</v>
      </c>
      <c r="Q1670">
        <v>44998.77</v>
      </c>
      <c r="R1670">
        <v>5266.4</v>
      </c>
      <c r="S1670">
        <v>34606.78</v>
      </c>
      <c r="T1670">
        <v>0</v>
      </c>
      <c r="U1670">
        <v>11578.67</v>
      </c>
      <c r="V1670">
        <v>0</v>
      </c>
      <c r="W1670" s="181">
        <f t="shared" si="425"/>
        <v>52334.65</v>
      </c>
      <c r="X1670" s="181">
        <f t="shared" si="426"/>
        <v>87.22441666666667</v>
      </c>
      <c r="Y1670" s="174">
        <v>137206.60999999999</v>
      </c>
      <c r="Z1670" s="181">
        <f t="shared" si="427"/>
        <v>228.67768333333331</v>
      </c>
      <c r="AA1670" s="174">
        <v>0</v>
      </c>
      <c r="AB1670" s="174">
        <v>29.70409370219118</v>
      </c>
      <c r="AC1670" s="174">
        <v>32.796357260047458</v>
      </c>
      <c r="AD1670" s="174">
        <v>3.8382990440475129</v>
      </c>
      <c r="AE1670" s="174">
        <v>25.222385422976341</v>
      </c>
      <c r="AF1670">
        <v>0</v>
      </c>
      <c r="AG1670" s="106">
        <v>8.4388572824589136</v>
      </c>
      <c r="AH1670" s="106">
        <v>0</v>
      </c>
      <c r="AI1670" s="106">
        <v>100</v>
      </c>
      <c r="AJ1670">
        <v>83.78</v>
      </c>
      <c r="AK1670">
        <v>87.22</v>
      </c>
      <c r="AL1670">
        <v>57.68</v>
      </c>
      <c r="AM1670">
        <v>228.68</v>
      </c>
      <c r="AN1670" t="s">
        <v>1066</v>
      </c>
      <c r="AO1670">
        <v>23.601600000000001</v>
      </c>
      <c r="AP1670">
        <v>8.33</v>
      </c>
      <c r="AQ1670">
        <v>12.806699999999999</v>
      </c>
      <c r="AR1670" t="s">
        <v>1072</v>
      </c>
      <c r="AS1670" t="s">
        <v>1073</v>
      </c>
      <c r="AT1670" t="s">
        <v>1075</v>
      </c>
      <c r="AU1670" t="s">
        <v>1078</v>
      </c>
      <c r="AV1670" t="s">
        <v>1081</v>
      </c>
      <c r="AW1670" t="s">
        <v>1084</v>
      </c>
      <c r="AX1670" s="65">
        <f t="shared" si="440"/>
        <v>1391.07</v>
      </c>
      <c r="AY1670" s="106">
        <v>2862.47</v>
      </c>
      <c r="AZ1670" s="106">
        <v>1283.925483010358</v>
      </c>
      <c r="BA1670" s="65">
        <f t="shared" si="428"/>
        <v>5537.4654830103573</v>
      </c>
      <c r="BB1670" s="65">
        <f t="shared" si="429"/>
        <v>51050.724516989641</v>
      </c>
      <c r="BC1670" s="65">
        <f t="shared" si="430"/>
        <v>0</v>
      </c>
      <c r="BD1670" s="65">
        <f t="shared" si="431"/>
        <v>48874.1</v>
      </c>
      <c r="BE1670" s="65">
        <f t="shared" si="432"/>
        <v>31744.309999999998</v>
      </c>
      <c r="BF1670" s="65">
        <f t="shared" si="433"/>
        <v>131669.14451698962</v>
      </c>
      <c r="BG1670" s="66">
        <f t="shared" si="434"/>
        <v>791.06649757290813</v>
      </c>
      <c r="BH1670" s="66">
        <f t="shared" si="435"/>
        <v>88.018490546533869</v>
      </c>
      <c r="BI1670" s="66">
        <f t="shared" si="436"/>
        <v>0</v>
      </c>
      <c r="BJ1670" s="66">
        <f t="shared" si="437"/>
        <v>84.265689655172409</v>
      </c>
      <c r="BK1670" s="66">
        <f t="shared" si="438"/>
        <v>54.731568965517241</v>
      </c>
      <c r="BL1670" s="66">
        <f t="shared" si="439"/>
        <v>227.01576640860279</v>
      </c>
      <c r="BM1670" s="207">
        <f t="shared" si="441"/>
        <v>39873.18</v>
      </c>
    </row>
    <row r="1671" spans="1:65" x14ac:dyDescent="0.35">
      <c r="A1671" s="1">
        <v>836</v>
      </c>
      <c r="B1671">
        <v>79</v>
      </c>
      <c r="C1671" t="s">
        <v>37</v>
      </c>
      <c r="D1671" s="60" t="s">
        <v>874</v>
      </c>
      <c r="E1671" s="6" t="s">
        <v>1111</v>
      </c>
      <c r="F1671" s="7" t="s">
        <v>1112</v>
      </c>
      <c r="G1671" s="6">
        <v>-22.86</v>
      </c>
      <c r="H1671" s="6">
        <v>-43.41</v>
      </c>
      <c r="I1671" s="6">
        <v>45</v>
      </c>
      <c r="J1671" s="8">
        <v>45016.2336447989</v>
      </c>
      <c r="K1671" t="s">
        <v>1165</v>
      </c>
      <c r="L1671" t="s">
        <v>1062</v>
      </c>
      <c r="M1671">
        <v>600</v>
      </c>
      <c r="N1671">
        <v>600</v>
      </c>
      <c r="O1671">
        <v>0</v>
      </c>
      <c r="P1671">
        <v>40548.620000000003</v>
      </c>
      <c r="Q1671">
        <v>44998.77</v>
      </c>
      <c r="R1671">
        <v>5262.4</v>
      </c>
      <c r="S1671">
        <v>34606.78</v>
      </c>
      <c r="T1671">
        <v>0</v>
      </c>
      <c r="U1671">
        <v>11578.67</v>
      </c>
      <c r="V1671">
        <v>0</v>
      </c>
      <c r="W1671" s="181">
        <f t="shared" si="425"/>
        <v>52127.29</v>
      </c>
      <c r="X1671" s="181">
        <f t="shared" si="426"/>
        <v>86.878816666666665</v>
      </c>
      <c r="Y1671" s="174">
        <v>136995.24</v>
      </c>
      <c r="Z1671" s="181">
        <f t="shared" si="427"/>
        <v>228.32539999999997</v>
      </c>
      <c r="AA1671" s="174">
        <v>0</v>
      </c>
      <c r="AB1671" s="174">
        <v>29.598561234682322</v>
      </c>
      <c r="AC1671" s="174">
        <v>32.846958770246317</v>
      </c>
      <c r="AD1671" s="174">
        <v>3.841301347404479</v>
      </c>
      <c r="AE1671" s="174">
        <v>25.26130104958391</v>
      </c>
      <c r="AF1671">
        <v>0</v>
      </c>
      <c r="AG1671" s="106">
        <v>8.4518775980829695</v>
      </c>
      <c r="AH1671" s="106">
        <v>0</v>
      </c>
      <c r="AI1671" s="106">
        <v>100</v>
      </c>
      <c r="AJ1671">
        <v>83.77</v>
      </c>
      <c r="AK1671">
        <v>86.88</v>
      </c>
      <c r="AL1671">
        <v>57.68</v>
      </c>
      <c r="AM1671">
        <v>228.33</v>
      </c>
      <c r="AN1671" t="s">
        <v>1067</v>
      </c>
      <c r="AO1671">
        <v>23.601600000000001</v>
      </c>
      <c r="AP1671">
        <v>8.33</v>
      </c>
      <c r="AQ1671">
        <v>12.806699999999999</v>
      </c>
      <c r="AR1671" t="s">
        <v>1072</v>
      </c>
      <c r="AS1671" t="s">
        <v>1073</v>
      </c>
      <c r="AT1671" t="s">
        <v>1075</v>
      </c>
      <c r="AU1671" t="s">
        <v>1078</v>
      </c>
      <c r="AV1671" t="s">
        <v>1081</v>
      </c>
      <c r="AW1671" t="s">
        <v>1084</v>
      </c>
      <c r="AX1671" s="65">
        <f t="shared" si="440"/>
        <v>1391.07</v>
      </c>
      <c r="AY1671" s="106">
        <v>2862.47</v>
      </c>
      <c r="AZ1671" s="106">
        <v>1265.7412578254357</v>
      </c>
      <c r="BA1671" s="65">
        <f t="shared" si="428"/>
        <v>5519.2812578254361</v>
      </c>
      <c r="BB1671" s="65">
        <f t="shared" si="429"/>
        <v>50861.548742174564</v>
      </c>
      <c r="BC1671" s="65">
        <f t="shared" si="430"/>
        <v>0</v>
      </c>
      <c r="BD1671" s="65">
        <f t="shared" si="431"/>
        <v>48870.1</v>
      </c>
      <c r="BE1671" s="65">
        <f t="shared" si="432"/>
        <v>31744.309999999998</v>
      </c>
      <c r="BF1671" s="65">
        <f t="shared" si="433"/>
        <v>131475.95874217455</v>
      </c>
      <c r="BG1671" s="66">
        <f t="shared" si="434"/>
        <v>788.4687511179194</v>
      </c>
      <c r="BH1671" s="66">
        <f t="shared" si="435"/>
        <v>87.692325417542349</v>
      </c>
      <c r="BI1671" s="66">
        <f t="shared" si="436"/>
        <v>0</v>
      </c>
      <c r="BJ1671" s="66">
        <f t="shared" si="437"/>
        <v>84.258793103448269</v>
      </c>
      <c r="BK1671" s="66">
        <f t="shared" si="438"/>
        <v>54.731568965517241</v>
      </c>
      <c r="BL1671" s="66">
        <f t="shared" si="439"/>
        <v>226.68268748650786</v>
      </c>
      <c r="BM1671" s="207">
        <f t="shared" si="441"/>
        <v>39869.18</v>
      </c>
    </row>
    <row r="1672" spans="1:65" x14ac:dyDescent="0.35">
      <c r="A1672" s="1">
        <v>837</v>
      </c>
      <c r="B1672">
        <v>79</v>
      </c>
      <c r="C1672" t="s">
        <v>37</v>
      </c>
      <c r="D1672" s="60" t="s">
        <v>875</v>
      </c>
      <c r="E1672" s="6" t="s">
        <v>1113</v>
      </c>
      <c r="F1672" s="7" t="s">
        <v>1114</v>
      </c>
      <c r="G1672" s="6">
        <v>-20.32</v>
      </c>
      <c r="H1672" s="6">
        <v>-40.340000000000003</v>
      </c>
      <c r="I1672" s="6">
        <v>9</v>
      </c>
      <c r="J1672" s="8">
        <v>54061.366139626101</v>
      </c>
      <c r="K1672" t="s">
        <v>1165</v>
      </c>
      <c r="L1672" t="s">
        <v>1062</v>
      </c>
      <c r="M1672">
        <v>600</v>
      </c>
      <c r="N1672">
        <v>600</v>
      </c>
      <c r="O1672">
        <v>0</v>
      </c>
      <c r="P1672">
        <v>45688.3</v>
      </c>
      <c r="Q1672">
        <v>44998.77</v>
      </c>
      <c r="R1672">
        <v>5264.2</v>
      </c>
      <c r="S1672">
        <v>34606.78</v>
      </c>
      <c r="T1672">
        <v>0</v>
      </c>
      <c r="U1672">
        <v>11578.67</v>
      </c>
      <c r="V1672">
        <v>0</v>
      </c>
      <c r="W1672" s="181">
        <f t="shared" si="425"/>
        <v>57266.97</v>
      </c>
      <c r="X1672" s="181">
        <f t="shared" si="426"/>
        <v>95.444950000000006</v>
      </c>
      <c r="Y1672" s="174">
        <v>142136.72</v>
      </c>
      <c r="Z1672" s="181">
        <f t="shared" si="427"/>
        <v>236.89453333333333</v>
      </c>
      <c r="AA1672" s="174">
        <v>0</v>
      </c>
      <c r="AB1672" s="174">
        <v>32.143910454666468</v>
      </c>
      <c r="AC1672" s="174">
        <v>31.658793026882851</v>
      </c>
      <c r="AD1672" s="174">
        <v>3.7036171933614339</v>
      </c>
      <c r="AE1672" s="174">
        <v>24.347529617962191</v>
      </c>
      <c r="AF1672">
        <v>0</v>
      </c>
      <c r="AG1672" s="106">
        <v>8.1461497071270532</v>
      </c>
      <c r="AH1672" s="106">
        <v>0</v>
      </c>
      <c r="AI1672" s="106">
        <v>100</v>
      </c>
      <c r="AJ1672">
        <v>83.77</v>
      </c>
      <c r="AK1672">
        <v>95.44</v>
      </c>
      <c r="AL1672">
        <v>57.68</v>
      </c>
      <c r="AM1672">
        <v>236.89</v>
      </c>
      <c r="AN1672" t="s">
        <v>1068</v>
      </c>
      <c r="AO1672">
        <v>23.601600000000001</v>
      </c>
      <c r="AP1672">
        <v>8.33</v>
      </c>
      <c r="AQ1672">
        <v>12.806699999999999</v>
      </c>
      <c r="AR1672" t="s">
        <v>1072</v>
      </c>
      <c r="AS1672" t="s">
        <v>1073</v>
      </c>
      <c r="AT1672" t="s">
        <v>1075</v>
      </c>
      <c r="AU1672" t="s">
        <v>1078</v>
      </c>
      <c r="AV1672" t="s">
        <v>1081</v>
      </c>
      <c r="AW1672" t="s">
        <v>1084</v>
      </c>
      <c r="AX1672" s="65">
        <f t="shared" si="440"/>
        <v>1391.07</v>
      </c>
      <c r="AY1672" s="106">
        <v>2862.47</v>
      </c>
      <c r="AZ1672" s="106">
        <v>1397.2828965503415</v>
      </c>
      <c r="BA1672" s="65">
        <f t="shared" si="428"/>
        <v>5650.8228965503413</v>
      </c>
      <c r="BB1672" s="65">
        <f t="shared" si="429"/>
        <v>55869.687103449658</v>
      </c>
      <c r="BC1672" s="65">
        <f t="shared" si="430"/>
        <v>0</v>
      </c>
      <c r="BD1672" s="65">
        <f t="shared" si="431"/>
        <v>48871.899999999994</v>
      </c>
      <c r="BE1672" s="65">
        <f t="shared" si="432"/>
        <v>31744.309999999998</v>
      </c>
      <c r="BF1672" s="65">
        <f t="shared" si="433"/>
        <v>136485.89710344965</v>
      </c>
      <c r="BG1672" s="66">
        <f t="shared" si="434"/>
        <v>807.26041379290587</v>
      </c>
      <c r="BH1672" s="66">
        <f t="shared" si="435"/>
        <v>96.327046730085613</v>
      </c>
      <c r="BI1672" s="66">
        <f t="shared" si="436"/>
        <v>0</v>
      </c>
      <c r="BJ1672" s="66">
        <f t="shared" si="437"/>
        <v>84.261896551724135</v>
      </c>
      <c r="BK1672" s="66">
        <f t="shared" si="438"/>
        <v>54.731568965517241</v>
      </c>
      <c r="BL1672" s="66">
        <f t="shared" si="439"/>
        <v>235.32051224732697</v>
      </c>
      <c r="BM1672" s="207">
        <f t="shared" si="441"/>
        <v>39870.979999999996</v>
      </c>
    </row>
    <row r="1673" spans="1:65" x14ac:dyDescent="0.35">
      <c r="A1673" s="1">
        <v>838</v>
      </c>
      <c r="B1673">
        <v>79</v>
      </c>
      <c r="C1673" t="s">
        <v>37</v>
      </c>
      <c r="D1673" s="60" t="s">
        <v>876</v>
      </c>
      <c r="E1673" s="6" t="s">
        <v>1115</v>
      </c>
      <c r="F1673" s="7" t="s">
        <v>1116</v>
      </c>
      <c r="G1673" s="6">
        <v>-8.0500000000000007</v>
      </c>
      <c r="H1673" s="6">
        <v>-34.880000000000003</v>
      </c>
      <c r="I1673" s="6">
        <v>10</v>
      </c>
      <c r="J1673" s="8">
        <v>63550.072249703</v>
      </c>
      <c r="K1673" t="s">
        <v>1165</v>
      </c>
      <c r="L1673" t="s">
        <v>1062</v>
      </c>
      <c r="M1673">
        <v>600</v>
      </c>
      <c r="N1673">
        <v>600</v>
      </c>
      <c r="O1673">
        <v>0</v>
      </c>
      <c r="P1673">
        <v>53753.37</v>
      </c>
      <c r="Q1673">
        <v>44998.77</v>
      </c>
      <c r="R1673">
        <v>5250.2</v>
      </c>
      <c r="S1673">
        <v>34606.78</v>
      </c>
      <c r="T1673">
        <v>0</v>
      </c>
      <c r="U1673">
        <v>11578.67</v>
      </c>
      <c r="V1673">
        <v>0</v>
      </c>
      <c r="W1673" s="181">
        <f t="shared" si="425"/>
        <v>65332.04</v>
      </c>
      <c r="X1673" s="181">
        <f t="shared" si="426"/>
        <v>108.88673333333334</v>
      </c>
      <c r="Y1673" s="174">
        <v>150187.79</v>
      </c>
      <c r="Z1673" s="181">
        <f t="shared" si="427"/>
        <v>250.31298333333334</v>
      </c>
      <c r="AA1673" s="174">
        <v>0</v>
      </c>
      <c r="AB1673" s="174">
        <v>35.790772339082963</v>
      </c>
      <c r="AC1673" s="174">
        <v>29.961669986621409</v>
      </c>
      <c r="AD1673" s="174">
        <v>3.4957568787715689</v>
      </c>
      <c r="AE1673" s="174">
        <v>23.042339194151531</v>
      </c>
      <c r="AF1673">
        <v>0</v>
      </c>
      <c r="AG1673" s="106">
        <v>7.7094616013725217</v>
      </c>
      <c r="AH1673" s="106">
        <v>0</v>
      </c>
      <c r="AI1673" s="106">
        <v>100</v>
      </c>
      <c r="AJ1673">
        <v>83.75</v>
      </c>
      <c r="AK1673">
        <v>108.89</v>
      </c>
      <c r="AL1673">
        <v>57.68</v>
      </c>
      <c r="AM1673">
        <v>250.31</v>
      </c>
      <c r="AN1673" t="s">
        <v>1069</v>
      </c>
      <c r="AO1673">
        <v>23.601600000000001</v>
      </c>
      <c r="AP1673">
        <v>8.33</v>
      </c>
      <c r="AQ1673">
        <v>12.806699999999999</v>
      </c>
      <c r="AR1673" t="s">
        <v>1072</v>
      </c>
      <c r="AS1673" t="s">
        <v>1073</v>
      </c>
      <c r="AT1673" t="s">
        <v>1075</v>
      </c>
      <c r="AU1673" t="s">
        <v>1078</v>
      </c>
      <c r="AV1673" t="s">
        <v>1081</v>
      </c>
      <c r="AW1673" t="s">
        <v>1084</v>
      </c>
      <c r="AX1673" s="65">
        <f t="shared" si="440"/>
        <v>1391.07</v>
      </c>
      <c r="AY1673" s="106">
        <v>2862.47</v>
      </c>
      <c r="AZ1673" s="106">
        <v>1655.3423977867192</v>
      </c>
      <c r="BA1673" s="65">
        <f t="shared" si="428"/>
        <v>5908.8823977867196</v>
      </c>
      <c r="BB1673" s="65">
        <f t="shared" si="429"/>
        <v>63676.69760221328</v>
      </c>
      <c r="BC1673" s="65">
        <f t="shared" si="430"/>
        <v>0</v>
      </c>
      <c r="BD1673" s="65">
        <f t="shared" si="431"/>
        <v>48857.899999999994</v>
      </c>
      <c r="BE1673" s="65">
        <f t="shared" si="432"/>
        <v>31744.309999999998</v>
      </c>
      <c r="BF1673" s="65">
        <f t="shared" si="433"/>
        <v>144278.90760221329</v>
      </c>
      <c r="BG1673" s="66">
        <f t="shared" si="434"/>
        <v>844.12605682667424</v>
      </c>
      <c r="BH1673" s="66">
        <f t="shared" si="435"/>
        <v>109.78740965898841</v>
      </c>
      <c r="BI1673" s="66">
        <f t="shared" si="436"/>
        <v>0</v>
      </c>
      <c r="BJ1673" s="66">
        <f t="shared" si="437"/>
        <v>84.237758620689647</v>
      </c>
      <c r="BK1673" s="66">
        <f t="shared" si="438"/>
        <v>54.731568965517241</v>
      </c>
      <c r="BL1673" s="66">
        <f t="shared" si="439"/>
        <v>248.75673724519532</v>
      </c>
      <c r="BM1673" s="207">
        <f t="shared" si="441"/>
        <v>39856.979999999996</v>
      </c>
    </row>
    <row r="1674" spans="1:65" x14ac:dyDescent="0.35">
      <c r="A1674" s="1">
        <v>839</v>
      </c>
      <c r="B1674">
        <v>79</v>
      </c>
      <c r="C1674" t="s">
        <v>37</v>
      </c>
      <c r="D1674" s="60" t="s">
        <v>877</v>
      </c>
      <c r="E1674" s="6" t="s">
        <v>1117</v>
      </c>
      <c r="F1674" s="7" t="s">
        <v>1118</v>
      </c>
      <c r="G1674" s="6">
        <v>-3.8</v>
      </c>
      <c r="H1674" s="6">
        <v>-38.53</v>
      </c>
      <c r="I1674" s="6">
        <v>41</v>
      </c>
      <c r="J1674" s="8">
        <v>71394.000753582499</v>
      </c>
      <c r="K1674" t="s">
        <v>1165</v>
      </c>
      <c r="L1674" t="s">
        <v>1062</v>
      </c>
      <c r="M1674">
        <v>600</v>
      </c>
      <c r="N1674">
        <v>600</v>
      </c>
      <c r="O1674">
        <v>0</v>
      </c>
      <c r="P1674">
        <v>53483.24</v>
      </c>
      <c r="Q1674">
        <v>44998.77</v>
      </c>
      <c r="R1674">
        <v>5255.2</v>
      </c>
      <c r="S1674">
        <v>34606.78</v>
      </c>
      <c r="T1674">
        <v>0</v>
      </c>
      <c r="U1674">
        <v>11578.67</v>
      </c>
      <c r="V1674">
        <v>0</v>
      </c>
      <c r="W1674" s="181">
        <f t="shared" si="425"/>
        <v>65061.909999999996</v>
      </c>
      <c r="X1674" s="181">
        <f t="shared" si="426"/>
        <v>108.43651666666666</v>
      </c>
      <c r="Y1674" s="174">
        <v>149922.66</v>
      </c>
      <c r="Z1674" s="181">
        <f t="shared" si="427"/>
        <v>249.87110000000001</v>
      </c>
      <c r="AA1674" s="174">
        <v>0</v>
      </c>
      <c r="AB1674" s="174">
        <v>35.673886789361923</v>
      </c>
      <c r="AC1674" s="174">
        <v>30.014655556404879</v>
      </c>
      <c r="AD1674" s="174">
        <v>3.505273985933814</v>
      </c>
      <c r="AE1674" s="174">
        <v>23.083088306997759</v>
      </c>
      <c r="AF1674">
        <v>0</v>
      </c>
      <c r="AG1674" s="106">
        <v>7.7230953613016204</v>
      </c>
      <c r="AH1674" s="106">
        <v>0</v>
      </c>
      <c r="AI1674" s="106">
        <v>100</v>
      </c>
      <c r="AJ1674">
        <v>83.76</v>
      </c>
      <c r="AK1674">
        <v>108.44</v>
      </c>
      <c r="AL1674">
        <v>57.68</v>
      </c>
      <c r="AM1674">
        <v>249.87</v>
      </c>
      <c r="AN1674" t="s">
        <v>1070</v>
      </c>
      <c r="AO1674">
        <v>23.601600000000001</v>
      </c>
      <c r="AP1674">
        <v>8.33</v>
      </c>
      <c r="AQ1674">
        <v>12.806699999999999</v>
      </c>
      <c r="AR1674" t="s">
        <v>1072</v>
      </c>
      <c r="AS1674" t="s">
        <v>1073</v>
      </c>
      <c r="AT1674" t="s">
        <v>1075</v>
      </c>
      <c r="AU1674" t="s">
        <v>1078</v>
      </c>
      <c r="AV1674" t="s">
        <v>1081</v>
      </c>
      <c r="AW1674" t="s">
        <v>1084</v>
      </c>
      <c r="AX1674" s="65">
        <f t="shared" si="440"/>
        <v>1391.07</v>
      </c>
      <c r="AY1674" s="106">
        <v>2862.47</v>
      </c>
      <c r="AZ1674" s="106">
        <v>1655.3205367242413</v>
      </c>
      <c r="BA1674" s="65">
        <f t="shared" si="428"/>
        <v>5908.8605367242417</v>
      </c>
      <c r="BB1674" s="65">
        <f t="shared" si="429"/>
        <v>63406.589463275755</v>
      </c>
      <c r="BC1674" s="65">
        <f t="shared" si="430"/>
        <v>0</v>
      </c>
      <c r="BD1674" s="65">
        <f t="shared" si="431"/>
        <v>48862.899999999994</v>
      </c>
      <c r="BE1674" s="65">
        <f t="shared" si="432"/>
        <v>31744.309999999998</v>
      </c>
      <c r="BF1674" s="65">
        <f t="shared" si="433"/>
        <v>144013.79946327576</v>
      </c>
      <c r="BG1674" s="66">
        <f t="shared" si="434"/>
        <v>844.12293381774884</v>
      </c>
      <c r="BH1674" s="66">
        <f t="shared" si="435"/>
        <v>109.3217059711651</v>
      </c>
      <c r="BI1674" s="66">
        <f t="shared" si="436"/>
        <v>0</v>
      </c>
      <c r="BJ1674" s="66">
        <f t="shared" si="437"/>
        <v>84.246379310344821</v>
      </c>
      <c r="BK1674" s="66">
        <f t="shared" si="438"/>
        <v>54.731568965517241</v>
      </c>
      <c r="BL1674" s="66">
        <f t="shared" si="439"/>
        <v>248.29965424702718</v>
      </c>
      <c r="BM1674" s="207">
        <f t="shared" si="441"/>
        <v>39861.979999999996</v>
      </c>
    </row>
    <row r="1675" spans="1:65" x14ac:dyDescent="0.35">
      <c r="A1675" s="1">
        <v>848</v>
      </c>
      <c r="B1675">
        <v>80</v>
      </c>
      <c r="C1675" t="s">
        <v>37</v>
      </c>
      <c r="D1675" s="60" t="s">
        <v>886</v>
      </c>
      <c r="E1675" s="6" t="s">
        <v>1104</v>
      </c>
      <c r="F1675" s="7" t="s">
        <v>1105</v>
      </c>
      <c r="G1675" s="6">
        <v>-22.74</v>
      </c>
      <c r="H1675" s="6">
        <v>-45.59</v>
      </c>
      <c r="I1675" s="6">
        <v>1642</v>
      </c>
      <c r="J1675" s="8">
        <v>3495.45982983364</v>
      </c>
      <c r="K1675" t="s">
        <v>1165</v>
      </c>
      <c r="L1675" t="s">
        <v>1062</v>
      </c>
      <c r="M1675">
        <v>600</v>
      </c>
      <c r="N1675">
        <v>600</v>
      </c>
      <c r="O1675">
        <v>3697.66</v>
      </c>
      <c r="P1675">
        <v>10105.66</v>
      </c>
      <c r="Q1675">
        <v>44998.77</v>
      </c>
      <c r="R1675">
        <v>5265.2</v>
      </c>
      <c r="S1675">
        <v>34606.78</v>
      </c>
      <c r="T1675">
        <v>0</v>
      </c>
      <c r="U1675">
        <v>11750.93</v>
      </c>
      <c r="V1675">
        <v>0</v>
      </c>
      <c r="W1675" s="181">
        <f t="shared" ref="W1675:W1738" si="442">U1675+P1675</f>
        <v>21856.59</v>
      </c>
      <c r="X1675" s="181">
        <f t="shared" ref="X1675:X1738" si="443">W1675/600</f>
        <v>36.42765</v>
      </c>
      <c r="Y1675" s="174">
        <v>110425</v>
      </c>
      <c r="Z1675" s="181">
        <f t="shared" ref="Z1675:Z1738" si="444">Y1675/M1675</f>
        <v>184.04166666666666</v>
      </c>
      <c r="AA1675" s="174">
        <v>3.3485714285714292</v>
      </c>
      <c r="AB1675" s="174">
        <v>9.1516051618745742</v>
      </c>
      <c r="AC1675" s="174">
        <v>40.75052750735793</v>
      </c>
      <c r="AD1675" s="174">
        <v>4.7681231605161871</v>
      </c>
      <c r="AE1675" s="174">
        <v>31.339624179307219</v>
      </c>
      <c r="AF1675">
        <v>0</v>
      </c>
      <c r="AG1675" s="106">
        <v>10.64154856237265</v>
      </c>
      <c r="AH1675" s="106">
        <v>0</v>
      </c>
      <c r="AI1675" s="106">
        <v>100</v>
      </c>
      <c r="AJ1675">
        <v>83.77</v>
      </c>
      <c r="AK1675">
        <v>42.59</v>
      </c>
      <c r="AL1675">
        <v>57.68</v>
      </c>
      <c r="AM1675">
        <v>184.04</v>
      </c>
      <c r="AN1675" t="s">
        <v>1063</v>
      </c>
      <c r="AO1675">
        <v>23.601600000000001</v>
      </c>
      <c r="AP1675">
        <v>8.33</v>
      </c>
      <c r="AQ1675">
        <v>12.806699999999999</v>
      </c>
      <c r="AR1675" t="s">
        <v>1072</v>
      </c>
      <c r="AS1675" t="s">
        <v>1073</v>
      </c>
      <c r="AT1675" t="s">
        <v>1076</v>
      </c>
      <c r="AU1675" t="s">
        <v>1077</v>
      </c>
      <c r="AV1675" t="s">
        <v>1079</v>
      </c>
      <c r="AW1675" t="s">
        <v>1083</v>
      </c>
      <c r="AX1675" s="65">
        <f t="shared" si="440"/>
        <v>1391.07</v>
      </c>
      <c r="AY1675" s="106">
        <v>2862.47</v>
      </c>
      <c r="AZ1675" s="106">
        <v>527.16403811062196</v>
      </c>
      <c r="BA1675" s="65">
        <f t="shared" ref="BA1675:BA1738" si="445">(AX1675+AZ1675+AY1675)</f>
        <v>4780.7040381106217</v>
      </c>
      <c r="BB1675" s="65">
        <f t="shared" ref="BB1675:BB1738" si="446">U1675+P1675-AZ1675</f>
        <v>21329.425961889378</v>
      </c>
      <c r="BC1675" s="65">
        <f t="shared" ref="BC1675:BC1738" si="447">O1675</f>
        <v>3697.66</v>
      </c>
      <c r="BD1675" s="65">
        <f t="shared" ref="BD1675:BD1738" si="448">Q1675+R1675-AX1675</f>
        <v>48872.899999999994</v>
      </c>
      <c r="BE1675" s="65">
        <f t="shared" ref="BE1675:BE1738" si="449">(S1675-2862.47)</f>
        <v>31744.309999999998</v>
      </c>
      <c r="BF1675" s="65">
        <f t="shared" ref="BF1675:BF1738" si="450">Y1675-BA1675</f>
        <v>105644.29596188938</v>
      </c>
      <c r="BG1675" s="66">
        <f t="shared" ref="BG1675:BG1738" si="451">BA1675/7</f>
        <v>682.9577197300888</v>
      </c>
      <c r="BH1675" s="66">
        <f t="shared" ref="BH1675:BH1738" si="452">BB1675/580</f>
        <v>36.774872348085133</v>
      </c>
      <c r="BI1675" s="66">
        <f t="shared" ref="BI1675:BI1738" si="453">BC1675/600</f>
        <v>6.1627666666666663</v>
      </c>
      <c r="BJ1675" s="66">
        <f t="shared" ref="BJ1675:BJ1738" si="454">BD1675/580</f>
        <v>84.263620689655156</v>
      </c>
      <c r="BK1675" s="66">
        <f t="shared" ref="BK1675:BK1738" si="455">BE1675/580</f>
        <v>54.731568965517241</v>
      </c>
      <c r="BL1675" s="66">
        <f t="shared" ref="BL1675:BL1738" si="456">BF1675/580</f>
        <v>182.14533786532652</v>
      </c>
      <c r="BM1675" s="207">
        <f t="shared" si="441"/>
        <v>39871.979999999996</v>
      </c>
    </row>
    <row r="1676" spans="1:65" x14ac:dyDescent="0.35">
      <c r="A1676" s="1">
        <v>849</v>
      </c>
      <c r="B1676">
        <v>80</v>
      </c>
      <c r="C1676" t="s">
        <v>37</v>
      </c>
      <c r="D1676" s="60" t="s">
        <v>887</v>
      </c>
      <c r="E1676" s="6" t="s">
        <v>1104</v>
      </c>
      <c r="F1676" s="7" t="s">
        <v>1106</v>
      </c>
      <c r="G1676" s="6">
        <v>-23.85</v>
      </c>
      <c r="H1676" s="6">
        <v>-46.64</v>
      </c>
      <c r="I1676" s="6">
        <v>792</v>
      </c>
      <c r="J1676" s="8">
        <v>14172.2970393051</v>
      </c>
      <c r="K1676" t="s">
        <v>1165</v>
      </c>
      <c r="L1676" t="s">
        <v>1062</v>
      </c>
      <c r="M1676">
        <v>600</v>
      </c>
      <c r="N1676">
        <v>600</v>
      </c>
      <c r="O1676">
        <v>860.6</v>
      </c>
      <c r="P1676">
        <v>18529.72</v>
      </c>
      <c r="Q1676">
        <v>44998.77</v>
      </c>
      <c r="R1676">
        <v>5266.4</v>
      </c>
      <c r="S1676">
        <v>34606.78</v>
      </c>
      <c r="T1676">
        <v>0</v>
      </c>
      <c r="U1676">
        <v>11750.93</v>
      </c>
      <c r="V1676">
        <v>0</v>
      </c>
      <c r="W1676" s="181">
        <f t="shared" si="442"/>
        <v>30280.65</v>
      </c>
      <c r="X1676" s="181">
        <f t="shared" si="443"/>
        <v>50.467750000000002</v>
      </c>
      <c r="Y1676" s="174">
        <v>116013.21</v>
      </c>
      <c r="Z1676" s="181">
        <f t="shared" si="444"/>
        <v>193.35535000000002</v>
      </c>
      <c r="AA1676" s="174">
        <v>0.74181207467666821</v>
      </c>
      <c r="AB1676" s="174">
        <v>15.97207766253516</v>
      </c>
      <c r="AC1676" s="174">
        <v>38.787625995350012</v>
      </c>
      <c r="AD1676" s="174">
        <v>4.5394830468013074</v>
      </c>
      <c r="AE1676" s="174">
        <v>29.83003401078205</v>
      </c>
      <c r="AF1676">
        <v>0</v>
      </c>
      <c r="AG1676" s="106">
        <v>10.128958590146761</v>
      </c>
      <c r="AH1676" s="106">
        <v>0</v>
      </c>
      <c r="AI1676" s="106">
        <v>100</v>
      </c>
      <c r="AJ1676">
        <v>83.78</v>
      </c>
      <c r="AK1676">
        <v>51.9</v>
      </c>
      <c r="AL1676">
        <v>57.68</v>
      </c>
      <c r="AM1676">
        <v>193.36</v>
      </c>
      <c r="AN1676" t="s">
        <v>1064</v>
      </c>
      <c r="AO1676">
        <v>23.601600000000001</v>
      </c>
      <c r="AP1676">
        <v>8.33</v>
      </c>
      <c r="AQ1676">
        <v>12.806699999999999</v>
      </c>
      <c r="AR1676" t="s">
        <v>1072</v>
      </c>
      <c r="AS1676" t="s">
        <v>1073</v>
      </c>
      <c r="AT1676" t="s">
        <v>1076</v>
      </c>
      <c r="AU1676" t="s">
        <v>1077</v>
      </c>
      <c r="AV1676" t="s">
        <v>1079</v>
      </c>
      <c r="AW1676" t="s">
        <v>1083</v>
      </c>
      <c r="AX1676" s="65">
        <f t="shared" ref="AX1676:AX1739" si="457">IF(AR1676="LI01",583.5,1391.07)</f>
        <v>1391.07</v>
      </c>
      <c r="AY1676" s="106">
        <v>2862.47</v>
      </c>
      <c r="AZ1676" s="106">
        <v>780.320991192733</v>
      </c>
      <c r="BA1676" s="65">
        <f t="shared" si="445"/>
        <v>5033.8609911927324</v>
      </c>
      <c r="BB1676" s="65">
        <f t="shared" si="446"/>
        <v>29500.329008807268</v>
      </c>
      <c r="BC1676" s="65">
        <f t="shared" si="447"/>
        <v>860.6</v>
      </c>
      <c r="BD1676" s="65">
        <f t="shared" si="448"/>
        <v>48874.1</v>
      </c>
      <c r="BE1676" s="65">
        <f t="shared" si="449"/>
        <v>31744.309999999998</v>
      </c>
      <c r="BF1676" s="65">
        <f t="shared" si="450"/>
        <v>110979.34900880727</v>
      </c>
      <c r="BG1676" s="66">
        <f t="shared" si="451"/>
        <v>719.12299874181895</v>
      </c>
      <c r="BH1676" s="66">
        <f t="shared" si="452"/>
        <v>50.862636222081498</v>
      </c>
      <c r="BI1676" s="66">
        <f t="shared" si="453"/>
        <v>1.4343333333333335</v>
      </c>
      <c r="BJ1676" s="66">
        <f t="shared" si="454"/>
        <v>84.265689655172409</v>
      </c>
      <c r="BK1676" s="66">
        <f t="shared" si="455"/>
        <v>54.731568965517241</v>
      </c>
      <c r="BL1676" s="66">
        <f t="shared" si="456"/>
        <v>191.34370518759874</v>
      </c>
      <c r="BM1676" s="207">
        <f t="shared" ref="BM1676:BM1739" si="458">R1676+S1676</f>
        <v>39873.18</v>
      </c>
    </row>
    <row r="1677" spans="1:65" x14ac:dyDescent="0.35">
      <c r="A1677" s="1">
        <v>850</v>
      </c>
      <c r="B1677">
        <v>80</v>
      </c>
      <c r="C1677" t="s">
        <v>37</v>
      </c>
      <c r="D1677" s="60" t="s">
        <v>888</v>
      </c>
      <c r="E1677" s="6" t="s">
        <v>1107</v>
      </c>
      <c r="F1677" s="7" t="s">
        <v>1108</v>
      </c>
      <c r="G1677" s="6">
        <v>-30.03</v>
      </c>
      <c r="H1677" s="6">
        <v>-51.23</v>
      </c>
      <c r="I1677" s="6">
        <v>47</v>
      </c>
      <c r="J1677" s="8">
        <v>23954.0527728093</v>
      </c>
      <c r="K1677" t="s">
        <v>1165</v>
      </c>
      <c r="L1677" t="s">
        <v>1062</v>
      </c>
      <c r="M1677">
        <v>600</v>
      </c>
      <c r="N1677">
        <v>600</v>
      </c>
      <c r="O1677">
        <v>1588.35</v>
      </c>
      <c r="P1677">
        <v>23481.63</v>
      </c>
      <c r="Q1677">
        <v>44998.77</v>
      </c>
      <c r="R1677">
        <v>5272.4</v>
      </c>
      <c r="S1677">
        <v>34606.78</v>
      </c>
      <c r="T1677">
        <v>0</v>
      </c>
      <c r="U1677">
        <v>11750.93</v>
      </c>
      <c r="V1677">
        <v>0</v>
      </c>
      <c r="W1677" s="181">
        <f t="shared" si="442"/>
        <v>35232.559999999998</v>
      </c>
      <c r="X1677" s="181">
        <f t="shared" si="443"/>
        <v>58.720933333333328</v>
      </c>
      <c r="Y1677" s="174">
        <v>121698.86</v>
      </c>
      <c r="Z1677" s="181">
        <f t="shared" si="444"/>
        <v>202.83143333333334</v>
      </c>
      <c r="AA1677" s="174">
        <v>1.305147804999981</v>
      </c>
      <c r="AB1677" s="174">
        <v>19.294864389033719</v>
      </c>
      <c r="AC1677" s="174">
        <v>36.97550659061227</v>
      </c>
      <c r="AD1677" s="174">
        <v>4.332333104845846</v>
      </c>
      <c r="AE1677" s="174">
        <v>28.436404416606699</v>
      </c>
      <c r="AF1677">
        <v>0</v>
      </c>
      <c r="AG1677" s="106">
        <v>9.6557436939014885</v>
      </c>
      <c r="AH1677" s="106">
        <v>0</v>
      </c>
      <c r="AI1677" s="106">
        <v>100</v>
      </c>
      <c r="AJ1677">
        <v>83.79</v>
      </c>
      <c r="AK1677">
        <v>61.37</v>
      </c>
      <c r="AL1677">
        <v>57.68</v>
      </c>
      <c r="AM1677">
        <v>202.83</v>
      </c>
      <c r="AN1677" t="s">
        <v>1065</v>
      </c>
      <c r="AO1677">
        <v>23.601600000000001</v>
      </c>
      <c r="AP1677">
        <v>8.33</v>
      </c>
      <c r="AQ1677">
        <v>12.806699999999999</v>
      </c>
      <c r="AR1677" t="s">
        <v>1072</v>
      </c>
      <c r="AS1677" t="s">
        <v>1073</v>
      </c>
      <c r="AT1677" t="s">
        <v>1076</v>
      </c>
      <c r="AU1677" t="s">
        <v>1077</v>
      </c>
      <c r="AV1677" t="s">
        <v>1079</v>
      </c>
      <c r="AW1677" t="s">
        <v>1083</v>
      </c>
      <c r="AX1677" s="65">
        <f t="shared" si="457"/>
        <v>1391.07</v>
      </c>
      <c r="AY1677" s="106">
        <v>2862.47</v>
      </c>
      <c r="AZ1677" s="106">
        <v>879.35996030103036</v>
      </c>
      <c r="BA1677" s="65">
        <f t="shared" si="445"/>
        <v>5132.8999603010307</v>
      </c>
      <c r="BB1677" s="65">
        <f t="shared" si="446"/>
        <v>34353.200039698968</v>
      </c>
      <c r="BC1677" s="65">
        <f t="shared" si="447"/>
        <v>1588.35</v>
      </c>
      <c r="BD1677" s="65">
        <f t="shared" si="448"/>
        <v>48880.1</v>
      </c>
      <c r="BE1677" s="65">
        <f t="shared" si="449"/>
        <v>31744.309999999998</v>
      </c>
      <c r="BF1677" s="65">
        <f t="shared" si="450"/>
        <v>116565.96003969897</v>
      </c>
      <c r="BG1677" s="66">
        <f t="shared" si="451"/>
        <v>733.27142290014729</v>
      </c>
      <c r="BH1677" s="66">
        <f t="shared" si="452"/>
        <v>59.229655240860289</v>
      </c>
      <c r="BI1677" s="66">
        <f t="shared" si="453"/>
        <v>2.6472499999999997</v>
      </c>
      <c r="BJ1677" s="66">
        <f t="shared" si="454"/>
        <v>84.276034482758618</v>
      </c>
      <c r="BK1677" s="66">
        <f t="shared" si="455"/>
        <v>54.731568965517241</v>
      </c>
      <c r="BL1677" s="66">
        <f t="shared" si="456"/>
        <v>200.97579317189476</v>
      </c>
      <c r="BM1677" s="207">
        <f t="shared" si="458"/>
        <v>39879.18</v>
      </c>
    </row>
    <row r="1678" spans="1:65" x14ac:dyDescent="0.35">
      <c r="A1678" s="1">
        <v>851</v>
      </c>
      <c r="B1678">
        <v>80</v>
      </c>
      <c r="C1678" t="s">
        <v>37</v>
      </c>
      <c r="D1678" s="60" t="s">
        <v>889</v>
      </c>
      <c r="E1678" s="6" t="s">
        <v>1109</v>
      </c>
      <c r="F1678" s="7" t="s">
        <v>1110</v>
      </c>
      <c r="G1678" s="6">
        <v>-15.37</v>
      </c>
      <c r="H1678" s="6">
        <v>-48.78</v>
      </c>
      <c r="I1678" s="6">
        <v>770</v>
      </c>
      <c r="J1678" s="8">
        <v>31081.371963744201</v>
      </c>
      <c r="K1678" t="s">
        <v>1165</v>
      </c>
      <c r="L1678" t="s">
        <v>1062</v>
      </c>
      <c r="M1678">
        <v>600</v>
      </c>
      <c r="N1678">
        <v>600</v>
      </c>
      <c r="O1678">
        <v>12.44</v>
      </c>
      <c r="P1678">
        <v>35970.54</v>
      </c>
      <c r="Q1678">
        <v>44998.77</v>
      </c>
      <c r="R1678">
        <v>5266.4</v>
      </c>
      <c r="S1678">
        <v>34606.78</v>
      </c>
      <c r="T1678">
        <v>0</v>
      </c>
      <c r="U1678">
        <v>11750.93</v>
      </c>
      <c r="V1678">
        <v>0</v>
      </c>
      <c r="W1678" s="181">
        <f t="shared" si="442"/>
        <v>47721.47</v>
      </c>
      <c r="X1678" s="181">
        <f t="shared" si="443"/>
        <v>79.535783333333342</v>
      </c>
      <c r="Y1678" s="174">
        <v>132605.87</v>
      </c>
      <c r="Z1678" s="181">
        <f t="shared" si="444"/>
        <v>221.00978333333333</v>
      </c>
      <c r="AA1678" s="174">
        <v>9.3811835026609298E-3</v>
      </c>
      <c r="AB1678" s="174">
        <v>27.125903249984329</v>
      </c>
      <c r="AC1678" s="174">
        <v>33.934221765597563</v>
      </c>
      <c r="AD1678" s="174">
        <v>3.971468231383724</v>
      </c>
      <c r="AE1678" s="174">
        <v>26.09747215564439</v>
      </c>
      <c r="AF1678">
        <v>0</v>
      </c>
      <c r="AG1678" s="106">
        <v>8.8615458727430401</v>
      </c>
      <c r="AH1678" s="106">
        <v>0</v>
      </c>
      <c r="AI1678" s="106">
        <v>100</v>
      </c>
      <c r="AJ1678">
        <v>83.78</v>
      </c>
      <c r="AK1678">
        <v>79.56</v>
      </c>
      <c r="AL1678">
        <v>57.68</v>
      </c>
      <c r="AM1678">
        <v>221.01</v>
      </c>
      <c r="AN1678" t="s">
        <v>1066</v>
      </c>
      <c r="AO1678">
        <v>23.601600000000001</v>
      </c>
      <c r="AP1678">
        <v>8.33</v>
      </c>
      <c r="AQ1678">
        <v>12.806699999999999</v>
      </c>
      <c r="AR1678" t="s">
        <v>1072</v>
      </c>
      <c r="AS1678" t="s">
        <v>1073</v>
      </c>
      <c r="AT1678" t="s">
        <v>1076</v>
      </c>
      <c r="AU1678" t="s">
        <v>1077</v>
      </c>
      <c r="AV1678" t="s">
        <v>1079</v>
      </c>
      <c r="AW1678" t="s">
        <v>1083</v>
      </c>
      <c r="AX1678" s="65">
        <f t="shared" si="457"/>
        <v>1391.07</v>
      </c>
      <c r="AY1678" s="106">
        <v>2862.47</v>
      </c>
      <c r="AZ1678" s="106">
        <v>1225.9243552167998</v>
      </c>
      <c r="BA1678" s="65">
        <f t="shared" si="445"/>
        <v>5479.4643552168</v>
      </c>
      <c r="BB1678" s="65">
        <f t="shared" si="446"/>
        <v>46495.545644783204</v>
      </c>
      <c r="BC1678" s="65">
        <f t="shared" si="447"/>
        <v>12.44</v>
      </c>
      <c r="BD1678" s="65">
        <f t="shared" si="448"/>
        <v>48874.1</v>
      </c>
      <c r="BE1678" s="65">
        <f t="shared" si="449"/>
        <v>31744.309999999998</v>
      </c>
      <c r="BF1678" s="65">
        <f t="shared" si="450"/>
        <v>127126.4056447832</v>
      </c>
      <c r="BG1678" s="66">
        <f t="shared" si="451"/>
        <v>782.78062217382853</v>
      </c>
      <c r="BH1678" s="66">
        <f t="shared" si="452"/>
        <v>80.164733870315871</v>
      </c>
      <c r="BI1678" s="66">
        <f t="shared" si="453"/>
        <v>2.0733333333333333E-2</v>
      </c>
      <c r="BJ1678" s="66">
        <f t="shared" si="454"/>
        <v>84.265689655172409</v>
      </c>
      <c r="BK1678" s="66">
        <f t="shared" si="455"/>
        <v>54.731568965517241</v>
      </c>
      <c r="BL1678" s="66">
        <f t="shared" si="456"/>
        <v>219.1834580082469</v>
      </c>
      <c r="BM1678" s="207">
        <f t="shared" si="458"/>
        <v>39873.18</v>
      </c>
    </row>
    <row r="1679" spans="1:65" x14ac:dyDescent="0.35">
      <c r="A1679" s="1">
        <v>852</v>
      </c>
      <c r="B1679">
        <v>80</v>
      </c>
      <c r="C1679" t="s">
        <v>37</v>
      </c>
      <c r="D1679" s="60" t="s">
        <v>890</v>
      </c>
      <c r="E1679" s="6" t="s">
        <v>1111</v>
      </c>
      <c r="F1679" s="7" t="s">
        <v>1112</v>
      </c>
      <c r="G1679" s="6">
        <v>-22.86</v>
      </c>
      <c r="H1679" s="6">
        <v>-43.41</v>
      </c>
      <c r="I1679" s="6">
        <v>45</v>
      </c>
      <c r="J1679" s="8">
        <v>45016.2336447989</v>
      </c>
      <c r="K1679" t="s">
        <v>1165</v>
      </c>
      <c r="L1679" t="s">
        <v>1062</v>
      </c>
      <c r="M1679">
        <v>600</v>
      </c>
      <c r="N1679">
        <v>600</v>
      </c>
      <c r="O1679">
        <v>0</v>
      </c>
      <c r="P1679">
        <v>35713.74</v>
      </c>
      <c r="Q1679">
        <v>44998.77</v>
      </c>
      <c r="R1679">
        <v>5262.4</v>
      </c>
      <c r="S1679">
        <v>34606.78</v>
      </c>
      <c r="T1679">
        <v>0</v>
      </c>
      <c r="U1679">
        <v>11750.93</v>
      </c>
      <c r="V1679">
        <v>0</v>
      </c>
      <c r="W1679" s="181">
        <f t="shared" si="442"/>
        <v>47464.67</v>
      </c>
      <c r="X1679" s="181">
        <f t="shared" si="443"/>
        <v>79.10778333333333</v>
      </c>
      <c r="Y1679" s="174">
        <v>132332.62</v>
      </c>
      <c r="Z1679" s="181">
        <f t="shared" si="444"/>
        <v>220.55436666666665</v>
      </c>
      <c r="AA1679" s="174">
        <v>0</v>
      </c>
      <c r="AB1679" s="174">
        <v>26.987858322460479</v>
      </c>
      <c r="AC1679" s="174">
        <v>34.004291610035366</v>
      </c>
      <c r="AD1679" s="174">
        <v>3.9766461209639772</v>
      </c>
      <c r="AE1679" s="174">
        <v>26.151360110606142</v>
      </c>
      <c r="AF1679">
        <v>0</v>
      </c>
      <c r="AG1679" s="106">
        <v>8.879843835934027</v>
      </c>
      <c r="AH1679" s="106">
        <v>0</v>
      </c>
      <c r="AI1679" s="106">
        <v>100</v>
      </c>
      <c r="AJ1679">
        <v>83.77</v>
      </c>
      <c r="AK1679">
        <v>79.11</v>
      </c>
      <c r="AL1679">
        <v>57.68</v>
      </c>
      <c r="AM1679">
        <v>220.55</v>
      </c>
      <c r="AN1679" t="s">
        <v>1067</v>
      </c>
      <c r="AO1679">
        <v>23.601600000000001</v>
      </c>
      <c r="AP1679">
        <v>8.33</v>
      </c>
      <c r="AQ1679">
        <v>12.806699999999999</v>
      </c>
      <c r="AR1679" t="s">
        <v>1072</v>
      </c>
      <c r="AS1679" t="s">
        <v>1073</v>
      </c>
      <c r="AT1679" t="s">
        <v>1076</v>
      </c>
      <c r="AU1679" t="s">
        <v>1077</v>
      </c>
      <c r="AV1679" t="s">
        <v>1079</v>
      </c>
      <c r="AW1679" t="s">
        <v>1083</v>
      </c>
      <c r="AX1679" s="65">
        <f t="shared" si="457"/>
        <v>1391.07</v>
      </c>
      <c r="AY1679" s="106">
        <v>2862.47</v>
      </c>
      <c r="AZ1679" s="106">
        <v>1201.8048262819082</v>
      </c>
      <c r="BA1679" s="65">
        <f t="shared" si="445"/>
        <v>5455.3448262819074</v>
      </c>
      <c r="BB1679" s="65">
        <f t="shared" si="446"/>
        <v>46262.865173718092</v>
      </c>
      <c r="BC1679" s="65">
        <f t="shared" si="447"/>
        <v>0</v>
      </c>
      <c r="BD1679" s="65">
        <f t="shared" si="448"/>
        <v>48870.1</v>
      </c>
      <c r="BE1679" s="65">
        <f t="shared" si="449"/>
        <v>31744.309999999998</v>
      </c>
      <c r="BF1679" s="65">
        <f t="shared" si="450"/>
        <v>126877.27517371808</v>
      </c>
      <c r="BG1679" s="66">
        <f t="shared" si="451"/>
        <v>779.33497518312959</v>
      </c>
      <c r="BH1679" s="66">
        <f t="shared" si="452"/>
        <v>79.763560644341538</v>
      </c>
      <c r="BI1679" s="66">
        <f t="shared" si="453"/>
        <v>0</v>
      </c>
      <c r="BJ1679" s="66">
        <f t="shared" si="454"/>
        <v>84.258793103448269</v>
      </c>
      <c r="BK1679" s="66">
        <f t="shared" si="455"/>
        <v>54.731568965517241</v>
      </c>
      <c r="BL1679" s="66">
        <f t="shared" si="456"/>
        <v>218.75392271330705</v>
      </c>
      <c r="BM1679" s="207">
        <f t="shared" si="458"/>
        <v>39869.18</v>
      </c>
    </row>
    <row r="1680" spans="1:65" x14ac:dyDescent="0.35">
      <c r="A1680" s="1">
        <v>853</v>
      </c>
      <c r="B1680">
        <v>80</v>
      </c>
      <c r="C1680" t="s">
        <v>37</v>
      </c>
      <c r="D1680" s="60" t="s">
        <v>891</v>
      </c>
      <c r="E1680" s="6" t="s">
        <v>1113</v>
      </c>
      <c r="F1680" s="7" t="s">
        <v>1114</v>
      </c>
      <c r="G1680" s="6">
        <v>-20.32</v>
      </c>
      <c r="H1680" s="6">
        <v>-40.340000000000003</v>
      </c>
      <c r="I1680" s="6">
        <v>9</v>
      </c>
      <c r="J1680" s="8">
        <v>54061.366139626101</v>
      </c>
      <c r="K1680" t="s">
        <v>1165</v>
      </c>
      <c r="L1680" t="s">
        <v>1062</v>
      </c>
      <c r="M1680">
        <v>600</v>
      </c>
      <c r="N1680">
        <v>600</v>
      </c>
      <c r="O1680">
        <v>0</v>
      </c>
      <c r="P1680">
        <v>41066.89</v>
      </c>
      <c r="Q1680">
        <v>44998.77</v>
      </c>
      <c r="R1680">
        <v>5264.2</v>
      </c>
      <c r="S1680">
        <v>34606.78</v>
      </c>
      <c r="T1680">
        <v>0</v>
      </c>
      <c r="U1680">
        <v>11750.93</v>
      </c>
      <c r="V1680">
        <v>0</v>
      </c>
      <c r="W1680" s="181">
        <f t="shared" si="442"/>
        <v>52817.82</v>
      </c>
      <c r="X1680" s="181">
        <f t="shared" si="443"/>
        <v>88.029700000000005</v>
      </c>
      <c r="Y1680" s="174">
        <v>137687.57999999999</v>
      </c>
      <c r="Z1680" s="181">
        <f t="shared" si="444"/>
        <v>229.47929999999997</v>
      </c>
      <c r="AA1680" s="174">
        <v>0</v>
      </c>
      <c r="AB1680" s="174">
        <v>29.826139728797621</v>
      </c>
      <c r="AC1680" s="174">
        <v>32.681793085476563</v>
      </c>
      <c r="AD1680" s="174">
        <v>3.8232932846956862</v>
      </c>
      <c r="AE1680" s="174">
        <v>25.134278632829481</v>
      </c>
      <c r="AF1680">
        <v>0</v>
      </c>
      <c r="AG1680" s="106">
        <v>8.5344880053814585</v>
      </c>
      <c r="AH1680" s="106">
        <v>0</v>
      </c>
      <c r="AI1680" s="106">
        <v>100</v>
      </c>
      <c r="AJ1680">
        <v>83.77</v>
      </c>
      <c r="AK1680">
        <v>88.03</v>
      </c>
      <c r="AL1680">
        <v>57.68</v>
      </c>
      <c r="AM1680">
        <v>229.48</v>
      </c>
      <c r="AN1680" t="s">
        <v>1068</v>
      </c>
      <c r="AO1680">
        <v>23.601600000000001</v>
      </c>
      <c r="AP1680">
        <v>8.33</v>
      </c>
      <c r="AQ1680">
        <v>12.806699999999999</v>
      </c>
      <c r="AR1680" t="s">
        <v>1072</v>
      </c>
      <c r="AS1680" t="s">
        <v>1073</v>
      </c>
      <c r="AT1680" t="s">
        <v>1076</v>
      </c>
      <c r="AU1680" t="s">
        <v>1077</v>
      </c>
      <c r="AV1680" t="s">
        <v>1079</v>
      </c>
      <c r="AW1680" t="s">
        <v>1083</v>
      </c>
      <c r="AX1680" s="65">
        <f t="shared" si="457"/>
        <v>1391.07</v>
      </c>
      <c r="AY1680" s="106">
        <v>2862.47</v>
      </c>
      <c r="AZ1680" s="106">
        <v>1307.3893207294273</v>
      </c>
      <c r="BA1680" s="65">
        <f t="shared" si="445"/>
        <v>5560.9293207294268</v>
      </c>
      <c r="BB1680" s="65">
        <f t="shared" si="446"/>
        <v>51510.430679270576</v>
      </c>
      <c r="BC1680" s="65">
        <f t="shared" si="447"/>
        <v>0</v>
      </c>
      <c r="BD1680" s="65">
        <f t="shared" si="448"/>
        <v>48871.899999999994</v>
      </c>
      <c r="BE1680" s="65">
        <f t="shared" si="449"/>
        <v>31744.309999999998</v>
      </c>
      <c r="BF1680" s="65">
        <f t="shared" si="450"/>
        <v>132126.65067927056</v>
      </c>
      <c r="BG1680" s="66">
        <f t="shared" si="451"/>
        <v>794.41847438991806</v>
      </c>
      <c r="BH1680" s="66">
        <f t="shared" si="452"/>
        <v>88.811087378052719</v>
      </c>
      <c r="BI1680" s="66">
        <f t="shared" si="453"/>
        <v>0</v>
      </c>
      <c r="BJ1680" s="66">
        <f t="shared" si="454"/>
        <v>84.261896551724135</v>
      </c>
      <c r="BK1680" s="66">
        <f t="shared" si="455"/>
        <v>54.731568965517241</v>
      </c>
      <c r="BL1680" s="66">
        <f t="shared" si="456"/>
        <v>227.80457013667339</v>
      </c>
      <c r="BM1680" s="207">
        <f t="shared" si="458"/>
        <v>39870.979999999996</v>
      </c>
    </row>
    <row r="1681" spans="1:65" x14ac:dyDescent="0.35">
      <c r="A1681" s="1">
        <v>854</v>
      </c>
      <c r="B1681">
        <v>80</v>
      </c>
      <c r="C1681" t="s">
        <v>37</v>
      </c>
      <c r="D1681" s="60" t="s">
        <v>892</v>
      </c>
      <c r="E1681" s="6" t="s">
        <v>1115</v>
      </c>
      <c r="F1681" s="7" t="s">
        <v>1116</v>
      </c>
      <c r="G1681" s="6">
        <v>-8.0500000000000007</v>
      </c>
      <c r="H1681" s="6">
        <v>-34.880000000000003</v>
      </c>
      <c r="I1681" s="6">
        <v>10</v>
      </c>
      <c r="J1681" s="8">
        <v>63550.072249703</v>
      </c>
      <c r="K1681" t="s">
        <v>1165</v>
      </c>
      <c r="L1681" t="s">
        <v>1062</v>
      </c>
      <c r="M1681">
        <v>600</v>
      </c>
      <c r="N1681">
        <v>600</v>
      </c>
      <c r="O1681">
        <v>0</v>
      </c>
      <c r="P1681">
        <v>47911.75</v>
      </c>
      <c r="Q1681">
        <v>44998.77</v>
      </c>
      <c r="R1681">
        <v>5250.2</v>
      </c>
      <c r="S1681">
        <v>34606.78</v>
      </c>
      <c r="T1681">
        <v>0</v>
      </c>
      <c r="U1681">
        <v>11750.93</v>
      </c>
      <c r="V1681">
        <v>0</v>
      </c>
      <c r="W1681" s="181">
        <f t="shared" si="442"/>
        <v>59662.68</v>
      </c>
      <c r="X1681" s="181">
        <f t="shared" si="443"/>
        <v>99.437799999999996</v>
      </c>
      <c r="Y1681" s="174">
        <v>144518.43</v>
      </c>
      <c r="Z1681" s="181">
        <f t="shared" si="444"/>
        <v>240.86404999999999</v>
      </c>
      <c r="AA1681" s="174">
        <v>0</v>
      </c>
      <c r="AB1681" s="174">
        <v>33.152692013053283</v>
      </c>
      <c r="AC1681" s="174">
        <v>31.137045980917449</v>
      </c>
      <c r="AD1681" s="174">
        <v>3.6328930503881058</v>
      </c>
      <c r="AE1681" s="174">
        <v>23.94627453398158</v>
      </c>
      <c r="AF1681">
        <v>0</v>
      </c>
      <c r="AG1681" s="106">
        <v>8.1310944216595757</v>
      </c>
      <c r="AH1681" s="106">
        <v>0</v>
      </c>
      <c r="AI1681" s="106">
        <v>100</v>
      </c>
      <c r="AJ1681">
        <v>83.75</v>
      </c>
      <c r="AK1681">
        <v>99.44</v>
      </c>
      <c r="AL1681">
        <v>57.68</v>
      </c>
      <c r="AM1681">
        <v>240.86</v>
      </c>
      <c r="AN1681" t="s">
        <v>1069</v>
      </c>
      <c r="AO1681">
        <v>23.601600000000001</v>
      </c>
      <c r="AP1681">
        <v>8.33</v>
      </c>
      <c r="AQ1681">
        <v>12.806699999999999</v>
      </c>
      <c r="AR1681" t="s">
        <v>1072</v>
      </c>
      <c r="AS1681" t="s">
        <v>1073</v>
      </c>
      <c r="AT1681" t="s">
        <v>1076</v>
      </c>
      <c r="AU1681" t="s">
        <v>1077</v>
      </c>
      <c r="AV1681" t="s">
        <v>1079</v>
      </c>
      <c r="AW1681" t="s">
        <v>1083</v>
      </c>
      <c r="AX1681" s="65">
        <f t="shared" si="457"/>
        <v>1391.07</v>
      </c>
      <c r="AY1681" s="106">
        <v>2862.47</v>
      </c>
      <c r="AZ1681" s="106">
        <v>1523.2789098641858</v>
      </c>
      <c r="BA1681" s="65">
        <f t="shared" si="445"/>
        <v>5776.8189098641851</v>
      </c>
      <c r="BB1681" s="65">
        <f t="shared" si="446"/>
        <v>58139.401090135812</v>
      </c>
      <c r="BC1681" s="65">
        <f t="shared" si="447"/>
        <v>0</v>
      </c>
      <c r="BD1681" s="65">
        <f t="shared" si="448"/>
        <v>48857.899999999994</v>
      </c>
      <c r="BE1681" s="65">
        <f t="shared" si="449"/>
        <v>31744.309999999998</v>
      </c>
      <c r="BF1681" s="65">
        <f t="shared" si="450"/>
        <v>138741.61109013582</v>
      </c>
      <c r="BG1681" s="66">
        <f t="shared" si="451"/>
        <v>825.25984426631214</v>
      </c>
      <c r="BH1681" s="66">
        <f t="shared" si="452"/>
        <v>100.24034670713071</v>
      </c>
      <c r="BI1681" s="66">
        <f t="shared" si="453"/>
        <v>0</v>
      </c>
      <c r="BJ1681" s="66">
        <f t="shared" si="454"/>
        <v>84.237758620689647</v>
      </c>
      <c r="BK1681" s="66">
        <f t="shared" si="455"/>
        <v>54.731568965517241</v>
      </c>
      <c r="BL1681" s="66">
        <f t="shared" si="456"/>
        <v>239.20967429333763</v>
      </c>
      <c r="BM1681" s="207">
        <f t="shared" si="458"/>
        <v>39856.979999999996</v>
      </c>
    </row>
    <row r="1682" spans="1:65" x14ac:dyDescent="0.35">
      <c r="A1682" s="1">
        <v>855</v>
      </c>
      <c r="B1682">
        <v>80</v>
      </c>
      <c r="C1682" t="s">
        <v>37</v>
      </c>
      <c r="D1682" s="60" t="s">
        <v>893</v>
      </c>
      <c r="E1682" s="6" t="s">
        <v>1117</v>
      </c>
      <c r="F1682" s="7" t="s">
        <v>1118</v>
      </c>
      <c r="G1682" s="6">
        <v>-3.8</v>
      </c>
      <c r="H1682" s="6">
        <v>-38.53</v>
      </c>
      <c r="I1682" s="6">
        <v>41</v>
      </c>
      <c r="J1682" s="8">
        <v>71394.000753582499</v>
      </c>
      <c r="K1682" t="s">
        <v>1165</v>
      </c>
      <c r="L1682" t="s">
        <v>1062</v>
      </c>
      <c r="M1682">
        <v>600</v>
      </c>
      <c r="N1682">
        <v>600</v>
      </c>
      <c r="O1682">
        <v>0</v>
      </c>
      <c r="P1682">
        <v>49603.85</v>
      </c>
      <c r="Q1682">
        <v>44998.77</v>
      </c>
      <c r="R1682">
        <v>5255.2</v>
      </c>
      <c r="S1682">
        <v>34606.78</v>
      </c>
      <c r="T1682">
        <v>0</v>
      </c>
      <c r="U1682">
        <v>11750.93</v>
      </c>
      <c r="V1682">
        <v>0</v>
      </c>
      <c r="W1682" s="181">
        <f t="shared" si="442"/>
        <v>61354.78</v>
      </c>
      <c r="X1682" s="181">
        <f t="shared" si="443"/>
        <v>102.25796666666666</v>
      </c>
      <c r="Y1682" s="174">
        <v>146215.53</v>
      </c>
      <c r="Z1682" s="181">
        <f t="shared" si="444"/>
        <v>243.69255000000001</v>
      </c>
      <c r="AA1682" s="174">
        <v>0</v>
      </c>
      <c r="AB1682" s="174">
        <v>33.925158292009058</v>
      </c>
      <c r="AC1682" s="174">
        <v>30.775643325985961</v>
      </c>
      <c r="AD1682" s="174">
        <v>3.59414625792486</v>
      </c>
      <c r="AE1682" s="174">
        <v>23.6683339998152</v>
      </c>
      <c r="AF1682">
        <v>0</v>
      </c>
      <c r="AG1682" s="106">
        <v>8.0367181242649117</v>
      </c>
      <c r="AH1682" s="106">
        <v>0</v>
      </c>
      <c r="AI1682" s="106">
        <v>100</v>
      </c>
      <c r="AJ1682">
        <v>83.76</v>
      </c>
      <c r="AK1682">
        <v>102.26</v>
      </c>
      <c r="AL1682">
        <v>57.68</v>
      </c>
      <c r="AM1682">
        <v>243.69</v>
      </c>
      <c r="AN1682" t="s">
        <v>1070</v>
      </c>
      <c r="AO1682">
        <v>23.601600000000001</v>
      </c>
      <c r="AP1682">
        <v>8.33</v>
      </c>
      <c r="AQ1682">
        <v>12.806699999999999</v>
      </c>
      <c r="AR1682" t="s">
        <v>1072</v>
      </c>
      <c r="AS1682" t="s">
        <v>1073</v>
      </c>
      <c r="AT1682" t="s">
        <v>1076</v>
      </c>
      <c r="AU1682" t="s">
        <v>1077</v>
      </c>
      <c r="AV1682" t="s">
        <v>1079</v>
      </c>
      <c r="AW1682" t="s">
        <v>1083</v>
      </c>
      <c r="AX1682" s="65">
        <f t="shared" si="457"/>
        <v>1391.07</v>
      </c>
      <c r="AY1682" s="106">
        <v>2862.47</v>
      </c>
      <c r="AZ1682" s="106">
        <v>1490.5768243629525</v>
      </c>
      <c r="BA1682" s="65">
        <f t="shared" si="445"/>
        <v>5744.1168243629527</v>
      </c>
      <c r="BB1682" s="65">
        <f t="shared" si="446"/>
        <v>59864.203175637049</v>
      </c>
      <c r="BC1682" s="65">
        <f t="shared" si="447"/>
        <v>0</v>
      </c>
      <c r="BD1682" s="65">
        <f t="shared" si="448"/>
        <v>48862.899999999994</v>
      </c>
      <c r="BE1682" s="65">
        <f t="shared" si="449"/>
        <v>31744.309999999998</v>
      </c>
      <c r="BF1682" s="65">
        <f t="shared" si="450"/>
        <v>140471.41317563705</v>
      </c>
      <c r="BG1682" s="66">
        <f t="shared" si="451"/>
        <v>820.58811776613607</v>
      </c>
      <c r="BH1682" s="66">
        <f t="shared" si="452"/>
        <v>103.21414340627078</v>
      </c>
      <c r="BI1682" s="66">
        <f t="shared" si="453"/>
        <v>0</v>
      </c>
      <c r="BJ1682" s="66">
        <f t="shared" si="454"/>
        <v>84.246379310344821</v>
      </c>
      <c r="BK1682" s="66">
        <f t="shared" si="455"/>
        <v>54.731568965517241</v>
      </c>
      <c r="BL1682" s="66">
        <f t="shared" si="456"/>
        <v>242.19209168213285</v>
      </c>
      <c r="BM1682" s="207">
        <f t="shared" si="458"/>
        <v>39861.979999999996</v>
      </c>
    </row>
    <row r="1683" spans="1:65" x14ac:dyDescent="0.35">
      <c r="A1683" s="1">
        <v>856</v>
      </c>
      <c r="B1683">
        <v>81</v>
      </c>
      <c r="C1683" t="s">
        <v>37</v>
      </c>
      <c r="D1683" s="60" t="s">
        <v>894</v>
      </c>
      <c r="E1683" s="6" t="s">
        <v>1104</v>
      </c>
      <c r="F1683" s="7" t="s">
        <v>1105</v>
      </c>
      <c r="G1683" s="6">
        <v>-22.74</v>
      </c>
      <c r="H1683" s="6">
        <v>-45.59</v>
      </c>
      <c r="I1683" s="6">
        <v>1642</v>
      </c>
      <c r="J1683" s="8">
        <v>3495.45982983364</v>
      </c>
      <c r="K1683" t="s">
        <v>1165</v>
      </c>
      <c r="L1683" t="s">
        <v>1062</v>
      </c>
      <c r="M1683">
        <v>600</v>
      </c>
      <c r="N1683">
        <v>600</v>
      </c>
      <c r="O1683">
        <v>1617.41</v>
      </c>
      <c r="P1683">
        <v>12294.54</v>
      </c>
      <c r="Q1683">
        <v>44998.77</v>
      </c>
      <c r="R1683">
        <v>5265.2</v>
      </c>
      <c r="S1683">
        <v>34606.78</v>
      </c>
      <c r="T1683">
        <v>0</v>
      </c>
      <c r="U1683">
        <v>11578.67</v>
      </c>
      <c r="V1683">
        <v>0</v>
      </c>
      <c r="W1683" s="181">
        <f t="shared" si="442"/>
        <v>23873.21</v>
      </c>
      <c r="X1683" s="181">
        <f t="shared" si="443"/>
        <v>39.788683333333331</v>
      </c>
      <c r="Y1683" s="174">
        <v>110361.37</v>
      </c>
      <c r="Z1683" s="181">
        <f t="shared" si="444"/>
        <v>183.93561666666665</v>
      </c>
      <c r="AA1683" s="174">
        <v>1.4655581024410991</v>
      </c>
      <c r="AB1683" s="174">
        <v>11.140256776442699</v>
      </c>
      <c r="AC1683" s="174">
        <v>40.774022649410753</v>
      </c>
      <c r="AD1683" s="174">
        <v>4.7708722717015926</v>
      </c>
      <c r="AE1683" s="174">
        <v>31.357693366800358</v>
      </c>
      <c r="AF1683">
        <v>0</v>
      </c>
      <c r="AG1683" s="106">
        <v>10.4915968332035</v>
      </c>
      <c r="AH1683" s="106">
        <v>0</v>
      </c>
      <c r="AI1683" s="106">
        <v>100</v>
      </c>
      <c r="AJ1683">
        <v>83.77</v>
      </c>
      <c r="AK1683">
        <v>42.48</v>
      </c>
      <c r="AL1683">
        <v>57.68</v>
      </c>
      <c r="AM1683">
        <v>183.94</v>
      </c>
      <c r="AN1683" t="s">
        <v>1063</v>
      </c>
      <c r="AO1683">
        <v>23.601600000000001</v>
      </c>
      <c r="AP1683">
        <v>8.33</v>
      </c>
      <c r="AQ1683">
        <v>12.806699999999999</v>
      </c>
      <c r="AR1683" t="s">
        <v>1072</v>
      </c>
      <c r="AS1683" t="s">
        <v>1073</v>
      </c>
      <c r="AT1683" t="s">
        <v>1076</v>
      </c>
      <c r="AU1683" t="s">
        <v>1077</v>
      </c>
      <c r="AV1683" t="s">
        <v>1079</v>
      </c>
      <c r="AW1683" t="s">
        <v>1084</v>
      </c>
      <c r="AX1683" s="65">
        <f t="shared" si="457"/>
        <v>1391.07</v>
      </c>
      <c r="AY1683" s="106">
        <v>2862.47</v>
      </c>
      <c r="AZ1683" s="106">
        <v>531.79461324817476</v>
      </c>
      <c r="BA1683" s="65">
        <f t="shared" si="445"/>
        <v>4785.3346132481747</v>
      </c>
      <c r="BB1683" s="65">
        <f t="shared" si="446"/>
        <v>23341.415386751825</v>
      </c>
      <c r="BC1683" s="65">
        <f t="shared" si="447"/>
        <v>1617.41</v>
      </c>
      <c r="BD1683" s="65">
        <f t="shared" si="448"/>
        <v>48872.899999999994</v>
      </c>
      <c r="BE1683" s="65">
        <f t="shared" si="449"/>
        <v>31744.309999999998</v>
      </c>
      <c r="BF1683" s="65">
        <f t="shared" si="450"/>
        <v>105576.03538675181</v>
      </c>
      <c r="BG1683" s="66">
        <f t="shared" si="451"/>
        <v>683.61923046402501</v>
      </c>
      <c r="BH1683" s="66">
        <f t="shared" si="452"/>
        <v>40.243819632330734</v>
      </c>
      <c r="BI1683" s="66">
        <f t="shared" si="453"/>
        <v>2.6956833333333337</v>
      </c>
      <c r="BJ1683" s="66">
        <f t="shared" si="454"/>
        <v>84.263620689655156</v>
      </c>
      <c r="BK1683" s="66">
        <f t="shared" si="455"/>
        <v>54.731568965517241</v>
      </c>
      <c r="BL1683" s="66">
        <f t="shared" si="456"/>
        <v>182.0276472185376</v>
      </c>
      <c r="BM1683" s="207">
        <f t="shared" si="458"/>
        <v>39871.979999999996</v>
      </c>
    </row>
    <row r="1684" spans="1:65" x14ac:dyDescent="0.35">
      <c r="A1684" s="1">
        <v>857</v>
      </c>
      <c r="B1684">
        <v>81</v>
      </c>
      <c r="C1684" t="s">
        <v>37</v>
      </c>
      <c r="D1684" s="60" t="s">
        <v>895</v>
      </c>
      <c r="E1684" s="6" t="s">
        <v>1104</v>
      </c>
      <c r="F1684" s="7" t="s">
        <v>1106</v>
      </c>
      <c r="G1684" s="6">
        <v>-23.85</v>
      </c>
      <c r="H1684" s="6">
        <v>-46.64</v>
      </c>
      <c r="I1684" s="6">
        <v>792</v>
      </c>
      <c r="J1684" s="8">
        <v>14172.2970393051</v>
      </c>
      <c r="K1684" t="s">
        <v>1165</v>
      </c>
      <c r="L1684" t="s">
        <v>1062</v>
      </c>
      <c r="M1684">
        <v>600</v>
      </c>
      <c r="N1684">
        <v>600</v>
      </c>
      <c r="O1684">
        <v>218.63</v>
      </c>
      <c r="P1684">
        <v>19647.79</v>
      </c>
      <c r="Q1684">
        <v>44998.77</v>
      </c>
      <c r="R1684">
        <v>5266.4</v>
      </c>
      <c r="S1684">
        <v>34606.78</v>
      </c>
      <c r="T1684">
        <v>0</v>
      </c>
      <c r="U1684">
        <v>11578.67</v>
      </c>
      <c r="V1684">
        <v>0</v>
      </c>
      <c r="W1684" s="181">
        <f t="shared" si="442"/>
        <v>31226.46</v>
      </c>
      <c r="X1684" s="181">
        <f t="shared" si="443"/>
        <v>52.0441</v>
      </c>
      <c r="Y1684" s="174">
        <v>116317.04</v>
      </c>
      <c r="Z1684" s="181">
        <f t="shared" si="444"/>
        <v>193.86173333333332</v>
      </c>
      <c r="AA1684" s="174">
        <v>0.18796042265174559</v>
      </c>
      <c r="AB1684" s="174">
        <v>16.8915835547397</v>
      </c>
      <c r="AC1684" s="174">
        <v>38.68630941777748</v>
      </c>
      <c r="AD1684" s="174">
        <v>4.5276255310485896</v>
      </c>
      <c r="AE1684" s="174">
        <v>29.752115425220591</v>
      </c>
      <c r="AF1684">
        <v>0</v>
      </c>
      <c r="AG1684" s="106">
        <v>9.954405648561897</v>
      </c>
      <c r="AH1684" s="106">
        <v>0</v>
      </c>
      <c r="AI1684" s="106">
        <v>100</v>
      </c>
      <c r="AJ1684">
        <v>83.78</v>
      </c>
      <c r="AK1684">
        <v>52.41</v>
      </c>
      <c r="AL1684">
        <v>57.68</v>
      </c>
      <c r="AM1684">
        <v>193.86</v>
      </c>
      <c r="AN1684" t="s">
        <v>1064</v>
      </c>
      <c r="AO1684">
        <v>23.601600000000001</v>
      </c>
      <c r="AP1684">
        <v>8.33</v>
      </c>
      <c r="AQ1684">
        <v>12.806699999999999</v>
      </c>
      <c r="AR1684" t="s">
        <v>1072</v>
      </c>
      <c r="AS1684" t="s">
        <v>1073</v>
      </c>
      <c r="AT1684" t="s">
        <v>1076</v>
      </c>
      <c r="AU1684" t="s">
        <v>1077</v>
      </c>
      <c r="AV1684" t="s">
        <v>1079</v>
      </c>
      <c r="AW1684" t="s">
        <v>1084</v>
      </c>
      <c r="AX1684" s="65">
        <f t="shared" si="457"/>
        <v>1391.07</v>
      </c>
      <c r="AY1684" s="106">
        <v>2862.47</v>
      </c>
      <c r="AZ1684" s="106">
        <v>781.19740979168034</v>
      </c>
      <c r="BA1684" s="65">
        <f t="shared" si="445"/>
        <v>5034.73740979168</v>
      </c>
      <c r="BB1684" s="65">
        <f t="shared" si="446"/>
        <v>30445.26259020832</v>
      </c>
      <c r="BC1684" s="65">
        <f t="shared" si="447"/>
        <v>218.63</v>
      </c>
      <c r="BD1684" s="65">
        <f t="shared" si="448"/>
        <v>48874.1</v>
      </c>
      <c r="BE1684" s="65">
        <f t="shared" si="449"/>
        <v>31744.309999999998</v>
      </c>
      <c r="BF1684" s="65">
        <f t="shared" si="450"/>
        <v>111282.30259020832</v>
      </c>
      <c r="BG1684" s="66">
        <f t="shared" si="451"/>
        <v>719.24820139881137</v>
      </c>
      <c r="BH1684" s="66">
        <f t="shared" si="452"/>
        <v>52.491832052083311</v>
      </c>
      <c r="BI1684" s="66">
        <f t="shared" si="453"/>
        <v>0.36438333333333334</v>
      </c>
      <c r="BJ1684" s="66">
        <f t="shared" si="454"/>
        <v>84.265689655172409</v>
      </c>
      <c r="BK1684" s="66">
        <f t="shared" si="455"/>
        <v>54.731568965517241</v>
      </c>
      <c r="BL1684" s="66">
        <f t="shared" si="456"/>
        <v>191.86603894863504</v>
      </c>
      <c r="BM1684" s="207">
        <f t="shared" si="458"/>
        <v>39873.18</v>
      </c>
    </row>
    <row r="1685" spans="1:65" x14ac:dyDescent="0.35">
      <c r="A1685" s="1">
        <v>858</v>
      </c>
      <c r="B1685">
        <v>81</v>
      </c>
      <c r="C1685" t="s">
        <v>37</v>
      </c>
      <c r="D1685" s="60" t="s">
        <v>896</v>
      </c>
      <c r="E1685" s="6" t="s">
        <v>1107</v>
      </c>
      <c r="F1685" s="7" t="s">
        <v>1108</v>
      </c>
      <c r="G1685" s="6">
        <v>-30.03</v>
      </c>
      <c r="H1685" s="6">
        <v>-51.23</v>
      </c>
      <c r="I1685" s="6">
        <v>47</v>
      </c>
      <c r="J1685" s="8">
        <v>23954.0527728093</v>
      </c>
      <c r="K1685" t="s">
        <v>1165</v>
      </c>
      <c r="L1685" t="s">
        <v>1062</v>
      </c>
      <c r="M1685">
        <v>600</v>
      </c>
      <c r="N1685">
        <v>600</v>
      </c>
      <c r="O1685">
        <v>478.92</v>
      </c>
      <c r="P1685">
        <v>23319.22</v>
      </c>
      <c r="Q1685">
        <v>44998.77</v>
      </c>
      <c r="R1685">
        <v>5272.4</v>
      </c>
      <c r="S1685">
        <v>34606.78</v>
      </c>
      <c r="T1685">
        <v>0</v>
      </c>
      <c r="U1685">
        <v>11578.67</v>
      </c>
      <c r="V1685">
        <v>0</v>
      </c>
      <c r="W1685" s="181">
        <f t="shared" si="442"/>
        <v>34897.89</v>
      </c>
      <c r="X1685" s="181">
        <f t="shared" si="443"/>
        <v>58.163150000000002</v>
      </c>
      <c r="Y1685" s="174">
        <v>120254.77</v>
      </c>
      <c r="Z1685" s="181">
        <f t="shared" si="444"/>
        <v>200.42461666666668</v>
      </c>
      <c r="AA1685" s="174">
        <v>0.3982544725668678</v>
      </c>
      <c r="AB1685" s="174">
        <v>19.391513534140891</v>
      </c>
      <c r="AC1685" s="174">
        <v>37.41953021905077</v>
      </c>
      <c r="AD1685" s="174">
        <v>4.3843583086142859</v>
      </c>
      <c r="AE1685" s="174">
        <v>28.777885484293051</v>
      </c>
      <c r="AF1685">
        <v>0</v>
      </c>
      <c r="AG1685" s="106">
        <v>9.6284496656556744</v>
      </c>
      <c r="AH1685" s="106">
        <v>0</v>
      </c>
      <c r="AI1685" s="106">
        <v>100</v>
      </c>
      <c r="AJ1685">
        <v>83.79</v>
      </c>
      <c r="AK1685">
        <v>58.96</v>
      </c>
      <c r="AL1685">
        <v>57.68</v>
      </c>
      <c r="AM1685">
        <v>200.42</v>
      </c>
      <c r="AN1685" t="s">
        <v>1065</v>
      </c>
      <c r="AO1685">
        <v>23.601600000000001</v>
      </c>
      <c r="AP1685">
        <v>8.33</v>
      </c>
      <c r="AQ1685">
        <v>12.806699999999999</v>
      </c>
      <c r="AR1685" t="s">
        <v>1072</v>
      </c>
      <c r="AS1685" t="s">
        <v>1073</v>
      </c>
      <c r="AT1685" t="s">
        <v>1076</v>
      </c>
      <c r="AU1685" t="s">
        <v>1077</v>
      </c>
      <c r="AV1685" t="s">
        <v>1079</v>
      </c>
      <c r="AW1685" t="s">
        <v>1084</v>
      </c>
      <c r="AX1685" s="65">
        <f t="shared" si="457"/>
        <v>1391.07</v>
      </c>
      <c r="AY1685" s="106">
        <v>2862.47</v>
      </c>
      <c r="AZ1685" s="106">
        <v>881.55804064787742</v>
      </c>
      <c r="BA1685" s="65">
        <f t="shared" si="445"/>
        <v>5135.0980406478775</v>
      </c>
      <c r="BB1685" s="65">
        <f t="shared" si="446"/>
        <v>34016.331959352123</v>
      </c>
      <c r="BC1685" s="65">
        <f t="shared" si="447"/>
        <v>478.92</v>
      </c>
      <c r="BD1685" s="65">
        <f t="shared" si="448"/>
        <v>48880.1</v>
      </c>
      <c r="BE1685" s="65">
        <f t="shared" si="449"/>
        <v>31744.309999999998</v>
      </c>
      <c r="BF1685" s="65">
        <f t="shared" si="450"/>
        <v>115119.67195935213</v>
      </c>
      <c r="BG1685" s="66">
        <f t="shared" si="451"/>
        <v>733.58543437826825</v>
      </c>
      <c r="BH1685" s="66">
        <f t="shared" si="452"/>
        <v>58.648848205779522</v>
      </c>
      <c r="BI1685" s="66">
        <f t="shared" si="453"/>
        <v>0.79820000000000002</v>
      </c>
      <c r="BJ1685" s="66">
        <f t="shared" si="454"/>
        <v>84.276034482758618</v>
      </c>
      <c r="BK1685" s="66">
        <f t="shared" si="455"/>
        <v>54.731568965517241</v>
      </c>
      <c r="BL1685" s="66">
        <f t="shared" si="456"/>
        <v>198.48219303336575</v>
      </c>
      <c r="BM1685" s="207">
        <f t="shared" si="458"/>
        <v>39879.18</v>
      </c>
    </row>
    <row r="1686" spans="1:65" x14ac:dyDescent="0.35">
      <c r="A1686" s="1">
        <v>859</v>
      </c>
      <c r="B1686">
        <v>81</v>
      </c>
      <c r="C1686" t="s">
        <v>37</v>
      </c>
      <c r="D1686" s="60" t="s">
        <v>897</v>
      </c>
      <c r="E1686" s="6" t="s">
        <v>1109</v>
      </c>
      <c r="F1686" s="7" t="s">
        <v>1110</v>
      </c>
      <c r="G1686" s="6">
        <v>-15.37</v>
      </c>
      <c r="H1686" s="6">
        <v>-48.78</v>
      </c>
      <c r="I1686" s="6">
        <v>770</v>
      </c>
      <c r="J1686" s="8">
        <v>31081.371963744201</v>
      </c>
      <c r="K1686" t="s">
        <v>1165</v>
      </c>
      <c r="L1686" t="s">
        <v>1062</v>
      </c>
      <c r="M1686">
        <v>600</v>
      </c>
      <c r="N1686">
        <v>600</v>
      </c>
      <c r="O1686">
        <v>0</v>
      </c>
      <c r="P1686">
        <v>33502.54</v>
      </c>
      <c r="Q1686">
        <v>44998.77</v>
      </c>
      <c r="R1686">
        <v>5266.4</v>
      </c>
      <c r="S1686">
        <v>34606.78</v>
      </c>
      <c r="T1686">
        <v>0</v>
      </c>
      <c r="U1686">
        <v>11578.67</v>
      </c>
      <c r="V1686">
        <v>0</v>
      </c>
      <c r="W1686" s="181">
        <f t="shared" si="442"/>
        <v>45081.21</v>
      </c>
      <c r="X1686" s="181">
        <f t="shared" si="443"/>
        <v>75.135350000000003</v>
      </c>
      <c r="Y1686" s="174">
        <v>129953.16</v>
      </c>
      <c r="Z1686" s="181">
        <f t="shared" si="444"/>
        <v>216.58860000000001</v>
      </c>
      <c r="AA1686" s="174">
        <v>0</v>
      </c>
      <c r="AB1686" s="174">
        <v>25.7804735183046</v>
      </c>
      <c r="AC1686" s="174">
        <v>34.626914805303691</v>
      </c>
      <c r="AD1686" s="174">
        <v>4.05253708336142</v>
      </c>
      <c r="AE1686" s="174">
        <v>26.630195064129261</v>
      </c>
      <c r="AF1686">
        <v>0</v>
      </c>
      <c r="AG1686" s="106">
        <v>8.909879528901028</v>
      </c>
      <c r="AH1686" s="106">
        <v>0</v>
      </c>
      <c r="AI1686" s="106">
        <v>100</v>
      </c>
      <c r="AJ1686">
        <v>83.78</v>
      </c>
      <c r="AK1686">
        <v>75.14</v>
      </c>
      <c r="AL1686">
        <v>57.68</v>
      </c>
      <c r="AM1686">
        <v>216.59</v>
      </c>
      <c r="AN1686" t="s">
        <v>1066</v>
      </c>
      <c r="AO1686">
        <v>23.601600000000001</v>
      </c>
      <c r="AP1686">
        <v>8.33</v>
      </c>
      <c r="AQ1686">
        <v>12.806699999999999</v>
      </c>
      <c r="AR1686" t="s">
        <v>1072</v>
      </c>
      <c r="AS1686" t="s">
        <v>1073</v>
      </c>
      <c r="AT1686" t="s">
        <v>1076</v>
      </c>
      <c r="AU1686" t="s">
        <v>1077</v>
      </c>
      <c r="AV1686" t="s">
        <v>1079</v>
      </c>
      <c r="AW1686" t="s">
        <v>1084</v>
      </c>
      <c r="AX1686" s="65">
        <f t="shared" si="457"/>
        <v>1391.07</v>
      </c>
      <c r="AY1686" s="106">
        <v>2862.47</v>
      </c>
      <c r="AZ1686" s="106">
        <v>1223.8536114401941</v>
      </c>
      <c r="BA1686" s="65">
        <f t="shared" si="445"/>
        <v>5477.3936114401931</v>
      </c>
      <c r="BB1686" s="65">
        <f t="shared" si="446"/>
        <v>43857.356388559805</v>
      </c>
      <c r="BC1686" s="65">
        <f t="shared" si="447"/>
        <v>0</v>
      </c>
      <c r="BD1686" s="65">
        <f t="shared" si="448"/>
        <v>48874.1</v>
      </c>
      <c r="BE1686" s="65">
        <f t="shared" si="449"/>
        <v>31744.309999999998</v>
      </c>
      <c r="BF1686" s="65">
        <f t="shared" si="450"/>
        <v>124475.76638855982</v>
      </c>
      <c r="BG1686" s="66">
        <f t="shared" si="451"/>
        <v>782.48480163431327</v>
      </c>
      <c r="BH1686" s="66">
        <f t="shared" si="452"/>
        <v>75.616131704413462</v>
      </c>
      <c r="BI1686" s="66">
        <f t="shared" si="453"/>
        <v>0</v>
      </c>
      <c r="BJ1686" s="66">
        <f t="shared" si="454"/>
        <v>84.265689655172409</v>
      </c>
      <c r="BK1686" s="66">
        <f t="shared" si="455"/>
        <v>54.731568965517241</v>
      </c>
      <c r="BL1686" s="66">
        <f t="shared" si="456"/>
        <v>214.61339032510313</v>
      </c>
      <c r="BM1686" s="207">
        <f t="shared" si="458"/>
        <v>39873.18</v>
      </c>
    </row>
    <row r="1687" spans="1:65" x14ac:dyDescent="0.35">
      <c r="A1687" s="1">
        <v>860</v>
      </c>
      <c r="B1687">
        <v>81</v>
      </c>
      <c r="C1687" t="s">
        <v>37</v>
      </c>
      <c r="D1687" s="60" t="s">
        <v>898</v>
      </c>
      <c r="E1687" s="6" t="s">
        <v>1111</v>
      </c>
      <c r="F1687" s="7" t="s">
        <v>1112</v>
      </c>
      <c r="G1687" s="6">
        <v>-22.86</v>
      </c>
      <c r="H1687" s="6">
        <v>-43.41</v>
      </c>
      <c r="I1687" s="6">
        <v>45</v>
      </c>
      <c r="J1687" s="8">
        <v>45016.2336447989</v>
      </c>
      <c r="K1687" t="s">
        <v>1165</v>
      </c>
      <c r="L1687" t="s">
        <v>1062</v>
      </c>
      <c r="M1687">
        <v>600</v>
      </c>
      <c r="N1687">
        <v>600</v>
      </c>
      <c r="O1687">
        <v>0</v>
      </c>
      <c r="P1687">
        <v>33766.699999999997</v>
      </c>
      <c r="Q1687">
        <v>44998.77</v>
      </c>
      <c r="R1687">
        <v>5262.4</v>
      </c>
      <c r="S1687">
        <v>34606.78</v>
      </c>
      <c r="T1687">
        <v>0</v>
      </c>
      <c r="U1687">
        <v>11578.67</v>
      </c>
      <c r="V1687">
        <v>0</v>
      </c>
      <c r="W1687" s="181">
        <f t="shared" si="442"/>
        <v>45345.369999999995</v>
      </c>
      <c r="X1687" s="181">
        <f t="shared" si="443"/>
        <v>75.575616666666662</v>
      </c>
      <c r="Y1687" s="174">
        <v>130213.33</v>
      </c>
      <c r="Z1687" s="181">
        <f t="shared" si="444"/>
        <v>217.02221666666668</v>
      </c>
      <c r="AA1687" s="174">
        <v>0</v>
      </c>
      <c r="AB1687" s="174">
        <v>25.931830481564361</v>
      </c>
      <c r="AC1687" s="174">
        <v>34.557729227875519</v>
      </c>
      <c r="AD1687" s="174">
        <v>4.0413681149234106</v>
      </c>
      <c r="AE1687" s="174">
        <v>26.57698716406377</v>
      </c>
      <c r="AF1687">
        <v>0</v>
      </c>
      <c r="AG1687" s="106">
        <v>8.892077331867636</v>
      </c>
      <c r="AH1687" s="106">
        <v>0</v>
      </c>
      <c r="AI1687" s="106">
        <v>100</v>
      </c>
      <c r="AJ1687">
        <v>83.77</v>
      </c>
      <c r="AK1687">
        <v>75.58</v>
      </c>
      <c r="AL1687">
        <v>57.68</v>
      </c>
      <c r="AM1687">
        <v>217.02</v>
      </c>
      <c r="AN1687" t="s">
        <v>1067</v>
      </c>
      <c r="AO1687">
        <v>23.601600000000001</v>
      </c>
      <c r="AP1687">
        <v>8.33</v>
      </c>
      <c r="AQ1687">
        <v>12.806699999999999</v>
      </c>
      <c r="AR1687" t="s">
        <v>1072</v>
      </c>
      <c r="AS1687" t="s">
        <v>1073</v>
      </c>
      <c r="AT1687" t="s">
        <v>1076</v>
      </c>
      <c r="AU1687" t="s">
        <v>1077</v>
      </c>
      <c r="AV1687" t="s">
        <v>1079</v>
      </c>
      <c r="AW1687" t="s">
        <v>1084</v>
      </c>
      <c r="AX1687" s="65">
        <f t="shared" si="457"/>
        <v>1391.07</v>
      </c>
      <c r="AY1687" s="106">
        <v>2862.47</v>
      </c>
      <c r="AZ1687" s="106">
        <v>1198.4035896102359</v>
      </c>
      <c r="BA1687" s="65">
        <f t="shared" si="445"/>
        <v>5451.943589610235</v>
      </c>
      <c r="BB1687" s="65">
        <f t="shared" si="446"/>
        <v>44146.966410389759</v>
      </c>
      <c r="BC1687" s="65">
        <f t="shared" si="447"/>
        <v>0</v>
      </c>
      <c r="BD1687" s="65">
        <f t="shared" si="448"/>
        <v>48870.1</v>
      </c>
      <c r="BE1687" s="65">
        <f t="shared" si="449"/>
        <v>31744.309999999998</v>
      </c>
      <c r="BF1687" s="65">
        <f t="shared" si="450"/>
        <v>124761.38641038976</v>
      </c>
      <c r="BG1687" s="66">
        <f t="shared" si="451"/>
        <v>778.84908423003355</v>
      </c>
      <c r="BH1687" s="66">
        <f t="shared" si="452"/>
        <v>76.115459328258211</v>
      </c>
      <c r="BI1687" s="66">
        <f t="shared" si="453"/>
        <v>0</v>
      </c>
      <c r="BJ1687" s="66">
        <f t="shared" si="454"/>
        <v>84.258793103448269</v>
      </c>
      <c r="BK1687" s="66">
        <f t="shared" si="455"/>
        <v>54.731568965517241</v>
      </c>
      <c r="BL1687" s="66">
        <f t="shared" si="456"/>
        <v>215.10583863860305</v>
      </c>
      <c r="BM1687" s="207">
        <f t="shared" si="458"/>
        <v>39869.18</v>
      </c>
    </row>
    <row r="1688" spans="1:65" x14ac:dyDescent="0.35">
      <c r="A1688" s="1">
        <v>861</v>
      </c>
      <c r="B1688">
        <v>81</v>
      </c>
      <c r="C1688" t="s">
        <v>37</v>
      </c>
      <c r="D1688" s="60" t="s">
        <v>899</v>
      </c>
      <c r="E1688" s="6" t="s">
        <v>1113</v>
      </c>
      <c r="F1688" s="7" t="s">
        <v>1114</v>
      </c>
      <c r="G1688" s="6">
        <v>-20.32</v>
      </c>
      <c r="H1688" s="6">
        <v>-40.340000000000003</v>
      </c>
      <c r="I1688" s="6">
        <v>9</v>
      </c>
      <c r="J1688" s="8">
        <v>54061.366139626101</v>
      </c>
      <c r="K1688" t="s">
        <v>1165</v>
      </c>
      <c r="L1688" t="s">
        <v>1062</v>
      </c>
      <c r="M1688">
        <v>600</v>
      </c>
      <c r="N1688">
        <v>600</v>
      </c>
      <c r="O1688">
        <v>0</v>
      </c>
      <c r="P1688">
        <v>37681.03</v>
      </c>
      <c r="Q1688">
        <v>44998.77</v>
      </c>
      <c r="R1688">
        <v>5264.2</v>
      </c>
      <c r="S1688">
        <v>34606.78</v>
      </c>
      <c r="T1688">
        <v>0</v>
      </c>
      <c r="U1688">
        <v>11578.67</v>
      </c>
      <c r="V1688">
        <v>0</v>
      </c>
      <c r="W1688" s="181">
        <f t="shared" si="442"/>
        <v>49259.7</v>
      </c>
      <c r="X1688" s="181">
        <f t="shared" si="443"/>
        <v>82.099499999999992</v>
      </c>
      <c r="Y1688" s="174">
        <v>134129.45000000001</v>
      </c>
      <c r="Z1688" s="181">
        <f t="shared" si="444"/>
        <v>223.54908333333336</v>
      </c>
      <c r="AA1688" s="174">
        <v>0</v>
      </c>
      <c r="AB1688" s="174">
        <v>28.093032514485071</v>
      </c>
      <c r="AC1688" s="174">
        <v>33.548762035481388</v>
      </c>
      <c r="AD1688" s="174">
        <v>3.9247160112861108</v>
      </c>
      <c r="AE1688" s="174">
        <v>25.801030273366511</v>
      </c>
      <c r="AF1688">
        <v>0</v>
      </c>
      <c r="AG1688" s="106">
        <v>8.6324591653809062</v>
      </c>
      <c r="AH1688" s="106">
        <v>0</v>
      </c>
      <c r="AI1688" s="106">
        <v>100</v>
      </c>
      <c r="AJ1688">
        <v>83.77</v>
      </c>
      <c r="AK1688">
        <v>82.1</v>
      </c>
      <c r="AL1688">
        <v>57.68</v>
      </c>
      <c r="AM1688">
        <v>223.55</v>
      </c>
      <c r="AN1688" t="s">
        <v>1068</v>
      </c>
      <c r="AO1688">
        <v>23.601600000000001</v>
      </c>
      <c r="AP1688">
        <v>8.33</v>
      </c>
      <c r="AQ1688">
        <v>12.806699999999999</v>
      </c>
      <c r="AR1688" t="s">
        <v>1072</v>
      </c>
      <c r="AS1688" t="s">
        <v>1073</v>
      </c>
      <c r="AT1688" t="s">
        <v>1076</v>
      </c>
      <c r="AU1688" t="s">
        <v>1077</v>
      </c>
      <c r="AV1688" t="s">
        <v>1079</v>
      </c>
      <c r="AW1688" t="s">
        <v>1084</v>
      </c>
      <c r="AX1688" s="65">
        <f t="shared" si="457"/>
        <v>1391.07</v>
      </c>
      <c r="AY1688" s="106">
        <v>2862.47</v>
      </c>
      <c r="AZ1688" s="106">
        <v>1304.1678023201832</v>
      </c>
      <c r="BA1688" s="65">
        <f t="shared" si="445"/>
        <v>5557.707802320183</v>
      </c>
      <c r="BB1688" s="65">
        <f t="shared" si="446"/>
        <v>47955.532197679815</v>
      </c>
      <c r="BC1688" s="65">
        <f t="shared" si="447"/>
        <v>0</v>
      </c>
      <c r="BD1688" s="65">
        <f t="shared" si="448"/>
        <v>48871.899999999994</v>
      </c>
      <c r="BE1688" s="65">
        <f t="shared" si="449"/>
        <v>31744.309999999998</v>
      </c>
      <c r="BF1688" s="65">
        <f t="shared" si="450"/>
        <v>128571.74219767982</v>
      </c>
      <c r="BG1688" s="66">
        <f t="shared" si="451"/>
        <v>793.95825747431184</v>
      </c>
      <c r="BH1688" s="66">
        <f t="shared" si="452"/>
        <v>82.681952064965202</v>
      </c>
      <c r="BI1688" s="66">
        <f t="shared" si="453"/>
        <v>0</v>
      </c>
      <c r="BJ1688" s="66">
        <f t="shared" si="454"/>
        <v>84.261896551724135</v>
      </c>
      <c r="BK1688" s="66">
        <f t="shared" si="455"/>
        <v>54.731568965517241</v>
      </c>
      <c r="BL1688" s="66">
        <f t="shared" si="456"/>
        <v>221.67541758220659</v>
      </c>
      <c r="BM1688" s="207">
        <f t="shared" si="458"/>
        <v>39870.979999999996</v>
      </c>
    </row>
    <row r="1689" spans="1:65" x14ac:dyDescent="0.35">
      <c r="A1689" s="1">
        <v>862</v>
      </c>
      <c r="B1689">
        <v>81</v>
      </c>
      <c r="C1689" t="s">
        <v>37</v>
      </c>
      <c r="D1689" s="60" t="s">
        <v>900</v>
      </c>
      <c r="E1689" s="6" t="s">
        <v>1115</v>
      </c>
      <c r="F1689" s="7" t="s">
        <v>1116</v>
      </c>
      <c r="G1689" s="6">
        <v>-8.0500000000000007</v>
      </c>
      <c r="H1689" s="6">
        <v>-34.880000000000003</v>
      </c>
      <c r="I1689" s="6">
        <v>10</v>
      </c>
      <c r="J1689" s="8">
        <v>63550.072249703</v>
      </c>
      <c r="K1689" t="s">
        <v>1165</v>
      </c>
      <c r="L1689" t="s">
        <v>1062</v>
      </c>
      <c r="M1689">
        <v>600</v>
      </c>
      <c r="N1689">
        <v>600</v>
      </c>
      <c r="O1689">
        <v>0</v>
      </c>
      <c r="P1689">
        <v>43504.09</v>
      </c>
      <c r="Q1689">
        <v>44998.77</v>
      </c>
      <c r="R1689">
        <v>5250.2</v>
      </c>
      <c r="S1689">
        <v>34606.78</v>
      </c>
      <c r="T1689">
        <v>0</v>
      </c>
      <c r="U1689">
        <v>11578.67</v>
      </c>
      <c r="V1689">
        <v>0</v>
      </c>
      <c r="W1689" s="181">
        <f t="shared" si="442"/>
        <v>55082.759999999995</v>
      </c>
      <c r="X1689" s="181">
        <f t="shared" si="443"/>
        <v>91.804599999999994</v>
      </c>
      <c r="Y1689" s="174">
        <v>139938.51</v>
      </c>
      <c r="Z1689" s="181">
        <f t="shared" si="444"/>
        <v>233.23085</v>
      </c>
      <c r="AA1689" s="174">
        <v>0</v>
      </c>
      <c r="AB1689" s="174">
        <v>31.088004295600971</v>
      </c>
      <c r="AC1689" s="174">
        <v>32.156101990795811</v>
      </c>
      <c r="AD1689" s="174">
        <v>3.7517906972140831</v>
      </c>
      <c r="AE1689" s="174">
        <v>24.729990336469921</v>
      </c>
      <c r="AF1689">
        <v>0</v>
      </c>
      <c r="AG1689" s="106">
        <v>8.2741126799192024</v>
      </c>
      <c r="AH1689" s="106">
        <v>0</v>
      </c>
      <c r="AI1689" s="106">
        <v>100</v>
      </c>
      <c r="AJ1689">
        <v>83.75</v>
      </c>
      <c r="AK1689">
        <v>91.8</v>
      </c>
      <c r="AL1689">
        <v>57.68</v>
      </c>
      <c r="AM1689">
        <v>233.23</v>
      </c>
      <c r="AN1689" t="s">
        <v>1069</v>
      </c>
      <c r="AO1689">
        <v>23.601600000000001</v>
      </c>
      <c r="AP1689">
        <v>8.33</v>
      </c>
      <c r="AQ1689">
        <v>12.806699999999999</v>
      </c>
      <c r="AR1689" t="s">
        <v>1072</v>
      </c>
      <c r="AS1689" t="s">
        <v>1073</v>
      </c>
      <c r="AT1689" t="s">
        <v>1076</v>
      </c>
      <c r="AU1689" t="s">
        <v>1077</v>
      </c>
      <c r="AV1689" t="s">
        <v>1079</v>
      </c>
      <c r="AW1689" t="s">
        <v>1084</v>
      </c>
      <c r="AX1689" s="65">
        <f t="shared" si="457"/>
        <v>1391.07</v>
      </c>
      <c r="AY1689" s="106">
        <v>2862.47</v>
      </c>
      <c r="AZ1689" s="106">
        <v>1519.2278593585636</v>
      </c>
      <c r="BA1689" s="65">
        <f t="shared" si="445"/>
        <v>5772.7678593585633</v>
      </c>
      <c r="BB1689" s="65">
        <f t="shared" si="446"/>
        <v>53563.53214064143</v>
      </c>
      <c r="BC1689" s="65">
        <f t="shared" si="447"/>
        <v>0</v>
      </c>
      <c r="BD1689" s="65">
        <f t="shared" si="448"/>
        <v>48857.899999999994</v>
      </c>
      <c r="BE1689" s="65">
        <f t="shared" si="449"/>
        <v>31744.309999999998</v>
      </c>
      <c r="BF1689" s="65">
        <f t="shared" si="450"/>
        <v>134165.74214064144</v>
      </c>
      <c r="BG1689" s="66">
        <f t="shared" si="451"/>
        <v>824.68112276550903</v>
      </c>
      <c r="BH1689" s="66">
        <f t="shared" si="452"/>
        <v>92.350917483864535</v>
      </c>
      <c r="BI1689" s="66">
        <f t="shared" si="453"/>
        <v>0</v>
      </c>
      <c r="BJ1689" s="66">
        <f t="shared" si="454"/>
        <v>84.237758620689647</v>
      </c>
      <c r="BK1689" s="66">
        <f t="shared" si="455"/>
        <v>54.731568965517241</v>
      </c>
      <c r="BL1689" s="66">
        <f t="shared" si="456"/>
        <v>231.32024507007145</v>
      </c>
      <c r="BM1689" s="207">
        <f t="shared" si="458"/>
        <v>39856.979999999996</v>
      </c>
    </row>
    <row r="1690" spans="1:65" x14ac:dyDescent="0.35">
      <c r="A1690" s="1">
        <v>863</v>
      </c>
      <c r="B1690">
        <v>81</v>
      </c>
      <c r="C1690" t="s">
        <v>37</v>
      </c>
      <c r="D1690" s="60" t="s">
        <v>901</v>
      </c>
      <c r="E1690" s="6" t="s">
        <v>1117</v>
      </c>
      <c r="F1690" s="7" t="s">
        <v>1118</v>
      </c>
      <c r="G1690" s="6">
        <v>-3.8</v>
      </c>
      <c r="H1690" s="6">
        <v>-38.53</v>
      </c>
      <c r="I1690" s="6">
        <v>41</v>
      </c>
      <c r="J1690" s="8">
        <v>71394.000753582499</v>
      </c>
      <c r="K1690" t="s">
        <v>1165</v>
      </c>
      <c r="L1690" t="s">
        <v>1062</v>
      </c>
      <c r="M1690">
        <v>600</v>
      </c>
      <c r="N1690">
        <v>600</v>
      </c>
      <c r="O1690">
        <v>0</v>
      </c>
      <c r="P1690">
        <v>44217.34</v>
      </c>
      <c r="Q1690">
        <v>44998.77</v>
      </c>
      <c r="R1690">
        <v>5255.2</v>
      </c>
      <c r="S1690">
        <v>34606.78</v>
      </c>
      <c r="T1690">
        <v>0</v>
      </c>
      <c r="U1690">
        <v>11578.67</v>
      </c>
      <c r="V1690">
        <v>0</v>
      </c>
      <c r="W1690" s="181">
        <f t="shared" si="442"/>
        <v>55796.009999999995</v>
      </c>
      <c r="X1690" s="181">
        <f t="shared" si="443"/>
        <v>92.993349999999992</v>
      </c>
      <c r="Y1690" s="174">
        <v>140656.76</v>
      </c>
      <c r="Z1690" s="181">
        <f t="shared" si="444"/>
        <v>234.42793333333336</v>
      </c>
      <c r="AA1690" s="174">
        <v>0</v>
      </c>
      <c r="AB1690" s="174">
        <v>31.43634191488556</v>
      </c>
      <c r="AC1690" s="174">
        <v>31.991899998265279</v>
      </c>
      <c r="AD1690" s="174">
        <v>3.736187297361321</v>
      </c>
      <c r="AE1690" s="174">
        <v>24.603709057424609</v>
      </c>
      <c r="AF1690">
        <v>0</v>
      </c>
      <c r="AG1690" s="106">
        <v>8.2318617320632157</v>
      </c>
      <c r="AH1690" s="106">
        <v>0</v>
      </c>
      <c r="AI1690" s="106">
        <v>100</v>
      </c>
      <c r="AJ1690">
        <v>83.76</v>
      </c>
      <c r="AK1690">
        <v>92.99</v>
      </c>
      <c r="AL1690">
        <v>57.68</v>
      </c>
      <c r="AM1690">
        <v>234.43</v>
      </c>
      <c r="AN1690" t="s">
        <v>1070</v>
      </c>
      <c r="AO1690">
        <v>23.601600000000001</v>
      </c>
      <c r="AP1690">
        <v>8.33</v>
      </c>
      <c r="AQ1690">
        <v>12.806699999999999</v>
      </c>
      <c r="AR1690" t="s">
        <v>1072</v>
      </c>
      <c r="AS1690" t="s">
        <v>1073</v>
      </c>
      <c r="AT1690" t="s">
        <v>1076</v>
      </c>
      <c r="AU1690" t="s">
        <v>1077</v>
      </c>
      <c r="AV1690" t="s">
        <v>1079</v>
      </c>
      <c r="AW1690" t="s">
        <v>1084</v>
      </c>
      <c r="AX1690" s="65">
        <f t="shared" si="457"/>
        <v>1391.07</v>
      </c>
      <c r="AY1690" s="106">
        <v>2862.47</v>
      </c>
      <c r="AZ1690" s="106">
        <v>1487.9967696417332</v>
      </c>
      <c r="BA1690" s="65">
        <f t="shared" si="445"/>
        <v>5741.5367696417325</v>
      </c>
      <c r="BB1690" s="65">
        <f t="shared" si="446"/>
        <v>54308.013230358265</v>
      </c>
      <c r="BC1690" s="65">
        <f t="shared" si="447"/>
        <v>0</v>
      </c>
      <c r="BD1690" s="65">
        <f t="shared" si="448"/>
        <v>48862.899999999994</v>
      </c>
      <c r="BE1690" s="65">
        <f t="shared" si="449"/>
        <v>31744.309999999998</v>
      </c>
      <c r="BF1690" s="65">
        <f t="shared" si="450"/>
        <v>134915.22323035827</v>
      </c>
      <c r="BG1690" s="66">
        <f t="shared" si="451"/>
        <v>820.21953852024751</v>
      </c>
      <c r="BH1690" s="66">
        <f t="shared" si="452"/>
        <v>93.634505569583212</v>
      </c>
      <c r="BI1690" s="66">
        <f t="shared" si="453"/>
        <v>0</v>
      </c>
      <c r="BJ1690" s="66">
        <f t="shared" si="454"/>
        <v>84.246379310344821</v>
      </c>
      <c r="BK1690" s="66">
        <f t="shared" si="455"/>
        <v>54.731568965517241</v>
      </c>
      <c r="BL1690" s="66">
        <f t="shared" si="456"/>
        <v>232.61245384544529</v>
      </c>
      <c r="BM1690" s="207">
        <f t="shared" si="458"/>
        <v>39861.979999999996</v>
      </c>
    </row>
    <row r="1691" spans="1:65" x14ac:dyDescent="0.35">
      <c r="A1691" s="1">
        <v>864</v>
      </c>
      <c r="B1691">
        <v>82</v>
      </c>
      <c r="C1691" t="s">
        <v>37</v>
      </c>
      <c r="D1691" s="60" t="s">
        <v>902</v>
      </c>
      <c r="E1691" s="6" t="s">
        <v>1104</v>
      </c>
      <c r="F1691" s="7" t="s">
        <v>1105</v>
      </c>
      <c r="G1691" s="6">
        <v>-22.74</v>
      </c>
      <c r="H1691" s="6">
        <v>-45.59</v>
      </c>
      <c r="I1691" s="6">
        <v>1642</v>
      </c>
      <c r="J1691" s="8">
        <v>3495.45982983364</v>
      </c>
      <c r="K1691" t="s">
        <v>1165</v>
      </c>
      <c r="L1691" t="s">
        <v>1062</v>
      </c>
      <c r="M1691">
        <v>600</v>
      </c>
      <c r="N1691">
        <v>600</v>
      </c>
      <c r="O1691">
        <v>3324.7</v>
      </c>
      <c r="P1691">
        <v>10128.17</v>
      </c>
      <c r="Q1691">
        <v>44998.77</v>
      </c>
      <c r="R1691">
        <v>5265.2</v>
      </c>
      <c r="S1691">
        <v>34606.78</v>
      </c>
      <c r="T1691">
        <v>0</v>
      </c>
      <c r="U1691">
        <v>11750.93</v>
      </c>
      <c r="V1691">
        <v>0</v>
      </c>
      <c r="W1691" s="181">
        <f t="shared" si="442"/>
        <v>21879.1</v>
      </c>
      <c r="X1691" s="181">
        <f t="shared" si="443"/>
        <v>36.465166666666661</v>
      </c>
      <c r="Y1691" s="174">
        <v>110074.56</v>
      </c>
      <c r="Z1691" s="181">
        <f t="shared" si="444"/>
        <v>183.45759999999999</v>
      </c>
      <c r="AA1691" s="174">
        <v>3.0204072584982402</v>
      </c>
      <c r="AB1691" s="174">
        <v>9.2011905384859141</v>
      </c>
      <c r="AC1691" s="174">
        <v>40.880263341502342</v>
      </c>
      <c r="AD1691" s="174">
        <v>4.7833032446370893</v>
      </c>
      <c r="AE1691" s="174">
        <v>31.43939889471282</v>
      </c>
      <c r="AF1691">
        <v>0</v>
      </c>
      <c r="AG1691" s="106">
        <v>10.67542763741231</v>
      </c>
      <c r="AH1691" s="106">
        <v>0</v>
      </c>
      <c r="AI1691" s="106">
        <v>100</v>
      </c>
      <c r="AJ1691">
        <v>83.77</v>
      </c>
      <c r="AK1691">
        <v>42.01</v>
      </c>
      <c r="AL1691">
        <v>57.68</v>
      </c>
      <c r="AM1691">
        <v>183.46</v>
      </c>
      <c r="AN1691" t="s">
        <v>1063</v>
      </c>
      <c r="AO1691">
        <v>23.601600000000001</v>
      </c>
      <c r="AP1691">
        <v>8.33</v>
      </c>
      <c r="AQ1691">
        <v>12.806699999999999</v>
      </c>
      <c r="AR1691" t="s">
        <v>1072</v>
      </c>
      <c r="AS1691" t="s">
        <v>1073</v>
      </c>
      <c r="AT1691" t="s">
        <v>1076</v>
      </c>
      <c r="AU1691" t="s">
        <v>1077</v>
      </c>
      <c r="AV1691" t="s">
        <v>1082</v>
      </c>
      <c r="AW1691" t="s">
        <v>1083</v>
      </c>
      <c r="AX1691" s="65">
        <f t="shared" si="457"/>
        <v>1391.07</v>
      </c>
      <c r="AY1691" s="106">
        <v>2862.47</v>
      </c>
      <c r="AZ1691" s="106">
        <v>565.06734697352749</v>
      </c>
      <c r="BA1691" s="65">
        <f t="shared" si="445"/>
        <v>4818.6073469735275</v>
      </c>
      <c r="BB1691" s="65">
        <f t="shared" si="446"/>
        <v>21314.032653026472</v>
      </c>
      <c r="BC1691" s="65">
        <f t="shared" si="447"/>
        <v>3324.7</v>
      </c>
      <c r="BD1691" s="65">
        <f t="shared" si="448"/>
        <v>48872.899999999994</v>
      </c>
      <c r="BE1691" s="65">
        <f t="shared" si="449"/>
        <v>31744.309999999998</v>
      </c>
      <c r="BF1691" s="65">
        <f t="shared" si="450"/>
        <v>105255.95265302647</v>
      </c>
      <c r="BG1691" s="66">
        <f t="shared" si="451"/>
        <v>688.37247813907538</v>
      </c>
      <c r="BH1691" s="66">
        <f t="shared" si="452"/>
        <v>36.748332160390468</v>
      </c>
      <c r="BI1691" s="66">
        <f t="shared" si="453"/>
        <v>5.5411666666666664</v>
      </c>
      <c r="BJ1691" s="66">
        <f t="shared" si="454"/>
        <v>84.263620689655156</v>
      </c>
      <c r="BK1691" s="66">
        <f t="shared" si="455"/>
        <v>54.731568965517241</v>
      </c>
      <c r="BL1691" s="66">
        <f t="shared" si="456"/>
        <v>181.47578043625253</v>
      </c>
      <c r="BM1691" s="207">
        <f t="shared" si="458"/>
        <v>39871.979999999996</v>
      </c>
    </row>
    <row r="1692" spans="1:65" x14ac:dyDescent="0.35">
      <c r="A1692" s="1">
        <v>865</v>
      </c>
      <c r="B1692">
        <v>82</v>
      </c>
      <c r="C1692" t="s">
        <v>37</v>
      </c>
      <c r="D1692" s="60" t="s">
        <v>903</v>
      </c>
      <c r="E1692" s="6" t="s">
        <v>1104</v>
      </c>
      <c r="F1692" s="7" t="s">
        <v>1106</v>
      </c>
      <c r="G1692" s="6">
        <v>-23.85</v>
      </c>
      <c r="H1692" s="6">
        <v>-46.64</v>
      </c>
      <c r="I1692" s="6">
        <v>792</v>
      </c>
      <c r="J1692" s="8">
        <v>14172.2970393051</v>
      </c>
      <c r="K1692" t="s">
        <v>1165</v>
      </c>
      <c r="L1692" t="s">
        <v>1062</v>
      </c>
      <c r="M1692">
        <v>600</v>
      </c>
      <c r="N1692">
        <v>600</v>
      </c>
      <c r="O1692">
        <v>776.03</v>
      </c>
      <c r="P1692">
        <v>18144.02</v>
      </c>
      <c r="Q1692">
        <v>44998.77</v>
      </c>
      <c r="R1692">
        <v>5266.4</v>
      </c>
      <c r="S1692">
        <v>34606.78</v>
      </c>
      <c r="T1692">
        <v>0</v>
      </c>
      <c r="U1692">
        <v>11750.93</v>
      </c>
      <c r="V1692">
        <v>0</v>
      </c>
      <c r="W1692" s="181">
        <f t="shared" si="442"/>
        <v>29894.95</v>
      </c>
      <c r="X1692" s="181">
        <f t="shared" si="443"/>
        <v>49.824916666666667</v>
      </c>
      <c r="Y1692" s="174">
        <v>115542.93</v>
      </c>
      <c r="Z1692" s="181">
        <f t="shared" si="444"/>
        <v>192.57155</v>
      </c>
      <c r="AA1692" s="174">
        <v>0.67163780596528067</v>
      </c>
      <c r="AB1692" s="174">
        <v>15.703271502635429</v>
      </c>
      <c r="AC1692" s="174">
        <v>38.945498439411217</v>
      </c>
      <c r="AD1692" s="174">
        <v>4.557959539367749</v>
      </c>
      <c r="AE1692" s="174">
        <v>29.951447483632279</v>
      </c>
      <c r="AF1692">
        <v>0</v>
      </c>
      <c r="AG1692" s="106">
        <v>10.17018522898805</v>
      </c>
      <c r="AH1692" s="106">
        <v>0</v>
      </c>
      <c r="AI1692" s="106">
        <v>100</v>
      </c>
      <c r="AJ1692">
        <v>83.78</v>
      </c>
      <c r="AK1692">
        <v>51.12</v>
      </c>
      <c r="AL1692">
        <v>57.68</v>
      </c>
      <c r="AM1692">
        <v>192.57</v>
      </c>
      <c r="AN1692" t="s">
        <v>1064</v>
      </c>
      <c r="AO1692">
        <v>23.601600000000001</v>
      </c>
      <c r="AP1692">
        <v>8.33</v>
      </c>
      <c r="AQ1692">
        <v>12.806699999999999</v>
      </c>
      <c r="AR1692" t="s">
        <v>1072</v>
      </c>
      <c r="AS1692" t="s">
        <v>1073</v>
      </c>
      <c r="AT1692" t="s">
        <v>1076</v>
      </c>
      <c r="AU1692" t="s">
        <v>1077</v>
      </c>
      <c r="AV1692" t="s">
        <v>1082</v>
      </c>
      <c r="AW1692" t="s">
        <v>1083</v>
      </c>
      <c r="AX1692" s="65">
        <f t="shared" si="457"/>
        <v>1391.07</v>
      </c>
      <c r="AY1692" s="106">
        <v>2862.47</v>
      </c>
      <c r="AZ1692" s="106">
        <v>819.73749406481079</v>
      </c>
      <c r="BA1692" s="65">
        <f t="shared" si="445"/>
        <v>5073.2774940648105</v>
      </c>
      <c r="BB1692" s="65">
        <f t="shared" si="446"/>
        <v>29075.212505935189</v>
      </c>
      <c r="BC1692" s="65">
        <f t="shared" si="447"/>
        <v>776.03</v>
      </c>
      <c r="BD1692" s="65">
        <f t="shared" si="448"/>
        <v>48874.1</v>
      </c>
      <c r="BE1692" s="65">
        <f t="shared" si="449"/>
        <v>31744.309999999998</v>
      </c>
      <c r="BF1692" s="65">
        <f t="shared" si="450"/>
        <v>110469.65250593518</v>
      </c>
      <c r="BG1692" s="66">
        <f t="shared" si="451"/>
        <v>724.75392772354439</v>
      </c>
      <c r="BH1692" s="66">
        <f t="shared" si="452"/>
        <v>50.129676734371017</v>
      </c>
      <c r="BI1692" s="66">
        <f t="shared" si="453"/>
        <v>1.2933833333333333</v>
      </c>
      <c r="BJ1692" s="66">
        <f t="shared" si="454"/>
        <v>84.265689655172409</v>
      </c>
      <c r="BK1692" s="66">
        <f t="shared" si="455"/>
        <v>54.731568965517241</v>
      </c>
      <c r="BL1692" s="66">
        <f t="shared" si="456"/>
        <v>190.46491811368136</v>
      </c>
      <c r="BM1692" s="207">
        <f t="shared" si="458"/>
        <v>39873.18</v>
      </c>
    </row>
    <row r="1693" spans="1:65" x14ac:dyDescent="0.35">
      <c r="A1693" s="1">
        <v>866</v>
      </c>
      <c r="B1693">
        <v>82</v>
      </c>
      <c r="C1693" t="s">
        <v>37</v>
      </c>
      <c r="D1693" s="60" t="s">
        <v>904</v>
      </c>
      <c r="E1693" s="6" t="s">
        <v>1107</v>
      </c>
      <c r="F1693" s="7" t="s">
        <v>1108</v>
      </c>
      <c r="G1693" s="6">
        <v>-30.03</v>
      </c>
      <c r="H1693" s="6">
        <v>-51.23</v>
      </c>
      <c r="I1693" s="6">
        <v>47</v>
      </c>
      <c r="J1693" s="8">
        <v>23954.0527728093</v>
      </c>
      <c r="K1693" t="s">
        <v>1165</v>
      </c>
      <c r="L1693" t="s">
        <v>1062</v>
      </c>
      <c r="M1693">
        <v>600</v>
      </c>
      <c r="N1693">
        <v>600</v>
      </c>
      <c r="O1693">
        <v>1453.06</v>
      </c>
      <c r="P1693">
        <v>22937.47</v>
      </c>
      <c r="Q1693">
        <v>44998.77</v>
      </c>
      <c r="R1693">
        <v>5272.4</v>
      </c>
      <c r="S1693">
        <v>34606.78</v>
      </c>
      <c r="T1693">
        <v>0</v>
      </c>
      <c r="U1693">
        <v>11750.93</v>
      </c>
      <c r="V1693">
        <v>0</v>
      </c>
      <c r="W1693" s="181">
        <f t="shared" si="442"/>
        <v>34688.400000000001</v>
      </c>
      <c r="X1693" s="181">
        <f t="shared" si="443"/>
        <v>57.814</v>
      </c>
      <c r="Y1693" s="174">
        <v>121019.42</v>
      </c>
      <c r="Z1693" s="181">
        <f t="shared" si="444"/>
        <v>201.69903333333332</v>
      </c>
      <c r="AA1693" s="174">
        <v>1.200683328345153</v>
      </c>
      <c r="AB1693" s="174">
        <v>18.95354481123773</v>
      </c>
      <c r="AC1693" s="174">
        <v>37.183098382061317</v>
      </c>
      <c r="AD1693" s="174">
        <v>4.3566561465920097</v>
      </c>
      <c r="AE1693" s="174">
        <v>28.596055079424438</v>
      </c>
      <c r="AF1693">
        <v>0</v>
      </c>
      <c r="AG1693" s="106">
        <v>9.7099539892027256</v>
      </c>
      <c r="AH1693" s="106">
        <v>0</v>
      </c>
      <c r="AI1693" s="106">
        <v>100</v>
      </c>
      <c r="AJ1693">
        <v>83.79</v>
      </c>
      <c r="AK1693">
        <v>60.24</v>
      </c>
      <c r="AL1693">
        <v>57.68</v>
      </c>
      <c r="AM1693">
        <v>201.7</v>
      </c>
      <c r="AN1693" t="s">
        <v>1065</v>
      </c>
      <c r="AO1693">
        <v>23.601600000000001</v>
      </c>
      <c r="AP1693">
        <v>8.33</v>
      </c>
      <c r="AQ1693">
        <v>12.806699999999999</v>
      </c>
      <c r="AR1693" t="s">
        <v>1072</v>
      </c>
      <c r="AS1693" t="s">
        <v>1073</v>
      </c>
      <c r="AT1693" t="s">
        <v>1076</v>
      </c>
      <c r="AU1693" t="s">
        <v>1077</v>
      </c>
      <c r="AV1693" t="s">
        <v>1082</v>
      </c>
      <c r="AW1693" t="s">
        <v>1083</v>
      </c>
      <c r="AX1693" s="65">
        <f t="shared" si="457"/>
        <v>1391.07</v>
      </c>
      <c r="AY1693" s="106">
        <v>2862.47</v>
      </c>
      <c r="AZ1693" s="106">
        <v>921.51416288478868</v>
      </c>
      <c r="BA1693" s="65">
        <f t="shared" si="445"/>
        <v>5175.0541628847877</v>
      </c>
      <c r="BB1693" s="65">
        <f t="shared" si="446"/>
        <v>33766.885837115216</v>
      </c>
      <c r="BC1693" s="65">
        <f t="shared" si="447"/>
        <v>1453.06</v>
      </c>
      <c r="BD1693" s="65">
        <f t="shared" si="448"/>
        <v>48880.1</v>
      </c>
      <c r="BE1693" s="65">
        <f t="shared" si="449"/>
        <v>31744.309999999998</v>
      </c>
      <c r="BF1693" s="65">
        <f t="shared" si="450"/>
        <v>115844.36583711521</v>
      </c>
      <c r="BG1693" s="66">
        <f t="shared" si="451"/>
        <v>739.29345184068393</v>
      </c>
      <c r="BH1693" s="66">
        <f t="shared" si="452"/>
        <v>58.218768684681407</v>
      </c>
      <c r="BI1693" s="66">
        <f t="shared" si="453"/>
        <v>2.4217666666666666</v>
      </c>
      <c r="BJ1693" s="66">
        <f t="shared" si="454"/>
        <v>84.276034482758618</v>
      </c>
      <c r="BK1693" s="66">
        <f t="shared" si="455"/>
        <v>54.731568965517241</v>
      </c>
      <c r="BL1693" s="66">
        <f t="shared" si="456"/>
        <v>199.73166523640555</v>
      </c>
      <c r="BM1693" s="207">
        <f t="shared" si="458"/>
        <v>39879.18</v>
      </c>
    </row>
    <row r="1694" spans="1:65" x14ac:dyDescent="0.35">
      <c r="A1694" s="1">
        <v>867</v>
      </c>
      <c r="B1694">
        <v>82</v>
      </c>
      <c r="C1694" t="s">
        <v>37</v>
      </c>
      <c r="D1694" s="60" t="s">
        <v>905</v>
      </c>
      <c r="E1694" s="6" t="s">
        <v>1109</v>
      </c>
      <c r="F1694" s="7" t="s">
        <v>1110</v>
      </c>
      <c r="G1694" s="6">
        <v>-15.37</v>
      </c>
      <c r="H1694" s="6">
        <v>-48.78</v>
      </c>
      <c r="I1694" s="6">
        <v>770</v>
      </c>
      <c r="J1694" s="8">
        <v>31081.371963744201</v>
      </c>
      <c r="K1694" t="s">
        <v>1165</v>
      </c>
      <c r="L1694" t="s">
        <v>1062</v>
      </c>
      <c r="M1694">
        <v>600</v>
      </c>
      <c r="N1694">
        <v>600</v>
      </c>
      <c r="O1694">
        <v>10.9</v>
      </c>
      <c r="P1694">
        <v>34804.85</v>
      </c>
      <c r="Q1694">
        <v>44998.77</v>
      </c>
      <c r="R1694">
        <v>5266.4</v>
      </c>
      <c r="S1694">
        <v>34606.78</v>
      </c>
      <c r="T1694">
        <v>0</v>
      </c>
      <c r="U1694">
        <v>11750.93</v>
      </c>
      <c r="V1694">
        <v>0</v>
      </c>
      <c r="W1694" s="181">
        <f t="shared" si="442"/>
        <v>46555.78</v>
      </c>
      <c r="X1694" s="181">
        <f t="shared" si="443"/>
        <v>77.592966666666669</v>
      </c>
      <c r="Y1694" s="174">
        <v>131438.63</v>
      </c>
      <c r="Z1694" s="181">
        <f t="shared" si="444"/>
        <v>219.06438333333335</v>
      </c>
      <c r="AA1694" s="174">
        <v>8.2928435879162758E-3</v>
      </c>
      <c r="AB1694" s="174">
        <v>26.47992450925576</v>
      </c>
      <c r="AC1694" s="174">
        <v>34.235574427396273</v>
      </c>
      <c r="AD1694" s="174">
        <v>4.0067368322387411</v>
      </c>
      <c r="AE1694" s="174">
        <v>26.329230607470571</v>
      </c>
      <c r="AF1694">
        <v>0</v>
      </c>
      <c r="AG1694" s="106">
        <v>8.9402407800507362</v>
      </c>
      <c r="AH1694" s="106">
        <v>0</v>
      </c>
      <c r="AI1694" s="106">
        <v>100</v>
      </c>
      <c r="AJ1694">
        <v>83.78</v>
      </c>
      <c r="AK1694">
        <v>77.61</v>
      </c>
      <c r="AL1694">
        <v>57.68</v>
      </c>
      <c r="AM1694">
        <v>219.06</v>
      </c>
      <c r="AN1694" t="s">
        <v>1066</v>
      </c>
      <c r="AO1694">
        <v>23.601600000000001</v>
      </c>
      <c r="AP1694">
        <v>8.33</v>
      </c>
      <c r="AQ1694">
        <v>12.806699999999999</v>
      </c>
      <c r="AR1694" t="s">
        <v>1072</v>
      </c>
      <c r="AS1694" t="s">
        <v>1073</v>
      </c>
      <c r="AT1694" t="s">
        <v>1076</v>
      </c>
      <c r="AU1694" t="s">
        <v>1077</v>
      </c>
      <c r="AV1694" t="s">
        <v>1082</v>
      </c>
      <c r="AW1694" t="s">
        <v>1083</v>
      </c>
      <c r="AX1694" s="65">
        <f t="shared" si="457"/>
        <v>1391.07</v>
      </c>
      <c r="AY1694" s="106">
        <v>2862.47</v>
      </c>
      <c r="AZ1694" s="106">
        <v>1274.7812188244247</v>
      </c>
      <c r="BA1694" s="65">
        <f t="shared" si="445"/>
        <v>5528.3212188244252</v>
      </c>
      <c r="BB1694" s="65">
        <f t="shared" si="446"/>
        <v>45280.998781175571</v>
      </c>
      <c r="BC1694" s="65">
        <f t="shared" si="447"/>
        <v>10.9</v>
      </c>
      <c r="BD1694" s="65">
        <f t="shared" si="448"/>
        <v>48874.1</v>
      </c>
      <c r="BE1694" s="65">
        <f t="shared" si="449"/>
        <v>31744.309999999998</v>
      </c>
      <c r="BF1694" s="65">
        <f t="shared" si="450"/>
        <v>125910.30878117558</v>
      </c>
      <c r="BG1694" s="66">
        <f t="shared" si="451"/>
        <v>789.76017411777502</v>
      </c>
      <c r="BH1694" s="66">
        <f t="shared" si="452"/>
        <v>78.070687553750986</v>
      </c>
      <c r="BI1694" s="66">
        <f t="shared" si="453"/>
        <v>1.8166666666666668E-2</v>
      </c>
      <c r="BJ1694" s="66">
        <f t="shared" si="454"/>
        <v>84.265689655172409</v>
      </c>
      <c r="BK1694" s="66">
        <f t="shared" si="455"/>
        <v>54.731568965517241</v>
      </c>
      <c r="BL1694" s="66">
        <f t="shared" si="456"/>
        <v>217.08673927788894</v>
      </c>
      <c r="BM1694" s="207">
        <f t="shared" si="458"/>
        <v>39873.18</v>
      </c>
    </row>
    <row r="1695" spans="1:65" x14ac:dyDescent="0.35">
      <c r="A1695" s="1">
        <v>868</v>
      </c>
      <c r="B1695">
        <v>82</v>
      </c>
      <c r="C1695" t="s">
        <v>37</v>
      </c>
      <c r="D1695" s="60" t="s">
        <v>906</v>
      </c>
      <c r="E1695" s="6" t="s">
        <v>1111</v>
      </c>
      <c r="F1695" s="7" t="s">
        <v>1112</v>
      </c>
      <c r="G1695" s="6">
        <v>-22.86</v>
      </c>
      <c r="H1695" s="6">
        <v>-43.41</v>
      </c>
      <c r="I1695" s="6">
        <v>45</v>
      </c>
      <c r="J1695" s="8">
        <v>45016.2336447989</v>
      </c>
      <c r="K1695" t="s">
        <v>1165</v>
      </c>
      <c r="L1695" t="s">
        <v>1062</v>
      </c>
      <c r="M1695">
        <v>600</v>
      </c>
      <c r="N1695">
        <v>600</v>
      </c>
      <c r="O1695">
        <v>0</v>
      </c>
      <c r="P1695">
        <v>34540.44</v>
      </c>
      <c r="Q1695">
        <v>44998.77</v>
      </c>
      <c r="R1695">
        <v>5262.4</v>
      </c>
      <c r="S1695">
        <v>34606.78</v>
      </c>
      <c r="T1695">
        <v>0</v>
      </c>
      <c r="U1695">
        <v>11750.93</v>
      </c>
      <c r="V1695">
        <v>0</v>
      </c>
      <c r="W1695" s="181">
        <f t="shared" si="442"/>
        <v>46291.37</v>
      </c>
      <c r="X1695" s="181">
        <f t="shared" si="443"/>
        <v>77.152283333333344</v>
      </c>
      <c r="Y1695" s="174">
        <v>131159.32</v>
      </c>
      <c r="Z1695" s="181">
        <f t="shared" si="444"/>
        <v>218.59886666666668</v>
      </c>
      <c r="AA1695" s="174">
        <v>0</v>
      </c>
      <c r="AB1695" s="174">
        <v>26.334720247101011</v>
      </c>
      <c r="AC1695" s="174">
        <v>34.308480708805128</v>
      </c>
      <c r="AD1695" s="174">
        <v>4.0122196424928092</v>
      </c>
      <c r="AE1695" s="174">
        <v>26.385299954284601</v>
      </c>
      <c r="AF1695">
        <v>0</v>
      </c>
      <c r="AG1695" s="106">
        <v>8.9592794473164385</v>
      </c>
      <c r="AH1695" s="106">
        <v>0</v>
      </c>
      <c r="AI1695" s="106">
        <v>100</v>
      </c>
      <c r="AJ1695">
        <v>83.77</v>
      </c>
      <c r="AK1695">
        <v>77.150000000000006</v>
      </c>
      <c r="AL1695">
        <v>57.68</v>
      </c>
      <c r="AM1695">
        <v>218.6</v>
      </c>
      <c r="AN1695" t="s">
        <v>1067</v>
      </c>
      <c r="AO1695">
        <v>23.601600000000001</v>
      </c>
      <c r="AP1695">
        <v>8.33</v>
      </c>
      <c r="AQ1695">
        <v>12.806699999999999</v>
      </c>
      <c r="AR1695" t="s">
        <v>1072</v>
      </c>
      <c r="AS1695" t="s">
        <v>1073</v>
      </c>
      <c r="AT1695" t="s">
        <v>1076</v>
      </c>
      <c r="AU1695" t="s">
        <v>1077</v>
      </c>
      <c r="AV1695" t="s">
        <v>1082</v>
      </c>
      <c r="AW1695" t="s">
        <v>1083</v>
      </c>
      <c r="AX1695" s="65">
        <f t="shared" si="457"/>
        <v>1391.07</v>
      </c>
      <c r="AY1695" s="106">
        <v>2862.47</v>
      </c>
      <c r="AZ1695" s="106">
        <v>1258.9959320943387</v>
      </c>
      <c r="BA1695" s="65">
        <f t="shared" si="445"/>
        <v>5512.5359320943389</v>
      </c>
      <c r="BB1695" s="65">
        <f t="shared" si="446"/>
        <v>45032.374067905665</v>
      </c>
      <c r="BC1695" s="65">
        <f t="shared" si="447"/>
        <v>0</v>
      </c>
      <c r="BD1695" s="65">
        <f t="shared" si="448"/>
        <v>48870.1</v>
      </c>
      <c r="BE1695" s="65">
        <f t="shared" si="449"/>
        <v>31744.309999999998</v>
      </c>
      <c r="BF1695" s="65">
        <f t="shared" si="450"/>
        <v>125646.78406790567</v>
      </c>
      <c r="BG1695" s="66">
        <f t="shared" si="451"/>
        <v>787.50513315633418</v>
      </c>
      <c r="BH1695" s="66">
        <f t="shared" si="452"/>
        <v>77.642024255009773</v>
      </c>
      <c r="BI1695" s="66">
        <f t="shared" si="453"/>
        <v>0</v>
      </c>
      <c r="BJ1695" s="66">
        <f t="shared" si="454"/>
        <v>84.258793103448269</v>
      </c>
      <c r="BK1695" s="66">
        <f t="shared" si="455"/>
        <v>54.731568965517241</v>
      </c>
      <c r="BL1695" s="66">
        <f t="shared" si="456"/>
        <v>216.63238632397528</v>
      </c>
      <c r="BM1695" s="207">
        <f t="shared" si="458"/>
        <v>39869.18</v>
      </c>
    </row>
    <row r="1696" spans="1:65" x14ac:dyDescent="0.35">
      <c r="A1696" s="1">
        <v>869</v>
      </c>
      <c r="B1696">
        <v>82</v>
      </c>
      <c r="C1696" t="s">
        <v>37</v>
      </c>
      <c r="D1696" s="60" t="s">
        <v>907</v>
      </c>
      <c r="E1696" s="6" t="s">
        <v>1113</v>
      </c>
      <c r="F1696" s="7" t="s">
        <v>1114</v>
      </c>
      <c r="G1696" s="6">
        <v>-20.32</v>
      </c>
      <c r="H1696" s="6">
        <v>-40.340000000000003</v>
      </c>
      <c r="I1696" s="6">
        <v>9</v>
      </c>
      <c r="J1696" s="8">
        <v>54061.366139626101</v>
      </c>
      <c r="K1696" t="s">
        <v>1165</v>
      </c>
      <c r="L1696" t="s">
        <v>1062</v>
      </c>
      <c r="M1696">
        <v>600</v>
      </c>
      <c r="N1696">
        <v>600</v>
      </c>
      <c r="O1696">
        <v>0</v>
      </c>
      <c r="P1696">
        <v>39779.78</v>
      </c>
      <c r="Q1696">
        <v>44998.77</v>
      </c>
      <c r="R1696">
        <v>5264.2</v>
      </c>
      <c r="S1696">
        <v>34606.78</v>
      </c>
      <c r="T1696">
        <v>0</v>
      </c>
      <c r="U1696">
        <v>11750.93</v>
      </c>
      <c r="V1696">
        <v>0</v>
      </c>
      <c r="W1696" s="181">
        <f t="shared" si="442"/>
        <v>51530.71</v>
      </c>
      <c r="X1696" s="181">
        <f t="shared" si="443"/>
        <v>85.88451666666667</v>
      </c>
      <c r="Y1696" s="174">
        <v>136400.46</v>
      </c>
      <c r="Z1696" s="181">
        <f t="shared" si="444"/>
        <v>227.33409999999998</v>
      </c>
      <c r="AA1696" s="174">
        <v>0</v>
      </c>
      <c r="AB1696" s="174">
        <v>29.163963230036028</v>
      </c>
      <c r="AC1696" s="174">
        <v>32.99018932927352</v>
      </c>
      <c r="AD1696" s="174">
        <v>3.8593711487483251</v>
      </c>
      <c r="AE1696" s="174">
        <v>25.37145402588818</v>
      </c>
      <c r="AF1696">
        <v>0</v>
      </c>
      <c r="AG1696" s="106">
        <v>8.6150222660539431</v>
      </c>
      <c r="AH1696" s="106">
        <v>0</v>
      </c>
      <c r="AI1696" s="106">
        <v>100</v>
      </c>
      <c r="AJ1696">
        <v>83.77</v>
      </c>
      <c r="AK1696">
        <v>85.88</v>
      </c>
      <c r="AL1696">
        <v>57.68</v>
      </c>
      <c r="AM1696">
        <v>227.33</v>
      </c>
      <c r="AN1696" t="s">
        <v>1068</v>
      </c>
      <c r="AO1696">
        <v>23.601600000000001</v>
      </c>
      <c r="AP1696">
        <v>8.33</v>
      </c>
      <c r="AQ1696">
        <v>12.806699999999999</v>
      </c>
      <c r="AR1696" t="s">
        <v>1072</v>
      </c>
      <c r="AS1696" t="s">
        <v>1073</v>
      </c>
      <c r="AT1696" t="s">
        <v>1076</v>
      </c>
      <c r="AU1696" t="s">
        <v>1077</v>
      </c>
      <c r="AV1696" t="s">
        <v>1082</v>
      </c>
      <c r="AW1696" t="s">
        <v>1083</v>
      </c>
      <c r="AX1696" s="65">
        <f t="shared" si="457"/>
        <v>1391.07</v>
      </c>
      <c r="AY1696" s="106">
        <v>2862.47</v>
      </c>
      <c r="AZ1696" s="106">
        <v>1356.2824782729997</v>
      </c>
      <c r="BA1696" s="65">
        <f t="shared" si="445"/>
        <v>5609.8224782729994</v>
      </c>
      <c r="BB1696" s="65">
        <f t="shared" si="446"/>
        <v>50174.427521726997</v>
      </c>
      <c r="BC1696" s="65">
        <f t="shared" si="447"/>
        <v>0</v>
      </c>
      <c r="BD1696" s="65">
        <f t="shared" si="448"/>
        <v>48871.899999999994</v>
      </c>
      <c r="BE1696" s="65">
        <f t="shared" si="449"/>
        <v>31744.309999999998</v>
      </c>
      <c r="BF1696" s="65">
        <f t="shared" si="450"/>
        <v>130790.637521727</v>
      </c>
      <c r="BG1696" s="66">
        <f t="shared" si="451"/>
        <v>801.40321118185705</v>
      </c>
      <c r="BH1696" s="66">
        <f t="shared" si="452"/>
        <v>86.507633658149999</v>
      </c>
      <c r="BI1696" s="66">
        <f t="shared" si="453"/>
        <v>0</v>
      </c>
      <c r="BJ1696" s="66">
        <f t="shared" si="454"/>
        <v>84.261896551724135</v>
      </c>
      <c r="BK1696" s="66">
        <f t="shared" si="455"/>
        <v>54.731568965517241</v>
      </c>
      <c r="BL1696" s="66">
        <f t="shared" si="456"/>
        <v>225.50109917539137</v>
      </c>
      <c r="BM1696" s="207">
        <f t="shared" si="458"/>
        <v>39870.979999999996</v>
      </c>
    </row>
    <row r="1697" spans="1:65" x14ac:dyDescent="0.35">
      <c r="A1697" s="1">
        <v>870</v>
      </c>
      <c r="B1697">
        <v>82</v>
      </c>
      <c r="C1697" t="s">
        <v>37</v>
      </c>
      <c r="D1697" s="60" t="s">
        <v>908</v>
      </c>
      <c r="E1697" s="6" t="s">
        <v>1115</v>
      </c>
      <c r="F1697" s="7" t="s">
        <v>1116</v>
      </c>
      <c r="G1697" s="6">
        <v>-8.0500000000000007</v>
      </c>
      <c r="H1697" s="6">
        <v>-34.880000000000003</v>
      </c>
      <c r="I1697" s="6">
        <v>10</v>
      </c>
      <c r="J1697" s="8">
        <v>63550.072249703</v>
      </c>
      <c r="K1697" t="s">
        <v>1165</v>
      </c>
      <c r="L1697" t="s">
        <v>1062</v>
      </c>
      <c r="M1697">
        <v>600</v>
      </c>
      <c r="N1697">
        <v>600</v>
      </c>
      <c r="O1697">
        <v>0</v>
      </c>
      <c r="P1697">
        <v>46569.43</v>
      </c>
      <c r="Q1697">
        <v>44998.77</v>
      </c>
      <c r="R1697">
        <v>5250.2</v>
      </c>
      <c r="S1697">
        <v>34606.78</v>
      </c>
      <c r="T1697">
        <v>0</v>
      </c>
      <c r="U1697">
        <v>11750.93</v>
      </c>
      <c r="V1697">
        <v>0</v>
      </c>
      <c r="W1697" s="181">
        <f t="shared" si="442"/>
        <v>58320.36</v>
      </c>
      <c r="X1697" s="181">
        <f t="shared" si="443"/>
        <v>97.200599999999994</v>
      </c>
      <c r="Y1697" s="174">
        <v>143176.10999999999</v>
      </c>
      <c r="Z1697" s="181">
        <f t="shared" si="444"/>
        <v>238.62684999999999</v>
      </c>
      <c r="AA1697" s="174">
        <v>0</v>
      </c>
      <c r="AB1697" s="174">
        <v>32.525977972163098</v>
      </c>
      <c r="AC1697" s="174">
        <v>31.428965349037629</v>
      </c>
      <c r="AD1697" s="174">
        <v>3.6669525383808801</v>
      </c>
      <c r="AE1697" s="174">
        <v>24.170778211532639</v>
      </c>
      <c r="AF1697">
        <v>0</v>
      </c>
      <c r="AG1697" s="106">
        <v>8.2073259288857621</v>
      </c>
      <c r="AH1697" s="106">
        <v>0</v>
      </c>
      <c r="AI1697" s="106">
        <v>100</v>
      </c>
      <c r="AJ1697">
        <v>83.75</v>
      </c>
      <c r="AK1697">
        <v>97.2</v>
      </c>
      <c r="AL1697">
        <v>57.68</v>
      </c>
      <c r="AM1697">
        <v>238.63</v>
      </c>
      <c r="AN1697" t="s">
        <v>1069</v>
      </c>
      <c r="AO1697">
        <v>23.601600000000001</v>
      </c>
      <c r="AP1697">
        <v>8.33</v>
      </c>
      <c r="AQ1697">
        <v>12.806699999999999</v>
      </c>
      <c r="AR1697" t="s">
        <v>1072</v>
      </c>
      <c r="AS1697" t="s">
        <v>1073</v>
      </c>
      <c r="AT1697" t="s">
        <v>1076</v>
      </c>
      <c r="AU1697" t="s">
        <v>1077</v>
      </c>
      <c r="AV1697" t="s">
        <v>1082</v>
      </c>
      <c r="AW1697" t="s">
        <v>1083</v>
      </c>
      <c r="AX1697" s="65">
        <f t="shared" si="457"/>
        <v>1391.07</v>
      </c>
      <c r="AY1697" s="106">
        <v>2862.47</v>
      </c>
      <c r="AZ1697" s="106">
        <v>1533.6498650990663</v>
      </c>
      <c r="BA1697" s="65">
        <f t="shared" si="445"/>
        <v>5787.1898650990661</v>
      </c>
      <c r="BB1697" s="65">
        <f t="shared" si="446"/>
        <v>56786.710134900932</v>
      </c>
      <c r="BC1697" s="65">
        <f t="shared" si="447"/>
        <v>0</v>
      </c>
      <c r="BD1697" s="65">
        <f t="shared" si="448"/>
        <v>48857.899999999994</v>
      </c>
      <c r="BE1697" s="65">
        <f t="shared" si="449"/>
        <v>31744.309999999998</v>
      </c>
      <c r="BF1697" s="65">
        <f t="shared" si="450"/>
        <v>137388.92013490092</v>
      </c>
      <c r="BG1697" s="66">
        <f t="shared" si="451"/>
        <v>826.74140929986663</v>
      </c>
      <c r="BH1697" s="66">
        <f t="shared" si="452"/>
        <v>97.908120922242986</v>
      </c>
      <c r="BI1697" s="66">
        <f t="shared" si="453"/>
        <v>0</v>
      </c>
      <c r="BJ1697" s="66">
        <f t="shared" si="454"/>
        <v>84.237758620689647</v>
      </c>
      <c r="BK1697" s="66">
        <f t="shared" si="455"/>
        <v>54.731568965517241</v>
      </c>
      <c r="BL1697" s="66">
        <f t="shared" si="456"/>
        <v>236.87744850844987</v>
      </c>
      <c r="BM1697" s="207">
        <f t="shared" si="458"/>
        <v>39856.979999999996</v>
      </c>
    </row>
    <row r="1698" spans="1:65" x14ac:dyDescent="0.35">
      <c r="A1698" s="1">
        <v>871</v>
      </c>
      <c r="B1698">
        <v>82</v>
      </c>
      <c r="C1698" t="s">
        <v>37</v>
      </c>
      <c r="D1698" s="60" t="s">
        <v>909</v>
      </c>
      <c r="E1698" s="6" t="s">
        <v>1117</v>
      </c>
      <c r="F1698" s="7" t="s">
        <v>1118</v>
      </c>
      <c r="G1698" s="6">
        <v>-3.8</v>
      </c>
      <c r="H1698" s="6">
        <v>-38.53</v>
      </c>
      <c r="I1698" s="6">
        <v>41</v>
      </c>
      <c r="J1698" s="8">
        <v>71394.000753582499</v>
      </c>
      <c r="K1698" t="s">
        <v>1165</v>
      </c>
      <c r="L1698" t="s">
        <v>1062</v>
      </c>
      <c r="M1698">
        <v>600</v>
      </c>
      <c r="N1698">
        <v>600</v>
      </c>
      <c r="O1698">
        <v>0</v>
      </c>
      <c r="P1698">
        <v>47778.559999999998</v>
      </c>
      <c r="Q1698">
        <v>44998.77</v>
      </c>
      <c r="R1698">
        <v>5255.2</v>
      </c>
      <c r="S1698">
        <v>34606.78</v>
      </c>
      <c r="T1698">
        <v>0</v>
      </c>
      <c r="U1698">
        <v>11750.93</v>
      </c>
      <c r="V1698">
        <v>0</v>
      </c>
      <c r="W1698" s="181">
        <f t="shared" si="442"/>
        <v>59529.49</v>
      </c>
      <c r="X1698" s="181">
        <f t="shared" si="443"/>
        <v>99.215816666666669</v>
      </c>
      <c r="Y1698" s="174">
        <v>144390.24</v>
      </c>
      <c r="Z1698" s="181">
        <f t="shared" si="444"/>
        <v>240.65039999999999</v>
      </c>
      <c r="AA1698" s="174">
        <v>0</v>
      </c>
      <c r="AB1698" s="174">
        <v>33.089881975402207</v>
      </c>
      <c r="AC1698" s="174">
        <v>31.164689524721339</v>
      </c>
      <c r="AD1698" s="174">
        <v>3.6395811794481401</v>
      </c>
      <c r="AE1698" s="174">
        <v>23.967534093717141</v>
      </c>
      <c r="AF1698">
        <v>0</v>
      </c>
      <c r="AG1698" s="106">
        <v>8.1383132267111691</v>
      </c>
      <c r="AH1698" s="106">
        <v>0</v>
      </c>
      <c r="AI1698" s="106">
        <v>100</v>
      </c>
      <c r="AJ1698">
        <v>83.76</v>
      </c>
      <c r="AK1698">
        <v>99.22</v>
      </c>
      <c r="AL1698">
        <v>57.68</v>
      </c>
      <c r="AM1698">
        <v>240.65</v>
      </c>
      <c r="AN1698" t="s">
        <v>1070</v>
      </c>
      <c r="AO1698">
        <v>23.601600000000001</v>
      </c>
      <c r="AP1698">
        <v>8.33</v>
      </c>
      <c r="AQ1698">
        <v>12.806699999999999</v>
      </c>
      <c r="AR1698" t="s">
        <v>1072</v>
      </c>
      <c r="AS1698" t="s">
        <v>1073</v>
      </c>
      <c r="AT1698" t="s">
        <v>1076</v>
      </c>
      <c r="AU1698" t="s">
        <v>1077</v>
      </c>
      <c r="AV1698" t="s">
        <v>1082</v>
      </c>
      <c r="AW1698" t="s">
        <v>1083</v>
      </c>
      <c r="AX1698" s="65">
        <f t="shared" si="457"/>
        <v>1391.07</v>
      </c>
      <c r="AY1698" s="106">
        <v>2862.47</v>
      </c>
      <c r="AZ1698" s="106">
        <v>1499.1702264570247</v>
      </c>
      <c r="BA1698" s="65">
        <f t="shared" si="445"/>
        <v>5752.710226457024</v>
      </c>
      <c r="BB1698" s="65">
        <f t="shared" si="446"/>
        <v>58030.319773542971</v>
      </c>
      <c r="BC1698" s="65">
        <f t="shared" si="447"/>
        <v>0</v>
      </c>
      <c r="BD1698" s="65">
        <f t="shared" si="448"/>
        <v>48862.899999999994</v>
      </c>
      <c r="BE1698" s="65">
        <f t="shared" si="449"/>
        <v>31744.309999999998</v>
      </c>
      <c r="BF1698" s="65">
        <f t="shared" si="450"/>
        <v>138637.52977354298</v>
      </c>
      <c r="BG1698" s="66">
        <f t="shared" si="451"/>
        <v>821.81574663671768</v>
      </c>
      <c r="BH1698" s="66">
        <f t="shared" si="452"/>
        <v>100.05227547162582</v>
      </c>
      <c r="BI1698" s="66">
        <f t="shared" si="453"/>
        <v>0</v>
      </c>
      <c r="BJ1698" s="66">
        <f t="shared" si="454"/>
        <v>84.246379310344821</v>
      </c>
      <c r="BK1698" s="66">
        <f t="shared" si="455"/>
        <v>54.731568965517241</v>
      </c>
      <c r="BL1698" s="66">
        <f t="shared" si="456"/>
        <v>239.0302237474879</v>
      </c>
      <c r="BM1698" s="207">
        <f t="shared" si="458"/>
        <v>39861.979999999996</v>
      </c>
    </row>
    <row r="1699" spans="1:65" x14ac:dyDescent="0.35">
      <c r="A1699" s="1">
        <v>872</v>
      </c>
      <c r="B1699">
        <v>83</v>
      </c>
      <c r="C1699" t="s">
        <v>37</v>
      </c>
      <c r="D1699" s="60" t="s">
        <v>910</v>
      </c>
      <c r="E1699" s="6" t="s">
        <v>1104</v>
      </c>
      <c r="F1699" s="7" t="s">
        <v>1105</v>
      </c>
      <c r="G1699" s="6">
        <v>-22.74</v>
      </c>
      <c r="H1699" s="6">
        <v>-45.59</v>
      </c>
      <c r="I1699" s="6">
        <v>1642</v>
      </c>
      <c r="J1699" s="8">
        <v>3495.45982983364</v>
      </c>
      <c r="K1699" t="s">
        <v>1165</v>
      </c>
      <c r="L1699" t="s">
        <v>1062</v>
      </c>
      <c r="M1699">
        <v>600</v>
      </c>
      <c r="N1699">
        <v>600</v>
      </c>
      <c r="O1699">
        <v>1437.4</v>
      </c>
      <c r="P1699">
        <v>12057.56</v>
      </c>
      <c r="Q1699">
        <v>44998.77</v>
      </c>
      <c r="R1699">
        <v>5265.2</v>
      </c>
      <c r="S1699">
        <v>34606.78</v>
      </c>
      <c r="T1699">
        <v>0</v>
      </c>
      <c r="U1699">
        <v>11578.67</v>
      </c>
      <c r="V1699">
        <v>0</v>
      </c>
      <c r="W1699" s="181">
        <f t="shared" si="442"/>
        <v>23636.23</v>
      </c>
      <c r="X1699" s="181">
        <f t="shared" si="443"/>
        <v>39.393716666666663</v>
      </c>
      <c r="Y1699" s="174">
        <v>109944.38</v>
      </c>
      <c r="Z1699" s="181">
        <f t="shared" si="444"/>
        <v>183.24063333333334</v>
      </c>
      <c r="AA1699" s="174">
        <v>1.307388335811253</v>
      </c>
      <c r="AB1699" s="174">
        <v>10.966963477350999</v>
      </c>
      <c r="AC1699" s="174">
        <v>40.928667750002312</v>
      </c>
      <c r="AD1699" s="174">
        <v>4.7889669303697007</v>
      </c>
      <c r="AE1699" s="174">
        <v>31.476624817021111</v>
      </c>
      <c r="AF1699">
        <v>0</v>
      </c>
      <c r="AG1699" s="106">
        <v>10.53138868944461</v>
      </c>
      <c r="AH1699" s="106">
        <v>0</v>
      </c>
      <c r="AI1699" s="106">
        <v>100</v>
      </c>
      <c r="AJ1699">
        <v>83.77</v>
      </c>
      <c r="AK1699">
        <v>41.79</v>
      </c>
      <c r="AL1699">
        <v>57.68</v>
      </c>
      <c r="AM1699">
        <v>183.24</v>
      </c>
      <c r="AN1699" t="s">
        <v>1063</v>
      </c>
      <c r="AO1699">
        <v>23.601600000000001</v>
      </c>
      <c r="AP1699">
        <v>8.33</v>
      </c>
      <c r="AQ1699">
        <v>12.806699999999999</v>
      </c>
      <c r="AR1699" t="s">
        <v>1072</v>
      </c>
      <c r="AS1699" t="s">
        <v>1073</v>
      </c>
      <c r="AT1699" t="s">
        <v>1076</v>
      </c>
      <c r="AU1699" t="s">
        <v>1077</v>
      </c>
      <c r="AV1699" t="s">
        <v>1082</v>
      </c>
      <c r="AW1699" t="s">
        <v>1084</v>
      </c>
      <c r="AX1699" s="65">
        <f t="shared" si="457"/>
        <v>1391.07</v>
      </c>
      <c r="AY1699" s="106">
        <v>2862.47</v>
      </c>
      <c r="AZ1699" s="106">
        <v>570.90080286532748</v>
      </c>
      <c r="BA1699" s="65">
        <f t="shared" si="445"/>
        <v>4824.440802865327</v>
      </c>
      <c r="BB1699" s="65">
        <f t="shared" si="446"/>
        <v>23065.329197134673</v>
      </c>
      <c r="BC1699" s="65">
        <f t="shared" si="447"/>
        <v>1437.4</v>
      </c>
      <c r="BD1699" s="65">
        <f t="shared" si="448"/>
        <v>48872.899999999994</v>
      </c>
      <c r="BE1699" s="65">
        <f t="shared" si="449"/>
        <v>31744.309999999998</v>
      </c>
      <c r="BF1699" s="65">
        <f t="shared" si="450"/>
        <v>105119.93919713468</v>
      </c>
      <c r="BG1699" s="66">
        <f t="shared" si="451"/>
        <v>689.205828980761</v>
      </c>
      <c r="BH1699" s="66">
        <f t="shared" si="452"/>
        <v>39.767808960577021</v>
      </c>
      <c r="BI1699" s="66">
        <f t="shared" si="453"/>
        <v>2.3956666666666666</v>
      </c>
      <c r="BJ1699" s="66">
        <f t="shared" si="454"/>
        <v>84.263620689655156</v>
      </c>
      <c r="BK1699" s="66">
        <f t="shared" si="455"/>
        <v>54.731568965517241</v>
      </c>
      <c r="BL1699" s="66">
        <f t="shared" si="456"/>
        <v>181.24127447781842</v>
      </c>
      <c r="BM1699" s="207">
        <f t="shared" si="458"/>
        <v>39871.979999999996</v>
      </c>
    </row>
    <row r="1700" spans="1:65" x14ac:dyDescent="0.35">
      <c r="A1700" s="1">
        <v>873</v>
      </c>
      <c r="B1700">
        <v>83</v>
      </c>
      <c r="C1700" t="s">
        <v>37</v>
      </c>
      <c r="D1700" s="60" t="s">
        <v>911</v>
      </c>
      <c r="E1700" s="6" t="s">
        <v>1104</v>
      </c>
      <c r="F1700" s="7" t="s">
        <v>1106</v>
      </c>
      <c r="G1700" s="6">
        <v>-23.85</v>
      </c>
      <c r="H1700" s="6">
        <v>-46.64</v>
      </c>
      <c r="I1700" s="6">
        <v>792</v>
      </c>
      <c r="J1700" s="8">
        <v>14172.2970393051</v>
      </c>
      <c r="K1700" t="s">
        <v>1165</v>
      </c>
      <c r="L1700" t="s">
        <v>1062</v>
      </c>
      <c r="M1700">
        <v>600</v>
      </c>
      <c r="N1700">
        <v>600</v>
      </c>
      <c r="O1700">
        <v>198.9</v>
      </c>
      <c r="P1700">
        <v>18959.599999999999</v>
      </c>
      <c r="Q1700">
        <v>44998.77</v>
      </c>
      <c r="R1700">
        <v>5266.4</v>
      </c>
      <c r="S1700">
        <v>34606.78</v>
      </c>
      <c r="T1700">
        <v>0</v>
      </c>
      <c r="U1700">
        <v>11578.67</v>
      </c>
      <c r="V1700">
        <v>0</v>
      </c>
      <c r="W1700" s="181">
        <f t="shared" si="442"/>
        <v>30538.269999999997</v>
      </c>
      <c r="X1700" s="181">
        <f t="shared" si="443"/>
        <v>50.897116666666662</v>
      </c>
      <c r="Y1700" s="174">
        <v>115609.12</v>
      </c>
      <c r="Z1700" s="181">
        <f t="shared" si="444"/>
        <v>192.68186666666665</v>
      </c>
      <c r="AA1700" s="174">
        <v>0.17204525040931029</v>
      </c>
      <c r="AB1700" s="174">
        <v>16.39974424163076</v>
      </c>
      <c r="AC1700" s="174">
        <v>38.923200868581993</v>
      </c>
      <c r="AD1700" s="174">
        <v>4.555349958549983</v>
      </c>
      <c r="AE1700" s="174">
        <v>29.934299300954802</v>
      </c>
      <c r="AF1700">
        <v>0</v>
      </c>
      <c r="AG1700" s="106">
        <v>10.015360379873149</v>
      </c>
      <c r="AH1700" s="106">
        <v>0</v>
      </c>
      <c r="AI1700" s="106">
        <v>100</v>
      </c>
      <c r="AJ1700">
        <v>83.78</v>
      </c>
      <c r="AK1700">
        <v>51.23</v>
      </c>
      <c r="AL1700">
        <v>57.68</v>
      </c>
      <c r="AM1700">
        <v>192.68</v>
      </c>
      <c r="AN1700" t="s">
        <v>1064</v>
      </c>
      <c r="AO1700">
        <v>23.601600000000001</v>
      </c>
      <c r="AP1700">
        <v>8.33</v>
      </c>
      <c r="AQ1700">
        <v>12.806699999999999</v>
      </c>
      <c r="AR1700" t="s">
        <v>1072</v>
      </c>
      <c r="AS1700" t="s">
        <v>1073</v>
      </c>
      <c r="AT1700" t="s">
        <v>1076</v>
      </c>
      <c r="AU1700" t="s">
        <v>1077</v>
      </c>
      <c r="AV1700" t="s">
        <v>1082</v>
      </c>
      <c r="AW1700" t="s">
        <v>1084</v>
      </c>
      <c r="AX1700" s="65">
        <f t="shared" si="457"/>
        <v>1391.07</v>
      </c>
      <c r="AY1700" s="106">
        <v>2862.47</v>
      </c>
      <c r="AZ1700" s="106">
        <v>822.91975443820525</v>
      </c>
      <c r="BA1700" s="65">
        <f t="shared" si="445"/>
        <v>5076.459754438205</v>
      </c>
      <c r="BB1700" s="65">
        <f t="shared" si="446"/>
        <v>29715.350245561793</v>
      </c>
      <c r="BC1700" s="65">
        <f t="shared" si="447"/>
        <v>198.9</v>
      </c>
      <c r="BD1700" s="65">
        <f t="shared" si="448"/>
        <v>48874.1</v>
      </c>
      <c r="BE1700" s="65">
        <f t="shared" si="449"/>
        <v>31744.309999999998</v>
      </c>
      <c r="BF1700" s="65">
        <f t="shared" si="450"/>
        <v>110532.6602455618</v>
      </c>
      <c r="BG1700" s="66">
        <f t="shared" si="451"/>
        <v>725.20853634831496</v>
      </c>
      <c r="BH1700" s="66">
        <f t="shared" si="452"/>
        <v>51.233362492347915</v>
      </c>
      <c r="BI1700" s="66">
        <f t="shared" si="453"/>
        <v>0.33150000000000002</v>
      </c>
      <c r="BJ1700" s="66">
        <f t="shared" si="454"/>
        <v>84.265689655172409</v>
      </c>
      <c r="BK1700" s="66">
        <f t="shared" si="455"/>
        <v>54.731568965517241</v>
      </c>
      <c r="BL1700" s="66">
        <f t="shared" si="456"/>
        <v>190.57355214752033</v>
      </c>
      <c r="BM1700" s="207">
        <f t="shared" si="458"/>
        <v>39873.18</v>
      </c>
    </row>
    <row r="1701" spans="1:65" x14ac:dyDescent="0.35">
      <c r="A1701" s="1">
        <v>874</v>
      </c>
      <c r="B1701">
        <v>83</v>
      </c>
      <c r="C1701" t="s">
        <v>37</v>
      </c>
      <c r="D1701" s="60" t="s">
        <v>912</v>
      </c>
      <c r="E1701" s="6" t="s">
        <v>1107</v>
      </c>
      <c r="F1701" s="7" t="s">
        <v>1108</v>
      </c>
      <c r="G1701" s="6">
        <v>-30.03</v>
      </c>
      <c r="H1701" s="6">
        <v>-51.23</v>
      </c>
      <c r="I1701" s="6">
        <v>47</v>
      </c>
      <c r="J1701" s="8">
        <v>23954.0527728093</v>
      </c>
      <c r="K1701" t="s">
        <v>1165</v>
      </c>
      <c r="L1701" t="s">
        <v>1062</v>
      </c>
      <c r="M1701">
        <v>600</v>
      </c>
      <c r="N1701">
        <v>600</v>
      </c>
      <c r="O1701">
        <v>438.4</v>
      </c>
      <c r="P1701">
        <v>22481.41</v>
      </c>
      <c r="Q1701">
        <v>44998.77</v>
      </c>
      <c r="R1701">
        <v>5272.4</v>
      </c>
      <c r="S1701">
        <v>34606.78</v>
      </c>
      <c r="T1701">
        <v>0</v>
      </c>
      <c r="U1701">
        <v>11578.67</v>
      </c>
      <c r="V1701">
        <v>0</v>
      </c>
      <c r="W1701" s="181">
        <f t="shared" si="442"/>
        <v>34060.080000000002</v>
      </c>
      <c r="X1701" s="181">
        <f t="shared" si="443"/>
        <v>56.766800000000003</v>
      </c>
      <c r="Y1701" s="174">
        <v>119376.44</v>
      </c>
      <c r="Z1701" s="181">
        <f t="shared" si="444"/>
        <v>198.96073333333334</v>
      </c>
      <c r="AA1701" s="174">
        <v>0.36724164332593601</v>
      </c>
      <c r="AB1701" s="174">
        <v>18.83236759280139</v>
      </c>
      <c r="AC1701" s="174">
        <v>37.694850005578992</v>
      </c>
      <c r="AD1701" s="174">
        <v>4.4166168801817172</v>
      </c>
      <c r="AE1701" s="174">
        <v>28.989623078054588</v>
      </c>
      <c r="AF1701">
        <v>0</v>
      </c>
      <c r="AG1701" s="106">
        <v>9.6992924231950628</v>
      </c>
      <c r="AH1701" s="106">
        <v>0</v>
      </c>
      <c r="AI1701" s="106">
        <v>100</v>
      </c>
      <c r="AJ1701">
        <v>83.79</v>
      </c>
      <c r="AK1701">
        <v>57.5</v>
      </c>
      <c r="AL1701">
        <v>57.68</v>
      </c>
      <c r="AM1701">
        <v>198.96</v>
      </c>
      <c r="AN1701" t="s">
        <v>1065</v>
      </c>
      <c r="AO1701">
        <v>23.601600000000001</v>
      </c>
      <c r="AP1701">
        <v>8.33</v>
      </c>
      <c r="AQ1701">
        <v>12.806699999999999</v>
      </c>
      <c r="AR1701" t="s">
        <v>1072</v>
      </c>
      <c r="AS1701" t="s">
        <v>1073</v>
      </c>
      <c r="AT1701" t="s">
        <v>1076</v>
      </c>
      <c r="AU1701" t="s">
        <v>1077</v>
      </c>
      <c r="AV1701" t="s">
        <v>1082</v>
      </c>
      <c r="AW1701" t="s">
        <v>1084</v>
      </c>
      <c r="AX1701" s="65">
        <f t="shared" si="457"/>
        <v>1391.07</v>
      </c>
      <c r="AY1701" s="106">
        <v>2862.47</v>
      </c>
      <c r="AZ1701" s="106">
        <v>926.08251827794697</v>
      </c>
      <c r="BA1701" s="65">
        <f t="shared" si="445"/>
        <v>5179.6225182779472</v>
      </c>
      <c r="BB1701" s="65">
        <f t="shared" si="446"/>
        <v>33133.997481722057</v>
      </c>
      <c r="BC1701" s="65">
        <f t="shared" si="447"/>
        <v>438.4</v>
      </c>
      <c r="BD1701" s="65">
        <f t="shared" si="448"/>
        <v>48880.1</v>
      </c>
      <c r="BE1701" s="65">
        <f t="shared" si="449"/>
        <v>31744.309999999998</v>
      </c>
      <c r="BF1701" s="65">
        <f t="shared" si="450"/>
        <v>114196.81748172206</v>
      </c>
      <c r="BG1701" s="66">
        <f t="shared" si="451"/>
        <v>739.94607403970679</v>
      </c>
      <c r="BH1701" s="66">
        <f t="shared" si="452"/>
        <v>57.127581865038032</v>
      </c>
      <c r="BI1701" s="66">
        <f t="shared" si="453"/>
        <v>0.73066666666666658</v>
      </c>
      <c r="BJ1701" s="66">
        <f t="shared" si="454"/>
        <v>84.276034482758618</v>
      </c>
      <c r="BK1701" s="66">
        <f t="shared" si="455"/>
        <v>54.731568965517241</v>
      </c>
      <c r="BL1701" s="66">
        <f t="shared" si="456"/>
        <v>196.89106462365871</v>
      </c>
      <c r="BM1701" s="207">
        <f t="shared" si="458"/>
        <v>39879.18</v>
      </c>
    </row>
    <row r="1702" spans="1:65" x14ac:dyDescent="0.35">
      <c r="A1702" s="1">
        <v>875</v>
      </c>
      <c r="B1702">
        <v>83</v>
      </c>
      <c r="C1702" t="s">
        <v>37</v>
      </c>
      <c r="D1702" s="60" t="s">
        <v>913</v>
      </c>
      <c r="E1702" s="6" t="s">
        <v>1109</v>
      </c>
      <c r="F1702" s="7" t="s">
        <v>1110</v>
      </c>
      <c r="G1702" s="6">
        <v>-15.37</v>
      </c>
      <c r="H1702" s="6">
        <v>-48.78</v>
      </c>
      <c r="I1702" s="6">
        <v>770</v>
      </c>
      <c r="J1702" s="8">
        <v>31081.371963744201</v>
      </c>
      <c r="K1702" t="s">
        <v>1165</v>
      </c>
      <c r="L1702" t="s">
        <v>1062</v>
      </c>
      <c r="M1702">
        <v>600</v>
      </c>
      <c r="N1702">
        <v>600</v>
      </c>
      <c r="O1702">
        <v>0</v>
      </c>
      <c r="P1702">
        <v>32091.66</v>
      </c>
      <c r="Q1702">
        <v>44998.77</v>
      </c>
      <c r="R1702">
        <v>5266.4</v>
      </c>
      <c r="S1702">
        <v>34606.78</v>
      </c>
      <c r="T1702">
        <v>0</v>
      </c>
      <c r="U1702">
        <v>11578.67</v>
      </c>
      <c r="V1702">
        <v>0</v>
      </c>
      <c r="W1702" s="181">
        <f t="shared" si="442"/>
        <v>43670.33</v>
      </c>
      <c r="X1702" s="181">
        <f t="shared" si="443"/>
        <v>72.783883333333335</v>
      </c>
      <c r="Y1702" s="174">
        <v>128542.28</v>
      </c>
      <c r="Z1702" s="181">
        <f t="shared" si="444"/>
        <v>214.23713333333333</v>
      </c>
      <c r="AA1702" s="174">
        <v>0</v>
      </c>
      <c r="AB1702" s="174">
        <v>24.96584003333378</v>
      </c>
      <c r="AC1702" s="174">
        <v>35.00697980462148</v>
      </c>
      <c r="AD1702" s="174">
        <v>4.0970177283303206</v>
      </c>
      <c r="AE1702" s="174">
        <v>26.92248807162904</v>
      </c>
      <c r="AF1702">
        <v>0</v>
      </c>
      <c r="AG1702" s="106">
        <v>9.0076743620853765</v>
      </c>
      <c r="AH1702" s="106">
        <v>0</v>
      </c>
      <c r="AI1702" s="106">
        <v>100</v>
      </c>
      <c r="AJ1702">
        <v>83.78</v>
      </c>
      <c r="AK1702">
        <v>72.78</v>
      </c>
      <c r="AL1702">
        <v>57.68</v>
      </c>
      <c r="AM1702">
        <v>214.24</v>
      </c>
      <c r="AN1702" t="s">
        <v>1066</v>
      </c>
      <c r="AO1702">
        <v>23.601600000000001</v>
      </c>
      <c r="AP1702">
        <v>8.33</v>
      </c>
      <c r="AQ1702">
        <v>12.806699999999999</v>
      </c>
      <c r="AR1702" t="s">
        <v>1072</v>
      </c>
      <c r="AS1702" t="s">
        <v>1073</v>
      </c>
      <c r="AT1702" t="s">
        <v>1076</v>
      </c>
      <c r="AU1702" t="s">
        <v>1077</v>
      </c>
      <c r="AV1702" t="s">
        <v>1082</v>
      </c>
      <c r="AW1702" t="s">
        <v>1084</v>
      </c>
      <c r="AX1702" s="65">
        <f t="shared" si="457"/>
        <v>1391.07</v>
      </c>
      <c r="AY1702" s="106">
        <v>2862.47</v>
      </c>
      <c r="AZ1702" s="106">
        <v>1276.4091418683747</v>
      </c>
      <c r="BA1702" s="65">
        <f t="shared" si="445"/>
        <v>5529.9491418683738</v>
      </c>
      <c r="BB1702" s="65">
        <f t="shared" si="446"/>
        <v>42393.920858131627</v>
      </c>
      <c r="BC1702" s="65">
        <f t="shared" si="447"/>
        <v>0</v>
      </c>
      <c r="BD1702" s="65">
        <f t="shared" si="448"/>
        <v>48874.1</v>
      </c>
      <c r="BE1702" s="65">
        <f t="shared" si="449"/>
        <v>31744.309999999998</v>
      </c>
      <c r="BF1702" s="65">
        <f t="shared" si="450"/>
        <v>123012.33085813162</v>
      </c>
      <c r="BG1702" s="66">
        <f t="shared" si="451"/>
        <v>789.99273455262482</v>
      </c>
      <c r="BH1702" s="66">
        <f t="shared" si="452"/>
        <v>73.092966996778671</v>
      </c>
      <c r="BI1702" s="66">
        <f t="shared" si="453"/>
        <v>0</v>
      </c>
      <c r="BJ1702" s="66">
        <f t="shared" si="454"/>
        <v>84.265689655172409</v>
      </c>
      <c r="BK1702" s="66">
        <f t="shared" si="455"/>
        <v>54.731568965517241</v>
      </c>
      <c r="BL1702" s="66">
        <f t="shared" si="456"/>
        <v>212.09022561746832</v>
      </c>
      <c r="BM1702" s="207">
        <f t="shared" si="458"/>
        <v>39873.18</v>
      </c>
    </row>
    <row r="1703" spans="1:65" x14ac:dyDescent="0.35">
      <c r="A1703" s="1">
        <v>876</v>
      </c>
      <c r="B1703">
        <v>83</v>
      </c>
      <c r="C1703" t="s">
        <v>37</v>
      </c>
      <c r="D1703" s="60" t="s">
        <v>914</v>
      </c>
      <c r="E1703" s="6" t="s">
        <v>1111</v>
      </c>
      <c r="F1703" s="7" t="s">
        <v>1112</v>
      </c>
      <c r="G1703" s="6">
        <v>-22.86</v>
      </c>
      <c r="H1703" s="6">
        <v>-43.41</v>
      </c>
      <c r="I1703" s="6">
        <v>45</v>
      </c>
      <c r="J1703" s="8">
        <v>45016.2336447989</v>
      </c>
      <c r="K1703" t="s">
        <v>1165</v>
      </c>
      <c r="L1703" t="s">
        <v>1062</v>
      </c>
      <c r="M1703">
        <v>600</v>
      </c>
      <c r="N1703">
        <v>600</v>
      </c>
      <c r="O1703">
        <v>0</v>
      </c>
      <c r="P1703">
        <v>32292.880000000001</v>
      </c>
      <c r="Q1703">
        <v>44998.77</v>
      </c>
      <c r="R1703">
        <v>5262.4</v>
      </c>
      <c r="S1703">
        <v>34606.78</v>
      </c>
      <c r="T1703">
        <v>0</v>
      </c>
      <c r="U1703">
        <v>11578.67</v>
      </c>
      <c r="V1703">
        <v>0</v>
      </c>
      <c r="W1703" s="181">
        <f t="shared" si="442"/>
        <v>43871.55</v>
      </c>
      <c r="X1703" s="181">
        <f t="shared" si="443"/>
        <v>73.119250000000008</v>
      </c>
      <c r="Y1703" s="174">
        <v>128739.51</v>
      </c>
      <c r="Z1703" s="181">
        <f t="shared" si="444"/>
        <v>214.56584999999998</v>
      </c>
      <c r="AA1703" s="174">
        <v>0</v>
      </c>
      <c r="AB1703" s="174">
        <v>25.083892272077161</v>
      </c>
      <c r="AC1703" s="174">
        <v>34.953348820420402</v>
      </c>
      <c r="AD1703" s="174">
        <v>4.0876340138314964</v>
      </c>
      <c r="AE1703" s="174">
        <v>26.8812425959987</v>
      </c>
      <c r="AF1703">
        <v>0</v>
      </c>
      <c r="AG1703" s="106">
        <v>8.993874530049089</v>
      </c>
      <c r="AH1703" s="106">
        <v>0</v>
      </c>
      <c r="AI1703" s="106">
        <v>100</v>
      </c>
      <c r="AJ1703">
        <v>83.77</v>
      </c>
      <c r="AK1703">
        <v>73.12</v>
      </c>
      <c r="AL1703">
        <v>57.68</v>
      </c>
      <c r="AM1703">
        <v>214.57</v>
      </c>
      <c r="AN1703" t="s">
        <v>1067</v>
      </c>
      <c r="AO1703">
        <v>23.601600000000001</v>
      </c>
      <c r="AP1703">
        <v>8.33</v>
      </c>
      <c r="AQ1703">
        <v>12.806699999999999</v>
      </c>
      <c r="AR1703" t="s">
        <v>1072</v>
      </c>
      <c r="AS1703" t="s">
        <v>1073</v>
      </c>
      <c r="AT1703" t="s">
        <v>1076</v>
      </c>
      <c r="AU1703" t="s">
        <v>1077</v>
      </c>
      <c r="AV1703" t="s">
        <v>1082</v>
      </c>
      <c r="AW1703" t="s">
        <v>1084</v>
      </c>
      <c r="AX1703" s="65">
        <f t="shared" si="457"/>
        <v>1391.07</v>
      </c>
      <c r="AY1703" s="106">
        <v>2862.47</v>
      </c>
      <c r="AZ1703" s="106">
        <v>1259.4956545002747</v>
      </c>
      <c r="BA1703" s="65">
        <f t="shared" si="445"/>
        <v>5513.0356545002742</v>
      </c>
      <c r="BB1703" s="65">
        <f t="shared" si="446"/>
        <v>42612.054345499731</v>
      </c>
      <c r="BC1703" s="65">
        <f t="shared" si="447"/>
        <v>0</v>
      </c>
      <c r="BD1703" s="65">
        <f t="shared" si="448"/>
        <v>48870.1</v>
      </c>
      <c r="BE1703" s="65">
        <f t="shared" si="449"/>
        <v>31744.309999999998</v>
      </c>
      <c r="BF1703" s="65">
        <f t="shared" si="450"/>
        <v>123226.47434549972</v>
      </c>
      <c r="BG1703" s="66">
        <f t="shared" si="451"/>
        <v>787.57652207146771</v>
      </c>
      <c r="BH1703" s="66">
        <f t="shared" si="452"/>
        <v>73.469059216378852</v>
      </c>
      <c r="BI1703" s="66">
        <f t="shared" si="453"/>
        <v>0</v>
      </c>
      <c r="BJ1703" s="66">
        <f t="shared" si="454"/>
        <v>84.258793103448269</v>
      </c>
      <c r="BK1703" s="66">
        <f t="shared" si="455"/>
        <v>54.731568965517241</v>
      </c>
      <c r="BL1703" s="66">
        <f t="shared" si="456"/>
        <v>212.45943852672366</v>
      </c>
      <c r="BM1703" s="207">
        <f t="shared" si="458"/>
        <v>39869.18</v>
      </c>
    </row>
    <row r="1704" spans="1:65" x14ac:dyDescent="0.35">
      <c r="A1704" s="1">
        <v>877</v>
      </c>
      <c r="B1704">
        <v>83</v>
      </c>
      <c r="C1704" t="s">
        <v>37</v>
      </c>
      <c r="D1704" s="60" t="s">
        <v>915</v>
      </c>
      <c r="E1704" s="6" t="s">
        <v>1113</v>
      </c>
      <c r="F1704" s="7" t="s">
        <v>1114</v>
      </c>
      <c r="G1704" s="6">
        <v>-20.32</v>
      </c>
      <c r="H1704" s="6">
        <v>-40.340000000000003</v>
      </c>
      <c r="I1704" s="6">
        <v>9</v>
      </c>
      <c r="J1704" s="8">
        <v>54061.366139626101</v>
      </c>
      <c r="K1704" t="s">
        <v>1165</v>
      </c>
      <c r="L1704" t="s">
        <v>1062</v>
      </c>
      <c r="M1704">
        <v>600</v>
      </c>
      <c r="N1704">
        <v>600</v>
      </c>
      <c r="O1704">
        <v>0</v>
      </c>
      <c r="P1704">
        <v>36152.949999999997</v>
      </c>
      <c r="Q1704">
        <v>44998.77</v>
      </c>
      <c r="R1704">
        <v>5264.2</v>
      </c>
      <c r="S1704">
        <v>34606.78</v>
      </c>
      <c r="T1704">
        <v>0</v>
      </c>
      <c r="U1704">
        <v>11578.67</v>
      </c>
      <c r="V1704">
        <v>0</v>
      </c>
      <c r="W1704" s="181">
        <f t="shared" si="442"/>
        <v>47731.619999999995</v>
      </c>
      <c r="X1704" s="181">
        <f t="shared" si="443"/>
        <v>79.552699999999987</v>
      </c>
      <c r="Y1704" s="174">
        <v>132601.37</v>
      </c>
      <c r="Z1704" s="181">
        <f t="shared" si="444"/>
        <v>221.00228333333334</v>
      </c>
      <c r="AA1704" s="174">
        <v>0</v>
      </c>
      <c r="AB1704" s="174">
        <v>27.264386484091379</v>
      </c>
      <c r="AC1704" s="174">
        <v>33.935373367560231</v>
      </c>
      <c r="AD1704" s="174">
        <v>3.9699439002779542</v>
      </c>
      <c r="AE1704" s="174">
        <v>26.09835780731375</v>
      </c>
      <c r="AF1704">
        <v>0</v>
      </c>
      <c r="AG1704" s="106">
        <v>8.7319384407566822</v>
      </c>
      <c r="AH1704" s="106">
        <v>0</v>
      </c>
      <c r="AI1704" s="106">
        <v>100</v>
      </c>
      <c r="AJ1704">
        <v>83.77</v>
      </c>
      <c r="AK1704">
        <v>79.55</v>
      </c>
      <c r="AL1704">
        <v>57.68</v>
      </c>
      <c r="AM1704">
        <v>221</v>
      </c>
      <c r="AN1704" t="s">
        <v>1068</v>
      </c>
      <c r="AO1704">
        <v>23.601600000000001</v>
      </c>
      <c r="AP1704">
        <v>8.33</v>
      </c>
      <c r="AQ1704">
        <v>12.806699999999999</v>
      </c>
      <c r="AR1704" t="s">
        <v>1072</v>
      </c>
      <c r="AS1704" t="s">
        <v>1073</v>
      </c>
      <c r="AT1704" t="s">
        <v>1076</v>
      </c>
      <c r="AU1704" t="s">
        <v>1077</v>
      </c>
      <c r="AV1704" t="s">
        <v>1082</v>
      </c>
      <c r="AW1704" t="s">
        <v>1084</v>
      </c>
      <c r="AX1704" s="65">
        <f t="shared" si="457"/>
        <v>1391.07</v>
      </c>
      <c r="AY1704" s="106">
        <v>2862.47</v>
      </c>
      <c r="AZ1704" s="106">
        <v>1356.5949855252218</v>
      </c>
      <c r="BA1704" s="65">
        <f t="shared" si="445"/>
        <v>5610.1349855252211</v>
      </c>
      <c r="BB1704" s="65">
        <f t="shared" si="446"/>
        <v>46375.025014474777</v>
      </c>
      <c r="BC1704" s="65">
        <f t="shared" si="447"/>
        <v>0</v>
      </c>
      <c r="BD1704" s="65">
        <f t="shared" si="448"/>
        <v>48871.899999999994</v>
      </c>
      <c r="BE1704" s="65">
        <f t="shared" si="449"/>
        <v>31744.309999999998</v>
      </c>
      <c r="BF1704" s="65">
        <f t="shared" si="450"/>
        <v>126991.23501447478</v>
      </c>
      <c r="BG1704" s="66">
        <f t="shared" si="451"/>
        <v>801.44785507503161</v>
      </c>
      <c r="BH1704" s="66">
        <f t="shared" si="452"/>
        <v>79.956939680128926</v>
      </c>
      <c r="BI1704" s="66">
        <f t="shared" si="453"/>
        <v>0</v>
      </c>
      <c r="BJ1704" s="66">
        <f t="shared" si="454"/>
        <v>84.261896551724135</v>
      </c>
      <c r="BK1704" s="66">
        <f t="shared" si="455"/>
        <v>54.731568965517241</v>
      </c>
      <c r="BL1704" s="66">
        <f t="shared" si="456"/>
        <v>218.95040519737032</v>
      </c>
      <c r="BM1704" s="207">
        <f t="shared" si="458"/>
        <v>39870.979999999996</v>
      </c>
    </row>
    <row r="1705" spans="1:65" x14ac:dyDescent="0.35">
      <c r="A1705" s="1">
        <v>878</v>
      </c>
      <c r="B1705">
        <v>83</v>
      </c>
      <c r="C1705" t="s">
        <v>37</v>
      </c>
      <c r="D1705" s="60" t="s">
        <v>916</v>
      </c>
      <c r="E1705" s="6" t="s">
        <v>1115</v>
      </c>
      <c r="F1705" s="7" t="s">
        <v>1116</v>
      </c>
      <c r="G1705" s="6">
        <v>-8.0500000000000007</v>
      </c>
      <c r="H1705" s="6">
        <v>-34.880000000000003</v>
      </c>
      <c r="I1705" s="6">
        <v>10</v>
      </c>
      <c r="J1705" s="8">
        <v>63550.072249703</v>
      </c>
      <c r="K1705" t="s">
        <v>1165</v>
      </c>
      <c r="L1705" t="s">
        <v>1062</v>
      </c>
      <c r="M1705">
        <v>600</v>
      </c>
      <c r="N1705">
        <v>600</v>
      </c>
      <c r="O1705">
        <v>0</v>
      </c>
      <c r="P1705">
        <v>41928.97</v>
      </c>
      <c r="Q1705">
        <v>44998.77</v>
      </c>
      <c r="R1705">
        <v>5250.2</v>
      </c>
      <c r="S1705">
        <v>34606.78</v>
      </c>
      <c r="T1705">
        <v>0</v>
      </c>
      <c r="U1705">
        <v>11578.67</v>
      </c>
      <c r="V1705">
        <v>0</v>
      </c>
      <c r="W1705" s="181">
        <f t="shared" si="442"/>
        <v>53507.64</v>
      </c>
      <c r="X1705" s="181">
        <f t="shared" si="443"/>
        <v>89.179400000000001</v>
      </c>
      <c r="Y1705" s="174">
        <v>138363.4</v>
      </c>
      <c r="Z1705" s="181">
        <f t="shared" si="444"/>
        <v>230.60566666666665</v>
      </c>
      <c r="AA1705" s="174">
        <v>0</v>
      </c>
      <c r="AB1705" s="174">
        <v>30.303512345027659</v>
      </c>
      <c r="AC1705" s="174">
        <v>32.522162652840272</v>
      </c>
      <c r="AD1705" s="174">
        <v>3.7945005687920359</v>
      </c>
      <c r="AE1705" s="174">
        <v>25.011513160272148</v>
      </c>
      <c r="AF1705">
        <v>0</v>
      </c>
      <c r="AG1705" s="106">
        <v>8.3683040457230735</v>
      </c>
      <c r="AH1705" s="106">
        <v>0</v>
      </c>
      <c r="AI1705" s="106">
        <v>100</v>
      </c>
      <c r="AJ1705">
        <v>83.75</v>
      </c>
      <c r="AK1705">
        <v>89.18</v>
      </c>
      <c r="AL1705">
        <v>57.68</v>
      </c>
      <c r="AM1705">
        <v>230.61</v>
      </c>
      <c r="AN1705" t="s">
        <v>1069</v>
      </c>
      <c r="AO1705">
        <v>23.601600000000001</v>
      </c>
      <c r="AP1705">
        <v>8.33</v>
      </c>
      <c r="AQ1705">
        <v>12.806699999999999</v>
      </c>
      <c r="AR1705" t="s">
        <v>1072</v>
      </c>
      <c r="AS1705" t="s">
        <v>1073</v>
      </c>
      <c r="AT1705" t="s">
        <v>1076</v>
      </c>
      <c r="AU1705" t="s">
        <v>1077</v>
      </c>
      <c r="AV1705" t="s">
        <v>1082</v>
      </c>
      <c r="AW1705" t="s">
        <v>1084</v>
      </c>
      <c r="AX1705" s="65">
        <f t="shared" si="457"/>
        <v>1391.07</v>
      </c>
      <c r="AY1705" s="106">
        <v>2862.47</v>
      </c>
      <c r="AZ1705" s="106">
        <v>1533.9815539597637</v>
      </c>
      <c r="BA1705" s="65">
        <f t="shared" si="445"/>
        <v>5787.521553959763</v>
      </c>
      <c r="BB1705" s="65">
        <f t="shared" si="446"/>
        <v>51973.658446040237</v>
      </c>
      <c r="BC1705" s="65">
        <f t="shared" si="447"/>
        <v>0</v>
      </c>
      <c r="BD1705" s="65">
        <f t="shared" si="448"/>
        <v>48857.899999999994</v>
      </c>
      <c r="BE1705" s="65">
        <f t="shared" si="449"/>
        <v>31744.309999999998</v>
      </c>
      <c r="BF1705" s="65">
        <f t="shared" si="450"/>
        <v>132575.87844604024</v>
      </c>
      <c r="BG1705" s="66">
        <f t="shared" si="451"/>
        <v>826.78879342282323</v>
      </c>
      <c r="BH1705" s="66">
        <f t="shared" si="452"/>
        <v>89.609755941448682</v>
      </c>
      <c r="BI1705" s="66">
        <f t="shared" si="453"/>
        <v>0</v>
      </c>
      <c r="BJ1705" s="66">
        <f t="shared" si="454"/>
        <v>84.237758620689647</v>
      </c>
      <c r="BK1705" s="66">
        <f t="shared" si="455"/>
        <v>54.731568965517241</v>
      </c>
      <c r="BL1705" s="66">
        <f t="shared" si="456"/>
        <v>228.57910076903488</v>
      </c>
      <c r="BM1705" s="207">
        <f t="shared" si="458"/>
        <v>39856.979999999996</v>
      </c>
    </row>
    <row r="1706" spans="1:65" x14ac:dyDescent="0.35">
      <c r="A1706" s="1">
        <v>879</v>
      </c>
      <c r="B1706">
        <v>83</v>
      </c>
      <c r="C1706" t="s">
        <v>37</v>
      </c>
      <c r="D1706" s="60" t="s">
        <v>917</v>
      </c>
      <c r="E1706" s="6" t="s">
        <v>1117</v>
      </c>
      <c r="F1706" s="7" t="s">
        <v>1118</v>
      </c>
      <c r="G1706" s="6">
        <v>-3.8</v>
      </c>
      <c r="H1706" s="6">
        <v>-38.53</v>
      </c>
      <c r="I1706" s="6">
        <v>41</v>
      </c>
      <c r="J1706" s="8">
        <v>71394.000753582499</v>
      </c>
      <c r="K1706" t="s">
        <v>1165</v>
      </c>
      <c r="L1706" t="s">
        <v>1062</v>
      </c>
      <c r="M1706">
        <v>600</v>
      </c>
      <c r="N1706">
        <v>600</v>
      </c>
      <c r="O1706">
        <v>0</v>
      </c>
      <c r="P1706">
        <v>42268.17</v>
      </c>
      <c r="Q1706">
        <v>44998.77</v>
      </c>
      <c r="R1706">
        <v>5255.2</v>
      </c>
      <c r="S1706">
        <v>34606.78</v>
      </c>
      <c r="T1706">
        <v>0</v>
      </c>
      <c r="U1706">
        <v>11578.67</v>
      </c>
      <c r="V1706">
        <v>0</v>
      </c>
      <c r="W1706" s="181">
        <f t="shared" si="442"/>
        <v>53846.84</v>
      </c>
      <c r="X1706" s="181">
        <f t="shared" si="443"/>
        <v>89.744733333333329</v>
      </c>
      <c r="Y1706" s="174">
        <v>138707.59</v>
      </c>
      <c r="Z1706" s="181">
        <f t="shared" si="444"/>
        <v>231.17931666666667</v>
      </c>
      <c r="AA1706" s="174">
        <v>0</v>
      </c>
      <c r="AB1706" s="174">
        <v>30.472860209019569</v>
      </c>
      <c r="AC1706" s="174">
        <v>32.441461927209602</v>
      </c>
      <c r="AD1706" s="174">
        <v>3.7886895735121628</v>
      </c>
      <c r="AE1706" s="174">
        <v>24.94944941369106</v>
      </c>
      <c r="AF1706">
        <v>0</v>
      </c>
      <c r="AG1706" s="106">
        <v>8.3475388765676062</v>
      </c>
      <c r="AH1706" s="106">
        <v>0</v>
      </c>
      <c r="AI1706" s="106">
        <v>100</v>
      </c>
      <c r="AJ1706">
        <v>83.76</v>
      </c>
      <c r="AK1706">
        <v>89.74</v>
      </c>
      <c r="AL1706">
        <v>57.68</v>
      </c>
      <c r="AM1706">
        <v>231.18</v>
      </c>
      <c r="AN1706" t="s">
        <v>1070</v>
      </c>
      <c r="AO1706">
        <v>23.601600000000001</v>
      </c>
      <c r="AP1706">
        <v>8.33</v>
      </c>
      <c r="AQ1706">
        <v>12.806699999999999</v>
      </c>
      <c r="AR1706" t="s">
        <v>1072</v>
      </c>
      <c r="AS1706" t="s">
        <v>1073</v>
      </c>
      <c r="AT1706" t="s">
        <v>1076</v>
      </c>
      <c r="AU1706" t="s">
        <v>1077</v>
      </c>
      <c r="AV1706" t="s">
        <v>1082</v>
      </c>
      <c r="AW1706" t="s">
        <v>1084</v>
      </c>
      <c r="AX1706" s="65">
        <f t="shared" si="457"/>
        <v>1391.07</v>
      </c>
      <c r="AY1706" s="106">
        <v>2862.47</v>
      </c>
      <c r="AZ1706" s="106">
        <v>1500.3457061462832</v>
      </c>
      <c r="BA1706" s="65">
        <f t="shared" si="445"/>
        <v>5753.8857061462822</v>
      </c>
      <c r="BB1706" s="65">
        <f t="shared" si="446"/>
        <v>52346.494293853713</v>
      </c>
      <c r="BC1706" s="65">
        <f t="shared" si="447"/>
        <v>0</v>
      </c>
      <c r="BD1706" s="65">
        <f t="shared" si="448"/>
        <v>48862.899999999994</v>
      </c>
      <c r="BE1706" s="65">
        <f t="shared" si="449"/>
        <v>31744.309999999998</v>
      </c>
      <c r="BF1706" s="65">
        <f t="shared" si="450"/>
        <v>132953.70429385372</v>
      </c>
      <c r="BG1706" s="66">
        <f t="shared" si="451"/>
        <v>821.98367230661177</v>
      </c>
      <c r="BH1706" s="66">
        <f t="shared" si="452"/>
        <v>90.252576368713292</v>
      </c>
      <c r="BI1706" s="66">
        <f t="shared" si="453"/>
        <v>0</v>
      </c>
      <c r="BJ1706" s="66">
        <f t="shared" si="454"/>
        <v>84.246379310344821</v>
      </c>
      <c r="BK1706" s="66">
        <f t="shared" si="455"/>
        <v>54.731568965517241</v>
      </c>
      <c r="BL1706" s="66">
        <f t="shared" si="456"/>
        <v>229.23052464457538</v>
      </c>
      <c r="BM1706" s="207">
        <f t="shared" si="458"/>
        <v>39861.979999999996</v>
      </c>
    </row>
    <row r="1707" spans="1:65" x14ac:dyDescent="0.35">
      <c r="A1707" s="1">
        <v>880</v>
      </c>
      <c r="B1707">
        <v>84</v>
      </c>
      <c r="C1707" t="s">
        <v>37</v>
      </c>
      <c r="D1707" s="60" t="s">
        <v>918</v>
      </c>
      <c r="E1707" s="6" t="s">
        <v>1104</v>
      </c>
      <c r="F1707" s="7" t="s">
        <v>1105</v>
      </c>
      <c r="G1707" s="6">
        <v>-22.74</v>
      </c>
      <c r="H1707" s="6">
        <v>-45.59</v>
      </c>
      <c r="I1707" s="6">
        <v>1642</v>
      </c>
      <c r="J1707" s="8">
        <v>3495.45982983364</v>
      </c>
      <c r="K1707" t="s">
        <v>1165</v>
      </c>
      <c r="L1707" t="s">
        <v>1062</v>
      </c>
      <c r="M1707">
        <v>600</v>
      </c>
      <c r="N1707">
        <v>600</v>
      </c>
      <c r="O1707">
        <v>3198.66</v>
      </c>
      <c r="P1707">
        <v>10485.34</v>
      </c>
      <c r="Q1707">
        <v>44998.77</v>
      </c>
      <c r="R1707">
        <v>5265.2</v>
      </c>
      <c r="S1707">
        <v>34606.78</v>
      </c>
      <c r="T1707">
        <v>0</v>
      </c>
      <c r="U1707">
        <v>11750.93</v>
      </c>
      <c r="V1707">
        <v>0</v>
      </c>
      <c r="W1707" s="181">
        <f t="shared" si="442"/>
        <v>22236.27</v>
      </c>
      <c r="X1707" s="181">
        <f t="shared" si="443"/>
        <v>37.060450000000003</v>
      </c>
      <c r="Y1707" s="174">
        <v>110305.68</v>
      </c>
      <c r="Z1707" s="181">
        <f t="shared" si="444"/>
        <v>183.84279999999998</v>
      </c>
      <c r="AA1707" s="174">
        <v>2.8998144066561209</v>
      </c>
      <c r="AB1707" s="174">
        <v>9.5057117638910356</v>
      </c>
      <c r="AC1707" s="174">
        <v>40.794608219631122</v>
      </c>
      <c r="AD1707" s="174">
        <v>4.773280940745753</v>
      </c>
      <c r="AE1707" s="174">
        <v>31.373524917302539</v>
      </c>
      <c r="AF1707">
        <v>0</v>
      </c>
      <c r="AG1707" s="106">
        <v>10.653059751773441</v>
      </c>
      <c r="AH1707" s="106">
        <v>0</v>
      </c>
      <c r="AI1707" s="106">
        <v>100</v>
      </c>
      <c r="AJ1707">
        <v>83.77</v>
      </c>
      <c r="AK1707">
        <v>42.39</v>
      </c>
      <c r="AL1707">
        <v>57.68</v>
      </c>
      <c r="AM1707">
        <v>183.84</v>
      </c>
      <c r="AN1707" t="s">
        <v>1063</v>
      </c>
      <c r="AO1707">
        <v>23.601600000000001</v>
      </c>
      <c r="AP1707">
        <v>8.33</v>
      </c>
      <c r="AQ1707">
        <v>12.806699999999999</v>
      </c>
      <c r="AR1707" t="s">
        <v>1072</v>
      </c>
      <c r="AS1707" t="s">
        <v>1073</v>
      </c>
      <c r="AT1707" t="s">
        <v>1076</v>
      </c>
      <c r="AU1707" t="s">
        <v>1077</v>
      </c>
      <c r="AV1707" t="s">
        <v>1080</v>
      </c>
      <c r="AW1707" t="s">
        <v>1083</v>
      </c>
      <c r="AX1707" s="65">
        <f t="shared" si="457"/>
        <v>1391.07</v>
      </c>
      <c r="AY1707" s="106">
        <v>2862.47</v>
      </c>
      <c r="AZ1707" s="106">
        <v>572.65008766028302</v>
      </c>
      <c r="BA1707" s="65">
        <f t="shared" si="445"/>
        <v>4826.1900876602831</v>
      </c>
      <c r="BB1707" s="65">
        <f t="shared" si="446"/>
        <v>21663.619912339716</v>
      </c>
      <c r="BC1707" s="65">
        <f t="shared" si="447"/>
        <v>3198.66</v>
      </c>
      <c r="BD1707" s="65">
        <f t="shared" si="448"/>
        <v>48872.899999999994</v>
      </c>
      <c r="BE1707" s="65">
        <f t="shared" si="449"/>
        <v>31744.309999999998</v>
      </c>
      <c r="BF1707" s="65">
        <f t="shared" si="450"/>
        <v>105479.4899123397</v>
      </c>
      <c r="BG1707" s="66">
        <f t="shared" si="451"/>
        <v>689.45572680861187</v>
      </c>
      <c r="BH1707" s="66">
        <f t="shared" si="452"/>
        <v>37.35106881437882</v>
      </c>
      <c r="BI1707" s="66">
        <f t="shared" si="453"/>
        <v>5.3311000000000002</v>
      </c>
      <c r="BJ1707" s="66">
        <f t="shared" si="454"/>
        <v>84.263620689655156</v>
      </c>
      <c r="BK1707" s="66">
        <f t="shared" si="455"/>
        <v>54.731568965517241</v>
      </c>
      <c r="BL1707" s="66">
        <f t="shared" si="456"/>
        <v>181.86118950403397</v>
      </c>
      <c r="BM1707" s="207">
        <f t="shared" si="458"/>
        <v>39871.979999999996</v>
      </c>
    </row>
    <row r="1708" spans="1:65" x14ac:dyDescent="0.35">
      <c r="A1708" s="1">
        <v>881</v>
      </c>
      <c r="B1708">
        <v>84</v>
      </c>
      <c r="C1708" t="s">
        <v>37</v>
      </c>
      <c r="D1708" s="60" t="s">
        <v>919</v>
      </c>
      <c r="E1708" s="6" t="s">
        <v>1104</v>
      </c>
      <c r="F1708" s="7" t="s">
        <v>1106</v>
      </c>
      <c r="G1708" s="6">
        <v>-23.85</v>
      </c>
      <c r="H1708" s="6">
        <v>-46.64</v>
      </c>
      <c r="I1708" s="6">
        <v>792</v>
      </c>
      <c r="J1708" s="8">
        <v>14172.2970393051</v>
      </c>
      <c r="K1708" t="s">
        <v>1165</v>
      </c>
      <c r="L1708" t="s">
        <v>1062</v>
      </c>
      <c r="M1708">
        <v>600</v>
      </c>
      <c r="N1708">
        <v>600</v>
      </c>
      <c r="O1708">
        <v>779.19</v>
      </c>
      <c r="P1708">
        <v>18923.3</v>
      </c>
      <c r="Q1708">
        <v>44998.77</v>
      </c>
      <c r="R1708">
        <v>5266.4</v>
      </c>
      <c r="S1708">
        <v>34606.78</v>
      </c>
      <c r="T1708">
        <v>0</v>
      </c>
      <c r="U1708">
        <v>11750.93</v>
      </c>
      <c r="V1708">
        <v>0</v>
      </c>
      <c r="W1708" s="181">
        <f t="shared" si="442"/>
        <v>30674.23</v>
      </c>
      <c r="X1708" s="181">
        <f t="shared" si="443"/>
        <v>51.123716666666667</v>
      </c>
      <c r="Y1708" s="174">
        <v>116325.38</v>
      </c>
      <c r="Z1708" s="181">
        <f t="shared" si="444"/>
        <v>193.87563333333335</v>
      </c>
      <c r="AA1708" s="174">
        <v>0.66983662550683265</v>
      </c>
      <c r="AB1708" s="174">
        <v>16.267559151751751</v>
      </c>
      <c r="AC1708" s="174">
        <v>38.683535785569752</v>
      </c>
      <c r="AD1708" s="174">
        <v>4.5273009209168276</v>
      </c>
      <c r="AE1708" s="174">
        <v>29.749982334035781</v>
      </c>
      <c r="AF1708">
        <v>0</v>
      </c>
      <c r="AG1708" s="106">
        <v>10.10177658564279</v>
      </c>
      <c r="AH1708" s="106">
        <v>0</v>
      </c>
      <c r="AI1708" s="106">
        <v>100</v>
      </c>
      <c r="AJ1708">
        <v>83.78</v>
      </c>
      <c r="AK1708">
        <v>52.42</v>
      </c>
      <c r="AL1708">
        <v>57.68</v>
      </c>
      <c r="AM1708">
        <v>193.88</v>
      </c>
      <c r="AN1708" t="s">
        <v>1064</v>
      </c>
      <c r="AO1708">
        <v>23.601600000000001</v>
      </c>
      <c r="AP1708">
        <v>8.33</v>
      </c>
      <c r="AQ1708">
        <v>12.806699999999999</v>
      </c>
      <c r="AR1708" t="s">
        <v>1072</v>
      </c>
      <c r="AS1708" t="s">
        <v>1073</v>
      </c>
      <c r="AT1708" t="s">
        <v>1076</v>
      </c>
      <c r="AU1708" t="s">
        <v>1077</v>
      </c>
      <c r="AV1708" t="s">
        <v>1080</v>
      </c>
      <c r="AW1708" t="s">
        <v>1083</v>
      </c>
      <c r="AX1708" s="65">
        <f t="shared" si="457"/>
        <v>1391.07</v>
      </c>
      <c r="AY1708" s="106">
        <v>2862.47</v>
      </c>
      <c r="AZ1708" s="106">
        <v>825.3427366451192</v>
      </c>
      <c r="BA1708" s="65">
        <f t="shared" si="445"/>
        <v>5078.8827366451187</v>
      </c>
      <c r="BB1708" s="65">
        <f t="shared" si="446"/>
        <v>29848.887263354882</v>
      </c>
      <c r="BC1708" s="65">
        <f t="shared" si="447"/>
        <v>779.19</v>
      </c>
      <c r="BD1708" s="65">
        <f t="shared" si="448"/>
        <v>48874.1</v>
      </c>
      <c r="BE1708" s="65">
        <f t="shared" si="449"/>
        <v>31744.309999999998</v>
      </c>
      <c r="BF1708" s="65">
        <f t="shared" si="450"/>
        <v>111246.49726335489</v>
      </c>
      <c r="BG1708" s="66">
        <f t="shared" si="451"/>
        <v>725.55467666358834</v>
      </c>
      <c r="BH1708" s="66">
        <f t="shared" si="452"/>
        <v>51.463598729922211</v>
      </c>
      <c r="BI1708" s="66">
        <f t="shared" si="453"/>
        <v>1.2986500000000001</v>
      </c>
      <c r="BJ1708" s="66">
        <f t="shared" si="454"/>
        <v>84.265689655172409</v>
      </c>
      <c r="BK1708" s="66">
        <f t="shared" si="455"/>
        <v>54.731568965517241</v>
      </c>
      <c r="BL1708" s="66">
        <f t="shared" si="456"/>
        <v>191.80430562647393</v>
      </c>
      <c r="BM1708" s="207">
        <f t="shared" si="458"/>
        <v>39873.18</v>
      </c>
    </row>
    <row r="1709" spans="1:65" x14ac:dyDescent="0.35">
      <c r="A1709" s="1">
        <v>882</v>
      </c>
      <c r="B1709">
        <v>84</v>
      </c>
      <c r="C1709" t="s">
        <v>37</v>
      </c>
      <c r="D1709" s="60" t="s">
        <v>920</v>
      </c>
      <c r="E1709" s="6" t="s">
        <v>1107</v>
      </c>
      <c r="F1709" s="7" t="s">
        <v>1108</v>
      </c>
      <c r="G1709" s="6">
        <v>-30.03</v>
      </c>
      <c r="H1709" s="6">
        <v>-51.23</v>
      </c>
      <c r="I1709" s="6">
        <v>47</v>
      </c>
      <c r="J1709" s="8">
        <v>23954.0527728093</v>
      </c>
      <c r="K1709" t="s">
        <v>1165</v>
      </c>
      <c r="L1709" t="s">
        <v>1062</v>
      </c>
      <c r="M1709">
        <v>600</v>
      </c>
      <c r="N1709">
        <v>600</v>
      </c>
      <c r="O1709">
        <v>1430.28</v>
      </c>
      <c r="P1709">
        <v>23707.49</v>
      </c>
      <c r="Q1709">
        <v>44998.77</v>
      </c>
      <c r="R1709">
        <v>5272.4</v>
      </c>
      <c r="S1709">
        <v>34606.78</v>
      </c>
      <c r="T1709">
        <v>0</v>
      </c>
      <c r="U1709">
        <v>11750.93</v>
      </c>
      <c r="V1709">
        <v>0</v>
      </c>
      <c r="W1709" s="181">
        <f t="shared" si="442"/>
        <v>35458.42</v>
      </c>
      <c r="X1709" s="181">
        <f t="shared" si="443"/>
        <v>59.097366666666666</v>
      </c>
      <c r="Y1709" s="174">
        <v>121766.65</v>
      </c>
      <c r="Z1709" s="181">
        <f t="shared" si="444"/>
        <v>202.94441666666665</v>
      </c>
      <c r="AA1709" s="174">
        <v>1.1746073329602149</v>
      </c>
      <c r="AB1709" s="174">
        <v>19.469608468328559</v>
      </c>
      <c r="AC1709" s="174">
        <v>36.954921565141191</v>
      </c>
      <c r="AD1709" s="174">
        <v>4.3299212058474126</v>
      </c>
      <c r="AE1709" s="174">
        <v>28.420573285049731</v>
      </c>
      <c r="AF1709">
        <v>0</v>
      </c>
      <c r="AG1709" s="106">
        <v>9.6503681426728924</v>
      </c>
      <c r="AH1709" s="106">
        <v>0</v>
      </c>
      <c r="AI1709" s="106">
        <v>100</v>
      </c>
      <c r="AJ1709">
        <v>83.79</v>
      </c>
      <c r="AK1709">
        <v>61.48</v>
      </c>
      <c r="AL1709">
        <v>57.68</v>
      </c>
      <c r="AM1709">
        <v>202.94</v>
      </c>
      <c r="AN1709" t="s">
        <v>1065</v>
      </c>
      <c r="AO1709">
        <v>23.601600000000001</v>
      </c>
      <c r="AP1709">
        <v>8.33</v>
      </c>
      <c r="AQ1709">
        <v>12.806699999999999</v>
      </c>
      <c r="AR1709" t="s">
        <v>1072</v>
      </c>
      <c r="AS1709" t="s">
        <v>1073</v>
      </c>
      <c r="AT1709" t="s">
        <v>1076</v>
      </c>
      <c r="AU1709" t="s">
        <v>1077</v>
      </c>
      <c r="AV1709" t="s">
        <v>1080</v>
      </c>
      <c r="AW1709" t="s">
        <v>1083</v>
      </c>
      <c r="AX1709" s="65">
        <f t="shared" si="457"/>
        <v>1391.07</v>
      </c>
      <c r="AY1709" s="106">
        <v>2862.47</v>
      </c>
      <c r="AZ1709" s="106">
        <v>933.77805007636357</v>
      </c>
      <c r="BA1709" s="65">
        <f t="shared" si="445"/>
        <v>5187.3180500763629</v>
      </c>
      <c r="BB1709" s="65">
        <f t="shared" si="446"/>
        <v>34524.641949923636</v>
      </c>
      <c r="BC1709" s="65">
        <f t="shared" si="447"/>
        <v>1430.28</v>
      </c>
      <c r="BD1709" s="65">
        <f t="shared" si="448"/>
        <v>48880.1</v>
      </c>
      <c r="BE1709" s="65">
        <f t="shared" si="449"/>
        <v>31744.309999999998</v>
      </c>
      <c r="BF1709" s="65">
        <f t="shared" si="450"/>
        <v>116579.33194992362</v>
      </c>
      <c r="BG1709" s="66">
        <f t="shared" si="451"/>
        <v>741.04543572519469</v>
      </c>
      <c r="BH1709" s="66">
        <f t="shared" si="452"/>
        <v>59.525244741247647</v>
      </c>
      <c r="BI1709" s="66">
        <f t="shared" si="453"/>
        <v>2.3837999999999999</v>
      </c>
      <c r="BJ1709" s="66">
        <f t="shared" si="454"/>
        <v>84.276034482758618</v>
      </c>
      <c r="BK1709" s="66">
        <f t="shared" si="455"/>
        <v>54.731568965517241</v>
      </c>
      <c r="BL1709" s="66">
        <f t="shared" si="456"/>
        <v>200.9988481895235</v>
      </c>
      <c r="BM1709" s="207">
        <f t="shared" si="458"/>
        <v>39879.18</v>
      </c>
    </row>
    <row r="1710" spans="1:65" x14ac:dyDescent="0.35">
      <c r="A1710" s="1">
        <v>883</v>
      </c>
      <c r="B1710">
        <v>84</v>
      </c>
      <c r="C1710" t="s">
        <v>37</v>
      </c>
      <c r="D1710" s="60" t="s">
        <v>921</v>
      </c>
      <c r="E1710" s="6" t="s">
        <v>1109</v>
      </c>
      <c r="F1710" s="7" t="s">
        <v>1110</v>
      </c>
      <c r="G1710" s="6">
        <v>-15.37</v>
      </c>
      <c r="H1710" s="6">
        <v>-48.78</v>
      </c>
      <c r="I1710" s="6">
        <v>770</v>
      </c>
      <c r="J1710" s="8">
        <v>31081.371963744201</v>
      </c>
      <c r="K1710" t="s">
        <v>1165</v>
      </c>
      <c r="L1710" t="s">
        <v>1062</v>
      </c>
      <c r="M1710">
        <v>600</v>
      </c>
      <c r="N1710">
        <v>600</v>
      </c>
      <c r="O1710">
        <v>7.81</v>
      </c>
      <c r="P1710">
        <v>36545.589999999997</v>
      </c>
      <c r="Q1710">
        <v>44998.77</v>
      </c>
      <c r="R1710">
        <v>5266.4</v>
      </c>
      <c r="S1710">
        <v>34606.78</v>
      </c>
      <c r="T1710">
        <v>0</v>
      </c>
      <c r="U1710">
        <v>11750.93</v>
      </c>
      <c r="V1710">
        <v>0</v>
      </c>
      <c r="W1710" s="181">
        <f t="shared" si="442"/>
        <v>48296.52</v>
      </c>
      <c r="X1710" s="181">
        <f t="shared" si="443"/>
        <v>80.494199999999992</v>
      </c>
      <c r="Y1710" s="174">
        <v>133176.28</v>
      </c>
      <c r="Z1710" s="181">
        <f t="shared" si="444"/>
        <v>221.96046666666666</v>
      </c>
      <c r="AA1710" s="174">
        <v>5.8644076858131193E-3</v>
      </c>
      <c r="AB1710" s="174">
        <v>27.441515861533301</v>
      </c>
      <c r="AC1710" s="174">
        <v>33.7888774187115</v>
      </c>
      <c r="AD1710" s="174">
        <v>3.954457956026403</v>
      </c>
      <c r="AE1710" s="174">
        <v>25.985693548430689</v>
      </c>
      <c r="AF1710">
        <v>0</v>
      </c>
      <c r="AG1710" s="106">
        <v>8.8235908076122875</v>
      </c>
      <c r="AH1710" s="106">
        <v>0</v>
      </c>
      <c r="AI1710" s="106">
        <v>100</v>
      </c>
      <c r="AJ1710">
        <v>83.78</v>
      </c>
      <c r="AK1710">
        <v>80.510000000000005</v>
      </c>
      <c r="AL1710">
        <v>57.68</v>
      </c>
      <c r="AM1710">
        <v>221.96</v>
      </c>
      <c r="AN1710" t="s">
        <v>1066</v>
      </c>
      <c r="AO1710">
        <v>23.601600000000001</v>
      </c>
      <c r="AP1710">
        <v>8.33</v>
      </c>
      <c r="AQ1710">
        <v>12.806699999999999</v>
      </c>
      <c r="AR1710" t="s">
        <v>1072</v>
      </c>
      <c r="AS1710" t="s">
        <v>1073</v>
      </c>
      <c r="AT1710" t="s">
        <v>1076</v>
      </c>
      <c r="AU1710" t="s">
        <v>1077</v>
      </c>
      <c r="AV1710" t="s">
        <v>1080</v>
      </c>
      <c r="AW1710" t="s">
        <v>1083</v>
      </c>
      <c r="AX1710" s="65">
        <f t="shared" si="457"/>
        <v>1391.07</v>
      </c>
      <c r="AY1710" s="106">
        <v>2862.47</v>
      </c>
      <c r="AZ1710" s="106">
        <v>1284.5407155682692</v>
      </c>
      <c r="BA1710" s="65">
        <f t="shared" si="445"/>
        <v>5538.0807155682687</v>
      </c>
      <c r="BB1710" s="65">
        <f t="shared" si="446"/>
        <v>47011.979284431727</v>
      </c>
      <c r="BC1710" s="65">
        <f t="shared" si="447"/>
        <v>7.81</v>
      </c>
      <c r="BD1710" s="65">
        <f t="shared" si="448"/>
        <v>48874.1</v>
      </c>
      <c r="BE1710" s="65">
        <f t="shared" si="449"/>
        <v>31744.309999999998</v>
      </c>
      <c r="BF1710" s="65">
        <f t="shared" si="450"/>
        <v>127638.19928443173</v>
      </c>
      <c r="BG1710" s="66">
        <f t="shared" si="451"/>
        <v>791.15438793832413</v>
      </c>
      <c r="BH1710" s="66">
        <f t="shared" si="452"/>
        <v>81.055136697296078</v>
      </c>
      <c r="BI1710" s="66">
        <f t="shared" si="453"/>
        <v>1.3016666666666666E-2</v>
      </c>
      <c r="BJ1710" s="66">
        <f t="shared" si="454"/>
        <v>84.265689655172409</v>
      </c>
      <c r="BK1710" s="66">
        <f t="shared" si="455"/>
        <v>54.731568965517241</v>
      </c>
      <c r="BL1710" s="66">
        <f t="shared" si="456"/>
        <v>220.06586083522711</v>
      </c>
      <c r="BM1710" s="207">
        <f t="shared" si="458"/>
        <v>39873.18</v>
      </c>
    </row>
    <row r="1711" spans="1:65" x14ac:dyDescent="0.35">
      <c r="A1711" s="1">
        <v>884</v>
      </c>
      <c r="B1711">
        <v>84</v>
      </c>
      <c r="C1711" t="s">
        <v>37</v>
      </c>
      <c r="D1711" s="60" t="s">
        <v>922</v>
      </c>
      <c r="E1711" s="6" t="s">
        <v>1111</v>
      </c>
      <c r="F1711" s="7" t="s">
        <v>1112</v>
      </c>
      <c r="G1711" s="6">
        <v>-22.86</v>
      </c>
      <c r="H1711" s="6">
        <v>-43.41</v>
      </c>
      <c r="I1711" s="6">
        <v>45</v>
      </c>
      <c r="J1711" s="8">
        <v>45016.2336447989</v>
      </c>
      <c r="K1711" t="s">
        <v>1165</v>
      </c>
      <c r="L1711" t="s">
        <v>1062</v>
      </c>
      <c r="M1711">
        <v>600</v>
      </c>
      <c r="N1711">
        <v>600</v>
      </c>
      <c r="O1711">
        <v>0</v>
      </c>
      <c r="P1711">
        <v>36186.050000000003</v>
      </c>
      <c r="Q1711">
        <v>44998.77</v>
      </c>
      <c r="R1711">
        <v>5262.4</v>
      </c>
      <c r="S1711">
        <v>34606.78</v>
      </c>
      <c r="T1711">
        <v>0</v>
      </c>
      <c r="U1711">
        <v>11750.93</v>
      </c>
      <c r="V1711">
        <v>0</v>
      </c>
      <c r="W1711" s="181">
        <f t="shared" si="442"/>
        <v>47936.98</v>
      </c>
      <c r="X1711" s="181">
        <f t="shared" si="443"/>
        <v>79.894966666666676</v>
      </c>
      <c r="Y1711" s="174">
        <v>132804.93</v>
      </c>
      <c r="Z1711" s="181">
        <f t="shared" si="444"/>
        <v>221.34154999999998</v>
      </c>
      <c r="AA1711" s="174">
        <v>0</v>
      </c>
      <c r="AB1711" s="174">
        <v>27.247520103357619</v>
      </c>
      <c r="AC1711" s="174">
        <v>33.883358095215293</v>
      </c>
      <c r="AD1711" s="174">
        <v>3.9625035004348108</v>
      </c>
      <c r="AE1711" s="174">
        <v>26.05835491197503</v>
      </c>
      <c r="AF1711">
        <v>0</v>
      </c>
      <c r="AG1711" s="106">
        <v>8.8482633890172604</v>
      </c>
      <c r="AH1711" s="106">
        <v>0</v>
      </c>
      <c r="AI1711" s="106">
        <v>100</v>
      </c>
      <c r="AJ1711">
        <v>83.77</v>
      </c>
      <c r="AK1711">
        <v>79.89</v>
      </c>
      <c r="AL1711">
        <v>57.68</v>
      </c>
      <c r="AM1711">
        <v>221.34</v>
      </c>
      <c r="AN1711" t="s">
        <v>1067</v>
      </c>
      <c r="AO1711">
        <v>23.601600000000001</v>
      </c>
      <c r="AP1711">
        <v>8.33</v>
      </c>
      <c r="AQ1711">
        <v>12.806699999999999</v>
      </c>
      <c r="AR1711" t="s">
        <v>1072</v>
      </c>
      <c r="AS1711" t="s">
        <v>1073</v>
      </c>
      <c r="AT1711" t="s">
        <v>1076</v>
      </c>
      <c r="AU1711" t="s">
        <v>1077</v>
      </c>
      <c r="AV1711" t="s">
        <v>1080</v>
      </c>
      <c r="AW1711" t="s">
        <v>1083</v>
      </c>
      <c r="AX1711" s="65">
        <f t="shared" si="457"/>
        <v>1391.07</v>
      </c>
      <c r="AY1711" s="106">
        <v>2862.47</v>
      </c>
      <c r="AZ1711" s="106">
        <v>1265.2296541676749</v>
      </c>
      <c r="BA1711" s="65">
        <f t="shared" si="445"/>
        <v>5518.7696541676742</v>
      </c>
      <c r="BB1711" s="65">
        <f t="shared" si="446"/>
        <v>46671.750345832326</v>
      </c>
      <c r="BC1711" s="65">
        <f t="shared" si="447"/>
        <v>0</v>
      </c>
      <c r="BD1711" s="65">
        <f t="shared" si="448"/>
        <v>48870.1</v>
      </c>
      <c r="BE1711" s="65">
        <f t="shared" si="449"/>
        <v>31744.309999999998</v>
      </c>
      <c r="BF1711" s="65">
        <f t="shared" si="450"/>
        <v>127286.16034583232</v>
      </c>
      <c r="BG1711" s="66">
        <f t="shared" si="451"/>
        <v>788.39566488109631</v>
      </c>
      <c r="BH1711" s="66">
        <f t="shared" si="452"/>
        <v>80.468535079021251</v>
      </c>
      <c r="BI1711" s="66">
        <f t="shared" si="453"/>
        <v>0</v>
      </c>
      <c r="BJ1711" s="66">
        <f t="shared" si="454"/>
        <v>84.258793103448269</v>
      </c>
      <c r="BK1711" s="66">
        <f t="shared" si="455"/>
        <v>54.731568965517241</v>
      </c>
      <c r="BL1711" s="66">
        <f t="shared" si="456"/>
        <v>219.45889714798676</v>
      </c>
      <c r="BM1711" s="207">
        <f t="shared" si="458"/>
        <v>39869.18</v>
      </c>
    </row>
    <row r="1712" spans="1:65" x14ac:dyDescent="0.35">
      <c r="A1712" s="1">
        <v>885</v>
      </c>
      <c r="B1712">
        <v>84</v>
      </c>
      <c r="C1712" t="s">
        <v>37</v>
      </c>
      <c r="D1712" s="60" t="s">
        <v>923</v>
      </c>
      <c r="E1712" s="6" t="s">
        <v>1113</v>
      </c>
      <c r="F1712" s="7" t="s">
        <v>1114</v>
      </c>
      <c r="G1712" s="6">
        <v>-20.32</v>
      </c>
      <c r="H1712" s="6">
        <v>-40.340000000000003</v>
      </c>
      <c r="I1712" s="6">
        <v>9</v>
      </c>
      <c r="J1712" s="8">
        <v>54061.366139626101</v>
      </c>
      <c r="K1712" t="s">
        <v>1165</v>
      </c>
      <c r="L1712" t="s">
        <v>1062</v>
      </c>
      <c r="M1712">
        <v>600</v>
      </c>
      <c r="N1712">
        <v>600</v>
      </c>
      <c r="O1712">
        <v>0</v>
      </c>
      <c r="P1712">
        <v>41608.879999999997</v>
      </c>
      <c r="Q1712">
        <v>44998.77</v>
      </c>
      <c r="R1712">
        <v>5264.2</v>
      </c>
      <c r="S1712">
        <v>34606.78</v>
      </c>
      <c r="T1712">
        <v>0</v>
      </c>
      <c r="U1712">
        <v>11750.93</v>
      </c>
      <c r="V1712">
        <v>0</v>
      </c>
      <c r="W1712" s="181">
        <f t="shared" si="442"/>
        <v>53359.81</v>
      </c>
      <c r="X1712" s="181">
        <f t="shared" si="443"/>
        <v>88.93301666666666</v>
      </c>
      <c r="Y1712" s="174">
        <v>138229.56</v>
      </c>
      <c r="Z1712" s="181">
        <f t="shared" si="444"/>
        <v>230.3826</v>
      </c>
      <c r="AA1712" s="174">
        <v>0</v>
      </c>
      <c r="AB1712" s="174">
        <v>30.101289478169502</v>
      </c>
      <c r="AC1712" s="174">
        <v>32.55365205532015</v>
      </c>
      <c r="AD1712" s="174">
        <v>3.8083026524861969</v>
      </c>
      <c r="AE1712" s="174">
        <v>25.035730418298371</v>
      </c>
      <c r="AF1712">
        <v>0</v>
      </c>
      <c r="AG1712" s="106">
        <v>8.501025395725776</v>
      </c>
      <c r="AH1712" s="106">
        <v>0</v>
      </c>
      <c r="AI1712" s="106">
        <v>100</v>
      </c>
      <c r="AJ1712">
        <v>83.77</v>
      </c>
      <c r="AK1712">
        <v>88.93</v>
      </c>
      <c r="AL1712">
        <v>57.68</v>
      </c>
      <c r="AM1712">
        <v>230.38</v>
      </c>
      <c r="AN1712" t="s">
        <v>1068</v>
      </c>
      <c r="AO1712">
        <v>23.601600000000001</v>
      </c>
      <c r="AP1712">
        <v>8.33</v>
      </c>
      <c r="AQ1712">
        <v>12.806699999999999</v>
      </c>
      <c r="AR1712" t="s">
        <v>1072</v>
      </c>
      <c r="AS1712" t="s">
        <v>1073</v>
      </c>
      <c r="AT1712" t="s">
        <v>1076</v>
      </c>
      <c r="AU1712" t="s">
        <v>1077</v>
      </c>
      <c r="AV1712" t="s">
        <v>1080</v>
      </c>
      <c r="AW1712" t="s">
        <v>1083</v>
      </c>
      <c r="AX1712" s="65">
        <f t="shared" si="457"/>
        <v>1391.07</v>
      </c>
      <c r="AY1712" s="106">
        <v>2862.47</v>
      </c>
      <c r="AZ1712" s="106">
        <v>1355.1589949131719</v>
      </c>
      <c r="BA1712" s="65">
        <f t="shared" si="445"/>
        <v>5608.6989949131712</v>
      </c>
      <c r="BB1712" s="65">
        <f t="shared" si="446"/>
        <v>52004.651005086824</v>
      </c>
      <c r="BC1712" s="65">
        <f t="shared" si="447"/>
        <v>0</v>
      </c>
      <c r="BD1712" s="65">
        <f t="shared" si="448"/>
        <v>48871.899999999994</v>
      </c>
      <c r="BE1712" s="65">
        <f t="shared" si="449"/>
        <v>31744.309999999998</v>
      </c>
      <c r="BF1712" s="65">
        <f t="shared" si="450"/>
        <v>132620.86100508683</v>
      </c>
      <c r="BG1712" s="66">
        <f t="shared" si="451"/>
        <v>801.24271355902442</v>
      </c>
      <c r="BH1712" s="66">
        <f t="shared" si="452"/>
        <v>89.663191388080733</v>
      </c>
      <c r="BI1712" s="66">
        <f t="shared" si="453"/>
        <v>0</v>
      </c>
      <c r="BJ1712" s="66">
        <f t="shared" si="454"/>
        <v>84.261896551724135</v>
      </c>
      <c r="BK1712" s="66">
        <f t="shared" si="455"/>
        <v>54.731568965517241</v>
      </c>
      <c r="BL1712" s="66">
        <f t="shared" si="456"/>
        <v>228.65665690532211</v>
      </c>
      <c r="BM1712" s="207">
        <f t="shared" si="458"/>
        <v>39870.979999999996</v>
      </c>
    </row>
    <row r="1713" spans="1:65" x14ac:dyDescent="0.35">
      <c r="A1713" s="1">
        <v>886</v>
      </c>
      <c r="B1713">
        <v>84</v>
      </c>
      <c r="C1713" t="s">
        <v>37</v>
      </c>
      <c r="D1713" s="60" t="s">
        <v>924</v>
      </c>
      <c r="E1713" s="6" t="s">
        <v>1115</v>
      </c>
      <c r="F1713" s="7" t="s">
        <v>1116</v>
      </c>
      <c r="G1713" s="6">
        <v>-8.0500000000000007</v>
      </c>
      <c r="H1713" s="6">
        <v>-34.880000000000003</v>
      </c>
      <c r="I1713" s="6">
        <v>10</v>
      </c>
      <c r="J1713" s="8">
        <v>63550.072249703</v>
      </c>
      <c r="K1713" t="s">
        <v>1165</v>
      </c>
      <c r="L1713" t="s">
        <v>1062</v>
      </c>
      <c r="M1713">
        <v>600</v>
      </c>
      <c r="N1713">
        <v>600</v>
      </c>
      <c r="O1713">
        <v>0</v>
      </c>
      <c r="P1713">
        <v>48347.5</v>
      </c>
      <c r="Q1713">
        <v>44998.77</v>
      </c>
      <c r="R1713">
        <v>5250.2</v>
      </c>
      <c r="S1713">
        <v>34606.78</v>
      </c>
      <c r="T1713">
        <v>0</v>
      </c>
      <c r="U1713">
        <v>11750.93</v>
      </c>
      <c r="V1713">
        <v>0</v>
      </c>
      <c r="W1713" s="181">
        <f t="shared" si="442"/>
        <v>60098.43</v>
      </c>
      <c r="X1713" s="181">
        <f t="shared" si="443"/>
        <v>100.16405</v>
      </c>
      <c r="Y1713" s="174">
        <v>144954.18</v>
      </c>
      <c r="Z1713" s="181">
        <f t="shared" si="444"/>
        <v>241.59029999999998</v>
      </c>
      <c r="AA1713" s="174">
        <v>0</v>
      </c>
      <c r="AB1713" s="174">
        <v>33.353643199526907</v>
      </c>
      <c r="AC1713" s="174">
        <v>31.043444211129341</v>
      </c>
      <c r="AD1713" s="174">
        <v>3.6219721293997869</v>
      </c>
      <c r="AE1713" s="174">
        <v>23.87428910294274</v>
      </c>
      <c r="AF1713">
        <v>0</v>
      </c>
      <c r="AG1713" s="106">
        <v>8.1066513570012262</v>
      </c>
      <c r="AH1713" s="106">
        <v>0</v>
      </c>
      <c r="AI1713" s="106">
        <v>100</v>
      </c>
      <c r="AJ1713">
        <v>83.75</v>
      </c>
      <c r="AK1713">
        <v>100.16</v>
      </c>
      <c r="AL1713">
        <v>57.68</v>
      </c>
      <c r="AM1713">
        <v>241.59</v>
      </c>
      <c r="AN1713" t="s">
        <v>1069</v>
      </c>
      <c r="AO1713">
        <v>23.601600000000001</v>
      </c>
      <c r="AP1713">
        <v>8.33</v>
      </c>
      <c r="AQ1713">
        <v>12.806699999999999</v>
      </c>
      <c r="AR1713" t="s">
        <v>1072</v>
      </c>
      <c r="AS1713" t="s">
        <v>1073</v>
      </c>
      <c r="AT1713" t="s">
        <v>1076</v>
      </c>
      <c r="AU1713" t="s">
        <v>1077</v>
      </c>
      <c r="AV1713" t="s">
        <v>1080</v>
      </c>
      <c r="AW1713" t="s">
        <v>1083</v>
      </c>
      <c r="AX1713" s="65">
        <f t="shared" si="457"/>
        <v>1391.07</v>
      </c>
      <c r="AY1713" s="106">
        <v>2862.47</v>
      </c>
      <c r="AZ1713" s="106">
        <v>1531.5178175873498</v>
      </c>
      <c r="BA1713" s="65">
        <f t="shared" si="445"/>
        <v>5785.0578175873488</v>
      </c>
      <c r="BB1713" s="65">
        <f t="shared" si="446"/>
        <v>58566.912182412649</v>
      </c>
      <c r="BC1713" s="65">
        <f t="shared" si="447"/>
        <v>0</v>
      </c>
      <c r="BD1713" s="65">
        <f t="shared" si="448"/>
        <v>48857.899999999994</v>
      </c>
      <c r="BE1713" s="65">
        <f t="shared" si="449"/>
        <v>31744.309999999998</v>
      </c>
      <c r="BF1713" s="65">
        <f t="shared" si="450"/>
        <v>139169.12218241266</v>
      </c>
      <c r="BG1713" s="66">
        <f t="shared" si="451"/>
        <v>826.43683108390701</v>
      </c>
      <c r="BH1713" s="66">
        <f t="shared" si="452"/>
        <v>100.97743479726319</v>
      </c>
      <c r="BI1713" s="66">
        <f t="shared" si="453"/>
        <v>0</v>
      </c>
      <c r="BJ1713" s="66">
        <f t="shared" si="454"/>
        <v>84.237758620689647</v>
      </c>
      <c r="BK1713" s="66">
        <f t="shared" si="455"/>
        <v>54.731568965517241</v>
      </c>
      <c r="BL1713" s="66">
        <f t="shared" si="456"/>
        <v>239.94676238347009</v>
      </c>
      <c r="BM1713" s="207">
        <f t="shared" si="458"/>
        <v>39856.979999999996</v>
      </c>
    </row>
    <row r="1714" spans="1:65" x14ac:dyDescent="0.35">
      <c r="A1714" s="1">
        <v>887</v>
      </c>
      <c r="B1714">
        <v>84</v>
      </c>
      <c r="C1714" t="s">
        <v>37</v>
      </c>
      <c r="D1714" s="60" t="s">
        <v>925</v>
      </c>
      <c r="E1714" s="6" t="s">
        <v>1117</v>
      </c>
      <c r="F1714" s="7" t="s">
        <v>1118</v>
      </c>
      <c r="G1714" s="6">
        <v>-3.8</v>
      </c>
      <c r="H1714" s="6">
        <v>-38.53</v>
      </c>
      <c r="I1714" s="6">
        <v>41</v>
      </c>
      <c r="J1714" s="8">
        <v>71394.000753582499</v>
      </c>
      <c r="K1714" t="s">
        <v>1165</v>
      </c>
      <c r="L1714" t="s">
        <v>1062</v>
      </c>
      <c r="M1714">
        <v>600</v>
      </c>
      <c r="N1714">
        <v>600</v>
      </c>
      <c r="O1714">
        <v>0</v>
      </c>
      <c r="P1714">
        <v>49846.7</v>
      </c>
      <c r="Q1714">
        <v>44998.77</v>
      </c>
      <c r="R1714">
        <v>5255.2</v>
      </c>
      <c r="S1714">
        <v>34606.78</v>
      </c>
      <c r="T1714">
        <v>0</v>
      </c>
      <c r="U1714">
        <v>11750.93</v>
      </c>
      <c r="V1714">
        <v>0</v>
      </c>
      <c r="W1714" s="181">
        <f t="shared" si="442"/>
        <v>61597.63</v>
      </c>
      <c r="X1714" s="181">
        <f t="shared" si="443"/>
        <v>102.66271666666667</v>
      </c>
      <c r="Y1714" s="174">
        <v>146458.39000000001</v>
      </c>
      <c r="Z1714" s="181">
        <f t="shared" si="444"/>
        <v>244.0973166666667</v>
      </c>
      <c r="AA1714" s="174">
        <v>0</v>
      </c>
      <c r="AB1714" s="174">
        <v>34.034717983722203</v>
      </c>
      <c r="AC1714" s="174">
        <v>30.724610587348391</v>
      </c>
      <c r="AD1714" s="174">
        <v>3.588186378397304</v>
      </c>
      <c r="AE1714" s="174">
        <v>23.629086732415939</v>
      </c>
      <c r="AF1714">
        <v>0</v>
      </c>
      <c r="AG1714" s="106">
        <v>8.0233914902382857</v>
      </c>
      <c r="AH1714" s="106">
        <v>0</v>
      </c>
      <c r="AI1714" s="106">
        <v>100</v>
      </c>
      <c r="AJ1714">
        <v>83.76</v>
      </c>
      <c r="AK1714">
        <v>102.66</v>
      </c>
      <c r="AL1714">
        <v>57.68</v>
      </c>
      <c r="AM1714">
        <v>244.1</v>
      </c>
      <c r="AN1714" t="s">
        <v>1070</v>
      </c>
      <c r="AO1714">
        <v>23.601600000000001</v>
      </c>
      <c r="AP1714">
        <v>8.33</v>
      </c>
      <c r="AQ1714">
        <v>12.806699999999999</v>
      </c>
      <c r="AR1714" t="s">
        <v>1072</v>
      </c>
      <c r="AS1714" t="s">
        <v>1073</v>
      </c>
      <c r="AT1714" t="s">
        <v>1076</v>
      </c>
      <c r="AU1714" t="s">
        <v>1077</v>
      </c>
      <c r="AV1714" t="s">
        <v>1080</v>
      </c>
      <c r="AW1714" t="s">
        <v>1083</v>
      </c>
      <c r="AX1714" s="65">
        <f t="shared" si="457"/>
        <v>1391.07</v>
      </c>
      <c r="AY1714" s="106">
        <v>2862.47</v>
      </c>
      <c r="AZ1714" s="106">
        <v>1514.6132671084247</v>
      </c>
      <c r="BA1714" s="65">
        <f t="shared" si="445"/>
        <v>5768.1532671084242</v>
      </c>
      <c r="BB1714" s="65">
        <f t="shared" si="446"/>
        <v>60083.01673289157</v>
      </c>
      <c r="BC1714" s="65">
        <f t="shared" si="447"/>
        <v>0</v>
      </c>
      <c r="BD1714" s="65">
        <f t="shared" si="448"/>
        <v>48862.899999999994</v>
      </c>
      <c r="BE1714" s="65">
        <f t="shared" si="449"/>
        <v>31744.309999999998</v>
      </c>
      <c r="BF1714" s="65">
        <f t="shared" si="450"/>
        <v>140690.23673289159</v>
      </c>
      <c r="BG1714" s="66">
        <f t="shared" si="451"/>
        <v>824.02189530120347</v>
      </c>
      <c r="BH1714" s="66">
        <f t="shared" si="452"/>
        <v>103.59140816015788</v>
      </c>
      <c r="BI1714" s="66">
        <f t="shared" si="453"/>
        <v>0</v>
      </c>
      <c r="BJ1714" s="66">
        <f t="shared" si="454"/>
        <v>84.246379310344821</v>
      </c>
      <c r="BK1714" s="66">
        <f t="shared" si="455"/>
        <v>54.731568965517241</v>
      </c>
      <c r="BL1714" s="66">
        <f t="shared" si="456"/>
        <v>242.56937367739928</v>
      </c>
      <c r="BM1714" s="207">
        <f t="shared" si="458"/>
        <v>39861.979999999996</v>
      </c>
    </row>
    <row r="1715" spans="1:65" x14ac:dyDescent="0.35">
      <c r="A1715" s="1">
        <v>888</v>
      </c>
      <c r="B1715">
        <v>85</v>
      </c>
      <c r="C1715" t="s">
        <v>37</v>
      </c>
      <c r="D1715" s="60" t="s">
        <v>926</v>
      </c>
      <c r="E1715" s="6" t="s">
        <v>1104</v>
      </c>
      <c r="F1715" s="7" t="s">
        <v>1105</v>
      </c>
      <c r="G1715" s="6">
        <v>-22.74</v>
      </c>
      <c r="H1715" s="6">
        <v>-45.59</v>
      </c>
      <c r="I1715" s="6">
        <v>1642</v>
      </c>
      <c r="J1715" s="8">
        <v>3495.45982983364</v>
      </c>
      <c r="K1715" t="s">
        <v>1165</v>
      </c>
      <c r="L1715" t="s">
        <v>1062</v>
      </c>
      <c r="M1715">
        <v>600</v>
      </c>
      <c r="N1715">
        <v>600</v>
      </c>
      <c r="O1715">
        <v>1361.53</v>
      </c>
      <c r="P1715">
        <v>12791.39</v>
      </c>
      <c r="Q1715">
        <v>44998.77</v>
      </c>
      <c r="R1715">
        <v>5265.2</v>
      </c>
      <c r="S1715">
        <v>34606.78</v>
      </c>
      <c r="T1715">
        <v>0</v>
      </c>
      <c r="U1715">
        <v>11578.67</v>
      </c>
      <c r="V1715">
        <v>0</v>
      </c>
      <c r="W1715" s="181">
        <f t="shared" si="442"/>
        <v>24370.059999999998</v>
      </c>
      <c r="X1715" s="181">
        <f t="shared" si="443"/>
        <v>40.616766666666663</v>
      </c>
      <c r="Y1715" s="174">
        <v>110602.34</v>
      </c>
      <c r="Z1715" s="181">
        <f t="shared" si="444"/>
        <v>184.33723333333333</v>
      </c>
      <c r="AA1715" s="174">
        <v>1.2310137380456869</v>
      </c>
      <c r="AB1715" s="174">
        <v>11.565207390729711</v>
      </c>
      <c r="AC1715" s="174">
        <v>40.685188034900527</v>
      </c>
      <c r="AD1715" s="174">
        <v>4.7604779428717334</v>
      </c>
      <c r="AE1715" s="174">
        <v>31.289374166948001</v>
      </c>
      <c r="AF1715">
        <v>0</v>
      </c>
      <c r="AG1715" s="106">
        <v>10.468738726504339</v>
      </c>
      <c r="AH1715" s="106">
        <v>0</v>
      </c>
      <c r="AI1715" s="106">
        <v>100</v>
      </c>
      <c r="AJ1715">
        <v>83.77</v>
      </c>
      <c r="AK1715">
        <v>42.89</v>
      </c>
      <c r="AL1715">
        <v>57.68</v>
      </c>
      <c r="AM1715">
        <v>184.34</v>
      </c>
      <c r="AN1715" t="s">
        <v>1063</v>
      </c>
      <c r="AO1715">
        <v>23.601600000000001</v>
      </c>
      <c r="AP1715">
        <v>8.33</v>
      </c>
      <c r="AQ1715">
        <v>12.806699999999999</v>
      </c>
      <c r="AR1715" t="s">
        <v>1072</v>
      </c>
      <c r="AS1715" t="s">
        <v>1073</v>
      </c>
      <c r="AT1715" t="s">
        <v>1076</v>
      </c>
      <c r="AU1715" t="s">
        <v>1077</v>
      </c>
      <c r="AV1715" t="s">
        <v>1080</v>
      </c>
      <c r="AW1715" t="s">
        <v>1084</v>
      </c>
      <c r="AX1715" s="65">
        <f t="shared" si="457"/>
        <v>1391.07</v>
      </c>
      <c r="AY1715" s="106">
        <v>2862.47</v>
      </c>
      <c r="AZ1715" s="106">
        <v>576.88808627275523</v>
      </c>
      <c r="BA1715" s="65">
        <f t="shared" si="445"/>
        <v>4830.4280862727555</v>
      </c>
      <c r="BB1715" s="65">
        <f t="shared" si="446"/>
        <v>23793.171913727241</v>
      </c>
      <c r="BC1715" s="65">
        <f t="shared" si="447"/>
        <v>1361.53</v>
      </c>
      <c r="BD1715" s="65">
        <f t="shared" si="448"/>
        <v>48872.899999999994</v>
      </c>
      <c r="BE1715" s="65">
        <f t="shared" si="449"/>
        <v>31744.309999999998</v>
      </c>
      <c r="BF1715" s="65">
        <f t="shared" si="450"/>
        <v>105771.91191372724</v>
      </c>
      <c r="BG1715" s="66">
        <f t="shared" si="451"/>
        <v>690.06115518182219</v>
      </c>
      <c r="BH1715" s="66">
        <f t="shared" si="452"/>
        <v>41.022710196081448</v>
      </c>
      <c r="BI1715" s="66">
        <f t="shared" si="453"/>
        <v>2.2692166666666664</v>
      </c>
      <c r="BJ1715" s="66">
        <f t="shared" si="454"/>
        <v>84.263620689655156</v>
      </c>
      <c r="BK1715" s="66">
        <f t="shared" si="455"/>
        <v>54.731568965517241</v>
      </c>
      <c r="BL1715" s="66">
        <f t="shared" si="456"/>
        <v>182.36536536849525</v>
      </c>
      <c r="BM1715" s="207">
        <f t="shared" si="458"/>
        <v>39871.979999999996</v>
      </c>
    </row>
    <row r="1716" spans="1:65" x14ac:dyDescent="0.35">
      <c r="A1716" s="1">
        <v>889</v>
      </c>
      <c r="B1716">
        <v>85</v>
      </c>
      <c r="C1716" t="s">
        <v>37</v>
      </c>
      <c r="D1716" s="60" t="s">
        <v>927</v>
      </c>
      <c r="E1716" s="6" t="s">
        <v>1104</v>
      </c>
      <c r="F1716" s="7" t="s">
        <v>1106</v>
      </c>
      <c r="G1716" s="6">
        <v>-23.85</v>
      </c>
      <c r="H1716" s="6">
        <v>-46.64</v>
      </c>
      <c r="I1716" s="6">
        <v>792</v>
      </c>
      <c r="J1716" s="8">
        <v>14172.2970393051</v>
      </c>
      <c r="K1716" t="s">
        <v>1165</v>
      </c>
      <c r="L1716" t="s">
        <v>1062</v>
      </c>
      <c r="M1716">
        <v>600</v>
      </c>
      <c r="N1716">
        <v>600</v>
      </c>
      <c r="O1716">
        <v>192.89</v>
      </c>
      <c r="P1716">
        <v>20028.02</v>
      </c>
      <c r="Q1716">
        <v>44998.77</v>
      </c>
      <c r="R1716">
        <v>5266.4</v>
      </c>
      <c r="S1716">
        <v>34606.78</v>
      </c>
      <c r="T1716">
        <v>0</v>
      </c>
      <c r="U1716">
        <v>11578.67</v>
      </c>
      <c r="V1716">
        <v>0</v>
      </c>
      <c r="W1716" s="181">
        <f t="shared" si="442"/>
        <v>31606.690000000002</v>
      </c>
      <c r="X1716" s="181">
        <f t="shared" si="443"/>
        <v>52.677816666666672</v>
      </c>
      <c r="Y1716" s="174">
        <v>116671.54</v>
      </c>
      <c r="Z1716" s="181">
        <f t="shared" si="444"/>
        <v>194.45256666666666</v>
      </c>
      <c r="AA1716" s="174">
        <v>0.16532737975345141</v>
      </c>
      <c r="AB1716" s="174">
        <v>17.16615723080367</v>
      </c>
      <c r="AC1716" s="174">
        <v>38.568763213376627</v>
      </c>
      <c r="AD1716" s="174">
        <v>4.5138685921176656</v>
      </c>
      <c r="AE1716" s="174">
        <v>29.661715273493432</v>
      </c>
      <c r="AF1716">
        <v>0</v>
      </c>
      <c r="AG1716" s="106">
        <v>9.9241597393846011</v>
      </c>
      <c r="AH1716" s="106">
        <v>0</v>
      </c>
      <c r="AI1716" s="106">
        <v>100</v>
      </c>
      <c r="AJ1716">
        <v>83.78</v>
      </c>
      <c r="AK1716">
        <v>53</v>
      </c>
      <c r="AL1716">
        <v>57.68</v>
      </c>
      <c r="AM1716">
        <v>194.45</v>
      </c>
      <c r="AN1716" t="s">
        <v>1064</v>
      </c>
      <c r="AO1716">
        <v>23.601600000000001</v>
      </c>
      <c r="AP1716">
        <v>8.33</v>
      </c>
      <c r="AQ1716">
        <v>12.806699999999999</v>
      </c>
      <c r="AR1716" t="s">
        <v>1072</v>
      </c>
      <c r="AS1716" t="s">
        <v>1073</v>
      </c>
      <c r="AT1716" t="s">
        <v>1076</v>
      </c>
      <c r="AU1716" t="s">
        <v>1077</v>
      </c>
      <c r="AV1716" t="s">
        <v>1080</v>
      </c>
      <c r="AW1716" t="s">
        <v>1084</v>
      </c>
      <c r="AX1716" s="65">
        <f t="shared" si="457"/>
        <v>1391.07</v>
      </c>
      <c r="AY1716" s="106">
        <v>2862.47</v>
      </c>
      <c r="AZ1716" s="106">
        <v>827.07819253303023</v>
      </c>
      <c r="BA1716" s="65">
        <f t="shared" si="445"/>
        <v>5080.6181925330293</v>
      </c>
      <c r="BB1716" s="65">
        <f t="shared" si="446"/>
        <v>30779.611807466972</v>
      </c>
      <c r="BC1716" s="65">
        <f t="shared" si="447"/>
        <v>192.89</v>
      </c>
      <c r="BD1716" s="65">
        <f t="shared" si="448"/>
        <v>48874.1</v>
      </c>
      <c r="BE1716" s="65">
        <f t="shared" si="449"/>
        <v>31744.309999999998</v>
      </c>
      <c r="BF1716" s="65">
        <f t="shared" si="450"/>
        <v>111590.92180746696</v>
      </c>
      <c r="BG1716" s="66">
        <f t="shared" si="451"/>
        <v>725.80259893328991</v>
      </c>
      <c r="BH1716" s="66">
        <f t="shared" si="452"/>
        <v>53.068296219770644</v>
      </c>
      <c r="BI1716" s="66">
        <f t="shared" si="453"/>
        <v>0.32148333333333329</v>
      </c>
      <c r="BJ1716" s="66">
        <f t="shared" si="454"/>
        <v>84.265689655172409</v>
      </c>
      <c r="BK1716" s="66">
        <f t="shared" si="455"/>
        <v>54.731568965517241</v>
      </c>
      <c r="BL1716" s="66">
        <f t="shared" si="456"/>
        <v>192.39814104735683</v>
      </c>
      <c r="BM1716" s="207">
        <f t="shared" si="458"/>
        <v>39873.18</v>
      </c>
    </row>
    <row r="1717" spans="1:65" x14ac:dyDescent="0.35">
      <c r="A1717" s="1">
        <v>890</v>
      </c>
      <c r="B1717">
        <v>85</v>
      </c>
      <c r="C1717" t="s">
        <v>37</v>
      </c>
      <c r="D1717" s="60" t="s">
        <v>928</v>
      </c>
      <c r="E1717" s="6" t="s">
        <v>1107</v>
      </c>
      <c r="F1717" s="7" t="s">
        <v>1108</v>
      </c>
      <c r="G1717" s="6">
        <v>-30.03</v>
      </c>
      <c r="H1717" s="6">
        <v>-51.23</v>
      </c>
      <c r="I1717" s="6">
        <v>47</v>
      </c>
      <c r="J1717" s="8">
        <v>23954.0527728093</v>
      </c>
      <c r="K1717" t="s">
        <v>1165</v>
      </c>
      <c r="L1717" t="s">
        <v>1062</v>
      </c>
      <c r="M1717">
        <v>600</v>
      </c>
      <c r="N1717">
        <v>600</v>
      </c>
      <c r="O1717">
        <v>429.53</v>
      </c>
      <c r="P1717">
        <v>23502.49</v>
      </c>
      <c r="Q1717">
        <v>44998.77</v>
      </c>
      <c r="R1717">
        <v>5272.4</v>
      </c>
      <c r="S1717">
        <v>34606.78</v>
      </c>
      <c r="T1717">
        <v>0</v>
      </c>
      <c r="U1717">
        <v>11578.67</v>
      </c>
      <c r="V1717">
        <v>0</v>
      </c>
      <c r="W1717" s="181">
        <f t="shared" si="442"/>
        <v>35081.160000000003</v>
      </c>
      <c r="X1717" s="181">
        <f t="shared" si="443"/>
        <v>58.468600000000009</v>
      </c>
      <c r="Y1717" s="174">
        <v>120388.64</v>
      </c>
      <c r="Z1717" s="181">
        <f t="shared" si="444"/>
        <v>200.64773333333332</v>
      </c>
      <c r="AA1717" s="174">
        <v>0.35678615523856733</v>
      </c>
      <c r="AB1717" s="174">
        <v>19.522182491637089</v>
      </c>
      <c r="AC1717" s="174">
        <v>37.377920375211481</v>
      </c>
      <c r="AD1717" s="174">
        <v>4.3794829811184854</v>
      </c>
      <c r="AE1717" s="174">
        <v>28.745884993800079</v>
      </c>
      <c r="AF1717">
        <v>0</v>
      </c>
      <c r="AG1717" s="106">
        <v>9.6177430029943025</v>
      </c>
      <c r="AH1717" s="106">
        <v>0</v>
      </c>
      <c r="AI1717" s="106">
        <v>100</v>
      </c>
      <c r="AJ1717">
        <v>83.79</v>
      </c>
      <c r="AK1717">
        <v>59.18</v>
      </c>
      <c r="AL1717">
        <v>57.68</v>
      </c>
      <c r="AM1717">
        <v>200.65</v>
      </c>
      <c r="AN1717" t="s">
        <v>1065</v>
      </c>
      <c r="AO1717">
        <v>23.601600000000001</v>
      </c>
      <c r="AP1717">
        <v>8.33</v>
      </c>
      <c r="AQ1717">
        <v>12.806699999999999</v>
      </c>
      <c r="AR1717" t="s">
        <v>1072</v>
      </c>
      <c r="AS1717" t="s">
        <v>1073</v>
      </c>
      <c r="AT1717" t="s">
        <v>1076</v>
      </c>
      <c r="AU1717" t="s">
        <v>1077</v>
      </c>
      <c r="AV1717" t="s">
        <v>1080</v>
      </c>
      <c r="AW1717" t="s">
        <v>1084</v>
      </c>
      <c r="AX1717" s="65">
        <f t="shared" si="457"/>
        <v>1391.07</v>
      </c>
      <c r="AY1717" s="106">
        <v>2862.47</v>
      </c>
      <c r="AZ1717" s="106">
        <v>936.30430063812469</v>
      </c>
      <c r="BA1717" s="65">
        <f t="shared" si="445"/>
        <v>5189.844300638124</v>
      </c>
      <c r="BB1717" s="65">
        <f t="shared" si="446"/>
        <v>34144.855699361877</v>
      </c>
      <c r="BC1717" s="65">
        <f t="shared" si="447"/>
        <v>429.53</v>
      </c>
      <c r="BD1717" s="65">
        <f t="shared" si="448"/>
        <v>48880.1</v>
      </c>
      <c r="BE1717" s="65">
        <f t="shared" si="449"/>
        <v>31744.309999999998</v>
      </c>
      <c r="BF1717" s="65">
        <f t="shared" si="450"/>
        <v>115198.79569936187</v>
      </c>
      <c r="BG1717" s="66">
        <f t="shared" si="451"/>
        <v>741.40632866258909</v>
      </c>
      <c r="BH1717" s="66">
        <f t="shared" si="452"/>
        <v>58.870440860968756</v>
      </c>
      <c r="BI1717" s="66">
        <f t="shared" si="453"/>
        <v>0.71588333333333332</v>
      </c>
      <c r="BJ1717" s="66">
        <f t="shared" si="454"/>
        <v>84.276034482758618</v>
      </c>
      <c r="BK1717" s="66">
        <f t="shared" si="455"/>
        <v>54.731568965517241</v>
      </c>
      <c r="BL1717" s="66">
        <f t="shared" si="456"/>
        <v>198.61861327476186</v>
      </c>
      <c r="BM1717" s="207">
        <f t="shared" si="458"/>
        <v>39879.18</v>
      </c>
    </row>
    <row r="1718" spans="1:65" x14ac:dyDescent="0.35">
      <c r="A1718" s="1">
        <v>891</v>
      </c>
      <c r="B1718">
        <v>85</v>
      </c>
      <c r="C1718" t="s">
        <v>37</v>
      </c>
      <c r="D1718" s="60" t="s">
        <v>929</v>
      </c>
      <c r="E1718" s="6" t="s">
        <v>1109</v>
      </c>
      <c r="F1718" s="7" t="s">
        <v>1110</v>
      </c>
      <c r="G1718" s="6">
        <v>-15.37</v>
      </c>
      <c r="H1718" s="6">
        <v>-48.78</v>
      </c>
      <c r="I1718" s="6">
        <v>770</v>
      </c>
      <c r="J1718" s="8">
        <v>31081.371963744201</v>
      </c>
      <c r="K1718" t="s">
        <v>1165</v>
      </c>
      <c r="L1718" t="s">
        <v>1062</v>
      </c>
      <c r="M1718">
        <v>600</v>
      </c>
      <c r="N1718">
        <v>600</v>
      </c>
      <c r="O1718">
        <v>0</v>
      </c>
      <c r="P1718">
        <v>33982.129999999997</v>
      </c>
      <c r="Q1718">
        <v>44998.77</v>
      </c>
      <c r="R1718">
        <v>5266.4</v>
      </c>
      <c r="S1718">
        <v>34606.78</v>
      </c>
      <c r="T1718">
        <v>0</v>
      </c>
      <c r="U1718">
        <v>11578.67</v>
      </c>
      <c r="V1718">
        <v>0</v>
      </c>
      <c r="W1718" s="181">
        <f t="shared" si="442"/>
        <v>45560.799999999996</v>
      </c>
      <c r="X1718" s="181">
        <f t="shared" si="443"/>
        <v>75.934666666666658</v>
      </c>
      <c r="Y1718" s="174">
        <v>130432.76</v>
      </c>
      <c r="Z1718" s="181">
        <f t="shared" si="444"/>
        <v>217.38793333333334</v>
      </c>
      <c r="AA1718" s="174">
        <v>0</v>
      </c>
      <c r="AB1718" s="174">
        <v>26.053370334262649</v>
      </c>
      <c r="AC1718" s="174">
        <v>34.499591973672871</v>
      </c>
      <c r="AD1718" s="174">
        <v>4.0376359436080316</v>
      </c>
      <c r="AE1718" s="174">
        <v>26.53227609382796</v>
      </c>
      <c r="AF1718">
        <v>0</v>
      </c>
      <c r="AG1718" s="106">
        <v>8.8771179878429329</v>
      </c>
      <c r="AH1718" s="106">
        <v>0</v>
      </c>
      <c r="AI1718" s="106">
        <v>100</v>
      </c>
      <c r="AJ1718">
        <v>83.78</v>
      </c>
      <c r="AK1718">
        <v>75.930000000000007</v>
      </c>
      <c r="AL1718">
        <v>57.68</v>
      </c>
      <c r="AM1718">
        <v>217.39</v>
      </c>
      <c r="AN1718" t="s">
        <v>1066</v>
      </c>
      <c r="AO1718">
        <v>23.601600000000001</v>
      </c>
      <c r="AP1718">
        <v>8.33</v>
      </c>
      <c r="AQ1718">
        <v>12.806699999999999</v>
      </c>
      <c r="AR1718" t="s">
        <v>1072</v>
      </c>
      <c r="AS1718" t="s">
        <v>1073</v>
      </c>
      <c r="AT1718" t="s">
        <v>1076</v>
      </c>
      <c r="AU1718" t="s">
        <v>1077</v>
      </c>
      <c r="AV1718" t="s">
        <v>1080</v>
      </c>
      <c r="AW1718" t="s">
        <v>1084</v>
      </c>
      <c r="AX1718" s="65">
        <f t="shared" si="457"/>
        <v>1391.07</v>
      </c>
      <c r="AY1718" s="106">
        <v>2862.47</v>
      </c>
      <c r="AZ1718" s="106">
        <v>1283.165859102086</v>
      </c>
      <c r="BA1718" s="65">
        <f t="shared" si="445"/>
        <v>5536.705859102085</v>
      </c>
      <c r="BB1718" s="65">
        <f t="shared" si="446"/>
        <v>44277.634140897906</v>
      </c>
      <c r="BC1718" s="65">
        <f t="shared" si="447"/>
        <v>0</v>
      </c>
      <c r="BD1718" s="65">
        <f t="shared" si="448"/>
        <v>48874.1</v>
      </c>
      <c r="BE1718" s="65">
        <f t="shared" si="449"/>
        <v>31744.309999999998</v>
      </c>
      <c r="BF1718" s="65">
        <f t="shared" si="450"/>
        <v>124896.0541408979</v>
      </c>
      <c r="BG1718" s="66">
        <f t="shared" si="451"/>
        <v>790.95797987172648</v>
      </c>
      <c r="BH1718" s="66">
        <f t="shared" si="452"/>
        <v>76.340748518789496</v>
      </c>
      <c r="BI1718" s="66">
        <f t="shared" si="453"/>
        <v>0</v>
      </c>
      <c r="BJ1718" s="66">
        <f t="shared" si="454"/>
        <v>84.265689655172409</v>
      </c>
      <c r="BK1718" s="66">
        <f t="shared" si="455"/>
        <v>54.731568965517241</v>
      </c>
      <c r="BL1718" s="66">
        <f t="shared" si="456"/>
        <v>215.33802438085846</v>
      </c>
      <c r="BM1718" s="207">
        <f t="shared" si="458"/>
        <v>39873.18</v>
      </c>
    </row>
    <row r="1719" spans="1:65" x14ac:dyDescent="0.35">
      <c r="A1719" s="1">
        <v>892</v>
      </c>
      <c r="B1719">
        <v>85</v>
      </c>
      <c r="C1719" t="s">
        <v>37</v>
      </c>
      <c r="D1719" s="60" t="s">
        <v>930</v>
      </c>
      <c r="E1719" s="6" t="s">
        <v>1111</v>
      </c>
      <c r="F1719" s="7" t="s">
        <v>1112</v>
      </c>
      <c r="G1719" s="6">
        <v>-22.86</v>
      </c>
      <c r="H1719" s="6">
        <v>-43.41</v>
      </c>
      <c r="I1719" s="6">
        <v>45</v>
      </c>
      <c r="J1719" s="8">
        <v>45016.2336447989</v>
      </c>
      <c r="K1719" t="s">
        <v>1165</v>
      </c>
      <c r="L1719" t="s">
        <v>1062</v>
      </c>
      <c r="M1719">
        <v>600</v>
      </c>
      <c r="N1719">
        <v>600</v>
      </c>
      <c r="O1719">
        <v>0</v>
      </c>
      <c r="P1719">
        <v>34156.42</v>
      </c>
      <c r="Q1719">
        <v>44998.77</v>
      </c>
      <c r="R1719">
        <v>5262.4</v>
      </c>
      <c r="S1719">
        <v>34606.78</v>
      </c>
      <c r="T1719">
        <v>0</v>
      </c>
      <c r="U1719">
        <v>11578.67</v>
      </c>
      <c r="V1719">
        <v>0</v>
      </c>
      <c r="W1719" s="181">
        <f t="shared" si="442"/>
        <v>45735.09</v>
      </c>
      <c r="X1719" s="181">
        <f t="shared" si="443"/>
        <v>76.225149999999999</v>
      </c>
      <c r="Y1719" s="174">
        <v>130603.04</v>
      </c>
      <c r="Z1719" s="181">
        <f t="shared" si="444"/>
        <v>217.67173333333332</v>
      </c>
      <c r="AA1719" s="174">
        <v>0</v>
      </c>
      <c r="AB1719" s="174">
        <v>26.15285218475772</v>
      </c>
      <c r="AC1719" s="174">
        <v>34.454611469993353</v>
      </c>
      <c r="AD1719" s="174">
        <v>4.0293089655493466</v>
      </c>
      <c r="AE1719" s="174">
        <v>26.497683361734921</v>
      </c>
      <c r="AF1719">
        <v>0</v>
      </c>
      <c r="AG1719" s="106">
        <v>8.8655440179646661</v>
      </c>
      <c r="AH1719" s="106">
        <v>0</v>
      </c>
      <c r="AI1719" s="106">
        <v>100</v>
      </c>
      <c r="AJ1719">
        <v>83.77</v>
      </c>
      <c r="AK1719">
        <v>76.23</v>
      </c>
      <c r="AL1719">
        <v>57.68</v>
      </c>
      <c r="AM1719">
        <v>217.67</v>
      </c>
      <c r="AN1719" t="s">
        <v>1067</v>
      </c>
      <c r="AO1719">
        <v>23.601600000000001</v>
      </c>
      <c r="AP1719">
        <v>8.33</v>
      </c>
      <c r="AQ1719">
        <v>12.806699999999999</v>
      </c>
      <c r="AR1719" t="s">
        <v>1072</v>
      </c>
      <c r="AS1719" t="s">
        <v>1073</v>
      </c>
      <c r="AT1719" t="s">
        <v>1076</v>
      </c>
      <c r="AU1719" t="s">
        <v>1077</v>
      </c>
      <c r="AV1719" t="s">
        <v>1080</v>
      </c>
      <c r="AW1719" t="s">
        <v>1084</v>
      </c>
      <c r="AX1719" s="65">
        <f t="shared" si="457"/>
        <v>1391.07</v>
      </c>
      <c r="AY1719" s="106">
        <v>2862.47</v>
      </c>
      <c r="AZ1719" s="106">
        <v>1262.400943477083</v>
      </c>
      <c r="BA1719" s="65">
        <f t="shared" si="445"/>
        <v>5515.9409434770823</v>
      </c>
      <c r="BB1719" s="65">
        <f t="shared" si="446"/>
        <v>44472.689056522911</v>
      </c>
      <c r="BC1719" s="65">
        <f t="shared" si="447"/>
        <v>0</v>
      </c>
      <c r="BD1719" s="65">
        <f t="shared" si="448"/>
        <v>48870.1</v>
      </c>
      <c r="BE1719" s="65">
        <f t="shared" si="449"/>
        <v>31744.309999999998</v>
      </c>
      <c r="BF1719" s="65">
        <f t="shared" si="450"/>
        <v>125087.09905652291</v>
      </c>
      <c r="BG1719" s="66">
        <f t="shared" si="451"/>
        <v>787.99156335386886</v>
      </c>
      <c r="BH1719" s="66">
        <f t="shared" si="452"/>
        <v>76.677050097453289</v>
      </c>
      <c r="BI1719" s="66">
        <f t="shared" si="453"/>
        <v>0</v>
      </c>
      <c r="BJ1719" s="66">
        <f t="shared" si="454"/>
        <v>84.258793103448269</v>
      </c>
      <c r="BK1719" s="66">
        <f t="shared" si="455"/>
        <v>54.731568965517241</v>
      </c>
      <c r="BL1719" s="66">
        <f t="shared" si="456"/>
        <v>215.66741216641881</v>
      </c>
      <c r="BM1719" s="207">
        <f t="shared" si="458"/>
        <v>39869.18</v>
      </c>
    </row>
    <row r="1720" spans="1:65" x14ac:dyDescent="0.35">
      <c r="A1720" s="1">
        <v>893</v>
      </c>
      <c r="B1720">
        <v>85</v>
      </c>
      <c r="C1720" t="s">
        <v>37</v>
      </c>
      <c r="D1720" s="60" t="s">
        <v>931</v>
      </c>
      <c r="E1720" s="6" t="s">
        <v>1113</v>
      </c>
      <c r="F1720" s="7" t="s">
        <v>1114</v>
      </c>
      <c r="G1720" s="6">
        <v>-20.32</v>
      </c>
      <c r="H1720" s="6">
        <v>-40.340000000000003</v>
      </c>
      <c r="I1720" s="6">
        <v>9</v>
      </c>
      <c r="J1720" s="8">
        <v>54061.366139626101</v>
      </c>
      <c r="K1720" t="s">
        <v>1165</v>
      </c>
      <c r="L1720" t="s">
        <v>1062</v>
      </c>
      <c r="M1720">
        <v>600</v>
      </c>
      <c r="N1720">
        <v>600</v>
      </c>
      <c r="O1720">
        <v>0</v>
      </c>
      <c r="P1720">
        <v>38146.17</v>
      </c>
      <c r="Q1720">
        <v>44998.77</v>
      </c>
      <c r="R1720">
        <v>5264.2</v>
      </c>
      <c r="S1720">
        <v>34606.78</v>
      </c>
      <c r="T1720">
        <v>0</v>
      </c>
      <c r="U1720">
        <v>11578.67</v>
      </c>
      <c r="V1720">
        <v>0</v>
      </c>
      <c r="W1720" s="181">
        <f t="shared" si="442"/>
        <v>49724.84</v>
      </c>
      <c r="X1720" s="181">
        <f t="shared" si="443"/>
        <v>82.874733333333324</v>
      </c>
      <c r="Y1720" s="174">
        <v>134594.6</v>
      </c>
      <c r="Z1720" s="181">
        <f t="shared" si="444"/>
        <v>224.32433333333336</v>
      </c>
      <c r="AA1720" s="174">
        <v>0</v>
      </c>
      <c r="AB1720" s="174">
        <v>28.341530789496751</v>
      </c>
      <c r="AC1720" s="174">
        <v>33.432819741653823</v>
      </c>
      <c r="AD1720" s="174">
        <v>3.9111524533673712</v>
      </c>
      <c r="AE1720" s="174">
        <v>25.711863626029569</v>
      </c>
      <c r="AF1720">
        <v>0</v>
      </c>
      <c r="AG1720" s="106">
        <v>8.6026259597338957</v>
      </c>
      <c r="AH1720" s="106">
        <v>0</v>
      </c>
      <c r="AI1720" s="106">
        <v>100</v>
      </c>
      <c r="AJ1720">
        <v>83.77</v>
      </c>
      <c r="AK1720">
        <v>82.87</v>
      </c>
      <c r="AL1720">
        <v>57.68</v>
      </c>
      <c r="AM1720">
        <v>224.32</v>
      </c>
      <c r="AN1720" t="s">
        <v>1068</v>
      </c>
      <c r="AO1720">
        <v>23.601600000000001</v>
      </c>
      <c r="AP1720">
        <v>8.33</v>
      </c>
      <c r="AQ1720">
        <v>12.806699999999999</v>
      </c>
      <c r="AR1720" t="s">
        <v>1072</v>
      </c>
      <c r="AS1720" t="s">
        <v>1073</v>
      </c>
      <c r="AT1720" t="s">
        <v>1076</v>
      </c>
      <c r="AU1720" t="s">
        <v>1077</v>
      </c>
      <c r="AV1720" t="s">
        <v>1080</v>
      </c>
      <c r="AW1720" t="s">
        <v>1084</v>
      </c>
      <c r="AX1720" s="65">
        <f t="shared" si="457"/>
        <v>1391.07</v>
      </c>
      <c r="AY1720" s="106">
        <v>2862.47</v>
      </c>
      <c r="AZ1720" s="106">
        <v>1352.4280348131219</v>
      </c>
      <c r="BA1720" s="65">
        <f t="shared" si="445"/>
        <v>5605.9680348131224</v>
      </c>
      <c r="BB1720" s="65">
        <f t="shared" si="446"/>
        <v>48372.411965186875</v>
      </c>
      <c r="BC1720" s="65">
        <f t="shared" si="447"/>
        <v>0</v>
      </c>
      <c r="BD1720" s="65">
        <f t="shared" si="448"/>
        <v>48871.899999999994</v>
      </c>
      <c r="BE1720" s="65">
        <f t="shared" si="449"/>
        <v>31744.309999999998</v>
      </c>
      <c r="BF1720" s="65">
        <f t="shared" si="450"/>
        <v>128988.63196518688</v>
      </c>
      <c r="BG1720" s="66">
        <f t="shared" si="451"/>
        <v>800.85257640187467</v>
      </c>
      <c r="BH1720" s="66">
        <f t="shared" si="452"/>
        <v>83.400710284804958</v>
      </c>
      <c r="BI1720" s="66">
        <f t="shared" si="453"/>
        <v>0</v>
      </c>
      <c r="BJ1720" s="66">
        <f t="shared" si="454"/>
        <v>84.261896551724135</v>
      </c>
      <c r="BK1720" s="66">
        <f t="shared" si="455"/>
        <v>54.731568965517241</v>
      </c>
      <c r="BL1720" s="66">
        <f t="shared" si="456"/>
        <v>222.39419304342567</v>
      </c>
      <c r="BM1720" s="207">
        <f t="shared" si="458"/>
        <v>39870.979999999996</v>
      </c>
    </row>
    <row r="1721" spans="1:65" x14ac:dyDescent="0.35">
      <c r="A1721" s="1">
        <v>894</v>
      </c>
      <c r="B1721">
        <v>85</v>
      </c>
      <c r="C1721" t="s">
        <v>37</v>
      </c>
      <c r="D1721" s="60" t="s">
        <v>932</v>
      </c>
      <c r="E1721" s="6" t="s">
        <v>1115</v>
      </c>
      <c r="F1721" s="7" t="s">
        <v>1116</v>
      </c>
      <c r="G1721" s="6">
        <v>-8.0500000000000007</v>
      </c>
      <c r="H1721" s="6">
        <v>-34.880000000000003</v>
      </c>
      <c r="I1721" s="6">
        <v>10</v>
      </c>
      <c r="J1721" s="8">
        <v>63550.072249703</v>
      </c>
      <c r="K1721" t="s">
        <v>1165</v>
      </c>
      <c r="L1721" t="s">
        <v>1062</v>
      </c>
      <c r="M1721">
        <v>600</v>
      </c>
      <c r="N1721">
        <v>600</v>
      </c>
      <c r="O1721">
        <v>0</v>
      </c>
      <c r="P1721">
        <v>43894.99</v>
      </c>
      <c r="Q1721">
        <v>44998.77</v>
      </c>
      <c r="R1721">
        <v>5250.2</v>
      </c>
      <c r="S1721">
        <v>34606.78</v>
      </c>
      <c r="T1721">
        <v>0</v>
      </c>
      <c r="U1721">
        <v>11578.67</v>
      </c>
      <c r="V1721">
        <v>0</v>
      </c>
      <c r="W1721" s="181">
        <f t="shared" si="442"/>
        <v>55473.659999999996</v>
      </c>
      <c r="X1721" s="181">
        <f t="shared" si="443"/>
        <v>92.456099999999992</v>
      </c>
      <c r="Y1721" s="174">
        <v>140329.41</v>
      </c>
      <c r="Z1721" s="181">
        <f t="shared" si="444"/>
        <v>233.88235</v>
      </c>
      <c r="AA1721" s="174">
        <v>0</v>
      </c>
      <c r="AB1721" s="174">
        <v>31.27996476291035</v>
      </c>
      <c r="AC1721" s="174">
        <v>32.066528320756127</v>
      </c>
      <c r="AD1721" s="174">
        <v>3.7413397519450839</v>
      </c>
      <c r="AE1721" s="174">
        <v>24.66110275814599</v>
      </c>
      <c r="AF1721">
        <v>0</v>
      </c>
      <c r="AG1721" s="106">
        <v>8.2510644062424277</v>
      </c>
      <c r="AH1721" s="106">
        <v>0</v>
      </c>
      <c r="AI1721" s="106">
        <v>100</v>
      </c>
      <c r="AJ1721">
        <v>83.75</v>
      </c>
      <c r="AK1721">
        <v>92.46</v>
      </c>
      <c r="AL1721">
        <v>57.68</v>
      </c>
      <c r="AM1721">
        <v>233.88</v>
      </c>
      <c r="AN1721" t="s">
        <v>1069</v>
      </c>
      <c r="AO1721">
        <v>23.601600000000001</v>
      </c>
      <c r="AP1721">
        <v>8.33</v>
      </c>
      <c r="AQ1721">
        <v>12.806699999999999</v>
      </c>
      <c r="AR1721" t="s">
        <v>1072</v>
      </c>
      <c r="AS1721" t="s">
        <v>1073</v>
      </c>
      <c r="AT1721" t="s">
        <v>1076</v>
      </c>
      <c r="AU1721" t="s">
        <v>1077</v>
      </c>
      <c r="AV1721" t="s">
        <v>1080</v>
      </c>
      <c r="AW1721" t="s">
        <v>1084</v>
      </c>
      <c r="AX1721" s="65">
        <f t="shared" si="457"/>
        <v>1391.07</v>
      </c>
      <c r="AY1721" s="106">
        <v>2862.47</v>
      </c>
      <c r="AZ1721" s="106">
        <v>1527.4719885947052</v>
      </c>
      <c r="BA1721" s="65">
        <f t="shared" si="445"/>
        <v>5781.0119885947042</v>
      </c>
      <c r="BB1721" s="65">
        <f t="shared" si="446"/>
        <v>53946.188011405291</v>
      </c>
      <c r="BC1721" s="65">
        <f t="shared" si="447"/>
        <v>0</v>
      </c>
      <c r="BD1721" s="65">
        <f t="shared" si="448"/>
        <v>48857.899999999994</v>
      </c>
      <c r="BE1721" s="65">
        <f t="shared" si="449"/>
        <v>31744.309999999998</v>
      </c>
      <c r="BF1721" s="65">
        <f t="shared" si="450"/>
        <v>134548.39801140531</v>
      </c>
      <c r="BG1721" s="66">
        <f t="shared" si="451"/>
        <v>825.85885551352919</v>
      </c>
      <c r="BH1721" s="66">
        <f t="shared" si="452"/>
        <v>93.010668985181539</v>
      </c>
      <c r="BI1721" s="66">
        <f t="shared" si="453"/>
        <v>0</v>
      </c>
      <c r="BJ1721" s="66">
        <f t="shared" si="454"/>
        <v>84.237758620689647</v>
      </c>
      <c r="BK1721" s="66">
        <f t="shared" si="455"/>
        <v>54.731568965517241</v>
      </c>
      <c r="BL1721" s="66">
        <f t="shared" si="456"/>
        <v>231.97999657138848</v>
      </c>
      <c r="BM1721" s="207">
        <f t="shared" si="458"/>
        <v>39856.979999999996</v>
      </c>
    </row>
    <row r="1722" spans="1:65" x14ac:dyDescent="0.35">
      <c r="A1722" s="1">
        <v>895</v>
      </c>
      <c r="B1722">
        <v>85</v>
      </c>
      <c r="C1722" t="s">
        <v>37</v>
      </c>
      <c r="D1722" s="60" t="s">
        <v>933</v>
      </c>
      <c r="E1722" s="6" t="s">
        <v>1117</v>
      </c>
      <c r="F1722" s="7" t="s">
        <v>1118</v>
      </c>
      <c r="G1722" s="6">
        <v>-3.8</v>
      </c>
      <c r="H1722" s="6">
        <v>-38.53</v>
      </c>
      <c r="I1722" s="6">
        <v>41</v>
      </c>
      <c r="J1722" s="8">
        <v>71394.000753582499</v>
      </c>
      <c r="K1722" t="s">
        <v>1165</v>
      </c>
      <c r="L1722" t="s">
        <v>1062</v>
      </c>
      <c r="M1722">
        <v>600</v>
      </c>
      <c r="N1722">
        <v>600</v>
      </c>
      <c r="O1722">
        <v>0</v>
      </c>
      <c r="P1722">
        <v>44469.84</v>
      </c>
      <c r="Q1722">
        <v>44998.77</v>
      </c>
      <c r="R1722">
        <v>5255.2</v>
      </c>
      <c r="S1722">
        <v>34606.78</v>
      </c>
      <c r="T1722">
        <v>0</v>
      </c>
      <c r="U1722">
        <v>11578.67</v>
      </c>
      <c r="V1722">
        <v>0</v>
      </c>
      <c r="W1722" s="181">
        <f t="shared" si="442"/>
        <v>56048.509999999995</v>
      </c>
      <c r="X1722" s="181">
        <f t="shared" si="443"/>
        <v>93.414183333333327</v>
      </c>
      <c r="Y1722" s="174">
        <v>140909.26</v>
      </c>
      <c r="Z1722" s="181">
        <f t="shared" si="444"/>
        <v>234.84876666666668</v>
      </c>
      <c r="AA1722" s="174">
        <v>0</v>
      </c>
      <c r="AB1722" s="174">
        <v>31.559203419278479</v>
      </c>
      <c r="AC1722" s="174">
        <v>31.93457264625475</v>
      </c>
      <c r="AD1722" s="174">
        <v>3.7294922988027901</v>
      </c>
      <c r="AE1722" s="174">
        <v>24.559620851035621</v>
      </c>
      <c r="AF1722">
        <v>0</v>
      </c>
      <c r="AG1722" s="106">
        <v>8.217110784628348</v>
      </c>
      <c r="AH1722" s="106">
        <v>0</v>
      </c>
      <c r="AI1722" s="106">
        <v>100</v>
      </c>
      <c r="AJ1722">
        <v>83.76</v>
      </c>
      <c r="AK1722">
        <v>93.41</v>
      </c>
      <c r="AL1722">
        <v>57.68</v>
      </c>
      <c r="AM1722">
        <v>234.85</v>
      </c>
      <c r="AN1722" t="s">
        <v>1070</v>
      </c>
      <c r="AO1722">
        <v>23.601600000000001</v>
      </c>
      <c r="AP1722">
        <v>8.33</v>
      </c>
      <c r="AQ1722">
        <v>12.806699999999999</v>
      </c>
      <c r="AR1722" t="s">
        <v>1072</v>
      </c>
      <c r="AS1722" t="s">
        <v>1073</v>
      </c>
      <c r="AT1722" t="s">
        <v>1076</v>
      </c>
      <c r="AU1722" t="s">
        <v>1077</v>
      </c>
      <c r="AV1722" t="s">
        <v>1080</v>
      </c>
      <c r="AW1722" t="s">
        <v>1084</v>
      </c>
      <c r="AX1722" s="65">
        <f t="shared" si="457"/>
        <v>1391.07</v>
      </c>
      <c r="AY1722" s="106">
        <v>2862.47</v>
      </c>
      <c r="AZ1722" s="106">
        <v>1511.8635341193165</v>
      </c>
      <c r="BA1722" s="65">
        <f t="shared" si="445"/>
        <v>5765.4035341193157</v>
      </c>
      <c r="BB1722" s="65">
        <f t="shared" si="446"/>
        <v>54536.64646588068</v>
      </c>
      <c r="BC1722" s="65">
        <f t="shared" si="447"/>
        <v>0</v>
      </c>
      <c r="BD1722" s="65">
        <f t="shared" si="448"/>
        <v>48862.899999999994</v>
      </c>
      <c r="BE1722" s="65">
        <f t="shared" si="449"/>
        <v>31744.309999999998</v>
      </c>
      <c r="BF1722" s="65">
        <f t="shared" si="450"/>
        <v>135143.8564658807</v>
      </c>
      <c r="BG1722" s="66">
        <f t="shared" si="451"/>
        <v>823.62907630275936</v>
      </c>
      <c r="BH1722" s="66">
        <f t="shared" si="452"/>
        <v>94.028700803242558</v>
      </c>
      <c r="BI1722" s="66">
        <f t="shared" si="453"/>
        <v>0</v>
      </c>
      <c r="BJ1722" s="66">
        <f t="shared" si="454"/>
        <v>84.246379310344821</v>
      </c>
      <c r="BK1722" s="66">
        <f t="shared" si="455"/>
        <v>54.731568965517241</v>
      </c>
      <c r="BL1722" s="66">
        <f t="shared" si="456"/>
        <v>233.00664907910465</v>
      </c>
      <c r="BM1722" s="207">
        <f t="shared" si="458"/>
        <v>39861.979999999996</v>
      </c>
    </row>
    <row r="1723" spans="1:65" x14ac:dyDescent="0.35">
      <c r="A1723" s="1">
        <v>896</v>
      </c>
      <c r="B1723">
        <v>86</v>
      </c>
      <c r="C1723" t="s">
        <v>37</v>
      </c>
      <c r="D1723" s="60" t="s">
        <v>934</v>
      </c>
      <c r="E1723" s="6" t="s">
        <v>1104</v>
      </c>
      <c r="F1723" s="7" t="s">
        <v>1105</v>
      </c>
      <c r="G1723" s="6">
        <v>-22.74</v>
      </c>
      <c r="H1723" s="6">
        <v>-45.59</v>
      </c>
      <c r="I1723" s="6">
        <v>1642</v>
      </c>
      <c r="J1723" s="8">
        <v>3495.45982983364</v>
      </c>
      <c r="K1723" t="s">
        <v>1165</v>
      </c>
      <c r="L1723" t="s">
        <v>1062</v>
      </c>
      <c r="M1723">
        <v>600</v>
      </c>
      <c r="N1723">
        <v>600</v>
      </c>
      <c r="O1723">
        <v>3224.98</v>
      </c>
      <c r="P1723">
        <v>10423.02</v>
      </c>
      <c r="Q1723">
        <v>44998.77</v>
      </c>
      <c r="R1723">
        <v>5265.2</v>
      </c>
      <c r="S1723">
        <v>34606.78</v>
      </c>
      <c r="T1723">
        <v>0</v>
      </c>
      <c r="U1723">
        <v>11750.93</v>
      </c>
      <c r="V1723">
        <v>0</v>
      </c>
      <c r="W1723" s="181">
        <f t="shared" si="442"/>
        <v>22173.95</v>
      </c>
      <c r="X1723" s="181">
        <f t="shared" si="443"/>
        <v>36.956583333333334</v>
      </c>
      <c r="Y1723" s="174">
        <v>110269.68</v>
      </c>
      <c r="Z1723" s="181">
        <f t="shared" si="444"/>
        <v>183.78279999999998</v>
      </c>
      <c r="AA1723" s="174">
        <v>2.9246298710579368</v>
      </c>
      <c r="AB1723" s="174">
        <v>9.4522991270129744</v>
      </c>
      <c r="AC1723" s="174">
        <v>40.807926530665547</v>
      </c>
      <c r="AD1723" s="174">
        <v>4.774839284924016</v>
      </c>
      <c r="AE1723" s="174">
        <v>31.383767505265279</v>
      </c>
      <c r="AF1723">
        <v>0</v>
      </c>
      <c r="AG1723" s="106">
        <v>10.65653768107425</v>
      </c>
      <c r="AH1723" s="106">
        <v>0</v>
      </c>
      <c r="AI1723" s="106">
        <v>100</v>
      </c>
      <c r="AJ1723">
        <v>83.77</v>
      </c>
      <c r="AK1723">
        <v>42.33</v>
      </c>
      <c r="AL1723">
        <v>57.68</v>
      </c>
      <c r="AM1723">
        <v>183.78</v>
      </c>
      <c r="AN1723" t="s">
        <v>1063</v>
      </c>
      <c r="AO1723">
        <v>23.601600000000001</v>
      </c>
      <c r="AP1723">
        <v>8.33</v>
      </c>
      <c r="AQ1723">
        <v>12.806699999999999</v>
      </c>
      <c r="AR1723" t="s">
        <v>1072</v>
      </c>
      <c r="AS1723" t="s">
        <v>1073</v>
      </c>
      <c r="AT1723" t="s">
        <v>1076</v>
      </c>
      <c r="AU1723" t="s">
        <v>1077</v>
      </c>
      <c r="AV1723" t="s">
        <v>1081</v>
      </c>
      <c r="AW1723" t="s">
        <v>1083</v>
      </c>
      <c r="AX1723" s="65">
        <f t="shared" si="457"/>
        <v>1391.07</v>
      </c>
      <c r="AY1723" s="106">
        <v>2862.47</v>
      </c>
      <c r="AZ1723" s="106">
        <v>528.2400449105553</v>
      </c>
      <c r="BA1723" s="65">
        <f t="shared" si="445"/>
        <v>4781.7800449105553</v>
      </c>
      <c r="BB1723" s="65">
        <f t="shared" si="446"/>
        <v>21645.709955089445</v>
      </c>
      <c r="BC1723" s="65">
        <f t="shared" si="447"/>
        <v>3224.98</v>
      </c>
      <c r="BD1723" s="65">
        <f t="shared" si="448"/>
        <v>48872.899999999994</v>
      </c>
      <c r="BE1723" s="65">
        <f t="shared" si="449"/>
        <v>31744.309999999998</v>
      </c>
      <c r="BF1723" s="65">
        <f t="shared" si="450"/>
        <v>105487.89995508944</v>
      </c>
      <c r="BG1723" s="66">
        <f t="shared" si="451"/>
        <v>683.1114349872222</v>
      </c>
      <c r="BH1723" s="66">
        <f t="shared" si="452"/>
        <v>37.320189577740422</v>
      </c>
      <c r="BI1723" s="66">
        <f t="shared" si="453"/>
        <v>5.3749666666666664</v>
      </c>
      <c r="BJ1723" s="66">
        <f t="shared" si="454"/>
        <v>84.263620689655156</v>
      </c>
      <c r="BK1723" s="66">
        <f t="shared" si="455"/>
        <v>54.731568965517241</v>
      </c>
      <c r="BL1723" s="66">
        <f t="shared" si="456"/>
        <v>181.87568957774042</v>
      </c>
      <c r="BM1723" s="207">
        <f t="shared" si="458"/>
        <v>39871.979999999996</v>
      </c>
    </row>
    <row r="1724" spans="1:65" x14ac:dyDescent="0.35">
      <c r="A1724" s="1">
        <v>897</v>
      </c>
      <c r="B1724">
        <v>86</v>
      </c>
      <c r="C1724" t="s">
        <v>37</v>
      </c>
      <c r="D1724" s="60" t="s">
        <v>935</v>
      </c>
      <c r="E1724" s="6" t="s">
        <v>1104</v>
      </c>
      <c r="F1724" s="7" t="s">
        <v>1106</v>
      </c>
      <c r="G1724" s="6">
        <v>-23.85</v>
      </c>
      <c r="H1724" s="6">
        <v>-46.64</v>
      </c>
      <c r="I1724" s="6">
        <v>792</v>
      </c>
      <c r="J1724" s="8">
        <v>14172.2970393051</v>
      </c>
      <c r="K1724" t="s">
        <v>1165</v>
      </c>
      <c r="L1724" t="s">
        <v>1062</v>
      </c>
      <c r="M1724">
        <v>600</v>
      </c>
      <c r="N1724">
        <v>600</v>
      </c>
      <c r="O1724">
        <v>786.36</v>
      </c>
      <c r="P1724">
        <v>18874.830000000002</v>
      </c>
      <c r="Q1724">
        <v>44998.77</v>
      </c>
      <c r="R1724">
        <v>5266.4</v>
      </c>
      <c r="S1724">
        <v>34606.78</v>
      </c>
      <c r="T1724">
        <v>0</v>
      </c>
      <c r="U1724">
        <v>11750.93</v>
      </c>
      <c r="V1724">
        <v>0</v>
      </c>
      <c r="W1724" s="181">
        <f t="shared" si="442"/>
        <v>30625.760000000002</v>
      </c>
      <c r="X1724" s="181">
        <f t="shared" si="443"/>
        <v>51.042933333333337</v>
      </c>
      <c r="Y1724" s="174">
        <v>116284.07</v>
      </c>
      <c r="Z1724" s="181">
        <f t="shared" si="444"/>
        <v>193.80678333333336</v>
      </c>
      <c r="AA1724" s="174">
        <v>0.67624052030514581</v>
      </c>
      <c r="AB1724" s="174">
        <v>16.23165580633702</v>
      </c>
      <c r="AC1724" s="174">
        <v>38.697278139645427</v>
      </c>
      <c r="AD1724" s="174">
        <v>4.5289092478445241</v>
      </c>
      <c r="AE1724" s="174">
        <v>29.76055103678431</v>
      </c>
      <c r="AF1724">
        <v>0</v>
      </c>
      <c r="AG1724" s="106">
        <v>10.10536524908356</v>
      </c>
      <c r="AH1724" s="106">
        <v>0</v>
      </c>
      <c r="AI1724" s="106">
        <v>100</v>
      </c>
      <c r="AJ1724">
        <v>83.78</v>
      </c>
      <c r="AK1724">
        <v>52.35</v>
      </c>
      <c r="AL1724">
        <v>57.68</v>
      </c>
      <c r="AM1724">
        <v>193.81</v>
      </c>
      <c r="AN1724" t="s">
        <v>1064</v>
      </c>
      <c r="AO1724">
        <v>23.601600000000001</v>
      </c>
      <c r="AP1724">
        <v>8.33</v>
      </c>
      <c r="AQ1724">
        <v>12.806699999999999</v>
      </c>
      <c r="AR1724" t="s">
        <v>1072</v>
      </c>
      <c r="AS1724" t="s">
        <v>1073</v>
      </c>
      <c r="AT1724" t="s">
        <v>1076</v>
      </c>
      <c r="AU1724" t="s">
        <v>1077</v>
      </c>
      <c r="AV1724" t="s">
        <v>1081</v>
      </c>
      <c r="AW1724" t="s">
        <v>1083</v>
      </c>
      <c r="AX1724" s="65">
        <f t="shared" si="457"/>
        <v>1391.07</v>
      </c>
      <c r="AY1724" s="106">
        <v>2862.47</v>
      </c>
      <c r="AZ1724" s="106">
        <v>780.27462592850532</v>
      </c>
      <c r="BA1724" s="65">
        <f t="shared" si="445"/>
        <v>5033.8146259285049</v>
      </c>
      <c r="BB1724" s="65">
        <f t="shared" si="446"/>
        <v>29845.485374071497</v>
      </c>
      <c r="BC1724" s="65">
        <f t="shared" si="447"/>
        <v>786.36</v>
      </c>
      <c r="BD1724" s="65">
        <f t="shared" si="448"/>
        <v>48874.1</v>
      </c>
      <c r="BE1724" s="65">
        <f t="shared" si="449"/>
        <v>31744.309999999998</v>
      </c>
      <c r="BF1724" s="65">
        <f t="shared" si="450"/>
        <v>111250.25537407151</v>
      </c>
      <c r="BG1724" s="66">
        <f t="shared" si="451"/>
        <v>719.11637513264361</v>
      </c>
      <c r="BH1724" s="66">
        <f t="shared" si="452"/>
        <v>51.457733403571545</v>
      </c>
      <c r="BI1724" s="66">
        <f t="shared" si="453"/>
        <v>1.3106</v>
      </c>
      <c r="BJ1724" s="66">
        <f t="shared" si="454"/>
        <v>84.265689655172409</v>
      </c>
      <c r="BK1724" s="66">
        <f t="shared" si="455"/>
        <v>54.731568965517241</v>
      </c>
      <c r="BL1724" s="66">
        <f t="shared" si="456"/>
        <v>191.81078512770949</v>
      </c>
      <c r="BM1724" s="207">
        <f t="shared" si="458"/>
        <v>39873.18</v>
      </c>
    </row>
    <row r="1725" spans="1:65" x14ac:dyDescent="0.35">
      <c r="A1725" s="1">
        <v>898</v>
      </c>
      <c r="B1725">
        <v>86</v>
      </c>
      <c r="C1725" t="s">
        <v>37</v>
      </c>
      <c r="D1725" s="60" t="s">
        <v>936</v>
      </c>
      <c r="E1725" s="6" t="s">
        <v>1107</v>
      </c>
      <c r="F1725" s="7" t="s">
        <v>1108</v>
      </c>
      <c r="G1725" s="6">
        <v>-30.03</v>
      </c>
      <c r="H1725" s="6">
        <v>-51.23</v>
      </c>
      <c r="I1725" s="6">
        <v>47</v>
      </c>
      <c r="J1725" s="8">
        <v>23954.0527728093</v>
      </c>
      <c r="K1725" t="s">
        <v>1165</v>
      </c>
      <c r="L1725" t="s">
        <v>1062</v>
      </c>
      <c r="M1725">
        <v>600</v>
      </c>
      <c r="N1725">
        <v>600</v>
      </c>
      <c r="O1725">
        <v>1459.76</v>
      </c>
      <c r="P1725">
        <v>23779.63</v>
      </c>
      <c r="Q1725">
        <v>44998.77</v>
      </c>
      <c r="R1725">
        <v>5272.4</v>
      </c>
      <c r="S1725">
        <v>34606.78</v>
      </c>
      <c r="T1725">
        <v>0</v>
      </c>
      <c r="U1725">
        <v>11750.93</v>
      </c>
      <c r="V1725">
        <v>0</v>
      </c>
      <c r="W1725" s="181">
        <f t="shared" si="442"/>
        <v>35530.559999999998</v>
      </c>
      <c r="X1725" s="181">
        <f t="shared" si="443"/>
        <v>59.217599999999997</v>
      </c>
      <c r="Y1725" s="174">
        <v>121868.28</v>
      </c>
      <c r="Z1725" s="181">
        <f t="shared" si="444"/>
        <v>203.1138</v>
      </c>
      <c r="AA1725" s="174">
        <v>1.1978178407047351</v>
      </c>
      <c r="AB1725" s="174">
        <v>19.512567174985978</v>
      </c>
      <c r="AC1725" s="174">
        <v>36.924103630575573</v>
      </c>
      <c r="AD1725" s="174">
        <v>4.3263103409681332</v>
      </c>
      <c r="AE1725" s="174">
        <v>28.396872426524769</v>
      </c>
      <c r="AF1725">
        <v>0</v>
      </c>
      <c r="AG1725" s="106">
        <v>9.6423203806601681</v>
      </c>
      <c r="AH1725" s="106">
        <v>0</v>
      </c>
      <c r="AI1725" s="106">
        <v>100</v>
      </c>
      <c r="AJ1725">
        <v>83.79</v>
      </c>
      <c r="AK1725">
        <v>61.65</v>
      </c>
      <c r="AL1725">
        <v>57.68</v>
      </c>
      <c r="AM1725">
        <v>203.11</v>
      </c>
      <c r="AN1725" t="s">
        <v>1065</v>
      </c>
      <c r="AO1725">
        <v>23.601600000000001</v>
      </c>
      <c r="AP1725">
        <v>8.33</v>
      </c>
      <c r="AQ1725">
        <v>12.806699999999999</v>
      </c>
      <c r="AR1725" t="s">
        <v>1072</v>
      </c>
      <c r="AS1725" t="s">
        <v>1073</v>
      </c>
      <c r="AT1725" t="s">
        <v>1076</v>
      </c>
      <c r="AU1725" t="s">
        <v>1077</v>
      </c>
      <c r="AV1725" t="s">
        <v>1081</v>
      </c>
      <c r="AW1725" t="s">
        <v>1083</v>
      </c>
      <c r="AX1725" s="65">
        <f t="shared" si="457"/>
        <v>1391.07</v>
      </c>
      <c r="AY1725" s="106">
        <v>2862.47</v>
      </c>
      <c r="AZ1725" s="106">
        <v>878.25115252659691</v>
      </c>
      <c r="BA1725" s="65">
        <f t="shared" si="445"/>
        <v>5131.7911525265972</v>
      </c>
      <c r="BB1725" s="65">
        <f t="shared" si="446"/>
        <v>34652.308847473403</v>
      </c>
      <c r="BC1725" s="65">
        <f t="shared" si="447"/>
        <v>1459.76</v>
      </c>
      <c r="BD1725" s="65">
        <f t="shared" si="448"/>
        <v>48880.1</v>
      </c>
      <c r="BE1725" s="65">
        <f t="shared" si="449"/>
        <v>31744.309999999998</v>
      </c>
      <c r="BF1725" s="65">
        <f t="shared" si="450"/>
        <v>116736.4888474734</v>
      </c>
      <c r="BG1725" s="66">
        <f t="shared" si="451"/>
        <v>733.11302178951394</v>
      </c>
      <c r="BH1725" s="66">
        <f t="shared" si="452"/>
        <v>59.745360081850698</v>
      </c>
      <c r="BI1725" s="66">
        <f t="shared" si="453"/>
        <v>2.4329333333333332</v>
      </c>
      <c r="BJ1725" s="66">
        <f t="shared" si="454"/>
        <v>84.276034482758618</v>
      </c>
      <c r="BK1725" s="66">
        <f t="shared" si="455"/>
        <v>54.731568965517241</v>
      </c>
      <c r="BL1725" s="66">
        <f t="shared" si="456"/>
        <v>201.26980835771278</v>
      </c>
      <c r="BM1725" s="207">
        <f t="shared" si="458"/>
        <v>39879.18</v>
      </c>
    </row>
    <row r="1726" spans="1:65" x14ac:dyDescent="0.35">
      <c r="A1726" s="1">
        <v>899</v>
      </c>
      <c r="B1726">
        <v>86</v>
      </c>
      <c r="C1726" t="s">
        <v>37</v>
      </c>
      <c r="D1726" s="60" t="s">
        <v>937</v>
      </c>
      <c r="E1726" s="6" t="s">
        <v>1109</v>
      </c>
      <c r="F1726" s="7" t="s">
        <v>1110</v>
      </c>
      <c r="G1726" s="6">
        <v>-15.37</v>
      </c>
      <c r="H1726" s="6">
        <v>-48.78</v>
      </c>
      <c r="I1726" s="6">
        <v>770</v>
      </c>
      <c r="J1726" s="8">
        <v>31081.371963744201</v>
      </c>
      <c r="K1726" t="s">
        <v>1165</v>
      </c>
      <c r="L1726" t="s">
        <v>1062</v>
      </c>
      <c r="M1726">
        <v>600</v>
      </c>
      <c r="N1726">
        <v>600</v>
      </c>
      <c r="O1726">
        <v>6.92</v>
      </c>
      <c r="P1726">
        <v>36526.57</v>
      </c>
      <c r="Q1726">
        <v>44998.77</v>
      </c>
      <c r="R1726">
        <v>5266.4</v>
      </c>
      <c r="S1726">
        <v>34606.78</v>
      </c>
      <c r="T1726">
        <v>0</v>
      </c>
      <c r="U1726">
        <v>11750.93</v>
      </c>
      <c r="V1726">
        <v>0</v>
      </c>
      <c r="W1726" s="181">
        <f t="shared" si="442"/>
        <v>48277.5</v>
      </c>
      <c r="X1726" s="181">
        <f t="shared" si="443"/>
        <v>80.462500000000006</v>
      </c>
      <c r="Y1726" s="174">
        <v>133156.38</v>
      </c>
      <c r="Z1726" s="181">
        <f t="shared" si="444"/>
        <v>221.9273</v>
      </c>
      <c r="AA1726" s="174">
        <v>5.196897061935748E-3</v>
      </c>
      <c r="AB1726" s="174">
        <v>27.43133299358243</v>
      </c>
      <c r="AC1726" s="174">
        <v>33.793927110364521</v>
      </c>
      <c r="AD1726" s="174">
        <v>3.9550489432049738</v>
      </c>
      <c r="AE1726" s="174">
        <v>25.989577067204738</v>
      </c>
      <c r="AF1726">
        <v>0</v>
      </c>
      <c r="AG1726" s="106">
        <v>8.8249094786145434</v>
      </c>
      <c r="AH1726" s="106">
        <v>0</v>
      </c>
      <c r="AI1726" s="106">
        <v>100</v>
      </c>
      <c r="AJ1726">
        <v>83.78</v>
      </c>
      <c r="AK1726">
        <v>80.47</v>
      </c>
      <c r="AL1726">
        <v>57.68</v>
      </c>
      <c r="AM1726">
        <v>221.93</v>
      </c>
      <c r="AN1726" t="s">
        <v>1066</v>
      </c>
      <c r="AO1726">
        <v>23.601600000000001</v>
      </c>
      <c r="AP1726">
        <v>8.33</v>
      </c>
      <c r="AQ1726">
        <v>12.806699999999999</v>
      </c>
      <c r="AR1726" t="s">
        <v>1072</v>
      </c>
      <c r="AS1726" t="s">
        <v>1073</v>
      </c>
      <c r="AT1726" t="s">
        <v>1076</v>
      </c>
      <c r="AU1726" t="s">
        <v>1077</v>
      </c>
      <c r="AV1726" t="s">
        <v>1081</v>
      </c>
      <c r="AW1726" t="s">
        <v>1083</v>
      </c>
      <c r="AX1726" s="65">
        <f t="shared" si="457"/>
        <v>1391.07</v>
      </c>
      <c r="AY1726" s="106">
        <v>2862.47</v>
      </c>
      <c r="AZ1726" s="106">
        <v>1223.7170090891859</v>
      </c>
      <c r="BA1726" s="65">
        <f t="shared" si="445"/>
        <v>5477.2570090891859</v>
      </c>
      <c r="BB1726" s="65">
        <f t="shared" si="446"/>
        <v>47053.782990910811</v>
      </c>
      <c r="BC1726" s="65">
        <f t="shared" si="447"/>
        <v>6.92</v>
      </c>
      <c r="BD1726" s="65">
        <f t="shared" si="448"/>
        <v>48874.1</v>
      </c>
      <c r="BE1726" s="65">
        <f t="shared" si="449"/>
        <v>31744.309999999998</v>
      </c>
      <c r="BF1726" s="65">
        <f t="shared" si="450"/>
        <v>127679.12299091082</v>
      </c>
      <c r="BG1726" s="66">
        <f t="shared" si="451"/>
        <v>782.46528701274087</v>
      </c>
      <c r="BH1726" s="66">
        <f t="shared" si="452"/>
        <v>81.1272120532945</v>
      </c>
      <c r="BI1726" s="66">
        <f t="shared" si="453"/>
        <v>1.1533333333333333E-2</v>
      </c>
      <c r="BJ1726" s="66">
        <f t="shared" si="454"/>
        <v>84.265689655172409</v>
      </c>
      <c r="BK1726" s="66">
        <f t="shared" si="455"/>
        <v>54.731568965517241</v>
      </c>
      <c r="BL1726" s="66">
        <f t="shared" si="456"/>
        <v>220.13641894984625</v>
      </c>
      <c r="BM1726" s="207">
        <f t="shared" si="458"/>
        <v>39873.18</v>
      </c>
    </row>
    <row r="1727" spans="1:65" x14ac:dyDescent="0.35">
      <c r="A1727" s="1">
        <v>900</v>
      </c>
      <c r="B1727">
        <v>86</v>
      </c>
      <c r="C1727" t="s">
        <v>37</v>
      </c>
      <c r="D1727" s="60" t="s">
        <v>938</v>
      </c>
      <c r="E1727" s="6" t="s">
        <v>1111</v>
      </c>
      <c r="F1727" s="7" t="s">
        <v>1112</v>
      </c>
      <c r="G1727" s="6">
        <v>-22.86</v>
      </c>
      <c r="H1727" s="6">
        <v>-43.41</v>
      </c>
      <c r="I1727" s="6">
        <v>45</v>
      </c>
      <c r="J1727" s="8">
        <v>45016.2336447989</v>
      </c>
      <c r="K1727" t="s">
        <v>1165</v>
      </c>
      <c r="L1727" t="s">
        <v>1062</v>
      </c>
      <c r="M1727">
        <v>600</v>
      </c>
      <c r="N1727">
        <v>600</v>
      </c>
      <c r="O1727">
        <v>0</v>
      </c>
      <c r="P1727">
        <v>36178.82</v>
      </c>
      <c r="Q1727">
        <v>44998.77</v>
      </c>
      <c r="R1727">
        <v>5262.4</v>
      </c>
      <c r="S1727">
        <v>34606.78</v>
      </c>
      <c r="T1727">
        <v>0</v>
      </c>
      <c r="U1727">
        <v>11750.93</v>
      </c>
      <c r="V1727">
        <v>0</v>
      </c>
      <c r="W1727" s="181">
        <f t="shared" si="442"/>
        <v>47929.75</v>
      </c>
      <c r="X1727" s="181">
        <f t="shared" si="443"/>
        <v>79.882916666666674</v>
      </c>
      <c r="Y1727" s="174">
        <v>132797.70000000001</v>
      </c>
      <c r="Z1727" s="181">
        <f t="shared" si="444"/>
        <v>221.32950000000002</v>
      </c>
      <c r="AA1727" s="174">
        <v>0</v>
      </c>
      <c r="AB1727" s="174">
        <v>27.243559188148591</v>
      </c>
      <c r="AC1727" s="174">
        <v>33.885202831073123</v>
      </c>
      <c r="AD1727" s="174">
        <v>3.9627192338421522</v>
      </c>
      <c r="AE1727" s="174">
        <v>26.05977362559743</v>
      </c>
      <c r="AF1727">
        <v>0</v>
      </c>
      <c r="AG1727" s="106">
        <v>8.8487451213386965</v>
      </c>
      <c r="AH1727" s="106">
        <v>0</v>
      </c>
      <c r="AI1727" s="106">
        <v>100</v>
      </c>
      <c r="AJ1727">
        <v>83.77</v>
      </c>
      <c r="AK1727">
        <v>79.88</v>
      </c>
      <c r="AL1727">
        <v>57.68</v>
      </c>
      <c r="AM1727">
        <v>221.33</v>
      </c>
      <c r="AN1727" t="s">
        <v>1067</v>
      </c>
      <c r="AO1727">
        <v>23.601600000000001</v>
      </c>
      <c r="AP1727">
        <v>8.33</v>
      </c>
      <c r="AQ1727">
        <v>12.806699999999999</v>
      </c>
      <c r="AR1727" t="s">
        <v>1072</v>
      </c>
      <c r="AS1727" t="s">
        <v>1073</v>
      </c>
      <c r="AT1727" t="s">
        <v>1076</v>
      </c>
      <c r="AU1727" t="s">
        <v>1077</v>
      </c>
      <c r="AV1727" t="s">
        <v>1081</v>
      </c>
      <c r="AW1727" t="s">
        <v>1083</v>
      </c>
      <c r="AX1727" s="65">
        <f t="shared" si="457"/>
        <v>1391.07</v>
      </c>
      <c r="AY1727" s="106">
        <v>2862.47</v>
      </c>
      <c r="AZ1727" s="106">
        <v>1199.1264738119248</v>
      </c>
      <c r="BA1727" s="65">
        <f t="shared" si="445"/>
        <v>5452.6664738119252</v>
      </c>
      <c r="BB1727" s="65">
        <f t="shared" si="446"/>
        <v>46730.623526188072</v>
      </c>
      <c r="BC1727" s="65">
        <f t="shared" si="447"/>
        <v>0</v>
      </c>
      <c r="BD1727" s="65">
        <f t="shared" si="448"/>
        <v>48870.1</v>
      </c>
      <c r="BE1727" s="65">
        <f t="shared" si="449"/>
        <v>31744.309999999998</v>
      </c>
      <c r="BF1727" s="65">
        <f t="shared" si="450"/>
        <v>127345.03352618808</v>
      </c>
      <c r="BG1727" s="66">
        <f t="shared" si="451"/>
        <v>778.95235340170359</v>
      </c>
      <c r="BH1727" s="66">
        <f t="shared" si="452"/>
        <v>80.570040562393231</v>
      </c>
      <c r="BI1727" s="66">
        <f t="shared" si="453"/>
        <v>0</v>
      </c>
      <c r="BJ1727" s="66">
        <f t="shared" si="454"/>
        <v>84.258793103448269</v>
      </c>
      <c r="BK1727" s="66">
        <f t="shared" si="455"/>
        <v>54.731568965517241</v>
      </c>
      <c r="BL1727" s="66">
        <f t="shared" si="456"/>
        <v>219.56040263135876</v>
      </c>
      <c r="BM1727" s="207">
        <f t="shared" si="458"/>
        <v>39869.18</v>
      </c>
    </row>
    <row r="1728" spans="1:65" x14ac:dyDescent="0.35">
      <c r="A1728" s="1">
        <v>901</v>
      </c>
      <c r="B1728">
        <v>86</v>
      </c>
      <c r="C1728" t="s">
        <v>37</v>
      </c>
      <c r="D1728" s="60" t="s">
        <v>939</v>
      </c>
      <c r="E1728" s="6" t="s">
        <v>1113</v>
      </c>
      <c r="F1728" s="7" t="s">
        <v>1114</v>
      </c>
      <c r="G1728" s="6">
        <v>-20.32</v>
      </c>
      <c r="H1728" s="6">
        <v>-40.340000000000003</v>
      </c>
      <c r="I1728" s="6">
        <v>9</v>
      </c>
      <c r="J1728" s="8">
        <v>54061.366139626101</v>
      </c>
      <c r="K1728" t="s">
        <v>1165</v>
      </c>
      <c r="L1728" t="s">
        <v>1062</v>
      </c>
      <c r="M1728">
        <v>600</v>
      </c>
      <c r="N1728">
        <v>600</v>
      </c>
      <c r="O1728">
        <v>0</v>
      </c>
      <c r="P1728">
        <v>41583.47</v>
      </c>
      <c r="Q1728">
        <v>44998.77</v>
      </c>
      <c r="R1728">
        <v>5264.2</v>
      </c>
      <c r="S1728">
        <v>34606.78</v>
      </c>
      <c r="T1728">
        <v>0</v>
      </c>
      <c r="U1728">
        <v>11750.93</v>
      </c>
      <c r="V1728">
        <v>0</v>
      </c>
      <c r="W1728" s="181">
        <f t="shared" si="442"/>
        <v>53334.400000000001</v>
      </c>
      <c r="X1728" s="181">
        <f t="shared" si="443"/>
        <v>88.890666666666675</v>
      </c>
      <c r="Y1728" s="174">
        <v>138204.15</v>
      </c>
      <c r="Z1728" s="181">
        <f t="shared" si="444"/>
        <v>230.34025</v>
      </c>
      <c r="AA1728" s="174">
        <v>0</v>
      </c>
      <c r="AB1728" s="174">
        <v>30.08843801000187</v>
      </c>
      <c r="AC1728" s="174">
        <v>32.559637319139838</v>
      </c>
      <c r="AD1728" s="174">
        <v>3.8090028410869001</v>
      </c>
      <c r="AE1728" s="174">
        <v>25.040333448742309</v>
      </c>
      <c r="AF1728">
        <v>0</v>
      </c>
      <c r="AG1728" s="106">
        <v>8.5025883810290797</v>
      </c>
      <c r="AH1728" s="106">
        <v>0</v>
      </c>
      <c r="AI1728" s="106">
        <v>100</v>
      </c>
      <c r="AJ1728">
        <v>83.77</v>
      </c>
      <c r="AK1728">
        <v>88.89</v>
      </c>
      <c r="AL1728">
        <v>57.68</v>
      </c>
      <c r="AM1728">
        <v>230.34</v>
      </c>
      <c r="AN1728" t="s">
        <v>1068</v>
      </c>
      <c r="AO1728">
        <v>23.601600000000001</v>
      </c>
      <c r="AP1728">
        <v>8.33</v>
      </c>
      <c r="AQ1728">
        <v>12.806699999999999</v>
      </c>
      <c r="AR1728" t="s">
        <v>1072</v>
      </c>
      <c r="AS1728" t="s">
        <v>1073</v>
      </c>
      <c r="AT1728" t="s">
        <v>1076</v>
      </c>
      <c r="AU1728" t="s">
        <v>1077</v>
      </c>
      <c r="AV1728" t="s">
        <v>1081</v>
      </c>
      <c r="AW1728" t="s">
        <v>1083</v>
      </c>
      <c r="AX1728" s="65">
        <f t="shared" si="457"/>
        <v>1391.07</v>
      </c>
      <c r="AY1728" s="106">
        <v>2862.47</v>
      </c>
      <c r="AZ1728" s="106">
        <v>1293.5063412130971</v>
      </c>
      <c r="BA1728" s="65">
        <f t="shared" si="445"/>
        <v>5547.0463412130975</v>
      </c>
      <c r="BB1728" s="65">
        <f t="shared" si="446"/>
        <v>52040.893658786903</v>
      </c>
      <c r="BC1728" s="65">
        <f t="shared" si="447"/>
        <v>0</v>
      </c>
      <c r="BD1728" s="65">
        <f t="shared" si="448"/>
        <v>48871.899999999994</v>
      </c>
      <c r="BE1728" s="65">
        <f t="shared" si="449"/>
        <v>31744.309999999998</v>
      </c>
      <c r="BF1728" s="65">
        <f t="shared" si="450"/>
        <v>132657.10365878689</v>
      </c>
      <c r="BG1728" s="66">
        <f t="shared" si="451"/>
        <v>792.43519160187111</v>
      </c>
      <c r="BH1728" s="66">
        <f t="shared" si="452"/>
        <v>89.725678722046382</v>
      </c>
      <c r="BI1728" s="66">
        <f t="shared" si="453"/>
        <v>0</v>
      </c>
      <c r="BJ1728" s="66">
        <f t="shared" si="454"/>
        <v>84.261896551724135</v>
      </c>
      <c r="BK1728" s="66">
        <f t="shared" si="455"/>
        <v>54.731568965517241</v>
      </c>
      <c r="BL1728" s="66">
        <f t="shared" si="456"/>
        <v>228.71914423928774</v>
      </c>
      <c r="BM1728" s="207">
        <f t="shared" si="458"/>
        <v>39870.979999999996</v>
      </c>
    </row>
    <row r="1729" spans="1:65" x14ac:dyDescent="0.35">
      <c r="A1729" s="1">
        <v>902</v>
      </c>
      <c r="B1729">
        <v>86</v>
      </c>
      <c r="C1729" t="s">
        <v>37</v>
      </c>
      <c r="D1729" s="60" t="s">
        <v>940</v>
      </c>
      <c r="E1729" s="6" t="s">
        <v>1115</v>
      </c>
      <c r="F1729" s="7" t="s">
        <v>1116</v>
      </c>
      <c r="G1729" s="6">
        <v>-8.0500000000000007</v>
      </c>
      <c r="H1729" s="6">
        <v>-34.880000000000003</v>
      </c>
      <c r="I1729" s="6">
        <v>10</v>
      </c>
      <c r="J1729" s="8">
        <v>63550.072249703</v>
      </c>
      <c r="K1729" t="s">
        <v>1165</v>
      </c>
      <c r="L1729" t="s">
        <v>1062</v>
      </c>
      <c r="M1729">
        <v>600</v>
      </c>
      <c r="N1729">
        <v>600</v>
      </c>
      <c r="O1729">
        <v>0</v>
      </c>
      <c r="P1729">
        <v>48555.34</v>
      </c>
      <c r="Q1729">
        <v>44998.77</v>
      </c>
      <c r="R1729">
        <v>5250.2</v>
      </c>
      <c r="S1729">
        <v>34606.78</v>
      </c>
      <c r="T1729">
        <v>0</v>
      </c>
      <c r="U1729">
        <v>11750.93</v>
      </c>
      <c r="V1729">
        <v>0</v>
      </c>
      <c r="W1729" s="181">
        <f t="shared" si="442"/>
        <v>60306.27</v>
      </c>
      <c r="X1729" s="181">
        <f t="shared" si="443"/>
        <v>100.51044999999999</v>
      </c>
      <c r="Y1729" s="174">
        <v>145162.03</v>
      </c>
      <c r="Z1729" s="181">
        <f t="shared" si="444"/>
        <v>241.93671666666665</v>
      </c>
      <c r="AA1729" s="174">
        <v>0</v>
      </c>
      <c r="AB1729" s="174">
        <v>33.449063780659444</v>
      </c>
      <c r="AC1729" s="174">
        <v>30.998994709566961</v>
      </c>
      <c r="AD1729" s="174">
        <v>3.6167860149103732</v>
      </c>
      <c r="AE1729" s="174">
        <v>23.840104743644051</v>
      </c>
      <c r="AF1729">
        <v>0</v>
      </c>
      <c r="AG1729" s="106">
        <v>8.0950438623653866</v>
      </c>
      <c r="AH1729" s="106">
        <v>0</v>
      </c>
      <c r="AI1729" s="106">
        <v>100</v>
      </c>
      <c r="AJ1729">
        <v>83.75</v>
      </c>
      <c r="AK1729">
        <v>100.51</v>
      </c>
      <c r="AL1729">
        <v>57.68</v>
      </c>
      <c r="AM1729">
        <v>241.94</v>
      </c>
      <c r="AN1729" t="s">
        <v>1069</v>
      </c>
      <c r="AO1729">
        <v>23.601600000000001</v>
      </c>
      <c r="AP1729">
        <v>8.33</v>
      </c>
      <c r="AQ1729">
        <v>12.806699999999999</v>
      </c>
      <c r="AR1729" t="s">
        <v>1072</v>
      </c>
      <c r="AS1729" t="s">
        <v>1073</v>
      </c>
      <c r="AT1729" t="s">
        <v>1076</v>
      </c>
      <c r="AU1729" t="s">
        <v>1077</v>
      </c>
      <c r="AV1729" t="s">
        <v>1081</v>
      </c>
      <c r="AW1729" t="s">
        <v>1083</v>
      </c>
      <c r="AX1729" s="65">
        <f t="shared" si="457"/>
        <v>1391.07</v>
      </c>
      <c r="AY1729" s="106">
        <v>2862.47</v>
      </c>
      <c r="AZ1729" s="106">
        <v>1488.3887524298109</v>
      </c>
      <c r="BA1729" s="65">
        <f t="shared" si="445"/>
        <v>5741.9287524298106</v>
      </c>
      <c r="BB1729" s="65">
        <f t="shared" si="446"/>
        <v>58817.881247570185</v>
      </c>
      <c r="BC1729" s="65">
        <f t="shared" si="447"/>
        <v>0</v>
      </c>
      <c r="BD1729" s="65">
        <f t="shared" si="448"/>
        <v>48857.899999999994</v>
      </c>
      <c r="BE1729" s="65">
        <f t="shared" si="449"/>
        <v>31744.309999999998</v>
      </c>
      <c r="BF1729" s="65">
        <f t="shared" si="450"/>
        <v>139420.10124757019</v>
      </c>
      <c r="BG1729" s="66">
        <f t="shared" si="451"/>
        <v>820.27553606140157</v>
      </c>
      <c r="BH1729" s="66">
        <f t="shared" si="452"/>
        <v>101.41014008201756</v>
      </c>
      <c r="BI1729" s="66">
        <f t="shared" si="453"/>
        <v>0</v>
      </c>
      <c r="BJ1729" s="66">
        <f t="shared" si="454"/>
        <v>84.237758620689647</v>
      </c>
      <c r="BK1729" s="66">
        <f t="shared" si="455"/>
        <v>54.731568965517241</v>
      </c>
      <c r="BL1729" s="66">
        <f t="shared" si="456"/>
        <v>240.37948490960378</v>
      </c>
      <c r="BM1729" s="207">
        <f t="shared" si="458"/>
        <v>39856.979999999996</v>
      </c>
    </row>
    <row r="1730" spans="1:65" x14ac:dyDescent="0.35">
      <c r="A1730" s="1">
        <v>903</v>
      </c>
      <c r="B1730">
        <v>86</v>
      </c>
      <c r="C1730" t="s">
        <v>37</v>
      </c>
      <c r="D1730" s="60" t="s">
        <v>941</v>
      </c>
      <c r="E1730" s="6" t="s">
        <v>1117</v>
      </c>
      <c r="F1730" s="7" t="s">
        <v>1118</v>
      </c>
      <c r="G1730" s="6">
        <v>-3.8</v>
      </c>
      <c r="H1730" s="6">
        <v>-38.53</v>
      </c>
      <c r="I1730" s="6">
        <v>41</v>
      </c>
      <c r="J1730" s="8">
        <v>71394.000753582499</v>
      </c>
      <c r="K1730" t="s">
        <v>1165</v>
      </c>
      <c r="L1730" t="s">
        <v>1062</v>
      </c>
      <c r="M1730">
        <v>600</v>
      </c>
      <c r="N1730">
        <v>600</v>
      </c>
      <c r="O1730">
        <v>0</v>
      </c>
      <c r="P1730">
        <v>50347.55</v>
      </c>
      <c r="Q1730">
        <v>44998.77</v>
      </c>
      <c r="R1730">
        <v>5255.2</v>
      </c>
      <c r="S1730">
        <v>34606.78</v>
      </c>
      <c r="T1730">
        <v>0</v>
      </c>
      <c r="U1730">
        <v>11750.93</v>
      </c>
      <c r="V1730">
        <v>0</v>
      </c>
      <c r="W1730" s="181">
        <f t="shared" si="442"/>
        <v>62098.48</v>
      </c>
      <c r="X1730" s="181">
        <f t="shared" si="443"/>
        <v>103.49746666666667</v>
      </c>
      <c r="Y1730" s="174">
        <v>146959.24</v>
      </c>
      <c r="Z1730" s="181">
        <f t="shared" si="444"/>
        <v>244.93206666666666</v>
      </c>
      <c r="AA1730" s="174">
        <v>0</v>
      </c>
      <c r="AB1730" s="174">
        <v>34.259533459753882</v>
      </c>
      <c r="AC1730" s="174">
        <v>30.619898415370141</v>
      </c>
      <c r="AD1730" s="174">
        <v>3.5759575240046151</v>
      </c>
      <c r="AE1730" s="174">
        <v>23.548556729063112</v>
      </c>
      <c r="AF1730">
        <v>0</v>
      </c>
      <c r="AG1730" s="106">
        <v>7.9960470672004016</v>
      </c>
      <c r="AH1730" s="106">
        <v>0</v>
      </c>
      <c r="AI1730" s="106">
        <v>100</v>
      </c>
      <c r="AJ1730">
        <v>83.76</v>
      </c>
      <c r="AK1730">
        <v>103.5</v>
      </c>
      <c r="AL1730">
        <v>57.68</v>
      </c>
      <c r="AM1730">
        <v>244.93</v>
      </c>
      <c r="AN1730" t="s">
        <v>1070</v>
      </c>
      <c r="AO1730">
        <v>23.601600000000001</v>
      </c>
      <c r="AP1730">
        <v>8.33</v>
      </c>
      <c r="AQ1730">
        <v>12.806699999999999</v>
      </c>
      <c r="AR1730" t="s">
        <v>1072</v>
      </c>
      <c r="AS1730" t="s">
        <v>1073</v>
      </c>
      <c r="AT1730" t="s">
        <v>1076</v>
      </c>
      <c r="AU1730" t="s">
        <v>1077</v>
      </c>
      <c r="AV1730" t="s">
        <v>1081</v>
      </c>
      <c r="AW1730" t="s">
        <v>1083</v>
      </c>
      <c r="AX1730" s="65">
        <f t="shared" si="457"/>
        <v>1391.07</v>
      </c>
      <c r="AY1730" s="106">
        <v>2862.47</v>
      </c>
      <c r="AZ1730" s="106">
        <v>1493.4803318588358</v>
      </c>
      <c r="BA1730" s="65">
        <f t="shared" si="445"/>
        <v>5747.0203318588356</v>
      </c>
      <c r="BB1730" s="65">
        <f t="shared" si="446"/>
        <v>60604.999668141165</v>
      </c>
      <c r="BC1730" s="65">
        <f t="shared" si="447"/>
        <v>0</v>
      </c>
      <c r="BD1730" s="65">
        <f t="shared" si="448"/>
        <v>48862.899999999994</v>
      </c>
      <c r="BE1730" s="65">
        <f t="shared" si="449"/>
        <v>31744.309999999998</v>
      </c>
      <c r="BF1730" s="65">
        <f t="shared" si="450"/>
        <v>141212.21966814116</v>
      </c>
      <c r="BG1730" s="66">
        <f t="shared" si="451"/>
        <v>821.00290455126219</v>
      </c>
      <c r="BH1730" s="66">
        <f t="shared" si="452"/>
        <v>104.49137873817442</v>
      </c>
      <c r="BI1730" s="66">
        <f t="shared" si="453"/>
        <v>0</v>
      </c>
      <c r="BJ1730" s="66">
        <f t="shared" si="454"/>
        <v>84.246379310344821</v>
      </c>
      <c r="BK1730" s="66">
        <f t="shared" si="455"/>
        <v>54.731568965517241</v>
      </c>
      <c r="BL1730" s="66">
        <f t="shared" si="456"/>
        <v>243.46934425541579</v>
      </c>
      <c r="BM1730" s="207">
        <f t="shared" si="458"/>
        <v>39861.979999999996</v>
      </c>
    </row>
    <row r="1731" spans="1:65" x14ac:dyDescent="0.35">
      <c r="A1731" s="1">
        <v>904</v>
      </c>
      <c r="B1731">
        <v>87</v>
      </c>
      <c r="C1731" t="s">
        <v>37</v>
      </c>
      <c r="D1731" s="60" t="s">
        <v>942</v>
      </c>
      <c r="E1731" s="6" t="s">
        <v>1104</v>
      </c>
      <c r="F1731" s="7" t="s">
        <v>1105</v>
      </c>
      <c r="G1731" s="6">
        <v>-22.74</v>
      </c>
      <c r="H1731" s="6">
        <v>-45.59</v>
      </c>
      <c r="I1731" s="6">
        <v>1642</v>
      </c>
      <c r="J1731" s="8">
        <v>3495.45982983364</v>
      </c>
      <c r="K1731" t="s">
        <v>1165</v>
      </c>
      <c r="L1731" t="s">
        <v>1062</v>
      </c>
      <c r="M1731">
        <v>600</v>
      </c>
      <c r="N1731">
        <v>600</v>
      </c>
      <c r="O1731">
        <v>1325.01</v>
      </c>
      <c r="P1731">
        <v>12654.05</v>
      </c>
      <c r="Q1731">
        <v>44998.77</v>
      </c>
      <c r="R1731">
        <v>5265.2</v>
      </c>
      <c r="S1731">
        <v>34606.78</v>
      </c>
      <c r="T1731">
        <v>0</v>
      </c>
      <c r="U1731">
        <v>11578.67</v>
      </c>
      <c r="V1731">
        <v>0</v>
      </c>
      <c r="W1731" s="181">
        <f t="shared" si="442"/>
        <v>24232.720000000001</v>
      </c>
      <c r="X1731" s="181">
        <f t="shared" si="443"/>
        <v>40.387866666666667</v>
      </c>
      <c r="Y1731" s="174">
        <v>110428.48</v>
      </c>
      <c r="Z1731" s="181">
        <f t="shared" si="444"/>
        <v>184.04746666666665</v>
      </c>
      <c r="AA1731" s="174">
        <v>1.1998806829542521</v>
      </c>
      <c r="AB1731" s="174">
        <v>11.45904570994729</v>
      </c>
      <c r="AC1731" s="174">
        <v>40.749243311145818</v>
      </c>
      <c r="AD1731" s="174">
        <v>4.7679728997447031</v>
      </c>
      <c r="AE1731" s="174">
        <v>31.338636554627939</v>
      </c>
      <c r="AF1731">
        <v>0</v>
      </c>
      <c r="AG1731" s="106">
        <v>10.48522084158</v>
      </c>
      <c r="AH1731" s="106">
        <v>0</v>
      </c>
      <c r="AI1731" s="106">
        <v>100</v>
      </c>
      <c r="AJ1731">
        <v>83.77</v>
      </c>
      <c r="AK1731">
        <v>42.6</v>
      </c>
      <c r="AL1731">
        <v>57.68</v>
      </c>
      <c r="AM1731">
        <v>184.05</v>
      </c>
      <c r="AN1731" t="s">
        <v>1063</v>
      </c>
      <c r="AO1731">
        <v>23.601600000000001</v>
      </c>
      <c r="AP1731">
        <v>8.33</v>
      </c>
      <c r="AQ1731">
        <v>12.806699999999999</v>
      </c>
      <c r="AR1731" t="s">
        <v>1072</v>
      </c>
      <c r="AS1731" t="s">
        <v>1073</v>
      </c>
      <c r="AT1731" t="s">
        <v>1076</v>
      </c>
      <c r="AU1731" t="s">
        <v>1077</v>
      </c>
      <c r="AV1731" t="s">
        <v>1081</v>
      </c>
      <c r="AW1731" t="s">
        <v>1084</v>
      </c>
      <c r="AX1731" s="65">
        <f t="shared" si="457"/>
        <v>1391.07</v>
      </c>
      <c r="AY1731" s="106">
        <v>2862.47</v>
      </c>
      <c r="AZ1731" s="106">
        <v>532.69510812696637</v>
      </c>
      <c r="BA1731" s="65">
        <f t="shared" si="445"/>
        <v>4786.2351081269662</v>
      </c>
      <c r="BB1731" s="65">
        <f t="shared" si="446"/>
        <v>23700.024891873036</v>
      </c>
      <c r="BC1731" s="65">
        <f t="shared" si="447"/>
        <v>1325.01</v>
      </c>
      <c r="BD1731" s="65">
        <f t="shared" si="448"/>
        <v>48872.899999999994</v>
      </c>
      <c r="BE1731" s="65">
        <f t="shared" si="449"/>
        <v>31744.309999999998</v>
      </c>
      <c r="BF1731" s="65">
        <f t="shared" si="450"/>
        <v>105642.24489187304</v>
      </c>
      <c r="BG1731" s="66">
        <f t="shared" si="451"/>
        <v>683.74787258956655</v>
      </c>
      <c r="BH1731" s="66">
        <f t="shared" si="452"/>
        <v>40.862111882539715</v>
      </c>
      <c r="BI1731" s="66">
        <f t="shared" si="453"/>
        <v>2.2083499999999998</v>
      </c>
      <c r="BJ1731" s="66">
        <f t="shared" si="454"/>
        <v>84.263620689655156</v>
      </c>
      <c r="BK1731" s="66">
        <f t="shared" si="455"/>
        <v>54.731568965517241</v>
      </c>
      <c r="BL1731" s="66">
        <f t="shared" si="456"/>
        <v>182.14180153771213</v>
      </c>
      <c r="BM1731" s="207">
        <f t="shared" si="458"/>
        <v>39871.979999999996</v>
      </c>
    </row>
    <row r="1732" spans="1:65" x14ac:dyDescent="0.35">
      <c r="A1732" s="1">
        <v>905</v>
      </c>
      <c r="B1732">
        <v>87</v>
      </c>
      <c r="C1732" t="s">
        <v>37</v>
      </c>
      <c r="D1732" s="60" t="s">
        <v>943</v>
      </c>
      <c r="E1732" s="6" t="s">
        <v>1104</v>
      </c>
      <c r="F1732" s="7" t="s">
        <v>1106</v>
      </c>
      <c r="G1732" s="6">
        <v>-23.85</v>
      </c>
      <c r="H1732" s="6">
        <v>-46.64</v>
      </c>
      <c r="I1732" s="6">
        <v>792</v>
      </c>
      <c r="J1732" s="8">
        <v>14172.2970393051</v>
      </c>
      <c r="K1732" t="s">
        <v>1165</v>
      </c>
      <c r="L1732" t="s">
        <v>1062</v>
      </c>
      <c r="M1732">
        <v>600</v>
      </c>
      <c r="N1732">
        <v>600</v>
      </c>
      <c r="O1732">
        <v>193.17</v>
      </c>
      <c r="P1732">
        <v>19918.16</v>
      </c>
      <c r="Q1732">
        <v>44998.77</v>
      </c>
      <c r="R1732">
        <v>5266.4</v>
      </c>
      <c r="S1732">
        <v>34606.78</v>
      </c>
      <c r="T1732">
        <v>0</v>
      </c>
      <c r="U1732">
        <v>11578.67</v>
      </c>
      <c r="V1732">
        <v>0</v>
      </c>
      <c r="W1732" s="181">
        <f t="shared" si="442"/>
        <v>31496.83</v>
      </c>
      <c r="X1732" s="181">
        <f t="shared" si="443"/>
        <v>52.494716666666669</v>
      </c>
      <c r="Y1732" s="174">
        <v>116561.95</v>
      </c>
      <c r="Z1732" s="181">
        <f t="shared" si="444"/>
        <v>194.26991666666666</v>
      </c>
      <c r="AA1732" s="174">
        <v>0.1657230339746375</v>
      </c>
      <c r="AB1732" s="174">
        <v>17.088046313569741</v>
      </c>
      <c r="AC1732" s="174">
        <v>38.605025053201317</v>
      </c>
      <c r="AD1732" s="174">
        <v>4.5181124715226533</v>
      </c>
      <c r="AE1732" s="174">
        <v>29.68960282493558</v>
      </c>
      <c r="AF1732">
        <v>0</v>
      </c>
      <c r="AG1732" s="106">
        <v>9.9334903027960681</v>
      </c>
      <c r="AH1732" s="106">
        <v>0</v>
      </c>
      <c r="AI1732" s="106">
        <v>100</v>
      </c>
      <c r="AJ1732">
        <v>83.78</v>
      </c>
      <c r="AK1732">
        <v>52.82</v>
      </c>
      <c r="AL1732">
        <v>57.68</v>
      </c>
      <c r="AM1732">
        <v>194.27</v>
      </c>
      <c r="AN1732" t="s">
        <v>1064</v>
      </c>
      <c r="AO1732">
        <v>23.601600000000001</v>
      </c>
      <c r="AP1732">
        <v>8.33</v>
      </c>
      <c r="AQ1732">
        <v>12.806699999999999</v>
      </c>
      <c r="AR1732" t="s">
        <v>1072</v>
      </c>
      <c r="AS1732" t="s">
        <v>1073</v>
      </c>
      <c r="AT1732" t="s">
        <v>1076</v>
      </c>
      <c r="AU1732" t="s">
        <v>1077</v>
      </c>
      <c r="AV1732" t="s">
        <v>1081</v>
      </c>
      <c r="AW1732" t="s">
        <v>1084</v>
      </c>
      <c r="AX1732" s="65">
        <f t="shared" si="457"/>
        <v>1391.07</v>
      </c>
      <c r="AY1732" s="106">
        <v>2862.47</v>
      </c>
      <c r="AZ1732" s="106">
        <v>781.49783907761923</v>
      </c>
      <c r="BA1732" s="65">
        <f t="shared" si="445"/>
        <v>5035.0378390776186</v>
      </c>
      <c r="BB1732" s="65">
        <f t="shared" si="446"/>
        <v>30715.332160922382</v>
      </c>
      <c r="BC1732" s="65">
        <f t="shared" si="447"/>
        <v>193.17</v>
      </c>
      <c r="BD1732" s="65">
        <f t="shared" si="448"/>
        <v>48874.1</v>
      </c>
      <c r="BE1732" s="65">
        <f t="shared" si="449"/>
        <v>31744.309999999998</v>
      </c>
      <c r="BF1732" s="65">
        <f t="shared" si="450"/>
        <v>111526.91216092238</v>
      </c>
      <c r="BG1732" s="66">
        <f t="shared" si="451"/>
        <v>719.29111986823125</v>
      </c>
      <c r="BH1732" s="66">
        <f t="shared" si="452"/>
        <v>52.957469242969623</v>
      </c>
      <c r="BI1732" s="66">
        <f t="shared" si="453"/>
        <v>0.32194999999999996</v>
      </c>
      <c r="BJ1732" s="66">
        <f t="shared" si="454"/>
        <v>84.265689655172409</v>
      </c>
      <c r="BK1732" s="66">
        <f t="shared" si="455"/>
        <v>54.731568965517241</v>
      </c>
      <c r="BL1732" s="66">
        <f t="shared" si="456"/>
        <v>192.28777958779722</v>
      </c>
      <c r="BM1732" s="207">
        <f t="shared" si="458"/>
        <v>39873.18</v>
      </c>
    </row>
    <row r="1733" spans="1:65" x14ac:dyDescent="0.35">
      <c r="A1733" s="1">
        <v>906</v>
      </c>
      <c r="B1733">
        <v>87</v>
      </c>
      <c r="C1733" t="s">
        <v>37</v>
      </c>
      <c r="D1733" s="60" t="s">
        <v>944</v>
      </c>
      <c r="E1733" s="6" t="s">
        <v>1107</v>
      </c>
      <c r="F1733" s="7" t="s">
        <v>1108</v>
      </c>
      <c r="G1733" s="6">
        <v>-30.03</v>
      </c>
      <c r="H1733" s="6">
        <v>-51.23</v>
      </c>
      <c r="I1733" s="6">
        <v>47</v>
      </c>
      <c r="J1733" s="8">
        <v>23954.0527728093</v>
      </c>
      <c r="K1733" t="s">
        <v>1165</v>
      </c>
      <c r="L1733" t="s">
        <v>1062</v>
      </c>
      <c r="M1733">
        <v>600</v>
      </c>
      <c r="N1733">
        <v>600</v>
      </c>
      <c r="O1733">
        <v>432.44</v>
      </c>
      <c r="P1733">
        <v>23584.39</v>
      </c>
      <c r="Q1733">
        <v>44998.77</v>
      </c>
      <c r="R1733">
        <v>5272.4</v>
      </c>
      <c r="S1733">
        <v>34606.78</v>
      </c>
      <c r="T1733">
        <v>0</v>
      </c>
      <c r="U1733">
        <v>11578.67</v>
      </c>
      <c r="V1733">
        <v>0</v>
      </c>
      <c r="W1733" s="181">
        <f t="shared" si="442"/>
        <v>35163.06</v>
      </c>
      <c r="X1733" s="181">
        <f t="shared" si="443"/>
        <v>58.605099999999993</v>
      </c>
      <c r="Y1733" s="174">
        <v>120473.45</v>
      </c>
      <c r="Z1733" s="181">
        <f t="shared" si="444"/>
        <v>200.78908333333334</v>
      </c>
      <c r="AA1733" s="174">
        <v>0.35895045754894539</v>
      </c>
      <c r="AB1733" s="174">
        <v>19.57642119487738</v>
      </c>
      <c r="AC1733" s="174">
        <v>37.351607345850887</v>
      </c>
      <c r="AD1733" s="174">
        <v>4.3763999453821567</v>
      </c>
      <c r="AE1733" s="174">
        <v>28.725648680269391</v>
      </c>
      <c r="AF1733">
        <v>0</v>
      </c>
      <c r="AG1733" s="106">
        <v>9.6109723760712438</v>
      </c>
      <c r="AH1733" s="106">
        <v>0</v>
      </c>
      <c r="AI1733" s="106">
        <v>100</v>
      </c>
      <c r="AJ1733">
        <v>83.79</v>
      </c>
      <c r="AK1733">
        <v>59.33</v>
      </c>
      <c r="AL1733">
        <v>57.68</v>
      </c>
      <c r="AM1733">
        <v>200.79</v>
      </c>
      <c r="AN1733" t="s">
        <v>1065</v>
      </c>
      <c r="AO1733">
        <v>23.601600000000001</v>
      </c>
      <c r="AP1733">
        <v>8.33</v>
      </c>
      <c r="AQ1733">
        <v>12.806699999999999</v>
      </c>
      <c r="AR1733" t="s">
        <v>1072</v>
      </c>
      <c r="AS1733" t="s">
        <v>1073</v>
      </c>
      <c r="AT1733" t="s">
        <v>1076</v>
      </c>
      <c r="AU1733" t="s">
        <v>1077</v>
      </c>
      <c r="AV1733" t="s">
        <v>1081</v>
      </c>
      <c r="AW1733" t="s">
        <v>1084</v>
      </c>
      <c r="AX1733" s="65">
        <f t="shared" si="457"/>
        <v>1391.07</v>
      </c>
      <c r="AY1733" s="106">
        <v>2862.47</v>
      </c>
      <c r="AZ1733" s="106">
        <v>880.5315197049664</v>
      </c>
      <c r="BA1733" s="65">
        <f t="shared" si="445"/>
        <v>5134.0715197049667</v>
      </c>
      <c r="BB1733" s="65">
        <f t="shared" si="446"/>
        <v>34282.528480295034</v>
      </c>
      <c r="BC1733" s="65">
        <f t="shared" si="447"/>
        <v>432.44</v>
      </c>
      <c r="BD1733" s="65">
        <f t="shared" si="448"/>
        <v>48880.1</v>
      </c>
      <c r="BE1733" s="65">
        <f t="shared" si="449"/>
        <v>31744.309999999998</v>
      </c>
      <c r="BF1733" s="65">
        <f t="shared" si="450"/>
        <v>115339.37848029502</v>
      </c>
      <c r="BG1733" s="66">
        <f t="shared" si="451"/>
        <v>733.43878852928094</v>
      </c>
      <c r="BH1733" s="66">
        <f t="shared" si="452"/>
        <v>59.107807724646612</v>
      </c>
      <c r="BI1733" s="66">
        <f t="shared" si="453"/>
        <v>0.72073333333333334</v>
      </c>
      <c r="BJ1733" s="66">
        <f t="shared" si="454"/>
        <v>84.276034482758618</v>
      </c>
      <c r="BK1733" s="66">
        <f t="shared" si="455"/>
        <v>54.731568965517241</v>
      </c>
      <c r="BL1733" s="66">
        <f t="shared" si="456"/>
        <v>198.860997379819</v>
      </c>
      <c r="BM1733" s="207">
        <f t="shared" si="458"/>
        <v>39879.18</v>
      </c>
    </row>
    <row r="1734" spans="1:65" x14ac:dyDescent="0.35">
      <c r="A1734" s="1">
        <v>907</v>
      </c>
      <c r="B1734">
        <v>87</v>
      </c>
      <c r="C1734" t="s">
        <v>37</v>
      </c>
      <c r="D1734" s="60" t="s">
        <v>945</v>
      </c>
      <c r="E1734" s="6" t="s">
        <v>1109</v>
      </c>
      <c r="F1734" s="7" t="s">
        <v>1110</v>
      </c>
      <c r="G1734" s="6">
        <v>-15.37</v>
      </c>
      <c r="H1734" s="6">
        <v>-48.78</v>
      </c>
      <c r="I1734" s="6">
        <v>770</v>
      </c>
      <c r="J1734" s="8">
        <v>31081.371963744201</v>
      </c>
      <c r="K1734" t="s">
        <v>1165</v>
      </c>
      <c r="L1734" t="s">
        <v>1062</v>
      </c>
      <c r="M1734">
        <v>600</v>
      </c>
      <c r="N1734">
        <v>600</v>
      </c>
      <c r="O1734">
        <v>0</v>
      </c>
      <c r="P1734">
        <v>33870.15</v>
      </c>
      <c r="Q1734">
        <v>44998.77</v>
      </c>
      <c r="R1734">
        <v>5266.4</v>
      </c>
      <c r="S1734">
        <v>34606.78</v>
      </c>
      <c r="T1734">
        <v>0</v>
      </c>
      <c r="U1734">
        <v>11578.67</v>
      </c>
      <c r="V1734">
        <v>0</v>
      </c>
      <c r="W1734" s="181">
        <f t="shared" si="442"/>
        <v>45448.82</v>
      </c>
      <c r="X1734" s="181">
        <f t="shared" si="443"/>
        <v>75.748033333333339</v>
      </c>
      <c r="Y1734" s="174">
        <v>130320.77</v>
      </c>
      <c r="Z1734" s="181">
        <f t="shared" si="444"/>
        <v>217.20128333333335</v>
      </c>
      <c r="AA1734" s="174">
        <v>0</v>
      </c>
      <c r="AB1734" s="174">
        <v>25.98983262606567</v>
      </c>
      <c r="AC1734" s="174">
        <v>34.529238892618572</v>
      </c>
      <c r="AD1734" s="174">
        <v>4.0411056503119189</v>
      </c>
      <c r="AE1734" s="174">
        <v>26.555076370405121</v>
      </c>
      <c r="AF1734">
        <v>0</v>
      </c>
      <c r="AG1734" s="106">
        <v>8.8847464605987199</v>
      </c>
      <c r="AH1734" s="106">
        <v>0</v>
      </c>
      <c r="AI1734" s="106">
        <v>100</v>
      </c>
      <c r="AJ1734">
        <v>83.78</v>
      </c>
      <c r="AK1734">
        <v>75.75</v>
      </c>
      <c r="AL1734">
        <v>57.68</v>
      </c>
      <c r="AM1734">
        <v>217.2</v>
      </c>
      <c r="AN1734" t="s">
        <v>1066</v>
      </c>
      <c r="AO1734">
        <v>23.601600000000001</v>
      </c>
      <c r="AP1734">
        <v>8.33</v>
      </c>
      <c r="AQ1734">
        <v>12.806699999999999</v>
      </c>
      <c r="AR1734" t="s">
        <v>1072</v>
      </c>
      <c r="AS1734" t="s">
        <v>1073</v>
      </c>
      <c r="AT1734" t="s">
        <v>1076</v>
      </c>
      <c r="AU1734" t="s">
        <v>1077</v>
      </c>
      <c r="AV1734" t="s">
        <v>1081</v>
      </c>
      <c r="AW1734" t="s">
        <v>1084</v>
      </c>
      <c r="AX1734" s="65">
        <f t="shared" si="457"/>
        <v>1391.07</v>
      </c>
      <c r="AY1734" s="106">
        <v>2862.47</v>
      </c>
      <c r="AZ1734" s="106">
        <v>1222.4099268370608</v>
      </c>
      <c r="BA1734" s="65">
        <f t="shared" si="445"/>
        <v>5475.94992683706</v>
      </c>
      <c r="BB1734" s="65">
        <f t="shared" si="446"/>
        <v>44226.410073162937</v>
      </c>
      <c r="BC1734" s="65">
        <f t="shared" si="447"/>
        <v>0</v>
      </c>
      <c r="BD1734" s="65">
        <f t="shared" si="448"/>
        <v>48874.1</v>
      </c>
      <c r="BE1734" s="65">
        <f t="shared" si="449"/>
        <v>31744.309999999998</v>
      </c>
      <c r="BF1734" s="65">
        <f t="shared" si="450"/>
        <v>124844.82007316295</v>
      </c>
      <c r="BG1734" s="66">
        <f t="shared" si="451"/>
        <v>782.27856097672282</v>
      </c>
      <c r="BH1734" s="66">
        <f t="shared" si="452"/>
        <v>76.252431160625747</v>
      </c>
      <c r="BI1734" s="66">
        <f t="shared" si="453"/>
        <v>0</v>
      </c>
      <c r="BJ1734" s="66">
        <f t="shared" si="454"/>
        <v>84.265689655172409</v>
      </c>
      <c r="BK1734" s="66">
        <f t="shared" si="455"/>
        <v>54.731568965517241</v>
      </c>
      <c r="BL1734" s="66">
        <f t="shared" si="456"/>
        <v>215.24968978131542</v>
      </c>
      <c r="BM1734" s="207">
        <f t="shared" si="458"/>
        <v>39873.18</v>
      </c>
    </row>
    <row r="1735" spans="1:65" x14ac:dyDescent="0.35">
      <c r="A1735" s="1">
        <v>908</v>
      </c>
      <c r="B1735">
        <v>87</v>
      </c>
      <c r="C1735" t="s">
        <v>37</v>
      </c>
      <c r="D1735" s="60" t="s">
        <v>946</v>
      </c>
      <c r="E1735" s="6" t="s">
        <v>1111</v>
      </c>
      <c r="F1735" s="7" t="s">
        <v>1112</v>
      </c>
      <c r="G1735" s="6">
        <v>-22.86</v>
      </c>
      <c r="H1735" s="6">
        <v>-43.41</v>
      </c>
      <c r="I1735" s="6">
        <v>45</v>
      </c>
      <c r="J1735" s="8">
        <v>45016.2336447989</v>
      </c>
      <c r="K1735" t="s">
        <v>1165</v>
      </c>
      <c r="L1735" t="s">
        <v>1062</v>
      </c>
      <c r="M1735">
        <v>600</v>
      </c>
      <c r="N1735">
        <v>600</v>
      </c>
      <c r="O1735">
        <v>0</v>
      </c>
      <c r="P1735">
        <v>34056.79</v>
      </c>
      <c r="Q1735">
        <v>44998.77</v>
      </c>
      <c r="R1735">
        <v>5262.4</v>
      </c>
      <c r="S1735">
        <v>34606.78</v>
      </c>
      <c r="T1735">
        <v>0</v>
      </c>
      <c r="U1735">
        <v>11578.67</v>
      </c>
      <c r="V1735">
        <v>0</v>
      </c>
      <c r="W1735" s="181">
        <f t="shared" si="442"/>
        <v>45635.46</v>
      </c>
      <c r="X1735" s="181">
        <f t="shared" si="443"/>
        <v>76.059100000000001</v>
      </c>
      <c r="Y1735" s="174">
        <v>130503.42</v>
      </c>
      <c r="Z1735" s="181">
        <f t="shared" si="444"/>
        <v>217.50569999999999</v>
      </c>
      <c r="AA1735" s="174">
        <v>0</v>
      </c>
      <c r="AB1735" s="174">
        <v>26.096473180549602</v>
      </c>
      <c r="AC1735" s="174">
        <v>34.480912454248333</v>
      </c>
      <c r="AD1735" s="174">
        <v>4.0323847451660653</v>
      </c>
      <c r="AE1735" s="174">
        <v>26.517910411849741</v>
      </c>
      <c r="AF1735">
        <v>0</v>
      </c>
      <c r="AG1735" s="106">
        <v>8.8723115455518329</v>
      </c>
      <c r="AH1735" s="106">
        <v>0</v>
      </c>
      <c r="AI1735" s="106">
        <v>100</v>
      </c>
      <c r="AJ1735">
        <v>83.77</v>
      </c>
      <c r="AK1735">
        <v>76.06</v>
      </c>
      <c r="AL1735">
        <v>57.68</v>
      </c>
      <c r="AM1735">
        <v>217.51</v>
      </c>
      <c r="AN1735" t="s">
        <v>1067</v>
      </c>
      <c r="AO1735">
        <v>23.601600000000001</v>
      </c>
      <c r="AP1735">
        <v>8.33</v>
      </c>
      <c r="AQ1735">
        <v>12.806699999999999</v>
      </c>
      <c r="AR1735" t="s">
        <v>1072</v>
      </c>
      <c r="AS1735" t="s">
        <v>1073</v>
      </c>
      <c r="AT1735" t="s">
        <v>1076</v>
      </c>
      <c r="AU1735" t="s">
        <v>1077</v>
      </c>
      <c r="AV1735" t="s">
        <v>1081</v>
      </c>
      <c r="AW1735" t="s">
        <v>1084</v>
      </c>
      <c r="AX1735" s="65">
        <f t="shared" si="457"/>
        <v>1391.07</v>
      </c>
      <c r="AY1735" s="106">
        <v>2862.47</v>
      </c>
      <c r="AZ1735" s="106">
        <v>1196.6796967943581</v>
      </c>
      <c r="BA1735" s="65">
        <f t="shared" si="445"/>
        <v>5450.2196967943582</v>
      </c>
      <c r="BB1735" s="65">
        <f t="shared" si="446"/>
        <v>44438.78030320564</v>
      </c>
      <c r="BC1735" s="65">
        <f t="shared" si="447"/>
        <v>0</v>
      </c>
      <c r="BD1735" s="65">
        <f t="shared" si="448"/>
        <v>48870.1</v>
      </c>
      <c r="BE1735" s="65">
        <f t="shared" si="449"/>
        <v>31744.309999999998</v>
      </c>
      <c r="BF1735" s="65">
        <f t="shared" si="450"/>
        <v>125053.20030320564</v>
      </c>
      <c r="BG1735" s="66">
        <f t="shared" si="451"/>
        <v>778.60281382776543</v>
      </c>
      <c r="BH1735" s="66">
        <f t="shared" si="452"/>
        <v>76.618586729664898</v>
      </c>
      <c r="BI1735" s="66">
        <f t="shared" si="453"/>
        <v>0</v>
      </c>
      <c r="BJ1735" s="66">
        <f t="shared" si="454"/>
        <v>84.258793103448269</v>
      </c>
      <c r="BK1735" s="66">
        <f t="shared" si="455"/>
        <v>54.731568965517241</v>
      </c>
      <c r="BL1735" s="66">
        <f t="shared" si="456"/>
        <v>215.60896604000973</v>
      </c>
      <c r="BM1735" s="207">
        <f t="shared" si="458"/>
        <v>39869.18</v>
      </c>
    </row>
    <row r="1736" spans="1:65" x14ac:dyDescent="0.35">
      <c r="A1736" s="1">
        <v>909</v>
      </c>
      <c r="B1736">
        <v>87</v>
      </c>
      <c r="C1736" t="s">
        <v>37</v>
      </c>
      <c r="D1736" s="60" t="s">
        <v>947</v>
      </c>
      <c r="E1736" s="6" t="s">
        <v>1113</v>
      </c>
      <c r="F1736" s="7" t="s">
        <v>1114</v>
      </c>
      <c r="G1736" s="6">
        <v>-20.32</v>
      </c>
      <c r="H1736" s="6">
        <v>-40.340000000000003</v>
      </c>
      <c r="I1736" s="6">
        <v>9</v>
      </c>
      <c r="J1736" s="8">
        <v>54061.366139626101</v>
      </c>
      <c r="K1736" t="s">
        <v>1165</v>
      </c>
      <c r="L1736" t="s">
        <v>1062</v>
      </c>
      <c r="M1736">
        <v>600</v>
      </c>
      <c r="N1736">
        <v>600</v>
      </c>
      <c r="O1736">
        <v>0</v>
      </c>
      <c r="P1736">
        <v>37962.06</v>
      </c>
      <c r="Q1736">
        <v>44998.77</v>
      </c>
      <c r="R1736">
        <v>5264.2</v>
      </c>
      <c r="S1736">
        <v>34606.78</v>
      </c>
      <c r="T1736">
        <v>0</v>
      </c>
      <c r="U1736">
        <v>11578.67</v>
      </c>
      <c r="V1736">
        <v>0</v>
      </c>
      <c r="W1736" s="181">
        <f t="shared" si="442"/>
        <v>49540.729999999996</v>
      </c>
      <c r="X1736" s="181">
        <f t="shared" si="443"/>
        <v>82.567883333333327</v>
      </c>
      <c r="Y1736" s="174">
        <v>134410.48000000001</v>
      </c>
      <c r="Z1736" s="181">
        <f t="shared" si="444"/>
        <v>224.01746666666668</v>
      </c>
      <c r="AA1736" s="174">
        <v>0</v>
      </c>
      <c r="AB1736" s="174">
        <v>28.243378046116639</v>
      </c>
      <c r="AC1736" s="174">
        <v>33.478617143544163</v>
      </c>
      <c r="AD1736" s="174">
        <v>3.916510081654347</v>
      </c>
      <c r="AE1736" s="174">
        <v>25.747084602331601</v>
      </c>
      <c r="AF1736">
        <v>0</v>
      </c>
      <c r="AG1736" s="106">
        <v>8.614410126353242</v>
      </c>
      <c r="AH1736" s="106">
        <v>0</v>
      </c>
      <c r="AI1736" s="106">
        <v>100</v>
      </c>
      <c r="AJ1736">
        <v>83.77</v>
      </c>
      <c r="AK1736">
        <v>82.57</v>
      </c>
      <c r="AL1736">
        <v>57.68</v>
      </c>
      <c r="AM1736">
        <v>224.02</v>
      </c>
      <c r="AN1736" t="s">
        <v>1068</v>
      </c>
      <c r="AO1736">
        <v>23.601600000000001</v>
      </c>
      <c r="AP1736">
        <v>8.33</v>
      </c>
      <c r="AQ1736">
        <v>12.806699999999999</v>
      </c>
      <c r="AR1736" t="s">
        <v>1072</v>
      </c>
      <c r="AS1736" t="s">
        <v>1073</v>
      </c>
      <c r="AT1736" t="s">
        <v>1076</v>
      </c>
      <c r="AU1736" t="s">
        <v>1077</v>
      </c>
      <c r="AV1736" t="s">
        <v>1081</v>
      </c>
      <c r="AW1736" t="s">
        <v>1084</v>
      </c>
      <c r="AX1736" s="65">
        <f t="shared" si="457"/>
        <v>1391.07</v>
      </c>
      <c r="AY1736" s="106">
        <v>2862.47</v>
      </c>
      <c r="AZ1736" s="106">
        <v>1291.7197761761915</v>
      </c>
      <c r="BA1736" s="65">
        <f t="shared" si="445"/>
        <v>5545.2597761761917</v>
      </c>
      <c r="BB1736" s="65">
        <f t="shared" si="446"/>
        <v>48249.010223823803</v>
      </c>
      <c r="BC1736" s="65">
        <f t="shared" si="447"/>
        <v>0</v>
      </c>
      <c r="BD1736" s="65">
        <f t="shared" si="448"/>
        <v>48871.899999999994</v>
      </c>
      <c r="BE1736" s="65">
        <f t="shared" si="449"/>
        <v>31744.309999999998</v>
      </c>
      <c r="BF1736" s="65">
        <f t="shared" si="450"/>
        <v>128865.22022382382</v>
      </c>
      <c r="BG1736" s="66">
        <f t="shared" si="451"/>
        <v>792.1799680251703</v>
      </c>
      <c r="BH1736" s="66">
        <f t="shared" si="452"/>
        <v>83.187948661765176</v>
      </c>
      <c r="BI1736" s="66">
        <f t="shared" si="453"/>
        <v>0</v>
      </c>
      <c r="BJ1736" s="66">
        <f t="shared" si="454"/>
        <v>84.261896551724135</v>
      </c>
      <c r="BK1736" s="66">
        <f t="shared" si="455"/>
        <v>54.731568965517241</v>
      </c>
      <c r="BL1736" s="66">
        <f t="shared" si="456"/>
        <v>222.18141417900659</v>
      </c>
      <c r="BM1736" s="207">
        <f t="shared" si="458"/>
        <v>39870.979999999996</v>
      </c>
    </row>
    <row r="1737" spans="1:65" x14ac:dyDescent="0.35">
      <c r="A1737" s="1">
        <v>910</v>
      </c>
      <c r="B1737">
        <v>87</v>
      </c>
      <c r="C1737" t="s">
        <v>37</v>
      </c>
      <c r="D1737" s="60" t="s">
        <v>948</v>
      </c>
      <c r="E1737" s="6" t="s">
        <v>1115</v>
      </c>
      <c r="F1737" s="7" t="s">
        <v>1116</v>
      </c>
      <c r="G1737" s="6">
        <v>-8.0500000000000007</v>
      </c>
      <c r="H1737" s="6">
        <v>-34.880000000000003</v>
      </c>
      <c r="I1737" s="6">
        <v>10</v>
      </c>
      <c r="J1737" s="8">
        <v>63550.072249703</v>
      </c>
      <c r="K1737" t="s">
        <v>1165</v>
      </c>
      <c r="L1737" t="s">
        <v>1062</v>
      </c>
      <c r="M1737">
        <v>600</v>
      </c>
      <c r="N1737">
        <v>600</v>
      </c>
      <c r="O1737">
        <v>0</v>
      </c>
      <c r="P1737">
        <v>43843.57</v>
      </c>
      <c r="Q1737">
        <v>44998.77</v>
      </c>
      <c r="R1737">
        <v>5250.2</v>
      </c>
      <c r="S1737">
        <v>34606.78</v>
      </c>
      <c r="T1737">
        <v>0</v>
      </c>
      <c r="U1737">
        <v>11578.67</v>
      </c>
      <c r="V1737">
        <v>0</v>
      </c>
      <c r="W1737" s="181">
        <f t="shared" si="442"/>
        <v>55422.239999999998</v>
      </c>
      <c r="X1737" s="181">
        <f t="shared" si="443"/>
        <v>92.370400000000004</v>
      </c>
      <c r="Y1737" s="174">
        <v>140277.99</v>
      </c>
      <c r="Z1737" s="181">
        <f t="shared" si="444"/>
        <v>233.79664999999997</v>
      </c>
      <c r="AA1737" s="174">
        <v>0</v>
      </c>
      <c r="AB1737" s="174">
        <v>31.254774893766299</v>
      </c>
      <c r="AC1737" s="174">
        <v>32.078282558796289</v>
      </c>
      <c r="AD1737" s="174">
        <v>3.7427111694429041</v>
      </c>
      <c r="AE1737" s="174">
        <v>24.670142479229991</v>
      </c>
      <c r="AF1737">
        <v>0</v>
      </c>
      <c r="AG1737" s="106">
        <v>8.2540888987645182</v>
      </c>
      <c r="AH1737" s="106">
        <v>0</v>
      </c>
      <c r="AI1737" s="106">
        <v>100</v>
      </c>
      <c r="AJ1737">
        <v>83.75</v>
      </c>
      <c r="AK1737">
        <v>92.37</v>
      </c>
      <c r="AL1737">
        <v>57.68</v>
      </c>
      <c r="AM1737">
        <v>233.8</v>
      </c>
      <c r="AN1737" t="s">
        <v>1069</v>
      </c>
      <c r="AO1737">
        <v>23.601600000000001</v>
      </c>
      <c r="AP1737">
        <v>8.33</v>
      </c>
      <c r="AQ1737">
        <v>12.806699999999999</v>
      </c>
      <c r="AR1737" t="s">
        <v>1072</v>
      </c>
      <c r="AS1737" t="s">
        <v>1073</v>
      </c>
      <c r="AT1737" t="s">
        <v>1076</v>
      </c>
      <c r="AU1737" t="s">
        <v>1077</v>
      </c>
      <c r="AV1737" t="s">
        <v>1081</v>
      </c>
      <c r="AW1737" t="s">
        <v>1084</v>
      </c>
      <c r="AX1737" s="65">
        <f t="shared" si="457"/>
        <v>1391.07</v>
      </c>
      <c r="AY1737" s="106">
        <v>2862.47</v>
      </c>
      <c r="AZ1737" s="106">
        <v>1486.0583525884135</v>
      </c>
      <c r="BA1737" s="65">
        <f t="shared" si="445"/>
        <v>5739.598352588413</v>
      </c>
      <c r="BB1737" s="65">
        <f t="shared" si="446"/>
        <v>53936.181647411584</v>
      </c>
      <c r="BC1737" s="65">
        <f t="shared" si="447"/>
        <v>0</v>
      </c>
      <c r="BD1737" s="65">
        <f t="shared" si="448"/>
        <v>48857.899999999994</v>
      </c>
      <c r="BE1737" s="65">
        <f t="shared" si="449"/>
        <v>31744.309999999998</v>
      </c>
      <c r="BF1737" s="65">
        <f t="shared" si="450"/>
        <v>134538.39164741157</v>
      </c>
      <c r="BG1737" s="66">
        <f t="shared" si="451"/>
        <v>819.9426217983447</v>
      </c>
      <c r="BH1737" s="66">
        <f t="shared" si="452"/>
        <v>92.993416633468243</v>
      </c>
      <c r="BI1737" s="66">
        <f t="shared" si="453"/>
        <v>0</v>
      </c>
      <c r="BJ1737" s="66">
        <f t="shared" si="454"/>
        <v>84.237758620689647</v>
      </c>
      <c r="BK1737" s="66">
        <f t="shared" si="455"/>
        <v>54.731568965517241</v>
      </c>
      <c r="BL1737" s="66">
        <f t="shared" si="456"/>
        <v>231.96274421967513</v>
      </c>
      <c r="BM1737" s="207">
        <f t="shared" si="458"/>
        <v>39856.979999999996</v>
      </c>
    </row>
    <row r="1738" spans="1:65" x14ac:dyDescent="0.35">
      <c r="A1738" s="1">
        <v>911</v>
      </c>
      <c r="B1738">
        <v>87</v>
      </c>
      <c r="C1738" t="s">
        <v>37</v>
      </c>
      <c r="D1738" s="60" t="s">
        <v>949</v>
      </c>
      <c r="E1738" s="6" t="s">
        <v>1117</v>
      </c>
      <c r="F1738" s="7" t="s">
        <v>1118</v>
      </c>
      <c r="G1738" s="6">
        <v>-3.8</v>
      </c>
      <c r="H1738" s="6">
        <v>-38.53</v>
      </c>
      <c r="I1738" s="6">
        <v>41</v>
      </c>
      <c r="J1738" s="8">
        <v>71394.000753582499</v>
      </c>
      <c r="K1738" t="s">
        <v>1165</v>
      </c>
      <c r="L1738" t="s">
        <v>1062</v>
      </c>
      <c r="M1738">
        <v>600</v>
      </c>
      <c r="N1738">
        <v>600</v>
      </c>
      <c r="O1738">
        <v>0</v>
      </c>
      <c r="P1738">
        <v>44690.61</v>
      </c>
      <c r="Q1738">
        <v>44998.77</v>
      </c>
      <c r="R1738">
        <v>5255.2</v>
      </c>
      <c r="S1738">
        <v>34606.78</v>
      </c>
      <c r="T1738">
        <v>0</v>
      </c>
      <c r="U1738">
        <v>11578.67</v>
      </c>
      <c r="V1738">
        <v>0</v>
      </c>
      <c r="W1738" s="181">
        <f t="shared" si="442"/>
        <v>56269.279999999999</v>
      </c>
      <c r="X1738" s="181">
        <f t="shared" si="443"/>
        <v>93.782133333333334</v>
      </c>
      <c r="Y1738" s="174">
        <v>141130.03</v>
      </c>
      <c r="Z1738" s="181">
        <f t="shared" si="444"/>
        <v>235.21671666666666</v>
      </c>
      <c r="AA1738" s="174">
        <v>0</v>
      </c>
      <c r="AB1738" s="174">
        <v>31.666265499978991</v>
      </c>
      <c r="AC1738" s="174">
        <v>31.88461732772253</v>
      </c>
      <c r="AD1738" s="174">
        <v>3.723658246228672</v>
      </c>
      <c r="AE1738" s="174">
        <v>24.521202184963752</v>
      </c>
      <c r="AF1738">
        <v>0</v>
      </c>
      <c r="AG1738" s="106">
        <v>8.2042567411060574</v>
      </c>
      <c r="AH1738" s="106">
        <v>0</v>
      </c>
      <c r="AI1738" s="106">
        <v>100</v>
      </c>
      <c r="AJ1738">
        <v>83.76</v>
      </c>
      <c r="AK1738">
        <v>93.78</v>
      </c>
      <c r="AL1738">
        <v>57.68</v>
      </c>
      <c r="AM1738">
        <v>235.22</v>
      </c>
      <c r="AN1738" t="s">
        <v>1070</v>
      </c>
      <c r="AO1738">
        <v>23.601600000000001</v>
      </c>
      <c r="AP1738">
        <v>8.33</v>
      </c>
      <c r="AQ1738">
        <v>12.806699999999999</v>
      </c>
      <c r="AR1738" t="s">
        <v>1072</v>
      </c>
      <c r="AS1738" t="s">
        <v>1073</v>
      </c>
      <c r="AT1738" t="s">
        <v>1076</v>
      </c>
      <c r="AU1738" t="s">
        <v>1077</v>
      </c>
      <c r="AV1738" t="s">
        <v>1081</v>
      </c>
      <c r="AW1738" t="s">
        <v>1084</v>
      </c>
      <c r="AX1738" s="65">
        <f t="shared" si="457"/>
        <v>1391.07</v>
      </c>
      <c r="AY1738" s="106">
        <v>2862.47</v>
      </c>
      <c r="AZ1738" s="106">
        <v>1492.2931922724331</v>
      </c>
      <c r="BA1738" s="65">
        <f t="shared" si="445"/>
        <v>5745.8331922724328</v>
      </c>
      <c r="BB1738" s="65">
        <f t="shared" si="446"/>
        <v>54776.986807727568</v>
      </c>
      <c r="BC1738" s="65">
        <f t="shared" si="447"/>
        <v>0</v>
      </c>
      <c r="BD1738" s="65">
        <f t="shared" si="448"/>
        <v>48862.899999999994</v>
      </c>
      <c r="BE1738" s="65">
        <f t="shared" si="449"/>
        <v>31744.309999999998</v>
      </c>
      <c r="BF1738" s="65">
        <f t="shared" si="450"/>
        <v>135384.19680772757</v>
      </c>
      <c r="BG1738" s="66">
        <f t="shared" si="451"/>
        <v>820.83331318177613</v>
      </c>
      <c r="BH1738" s="66">
        <f t="shared" si="452"/>
        <v>94.443080702978563</v>
      </c>
      <c r="BI1738" s="66">
        <f t="shared" si="453"/>
        <v>0</v>
      </c>
      <c r="BJ1738" s="66">
        <f t="shared" si="454"/>
        <v>84.246379310344821</v>
      </c>
      <c r="BK1738" s="66">
        <f t="shared" si="455"/>
        <v>54.731568965517241</v>
      </c>
      <c r="BL1738" s="66">
        <f t="shared" si="456"/>
        <v>233.42102897884064</v>
      </c>
      <c r="BM1738" s="207">
        <f t="shared" si="458"/>
        <v>39861.979999999996</v>
      </c>
    </row>
    <row r="1739" spans="1:65" x14ac:dyDescent="0.35">
      <c r="A1739" s="1">
        <v>912</v>
      </c>
      <c r="B1739">
        <v>88</v>
      </c>
      <c r="C1739" t="s">
        <v>37</v>
      </c>
      <c r="D1739" s="60" t="s">
        <v>950</v>
      </c>
      <c r="E1739" s="6" t="s">
        <v>1104</v>
      </c>
      <c r="F1739" s="7" t="s">
        <v>1105</v>
      </c>
      <c r="G1739" s="6">
        <v>-22.74</v>
      </c>
      <c r="H1739" s="6">
        <v>-45.59</v>
      </c>
      <c r="I1739" s="6">
        <v>1642</v>
      </c>
      <c r="J1739" s="8">
        <v>3495.45982983364</v>
      </c>
      <c r="K1739" t="s">
        <v>1165</v>
      </c>
      <c r="L1739" t="s">
        <v>1062</v>
      </c>
      <c r="M1739">
        <v>600</v>
      </c>
      <c r="N1739">
        <v>600</v>
      </c>
      <c r="O1739">
        <v>3231.98</v>
      </c>
      <c r="P1739">
        <v>10789.06</v>
      </c>
      <c r="Q1739">
        <v>44998.77</v>
      </c>
      <c r="R1739">
        <v>5265.2</v>
      </c>
      <c r="S1739">
        <v>34606.78</v>
      </c>
      <c r="T1739">
        <v>0</v>
      </c>
      <c r="U1739">
        <v>11750.93</v>
      </c>
      <c r="V1739">
        <v>0</v>
      </c>
      <c r="W1739" s="181">
        <f t="shared" ref="W1739:W1802" si="459">U1739+P1739</f>
        <v>22539.989999999998</v>
      </c>
      <c r="X1739" s="181">
        <f t="shared" ref="X1739:X1802" si="460">W1739/600</f>
        <v>37.566649999999996</v>
      </c>
      <c r="Y1739" s="174">
        <v>110642.72</v>
      </c>
      <c r="Z1739" s="181">
        <f t="shared" ref="Z1739:Z1802" si="461">Y1739/M1739</f>
        <v>184.40453333333335</v>
      </c>
      <c r="AA1739" s="174">
        <v>2.921095938350033</v>
      </c>
      <c r="AB1739" s="174">
        <v>9.7512606342288031</v>
      </c>
      <c r="AC1739" s="174">
        <v>40.670339630117553</v>
      </c>
      <c r="AD1739" s="174">
        <v>4.758740566030915</v>
      </c>
      <c r="AE1739" s="174">
        <v>31.277954844204839</v>
      </c>
      <c r="AF1739">
        <v>0</v>
      </c>
      <c r="AG1739" s="106">
        <v>10.62060838706785</v>
      </c>
      <c r="AH1739" s="106">
        <v>0</v>
      </c>
      <c r="AI1739" s="106">
        <v>100</v>
      </c>
      <c r="AJ1739">
        <v>83.77</v>
      </c>
      <c r="AK1739">
        <v>42.95</v>
      </c>
      <c r="AL1739">
        <v>57.68</v>
      </c>
      <c r="AM1739">
        <v>184.4</v>
      </c>
      <c r="AN1739" t="s">
        <v>1063</v>
      </c>
      <c r="AO1739">
        <v>23.601600000000001</v>
      </c>
      <c r="AP1739">
        <v>8.33</v>
      </c>
      <c r="AQ1739">
        <v>12.806699999999999</v>
      </c>
      <c r="AR1739" t="s">
        <v>1072</v>
      </c>
      <c r="AS1739" t="s">
        <v>1073</v>
      </c>
      <c r="AT1739" t="s">
        <v>1076</v>
      </c>
      <c r="AU1739" t="s">
        <v>1078</v>
      </c>
      <c r="AV1739" t="s">
        <v>1079</v>
      </c>
      <c r="AW1739" t="s">
        <v>1083</v>
      </c>
      <c r="AX1739" s="65">
        <f t="shared" si="457"/>
        <v>1391.07</v>
      </c>
      <c r="AY1739" s="106">
        <v>2862.47</v>
      </c>
      <c r="AZ1739" s="106">
        <v>550.21649611295254</v>
      </c>
      <c r="BA1739" s="65">
        <f t="shared" ref="BA1739:BA1802" si="462">(AX1739+AZ1739+AY1739)</f>
        <v>4803.7564961129519</v>
      </c>
      <c r="BB1739" s="65">
        <f t="shared" ref="BB1739:BB1802" si="463">U1739+P1739-AZ1739</f>
        <v>21989.773503887045</v>
      </c>
      <c r="BC1739" s="65">
        <f t="shared" ref="BC1739:BC1802" si="464">O1739</f>
        <v>3231.98</v>
      </c>
      <c r="BD1739" s="65">
        <f t="shared" ref="BD1739:BD1802" si="465">Q1739+R1739-AX1739</f>
        <v>48872.899999999994</v>
      </c>
      <c r="BE1739" s="65">
        <f t="shared" ref="BE1739:BE1802" si="466">(S1739-2862.47)</f>
        <v>31744.309999999998</v>
      </c>
      <c r="BF1739" s="65">
        <f t="shared" ref="BF1739:BF1802" si="467">Y1739-BA1739</f>
        <v>105838.96350388705</v>
      </c>
      <c r="BG1739" s="66">
        <f t="shared" ref="BG1739:BG1802" si="468">BA1739/7</f>
        <v>686.25092801613596</v>
      </c>
      <c r="BH1739" s="66">
        <f t="shared" ref="BH1739:BH1802" si="469">BB1739/580</f>
        <v>37.913402592908696</v>
      </c>
      <c r="BI1739" s="66">
        <f t="shared" ref="BI1739:BI1802" si="470">BC1739/600</f>
        <v>5.3866333333333332</v>
      </c>
      <c r="BJ1739" s="66">
        <f t="shared" ref="BJ1739:BJ1802" si="471">BD1739/580</f>
        <v>84.263620689655156</v>
      </c>
      <c r="BK1739" s="66">
        <f t="shared" ref="BK1739:BK1802" si="472">BE1739/580</f>
        <v>54.731568965517241</v>
      </c>
      <c r="BL1739" s="66">
        <f t="shared" ref="BL1739:BL1802" si="473">BF1739/580</f>
        <v>182.48097155842595</v>
      </c>
      <c r="BM1739" s="207">
        <f t="shared" si="458"/>
        <v>39871.979999999996</v>
      </c>
    </row>
    <row r="1740" spans="1:65" x14ac:dyDescent="0.35">
      <c r="A1740" s="1">
        <v>913</v>
      </c>
      <c r="B1740">
        <v>88</v>
      </c>
      <c r="C1740" t="s">
        <v>37</v>
      </c>
      <c r="D1740" s="60" t="s">
        <v>951</v>
      </c>
      <c r="E1740" s="6" t="s">
        <v>1104</v>
      </c>
      <c r="F1740" s="7" t="s">
        <v>1106</v>
      </c>
      <c r="G1740" s="6">
        <v>-23.85</v>
      </c>
      <c r="H1740" s="6">
        <v>-46.64</v>
      </c>
      <c r="I1740" s="6">
        <v>792</v>
      </c>
      <c r="J1740" s="8">
        <v>14172.2970393051</v>
      </c>
      <c r="K1740" t="s">
        <v>1165</v>
      </c>
      <c r="L1740" t="s">
        <v>1062</v>
      </c>
      <c r="M1740">
        <v>600</v>
      </c>
      <c r="N1740">
        <v>600</v>
      </c>
      <c r="O1740">
        <v>771.94</v>
      </c>
      <c r="P1740">
        <v>19297.48</v>
      </c>
      <c r="Q1740">
        <v>44998.77</v>
      </c>
      <c r="R1740">
        <v>5266.4</v>
      </c>
      <c r="S1740">
        <v>34606.78</v>
      </c>
      <c r="T1740">
        <v>0</v>
      </c>
      <c r="U1740">
        <v>11750.93</v>
      </c>
      <c r="V1740">
        <v>0</v>
      </c>
      <c r="W1740" s="181">
        <f t="shared" si="459"/>
        <v>31048.41</v>
      </c>
      <c r="X1740" s="181">
        <f t="shared" si="460"/>
        <v>51.747349999999997</v>
      </c>
      <c r="Y1740" s="174">
        <v>116692.31</v>
      </c>
      <c r="Z1740" s="181">
        <f t="shared" si="461"/>
        <v>194.48718333333332</v>
      </c>
      <c r="AA1740" s="174">
        <v>0.66151745560611497</v>
      </c>
      <c r="AB1740" s="174">
        <v>16.537062296564361</v>
      </c>
      <c r="AC1740" s="174">
        <v>38.561898380450259</v>
      </c>
      <c r="AD1740" s="174">
        <v>4.5130651711325278</v>
      </c>
      <c r="AE1740" s="174">
        <v>29.656435801125198</v>
      </c>
      <c r="AF1740">
        <v>0</v>
      </c>
      <c r="AG1740" s="106">
        <v>10.070012325576551</v>
      </c>
      <c r="AH1740" s="106">
        <v>0</v>
      </c>
      <c r="AI1740" s="106">
        <v>100</v>
      </c>
      <c r="AJ1740">
        <v>83.78</v>
      </c>
      <c r="AK1740">
        <v>53.03</v>
      </c>
      <c r="AL1740">
        <v>57.68</v>
      </c>
      <c r="AM1740">
        <v>194.49</v>
      </c>
      <c r="AN1740" t="s">
        <v>1064</v>
      </c>
      <c r="AO1740">
        <v>23.601600000000001</v>
      </c>
      <c r="AP1740">
        <v>8.33</v>
      </c>
      <c r="AQ1740">
        <v>12.806699999999999</v>
      </c>
      <c r="AR1740" t="s">
        <v>1072</v>
      </c>
      <c r="AS1740" t="s">
        <v>1073</v>
      </c>
      <c r="AT1740" t="s">
        <v>1076</v>
      </c>
      <c r="AU1740" t="s">
        <v>1078</v>
      </c>
      <c r="AV1740" t="s">
        <v>1079</v>
      </c>
      <c r="AW1740" t="s">
        <v>1083</v>
      </c>
      <c r="AX1740" s="65">
        <f t="shared" ref="AX1740:AX1803" si="474">IF(AR1740="LI01",583.5,1391.07)</f>
        <v>1391.07</v>
      </c>
      <c r="AY1740" s="106">
        <v>2862.47</v>
      </c>
      <c r="AZ1740" s="106">
        <v>802.95239745996355</v>
      </c>
      <c r="BA1740" s="65">
        <f t="shared" si="462"/>
        <v>5056.4923974599633</v>
      </c>
      <c r="BB1740" s="65">
        <f t="shared" si="463"/>
        <v>30245.457602540035</v>
      </c>
      <c r="BC1740" s="65">
        <f t="shared" si="464"/>
        <v>771.94</v>
      </c>
      <c r="BD1740" s="65">
        <f t="shared" si="465"/>
        <v>48874.1</v>
      </c>
      <c r="BE1740" s="65">
        <f t="shared" si="466"/>
        <v>31744.309999999998</v>
      </c>
      <c r="BF1740" s="65">
        <f t="shared" si="467"/>
        <v>111635.81760254003</v>
      </c>
      <c r="BG1740" s="66">
        <f t="shared" si="468"/>
        <v>722.35605677999479</v>
      </c>
      <c r="BH1740" s="66">
        <f t="shared" si="469"/>
        <v>52.14734069403454</v>
      </c>
      <c r="BI1740" s="66">
        <f t="shared" si="470"/>
        <v>1.2865666666666669</v>
      </c>
      <c r="BJ1740" s="66">
        <f t="shared" si="471"/>
        <v>84.265689655172409</v>
      </c>
      <c r="BK1740" s="66">
        <f t="shared" si="472"/>
        <v>54.731568965517241</v>
      </c>
      <c r="BL1740" s="66">
        <f t="shared" si="473"/>
        <v>192.47554759058627</v>
      </c>
      <c r="BM1740" s="207">
        <f t="shared" ref="BM1740:BM1803" si="475">R1740+S1740</f>
        <v>39873.18</v>
      </c>
    </row>
    <row r="1741" spans="1:65" x14ac:dyDescent="0.35">
      <c r="A1741" s="1">
        <v>914</v>
      </c>
      <c r="B1741">
        <v>88</v>
      </c>
      <c r="C1741" t="s">
        <v>37</v>
      </c>
      <c r="D1741" s="60" t="s">
        <v>952</v>
      </c>
      <c r="E1741" s="6" t="s">
        <v>1107</v>
      </c>
      <c r="F1741" s="7" t="s">
        <v>1108</v>
      </c>
      <c r="G1741" s="6">
        <v>-30.03</v>
      </c>
      <c r="H1741" s="6">
        <v>-51.23</v>
      </c>
      <c r="I1741" s="6">
        <v>47</v>
      </c>
      <c r="J1741" s="8">
        <v>23954.0527728093</v>
      </c>
      <c r="K1741" t="s">
        <v>1165</v>
      </c>
      <c r="L1741" t="s">
        <v>1062</v>
      </c>
      <c r="M1741">
        <v>600</v>
      </c>
      <c r="N1741">
        <v>600</v>
      </c>
      <c r="O1741">
        <v>1469.2</v>
      </c>
      <c r="P1741">
        <v>24251.17</v>
      </c>
      <c r="Q1741">
        <v>44998.77</v>
      </c>
      <c r="R1741">
        <v>5272.4</v>
      </c>
      <c r="S1741">
        <v>34606.78</v>
      </c>
      <c r="T1741">
        <v>0</v>
      </c>
      <c r="U1741">
        <v>11750.93</v>
      </c>
      <c r="V1741">
        <v>0</v>
      </c>
      <c r="W1741" s="181">
        <f t="shared" si="459"/>
        <v>36002.1</v>
      </c>
      <c r="X1741" s="181">
        <f t="shared" si="460"/>
        <v>60.003499999999995</v>
      </c>
      <c r="Y1741" s="174">
        <v>122349.25</v>
      </c>
      <c r="Z1741" s="181">
        <f t="shared" si="461"/>
        <v>203.91541666666666</v>
      </c>
      <c r="AA1741" s="174">
        <v>1.2008246883409579</v>
      </c>
      <c r="AB1741" s="174">
        <v>19.821265761743529</v>
      </c>
      <c r="AC1741" s="174">
        <v>36.778950422662987</v>
      </c>
      <c r="AD1741" s="174">
        <v>4.3093030811386246</v>
      </c>
      <c r="AE1741" s="174">
        <v>28.285240816760211</v>
      </c>
      <c r="AF1741">
        <v>0</v>
      </c>
      <c r="AG1741" s="106">
        <v>9.6044152293536751</v>
      </c>
      <c r="AH1741" s="106">
        <v>0</v>
      </c>
      <c r="AI1741" s="106">
        <v>100</v>
      </c>
      <c r="AJ1741">
        <v>83.79</v>
      </c>
      <c r="AK1741">
        <v>62.45</v>
      </c>
      <c r="AL1741">
        <v>57.68</v>
      </c>
      <c r="AM1741">
        <v>203.92</v>
      </c>
      <c r="AN1741" t="s">
        <v>1065</v>
      </c>
      <c r="AO1741">
        <v>23.601600000000001</v>
      </c>
      <c r="AP1741">
        <v>8.33</v>
      </c>
      <c r="AQ1741">
        <v>12.806699999999999</v>
      </c>
      <c r="AR1741" t="s">
        <v>1072</v>
      </c>
      <c r="AS1741" t="s">
        <v>1073</v>
      </c>
      <c r="AT1741" t="s">
        <v>1076</v>
      </c>
      <c r="AU1741" t="s">
        <v>1078</v>
      </c>
      <c r="AV1741" t="s">
        <v>1079</v>
      </c>
      <c r="AW1741" t="s">
        <v>1083</v>
      </c>
      <c r="AX1741" s="65">
        <f t="shared" si="474"/>
        <v>1391.07</v>
      </c>
      <c r="AY1741" s="106">
        <v>2862.47</v>
      </c>
      <c r="AZ1741" s="106">
        <v>902.81250266928578</v>
      </c>
      <c r="BA1741" s="65">
        <f t="shared" si="462"/>
        <v>5156.352502669286</v>
      </c>
      <c r="BB1741" s="65">
        <f t="shared" si="463"/>
        <v>35099.287497330712</v>
      </c>
      <c r="BC1741" s="65">
        <f t="shared" si="464"/>
        <v>1469.2</v>
      </c>
      <c r="BD1741" s="65">
        <f t="shared" si="465"/>
        <v>48880.1</v>
      </c>
      <c r="BE1741" s="65">
        <f t="shared" si="466"/>
        <v>31744.309999999998</v>
      </c>
      <c r="BF1741" s="65">
        <f t="shared" si="467"/>
        <v>117192.89749733072</v>
      </c>
      <c r="BG1741" s="66">
        <f t="shared" si="468"/>
        <v>736.62178609561226</v>
      </c>
      <c r="BH1741" s="66">
        <f t="shared" si="469"/>
        <v>60.516012926432261</v>
      </c>
      <c r="BI1741" s="66">
        <f t="shared" si="470"/>
        <v>2.4486666666666665</v>
      </c>
      <c r="BJ1741" s="66">
        <f t="shared" si="471"/>
        <v>84.276034482758618</v>
      </c>
      <c r="BK1741" s="66">
        <f t="shared" si="472"/>
        <v>54.731568965517241</v>
      </c>
      <c r="BL1741" s="66">
        <f t="shared" si="473"/>
        <v>202.05671982298401</v>
      </c>
      <c r="BM1741" s="207">
        <f t="shared" si="475"/>
        <v>39879.18</v>
      </c>
    </row>
    <row r="1742" spans="1:65" x14ac:dyDescent="0.35">
      <c r="A1742" s="1">
        <v>915</v>
      </c>
      <c r="B1742">
        <v>88</v>
      </c>
      <c r="C1742" t="s">
        <v>37</v>
      </c>
      <c r="D1742" s="60" t="s">
        <v>953</v>
      </c>
      <c r="E1742" s="6" t="s">
        <v>1109</v>
      </c>
      <c r="F1742" s="7" t="s">
        <v>1110</v>
      </c>
      <c r="G1742" s="6">
        <v>-15.37</v>
      </c>
      <c r="H1742" s="6">
        <v>-48.78</v>
      </c>
      <c r="I1742" s="6">
        <v>770</v>
      </c>
      <c r="J1742" s="8">
        <v>31081.371963744201</v>
      </c>
      <c r="K1742" t="s">
        <v>1165</v>
      </c>
      <c r="L1742" t="s">
        <v>1062</v>
      </c>
      <c r="M1742">
        <v>600</v>
      </c>
      <c r="N1742">
        <v>600</v>
      </c>
      <c r="O1742">
        <v>9.2899999999999991</v>
      </c>
      <c r="P1742">
        <v>37077.550000000003</v>
      </c>
      <c r="Q1742">
        <v>44998.77</v>
      </c>
      <c r="R1742">
        <v>5266.4</v>
      </c>
      <c r="S1742">
        <v>34606.78</v>
      </c>
      <c r="T1742">
        <v>0</v>
      </c>
      <c r="U1742">
        <v>11750.93</v>
      </c>
      <c r="V1742">
        <v>0</v>
      </c>
      <c r="W1742" s="181">
        <f t="shared" si="459"/>
        <v>48828.480000000003</v>
      </c>
      <c r="X1742" s="181">
        <f t="shared" si="460"/>
        <v>81.380800000000008</v>
      </c>
      <c r="Y1742" s="174">
        <v>133709.72</v>
      </c>
      <c r="Z1742" s="181">
        <f t="shared" si="461"/>
        <v>222.84953333333334</v>
      </c>
      <c r="AA1742" s="174">
        <v>6.9478868103231379E-3</v>
      </c>
      <c r="AB1742" s="174">
        <v>27.729883810989961</v>
      </c>
      <c r="AC1742" s="174">
        <v>33.654075410523632</v>
      </c>
      <c r="AD1742" s="174">
        <v>3.9386814960049281</v>
      </c>
      <c r="AE1742" s="174">
        <v>25.882022638294359</v>
      </c>
      <c r="AF1742">
        <v>0</v>
      </c>
      <c r="AG1742" s="106">
        <v>8.7883887573768007</v>
      </c>
      <c r="AH1742" s="106">
        <v>0</v>
      </c>
      <c r="AI1742" s="106">
        <v>100</v>
      </c>
      <c r="AJ1742">
        <v>83.78</v>
      </c>
      <c r="AK1742">
        <v>81.400000000000006</v>
      </c>
      <c r="AL1742">
        <v>57.68</v>
      </c>
      <c r="AM1742">
        <v>222.85</v>
      </c>
      <c r="AN1742" t="s">
        <v>1066</v>
      </c>
      <c r="AO1742">
        <v>23.601600000000001</v>
      </c>
      <c r="AP1742">
        <v>8.33</v>
      </c>
      <c r="AQ1742">
        <v>12.806699999999999</v>
      </c>
      <c r="AR1742" t="s">
        <v>1072</v>
      </c>
      <c r="AS1742" t="s">
        <v>1073</v>
      </c>
      <c r="AT1742" t="s">
        <v>1076</v>
      </c>
      <c r="AU1742" t="s">
        <v>1078</v>
      </c>
      <c r="AV1742" t="s">
        <v>1079</v>
      </c>
      <c r="AW1742" t="s">
        <v>1083</v>
      </c>
      <c r="AX1742" s="65">
        <f t="shared" si="474"/>
        <v>1391.07</v>
      </c>
      <c r="AY1742" s="106">
        <v>2862.47</v>
      </c>
      <c r="AZ1742" s="106">
        <v>1256.4682318895552</v>
      </c>
      <c r="BA1742" s="65">
        <f t="shared" si="462"/>
        <v>5510.0082318895547</v>
      </c>
      <c r="BB1742" s="65">
        <f t="shared" si="463"/>
        <v>47572.011768110446</v>
      </c>
      <c r="BC1742" s="65">
        <f t="shared" si="464"/>
        <v>9.2899999999999991</v>
      </c>
      <c r="BD1742" s="65">
        <f t="shared" si="465"/>
        <v>48874.1</v>
      </c>
      <c r="BE1742" s="65">
        <f t="shared" si="466"/>
        <v>31744.309999999998</v>
      </c>
      <c r="BF1742" s="65">
        <f t="shared" si="467"/>
        <v>128199.71176811044</v>
      </c>
      <c r="BG1742" s="66">
        <f t="shared" si="468"/>
        <v>787.1440331270793</v>
      </c>
      <c r="BH1742" s="66">
        <f t="shared" si="469"/>
        <v>82.020709945018012</v>
      </c>
      <c r="BI1742" s="66">
        <f t="shared" si="470"/>
        <v>1.5483333333333332E-2</v>
      </c>
      <c r="BJ1742" s="66">
        <f t="shared" si="471"/>
        <v>84.265689655172409</v>
      </c>
      <c r="BK1742" s="66">
        <f t="shared" si="472"/>
        <v>54.731568965517241</v>
      </c>
      <c r="BL1742" s="66">
        <f t="shared" si="473"/>
        <v>221.03398580708696</v>
      </c>
      <c r="BM1742" s="207">
        <f t="shared" si="475"/>
        <v>39873.18</v>
      </c>
    </row>
    <row r="1743" spans="1:65" x14ac:dyDescent="0.35">
      <c r="A1743" s="1">
        <v>916</v>
      </c>
      <c r="B1743">
        <v>88</v>
      </c>
      <c r="C1743" t="s">
        <v>37</v>
      </c>
      <c r="D1743" s="60" t="s">
        <v>954</v>
      </c>
      <c r="E1743" s="6" t="s">
        <v>1111</v>
      </c>
      <c r="F1743" s="7" t="s">
        <v>1112</v>
      </c>
      <c r="G1743" s="6">
        <v>-22.86</v>
      </c>
      <c r="H1743" s="6">
        <v>-43.41</v>
      </c>
      <c r="I1743" s="6">
        <v>45</v>
      </c>
      <c r="J1743" s="8">
        <v>45016.2336447989</v>
      </c>
      <c r="K1743" t="s">
        <v>1165</v>
      </c>
      <c r="L1743" t="s">
        <v>1062</v>
      </c>
      <c r="M1743">
        <v>600</v>
      </c>
      <c r="N1743">
        <v>600</v>
      </c>
      <c r="O1743">
        <v>0</v>
      </c>
      <c r="P1743">
        <v>36656.300000000003</v>
      </c>
      <c r="Q1743">
        <v>44998.77</v>
      </c>
      <c r="R1743">
        <v>5262.4</v>
      </c>
      <c r="S1743">
        <v>34606.78</v>
      </c>
      <c r="T1743">
        <v>0</v>
      </c>
      <c r="U1743">
        <v>11750.93</v>
      </c>
      <c r="V1743">
        <v>0</v>
      </c>
      <c r="W1743" s="181">
        <f t="shared" si="459"/>
        <v>48407.23</v>
      </c>
      <c r="X1743" s="181">
        <f t="shared" si="460"/>
        <v>80.678716666666674</v>
      </c>
      <c r="Y1743" s="174">
        <v>133275.18</v>
      </c>
      <c r="Z1743" s="181">
        <f t="shared" si="461"/>
        <v>222.12529999999998</v>
      </c>
      <c r="AA1743" s="174">
        <v>0</v>
      </c>
      <c r="AB1743" s="174">
        <v>27.504220965974309</v>
      </c>
      <c r="AC1743" s="174">
        <v>33.763803582932702</v>
      </c>
      <c r="AD1743" s="174">
        <v>3.9485221479348209</v>
      </c>
      <c r="AE1743" s="174">
        <v>25.96641024983046</v>
      </c>
      <c r="AF1743">
        <v>0</v>
      </c>
      <c r="AG1743" s="106">
        <v>8.8170430533277102</v>
      </c>
      <c r="AH1743" s="106">
        <v>0</v>
      </c>
      <c r="AI1743" s="106">
        <v>100</v>
      </c>
      <c r="AJ1743">
        <v>83.77</v>
      </c>
      <c r="AK1743">
        <v>80.680000000000007</v>
      </c>
      <c r="AL1743">
        <v>57.68</v>
      </c>
      <c r="AM1743">
        <v>222.13</v>
      </c>
      <c r="AN1743" t="s">
        <v>1067</v>
      </c>
      <c r="AO1743">
        <v>23.601600000000001</v>
      </c>
      <c r="AP1743">
        <v>8.33</v>
      </c>
      <c r="AQ1743">
        <v>12.806699999999999</v>
      </c>
      <c r="AR1743" t="s">
        <v>1072</v>
      </c>
      <c r="AS1743" t="s">
        <v>1073</v>
      </c>
      <c r="AT1743" t="s">
        <v>1076</v>
      </c>
      <c r="AU1743" t="s">
        <v>1078</v>
      </c>
      <c r="AV1743" t="s">
        <v>1079</v>
      </c>
      <c r="AW1743" t="s">
        <v>1083</v>
      </c>
      <c r="AX1743" s="65">
        <f t="shared" si="474"/>
        <v>1391.07</v>
      </c>
      <c r="AY1743" s="106">
        <v>2862.47</v>
      </c>
      <c r="AZ1743" s="106">
        <v>1227.2523458525136</v>
      </c>
      <c r="BA1743" s="65">
        <f t="shared" si="462"/>
        <v>5480.7923458525129</v>
      </c>
      <c r="BB1743" s="65">
        <f t="shared" si="463"/>
        <v>47179.977654147493</v>
      </c>
      <c r="BC1743" s="65">
        <f t="shared" si="464"/>
        <v>0</v>
      </c>
      <c r="BD1743" s="65">
        <f t="shared" si="465"/>
        <v>48870.1</v>
      </c>
      <c r="BE1743" s="65">
        <f t="shared" si="466"/>
        <v>31744.309999999998</v>
      </c>
      <c r="BF1743" s="65">
        <f t="shared" si="467"/>
        <v>127794.38765414747</v>
      </c>
      <c r="BG1743" s="66">
        <f t="shared" si="468"/>
        <v>782.97033512178757</v>
      </c>
      <c r="BH1743" s="66">
        <f t="shared" si="469"/>
        <v>81.344789058874994</v>
      </c>
      <c r="BI1743" s="66">
        <f t="shared" si="470"/>
        <v>0</v>
      </c>
      <c r="BJ1743" s="66">
        <f t="shared" si="471"/>
        <v>84.258793103448269</v>
      </c>
      <c r="BK1743" s="66">
        <f t="shared" si="472"/>
        <v>54.731568965517241</v>
      </c>
      <c r="BL1743" s="66">
        <f t="shared" si="473"/>
        <v>220.33515112784048</v>
      </c>
      <c r="BM1743" s="207">
        <f t="shared" si="475"/>
        <v>39869.18</v>
      </c>
    </row>
    <row r="1744" spans="1:65" x14ac:dyDescent="0.35">
      <c r="A1744" s="1">
        <v>917</v>
      </c>
      <c r="B1744">
        <v>88</v>
      </c>
      <c r="C1744" t="s">
        <v>37</v>
      </c>
      <c r="D1744" s="60" t="s">
        <v>955</v>
      </c>
      <c r="E1744" s="6" t="s">
        <v>1113</v>
      </c>
      <c r="F1744" s="7" t="s">
        <v>1114</v>
      </c>
      <c r="G1744" s="6">
        <v>-20.32</v>
      </c>
      <c r="H1744" s="6">
        <v>-40.340000000000003</v>
      </c>
      <c r="I1744" s="6">
        <v>9</v>
      </c>
      <c r="J1744" s="8">
        <v>54061.366139626101</v>
      </c>
      <c r="K1744" t="s">
        <v>1165</v>
      </c>
      <c r="L1744" t="s">
        <v>1062</v>
      </c>
      <c r="M1744">
        <v>600</v>
      </c>
      <c r="N1744">
        <v>600</v>
      </c>
      <c r="O1744">
        <v>0</v>
      </c>
      <c r="P1744">
        <v>42091.27</v>
      </c>
      <c r="Q1744">
        <v>44998.77</v>
      </c>
      <c r="R1744">
        <v>5264.2</v>
      </c>
      <c r="S1744">
        <v>34606.78</v>
      </c>
      <c r="T1744">
        <v>0</v>
      </c>
      <c r="U1744">
        <v>11750.93</v>
      </c>
      <c r="V1744">
        <v>0</v>
      </c>
      <c r="W1744" s="181">
        <f t="shared" si="459"/>
        <v>53842.2</v>
      </c>
      <c r="X1744" s="181">
        <f t="shared" si="460"/>
        <v>89.736999999999995</v>
      </c>
      <c r="Y1744" s="174">
        <v>138711.95000000001</v>
      </c>
      <c r="Z1744" s="181">
        <f t="shared" si="461"/>
        <v>231.18658333333335</v>
      </c>
      <c r="AA1744" s="174">
        <v>0</v>
      </c>
      <c r="AB1744" s="174">
        <v>30.34437191604616</v>
      </c>
      <c r="AC1744" s="174">
        <v>32.44044222577795</v>
      </c>
      <c r="AD1744" s="174">
        <v>3.7950587530490338</v>
      </c>
      <c r="AE1744" s="174">
        <v>24.948665201520129</v>
      </c>
      <c r="AF1744">
        <v>0</v>
      </c>
      <c r="AG1744" s="106">
        <v>8.471461903606718</v>
      </c>
      <c r="AH1744" s="106">
        <v>0</v>
      </c>
      <c r="AI1744" s="106">
        <v>100</v>
      </c>
      <c r="AJ1744">
        <v>83.77</v>
      </c>
      <c r="AK1744">
        <v>89.74</v>
      </c>
      <c r="AL1744">
        <v>57.68</v>
      </c>
      <c r="AM1744">
        <v>231.19</v>
      </c>
      <c r="AN1744" t="s">
        <v>1068</v>
      </c>
      <c r="AO1744">
        <v>23.601600000000001</v>
      </c>
      <c r="AP1744">
        <v>8.33</v>
      </c>
      <c r="AQ1744">
        <v>12.806699999999999</v>
      </c>
      <c r="AR1744" t="s">
        <v>1072</v>
      </c>
      <c r="AS1744" t="s">
        <v>1073</v>
      </c>
      <c r="AT1744" t="s">
        <v>1076</v>
      </c>
      <c r="AU1744" t="s">
        <v>1078</v>
      </c>
      <c r="AV1744" t="s">
        <v>1079</v>
      </c>
      <c r="AW1744" t="s">
        <v>1083</v>
      </c>
      <c r="AX1744" s="65">
        <f t="shared" si="474"/>
        <v>1391.07</v>
      </c>
      <c r="AY1744" s="106">
        <v>2862.47</v>
      </c>
      <c r="AZ1744" s="106">
        <v>1334.8806929254831</v>
      </c>
      <c r="BA1744" s="65">
        <f t="shared" si="462"/>
        <v>5588.4206929254833</v>
      </c>
      <c r="BB1744" s="65">
        <f t="shared" si="463"/>
        <v>52507.319307074511</v>
      </c>
      <c r="BC1744" s="65">
        <f t="shared" si="464"/>
        <v>0</v>
      </c>
      <c r="BD1744" s="65">
        <f t="shared" si="465"/>
        <v>48871.899999999994</v>
      </c>
      <c r="BE1744" s="65">
        <f t="shared" si="466"/>
        <v>31744.309999999998</v>
      </c>
      <c r="BF1744" s="65">
        <f t="shared" si="467"/>
        <v>133123.52930707452</v>
      </c>
      <c r="BG1744" s="66">
        <f t="shared" si="468"/>
        <v>798.34581327506908</v>
      </c>
      <c r="BH1744" s="66">
        <f t="shared" si="469"/>
        <v>90.529860874266404</v>
      </c>
      <c r="BI1744" s="66">
        <f t="shared" si="470"/>
        <v>0</v>
      </c>
      <c r="BJ1744" s="66">
        <f t="shared" si="471"/>
        <v>84.261896551724135</v>
      </c>
      <c r="BK1744" s="66">
        <f t="shared" si="472"/>
        <v>54.731568965517241</v>
      </c>
      <c r="BL1744" s="66">
        <f t="shared" si="473"/>
        <v>229.52332639150779</v>
      </c>
      <c r="BM1744" s="207">
        <f t="shared" si="475"/>
        <v>39870.979999999996</v>
      </c>
    </row>
    <row r="1745" spans="1:65" x14ac:dyDescent="0.35">
      <c r="A1745" s="1">
        <v>918</v>
      </c>
      <c r="B1745">
        <v>88</v>
      </c>
      <c r="C1745" t="s">
        <v>37</v>
      </c>
      <c r="D1745" s="60" t="s">
        <v>956</v>
      </c>
      <c r="E1745" s="6" t="s">
        <v>1115</v>
      </c>
      <c r="F1745" s="7" t="s">
        <v>1116</v>
      </c>
      <c r="G1745" s="6">
        <v>-8.0500000000000007</v>
      </c>
      <c r="H1745" s="6">
        <v>-34.880000000000003</v>
      </c>
      <c r="I1745" s="6">
        <v>10</v>
      </c>
      <c r="J1745" s="8">
        <v>63550.072249703</v>
      </c>
      <c r="K1745" t="s">
        <v>1165</v>
      </c>
      <c r="L1745" t="s">
        <v>1062</v>
      </c>
      <c r="M1745">
        <v>600</v>
      </c>
      <c r="N1745">
        <v>600</v>
      </c>
      <c r="O1745">
        <v>0</v>
      </c>
      <c r="P1745">
        <v>49283.69</v>
      </c>
      <c r="Q1745">
        <v>44998.77</v>
      </c>
      <c r="R1745">
        <v>5250.2</v>
      </c>
      <c r="S1745">
        <v>34606.78</v>
      </c>
      <c r="T1745">
        <v>0</v>
      </c>
      <c r="U1745">
        <v>11750.93</v>
      </c>
      <c r="V1745">
        <v>0</v>
      </c>
      <c r="W1745" s="181">
        <f t="shared" si="459"/>
        <v>61034.62</v>
      </c>
      <c r="X1745" s="181">
        <f t="shared" si="460"/>
        <v>101.72436666666667</v>
      </c>
      <c r="Y1745" s="174">
        <v>145890.37</v>
      </c>
      <c r="Z1745" s="181">
        <f t="shared" si="461"/>
        <v>243.15061666666665</v>
      </c>
      <c r="AA1745" s="174">
        <v>0</v>
      </c>
      <c r="AB1745" s="174">
        <v>33.781318122642368</v>
      </c>
      <c r="AC1745" s="174">
        <v>30.844235983499111</v>
      </c>
      <c r="AD1745" s="174">
        <v>3.5987296488452252</v>
      </c>
      <c r="AE1745" s="174">
        <v>23.721085908549</v>
      </c>
      <c r="AF1745">
        <v>0</v>
      </c>
      <c r="AG1745" s="106">
        <v>8.0546303364642924</v>
      </c>
      <c r="AH1745" s="106">
        <v>0</v>
      </c>
      <c r="AI1745" s="106">
        <v>100</v>
      </c>
      <c r="AJ1745">
        <v>83.75</v>
      </c>
      <c r="AK1745">
        <v>101.72</v>
      </c>
      <c r="AL1745">
        <v>57.68</v>
      </c>
      <c r="AM1745">
        <v>243.15</v>
      </c>
      <c r="AN1745" t="s">
        <v>1069</v>
      </c>
      <c r="AO1745">
        <v>23.601600000000001</v>
      </c>
      <c r="AP1745">
        <v>8.33</v>
      </c>
      <c r="AQ1745">
        <v>12.806699999999999</v>
      </c>
      <c r="AR1745" t="s">
        <v>1072</v>
      </c>
      <c r="AS1745" t="s">
        <v>1073</v>
      </c>
      <c r="AT1745" t="s">
        <v>1076</v>
      </c>
      <c r="AU1745" t="s">
        <v>1078</v>
      </c>
      <c r="AV1745" t="s">
        <v>1079</v>
      </c>
      <c r="AW1745" t="s">
        <v>1083</v>
      </c>
      <c r="AX1745" s="65">
        <f t="shared" si="474"/>
        <v>1391.07</v>
      </c>
      <c r="AY1745" s="106">
        <v>2862.47</v>
      </c>
      <c r="AZ1745" s="106">
        <v>1560.6255717794497</v>
      </c>
      <c r="BA1745" s="65">
        <f t="shared" si="462"/>
        <v>5814.1655717794492</v>
      </c>
      <c r="BB1745" s="65">
        <f t="shared" si="463"/>
        <v>59473.994428220554</v>
      </c>
      <c r="BC1745" s="65">
        <f t="shared" si="464"/>
        <v>0</v>
      </c>
      <c r="BD1745" s="65">
        <f t="shared" si="465"/>
        <v>48857.899999999994</v>
      </c>
      <c r="BE1745" s="65">
        <f t="shared" si="466"/>
        <v>31744.309999999998</v>
      </c>
      <c r="BF1745" s="65">
        <f t="shared" si="467"/>
        <v>140076.20442822055</v>
      </c>
      <c r="BG1745" s="66">
        <f t="shared" si="468"/>
        <v>830.59508168277841</v>
      </c>
      <c r="BH1745" s="66">
        <f t="shared" si="469"/>
        <v>102.54136970382854</v>
      </c>
      <c r="BI1745" s="66">
        <f t="shared" si="470"/>
        <v>0</v>
      </c>
      <c r="BJ1745" s="66">
        <f t="shared" si="471"/>
        <v>84.237758620689647</v>
      </c>
      <c r="BK1745" s="66">
        <f t="shared" si="472"/>
        <v>54.731568965517241</v>
      </c>
      <c r="BL1745" s="66">
        <f t="shared" si="473"/>
        <v>241.51069729003544</v>
      </c>
      <c r="BM1745" s="207">
        <f t="shared" si="475"/>
        <v>39856.979999999996</v>
      </c>
    </row>
    <row r="1746" spans="1:65" x14ac:dyDescent="0.35">
      <c r="A1746" s="1">
        <v>919</v>
      </c>
      <c r="B1746">
        <v>88</v>
      </c>
      <c r="C1746" t="s">
        <v>37</v>
      </c>
      <c r="D1746" s="60" t="s">
        <v>957</v>
      </c>
      <c r="E1746" s="6" t="s">
        <v>1117</v>
      </c>
      <c r="F1746" s="7" t="s">
        <v>1118</v>
      </c>
      <c r="G1746" s="6">
        <v>-3.8</v>
      </c>
      <c r="H1746" s="6">
        <v>-38.53</v>
      </c>
      <c r="I1746" s="6">
        <v>41</v>
      </c>
      <c r="J1746" s="8">
        <v>71394.000753582499</v>
      </c>
      <c r="K1746" t="s">
        <v>1165</v>
      </c>
      <c r="L1746" t="s">
        <v>1062</v>
      </c>
      <c r="M1746">
        <v>600</v>
      </c>
      <c r="N1746">
        <v>600</v>
      </c>
      <c r="O1746">
        <v>0</v>
      </c>
      <c r="P1746">
        <v>50831.39</v>
      </c>
      <c r="Q1746">
        <v>44998.77</v>
      </c>
      <c r="R1746">
        <v>5255.2</v>
      </c>
      <c r="S1746">
        <v>34606.78</v>
      </c>
      <c r="T1746">
        <v>0</v>
      </c>
      <c r="U1746">
        <v>11750.93</v>
      </c>
      <c r="V1746">
        <v>0</v>
      </c>
      <c r="W1746" s="181">
        <f t="shared" si="459"/>
        <v>62582.32</v>
      </c>
      <c r="X1746" s="181">
        <f t="shared" si="460"/>
        <v>104.30386666666666</v>
      </c>
      <c r="Y1746" s="174">
        <v>147443.07</v>
      </c>
      <c r="Z1746" s="181">
        <f t="shared" si="461"/>
        <v>245.73845</v>
      </c>
      <c r="AA1746" s="174">
        <v>0</v>
      </c>
      <c r="AB1746" s="174">
        <v>34.475265605904703</v>
      </c>
      <c r="AC1746" s="174">
        <v>30.51942013958336</v>
      </c>
      <c r="AD1746" s="174">
        <v>3.5642231269329909</v>
      </c>
      <c r="AE1746" s="174">
        <v>23.471282848356321</v>
      </c>
      <c r="AF1746">
        <v>0</v>
      </c>
      <c r="AG1746" s="106">
        <v>7.9698082792226179</v>
      </c>
      <c r="AH1746" s="106">
        <v>0</v>
      </c>
      <c r="AI1746" s="106">
        <v>100</v>
      </c>
      <c r="AJ1746">
        <v>83.76</v>
      </c>
      <c r="AK1746">
        <v>104.3</v>
      </c>
      <c r="AL1746">
        <v>57.68</v>
      </c>
      <c r="AM1746">
        <v>245.74</v>
      </c>
      <c r="AN1746" t="s">
        <v>1070</v>
      </c>
      <c r="AO1746">
        <v>23.601600000000001</v>
      </c>
      <c r="AP1746">
        <v>8.33</v>
      </c>
      <c r="AQ1746">
        <v>12.806699999999999</v>
      </c>
      <c r="AR1746" t="s">
        <v>1072</v>
      </c>
      <c r="AS1746" t="s">
        <v>1073</v>
      </c>
      <c r="AT1746" t="s">
        <v>1076</v>
      </c>
      <c r="AU1746" t="s">
        <v>1078</v>
      </c>
      <c r="AV1746" t="s">
        <v>1079</v>
      </c>
      <c r="AW1746" t="s">
        <v>1083</v>
      </c>
      <c r="AX1746" s="65">
        <f t="shared" si="474"/>
        <v>1391.07</v>
      </c>
      <c r="AY1746" s="106">
        <v>2862.47</v>
      </c>
      <c r="AZ1746" s="106">
        <v>1527.4058429400052</v>
      </c>
      <c r="BA1746" s="65">
        <f t="shared" si="462"/>
        <v>5780.9458429400056</v>
      </c>
      <c r="BB1746" s="65">
        <f t="shared" si="463"/>
        <v>61054.914157059997</v>
      </c>
      <c r="BC1746" s="65">
        <f t="shared" si="464"/>
        <v>0</v>
      </c>
      <c r="BD1746" s="65">
        <f t="shared" si="465"/>
        <v>48862.899999999994</v>
      </c>
      <c r="BE1746" s="65">
        <f t="shared" si="466"/>
        <v>31744.309999999998</v>
      </c>
      <c r="BF1746" s="65">
        <f t="shared" si="467"/>
        <v>141662.12415706</v>
      </c>
      <c r="BG1746" s="66">
        <f t="shared" si="468"/>
        <v>825.84940613428648</v>
      </c>
      <c r="BH1746" s="66">
        <f t="shared" si="469"/>
        <v>105.26709337424137</v>
      </c>
      <c r="BI1746" s="66">
        <f t="shared" si="470"/>
        <v>0</v>
      </c>
      <c r="BJ1746" s="66">
        <f t="shared" si="471"/>
        <v>84.246379310344821</v>
      </c>
      <c r="BK1746" s="66">
        <f t="shared" si="472"/>
        <v>54.731568965517241</v>
      </c>
      <c r="BL1746" s="66">
        <f t="shared" si="473"/>
        <v>244.24504165010345</v>
      </c>
      <c r="BM1746" s="207">
        <f t="shared" si="475"/>
        <v>39861.979999999996</v>
      </c>
    </row>
    <row r="1747" spans="1:65" x14ac:dyDescent="0.35">
      <c r="A1747" s="1">
        <v>920</v>
      </c>
      <c r="B1747">
        <v>89</v>
      </c>
      <c r="C1747" t="s">
        <v>37</v>
      </c>
      <c r="D1747" s="60" t="s">
        <v>958</v>
      </c>
      <c r="E1747" s="6" t="s">
        <v>1104</v>
      </c>
      <c r="F1747" s="7" t="s">
        <v>1105</v>
      </c>
      <c r="G1747" s="6">
        <v>-22.74</v>
      </c>
      <c r="H1747" s="6">
        <v>-45.59</v>
      </c>
      <c r="I1747" s="6">
        <v>1642</v>
      </c>
      <c r="J1747" s="8">
        <v>3495.45982983364</v>
      </c>
      <c r="K1747" t="s">
        <v>1165</v>
      </c>
      <c r="L1747" t="s">
        <v>1062</v>
      </c>
      <c r="M1747">
        <v>600</v>
      </c>
      <c r="N1747">
        <v>600</v>
      </c>
      <c r="O1747">
        <v>1380.89</v>
      </c>
      <c r="P1747">
        <v>13133.63</v>
      </c>
      <c r="Q1747">
        <v>44998.77</v>
      </c>
      <c r="R1747">
        <v>5265.2</v>
      </c>
      <c r="S1747">
        <v>34606.78</v>
      </c>
      <c r="T1747">
        <v>0</v>
      </c>
      <c r="U1747">
        <v>11578.67</v>
      </c>
      <c r="V1747">
        <v>0</v>
      </c>
      <c r="W1747" s="181">
        <f t="shared" si="459"/>
        <v>24712.3</v>
      </c>
      <c r="X1747" s="181">
        <f t="shared" si="460"/>
        <v>41.187166666666663</v>
      </c>
      <c r="Y1747" s="174">
        <v>110963.94</v>
      </c>
      <c r="Z1747" s="181">
        <f t="shared" si="461"/>
        <v>184.93989999999999</v>
      </c>
      <c r="AA1747" s="174">
        <v>1.2444493229061619</v>
      </c>
      <c r="AB1747" s="174">
        <v>11.83594418150617</v>
      </c>
      <c r="AC1747" s="174">
        <v>40.552606549479037</v>
      </c>
      <c r="AD1747" s="174">
        <v>4.7449648958030863</v>
      </c>
      <c r="AE1747" s="174">
        <v>31.187410973330611</v>
      </c>
      <c r="AF1747">
        <v>0</v>
      </c>
      <c r="AG1747" s="106">
        <v>10.43462407697492</v>
      </c>
      <c r="AH1747" s="106">
        <v>0</v>
      </c>
      <c r="AI1747" s="106">
        <v>100</v>
      </c>
      <c r="AJ1747">
        <v>83.77</v>
      </c>
      <c r="AK1747">
        <v>43.49</v>
      </c>
      <c r="AL1747">
        <v>57.68</v>
      </c>
      <c r="AM1747">
        <v>184.94</v>
      </c>
      <c r="AN1747" t="s">
        <v>1063</v>
      </c>
      <c r="AO1747">
        <v>23.601600000000001</v>
      </c>
      <c r="AP1747">
        <v>8.33</v>
      </c>
      <c r="AQ1747">
        <v>12.806699999999999</v>
      </c>
      <c r="AR1747" t="s">
        <v>1072</v>
      </c>
      <c r="AS1747" t="s">
        <v>1073</v>
      </c>
      <c r="AT1747" t="s">
        <v>1076</v>
      </c>
      <c r="AU1747" t="s">
        <v>1078</v>
      </c>
      <c r="AV1747" t="s">
        <v>1079</v>
      </c>
      <c r="AW1747" t="s">
        <v>1084</v>
      </c>
      <c r="AX1747" s="65">
        <f t="shared" si="474"/>
        <v>1391.07</v>
      </c>
      <c r="AY1747" s="106">
        <v>2862.47</v>
      </c>
      <c r="AZ1747" s="106">
        <v>554.38372384078025</v>
      </c>
      <c r="BA1747" s="65">
        <f t="shared" si="462"/>
        <v>4807.9237238407804</v>
      </c>
      <c r="BB1747" s="65">
        <f t="shared" si="463"/>
        <v>24157.91627615922</v>
      </c>
      <c r="BC1747" s="65">
        <f t="shared" si="464"/>
        <v>1380.89</v>
      </c>
      <c r="BD1747" s="65">
        <f t="shared" si="465"/>
        <v>48872.899999999994</v>
      </c>
      <c r="BE1747" s="65">
        <f t="shared" si="466"/>
        <v>31744.309999999998</v>
      </c>
      <c r="BF1747" s="65">
        <f t="shared" si="467"/>
        <v>106156.01627615922</v>
      </c>
      <c r="BG1747" s="66">
        <f t="shared" si="468"/>
        <v>686.84624626296863</v>
      </c>
      <c r="BH1747" s="66">
        <f t="shared" si="469"/>
        <v>41.651579786481413</v>
      </c>
      <c r="BI1747" s="66">
        <f t="shared" si="470"/>
        <v>2.3014833333333335</v>
      </c>
      <c r="BJ1747" s="66">
        <f t="shared" si="471"/>
        <v>84.263620689655156</v>
      </c>
      <c r="BK1747" s="66">
        <f t="shared" si="472"/>
        <v>54.731568965517241</v>
      </c>
      <c r="BL1747" s="66">
        <f t="shared" si="473"/>
        <v>183.02761426924005</v>
      </c>
      <c r="BM1747" s="207">
        <f t="shared" si="475"/>
        <v>39871.979999999996</v>
      </c>
    </row>
    <row r="1748" spans="1:65" x14ac:dyDescent="0.35">
      <c r="A1748" s="1">
        <v>921</v>
      </c>
      <c r="B1748">
        <v>89</v>
      </c>
      <c r="C1748" t="s">
        <v>37</v>
      </c>
      <c r="D1748" s="60" t="s">
        <v>959</v>
      </c>
      <c r="E1748" s="6" t="s">
        <v>1104</v>
      </c>
      <c r="F1748" s="7" t="s">
        <v>1106</v>
      </c>
      <c r="G1748" s="6">
        <v>-23.85</v>
      </c>
      <c r="H1748" s="6">
        <v>-46.64</v>
      </c>
      <c r="I1748" s="6">
        <v>792</v>
      </c>
      <c r="J1748" s="8">
        <v>14172.2970393051</v>
      </c>
      <c r="K1748" t="s">
        <v>1165</v>
      </c>
      <c r="L1748" t="s">
        <v>1062</v>
      </c>
      <c r="M1748">
        <v>600</v>
      </c>
      <c r="N1748">
        <v>600</v>
      </c>
      <c r="O1748">
        <v>185.64</v>
      </c>
      <c r="P1748">
        <v>20432.830000000002</v>
      </c>
      <c r="Q1748">
        <v>44998.77</v>
      </c>
      <c r="R1748">
        <v>5266.4</v>
      </c>
      <c r="S1748">
        <v>34606.78</v>
      </c>
      <c r="T1748">
        <v>0</v>
      </c>
      <c r="U1748">
        <v>11578.67</v>
      </c>
      <c r="V1748">
        <v>0</v>
      </c>
      <c r="W1748" s="181">
        <f t="shared" si="459"/>
        <v>32011.5</v>
      </c>
      <c r="X1748" s="181">
        <f t="shared" si="460"/>
        <v>53.352499999999999</v>
      </c>
      <c r="Y1748" s="174">
        <v>117069.09</v>
      </c>
      <c r="Z1748" s="181">
        <f t="shared" si="461"/>
        <v>195.11515</v>
      </c>
      <c r="AA1748" s="174">
        <v>0.1585730272610815</v>
      </c>
      <c r="AB1748" s="174">
        <v>17.4536506604775</v>
      </c>
      <c r="AC1748" s="174">
        <v>38.437789172188829</v>
      </c>
      <c r="AD1748" s="174">
        <v>4.4985401355729344</v>
      </c>
      <c r="AE1748" s="174">
        <v>29.560988301865169</v>
      </c>
      <c r="AF1748">
        <v>0</v>
      </c>
      <c r="AG1748" s="106">
        <v>9.8904587026344881</v>
      </c>
      <c r="AH1748" s="106">
        <v>0</v>
      </c>
      <c r="AI1748" s="106">
        <v>100</v>
      </c>
      <c r="AJ1748">
        <v>83.78</v>
      </c>
      <c r="AK1748">
        <v>53.66</v>
      </c>
      <c r="AL1748">
        <v>57.68</v>
      </c>
      <c r="AM1748">
        <v>195.12</v>
      </c>
      <c r="AN1748" t="s">
        <v>1064</v>
      </c>
      <c r="AO1748">
        <v>23.601600000000001</v>
      </c>
      <c r="AP1748">
        <v>8.33</v>
      </c>
      <c r="AQ1748">
        <v>12.806699999999999</v>
      </c>
      <c r="AR1748" t="s">
        <v>1072</v>
      </c>
      <c r="AS1748" t="s">
        <v>1073</v>
      </c>
      <c r="AT1748" t="s">
        <v>1076</v>
      </c>
      <c r="AU1748" t="s">
        <v>1078</v>
      </c>
      <c r="AV1748" t="s">
        <v>1079</v>
      </c>
      <c r="AW1748" t="s">
        <v>1084</v>
      </c>
      <c r="AX1748" s="65">
        <f t="shared" si="474"/>
        <v>1391.07</v>
      </c>
      <c r="AY1748" s="106">
        <v>2862.47</v>
      </c>
      <c r="AZ1748" s="106">
        <v>803.57616250268302</v>
      </c>
      <c r="BA1748" s="65">
        <f t="shared" si="462"/>
        <v>5057.1161625026834</v>
      </c>
      <c r="BB1748" s="65">
        <f t="shared" si="463"/>
        <v>31207.923837497317</v>
      </c>
      <c r="BC1748" s="65">
        <f t="shared" si="464"/>
        <v>185.64</v>
      </c>
      <c r="BD1748" s="65">
        <f t="shared" si="465"/>
        <v>48874.1</v>
      </c>
      <c r="BE1748" s="65">
        <f t="shared" si="466"/>
        <v>31744.309999999998</v>
      </c>
      <c r="BF1748" s="65">
        <f t="shared" si="467"/>
        <v>112011.97383749731</v>
      </c>
      <c r="BG1748" s="66">
        <f t="shared" si="468"/>
        <v>722.44516607181197</v>
      </c>
      <c r="BH1748" s="66">
        <f t="shared" si="469"/>
        <v>53.80676523706434</v>
      </c>
      <c r="BI1748" s="66">
        <f t="shared" si="470"/>
        <v>0.30939999999999995</v>
      </c>
      <c r="BJ1748" s="66">
        <f t="shared" si="471"/>
        <v>84.265689655172409</v>
      </c>
      <c r="BK1748" s="66">
        <f t="shared" si="472"/>
        <v>54.731568965517241</v>
      </c>
      <c r="BL1748" s="66">
        <f t="shared" si="473"/>
        <v>193.12409282327121</v>
      </c>
      <c r="BM1748" s="207">
        <f t="shared" si="475"/>
        <v>39873.18</v>
      </c>
    </row>
    <row r="1749" spans="1:65" x14ac:dyDescent="0.35">
      <c r="A1749" s="1">
        <v>922</v>
      </c>
      <c r="B1749">
        <v>89</v>
      </c>
      <c r="C1749" t="s">
        <v>37</v>
      </c>
      <c r="D1749" s="60" t="s">
        <v>960</v>
      </c>
      <c r="E1749" s="6" t="s">
        <v>1107</v>
      </c>
      <c r="F1749" s="7" t="s">
        <v>1108</v>
      </c>
      <c r="G1749" s="6">
        <v>-30.03</v>
      </c>
      <c r="H1749" s="6">
        <v>-51.23</v>
      </c>
      <c r="I1749" s="6">
        <v>47</v>
      </c>
      <c r="J1749" s="8">
        <v>23954.0527728093</v>
      </c>
      <c r="K1749" t="s">
        <v>1165</v>
      </c>
      <c r="L1749" t="s">
        <v>1062</v>
      </c>
      <c r="M1749">
        <v>600</v>
      </c>
      <c r="N1749">
        <v>600</v>
      </c>
      <c r="O1749">
        <v>434</v>
      </c>
      <c r="P1749">
        <v>24117.33</v>
      </c>
      <c r="Q1749">
        <v>44998.77</v>
      </c>
      <c r="R1749">
        <v>5272.4</v>
      </c>
      <c r="S1749">
        <v>34606.78</v>
      </c>
      <c r="T1749">
        <v>0</v>
      </c>
      <c r="U1749">
        <v>11578.67</v>
      </c>
      <c r="V1749">
        <v>0</v>
      </c>
      <c r="W1749" s="181">
        <f t="shared" si="459"/>
        <v>35696</v>
      </c>
      <c r="X1749" s="181">
        <f t="shared" si="460"/>
        <v>59.493333333333332</v>
      </c>
      <c r="Y1749" s="174">
        <v>121007.95</v>
      </c>
      <c r="Z1749" s="181">
        <f t="shared" si="461"/>
        <v>201.67991666666666</v>
      </c>
      <c r="AA1749" s="174">
        <v>0.35865412148540649</v>
      </c>
      <c r="AB1749" s="174">
        <v>19.930368211344788</v>
      </c>
      <c r="AC1749" s="174">
        <v>37.18662286238218</v>
      </c>
      <c r="AD1749" s="174">
        <v>4.3570691016581966</v>
      </c>
      <c r="AE1749" s="174">
        <v>28.59876561829202</v>
      </c>
      <c r="AF1749">
        <v>0</v>
      </c>
      <c r="AG1749" s="106">
        <v>9.5685200848374006</v>
      </c>
      <c r="AH1749" s="106">
        <v>0</v>
      </c>
      <c r="AI1749" s="106">
        <v>100</v>
      </c>
      <c r="AJ1749">
        <v>83.79</v>
      </c>
      <c r="AK1749">
        <v>60.22</v>
      </c>
      <c r="AL1749">
        <v>57.68</v>
      </c>
      <c r="AM1749">
        <v>201.68</v>
      </c>
      <c r="AN1749" t="s">
        <v>1065</v>
      </c>
      <c r="AO1749">
        <v>23.601600000000001</v>
      </c>
      <c r="AP1749">
        <v>8.33</v>
      </c>
      <c r="AQ1749">
        <v>12.806699999999999</v>
      </c>
      <c r="AR1749" t="s">
        <v>1072</v>
      </c>
      <c r="AS1749" t="s">
        <v>1073</v>
      </c>
      <c r="AT1749" t="s">
        <v>1076</v>
      </c>
      <c r="AU1749" t="s">
        <v>1078</v>
      </c>
      <c r="AV1749" t="s">
        <v>1079</v>
      </c>
      <c r="AW1749" t="s">
        <v>1084</v>
      </c>
      <c r="AX1749" s="65">
        <f t="shared" si="474"/>
        <v>1391.07</v>
      </c>
      <c r="AY1749" s="106">
        <v>2862.47</v>
      </c>
      <c r="AZ1749" s="106">
        <v>904.55789936942472</v>
      </c>
      <c r="BA1749" s="65">
        <f t="shared" si="462"/>
        <v>5158.0978993694243</v>
      </c>
      <c r="BB1749" s="65">
        <f t="shared" si="463"/>
        <v>34791.442100630578</v>
      </c>
      <c r="BC1749" s="65">
        <f t="shared" si="464"/>
        <v>434</v>
      </c>
      <c r="BD1749" s="65">
        <f t="shared" si="465"/>
        <v>48880.1</v>
      </c>
      <c r="BE1749" s="65">
        <f t="shared" si="466"/>
        <v>31744.309999999998</v>
      </c>
      <c r="BF1749" s="65">
        <f t="shared" si="467"/>
        <v>115849.85210063057</v>
      </c>
      <c r="BG1749" s="66">
        <f t="shared" si="468"/>
        <v>736.87112848134632</v>
      </c>
      <c r="BH1749" s="66">
        <f t="shared" si="469"/>
        <v>59.985245001087208</v>
      </c>
      <c r="BI1749" s="66">
        <f t="shared" si="470"/>
        <v>0.72333333333333338</v>
      </c>
      <c r="BJ1749" s="66">
        <f t="shared" si="471"/>
        <v>84.276034482758618</v>
      </c>
      <c r="BK1749" s="66">
        <f t="shared" si="472"/>
        <v>54.731568965517241</v>
      </c>
      <c r="BL1749" s="66">
        <f t="shared" si="473"/>
        <v>199.741124311432</v>
      </c>
      <c r="BM1749" s="207">
        <f t="shared" si="475"/>
        <v>39879.18</v>
      </c>
    </row>
    <row r="1750" spans="1:65" x14ac:dyDescent="0.35">
      <c r="A1750" s="1">
        <v>923</v>
      </c>
      <c r="B1750">
        <v>89</v>
      </c>
      <c r="C1750" t="s">
        <v>37</v>
      </c>
      <c r="D1750" s="60" t="s">
        <v>961</v>
      </c>
      <c r="E1750" s="6" t="s">
        <v>1109</v>
      </c>
      <c r="F1750" s="7" t="s">
        <v>1110</v>
      </c>
      <c r="G1750" s="6">
        <v>-15.37</v>
      </c>
      <c r="H1750" s="6">
        <v>-48.78</v>
      </c>
      <c r="I1750" s="6">
        <v>770</v>
      </c>
      <c r="J1750" s="8">
        <v>31081.371963744201</v>
      </c>
      <c r="K1750" t="s">
        <v>1165</v>
      </c>
      <c r="L1750" t="s">
        <v>1062</v>
      </c>
      <c r="M1750">
        <v>600</v>
      </c>
      <c r="N1750">
        <v>600</v>
      </c>
      <c r="O1750">
        <v>0</v>
      </c>
      <c r="P1750">
        <v>34552.97</v>
      </c>
      <c r="Q1750">
        <v>44998.77</v>
      </c>
      <c r="R1750">
        <v>5266.4</v>
      </c>
      <c r="S1750">
        <v>34606.78</v>
      </c>
      <c r="T1750">
        <v>0</v>
      </c>
      <c r="U1750">
        <v>11578.67</v>
      </c>
      <c r="V1750">
        <v>0</v>
      </c>
      <c r="W1750" s="181">
        <f t="shared" si="459"/>
        <v>46131.64</v>
      </c>
      <c r="X1750" s="181">
        <f t="shared" si="460"/>
        <v>76.886066666666665</v>
      </c>
      <c r="Y1750" s="174">
        <v>131003.59</v>
      </c>
      <c r="Z1750" s="181">
        <f t="shared" si="461"/>
        <v>218.33931666666666</v>
      </c>
      <c r="AA1750" s="174">
        <v>0</v>
      </c>
      <c r="AB1750" s="174">
        <v>26.375590165124489</v>
      </c>
      <c r="AC1750" s="174">
        <v>34.349264779690387</v>
      </c>
      <c r="AD1750" s="174">
        <v>4.0200425041787016</v>
      </c>
      <c r="AE1750" s="174">
        <v>26.41666537535345</v>
      </c>
      <c r="AF1750">
        <v>0</v>
      </c>
      <c r="AG1750" s="106">
        <v>8.8384371756529738</v>
      </c>
      <c r="AH1750" s="106">
        <v>0</v>
      </c>
      <c r="AI1750" s="106">
        <v>100</v>
      </c>
      <c r="AJ1750">
        <v>83.78</v>
      </c>
      <c r="AK1750">
        <v>76.89</v>
      </c>
      <c r="AL1750">
        <v>57.68</v>
      </c>
      <c r="AM1750">
        <v>218.34</v>
      </c>
      <c r="AN1750" t="s">
        <v>1066</v>
      </c>
      <c r="AO1750">
        <v>23.601600000000001</v>
      </c>
      <c r="AP1750">
        <v>8.33</v>
      </c>
      <c r="AQ1750">
        <v>12.806699999999999</v>
      </c>
      <c r="AR1750" t="s">
        <v>1072</v>
      </c>
      <c r="AS1750" t="s">
        <v>1073</v>
      </c>
      <c r="AT1750" t="s">
        <v>1076</v>
      </c>
      <c r="AU1750" t="s">
        <v>1078</v>
      </c>
      <c r="AV1750" t="s">
        <v>1079</v>
      </c>
      <c r="AW1750" t="s">
        <v>1084</v>
      </c>
      <c r="AX1750" s="65">
        <f t="shared" si="474"/>
        <v>1391.07</v>
      </c>
      <c r="AY1750" s="106">
        <v>2862.47</v>
      </c>
      <c r="AZ1750" s="106">
        <v>1254.3487428280444</v>
      </c>
      <c r="BA1750" s="65">
        <f t="shared" si="462"/>
        <v>5507.8887428280441</v>
      </c>
      <c r="BB1750" s="65">
        <f t="shared" si="463"/>
        <v>44877.291257171957</v>
      </c>
      <c r="BC1750" s="65">
        <f t="shared" si="464"/>
        <v>0</v>
      </c>
      <c r="BD1750" s="65">
        <f t="shared" si="465"/>
        <v>48874.1</v>
      </c>
      <c r="BE1750" s="65">
        <f t="shared" si="466"/>
        <v>31744.309999999998</v>
      </c>
      <c r="BF1750" s="65">
        <f t="shared" si="467"/>
        <v>125495.70125717195</v>
      </c>
      <c r="BG1750" s="66">
        <f t="shared" si="468"/>
        <v>786.84124897543484</v>
      </c>
      <c r="BH1750" s="66">
        <f t="shared" si="469"/>
        <v>77.374640098572343</v>
      </c>
      <c r="BI1750" s="66">
        <f t="shared" si="470"/>
        <v>0</v>
      </c>
      <c r="BJ1750" s="66">
        <f t="shared" si="471"/>
        <v>84.265689655172409</v>
      </c>
      <c r="BK1750" s="66">
        <f t="shared" si="472"/>
        <v>54.731568965517241</v>
      </c>
      <c r="BL1750" s="66">
        <f t="shared" si="473"/>
        <v>216.37189871926199</v>
      </c>
      <c r="BM1750" s="207">
        <f t="shared" si="475"/>
        <v>39873.18</v>
      </c>
    </row>
    <row r="1751" spans="1:65" x14ac:dyDescent="0.35">
      <c r="A1751" s="1">
        <v>924</v>
      </c>
      <c r="B1751">
        <v>89</v>
      </c>
      <c r="C1751" t="s">
        <v>37</v>
      </c>
      <c r="D1751" s="60" t="s">
        <v>962</v>
      </c>
      <c r="E1751" s="6" t="s">
        <v>1111</v>
      </c>
      <c r="F1751" s="7" t="s">
        <v>1112</v>
      </c>
      <c r="G1751" s="6">
        <v>-22.86</v>
      </c>
      <c r="H1751" s="6">
        <v>-43.41</v>
      </c>
      <c r="I1751" s="6">
        <v>45</v>
      </c>
      <c r="J1751" s="8">
        <v>45016.2336447989</v>
      </c>
      <c r="K1751" t="s">
        <v>1165</v>
      </c>
      <c r="L1751" t="s">
        <v>1062</v>
      </c>
      <c r="M1751">
        <v>600</v>
      </c>
      <c r="N1751">
        <v>600</v>
      </c>
      <c r="O1751">
        <v>0</v>
      </c>
      <c r="P1751">
        <v>34618.769999999997</v>
      </c>
      <c r="Q1751">
        <v>44998.77</v>
      </c>
      <c r="R1751">
        <v>5262.4</v>
      </c>
      <c r="S1751">
        <v>34606.78</v>
      </c>
      <c r="T1751">
        <v>0</v>
      </c>
      <c r="U1751">
        <v>11578.67</v>
      </c>
      <c r="V1751">
        <v>0</v>
      </c>
      <c r="W1751" s="181">
        <f t="shared" si="459"/>
        <v>46197.439999999995</v>
      </c>
      <c r="X1751" s="181">
        <f t="shared" si="460"/>
        <v>76.99573333333332</v>
      </c>
      <c r="Y1751" s="174">
        <v>131065.4</v>
      </c>
      <c r="Z1751" s="181">
        <f t="shared" si="461"/>
        <v>218.44233333333332</v>
      </c>
      <c r="AA1751" s="174">
        <v>0</v>
      </c>
      <c r="AB1751" s="174">
        <v>26.413355469864658</v>
      </c>
      <c r="AC1751" s="174">
        <v>34.333065782426168</v>
      </c>
      <c r="AD1751" s="174">
        <v>4.0150947542219377</v>
      </c>
      <c r="AE1751" s="174">
        <v>26.404207365177999</v>
      </c>
      <c r="AF1751">
        <v>0</v>
      </c>
      <c r="AG1751" s="106">
        <v>8.8342689985305043</v>
      </c>
      <c r="AH1751" s="106">
        <v>0</v>
      </c>
      <c r="AI1751" s="106">
        <v>100</v>
      </c>
      <c r="AJ1751">
        <v>83.77</v>
      </c>
      <c r="AK1751">
        <v>77</v>
      </c>
      <c r="AL1751">
        <v>57.68</v>
      </c>
      <c r="AM1751">
        <v>218.44</v>
      </c>
      <c r="AN1751" t="s">
        <v>1067</v>
      </c>
      <c r="AO1751">
        <v>23.601600000000001</v>
      </c>
      <c r="AP1751">
        <v>8.33</v>
      </c>
      <c r="AQ1751">
        <v>12.806699999999999</v>
      </c>
      <c r="AR1751" t="s">
        <v>1072</v>
      </c>
      <c r="AS1751" t="s">
        <v>1073</v>
      </c>
      <c r="AT1751" t="s">
        <v>1076</v>
      </c>
      <c r="AU1751" t="s">
        <v>1078</v>
      </c>
      <c r="AV1751" t="s">
        <v>1079</v>
      </c>
      <c r="AW1751" t="s">
        <v>1084</v>
      </c>
      <c r="AX1751" s="65">
        <f t="shared" si="474"/>
        <v>1391.07</v>
      </c>
      <c r="AY1751" s="106">
        <v>2862.47</v>
      </c>
      <c r="AZ1751" s="106">
        <v>1223.9092985534357</v>
      </c>
      <c r="BA1751" s="65">
        <f t="shared" si="462"/>
        <v>5477.4492985534362</v>
      </c>
      <c r="BB1751" s="65">
        <f t="shared" si="463"/>
        <v>44973.530701446558</v>
      </c>
      <c r="BC1751" s="65">
        <f t="shared" si="464"/>
        <v>0</v>
      </c>
      <c r="BD1751" s="65">
        <f t="shared" si="465"/>
        <v>48870.1</v>
      </c>
      <c r="BE1751" s="65">
        <f t="shared" si="466"/>
        <v>31744.309999999998</v>
      </c>
      <c r="BF1751" s="65">
        <f t="shared" si="467"/>
        <v>125587.95070144656</v>
      </c>
      <c r="BG1751" s="66">
        <f t="shared" si="468"/>
        <v>782.49275693620518</v>
      </c>
      <c r="BH1751" s="66">
        <f t="shared" si="469"/>
        <v>77.540570174907856</v>
      </c>
      <c r="BI1751" s="66">
        <f t="shared" si="470"/>
        <v>0</v>
      </c>
      <c r="BJ1751" s="66">
        <f t="shared" si="471"/>
        <v>84.258793103448269</v>
      </c>
      <c r="BK1751" s="66">
        <f t="shared" si="472"/>
        <v>54.731568965517241</v>
      </c>
      <c r="BL1751" s="66">
        <f t="shared" si="473"/>
        <v>216.53094948525271</v>
      </c>
      <c r="BM1751" s="207">
        <f t="shared" si="475"/>
        <v>39869.18</v>
      </c>
    </row>
    <row r="1752" spans="1:65" x14ac:dyDescent="0.35">
      <c r="A1752" s="1">
        <v>925</v>
      </c>
      <c r="B1752">
        <v>89</v>
      </c>
      <c r="C1752" t="s">
        <v>37</v>
      </c>
      <c r="D1752" s="60" t="s">
        <v>963</v>
      </c>
      <c r="E1752" s="6" t="s">
        <v>1113</v>
      </c>
      <c r="F1752" s="7" t="s">
        <v>1114</v>
      </c>
      <c r="G1752" s="6">
        <v>-20.32</v>
      </c>
      <c r="H1752" s="6">
        <v>-40.340000000000003</v>
      </c>
      <c r="I1752" s="6">
        <v>9</v>
      </c>
      <c r="J1752" s="8">
        <v>54061.366139626101</v>
      </c>
      <c r="K1752" t="s">
        <v>1165</v>
      </c>
      <c r="L1752" t="s">
        <v>1062</v>
      </c>
      <c r="M1752">
        <v>600</v>
      </c>
      <c r="N1752">
        <v>600</v>
      </c>
      <c r="O1752">
        <v>0</v>
      </c>
      <c r="P1752">
        <v>38618.67</v>
      </c>
      <c r="Q1752">
        <v>44998.77</v>
      </c>
      <c r="R1752">
        <v>5264.2</v>
      </c>
      <c r="S1752">
        <v>34606.78</v>
      </c>
      <c r="T1752">
        <v>0</v>
      </c>
      <c r="U1752">
        <v>11578.67</v>
      </c>
      <c r="V1752">
        <v>0</v>
      </c>
      <c r="W1752" s="181">
        <f t="shared" si="459"/>
        <v>50197.34</v>
      </c>
      <c r="X1752" s="181">
        <f t="shared" si="460"/>
        <v>83.662233333333333</v>
      </c>
      <c r="Y1752" s="174">
        <v>135067.1</v>
      </c>
      <c r="Z1752" s="181">
        <f t="shared" si="461"/>
        <v>225.11183333333335</v>
      </c>
      <c r="AA1752" s="174">
        <v>0</v>
      </c>
      <c r="AB1752" s="174">
        <v>28.592210834466719</v>
      </c>
      <c r="AC1752" s="174">
        <v>33.315863004388177</v>
      </c>
      <c r="AD1752" s="174">
        <v>3.8974702203571412</v>
      </c>
      <c r="AE1752" s="174">
        <v>25.621916810237281</v>
      </c>
      <c r="AF1752">
        <v>0</v>
      </c>
      <c r="AG1752" s="106">
        <v>8.5725317268231862</v>
      </c>
      <c r="AH1752" s="106">
        <v>0</v>
      </c>
      <c r="AI1752" s="106">
        <v>100</v>
      </c>
      <c r="AJ1752">
        <v>83.77</v>
      </c>
      <c r="AK1752">
        <v>83.66</v>
      </c>
      <c r="AL1752">
        <v>57.68</v>
      </c>
      <c r="AM1752">
        <v>225.11</v>
      </c>
      <c r="AN1752" t="s">
        <v>1068</v>
      </c>
      <c r="AO1752">
        <v>23.601600000000001</v>
      </c>
      <c r="AP1752">
        <v>8.33</v>
      </c>
      <c r="AQ1752">
        <v>12.806699999999999</v>
      </c>
      <c r="AR1752" t="s">
        <v>1072</v>
      </c>
      <c r="AS1752" t="s">
        <v>1073</v>
      </c>
      <c r="AT1752" t="s">
        <v>1076</v>
      </c>
      <c r="AU1752" t="s">
        <v>1078</v>
      </c>
      <c r="AV1752" t="s">
        <v>1079</v>
      </c>
      <c r="AW1752" t="s">
        <v>1084</v>
      </c>
      <c r="AX1752" s="65">
        <f t="shared" si="474"/>
        <v>1391.07</v>
      </c>
      <c r="AY1752" s="106">
        <v>2862.47</v>
      </c>
      <c r="AZ1752" s="106">
        <v>1331.7242094593914</v>
      </c>
      <c r="BA1752" s="65">
        <f t="shared" si="462"/>
        <v>5585.2642094593912</v>
      </c>
      <c r="BB1752" s="65">
        <f t="shared" si="463"/>
        <v>48865.615790540607</v>
      </c>
      <c r="BC1752" s="65">
        <f t="shared" si="464"/>
        <v>0</v>
      </c>
      <c r="BD1752" s="65">
        <f t="shared" si="465"/>
        <v>48871.899999999994</v>
      </c>
      <c r="BE1752" s="65">
        <f t="shared" si="466"/>
        <v>31744.309999999998</v>
      </c>
      <c r="BF1752" s="65">
        <f t="shared" si="467"/>
        <v>129481.83579054062</v>
      </c>
      <c r="BG1752" s="66">
        <f t="shared" si="468"/>
        <v>797.89488706562736</v>
      </c>
      <c r="BH1752" s="66">
        <f t="shared" si="469"/>
        <v>84.251061707828626</v>
      </c>
      <c r="BI1752" s="66">
        <f t="shared" si="470"/>
        <v>0</v>
      </c>
      <c r="BJ1752" s="66">
        <f t="shared" si="471"/>
        <v>84.261896551724135</v>
      </c>
      <c r="BK1752" s="66">
        <f t="shared" si="472"/>
        <v>54.731568965517241</v>
      </c>
      <c r="BL1752" s="66">
        <f t="shared" si="473"/>
        <v>223.24454446644933</v>
      </c>
      <c r="BM1752" s="207">
        <f t="shared" si="475"/>
        <v>39870.979999999996</v>
      </c>
    </row>
    <row r="1753" spans="1:65" x14ac:dyDescent="0.35">
      <c r="A1753" s="1">
        <v>926</v>
      </c>
      <c r="B1753">
        <v>89</v>
      </c>
      <c r="C1753" t="s">
        <v>37</v>
      </c>
      <c r="D1753" s="60" t="s">
        <v>964</v>
      </c>
      <c r="E1753" s="6" t="s">
        <v>1115</v>
      </c>
      <c r="F1753" s="7" t="s">
        <v>1116</v>
      </c>
      <c r="G1753" s="6">
        <v>-8.0500000000000007</v>
      </c>
      <c r="H1753" s="6">
        <v>-34.880000000000003</v>
      </c>
      <c r="I1753" s="6">
        <v>10</v>
      </c>
      <c r="J1753" s="8">
        <v>63550.072249703</v>
      </c>
      <c r="K1753" t="s">
        <v>1165</v>
      </c>
      <c r="L1753" t="s">
        <v>1062</v>
      </c>
      <c r="M1753">
        <v>600</v>
      </c>
      <c r="N1753">
        <v>600</v>
      </c>
      <c r="O1753">
        <v>0</v>
      </c>
      <c r="P1753">
        <v>44756.95</v>
      </c>
      <c r="Q1753">
        <v>44998.77</v>
      </c>
      <c r="R1753">
        <v>5250.2</v>
      </c>
      <c r="S1753">
        <v>34606.78</v>
      </c>
      <c r="T1753">
        <v>0</v>
      </c>
      <c r="U1753">
        <v>11578.67</v>
      </c>
      <c r="V1753">
        <v>0</v>
      </c>
      <c r="W1753" s="181">
        <f t="shared" si="459"/>
        <v>56335.619999999995</v>
      </c>
      <c r="X1753" s="181">
        <f t="shared" si="460"/>
        <v>93.892699999999991</v>
      </c>
      <c r="Y1753" s="174">
        <v>141191.37</v>
      </c>
      <c r="Z1753" s="181">
        <f t="shared" si="461"/>
        <v>235.31895</v>
      </c>
      <c r="AA1753" s="174">
        <v>0</v>
      </c>
      <c r="AB1753" s="174">
        <v>31.69949409797497</v>
      </c>
      <c r="AC1753" s="174">
        <v>31.87076518911886</v>
      </c>
      <c r="AD1753" s="174">
        <v>3.7184992255546492</v>
      </c>
      <c r="AE1753" s="174">
        <v>24.510549051262839</v>
      </c>
      <c r="AF1753">
        <v>0</v>
      </c>
      <c r="AG1753" s="106">
        <v>8.2006924360886924</v>
      </c>
      <c r="AH1753" s="106">
        <v>0</v>
      </c>
      <c r="AI1753" s="106">
        <v>100</v>
      </c>
      <c r="AJ1753">
        <v>83.75</v>
      </c>
      <c r="AK1753">
        <v>93.89</v>
      </c>
      <c r="AL1753">
        <v>57.68</v>
      </c>
      <c r="AM1753">
        <v>235.32</v>
      </c>
      <c r="AN1753" t="s">
        <v>1069</v>
      </c>
      <c r="AO1753">
        <v>23.601600000000001</v>
      </c>
      <c r="AP1753">
        <v>8.33</v>
      </c>
      <c r="AQ1753">
        <v>12.806699999999999</v>
      </c>
      <c r="AR1753" t="s">
        <v>1072</v>
      </c>
      <c r="AS1753" t="s">
        <v>1073</v>
      </c>
      <c r="AT1753" t="s">
        <v>1076</v>
      </c>
      <c r="AU1753" t="s">
        <v>1078</v>
      </c>
      <c r="AV1753" t="s">
        <v>1079</v>
      </c>
      <c r="AW1753" t="s">
        <v>1084</v>
      </c>
      <c r="AX1753" s="65">
        <f t="shared" si="474"/>
        <v>1391.07</v>
      </c>
      <c r="AY1753" s="106">
        <v>2862.47</v>
      </c>
      <c r="AZ1753" s="106">
        <v>1556.8354120042166</v>
      </c>
      <c r="BA1753" s="65">
        <f t="shared" si="462"/>
        <v>5810.3754120042158</v>
      </c>
      <c r="BB1753" s="65">
        <f t="shared" si="463"/>
        <v>54778.784587995782</v>
      </c>
      <c r="BC1753" s="65">
        <f t="shared" si="464"/>
        <v>0</v>
      </c>
      <c r="BD1753" s="65">
        <f t="shared" si="465"/>
        <v>48857.899999999994</v>
      </c>
      <c r="BE1753" s="65">
        <f t="shared" si="466"/>
        <v>31744.309999999998</v>
      </c>
      <c r="BF1753" s="65">
        <f t="shared" si="467"/>
        <v>135380.99458799578</v>
      </c>
      <c r="BG1753" s="66">
        <f t="shared" si="468"/>
        <v>830.05363028631655</v>
      </c>
      <c r="BH1753" s="66">
        <f t="shared" si="469"/>
        <v>94.446180324130665</v>
      </c>
      <c r="BI1753" s="66">
        <f t="shared" si="470"/>
        <v>0</v>
      </c>
      <c r="BJ1753" s="66">
        <f t="shared" si="471"/>
        <v>84.237758620689647</v>
      </c>
      <c r="BK1753" s="66">
        <f t="shared" si="472"/>
        <v>54.731568965517241</v>
      </c>
      <c r="BL1753" s="66">
        <f t="shared" si="473"/>
        <v>233.41550791033757</v>
      </c>
      <c r="BM1753" s="207">
        <f t="shared" si="475"/>
        <v>39856.979999999996</v>
      </c>
    </row>
    <row r="1754" spans="1:65" x14ac:dyDescent="0.35">
      <c r="A1754" s="1">
        <v>927</v>
      </c>
      <c r="B1754">
        <v>89</v>
      </c>
      <c r="C1754" t="s">
        <v>37</v>
      </c>
      <c r="D1754" s="60" t="s">
        <v>965</v>
      </c>
      <c r="E1754" s="6" t="s">
        <v>1117</v>
      </c>
      <c r="F1754" s="7" t="s">
        <v>1118</v>
      </c>
      <c r="G1754" s="6">
        <v>-3.8</v>
      </c>
      <c r="H1754" s="6">
        <v>-38.53</v>
      </c>
      <c r="I1754" s="6">
        <v>41</v>
      </c>
      <c r="J1754" s="8">
        <v>71394.000753582499</v>
      </c>
      <c r="K1754" t="s">
        <v>1165</v>
      </c>
      <c r="L1754" t="s">
        <v>1062</v>
      </c>
      <c r="M1754">
        <v>600</v>
      </c>
      <c r="N1754">
        <v>600</v>
      </c>
      <c r="O1754">
        <v>0</v>
      </c>
      <c r="P1754">
        <v>45331.79</v>
      </c>
      <c r="Q1754">
        <v>44998.77</v>
      </c>
      <c r="R1754">
        <v>5255.2</v>
      </c>
      <c r="S1754">
        <v>34606.78</v>
      </c>
      <c r="T1754">
        <v>0</v>
      </c>
      <c r="U1754">
        <v>11578.67</v>
      </c>
      <c r="V1754">
        <v>0</v>
      </c>
      <c r="W1754" s="181">
        <f t="shared" si="459"/>
        <v>56910.46</v>
      </c>
      <c r="X1754" s="181">
        <f t="shared" si="460"/>
        <v>94.850766666666672</v>
      </c>
      <c r="Y1754" s="174">
        <v>141771.21</v>
      </c>
      <c r="Z1754" s="181">
        <f t="shared" si="461"/>
        <v>236.28534999999999</v>
      </c>
      <c r="AA1754" s="174">
        <v>0</v>
      </c>
      <c r="AB1754" s="174">
        <v>31.97531431099446</v>
      </c>
      <c r="AC1754" s="174">
        <v>31.740414714665981</v>
      </c>
      <c r="AD1754" s="174">
        <v>3.706817484311518</v>
      </c>
      <c r="AE1754" s="174">
        <v>24.410301640227239</v>
      </c>
      <c r="AF1754">
        <v>0</v>
      </c>
      <c r="AG1754" s="106">
        <v>8.1671518498008169</v>
      </c>
      <c r="AH1754" s="106">
        <v>0</v>
      </c>
      <c r="AI1754" s="106">
        <v>100</v>
      </c>
      <c r="AJ1754">
        <v>83.76</v>
      </c>
      <c r="AK1754">
        <v>94.85</v>
      </c>
      <c r="AL1754">
        <v>57.68</v>
      </c>
      <c r="AM1754">
        <v>236.29</v>
      </c>
      <c r="AN1754" t="s">
        <v>1070</v>
      </c>
      <c r="AO1754">
        <v>23.601600000000001</v>
      </c>
      <c r="AP1754">
        <v>8.33</v>
      </c>
      <c r="AQ1754">
        <v>12.806699999999999</v>
      </c>
      <c r="AR1754" t="s">
        <v>1072</v>
      </c>
      <c r="AS1754" t="s">
        <v>1073</v>
      </c>
      <c r="AT1754" t="s">
        <v>1076</v>
      </c>
      <c r="AU1754" t="s">
        <v>1078</v>
      </c>
      <c r="AV1754" t="s">
        <v>1079</v>
      </c>
      <c r="AW1754" t="s">
        <v>1084</v>
      </c>
      <c r="AX1754" s="65">
        <f t="shared" si="474"/>
        <v>1391.07</v>
      </c>
      <c r="AY1754" s="106">
        <v>2862.47</v>
      </c>
      <c r="AZ1754" s="106">
        <v>1525.2604387006857</v>
      </c>
      <c r="BA1754" s="65">
        <f t="shared" si="462"/>
        <v>5778.8004387006858</v>
      </c>
      <c r="BB1754" s="65">
        <f t="shared" si="463"/>
        <v>55385.199561299312</v>
      </c>
      <c r="BC1754" s="65">
        <f t="shared" si="464"/>
        <v>0</v>
      </c>
      <c r="BD1754" s="65">
        <f t="shared" si="465"/>
        <v>48862.899999999994</v>
      </c>
      <c r="BE1754" s="65">
        <f t="shared" si="466"/>
        <v>31744.309999999998</v>
      </c>
      <c r="BF1754" s="65">
        <f t="shared" si="467"/>
        <v>135992.40956129931</v>
      </c>
      <c r="BG1754" s="66">
        <f t="shared" si="468"/>
        <v>825.54291981438371</v>
      </c>
      <c r="BH1754" s="66">
        <f t="shared" si="469"/>
        <v>95.491723381550543</v>
      </c>
      <c r="BI1754" s="66">
        <f t="shared" si="470"/>
        <v>0</v>
      </c>
      <c r="BJ1754" s="66">
        <f t="shared" si="471"/>
        <v>84.246379310344821</v>
      </c>
      <c r="BK1754" s="66">
        <f t="shared" si="472"/>
        <v>54.731568965517241</v>
      </c>
      <c r="BL1754" s="66">
        <f t="shared" si="473"/>
        <v>234.46967165741262</v>
      </c>
      <c r="BM1754" s="207">
        <f t="shared" si="475"/>
        <v>39861.979999999996</v>
      </c>
    </row>
    <row r="1755" spans="1:65" x14ac:dyDescent="0.35">
      <c r="A1755" s="1">
        <v>936</v>
      </c>
      <c r="B1755">
        <v>90</v>
      </c>
      <c r="C1755" t="s">
        <v>37</v>
      </c>
      <c r="D1755" s="60" t="s">
        <v>974</v>
      </c>
      <c r="E1755" s="6" t="s">
        <v>1104</v>
      </c>
      <c r="F1755" s="7" t="s">
        <v>1105</v>
      </c>
      <c r="G1755" s="6">
        <v>-22.74</v>
      </c>
      <c r="H1755" s="6">
        <v>-45.59</v>
      </c>
      <c r="I1755" s="6">
        <v>1642</v>
      </c>
      <c r="J1755" s="8">
        <v>3495.45982983364</v>
      </c>
      <c r="K1755" t="s">
        <v>1165</v>
      </c>
      <c r="L1755" t="s">
        <v>1062</v>
      </c>
      <c r="M1755">
        <v>600</v>
      </c>
      <c r="N1755">
        <v>600</v>
      </c>
      <c r="O1755">
        <v>2767.17</v>
      </c>
      <c r="P1755">
        <v>10880.66</v>
      </c>
      <c r="Q1755">
        <v>44998.77</v>
      </c>
      <c r="R1755">
        <v>5265.2</v>
      </c>
      <c r="S1755">
        <v>34606.78</v>
      </c>
      <c r="T1755">
        <v>0</v>
      </c>
      <c r="U1755">
        <v>11750.93</v>
      </c>
      <c r="V1755">
        <v>0</v>
      </c>
      <c r="W1755" s="181">
        <f t="shared" si="459"/>
        <v>22631.59</v>
      </c>
      <c r="X1755" s="181">
        <f t="shared" si="460"/>
        <v>37.719316666666664</v>
      </c>
      <c r="Y1755" s="174">
        <v>110269.51</v>
      </c>
      <c r="Z1755" s="181">
        <f t="shared" si="461"/>
        <v>183.78251666666665</v>
      </c>
      <c r="AA1755" s="174">
        <v>2.5094606841002558</v>
      </c>
      <c r="AB1755" s="174">
        <v>9.8673332274714927</v>
      </c>
      <c r="AC1755" s="174">
        <v>40.807989443319372</v>
      </c>
      <c r="AD1755" s="174">
        <v>4.7748466461853329</v>
      </c>
      <c r="AE1755" s="174">
        <v>31.383815888907101</v>
      </c>
      <c r="AF1755">
        <v>0</v>
      </c>
      <c r="AG1755" s="106">
        <v>10.656554110016449</v>
      </c>
      <c r="AH1755" s="106">
        <v>0</v>
      </c>
      <c r="AI1755" s="106">
        <v>100</v>
      </c>
      <c r="AJ1755">
        <v>83.77</v>
      </c>
      <c r="AK1755">
        <v>42.33</v>
      </c>
      <c r="AL1755">
        <v>57.68</v>
      </c>
      <c r="AM1755">
        <v>183.78</v>
      </c>
      <c r="AN1755" t="s">
        <v>1063</v>
      </c>
      <c r="AO1755">
        <v>23.601600000000001</v>
      </c>
      <c r="AP1755">
        <v>8.33</v>
      </c>
      <c r="AQ1755">
        <v>12.806699999999999</v>
      </c>
      <c r="AR1755" t="s">
        <v>1072</v>
      </c>
      <c r="AS1755" t="s">
        <v>1073</v>
      </c>
      <c r="AT1755" t="s">
        <v>1076</v>
      </c>
      <c r="AU1755" t="s">
        <v>1078</v>
      </c>
      <c r="AV1755" t="s">
        <v>1082</v>
      </c>
      <c r="AW1755" t="s">
        <v>1083</v>
      </c>
      <c r="AX1755" s="65">
        <f t="shared" si="474"/>
        <v>1391.07</v>
      </c>
      <c r="AY1755" s="106">
        <v>2862.47</v>
      </c>
      <c r="AZ1755" s="106">
        <v>594.83482592998303</v>
      </c>
      <c r="BA1755" s="65">
        <f t="shared" si="462"/>
        <v>4848.3748259299828</v>
      </c>
      <c r="BB1755" s="65">
        <f t="shared" si="463"/>
        <v>22036.755174070018</v>
      </c>
      <c r="BC1755" s="65">
        <f t="shared" si="464"/>
        <v>2767.17</v>
      </c>
      <c r="BD1755" s="65">
        <f t="shared" si="465"/>
        <v>48872.899999999994</v>
      </c>
      <c r="BE1755" s="65">
        <f t="shared" si="466"/>
        <v>31744.309999999998</v>
      </c>
      <c r="BF1755" s="65">
        <f t="shared" si="467"/>
        <v>105421.13517407002</v>
      </c>
      <c r="BG1755" s="66">
        <f t="shared" si="468"/>
        <v>692.62497513285473</v>
      </c>
      <c r="BH1755" s="66">
        <f t="shared" si="469"/>
        <v>37.994405472534517</v>
      </c>
      <c r="BI1755" s="66">
        <f t="shared" si="470"/>
        <v>4.6119500000000002</v>
      </c>
      <c r="BJ1755" s="66">
        <f t="shared" si="471"/>
        <v>84.263620689655156</v>
      </c>
      <c r="BK1755" s="66">
        <f t="shared" si="472"/>
        <v>54.731568965517241</v>
      </c>
      <c r="BL1755" s="66">
        <f t="shared" si="473"/>
        <v>181.76057788632761</v>
      </c>
      <c r="BM1755" s="207">
        <f t="shared" si="475"/>
        <v>39871.979999999996</v>
      </c>
    </row>
    <row r="1756" spans="1:65" x14ac:dyDescent="0.35">
      <c r="A1756" s="1">
        <v>937</v>
      </c>
      <c r="B1756">
        <v>90</v>
      </c>
      <c r="C1756" t="s">
        <v>37</v>
      </c>
      <c r="D1756" s="60" t="s">
        <v>975</v>
      </c>
      <c r="E1756" s="6" t="s">
        <v>1104</v>
      </c>
      <c r="F1756" s="7" t="s">
        <v>1106</v>
      </c>
      <c r="G1756" s="6">
        <v>-23.85</v>
      </c>
      <c r="H1756" s="6">
        <v>-46.64</v>
      </c>
      <c r="I1756" s="6">
        <v>792</v>
      </c>
      <c r="J1756" s="8">
        <v>14172.2970393051</v>
      </c>
      <c r="K1756" t="s">
        <v>1165</v>
      </c>
      <c r="L1756" t="s">
        <v>1062</v>
      </c>
      <c r="M1756">
        <v>600</v>
      </c>
      <c r="N1756">
        <v>600</v>
      </c>
      <c r="O1756">
        <v>667.97</v>
      </c>
      <c r="P1756">
        <v>18902.11</v>
      </c>
      <c r="Q1756">
        <v>44998.77</v>
      </c>
      <c r="R1756">
        <v>5266.4</v>
      </c>
      <c r="S1756">
        <v>34606.78</v>
      </c>
      <c r="T1756">
        <v>0</v>
      </c>
      <c r="U1756">
        <v>11750.93</v>
      </c>
      <c r="V1756">
        <v>0</v>
      </c>
      <c r="W1756" s="181">
        <f t="shared" si="459"/>
        <v>30653.040000000001</v>
      </c>
      <c r="X1756" s="181">
        <f t="shared" si="460"/>
        <v>51.0884</v>
      </c>
      <c r="Y1756" s="174">
        <v>116192.97</v>
      </c>
      <c r="Z1756" s="181">
        <f t="shared" si="461"/>
        <v>193.65495000000001</v>
      </c>
      <c r="AA1756" s="174">
        <v>0.57487987440204003</v>
      </c>
      <c r="AB1756" s="174">
        <v>16.26786026727779</v>
      </c>
      <c r="AC1756" s="174">
        <v>38.7276183748466</v>
      </c>
      <c r="AD1756" s="174">
        <v>4.5324600963380126</v>
      </c>
      <c r="AE1756" s="174">
        <v>29.783884515560619</v>
      </c>
      <c r="AF1756">
        <v>0</v>
      </c>
      <c r="AG1756" s="106">
        <v>10.11328826520228</v>
      </c>
      <c r="AH1756" s="106">
        <v>0</v>
      </c>
      <c r="AI1756" s="106">
        <v>100</v>
      </c>
      <c r="AJ1756">
        <v>83.78</v>
      </c>
      <c r="AK1756">
        <v>52.2</v>
      </c>
      <c r="AL1756">
        <v>57.68</v>
      </c>
      <c r="AM1756">
        <v>193.65</v>
      </c>
      <c r="AN1756" t="s">
        <v>1064</v>
      </c>
      <c r="AO1756">
        <v>23.601600000000001</v>
      </c>
      <c r="AP1756">
        <v>8.33</v>
      </c>
      <c r="AQ1756">
        <v>12.806699999999999</v>
      </c>
      <c r="AR1756" t="s">
        <v>1072</v>
      </c>
      <c r="AS1756" t="s">
        <v>1073</v>
      </c>
      <c r="AT1756" t="s">
        <v>1076</v>
      </c>
      <c r="AU1756" t="s">
        <v>1078</v>
      </c>
      <c r="AV1756" t="s">
        <v>1082</v>
      </c>
      <c r="AW1756" t="s">
        <v>1083</v>
      </c>
      <c r="AX1756" s="65">
        <f t="shared" si="474"/>
        <v>1391.07</v>
      </c>
      <c r="AY1756" s="106">
        <v>2862.47</v>
      </c>
      <c r="AZ1756" s="106">
        <v>850.57470075695528</v>
      </c>
      <c r="BA1756" s="65">
        <f t="shared" si="462"/>
        <v>5104.1147007569543</v>
      </c>
      <c r="BB1756" s="65">
        <f t="shared" si="463"/>
        <v>29802.465299243046</v>
      </c>
      <c r="BC1756" s="65">
        <f t="shared" si="464"/>
        <v>667.97</v>
      </c>
      <c r="BD1756" s="65">
        <f t="shared" si="465"/>
        <v>48874.1</v>
      </c>
      <c r="BE1756" s="65">
        <f t="shared" si="466"/>
        <v>31744.309999999998</v>
      </c>
      <c r="BF1756" s="65">
        <f t="shared" si="467"/>
        <v>111088.85529924305</v>
      </c>
      <c r="BG1756" s="66">
        <f t="shared" si="468"/>
        <v>729.15924296527919</v>
      </c>
      <c r="BH1756" s="66">
        <f t="shared" si="469"/>
        <v>51.383560860763872</v>
      </c>
      <c r="BI1756" s="66">
        <f t="shared" si="470"/>
        <v>1.1132833333333334</v>
      </c>
      <c r="BJ1756" s="66">
        <f t="shared" si="471"/>
        <v>84.265689655172409</v>
      </c>
      <c r="BK1756" s="66">
        <f t="shared" si="472"/>
        <v>54.731568965517241</v>
      </c>
      <c r="BL1756" s="66">
        <f t="shared" si="473"/>
        <v>191.53250913662595</v>
      </c>
      <c r="BM1756" s="207">
        <f t="shared" si="475"/>
        <v>39873.18</v>
      </c>
    </row>
    <row r="1757" spans="1:65" x14ac:dyDescent="0.35">
      <c r="A1757" s="1">
        <v>938</v>
      </c>
      <c r="B1757">
        <v>90</v>
      </c>
      <c r="C1757" t="s">
        <v>37</v>
      </c>
      <c r="D1757" s="60" t="s">
        <v>976</v>
      </c>
      <c r="E1757" s="6" t="s">
        <v>1107</v>
      </c>
      <c r="F1757" s="7" t="s">
        <v>1108</v>
      </c>
      <c r="G1757" s="6">
        <v>-30.03</v>
      </c>
      <c r="H1757" s="6">
        <v>-51.23</v>
      </c>
      <c r="I1757" s="6">
        <v>47</v>
      </c>
      <c r="J1757" s="8">
        <v>23954.0527728093</v>
      </c>
      <c r="K1757" t="s">
        <v>1165</v>
      </c>
      <c r="L1757" t="s">
        <v>1062</v>
      </c>
      <c r="M1757">
        <v>600</v>
      </c>
      <c r="N1757">
        <v>600</v>
      </c>
      <c r="O1757">
        <v>1297.54</v>
      </c>
      <c r="P1757">
        <v>23665</v>
      </c>
      <c r="Q1757">
        <v>44998.77</v>
      </c>
      <c r="R1757">
        <v>5272.4</v>
      </c>
      <c r="S1757">
        <v>34606.78</v>
      </c>
      <c r="T1757">
        <v>0</v>
      </c>
      <c r="U1757">
        <v>11750.93</v>
      </c>
      <c r="V1757">
        <v>0</v>
      </c>
      <c r="W1757" s="181">
        <f t="shared" si="459"/>
        <v>35415.93</v>
      </c>
      <c r="X1757" s="181">
        <f t="shared" si="460"/>
        <v>59.02655</v>
      </c>
      <c r="Y1757" s="174">
        <v>121591.42</v>
      </c>
      <c r="Z1757" s="181">
        <f t="shared" si="461"/>
        <v>202.65236666666667</v>
      </c>
      <c r="AA1757" s="174">
        <v>1.0671312169888301</v>
      </c>
      <c r="AB1757" s="174">
        <v>19.462721958506609</v>
      </c>
      <c r="AC1757" s="174">
        <v>37.008178702082759</v>
      </c>
      <c r="AD1757" s="174">
        <v>4.3361612192702408</v>
      </c>
      <c r="AE1757" s="174">
        <v>28.46153124949112</v>
      </c>
      <c r="AF1757">
        <v>0</v>
      </c>
      <c r="AG1757" s="106">
        <v>9.6642756536604306</v>
      </c>
      <c r="AH1757" s="106">
        <v>0</v>
      </c>
      <c r="AI1757" s="106">
        <v>100</v>
      </c>
      <c r="AJ1757">
        <v>83.79</v>
      </c>
      <c r="AK1757">
        <v>61.19</v>
      </c>
      <c r="AL1757">
        <v>57.68</v>
      </c>
      <c r="AM1757">
        <v>202.65</v>
      </c>
      <c r="AN1757" t="s">
        <v>1065</v>
      </c>
      <c r="AO1757">
        <v>23.601600000000001</v>
      </c>
      <c r="AP1757">
        <v>8.33</v>
      </c>
      <c r="AQ1757">
        <v>12.806699999999999</v>
      </c>
      <c r="AR1757" t="s">
        <v>1072</v>
      </c>
      <c r="AS1757" t="s">
        <v>1073</v>
      </c>
      <c r="AT1757" t="s">
        <v>1076</v>
      </c>
      <c r="AU1757" t="s">
        <v>1078</v>
      </c>
      <c r="AV1757" t="s">
        <v>1082</v>
      </c>
      <c r="AW1757" t="s">
        <v>1083</v>
      </c>
      <c r="AX1757" s="65">
        <f t="shared" si="474"/>
        <v>1391.07</v>
      </c>
      <c r="AY1757" s="106">
        <v>2862.47</v>
      </c>
      <c r="AZ1757" s="106">
        <v>954.19681760966091</v>
      </c>
      <c r="BA1757" s="65">
        <f t="shared" si="462"/>
        <v>5207.7368176096606</v>
      </c>
      <c r="BB1757" s="65">
        <f t="shared" si="463"/>
        <v>34461.733182390337</v>
      </c>
      <c r="BC1757" s="65">
        <f t="shared" si="464"/>
        <v>1297.54</v>
      </c>
      <c r="BD1757" s="65">
        <f t="shared" si="465"/>
        <v>48880.1</v>
      </c>
      <c r="BE1757" s="65">
        <f t="shared" si="466"/>
        <v>31744.309999999998</v>
      </c>
      <c r="BF1757" s="65">
        <f t="shared" si="467"/>
        <v>116383.68318239033</v>
      </c>
      <c r="BG1757" s="66">
        <f t="shared" si="468"/>
        <v>743.96240251566576</v>
      </c>
      <c r="BH1757" s="66">
        <f t="shared" si="469"/>
        <v>59.416781348948859</v>
      </c>
      <c r="BI1757" s="66">
        <f t="shared" si="470"/>
        <v>2.1625666666666667</v>
      </c>
      <c r="BJ1757" s="66">
        <f t="shared" si="471"/>
        <v>84.276034482758618</v>
      </c>
      <c r="BK1757" s="66">
        <f t="shared" si="472"/>
        <v>54.731568965517241</v>
      </c>
      <c r="BL1757" s="66">
        <f t="shared" si="473"/>
        <v>200.6615227282592</v>
      </c>
      <c r="BM1757" s="207">
        <f t="shared" si="475"/>
        <v>39879.18</v>
      </c>
    </row>
    <row r="1758" spans="1:65" x14ac:dyDescent="0.35">
      <c r="A1758" s="1">
        <v>939</v>
      </c>
      <c r="B1758">
        <v>90</v>
      </c>
      <c r="C1758" t="s">
        <v>37</v>
      </c>
      <c r="D1758" s="60" t="s">
        <v>977</v>
      </c>
      <c r="E1758" s="6" t="s">
        <v>1109</v>
      </c>
      <c r="F1758" s="7" t="s">
        <v>1110</v>
      </c>
      <c r="G1758" s="6">
        <v>-15.37</v>
      </c>
      <c r="H1758" s="6">
        <v>-48.78</v>
      </c>
      <c r="I1758" s="6">
        <v>770</v>
      </c>
      <c r="J1758" s="8">
        <v>31081.371963744201</v>
      </c>
      <c r="K1758" t="s">
        <v>1165</v>
      </c>
      <c r="L1758" t="s">
        <v>1062</v>
      </c>
      <c r="M1758">
        <v>600</v>
      </c>
      <c r="N1758">
        <v>600</v>
      </c>
      <c r="O1758">
        <v>6.9</v>
      </c>
      <c r="P1758">
        <v>35720.39</v>
      </c>
      <c r="Q1758">
        <v>44998.77</v>
      </c>
      <c r="R1758">
        <v>5266.4</v>
      </c>
      <c r="S1758">
        <v>34606.78</v>
      </c>
      <c r="T1758">
        <v>0</v>
      </c>
      <c r="U1758">
        <v>11750.93</v>
      </c>
      <c r="V1758">
        <v>0</v>
      </c>
      <c r="W1758" s="181">
        <f t="shared" si="459"/>
        <v>47471.32</v>
      </c>
      <c r="X1758" s="181">
        <f t="shared" si="460"/>
        <v>79.118866666666662</v>
      </c>
      <c r="Y1758" s="174">
        <v>132350.17000000001</v>
      </c>
      <c r="Z1758" s="181">
        <f t="shared" si="461"/>
        <v>220.5836166666667</v>
      </c>
      <c r="AA1758" s="174">
        <v>5.2134424912336722E-3</v>
      </c>
      <c r="AB1758" s="174">
        <v>26.989304207164981</v>
      </c>
      <c r="AC1758" s="174">
        <v>33.999782546558123</v>
      </c>
      <c r="AD1758" s="174">
        <v>3.9791410921497108</v>
      </c>
      <c r="AE1758" s="174">
        <v>26.14789236764863</v>
      </c>
      <c r="AF1758">
        <v>0</v>
      </c>
      <c r="AG1758" s="106">
        <v>8.8786663439873159</v>
      </c>
      <c r="AH1758" s="106">
        <v>0</v>
      </c>
      <c r="AI1758" s="106">
        <v>100</v>
      </c>
      <c r="AJ1758">
        <v>83.78</v>
      </c>
      <c r="AK1758">
        <v>79.13</v>
      </c>
      <c r="AL1758">
        <v>57.68</v>
      </c>
      <c r="AM1758">
        <v>220.58</v>
      </c>
      <c r="AN1758" t="s">
        <v>1066</v>
      </c>
      <c r="AO1758">
        <v>23.601600000000001</v>
      </c>
      <c r="AP1758">
        <v>8.33</v>
      </c>
      <c r="AQ1758">
        <v>12.806699999999999</v>
      </c>
      <c r="AR1758" t="s">
        <v>1072</v>
      </c>
      <c r="AS1758" t="s">
        <v>1073</v>
      </c>
      <c r="AT1758" t="s">
        <v>1076</v>
      </c>
      <c r="AU1758" t="s">
        <v>1078</v>
      </c>
      <c r="AV1758" t="s">
        <v>1082</v>
      </c>
      <c r="AW1758" t="s">
        <v>1083</v>
      </c>
      <c r="AX1758" s="65">
        <f t="shared" si="474"/>
        <v>1391.07</v>
      </c>
      <c r="AY1758" s="106">
        <v>2862.47</v>
      </c>
      <c r="AZ1758" s="106">
        <v>1317.1266600637971</v>
      </c>
      <c r="BA1758" s="65">
        <f t="shared" si="462"/>
        <v>5570.6666600637964</v>
      </c>
      <c r="BB1758" s="65">
        <f t="shared" si="463"/>
        <v>46154.193339936202</v>
      </c>
      <c r="BC1758" s="65">
        <f t="shared" si="464"/>
        <v>6.9</v>
      </c>
      <c r="BD1758" s="65">
        <f t="shared" si="465"/>
        <v>48874.1</v>
      </c>
      <c r="BE1758" s="65">
        <f t="shared" si="466"/>
        <v>31744.309999999998</v>
      </c>
      <c r="BF1758" s="65">
        <f t="shared" si="467"/>
        <v>126779.50333993621</v>
      </c>
      <c r="BG1758" s="66">
        <f t="shared" si="468"/>
        <v>795.80952286625666</v>
      </c>
      <c r="BH1758" s="66">
        <f t="shared" si="469"/>
        <v>79.576195413683109</v>
      </c>
      <c r="BI1758" s="66">
        <f t="shared" si="470"/>
        <v>1.15E-2</v>
      </c>
      <c r="BJ1758" s="66">
        <f t="shared" si="471"/>
        <v>84.265689655172409</v>
      </c>
      <c r="BK1758" s="66">
        <f t="shared" si="472"/>
        <v>54.731568965517241</v>
      </c>
      <c r="BL1758" s="66">
        <f t="shared" si="473"/>
        <v>218.58535058609692</v>
      </c>
      <c r="BM1758" s="207">
        <f t="shared" si="475"/>
        <v>39873.18</v>
      </c>
    </row>
    <row r="1759" spans="1:65" x14ac:dyDescent="0.35">
      <c r="A1759" s="1">
        <v>940</v>
      </c>
      <c r="B1759">
        <v>90</v>
      </c>
      <c r="C1759" t="s">
        <v>37</v>
      </c>
      <c r="D1759" s="60" t="s">
        <v>978</v>
      </c>
      <c r="E1759" s="6" t="s">
        <v>1111</v>
      </c>
      <c r="F1759" s="7" t="s">
        <v>1112</v>
      </c>
      <c r="G1759" s="6">
        <v>-22.86</v>
      </c>
      <c r="H1759" s="6">
        <v>-43.41</v>
      </c>
      <c r="I1759" s="6">
        <v>45</v>
      </c>
      <c r="J1759" s="8">
        <v>45016.2336447989</v>
      </c>
      <c r="K1759" t="s">
        <v>1165</v>
      </c>
      <c r="L1759" t="s">
        <v>1062</v>
      </c>
      <c r="M1759">
        <v>600</v>
      </c>
      <c r="N1759">
        <v>600</v>
      </c>
      <c r="O1759">
        <v>0</v>
      </c>
      <c r="P1759">
        <v>35309.31</v>
      </c>
      <c r="Q1759">
        <v>44998.77</v>
      </c>
      <c r="R1759">
        <v>5262.4</v>
      </c>
      <c r="S1759">
        <v>34606.78</v>
      </c>
      <c r="T1759">
        <v>0</v>
      </c>
      <c r="U1759">
        <v>11750.93</v>
      </c>
      <c r="V1759">
        <v>0</v>
      </c>
      <c r="W1759" s="181">
        <f t="shared" si="459"/>
        <v>47060.24</v>
      </c>
      <c r="X1759" s="181">
        <f t="shared" si="460"/>
        <v>78.433733333333336</v>
      </c>
      <c r="Y1759" s="174">
        <v>131928.19</v>
      </c>
      <c r="Z1759" s="181">
        <f t="shared" si="461"/>
        <v>219.88031666666666</v>
      </c>
      <c r="AA1759" s="174">
        <v>0</v>
      </c>
      <c r="AB1759" s="174">
        <v>26.764037314542101</v>
      </c>
      <c r="AC1759" s="174">
        <v>34.108532831383492</v>
      </c>
      <c r="AD1759" s="174">
        <v>3.9888366542434941</v>
      </c>
      <c r="AE1759" s="174">
        <v>26.231527924395841</v>
      </c>
      <c r="AF1759">
        <v>0</v>
      </c>
      <c r="AG1759" s="106">
        <v>8.9070652754350679</v>
      </c>
      <c r="AH1759" s="106">
        <v>0</v>
      </c>
      <c r="AI1759" s="106">
        <v>100</v>
      </c>
      <c r="AJ1759">
        <v>83.77</v>
      </c>
      <c r="AK1759">
        <v>78.430000000000007</v>
      </c>
      <c r="AL1759">
        <v>57.68</v>
      </c>
      <c r="AM1759">
        <v>219.88</v>
      </c>
      <c r="AN1759" t="s">
        <v>1067</v>
      </c>
      <c r="AO1759">
        <v>23.601600000000001</v>
      </c>
      <c r="AP1759">
        <v>8.33</v>
      </c>
      <c r="AQ1759">
        <v>12.806699999999999</v>
      </c>
      <c r="AR1759" t="s">
        <v>1072</v>
      </c>
      <c r="AS1759" t="s">
        <v>1073</v>
      </c>
      <c r="AT1759" t="s">
        <v>1076</v>
      </c>
      <c r="AU1759" t="s">
        <v>1078</v>
      </c>
      <c r="AV1759" t="s">
        <v>1082</v>
      </c>
      <c r="AW1759" t="s">
        <v>1083</v>
      </c>
      <c r="AX1759" s="65">
        <f t="shared" si="474"/>
        <v>1391.07</v>
      </c>
      <c r="AY1759" s="106">
        <v>2862.47</v>
      </c>
      <c r="AZ1759" s="106">
        <v>1296.0532473707719</v>
      </c>
      <c r="BA1759" s="65">
        <f t="shared" si="462"/>
        <v>5549.5932473707717</v>
      </c>
      <c r="BB1759" s="65">
        <f t="shared" si="463"/>
        <v>45764.186752629226</v>
      </c>
      <c r="BC1759" s="65">
        <f t="shared" si="464"/>
        <v>0</v>
      </c>
      <c r="BD1759" s="65">
        <f t="shared" si="465"/>
        <v>48870.1</v>
      </c>
      <c r="BE1759" s="65">
        <f t="shared" si="466"/>
        <v>31744.309999999998</v>
      </c>
      <c r="BF1759" s="65">
        <f t="shared" si="467"/>
        <v>126378.59675262924</v>
      </c>
      <c r="BG1759" s="66">
        <f t="shared" si="468"/>
        <v>792.79903533868162</v>
      </c>
      <c r="BH1759" s="66">
        <f t="shared" si="469"/>
        <v>78.903770263153845</v>
      </c>
      <c r="BI1759" s="66">
        <f t="shared" si="470"/>
        <v>0</v>
      </c>
      <c r="BJ1759" s="66">
        <f t="shared" si="471"/>
        <v>84.258793103448269</v>
      </c>
      <c r="BK1759" s="66">
        <f t="shared" si="472"/>
        <v>54.731568965517241</v>
      </c>
      <c r="BL1759" s="66">
        <f t="shared" si="473"/>
        <v>217.89413233211937</v>
      </c>
      <c r="BM1759" s="207">
        <f t="shared" si="475"/>
        <v>39869.18</v>
      </c>
    </row>
    <row r="1760" spans="1:65" x14ac:dyDescent="0.35">
      <c r="A1760" s="1">
        <v>941</v>
      </c>
      <c r="B1760">
        <v>90</v>
      </c>
      <c r="C1760" t="s">
        <v>37</v>
      </c>
      <c r="D1760" s="60" t="s">
        <v>979</v>
      </c>
      <c r="E1760" s="6" t="s">
        <v>1113</v>
      </c>
      <c r="F1760" s="7" t="s">
        <v>1114</v>
      </c>
      <c r="G1760" s="6">
        <v>-20.32</v>
      </c>
      <c r="H1760" s="6">
        <v>-40.340000000000003</v>
      </c>
      <c r="I1760" s="6">
        <v>9</v>
      </c>
      <c r="J1760" s="8">
        <v>54061.366139626101</v>
      </c>
      <c r="K1760" t="s">
        <v>1165</v>
      </c>
      <c r="L1760" t="s">
        <v>1062</v>
      </c>
      <c r="M1760">
        <v>600</v>
      </c>
      <c r="N1760">
        <v>600</v>
      </c>
      <c r="O1760">
        <v>0</v>
      </c>
      <c r="P1760">
        <v>40739.129999999997</v>
      </c>
      <c r="Q1760">
        <v>44998.77</v>
      </c>
      <c r="R1760">
        <v>5264.2</v>
      </c>
      <c r="S1760">
        <v>34606.78</v>
      </c>
      <c r="T1760">
        <v>0</v>
      </c>
      <c r="U1760">
        <v>11750.93</v>
      </c>
      <c r="V1760">
        <v>0</v>
      </c>
      <c r="W1760" s="181">
        <f t="shared" si="459"/>
        <v>52490.06</v>
      </c>
      <c r="X1760" s="181">
        <f t="shared" si="460"/>
        <v>87.483433333333323</v>
      </c>
      <c r="Y1760" s="174">
        <v>137359.81</v>
      </c>
      <c r="Z1760" s="181">
        <f t="shared" si="461"/>
        <v>228.93301666666667</v>
      </c>
      <c r="AA1760" s="174">
        <v>0</v>
      </c>
      <c r="AB1760" s="174">
        <v>29.658697110894369</v>
      </c>
      <c r="AC1760" s="174">
        <v>32.75977886108025</v>
      </c>
      <c r="AD1760" s="174">
        <v>3.8324164833949612</v>
      </c>
      <c r="AE1760" s="174">
        <v>25.19425441837754</v>
      </c>
      <c r="AF1760">
        <v>0</v>
      </c>
      <c r="AG1760" s="106">
        <v>8.5548531262528691</v>
      </c>
      <c r="AH1760" s="106">
        <v>0</v>
      </c>
      <c r="AI1760" s="106">
        <v>100</v>
      </c>
      <c r="AJ1760">
        <v>83.77</v>
      </c>
      <c r="AK1760">
        <v>87.48</v>
      </c>
      <c r="AL1760">
        <v>57.68</v>
      </c>
      <c r="AM1760">
        <v>228.93</v>
      </c>
      <c r="AN1760" t="s">
        <v>1068</v>
      </c>
      <c r="AO1760">
        <v>23.601600000000001</v>
      </c>
      <c r="AP1760">
        <v>8.33</v>
      </c>
      <c r="AQ1760">
        <v>12.806699999999999</v>
      </c>
      <c r="AR1760" t="s">
        <v>1072</v>
      </c>
      <c r="AS1760" t="s">
        <v>1073</v>
      </c>
      <c r="AT1760" t="s">
        <v>1076</v>
      </c>
      <c r="AU1760" t="s">
        <v>1078</v>
      </c>
      <c r="AV1760" t="s">
        <v>1082</v>
      </c>
      <c r="AW1760" t="s">
        <v>1083</v>
      </c>
      <c r="AX1760" s="65">
        <f t="shared" si="474"/>
        <v>1391.07</v>
      </c>
      <c r="AY1760" s="106">
        <v>2862.47</v>
      </c>
      <c r="AZ1760" s="106">
        <v>1399.2029159078359</v>
      </c>
      <c r="BA1760" s="65">
        <f t="shared" si="462"/>
        <v>5652.7429159078356</v>
      </c>
      <c r="BB1760" s="65">
        <f t="shared" si="463"/>
        <v>51090.85708409216</v>
      </c>
      <c r="BC1760" s="65">
        <f t="shared" si="464"/>
        <v>0</v>
      </c>
      <c r="BD1760" s="65">
        <f t="shared" si="465"/>
        <v>48871.899999999994</v>
      </c>
      <c r="BE1760" s="65">
        <f t="shared" si="466"/>
        <v>31744.309999999998</v>
      </c>
      <c r="BF1760" s="65">
        <f t="shared" si="467"/>
        <v>131707.06708409215</v>
      </c>
      <c r="BG1760" s="66">
        <f t="shared" si="468"/>
        <v>807.53470227254797</v>
      </c>
      <c r="BH1760" s="66">
        <f t="shared" si="469"/>
        <v>88.087684627745105</v>
      </c>
      <c r="BI1760" s="66">
        <f t="shared" si="470"/>
        <v>0</v>
      </c>
      <c r="BJ1760" s="66">
        <f t="shared" si="471"/>
        <v>84.261896551724135</v>
      </c>
      <c r="BK1760" s="66">
        <f t="shared" si="472"/>
        <v>54.731568965517241</v>
      </c>
      <c r="BL1760" s="66">
        <f t="shared" si="473"/>
        <v>227.08115014498648</v>
      </c>
      <c r="BM1760" s="207">
        <f t="shared" si="475"/>
        <v>39870.979999999996</v>
      </c>
    </row>
    <row r="1761" spans="1:65" x14ac:dyDescent="0.35">
      <c r="A1761" s="1">
        <v>942</v>
      </c>
      <c r="B1761">
        <v>90</v>
      </c>
      <c r="C1761" t="s">
        <v>37</v>
      </c>
      <c r="D1761" s="60" t="s">
        <v>980</v>
      </c>
      <c r="E1761" s="6" t="s">
        <v>1115</v>
      </c>
      <c r="F1761" s="7" t="s">
        <v>1116</v>
      </c>
      <c r="G1761" s="6">
        <v>-8.0500000000000007</v>
      </c>
      <c r="H1761" s="6">
        <v>-34.880000000000003</v>
      </c>
      <c r="I1761" s="6">
        <v>10</v>
      </c>
      <c r="J1761" s="8">
        <v>63550.072249703</v>
      </c>
      <c r="K1761" t="s">
        <v>1165</v>
      </c>
      <c r="L1761" t="s">
        <v>1062</v>
      </c>
      <c r="M1761">
        <v>600</v>
      </c>
      <c r="N1761">
        <v>600</v>
      </c>
      <c r="O1761">
        <v>0</v>
      </c>
      <c r="P1761">
        <v>47994.61</v>
      </c>
      <c r="Q1761">
        <v>44998.77</v>
      </c>
      <c r="R1761">
        <v>5250.2</v>
      </c>
      <c r="S1761">
        <v>34606.78</v>
      </c>
      <c r="T1761">
        <v>0</v>
      </c>
      <c r="U1761">
        <v>11750.93</v>
      </c>
      <c r="V1761">
        <v>0</v>
      </c>
      <c r="W1761" s="181">
        <f t="shared" si="459"/>
        <v>59745.54</v>
      </c>
      <c r="X1761" s="181">
        <f t="shared" si="460"/>
        <v>99.575900000000004</v>
      </c>
      <c r="Y1761" s="174">
        <v>144601.29</v>
      </c>
      <c r="Z1761" s="181">
        <f t="shared" si="461"/>
        <v>241.00215</v>
      </c>
      <c r="AA1761" s="174">
        <v>0</v>
      </c>
      <c r="AB1761" s="174">
        <v>33.190997120426793</v>
      </c>
      <c r="AC1761" s="174">
        <v>31.11920370834866</v>
      </c>
      <c r="AD1761" s="174">
        <v>3.6308113157220099</v>
      </c>
      <c r="AE1761" s="174">
        <v>23.932552745552961</v>
      </c>
      <c r="AF1761">
        <v>0</v>
      </c>
      <c r="AG1761" s="106">
        <v>8.126435109949572</v>
      </c>
      <c r="AH1761" s="106">
        <v>0</v>
      </c>
      <c r="AI1761" s="106">
        <v>100</v>
      </c>
      <c r="AJ1761">
        <v>83.75</v>
      </c>
      <c r="AK1761">
        <v>99.58</v>
      </c>
      <c r="AL1761">
        <v>57.68</v>
      </c>
      <c r="AM1761">
        <v>241</v>
      </c>
      <c r="AN1761" t="s">
        <v>1069</v>
      </c>
      <c r="AO1761">
        <v>23.601600000000001</v>
      </c>
      <c r="AP1761">
        <v>8.33</v>
      </c>
      <c r="AQ1761">
        <v>12.806699999999999</v>
      </c>
      <c r="AR1761" t="s">
        <v>1072</v>
      </c>
      <c r="AS1761" t="s">
        <v>1073</v>
      </c>
      <c r="AT1761" t="s">
        <v>1076</v>
      </c>
      <c r="AU1761" t="s">
        <v>1078</v>
      </c>
      <c r="AV1761" t="s">
        <v>1082</v>
      </c>
      <c r="AW1761" t="s">
        <v>1083</v>
      </c>
      <c r="AX1761" s="65">
        <f t="shared" si="474"/>
        <v>1391.07</v>
      </c>
      <c r="AY1761" s="106">
        <v>2862.47</v>
      </c>
      <c r="AZ1761" s="106">
        <v>1590.1801894768248</v>
      </c>
      <c r="BA1761" s="65">
        <f t="shared" si="462"/>
        <v>5843.7201894768241</v>
      </c>
      <c r="BB1761" s="65">
        <f t="shared" si="463"/>
        <v>58155.359810523179</v>
      </c>
      <c r="BC1761" s="65">
        <f t="shared" si="464"/>
        <v>0</v>
      </c>
      <c r="BD1761" s="65">
        <f t="shared" si="465"/>
        <v>48857.899999999994</v>
      </c>
      <c r="BE1761" s="65">
        <f t="shared" si="466"/>
        <v>31744.309999999998</v>
      </c>
      <c r="BF1761" s="65">
        <f t="shared" si="467"/>
        <v>138757.56981052319</v>
      </c>
      <c r="BG1761" s="66">
        <f t="shared" si="468"/>
        <v>834.8171699252606</v>
      </c>
      <c r="BH1761" s="66">
        <f t="shared" si="469"/>
        <v>100.26786174228134</v>
      </c>
      <c r="BI1761" s="66">
        <f t="shared" si="470"/>
        <v>0</v>
      </c>
      <c r="BJ1761" s="66">
        <f t="shared" si="471"/>
        <v>84.237758620689647</v>
      </c>
      <c r="BK1761" s="66">
        <f t="shared" si="472"/>
        <v>54.731568965517241</v>
      </c>
      <c r="BL1761" s="66">
        <f t="shared" si="473"/>
        <v>239.23718932848826</v>
      </c>
      <c r="BM1761" s="207">
        <f t="shared" si="475"/>
        <v>39856.979999999996</v>
      </c>
    </row>
    <row r="1762" spans="1:65" x14ac:dyDescent="0.35">
      <c r="A1762" s="1">
        <v>943</v>
      </c>
      <c r="B1762">
        <v>90</v>
      </c>
      <c r="C1762" t="s">
        <v>37</v>
      </c>
      <c r="D1762" s="60" t="s">
        <v>981</v>
      </c>
      <c r="E1762" s="6" t="s">
        <v>1117</v>
      </c>
      <c r="F1762" s="7" t="s">
        <v>1118</v>
      </c>
      <c r="G1762" s="6">
        <v>-3.8</v>
      </c>
      <c r="H1762" s="6">
        <v>-38.53</v>
      </c>
      <c r="I1762" s="6">
        <v>41</v>
      </c>
      <c r="J1762" s="8">
        <v>71394.000753582499</v>
      </c>
      <c r="K1762" t="s">
        <v>1165</v>
      </c>
      <c r="L1762" t="s">
        <v>1062</v>
      </c>
      <c r="M1762">
        <v>600</v>
      </c>
      <c r="N1762">
        <v>600</v>
      </c>
      <c r="O1762">
        <v>0</v>
      </c>
      <c r="P1762">
        <v>48648.54</v>
      </c>
      <c r="Q1762">
        <v>44998.77</v>
      </c>
      <c r="R1762">
        <v>5255.2</v>
      </c>
      <c r="S1762">
        <v>34606.78</v>
      </c>
      <c r="T1762">
        <v>0</v>
      </c>
      <c r="U1762">
        <v>11750.93</v>
      </c>
      <c r="V1762">
        <v>0</v>
      </c>
      <c r="W1762" s="181">
        <f t="shared" si="459"/>
        <v>60399.47</v>
      </c>
      <c r="X1762" s="181">
        <f t="shared" si="460"/>
        <v>100.66578333333334</v>
      </c>
      <c r="Y1762" s="174">
        <v>145260.23000000001</v>
      </c>
      <c r="Z1762" s="181">
        <f t="shared" si="461"/>
        <v>242.10038333333335</v>
      </c>
      <c r="AA1762" s="174">
        <v>0</v>
      </c>
      <c r="AB1762" s="174">
        <v>33.49061198650174</v>
      </c>
      <c r="AC1762" s="174">
        <v>30.97803851749374</v>
      </c>
      <c r="AD1762" s="174">
        <v>3.6177830642289348</v>
      </c>
      <c r="AE1762" s="174">
        <v>23.823988162486039</v>
      </c>
      <c r="AF1762">
        <v>0</v>
      </c>
      <c r="AG1762" s="106">
        <v>8.0895713850928086</v>
      </c>
      <c r="AH1762" s="106">
        <v>0</v>
      </c>
      <c r="AI1762" s="106">
        <v>100</v>
      </c>
      <c r="AJ1762">
        <v>83.76</v>
      </c>
      <c r="AK1762">
        <v>100.67</v>
      </c>
      <c r="AL1762">
        <v>57.68</v>
      </c>
      <c r="AM1762">
        <v>242.1</v>
      </c>
      <c r="AN1762" t="s">
        <v>1070</v>
      </c>
      <c r="AO1762">
        <v>23.601600000000001</v>
      </c>
      <c r="AP1762">
        <v>8.33</v>
      </c>
      <c r="AQ1762">
        <v>12.806699999999999</v>
      </c>
      <c r="AR1762" t="s">
        <v>1072</v>
      </c>
      <c r="AS1762" t="s">
        <v>1073</v>
      </c>
      <c r="AT1762" t="s">
        <v>1076</v>
      </c>
      <c r="AU1762" t="s">
        <v>1078</v>
      </c>
      <c r="AV1762" t="s">
        <v>1082</v>
      </c>
      <c r="AW1762" t="s">
        <v>1083</v>
      </c>
      <c r="AX1762" s="65">
        <f t="shared" si="474"/>
        <v>1391.07</v>
      </c>
      <c r="AY1762" s="106">
        <v>2862.47</v>
      </c>
      <c r="AZ1762" s="106">
        <v>1542.4616565961135</v>
      </c>
      <c r="BA1762" s="65">
        <f t="shared" si="462"/>
        <v>5796.0016565961132</v>
      </c>
      <c r="BB1762" s="65">
        <f t="shared" si="463"/>
        <v>58857.00834340389</v>
      </c>
      <c r="BC1762" s="65">
        <f t="shared" si="464"/>
        <v>0</v>
      </c>
      <c r="BD1762" s="65">
        <f t="shared" si="465"/>
        <v>48862.899999999994</v>
      </c>
      <c r="BE1762" s="65">
        <f t="shared" si="466"/>
        <v>31744.309999999998</v>
      </c>
      <c r="BF1762" s="65">
        <f t="shared" si="467"/>
        <v>139464.2283434039</v>
      </c>
      <c r="BG1762" s="66">
        <f t="shared" si="468"/>
        <v>828.00023665658762</v>
      </c>
      <c r="BH1762" s="66">
        <f t="shared" si="469"/>
        <v>101.47760059207567</v>
      </c>
      <c r="BI1762" s="66">
        <f t="shared" si="470"/>
        <v>0</v>
      </c>
      <c r="BJ1762" s="66">
        <f t="shared" si="471"/>
        <v>84.246379310344821</v>
      </c>
      <c r="BK1762" s="66">
        <f t="shared" si="472"/>
        <v>54.731568965517241</v>
      </c>
      <c r="BL1762" s="66">
        <f t="shared" si="473"/>
        <v>240.45556610931706</v>
      </c>
      <c r="BM1762" s="207">
        <f t="shared" si="475"/>
        <v>39861.979999999996</v>
      </c>
    </row>
    <row r="1763" spans="1:65" x14ac:dyDescent="0.35">
      <c r="A1763" s="1">
        <v>944</v>
      </c>
      <c r="B1763">
        <v>91</v>
      </c>
      <c r="C1763" t="s">
        <v>37</v>
      </c>
      <c r="D1763" s="60" t="s">
        <v>982</v>
      </c>
      <c r="E1763" s="6" t="s">
        <v>1104</v>
      </c>
      <c r="F1763" s="7" t="s">
        <v>1105</v>
      </c>
      <c r="G1763" s="6">
        <v>-22.74</v>
      </c>
      <c r="H1763" s="6">
        <v>-45.59</v>
      </c>
      <c r="I1763" s="6">
        <v>1642</v>
      </c>
      <c r="J1763" s="8">
        <v>3495.45982983364</v>
      </c>
      <c r="K1763" t="s">
        <v>1165</v>
      </c>
      <c r="L1763" t="s">
        <v>1062</v>
      </c>
      <c r="M1763">
        <v>600</v>
      </c>
      <c r="N1763">
        <v>600</v>
      </c>
      <c r="O1763">
        <v>1162.4100000000001</v>
      </c>
      <c r="P1763">
        <v>12881.39</v>
      </c>
      <c r="Q1763">
        <v>44998.77</v>
      </c>
      <c r="R1763">
        <v>5265.2</v>
      </c>
      <c r="S1763">
        <v>34606.78</v>
      </c>
      <c r="T1763">
        <v>0</v>
      </c>
      <c r="U1763">
        <v>11578.67</v>
      </c>
      <c r="V1763">
        <v>0</v>
      </c>
      <c r="W1763" s="181">
        <f t="shared" si="459"/>
        <v>24460.059999999998</v>
      </c>
      <c r="X1763" s="181">
        <f t="shared" si="460"/>
        <v>40.766766666666662</v>
      </c>
      <c r="Y1763" s="174">
        <v>110493.22</v>
      </c>
      <c r="Z1763" s="181">
        <f t="shared" si="461"/>
        <v>184.15536666666668</v>
      </c>
      <c r="AA1763" s="174">
        <v>1.052019300369742</v>
      </c>
      <c r="AB1763" s="174">
        <v>11.658081826197121</v>
      </c>
      <c r="AC1763" s="174">
        <v>40.725367583639972</v>
      </c>
      <c r="AD1763" s="174">
        <v>4.7651792571526101</v>
      </c>
      <c r="AE1763" s="174">
        <v>31.320274673866869</v>
      </c>
      <c r="AF1763">
        <v>0</v>
      </c>
      <c r="AG1763" s="106">
        <v>10.47907735877369</v>
      </c>
      <c r="AH1763" s="106">
        <v>0</v>
      </c>
      <c r="AI1763" s="106">
        <v>100</v>
      </c>
      <c r="AJ1763">
        <v>83.77</v>
      </c>
      <c r="AK1763">
        <v>42.7</v>
      </c>
      <c r="AL1763">
        <v>57.68</v>
      </c>
      <c r="AM1763">
        <v>184.16</v>
      </c>
      <c r="AN1763" t="s">
        <v>1063</v>
      </c>
      <c r="AO1763">
        <v>23.601600000000001</v>
      </c>
      <c r="AP1763">
        <v>8.33</v>
      </c>
      <c r="AQ1763">
        <v>12.806699999999999</v>
      </c>
      <c r="AR1763" t="s">
        <v>1072</v>
      </c>
      <c r="AS1763" t="s">
        <v>1073</v>
      </c>
      <c r="AT1763" t="s">
        <v>1076</v>
      </c>
      <c r="AU1763" t="s">
        <v>1078</v>
      </c>
      <c r="AV1763" t="s">
        <v>1082</v>
      </c>
      <c r="AW1763" t="s">
        <v>1084</v>
      </c>
      <c r="AX1763" s="65">
        <f t="shared" si="474"/>
        <v>1391.07</v>
      </c>
      <c r="AY1763" s="106">
        <v>2862.47</v>
      </c>
      <c r="AZ1763" s="106">
        <v>600.34342285914977</v>
      </c>
      <c r="BA1763" s="65">
        <f t="shared" si="462"/>
        <v>4853.8834228591495</v>
      </c>
      <c r="BB1763" s="65">
        <f t="shared" si="463"/>
        <v>23859.716577140847</v>
      </c>
      <c r="BC1763" s="65">
        <f t="shared" si="464"/>
        <v>1162.4100000000001</v>
      </c>
      <c r="BD1763" s="65">
        <f t="shared" si="465"/>
        <v>48872.899999999994</v>
      </c>
      <c r="BE1763" s="65">
        <f t="shared" si="466"/>
        <v>31744.309999999998</v>
      </c>
      <c r="BF1763" s="65">
        <f t="shared" si="467"/>
        <v>105639.33657714086</v>
      </c>
      <c r="BG1763" s="66">
        <f t="shared" si="468"/>
        <v>693.41191755130706</v>
      </c>
      <c r="BH1763" s="66">
        <f t="shared" si="469"/>
        <v>41.137442374380768</v>
      </c>
      <c r="BI1763" s="66">
        <f t="shared" si="470"/>
        <v>1.9373500000000001</v>
      </c>
      <c r="BJ1763" s="66">
        <f t="shared" si="471"/>
        <v>84.263620689655156</v>
      </c>
      <c r="BK1763" s="66">
        <f t="shared" si="472"/>
        <v>54.731568965517241</v>
      </c>
      <c r="BL1763" s="66">
        <f t="shared" si="473"/>
        <v>182.136787201967</v>
      </c>
      <c r="BM1763" s="207">
        <f t="shared" si="475"/>
        <v>39871.979999999996</v>
      </c>
    </row>
    <row r="1764" spans="1:65" x14ac:dyDescent="0.35">
      <c r="A1764" s="1">
        <v>945</v>
      </c>
      <c r="B1764">
        <v>91</v>
      </c>
      <c r="C1764" t="s">
        <v>37</v>
      </c>
      <c r="D1764" s="60" t="s">
        <v>983</v>
      </c>
      <c r="E1764" s="6" t="s">
        <v>1104</v>
      </c>
      <c r="F1764" s="7" t="s">
        <v>1106</v>
      </c>
      <c r="G1764" s="6">
        <v>-23.85</v>
      </c>
      <c r="H1764" s="6">
        <v>-46.64</v>
      </c>
      <c r="I1764" s="6">
        <v>792</v>
      </c>
      <c r="J1764" s="8">
        <v>14172.2970393051</v>
      </c>
      <c r="K1764" t="s">
        <v>1165</v>
      </c>
      <c r="L1764" t="s">
        <v>1062</v>
      </c>
      <c r="M1764">
        <v>600</v>
      </c>
      <c r="N1764">
        <v>600</v>
      </c>
      <c r="O1764">
        <v>164.16</v>
      </c>
      <c r="P1764">
        <v>19661.73</v>
      </c>
      <c r="Q1764">
        <v>44998.77</v>
      </c>
      <c r="R1764">
        <v>5266.4</v>
      </c>
      <c r="S1764">
        <v>34606.78</v>
      </c>
      <c r="T1764">
        <v>0</v>
      </c>
      <c r="U1764">
        <v>11578.67</v>
      </c>
      <c r="V1764">
        <v>0</v>
      </c>
      <c r="W1764" s="181">
        <f t="shared" si="459"/>
        <v>31240.400000000001</v>
      </c>
      <c r="X1764" s="181">
        <f t="shared" si="460"/>
        <v>52.067333333333337</v>
      </c>
      <c r="Y1764" s="174">
        <v>116276.51</v>
      </c>
      <c r="Z1764" s="181">
        <f t="shared" si="461"/>
        <v>193.79418333333334</v>
      </c>
      <c r="AA1764" s="174">
        <v>0.14118070795210491</v>
      </c>
      <c r="AB1764" s="174">
        <v>16.909460044853429</v>
      </c>
      <c r="AC1764" s="174">
        <v>38.699794137268142</v>
      </c>
      <c r="AD1764" s="174">
        <v>4.5292037058903816</v>
      </c>
      <c r="AE1764" s="174">
        <v>29.762485991366621</v>
      </c>
      <c r="AF1764">
        <v>0</v>
      </c>
      <c r="AG1764" s="106">
        <v>9.9578754126693347</v>
      </c>
      <c r="AH1764" s="106">
        <v>0</v>
      </c>
      <c r="AI1764" s="106">
        <v>100</v>
      </c>
      <c r="AJ1764">
        <v>83.78</v>
      </c>
      <c r="AK1764">
        <v>52.34</v>
      </c>
      <c r="AL1764">
        <v>57.68</v>
      </c>
      <c r="AM1764">
        <v>193.79</v>
      </c>
      <c r="AN1764" t="s">
        <v>1064</v>
      </c>
      <c r="AO1764">
        <v>23.601600000000001</v>
      </c>
      <c r="AP1764">
        <v>8.33</v>
      </c>
      <c r="AQ1764">
        <v>12.806699999999999</v>
      </c>
      <c r="AR1764" t="s">
        <v>1072</v>
      </c>
      <c r="AS1764" t="s">
        <v>1073</v>
      </c>
      <c r="AT1764" t="s">
        <v>1076</v>
      </c>
      <c r="AU1764" t="s">
        <v>1078</v>
      </c>
      <c r="AV1764" t="s">
        <v>1082</v>
      </c>
      <c r="AW1764" t="s">
        <v>1084</v>
      </c>
      <c r="AX1764" s="65">
        <f t="shared" si="474"/>
        <v>1391.07</v>
      </c>
      <c r="AY1764" s="106">
        <v>2862.47</v>
      </c>
      <c r="AZ1764" s="106">
        <v>853.96481202185248</v>
      </c>
      <c r="BA1764" s="65">
        <f t="shared" si="462"/>
        <v>5107.5048120218526</v>
      </c>
      <c r="BB1764" s="65">
        <f t="shared" si="463"/>
        <v>30386.43518797815</v>
      </c>
      <c r="BC1764" s="65">
        <f t="shared" si="464"/>
        <v>164.16</v>
      </c>
      <c r="BD1764" s="65">
        <f t="shared" si="465"/>
        <v>48874.1</v>
      </c>
      <c r="BE1764" s="65">
        <f t="shared" si="466"/>
        <v>31744.309999999998</v>
      </c>
      <c r="BF1764" s="65">
        <f t="shared" si="467"/>
        <v>111169.00518797814</v>
      </c>
      <c r="BG1764" s="66">
        <f t="shared" si="468"/>
        <v>729.64354457455033</v>
      </c>
      <c r="BH1764" s="66">
        <f t="shared" si="469"/>
        <v>52.390405496514049</v>
      </c>
      <c r="BI1764" s="66">
        <f t="shared" si="470"/>
        <v>0.27360000000000001</v>
      </c>
      <c r="BJ1764" s="66">
        <f t="shared" si="471"/>
        <v>84.265689655172409</v>
      </c>
      <c r="BK1764" s="66">
        <f t="shared" si="472"/>
        <v>54.731568965517241</v>
      </c>
      <c r="BL1764" s="66">
        <f t="shared" si="473"/>
        <v>191.67069859996232</v>
      </c>
      <c r="BM1764" s="207">
        <f t="shared" si="475"/>
        <v>39873.18</v>
      </c>
    </row>
    <row r="1765" spans="1:65" x14ac:dyDescent="0.35">
      <c r="A1765" s="1">
        <v>946</v>
      </c>
      <c r="B1765">
        <v>91</v>
      </c>
      <c r="C1765" t="s">
        <v>37</v>
      </c>
      <c r="D1765" s="60" t="s">
        <v>984</v>
      </c>
      <c r="E1765" s="6" t="s">
        <v>1107</v>
      </c>
      <c r="F1765" s="7" t="s">
        <v>1108</v>
      </c>
      <c r="G1765" s="6">
        <v>-30.03</v>
      </c>
      <c r="H1765" s="6">
        <v>-51.23</v>
      </c>
      <c r="I1765" s="6">
        <v>47</v>
      </c>
      <c r="J1765" s="8">
        <v>23954.0527728093</v>
      </c>
      <c r="K1765" t="s">
        <v>1165</v>
      </c>
      <c r="L1765" t="s">
        <v>1062</v>
      </c>
      <c r="M1765">
        <v>600</v>
      </c>
      <c r="N1765">
        <v>600</v>
      </c>
      <c r="O1765">
        <v>388.45</v>
      </c>
      <c r="P1765">
        <v>23194.42</v>
      </c>
      <c r="Q1765">
        <v>44998.77</v>
      </c>
      <c r="R1765">
        <v>5272.4</v>
      </c>
      <c r="S1765">
        <v>34606.78</v>
      </c>
      <c r="T1765">
        <v>0</v>
      </c>
      <c r="U1765">
        <v>11578.67</v>
      </c>
      <c r="V1765">
        <v>0</v>
      </c>
      <c r="W1765" s="181">
        <f t="shared" si="459"/>
        <v>34773.089999999997</v>
      </c>
      <c r="X1765" s="181">
        <f t="shared" si="460"/>
        <v>57.955149999999996</v>
      </c>
      <c r="Y1765" s="174">
        <v>120039.49</v>
      </c>
      <c r="Z1765" s="181">
        <f t="shared" si="461"/>
        <v>200.06581666666668</v>
      </c>
      <c r="AA1765" s="174">
        <v>0.32360184136070552</v>
      </c>
      <c r="AB1765" s="174">
        <v>19.322324678320442</v>
      </c>
      <c r="AC1765" s="174">
        <v>37.486638771957459</v>
      </c>
      <c r="AD1765" s="174">
        <v>4.392221259853736</v>
      </c>
      <c r="AE1765" s="174">
        <v>28.829496026682548</v>
      </c>
      <c r="AF1765">
        <v>0</v>
      </c>
      <c r="AG1765" s="106">
        <v>9.6457174218251005</v>
      </c>
      <c r="AH1765" s="106">
        <v>0</v>
      </c>
      <c r="AI1765" s="106">
        <v>100</v>
      </c>
      <c r="AJ1765">
        <v>83.79</v>
      </c>
      <c r="AK1765">
        <v>58.6</v>
      </c>
      <c r="AL1765">
        <v>57.68</v>
      </c>
      <c r="AM1765">
        <v>200.07</v>
      </c>
      <c r="AN1765" t="s">
        <v>1065</v>
      </c>
      <c r="AO1765">
        <v>23.601600000000001</v>
      </c>
      <c r="AP1765">
        <v>8.33</v>
      </c>
      <c r="AQ1765">
        <v>12.806699999999999</v>
      </c>
      <c r="AR1765" t="s">
        <v>1072</v>
      </c>
      <c r="AS1765" t="s">
        <v>1073</v>
      </c>
      <c r="AT1765" t="s">
        <v>1076</v>
      </c>
      <c r="AU1765" t="s">
        <v>1078</v>
      </c>
      <c r="AV1765" t="s">
        <v>1082</v>
      </c>
      <c r="AW1765" t="s">
        <v>1084</v>
      </c>
      <c r="AX1765" s="65">
        <f t="shared" si="474"/>
        <v>1391.07</v>
      </c>
      <c r="AY1765" s="106">
        <v>2862.47</v>
      </c>
      <c r="AZ1765" s="106">
        <v>959.06911366675263</v>
      </c>
      <c r="BA1765" s="65">
        <f t="shared" si="462"/>
        <v>5212.6091136667528</v>
      </c>
      <c r="BB1765" s="65">
        <f t="shared" si="463"/>
        <v>33814.020886333245</v>
      </c>
      <c r="BC1765" s="65">
        <f t="shared" si="464"/>
        <v>388.45</v>
      </c>
      <c r="BD1765" s="65">
        <f t="shared" si="465"/>
        <v>48880.1</v>
      </c>
      <c r="BE1765" s="65">
        <f t="shared" si="466"/>
        <v>31744.309999999998</v>
      </c>
      <c r="BF1765" s="65">
        <f t="shared" si="467"/>
        <v>114826.88088633325</v>
      </c>
      <c r="BG1765" s="66">
        <f t="shared" si="468"/>
        <v>744.65844480953615</v>
      </c>
      <c r="BH1765" s="66">
        <f t="shared" si="469"/>
        <v>58.300036010919385</v>
      </c>
      <c r="BI1765" s="66">
        <f t="shared" si="470"/>
        <v>0.64741666666666664</v>
      </c>
      <c r="BJ1765" s="66">
        <f t="shared" si="471"/>
        <v>84.276034482758618</v>
      </c>
      <c r="BK1765" s="66">
        <f t="shared" si="472"/>
        <v>54.731568965517241</v>
      </c>
      <c r="BL1765" s="66">
        <f t="shared" si="473"/>
        <v>197.97738083850561</v>
      </c>
      <c r="BM1765" s="207">
        <f t="shared" si="475"/>
        <v>39879.18</v>
      </c>
    </row>
    <row r="1766" spans="1:65" x14ac:dyDescent="0.35">
      <c r="A1766" s="1">
        <v>947</v>
      </c>
      <c r="B1766">
        <v>91</v>
      </c>
      <c r="C1766" t="s">
        <v>37</v>
      </c>
      <c r="D1766" s="60" t="s">
        <v>985</v>
      </c>
      <c r="E1766" s="6" t="s">
        <v>1109</v>
      </c>
      <c r="F1766" s="7" t="s">
        <v>1110</v>
      </c>
      <c r="G1766" s="6">
        <v>-15.37</v>
      </c>
      <c r="H1766" s="6">
        <v>-48.78</v>
      </c>
      <c r="I1766" s="6">
        <v>770</v>
      </c>
      <c r="J1766" s="8">
        <v>31081.371963744201</v>
      </c>
      <c r="K1766" t="s">
        <v>1165</v>
      </c>
      <c r="L1766" t="s">
        <v>1062</v>
      </c>
      <c r="M1766">
        <v>600</v>
      </c>
      <c r="N1766">
        <v>600</v>
      </c>
      <c r="O1766">
        <v>0</v>
      </c>
      <c r="P1766">
        <v>32940.26</v>
      </c>
      <c r="Q1766">
        <v>44998.77</v>
      </c>
      <c r="R1766">
        <v>5266.4</v>
      </c>
      <c r="S1766">
        <v>34606.78</v>
      </c>
      <c r="T1766">
        <v>0</v>
      </c>
      <c r="U1766">
        <v>11578.67</v>
      </c>
      <c r="V1766">
        <v>0</v>
      </c>
      <c r="W1766" s="181">
        <f t="shared" si="459"/>
        <v>44518.93</v>
      </c>
      <c r="X1766" s="181">
        <f t="shared" si="460"/>
        <v>74.198216666666667</v>
      </c>
      <c r="Y1766" s="174">
        <v>129390.89</v>
      </c>
      <c r="Z1766" s="181">
        <f t="shared" si="461"/>
        <v>215.65148333333335</v>
      </c>
      <c r="AA1766" s="174">
        <v>0</v>
      </c>
      <c r="AB1766" s="174">
        <v>25.457943754772849</v>
      </c>
      <c r="AC1766" s="174">
        <v>34.777386568714377</v>
      </c>
      <c r="AD1766" s="174">
        <v>4.0701474423740347</v>
      </c>
      <c r="AE1766" s="174">
        <v>26.74591696525157</v>
      </c>
      <c r="AF1766">
        <v>0</v>
      </c>
      <c r="AG1766" s="106">
        <v>8.9485975403677962</v>
      </c>
      <c r="AH1766" s="106">
        <v>0</v>
      </c>
      <c r="AI1766" s="106">
        <v>100</v>
      </c>
      <c r="AJ1766">
        <v>83.78</v>
      </c>
      <c r="AK1766">
        <v>74.2</v>
      </c>
      <c r="AL1766">
        <v>57.68</v>
      </c>
      <c r="AM1766">
        <v>215.65</v>
      </c>
      <c r="AN1766" t="s">
        <v>1066</v>
      </c>
      <c r="AO1766">
        <v>23.601600000000001</v>
      </c>
      <c r="AP1766">
        <v>8.33</v>
      </c>
      <c r="AQ1766">
        <v>12.806699999999999</v>
      </c>
      <c r="AR1766" t="s">
        <v>1072</v>
      </c>
      <c r="AS1766" t="s">
        <v>1073</v>
      </c>
      <c r="AT1766" t="s">
        <v>1076</v>
      </c>
      <c r="AU1766" t="s">
        <v>1078</v>
      </c>
      <c r="AV1766" t="s">
        <v>1082</v>
      </c>
      <c r="AW1766" t="s">
        <v>1084</v>
      </c>
      <c r="AX1766" s="65">
        <f t="shared" si="474"/>
        <v>1391.07</v>
      </c>
      <c r="AY1766" s="106">
        <v>2862.47</v>
      </c>
      <c r="AZ1766" s="106">
        <v>1319.6078232949305</v>
      </c>
      <c r="BA1766" s="65">
        <f t="shared" si="462"/>
        <v>5573.1478232949303</v>
      </c>
      <c r="BB1766" s="65">
        <f t="shared" si="463"/>
        <v>43199.322176705071</v>
      </c>
      <c r="BC1766" s="65">
        <f t="shared" si="464"/>
        <v>0</v>
      </c>
      <c r="BD1766" s="65">
        <f t="shared" si="465"/>
        <v>48874.1</v>
      </c>
      <c r="BE1766" s="65">
        <f t="shared" si="466"/>
        <v>31744.309999999998</v>
      </c>
      <c r="BF1766" s="65">
        <f t="shared" si="467"/>
        <v>123817.74217670507</v>
      </c>
      <c r="BG1766" s="66">
        <f t="shared" si="468"/>
        <v>796.16397475641861</v>
      </c>
      <c r="BH1766" s="66">
        <f t="shared" si="469"/>
        <v>74.481589959836327</v>
      </c>
      <c r="BI1766" s="66">
        <f t="shared" si="470"/>
        <v>0</v>
      </c>
      <c r="BJ1766" s="66">
        <f t="shared" si="471"/>
        <v>84.265689655172409</v>
      </c>
      <c r="BK1766" s="66">
        <f t="shared" si="472"/>
        <v>54.731568965517241</v>
      </c>
      <c r="BL1766" s="66">
        <f t="shared" si="473"/>
        <v>213.47886582190529</v>
      </c>
      <c r="BM1766" s="207">
        <f t="shared" si="475"/>
        <v>39873.18</v>
      </c>
    </row>
    <row r="1767" spans="1:65" x14ac:dyDescent="0.35">
      <c r="A1767" s="1">
        <v>948</v>
      </c>
      <c r="B1767">
        <v>91</v>
      </c>
      <c r="C1767" t="s">
        <v>37</v>
      </c>
      <c r="D1767" s="60" t="s">
        <v>986</v>
      </c>
      <c r="E1767" s="6" t="s">
        <v>1111</v>
      </c>
      <c r="F1767" s="7" t="s">
        <v>1112</v>
      </c>
      <c r="G1767" s="6">
        <v>-22.86</v>
      </c>
      <c r="H1767" s="6">
        <v>-43.41</v>
      </c>
      <c r="I1767" s="6">
        <v>45</v>
      </c>
      <c r="J1767" s="8">
        <v>45016.2336447989</v>
      </c>
      <c r="K1767" t="s">
        <v>1165</v>
      </c>
      <c r="L1767" t="s">
        <v>1062</v>
      </c>
      <c r="M1767">
        <v>600</v>
      </c>
      <c r="N1767">
        <v>600</v>
      </c>
      <c r="O1767">
        <v>0</v>
      </c>
      <c r="P1767">
        <v>32955.86</v>
      </c>
      <c r="Q1767">
        <v>44998.77</v>
      </c>
      <c r="R1767">
        <v>5262.4</v>
      </c>
      <c r="S1767">
        <v>34606.78</v>
      </c>
      <c r="T1767">
        <v>0</v>
      </c>
      <c r="U1767">
        <v>11578.67</v>
      </c>
      <c r="V1767">
        <v>0</v>
      </c>
      <c r="W1767" s="181">
        <f t="shared" si="459"/>
        <v>44534.53</v>
      </c>
      <c r="X1767" s="181">
        <f t="shared" si="460"/>
        <v>74.224216666666663</v>
      </c>
      <c r="Y1767" s="174">
        <v>129402.48</v>
      </c>
      <c r="Z1767" s="181">
        <f t="shared" si="461"/>
        <v>215.67079999999999</v>
      </c>
      <c r="AA1767" s="174">
        <v>0</v>
      </c>
      <c r="AB1767" s="174">
        <v>25.46771901125852</v>
      </c>
      <c r="AC1767" s="174">
        <v>34.77427171411243</v>
      </c>
      <c r="AD1767" s="174">
        <v>4.0666917666492939</v>
      </c>
      <c r="AE1767" s="174">
        <v>26.74352145337555</v>
      </c>
      <c r="AF1767">
        <v>0</v>
      </c>
      <c r="AG1767" s="106">
        <v>8.9477960546042077</v>
      </c>
      <c r="AH1767" s="106">
        <v>0</v>
      </c>
      <c r="AI1767" s="106">
        <v>100</v>
      </c>
      <c r="AJ1767">
        <v>83.77</v>
      </c>
      <c r="AK1767">
        <v>74.22</v>
      </c>
      <c r="AL1767">
        <v>57.68</v>
      </c>
      <c r="AM1767">
        <v>215.67</v>
      </c>
      <c r="AN1767" t="s">
        <v>1067</v>
      </c>
      <c r="AO1767">
        <v>23.601600000000001</v>
      </c>
      <c r="AP1767">
        <v>8.33</v>
      </c>
      <c r="AQ1767">
        <v>12.806699999999999</v>
      </c>
      <c r="AR1767" t="s">
        <v>1072</v>
      </c>
      <c r="AS1767" t="s">
        <v>1073</v>
      </c>
      <c r="AT1767" t="s">
        <v>1076</v>
      </c>
      <c r="AU1767" t="s">
        <v>1078</v>
      </c>
      <c r="AV1767" t="s">
        <v>1082</v>
      </c>
      <c r="AW1767" t="s">
        <v>1084</v>
      </c>
      <c r="AX1767" s="65">
        <f t="shared" si="474"/>
        <v>1391.07</v>
      </c>
      <c r="AY1767" s="106">
        <v>2862.47</v>
      </c>
      <c r="AZ1767" s="106">
        <v>1297.518439316794</v>
      </c>
      <c r="BA1767" s="65">
        <f t="shared" si="462"/>
        <v>5551.0584393167937</v>
      </c>
      <c r="BB1767" s="65">
        <f t="shared" si="463"/>
        <v>43237.011560683204</v>
      </c>
      <c r="BC1767" s="65">
        <f t="shared" si="464"/>
        <v>0</v>
      </c>
      <c r="BD1767" s="65">
        <f t="shared" si="465"/>
        <v>48870.1</v>
      </c>
      <c r="BE1767" s="65">
        <f t="shared" si="466"/>
        <v>31744.309999999998</v>
      </c>
      <c r="BF1767" s="65">
        <f t="shared" si="467"/>
        <v>123851.4215606832</v>
      </c>
      <c r="BG1767" s="66">
        <f t="shared" si="468"/>
        <v>793.00834847382771</v>
      </c>
      <c r="BH1767" s="66">
        <f t="shared" si="469"/>
        <v>74.546571656350352</v>
      </c>
      <c r="BI1767" s="66">
        <f t="shared" si="470"/>
        <v>0</v>
      </c>
      <c r="BJ1767" s="66">
        <f t="shared" si="471"/>
        <v>84.258793103448269</v>
      </c>
      <c r="BK1767" s="66">
        <f t="shared" si="472"/>
        <v>54.731568965517241</v>
      </c>
      <c r="BL1767" s="66">
        <f t="shared" si="473"/>
        <v>213.53693372531586</v>
      </c>
      <c r="BM1767" s="207">
        <f t="shared" si="475"/>
        <v>39869.18</v>
      </c>
    </row>
    <row r="1768" spans="1:65" x14ac:dyDescent="0.35">
      <c r="A1768" s="1">
        <v>949</v>
      </c>
      <c r="B1768">
        <v>91</v>
      </c>
      <c r="C1768" t="s">
        <v>37</v>
      </c>
      <c r="D1768" s="60" t="s">
        <v>987</v>
      </c>
      <c r="E1768" s="6" t="s">
        <v>1113</v>
      </c>
      <c r="F1768" s="7" t="s">
        <v>1114</v>
      </c>
      <c r="G1768" s="6">
        <v>-20.32</v>
      </c>
      <c r="H1768" s="6">
        <v>-40.340000000000003</v>
      </c>
      <c r="I1768" s="6">
        <v>9</v>
      </c>
      <c r="J1768" s="8">
        <v>54061.366139626101</v>
      </c>
      <c r="K1768" t="s">
        <v>1165</v>
      </c>
      <c r="L1768" t="s">
        <v>1062</v>
      </c>
      <c r="M1768">
        <v>600</v>
      </c>
      <c r="N1768">
        <v>600</v>
      </c>
      <c r="O1768">
        <v>0</v>
      </c>
      <c r="P1768">
        <v>36985.25</v>
      </c>
      <c r="Q1768">
        <v>44998.77</v>
      </c>
      <c r="R1768">
        <v>5264.2</v>
      </c>
      <c r="S1768">
        <v>34606.78</v>
      </c>
      <c r="T1768">
        <v>0</v>
      </c>
      <c r="U1768">
        <v>11578.67</v>
      </c>
      <c r="V1768">
        <v>0</v>
      </c>
      <c r="W1768" s="181">
        <f t="shared" si="459"/>
        <v>48563.92</v>
      </c>
      <c r="X1768" s="181">
        <f t="shared" si="460"/>
        <v>80.93986666666666</v>
      </c>
      <c r="Y1768" s="174">
        <v>133433.67000000001</v>
      </c>
      <c r="Z1768" s="181">
        <f t="shared" si="461"/>
        <v>222.38945000000001</v>
      </c>
      <c r="AA1768" s="174">
        <v>0</v>
      </c>
      <c r="AB1768" s="174">
        <v>27.718078952636169</v>
      </c>
      <c r="AC1768" s="174">
        <v>33.723699572978838</v>
      </c>
      <c r="AD1768" s="174">
        <v>3.9451811525531748</v>
      </c>
      <c r="AE1768" s="174">
        <v>25.9355678368136</v>
      </c>
      <c r="AF1768">
        <v>0</v>
      </c>
      <c r="AG1768" s="106">
        <v>8.6774724850182103</v>
      </c>
      <c r="AH1768" s="106">
        <v>0</v>
      </c>
      <c r="AI1768" s="106">
        <v>100</v>
      </c>
      <c r="AJ1768">
        <v>83.77</v>
      </c>
      <c r="AK1768">
        <v>80.94</v>
      </c>
      <c r="AL1768">
        <v>57.68</v>
      </c>
      <c r="AM1768">
        <v>222.39</v>
      </c>
      <c r="AN1768" t="s">
        <v>1068</v>
      </c>
      <c r="AO1768">
        <v>23.601600000000001</v>
      </c>
      <c r="AP1768">
        <v>8.33</v>
      </c>
      <c r="AQ1768">
        <v>12.806699999999999</v>
      </c>
      <c r="AR1768" t="s">
        <v>1072</v>
      </c>
      <c r="AS1768" t="s">
        <v>1073</v>
      </c>
      <c r="AT1768" t="s">
        <v>1076</v>
      </c>
      <c r="AU1768" t="s">
        <v>1078</v>
      </c>
      <c r="AV1768" t="s">
        <v>1082</v>
      </c>
      <c r="AW1768" t="s">
        <v>1084</v>
      </c>
      <c r="AX1768" s="65">
        <f t="shared" si="474"/>
        <v>1391.07</v>
      </c>
      <c r="AY1768" s="106">
        <v>2862.47</v>
      </c>
      <c r="AZ1768" s="106">
        <v>1400.5924965294885</v>
      </c>
      <c r="BA1768" s="65">
        <f t="shared" si="462"/>
        <v>5654.132496529488</v>
      </c>
      <c r="BB1768" s="65">
        <f t="shared" si="463"/>
        <v>47163.327503470508</v>
      </c>
      <c r="BC1768" s="65">
        <f t="shared" si="464"/>
        <v>0</v>
      </c>
      <c r="BD1768" s="65">
        <f t="shared" si="465"/>
        <v>48871.899999999994</v>
      </c>
      <c r="BE1768" s="65">
        <f t="shared" si="466"/>
        <v>31744.309999999998</v>
      </c>
      <c r="BF1768" s="65">
        <f t="shared" si="467"/>
        <v>127779.53750347052</v>
      </c>
      <c r="BG1768" s="66">
        <f t="shared" si="468"/>
        <v>807.73321378992682</v>
      </c>
      <c r="BH1768" s="66">
        <f t="shared" si="469"/>
        <v>81.316081902535359</v>
      </c>
      <c r="BI1768" s="66">
        <f t="shared" si="470"/>
        <v>0</v>
      </c>
      <c r="BJ1768" s="66">
        <f t="shared" si="471"/>
        <v>84.261896551724135</v>
      </c>
      <c r="BK1768" s="66">
        <f t="shared" si="472"/>
        <v>54.731568965517241</v>
      </c>
      <c r="BL1768" s="66">
        <f t="shared" si="473"/>
        <v>220.30954741977675</v>
      </c>
      <c r="BM1768" s="207">
        <f t="shared" si="475"/>
        <v>39870.979999999996</v>
      </c>
    </row>
    <row r="1769" spans="1:65" x14ac:dyDescent="0.35">
      <c r="A1769" s="1">
        <v>950</v>
      </c>
      <c r="B1769">
        <v>91</v>
      </c>
      <c r="C1769" t="s">
        <v>37</v>
      </c>
      <c r="D1769" s="60" t="s">
        <v>988</v>
      </c>
      <c r="E1769" s="6" t="s">
        <v>1115</v>
      </c>
      <c r="F1769" s="7" t="s">
        <v>1116</v>
      </c>
      <c r="G1769" s="6">
        <v>-8.0500000000000007</v>
      </c>
      <c r="H1769" s="6">
        <v>-34.880000000000003</v>
      </c>
      <c r="I1769" s="6">
        <v>10</v>
      </c>
      <c r="J1769" s="8">
        <v>63550.072249703</v>
      </c>
      <c r="K1769" t="s">
        <v>1165</v>
      </c>
      <c r="L1769" t="s">
        <v>1062</v>
      </c>
      <c r="M1769">
        <v>600</v>
      </c>
      <c r="N1769">
        <v>600</v>
      </c>
      <c r="O1769">
        <v>0</v>
      </c>
      <c r="P1769">
        <v>43221.79</v>
      </c>
      <c r="Q1769">
        <v>44998.77</v>
      </c>
      <c r="R1769">
        <v>5250.2</v>
      </c>
      <c r="S1769">
        <v>34606.78</v>
      </c>
      <c r="T1769">
        <v>0</v>
      </c>
      <c r="U1769">
        <v>11578.67</v>
      </c>
      <c r="V1769">
        <v>0</v>
      </c>
      <c r="W1769" s="181">
        <f t="shared" si="459"/>
        <v>54800.46</v>
      </c>
      <c r="X1769" s="181">
        <f t="shared" si="460"/>
        <v>91.334099999999992</v>
      </c>
      <c r="Y1769" s="174">
        <v>139656.21</v>
      </c>
      <c r="Z1769" s="181">
        <f t="shared" si="461"/>
        <v>232.76034999999999</v>
      </c>
      <c r="AA1769" s="174">
        <v>0</v>
      </c>
      <c r="AB1769" s="174">
        <v>30.948706111958789</v>
      </c>
      <c r="AC1769" s="174">
        <v>32.221102090626687</v>
      </c>
      <c r="AD1769" s="174">
        <v>3.7593745383753441</v>
      </c>
      <c r="AE1769" s="174">
        <v>24.77997935072132</v>
      </c>
      <c r="AF1769">
        <v>0</v>
      </c>
      <c r="AG1769" s="106">
        <v>8.2908379083178616</v>
      </c>
      <c r="AH1769" s="106">
        <v>0</v>
      </c>
      <c r="AI1769" s="106">
        <v>100</v>
      </c>
      <c r="AJ1769">
        <v>83.75</v>
      </c>
      <c r="AK1769">
        <v>91.33</v>
      </c>
      <c r="AL1769">
        <v>57.68</v>
      </c>
      <c r="AM1769">
        <v>232.76</v>
      </c>
      <c r="AN1769" t="s">
        <v>1069</v>
      </c>
      <c r="AO1769">
        <v>23.601600000000001</v>
      </c>
      <c r="AP1769">
        <v>8.33</v>
      </c>
      <c r="AQ1769">
        <v>12.806699999999999</v>
      </c>
      <c r="AR1769" t="s">
        <v>1072</v>
      </c>
      <c r="AS1769" t="s">
        <v>1073</v>
      </c>
      <c r="AT1769" t="s">
        <v>1076</v>
      </c>
      <c r="AU1769" t="s">
        <v>1078</v>
      </c>
      <c r="AV1769" t="s">
        <v>1082</v>
      </c>
      <c r="AW1769" t="s">
        <v>1084</v>
      </c>
      <c r="AX1769" s="65">
        <f t="shared" si="474"/>
        <v>1391.07</v>
      </c>
      <c r="AY1769" s="106">
        <v>2862.47</v>
      </c>
      <c r="AZ1769" s="106">
        <v>1591.929676133472</v>
      </c>
      <c r="BA1769" s="65">
        <f t="shared" si="462"/>
        <v>5845.4696761334717</v>
      </c>
      <c r="BB1769" s="65">
        <f t="shared" si="463"/>
        <v>53208.530323866529</v>
      </c>
      <c r="BC1769" s="65">
        <f t="shared" si="464"/>
        <v>0</v>
      </c>
      <c r="BD1769" s="65">
        <f t="shared" si="465"/>
        <v>48857.899999999994</v>
      </c>
      <c r="BE1769" s="65">
        <f t="shared" si="466"/>
        <v>31744.309999999998</v>
      </c>
      <c r="BF1769" s="65">
        <f t="shared" si="467"/>
        <v>133810.74032386651</v>
      </c>
      <c r="BG1769" s="66">
        <f t="shared" si="468"/>
        <v>835.06709659049591</v>
      </c>
      <c r="BH1769" s="66">
        <f t="shared" si="469"/>
        <v>91.738845385976774</v>
      </c>
      <c r="BI1769" s="66">
        <f t="shared" si="470"/>
        <v>0</v>
      </c>
      <c r="BJ1769" s="66">
        <f t="shared" si="471"/>
        <v>84.237758620689647</v>
      </c>
      <c r="BK1769" s="66">
        <f t="shared" si="472"/>
        <v>54.731568965517241</v>
      </c>
      <c r="BL1769" s="66">
        <f t="shared" si="473"/>
        <v>230.70817297218363</v>
      </c>
      <c r="BM1769" s="207">
        <f t="shared" si="475"/>
        <v>39856.979999999996</v>
      </c>
    </row>
    <row r="1770" spans="1:65" x14ac:dyDescent="0.35">
      <c r="A1770" s="1">
        <v>951</v>
      </c>
      <c r="B1770">
        <v>91</v>
      </c>
      <c r="C1770" t="s">
        <v>37</v>
      </c>
      <c r="D1770" s="60" t="s">
        <v>989</v>
      </c>
      <c r="E1770" s="6" t="s">
        <v>1117</v>
      </c>
      <c r="F1770" s="7" t="s">
        <v>1118</v>
      </c>
      <c r="G1770" s="6">
        <v>-3.8</v>
      </c>
      <c r="H1770" s="6">
        <v>-38.53</v>
      </c>
      <c r="I1770" s="6">
        <v>41</v>
      </c>
      <c r="J1770" s="8">
        <v>71394.000753582499</v>
      </c>
      <c r="K1770" t="s">
        <v>1165</v>
      </c>
      <c r="L1770" t="s">
        <v>1062</v>
      </c>
      <c r="M1770">
        <v>600</v>
      </c>
      <c r="N1770">
        <v>600</v>
      </c>
      <c r="O1770">
        <v>0</v>
      </c>
      <c r="P1770">
        <v>43048.71</v>
      </c>
      <c r="Q1770">
        <v>44998.77</v>
      </c>
      <c r="R1770">
        <v>5255.2</v>
      </c>
      <c r="S1770">
        <v>34606.78</v>
      </c>
      <c r="T1770">
        <v>0</v>
      </c>
      <c r="U1770">
        <v>11578.67</v>
      </c>
      <c r="V1770">
        <v>0</v>
      </c>
      <c r="W1770" s="181">
        <f t="shared" si="459"/>
        <v>54627.38</v>
      </c>
      <c r="X1770" s="181">
        <f t="shared" si="460"/>
        <v>91.045633333333328</v>
      </c>
      <c r="Y1770" s="174">
        <v>139488.13</v>
      </c>
      <c r="Z1770" s="181">
        <f t="shared" si="461"/>
        <v>232.48021666666668</v>
      </c>
      <c r="AA1770" s="174">
        <v>0</v>
      </c>
      <c r="AB1770" s="174">
        <v>30.861916350875159</v>
      </c>
      <c r="AC1770" s="174">
        <v>32.259927780234783</v>
      </c>
      <c r="AD1770" s="174">
        <v>3.7674890329377848</v>
      </c>
      <c r="AE1770" s="174">
        <v>24.80983865795605</v>
      </c>
      <c r="AF1770">
        <v>0</v>
      </c>
      <c r="AG1770" s="106">
        <v>8.3008281779962214</v>
      </c>
      <c r="AH1770" s="106">
        <v>0</v>
      </c>
      <c r="AI1770" s="106">
        <v>100</v>
      </c>
      <c r="AJ1770">
        <v>83.76</v>
      </c>
      <c r="AK1770">
        <v>91.05</v>
      </c>
      <c r="AL1770">
        <v>57.68</v>
      </c>
      <c r="AM1770">
        <v>232.48</v>
      </c>
      <c r="AN1770" t="s">
        <v>1070</v>
      </c>
      <c r="AO1770">
        <v>23.601600000000001</v>
      </c>
      <c r="AP1770">
        <v>8.33</v>
      </c>
      <c r="AQ1770">
        <v>12.806699999999999</v>
      </c>
      <c r="AR1770" t="s">
        <v>1072</v>
      </c>
      <c r="AS1770" t="s">
        <v>1073</v>
      </c>
      <c r="AT1770" t="s">
        <v>1076</v>
      </c>
      <c r="AU1770" t="s">
        <v>1078</v>
      </c>
      <c r="AV1770" t="s">
        <v>1082</v>
      </c>
      <c r="AW1770" t="s">
        <v>1084</v>
      </c>
      <c r="AX1770" s="65">
        <f t="shared" si="474"/>
        <v>1391.07</v>
      </c>
      <c r="AY1770" s="106">
        <v>2862.47</v>
      </c>
      <c r="AZ1770" s="106">
        <v>1544.8858047110941</v>
      </c>
      <c r="BA1770" s="65">
        <f t="shared" si="462"/>
        <v>5798.4258047110943</v>
      </c>
      <c r="BB1770" s="65">
        <f t="shared" si="463"/>
        <v>53082.494195288906</v>
      </c>
      <c r="BC1770" s="65">
        <f t="shared" si="464"/>
        <v>0</v>
      </c>
      <c r="BD1770" s="65">
        <f t="shared" si="465"/>
        <v>48862.899999999994</v>
      </c>
      <c r="BE1770" s="65">
        <f t="shared" si="466"/>
        <v>31744.309999999998</v>
      </c>
      <c r="BF1770" s="65">
        <f t="shared" si="467"/>
        <v>133689.70419528891</v>
      </c>
      <c r="BG1770" s="66">
        <f t="shared" si="468"/>
        <v>828.34654353015628</v>
      </c>
      <c r="BH1770" s="66">
        <f t="shared" si="469"/>
        <v>91.521541716015349</v>
      </c>
      <c r="BI1770" s="66">
        <f t="shared" si="470"/>
        <v>0</v>
      </c>
      <c r="BJ1770" s="66">
        <f t="shared" si="471"/>
        <v>84.246379310344821</v>
      </c>
      <c r="BK1770" s="66">
        <f t="shared" si="472"/>
        <v>54.731568965517241</v>
      </c>
      <c r="BL1770" s="66">
        <f t="shared" si="473"/>
        <v>230.49948999187743</v>
      </c>
      <c r="BM1770" s="207">
        <f t="shared" si="475"/>
        <v>39861.979999999996</v>
      </c>
    </row>
    <row r="1771" spans="1:65" x14ac:dyDescent="0.35">
      <c r="A1771" s="1">
        <v>952</v>
      </c>
      <c r="B1771">
        <v>92</v>
      </c>
      <c r="C1771" t="s">
        <v>37</v>
      </c>
      <c r="D1771" s="60" t="s">
        <v>990</v>
      </c>
      <c r="E1771" s="6" t="s">
        <v>1104</v>
      </c>
      <c r="F1771" s="7" t="s">
        <v>1105</v>
      </c>
      <c r="G1771" s="6">
        <v>-22.74</v>
      </c>
      <c r="H1771" s="6">
        <v>-45.59</v>
      </c>
      <c r="I1771" s="6">
        <v>1642</v>
      </c>
      <c r="J1771" s="8">
        <v>3495.45982983364</v>
      </c>
      <c r="K1771" t="s">
        <v>1165</v>
      </c>
      <c r="L1771" t="s">
        <v>1062</v>
      </c>
      <c r="M1771">
        <v>600</v>
      </c>
      <c r="N1771">
        <v>600</v>
      </c>
      <c r="O1771">
        <v>2541.13</v>
      </c>
      <c r="P1771">
        <v>11590.09</v>
      </c>
      <c r="Q1771">
        <v>44998.77</v>
      </c>
      <c r="R1771">
        <v>5265.2</v>
      </c>
      <c r="S1771">
        <v>34606.78</v>
      </c>
      <c r="T1771">
        <v>0</v>
      </c>
      <c r="U1771">
        <v>11750.93</v>
      </c>
      <c r="V1771">
        <v>0</v>
      </c>
      <c r="W1771" s="181">
        <f t="shared" si="459"/>
        <v>23341.02</v>
      </c>
      <c r="X1771" s="181">
        <f t="shared" si="460"/>
        <v>38.901699999999998</v>
      </c>
      <c r="Y1771" s="174">
        <v>110752.91</v>
      </c>
      <c r="Z1771" s="181">
        <f t="shared" si="461"/>
        <v>184.58818333333335</v>
      </c>
      <c r="AA1771" s="174">
        <v>2.2944137540042959</v>
      </c>
      <c r="AB1771" s="174">
        <v>10.464817583574099</v>
      </c>
      <c r="AC1771" s="174">
        <v>40.629876000549316</v>
      </c>
      <c r="AD1771" s="174">
        <v>4.7540060121219394</v>
      </c>
      <c r="AE1771" s="174">
        <v>31.246835861920019</v>
      </c>
      <c r="AF1771">
        <v>0</v>
      </c>
      <c r="AG1771" s="106">
        <v>10.61004175872219</v>
      </c>
      <c r="AH1771" s="106">
        <v>0</v>
      </c>
      <c r="AI1771" s="106">
        <v>100</v>
      </c>
      <c r="AJ1771">
        <v>83.77</v>
      </c>
      <c r="AK1771">
        <v>43.14</v>
      </c>
      <c r="AL1771">
        <v>57.68</v>
      </c>
      <c r="AM1771">
        <v>184.59</v>
      </c>
      <c r="AN1771" t="s">
        <v>1063</v>
      </c>
      <c r="AO1771">
        <v>23.601600000000001</v>
      </c>
      <c r="AP1771">
        <v>8.33</v>
      </c>
      <c r="AQ1771">
        <v>12.806699999999999</v>
      </c>
      <c r="AR1771" t="s">
        <v>1072</v>
      </c>
      <c r="AS1771" t="s">
        <v>1073</v>
      </c>
      <c r="AT1771" t="s">
        <v>1076</v>
      </c>
      <c r="AU1771" t="s">
        <v>1078</v>
      </c>
      <c r="AV1771" t="s">
        <v>1080</v>
      </c>
      <c r="AW1771" t="s">
        <v>1083</v>
      </c>
      <c r="AX1771" s="65">
        <f t="shared" si="474"/>
        <v>1391.07</v>
      </c>
      <c r="AY1771" s="106">
        <v>2862.47</v>
      </c>
      <c r="AZ1771" s="106">
        <v>612.69169447124136</v>
      </c>
      <c r="BA1771" s="65">
        <f t="shared" si="462"/>
        <v>4866.2316944712411</v>
      </c>
      <c r="BB1771" s="65">
        <f t="shared" si="463"/>
        <v>22728.328305528757</v>
      </c>
      <c r="BC1771" s="65">
        <f t="shared" si="464"/>
        <v>2541.13</v>
      </c>
      <c r="BD1771" s="65">
        <f t="shared" si="465"/>
        <v>48872.899999999994</v>
      </c>
      <c r="BE1771" s="65">
        <f t="shared" si="466"/>
        <v>31744.309999999998</v>
      </c>
      <c r="BF1771" s="65">
        <f t="shared" si="467"/>
        <v>105886.67830552877</v>
      </c>
      <c r="BG1771" s="66">
        <f t="shared" si="468"/>
        <v>695.17595635303439</v>
      </c>
      <c r="BH1771" s="66">
        <f t="shared" si="469"/>
        <v>39.186772940566826</v>
      </c>
      <c r="BI1771" s="66">
        <f t="shared" si="470"/>
        <v>4.2352166666666671</v>
      </c>
      <c r="BJ1771" s="66">
        <f t="shared" si="471"/>
        <v>84.263620689655156</v>
      </c>
      <c r="BK1771" s="66">
        <f t="shared" si="472"/>
        <v>54.731568965517241</v>
      </c>
      <c r="BL1771" s="66">
        <f t="shared" si="473"/>
        <v>182.56323845780821</v>
      </c>
      <c r="BM1771" s="207">
        <f t="shared" si="475"/>
        <v>39871.979999999996</v>
      </c>
    </row>
    <row r="1772" spans="1:65" x14ac:dyDescent="0.35">
      <c r="A1772" s="1">
        <v>953</v>
      </c>
      <c r="B1772">
        <v>92</v>
      </c>
      <c r="C1772" t="s">
        <v>37</v>
      </c>
      <c r="D1772" s="60" t="s">
        <v>991</v>
      </c>
      <c r="E1772" s="6" t="s">
        <v>1104</v>
      </c>
      <c r="F1772" s="7" t="s">
        <v>1106</v>
      </c>
      <c r="G1772" s="6">
        <v>-23.85</v>
      </c>
      <c r="H1772" s="6">
        <v>-46.64</v>
      </c>
      <c r="I1772" s="6">
        <v>792</v>
      </c>
      <c r="J1772" s="8">
        <v>14172.2970393051</v>
      </c>
      <c r="K1772" t="s">
        <v>1165</v>
      </c>
      <c r="L1772" t="s">
        <v>1062</v>
      </c>
      <c r="M1772">
        <v>600</v>
      </c>
      <c r="N1772">
        <v>600</v>
      </c>
      <c r="O1772">
        <v>655.04</v>
      </c>
      <c r="P1772">
        <v>20157.29</v>
      </c>
      <c r="Q1772">
        <v>44998.77</v>
      </c>
      <c r="R1772">
        <v>5266.4</v>
      </c>
      <c r="S1772">
        <v>34606.78</v>
      </c>
      <c r="T1772">
        <v>0</v>
      </c>
      <c r="U1772">
        <v>11750.93</v>
      </c>
      <c r="V1772">
        <v>0</v>
      </c>
      <c r="W1772" s="181">
        <f t="shared" si="459"/>
        <v>31908.22</v>
      </c>
      <c r="X1772" s="181">
        <f t="shared" si="460"/>
        <v>53.180366666666671</v>
      </c>
      <c r="Y1772" s="174">
        <v>117435.21</v>
      </c>
      <c r="Z1772" s="181">
        <f t="shared" si="461"/>
        <v>195.72535000000002</v>
      </c>
      <c r="AA1772" s="174">
        <v>0.55778841797106671</v>
      </c>
      <c r="AB1772" s="174">
        <v>17.164605061803869</v>
      </c>
      <c r="AC1772" s="174">
        <v>38.317954214924121</v>
      </c>
      <c r="AD1772" s="174">
        <v>4.4845153340297168</v>
      </c>
      <c r="AE1772" s="174">
        <v>29.46882796054096</v>
      </c>
      <c r="AF1772">
        <v>0</v>
      </c>
      <c r="AG1772" s="106">
        <v>10.006309010730259</v>
      </c>
      <c r="AH1772" s="106">
        <v>0</v>
      </c>
      <c r="AI1772" s="106">
        <v>100</v>
      </c>
      <c r="AJ1772">
        <v>83.78</v>
      </c>
      <c r="AK1772">
        <v>54.27</v>
      </c>
      <c r="AL1772">
        <v>57.68</v>
      </c>
      <c r="AM1772">
        <v>195.73</v>
      </c>
      <c r="AN1772" t="s">
        <v>1064</v>
      </c>
      <c r="AO1772">
        <v>23.601600000000001</v>
      </c>
      <c r="AP1772">
        <v>8.33</v>
      </c>
      <c r="AQ1772">
        <v>12.806699999999999</v>
      </c>
      <c r="AR1772" t="s">
        <v>1072</v>
      </c>
      <c r="AS1772" t="s">
        <v>1073</v>
      </c>
      <c r="AT1772" t="s">
        <v>1076</v>
      </c>
      <c r="AU1772" t="s">
        <v>1078</v>
      </c>
      <c r="AV1772" t="s">
        <v>1080</v>
      </c>
      <c r="AW1772" t="s">
        <v>1083</v>
      </c>
      <c r="AX1772" s="65">
        <f t="shared" si="474"/>
        <v>1391.07</v>
      </c>
      <c r="AY1772" s="106">
        <v>2862.47</v>
      </c>
      <c r="AZ1772" s="106">
        <v>863.15374332406918</v>
      </c>
      <c r="BA1772" s="65">
        <f t="shared" si="462"/>
        <v>5116.6937433240691</v>
      </c>
      <c r="BB1772" s="65">
        <f t="shared" si="463"/>
        <v>31045.066256675931</v>
      </c>
      <c r="BC1772" s="65">
        <f t="shared" si="464"/>
        <v>655.04</v>
      </c>
      <c r="BD1772" s="65">
        <f t="shared" si="465"/>
        <v>48874.1</v>
      </c>
      <c r="BE1772" s="65">
        <f t="shared" si="466"/>
        <v>31744.309999999998</v>
      </c>
      <c r="BF1772" s="65">
        <f t="shared" si="467"/>
        <v>112318.51625667594</v>
      </c>
      <c r="BG1772" s="66">
        <f t="shared" si="468"/>
        <v>730.95624904629562</v>
      </c>
      <c r="BH1772" s="66">
        <f t="shared" si="469"/>
        <v>53.525976304613671</v>
      </c>
      <c r="BI1772" s="66">
        <f t="shared" si="470"/>
        <v>1.0917333333333332</v>
      </c>
      <c r="BJ1772" s="66">
        <f t="shared" si="471"/>
        <v>84.265689655172409</v>
      </c>
      <c r="BK1772" s="66">
        <f t="shared" si="472"/>
        <v>54.731568965517241</v>
      </c>
      <c r="BL1772" s="66">
        <f t="shared" si="473"/>
        <v>193.65261423564817</v>
      </c>
      <c r="BM1772" s="207">
        <f t="shared" si="475"/>
        <v>39873.18</v>
      </c>
    </row>
    <row r="1773" spans="1:65" x14ac:dyDescent="0.35">
      <c r="A1773" s="1">
        <v>954</v>
      </c>
      <c r="B1773">
        <v>92</v>
      </c>
      <c r="C1773" t="s">
        <v>37</v>
      </c>
      <c r="D1773" s="60" t="s">
        <v>992</v>
      </c>
      <c r="E1773" s="6" t="s">
        <v>1107</v>
      </c>
      <c r="F1773" s="7" t="s">
        <v>1108</v>
      </c>
      <c r="G1773" s="6">
        <v>-30.03</v>
      </c>
      <c r="H1773" s="6">
        <v>-51.23</v>
      </c>
      <c r="I1773" s="6">
        <v>47</v>
      </c>
      <c r="J1773" s="8">
        <v>23954.0527728093</v>
      </c>
      <c r="K1773" t="s">
        <v>1165</v>
      </c>
      <c r="L1773" t="s">
        <v>1062</v>
      </c>
      <c r="M1773">
        <v>600</v>
      </c>
      <c r="N1773">
        <v>600</v>
      </c>
      <c r="O1773">
        <v>1239.8499999999999</v>
      </c>
      <c r="P1773">
        <v>24837.9</v>
      </c>
      <c r="Q1773">
        <v>44998.77</v>
      </c>
      <c r="R1773">
        <v>5272.4</v>
      </c>
      <c r="S1773">
        <v>34606.78</v>
      </c>
      <c r="T1773">
        <v>0</v>
      </c>
      <c r="U1773">
        <v>11750.93</v>
      </c>
      <c r="V1773">
        <v>0</v>
      </c>
      <c r="W1773" s="181">
        <f t="shared" si="459"/>
        <v>36588.83</v>
      </c>
      <c r="X1773" s="181">
        <f t="shared" si="460"/>
        <v>60.981383333333333</v>
      </c>
      <c r="Y1773" s="174">
        <v>122706.64</v>
      </c>
      <c r="Z1773" s="181">
        <f t="shared" si="461"/>
        <v>204.51106666666666</v>
      </c>
      <c r="AA1773" s="174">
        <v>1.0104180181284399</v>
      </c>
      <c r="AB1773" s="174">
        <v>20.2416918921421</v>
      </c>
      <c r="AC1773" s="174">
        <v>36.671829658117929</v>
      </c>
      <c r="AD1773" s="174">
        <v>4.2967519932091687</v>
      </c>
      <c r="AE1773" s="174">
        <v>28.202858459819289</v>
      </c>
      <c r="AF1773">
        <v>0</v>
      </c>
      <c r="AG1773" s="106">
        <v>9.5764418290648337</v>
      </c>
      <c r="AH1773" s="106">
        <v>0</v>
      </c>
      <c r="AI1773" s="106">
        <v>100</v>
      </c>
      <c r="AJ1773">
        <v>83.79</v>
      </c>
      <c r="AK1773">
        <v>63.05</v>
      </c>
      <c r="AL1773">
        <v>57.68</v>
      </c>
      <c r="AM1773">
        <v>204.51</v>
      </c>
      <c r="AN1773" t="s">
        <v>1065</v>
      </c>
      <c r="AO1773">
        <v>23.601600000000001</v>
      </c>
      <c r="AP1773">
        <v>8.33</v>
      </c>
      <c r="AQ1773">
        <v>12.806699999999999</v>
      </c>
      <c r="AR1773" t="s">
        <v>1072</v>
      </c>
      <c r="AS1773" t="s">
        <v>1073</v>
      </c>
      <c r="AT1773" t="s">
        <v>1076</v>
      </c>
      <c r="AU1773" t="s">
        <v>1078</v>
      </c>
      <c r="AV1773" t="s">
        <v>1080</v>
      </c>
      <c r="AW1773" t="s">
        <v>1083</v>
      </c>
      <c r="AX1773" s="65">
        <f t="shared" si="474"/>
        <v>1391.07</v>
      </c>
      <c r="AY1773" s="106">
        <v>2862.47</v>
      </c>
      <c r="AZ1773" s="106">
        <v>972.80600423444139</v>
      </c>
      <c r="BA1773" s="65">
        <f t="shared" si="462"/>
        <v>5226.3460042344414</v>
      </c>
      <c r="BB1773" s="65">
        <f t="shared" si="463"/>
        <v>35616.023995765558</v>
      </c>
      <c r="BC1773" s="65">
        <f t="shared" si="464"/>
        <v>1239.8499999999999</v>
      </c>
      <c r="BD1773" s="65">
        <f t="shared" si="465"/>
        <v>48880.1</v>
      </c>
      <c r="BE1773" s="65">
        <f t="shared" si="466"/>
        <v>31744.309999999998</v>
      </c>
      <c r="BF1773" s="65">
        <f t="shared" si="467"/>
        <v>117480.29399576556</v>
      </c>
      <c r="BG1773" s="66">
        <f t="shared" si="468"/>
        <v>746.62085774777734</v>
      </c>
      <c r="BH1773" s="66">
        <f t="shared" si="469"/>
        <v>61.406937923733722</v>
      </c>
      <c r="BI1773" s="66">
        <f t="shared" si="470"/>
        <v>2.0664166666666666</v>
      </c>
      <c r="BJ1773" s="66">
        <f t="shared" si="471"/>
        <v>84.276034482758618</v>
      </c>
      <c r="BK1773" s="66">
        <f t="shared" si="472"/>
        <v>54.731568965517241</v>
      </c>
      <c r="BL1773" s="66">
        <f t="shared" si="473"/>
        <v>202.55223102718199</v>
      </c>
      <c r="BM1773" s="207">
        <f t="shared" si="475"/>
        <v>39879.18</v>
      </c>
    </row>
    <row r="1774" spans="1:65" x14ac:dyDescent="0.35">
      <c r="A1774" s="1">
        <v>955</v>
      </c>
      <c r="B1774">
        <v>92</v>
      </c>
      <c r="C1774" t="s">
        <v>37</v>
      </c>
      <c r="D1774" s="60" t="s">
        <v>993</v>
      </c>
      <c r="E1774" s="6" t="s">
        <v>1109</v>
      </c>
      <c r="F1774" s="7" t="s">
        <v>1110</v>
      </c>
      <c r="G1774" s="6">
        <v>-15.37</v>
      </c>
      <c r="H1774" s="6">
        <v>-48.78</v>
      </c>
      <c r="I1774" s="6">
        <v>770</v>
      </c>
      <c r="J1774" s="8">
        <v>31081.371963744201</v>
      </c>
      <c r="K1774" t="s">
        <v>1165</v>
      </c>
      <c r="L1774" t="s">
        <v>1062</v>
      </c>
      <c r="M1774">
        <v>600</v>
      </c>
      <c r="N1774">
        <v>600</v>
      </c>
      <c r="O1774">
        <v>2.56</v>
      </c>
      <c r="P1774">
        <v>38344.19</v>
      </c>
      <c r="Q1774">
        <v>44998.77</v>
      </c>
      <c r="R1774">
        <v>5266.4</v>
      </c>
      <c r="S1774">
        <v>34606.78</v>
      </c>
      <c r="T1774">
        <v>0</v>
      </c>
      <c r="U1774">
        <v>11750.93</v>
      </c>
      <c r="V1774">
        <v>0</v>
      </c>
      <c r="W1774" s="181">
        <f t="shared" si="459"/>
        <v>50095.12</v>
      </c>
      <c r="X1774" s="181">
        <f t="shared" si="460"/>
        <v>83.491866666666667</v>
      </c>
      <c r="Y1774" s="174">
        <v>134969.63</v>
      </c>
      <c r="Z1774" s="181">
        <f t="shared" si="461"/>
        <v>224.94938333333334</v>
      </c>
      <c r="AA1774" s="174">
        <v>1.8967229887197591E-3</v>
      </c>
      <c r="AB1774" s="174">
        <v>28.409494787827459</v>
      </c>
      <c r="AC1774" s="174">
        <v>33.339922469966012</v>
      </c>
      <c r="AD1774" s="174">
        <v>3.9019148233569281</v>
      </c>
      <c r="AE1774" s="174">
        <v>25.64041999670593</v>
      </c>
      <c r="AF1774">
        <v>0</v>
      </c>
      <c r="AG1774" s="106">
        <v>8.70635119915495</v>
      </c>
      <c r="AH1774" s="106">
        <v>0</v>
      </c>
      <c r="AI1774" s="106">
        <v>100</v>
      </c>
      <c r="AJ1774">
        <v>83.78</v>
      </c>
      <c r="AK1774">
        <v>83.5</v>
      </c>
      <c r="AL1774">
        <v>57.68</v>
      </c>
      <c r="AM1774">
        <v>224.95</v>
      </c>
      <c r="AN1774" t="s">
        <v>1066</v>
      </c>
      <c r="AO1774">
        <v>23.601600000000001</v>
      </c>
      <c r="AP1774">
        <v>8.33</v>
      </c>
      <c r="AQ1774">
        <v>12.806699999999999</v>
      </c>
      <c r="AR1774" t="s">
        <v>1072</v>
      </c>
      <c r="AS1774" t="s">
        <v>1073</v>
      </c>
      <c r="AT1774" t="s">
        <v>1076</v>
      </c>
      <c r="AU1774" t="s">
        <v>1078</v>
      </c>
      <c r="AV1774" t="s">
        <v>1080</v>
      </c>
      <c r="AW1774" t="s">
        <v>1083</v>
      </c>
      <c r="AX1774" s="65">
        <f t="shared" si="474"/>
        <v>1391.07</v>
      </c>
      <c r="AY1774" s="106">
        <v>2862.47</v>
      </c>
      <c r="AZ1774" s="106">
        <v>1331.5353903893385</v>
      </c>
      <c r="BA1774" s="65">
        <f t="shared" si="462"/>
        <v>5585.0753903893383</v>
      </c>
      <c r="BB1774" s="65">
        <f t="shared" si="463"/>
        <v>48763.584609610662</v>
      </c>
      <c r="BC1774" s="65">
        <f t="shared" si="464"/>
        <v>2.56</v>
      </c>
      <c r="BD1774" s="65">
        <f t="shared" si="465"/>
        <v>48874.1</v>
      </c>
      <c r="BE1774" s="65">
        <f t="shared" si="466"/>
        <v>31744.309999999998</v>
      </c>
      <c r="BF1774" s="65">
        <f t="shared" si="467"/>
        <v>129384.55460961067</v>
      </c>
      <c r="BG1774" s="66">
        <f t="shared" si="468"/>
        <v>797.86791291276256</v>
      </c>
      <c r="BH1774" s="66">
        <f t="shared" si="469"/>
        <v>84.075145878639077</v>
      </c>
      <c r="BI1774" s="66">
        <f t="shared" si="470"/>
        <v>4.2666666666666669E-3</v>
      </c>
      <c r="BJ1774" s="66">
        <f t="shared" si="471"/>
        <v>84.265689655172409</v>
      </c>
      <c r="BK1774" s="66">
        <f t="shared" si="472"/>
        <v>54.731568965517241</v>
      </c>
      <c r="BL1774" s="66">
        <f t="shared" si="473"/>
        <v>223.07681829243219</v>
      </c>
      <c r="BM1774" s="207">
        <f t="shared" si="475"/>
        <v>39873.18</v>
      </c>
    </row>
    <row r="1775" spans="1:65" x14ac:dyDescent="0.35">
      <c r="A1775" s="1">
        <v>956</v>
      </c>
      <c r="B1775">
        <v>92</v>
      </c>
      <c r="C1775" t="s">
        <v>37</v>
      </c>
      <c r="D1775" s="60" t="s">
        <v>994</v>
      </c>
      <c r="E1775" s="6" t="s">
        <v>1111</v>
      </c>
      <c r="F1775" s="7" t="s">
        <v>1112</v>
      </c>
      <c r="G1775" s="6">
        <v>-22.86</v>
      </c>
      <c r="H1775" s="6">
        <v>-43.41</v>
      </c>
      <c r="I1775" s="6">
        <v>45</v>
      </c>
      <c r="J1775" s="8">
        <v>45016.2336447989</v>
      </c>
      <c r="K1775" t="s">
        <v>1165</v>
      </c>
      <c r="L1775" t="s">
        <v>1062</v>
      </c>
      <c r="M1775">
        <v>600</v>
      </c>
      <c r="N1775">
        <v>600</v>
      </c>
      <c r="O1775">
        <v>0</v>
      </c>
      <c r="P1775">
        <v>37819.24</v>
      </c>
      <c r="Q1775">
        <v>44998.77</v>
      </c>
      <c r="R1775">
        <v>5262.4</v>
      </c>
      <c r="S1775">
        <v>34606.78</v>
      </c>
      <c r="T1775">
        <v>0</v>
      </c>
      <c r="U1775">
        <v>11750.93</v>
      </c>
      <c r="V1775">
        <v>0</v>
      </c>
      <c r="W1775" s="181">
        <f t="shared" si="459"/>
        <v>49570.17</v>
      </c>
      <c r="X1775" s="181">
        <f t="shared" si="460"/>
        <v>82.616950000000003</v>
      </c>
      <c r="Y1775" s="174">
        <v>134438.13</v>
      </c>
      <c r="Z1775" s="181">
        <f t="shared" si="461"/>
        <v>224.06355000000002</v>
      </c>
      <c r="AA1775" s="174">
        <v>0</v>
      </c>
      <c r="AB1775" s="174">
        <v>28.13133446589892</v>
      </c>
      <c r="AC1775" s="174">
        <v>33.471731569012448</v>
      </c>
      <c r="AD1775" s="174">
        <v>3.914365663967506</v>
      </c>
      <c r="AE1775" s="174">
        <v>25.7417891784124</v>
      </c>
      <c r="AF1775">
        <v>0</v>
      </c>
      <c r="AG1775" s="106">
        <v>8.7407716843428265</v>
      </c>
      <c r="AH1775" s="106">
        <v>0</v>
      </c>
      <c r="AI1775" s="106">
        <v>100</v>
      </c>
      <c r="AJ1775">
        <v>83.77</v>
      </c>
      <c r="AK1775">
        <v>82.62</v>
      </c>
      <c r="AL1775">
        <v>57.68</v>
      </c>
      <c r="AM1775">
        <v>224.06</v>
      </c>
      <c r="AN1775" t="s">
        <v>1067</v>
      </c>
      <c r="AO1775">
        <v>23.601600000000001</v>
      </c>
      <c r="AP1775">
        <v>8.33</v>
      </c>
      <c r="AQ1775">
        <v>12.806699999999999</v>
      </c>
      <c r="AR1775" t="s">
        <v>1072</v>
      </c>
      <c r="AS1775" t="s">
        <v>1073</v>
      </c>
      <c r="AT1775" t="s">
        <v>1076</v>
      </c>
      <c r="AU1775" t="s">
        <v>1078</v>
      </c>
      <c r="AV1775" t="s">
        <v>1080</v>
      </c>
      <c r="AW1775" t="s">
        <v>1083</v>
      </c>
      <c r="AX1775" s="65">
        <f t="shared" si="474"/>
        <v>1391.07</v>
      </c>
      <c r="AY1775" s="106">
        <v>2862.47</v>
      </c>
      <c r="AZ1775" s="106">
        <v>1308.6255745797996</v>
      </c>
      <c r="BA1775" s="65">
        <f t="shared" si="462"/>
        <v>5562.1655745797998</v>
      </c>
      <c r="BB1775" s="65">
        <f t="shared" si="463"/>
        <v>48261.544425420201</v>
      </c>
      <c r="BC1775" s="65">
        <f t="shared" si="464"/>
        <v>0</v>
      </c>
      <c r="BD1775" s="65">
        <f t="shared" si="465"/>
        <v>48870.1</v>
      </c>
      <c r="BE1775" s="65">
        <f t="shared" si="466"/>
        <v>31744.309999999998</v>
      </c>
      <c r="BF1775" s="65">
        <f t="shared" si="467"/>
        <v>128875.9644254202</v>
      </c>
      <c r="BG1775" s="66">
        <f t="shared" si="468"/>
        <v>794.59508208282853</v>
      </c>
      <c r="BH1775" s="66">
        <f t="shared" si="469"/>
        <v>83.209559354172754</v>
      </c>
      <c r="BI1775" s="66">
        <f t="shared" si="470"/>
        <v>0</v>
      </c>
      <c r="BJ1775" s="66">
        <f t="shared" si="471"/>
        <v>84.258793103448269</v>
      </c>
      <c r="BK1775" s="66">
        <f t="shared" si="472"/>
        <v>54.731568965517241</v>
      </c>
      <c r="BL1775" s="66">
        <f t="shared" si="473"/>
        <v>222.19993866451759</v>
      </c>
      <c r="BM1775" s="207">
        <f t="shared" si="475"/>
        <v>39869.18</v>
      </c>
    </row>
    <row r="1776" spans="1:65" x14ac:dyDescent="0.35">
      <c r="A1776" s="1">
        <v>957</v>
      </c>
      <c r="B1776">
        <v>92</v>
      </c>
      <c r="C1776" t="s">
        <v>37</v>
      </c>
      <c r="D1776" s="60" t="s">
        <v>995</v>
      </c>
      <c r="E1776" s="6" t="s">
        <v>1113</v>
      </c>
      <c r="F1776" s="7" t="s">
        <v>1114</v>
      </c>
      <c r="G1776" s="6">
        <v>-20.32</v>
      </c>
      <c r="H1776" s="6">
        <v>-40.340000000000003</v>
      </c>
      <c r="I1776" s="6">
        <v>9</v>
      </c>
      <c r="J1776" s="8">
        <v>54061.366139626101</v>
      </c>
      <c r="K1776" t="s">
        <v>1165</v>
      </c>
      <c r="L1776" t="s">
        <v>1062</v>
      </c>
      <c r="M1776">
        <v>600</v>
      </c>
      <c r="N1776">
        <v>600</v>
      </c>
      <c r="O1776">
        <v>0</v>
      </c>
      <c r="P1776">
        <v>43422.05</v>
      </c>
      <c r="Q1776">
        <v>44998.77</v>
      </c>
      <c r="R1776">
        <v>5264.2</v>
      </c>
      <c r="S1776">
        <v>34606.78</v>
      </c>
      <c r="T1776">
        <v>0</v>
      </c>
      <c r="U1776">
        <v>11750.93</v>
      </c>
      <c r="V1776">
        <v>0</v>
      </c>
      <c r="W1776" s="181">
        <f t="shared" si="459"/>
        <v>55172.98</v>
      </c>
      <c r="X1776" s="181">
        <f t="shared" si="460"/>
        <v>91.954966666666678</v>
      </c>
      <c r="Y1776" s="174">
        <v>140042.74</v>
      </c>
      <c r="Z1776" s="181">
        <f t="shared" si="461"/>
        <v>233.40456666666665</v>
      </c>
      <c r="AA1776" s="174">
        <v>0</v>
      </c>
      <c r="AB1776" s="174">
        <v>31.006284224373221</v>
      </c>
      <c r="AC1776" s="174">
        <v>32.132169079239667</v>
      </c>
      <c r="AD1776" s="174">
        <v>3.7589952895808811</v>
      </c>
      <c r="AE1776" s="174">
        <v>24.711584477710161</v>
      </c>
      <c r="AF1776">
        <v>0</v>
      </c>
      <c r="AG1776" s="106">
        <v>8.3909597884188791</v>
      </c>
      <c r="AH1776" s="106">
        <v>0</v>
      </c>
      <c r="AI1776" s="106">
        <v>100</v>
      </c>
      <c r="AJ1776">
        <v>83.77</v>
      </c>
      <c r="AK1776">
        <v>91.95</v>
      </c>
      <c r="AL1776">
        <v>57.68</v>
      </c>
      <c r="AM1776">
        <v>233.4</v>
      </c>
      <c r="AN1776" t="s">
        <v>1068</v>
      </c>
      <c r="AO1776">
        <v>23.601600000000001</v>
      </c>
      <c r="AP1776">
        <v>8.33</v>
      </c>
      <c r="AQ1776">
        <v>12.806699999999999</v>
      </c>
      <c r="AR1776" t="s">
        <v>1072</v>
      </c>
      <c r="AS1776" t="s">
        <v>1073</v>
      </c>
      <c r="AT1776" t="s">
        <v>1076</v>
      </c>
      <c r="AU1776" t="s">
        <v>1078</v>
      </c>
      <c r="AV1776" t="s">
        <v>1080</v>
      </c>
      <c r="AW1776" t="s">
        <v>1083</v>
      </c>
      <c r="AX1776" s="65">
        <f t="shared" si="474"/>
        <v>1391.07</v>
      </c>
      <c r="AY1776" s="106">
        <v>2862.47</v>
      </c>
      <c r="AZ1776" s="106">
        <v>1400.9949843401748</v>
      </c>
      <c r="BA1776" s="65">
        <f t="shared" si="462"/>
        <v>5654.5349843401746</v>
      </c>
      <c r="BB1776" s="65">
        <f t="shared" si="463"/>
        <v>53771.985015659826</v>
      </c>
      <c r="BC1776" s="65">
        <f t="shared" si="464"/>
        <v>0</v>
      </c>
      <c r="BD1776" s="65">
        <f t="shared" si="465"/>
        <v>48871.899999999994</v>
      </c>
      <c r="BE1776" s="65">
        <f t="shared" si="466"/>
        <v>31744.309999999998</v>
      </c>
      <c r="BF1776" s="65">
        <f t="shared" si="467"/>
        <v>134388.20501565983</v>
      </c>
      <c r="BG1776" s="66">
        <f t="shared" si="468"/>
        <v>807.79071204859633</v>
      </c>
      <c r="BH1776" s="66">
        <f t="shared" si="469"/>
        <v>92.710318992516946</v>
      </c>
      <c r="BI1776" s="66">
        <f t="shared" si="470"/>
        <v>0</v>
      </c>
      <c r="BJ1776" s="66">
        <f t="shared" si="471"/>
        <v>84.261896551724135</v>
      </c>
      <c r="BK1776" s="66">
        <f t="shared" si="472"/>
        <v>54.731568965517241</v>
      </c>
      <c r="BL1776" s="66">
        <f t="shared" si="473"/>
        <v>231.70380175113763</v>
      </c>
      <c r="BM1776" s="207">
        <f t="shared" si="475"/>
        <v>39870.979999999996</v>
      </c>
    </row>
    <row r="1777" spans="1:65" x14ac:dyDescent="0.35">
      <c r="A1777" s="1">
        <v>958</v>
      </c>
      <c r="B1777">
        <v>92</v>
      </c>
      <c r="C1777" t="s">
        <v>37</v>
      </c>
      <c r="D1777" s="60" t="s">
        <v>996</v>
      </c>
      <c r="E1777" s="6" t="s">
        <v>1115</v>
      </c>
      <c r="F1777" s="7" t="s">
        <v>1116</v>
      </c>
      <c r="G1777" s="6">
        <v>-8.0500000000000007</v>
      </c>
      <c r="H1777" s="6">
        <v>-34.880000000000003</v>
      </c>
      <c r="I1777" s="6">
        <v>10</v>
      </c>
      <c r="J1777" s="8">
        <v>63550.072249703</v>
      </c>
      <c r="K1777" t="s">
        <v>1165</v>
      </c>
      <c r="L1777" t="s">
        <v>1062</v>
      </c>
      <c r="M1777">
        <v>600</v>
      </c>
      <c r="N1777">
        <v>600</v>
      </c>
      <c r="O1777">
        <v>0</v>
      </c>
      <c r="P1777">
        <v>50260.3</v>
      </c>
      <c r="Q1777">
        <v>44998.77</v>
      </c>
      <c r="R1777">
        <v>5250.2</v>
      </c>
      <c r="S1777">
        <v>34606.78</v>
      </c>
      <c r="T1777">
        <v>0</v>
      </c>
      <c r="U1777">
        <v>11750.93</v>
      </c>
      <c r="V1777">
        <v>0</v>
      </c>
      <c r="W1777" s="181">
        <f t="shared" si="459"/>
        <v>62011.23</v>
      </c>
      <c r="X1777" s="181">
        <f t="shared" si="460"/>
        <v>103.35205000000001</v>
      </c>
      <c r="Y1777" s="174">
        <v>146866.98000000001</v>
      </c>
      <c r="Z1777" s="181">
        <f t="shared" si="461"/>
        <v>244.77830000000003</v>
      </c>
      <c r="AA1777" s="174">
        <v>0</v>
      </c>
      <c r="AB1777" s="174">
        <v>34.221647370974743</v>
      </c>
      <c r="AC1777" s="174">
        <v>30.639133452597711</v>
      </c>
      <c r="AD1777" s="174">
        <v>3.5747994545812811</v>
      </c>
      <c r="AE1777" s="174">
        <v>23.563349637883199</v>
      </c>
      <c r="AF1777">
        <v>0</v>
      </c>
      <c r="AG1777" s="106">
        <v>8.001070083963052</v>
      </c>
      <c r="AH1777" s="106">
        <v>0</v>
      </c>
      <c r="AI1777" s="106">
        <v>100</v>
      </c>
      <c r="AJ1777">
        <v>83.75</v>
      </c>
      <c r="AK1777">
        <v>103.35</v>
      </c>
      <c r="AL1777">
        <v>57.68</v>
      </c>
      <c r="AM1777">
        <v>244.78</v>
      </c>
      <c r="AN1777" t="s">
        <v>1069</v>
      </c>
      <c r="AO1777">
        <v>23.601600000000001</v>
      </c>
      <c r="AP1777">
        <v>8.33</v>
      </c>
      <c r="AQ1777">
        <v>12.806699999999999</v>
      </c>
      <c r="AR1777" t="s">
        <v>1072</v>
      </c>
      <c r="AS1777" t="s">
        <v>1073</v>
      </c>
      <c r="AT1777" t="s">
        <v>1076</v>
      </c>
      <c r="AU1777" t="s">
        <v>1078</v>
      </c>
      <c r="AV1777" t="s">
        <v>1080</v>
      </c>
      <c r="AW1777" t="s">
        <v>1083</v>
      </c>
      <c r="AX1777" s="65">
        <f t="shared" si="474"/>
        <v>1391.07</v>
      </c>
      <c r="AY1777" s="106">
        <v>2862.47</v>
      </c>
      <c r="AZ1777" s="106">
        <v>1576.6869179204914</v>
      </c>
      <c r="BA1777" s="65">
        <f t="shared" si="462"/>
        <v>5830.2269179204905</v>
      </c>
      <c r="BB1777" s="65">
        <f t="shared" si="463"/>
        <v>60434.543082079515</v>
      </c>
      <c r="BC1777" s="65">
        <f t="shared" si="464"/>
        <v>0</v>
      </c>
      <c r="BD1777" s="65">
        <f t="shared" si="465"/>
        <v>48857.899999999994</v>
      </c>
      <c r="BE1777" s="65">
        <f t="shared" si="466"/>
        <v>31744.309999999998</v>
      </c>
      <c r="BF1777" s="65">
        <f t="shared" si="467"/>
        <v>141036.75308207952</v>
      </c>
      <c r="BG1777" s="66">
        <f t="shared" si="468"/>
        <v>832.88955970292716</v>
      </c>
      <c r="BH1777" s="66">
        <f t="shared" si="469"/>
        <v>104.19748807255088</v>
      </c>
      <c r="BI1777" s="66">
        <f t="shared" si="470"/>
        <v>0</v>
      </c>
      <c r="BJ1777" s="66">
        <f t="shared" si="471"/>
        <v>84.237758620689647</v>
      </c>
      <c r="BK1777" s="66">
        <f t="shared" si="472"/>
        <v>54.731568965517241</v>
      </c>
      <c r="BL1777" s="66">
        <f t="shared" si="473"/>
        <v>243.1668156587578</v>
      </c>
      <c r="BM1777" s="207">
        <f t="shared" si="475"/>
        <v>39856.979999999996</v>
      </c>
    </row>
    <row r="1778" spans="1:65" x14ac:dyDescent="0.35">
      <c r="A1778" s="1">
        <v>959</v>
      </c>
      <c r="B1778">
        <v>92</v>
      </c>
      <c r="C1778" t="s">
        <v>37</v>
      </c>
      <c r="D1778" s="60" t="s">
        <v>997</v>
      </c>
      <c r="E1778" s="6" t="s">
        <v>1117</v>
      </c>
      <c r="F1778" s="7" t="s">
        <v>1118</v>
      </c>
      <c r="G1778" s="6">
        <v>-3.8</v>
      </c>
      <c r="H1778" s="6">
        <v>-38.53</v>
      </c>
      <c r="I1778" s="6">
        <v>41</v>
      </c>
      <c r="J1778" s="8">
        <v>71394.000753582499</v>
      </c>
      <c r="K1778" t="s">
        <v>1165</v>
      </c>
      <c r="L1778" t="s">
        <v>1062</v>
      </c>
      <c r="M1778">
        <v>600</v>
      </c>
      <c r="N1778">
        <v>600</v>
      </c>
      <c r="O1778">
        <v>0</v>
      </c>
      <c r="P1778">
        <v>51356.639999999999</v>
      </c>
      <c r="Q1778">
        <v>44998.77</v>
      </c>
      <c r="R1778">
        <v>5255.2</v>
      </c>
      <c r="S1778">
        <v>34606.78</v>
      </c>
      <c r="T1778">
        <v>0</v>
      </c>
      <c r="U1778">
        <v>11750.93</v>
      </c>
      <c r="V1778">
        <v>0</v>
      </c>
      <c r="W1778" s="181">
        <f t="shared" si="459"/>
        <v>63107.57</v>
      </c>
      <c r="X1778" s="181">
        <f t="shared" si="460"/>
        <v>105.17928333333333</v>
      </c>
      <c r="Y1778" s="174">
        <v>147968.32999999999</v>
      </c>
      <c r="Z1778" s="181">
        <f t="shared" si="461"/>
        <v>246.61388333333332</v>
      </c>
      <c r="AA1778" s="174">
        <v>0</v>
      </c>
      <c r="AB1778" s="174">
        <v>34.707859445328609</v>
      </c>
      <c r="AC1778" s="174">
        <v>30.411081884887121</v>
      </c>
      <c r="AD1778" s="174">
        <v>3.5515707989675902</v>
      </c>
      <c r="AE1778" s="174">
        <v>23.387964167737788</v>
      </c>
      <c r="AF1778">
        <v>0</v>
      </c>
      <c r="AG1778" s="106">
        <v>7.9415169448759757</v>
      </c>
      <c r="AH1778" s="106">
        <v>0</v>
      </c>
      <c r="AI1778" s="106">
        <v>100</v>
      </c>
      <c r="AJ1778">
        <v>83.76</v>
      </c>
      <c r="AK1778">
        <v>105.18</v>
      </c>
      <c r="AL1778">
        <v>57.68</v>
      </c>
      <c r="AM1778">
        <v>246.61</v>
      </c>
      <c r="AN1778" t="s">
        <v>1070</v>
      </c>
      <c r="AO1778">
        <v>23.601600000000001</v>
      </c>
      <c r="AP1778">
        <v>8.33</v>
      </c>
      <c r="AQ1778">
        <v>12.806699999999999</v>
      </c>
      <c r="AR1778" t="s">
        <v>1072</v>
      </c>
      <c r="AS1778" t="s">
        <v>1073</v>
      </c>
      <c r="AT1778" t="s">
        <v>1076</v>
      </c>
      <c r="AU1778" t="s">
        <v>1078</v>
      </c>
      <c r="AV1778" t="s">
        <v>1080</v>
      </c>
      <c r="AW1778" t="s">
        <v>1083</v>
      </c>
      <c r="AX1778" s="65">
        <f t="shared" si="474"/>
        <v>1391.07</v>
      </c>
      <c r="AY1778" s="106">
        <v>2862.47</v>
      </c>
      <c r="AZ1778" s="106">
        <v>1552.1124637271387</v>
      </c>
      <c r="BA1778" s="65">
        <f t="shared" si="462"/>
        <v>5805.6524637271377</v>
      </c>
      <c r="BB1778" s="65">
        <f t="shared" si="463"/>
        <v>61555.457536272865</v>
      </c>
      <c r="BC1778" s="65">
        <f t="shared" si="464"/>
        <v>0</v>
      </c>
      <c r="BD1778" s="65">
        <f t="shared" si="465"/>
        <v>48862.899999999994</v>
      </c>
      <c r="BE1778" s="65">
        <f t="shared" si="466"/>
        <v>31744.309999999998</v>
      </c>
      <c r="BF1778" s="65">
        <f t="shared" si="467"/>
        <v>142162.67753627285</v>
      </c>
      <c r="BG1778" s="66">
        <f t="shared" si="468"/>
        <v>829.37892338959114</v>
      </c>
      <c r="BH1778" s="66">
        <f t="shared" si="469"/>
        <v>106.13009920047045</v>
      </c>
      <c r="BI1778" s="66">
        <f t="shared" si="470"/>
        <v>0</v>
      </c>
      <c r="BJ1778" s="66">
        <f t="shared" si="471"/>
        <v>84.246379310344821</v>
      </c>
      <c r="BK1778" s="66">
        <f t="shared" si="472"/>
        <v>54.731568965517241</v>
      </c>
      <c r="BL1778" s="66">
        <f t="shared" si="473"/>
        <v>245.10806471771181</v>
      </c>
      <c r="BM1778" s="207">
        <f t="shared" si="475"/>
        <v>39861.979999999996</v>
      </c>
    </row>
    <row r="1779" spans="1:65" x14ac:dyDescent="0.35">
      <c r="A1779" s="1">
        <v>960</v>
      </c>
      <c r="B1779">
        <v>93</v>
      </c>
      <c r="C1779" t="s">
        <v>37</v>
      </c>
      <c r="D1779" s="60" t="s">
        <v>998</v>
      </c>
      <c r="E1779" s="6" t="s">
        <v>1104</v>
      </c>
      <c r="F1779" s="7" t="s">
        <v>1105</v>
      </c>
      <c r="G1779" s="6">
        <v>-22.74</v>
      </c>
      <c r="H1779" s="6">
        <v>-45.59</v>
      </c>
      <c r="I1779" s="6">
        <v>1642</v>
      </c>
      <c r="J1779" s="8">
        <v>3495.45982983364</v>
      </c>
      <c r="K1779" t="s">
        <v>1165</v>
      </c>
      <c r="L1779" t="s">
        <v>1062</v>
      </c>
      <c r="M1779">
        <v>600</v>
      </c>
      <c r="N1779">
        <v>600</v>
      </c>
      <c r="O1779">
        <v>1023.54</v>
      </c>
      <c r="P1779">
        <v>14150.72</v>
      </c>
      <c r="Q1779">
        <v>44998.77</v>
      </c>
      <c r="R1779">
        <v>5265.2</v>
      </c>
      <c r="S1779">
        <v>34606.78</v>
      </c>
      <c r="T1779">
        <v>0</v>
      </c>
      <c r="U1779">
        <v>11578.67</v>
      </c>
      <c r="V1779">
        <v>0</v>
      </c>
      <c r="W1779" s="181">
        <f t="shared" si="459"/>
        <v>25729.39</v>
      </c>
      <c r="X1779" s="181">
        <f t="shared" si="460"/>
        <v>42.882316666666668</v>
      </c>
      <c r="Y1779" s="174">
        <v>111623.67999999999</v>
      </c>
      <c r="Z1779" s="181">
        <f t="shared" si="461"/>
        <v>186.03946666666664</v>
      </c>
      <c r="AA1779" s="174">
        <v>0.91695597206614221</v>
      </c>
      <c r="AB1779" s="174">
        <v>12.677166708712701</v>
      </c>
      <c r="AC1779" s="174">
        <v>40.312924641079739</v>
      </c>
      <c r="AD1779" s="174">
        <v>4.7169202807146302</v>
      </c>
      <c r="AE1779" s="174">
        <v>31.003081066669729</v>
      </c>
      <c r="AF1779">
        <v>0</v>
      </c>
      <c r="AG1779" s="106">
        <v>10.37295133075706</v>
      </c>
      <c r="AH1779" s="106">
        <v>0</v>
      </c>
      <c r="AI1779" s="106">
        <v>100</v>
      </c>
      <c r="AJ1779">
        <v>83.77</v>
      </c>
      <c r="AK1779">
        <v>44.59</v>
      </c>
      <c r="AL1779">
        <v>57.68</v>
      </c>
      <c r="AM1779">
        <v>186.04</v>
      </c>
      <c r="AN1779" t="s">
        <v>1063</v>
      </c>
      <c r="AO1779">
        <v>23.601600000000001</v>
      </c>
      <c r="AP1779">
        <v>8.33</v>
      </c>
      <c r="AQ1779">
        <v>12.806699999999999</v>
      </c>
      <c r="AR1779" t="s">
        <v>1072</v>
      </c>
      <c r="AS1779" t="s">
        <v>1073</v>
      </c>
      <c r="AT1779" t="s">
        <v>1076</v>
      </c>
      <c r="AU1779" t="s">
        <v>1078</v>
      </c>
      <c r="AV1779" t="s">
        <v>1080</v>
      </c>
      <c r="AW1779" t="s">
        <v>1084</v>
      </c>
      <c r="AX1779" s="65">
        <f t="shared" si="474"/>
        <v>1391.07</v>
      </c>
      <c r="AY1779" s="106">
        <v>2862.47</v>
      </c>
      <c r="AZ1779" s="106">
        <v>615.76864599008866</v>
      </c>
      <c r="BA1779" s="65">
        <f t="shared" si="462"/>
        <v>4869.3086459900878</v>
      </c>
      <c r="BB1779" s="65">
        <f t="shared" si="463"/>
        <v>25113.621354009912</v>
      </c>
      <c r="BC1779" s="65">
        <f t="shared" si="464"/>
        <v>1023.54</v>
      </c>
      <c r="BD1779" s="65">
        <f t="shared" si="465"/>
        <v>48872.899999999994</v>
      </c>
      <c r="BE1779" s="65">
        <f t="shared" si="466"/>
        <v>31744.309999999998</v>
      </c>
      <c r="BF1779" s="65">
        <f t="shared" si="467"/>
        <v>106754.3713540099</v>
      </c>
      <c r="BG1779" s="66">
        <f t="shared" si="468"/>
        <v>695.6155208557268</v>
      </c>
      <c r="BH1779" s="66">
        <f t="shared" si="469"/>
        <v>43.299347162086057</v>
      </c>
      <c r="BI1779" s="66">
        <f t="shared" si="470"/>
        <v>1.7059</v>
      </c>
      <c r="BJ1779" s="66">
        <f t="shared" si="471"/>
        <v>84.263620689655156</v>
      </c>
      <c r="BK1779" s="66">
        <f t="shared" si="472"/>
        <v>54.731568965517241</v>
      </c>
      <c r="BL1779" s="66">
        <f t="shared" si="473"/>
        <v>184.05926095518947</v>
      </c>
      <c r="BM1779" s="207">
        <f t="shared" si="475"/>
        <v>39871.979999999996</v>
      </c>
    </row>
    <row r="1780" spans="1:65" x14ac:dyDescent="0.35">
      <c r="A1780" s="1">
        <v>961</v>
      </c>
      <c r="B1780">
        <v>93</v>
      </c>
      <c r="C1780" t="s">
        <v>37</v>
      </c>
      <c r="D1780" s="60" t="s">
        <v>999</v>
      </c>
      <c r="E1780" s="6" t="s">
        <v>1104</v>
      </c>
      <c r="F1780" s="7" t="s">
        <v>1106</v>
      </c>
      <c r="G1780" s="6">
        <v>-23.85</v>
      </c>
      <c r="H1780" s="6">
        <v>-46.64</v>
      </c>
      <c r="I1780" s="6">
        <v>792</v>
      </c>
      <c r="J1780" s="8">
        <v>14172.2970393051</v>
      </c>
      <c r="K1780" t="s">
        <v>1165</v>
      </c>
      <c r="L1780" t="s">
        <v>1062</v>
      </c>
      <c r="M1780">
        <v>600</v>
      </c>
      <c r="N1780">
        <v>600</v>
      </c>
      <c r="O1780">
        <v>147.31</v>
      </c>
      <c r="P1780">
        <v>21249.83</v>
      </c>
      <c r="Q1780">
        <v>44998.77</v>
      </c>
      <c r="R1780">
        <v>5266.4</v>
      </c>
      <c r="S1780">
        <v>34606.78</v>
      </c>
      <c r="T1780">
        <v>0</v>
      </c>
      <c r="U1780">
        <v>11578.67</v>
      </c>
      <c r="V1780">
        <v>0</v>
      </c>
      <c r="W1780" s="181">
        <f t="shared" si="459"/>
        <v>32828.5</v>
      </c>
      <c r="X1780" s="181">
        <f t="shared" si="460"/>
        <v>54.714166666666664</v>
      </c>
      <c r="Y1780" s="174">
        <v>117847.76</v>
      </c>
      <c r="Z1780" s="181">
        <f t="shared" si="461"/>
        <v>196.41293333333331</v>
      </c>
      <c r="AA1780" s="174">
        <v>0.12500025456572109</v>
      </c>
      <c r="AB1780" s="174">
        <v>18.031594321351552</v>
      </c>
      <c r="AC1780" s="174">
        <v>38.183814439918081</v>
      </c>
      <c r="AD1780" s="174">
        <v>4.4688163780117671</v>
      </c>
      <c r="AE1780" s="174">
        <v>29.365666347837241</v>
      </c>
      <c r="AF1780">
        <v>0</v>
      </c>
      <c r="AG1780" s="106">
        <v>9.8251082583156446</v>
      </c>
      <c r="AH1780" s="106">
        <v>0</v>
      </c>
      <c r="AI1780" s="106">
        <v>100</v>
      </c>
      <c r="AJ1780">
        <v>83.78</v>
      </c>
      <c r="AK1780">
        <v>54.96</v>
      </c>
      <c r="AL1780">
        <v>57.68</v>
      </c>
      <c r="AM1780">
        <v>196.41</v>
      </c>
      <c r="AN1780" t="s">
        <v>1064</v>
      </c>
      <c r="AO1780">
        <v>23.601600000000001</v>
      </c>
      <c r="AP1780">
        <v>8.33</v>
      </c>
      <c r="AQ1780">
        <v>12.806699999999999</v>
      </c>
      <c r="AR1780" t="s">
        <v>1072</v>
      </c>
      <c r="AS1780" t="s">
        <v>1073</v>
      </c>
      <c r="AT1780" t="s">
        <v>1076</v>
      </c>
      <c r="AU1780" t="s">
        <v>1078</v>
      </c>
      <c r="AV1780" t="s">
        <v>1080</v>
      </c>
      <c r="AW1780" t="s">
        <v>1084</v>
      </c>
      <c r="AX1780" s="65">
        <f t="shared" si="474"/>
        <v>1391.07</v>
      </c>
      <c r="AY1780" s="106">
        <v>2862.47</v>
      </c>
      <c r="AZ1780" s="106">
        <v>863.831277620533</v>
      </c>
      <c r="BA1780" s="65">
        <f t="shared" si="462"/>
        <v>5117.3712776205321</v>
      </c>
      <c r="BB1780" s="65">
        <f t="shared" si="463"/>
        <v>31964.668722379465</v>
      </c>
      <c r="BC1780" s="65">
        <f t="shared" si="464"/>
        <v>147.31</v>
      </c>
      <c r="BD1780" s="65">
        <f t="shared" si="465"/>
        <v>48874.1</v>
      </c>
      <c r="BE1780" s="65">
        <f t="shared" si="466"/>
        <v>31744.309999999998</v>
      </c>
      <c r="BF1780" s="65">
        <f t="shared" si="467"/>
        <v>112730.38872237946</v>
      </c>
      <c r="BG1780" s="66">
        <f t="shared" si="468"/>
        <v>731.05303966007602</v>
      </c>
      <c r="BH1780" s="66">
        <f t="shared" si="469"/>
        <v>55.111497797205978</v>
      </c>
      <c r="BI1780" s="66">
        <f t="shared" si="470"/>
        <v>0.24551666666666666</v>
      </c>
      <c r="BJ1780" s="66">
        <f t="shared" si="471"/>
        <v>84.265689655172409</v>
      </c>
      <c r="BK1780" s="66">
        <f t="shared" si="472"/>
        <v>54.731568965517241</v>
      </c>
      <c r="BL1780" s="66">
        <f t="shared" si="473"/>
        <v>194.3627391765163</v>
      </c>
      <c r="BM1780" s="207">
        <f t="shared" si="475"/>
        <v>39873.18</v>
      </c>
    </row>
    <row r="1781" spans="1:65" x14ac:dyDescent="0.35">
      <c r="A1781" s="1">
        <v>962</v>
      </c>
      <c r="B1781">
        <v>93</v>
      </c>
      <c r="C1781" t="s">
        <v>37</v>
      </c>
      <c r="D1781" s="60" t="s">
        <v>1000</v>
      </c>
      <c r="E1781" s="6" t="s">
        <v>1107</v>
      </c>
      <c r="F1781" s="7" t="s">
        <v>1108</v>
      </c>
      <c r="G1781" s="6">
        <v>-30.03</v>
      </c>
      <c r="H1781" s="6">
        <v>-51.23</v>
      </c>
      <c r="I1781" s="6">
        <v>47</v>
      </c>
      <c r="J1781" s="8">
        <v>23954.0527728093</v>
      </c>
      <c r="K1781" t="s">
        <v>1165</v>
      </c>
      <c r="L1781" t="s">
        <v>1062</v>
      </c>
      <c r="M1781">
        <v>600</v>
      </c>
      <c r="N1781">
        <v>600</v>
      </c>
      <c r="O1781">
        <v>356.4</v>
      </c>
      <c r="P1781">
        <v>24649.71</v>
      </c>
      <c r="Q1781">
        <v>44998.77</v>
      </c>
      <c r="R1781">
        <v>5272.4</v>
      </c>
      <c r="S1781">
        <v>34606.78</v>
      </c>
      <c r="T1781">
        <v>0</v>
      </c>
      <c r="U1781">
        <v>11578.67</v>
      </c>
      <c r="V1781">
        <v>0</v>
      </c>
      <c r="W1781" s="181">
        <f t="shared" si="459"/>
        <v>36228.379999999997</v>
      </c>
      <c r="X1781" s="181">
        <f t="shared" si="460"/>
        <v>60.380633333333328</v>
      </c>
      <c r="Y1781" s="174">
        <v>121462.73</v>
      </c>
      <c r="Z1781" s="181">
        <f t="shared" si="461"/>
        <v>202.43788333333333</v>
      </c>
      <c r="AA1781" s="174">
        <v>0.29342334064119913</v>
      </c>
      <c r="AB1781" s="174">
        <v>20.29405234017052</v>
      </c>
      <c r="AC1781" s="174">
        <v>37.047388939800697</v>
      </c>
      <c r="AD1781" s="174">
        <v>4.3407553905630154</v>
      </c>
      <c r="AE1781" s="174">
        <v>28.491686297516939</v>
      </c>
      <c r="AF1781">
        <v>0</v>
      </c>
      <c r="AG1781" s="106">
        <v>9.5326936913076139</v>
      </c>
      <c r="AH1781" s="106">
        <v>0</v>
      </c>
      <c r="AI1781" s="106">
        <v>100</v>
      </c>
      <c r="AJ1781">
        <v>83.79</v>
      </c>
      <c r="AK1781">
        <v>60.97</v>
      </c>
      <c r="AL1781">
        <v>57.68</v>
      </c>
      <c r="AM1781">
        <v>202.44</v>
      </c>
      <c r="AN1781" t="s">
        <v>1065</v>
      </c>
      <c r="AO1781">
        <v>23.601600000000001</v>
      </c>
      <c r="AP1781">
        <v>8.33</v>
      </c>
      <c r="AQ1781">
        <v>12.806699999999999</v>
      </c>
      <c r="AR1781" t="s">
        <v>1072</v>
      </c>
      <c r="AS1781" t="s">
        <v>1073</v>
      </c>
      <c r="AT1781" t="s">
        <v>1076</v>
      </c>
      <c r="AU1781" t="s">
        <v>1078</v>
      </c>
      <c r="AV1781" t="s">
        <v>1080</v>
      </c>
      <c r="AW1781" t="s">
        <v>1084</v>
      </c>
      <c r="AX1781" s="65">
        <f t="shared" si="474"/>
        <v>1391.07</v>
      </c>
      <c r="AY1781" s="106">
        <v>2862.47</v>
      </c>
      <c r="AZ1781" s="106">
        <v>974.91207588543307</v>
      </c>
      <c r="BA1781" s="65">
        <f t="shared" si="462"/>
        <v>5228.4520758854324</v>
      </c>
      <c r="BB1781" s="65">
        <f t="shared" si="463"/>
        <v>35253.467924114564</v>
      </c>
      <c r="BC1781" s="65">
        <f t="shared" si="464"/>
        <v>356.4</v>
      </c>
      <c r="BD1781" s="65">
        <f t="shared" si="465"/>
        <v>48880.1</v>
      </c>
      <c r="BE1781" s="65">
        <f t="shared" si="466"/>
        <v>31744.309999999998</v>
      </c>
      <c r="BF1781" s="65">
        <f t="shared" si="467"/>
        <v>116234.27792411456</v>
      </c>
      <c r="BG1781" s="66">
        <f t="shared" si="468"/>
        <v>746.92172512649029</v>
      </c>
      <c r="BH1781" s="66">
        <f t="shared" si="469"/>
        <v>60.781841248473384</v>
      </c>
      <c r="BI1781" s="66">
        <f t="shared" si="470"/>
        <v>0.59399999999999997</v>
      </c>
      <c r="BJ1781" s="66">
        <f t="shared" si="471"/>
        <v>84.276034482758618</v>
      </c>
      <c r="BK1781" s="66">
        <f t="shared" si="472"/>
        <v>54.731568965517241</v>
      </c>
      <c r="BL1781" s="66">
        <f t="shared" si="473"/>
        <v>200.40392745536994</v>
      </c>
      <c r="BM1781" s="207">
        <f t="shared" si="475"/>
        <v>39879.18</v>
      </c>
    </row>
    <row r="1782" spans="1:65" x14ac:dyDescent="0.35">
      <c r="A1782" s="1">
        <v>963</v>
      </c>
      <c r="B1782">
        <v>93</v>
      </c>
      <c r="C1782" t="s">
        <v>37</v>
      </c>
      <c r="D1782" s="60" t="s">
        <v>1001</v>
      </c>
      <c r="E1782" s="6" t="s">
        <v>1109</v>
      </c>
      <c r="F1782" s="7" t="s">
        <v>1110</v>
      </c>
      <c r="G1782" s="6">
        <v>-15.37</v>
      </c>
      <c r="H1782" s="6">
        <v>-48.78</v>
      </c>
      <c r="I1782" s="6">
        <v>770</v>
      </c>
      <c r="J1782" s="8">
        <v>31081.371963744201</v>
      </c>
      <c r="K1782" t="s">
        <v>1165</v>
      </c>
      <c r="L1782" t="s">
        <v>1062</v>
      </c>
      <c r="M1782">
        <v>600</v>
      </c>
      <c r="N1782">
        <v>600</v>
      </c>
      <c r="O1782">
        <v>0</v>
      </c>
      <c r="P1782">
        <v>35804.81</v>
      </c>
      <c r="Q1782">
        <v>44998.77</v>
      </c>
      <c r="R1782">
        <v>5266.4</v>
      </c>
      <c r="S1782">
        <v>34606.78</v>
      </c>
      <c r="T1782">
        <v>0</v>
      </c>
      <c r="U1782">
        <v>11578.67</v>
      </c>
      <c r="V1782">
        <v>0</v>
      </c>
      <c r="W1782" s="181">
        <f t="shared" si="459"/>
        <v>47383.479999999996</v>
      </c>
      <c r="X1782" s="181">
        <f t="shared" si="460"/>
        <v>78.972466666666662</v>
      </c>
      <c r="Y1782" s="174">
        <v>132255.43</v>
      </c>
      <c r="Z1782" s="181">
        <f t="shared" si="461"/>
        <v>220.42571666666666</v>
      </c>
      <c r="AA1782" s="174">
        <v>0</v>
      </c>
      <c r="AB1782" s="174">
        <v>27.072468782567189</v>
      </c>
      <c r="AC1782" s="174">
        <v>34.024137988134022</v>
      </c>
      <c r="AD1782" s="174">
        <v>3.9819915144504838</v>
      </c>
      <c r="AE1782" s="174">
        <v>26.16662317758901</v>
      </c>
      <c r="AF1782">
        <v>0</v>
      </c>
      <c r="AG1782" s="106">
        <v>8.7547785372593037</v>
      </c>
      <c r="AH1782" s="106">
        <v>0</v>
      </c>
      <c r="AI1782" s="106">
        <v>100</v>
      </c>
      <c r="AJ1782">
        <v>83.78</v>
      </c>
      <c r="AK1782">
        <v>78.97</v>
      </c>
      <c r="AL1782">
        <v>57.68</v>
      </c>
      <c r="AM1782">
        <v>220.43</v>
      </c>
      <c r="AN1782" t="s">
        <v>1066</v>
      </c>
      <c r="AO1782">
        <v>23.601600000000001</v>
      </c>
      <c r="AP1782">
        <v>8.33</v>
      </c>
      <c r="AQ1782">
        <v>12.806699999999999</v>
      </c>
      <c r="AR1782" t="s">
        <v>1072</v>
      </c>
      <c r="AS1782" t="s">
        <v>1073</v>
      </c>
      <c r="AT1782" t="s">
        <v>1076</v>
      </c>
      <c r="AU1782" t="s">
        <v>1078</v>
      </c>
      <c r="AV1782" t="s">
        <v>1080</v>
      </c>
      <c r="AW1782" t="s">
        <v>1084</v>
      </c>
      <c r="AX1782" s="65">
        <f t="shared" si="474"/>
        <v>1391.07</v>
      </c>
      <c r="AY1782" s="106">
        <v>2862.47</v>
      </c>
      <c r="AZ1782" s="106">
        <v>1329.2963950450358</v>
      </c>
      <c r="BA1782" s="65">
        <f t="shared" si="462"/>
        <v>5582.8363950450348</v>
      </c>
      <c r="BB1782" s="65">
        <f t="shared" si="463"/>
        <v>46054.18360495496</v>
      </c>
      <c r="BC1782" s="65">
        <f t="shared" si="464"/>
        <v>0</v>
      </c>
      <c r="BD1782" s="65">
        <f t="shared" si="465"/>
        <v>48874.1</v>
      </c>
      <c r="BE1782" s="65">
        <f t="shared" si="466"/>
        <v>31744.309999999998</v>
      </c>
      <c r="BF1782" s="65">
        <f t="shared" si="467"/>
        <v>126672.59360495496</v>
      </c>
      <c r="BG1782" s="66">
        <f t="shared" si="468"/>
        <v>797.54805643500492</v>
      </c>
      <c r="BH1782" s="66">
        <f t="shared" si="469"/>
        <v>79.403764836129241</v>
      </c>
      <c r="BI1782" s="66">
        <f t="shared" si="470"/>
        <v>0</v>
      </c>
      <c r="BJ1782" s="66">
        <f t="shared" si="471"/>
        <v>84.265689655172409</v>
      </c>
      <c r="BK1782" s="66">
        <f t="shared" si="472"/>
        <v>54.731568965517241</v>
      </c>
      <c r="BL1782" s="66">
        <f t="shared" si="473"/>
        <v>218.4010234568189</v>
      </c>
      <c r="BM1782" s="207">
        <f t="shared" si="475"/>
        <v>39873.18</v>
      </c>
    </row>
    <row r="1783" spans="1:65" x14ac:dyDescent="0.35">
      <c r="A1783" s="1">
        <v>964</v>
      </c>
      <c r="B1783">
        <v>93</v>
      </c>
      <c r="C1783" t="s">
        <v>37</v>
      </c>
      <c r="D1783" s="60" t="s">
        <v>1002</v>
      </c>
      <c r="E1783" s="6" t="s">
        <v>1111</v>
      </c>
      <c r="F1783" s="7" t="s">
        <v>1112</v>
      </c>
      <c r="G1783" s="6">
        <v>-22.86</v>
      </c>
      <c r="H1783" s="6">
        <v>-43.41</v>
      </c>
      <c r="I1783" s="6">
        <v>45</v>
      </c>
      <c r="J1783" s="8">
        <v>45016.2336447989</v>
      </c>
      <c r="K1783" t="s">
        <v>1165</v>
      </c>
      <c r="L1783" t="s">
        <v>1062</v>
      </c>
      <c r="M1783">
        <v>600</v>
      </c>
      <c r="N1783">
        <v>600</v>
      </c>
      <c r="O1783">
        <v>0</v>
      </c>
      <c r="P1783">
        <v>35662.36</v>
      </c>
      <c r="Q1783">
        <v>44998.77</v>
      </c>
      <c r="R1783">
        <v>5262.4</v>
      </c>
      <c r="S1783">
        <v>34606.78</v>
      </c>
      <c r="T1783">
        <v>0</v>
      </c>
      <c r="U1783">
        <v>11578.67</v>
      </c>
      <c r="V1783">
        <v>0</v>
      </c>
      <c r="W1783" s="181">
        <f t="shared" si="459"/>
        <v>47241.03</v>
      </c>
      <c r="X1783" s="181">
        <f t="shared" si="460"/>
        <v>78.735050000000001</v>
      </c>
      <c r="Y1783" s="174">
        <v>132108.98000000001</v>
      </c>
      <c r="Z1783" s="181">
        <f t="shared" si="461"/>
        <v>220.18163333333334</v>
      </c>
      <c r="AA1783" s="174">
        <v>0</v>
      </c>
      <c r="AB1783" s="174">
        <v>26.994652445276621</v>
      </c>
      <c r="AC1783" s="174">
        <v>34.061855598309812</v>
      </c>
      <c r="AD1783" s="174">
        <v>3.9833779656765191</v>
      </c>
      <c r="AE1783" s="174">
        <v>26.195630304616689</v>
      </c>
      <c r="AF1783">
        <v>0</v>
      </c>
      <c r="AG1783" s="106">
        <v>8.7644836861203537</v>
      </c>
      <c r="AH1783" s="106">
        <v>0</v>
      </c>
      <c r="AI1783" s="106">
        <v>100</v>
      </c>
      <c r="AJ1783">
        <v>83.77</v>
      </c>
      <c r="AK1783">
        <v>78.739999999999995</v>
      </c>
      <c r="AL1783">
        <v>57.68</v>
      </c>
      <c r="AM1783">
        <v>220.18</v>
      </c>
      <c r="AN1783" t="s">
        <v>1067</v>
      </c>
      <c r="AO1783">
        <v>23.601600000000001</v>
      </c>
      <c r="AP1783">
        <v>8.33</v>
      </c>
      <c r="AQ1783">
        <v>12.806699999999999</v>
      </c>
      <c r="AR1783" t="s">
        <v>1072</v>
      </c>
      <c r="AS1783" t="s">
        <v>1073</v>
      </c>
      <c r="AT1783" t="s">
        <v>1076</v>
      </c>
      <c r="AU1783" t="s">
        <v>1078</v>
      </c>
      <c r="AV1783" t="s">
        <v>1080</v>
      </c>
      <c r="AW1783" t="s">
        <v>1084</v>
      </c>
      <c r="AX1783" s="65">
        <f t="shared" si="474"/>
        <v>1391.07</v>
      </c>
      <c r="AY1783" s="106">
        <v>2862.47</v>
      </c>
      <c r="AZ1783" s="106">
        <v>1305.7923197909831</v>
      </c>
      <c r="BA1783" s="65">
        <f t="shared" si="462"/>
        <v>5559.3323197909831</v>
      </c>
      <c r="BB1783" s="65">
        <f t="shared" si="463"/>
        <v>45935.237680209015</v>
      </c>
      <c r="BC1783" s="65">
        <f t="shared" si="464"/>
        <v>0</v>
      </c>
      <c r="BD1783" s="65">
        <f t="shared" si="465"/>
        <v>48870.1</v>
      </c>
      <c r="BE1783" s="65">
        <f t="shared" si="466"/>
        <v>31744.309999999998</v>
      </c>
      <c r="BF1783" s="65">
        <f t="shared" si="467"/>
        <v>126549.64768020903</v>
      </c>
      <c r="BG1783" s="66">
        <f t="shared" si="468"/>
        <v>794.19033139871192</v>
      </c>
      <c r="BH1783" s="66">
        <f t="shared" si="469"/>
        <v>79.198685655532785</v>
      </c>
      <c r="BI1783" s="66">
        <f t="shared" si="470"/>
        <v>0</v>
      </c>
      <c r="BJ1783" s="66">
        <f t="shared" si="471"/>
        <v>84.258793103448269</v>
      </c>
      <c r="BK1783" s="66">
        <f t="shared" si="472"/>
        <v>54.731568965517241</v>
      </c>
      <c r="BL1783" s="66">
        <f t="shared" si="473"/>
        <v>218.18904772449832</v>
      </c>
      <c r="BM1783" s="207">
        <f t="shared" si="475"/>
        <v>39869.18</v>
      </c>
    </row>
    <row r="1784" spans="1:65" x14ac:dyDescent="0.35">
      <c r="A1784" s="1">
        <v>965</v>
      </c>
      <c r="B1784">
        <v>93</v>
      </c>
      <c r="C1784" t="s">
        <v>37</v>
      </c>
      <c r="D1784" s="60" t="s">
        <v>1003</v>
      </c>
      <c r="E1784" s="6" t="s">
        <v>1113</v>
      </c>
      <c r="F1784" s="7" t="s">
        <v>1114</v>
      </c>
      <c r="G1784" s="6">
        <v>-20.32</v>
      </c>
      <c r="H1784" s="6">
        <v>-40.340000000000003</v>
      </c>
      <c r="I1784" s="6">
        <v>9</v>
      </c>
      <c r="J1784" s="8">
        <v>54061.366139626101</v>
      </c>
      <c r="K1784" t="s">
        <v>1165</v>
      </c>
      <c r="L1784" t="s">
        <v>1062</v>
      </c>
      <c r="M1784">
        <v>600</v>
      </c>
      <c r="N1784">
        <v>600</v>
      </c>
      <c r="O1784">
        <v>0</v>
      </c>
      <c r="P1784">
        <v>39840.160000000003</v>
      </c>
      <c r="Q1784">
        <v>44998.77</v>
      </c>
      <c r="R1784">
        <v>5264.2</v>
      </c>
      <c r="S1784">
        <v>34606.78</v>
      </c>
      <c r="T1784">
        <v>0</v>
      </c>
      <c r="U1784">
        <v>11578.67</v>
      </c>
      <c r="V1784">
        <v>0</v>
      </c>
      <c r="W1784" s="181">
        <f t="shared" si="459"/>
        <v>51418.83</v>
      </c>
      <c r="X1784" s="181">
        <f t="shared" si="460"/>
        <v>85.698050000000009</v>
      </c>
      <c r="Y1784" s="174">
        <v>136288.57999999999</v>
      </c>
      <c r="Z1784" s="181">
        <f t="shared" si="461"/>
        <v>227.14763333333332</v>
      </c>
      <c r="AA1784" s="174">
        <v>0</v>
      </c>
      <c r="AB1784" s="174">
        <v>29.232207129900399</v>
      </c>
      <c r="AC1784" s="174">
        <v>33.017271146269188</v>
      </c>
      <c r="AD1784" s="174">
        <v>3.8625393264791521</v>
      </c>
      <c r="AE1784" s="174">
        <v>25.392281583680749</v>
      </c>
      <c r="AF1784">
        <v>0</v>
      </c>
      <c r="AG1784" s="106">
        <v>8.4957008136705223</v>
      </c>
      <c r="AH1784" s="106">
        <v>0</v>
      </c>
      <c r="AI1784" s="106">
        <v>100</v>
      </c>
      <c r="AJ1784">
        <v>83.77</v>
      </c>
      <c r="AK1784">
        <v>85.7</v>
      </c>
      <c r="AL1784">
        <v>57.68</v>
      </c>
      <c r="AM1784">
        <v>227.15</v>
      </c>
      <c r="AN1784" t="s">
        <v>1068</v>
      </c>
      <c r="AO1784">
        <v>23.601600000000001</v>
      </c>
      <c r="AP1784">
        <v>8.33</v>
      </c>
      <c r="AQ1784">
        <v>12.806699999999999</v>
      </c>
      <c r="AR1784" t="s">
        <v>1072</v>
      </c>
      <c r="AS1784" t="s">
        <v>1073</v>
      </c>
      <c r="AT1784" t="s">
        <v>1076</v>
      </c>
      <c r="AU1784" t="s">
        <v>1078</v>
      </c>
      <c r="AV1784" t="s">
        <v>1080</v>
      </c>
      <c r="AW1784" t="s">
        <v>1084</v>
      </c>
      <c r="AX1784" s="65">
        <f t="shared" si="474"/>
        <v>1391.07</v>
      </c>
      <c r="AY1784" s="106">
        <v>2862.47</v>
      </c>
      <c r="AZ1784" s="106">
        <v>1397.9195477471219</v>
      </c>
      <c r="BA1784" s="65">
        <f t="shared" si="462"/>
        <v>5651.4595477471212</v>
      </c>
      <c r="BB1784" s="65">
        <f t="shared" si="463"/>
        <v>50020.91045225288</v>
      </c>
      <c r="BC1784" s="65">
        <f t="shared" si="464"/>
        <v>0</v>
      </c>
      <c r="BD1784" s="65">
        <f t="shared" si="465"/>
        <v>48871.899999999994</v>
      </c>
      <c r="BE1784" s="65">
        <f t="shared" si="466"/>
        <v>31744.309999999998</v>
      </c>
      <c r="BF1784" s="65">
        <f t="shared" si="467"/>
        <v>130637.12045225287</v>
      </c>
      <c r="BG1784" s="66">
        <f t="shared" si="468"/>
        <v>807.35136396387441</v>
      </c>
      <c r="BH1784" s="66">
        <f t="shared" si="469"/>
        <v>86.242949055608406</v>
      </c>
      <c r="BI1784" s="66">
        <f t="shared" si="470"/>
        <v>0</v>
      </c>
      <c r="BJ1784" s="66">
        <f t="shared" si="471"/>
        <v>84.261896551724135</v>
      </c>
      <c r="BK1784" s="66">
        <f t="shared" si="472"/>
        <v>54.731568965517241</v>
      </c>
      <c r="BL1784" s="66">
        <f t="shared" si="473"/>
        <v>225.23641457284978</v>
      </c>
      <c r="BM1784" s="207">
        <f t="shared" si="475"/>
        <v>39870.979999999996</v>
      </c>
    </row>
    <row r="1785" spans="1:65" x14ac:dyDescent="0.35">
      <c r="A1785" s="1">
        <v>966</v>
      </c>
      <c r="B1785">
        <v>93</v>
      </c>
      <c r="C1785" t="s">
        <v>37</v>
      </c>
      <c r="D1785" s="60" t="s">
        <v>1004</v>
      </c>
      <c r="E1785" s="6" t="s">
        <v>1115</v>
      </c>
      <c r="F1785" s="7" t="s">
        <v>1116</v>
      </c>
      <c r="G1785" s="6">
        <v>-8.0500000000000007</v>
      </c>
      <c r="H1785" s="6">
        <v>-34.880000000000003</v>
      </c>
      <c r="I1785" s="6">
        <v>10</v>
      </c>
      <c r="J1785" s="8">
        <v>63550.072249703</v>
      </c>
      <c r="K1785" t="s">
        <v>1165</v>
      </c>
      <c r="L1785" t="s">
        <v>1062</v>
      </c>
      <c r="M1785">
        <v>600</v>
      </c>
      <c r="N1785">
        <v>600</v>
      </c>
      <c r="O1785">
        <v>0</v>
      </c>
      <c r="P1785">
        <v>45698.17</v>
      </c>
      <c r="Q1785">
        <v>44998.77</v>
      </c>
      <c r="R1785">
        <v>5250.2</v>
      </c>
      <c r="S1785">
        <v>34606.78</v>
      </c>
      <c r="T1785">
        <v>0</v>
      </c>
      <c r="U1785">
        <v>11578.67</v>
      </c>
      <c r="V1785">
        <v>0</v>
      </c>
      <c r="W1785" s="181">
        <f t="shared" si="459"/>
        <v>57276.84</v>
      </c>
      <c r="X1785" s="181">
        <f t="shared" si="460"/>
        <v>95.461399999999998</v>
      </c>
      <c r="Y1785" s="174">
        <v>142132.59</v>
      </c>
      <c r="Z1785" s="181">
        <f t="shared" si="461"/>
        <v>236.88765000000001</v>
      </c>
      <c r="AA1785" s="174">
        <v>0</v>
      </c>
      <c r="AB1785" s="174">
        <v>32.151788692515908</v>
      </c>
      <c r="AC1785" s="174">
        <v>31.659712948311149</v>
      </c>
      <c r="AD1785" s="174">
        <v>3.6938748530509442</v>
      </c>
      <c r="AE1785" s="174">
        <v>24.348237093266221</v>
      </c>
      <c r="AF1785">
        <v>0</v>
      </c>
      <c r="AG1785" s="106">
        <v>8.1463864128557724</v>
      </c>
      <c r="AH1785" s="106">
        <v>0</v>
      </c>
      <c r="AI1785" s="106">
        <v>100</v>
      </c>
      <c r="AJ1785">
        <v>83.75</v>
      </c>
      <c r="AK1785">
        <v>95.46</v>
      </c>
      <c r="AL1785">
        <v>57.68</v>
      </c>
      <c r="AM1785">
        <v>236.89</v>
      </c>
      <c r="AN1785" t="s">
        <v>1069</v>
      </c>
      <c r="AO1785">
        <v>23.601600000000001</v>
      </c>
      <c r="AP1785">
        <v>8.33</v>
      </c>
      <c r="AQ1785">
        <v>12.806699999999999</v>
      </c>
      <c r="AR1785" t="s">
        <v>1072</v>
      </c>
      <c r="AS1785" t="s">
        <v>1073</v>
      </c>
      <c r="AT1785" t="s">
        <v>1076</v>
      </c>
      <c r="AU1785" t="s">
        <v>1078</v>
      </c>
      <c r="AV1785" t="s">
        <v>1080</v>
      </c>
      <c r="AW1785" t="s">
        <v>1084</v>
      </c>
      <c r="AX1785" s="65">
        <f t="shared" si="474"/>
        <v>1391.07</v>
      </c>
      <c r="AY1785" s="106">
        <v>2862.47</v>
      </c>
      <c r="AZ1785" s="106">
        <v>1572.417319802219</v>
      </c>
      <c r="BA1785" s="65">
        <f t="shared" si="462"/>
        <v>5825.957319802219</v>
      </c>
      <c r="BB1785" s="65">
        <f t="shared" si="463"/>
        <v>55704.422680197778</v>
      </c>
      <c r="BC1785" s="65">
        <f t="shared" si="464"/>
        <v>0</v>
      </c>
      <c r="BD1785" s="65">
        <f t="shared" si="465"/>
        <v>48857.899999999994</v>
      </c>
      <c r="BE1785" s="65">
        <f t="shared" si="466"/>
        <v>31744.309999999998</v>
      </c>
      <c r="BF1785" s="65">
        <f t="shared" si="467"/>
        <v>136306.63268019777</v>
      </c>
      <c r="BG1785" s="66">
        <f t="shared" si="468"/>
        <v>832.27961711460273</v>
      </c>
      <c r="BH1785" s="66">
        <f t="shared" si="469"/>
        <v>96.042108069306508</v>
      </c>
      <c r="BI1785" s="66">
        <f t="shared" si="470"/>
        <v>0</v>
      </c>
      <c r="BJ1785" s="66">
        <f t="shared" si="471"/>
        <v>84.237758620689647</v>
      </c>
      <c r="BK1785" s="66">
        <f t="shared" si="472"/>
        <v>54.731568965517241</v>
      </c>
      <c r="BL1785" s="66">
        <f t="shared" si="473"/>
        <v>235.0114356555134</v>
      </c>
      <c r="BM1785" s="207">
        <f t="shared" si="475"/>
        <v>39856.979999999996</v>
      </c>
    </row>
    <row r="1786" spans="1:65" x14ac:dyDescent="0.35">
      <c r="A1786" s="1">
        <v>967</v>
      </c>
      <c r="B1786">
        <v>93</v>
      </c>
      <c r="C1786" t="s">
        <v>37</v>
      </c>
      <c r="D1786" s="60" t="s">
        <v>1005</v>
      </c>
      <c r="E1786" s="6" t="s">
        <v>1117</v>
      </c>
      <c r="F1786" s="7" t="s">
        <v>1118</v>
      </c>
      <c r="G1786" s="6">
        <v>-3.8</v>
      </c>
      <c r="H1786" s="6">
        <v>-38.53</v>
      </c>
      <c r="I1786" s="6">
        <v>41</v>
      </c>
      <c r="J1786" s="8">
        <v>71394.000753582499</v>
      </c>
      <c r="K1786" t="s">
        <v>1165</v>
      </c>
      <c r="L1786" t="s">
        <v>1062</v>
      </c>
      <c r="M1786">
        <v>600</v>
      </c>
      <c r="N1786">
        <v>600</v>
      </c>
      <c r="O1786">
        <v>0</v>
      </c>
      <c r="P1786">
        <v>45894.99</v>
      </c>
      <c r="Q1786">
        <v>44998.77</v>
      </c>
      <c r="R1786">
        <v>5255.2</v>
      </c>
      <c r="S1786">
        <v>34606.78</v>
      </c>
      <c r="T1786">
        <v>0</v>
      </c>
      <c r="U1786">
        <v>11578.67</v>
      </c>
      <c r="V1786">
        <v>0</v>
      </c>
      <c r="W1786" s="181">
        <f t="shared" si="459"/>
        <v>57473.659999999996</v>
      </c>
      <c r="X1786" s="181">
        <f t="shared" si="460"/>
        <v>95.789433333333321</v>
      </c>
      <c r="Y1786" s="174">
        <v>142334.42000000001</v>
      </c>
      <c r="Z1786" s="181">
        <f t="shared" si="461"/>
        <v>237.22403333333335</v>
      </c>
      <c r="AA1786" s="174">
        <v>0</v>
      </c>
      <c r="AB1786" s="174">
        <v>32.244477477759773</v>
      </c>
      <c r="AC1786" s="174">
        <v>31.614819521518399</v>
      </c>
      <c r="AD1786" s="174">
        <v>3.6921497976385469</v>
      </c>
      <c r="AE1786" s="174">
        <v>24.31371132857393</v>
      </c>
      <c r="AF1786">
        <v>0</v>
      </c>
      <c r="AG1786" s="106">
        <v>8.1348348488018551</v>
      </c>
      <c r="AH1786" s="106">
        <v>0</v>
      </c>
      <c r="AI1786" s="106">
        <v>100</v>
      </c>
      <c r="AJ1786">
        <v>83.76</v>
      </c>
      <c r="AK1786">
        <v>95.79</v>
      </c>
      <c r="AL1786">
        <v>57.68</v>
      </c>
      <c r="AM1786">
        <v>237.22</v>
      </c>
      <c r="AN1786" t="s">
        <v>1070</v>
      </c>
      <c r="AO1786">
        <v>23.601600000000001</v>
      </c>
      <c r="AP1786">
        <v>8.33</v>
      </c>
      <c r="AQ1786">
        <v>12.806699999999999</v>
      </c>
      <c r="AR1786" t="s">
        <v>1072</v>
      </c>
      <c r="AS1786" t="s">
        <v>1073</v>
      </c>
      <c r="AT1786" t="s">
        <v>1076</v>
      </c>
      <c r="AU1786" t="s">
        <v>1078</v>
      </c>
      <c r="AV1786" t="s">
        <v>1080</v>
      </c>
      <c r="AW1786" t="s">
        <v>1084</v>
      </c>
      <c r="AX1786" s="65">
        <f t="shared" si="474"/>
        <v>1391.07</v>
      </c>
      <c r="AY1786" s="106">
        <v>2862.47</v>
      </c>
      <c r="AZ1786" s="106">
        <v>1549.1869555658859</v>
      </c>
      <c r="BA1786" s="65">
        <f t="shared" si="462"/>
        <v>5802.7269555658859</v>
      </c>
      <c r="BB1786" s="65">
        <f t="shared" si="463"/>
        <v>55924.473044434111</v>
      </c>
      <c r="BC1786" s="65">
        <f t="shared" si="464"/>
        <v>0</v>
      </c>
      <c r="BD1786" s="65">
        <f t="shared" si="465"/>
        <v>48862.899999999994</v>
      </c>
      <c r="BE1786" s="65">
        <f t="shared" si="466"/>
        <v>31744.309999999998</v>
      </c>
      <c r="BF1786" s="65">
        <f t="shared" si="467"/>
        <v>136531.69304443413</v>
      </c>
      <c r="BG1786" s="66">
        <f t="shared" si="468"/>
        <v>828.96099365226939</v>
      </c>
      <c r="BH1786" s="66">
        <f t="shared" si="469"/>
        <v>96.421505249024335</v>
      </c>
      <c r="BI1786" s="66">
        <f t="shared" si="470"/>
        <v>0</v>
      </c>
      <c r="BJ1786" s="66">
        <f t="shared" si="471"/>
        <v>84.246379310344821</v>
      </c>
      <c r="BK1786" s="66">
        <f t="shared" si="472"/>
        <v>54.731568965517241</v>
      </c>
      <c r="BL1786" s="66">
        <f t="shared" si="473"/>
        <v>235.39947076626572</v>
      </c>
      <c r="BM1786" s="207">
        <f t="shared" si="475"/>
        <v>39861.979999999996</v>
      </c>
    </row>
    <row r="1787" spans="1:65" x14ac:dyDescent="0.35">
      <c r="A1787" s="1">
        <v>968</v>
      </c>
      <c r="B1787">
        <v>94</v>
      </c>
      <c r="C1787" t="s">
        <v>37</v>
      </c>
      <c r="D1787" s="60" t="s">
        <v>1006</v>
      </c>
      <c r="E1787" s="6" t="s">
        <v>1104</v>
      </c>
      <c r="F1787" s="7" t="s">
        <v>1105</v>
      </c>
      <c r="G1787" s="6">
        <v>-22.74</v>
      </c>
      <c r="H1787" s="6">
        <v>-45.59</v>
      </c>
      <c r="I1787" s="6">
        <v>1642</v>
      </c>
      <c r="J1787" s="8">
        <v>3495.45982983364</v>
      </c>
      <c r="K1787" t="s">
        <v>1165</v>
      </c>
      <c r="L1787" t="s">
        <v>1062</v>
      </c>
      <c r="M1787">
        <v>600</v>
      </c>
      <c r="N1787">
        <v>600</v>
      </c>
      <c r="O1787">
        <v>2558.33</v>
      </c>
      <c r="P1787">
        <v>11445.43</v>
      </c>
      <c r="Q1787">
        <v>44998.77</v>
      </c>
      <c r="R1787">
        <v>5265.2</v>
      </c>
      <c r="S1787">
        <v>34606.78</v>
      </c>
      <c r="T1787">
        <v>0</v>
      </c>
      <c r="U1787">
        <v>11750.93</v>
      </c>
      <c r="V1787">
        <v>0</v>
      </c>
      <c r="W1787" s="181">
        <f t="shared" si="459"/>
        <v>23196.36</v>
      </c>
      <c r="X1787" s="181">
        <f t="shared" si="460"/>
        <v>38.660600000000002</v>
      </c>
      <c r="Y1787" s="174">
        <v>110625.45</v>
      </c>
      <c r="Z1787" s="181">
        <f t="shared" si="461"/>
        <v>184.37574999999998</v>
      </c>
      <c r="AA1787" s="174">
        <v>2.3126052820576102</v>
      </c>
      <c r="AB1787" s="174">
        <v>10.34610932656093</v>
      </c>
      <c r="AC1787" s="174">
        <v>40.676688772791429</v>
      </c>
      <c r="AD1787" s="174">
        <v>4.7594834642480546</v>
      </c>
      <c r="AE1787" s="174">
        <v>31.282837719530178</v>
      </c>
      <c r="AF1787">
        <v>0</v>
      </c>
      <c r="AG1787" s="106">
        <v>10.622266395300541</v>
      </c>
      <c r="AH1787" s="106">
        <v>0</v>
      </c>
      <c r="AI1787" s="106">
        <v>100</v>
      </c>
      <c r="AJ1787">
        <v>83.77</v>
      </c>
      <c r="AK1787">
        <v>42.92</v>
      </c>
      <c r="AL1787">
        <v>57.68</v>
      </c>
      <c r="AM1787">
        <v>184.38</v>
      </c>
      <c r="AN1787" t="s">
        <v>1063</v>
      </c>
      <c r="AO1787">
        <v>23.601600000000001</v>
      </c>
      <c r="AP1787">
        <v>8.33</v>
      </c>
      <c r="AQ1787">
        <v>12.806699999999999</v>
      </c>
      <c r="AR1787" t="s">
        <v>1072</v>
      </c>
      <c r="AS1787" t="s">
        <v>1073</v>
      </c>
      <c r="AT1787" t="s">
        <v>1076</v>
      </c>
      <c r="AU1787" t="s">
        <v>1078</v>
      </c>
      <c r="AV1787" t="s">
        <v>1081</v>
      </c>
      <c r="AW1787" t="s">
        <v>1083</v>
      </c>
      <c r="AX1787" s="65">
        <f t="shared" si="474"/>
        <v>1391.07</v>
      </c>
      <c r="AY1787" s="106">
        <v>2862.47</v>
      </c>
      <c r="AZ1787" s="106">
        <v>566.01962382211639</v>
      </c>
      <c r="BA1787" s="65">
        <f t="shared" si="462"/>
        <v>4819.559623822116</v>
      </c>
      <c r="BB1787" s="65">
        <f t="shared" si="463"/>
        <v>22630.340376177883</v>
      </c>
      <c r="BC1787" s="65">
        <f t="shared" si="464"/>
        <v>2558.33</v>
      </c>
      <c r="BD1787" s="65">
        <f t="shared" si="465"/>
        <v>48872.899999999994</v>
      </c>
      <c r="BE1787" s="65">
        <f t="shared" si="466"/>
        <v>31744.309999999998</v>
      </c>
      <c r="BF1787" s="65">
        <f t="shared" si="467"/>
        <v>105805.89037617788</v>
      </c>
      <c r="BG1787" s="66">
        <f t="shared" si="468"/>
        <v>688.50851768887367</v>
      </c>
      <c r="BH1787" s="66">
        <f t="shared" si="469"/>
        <v>39.017828234789455</v>
      </c>
      <c r="BI1787" s="66">
        <f t="shared" si="470"/>
        <v>4.2638833333333332</v>
      </c>
      <c r="BJ1787" s="66">
        <f t="shared" si="471"/>
        <v>84.263620689655156</v>
      </c>
      <c r="BK1787" s="66">
        <f t="shared" si="472"/>
        <v>54.731568965517241</v>
      </c>
      <c r="BL1787" s="66">
        <f t="shared" si="473"/>
        <v>182.42394892444463</v>
      </c>
      <c r="BM1787" s="207">
        <f t="shared" si="475"/>
        <v>39871.979999999996</v>
      </c>
    </row>
    <row r="1788" spans="1:65" x14ac:dyDescent="0.35">
      <c r="A1788" s="1">
        <v>969</v>
      </c>
      <c r="B1788">
        <v>94</v>
      </c>
      <c r="C1788" t="s">
        <v>37</v>
      </c>
      <c r="D1788" s="60" t="s">
        <v>1007</v>
      </c>
      <c r="E1788" s="6" t="s">
        <v>1104</v>
      </c>
      <c r="F1788" s="7" t="s">
        <v>1106</v>
      </c>
      <c r="G1788" s="6">
        <v>-23.85</v>
      </c>
      <c r="H1788" s="6">
        <v>-46.64</v>
      </c>
      <c r="I1788" s="6">
        <v>792</v>
      </c>
      <c r="J1788" s="8">
        <v>14172.2970393051</v>
      </c>
      <c r="K1788" t="s">
        <v>1165</v>
      </c>
      <c r="L1788" t="s">
        <v>1062</v>
      </c>
      <c r="M1788">
        <v>600</v>
      </c>
      <c r="N1788">
        <v>600</v>
      </c>
      <c r="O1788">
        <v>667.11</v>
      </c>
      <c r="P1788">
        <v>19910.490000000002</v>
      </c>
      <c r="Q1788">
        <v>44998.77</v>
      </c>
      <c r="R1788">
        <v>5266.4</v>
      </c>
      <c r="S1788">
        <v>34606.78</v>
      </c>
      <c r="T1788">
        <v>0</v>
      </c>
      <c r="U1788">
        <v>11750.93</v>
      </c>
      <c r="V1788">
        <v>0</v>
      </c>
      <c r="W1788" s="181">
        <f t="shared" si="459"/>
        <v>31661.420000000002</v>
      </c>
      <c r="X1788" s="181">
        <f t="shared" si="460"/>
        <v>52.76903333333334</v>
      </c>
      <c r="Y1788" s="174">
        <v>117200.49</v>
      </c>
      <c r="Z1788" s="181">
        <f t="shared" si="461"/>
        <v>195.33415000000002</v>
      </c>
      <c r="AA1788" s="174">
        <v>0.56920410486338413</v>
      </c>
      <c r="AB1788" s="174">
        <v>16.988401669651719</v>
      </c>
      <c r="AC1788" s="174">
        <v>38.394694424912387</v>
      </c>
      <c r="AD1788" s="174">
        <v>4.4934965715587021</v>
      </c>
      <c r="AE1788" s="174">
        <v>29.52784583067869</v>
      </c>
      <c r="AF1788">
        <v>0</v>
      </c>
      <c r="AG1788" s="106">
        <v>10.02634886594757</v>
      </c>
      <c r="AH1788" s="106">
        <v>0</v>
      </c>
      <c r="AI1788" s="106">
        <v>100</v>
      </c>
      <c r="AJ1788">
        <v>83.78</v>
      </c>
      <c r="AK1788">
        <v>53.88</v>
      </c>
      <c r="AL1788">
        <v>57.68</v>
      </c>
      <c r="AM1788">
        <v>195.33</v>
      </c>
      <c r="AN1788" t="s">
        <v>1064</v>
      </c>
      <c r="AO1788">
        <v>23.601600000000001</v>
      </c>
      <c r="AP1788">
        <v>8.33</v>
      </c>
      <c r="AQ1788">
        <v>12.806699999999999</v>
      </c>
      <c r="AR1788" t="s">
        <v>1072</v>
      </c>
      <c r="AS1788" t="s">
        <v>1073</v>
      </c>
      <c r="AT1788" t="s">
        <v>1076</v>
      </c>
      <c r="AU1788" t="s">
        <v>1078</v>
      </c>
      <c r="AV1788" t="s">
        <v>1081</v>
      </c>
      <c r="AW1788" t="s">
        <v>1083</v>
      </c>
      <c r="AX1788" s="65">
        <f t="shared" si="474"/>
        <v>1391.07</v>
      </c>
      <c r="AY1788" s="106">
        <v>2862.47</v>
      </c>
      <c r="AZ1788" s="106">
        <v>815.79385186536638</v>
      </c>
      <c r="BA1788" s="65">
        <f t="shared" si="462"/>
        <v>5069.3338518653654</v>
      </c>
      <c r="BB1788" s="65">
        <f t="shared" si="463"/>
        <v>30845.626148134637</v>
      </c>
      <c r="BC1788" s="65">
        <f t="shared" si="464"/>
        <v>667.11</v>
      </c>
      <c r="BD1788" s="65">
        <f t="shared" si="465"/>
        <v>48874.1</v>
      </c>
      <c r="BE1788" s="65">
        <f t="shared" si="466"/>
        <v>31744.309999999998</v>
      </c>
      <c r="BF1788" s="65">
        <f t="shared" si="467"/>
        <v>112131.15614813464</v>
      </c>
      <c r="BG1788" s="66">
        <f t="shared" si="468"/>
        <v>724.19055026648073</v>
      </c>
      <c r="BH1788" s="66">
        <f t="shared" si="469"/>
        <v>53.182114048507998</v>
      </c>
      <c r="BI1788" s="66">
        <f t="shared" si="470"/>
        <v>1.11185</v>
      </c>
      <c r="BJ1788" s="66">
        <f t="shared" si="471"/>
        <v>84.265689655172409</v>
      </c>
      <c r="BK1788" s="66">
        <f t="shared" si="472"/>
        <v>54.731568965517241</v>
      </c>
      <c r="BL1788" s="66">
        <f t="shared" si="473"/>
        <v>193.32957956574938</v>
      </c>
      <c r="BM1788" s="207">
        <f t="shared" si="475"/>
        <v>39873.18</v>
      </c>
    </row>
    <row r="1789" spans="1:65" x14ac:dyDescent="0.35">
      <c r="A1789" s="1">
        <v>970</v>
      </c>
      <c r="B1789">
        <v>94</v>
      </c>
      <c r="C1789" t="s">
        <v>37</v>
      </c>
      <c r="D1789" s="60" t="s">
        <v>1008</v>
      </c>
      <c r="E1789" s="6" t="s">
        <v>1107</v>
      </c>
      <c r="F1789" s="7" t="s">
        <v>1108</v>
      </c>
      <c r="G1789" s="6">
        <v>-30.03</v>
      </c>
      <c r="H1789" s="6">
        <v>-51.23</v>
      </c>
      <c r="I1789" s="6">
        <v>47</v>
      </c>
      <c r="J1789" s="8">
        <v>23954.0527728093</v>
      </c>
      <c r="K1789" t="s">
        <v>1165</v>
      </c>
      <c r="L1789" t="s">
        <v>1062</v>
      </c>
      <c r="M1789">
        <v>600</v>
      </c>
      <c r="N1789">
        <v>600</v>
      </c>
      <c r="O1789">
        <v>1284.77</v>
      </c>
      <c r="P1789">
        <v>24808.1</v>
      </c>
      <c r="Q1789">
        <v>44998.77</v>
      </c>
      <c r="R1789">
        <v>5272.4</v>
      </c>
      <c r="S1789">
        <v>34606.78</v>
      </c>
      <c r="T1789">
        <v>0</v>
      </c>
      <c r="U1789">
        <v>11750.93</v>
      </c>
      <c r="V1789">
        <v>0</v>
      </c>
      <c r="W1789" s="181">
        <f t="shared" si="459"/>
        <v>36559.03</v>
      </c>
      <c r="X1789" s="181">
        <f t="shared" si="460"/>
        <v>60.931716666666667</v>
      </c>
      <c r="Y1789" s="174">
        <v>122721.75</v>
      </c>
      <c r="Z1789" s="181">
        <f t="shared" si="461"/>
        <v>204.53625</v>
      </c>
      <c r="AA1789" s="174">
        <v>1.046896739982929</v>
      </c>
      <c r="AB1789" s="174">
        <v>20.214917078675949</v>
      </c>
      <c r="AC1789" s="174">
        <v>36.667314473595752</v>
      </c>
      <c r="AD1789" s="174">
        <v>4.2962229596628143</v>
      </c>
      <c r="AE1789" s="174">
        <v>28.199386009407451</v>
      </c>
      <c r="AF1789">
        <v>0</v>
      </c>
      <c r="AG1789" s="106">
        <v>9.575262738675093</v>
      </c>
      <c r="AH1789" s="106">
        <v>0</v>
      </c>
      <c r="AI1789" s="106">
        <v>100</v>
      </c>
      <c r="AJ1789">
        <v>83.79</v>
      </c>
      <c r="AK1789">
        <v>63.07</v>
      </c>
      <c r="AL1789">
        <v>57.68</v>
      </c>
      <c r="AM1789">
        <v>204.54</v>
      </c>
      <c r="AN1789" t="s">
        <v>1065</v>
      </c>
      <c r="AO1789">
        <v>23.601600000000001</v>
      </c>
      <c r="AP1789">
        <v>8.33</v>
      </c>
      <c r="AQ1789">
        <v>12.806699999999999</v>
      </c>
      <c r="AR1789" t="s">
        <v>1072</v>
      </c>
      <c r="AS1789" t="s">
        <v>1073</v>
      </c>
      <c r="AT1789" t="s">
        <v>1076</v>
      </c>
      <c r="AU1789" t="s">
        <v>1078</v>
      </c>
      <c r="AV1789" t="s">
        <v>1081</v>
      </c>
      <c r="AW1789" t="s">
        <v>1083</v>
      </c>
      <c r="AX1789" s="65">
        <f t="shared" si="474"/>
        <v>1391.07</v>
      </c>
      <c r="AY1789" s="106">
        <v>2862.47</v>
      </c>
      <c r="AZ1789" s="106">
        <v>916.26249719579971</v>
      </c>
      <c r="BA1789" s="65">
        <f t="shared" si="462"/>
        <v>5169.8024971957993</v>
      </c>
      <c r="BB1789" s="65">
        <f t="shared" si="463"/>
        <v>35642.767502804199</v>
      </c>
      <c r="BC1789" s="65">
        <f t="shared" si="464"/>
        <v>1284.77</v>
      </c>
      <c r="BD1789" s="65">
        <f t="shared" si="465"/>
        <v>48880.1</v>
      </c>
      <c r="BE1789" s="65">
        <f t="shared" si="466"/>
        <v>31744.309999999998</v>
      </c>
      <c r="BF1789" s="65">
        <f t="shared" si="467"/>
        <v>117551.94750280421</v>
      </c>
      <c r="BG1789" s="66">
        <f t="shared" si="468"/>
        <v>738.54321388511414</v>
      </c>
      <c r="BH1789" s="66">
        <f t="shared" si="469"/>
        <v>61.453047418627932</v>
      </c>
      <c r="BI1789" s="66">
        <f t="shared" si="470"/>
        <v>2.1412833333333334</v>
      </c>
      <c r="BJ1789" s="66">
        <f t="shared" si="471"/>
        <v>84.276034482758618</v>
      </c>
      <c r="BK1789" s="66">
        <f t="shared" si="472"/>
        <v>54.731568965517241</v>
      </c>
      <c r="BL1789" s="66">
        <f t="shared" si="473"/>
        <v>202.67577155655897</v>
      </c>
      <c r="BM1789" s="207">
        <f t="shared" si="475"/>
        <v>39879.18</v>
      </c>
    </row>
    <row r="1790" spans="1:65" x14ac:dyDescent="0.35">
      <c r="A1790" s="1">
        <v>971</v>
      </c>
      <c r="B1790">
        <v>94</v>
      </c>
      <c r="C1790" t="s">
        <v>37</v>
      </c>
      <c r="D1790" s="60" t="s">
        <v>1009</v>
      </c>
      <c r="E1790" s="6" t="s">
        <v>1109</v>
      </c>
      <c r="F1790" s="7" t="s">
        <v>1110</v>
      </c>
      <c r="G1790" s="6">
        <v>-15.37</v>
      </c>
      <c r="H1790" s="6">
        <v>-48.78</v>
      </c>
      <c r="I1790" s="6">
        <v>770</v>
      </c>
      <c r="J1790" s="8">
        <v>31081.371963744201</v>
      </c>
      <c r="K1790" t="s">
        <v>1165</v>
      </c>
      <c r="L1790" t="s">
        <v>1062</v>
      </c>
      <c r="M1790">
        <v>600</v>
      </c>
      <c r="N1790">
        <v>600</v>
      </c>
      <c r="O1790">
        <v>3.14</v>
      </c>
      <c r="P1790">
        <v>37753.56</v>
      </c>
      <c r="Q1790">
        <v>44998.77</v>
      </c>
      <c r="R1790">
        <v>5266.4</v>
      </c>
      <c r="S1790">
        <v>34606.78</v>
      </c>
      <c r="T1790">
        <v>0</v>
      </c>
      <c r="U1790">
        <v>11750.93</v>
      </c>
      <c r="V1790">
        <v>0</v>
      </c>
      <c r="W1790" s="181">
        <f t="shared" si="459"/>
        <v>49504.49</v>
      </c>
      <c r="X1790" s="181">
        <f t="shared" si="460"/>
        <v>82.507483333333326</v>
      </c>
      <c r="Y1790" s="174">
        <v>134379.57999999999</v>
      </c>
      <c r="Z1790" s="181">
        <f t="shared" si="461"/>
        <v>223.96596666666665</v>
      </c>
      <c r="AA1790" s="174">
        <v>2.3366645438242929E-3</v>
      </c>
      <c r="AB1790" s="174">
        <v>28.094714985714351</v>
      </c>
      <c r="AC1790" s="174">
        <v>33.486315405956773</v>
      </c>
      <c r="AD1790" s="174">
        <v>3.9190478196166412</v>
      </c>
      <c r="AE1790" s="174">
        <v>25.75300503246104</v>
      </c>
      <c r="AF1790">
        <v>0</v>
      </c>
      <c r="AG1790" s="106">
        <v>8.7445800917073857</v>
      </c>
      <c r="AH1790" s="106">
        <v>0</v>
      </c>
      <c r="AI1790" s="106">
        <v>100</v>
      </c>
      <c r="AJ1790">
        <v>83.78</v>
      </c>
      <c r="AK1790">
        <v>82.51</v>
      </c>
      <c r="AL1790">
        <v>57.68</v>
      </c>
      <c r="AM1790">
        <v>223.97</v>
      </c>
      <c r="AN1790" t="s">
        <v>1066</v>
      </c>
      <c r="AO1790">
        <v>23.601600000000001</v>
      </c>
      <c r="AP1790">
        <v>8.33</v>
      </c>
      <c r="AQ1790">
        <v>12.806699999999999</v>
      </c>
      <c r="AR1790" t="s">
        <v>1072</v>
      </c>
      <c r="AS1790" t="s">
        <v>1073</v>
      </c>
      <c r="AT1790" t="s">
        <v>1076</v>
      </c>
      <c r="AU1790" t="s">
        <v>1078</v>
      </c>
      <c r="AV1790" t="s">
        <v>1081</v>
      </c>
      <c r="AW1790" t="s">
        <v>1083</v>
      </c>
      <c r="AX1790" s="65">
        <f t="shared" si="474"/>
        <v>1391.07</v>
      </c>
      <c r="AY1790" s="106">
        <v>2862.47</v>
      </c>
      <c r="AZ1790" s="106">
        <v>1272.819409247847</v>
      </c>
      <c r="BA1790" s="65">
        <f t="shared" si="462"/>
        <v>5526.359409247847</v>
      </c>
      <c r="BB1790" s="65">
        <f t="shared" si="463"/>
        <v>48231.670590752154</v>
      </c>
      <c r="BC1790" s="65">
        <f t="shared" si="464"/>
        <v>3.14</v>
      </c>
      <c r="BD1790" s="65">
        <f t="shared" si="465"/>
        <v>48874.1</v>
      </c>
      <c r="BE1790" s="65">
        <f t="shared" si="466"/>
        <v>31744.309999999998</v>
      </c>
      <c r="BF1790" s="65">
        <f t="shared" si="467"/>
        <v>128853.22059075214</v>
      </c>
      <c r="BG1790" s="66">
        <f t="shared" si="468"/>
        <v>789.47991560683533</v>
      </c>
      <c r="BH1790" s="66">
        <f t="shared" si="469"/>
        <v>83.158052742676134</v>
      </c>
      <c r="BI1790" s="66">
        <f t="shared" si="470"/>
        <v>5.2333333333333338E-3</v>
      </c>
      <c r="BJ1790" s="66">
        <f t="shared" si="471"/>
        <v>84.265689655172409</v>
      </c>
      <c r="BK1790" s="66">
        <f t="shared" si="472"/>
        <v>54.731568965517241</v>
      </c>
      <c r="BL1790" s="66">
        <f t="shared" si="473"/>
        <v>222.1607251564692</v>
      </c>
      <c r="BM1790" s="207">
        <f t="shared" si="475"/>
        <v>39873.18</v>
      </c>
    </row>
    <row r="1791" spans="1:65" x14ac:dyDescent="0.35">
      <c r="A1791" s="1">
        <v>972</v>
      </c>
      <c r="B1791">
        <v>94</v>
      </c>
      <c r="C1791" t="s">
        <v>37</v>
      </c>
      <c r="D1791" s="60" t="s">
        <v>1010</v>
      </c>
      <c r="E1791" s="6" t="s">
        <v>1111</v>
      </c>
      <c r="F1791" s="7" t="s">
        <v>1112</v>
      </c>
      <c r="G1791" s="6">
        <v>-22.86</v>
      </c>
      <c r="H1791" s="6">
        <v>-43.41</v>
      </c>
      <c r="I1791" s="6">
        <v>45</v>
      </c>
      <c r="J1791" s="8">
        <v>45016.2336447989</v>
      </c>
      <c r="K1791" t="s">
        <v>1165</v>
      </c>
      <c r="L1791" t="s">
        <v>1062</v>
      </c>
      <c r="M1791">
        <v>600</v>
      </c>
      <c r="N1791">
        <v>600</v>
      </c>
      <c r="O1791">
        <v>0</v>
      </c>
      <c r="P1791">
        <v>37329.4</v>
      </c>
      <c r="Q1791">
        <v>44998.77</v>
      </c>
      <c r="R1791">
        <v>5262.4</v>
      </c>
      <c r="S1791">
        <v>34606.78</v>
      </c>
      <c r="T1791">
        <v>0</v>
      </c>
      <c r="U1791">
        <v>11750.93</v>
      </c>
      <c r="V1791">
        <v>0</v>
      </c>
      <c r="W1791" s="181">
        <f t="shared" si="459"/>
        <v>49080.33</v>
      </c>
      <c r="X1791" s="181">
        <f t="shared" si="460"/>
        <v>81.800550000000001</v>
      </c>
      <c r="Y1791" s="174">
        <v>133948.29</v>
      </c>
      <c r="Z1791" s="181">
        <f t="shared" si="461"/>
        <v>223.24715</v>
      </c>
      <c r="AA1791" s="174">
        <v>0</v>
      </c>
      <c r="AB1791" s="174">
        <v>27.86851552938824</v>
      </c>
      <c r="AC1791" s="174">
        <v>33.594135468246733</v>
      </c>
      <c r="AD1791" s="174">
        <v>3.9286802392176861</v>
      </c>
      <c r="AE1791" s="174">
        <v>25.83592519172884</v>
      </c>
      <c r="AF1791">
        <v>0</v>
      </c>
      <c r="AG1791" s="106">
        <v>8.7727361058509956</v>
      </c>
      <c r="AH1791" s="106">
        <v>0</v>
      </c>
      <c r="AI1791" s="106">
        <v>100</v>
      </c>
      <c r="AJ1791">
        <v>83.77</v>
      </c>
      <c r="AK1791">
        <v>81.8</v>
      </c>
      <c r="AL1791">
        <v>57.68</v>
      </c>
      <c r="AM1791">
        <v>223.25</v>
      </c>
      <c r="AN1791" t="s">
        <v>1067</v>
      </c>
      <c r="AO1791">
        <v>23.601600000000001</v>
      </c>
      <c r="AP1791">
        <v>8.33</v>
      </c>
      <c r="AQ1791">
        <v>12.806699999999999</v>
      </c>
      <c r="AR1791" t="s">
        <v>1072</v>
      </c>
      <c r="AS1791" t="s">
        <v>1073</v>
      </c>
      <c r="AT1791" t="s">
        <v>1076</v>
      </c>
      <c r="AU1791" t="s">
        <v>1078</v>
      </c>
      <c r="AV1791" t="s">
        <v>1081</v>
      </c>
      <c r="AW1791" t="s">
        <v>1083</v>
      </c>
      <c r="AX1791" s="65">
        <f t="shared" si="474"/>
        <v>1391.07</v>
      </c>
      <c r="AY1791" s="106">
        <v>2862.47</v>
      </c>
      <c r="AZ1791" s="106">
        <v>1241.7784681991884</v>
      </c>
      <c r="BA1791" s="65">
        <f t="shared" si="462"/>
        <v>5495.3184681991879</v>
      </c>
      <c r="BB1791" s="65">
        <f t="shared" si="463"/>
        <v>47838.551531800811</v>
      </c>
      <c r="BC1791" s="65">
        <f t="shared" si="464"/>
        <v>0</v>
      </c>
      <c r="BD1791" s="65">
        <f t="shared" si="465"/>
        <v>48870.1</v>
      </c>
      <c r="BE1791" s="65">
        <f t="shared" si="466"/>
        <v>31744.309999999998</v>
      </c>
      <c r="BF1791" s="65">
        <f t="shared" si="467"/>
        <v>128452.97153180082</v>
      </c>
      <c r="BG1791" s="66">
        <f t="shared" si="468"/>
        <v>785.04549545702685</v>
      </c>
      <c r="BH1791" s="66">
        <f t="shared" si="469"/>
        <v>82.480261261725531</v>
      </c>
      <c r="BI1791" s="66">
        <f t="shared" si="470"/>
        <v>0</v>
      </c>
      <c r="BJ1791" s="66">
        <f t="shared" si="471"/>
        <v>84.258793103448269</v>
      </c>
      <c r="BK1791" s="66">
        <f t="shared" si="472"/>
        <v>54.731568965517241</v>
      </c>
      <c r="BL1791" s="66">
        <f t="shared" si="473"/>
        <v>221.47064057207038</v>
      </c>
      <c r="BM1791" s="207">
        <f t="shared" si="475"/>
        <v>39869.18</v>
      </c>
    </row>
    <row r="1792" spans="1:65" x14ac:dyDescent="0.35">
      <c r="A1792" s="1">
        <v>973</v>
      </c>
      <c r="B1792">
        <v>94</v>
      </c>
      <c r="C1792" t="s">
        <v>37</v>
      </c>
      <c r="D1792" s="60" t="s">
        <v>1011</v>
      </c>
      <c r="E1792" s="6" t="s">
        <v>1113</v>
      </c>
      <c r="F1792" s="7" t="s">
        <v>1114</v>
      </c>
      <c r="G1792" s="6">
        <v>-20.32</v>
      </c>
      <c r="H1792" s="6">
        <v>-40.340000000000003</v>
      </c>
      <c r="I1792" s="6">
        <v>9</v>
      </c>
      <c r="J1792" s="8">
        <v>54061.366139626101</v>
      </c>
      <c r="K1792" t="s">
        <v>1165</v>
      </c>
      <c r="L1792" t="s">
        <v>1062</v>
      </c>
      <c r="M1792">
        <v>600</v>
      </c>
      <c r="N1792">
        <v>600</v>
      </c>
      <c r="O1792">
        <v>0</v>
      </c>
      <c r="P1792">
        <v>42765.279999999999</v>
      </c>
      <c r="Q1792">
        <v>44998.77</v>
      </c>
      <c r="R1792">
        <v>5264.2</v>
      </c>
      <c r="S1792">
        <v>34606.78</v>
      </c>
      <c r="T1792">
        <v>0</v>
      </c>
      <c r="U1792">
        <v>11750.93</v>
      </c>
      <c r="V1792">
        <v>0</v>
      </c>
      <c r="W1792" s="181">
        <f t="shared" si="459"/>
        <v>54516.21</v>
      </c>
      <c r="X1792" s="181">
        <f t="shared" si="460"/>
        <v>90.860349999999997</v>
      </c>
      <c r="Y1792" s="174">
        <v>139385.96</v>
      </c>
      <c r="Z1792" s="181">
        <f t="shared" si="461"/>
        <v>232.30993333333333</v>
      </c>
      <c r="AA1792" s="174">
        <v>0</v>
      </c>
      <c r="AB1792" s="174">
        <v>30.681196298393331</v>
      </c>
      <c r="AC1792" s="174">
        <v>32.283574328433083</v>
      </c>
      <c r="AD1792" s="174">
        <v>3.7767074962212841</v>
      </c>
      <c r="AE1792" s="174">
        <v>24.828024285946739</v>
      </c>
      <c r="AF1792">
        <v>0</v>
      </c>
      <c r="AG1792" s="106">
        <v>8.4304975910055795</v>
      </c>
      <c r="AH1792" s="106">
        <v>0</v>
      </c>
      <c r="AI1792" s="106">
        <v>100</v>
      </c>
      <c r="AJ1792">
        <v>83.77</v>
      </c>
      <c r="AK1792">
        <v>90.86</v>
      </c>
      <c r="AL1792">
        <v>57.68</v>
      </c>
      <c r="AM1792">
        <v>232.31</v>
      </c>
      <c r="AN1792" t="s">
        <v>1068</v>
      </c>
      <c r="AO1792">
        <v>23.601600000000001</v>
      </c>
      <c r="AP1792">
        <v>8.33</v>
      </c>
      <c r="AQ1792">
        <v>12.806699999999999</v>
      </c>
      <c r="AR1792" t="s">
        <v>1072</v>
      </c>
      <c r="AS1792" t="s">
        <v>1073</v>
      </c>
      <c r="AT1792" t="s">
        <v>1076</v>
      </c>
      <c r="AU1792" t="s">
        <v>1078</v>
      </c>
      <c r="AV1792" t="s">
        <v>1081</v>
      </c>
      <c r="AW1792" t="s">
        <v>1083</v>
      </c>
      <c r="AX1792" s="65">
        <f t="shared" si="474"/>
        <v>1391.07</v>
      </c>
      <c r="AY1792" s="106">
        <v>2862.47</v>
      </c>
      <c r="AZ1792" s="106">
        <v>1338.8955123857913</v>
      </c>
      <c r="BA1792" s="65">
        <f t="shared" si="462"/>
        <v>5592.4355123857913</v>
      </c>
      <c r="BB1792" s="65">
        <f t="shared" si="463"/>
        <v>53177.314487614211</v>
      </c>
      <c r="BC1792" s="65">
        <f t="shared" si="464"/>
        <v>0</v>
      </c>
      <c r="BD1792" s="65">
        <f t="shared" si="465"/>
        <v>48871.899999999994</v>
      </c>
      <c r="BE1792" s="65">
        <f t="shared" si="466"/>
        <v>31744.309999999998</v>
      </c>
      <c r="BF1792" s="65">
        <f t="shared" si="467"/>
        <v>133793.5244876142</v>
      </c>
      <c r="BG1792" s="66">
        <f t="shared" si="468"/>
        <v>798.91935891225592</v>
      </c>
      <c r="BH1792" s="66">
        <f t="shared" si="469"/>
        <v>91.685024978645188</v>
      </c>
      <c r="BI1792" s="66">
        <f t="shared" si="470"/>
        <v>0</v>
      </c>
      <c r="BJ1792" s="66">
        <f t="shared" si="471"/>
        <v>84.261896551724135</v>
      </c>
      <c r="BK1792" s="66">
        <f t="shared" si="472"/>
        <v>54.731568965517241</v>
      </c>
      <c r="BL1792" s="66">
        <f t="shared" si="473"/>
        <v>230.67849049588654</v>
      </c>
      <c r="BM1792" s="207">
        <f t="shared" si="475"/>
        <v>39870.979999999996</v>
      </c>
    </row>
    <row r="1793" spans="1:65" x14ac:dyDescent="0.35">
      <c r="A1793" s="1">
        <v>974</v>
      </c>
      <c r="B1793">
        <v>94</v>
      </c>
      <c r="C1793" t="s">
        <v>37</v>
      </c>
      <c r="D1793" s="60" t="s">
        <v>1012</v>
      </c>
      <c r="E1793" s="6" t="s">
        <v>1115</v>
      </c>
      <c r="F1793" s="7" t="s">
        <v>1116</v>
      </c>
      <c r="G1793" s="6">
        <v>-8.0500000000000007</v>
      </c>
      <c r="H1793" s="6">
        <v>-34.880000000000003</v>
      </c>
      <c r="I1793" s="6">
        <v>10</v>
      </c>
      <c r="J1793" s="8">
        <v>63550.072249703</v>
      </c>
      <c r="K1793" t="s">
        <v>1165</v>
      </c>
      <c r="L1793" t="s">
        <v>1062</v>
      </c>
      <c r="M1793">
        <v>600</v>
      </c>
      <c r="N1793">
        <v>600</v>
      </c>
      <c r="O1793">
        <v>0</v>
      </c>
      <c r="P1793">
        <v>49917.47</v>
      </c>
      <c r="Q1793">
        <v>44998.77</v>
      </c>
      <c r="R1793">
        <v>5250.2</v>
      </c>
      <c r="S1793">
        <v>34606.78</v>
      </c>
      <c r="T1793">
        <v>0</v>
      </c>
      <c r="U1793">
        <v>11750.93</v>
      </c>
      <c r="V1793">
        <v>0</v>
      </c>
      <c r="W1793" s="181">
        <f t="shared" si="459"/>
        <v>61668.4</v>
      </c>
      <c r="X1793" s="181">
        <f t="shared" si="460"/>
        <v>102.78066666666668</v>
      </c>
      <c r="Y1793" s="174">
        <v>146524.15</v>
      </c>
      <c r="Z1793" s="181">
        <f t="shared" si="461"/>
        <v>244.20691666666664</v>
      </c>
      <c r="AA1793" s="174">
        <v>0</v>
      </c>
      <c r="AB1793" s="174">
        <v>34.067742416523153</v>
      </c>
      <c r="AC1793" s="174">
        <v>30.710821390194042</v>
      </c>
      <c r="AD1793" s="174">
        <v>3.5831635945337341</v>
      </c>
      <c r="AE1793" s="174">
        <v>23.618482004502329</v>
      </c>
      <c r="AF1793">
        <v>0</v>
      </c>
      <c r="AG1793" s="106">
        <v>8.01979059424675</v>
      </c>
      <c r="AH1793" s="106">
        <v>0</v>
      </c>
      <c r="AI1793" s="106">
        <v>100</v>
      </c>
      <c r="AJ1793">
        <v>83.75</v>
      </c>
      <c r="AK1793">
        <v>102.78</v>
      </c>
      <c r="AL1793">
        <v>57.68</v>
      </c>
      <c r="AM1793">
        <v>244.21</v>
      </c>
      <c r="AN1793" t="s">
        <v>1069</v>
      </c>
      <c r="AO1793">
        <v>23.601600000000001</v>
      </c>
      <c r="AP1793">
        <v>8.33</v>
      </c>
      <c r="AQ1793">
        <v>12.806699999999999</v>
      </c>
      <c r="AR1793" t="s">
        <v>1072</v>
      </c>
      <c r="AS1793" t="s">
        <v>1073</v>
      </c>
      <c r="AT1793" t="s">
        <v>1076</v>
      </c>
      <c r="AU1793" t="s">
        <v>1078</v>
      </c>
      <c r="AV1793" t="s">
        <v>1081</v>
      </c>
      <c r="AW1793" t="s">
        <v>1083</v>
      </c>
      <c r="AX1793" s="65">
        <f t="shared" si="474"/>
        <v>1391.07</v>
      </c>
      <c r="AY1793" s="106">
        <v>2862.47</v>
      </c>
      <c r="AZ1793" s="106">
        <v>1542.5729494779107</v>
      </c>
      <c r="BA1793" s="65">
        <f t="shared" si="462"/>
        <v>5796.1129494779107</v>
      </c>
      <c r="BB1793" s="65">
        <f t="shared" si="463"/>
        <v>60125.827050522093</v>
      </c>
      <c r="BC1793" s="65">
        <f t="shared" si="464"/>
        <v>0</v>
      </c>
      <c r="BD1793" s="65">
        <f t="shared" si="465"/>
        <v>48857.899999999994</v>
      </c>
      <c r="BE1793" s="65">
        <f t="shared" si="466"/>
        <v>31744.309999999998</v>
      </c>
      <c r="BF1793" s="65">
        <f t="shared" si="467"/>
        <v>140728.03705052208</v>
      </c>
      <c r="BG1793" s="66">
        <f t="shared" si="468"/>
        <v>828.01613563970147</v>
      </c>
      <c r="BH1793" s="66">
        <f t="shared" si="469"/>
        <v>103.66521905262429</v>
      </c>
      <c r="BI1793" s="66">
        <f t="shared" si="470"/>
        <v>0</v>
      </c>
      <c r="BJ1793" s="66">
        <f t="shared" si="471"/>
        <v>84.237758620689647</v>
      </c>
      <c r="BK1793" s="66">
        <f t="shared" si="472"/>
        <v>54.731568965517241</v>
      </c>
      <c r="BL1793" s="66">
        <f t="shared" si="473"/>
        <v>242.63454663883118</v>
      </c>
      <c r="BM1793" s="207">
        <f t="shared" si="475"/>
        <v>39856.979999999996</v>
      </c>
    </row>
    <row r="1794" spans="1:65" x14ac:dyDescent="0.35">
      <c r="A1794" s="1">
        <v>975</v>
      </c>
      <c r="B1794">
        <v>94</v>
      </c>
      <c r="C1794" t="s">
        <v>37</v>
      </c>
      <c r="D1794" s="60" t="s">
        <v>1013</v>
      </c>
      <c r="E1794" s="6" t="s">
        <v>1117</v>
      </c>
      <c r="F1794" s="7" t="s">
        <v>1118</v>
      </c>
      <c r="G1794" s="6">
        <v>-3.8</v>
      </c>
      <c r="H1794" s="6">
        <v>-38.53</v>
      </c>
      <c r="I1794" s="6">
        <v>41</v>
      </c>
      <c r="J1794" s="8">
        <v>71394.000753582499</v>
      </c>
      <c r="K1794" t="s">
        <v>1165</v>
      </c>
      <c r="L1794" t="s">
        <v>1062</v>
      </c>
      <c r="M1794">
        <v>600</v>
      </c>
      <c r="N1794">
        <v>600</v>
      </c>
      <c r="O1794">
        <v>0</v>
      </c>
      <c r="P1794">
        <v>51558.53</v>
      </c>
      <c r="Q1794">
        <v>44998.77</v>
      </c>
      <c r="R1794">
        <v>5255.2</v>
      </c>
      <c r="S1794">
        <v>34606.78</v>
      </c>
      <c r="T1794">
        <v>0</v>
      </c>
      <c r="U1794">
        <v>11750.93</v>
      </c>
      <c r="V1794">
        <v>0</v>
      </c>
      <c r="W1794" s="181">
        <f t="shared" si="459"/>
        <v>63309.46</v>
      </c>
      <c r="X1794" s="181">
        <f t="shared" si="460"/>
        <v>105.51576666666666</v>
      </c>
      <c r="Y1794" s="174">
        <v>148170.21</v>
      </c>
      <c r="Z1794" s="181">
        <f t="shared" si="461"/>
        <v>246.95034999999999</v>
      </c>
      <c r="AA1794" s="174">
        <v>0</v>
      </c>
      <c r="AB1794" s="174">
        <v>34.79682589367998</v>
      </c>
      <c r="AC1794" s="174">
        <v>30.369647178066359</v>
      </c>
      <c r="AD1794" s="174">
        <v>3.5467318295627721</v>
      </c>
      <c r="AE1794" s="174">
        <v>23.35609836822125</v>
      </c>
      <c r="AF1794">
        <v>0</v>
      </c>
      <c r="AG1794" s="106">
        <v>7.9306967304696414</v>
      </c>
      <c r="AH1794" s="106">
        <v>0</v>
      </c>
      <c r="AI1794" s="106">
        <v>100</v>
      </c>
      <c r="AJ1794">
        <v>83.76</v>
      </c>
      <c r="AK1794">
        <v>105.52</v>
      </c>
      <c r="AL1794">
        <v>57.68</v>
      </c>
      <c r="AM1794">
        <v>246.95</v>
      </c>
      <c r="AN1794" t="s">
        <v>1070</v>
      </c>
      <c r="AO1794">
        <v>23.601600000000001</v>
      </c>
      <c r="AP1794">
        <v>8.33</v>
      </c>
      <c r="AQ1794">
        <v>12.806699999999999</v>
      </c>
      <c r="AR1794" t="s">
        <v>1072</v>
      </c>
      <c r="AS1794" t="s">
        <v>1073</v>
      </c>
      <c r="AT1794" t="s">
        <v>1076</v>
      </c>
      <c r="AU1794" t="s">
        <v>1078</v>
      </c>
      <c r="AV1794" t="s">
        <v>1081</v>
      </c>
      <c r="AW1794" t="s">
        <v>1083</v>
      </c>
      <c r="AX1794" s="65">
        <f t="shared" si="474"/>
        <v>1391.07</v>
      </c>
      <c r="AY1794" s="106">
        <v>2862.47</v>
      </c>
      <c r="AZ1794" s="106">
        <v>1543.8247355581414</v>
      </c>
      <c r="BA1794" s="65">
        <f t="shared" si="462"/>
        <v>5797.3647355581415</v>
      </c>
      <c r="BB1794" s="65">
        <f t="shared" si="463"/>
        <v>61765.635264441858</v>
      </c>
      <c r="BC1794" s="65">
        <f t="shared" si="464"/>
        <v>0</v>
      </c>
      <c r="BD1794" s="65">
        <f t="shared" si="465"/>
        <v>48862.899999999994</v>
      </c>
      <c r="BE1794" s="65">
        <f t="shared" si="466"/>
        <v>31744.309999999998</v>
      </c>
      <c r="BF1794" s="65">
        <f t="shared" si="467"/>
        <v>142372.84526444186</v>
      </c>
      <c r="BG1794" s="66">
        <f t="shared" si="468"/>
        <v>828.1949622225917</v>
      </c>
      <c r="BH1794" s="66">
        <f t="shared" si="469"/>
        <v>106.49247459386527</v>
      </c>
      <c r="BI1794" s="66">
        <f t="shared" si="470"/>
        <v>0</v>
      </c>
      <c r="BJ1794" s="66">
        <f t="shared" si="471"/>
        <v>84.246379310344821</v>
      </c>
      <c r="BK1794" s="66">
        <f t="shared" si="472"/>
        <v>54.731568965517241</v>
      </c>
      <c r="BL1794" s="66">
        <f t="shared" si="473"/>
        <v>245.47042286972734</v>
      </c>
      <c r="BM1794" s="207">
        <f t="shared" si="475"/>
        <v>39861.979999999996</v>
      </c>
    </row>
    <row r="1795" spans="1:65" x14ac:dyDescent="0.35">
      <c r="A1795" s="1">
        <v>976</v>
      </c>
      <c r="B1795">
        <v>95</v>
      </c>
      <c r="C1795" t="s">
        <v>37</v>
      </c>
      <c r="D1795" s="60" t="s">
        <v>1014</v>
      </c>
      <c r="E1795" s="6" t="s">
        <v>1104</v>
      </c>
      <c r="F1795" s="7" t="s">
        <v>1105</v>
      </c>
      <c r="G1795" s="6">
        <v>-22.74</v>
      </c>
      <c r="H1795" s="6">
        <v>-45.59</v>
      </c>
      <c r="I1795" s="6">
        <v>1642</v>
      </c>
      <c r="J1795" s="8">
        <v>3495.45982983364</v>
      </c>
      <c r="K1795" t="s">
        <v>1165</v>
      </c>
      <c r="L1795" t="s">
        <v>1062</v>
      </c>
      <c r="M1795">
        <v>600</v>
      </c>
      <c r="N1795">
        <v>600</v>
      </c>
      <c r="O1795">
        <v>970.9</v>
      </c>
      <c r="P1795">
        <v>13665.99</v>
      </c>
      <c r="Q1795">
        <v>44998.77</v>
      </c>
      <c r="R1795">
        <v>5265.2</v>
      </c>
      <c r="S1795">
        <v>34606.78</v>
      </c>
      <c r="T1795">
        <v>0</v>
      </c>
      <c r="U1795">
        <v>11578.67</v>
      </c>
      <c r="V1795">
        <v>0</v>
      </c>
      <c r="W1795" s="181">
        <f t="shared" si="459"/>
        <v>25244.66</v>
      </c>
      <c r="X1795" s="181">
        <f t="shared" si="460"/>
        <v>42.074433333333332</v>
      </c>
      <c r="Y1795" s="174">
        <v>111086.31</v>
      </c>
      <c r="Z1795" s="181">
        <f t="shared" si="461"/>
        <v>185.14384999999999</v>
      </c>
      <c r="AA1795" s="174">
        <v>0.87400508667539678</v>
      </c>
      <c r="AB1795" s="174">
        <v>12.30213695999084</v>
      </c>
      <c r="AC1795" s="174">
        <v>40.507934776121367</v>
      </c>
      <c r="AD1795" s="174">
        <v>4.7397379569093614</v>
      </c>
      <c r="AE1795" s="174">
        <v>31.153055673556899</v>
      </c>
      <c r="AF1795">
        <v>0</v>
      </c>
      <c r="AG1795" s="106">
        <v>10.42312954674613</v>
      </c>
      <c r="AH1795" s="106">
        <v>0</v>
      </c>
      <c r="AI1795" s="106">
        <v>100</v>
      </c>
      <c r="AJ1795">
        <v>83.77</v>
      </c>
      <c r="AK1795">
        <v>43.69</v>
      </c>
      <c r="AL1795">
        <v>57.68</v>
      </c>
      <c r="AM1795">
        <v>185.14</v>
      </c>
      <c r="AN1795" t="s">
        <v>1063</v>
      </c>
      <c r="AO1795">
        <v>23.601600000000001</v>
      </c>
      <c r="AP1795">
        <v>8.33</v>
      </c>
      <c r="AQ1795">
        <v>12.806699999999999</v>
      </c>
      <c r="AR1795" t="s">
        <v>1072</v>
      </c>
      <c r="AS1795" t="s">
        <v>1073</v>
      </c>
      <c r="AT1795" t="s">
        <v>1076</v>
      </c>
      <c r="AU1795" t="s">
        <v>1078</v>
      </c>
      <c r="AV1795" t="s">
        <v>1081</v>
      </c>
      <c r="AW1795" t="s">
        <v>1084</v>
      </c>
      <c r="AX1795" s="65">
        <f t="shared" si="474"/>
        <v>1391.07</v>
      </c>
      <c r="AY1795" s="106">
        <v>2862.47</v>
      </c>
      <c r="AZ1795" s="106">
        <v>570.44712400638309</v>
      </c>
      <c r="BA1795" s="65">
        <f t="shared" si="462"/>
        <v>4823.9871240063831</v>
      </c>
      <c r="BB1795" s="65">
        <f t="shared" si="463"/>
        <v>24674.212875993617</v>
      </c>
      <c r="BC1795" s="65">
        <f t="shared" si="464"/>
        <v>970.9</v>
      </c>
      <c r="BD1795" s="65">
        <f t="shared" si="465"/>
        <v>48872.899999999994</v>
      </c>
      <c r="BE1795" s="65">
        <f t="shared" si="466"/>
        <v>31744.309999999998</v>
      </c>
      <c r="BF1795" s="65">
        <f t="shared" si="467"/>
        <v>106262.32287599362</v>
      </c>
      <c r="BG1795" s="66">
        <f t="shared" si="468"/>
        <v>689.14101771519756</v>
      </c>
      <c r="BH1795" s="66">
        <f t="shared" si="469"/>
        <v>42.541746337920031</v>
      </c>
      <c r="BI1795" s="66">
        <f t="shared" si="470"/>
        <v>1.6181666666666665</v>
      </c>
      <c r="BJ1795" s="66">
        <f t="shared" si="471"/>
        <v>84.263620689655156</v>
      </c>
      <c r="BK1795" s="66">
        <f t="shared" si="472"/>
        <v>54.731568965517241</v>
      </c>
      <c r="BL1795" s="66">
        <f t="shared" si="473"/>
        <v>183.21090151033383</v>
      </c>
      <c r="BM1795" s="207">
        <f t="shared" si="475"/>
        <v>39871.979999999996</v>
      </c>
    </row>
    <row r="1796" spans="1:65" x14ac:dyDescent="0.35">
      <c r="A1796" s="1">
        <v>977</v>
      </c>
      <c r="B1796">
        <v>95</v>
      </c>
      <c r="C1796" t="s">
        <v>37</v>
      </c>
      <c r="D1796" s="60" t="s">
        <v>1015</v>
      </c>
      <c r="E1796" s="6" t="s">
        <v>1104</v>
      </c>
      <c r="F1796" s="7" t="s">
        <v>1106</v>
      </c>
      <c r="G1796" s="6">
        <v>-23.85</v>
      </c>
      <c r="H1796" s="6">
        <v>-46.64</v>
      </c>
      <c r="I1796" s="6">
        <v>792</v>
      </c>
      <c r="J1796" s="8">
        <v>14172.2970393051</v>
      </c>
      <c r="K1796" t="s">
        <v>1165</v>
      </c>
      <c r="L1796" t="s">
        <v>1062</v>
      </c>
      <c r="M1796">
        <v>600</v>
      </c>
      <c r="N1796">
        <v>600</v>
      </c>
      <c r="O1796">
        <v>153.08000000000001</v>
      </c>
      <c r="P1796">
        <v>20696.22</v>
      </c>
      <c r="Q1796">
        <v>44998.77</v>
      </c>
      <c r="R1796">
        <v>5266.4</v>
      </c>
      <c r="S1796">
        <v>34606.78</v>
      </c>
      <c r="T1796">
        <v>0</v>
      </c>
      <c r="U1796">
        <v>11578.67</v>
      </c>
      <c r="V1796">
        <v>0</v>
      </c>
      <c r="W1796" s="181">
        <f t="shared" si="459"/>
        <v>32274.89</v>
      </c>
      <c r="X1796" s="181">
        <f t="shared" si="460"/>
        <v>53.791483333333332</v>
      </c>
      <c r="Y1796" s="174">
        <v>117299.92</v>
      </c>
      <c r="Z1796" s="181">
        <f t="shared" si="461"/>
        <v>195.49986666666666</v>
      </c>
      <c r="AA1796" s="174">
        <v>0.13050307280686979</v>
      </c>
      <c r="AB1796" s="174">
        <v>17.64384835045071</v>
      </c>
      <c r="AC1796" s="174">
        <v>38.362148925591761</v>
      </c>
      <c r="AD1796" s="174">
        <v>4.4896876315005159</v>
      </c>
      <c r="AE1796" s="174">
        <v>29.502816370207238</v>
      </c>
      <c r="AF1796">
        <v>0</v>
      </c>
      <c r="AG1796" s="106">
        <v>9.8709956494428983</v>
      </c>
      <c r="AH1796" s="106">
        <v>0</v>
      </c>
      <c r="AI1796" s="106">
        <v>100</v>
      </c>
      <c r="AJ1796">
        <v>83.78</v>
      </c>
      <c r="AK1796">
        <v>54.05</v>
      </c>
      <c r="AL1796">
        <v>57.68</v>
      </c>
      <c r="AM1796">
        <v>195.5</v>
      </c>
      <c r="AN1796" t="s">
        <v>1064</v>
      </c>
      <c r="AO1796">
        <v>23.601600000000001</v>
      </c>
      <c r="AP1796">
        <v>8.33</v>
      </c>
      <c r="AQ1796">
        <v>12.806699999999999</v>
      </c>
      <c r="AR1796" t="s">
        <v>1072</v>
      </c>
      <c r="AS1796" t="s">
        <v>1073</v>
      </c>
      <c r="AT1796" t="s">
        <v>1076</v>
      </c>
      <c r="AU1796" t="s">
        <v>1078</v>
      </c>
      <c r="AV1796" t="s">
        <v>1081</v>
      </c>
      <c r="AW1796" t="s">
        <v>1084</v>
      </c>
      <c r="AX1796" s="65">
        <f t="shared" si="474"/>
        <v>1391.07</v>
      </c>
      <c r="AY1796" s="106">
        <v>2862.47</v>
      </c>
      <c r="AZ1796" s="106">
        <v>818.07631824554414</v>
      </c>
      <c r="BA1796" s="65">
        <f t="shared" si="462"/>
        <v>5071.6163182455439</v>
      </c>
      <c r="BB1796" s="65">
        <f t="shared" si="463"/>
        <v>31456.813681754455</v>
      </c>
      <c r="BC1796" s="65">
        <f t="shared" si="464"/>
        <v>153.08000000000001</v>
      </c>
      <c r="BD1796" s="65">
        <f t="shared" si="465"/>
        <v>48874.1</v>
      </c>
      <c r="BE1796" s="65">
        <f t="shared" si="466"/>
        <v>31744.309999999998</v>
      </c>
      <c r="BF1796" s="65">
        <f t="shared" si="467"/>
        <v>112228.30368175445</v>
      </c>
      <c r="BG1796" s="66">
        <f t="shared" si="468"/>
        <v>724.51661689222055</v>
      </c>
      <c r="BH1796" s="66">
        <f t="shared" si="469"/>
        <v>54.235885658197333</v>
      </c>
      <c r="BI1796" s="66">
        <f t="shared" si="470"/>
        <v>0.25513333333333338</v>
      </c>
      <c r="BJ1796" s="66">
        <f t="shared" si="471"/>
        <v>84.265689655172409</v>
      </c>
      <c r="BK1796" s="66">
        <f t="shared" si="472"/>
        <v>54.731568965517241</v>
      </c>
      <c r="BL1796" s="66">
        <f t="shared" si="473"/>
        <v>193.49707531336975</v>
      </c>
      <c r="BM1796" s="207">
        <f t="shared" si="475"/>
        <v>39873.18</v>
      </c>
    </row>
    <row r="1797" spans="1:65" x14ac:dyDescent="0.35">
      <c r="A1797" s="1">
        <v>978</v>
      </c>
      <c r="B1797">
        <v>95</v>
      </c>
      <c r="C1797" t="s">
        <v>37</v>
      </c>
      <c r="D1797" s="60" t="s">
        <v>1016</v>
      </c>
      <c r="E1797" s="6" t="s">
        <v>1107</v>
      </c>
      <c r="F1797" s="7" t="s">
        <v>1108</v>
      </c>
      <c r="G1797" s="6">
        <v>-30.03</v>
      </c>
      <c r="H1797" s="6">
        <v>-51.23</v>
      </c>
      <c r="I1797" s="6">
        <v>47</v>
      </c>
      <c r="J1797" s="8">
        <v>23954.0527728093</v>
      </c>
      <c r="K1797" t="s">
        <v>1165</v>
      </c>
      <c r="L1797" t="s">
        <v>1062</v>
      </c>
      <c r="M1797">
        <v>600</v>
      </c>
      <c r="N1797">
        <v>600</v>
      </c>
      <c r="O1797">
        <v>366.46</v>
      </c>
      <c r="P1797">
        <v>24345.37</v>
      </c>
      <c r="Q1797">
        <v>44998.77</v>
      </c>
      <c r="R1797">
        <v>5272.4</v>
      </c>
      <c r="S1797">
        <v>34606.78</v>
      </c>
      <c r="T1797">
        <v>0</v>
      </c>
      <c r="U1797">
        <v>11578.67</v>
      </c>
      <c r="V1797">
        <v>0</v>
      </c>
      <c r="W1797" s="181">
        <f t="shared" si="459"/>
        <v>35924.04</v>
      </c>
      <c r="X1797" s="181">
        <f t="shared" si="460"/>
        <v>59.873400000000004</v>
      </c>
      <c r="Y1797" s="174">
        <v>121168.46</v>
      </c>
      <c r="Z1797" s="181">
        <f t="shared" si="461"/>
        <v>201.94743333333335</v>
      </c>
      <c r="AA1797" s="174">
        <v>0.30243843983822188</v>
      </c>
      <c r="AB1797" s="174">
        <v>20.092167549212061</v>
      </c>
      <c r="AC1797" s="174">
        <v>37.137362313592163</v>
      </c>
      <c r="AD1797" s="174">
        <v>4.3512973590652217</v>
      </c>
      <c r="AE1797" s="174">
        <v>28.56088127223866</v>
      </c>
      <c r="AF1797">
        <v>0</v>
      </c>
      <c r="AG1797" s="106">
        <v>9.5558448130808955</v>
      </c>
      <c r="AH1797" s="106">
        <v>0</v>
      </c>
      <c r="AI1797" s="106">
        <v>100</v>
      </c>
      <c r="AJ1797">
        <v>83.79</v>
      </c>
      <c r="AK1797">
        <v>60.48</v>
      </c>
      <c r="AL1797">
        <v>57.68</v>
      </c>
      <c r="AM1797">
        <v>201.95</v>
      </c>
      <c r="AN1797" t="s">
        <v>1065</v>
      </c>
      <c r="AO1797">
        <v>23.601600000000001</v>
      </c>
      <c r="AP1797">
        <v>8.33</v>
      </c>
      <c r="AQ1797">
        <v>12.806699999999999</v>
      </c>
      <c r="AR1797" t="s">
        <v>1072</v>
      </c>
      <c r="AS1797" t="s">
        <v>1073</v>
      </c>
      <c r="AT1797" t="s">
        <v>1076</v>
      </c>
      <c r="AU1797" t="s">
        <v>1078</v>
      </c>
      <c r="AV1797" t="s">
        <v>1081</v>
      </c>
      <c r="AW1797" t="s">
        <v>1084</v>
      </c>
      <c r="AX1797" s="65">
        <f t="shared" si="474"/>
        <v>1391.07</v>
      </c>
      <c r="AY1797" s="106">
        <v>2862.47</v>
      </c>
      <c r="AZ1797" s="106">
        <v>919.94634876712189</v>
      </c>
      <c r="BA1797" s="65">
        <f t="shared" si="462"/>
        <v>5173.4863487671209</v>
      </c>
      <c r="BB1797" s="65">
        <f t="shared" si="463"/>
        <v>35004.093651232877</v>
      </c>
      <c r="BC1797" s="65">
        <f t="shared" si="464"/>
        <v>366.46</v>
      </c>
      <c r="BD1797" s="65">
        <f t="shared" si="465"/>
        <v>48880.1</v>
      </c>
      <c r="BE1797" s="65">
        <f t="shared" si="466"/>
        <v>31744.309999999998</v>
      </c>
      <c r="BF1797" s="65">
        <f t="shared" si="467"/>
        <v>115994.97365123288</v>
      </c>
      <c r="BG1797" s="66">
        <f t="shared" si="468"/>
        <v>739.06947839530301</v>
      </c>
      <c r="BH1797" s="66">
        <f t="shared" si="469"/>
        <v>60.351885605573926</v>
      </c>
      <c r="BI1797" s="66">
        <f t="shared" si="470"/>
        <v>0.61076666666666668</v>
      </c>
      <c r="BJ1797" s="66">
        <f t="shared" si="471"/>
        <v>84.276034482758618</v>
      </c>
      <c r="BK1797" s="66">
        <f t="shared" si="472"/>
        <v>54.731568965517241</v>
      </c>
      <c r="BL1797" s="66">
        <f t="shared" si="473"/>
        <v>199.99133388143599</v>
      </c>
      <c r="BM1797" s="207">
        <f t="shared" si="475"/>
        <v>39879.18</v>
      </c>
    </row>
    <row r="1798" spans="1:65" x14ac:dyDescent="0.35">
      <c r="A1798" s="1">
        <v>979</v>
      </c>
      <c r="B1798">
        <v>95</v>
      </c>
      <c r="C1798" t="s">
        <v>37</v>
      </c>
      <c r="D1798" s="60" t="s">
        <v>1017</v>
      </c>
      <c r="E1798" s="6" t="s">
        <v>1109</v>
      </c>
      <c r="F1798" s="7" t="s">
        <v>1110</v>
      </c>
      <c r="G1798" s="6">
        <v>-15.37</v>
      </c>
      <c r="H1798" s="6">
        <v>-48.78</v>
      </c>
      <c r="I1798" s="6">
        <v>770</v>
      </c>
      <c r="J1798" s="8">
        <v>31081.371963744201</v>
      </c>
      <c r="K1798" t="s">
        <v>1165</v>
      </c>
      <c r="L1798" t="s">
        <v>1062</v>
      </c>
      <c r="M1798">
        <v>600</v>
      </c>
      <c r="N1798">
        <v>600</v>
      </c>
      <c r="O1798">
        <v>0</v>
      </c>
      <c r="P1798">
        <v>34730.85</v>
      </c>
      <c r="Q1798">
        <v>44998.77</v>
      </c>
      <c r="R1798">
        <v>5266.4</v>
      </c>
      <c r="S1798">
        <v>34606.78</v>
      </c>
      <c r="T1798">
        <v>0</v>
      </c>
      <c r="U1798">
        <v>11578.67</v>
      </c>
      <c r="V1798">
        <v>0</v>
      </c>
      <c r="W1798" s="181">
        <f t="shared" si="459"/>
        <v>46309.52</v>
      </c>
      <c r="X1798" s="181">
        <f t="shared" si="460"/>
        <v>77.182533333333325</v>
      </c>
      <c r="Y1798" s="174">
        <v>131181.48000000001</v>
      </c>
      <c r="Z1798" s="181">
        <f t="shared" si="461"/>
        <v>218.63580000000002</v>
      </c>
      <c r="AA1798" s="174">
        <v>0</v>
      </c>
      <c r="AB1798" s="174">
        <v>26.475421682999759</v>
      </c>
      <c r="AC1798" s="174">
        <v>34.302685104635202</v>
      </c>
      <c r="AD1798" s="174">
        <v>4.0145910840463142</v>
      </c>
      <c r="AE1798" s="174">
        <v>26.38084278360024</v>
      </c>
      <c r="AF1798">
        <v>0</v>
      </c>
      <c r="AG1798" s="106">
        <v>8.8264517216912015</v>
      </c>
      <c r="AH1798" s="106">
        <v>0</v>
      </c>
      <c r="AI1798" s="106">
        <v>100</v>
      </c>
      <c r="AJ1798">
        <v>83.78</v>
      </c>
      <c r="AK1798">
        <v>77.180000000000007</v>
      </c>
      <c r="AL1798">
        <v>57.68</v>
      </c>
      <c r="AM1798">
        <v>218.64</v>
      </c>
      <c r="AN1798" t="s">
        <v>1066</v>
      </c>
      <c r="AO1798">
        <v>23.601600000000001</v>
      </c>
      <c r="AP1798">
        <v>8.33</v>
      </c>
      <c r="AQ1798">
        <v>12.806699999999999</v>
      </c>
      <c r="AR1798" t="s">
        <v>1072</v>
      </c>
      <c r="AS1798" t="s">
        <v>1073</v>
      </c>
      <c r="AT1798" t="s">
        <v>1076</v>
      </c>
      <c r="AU1798" t="s">
        <v>1078</v>
      </c>
      <c r="AV1798" t="s">
        <v>1081</v>
      </c>
      <c r="AW1798" t="s">
        <v>1084</v>
      </c>
      <c r="AX1798" s="65">
        <f t="shared" si="474"/>
        <v>1391.07</v>
      </c>
      <c r="AY1798" s="106">
        <v>2862.47</v>
      </c>
      <c r="AZ1798" s="106">
        <v>1274.2467592621636</v>
      </c>
      <c r="BA1798" s="65">
        <f t="shared" si="462"/>
        <v>5527.7867592621633</v>
      </c>
      <c r="BB1798" s="65">
        <f t="shared" si="463"/>
        <v>45035.273240737835</v>
      </c>
      <c r="BC1798" s="65">
        <f t="shared" si="464"/>
        <v>0</v>
      </c>
      <c r="BD1798" s="65">
        <f t="shared" si="465"/>
        <v>48874.1</v>
      </c>
      <c r="BE1798" s="65">
        <f t="shared" si="466"/>
        <v>31744.309999999998</v>
      </c>
      <c r="BF1798" s="65">
        <f t="shared" si="467"/>
        <v>125653.69324073785</v>
      </c>
      <c r="BG1798" s="66">
        <f t="shared" si="468"/>
        <v>789.68382275173758</v>
      </c>
      <c r="BH1798" s="66">
        <f t="shared" si="469"/>
        <v>77.64702282885834</v>
      </c>
      <c r="BI1798" s="66">
        <f t="shared" si="470"/>
        <v>0</v>
      </c>
      <c r="BJ1798" s="66">
        <f t="shared" si="471"/>
        <v>84.265689655172409</v>
      </c>
      <c r="BK1798" s="66">
        <f t="shared" si="472"/>
        <v>54.731568965517241</v>
      </c>
      <c r="BL1798" s="66">
        <f t="shared" si="473"/>
        <v>216.64429869092731</v>
      </c>
      <c r="BM1798" s="207">
        <f t="shared" si="475"/>
        <v>39873.18</v>
      </c>
    </row>
    <row r="1799" spans="1:65" x14ac:dyDescent="0.35">
      <c r="A1799" s="1">
        <v>980</v>
      </c>
      <c r="B1799">
        <v>95</v>
      </c>
      <c r="C1799" t="s">
        <v>37</v>
      </c>
      <c r="D1799" s="60" t="s">
        <v>1018</v>
      </c>
      <c r="E1799" s="6" t="s">
        <v>1111</v>
      </c>
      <c r="F1799" s="7" t="s">
        <v>1112</v>
      </c>
      <c r="G1799" s="6">
        <v>-22.86</v>
      </c>
      <c r="H1799" s="6">
        <v>-43.41</v>
      </c>
      <c r="I1799" s="6">
        <v>45</v>
      </c>
      <c r="J1799" s="8">
        <v>45016.2336447989</v>
      </c>
      <c r="K1799" t="s">
        <v>1165</v>
      </c>
      <c r="L1799" t="s">
        <v>1062</v>
      </c>
      <c r="M1799">
        <v>600</v>
      </c>
      <c r="N1799">
        <v>600</v>
      </c>
      <c r="O1799">
        <v>0</v>
      </c>
      <c r="P1799">
        <v>34665.379999999997</v>
      </c>
      <c r="Q1799">
        <v>44998.77</v>
      </c>
      <c r="R1799">
        <v>5262.4</v>
      </c>
      <c r="S1799">
        <v>34606.78</v>
      </c>
      <c r="T1799">
        <v>0</v>
      </c>
      <c r="U1799">
        <v>11578.67</v>
      </c>
      <c r="V1799">
        <v>0</v>
      </c>
      <c r="W1799" s="181">
        <f t="shared" si="459"/>
        <v>46244.049999999996</v>
      </c>
      <c r="X1799" s="181">
        <f t="shared" si="460"/>
        <v>77.07341666666666</v>
      </c>
      <c r="Y1799" s="174">
        <v>131112</v>
      </c>
      <c r="Z1799" s="181">
        <f t="shared" si="461"/>
        <v>218.52</v>
      </c>
      <c r="AA1799" s="174">
        <v>0</v>
      </c>
      <c r="AB1799" s="174">
        <v>26.439517359204341</v>
      </c>
      <c r="AC1799" s="174">
        <v>34.320863078894376</v>
      </c>
      <c r="AD1799" s="174">
        <v>4.0136677039477693</v>
      </c>
      <c r="AE1799" s="174">
        <v>26.394822746964429</v>
      </c>
      <c r="AF1799">
        <v>0</v>
      </c>
      <c r="AG1799" s="106">
        <v>8.8311291109890782</v>
      </c>
      <c r="AH1799" s="106">
        <v>0</v>
      </c>
      <c r="AI1799" s="106">
        <v>100</v>
      </c>
      <c r="AJ1799">
        <v>83.77</v>
      </c>
      <c r="AK1799">
        <v>77.069999999999993</v>
      </c>
      <c r="AL1799">
        <v>57.68</v>
      </c>
      <c r="AM1799">
        <v>218.52</v>
      </c>
      <c r="AN1799" t="s">
        <v>1067</v>
      </c>
      <c r="AO1799">
        <v>23.601600000000001</v>
      </c>
      <c r="AP1799">
        <v>8.33</v>
      </c>
      <c r="AQ1799">
        <v>12.806699999999999</v>
      </c>
      <c r="AR1799" t="s">
        <v>1072</v>
      </c>
      <c r="AS1799" t="s">
        <v>1073</v>
      </c>
      <c r="AT1799" t="s">
        <v>1076</v>
      </c>
      <c r="AU1799" t="s">
        <v>1078</v>
      </c>
      <c r="AV1799" t="s">
        <v>1081</v>
      </c>
      <c r="AW1799" t="s">
        <v>1084</v>
      </c>
      <c r="AX1799" s="65">
        <f t="shared" si="474"/>
        <v>1391.07</v>
      </c>
      <c r="AY1799" s="106">
        <v>2862.47</v>
      </c>
      <c r="AZ1799" s="106">
        <v>1242.817308000358</v>
      </c>
      <c r="BA1799" s="65">
        <f t="shared" si="462"/>
        <v>5496.3573080003571</v>
      </c>
      <c r="BB1799" s="65">
        <f t="shared" si="463"/>
        <v>45001.232691999641</v>
      </c>
      <c r="BC1799" s="65">
        <f t="shared" si="464"/>
        <v>0</v>
      </c>
      <c r="BD1799" s="65">
        <f t="shared" si="465"/>
        <v>48870.1</v>
      </c>
      <c r="BE1799" s="65">
        <f t="shared" si="466"/>
        <v>31744.309999999998</v>
      </c>
      <c r="BF1799" s="65">
        <f t="shared" si="467"/>
        <v>125615.64269199964</v>
      </c>
      <c r="BG1799" s="66">
        <f t="shared" si="468"/>
        <v>785.1939011429082</v>
      </c>
      <c r="BH1799" s="66">
        <f t="shared" si="469"/>
        <v>77.588332227585582</v>
      </c>
      <c r="BI1799" s="66">
        <f t="shared" si="470"/>
        <v>0</v>
      </c>
      <c r="BJ1799" s="66">
        <f t="shared" si="471"/>
        <v>84.258793103448269</v>
      </c>
      <c r="BK1799" s="66">
        <f t="shared" si="472"/>
        <v>54.731568965517241</v>
      </c>
      <c r="BL1799" s="66">
        <f t="shared" si="473"/>
        <v>216.57869429655111</v>
      </c>
      <c r="BM1799" s="207">
        <f t="shared" si="475"/>
        <v>39869.18</v>
      </c>
    </row>
    <row r="1800" spans="1:65" x14ac:dyDescent="0.35">
      <c r="A1800" s="1">
        <v>981</v>
      </c>
      <c r="B1800">
        <v>95</v>
      </c>
      <c r="C1800" t="s">
        <v>37</v>
      </c>
      <c r="D1800" s="60" t="s">
        <v>1019</v>
      </c>
      <c r="E1800" s="6" t="s">
        <v>1113</v>
      </c>
      <c r="F1800" s="7" t="s">
        <v>1114</v>
      </c>
      <c r="G1800" s="6">
        <v>-20.32</v>
      </c>
      <c r="H1800" s="6">
        <v>-40.340000000000003</v>
      </c>
      <c r="I1800" s="6">
        <v>9</v>
      </c>
      <c r="J1800" s="8">
        <v>54061.366139626101</v>
      </c>
      <c r="K1800" t="s">
        <v>1165</v>
      </c>
      <c r="L1800" t="s">
        <v>1062</v>
      </c>
      <c r="M1800">
        <v>600</v>
      </c>
      <c r="N1800">
        <v>600</v>
      </c>
      <c r="O1800">
        <v>0</v>
      </c>
      <c r="P1800">
        <v>38568.35</v>
      </c>
      <c r="Q1800">
        <v>44998.77</v>
      </c>
      <c r="R1800">
        <v>5264.2</v>
      </c>
      <c r="S1800">
        <v>34606.78</v>
      </c>
      <c r="T1800">
        <v>0</v>
      </c>
      <c r="U1800">
        <v>11578.67</v>
      </c>
      <c r="V1800">
        <v>0</v>
      </c>
      <c r="W1800" s="181">
        <f t="shared" si="459"/>
        <v>50147.02</v>
      </c>
      <c r="X1800" s="181">
        <f t="shared" si="460"/>
        <v>83.578366666666668</v>
      </c>
      <c r="Y1800" s="174">
        <v>135016.76999999999</v>
      </c>
      <c r="Z1800" s="181">
        <f t="shared" si="461"/>
        <v>225.02794999999998</v>
      </c>
      <c r="AA1800" s="174">
        <v>0</v>
      </c>
      <c r="AB1800" s="174">
        <v>28.56559966587854</v>
      </c>
      <c r="AC1800" s="174">
        <v>33.328282108955797</v>
      </c>
      <c r="AD1800" s="174">
        <v>3.8989230745188181</v>
      </c>
      <c r="AE1800" s="174">
        <v>25.63146785395622</v>
      </c>
      <c r="AF1800">
        <v>0</v>
      </c>
      <c r="AG1800" s="106">
        <v>8.5757272966906264</v>
      </c>
      <c r="AH1800" s="106">
        <v>0</v>
      </c>
      <c r="AI1800" s="106">
        <v>100</v>
      </c>
      <c r="AJ1800">
        <v>83.77</v>
      </c>
      <c r="AK1800">
        <v>83.58</v>
      </c>
      <c r="AL1800">
        <v>57.68</v>
      </c>
      <c r="AM1800">
        <v>225.03</v>
      </c>
      <c r="AN1800" t="s">
        <v>1068</v>
      </c>
      <c r="AO1800">
        <v>23.601600000000001</v>
      </c>
      <c r="AP1800">
        <v>8.33</v>
      </c>
      <c r="AQ1800">
        <v>12.806699999999999</v>
      </c>
      <c r="AR1800" t="s">
        <v>1072</v>
      </c>
      <c r="AS1800" t="s">
        <v>1073</v>
      </c>
      <c r="AT1800" t="s">
        <v>1076</v>
      </c>
      <c r="AU1800" t="s">
        <v>1078</v>
      </c>
      <c r="AV1800" t="s">
        <v>1081</v>
      </c>
      <c r="AW1800" t="s">
        <v>1084</v>
      </c>
      <c r="AX1800" s="65">
        <f t="shared" si="474"/>
        <v>1391.07</v>
      </c>
      <c r="AY1800" s="106">
        <v>2862.47</v>
      </c>
      <c r="AZ1800" s="106">
        <v>1341.0925144471109</v>
      </c>
      <c r="BA1800" s="65">
        <f t="shared" si="462"/>
        <v>5594.6325144471102</v>
      </c>
      <c r="BB1800" s="65">
        <f t="shared" si="463"/>
        <v>48805.927485552886</v>
      </c>
      <c r="BC1800" s="65">
        <f t="shared" si="464"/>
        <v>0</v>
      </c>
      <c r="BD1800" s="65">
        <f t="shared" si="465"/>
        <v>48871.899999999994</v>
      </c>
      <c r="BE1800" s="65">
        <f t="shared" si="466"/>
        <v>31744.309999999998</v>
      </c>
      <c r="BF1800" s="65">
        <f t="shared" si="467"/>
        <v>129422.13748555288</v>
      </c>
      <c r="BG1800" s="66">
        <f t="shared" si="468"/>
        <v>799.23321634958722</v>
      </c>
      <c r="BH1800" s="66">
        <f t="shared" si="469"/>
        <v>84.148150837160145</v>
      </c>
      <c r="BI1800" s="66">
        <f t="shared" si="470"/>
        <v>0</v>
      </c>
      <c r="BJ1800" s="66">
        <f t="shared" si="471"/>
        <v>84.261896551724135</v>
      </c>
      <c r="BK1800" s="66">
        <f t="shared" si="472"/>
        <v>54.731568965517241</v>
      </c>
      <c r="BL1800" s="66">
        <f t="shared" si="473"/>
        <v>223.14161635440152</v>
      </c>
      <c r="BM1800" s="207">
        <f t="shared" si="475"/>
        <v>39870.979999999996</v>
      </c>
    </row>
    <row r="1801" spans="1:65" x14ac:dyDescent="0.35">
      <c r="A1801" s="1">
        <v>982</v>
      </c>
      <c r="B1801">
        <v>95</v>
      </c>
      <c r="C1801" t="s">
        <v>37</v>
      </c>
      <c r="D1801" s="60" t="s">
        <v>1020</v>
      </c>
      <c r="E1801" s="6" t="s">
        <v>1115</v>
      </c>
      <c r="F1801" s="7" t="s">
        <v>1116</v>
      </c>
      <c r="G1801" s="6">
        <v>-8.0500000000000007</v>
      </c>
      <c r="H1801" s="6">
        <v>-34.880000000000003</v>
      </c>
      <c r="I1801" s="6">
        <v>10</v>
      </c>
      <c r="J1801" s="8">
        <v>63550.072249703</v>
      </c>
      <c r="K1801" t="s">
        <v>1165</v>
      </c>
      <c r="L1801" t="s">
        <v>1062</v>
      </c>
      <c r="M1801">
        <v>600</v>
      </c>
      <c r="N1801">
        <v>600</v>
      </c>
      <c r="O1801">
        <v>0</v>
      </c>
      <c r="P1801">
        <v>44478.52</v>
      </c>
      <c r="Q1801">
        <v>44998.77</v>
      </c>
      <c r="R1801">
        <v>5250.2</v>
      </c>
      <c r="S1801">
        <v>34606.78</v>
      </c>
      <c r="T1801">
        <v>0</v>
      </c>
      <c r="U1801">
        <v>11578.67</v>
      </c>
      <c r="V1801">
        <v>0</v>
      </c>
      <c r="W1801" s="181">
        <f t="shared" si="459"/>
        <v>56057.189999999995</v>
      </c>
      <c r="X1801" s="181">
        <f t="shared" si="460"/>
        <v>93.42864999999999</v>
      </c>
      <c r="Y1801" s="174">
        <v>140912.94</v>
      </c>
      <c r="Z1801" s="181">
        <f t="shared" si="461"/>
        <v>234.85490000000001</v>
      </c>
      <c r="AA1801" s="174">
        <v>0</v>
      </c>
      <c r="AB1801" s="174">
        <v>31.564539069300519</v>
      </c>
      <c r="AC1801" s="174">
        <v>31.933738661616172</v>
      </c>
      <c r="AD1801" s="174">
        <v>3.7258466113899829</v>
      </c>
      <c r="AE1801" s="174">
        <v>24.55897946632864</v>
      </c>
      <c r="AF1801">
        <v>0</v>
      </c>
      <c r="AG1801" s="106">
        <v>8.2168961913646825</v>
      </c>
      <c r="AH1801" s="106">
        <v>0</v>
      </c>
      <c r="AI1801" s="106">
        <v>100</v>
      </c>
      <c r="AJ1801">
        <v>83.75</v>
      </c>
      <c r="AK1801">
        <v>93.43</v>
      </c>
      <c r="AL1801">
        <v>57.68</v>
      </c>
      <c r="AM1801">
        <v>234.85</v>
      </c>
      <c r="AN1801" t="s">
        <v>1069</v>
      </c>
      <c r="AO1801">
        <v>23.601600000000001</v>
      </c>
      <c r="AP1801">
        <v>8.33</v>
      </c>
      <c r="AQ1801">
        <v>12.806699999999999</v>
      </c>
      <c r="AR1801" t="s">
        <v>1072</v>
      </c>
      <c r="AS1801" t="s">
        <v>1073</v>
      </c>
      <c r="AT1801" t="s">
        <v>1076</v>
      </c>
      <c r="AU1801" t="s">
        <v>1078</v>
      </c>
      <c r="AV1801" t="s">
        <v>1081</v>
      </c>
      <c r="AW1801" t="s">
        <v>1084</v>
      </c>
      <c r="AX1801" s="65">
        <f t="shared" si="474"/>
        <v>1391.07</v>
      </c>
      <c r="AY1801" s="106">
        <v>2862.47</v>
      </c>
      <c r="AZ1801" s="106">
        <v>1545.7903056544276</v>
      </c>
      <c r="BA1801" s="65">
        <f t="shared" si="462"/>
        <v>5799.3303056544273</v>
      </c>
      <c r="BB1801" s="65">
        <f t="shared" si="463"/>
        <v>54511.399694345564</v>
      </c>
      <c r="BC1801" s="65">
        <f t="shared" si="464"/>
        <v>0</v>
      </c>
      <c r="BD1801" s="65">
        <f t="shared" si="465"/>
        <v>48857.899999999994</v>
      </c>
      <c r="BE1801" s="65">
        <f t="shared" si="466"/>
        <v>31744.309999999998</v>
      </c>
      <c r="BF1801" s="65">
        <f t="shared" si="467"/>
        <v>135113.60969434556</v>
      </c>
      <c r="BG1801" s="66">
        <f t="shared" si="468"/>
        <v>828.47575795063244</v>
      </c>
      <c r="BH1801" s="66">
        <f t="shared" si="469"/>
        <v>93.985171886802704</v>
      </c>
      <c r="BI1801" s="66">
        <f t="shared" si="470"/>
        <v>0</v>
      </c>
      <c r="BJ1801" s="66">
        <f t="shared" si="471"/>
        <v>84.237758620689647</v>
      </c>
      <c r="BK1801" s="66">
        <f t="shared" si="472"/>
        <v>54.731568965517241</v>
      </c>
      <c r="BL1801" s="66">
        <f t="shared" si="473"/>
        <v>232.95449947300961</v>
      </c>
      <c r="BM1801" s="207">
        <f t="shared" si="475"/>
        <v>39856.979999999996</v>
      </c>
    </row>
    <row r="1802" spans="1:65" x14ac:dyDescent="0.35">
      <c r="A1802" s="1">
        <v>983</v>
      </c>
      <c r="B1802">
        <v>95</v>
      </c>
      <c r="C1802" t="s">
        <v>37</v>
      </c>
      <c r="D1802" s="60" t="s">
        <v>1021</v>
      </c>
      <c r="E1802" s="6" t="s">
        <v>1117</v>
      </c>
      <c r="F1802" s="7" t="s">
        <v>1118</v>
      </c>
      <c r="G1802" s="6">
        <v>-3.8</v>
      </c>
      <c r="H1802" s="6">
        <v>-38.53</v>
      </c>
      <c r="I1802" s="6">
        <v>41</v>
      </c>
      <c r="J1802" s="8">
        <v>71394.000753582499</v>
      </c>
      <c r="K1802" t="s">
        <v>1165</v>
      </c>
      <c r="L1802" t="s">
        <v>1062</v>
      </c>
      <c r="M1802">
        <v>600</v>
      </c>
      <c r="N1802">
        <v>600</v>
      </c>
      <c r="O1802">
        <v>0</v>
      </c>
      <c r="P1802">
        <v>45277.32</v>
      </c>
      <c r="Q1802">
        <v>44998.77</v>
      </c>
      <c r="R1802">
        <v>5255.2</v>
      </c>
      <c r="S1802">
        <v>34606.78</v>
      </c>
      <c r="T1802">
        <v>0</v>
      </c>
      <c r="U1802">
        <v>11578.67</v>
      </c>
      <c r="V1802">
        <v>0</v>
      </c>
      <c r="W1802" s="181">
        <f t="shared" si="459"/>
        <v>56855.99</v>
      </c>
      <c r="X1802" s="181">
        <f t="shared" si="460"/>
        <v>94.759983333333324</v>
      </c>
      <c r="Y1802" s="174">
        <v>141716.74</v>
      </c>
      <c r="Z1802" s="181">
        <f t="shared" si="461"/>
        <v>236.19456666666665</v>
      </c>
      <c r="AA1802" s="174">
        <v>0</v>
      </c>
      <c r="AB1802" s="174">
        <v>31.949168460973631</v>
      </c>
      <c r="AC1802" s="174">
        <v>31.75261440532713</v>
      </c>
      <c r="AD1802" s="174">
        <v>3.7082422302404079</v>
      </c>
      <c r="AE1802" s="174">
        <v>24.41968394136077</v>
      </c>
      <c r="AF1802">
        <v>0</v>
      </c>
      <c r="AG1802" s="106">
        <v>8.1702909620980559</v>
      </c>
      <c r="AH1802" s="106">
        <v>0</v>
      </c>
      <c r="AI1802" s="106">
        <v>100</v>
      </c>
      <c r="AJ1802">
        <v>83.76</v>
      </c>
      <c r="AK1802">
        <v>94.76</v>
      </c>
      <c r="AL1802">
        <v>57.68</v>
      </c>
      <c r="AM1802">
        <v>236.19</v>
      </c>
      <c r="AN1802" t="s">
        <v>1070</v>
      </c>
      <c r="AO1802">
        <v>23.601600000000001</v>
      </c>
      <c r="AP1802">
        <v>8.33</v>
      </c>
      <c r="AQ1802">
        <v>12.806699999999999</v>
      </c>
      <c r="AR1802" t="s">
        <v>1072</v>
      </c>
      <c r="AS1802" t="s">
        <v>1073</v>
      </c>
      <c r="AT1802" t="s">
        <v>1076</v>
      </c>
      <c r="AU1802" t="s">
        <v>1078</v>
      </c>
      <c r="AV1802" t="s">
        <v>1081</v>
      </c>
      <c r="AW1802" t="s">
        <v>1084</v>
      </c>
      <c r="AX1802" s="65">
        <f t="shared" si="474"/>
        <v>1391.07</v>
      </c>
      <c r="AY1802" s="106">
        <v>2862.47</v>
      </c>
      <c r="AZ1802" s="106">
        <v>1547.3887752613941</v>
      </c>
      <c r="BA1802" s="65">
        <f t="shared" si="462"/>
        <v>5800.9287752613945</v>
      </c>
      <c r="BB1802" s="65">
        <f t="shared" si="463"/>
        <v>55308.601224738602</v>
      </c>
      <c r="BC1802" s="65">
        <f t="shared" si="464"/>
        <v>0</v>
      </c>
      <c r="BD1802" s="65">
        <f t="shared" si="465"/>
        <v>48862.899999999994</v>
      </c>
      <c r="BE1802" s="65">
        <f t="shared" si="466"/>
        <v>31744.309999999998</v>
      </c>
      <c r="BF1802" s="65">
        <f t="shared" si="467"/>
        <v>135915.8112247386</v>
      </c>
      <c r="BG1802" s="66">
        <f t="shared" si="468"/>
        <v>828.70411075162781</v>
      </c>
      <c r="BH1802" s="66">
        <f t="shared" si="469"/>
        <v>95.359657284032068</v>
      </c>
      <c r="BI1802" s="66">
        <f t="shared" si="470"/>
        <v>0</v>
      </c>
      <c r="BJ1802" s="66">
        <f t="shared" si="471"/>
        <v>84.246379310344821</v>
      </c>
      <c r="BK1802" s="66">
        <f t="shared" si="472"/>
        <v>54.731568965517241</v>
      </c>
      <c r="BL1802" s="66">
        <f t="shared" si="473"/>
        <v>234.33760555989414</v>
      </c>
      <c r="BM1802" s="207">
        <f t="shared" si="475"/>
        <v>39861.979999999996</v>
      </c>
    </row>
    <row r="1803" spans="1:65" x14ac:dyDescent="0.35">
      <c r="A1803" s="1">
        <v>984</v>
      </c>
      <c r="B1803">
        <v>96</v>
      </c>
      <c r="C1803" t="s">
        <v>37</v>
      </c>
      <c r="D1803" s="60" t="s">
        <v>1022</v>
      </c>
      <c r="E1803" s="6" t="s">
        <v>1104</v>
      </c>
      <c r="F1803" s="7" t="s">
        <v>1105</v>
      </c>
      <c r="G1803" s="6">
        <v>-22.74</v>
      </c>
      <c r="H1803" s="6">
        <v>-45.59</v>
      </c>
      <c r="I1803" s="6">
        <v>1642</v>
      </c>
      <c r="J1803" s="8">
        <v>3495.45982983364</v>
      </c>
      <c r="K1803" t="s">
        <v>1165</v>
      </c>
      <c r="L1803" t="s">
        <v>1062</v>
      </c>
      <c r="M1803">
        <v>600</v>
      </c>
      <c r="N1803">
        <v>600</v>
      </c>
      <c r="O1803">
        <v>762.82</v>
      </c>
      <c r="P1803">
        <v>12349.66</v>
      </c>
      <c r="Q1803">
        <v>44998.77</v>
      </c>
      <c r="R1803">
        <v>5265.2</v>
      </c>
      <c r="S1803">
        <v>34606.78</v>
      </c>
      <c r="T1803">
        <v>0</v>
      </c>
      <c r="U1803">
        <v>11750.93</v>
      </c>
      <c r="V1803">
        <v>0</v>
      </c>
      <c r="W1803" s="181">
        <f t="shared" ref="W1803:W1866" si="476">U1803+P1803</f>
        <v>24100.59</v>
      </c>
      <c r="X1803" s="181">
        <f t="shared" ref="X1803:X1866" si="477">W1803/600</f>
        <v>40.167650000000002</v>
      </c>
      <c r="Y1803" s="174">
        <v>109734.16</v>
      </c>
      <c r="Z1803" s="181">
        <f t="shared" ref="Z1803:Z1866" si="478">Y1803/M1803</f>
        <v>182.89026666666666</v>
      </c>
      <c r="AA1803" s="174">
        <v>0.69515272181424637</v>
      </c>
      <c r="AB1803" s="174">
        <v>11.254161876301779</v>
      </c>
      <c r="AC1803" s="174">
        <v>41.007075645359663</v>
      </c>
      <c r="AD1803" s="174">
        <v>4.7981412533708729</v>
      </c>
      <c r="AE1803" s="174">
        <v>31.536925238230278</v>
      </c>
      <c r="AF1803">
        <v>0</v>
      </c>
      <c r="AG1803" s="106">
        <v>10.70854326492316</v>
      </c>
      <c r="AH1803" s="106">
        <v>0</v>
      </c>
      <c r="AI1803" s="106">
        <v>100</v>
      </c>
      <c r="AJ1803">
        <v>83.77</v>
      </c>
      <c r="AK1803">
        <v>41.44</v>
      </c>
      <c r="AL1803">
        <v>57.68</v>
      </c>
      <c r="AM1803">
        <v>182.89</v>
      </c>
      <c r="AN1803" t="s">
        <v>1063</v>
      </c>
      <c r="AO1803">
        <v>23.601600000000001</v>
      </c>
      <c r="AP1803">
        <v>8.33</v>
      </c>
      <c r="AQ1803">
        <v>12.806699999999999</v>
      </c>
      <c r="AR1803" t="s">
        <v>1072</v>
      </c>
      <c r="AS1803" t="s">
        <v>1074</v>
      </c>
      <c r="AT1803" t="s">
        <v>1075</v>
      </c>
      <c r="AU1803" t="s">
        <v>1077</v>
      </c>
      <c r="AV1803" t="s">
        <v>1079</v>
      </c>
      <c r="AW1803" t="s">
        <v>1083</v>
      </c>
      <c r="AX1803" s="65">
        <f t="shared" si="474"/>
        <v>1391.07</v>
      </c>
      <c r="AY1803" s="106">
        <v>2862.47</v>
      </c>
      <c r="AZ1803" s="106">
        <v>642.79855703172746</v>
      </c>
      <c r="BA1803" s="65">
        <f t="shared" ref="BA1803:BA1866" si="479">(AX1803+AZ1803+AY1803)</f>
        <v>4896.3385570317278</v>
      </c>
      <c r="BB1803" s="65">
        <f t="shared" ref="BB1803:BB1866" si="480">U1803+P1803-AZ1803</f>
        <v>23457.791442968271</v>
      </c>
      <c r="BC1803" s="65">
        <f t="shared" ref="BC1803:BC1866" si="481">O1803</f>
        <v>762.82</v>
      </c>
      <c r="BD1803" s="65">
        <f t="shared" ref="BD1803:BD1866" si="482">Q1803+R1803-AX1803</f>
        <v>48872.899999999994</v>
      </c>
      <c r="BE1803" s="65">
        <f t="shared" ref="BE1803:BE1866" si="483">(S1803-2862.47)</f>
        <v>31744.309999999998</v>
      </c>
      <c r="BF1803" s="65">
        <f t="shared" ref="BF1803:BF1866" si="484">Y1803-BA1803</f>
        <v>104837.82144296827</v>
      </c>
      <c r="BG1803" s="66">
        <f t="shared" ref="BG1803:BG1866" si="485">BA1803/7</f>
        <v>699.47693671881825</v>
      </c>
      <c r="BH1803" s="66">
        <f t="shared" ref="BH1803:BH1866" si="486">BB1803/580</f>
        <v>40.444468005117706</v>
      </c>
      <c r="BI1803" s="66">
        <f t="shared" ref="BI1803:BI1866" si="487">BC1803/600</f>
        <v>1.2713666666666668</v>
      </c>
      <c r="BJ1803" s="66">
        <f t="shared" ref="BJ1803:BJ1866" si="488">BD1803/580</f>
        <v>84.263620689655156</v>
      </c>
      <c r="BK1803" s="66">
        <f t="shared" ref="BK1803:BK1866" si="489">BE1803/580</f>
        <v>54.731568965517241</v>
      </c>
      <c r="BL1803" s="66">
        <f t="shared" ref="BL1803:BL1866" si="490">BF1803/580</f>
        <v>180.75486455684185</v>
      </c>
      <c r="BM1803" s="207">
        <f t="shared" si="475"/>
        <v>39871.979999999996</v>
      </c>
    </row>
    <row r="1804" spans="1:65" x14ac:dyDescent="0.35">
      <c r="A1804" s="1">
        <v>985</v>
      </c>
      <c r="B1804">
        <v>96</v>
      </c>
      <c r="C1804" t="s">
        <v>37</v>
      </c>
      <c r="D1804" s="60" t="s">
        <v>1023</v>
      </c>
      <c r="E1804" s="6" t="s">
        <v>1104</v>
      </c>
      <c r="F1804" s="7" t="s">
        <v>1106</v>
      </c>
      <c r="G1804" s="6">
        <v>-23.85</v>
      </c>
      <c r="H1804" s="6">
        <v>-46.64</v>
      </c>
      <c r="I1804" s="6">
        <v>792</v>
      </c>
      <c r="J1804" s="8">
        <v>14172.2970393051</v>
      </c>
      <c r="K1804" t="s">
        <v>1165</v>
      </c>
      <c r="L1804" t="s">
        <v>1062</v>
      </c>
      <c r="M1804">
        <v>600</v>
      </c>
      <c r="N1804">
        <v>600</v>
      </c>
      <c r="O1804">
        <v>87.09</v>
      </c>
      <c r="P1804">
        <v>19927.740000000002</v>
      </c>
      <c r="Q1804">
        <v>44998.77</v>
      </c>
      <c r="R1804">
        <v>5266.4</v>
      </c>
      <c r="S1804">
        <v>34606.78</v>
      </c>
      <c r="T1804">
        <v>0</v>
      </c>
      <c r="U1804">
        <v>11750.93</v>
      </c>
      <c r="V1804">
        <v>0</v>
      </c>
      <c r="W1804" s="181">
        <f t="shared" si="476"/>
        <v>31678.670000000002</v>
      </c>
      <c r="X1804" s="181">
        <f t="shared" si="477"/>
        <v>52.797783333333335</v>
      </c>
      <c r="Y1804" s="174">
        <v>116637.72</v>
      </c>
      <c r="Z1804" s="181">
        <f t="shared" si="478"/>
        <v>194.39619999999999</v>
      </c>
      <c r="AA1804" s="174">
        <v>7.4667097402109708E-2</v>
      </c>
      <c r="AB1804" s="174">
        <v>17.08515907203947</v>
      </c>
      <c r="AC1804" s="174">
        <v>38.579946521588383</v>
      </c>
      <c r="AD1804" s="174">
        <v>4.5151774228782928</v>
      </c>
      <c r="AE1804" s="174">
        <v>29.67031591495444</v>
      </c>
      <c r="AF1804">
        <v>0</v>
      </c>
      <c r="AG1804" s="106">
        <v>10.074725397581499</v>
      </c>
      <c r="AH1804" s="106">
        <v>0</v>
      </c>
      <c r="AI1804" s="106">
        <v>100</v>
      </c>
      <c r="AJ1804">
        <v>83.78</v>
      </c>
      <c r="AK1804">
        <v>52.94</v>
      </c>
      <c r="AL1804">
        <v>57.68</v>
      </c>
      <c r="AM1804">
        <v>194.4</v>
      </c>
      <c r="AN1804" t="s">
        <v>1064</v>
      </c>
      <c r="AO1804">
        <v>23.601600000000001</v>
      </c>
      <c r="AP1804">
        <v>8.33</v>
      </c>
      <c r="AQ1804">
        <v>12.806699999999999</v>
      </c>
      <c r="AR1804" t="s">
        <v>1072</v>
      </c>
      <c r="AS1804" t="s">
        <v>1074</v>
      </c>
      <c r="AT1804" t="s">
        <v>1075</v>
      </c>
      <c r="AU1804" t="s">
        <v>1077</v>
      </c>
      <c r="AV1804" t="s">
        <v>1079</v>
      </c>
      <c r="AW1804" t="s">
        <v>1083</v>
      </c>
      <c r="AX1804" s="65">
        <f t="shared" ref="AX1804:AX1867" si="491">IF(AR1804="LI01",583.5,1391.07)</f>
        <v>1391.07</v>
      </c>
      <c r="AY1804" s="106">
        <v>2862.47</v>
      </c>
      <c r="AZ1804" s="106">
        <v>854.68451254171634</v>
      </c>
      <c r="BA1804" s="65">
        <f t="shared" si="479"/>
        <v>5108.2245125417157</v>
      </c>
      <c r="BB1804" s="65">
        <f t="shared" si="480"/>
        <v>30823.985487458285</v>
      </c>
      <c r="BC1804" s="65">
        <f t="shared" si="481"/>
        <v>87.09</v>
      </c>
      <c r="BD1804" s="65">
        <f t="shared" si="482"/>
        <v>48874.1</v>
      </c>
      <c r="BE1804" s="65">
        <f t="shared" si="483"/>
        <v>31744.309999999998</v>
      </c>
      <c r="BF1804" s="65">
        <f t="shared" si="484"/>
        <v>111529.49548745829</v>
      </c>
      <c r="BG1804" s="66">
        <f t="shared" si="485"/>
        <v>729.7463589345308</v>
      </c>
      <c r="BH1804" s="66">
        <f t="shared" si="486"/>
        <v>53.144802564583252</v>
      </c>
      <c r="BI1804" s="66">
        <f t="shared" si="487"/>
        <v>0.14515</v>
      </c>
      <c r="BJ1804" s="66">
        <f t="shared" si="488"/>
        <v>84.265689655172409</v>
      </c>
      <c r="BK1804" s="66">
        <f t="shared" si="489"/>
        <v>54.731568965517241</v>
      </c>
      <c r="BL1804" s="66">
        <f t="shared" si="490"/>
        <v>192.29223359906601</v>
      </c>
      <c r="BM1804" s="207">
        <f t="shared" ref="BM1804:BM1867" si="492">R1804+S1804</f>
        <v>39873.18</v>
      </c>
    </row>
    <row r="1805" spans="1:65" x14ac:dyDescent="0.35">
      <c r="A1805" s="1">
        <v>986</v>
      </c>
      <c r="B1805">
        <v>96</v>
      </c>
      <c r="C1805" t="s">
        <v>37</v>
      </c>
      <c r="D1805" s="60" t="s">
        <v>1024</v>
      </c>
      <c r="E1805" s="6" t="s">
        <v>1107</v>
      </c>
      <c r="F1805" s="7" t="s">
        <v>1108</v>
      </c>
      <c r="G1805" s="6">
        <v>-30.03</v>
      </c>
      <c r="H1805" s="6">
        <v>-51.23</v>
      </c>
      <c r="I1805" s="6">
        <v>47</v>
      </c>
      <c r="J1805" s="8">
        <v>23954.0527728093</v>
      </c>
      <c r="K1805" t="s">
        <v>1165</v>
      </c>
      <c r="L1805" t="s">
        <v>1062</v>
      </c>
      <c r="M1805">
        <v>600</v>
      </c>
      <c r="N1805">
        <v>600</v>
      </c>
      <c r="O1805">
        <v>275.83</v>
      </c>
      <c r="P1805">
        <v>23803.23</v>
      </c>
      <c r="Q1805">
        <v>44998.77</v>
      </c>
      <c r="R1805">
        <v>5272.4</v>
      </c>
      <c r="S1805">
        <v>34606.78</v>
      </c>
      <c r="T1805">
        <v>0</v>
      </c>
      <c r="U1805">
        <v>11750.93</v>
      </c>
      <c r="V1805">
        <v>0</v>
      </c>
      <c r="W1805" s="181">
        <f t="shared" si="476"/>
        <v>35554.160000000003</v>
      </c>
      <c r="X1805" s="181">
        <f t="shared" si="477"/>
        <v>59.256933333333336</v>
      </c>
      <c r="Y1805" s="174">
        <v>120707.94</v>
      </c>
      <c r="Z1805" s="181">
        <f t="shared" si="478"/>
        <v>201.1799</v>
      </c>
      <c r="AA1805" s="174">
        <v>0.2285102371890366</v>
      </c>
      <c r="AB1805" s="174">
        <v>19.719688696534789</v>
      </c>
      <c r="AC1805" s="174">
        <v>37.27904726068558</v>
      </c>
      <c r="AD1805" s="174">
        <v>4.3678982509352737</v>
      </c>
      <c r="AE1805" s="174">
        <v>28.66984557933803</v>
      </c>
      <c r="AF1805">
        <v>0</v>
      </c>
      <c r="AG1805" s="106">
        <v>9.7350099753172827</v>
      </c>
      <c r="AH1805" s="106">
        <v>0</v>
      </c>
      <c r="AI1805" s="106">
        <v>100</v>
      </c>
      <c r="AJ1805">
        <v>83.79</v>
      </c>
      <c r="AK1805">
        <v>59.72</v>
      </c>
      <c r="AL1805">
        <v>57.68</v>
      </c>
      <c r="AM1805">
        <v>201.18</v>
      </c>
      <c r="AN1805" t="s">
        <v>1065</v>
      </c>
      <c r="AO1805">
        <v>23.601600000000001</v>
      </c>
      <c r="AP1805">
        <v>8.33</v>
      </c>
      <c r="AQ1805">
        <v>12.806699999999999</v>
      </c>
      <c r="AR1805" t="s">
        <v>1072</v>
      </c>
      <c r="AS1805" t="s">
        <v>1074</v>
      </c>
      <c r="AT1805" t="s">
        <v>1075</v>
      </c>
      <c r="AU1805" t="s">
        <v>1077</v>
      </c>
      <c r="AV1805" t="s">
        <v>1079</v>
      </c>
      <c r="AW1805" t="s">
        <v>1083</v>
      </c>
      <c r="AX1805" s="65">
        <f t="shared" si="491"/>
        <v>1391.07</v>
      </c>
      <c r="AY1805" s="106">
        <v>2862.47</v>
      </c>
      <c r="AZ1805" s="106">
        <v>937.75043748608869</v>
      </c>
      <c r="BA1805" s="65">
        <f t="shared" si="479"/>
        <v>5191.2904374860882</v>
      </c>
      <c r="BB1805" s="65">
        <f t="shared" si="480"/>
        <v>34616.409562513916</v>
      </c>
      <c r="BC1805" s="65">
        <f t="shared" si="481"/>
        <v>275.83</v>
      </c>
      <c r="BD1805" s="65">
        <f t="shared" si="482"/>
        <v>48880.1</v>
      </c>
      <c r="BE1805" s="65">
        <f t="shared" si="483"/>
        <v>31744.309999999998</v>
      </c>
      <c r="BF1805" s="65">
        <f t="shared" si="484"/>
        <v>115516.64956251392</v>
      </c>
      <c r="BG1805" s="66">
        <f t="shared" si="485"/>
        <v>741.61291964086979</v>
      </c>
      <c r="BH1805" s="66">
        <f t="shared" si="486"/>
        <v>59.683464762955026</v>
      </c>
      <c r="BI1805" s="66">
        <f t="shared" si="487"/>
        <v>0.45971666666666666</v>
      </c>
      <c r="BJ1805" s="66">
        <f t="shared" si="488"/>
        <v>84.276034482758618</v>
      </c>
      <c r="BK1805" s="66">
        <f t="shared" si="489"/>
        <v>54.731568965517241</v>
      </c>
      <c r="BL1805" s="66">
        <f t="shared" si="490"/>
        <v>199.16663717674814</v>
      </c>
      <c r="BM1805" s="207">
        <f t="shared" si="492"/>
        <v>39879.18</v>
      </c>
    </row>
    <row r="1806" spans="1:65" x14ac:dyDescent="0.35">
      <c r="A1806" s="1">
        <v>987</v>
      </c>
      <c r="B1806">
        <v>96</v>
      </c>
      <c r="C1806" t="s">
        <v>37</v>
      </c>
      <c r="D1806" s="60" t="s">
        <v>1025</v>
      </c>
      <c r="E1806" s="6" t="s">
        <v>1109</v>
      </c>
      <c r="F1806" s="7" t="s">
        <v>1110</v>
      </c>
      <c r="G1806" s="6">
        <v>-15.37</v>
      </c>
      <c r="H1806" s="6">
        <v>-48.78</v>
      </c>
      <c r="I1806" s="6">
        <v>770</v>
      </c>
      <c r="J1806" s="8">
        <v>31081.371963744201</v>
      </c>
      <c r="K1806" t="s">
        <v>1165</v>
      </c>
      <c r="L1806" t="s">
        <v>1062</v>
      </c>
      <c r="M1806">
        <v>600</v>
      </c>
      <c r="N1806">
        <v>600</v>
      </c>
      <c r="O1806">
        <v>0</v>
      </c>
      <c r="P1806">
        <v>35073.01</v>
      </c>
      <c r="Q1806">
        <v>44998.77</v>
      </c>
      <c r="R1806">
        <v>5266.4</v>
      </c>
      <c r="S1806">
        <v>34606.78</v>
      </c>
      <c r="T1806">
        <v>0</v>
      </c>
      <c r="U1806">
        <v>11750.93</v>
      </c>
      <c r="V1806">
        <v>0</v>
      </c>
      <c r="W1806" s="181">
        <f t="shared" si="476"/>
        <v>46823.94</v>
      </c>
      <c r="X1806" s="181">
        <f t="shared" si="477"/>
        <v>78.039900000000003</v>
      </c>
      <c r="Y1806" s="174">
        <v>131695.9</v>
      </c>
      <c r="Z1806" s="181">
        <f t="shared" si="478"/>
        <v>219.49316666666667</v>
      </c>
      <c r="AA1806" s="174">
        <v>0</v>
      </c>
      <c r="AB1806" s="174">
        <v>26.63181617650968</v>
      </c>
      <c r="AC1806" s="174">
        <v>34.168694697405158</v>
      </c>
      <c r="AD1806" s="174">
        <v>3.9989096091829741</v>
      </c>
      <c r="AE1806" s="174">
        <v>26.277796043764461</v>
      </c>
      <c r="AF1806">
        <v>0</v>
      </c>
      <c r="AG1806" s="106">
        <v>8.9227758798869221</v>
      </c>
      <c r="AH1806" s="106">
        <v>0</v>
      </c>
      <c r="AI1806" s="106">
        <v>100</v>
      </c>
      <c r="AJ1806">
        <v>83.78</v>
      </c>
      <c r="AK1806">
        <v>78.040000000000006</v>
      </c>
      <c r="AL1806">
        <v>57.68</v>
      </c>
      <c r="AM1806">
        <v>219.49</v>
      </c>
      <c r="AN1806" t="s">
        <v>1066</v>
      </c>
      <c r="AO1806">
        <v>23.601600000000001</v>
      </c>
      <c r="AP1806">
        <v>8.33</v>
      </c>
      <c r="AQ1806">
        <v>12.806699999999999</v>
      </c>
      <c r="AR1806" t="s">
        <v>1072</v>
      </c>
      <c r="AS1806" t="s">
        <v>1074</v>
      </c>
      <c r="AT1806" t="s">
        <v>1075</v>
      </c>
      <c r="AU1806" t="s">
        <v>1077</v>
      </c>
      <c r="AV1806" t="s">
        <v>1079</v>
      </c>
      <c r="AW1806" t="s">
        <v>1083</v>
      </c>
      <c r="AX1806" s="65">
        <f t="shared" si="491"/>
        <v>1391.07</v>
      </c>
      <c r="AY1806" s="106">
        <v>2862.47</v>
      </c>
      <c r="AZ1806" s="106">
        <v>1223.5137179443302</v>
      </c>
      <c r="BA1806" s="65">
        <f t="shared" si="479"/>
        <v>5477.0537179443299</v>
      </c>
      <c r="BB1806" s="65">
        <f t="shared" si="480"/>
        <v>45600.426282055669</v>
      </c>
      <c r="BC1806" s="65">
        <f t="shared" si="481"/>
        <v>0</v>
      </c>
      <c r="BD1806" s="65">
        <f t="shared" si="482"/>
        <v>48874.1</v>
      </c>
      <c r="BE1806" s="65">
        <f t="shared" si="483"/>
        <v>31744.309999999998</v>
      </c>
      <c r="BF1806" s="65">
        <f t="shared" si="484"/>
        <v>126218.84628205566</v>
      </c>
      <c r="BG1806" s="66">
        <f t="shared" si="485"/>
        <v>782.43624542061855</v>
      </c>
      <c r="BH1806" s="66">
        <f t="shared" si="486"/>
        <v>78.62142462423391</v>
      </c>
      <c r="BI1806" s="66">
        <f t="shared" si="487"/>
        <v>0</v>
      </c>
      <c r="BJ1806" s="66">
        <f t="shared" si="488"/>
        <v>84.265689655172409</v>
      </c>
      <c r="BK1806" s="66">
        <f t="shared" si="489"/>
        <v>54.731568965517241</v>
      </c>
      <c r="BL1806" s="66">
        <f t="shared" si="490"/>
        <v>217.61870048630286</v>
      </c>
      <c r="BM1806" s="207">
        <f t="shared" si="492"/>
        <v>39873.18</v>
      </c>
    </row>
    <row r="1807" spans="1:65" x14ac:dyDescent="0.35">
      <c r="A1807" s="1">
        <v>988</v>
      </c>
      <c r="B1807">
        <v>96</v>
      </c>
      <c r="C1807" t="s">
        <v>37</v>
      </c>
      <c r="D1807" s="60" t="s">
        <v>1026</v>
      </c>
      <c r="E1807" s="6" t="s">
        <v>1111</v>
      </c>
      <c r="F1807" s="7" t="s">
        <v>1112</v>
      </c>
      <c r="G1807" s="6">
        <v>-22.86</v>
      </c>
      <c r="H1807" s="6">
        <v>-43.41</v>
      </c>
      <c r="I1807" s="6">
        <v>45</v>
      </c>
      <c r="J1807" s="8">
        <v>45016.2336447989</v>
      </c>
      <c r="K1807" t="s">
        <v>1165</v>
      </c>
      <c r="L1807" t="s">
        <v>1062</v>
      </c>
      <c r="M1807">
        <v>600</v>
      </c>
      <c r="N1807">
        <v>600</v>
      </c>
      <c r="O1807">
        <v>0</v>
      </c>
      <c r="P1807">
        <v>34971.480000000003</v>
      </c>
      <c r="Q1807">
        <v>44998.77</v>
      </c>
      <c r="R1807">
        <v>5262.4</v>
      </c>
      <c r="S1807">
        <v>34606.78</v>
      </c>
      <c r="T1807">
        <v>0</v>
      </c>
      <c r="U1807">
        <v>11750.93</v>
      </c>
      <c r="V1807">
        <v>0</v>
      </c>
      <c r="W1807" s="181">
        <f t="shared" si="476"/>
        <v>46722.41</v>
      </c>
      <c r="X1807" s="181">
        <f t="shared" si="477"/>
        <v>77.870683333333332</v>
      </c>
      <c r="Y1807" s="174">
        <v>131590.35999999999</v>
      </c>
      <c r="Z1807" s="181">
        <f t="shared" si="478"/>
        <v>219.31726666666665</v>
      </c>
      <c r="AA1807" s="174">
        <v>0</v>
      </c>
      <c r="AB1807" s="174">
        <v>26.576019702355101</v>
      </c>
      <c r="AC1807" s="174">
        <v>34.196099167142641</v>
      </c>
      <c r="AD1807" s="174">
        <v>3.9990771360455279</v>
      </c>
      <c r="AE1807" s="174">
        <v>26.298871741060669</v>
      </c>
      <c r="AF1807">
        <v>0</v>
      </c>
      <c r="AG1807" s="106">
        <v>8.9299322533960712</v>
      </c>
      <c r="AH1807" s="106">
        <v>0</v>
      </c>
      <c r="AI1807" s="106">
        <v>100</v>
      </c>
      <c r="AJ1807">
        <v>83.77</v>
      </c>
      <c r="AK1807">
        <v>77.87</v>
      </c>
      <c r="AL1807">
        <v>57.68</v>
      </c>
      <c r="AM1807">
        <v>219.32</v>
      </c>
      <c r="AN1807" t="s">
        <v>1067</v>
      </c>
      <c r="AO1807">
        <v>23.601600000000001</v>
      </c>
      <c r="AP1807">
        <v>8.33</v>
      </c>
      <c r="AQ1807">
        <v>12.806699999999999</v>
      </c>
      <c r="AR1807" t="s">
        <v>1072</v>
      </c>
      <c r="AS1807" t="s">
        <v>1074</v>
      </c>
      <c r="AT1807" t="s">
        <v>1075</v>
      </c>
      <c r="AU1807" t="s">
        <v>1077</v>
      </c>
      <c r="AV1807" t="s">
        <v>1079</v>
      </c>
      <c r="AW1807" t="s">
        <v>1083</v>
      </c>
      <c r="AX1807" s="65">
        <f t="shared" si="491"/>
        <v>1391.07</v>
      </c>
      <c r="AY1807" s="106">
        <v>2862.47</v>
      </c>
      <c r="AZ1807" s="106">
        <v>1211.2278413101551</v>
      </c>
      <c r="BA1807" s="65">
        <f t="shared" si="479"/>
        <v>5464.7678413101548</v>
      </c>
      <c r="BB1807" s="65">
        <f t="shared" si="480"/>
        <v>45511.182158689851</v>
      </c>
      <c r="BC1807" s="65">
        <f t="shared" si="481"/>
        <v>0</v>
      </c>
      <c r="BD1807" s="65">
        <f t="shared" si="482"/>
        <v>48870.1</v>
      </c>
      <c r="BE1807" s="65">
        <f t="shared" si="483"/>
        <v>31744.309999999998</v>
      </c>
      <c r="BF1807" s="65">
        <f t="shared" si="484"/>
        <v>126125.59215868983</v>
      </c>
      <c r="BG1807" s="66">
        <f t="shared" si="485"/>
        <v>780.68112018716499</v>
      </c>
      <c r="BH1807" s="66">
        <f t="shared" si="486"/>
        <v>78.467555446016988</v>
      </c>
      <c r="BI1807" s="66">
        <f t="shared" si="487"/>
        <v>0</v>
      </c>
      <c r="BJ1807" s="66">
        <f t="shared" si="488"/>
        <v>84.258793103448269</v>
      </c>
      <c r="BK1807" s="66">
        <f t="shared" si="489"/>
        <v>54.731568965517241</v>
      </c>
      <c r="BL1807" s="66">
        <f t="shared" si="490"/>
        <v>217.45791751498248</v>
      </c>
      <c r="BM1807" s="207">
        <f t="shared" si="492"/>
        <v>39869.18</v>
      </c>
    </row>
    <row r="1808" spans="1:65" x14ac:dyDescent="0.35">
      <c r="A1808" s="1">
        <v>989</v>
      </c>
      <c r="B1808">
        <v>96</v>
      </c>
      <c r="C1808" t="s">
        <v>37</v>
      </c>
      <c r="D1808" s="60" t="s">
        <v>1027</v>
      </c>
      <c r="E1808" s="6" t="s">
        <v>1113</v>
      </c>
      <c r="F1808" s="7" t="s">
        <v>1114</v>
      </c>
      <c r="G1808" s="6">
        <v>-20.32</v>
      </c>
      <c r="H1808" s="6">
        <v>-40.340000000000003</v>
      </c>
      <c r="I1808" s="6">
        <v>9</v>
      </c>
      <c r="J1808" s="8">
        <v>54061.366139626101</v>
      </c>
      <c r="K1808" t="s">
        <v>1165</v>
      </c>
      <c r="L1808" t="s">
        <v>1062</v>
      </c>
      <c r="M1808">
        <v>600</v>
      </c>
      <c r="N1808">
        <v>600</v>
      </c>
      <c r="O1808">
        <v>0</v>
      </c>
      <c r="P1808">
        <v>39348.620000000003</v>
      </c>
      <c r="Q1808">
        <v>44998.77</v>
      </c>
      <c r="R1808">
        <v>5264.2</v>
      </c>
      <c r="S1808">
        <v>34606.78</v>
      </c>
      <c r="T1808">
        <v>0</v>
      </c>
      <c r="U1808">
        <v>11750.93</v>
      </c>
      <c r="V1808">
        <v>0</v>
      </c>
      <c r="W1808" s="181">
        <f t="shared" si="476"/>
        <v>51099.55</v>
      </c>
      <c r="X1808" s="181">
        <f t="shared" si="477"/>
        <v>85.165916666666675</v>
      </c>
      <c r="Y1808" s="174">
        <v>135969.29999999999</v>
      </c>
      <c r="Z1808" s="181">
        <f t="shared" si="478"/>
        <v>226.61549999999997</v>
      </c>
      <c r="AA1808" s="174">
        <v>0</v>
      </c>
      <c r="AB1808" s="174">
        <v>28.939341454284168</v>
      </c>
      <c r="AC1808" s="174">
        <v>33.094801547113953</v>
      </c>
      <c r="AD1808" s="174">
        <v>3.8716092529710751</v>
      </c>
      <c r="AE1808" s="174">
        <v>25.451907158454151</v>
      </c>
      <c r="AF1808">
        <v>0</v>
      </c>
      <c r="AG1808" s="106">
        <v>8.6423405871766654</v>
      </c>
      <c r="AH1808" s="106">
        <v>0</v>
      </c>
      <c r="AI1808" s="106">
        <v>100</v>
      </c>
      <c r="AJ1808">
        <v>83.77</v>
      </c>
      <c r="AK1808">
        <v>85.17</v>
      </c>
      <c r="AL1808">
        <v>57.68</v>
      </c>
      <c r="AM1808">
        <v>226.62</v>
      </c>
      <c r="AN1808" t="s">
        <v>1068</v>
      </c>
      <c r="AO1808">
        <v>23.601600000000001</v>
      </c>
      <c r="AP1808">
        <v>8.33</v>
      </c>
      <c r="AQ1808">
        <v>12.806699999999999</v>
      </c>
      <c r="AR1808" t="s">
        <v>1072</v>
      </c>
      <c r="AS1808" t="s">
        <v>1074</v>
      </c>
      <c r="AT1808" t="s">
        <v>1075</v>
      </c>
      <c r="AU1808" t="s">
        <v>1077</v>
      </c>
      <c r="AV1808" t="s">
        <v>1079</v>
      </c>
      <c r="AW1808" t="s">
        <v>1083</v>
      </c>
      <c r="AX1808" s="65">
        <f t="shared" si="491"/>
        <v>1391.07</v>
      </c>
      <c r="AY1808" s="106">
        <v>2862.47</v>
      </c>
      <c r="AZ1808" s="106">
        <v>1279.7170164698721</v>
      </c>
      <c r="BA1808" s="65">
        <f t="shared" si="479"/>
        <v>5533.2570164698718</v>
      </c>
      <c r="BB1808" s="65">
        <f t="shared" si="480"/>
        <v>49819.832983530134</v>
      </c>
      <c r="BC1808" s="65">
        <f t="shared" si="481"/>
        <v>0</v>
      </c>
      <c r="BD1808" s="65">
        <f t="shared" si="482"/>
        <v>48871.899999999994</v>
      </c>
      <c r="BE1808" s="65">
        <f t="shared" si="483"/>
        <v>31744.309999999998</v>
      </c>
      <c r="BF1808" s="65">
        <f t="shared" si="484"/>
        <v>130436.04298353012</v>
      </c>
      <c r="BG1808" s="66">
        <f t="shared" si="485"/>
        <v>790.46528806712456</v>
      </c>
      <c r="BH1808" s="66">
        <f t="shared" si="486"/>
        <v>85.896263764707129</v>
      </c>
      <c r="BI1808" s="66">
        <f t="shared" si="487"/>
        <v>0</v>
      </c>
      <c r="BJ1808" s="66">
        <f t="shared" si="488"/>
        <v>84.261896551724135</v>
      </c>
      <c r="BK1808" s="66">
        <f t="shared" si="489"/>
        <v>54.731568965517241</v>
      </c>
      <c r="BL1808" s="66">
        <f t="shared" si="490"/>
        <v>224.88972928194849</v>
      </c>
      <c r="BM1808" s="207">
        <f t="shared" si="492"/>
        <v>39870.979999999996</v>
      </c>
    </row>
    <row r="1809" spans="1:65" x14ac:dyDescent="0.35">
      <c r="A1809" s="1">
        <v>990</v>
      </c>
      <c r="B1809">
        <v>96</v>
      </c>
      <c r="C1809" t="s">
        <v>37</v>
      </c>
      <c r="D1809" s="60" t="s">
        <v>1028</v>
      </c>
      <c r="E1809" s="6" t="s">
        <v>1115</v>
      </c>
      <c r="F1809" s="7" t="s">
        <v>1116</v>
      </c>
      <c r="G1809" s="6">
        <v>-8.0500000000000007</v>
      </c>
      <c r="H1809" s="6">
        <v>-34.880000000000003</v>
      </c>
      <c r="I1809" s="6">
        <v>10</v>
      </c>
      <c r="J1809" s="8">
        <v>63550.072249703</v>
      </c>
      <c r="K1809" t="s">
        <v>1165</v>
      </c>
      <c r="L1809" t="s">
        <v>1062</v>
      </c>
      <c r="M1809">
        <v>600</v>
      </c>
      <c r="N1809">
        <v>600</v>
      </c>
      <c r="O1809">
        <v>0</v>
      </c>
      <c r="P1809">
        <v>44840.88</v>
      </c>
      <c r="Q1809">
        <v>44998.77</v>
      </c>
      <c r="R1809">
        <v>5250.2</v>
      </c>
      <c r="S1809">
        <v>34606.78</v>
      </c>
      <c r="T1809">
        <v>0</v>
      </c>
      <c r="U1809">
        <v>11750.93</v>
      </c>
      <c r="V1809">
        <v>0</v>
      </c>
      <c r="W1809" s="181">
        <f t="shared" si="476"/>
        <v>56591.81</v>
      </c>
      <c r="X1809" s="181">
        <f t="shared" si="477"/>
        <v>94.31968333333333</v>
      </c>
      <c r="Y1809" s="174">
        <v>141447.56</v>
      </c>
      <c r="Z1809" s="181">
        <f t="shared" si="478"/>
        <v>235.74593333333334</v>
      </c>
      <c r="AA1809" s="174">
        <v>0</v>
      </c>
      <c r="AB1809" s="174">
        <v>31.701416411849021</v>
      </c>
      <c r="AC1809" s="174">
        <v>31.813040818802381</v>
      </c>
      <c r="AD1809" s="174">
        <v>3.7117642750429911</v>
      </c>
      <c r="AE1809" s="174">
        <v>24.466155513746578</v>
      </c>
      <c r="AF1809">
        <v>0</v>
      </c>
      <c r="AG1809" s="106">
        <v>8.3076229805590156</v>
      </c>
      <c r="AH1809" s="106">
        <v>0</v>
      </c>
      <c r="AI1809" s="106">
        <v>100</v>
      </c>
      <c r="AJ1809">
        <v>83.75</v>
      </c>
      <c r="AK1809">
        <v>94.32</v>
      </c>
      <c r="AL1809">
        <v>57.68</v>
      </c>
      <c r="AM1809">
        <v>235.75</v>
      </c>
      <c r="AN1809" t="s">
        <v>1069</v>
      </c>
      <c r="AO1809">
        <v>23.601600000000001</v>
      </c>
      <c r="AP1809">
        <v>8.33</v>
      </c>
      <c r="AQ1809">
        <v>12.806699999999999</v>
      </c>
      <c r="AR1809" t="s">
        <v>1072</v>
      </c>
      <c r="AS1809" t="s">
        <v>1074</v>
      </c>
      <c r="AT1809" t="s">
        <v>1075</v>
      </c>
      <c r="AU1809" t="s">
        <v>1077</v>
      </c>
      <c r="AV1809" t="s">
        <v>1079</v>
      </c>
      <c r="AW1809" t="s">
        <v>1083</v>
      </c>
      <c r="AX1809" s="65">
        <f t="shared" si="491"/>
        <v>1391.07</v>
      </c>
      <c r="AY1809" s="106">
        <v>2862.47</v>
      </c>
      <c r="AZ1809" s="106">
        <v>1442.9093523209469</v>
      </c>
      <c r="BA1809" s="65">
        <f t="shared" si="479"/>
        <v>5696.4493523209467</v>
      </c>
      <c r="BB1809" s="65">
        <f t="shared" si="480"/>
        <v>55148.900647679053</v>
      </c>
      <c r="BC1809" s="65">
        <f t="shared" si="481"/>
        <v>0</v>
      </c>
      <c r="BD1809" s="65">
        <f t="shared" si="482"/>
        <v>48857.899999999994</v>
      </c>
      <c r="BE1809" s="65">
        <f t="shared" si="483"/>
        <v>31744.309999999998</v>
      </c>
      <c r="BF1809" s="65">
        <f t="shared" si="484"/>
        <v>135751.11064767904</v>
      </c>
      <c r="BG1809" s="66">
        <f t="shared" si="485"/>
        <v>813.77847890299233</v>
      </c>
      <c r="BH1809" s="66">
        <f t="shared" si="486"/>
        <v>95.084311461515611</v>
      </c>
      <c r="BI1809" s="66">
        <f t="shared" si="487"/>
        <v>0</v>
      </c>
      <c r="BJ1809" s="66">
        <f t="shared" si="488"/>
        <v>84.237758620689647</v>
      </c>
      <c r="BK1809" s="66">
        <f t="shared" si="489"/>
        <v>54.731568965517241</v>
      </c>
      <c r="BL1809" s="66">
        <f t="shared" si="490"/>
        <v>234.0536390477225</v>
      </c>
      <c r="BM1809" s="207">
        <f t="shared" si="492"/>
        <v>39856.979999999996</v>
      </c>
    </row>
    <row r="1810" spans="1:65" x14ac:dyDescent="0.35">
      <c r="A1810" s="1">
        <v>991</v>
      </c>
      <c r="B1810">
        <v>96</v>
      </c>
      <c r="C1810" t="s">
        <v>37</v>
      </c>
      <c r="D1810" s="60" t="s">
        <v>1029</v>
      </c>
      <c r="E1810" s="6" t="s">
        <v>1117</v>
      </c>
      <c r="F1810" s="7" t="s">
        <v>1118</v>
      </c>
      <c r="G1810" s="6">
        <v>-3.8</v>
      </c>
      <c r="H1810" s="6">
        <v>-38.53</v>
      </c>
      <c r="I1810" s="6">
        <v>41</v>
      </c>
      <c r="J1810" s="8">
        <v>71394.000753582499</v>
      </c>
      <c r="K1810" t="s">
        <v>1165</v>
      </c>
      <c r="L1810" t="s">
        <v>1062</v>
      </c>
      <c r="M1810">
        <v>600</v>
      </c>
      <c r="N1810">
        <v>600</v>
      </c>
      <c r="O1810">
        <v>0</v>
      </c>
      <c r="P1810">
        <v>46970.63</v>
      </c>
      <c r="Q1810">
        <v>44998.77</v>
      </c>
      <c r="R1810">
        <v>5255.2</v>
      </c>
      <c r="S1810">
        <v>34606.78</v>
      </c>
      <c r="T1810">
        <v>0</v>
      </c>
      <c r="U1810">
        <v>11750.93</v>
      </c>
      <c r="V1810">
        <v>0</v>
      </c>
      <c r="W1810" s="181">
        <f t="shared" si="476"/>
        <v>58721.56</v>
      </c>
      <c r="X1810" s="181">
        <f t="shared" si="477"/>
        <v>97.869266666666661</v>
      </c>
      <c r="Y1810" s="174">
        <v>143582.32</v>
      </c>
      <c r="Z1810" s="181">
        <f t="shared" si="478"/>
        <v>239.30386666666666</v>
      </c>
      <c r="AA1810" s="174">
        <v>0</v>
      </c>
      <c r="AB1810" s="174">
        <v>32.713380031747633</v>
      </c>
      <c r="AC1810" s="174">
        <v>31.34004938769619</v>
      </c>
      <c r="AD1810" s="174">
        <v>3.6600606537072249</v>
      </c>
      <c r="AE1810" s="174">
        <v>24.102396451039368</v>
      </c>
      <c r="AF1810">
        <v>0</v>
      </c>
      <c r="AG1810" s="106">
        <v>8.1841065111637707</v>
      </c>
      <c r="AH1810" s="106">
        <v>0</v>
      </c>
      <c r="AI1810" s="106">
        <v>100</v>
      </c>
      <c r="AJ1810">
        <v>83.76</v>
      </c>
      <c r="AK1810">
        <v>97.87</v>
      </c>
      <c r="AL1810">
        <v>57.68</v>
      </c>
      <c r="AM1810">
        <v>239.3</v>
      </c>
      <c r="AN1810" t="s">
        <v>1070</v>
      </c>
      <c r="AO1810">
        <v>23.601600000000001</v>
      </c>
      <c r="AP1810">
        <v>8.33</v>
      </c>
      <c r="AQ1810">
        <v>12.806699999999999</v>
      </c>
      <c r="AR1810" t="s">
        <v>1072</v>
      </c>
      <c r="AS1810" t="s">
        <v>1074</v>
      </c>
      <c r="AT1810" t="s">
        <v>1075</v>
      </c>
      <c r="AU1810" t="s">
        <v>1077</v>
      </c>
      <c r="AV1810" t="s">
        <v>1079</v>
      </c>
      <c r="AW1810" t="s">
        <v>1083</v>
      </c>
      <c r="AX1810" s="65">
        <f t="shared" si="491"/>
        <v>1391.07</v>
      </c>
      <c r="AY1810" s="106">
        <v>2862.47</v>
      </c>
      <c r="AZ1810" s="106">
        <v>1452.3305380793192</v>
      </c>
      <c r="BA1810" s="65">
        <f t="shared" si="479"/>
        <v>5705.870538079319</v>
      </c>
      <c r="BB1810" s="65">
        <f t="shared" si="480"/>
        <v>57269.22946192068</v>
      </c>
      <c r="BC1810" s="65">
        <f t="shared" si="481"/>
        <v>0</v>
      </c>
      <c r="BD1810" s="65">
        <f t="shared" si="482"/>
        <v>48862.899999999994</v>
      </c>
      <c r="BE1810" s="65">
        <f t="shared" si="483"/>
        <v>31744.309999999998</v>
      </c>
      <c r="BF1810" s="65">
        <f t="shared" si="484"/>
        <v>137876.44946192068</v>
      </c>
      <c r="BG1810" s="66">
        <f t="shared" si="485"/>
        <v>815.12436258275989</v>
      </c>
      <c r="BH1810" s="66">
        <f t="shared" si="486"/>
        <v>98.740050796414963</v>
      </c>
      <c r="BI1810" s="66">
        <f t="shared" si="487"/>
        <v>0</v>
      </c>
      <c r="BJ1810" s="66">
        <f t="shared" si="488"/>
        <v>84.246379310344821</v>
      </c>
      <c r="BK1810" s="66">
        <f t="shared" si="489"/>
        <v>54.731568965517241</v>
      </c>
      <c r="BL1810" s="66">
        <f t="shared" si="490"/>
        <v>237.71801631365634</v>
      </c>
      <c r="BM1810" s="207">
        <f t="shared" si="492"/>
        <v>39861.979999999996</v>
      </c>
    </row>
    <row r="1811" spans="1:65" x14ac:dyDescent="0.35">
      <c r="A1811" s="1">
        <v>992</v>
      </c>
      <c r="B1811">
        <v>97</v>
      </c>
      <c r="C1811" t="s">
        <v>37</v>
      </c>
      <c r="D1811" s="60" t="s">
        <v>1030</v>
      </c>
      <c r="E1811" s="6" t="s">
        <v>1104</v>
      </c>
      <c r="F1811" s="7" t="s">
        <v>1105</v>
      </c>
      <c r="G1811" s="6">
        <v>-22.74</v>
      </c>
      <c r="H1811" s="6">
        <v>-45.59</v>
      </c>
      <c r="I1811" s="6">
        <v>1642</v>
      </c>
      <c r="J1811" s="8">
        <v>3495.45982983364</v>
      </c>
      <c r="K1811" t="s">
        <v>1165</v>
      </c>
      <c r="L1811" t="s">
        <v>1062</v>
      </c>
      <c r="M1811">
        <v>600</v>
      </c>
      <c r="N1811">
        <v>600</v>
      </c>
      <c r="O1811">
        <v>78.290000000000006</v>
      </c>
      <c r="P1811">
        <v>15373.22</v>
      </c>
      <c r="Q1811">
        <v>44998.77</v>
      </c>
      <c r="R1811">
        <v>5265.2</v>
      </c>
      <c r="S1811">
        <v>34606.78</v>
      </c>
      <c r="T1811">
        <v>0</v>
      </c>
      <c r="U1811">
        <v>11578.67</v>
      </c>
      <c r="V1811">
        <v>0</v>
      </c>
      <c r="W1811" s="181">
        <f t="shared" si="476"/>
        <v>26951.89</v>
      </c>
      <c r="X1811" s="181">
        <f t="shared" si="477"/>
        <v>44.919816666666662</v>
      </c>
      <c r="Y1811" s="174">
        <v>111900.94</v>
      </c>
      <c r="Z1811" s="181">
        <f t="shared" si="478"/>
        <v>186.50156666666666</v>
      </c>
      <c r="AA1811" s="174">
        <v>6.9963666078229556E-2</v>
      </c>
      <c r="AB1811" s="174">
        <v>13.738240268580411</v>
      </c>
      <c r="AC1811" s="174">
        <v>40.213040212173368</v>
      </c>
      <c r="AD1811" s="174">
        <v>4.7052330391505199</v>
      </c>
      <c r="AE1811" s="174">
        <v>30.926263890187158</v>
      </c>
      <c r="AF1811">
        <v>0</v>
      </c>
      <c r="AG1811" s="106">
        <v>10.347249987354891</v>
      </c>
      <c r="AH1811" s="106">
        <v>0</v>
      </c>
      <c r="AI1811" s="106">
        <v>100</v>
      </c>
      <c r="AJ1811">
        <v>83.77</v>
      </c>
      <c r="AK1811">
        <v>45.05</v>
      </c>
      <c r="AL1811">
        <v>57.68</v>
      </c>
      <c r="AM1811">
        <v>186.5</v>
      </c>
      <c r="AN1811" t="s">
        <v>1063</v>
      </c>
      <c r="AO1811">
        <v>23.601600000000001</v>
      </c>
      <c r="AP1811">
        <v>8.33</v>
      </c>
      <c r="AQ1811">
        <v>12.806699999999999</v>
      </c>
      <c r="AR1811" t="s">
        <v>1072</v>
      </c>
      <c r="AS1811" t="s">
        <v>1074</v>
      </c>
      <c r="AT1811" t="s">
        <v>1075</v>
      </c>
      <c r="AU1811" t="s">
        <v>1077</v>
      </c>
      <c r="AV1811" t="s">
        <v>1079</v>
      </c>
      <c r="AW1811" t="s">
        <v>1084</v>
      </c>
      <c r="AX1811" s="65">
        <f t="shared" si="491"/>
        <v>1391.07</v>
      </c>
      <c r="AY1811" s="106">
        <v>2862.47</v>
      </c>
      <c r="AZ1811" s="106">
        <v>647.9942645666024</v>
      </c>
      <c r="BA1811" s="65">
        <f t="shared" si="479"/>
        <v>4901.5342645666024</v>
      </c>
      <c r="BB1811" s="65">
        <f t="shared" si="480"/>
        <v>26303.895735433398</v>
      </c>
      <c r="BC1811" s="65">
        <f t="shared" si="481"/>
        <v>78.290000000000006</v>
      </c>
      <c r="BD1811" s="65">
        <f t="shared" si="482"/>
        <v>48872.899999999994</v>
      </c>
      <c r="BE1811" s="65">
        <f t="shared" si="483"/>
        <v>31744.309999999998</v>
      </c>
      <c r="BF1811" s="65">
        <f t="shared" si="484"/>
        <v>106999.40573543339</v>
      </c>
      <c r="BG1811" s="66">
        <f t="shared" si="485"/>
        <v>700.21918065237173</v>
      </c>
      <c r="BH1811" s="66">
        <f t="shared" si="486"/>
        <v>45.351544371436894</v>
      </c>
      <c r="BI1811" s="66">
        <f t="shared" si="487"/>
        <v>0.13048333333333334</v>
      </c>
      <c r="BJ1811" s="66">
        <f t="shared" si="488"/>
        <v>84.263620689655156</v>
      </c>
      <c r="BK1811" s="66">
        <f t="shared" si="489"/>
        <v>54.731568965517241</v>
      </c>
      <c r="BL1811" s="66">
        <f t="shared" si="490"/>
        <v>184.4817340266093</v>
      </c>
      <c r="BM1811" s="207">
        <f t="shared" si="492"/>
        <v>39871.979999999996</v>
      </c>
    </row>
    <row r="1812" spans="1:65" x14ac:dyDescent="0.35">
      <c r="A1812" s="1">
        <v>993</v>
      </c>
      <c r="B1812">
        <v>97</v>
      </c>
      <c r="C1812" t="s">
        <v>37</v>
      </c>
      <c r="D1812" s="60" t="s">
        <v>1031</v>
      </c>
      <c r="E1812" s="6" t="s">
        <v>1104</v>
      </c>
      <c r="F1812" s="7" t="s">
        <v>1106</v>
      </c>
      <c r="G1812" s="6">
        <v>-23.85</v>
      </c>
      <c r="H1812" s="6">
        <v>-46.64</v>
      </c>
      <c r="I1812" s="6">
        <v>792</v>
      </c>
      <c r="J1812" s="8">
        <v>14172.2970393051</v>
      </c>
      <c r="K1812" t="s">
        <v>1165</v>
      </c>
      <c r="L1812" t="s">
        <v>1062</v>
      </c>
      <c r="M1812">
        <v>600</v>
      </c>
      <c r="N1812">
        <v>600</v>
      </c>
      <c r="O1812">
        <v>0.17</v>
      </c>
      <c r="P1812">
        <v>21361.119999999999</v>
      </c>
      <c r="Q1812">
        <v>44998.77</v>
      </c>
      <c r="R1812">
        <v>5266.4</v>
      </c>
      <c r="S1812">
        <v>34606.78</v>
      </c>
      <c r="T1812">
        <v>0</v>
      </c>
      <c r="U1812">
        <v>11578.67</v>
      </c>
      <c r="V1812">
        <v>0</v>
      </c>
      <c r="W1812" s="181">
        <f t="shared" si="476"/>
        <v>32939.79</v>
      </c>
      <c r="X1812" s="181">
        <f t="shared" si="477"/>
        <v>54.899650000000001</v>
      </c>
      <c r="Y1812" s="174">
        <v>117811.91</v>
      </c>
      <c r="Z1812" s="181">
        <f t="shared" si="478"/>
        <v>196.35318333333333</v>
      </c>
      <c r="AA1812" s="174">
        <v>1.4429780486539939E-4</v>
      </c>
      <c r="AB1812" s="174">
        <v>18.13154544391989</v>
      </c>
      <c r="AC1812" s="174">
        <v>38.195433721429353</v>
      </c>
      <c r="AD1812" s="174">
        <v>4.4701762326067023</v>
      </c>
      <c r="AE1812" s="174">
        <v>29.374602279175338</v>
      </c>
      <c r="AF1812">
        <v>0</v>
      </c>
      <c r="AG1812" s="106">
        <v>9.8280980250638503</v>
      </c>
      <c r="AH1812" s="106">
        <v>0</v>
      </c>
      <c r="AI1812" s="106">
        <v>100</v>
      </c>
      <c r="AJ1812">
        <v>83.78</v>
      </c>
      <c r="AK1812">
        <v>54.9</v>
      </c>
      <c r="AL1812">
        <v>57.68</v>
      </c>
      <c r="AM1812">
        <v>196.35</v>
      </c>
      <c r="AN1812" t="s">
        <v>1064</v>
      </c>
      <c r="AO1812">
        <v>23.601600000000001</v>
      </c>
      <c r="AP1812">
        <v>8.33</v>
      </c>
      <c r="AQ1812">
        <v>12.806699999999999</v>
      </c>
      <c r="AR1812" t="s">
        <v>1072</v>
      </c>
      <c r="AS1812" t="s">
        <v>1074</v>
      </c>
      <c r="AT1812" t="s">
        <v>1075</v>
      </c>
      <c r="AU1812" t="s">
        <v>1077</v>
      </c>
      <c r="AV1812" t="s">
        <v>1079</v>
      </c>
      <c r="AW1812" t="s">
        <v>1084</v>
      </c>
      <c r="AX1812" s="65">
        <f t="shared" si="491"/>
        <v>1391.07</v>
      </c>
      <c r="AY1812" s="106">
        <v>2862.47</v>
      </c>
      <c r="AZ1812" s="106">
        <v>851.98430999557468</v>
      </c>
      <c r="BA1812" s="65">
        <f t="shared" si="479"/>
        <v>5105.5243099955751</v>
      </c>
      <c r="BB1812" s="65">
        <f t="shared" si="480"/>
        <v>32087.805690004425</v>
      </c>
      <c r="BC1812" s="65">
        <f t="shared" si="481"/>
        <v>0.17</v>
      </c>
      <c r="BD1812" s="65">
        <f t="shared" si="482"/>
        <v>48874.1</v>
      </c>
      <c r="BE1812" s="65">
        <f t="shared" si="483"/>
        <v>31744.309999999998</v>
      </c>
      <c r="BF1812" s="65">
        <f t="shared" si="484"/>
        <v>112706.38569000443</v>
      </c>
      <c r="BG1812" s="66">
        <f t="shared" si="485"/>
        <v>729.3606157136536</v>
      </c>
      <c r="BH1812" s="66">
        <f t="shared" si="486"/>
        <v>55.323802913800733</v>
      </c>
      <c r="BI1812" s="66">
        <f t="shared" si="487"/>
        <v>2.8333333333333335E-4</v>
      </c>
      <c r="BJ1812" s="66">
        <f t="shared" si="488"/>
        <v>84.265689655172409</v>
      </c>
      <c r="BK1812" s="66">
        <f t="shared" si="489"/>
        <v>54.731568965517241</v>
      </c>
      <c r="BL1812" s="66">
        <f t="shared" si="490"/>
        <v>194.32135463793867</v>
      </c>
      <c r="BM1812" s="207">
        <f t="shared" si="492"/>
        <v>39873.18</v>
      </c>
    </row>
    <row r="1813" spans="1:65" x14ac:dyDescent="0.35">
      <c r="A1813" s="1">
        <v>994</v>
      </c>
      <c r="B1813">
        <v>97</v>
      </c>
      <c r="C1813" t="s">
        <v>37</v>
      </c>
      <c r="D1813" s="60" t="s">
        <v>1032</v>
      </c>
      <c r="E1813" s="6" t="s">
        <v>1107</v>
      </c>
      <c r="F1813" s="7" t="s">
        <v>1108</v>
      </c>
      <c r="G1813" s="6">
        <v>-30.03</v>
      </c>
      <c r="H1813" s="6">
        <v>-51.23</v>
      </c>
      <c r="I1813" s="6">
        <v>47</v>
      </c>
      <c r="J1813" s="8">
        <v>23954.0527728093</v>
      </c>
      <c r="K1813" t="s">
        <v>1165</v>
      </c>
      <c r="L1813" t="s">
        <v>1062</v>
      </c>
      <c r="M1813">
        <v>600</v>
      </c>
      <c r="N1813">
        <v>600</v>
      </c>
      <c r="O1813">
        <v>9.65</v>
      </c>
      <c r="P1813">
        <v>24258.57</v>
      </c>
      <c r="Q1813">
        <v>44998.77</v>
      </c>
      <c r="R1813">
        <v>5272.4</v>
      </c>
      <c r="S1813">
        <v>34606.78</v>
      </c>
      <c r="T1813">
        <v>0</v>
      </c>
      <c r="U1813">
        <v>11578.67</v>
      </c>
      <c r="V1813">
        <v>0</v>
      </c>
      <c r="W1813" s="181">
        <f t="shared" si="476"/>
        <v>35837.24</v>
      </c>
      <c r="X1813" s="181">
        <f t="shared" si="477"/>
        <v>59.728733333333331</v>
      </c>
      <c r="Y1813" s="174">
        <v>120724.84</v>
      </c>
      <c r="Z1813" s="181">
        <f t="shared" si="478"/>
        <v>201.20806666666667</v>
      </c>
      <c r="AA1813" s="174">
        <v>7.993383963068413E-3</v>
      </c>
      <c r="AB1813" s="174">
        <v>20.09409993833912</v>
      </c>
      <c r="AC1813" s="174">
        <v>37.273828650342381</v>
      </c>
      <c r="AD1813" s="174">
        <v>4.3672867986406114</v>
      </c>
      <c r="AE1813" s="174">
        <v>28.665832151858719</v>
      </c>
      <c r="AF1813">
        <v>0</v>
      </c>
      <c r="AG1813" s="106">
        <v>9.5909590768560964</v>
      </c>
      <c r="AH1813" s="106">
        <v>0</v>
      </c>
      <c r="AI1813" s="106">
        <v>100</v>
      </c>
      <c r="AJ1813">
        <v>83.79</v>
      </c>
      <c r="AK1813">
        <v>59.74</v>
      </c>
      <c r="AL1813">
        <v>57.68</v>
      </c>
      <c r="AM1813">
        <v>201.21</v>
      </c>
      <c r="AN1813" t="s">
        <v>1065</v>
      </c>
      <c r="AO1813">
        <v>23.601600000000001</v>
      </c>
      <c r="AP1813">
        <v>8.33</v>
      </c>
      <c r="AQ1813">
        <v>12.806699999999999</v>
      </c>
      <c r="AR1813" t="s">
        <v>1072</v>
      </c>
      <c r="AS1813" t="s">
        <v>1074</v>
      </c>
      <c r="AT1813" t="s">
        <v>1075</v>
      </c>
      <c r="AU1813" t="s">
        <v>1077</v>
      </c>
      <c r="AV1813" t="s">
        <v>1079</v>
      </c>
      <c r="AW1813" t="s">
        <v>1084</v>
      </c>
      <c r="AX1813" s="65">
        <f t="shared" si="491"/>
        <v>1391.07</v>
      </c>
      <c r="AY1813" s="106">
        <v>2862.47</v>
      </c>
      <c r="AZ1813" s="106">
        <v>937.68542381737188</v>
      </c>
      <c r="BA1813" s="65">
        <f t="shared" si="479"/>
        <v>5191.2254238173718</v>
      </c>
      <c r="BB1813" s="65">
        <f t="shared" si="480"/>
        <v>34899.554576182629</v>
      </c>
      <c r="BC1813" s="65">
        <f t="shared" si="481"/>
        <v>9.65</v>
      </c>
      <c r="BD1813" s="65">
        <f t="shared" si="482"/>
        <v>48880.1</v>
      </c>
      <c r="BE1813" s="65">
        <f t="shared" si="483"/>
        <v>31744.309999999998</v>
      </c>
      <c r="BF1813" s="65">
        <f t="shared" si="484"/>
        <v>115533.61457618262</v>
      </c>
      <c r="BG1813" s="66">
        <f t="shared" si="485"/>
        <v>741.6036319739103</v>
      </c>
      <c r="BH1813" s="66">
        <f t="shared" si="486"/>
        <v>60.171645821004532</v>
      </c>
      <c r="BI1813" s="66">
        <f t="shared" si="487"/>
        <v>1.6083333333333335E-2</v>
      </c>
      <c r="BJ1813" s="66">
        <f t="shared" si="488"/>
        <v>84.276034482758618</v>
      </c>
      <c r="BK1813" s="66">
        <f t="shared" si="489"/>
        <v>54.731568965517241</v>
      </c>
      <c r="BL1813" s="66">
        <f t="shared" si="490"/>
        <v>199.19588720031487</v>
      </c>
      <c r="BM1813" s="207">
        <f t="shared" si="492"/>
        <v>39879.18</v>
      </c>
    </row>
    <row r="1814" spans="1:65" x14ac:dyDescent="0.35">
      <c r="A1814" s="1">
        <v>995</v>
      </c>
      <c r="B1814">
        <v>97</v>
      </c>
      <c r="C1814" t="s">
        <v>37</v>
      </c>
      <c r="D1814" s="60" t="s">
        <v>1033</v>
      </c>
      <c r="E1814" s="6" t="s">
        <v>1109</v>
      </c>
      <c r="F1814" s="7" t="s">
        <v>1110</v>
      </c>
      <c r="G1814" s="6">
        <v>-15.37</v>
      </c>
      <c r="H1814" s="6">
        <v>-48.78</v>
      </c>
      <c r="I1814" s="6">
        <v>770</v>
      </c>
      <c r="J1814" s="8">
        <v>31081.371963744201</v>
      </c>
      <c r="K1814" t="s">
        <v>1165</v>
      </c>
      <c r="L1814" t="s">
        <v>1062</v>
      </c>
      <c r="M1814">
        <v>600</v>
      </c>
      <c r="N1814">
        <v>600</v>
      </c>
      <c r="O1814">
        <v>0</v>
      </c>
      <c r="P1814">
        <v>32705.99</v>
      </c>
      <c r="Q1814">
        <v>44998.77</v>
      </c>
      <c r="R1814">
        <v>5266.4</v>
      </c>
      <c r="S1814">
        <v>34606.78</v>
      </c>
      <c r="T1814">
        <v>0</v>
      </c>
      <c r="U1814">
        <v>11578.67</v>
      </c>
      <c r="V1814">
        <v>0</v>
      </c>
      <c r="W1814" s="181">
        <f t="shared" si="476"/>
        <v>44284.66</v>
      </c>
      <c r="X1814" s="181">
        <f t="shared" si="477"/>
        <v>73.807766666666666</v>
      </c>
      <c r="Y1814" s="174">
        <v>129156.61</v>
      </c>
      <c r="Z1814" s="181">
        <f t="shared" si="478"/>
        <v>215.26101666666668</v>
      </c>
      <c r="AA1814" s="174">
        <v>0</v>
      </c>
      <c r="AB1814" s="174">
        <v>25.32273803098424</v>
      </c>
      <c r="AC1814" s="174">
        <v>34.840470030918283</v>
      </c>
      <c r="AD1814" s="174">
        <v>4.0775303718485638</v>
      </c>
      <c r="AE1814" s="174">
        <v>26.794431969064529</v>
      </c>
      <c r="AF1814">
        <v>0</v>
      </c>
      <c r="AG1814" s="106">
        <v>8.9648295971843783</v>
      </c>
      <c r="AH1814" s="106">
        <v>0</v>
      </c>
      <c r="AI1814" s="106">
        <v>100</v>
      </c>
      <c r="AJ1814">
        <v>83.78</v>
      </c>
      <c r="AK1814">
        <v>73.81</v>
      </c>
      <c r="AL1814">
        <v>57.68</v>
      </c>
      <c r="AM1814">
        <v>215.26</v>
      </c>
      <c r="AN1814" t="s">
        <v>1066</v>
      </c>
      <c r="AO1814">
        <v>23.601600000000001</v>
      </c>
      <c r="AP1814">
        <v>8.33</v>
      </c>
      <c r="AQ1814">
        <v>12.806699999999999</v>
      </c>
      <c r="AR1814" t="s">
        <v>1072</v>
      </c>
      <c r="AS1814" t="s">
        <v>1074</v>
      </c>
      <c r="AT1814" t="s">
        <v>1075</v>
      </c>
      <c r="AU1814" t="s">
        <v>1077</v>
      </c>
      <c r="AV1814" t="s">
        <v>1079</v>
      </c>
      <c r="AW1814" t="s">
        <v>1084</v>
      </c>
      <c r="AX1814" s="65">
        <f t="shared" si="491"/>
        <v>1391.07</v>
      </c>
      <c r="AY1814" s="106">
        <v>2862.47</v>
      </c>
      <c r="AZ1814" s="106">
        <v>1219.2375449117496</v>
      </c>
      <c r="BA1814" s="65">
        <f t="shared" si="479"/>
        <v>5472.7775449117489</v>
      </c>
      <c r="BB1814" s="65">
        <f t="shared" si="480"/>
        <v>43065.422455088257</v>
      </c>
      <c r="BC1814" s="65">
        <f t="shared" si="481"/>
        <v>0</v>
      </c>
      <c r="BD1814" s="65">
        <f t="shared" si="482"/>
        <v>48874.1</v>
      </c>
      <c r="BE1814" s="65">
        <f t="shared" si="483"/>
        <v>31744.309999999998</v>
      </c>
      <c r="BF1814" s="65">
        <f t="shared" si="484"/>
        <v>123683.83245508825</v>
      </c>
      <c r="BG1814" s="66">
        <f t="shared" si="485"/>
        <v>781.82536355882132</v>
      </c>
      <c r="BH1814" s="66">
        <f t="shared" si="486"/>
        <v>74.250728370841827</v>
      </c>
      <c r="BI1814" s="66">
        <f t="shared" si="487"/>
        <v>0</v>
      </c>
      <c r="BJ1814" s="66">
        <f t="shared" si="488"/>
        <v>84.265689655172409</v>
      </c>
      <c r="BK1814" s="66">
        <f t="shared" si="489"/>
        <v>54.731568965517241</v>
      </c>
      <c r="BL1814" s="66">
        <f t="shared" si="490"/>
        <v>213.24798699153146</v>
      </c>
      <c r="BM1814" s="207">
        <f t="shared" si="492"/>
        <v>39873.18</v>
      </c>
    </row>
    <row r="1815" spans="1:65" x14ac:dyDescent="0.35">
      <c r="A1815" s="1">
        <v>996</v>
      </c>
      <c r="B1815">
        <v>97</v>
      </c>
      <c r="C1815" t="s">
        <v>37</v>
      </c>
      <c r="D1815" s="60" t="s">
        <v>1034</v>
      </c>
      <c r="E1815" s="6" t="s">
        <v>1111</v>
      </c>
      <c r="F1815" s="7" t="s">
        <v>1112</v>
      </c>
      <c r="G1815" s="6">
        <v>-22.86</v>
      </c>
      <c r="H1815" s="6">
        <v>-43.41</v>
      </c>
      <c r="I1815" s="6">
        <v>45</v>
      </c>
      <c r="J1815" s="8">
        <v>45016.2336447989</v>
      </c>
      <c r="K1815" t="s">
        <v>1165</v>
      </c>
      <c r="L1815" t="s">
        <v>1062</v>
      </c>
      <c r="M1815">
        <v>600</v>
      </c>
      <c r="N1815">
        <v>600</v>
      </c>
      <c r="O1815">
        <v>0</v>
      </c>
      <c r="P1815">
        <v>32979.279999999999</v>
      </c>
      <c r="Q1815">
        <v>44998.77</v>
      </c>
      <c r="R1815">
        <v>5262.4</v>
      </c>
      <c r="S1815">
        <v>34606.78</v>
      </c>
      <c r="T1815">
        <v>0</v>
      </c>
      <c r="U1815">
        <v>11578.67</v>
      </c>
      <c r="V1815">
        <v>0</v>
      </c>
      <c r="W1815" s="181">
        <f t="shared" si="476"/>
        <v>44557.95</v>
      </c>
      <c r="X1815" s="181">
        <f t="shared" si="477"/>
        <v>74.263249999999999</v>
      </c>
      <c r="Y1815" s="174">
        <v>129425.91</v>
      </c>
      <c r="Z1815" s="181">
        <f t="shared" si="478"/>
        <v>215.70985000000002</v>
      </c>
      <c r="AA1815" s="174">
        <v>0</v>
      </c>
      <c r="AB1815" s="174">
        <v>25.481203879501411</v>
      </c>
      <c r="AC1815" s="174">
        <v>34.76797652031189</v>
      </c>
      <c r="AD1815" s="174">
        <v>4.0659555725743006</v>
      </c>
      <c r="AE1815" s="174">
        <v>26.73868006800183</v>
      </c>
      <c r="AF1815">
        <v>0</v>
      </c>
      <c r="AG1815" s="106">
        <v>8.9461762331823671</v>
      </c>
      <c r="AH1815" s="106">
        <v>0</v>
      </c>
      <c r="AI1815" s="106">
        <v>100</v>
      </c>
      <c r="AJ1815">
        <v>83.77</v>
      </c>
      <c r="AK1815">
        <v>74.260000000000005</v>
      </c>
      <c r="AL1815">
        <v>57.68</v>
      </c>
      <c r="AM1815">
        <v>215.71</v>
      </c>
      <c r="AN1815" t="s">
        <v>1067</v>
      </c>
      <c r="AO1815">
        <v>23.601600000000001</v>
      </c>
      <c r="AP1815">
        <v>8.33</v>
      </c>
      <c r="AQ1815">
        <v>12.806699999999999</v>
      </c>
      <c r="AR1815" t="s">
        <v>1072</v>
      </c>
      <c r="AS1815" t="s">
        <v>1074</v>
      </c>
      <c r="AT1815" t="s">
        <v>1075</v>
      </c>
      <c r="AU1815" t="s">
        <v>1077</v>
      </c>
      <c r="AV1815" t="s">
        <v>1079</v>
      </c>
      <c r="AW1815" t="s">
        <v>1084</v>
      </c>
      <c r="AX1815" s="65">
        <f t="shared" si="491"/>
        <v>1391.07</v>
      </c>
      <c r="AY1815" s="106">
        <v>2862.47</v>
      </c>
      <c r="AZ1815" s="106">
        <v>1205.1149907191414</v>
      </c>
      <c r="BA1815" s="65">
        <f t="shared" si="479"/>
        <v>5458.6549907191411</v>
      </c>
      <c r="BB1815" s="65">
        <f t="shared" si="480"/>
        <v>43352.835009280854</v>
      </c>
      <c r="BC1815" s="65">
        <f t="shared" si="481"/>
        <v>0</v>
      </c>
      <c r="BD1815" s="65">
        <f t="shared" si="482"/>
        <v>48870.1</v>
      </c>
      <c r="BE1815" s="65">
        <f t="shared" si="483"/>
        <v>31744.309999999998</v>
      </c>
      <c r="BF1815" s="65">
        <f t="shared" si="484"/>
        <v>123967.25500928087</v>
      </c>
      <c r="BG1815" s="66">
        <f t="shared" si="485"/>
        <v>779.80785581702014</v>
      </c>
      <c r="BH1815" s="66">
        <f t="shared" si="486"/>
        <v>74.746267257380779</v>
      </c>
      <c r="BI1815" s="66">
        <f t="shared" si="487"/>
        <v>0</v>
      </c>
      <c r="BJ1815" s="66">
        <f t="shared" si="488"/>
        <v>84.258793103448269</v>
      </c>
      <c r="BK1815" s="66">
        <f t="shared" si="489"/>
        <v>54.731568965517241</v>
      </c>
      <c r="BL1815" s="66">
        <f t="shared" si="490"/>
        <v>213.73664656772564</v>
      </c>
      <c r="BM1815" s="207">
        <f t="shared" si="492"/>
        <v>39869.18</v>
      </c>
    </row>
    <row r="1816" spans="1:65" x14ac:dyDescent="0.35">
      <c r="A1816" s="1">
        <v>997</v>
      </c>
      <c r="B1816">
        <v>97</v>
      </c>
      <c r="C1816" t="s">
        <v>37</v>
      </c>
      <c r="D1816" s="60" t="s">
        <v>1035</v>
      </c>
      <c r="E1816" s="6" t="s">
        <v>1113</v>
      </c>
      <c r="F1816" s="7" t="s">
        <v>1114</v>
      </c>
      <c r="G1816" s="6">
        <v>-20.32</v>
      </c>
      <c r="H1816" s="6">
        <v>-40.340000000000003</v>
      </c>
      <c r="I1816" s="6">
        <v>9</v>
      </c>
      <c r="J1816" s="8">
        <v>54061.366139626101</v>
      </c>
      <c r="K1816" t="s">
        <v>1165</v>
      </c>
      <c r="L1816" t="s">
        <v>1062</v>
      </c>
      <c r="M1816">
        <v>600</v>
      </c>
      <c r="N1816">
        <v>600</v>
      </c>
      <c r="O1816">
        <v>0</v>
      </c>
      <c r="P1816">
        <v>36029.75</v>
      </c>
      <c r="Q1816">
        <v>44998.77</v>
      </c>
      <c r="R1816">
        <v>5264.2</v>
      </c>
      <c r="S1816">
        <v>34606.78</v>
      </c>
      <c r="T1816">
        <v>0</v>
      </c>
      <c r="U1816">
        <v>11578.67</v>
      </c>
      <c r="V1816">
        <v>0</v>
      </c>
      <c r="W1816" s="181">
        <f t="shared" si="476"/>
        <v>47608.42</v>
      </c>
      <c r="X1816" s="181">
        <f t="shared" si="477"/>
        <v>79.347366666666659</v>
      </c>
      <c r="Y1816" s="174">
        <v>132478.17000000001</v>
      </c>
      <c r="Z1816" s="181">
        <f t="shared" si="478"/>
        <v>220.79695000000001</v>
      </c>
      <c r="AA1816" s="174">
        <v>0</v>
      </c>
      <c r="AB1816" s="174">
        <v>27.196744942959281</v>
      </c>
      <c r="AC1816" s="174">
        <v>33.966932061335079</v>
      </c>
      <c r="AD1816" s="174">
        <v>3.973635807318292</v>
      </c>
      <c r="AE1816" s="174">
        <v>26.122628354543242</v>
      </c>
      <c r="AF1816">
        <v>0</v>
      </c>
      <c r="AG1816" s="106">
        <v>8.7400588338440954</v>
      </c>
      <c r="AH1816" s="106">
        <v>0</v>
      </c>
      <c r="AI1816" s="106">
        <v>100</v>
      </c>
      <c r="AJ1816">
        <v>83.77</v>
      </c>
      <c r="AK1816">
        <v>79.349999999999994</v>
      </c>
      <c r="AL1816">
        <v>57.68</v>
      </c>
      <c r="AM1816">
        <v>220.8</v>
      </c>
      <c r="AN1816" t="s">
        <v>1068</v>
      </c>
      <c r="AO1816">
        <v>23.601600000000001</v>
      </c>
      <c r="AP1816">
        <v>8.33</v>
      </c>
      <c r="AQ1816">
        <v>12.806699999999999</v>
      </c>
      <c r="AR1816" t="s">
        <v>1072</v>
      </c>
      <c r="AS1816" t="s">
        <v>1074</v>
      </c>
      <c r="AT1816" t="s">
        <v>1075</v>
      </c>
      <c r="AU1816" t="s">
        <v>1077</v>
      </c>
      <c r="AV1816" t="s">
        <v>1079</v>
      </c>
      <c r="AW1816" t="s">
        <v>1084</v>
      </c>
      <c r="AX1816" s="65">
        <f t="shared" si="491"/>
        <v>1391.07</v>
      </c>
      <c r="AY1816" s="106">
        <v>2862.47</v>
      </c>
      <c r="AZ1816" s="106">
        <v>1274.4867068266053</v>
      </c>
      <c r="BA1816" s="65">
        <f t="shared" si="479"/>
        <v>5528.0267068266057</v>
      </c>
      <c r="BB1816" s="65">
        <f t="shared" si="480"/>
        <v>46333.933293173395</v>
      </c>
      <c r="BC1816" s="65">
        <f t="shared" si="481"/>
        <v>0</v>
      </c>
      <c r="BD1816" s="65">
        <f t="shared" si="482"/>
        <v>48871.899999999994</v>
      </c>
      <c r="BE1816" s="65">
        <f t="shared" si="483"/>
        <v>31744.309999999998</v>
      </c>
      <c r="BF1816" s="65">
        <f t="shared" si="484"/>
        <v>126950.1432931734</v>
      </c>
      <c r="BG1816" s="66">
        <f t="shared" si="485"/>
        <v>789.71810097522939</v>
      </c>
      <c r="BH1816" s="66">
        <f t="shared" si="486"/>
        <v>79.88609188478172</v>
      </c>
      <c r="BI1816" s="66">
        <f t="shared" si="487"/>
        <v>0</v>
      </c>
      <c r="BJ1816" s="66">
        <f t="shared" si="488"/>
        <v>84.261896551724135</v>
      </c>
      <c r="BK1816" s="66">
        <f t="shared" si="489"/>
        <v>54.731568965517241</v>
      </c>
      <c r="BL1816" s="66">
        <f t="shared" si="490"/>
        <v>218.8795574020231</v>
      </c>
      <c r="BM1816" s="207">
        <f t="shared" si="492"/>
        <v>39870.979999999996</v>
      </c>
    </row>
    <row r="1817" spans="1:65" x14ac:dyDescent="0.35">
      <c r="A1817" s="1">
        <v>998</v>
      </c>
      <c r="B1817">
        <v>97</v>
      </c>
      <c r="C1817" t="s">
        <v>37</v>
      </c>
      <c r="D1817" s="60" t="s">
        <v>1036</v>
      </c>
      <c r="E1817" s="6" t="s">
        <v>1115</v>
      </c>
      <c r="F1817" s="7" t="s">
        <v>1116</v>
      </c>
      <c r="G1817" s="6">
        <v>-8.0500000000000007</v>
      </c>
      <c r="H1817" s="6">
        <v>-34.880000000000003</v>
      </c>
      <c r="I1817" s="6">
        <v>10</v>
      </c>
      <c r="J1817" s="8">
        <v>63550.072249703</v>
      </c>
      <c r="K1817" t="s">
        <v>1165</v>
      </c>
      <c r="L1817" t="s">
        <v>1062</v>
      </c>
      <c r="M1817">
        <v>600</v>
      </c>
      <c r="N1817">
        <v>600</v>
      </c>
      <c r="O1817">
        <v>0</v>
      </c>
      <c r="P1817">
        <v>40514.9</v>
      </c>
      <c r="Q1817">
        <v>44998.77</v>
      </c>
      <c r="R1817">
        <v>5250.2</v>
      </c>
      <c r="S1817">
        <v>34606.78</v>
      </c>
      <c r="T1817">
        <v>0</v>
      </c>
      <c r="U1817">
        <v>11578.67</v>
      </c>
      <c r="V1817">
        <v>0</v>
      </c>
      <c r="W1817" s="181">
        <f t="shared" si="476"/>
        <v>52093.57</v>
      </c>
      <c r="X1817" s="181">
        <f t="shared" si="477"/>
        <v>86.822616666666661</v>
      </c>
      <c r="Y1817" s="174">
        <v>136949.32999999999</v>
      </c>
      <c r="Z1817" s="181">
        <f t="shared" si="478"/>
        <v>228.24888333333331</v>
      </c>
      <c r="AA1817" s="174">
        <v>0</v>
      </c>
      <c r="AB1817" s="174">
        <v>29.58386141794195</v>
      </c>
      <c r="AC1817" s="174">
        <v>32.857970170427272</v>
      </c>
      <c r="AD1817" s="174">
        <v>3.8336806759113018</v>
      </c>
      <c r="AE1817" s="174">
        <v>25.269769483355631</v>
      </c>
      <c r="AF1817">
        <v>0</v>
      </c>
      <c r="AG1817" s="106">
        <v>8.4547109503931122</v>
      </c>
      <c r="AH1817" s="106">
        <v>0</v>
      </c>
      <c r="AI1817" s="106">
        <v>100</v>
      </c>
      <c r="AJ1817">
        <v>83.75</v>
      </c>
      <c r="AK1817">
        <v>86.82</v>
      </c>
      <c r="AL1817">
        <v>57.68</v>
      </c>
      <c r="AM1817">
        <v>228.25</v>
      </c>
      <c r="AN1817" t="s">
        <v>1069</v>
      </c>
      <c r="AO1817">
        <v>23.601600000000001</v>
      </c>
      <c r="AP1817">
        <v>8.33</v>
      </c>
      <c r="AQ1817">
        <v>12.806699999999999</v>
      </c>
      <c r="AR1817" t="s">
        <v>1072</v>
      </c>
      <c r="AS1817" t="s">
        <v>1074</v>
      </c>
      <c r="AT1817" t="s">
        <v>1075</v>
      </c>
      <c r="AU1817" t="s">
        <v>1077</v>
      </c>
      <c r="AV1817" t="s">
        <v>1079</v>
      </c>
      <c r="AW1817" t="s">
        <v>1084</v>
      </c>
      <c r="AX1817" s="65">
        <f t="shared" si="491"/>
        <v>1391.07</v>
      </c>
      <c r="AY1817" s="106">
        <v>2862.47</v>
      </c>
      <c r="AZ1817" s="106">
        <v>1437.467050483383</v>
      </c>
      <c r="BA1817" s="65">
        <f t="shared" si="479"/>
        <v>5691.007050483382</v>
      </c>
      <c r="BB1817" s="65">
        <f t="shared" si="480"/>
        <v>50656.102949516615</v>
      </c>
      <c r="BC1817" s="65">
        <f t="shared" si="481"/>
        <v>0</v>
      </c>
      <c r="BD1817" s="65">
        <f t="shared" si="482"/>
        <v>48857.899999999994</v>
      </c>
      <c r="BE1817" s="65">
        <f t="shared" si="483"/>
        <v>31744.309999999998</v>
      </c>
      <c r="BF1817" s="65">
        <f t="shared" si="484"/>
        <v>131258.32294951662</v>
      </c>
      <c r="BG1817" s="66">
        <f t="shared" si="485"/>
        <v>813.00100721191177</v>
      </c>
      <c r="BH1817" s="66">
        <f t="shared" si="486"/>
        <v>87.338108533649333</v>
      </c>
      <c r="BI1817" s="66">
        <f t="shared" si="487"/>
        <v>0</v>
      </c>
      <c r="BJ1817" s="66">
        <f t="shared" si="488"/>
        <v>84.237758620689647</v>
      </c>
      <c r="BK1817" s="66">
        <f t="shared" si="489"/>
        <v>54.731568965517241</v>
      </c>
      <c r="BL1817" s="66">
        <f t="shared" si="490"/>
        <v>226.30745336123553</v>
      </c>
      <c r="BM1817" s="207">
        <f t="shared" si="492"/>
        <v>39856.979999999996</v>
      </c>
    </row>
    <row r="1818" spans="1:65" x14ac:dyDescent="0.35">
      <c r="A1818" s="1">
        <v>999</v>
      </c>
      <c r="B1818">
        <v>97</v>
      </c>
      <c r="C1818" t="s">
        <v>37</v>
      </c>
      <c r="D1818" s="60" t="s">
        <v>1037</v>
      </c>
      <c r="E1818" s="6" t="s">
        <v>1117</v>
      </c>
      <c r="F1818" s="7" t="s">
        <v>1118</v>
      </c>
      <c r="G1818" s="6">
        <v>-3.8</v>
      </c>
      <c r="H1818" s="6">
        <v>-38.53</v>
      </c>
      <c r="I1818" s="6">
        <v>41</v>
      </c>
      <c r="J1818" s="8">
        <v>71394.000753582499</v>
      </c>
      <c r="K1818" t="s">
        <v>1165</v>
      </c>
      <c r="L1818" t="s">
        <v>1062</v>
      </c>
      <c r="M1818">
        <v>600</v>
      </c>
      <c r="N1818">
        <v>600</v>
      </c>
      <c r="O1818">
        <v>0</v>
      </c>
      <c r="P1818">
        <v>41766.36</v>
      </c>
      <c r="Q1818">
        <v>44998.77</v>
      </c>
      <c r="R1818">
        <v>5255.2</v>
      </c>
      <c r="S1818">
        <v>34606.78</v>
      </c>
      <c r="T1818">
        <v>0</v>
      </c>
      <c r="U1818">
        <v>11578.67</v>
      </c>
      <c r="V1818">
        <v>0</v>
      </c>
      <c r="W1818" s="181">
        <f t="shared" si="476"/>
        <v>53345.03</v>
      </c>
      <c r="X1818" s="181">
        <f t="shared" si="477"/>
        <v>88.908383333333333</v>
      </c>
      <c r="Y1818" s="174">
        <v>138205.79</v>
      </c>
      <c r="Z1818" s="181">
        <f t="shared" si="478"/>
        <v>230.34298333333334</v>
      </c>
      <c r="AA1818" s="174">
        <v>0</v>
      </c>
      <c r="AB1818" s="174">
        <v>30.220412618024181</v>
      </c>
      <c r="AC1818" s="174">
        <v>32.559250954681417</v>
      </c>
      <c r="AD1818" s="174">
        <v>3.8024456138921532</v>
      </c>
      <c r="AE1818" s="174">
        <v>25.040036311069159</v>
      </c>
      <c r="AF1818">
        <v>0</v>
      </c>
      <c r="AG1818" s="106">
        <v>8.3778472667462047</v>
      </c>
      <c r="AH1818" s="106">
        <v>0</v>
      </c>
      <c r="AI1818" s="106">
        <v>100</v>
      </c>
      <c r="AJ1818">
        <v>83.76</v>
      </c>
      <c r="AK1818">
        <v>88.91</v>
      </c>
      <c r="AL1818">
        <v>57.68</v>
      </c>
      <c r="AM1818">
        <v>230.34</v>
      </c>
      <c r="AN1818" t="s">
        <v>1070</v>
      </c>
      <c r="AO1818">
        <v>23.601600000000001</v>
      </c>
      <c r="AP1818">
        <v>8.33</v>
      </c>
      <c r="AQ1818">
        <v>12.806699999999999</v>
      </c>
      <c r="AR1818" t="s">
        <v>1072</v>
      </c>
      <c r="AS1818" t="s">
        <v>1074</v>
      </c>
      <c r="AT1818" t="s">
        <v>1075</v>
      </c>
      <c r="AU1818" t="s">
        <v>1077</v>
      </c>
      <c r="AV1818" t="s">
        <v>1079</v>
      </c>
      <c r="AW1818" t="s">
        <v>1084</v>
      </c>
      <c r="AX1818" s="65">
        <f t="shared" si="491"/>
        <v>1391.07</v>
      </c>
      <c r="AY1818" s="106">
        <v>2862.47</v>
      </c>
      <c r="AZ1818" s="106">
        <v>1449.0053204413719</v>
      </c>
      <c r="BA1818" s="65">
        <f t="shared" si="479"/>
        <v>5702.5453204413716</v>
      </c>
      <c r="BB1818" s="65">
        <f t="shared" si="480"/>
        <v>51896.024679558628</v>
      </c>
      <c r="BC1818" s="65">
        <f t="shared" si="481"/>
        <v>0</v>
      </c>
      <c r="BD1818" s="65">
        <f t="shared" si="482"/>
        <v>48862.899999999994</v>
      </c>
      <c r="BE1818" s="65">
        <f t="shared" si="483"/>
        <v>31744.309999999998</v>
      </c>
      <c r="BF1818" s="65">
        <f t="shared" si="484"/>
        <v>132503.24467955864</v>
      </c>
      <c r="BG1818" s="66">
        <f t="shared" si="485"/>
        <v>814.64933149162448</v>
      </c>
      <c r="BH1818" s="66">
        <f t="shared" si="486"/>
        <v>89.47590461992867</v>
      </c>
      <c r="BI1818" s="66">
        <f t="shared" si="487"/>
        <v>0</v>
      </c>
      <c r="BJ1818" s="66">
        <f t="shared" si="488"/>
        <v>84.246379310344821</v>
      </c>
      <c r="BK1818" s="66">
        <f t="shared" si="489"/>
        <v>54.731568965517241</v>
      </c>
      <c r="BL1818" s="66">
        <f t="shared" si="490"/>
        <v>228.45387013717007</v>
      </c>
      <c r="BM1818" s="207">
        <f t="shared" si="492"/>
        <v>39861.979999999996</v>
      </c>
    </row>
    <row r="1819" spans="1:65" x14ac:dyDescent="0.35">
      <c r="A1819" s="1">
        <v>1000</v>
      </c>
      <c r="B1819">
        <v>98</v>
      </c>
      <c r="C1819" t="s">
        <v>37</v>
      </c>
      <c r="D1819" s="60" t="s">
        <v>1038</v>
      </c>
      <c r="E1819" s="6" t="s">
        <v>1104</v>
      </c>
      <c r="F1819" s="7" t="s">
        <v>1105</v>
      </c>
      <c r="G1819" s="6">
        <v>-22.74</v>
      </c>
      <c r="H1819" s="6">
        <v>-45.59</v>
      </c>
      <c r="I1819" s="6">
        <v>1642</v>
      </c>
      <c r="J1819" s="8">
        <v>3495.45982983364</v>
      </c>
      <c r="K1819" t="s">
        <v>1165</v>
      </c>
      <c r="L1819" t="s">
        <v>1062</v>
      </c>
      <c r="M1819">
        <v>600</v>
      </c>
      <c r="N1819">
        <v>600</v>
      </c>
      <c r="O1819">
        <v>644.63</v>
      </c>
      <c r="P1819">
        <v>12649.13</v>
      </c>
      <c r="Q1819">
        <v>44998.77</v>
      </c>
      <c r="R1819">
        <v>5265.2</v>
      </c>
      <c r="S1819">
        <v>34606.78</v>
      </c>
      <c r="T1819">
        <v>0</v>
      </c>
      <c r="U1819">
        <v>11750.93</v>
      </c>
      <c r="V1819">
        <v>0</v>
      </c>
      <c r="W1819" s="181">
        <f t="shared" si="476"/>
        <v>24400.059999999998</v>
      </c>
      <c r="X1819" s="181">
        <f t="shared" si="477"/>
        <v>40.666766666666661</v>
      </c>
      <c r="Y1819" s="174">
        <v>109915.44</v>
      </c>
      <c r="Z1819" s="181">
        <f t="shared" si="478"/>
        <v>183.19239999999999</v>
      </c>
      <c r="AA1819" s="174">
        <v>0.58647811444870712</v>
      </c>
      <c r="AB1819" s="174">
        <v>11.508055647141109</v>
      </c>
      <c r="AC1819" s="174">
        <v>40.939443994401508</v>
      </c>
      <c r="AD1819" s="174">
        <v>4.7902278333235069</v>
      </c>
      <c r="AE1819" s="174">
        <v>31.48491240175175</v>
      </c>
      <c r="AF1819">
        <v>0</v>
      </c>
      <c r="AG1819" s="106">
        <v>10.690882008933411</v>
      </c>
      <c r="AH1819" s="106">
        <v>0</v>
      </c>
      <c r="AI1819" s="106">
        <v>100</v>
      </c>
      <c r="AJ1819">
        <v>83.77</v>
      </c>
      <c r="AK1819">
        <v>41.74</v>
      </c>
      <c r="AL1819">
        <v>57.68</v>
      </c>
      <c r="AM1819">
        <v>183.19</v>
      </c>
      <c r="AN1819" t="s">
        <v>1063</v>
      </c>
      <c r="AO1819">
        <v>23.601600000000001</v>
      </c>
      <c r="AP1819">
        <v>8.33</v>
      </c>
      <c r="AQ1819">
        <v>12.806699999999999</v>
      </c>
      <c r="AR1819" t="s">
        <v>1072</v>
      </c>
      <c r="AS1819" t="s">
        <v>1074</v>
      </c>
      <c r="AT1819" t="s">
        <v>1075</v>
      </c>
      <c r="AU1819" t="s">
        <v>1077</v>
      </c>
      <c r="AV1819" t="s">
        <v>1082</v>
      </c>
      <c r="AW1819" t="s">
        <v>1083</v>
      </c>
      <c r="AX1819" s="65">
        <f t="shared" si="491"/>
        <v>1391.07</v>
      </c>
      <c r="AY1819" s="106">
        <v>2862.47</v>
      </c>
      <c r="AZ1819" s="106">
        <v>667.30452907752192</v>
      </c>
      <c r="BA1819" s="65">
        <f t="shared" si="479"/>
        <v>4920.8445290775217</v>
      </c>
      <c r="BB1819" s="65">
        <f t="shared" si="480"/>
        <v>23732.755470922475</v>
      </c>
      <c r="BC1819" s="65">
        <f t="shared" si="481"/>
        <v>644.63</v>
      </c>
      <c r="BD1819" s="65">
        <f t="shared" si="482"/>
        <v>48872.899999999994</v>
      </c>
      <c r="BE1819" s="65">
        <f t="shared" si="483"/>
        <v>31744.309999999998</v>
      </c>
      <c r="BF1819" s="65">
        <f t="shared" si="484"/>
        <v>104994.59547092248</v>
      </c>
      <c r="BG1819" s="66">
        <f t="shared" si="485"/>
        <v>702.97778986821743</v>
      </c>
      <c r="BH1819" s="66">
        <f t="shared" si="486"/>
        <v>40.91854391538358</v>
      </c>
      <c r="BI1819" s="66">
        <f t="shared" si="487"/>
        <v>1.0743833333333332</v>
      </c>
      <c r="BJ1819" s="66">
        <f t="shared" si="488"/>
        <v>84.263620689655156</v>
      </c>
      <c r="BK1819" s="66">
        <f t="shared" si="489"/>
        <v>54.731568965517241</v>
      </c>
      <c r="BL1819" s="66">
        <f t="shared" si="490"/>
        <v>181.02516460503875</v>
      </c>
      <c r="BM1819" s="207">
        <f t="shared" si="492"/>
        <v>39871.979999999996</v>
      </c>
    </row>
    <row r="1820" spans="1:65" x14ac:dyDescent="0.35">
      <c r="A1820" s="1">
        <v>1001</v>
      </c>
      <c r="B1820">
        <v>98</v>
      </c>
      <c r="C1820" t="s">
        <v>37</v>
      </c>
      <c r="D1820" s="60" t="s">
        <v>1039</v>
      </c>
      <c r="E1820" s="6" t="s">
        <v>1104</v>
      </c>
      <c r="F1820" s="7" t="s">
        <v>1106</v>
      </c>
      <c r="G1820" s="6">
        <v>-23.85</v>
      </c>
      <c r="H1820" s="6">
        <v>-46.64</v>
      </c>
      <c r="I1820" s="6">
        <v>792</v>
      </c>
      <c r="J1820" s="8">
        <v>14172.2970393051</v>
      </c>
      <c r="K1820" t="s">
        <v>1165</v>
      </c>
      <c r="L1820" t="s">
        <v>1062</v>
      </c>
      <c r="M1820">
        <v>600</v>
      </c>
      <c r="N1820">
        <v>600</v>
      </c>
      <c r="O1820">
        <v>73.599999999999994</v>
      </c>
      <c r="P1820">
        <v>19973.099999999999</v>
      </c>
      <c r="Q1820">
        <v>44998.77</v>
      </c>
      <c r="R1820">
        <v>5266.4</v>
      </c>
      <c r="S1820">
        <v>34606.78</v>
      </c>
      <c r="T1820">
        <v>0</v>
      </c>
      <c r="U1820">
        <v>11750.93</v>
      </c>
      <c r="V1820">
        <v>0</v>
      </c>
      <c r="W1820" s="181">
        <f t="shared" si="476"/>
        <v>31724.03</v>
      </c>
      <c r="X1820" s="181">
        <f t="shared" si="477"/>
        <v>52.873383333333329</v>
      </c>
      <c r="Y1820" s="174">
        <v>116669.58</v>
      </c>
      <c r="Z1820" s="181">
        <f t="shared" si="478"/>
        <v>194.44929999999999</v>
      </c>
      <c r="AA1820" s="174">
        <v>6.3084138984643628E-2</v>
      </c>
      <c r="AB1820" s="174">
        <v>17.119372504812311</v>
      </c>
      <c r="AC1820" s="174">
        <v>38.569411152418652</v>
      </c>
      <c r="AD1820" s="174">
        <v>4.5139444232164028</v>
      </c>
      <c r="AE1820" s="174">
        <v>29.662213577866648</v>
      </c>
      <c r="AF1820">
        <v>0</v>
      </c>
      <c r="AG1820" s="106">
        <v>10.071974202701339</v>
      </c>
      <c r="AH1820" s="106">
        <v>0</v>
      </c>
      <c r="AI1820" s="106">
        <v>100</v>
      </c>
      <c r="AJ1820">
        <v>83.78</v>
      </c>
      <c r="AK1820">
        <v>53</v>
      </c>
      <c r="AL1820">
        <v>57.68</v>
      </c>
      <c r="AM1820">
        <v>194.45</v>
      </c>
      <c r="AN1820" t="s">
        <v>1064</v>
      </c>
      <c r="AO1820">
        <v>23.601600000000001</v>
      </c>
      <c r="AP1820">
        <v>8.33</v>
      </c>
      <c r="AQ1820">
        <v>12.806699999999999</v>
      </c>
      <c r="AR1820" t="s">
        <v>1072</v>
      </c>
      <c r="AS1820" t="s">
        <v>1074</v>
      </c>
      <c r="AT1820" t="s">
        <v>1075</v>
      </c>
      <c r="AU1820" t="s">
        <v>1077</v>
      </c>
      <c r="AV1820" t="s">
        <v>1082</v>
      </c>
      <c r="AW1820" t="s">
        <v>1083</v>
      </c>
      <c r="AX1820" s="65">
        <f t="shared" si="491"/>
        <v>1391.07</v>
      </c>
      <c r="AY1820" s="106">
        <v>2862.47</v>
      </c>
      <c r="AZ1820" s="106">
        <v>878.73369393584426</v>
      </c>
      <c r="BA1820" s="65">
        <f t="shared" si="479"/>
        <v>5132.2736939358438</v>
      </c>
      <c r="BB1820" s="65">
        <f t="shared" si="480"/>
        <v>30845.296306064156</v>
      </c>
      <c r="BC1820" s="65">
        <f t="shared" si="481"/>
        <v>73.599999999999994</v>
      </c>
      <c r="BD1820" s="65">
        <f t="shared" si="482"/>
        <v>48874.1</v>
      </c>
      <c r="BE1820" s="65">
        <f t="shared" si="483"/>
        <v>31744.309999999998</v>
      </c>
      <c r="BF1820" s="65">
        <f t="shared" si="484"/>
        <v>111537.30630606416</v>
      </c>
      <c r="BG1820" s="66">
        <f t="shared" si="485"/>
        <v>733.18195627654916</v>
      </c>
      <c r="BH1820" s="66">
        <f t="shared" si="486"/>
        <v>53.181545355283028</v>
      </c>
      <c r="BI1820" s="66">
        <f t="shared" si="487"/>
        <v>0.12266666666666666</v>
      </c>
      <c r="BJ1820" s="66">
        <f t="shared" si="488"/>
        <v>84.265689655172409</v>
      </c>
      <c r="BK1820" s="66">
        <f t="shared" si="489"/>
        <v>54.731568965517241</v>
      </c>
      <c r="BL1820" s="66">
        <f t="shared" si="490"/>
        <v>192.30570052769681</v>
      </c>
      <c r="BM1820" s="207">
        <f t="shared" si="492"/>
        <v>39873.18</v>
      </c>
    </row>
    <row r="1821" spans="1:65" x14ac:dyDescent="0.35">
      <c r="A1821" s="1">
        <v>1002</v>
      </c>
      <c r="B1821">
        <v>98</v>
      </c>
      <c r="C1821" t="s">
        <v>37</v>
      </c>
      <c r="D1821" s="60" t="s">
        <v>1040</v>
      </c>
      <c r="E1821" s="6" t="s">
        <v>1107</v>
      </c>
      <c r="F1821" s="7" t="s">
        <v>1108</v>
      </c>
      <c r="G1821" s="6">
        <v>-30.03</v>
      </c>
      <c r="H1821" s="6">
        <v>-51.23</v>
      </c>
      <c r="I1821" s="6">
        <v>47</v>
      </c>
      <c r="J1821" s="8">
        <v>23954.0527728093</v>
      </c>
      <c r="K1821" t="s">
        <v>1165</v>
      </c>
      <c r="L1821" t="s">
        <v>1062</v>
      </c>
      <c r="M1821">
        <v>600</v>
      </c>
      <c r="N1821">
        <v>600</v>
      </c>
      <c r="O1821">
        <v>247.69</v>
      </c>
      <c r="P1821">
        <v>23931.24</v>
      </c>
      <c r="Q1821">
        <v>44998.77</v>
      </c>
      <c r="R1821">
        <v>5272.4</v>
      </c>
      <c r="S1821">
        <v>34606.78</v>
      </c>
      <c r="T1821">
        <v>0</v>
      </c>
      <c r="U1821">
        <v>11750.93</v>
      </c>
      <c r="V1821">
        <v>0</v>
      </c>
      <c r="W1821" s="181">
        <f t="shared" si="476"/>
        <v>35682.17</v>
      </c>
      <c r="X1821" s="181">
        <f t="shared" si="477"/>
        <v>59.470283333333327</v>
      </c>
      <c r="Y1821" s="174">
        <v>120807.81</v>
      </c>
      <c r="Z1821" s="181">
        <f t="shared" si="478"/>
        <v>201.34635</v>
      </c>
      <c r="AA1821" s="174">
        <v>0.2050281351843064</v>
      </c>
      <c r="AB1821" s="174">
        <v>19.80934841878187</v>
      </c>
      <c r="AC1821" s="174">
        <v>37.248229232861682</v>
      </c>
      <c r="AD1821" s="174">
        <v>4.3642873751291411</v>
      </c>
      <c r="AE1821" s="174">
        <v>28.646144649091809</v>
      </c>
      <c r="AF1821">
        <v>0</v>
      </c>
      <c r="AG1821" s="106">
        <v>9.7269621889511946</v>
      </c>
      <c r="AH1821" s="106">
        <v>0</v>
      </c>
      <c r="AI1821" s="106">
        <v>100</v>
      </c>
      <c r="AJ1821">
        <v>83.79</v>
      </c>
      <c r="AK1821">
        <v>59.88</v>
      </c>
      <c r="AL1821">
        <v>57.68</v>
      </c>
      <c r="AM1821">
        <v>201.35</v>
      </c>
      <c r="AN1821" t="s">
        <v>1065</v>
      </c>
      <c r="AO1821">
        <v>23.601600000000001</v>
      </c>
      <c r="AP1821">
        <v>8.33</v>
      </c>
      <c r="AQ1821">
        <v>12.806699999999999</v>
      </c>
      <c r="AR1821" t="s">
        <v>1072</v>
      </c>
      <c r="AS1821" t="s">
        <v>1074</v>
      </c>
      <c r="AT1821" t="s">
        <v>1075</v>
      </c>
      <c r="AU1821" t="s">
        <v>1077</v>
      </c>
      <c r="AV1821" t="s">
        <v>1082</v>
      </c>
      <c r="AW1821" t="s">
        <v>1083</v>
      </c>
      <c r="AX1821" s="65">
        <f t="shared" si="491"/>
        <v>1391.07</v>
      </c>
      <c r="AY1821" s="106">
        <v>2862.47</v>
      </c>
      <c r="AZ1821" s="106">
        <v>972.10244205419144</v>
      </c>
      <c r="BA1821" s="65">
        <f t="shared" si="479"/>
        <v>5225.6424420541916</v>
      </c>
      <c r="BB1821" s="65">
        <f t="shared" si="480"/>
        <v>34710.067557945804</v>
      </c>
      <c r="BC1821" s="65">
        <f t="shared" si="481"/>
        <v>247.69</v>
      </c>
      <c r="BD1821" s="65">
        <f t="shared" si="482"/>
        <v>48880.1</v>
      </c>
      <c r="BE1821" s="65">
        <f t="shared" si="483"/>
        <v>31744.309999999998</v>
      </c>
      <c r="BF1821" s="65">
        <f t="shared" si="484"/>
        <v>115582.16755794581</v>
      </c>
      <c r="BG1821" s="66">
        <f t="shared" si="485"/>
        <v>746.52034886488457</v>
      </c>
      <c r="BH1821" s="66">
        <f t="shared" si="486"/>
        <v>59.844944065423803</v>
      </c>
      <c r="BI1821" s="66">
        <f t="shared" si="487"/>
        <v>0.41281666666666667</v>
      </c>
      <c r="BJ1821" s="66">
        <f t="shared" si="488"/>
        <v>84.276034482758618</v>
      </c>
      <c r="BK1821" s="66">
        <f t="shared" si="489"/>
        <v>54.731568965517241</v>
      </c>
      <c r="BL1821" s="66">
        <f t="shared" si="490"/>
        <v>199.2795992378376</v>
      </c>
      <c r="BM1821" s="207">
        <f t="shared" si="492"/>
        <v>39879.18</v>
      </c>
    </row>
    <row r="1822" spans="1:65" x14ac:dyDescent="0.35">
      <c r="A1822" s="1">
        <v>1003</v>
      </c>
      <c r="B1822">
        <v>98</v>
      </c>
      <c r="C1822" t="s">
        <v>37</v>
      </c>
      <c r="D1822" s="60" t="s">
        <v>1041</v>
      </c>
      <c r="E1822" s="6" t="s">
        <v>1109</v>
      </c>
      <c r="F1822" s="7" t="s">
        <v>1110</v>
      </c>
      <c r="G1822" s="6">
        <v>-15.37</v>
      </c>
      <c r="H1822" s="6">
        <v>-48.78</v>
      </c>
      <c r="I1822" s="6">
        <v>770</v>
      </c>
      <c r="J1822" s="8">
        <v>31081.371963744201</v>
      </c>
      <c r="K1822" t="s">
        <v>1165</v>
      </c>
      <c r="L1822" t="s">
        <v>1062</v>
      </c>
      <c r="M1822">
        <v>600</v>
      </c>
      <c r="N1822">
        <v>600</v>
      </c>
      <c r="O1822">
        <v>0</v>
      </c>
      <c r="P1822">
        <v>34883.839999999997</v>
      </c>
      <c r="Q1822">
        <v>44998.77</v>
      </c>
      <c r="R1822">
        <v>5266.4</v>
      </c>
      <c r="S1822">
        <v>34606.78</v>
      </c>
      <c r="T1822">
        <v>0</v>
      </c>
      <c r="U1822">
        <v>11750.93</v>
      </c>
      <c r="V1822">
        <v>0</v>
      </c>
      <c r="W1822" s="181">
        <f t="shared" si="476"/>
        <v>46634.77</v>
      </c>
      <c r="X1822" s="181">
        <f t="shared" si="477"/>
        <v>77.724616666666662</v>
      </c>
      <c r="Y1822" s="174">
        <v>131506.72</v>
      </c>
      <c r="Z1822" s="181">
        <f t="shared" si="478"/>
        <v>219.17786666666666</v>
      </c>
      <c r="AA1822" s="174">
        <v>0</v>
      </c>
      <c r="AB1822" s="174">
        <v>26.526279417508089</v>
      </c>
      <c r="AC1822" s="174">
        <v>34.21784833505086</v>
      </c>
      <c r="AD1822" s="174">
        <v>4.0046622712512328</v>
      </c>
      <c r="AE1822" s="174">
        <v>26.315598168671539</v>
      </c>
      <c r="AF1822">
        <v>0</v>
      </c>
      <c r="AG1822" s="106">
        <v>8.9356118075182778</v>
      </c>
      <c r="AH1822" s="106">
        <v>0</v>
      </c>
      <c r="AI1822" s="106">
        <v>100</v>
      </c>
      <c r="AJ1822">
        <v>83.78</v>
      </c>
      <c r="AK1822">
        <v>77.72</v>
      </c>
      <c r="AL1822">
        <v>57.68</v>
      </c>
      <c r="AM1822">
        <v>219.18</v>
      </c>
      <c r="AN1822" t="s">
        <v>1066</v>
      </c>
      <c r="AO1822">
        <v>23.601600000000001</v>
      </c>
      <c r="AP1822">
        <v>8.33</v>
      </c>
      <c r="AQ1822">
        <v>12.806699999999999</v>
      </c>
      <c r="AR1822" t="s">
        <v>1072</v>
      </c>
      <c r="AS1822" t="s">
        <v>1074</v>
      </c>
      <c r="AT1822" t="s">
        <v>1075</v>
      </c>
      <c r="AU1822" t="s">
        <v>1077</v>
      </c>
      <c r="AV1822" t="s">
        <v>1082</v>
      </c>
      <c r="AW1822" t="s">
        <v>1083</v>
      </c>
      <c r="AX1822" s="65">
        <f t="shared" si="491"/>
        <v>1391.07</v>
      </c>
      <c r="AY1822" s="106">
        <v>2862.47</v>
      </c>
      <c r="AZ1822" s="106">
        <v>1266.4947139192554</v>
      </c>
      <c r="BA1822" s="65">
        <f t="shared" si="479"/>
        <v>5520.0347139192545</v>
      </c>
      <c r="BB1822" s="65">
        <f t="shared" si="480"/>
        <v>45368.275286080738</v>
      </c>
      <c r="BC1822" s="65">
        <f t="shared" si="481"/>
        <v>0</v>
      </c>
      <c r="BD1822" s="65">
        <f t="shared" si="482"/>
        <v>48874.1</v>
      </c>
      <c r="BE1822" s="65">
        <f t="shared" si="483"/>
        <v>31744.309999999998</v>
      </c>
      <c r="BF1822" s="65">
        <f t="shared" si="484"/>
        <v>125986.68528608074</v>
      </c>
      <c r="BG1822" s="66">
        <f t="shared" si="485"/>
        <v>788.57638770275059</v>
      </c>
      <c r="BH1822" s="66">
        <f t="shared" si="486"/>
        <v>78.221164286346095</v>
      </c>
      <c r="BI1822" s="66">
        <f t="shared" si="487"/>
        <v>0</v>
      </c>
      <c r="BJ1822" s="66">
        <f t="shared" si="488"/>
        <v>84.265689655172409</v>
      </c>
      <c r="BK1822" s="66">
        <f t="shared" si="489"/>
        <v>54.731568965517241</v>
      </c>
      <c r="BL1822" s="66">
        <f t="shared" si="490"/>
        <v>217.21842290703577</v>
      </c>
      <c r="BM1822" s="207">
        <f t="shared" si="492"/>
        <v>39873.18</v>
      </c>
    </row>
    <row r="1823" spans="1:65" x14ac:dyDescent="0.35">
      <c r="A1823" s="1">
        <v>1004</v>
      </c>
      <c r="B1823">
        <v>98</v>
      </c>
      <c r="C1823" t="s">
        <v>37</v>
      </c>
      <c r="D1823" s="60" t="s">
        <v>1042</v>
      </c>
      <c r="E1823" s="6" t="s">
        <v>1111</v>
      </c>
      <c r="F1823" s="7" t="s">
        <v>1112</v>
      </c>
      <c r="G1823" s="6">
        <v>-22.86</v>
      </c>
      <c r="H1823" s="6">
        <v>-43.41</v>
      </c>
      <c r="I1823" s="6">
        <v>45</v>
      </c>
      <c r="J1823" s="8">
        <v>45016.2336447989</v>
      </c>
      <c r="K1823" t="s">
        <v>1165</v>
      </c>
      <c r="L1823" t="s">
        <v>1062</v>
      </c>
      <c r="M1823">
        <v>600</v>
      </c>
      <c r="N1823">
        <v>600</v>
      </c>
      <c r="O1823">
        <v>0</v>
      </c>
      <c r="P1823">
        <v>34816.1</v>
      </c>
      <c r="Q1823">
        <v>44998.77</v>
      </c>
      <c r="R1823">
        <v>5262.4</v>
      </c>
      <c r="S1823">
        <v>34606.78</v>
      </c>
      <c r="T1823">
        <v>0</v>
      </c>
      <c r="U1823">
        <v>11750.93</v>
      </c>
      <c r="V1823">
        <v>0</v>
      </c>
      <c r="W1823" s="181">
        <f t="shared" si="476"/>
        <v>46567.03</v>
      </c>
      <c r="X1823" s="181">
        <f t="shared" si="477"/>
        <v>77.611716666666666</v>
      </c>
      <c r="Y1823" s="174">
        <v>131434.98000000001</v>
      </c>
      <c r="Z1823" s="181">
        <f t="shared" si="478"/>
        <v>219.05830000000003</v>
      </c>
      <c r="AA1823" s="174">
        <v>0</v>
      </c>
      <c r="AB1823" s="174">
        <v>26.48921923220135</v>
      </c>
      <c r="AC1823" s="174">
        <v>34.236525162479573</v>
      </c>
      <c r="AD1823" s="174">
        <v>4.003804770997796</v>
      </c>
      <c r="AE1823" s="174">
        <v>26.329961780341879</v>
      </c>
      <c r="AF1823">
        <v>0</v>
      </c>
      <c r="AG1823" s="106">
        <v>8.9404890539793893</v>
      </c>
      <c r="AH1823" s="106">
        <v>0</v>
      </c>
      <c r="AI1823" s="106">
        <v>100</v>
      </c>
      <c r="AJ1823">
        <v>83.77</v>
      </c>
      <c r="AK1823">
        <v>77.61</v>
      </c>
      <c r="AL1823">
        <v>57.68</v>
      </c>
      <c r="AM1823">
        <v>219.06</v>
      </c>
      <c r="AN1823" t="s">
        <v>1067</v>
      </c>
      <c r="AO1823">
        <v>23.601600000000001</v>
      </c>
      <c r="AP1823">
        <v>8.33</v>
      </c>
      <c r="AQ1823">
        <v>12.806699999999999</v>
      </c>
      <c r="AR1823" t="s">
        <v>1072</v>
      </c>
      <c r="AS1823" t="s">
        <v>1074</v>
      </c>
      <c r="AT1823" t="s">
        <v>1075</v>
      </c>
      <c r="AU1823" t="s">
        <v>1077</v>
      </c>
      <c r="AV1823" t="s">
        <v>1082</v>
      </c>
      <c r="AW1823" t="s">
        <v>1083</v>
      </c>
      <c r="AX1823" s="65">
        <f t="shared" si="491"/>
        <v>1391.07</v>
      </c>
      <c r="AY1823" s="106">
        <v>2862.47</v>
      </c>
      <c r="AZ1823" s="106">
        <v>1254.6675051216555</v>
      </c>
      <c r="BA1823" s="65">
        <f t="shared" si="479"/>
        <v>5508.2075051216552</v>
      </c>
      <c r="BB1823" s="65">
        <f t="shared" si="480"/>
        <v>45312.36249487834</v>
      </c>
      <c r="BC1823" s="65">
        <f t="shared" si="481"/>
        <v>0</v>
      </c>
      <c r="BD1823" s="65">
        <f t="shared" si="482"/>
        <v>48870.1</v>
      </c>
      <c r="BE1823" s="65">
        <f t="shared" si="483"/>
        <v>31744.309999999998</v>
      </c>
      <c r="BF1823" s="65">
        <f t="shared" si="484"/>
        <v>125926.77249487836</v>
      </c>
      <c r="BG1823" s="66">
        <f t="shared" si="485"/>
        <v>786.88678644595075</v>
      </c>
      <c r="BH1823" s="66">
        <f t="shared" si="486"/>
        <v>78.124762922204027</v>
      </c>
      <c r="BI1823" s="66">
        <f t="shared" si="487"/>
        <v>0</v>
      </c>
      <c r="BJ1823" s="66">
        <f t="shared" si="488"/>
        <v>84.258793103448269</v>
      </c>
      <c r="BK1823" s="66">
        <f t="shared" si="489"/>
        <v>54.731568965517241</v>
      </c>
      <c r="BL1823" s="66">
        <f t="shared" si="490"/>
        <v>217.11512499116958</v>
      </c>
      <c r="BM1823" s="207">
        <f t="shared" si="492"/>
        <v>39869.18</v>
      </c>
    </row>
    <row r="1824" spans="1:65" x14ac:dyDescent="0.35">
      <c r="A1824" s="1">
        <v>1005</v>
      </c>
      <c r="B1824">
        <v>98</v>
      </c>
      <c r="C1824" t="s">
        <v>37</v>
      </c>
      <c r="D1824" s="60" t="s">
        <v>1043</v>
      </c>
      <c r="E1824" s="6" t="s">
        <v>1113</v>
      </c>
      <c r="F1824" s="7" t="s">
        <v>1114</v>
      </c>
      <c r="G1824" s="6">
        <v>-20.32</v>
      </c>
      <c r="H1824" s="6">
        <v>-40.340000000000003</v>
      </c>
      <c r="I1824" s="6">
        <v>9</v>
      </c>
      <c r="J1824" s="8">
        <v>54061.366139626101</v>
      </c>
      <c r="K1824" t="s">
        <v>1165</v>
      </c>
      <c r="L1824" t="s">
        <v>1062</v>
      </c>
      <c r="M1824">
        <v>600</v>
      </c>
      <c r="N1824">
        <v>600</v>
      </c>
      <c r="O1824">
        <v>0</v>
      </c>
      <c r="P1824">
        <v>39393.46</v>
      </c>
      <c r="Q1824">
        <v>44998.77</v>
      </c>
      <c r="R1824">
        <v>5264.2</v>
      </c>
      <c r="S1824">
        <v>34606.78</v>
      </c>
      <c r="T1824">
        <v>0</v>
      </c>
      <c r="U1824">
        <v>11750.93</v>
      </c>
      <c r="V1824">
        <v>0</v>
      </c>
      <c r="W1824" s="181">
        <f t="shared" si="476"/>
        <v>51144.39</v>
      </c>
      <c r="X1824" s="181">
        <f t="shared" si="477"/>
        <v>85.240650000000002</v>
      </c>
      <c r="Y1824" s="174">
        <v>136014.14000000001</v>
      </c>
      <c r="Z1824" s="181">
        <f t="shared" si="478"/>
        <v>226.69023333333337</v>
      </c>
      <c r="AA1824" s="174">
        <v>0</v>
      </c>
      <c r="AB1824" s="174">
        <v>28.962768135724708</v>
      </c>
      <c r="AC1824" s="174">
        <v>33.083891130730962</v>
      </c>
      <c r="AD1824" s="174">
        <v>3.87033289333006</v>
      </c>
      <c r="AE1824" s="174">
        <v>25.44351638734031</v>
      </c>
      <c r="AF1824">
        <v>0</v>
      </c>
      <c r="AG1824" s="106">
        <v>8.6394914528739424</v>
      </c>
      <c r="AH1824" s="106">
        <v>0</v>
      </c>
      <c r="AI1824" s="106">
        <v>100</v>
      </c>
      <c r="AJ1824">
        <v>83.77</v>
      </c>
      <c r="AK1824">
        <v>85.24</v>
      </c>
      <c r="AL1824">
        <v>57.68</v>
      </c>
      <c r="AM1824">
        <v>226.69</v>
      </c>
      <c r="AN1824" t="s">
        <v>1068</v>
      </c>
      <c r="AO1824">
        <v>23.601600000000001</v>
      </c>
      <c r="AP1824">
        <v>8.33</v>
      </c>
      <c r="AQ1824">
        <v>12.806699999999999</v>
      </c>
      <c r="AR1824" t="s">
        <v>1072</v>
      </c>
      <c r="AS1824" t="s">
        <v>1074</v>
      </c>
      <c r="AT1824" t="s">
        <v>1075</v>
      </c>
      <c r="AU1824" t="s">
        <v>1077</v>
      </c>
      <c r="AV1824" t="s">
        <v>1082</v>
      </c>
      <c r="AW1824" t="s">
        <v>1083</v>
      </c>
      <c r="AX1824" s="65">
        <f t="shared" si="491"/>
        <v>1391.07</v>
      </c>
      <c r="AY1824" s="106">
        <v>2862.47</v>
      </c>
      <c r="AZ1824" s="106">
        <v>1338.0930419678857</v>
      </c>
      <c r="BA1824" s="65">
        <f t="shared" si="479"/>
        <v>5591.6330419678852</v>
      </c>
      <c r="BB1824" s="65">
        <f t="shared" si="480"/>
        <v>49806.296958032115</v>
      </c>
      <c r="BC1824" s="65">
        <f t="shared" si="481"/>
        <v>0</v>
      </c>
      <c r="BD1824" s="65">
        <f t="shared" si="482"/>
        <v>48871.899999999994</v>
      </c>
      <c r="BE1824" s="65">
        <f t="shared" si="483"/>
        <v>31744.309999999998</v>
      </c>
      <c r="BF1824" s="65">
        <f t="shared" si="484"/>
        <v>130422.50695803213</v>
      </c>
      <c r="BG1824" s="66">
        <f t="shared" si="485"/>
        <v>798.80472028112649</v>
      </c>
      <c r="BH1824" s="66">
        <f t="shared" si="486"/>
        <v>85.87292578971055</v>
      </c>
      <c r="BI1824" s="66">
        <f t="shared" si="487"/>
        <v>0</v>
      </c>
      <c r="BJ1824" s="66">
        <f t="shared" si="488"/>
        <v>84.261896551724135</v>
      </c>
      <c r="BK1824" s="66">
        <f t="shared" si="489"/>
        <v>54.731568965517241</v>
      </c>
      <c r="BL1824" s="66">
        <f t="shared" si="490"/>
        <v>224.86639130695195</v>
      </c>
      <c r="BM1824" s="207">
        <f t="shared" si="492"/>
        <v>39870.979999999996</v>
      </c>
    </row>
    <row r="1825" spans="1:67" x14ac:dyDescent="0.35">
      <c r="A1825" s="1">
        <v>1006</v>
      </c>
      <c r="B1825">
        <v>98</v>
      </c>
      <c r="C1825" t="s">
        <v>37</v>
      </c>
      <c r="D1825" s="60" t="s">
        <v>1044</v>
      </c>
      <c r="E1825" s="6" t="s">
        <v>1115</v>
      </c>
      <c r="F1825" s="7" t="s">
        <v>1116</v>
      </c>
      <c r="G1825" s="6">
        <v>-8.0500000000000007</v>
      </c>
      <c r="H1825" s="6">
        <v>-34.880000000000003</v>
      </c>
      <c r="I1825" s="6">
        <v>10</v>
      </c>
      <c r="J1825" s="8">
        <v>63550.072249703</v>
      </c>
      <c r="K1825" t="s">
        <v>1165</v>
      </c>
      <c r="L1825" t="s">
        <v>1062</v>
      </c>
      <c r="M1825">
        <v>600</v>
      </c>
      <c r="N1825">
        <v>600</v>
      </c>
      <c r="O1825">
        <v>0</v>
      </c>
      <c r="P1825">
        <v>45168.39</v>
      </c>
      <c r="Q1825">
        <v>44998.77</v>
      </c>
      <c r="R1825">
        <v>5250.2</v>
      </c>
      <c r="S1825">
        <v>34606.78</v>
      </c>
      <c r="T1825">
        <v>0</v>
      </c>
      <c r="U1825">
        <v>11750.93</v>
      </c>
      <c r="V1825">
        <v>0</v>
      </c>
      <c r="W1825" s="181">
        <f t="shared" si="476"/>
        <v>56919.32</v>
      </c>
      <c r="X1825" s="181">
        <f t="shared" si="477"/>
        <v>94.865533333333332</v>
      </c>
      <c r="Y1825" s="174">
        <v>141775.07</v>
      </c>
      <c r="Z1825" s="181">
        <f t="shared" si="478"/>
        <v>236.29178333333334</v>
      </c>
      <c r="AA1825" s="174">
        <v>0</v>
      </c>
      <c r="AB1825" s="174">
        <v>31.859190758995918</v>
      </c>
      <c r="AC1825" s="174">
        <v>31.739550542983331</v>
      </c>
      <c r="AD1825" s="174">
        <v>3.7031898485396622</v>
      </c>
      <c r="AE1825" s="174">
        <v>24.409637039854751</v>
      </c>
      <c r="AF1825">
        <v>0</v>
      </c>
      <c r="AG1825" s="106">
        <v>8.2884318096263332</v>
      </c>
      <c r="AH1825" s="106">
        <v>0</v>
      </c>
      <c r="AI1825" s="106">
        <v>100</v>
      </c>
      <c r="AJ1825">
        <v>83.75</v>
      </c>
      <c r="AK1825">
        <v>94.87</v>
      </c>
      <c r="AL1825">
        <v>57.68</v>
      </c>
      <c r="AM1825">
        <v>236.29</v>
      </c>
      <c r="AN1825" t="s">
        <v>1069</v>
      </c>
      <c r="AO1825">
        <v>23.601600000000001</v>
      </c>
      <c r="AP1825">
        <v>8.33</v>
      </c>
      <c r="AQ1825">
        <v>12.806699999999999</v>
      </c>
      <c r="AR1825" t="s">
        <v>1072</v>
      </c>
      <c r="AS1825" t="s">
        <v>1074</v>
      </c>
      <c r="AT1825" t="s">
        <v>1075</v>
      </c>
      <c r="AU1825" t="s">
        <v>1077</v>
      </c>
      <c r="AV1825" t="s">
        <v>1082</v>
      </c>
      <c r="AW1825" t="s">
        <v>1083</v>
      </c>
      <c r="AX1825" s="65">
        <f t="shared" si="491"/>
        <v>1391.07</v>
      </c>
      <c r="AY1825" s="106">
        <v>2862.47</v>
      </c>
      <c r="AZ1825" s="106">
        <v>1513.434196559283</v>
      </c>
      <c r="BA1825" s="65">
        <f t="shared" si="479"/>
        <v>5766.9741965592821</v>
      </c>
      <c r="BB1825" s="65">
        <f t="shared" si="480"/>
        <v>55405.885803440717</v>
      </c>
      <c r="BC1825" s="65">
        <f t="shared" si="481"/>
        <v>0</v>
      </c>
      <c r="BD1825" s="65">
        <f t="shared" si="482"/>
        <v>48857.899999999994</v>
      </c>
      <c r="BE1825" s="65">
        <f t="shared" si="483"/>
        <v>31744.309999999998</v>
      </c>
      <c r="BF1825" s="65">
        <f t="shared" si="484"/>
        <v>136008.09580344072</v>
      </c>
      <c r="BG1825" s="66">
        <f t="shared" si="485"/>
        <v>823.85345665132604</v>
      </c>
      <c r="BH1825" s="66">
        <f t="shared" si="486"/>
        <v>95.527389316277095</v>
      </c>
      <c r="BI1825" s="66">
        <f t="shared" si="487"/>
        <v>0</v>
      </c>
      <c r="BJ1825" s="66">
        <f t="shared" si="488"/>
        <v>84.237758620689647</v>
      </c>
      <c r="BK1825" s="66">
        <f t="shared" si="489"/>
        <v>54.731568965517241</v>
      </c>
      <c r="BL1825" s="66">
        <f t="shared" si="490"/>
        <v>234.496716902484</v>
      </c>
      <c r="BM1825" s="207">
        <f t="shared" si="492"/>
        <v>39856.979999999996</v>
      </c>
    </row>
    <row r="1826" spans="1:67" x14ac:dyDescent="0.35">
      <c r="A1826" s="1">
        <v>1007</v>
      </c>
      <c r="B1826">
        <v>98</v>
      </c>
      <c r="C1826" t="s">
        <v>37</v>
      </c>
      <c r="D1826" s="60" t="s">
        <v>1045</v>
      </c>
      <c r="E1826" s="6" t="s">
        <v>1117</v>
      </c>
      <c r="F1826" s="7" t="s">
        <v>1118</v>
      </c>
      <c r="G1826" s="6">
        <v>-3.8</v>
      </c>
      <c r="H1826" s="6">
        <v>-38.53</v>
      </c>
      <c r="I1826" s="6">
        <v>41</v>
      </c>
      <c r="J1826" s="8">
        <v>71394.000753582499</v>
      </c>
      <c r="K1826" t="s">
        <v>1165</v>
      </c>
      <c r="L1826" t="s">
        <v>1062</v>
      </c>
      <c r="M1826">
        <v>600</v>
      </c>
      <c r="N1826">
        <v>600</v>
      </c>
      <c r="O1826">
        <v>0</v>
      </c>
      <c r="P1826">
        <v>46238.7</v>
      </c>
      <c r="Q1826">
        <v>44998.77</v>
      </c>
      <c r="R1826">
        <v>5255.2</v>
      </c>
      <c r="S1826">
        <v>34606.78</v>
      </c>
      <c r="T1826">
        <v>0</v>
      </c>
      <c r="U1826">
        <v>11750.93</v>
      </c>
      <c r="V1826">
        <v>0</v>
      </c>
      <c r="W1826" s="181">
        <f t="shared" si="476"/>
        <v>57989.63</v>
      </c>
      <c r="X1826" s="181">
        <f t="shared" si="477"/>
        <v>96.649383333333333</v>
      </c>
      <c r="Y1826" s="174">
        <v>142850.38</v>
      </c>
      <c r="Z1826" s="181">
        <f t="shared" si="478"/>
        <v>238.08396666666667</v>
      </c>
      <c r="AA1826" s="174">
        <v>0</v>
      </c>
      <c r="AB1826" s="174">
        <v>32.368622330581132</v>
      </c>
      <c r="AC1826" s="174">
        <v>31.500630239835552</v>
      </c>
      <c r="AD1826" s="174">
        <v>3.678814155062101</v>
      </c>
      <c r="AE1826" s="174">
        <v>24.2258928537677</v>
      </c>
      <c r="AF1826">
        <v>0</v>
      </c>
      <c r="AG1826" s="106">
        <v>8.2260404207535185</v>
      </c>
      <c r="AH1826" s="106">
        <v>0</v>
      </c>
      <c r="AI1826" s="106">
        <v>100</v>
      </c>
      <c r="AJ1826">
        <v>83.76</v>
      </c>
      <c r="AK1826">
        <v>96.65</v>
      </c>
      <c r="AL1826">
        <v>57.68</v>
      </c>
      <c r="AM1826">
        <v>238.08</v>
      </c>
      <c r="AN1826" t="s">
        <v>1070</v>
      </c>
      <c r="AO1826">
        <v>23.601600000000001</v>
      </c>
      <c r="AP1826">
        <v>8.33</v>
      </c>
      <c r="AQ1826">
        <v>12.806699999999999</v>
      </c>
      <c r="AR1826" t="s">
        <v>1072</v>
      </c>
      <c r="AS1826" t="s">
        <v>1074</v>
      </c>
      <c r="AT1826" t="s">
        <v>1075</v>
      </c>
      <c r="AU1826" t="s">
        <v>1077</v>
      </c>
      <c r="AV1826" t="s">
        <v>1082</v>
      </c>
      <c r="AW1826" t="s">
        <v>1083</v>
      </c>
      <c r="AX1826" s="65">
        <f t="shared" si="491"/>
        <v>1391.07</v>
      </c>
      <c r="AY1826" s="106">
        <v>2862.47</v>
      </c>
      <c r="AZ1826" s="106">
        <v>1477.1288045439164</v>
      </c>
      <c r="BA1826" s="65">
        <f t="shared" si="479"/>
        <v>5730.6688045439168</v>
      </c>
      <c r="BB1826" s="65">
        <f t="shared" si="480"/>
        <v>56512.501195456083</v>
      </c>
      <c r="BC1826" s="65">
        <f t="shared" si="481"/>
        <v>0</v>
      </c>
      <c r="BD1826" s="65">
        <f t="shared" si="482"/>
        <v>48862.899999999994</v>
      </c>
      <c r="BE1826" s="65">
        <f t="shared" si="483"/>
        <v>31744.309999999998</v>
      </c>
      <c r="BF1826" s="65">
        <f t="shared" si="484"/>
        <v>137119.7111954561</v>
      </c>
      <c r="BG1826" s="66">
        <f t="shared" si="485"/>
        <v>818.66697207770244</v>
      </c>
      <c r="BH1826" s="66">
        <f t="shared" si="486"/>
        <v>97.43534688871739</v>
      </c>
      <c r="BI1826" s="66">
        <f t="shared" si="487"/>
        <v>0</v>
      </c>
      <c r="BJ1826" s="66">
        <f t="shared" si="488"/>
        <v>84.246379310344821</v>
      </c>
      <c r="BK1826" s="66">
        <f t="shared" si="489"/>
        <v>54.731568965517241</v>
      </c>
      <c r="BL1826" s="66">
        <f t="shared" si="490"/>
        <v>236.41329516457947</v>
      </c>
      <c r="BM1826" s="207">
        <f t="shared" si="492"/>
        <v>39861.979999999996</v>
      </c>
    </row>
    <row r="1827" spans="1:67" x14ac:dyDescent="0.35">
      <c r="A1827" s="1">
        <v>1008</v>
      </c>
      <c r="B1827">
        <v>99</v>
      </c>
      <c r="C1827" t="s">
        <v>37</v>
      </c>
      <c r="D1827" s="60" t="s">
        <v>1046</v>
      </c>
      <c r="E1827" s="6" t="s">
        <v>1104</v>
      </c>
      <c r="F1827" s="7" t="s">
        <v>1105</v>
      </c>
      <c r="G1827" s="6">
        <v>-22.74</v>
      </c>
      <c r="H1827" s="6">
        <v>-45.59</v>
      </c>
      <c r="I1827" s="6">
        <v>1642</v>
      </c>
      <c r="J1827" s="8">
        <v>3495.45982983364</v>
      </c>
      <c r="K1827" t="s">
        <v>1165</v>
      </c>
      <c r="L1827" t="s">
        <v>1062</v>
      </c>
      <c r="M1827">
        <v>600</v>
      </c>
      <c r="N1827">
        <v>600</v>
      </c>
      <c r="O1827">
        <v>60.56</v>
      </c>
      <c r="P1827">
        <v>15455.37</v>
      </c>
      <c r="Q1827">
        <v>44998.77</v>
      </c>
      <c r="R1827">
        <v>5265.2</v>
      </c>
      <c r="S1827">
        <v>34606.78</v>
      </c>
      <c r="T1827">
        <v>0</v>
      </c>
      <c r="U1827">
        <v>11578.67</v>
      </c>
      <c r="V1827">
        <v>0</v>
      </c>
      <c r="W1827" s="181">
        <f t="shared" si="476"/>
        <v>27034.04</v>
      </c>
      <c r="X1827" s="181">
        <f t="shared" si="477"/>
        <v>45.056733333333334</v>
      </c>
      <c r="Y1827" s="174">
        <v>111965.36</v>
      </c>
      <c r="Z1827" s="181">
        <f t="shared" si="478"/>
        <v>186.60893333333334</v>
      </c>
      <c r="AA1827" s="174">
        <v>5.4088157265782907E-2</v>
      </c>
      <c r="AB1827" s="174">
        <v>13.80370678931412</v>
      </c>
      <c r="AC1827" s="174">
        <v>40.189903377258823</v>
      </c>
      <c r="AD1827" s="174">
        <v>4.7025258526387086</v>
      </c>
      <c r="AE1827" s="174">
        <v>30.908470262588359</v>
      </c>
      <c r="AF1827">
        <v>0</v>
      </c>
      <c r="AG1827" s="106">
        <v>10.341296629600439</v>
      </c>
      <c r="AH1827" s="106">
        <v>0</v>
      </c>
      <c r="AI1827" s="106">
        <v>100</v>
      </c>
      <c r="AJ1827">
        <v>83.77</v>
      </c>
      <c r="AK1827">
        <v>45.16</v>
      </c>
      <c r="AL1827">
        <v>57.68</v>
      </c>
      <c r="AM1827">
        <v>186.61</v>
      </c>
      <c r="AN1827" t="s">
        <v>1063</v>
      </c>
      <c r="AO1827">
        <v>23.601600000000001</v>
      </c>
      <c r="AP1827">
        <v>8.33</v>
      </c>
      <c r="AQ1827">
        <v>12.806699999999999</v>
      </c>
      <c r="AR1827" t="s">
        <v>1072</v>
      </c>
      <c r="AS1827" t="s">
        <v>1074</v>
      </c>
      <c r="AT1827" t="s">
        <v>1075</v>
      </c>
      <c r="AU1827" t="s">
        <v>1077</v>
      </c>
      <c r="AV1827" t="s">
        <v>1082</v>
      </c>
      <c r="AW1827" t="s">
        <v>1084</v>
      </c>
      <c r="AX1827" s="65">
        <f t="shared" si="491"/>
        <v>1391.07</v>
      </c>
      <c r="AY1827" s="106">
        <v>2862.47</v>
      </c>
      <c r="AZ1827" s="106">
        <v>675.54616228769407</v>
      </c>
      <c r="BA1827" s="65">
        <f t="shared" si="479"/>
        <v>4929.0861622876937</v>
      </c>
      <c r="BB1827" s="65">
        <f t="shared" si="480"/>
        <v>26358.493837712307</v>
      </c>
      <c r="BC1827" s="65">
        <f t="shared" si="481"/>
        <v>60.56</v>
      </c>
      <c r="BD1827" s="65">
        <f t="shared" si="482"/>
        <v>48872.899999999994</v>
      </c>
      <c r="BE1827" s="65">
        <f t="shared" si="483"/>
        <v>31744.309999999998</v>
      </c>
      <c r="BF1827" s="65">
        <f t="shared" si="484"/>
        <v>107036.2738377123</v>
      </c>
      <c r="BG1827" s="66">
        <f t="shared" si="485"/>
        <v>704.15516604109905</v>
      </c>
      <c r="BH1827" s="66">
        <f t="shared" si="486"/>
        <v>45.445679030538457</v>
      </c>
      <c r="BI1827" s="66">
        <f t="shared" si="487"/>
        <v>0.10093333333333333</v>
      </c>
      <c r="BJ1827" s="66">
        <f t="shared" si="488"/>
        <v>84.263620689655156</v>
      </c>
      <c r="BK1827" s="66">
        <f t="shared" si="489"/>
        <v>54.731568965517241</v>
      </c>
      <c r="BL1827" s="66">
        <f t="shared" si="490"/>
        <v>184.54529972019361</v>
      </c>
      <c r="BM1827" s="207">
        <f t="shared" si="492"/>
        <v>39871.979999999996</v>
      </c>
    </row>
    <row r="1828" spans="1:67" x14ac:dyDescent="0.35">
      <c r="A1828" s="1">
        <v>1009</v>
      </c>
      <c r="B1828">
        <v>99</v>
      </c>
      <c r="C1828" t="s">
        <v>37</v>
      </c>
      <c r="D1828" s="60" t="s">
        <v>1047</v>
      </c>
      <c r="E1828" s="6" t="s">
        <v>1104</v>
      </c>
      <c r="F1828" s="7" t="s">
        <v>1106</v>
      </c>
      <c r="G1828" s="6">
        <v>-23.85</v>
      </c>
      <c r="H1828" s="6">
        <v>-46.64</v>
      </c>
      <c r="I1828" s="6">
        <v>792</v>
      </c>
      <c r="J1828" s="8">
        <v>14172.2970393051</v>
      </c>
      <c r="K1828" t="s">
        <v>1165</v>
      </c>
      <c r="L1828" t="s">
        <v>1062</v>
      </c>
      <c r="M1828">
        <v>600</v>
      </c>
      <c r="N1828">
        <v>600</v>
      </c>
      <c r="O1828">
        <v>0.17</v>
      </c>
      <c r="P1828">
        <v>21181.91</v>
      </c>
      <c r="Q1828">
        <v>44998.77</v>
      </c>
      <c r="R1828">
        <v>5266.4</v>
      </c>
      <c r="S1828">
        <v>34606.78</v>
      </c>
      <c r="T1828">
        <v>0</v>
      </c>
      <c r="U1828">
        <v>11578.67</v>
      </c>
      <c r="V1828">
        <v>0</v>
      </c>
      <c r="W1828" s="181">
        <f t="shared" si="476"/>
        <v>32760.58</v>
      </c>
      <c r="X1828" s="181">
        <f t="shared" si="477"/>
        <v>54.600966666666672</v>
      </c>
      <c r="Y1828" s="174">
        <v>117632.71</v>
      </c>
      <c r="Z1828" s="181">
        <f t="shared" si="478"/>
        <v>196.05451666666667</v>
      </c>
      <c r="AA1828" s="174">
        <v>1.4451762609226629E-4</v>
      </c>
      <c r="AB1828" s="174">
        <v>18.006819701764929</v>
      </c>
      <c r="AC1828" s="174">
        <v>38.253620102775827</v>
      </c>
      <c r="AD1828" s="174">
        <v>4.4769860356018309</v>
      </c>
      <c r="AE1828" s="174">
        <v>29.41935113116071</v>
      </c>
      <c r="AF1828">
        <v>0</v>
      </c>
      <c r="AG1828" s="106">
        <v>9.8430700100337738</v>
      </c>
      <c r="AH1828" s="106">
        <v>0</v>
      </c>
      <c r="AI1828" s="106">
        <v>100</v>
      </c>
      <c r="AJ1828">
        <v>83.78</v>
      </c>
      <c r="AK1828">
        <v>54.6</v>
      </c>
      <c r="AL1828">
        <v>57.68</v>
      </c>
      <c r="AM1828">
        <v>196.05</v>
      </c>
      <c r="AN1828" t="s">
        <v>1064</v>
      </c>
      <c r="AO1828">
        <v>23.601600000000001</v>
      </c>
      <c r="AP1828">
        <v>8.33</v>
      </c>
      <c r="AQ1828">
        <v>12.806699999999999</v>
      </c>
      <c r="AR1828" t="s">
        <v>1072</v>
      </c>
      <c r="AS1828" t="s">
        <v>1074</v>
      </c>
      <c r="AT1828" t="s">
        <v>1075</v>
      </c>
      <c r="AU1828" t="s">
        <v>1077</v>
      </c>
      <c r="AV1828" t="s">
        <v>1082</v>
      </c>
      <c r="AW1828" t="s">
        <v>1084</v>
      </c>
      <c r="AX1828" s="65">
        <f t="shared" si="491"/>
        <v>1391.07</v>
      </c>
      <c r="AY1828" s="106">
        <v>2862.47</v>
      </c>
      <c r="AZ1828" s="106">
        <v>881.8332904269248</v>
      </c>
      <c r="BA1828" s="65">
        <f t="shared" si="479"/>
        <v>5135.3732904269245</v>
      </c>
      <c r="BB1828" s="65">
        <f t="shared" si="480"/>
        <v>31878.746709573075</v>
      </c>
      <c r="BC1828" s="65">
        <f t="shared" si="481"/>
        <v>0.17</v>
      </c>
      <c r="BD1828" s="65">
        <f t="shared" si="482"/>
        <v>48874.1</v>
      </c>
      <c r="BE1828" s="65">
        <f t="shared" si="483"/>
        <v>31744.309999999998</v>
      </c>
      <c r="BF1828" s="65">
        <f t="shared" si="484"/>
        <v>112497.33670957308</v>
      </c>
      <c r="BG1828" s="66">
        <f t="shared" si="485"/>
        <v>733.62475577527493</v>
      </c>
      <c r="BH1828" s="66">
        <f t="shared" si="486"/>
        <v>54.963356395815644</v>
      </c>
      <c r="BI1828" s="66">
        <f t="shared" si="487"/>
        <v>2.8333333333333335E-4</v>
      </c>
      <c r="BJ1828" s="66">
        <f t="shared" si="488"/>
        <v>84.265689655172409</v>
      </c>
      <c r="BK1828" s="66">
        <f t="shared" si="489"/>
        <v>54.731568965517241</v>
      </c>
      <c r="BL1828" s="66">
        <f t="shared" si="490"/>
        <v>193.9609253613329</v>
      </c>
      <c r="BM1828" s="207">
        <f t="shared" si="492"/>
        <v>39873.18</v>
      </c>
    </row>
    <row r="1829" spans="1:67" x14ac:dyDescent="0.35">
      <c r="A1829" s="1">
        <v>1010</v>
      </c>
      <c r="B1829">
        <v>99</v>
      </c>
      <c r="C1829" t="s">
        <v>37</v>
      </c>
      <c r="D1829" s="60" t="s">
        <v>1048</v>
      </c>
      <c r="E1829" s="6" t="s">
        <v>1107</v>
      </c>
      <c r="F1829" s="7" t="s">
        <v>1108</v>
      </c>
      <c r="G1829" s="6">
        <v>-30.03</v>
      </c>
      <c r="H1829" s="6">
        <v>-51.23</v>
      </c>
      <c r="I1829" s="6">
        <v>47</v>
      </c>
      <c r="J1829" s="8">
        <v>23954.0527728093</v>
      </c>
      <c r="K1829" t="s">
        <v>1165</v>
      </c>
      <c r="L1829" t="s">
        <v>1062</v>
      </c>
      <c r="M1829">
        <v>600</v>
      </c>
      <c r="N1829">
        <v>600</v>
      </c>
      <c r="O1829">
        <v>8.06</v>
      </c>
      <c r="P1829">
        <v>24133.64</v>
      </c>
      <c r="Q1829">
        <v>44998.77</v>
      </c>
      <c r="R1829">
        <v>5272.4</v>
      </c>
      <c r="S1829">
        <v>34606.78</v>
      </c>
      <c r="T1829">
        <v>0</v>
      </c>
      <c r="U1829">
        <v>11578.67</v>
      </c>
      <c r="V1829">
        <v>0</v>
      </c>
      <c r="W1829" s="181">
        <f t="shared" si="476"/>
        <v>35712.31</v>
      </c>
      <c r="X1829" s="181">
        <f t="shared" si="477"/>
        <v>59.520516666666666</v>
      </c>
      <c r="Y1829" s="174">
        <v>120598.32</v>
      </c>
      <c r="Z1829" s="181">
        <f t="shared" si="478"/>
        <v>200.99720000000002</v>
      </c>
      <c r="AA1829" s="174">
        <v>6.6833435158964068E-3</v>
      </c>
      <c r="AB1829" s="174">
        <v>20.011588884488599</v>
      </c>
      <c r="AC1829" s="174">
        <v>37.312932717470687</v>
      </c>
      <c r="AD1829" s="174">
        <v>4.3718685301752123</v>
      </c>
      <c r="AE1829" s="174">
        <v>28.695905548269661</v>
      </c>
      <c r="AF1829">
        <v>0</v>
      </c>
      <c r="AG1829" s="106">
        <v>9.6010209760799317</v>
      </c>
      <c r="AH1829" s="106">
        <v>0</v>
      </c>
      <c r="AI1829" s="106">
        <v>100</v>
      </c>
      <c r="AJ1829">
        <v>83.79</v>
      </c>
      <c r="AK1829">
        <v>59.53</v>
      </c>
      <c r="AL1829">
        <v>57.68</v>
      </c>
      <c r="AM1829">
        <v>201</v>
      </c>
      <c r="AN1829" t="s">
        <v>1065</v>
      </c>
      <c r="AO1829">
        <v>23.601600000000001</v>
      </c>
      <c r="AP1829">
        <v>8.33</v>
      </c>
      <c r="AQ1829">
        <v>12.806699999999999</v>
      </c>
      <c r="AR1829" t="s">
        <v>1072</v>
      </c>
      <c r="AS1829" t="s">
        <v>1074</v>
      </c>
      <c r="AT1829" t="s">
        <v>1075</v>
      </c>
      <c r="AU1829" t="s">
        <v>1077</v>
      </c>
      <c r="AV1829" t="s">
        <v>1082</v>
      </c>
      <c r="AW1829" t="s">
        <v>1084</v>
      </c>
      <c r="AX1829" s="65">
        <f t="shared" si="491"/>
        <v>1391.07</v>
      </c>
      <c r="AY1829" s="106">
        <v>2862.47</v>
      </c>
      <c r="AZ1829" s="106">
        <v>977.53708137356637</v>
      </c>
      <c r="BA1829" s="65">
        <f t="shared" si="479"/>
        <v>5231.0770813735662</v>
      </c>
      <c r="BB1829" s="65">
        <f t="shared" si="480"/>
        <v>34734.772918626433</v>
      </c>
      <c r="BC1829" s="65">
        <f t="shared" si="481"/>
        <v>8.06</v>
      </c>
      <c r="BD1829" s="65">
        <f t="shared" si="482"/>
        <v>48880.1</v>
      </c>
      <c r="BE1829" s="65">
        <f t="shared" si="483"/>
        <v>31744.309999999998</v>
      </c>
      <c r="BF1829" s="65">
        <f t="shared" si="484"/>
        <v>115367.24291862643</v>
      </c>
      <c r="BG1829" s="66">
        <f t="shared" si="485"/>
        <v>747.29672591050951</v>
      </c>
      <c r="BH1829" s="66">
        <f t="shared" si="486"/>
        <v>59.887539514873161</v>
      </c>
      <c r="BI1829" s="66">
        <f t="shared" si="487"/>
        <v>1.3433333333333334E-2</v>
      </c>
      <c r="BJ1829" s="66">
        <f t="shared" si="488"/>
        <v>84.276034482758618</v>
      </c>
      <c r="BK1829" s="66">
        <f t="shared" si="489"/>
        <v>54.731568965517241</v>
      </c>
      <c r="BL1829" s="66">
        <f t="shared" si="490"/>
        <v>198.90903951487317</v>
      </c>
      <c r="BM1829" s="207">
        <f t="shared" si="492"/>
        <v>39879.18</v>
      </c>
    </row>
    <row r="1830" spans="1:67" x14ac:dyDescent="0.35">
      <c r="A1830" s="1">
        <v>1011</v>
      </c>
      <c r="B1830">
        <v>99</v>
      </c>
      <c r="C1830" t="s">
        <v>37</v>
      </c>
      <c r="D1830" s="60" t="s">
        <v>1049</v>
      </c>
      <c r="E1830" s="6" t="s">
        <v>1109</v>
      </c>
      <c r="F1830" s="7" t="s">
        <v>1110</v>
      </c>
      <c r="G1830" s="6">
        <v>-15.37</v>
      </c>
      <c r="H1830" s="6">
        <v>-48.78</v>
      </c>
      <c r="I1830" s="6">
        <v>770</v>
      </c>
      <c r="J1830" s="8">
        <v>31081.371963744201</v>
      </c>
      <c r="K1830" t="s">
        <v>1165</v>
      </c>
      <c r="L1830" t="s">
        <v>1062</v>
      </c>
      <c r="M1830">
        <v>600</v>
      </c>
      <c r="N1830">
        <v>600</v>
      </c>
      <c r="O1830">
        <v>0</v>
      </c>
      <c r="P1830">
        <v>32311.13</v>
      </c>
      <c r="Q1830">
        <v>44998.77</v>
      </c>
      <c r="R1830">
        <v>5266.4</v>
      </c>
      <c r="S1830">
        <v>34606.78</v>
      </c>
      <c r="T1830">
        <v>0</v>
      </c>
      <c r="U1830">
        <v>11578.67</v>
      </c>
      <c r="V1830">
        <v>0</v>
      </c>
      <c r="W1830" s="181">
        <f t="shared" si="476"/>
        <v>43889.8</v>
      </c>
      <c r="X1830" s="181">
        <f t="shared" si="477"/>
        <v>73.149666666666675</v>
      </c>
      <c r="Y1830" s="174">
        <v>128761.75</v>
      </c>
      <c r="Z1830" s="181">
        <f t="shared" si="478"/>
        <v>214.60291666666666</v>
      </c>
      <c r="AA1830" s="174">
        <v>0</v>
      </c>
      <c r="AB1830" s="174">
        <v>25.093733193281391</v>
      </c>
      <c r="AC1830" s="174">
        <v>34.947311604572008</v>
      </c>
      <c r="AD1830" s="174">
        <v>4.0900345017056692</v>
      </c>
      <c r="AE1830" s="174">
        <v>26.87659961129761</v>
      </c>
      <c r="AF1830">
        <v>0</v>
      </c>
      <c r="AG1830" s="106">
        <v>8.9923210891433207</v>
      </c>
      <c r="AH1830" s="106">
        <v>0</v>
      </c>
      <c r="AI1830" s="106">
        <v>100</v>
      </c>
      <c r="AJ1830">
        <v>83.78</v>
      </c>
      <c r="AK1830">
        <v>73.150000000000006</v>
      </c>
      <c r="AL1830">
        <v>57.68</v>
      </c>
      <c r="AM1830">
        <v>214.6</v>
      </c>
      <c r="AN1830" t="s">
        <v>1066</v>
      </c>
      <c r="AO1830">
        <v>23.601600000000001</v>
      </c>
      <c r="AP1830">
        <v>8.33</v>
      </c>
      <c r="AQ1830">
        <v>12.806699999999999</v>
      </c>
      <c r="AR1830" t="s">
        <v>1072</v>
      </c>
      <c r="AS1830" t="s">
        <v>1074</v>
      </c>
      <c r="AT1830" t="s">
        <v>1075</v>
      </c>
      <c r="AU1830" t="s">
        <v>1077</v>
      </c>
      <c r="AV1830" t="s">
        <v>1082</v>
      </c>
      <c r="AW1830" t="s">
        <v>1084</v>
      </c>
      <c r="AX1830" s="65">
        <f t="shared" si="491"/>
        <v>1391.07</v>
      </c>
      <c r="AY1830" s="106">
        <v>2862.47</v>
      </c>
      <c r="AZ1830" s="106">
        <v>1269.3893494047247</v>
      </c>
      <c r="BA1830" s="65">
        <f t="shared" si="479"/>
        <v>5522.9293494047251</v>
      </c>
      <c r="BB1830" s="65">
        <f t="shared" si="480"/>
        <v>42620.41065059528</v>
      </c>
      <c r="BC1830" s="65">
        <f t="shared" si="481"/>
        <v>0</v>
      </c>
      <c r="BD1830" s="65">
        <f t="shared" si="482"/>
        <v>48874.1</v>
      </c>
      <c r="BE1830" s="65">
        <f t="shared" si="483"/>
        <v>31744.309999999998</v>
      </c>
      <c r="BF1830" s="65">
        <f t="shared" si="484"/>
        <v>123238.82065059527</v>
      </c>
      <c r="BG1830" s="66">
        <f t="shared" si="485"/>
        <v>788.98990705781785</v>
      </c>
      <c r="BH1830" s="66">
        <f t="shared" si="486"/>
        <v>73.483466638957381</v>
      </c>
      <c r="BI1830" s="66">
        <f t="shared" si="487"/>
        <v>0</v>
      </c>
      <c r="BJ1830" s="66">
        <f t="shared" si="488"/>
        <v>84.265689655172409</v>
      </c>
      <c r="BK1830" s="66">
        <f t="shared" si="489"/>
        <v>54.731568965517241</v>
      </c>
      <c r="BL1830" s="66">
        <f t="shared" si="490"/>
        <v>212.48072525964702</v>
      </c>
      <c r="BM1830" s="207">
        <f t="shared" si="492"/>
        <v>39873.18</v>
      </c>
    </row>
    <row r="1831" spans="1:67" x14ac:dyDescent="0.35">
      <c r="A1831" s="1">
        <v>1012</v>
      </c>
      <c r="B1831">
        <v>99</v>
      </c>
      <c r="C1831" t="s">
        <v>37</v>
      </c>
      <c r="D1831" s="60" t="s">
        <v>1050</v>
      </c>
      <c r="E1831" s="6" t="s">
        <v>1111</v>
      </c>
      <c r="F1831" s="7" t="s">
        <v>1112</v>
      </c>
      <c r="G1831" s="6">
        <v>-22.86</v>
      </c>
      <c r="H1831" s="6">
        <v>-43.41</v>
      </c>
      <c r="I1831" s="6">
        <v>45</v>
      </c>
      <c r="J1831" s="8">
        <v>45016.2336447989</v>
      </c>
      <c r="K1831" t="s">
        <v>1165</v>
      </c>
      <c r="L1831" t="s">
        <v>1062</v>
      </c>
      <c r="M1831">
        <v>600</v>
      </c>
      <c r="N1831">
        <v>600</v>
      </c>
      <c r="O1831">
        <v>0</v>
      </c>
      <c r="P1831">
        <v>32612.17</v>
      </c>
      <c r="Q1831">
        <v>44998.77</v>
      </c>
      <c r="R1831">
        <v>5262.4</v>
      </c>
      <c r="S1831">
        <v>34606.78</v>
      </c>
      <c r="T1831">
        <v>0</v>
      </c>
      <c r="U1831">
        <v>11578.67</v>
      </c>
      <c r="V1831">
        <v>0</v>
      </c>
      <c r="W1831" s="181">
        <f t="shared" si="476"/>
        <v>44190.84</v>
      </c>
      <c r="X1831" s="181">
        <f t="shared" si="477"/>
        <v>73.651399999999995</v>
      </c>
      <c r="Y1831" s="174">
        <v>129058.79</v>
      </c>
      <c r="Z1831" s="181">
        <f t="shared" si="478"/>
        <v>215.09798333333333</v>
      </c>
      <c r="AA1831" s="174">
        <v>0</v>
      </c>
      <c r="AB1831" s="174">
        <v>25.269235826556251</v>
      </c>
      <c r="AC1831" s="174">
        <v>34.866877335515078</v>
      </c>
      <c r="AD1831" s="174">
        <v>4.0775215698210099</v>
      </c>
      <c r="AE1831" s="174">
        <v>26.814740785962741</v>
      </c>
      <c r="AF1831">
        <v>0</v>
      </c>
      <c r="AG1831" s="106">
        <v>8.9716244821449198</v>
      </c>
      <c r="AH1831" s="106">
        <v>0</v>
      </c>
      <c r="AI1831" s="106">
        <v>100</v>
      </c>
      <c r="AJ1831">
        <v>83.77</v>
      </c>
      <c r="AK1831">
        <v>73.650000000000006</v>
      </c>
      <c r="AL1831">
        <v>57.68</v>
      </c>
      <c r="AM1831">
        <v>215.1</v>
      </c>
      <c r="AN1831" t="s">
        <v>1067</v>
      </c>
      <c r="AO1831">
        <v>23.601600000000001</v>
      </c>
      <c r="AP1831">
        <v>8.33</v>
      </c>
      <c r="AQ1831">
        <v>12.806699999999999</v>
      </c>
      <c r="AR1831" t="s">
        <v>1072</v>
      </c>
      <c r="AS1831" t="s">
        <v>1074</v>
      </c>
      <c r="AT1831" t="s">
        <v>1075</v>
      </c>
      <c r="AU1831" t="s">
        <v>1077</v>
      </c>
      <c r="AV1831" t="s">
        <v>1082</v>
      </c>
      <c r="AW1831" t="s">
        <v>1084</v>
      </c>
      <c r="AX1831" s="65">
        <f t="shared" si="491"/>
        <v>1391.07</v>
      </c>
      <c r="AY1831" s="106">
        <v>2862.47</v>
      </c>
      <c r="AZ1831" s="106">
        <v>1256.1335380180385</v>
      </c>
      <c r="BA1831" s="65">
        <f t="shared" si="479"/>
        <v>5509.673538018038</v>
      </c>
      <c r="BB1831" s="65">
        <f t="shared" si="480"/>
        <v>42934.706461981958</v>
      </c>
      <c r="BC1831" s="65">
        <f t="shared" si="481"/>
        <v>0</v>
      </c>
      <c r="BD1831" s="65">
        <f t="shared" si="482"/>
        <v>48870.1</v>
      </c>
      <c r="BE1831" s="65">
        <f t="shared" si="483"/>
        <v>31744.309999999998</v>
      </c>
      <c r="BF1831" s="65">
        <f t="shared" si="484"/>
        <v>123549.11646198196</v>
      </c>
      <c r="BG1831" s="66">
        <f t="shared" si="485"/>
        <v>787.09621971686261</v>
      </c>
      <c r="BH1831" s="66">
        <f t="shared" si="486"/>
        <v>74.025355968934406</v>
      </c>
      <c r="BI1831" s="66">
        <f t="shared" si="487"/>
        <v>0</v>
      </c>
      <c r="BJ1831" s="66">
        <f t="shared" si="488"/>
        <v>84.258793103448269</v>
      </c>
      <c r="BK1831" s="66">
        <f t="shared" si="489"/>
        <v>54.731568965517241</v>
      </c>
      <c r="BL1831" s="66">
        <f t="shared" si="490"/>
        <v>213.01571803789994</v>
      </c>
      <c r="BM1831" s="207">
        <f t="shared" si="492"/>
        <v>39869.18</v>
      </c>
    </row>
    <row r="1832" spans="1:67" x14ac:dyDescent="0.35">
      <c r="A1832" s="1">
        <v>1013</v>
      </c>
      <c r="B1832">
        <v>99</v>
      </c>
      <c r="C1832" t="s">
        <v>37</v>
      </c>
      <c r="D1832" s="60" t="s">
        <v>1051</v>
      </c>
      <c r="E1832" s="6" t="s">
        <v>1113</v>
      </c>
      <c r="F1832" s="7" t="s">
        <v>1114</v>
      </c>
      <c r="G1832" s="6">
        <v>-20.32</v>
      </c>
      <c r="H1832" s="6">
        <v>-40.340000000000003</v>
      </c>
      <c r="I1832" s="6">
        <v>9</v>
      </c>
      <c r="J1832" s="8">
        <v>54061.366139626101</v>
      </c>
      <c r="K1832" t="s">
        <v>1165</v>
      </c>
      <c r="L1832" t="s">
        <v>1062</v>
      </c>
      <c r="M1832">
        <v>600</v>
      </c>
      <c r="N1832">
        <v>600</v>
      </c>
      <c r="O1832">
        <v>0</v>
      </c>
      <c r="P1832">
        <v>35882.17</v>
      </c>
      <c r="Q1832">
        <v>44998.77</v>
      </c>
      <c r="R1832">
        <v>5264.2</v>
      </c>
      <c r="S1832">
        <v>34606.78</v>
      </c>
      <c r="T1832">
        <v>0</v>
      </c>
      <c r="U1832">
        <v>11578.67</v>
      </c>
      <c r="V1832">
        <v>0</v>
      </c>
      <c r="W1832" s="181">
        <f t="shared" si="476"/>
        <v>47460.84</v>
      </c>
      <c r="X1832" s="181">
        <f t="shared" si="477"/>
        <v>79.101399999999998</v>
      </c>
      <c r="Y1832" s="174">
        <v>132330.6</v>
      </c>
      <c r="Z1832" s="181">
        <f t="shared" si="478"/>
        <v>220.55100000000002</v>
      </c>
      <c r="AA1832" s="174">
        <v>0</v>
      </c>
      <c r="AB1832" s="174">
        <v>27.115549993727829</v>
      </c>
      <c r="AC1832" s="174">
        <v>34.004810678709227</v>
      </c>
      <c r="AD1832" s="174">
        <v>3.978067053274148</v>
      </c>
      <c r="AE1832" s="174">
        <v>26.15175930585972</v>
      </c>
      <c r="AF1832">
        <v>0</v>
      </c>
      <c r="AG1832" s="106">
        <v>8.7498054115979222</v>
      </c>
      <c r="AH1832" s="106">
        <v>0</v>
      </c>
      <c r="AI1832" s="106">
        <v>100</v>
      </c>
      <c r="AJ1832">
        <v>83.77</v>
      </c>
      <c r="AK1832">
        <v>79.099999999999994</v>
      </c>
      <c r="AL1832">
        <v>57.68</v>
      </c>
      <c r="AM1832">
        <v>220.55</v>
      </c>
      <c r="AN1832" t="s">
        <v>1068</v>
      </c>
      <c r="AO1832">
        <v>23.601600000000001</v>
      </c>
      <c r="AP1832">
        <v>8.33</v>
      </c>
      <c r="AQ1832">
        <v>12.806699999999999</v>
      </c>
      <c r="AR1832" t="s">
        <v>1072</v>
      </c>
      <c r="AS1832" t="s">
        <v>1074</v>
      </c>
      <c r="AT1832" t="s">
        <v>1075</v>
      </c>
      <c r="AU1832" t="s">
        <v>1077</v>
      </c>
      <c r="AV1832" t="s">
        <v>1082</v>
      </c>
      <c r="AW1832" t="s">
        <v>1084</v>
      </c>
      <c r="AX1832" s="65">
        <f t="shared" si="491"/>
        <v>1391.07</v>
      </c>
      <c r="AY1832" s="106">
        <v>2862.47</v>
      </c>
      <c r="AZ1832" s="106">
        <v>1339.954051485347</v>
      </c>
      <c r="BA1832" s="65">
        <f t="shared" si="479"/>
        <v>5593.4940514853461</v>
      </c>
      <c r="BB1832" s="65">
        <f t="shared" si="480"/>
        <v>46120.885948514653</v>
      </c>
      <c r="BC1832" s="65">
        <f t="shared" si="481"/>
        <v>0</v>
      </c>
      <c r="BD1832" s="65">
        <f t="shared" si="482"/>
        <v>48871.899999999994</v>
      </c>
      <c r="BE1832" s="65">
        <f t="shared" si="483"/>
        <v>31744.309999999998</v>
      </c>
      <c r="BF1832" s="65">
        <f t="shared" si="484"/>
        <v>126737.10594851465</v>
      </c>
      <c r="BG1832" s="66">
        <f t="shared" si="485"/>
        <v>799.07057878362082</v>
      </c>
      <c r="BH1832" s="66">
        <f t="shared" si="486"/>
        <v>79.518768876749405</v>
      </c>
      <c r="BI1832" s="66">
        <f t="shared" si="487"/>
        <v>0</v>
      </c>
      <c r="BJ1832" s="66">
        <f t="shared" si="488"/>
        <v>84.261896551724135</v>
      </c>
      <c r="BK1832" s="66">
        <f t="shared" si="489"/>
        <v>54.731568965517241</v>
      </c>
      <c r="BL1832" s="66">
        <f t="shared" si="490"/>
        <v>218.51225163537009</v>
      </c>
      <c r="BM1832" s="207">
        <f t="shared" si="492"/>
        <v>39870.979999999996</v>
      </c>
    </row>
    <row r="1833" spans="1:67" x14ac:dyDescent="0.35">
      <c r="A1833" s="1">
        <v>1014</v>
      </c>
      <c r="B1833">
        <v>99</v>
      </c>
      <c r="C1833" t="s">
        <v>37</v>
      </c>
      <c r="D1833" s="60" t="s">
        <v>1052</v>
      </c>
      <c r="E1833" s="6" t="s">
        <v>1115</v>
      </c>
      <c r="F1833" s="7" t="s">
        <v>1116</v>
      </c>
      <c r="G1833" s="6">
        <v>-8.0500000000000007</v>
      </c>
      <c r="H1833" s="6">
        <v>-34.880000000000003</v>
      </c>
      <c r="I1833" s="6">
        <v>10</v>
      </c>
      <c r="J1833" s="8">
        <v>63550.072249703</v>
      </c>
      <c r="K1833" t="s">
        <v>1165</v>
      </c>
      <c r="L1833" t="s">
        <v>1062</v>
      </c>
      <c r="M1833">
        <v>600</v>
      </c>
      <c r="N1833">
        <v>600</v>
      </c>
      <c r="O1833">
        <v>0</v>
      </c>
      <c r="P1833">
        <v>40690.25</v>
      </c>
      <c r="Q1833">
        <v>44998.77</v>
      </c>
      <c r="R1833">
        <v>5250.2</v>
      </c>
      <c r="S1833">
        <v>34606.78</v>
      </c>
      <c r="T1833">
        <v>0</v>
      </c>
      <c r="U1833">
        <v>11578.67</v>
      </c>
      <c r="V1833">
        <v>0</v>
      </c>
      <c r="W1833" s="181">
        <f t="shared" si="476"/>
        <v>52268.92</v>
      </c>
      <c r="X1833" s="181">
        <f t="shared" si="477"/>
        <v>87.114866666666657</v>
      </c>
      <c r="Y1833" s="174">
        <v>137124.67000000001</v>
      </c>
      <c r="Z1833" s="181">
        <f t="shared" si="478"/>
        <v>228.54111666666668</v>
      </c>
      <c r="AA1833" s="174">
        <v>0</v>
      </c>
      <c r="AB1833" s="174">
        <v>29.673909151431321</v>
      </c>
      <c r="AC1833" s="174">
        <v>32.815954999198901</v>
      </c>
      <c r="AD1833" s="174">
        <v>3.828778585210086</v>
      </c>
      <c r="AE1833" s="174">
        <v>25.237457271547122</v>
      </c>
      <c r="AF1833">
        <v>0</v>
      </c>
      <c r="AG1833" s="106">
        <v>8.4438999926125611</v>
      </c>
      <c r="AH1833" s="106">
        <v>0</v>
      </c>
      <c r="AI1833" s="106">
        <v>100</v>
      </c>
      <c r="AJ1833">
        <v>83.75</v>
      </c>
      <c r="AK1833">
        <v>87.11</v>
      </c>
      <c r="AL1833">
        <v>57.68</v>
      </c>
      <c r="AM1833">
        <v>228.54</v>
      </c>
      <c r="AN1833" t="s">
        <v>1069</v>
      </c>
      <c r="AO1833">
        <v>23.601600000000001</v>
      </c>
      <c r="AP1833">
        <v>8.33</v>
      </c>
      <c r="AQ1833">
        <v>12.806699999999999</v>
      </c>
      <c r="AR1833" t="s">
        <v>1072</v>
      </c>
      <c r="AS1833" t="s">
        <v>1074</v>
      </c>
      <c r="AT1833" t="s">
        <v>1075</v>
      </c>
      <c r="AU1833" t="s">
        <v>1077</v>
      </c>
      <c r="AV1833" t="s">
        <v>1082</v>
      </c>
      <c r="AW1833" t="s">
        <v>1084</v>
      </c>
      <c r="AX1833" s="65">
        <f t="shared" si="491"/>
        <v>1391.07</v>
      </c>
      <c r="AY1833" s="106">
        <v>2862.47</v>
      </c>
      <c r="AZ1833" s="106">
        <v>1515.4334108120943</v>
      </c>
      <c r="BA1833" s="65">
        <f t="shared" si="479"/>
        <v>5768.9734108120938</v>
      </c>
      <c r="BB1833" s="65">
        <f t="shared" si="480"/>
        <v>50753.486589187902</v>
      </c>
      <c r="BC1833" s="65">
        <f t="shared" si="481"/>
        <v>0</v>
      </c>
      <c r="BD1833" s="65">
        <f t="shared" si="482"/>
        <v>48857.899999999994</v>
      </c>
      <c r="BE1833" s="65">
        <f t="shared" si="483"/>
        <v>31744.309999999998</v>
      </c>
      <c r="BF1833" s="65">
        <f t="shared" si="484"/>
        <v>131355.69658918792</v>
      </c>
      <c r="BG1833" s="66">
        <f t="shared" si="485"/>
        <v>824.139058687442</v>
      </c>
      <c r="BH1833" s="66">
        <f t="shared" si="486"/>
        <v>87.506011360668793</v>
      </c>
      <c r="BI1833" s="66">
        <f t="shared" si="487"/>
        <v>0</v>
      </c>
      <c r="BJ1833" s="66">
        <f t="shared" si="488"/>
        <v>84.237758620689647</v>
      </c>
      <c r="BK1833" s="66">
        <f t="shared" si="489"/>
        <v>54.731568965517241</v>
      </c>
      <c r="BL1833" s="66">
        <f t="shared" si="490"/>
        <v>226.47533894687572</v>
      </c>
      <c r="BM1833" s="207">
        <f t="shared" si="492"/>
        <v>39856.979999999996</v>
      </c>
    </row>
    <row r="1834" spans="1:67" ht="15" thickBot="1" x14ac:dyDescent="0.4">
      <c r="A1834" s="109">
        <v>1015</v>
      </c>
      <c r="B1834">
        <v>99</v>
      </c>
      <c r="C1834" t="s">
        <v>37</v>
      </c>
      <c r="D1834" s="60" t="s">
        <v>1053</v>
      </c>
      <c r="E1834" s="6" t="s">
        <v>1117</v>
      </c>
      <c r="F1834" s="7" t="s">
        <v>1118</v>
      </c>
      <c r="G1834" s="6">
        <v>-3.8</v>
      </c>
      <c r="H1834" s="6">
        <v>-38.53</v>
      </c>
      <c r="I1834" s="6">
        <v>41</v>
      </c>
      <c r="J1834" s="8">
        <v>71394.000753582499</v>
      </c>
      <c r="K1834" t="s">
        <v>1165</v>
      </c>
      <c r="L1834" t="s">
        <v>1062</v>
      </c>
      <c r="M1834">
        <v>600</v>
      </c>
      <c r="N1834">
        <v>600</v>
      </c>
      <c r="O1834">
        <v>0</v>
      </c>
      <c r="P1834">
        <v>40977.5</v>
      </c>
      <c r="Q1834">
        <v>44998.77</v>
      </c>
      <c r="R1834">
        <v>5255.2</v>
      </c>
      <c r="S1834">
        <v>34606.78</v>
      </c>
      <c r="T1834">
        <v>0</v>
      </c>
      <c r="U1834">
        <v>11578.67</v>
      </c>
      <c r="V1834">
        <v>0</v>
      </c>
      <c r="W1834" s="181">
        <f t="shared" si="476"/>
        <v>52556.17</v>
      </c>
      <c r="X1834" s="181">
        <f t="shared" si="477"/>
        <v>87.593616666666662</v>
      </c>
      <c r="Y1834" s="174">
        <v>137416.92000000001</v>
      </c>
      <c r="Z1834" s="181">
        <f t="shared" si="478"/>
        <v>229.02820000000003</v>
      </c>
      <c r="AA1834" s="174">
        <v>0</v>
      </c>
      <c r="AB1834" s="174">
        <v>29.81983586882896</v>
      </c>
      <c r="AC1834" s="174">
        <v>32.746164009497512</v>
      </c>
      <c r="AD1834" s="174">
        <v>3.824274332447561</v>
      </c>
      <c r="AE1834" s="174">
        <v>25.18378377276975</v>
      </c>
      <c r="AF1834">
        <v>0</v>
      </c>
      <c r="AG1834" s="106">
        <v>8.4259420164561956</v>
      </c>
      <c r="AH1834" s="106">
        <v>0</v>
      </c>
      <c r="AI1834" s="106">
        <v>100</v>
      </c>
      <c r="AJ1834">
        <v>83.76</v>
      </c>
      <c r="AK1834">
        <v>87.59</v>
      </c>
      <c r="AL1834">
        <v>57.68</v>
      </c>
      <c r="AM1834">
        <v>229.03</v>
      </c>
      <c r="AN1834" t="s">
        <v>1070</v>
      </c>
      <c r="AO1834">
        <v>23.601600000000001</v>
      </c>
      <c r="AP1834">
        <v>8.33</v>
      </c>
      <c r="AQ1834">
        <v>12.806699999999999</v>
      </c>
      <c r="AR1834" t="s">
        <v>1072</v>
      </c>
      <c r="AS1834" t="s">
        <v>1074</v>
      </c>
      <c r="AT1834" t="s">
        <v>1075</v>
      </c>
      <c r="AU1834" t="s">
        <v>1077</v>
      </c>
      <c r="AV1834" t="s">
        <v>1082</v>
      </c>
      <c r="AW1834" t="s">
        <v>1084</v>
      </c>
      <c r="AX1834" s="65">
        <f t="shared" si="491"/>
        <v>1391.07</v>
      </c>
      <c r="AY1834" s="106">
        <v>2862.47</v>
      </c>
      <c r="AZ1834" s="106">
        <v>1480.4591991588027</v>
      </c>
      <c r="BA1834" s="65">
        <f t="shared" si="479"/>
        <v>5733.9991991588031</v>
      </c>
      <c r="BB1834" s="65">
        <f t="shared" si="480"/>
        <v>51075.710800841196</v>
      </c>
      <c r="BC1834" s="65">
        <f t="shared" si="481"/>
        <v>0</v>
      </c>
      <c r="BD1834" s="65">
        <f t="shared" si="482"/>
        <v>48862.899999999994</v>
      </c>
      <c r="BE1834" s="65">
        <f t="shared" si="483"/>
        <v>31744.309999999998</v>
      </c>
      <c r="BF1834" s="65">
        <f t="shared" si="484"/>
        <v>131682.92080084121</v>
      </c>
      <c r="BG1834" s="66">
        <f t="shared" si="485"/>
        <v>819.14274273697185</v>
      </c>
      <c r="BH1834" s="66">
        <f t="shared" si="486"/>
        <v>88.061570346277918</v>
      </c>
      <c r="BI1834" s="66">
        <f t="shared" si="487"/>
        <v>0</v>
      </c>
      <c r="BJ1834" s="66">
        <f t="shared" si="488"/>
        <v>84.246379310344821</v>
      </c>
      <c r="BK1834" s="66">
        <f t="shared" si="489"/>
        <v>54.731568965517241</v>
      </c>
      <c r="BL1834" s="66">
        <f t="shared" si="490"/>
        <v>227.03951862214001</v>
      </c>
      <c r="BM1834" s="207">
        <f t="shared" si="492"/>
        <v>39861.979999999996</v>
      </c>
    </row>
    <row r="1835" spans="1:67" s="32" customFormat="1" ht="15" thickTop="1" x14ac:dyDescent="0.35">
      <c r="A1835" s="111">
        <v>8</v>
      </c>
      <c r="B1835" s="32">
        <v>100</v>
      </c>
      <c r="C1835" s="32" t="s">
        <v>37</v>
      </c>
      <c r="D1835" s="125" t="s">
        <v>46</v>
      </c>
      <c r="E1835" s="112" t="s">
        <v>1104</v>
      </c>
      <c r="F1835" s="113" t="s">
        <v>1105</v>
      </c>
      <c r="G1835" s="112">
        <v>-22.74</v>
      </c>
      <c r="H1835" s="112">
        <v>-45.59</v>
      </c>
      <c r="I1835" s="112">
        <v>1642</v>
      </c>
      <c r="J1835" s="114">
        <v>3495.45982983364</v>
      </c>
      <c r="K1835" t="s">
        <v>1165</v>
      </c>
      <c r="L1835" t="s">
        <v>1062</v>
      </c>
      <c r="M1835">
        <v>600</v>
      </c>
      <c r="N1835">
        <v>600</v>
      </c>
      <c r="O1835">
        <v>498.42</v>
      </c>
      <c r="P1835">
        <v>13325.46</v>
      </c>
      <c r="Q1835">
        <v>44998.77</v>
      </c>
      <c r="R1835">
        <v>5265.2</v>
      </c>
      <c r="S1835">
        <v>34606.78</v>
      </c>
      <c r="T1835">
        <v>0</v>
      </c>
      <c r="U1835">
        <v>11750.93</v>
      </c>
      <c r="V1835">
        <v>0</v>
      </c>
      <c r="W1835" s="181">
        <f t="shared" si="476"/>
        <v>25076.39</v>
      </c>
      <c r="X1835" s="181">
        <f t="shared" si="477"/>
        <v>41.79398333333333</v>
      </c>
      <c r="Y1835" s="174">
        <v>110445.56</v>
      </c>
      <c r="Z1835" s="181">
        <f t="shared" si="478"/>
        <v>184.07593333333332</v>
      </c>
      <c r="AA1835" s="174">
        <v>0.45128115607363478</v>
      </c>
      <c r="AB1835" s="174">
        <v>12.06518396936916</v>
      </c>
      <c r="AC1835" s="174">
        <v>40.742941590408883</v>
      </c>
      <c r="AD1835" s="174">
        <v>4.7672355502566148</v>
      </c>
      <c r="AE1835" s="174">
        <v>31.333790149644759</v>
      </c>
      <c r="AF1835">
        <v>0</v>
      </c>
      <c r="AG1835" s="106">
        <v>10.63956758424694</v>
      </c>
      <c r="AH1835" s="106">
        <v>0</v>
      </c>
      <c r="AI1835" s="106">
        <v>100</v>
      </c>
      <c r="AJ1835">
        <v>83.77</v>
      </c>
      <c r="AK1835">
        <v>42.62</v>
      </c>
      <c r="AL1835">
        <v>57.68</v>
      </c>
      <c r="AM1835">
        <v>184.08</v>
      </c>
      <c r="AN1835" t="s">
        <v>1063</v>
      </c>
      <c r="AO1835">
        <v>23.601600000000001</v>
      </c>
      <c r="AP1835">
        <v>8.33</v>
      </c>
      <c r="AQ1835">
        <v>12.806699999999999</v>
      </c>
      <c r="AR1835" t="s">
        <v>1072</v>
      </c>
      <c r="AS1835" t="s">
        <v>1074</v>
      </c>
      <c r="AT1835" t="s">
        <v>1075</v>
      </c>
      <c r="AU1835" t="s">
        <v>1077</v>
      </c>
      <c r="AV1835" t="s">
        <v>1080</v>
      </c>
      <c r="AW1835" t="s">
        <v>1083</v>
      </c>
      <c r="AX1835" s="65">
        <f t="shared" si="491"/>
        <v>1391.07</v>
      </c>
      <c r="AY1835" s="128">
        <v>2862.47</v>
      </c>
      <c r="AZ1835" s="128">
        <v>699.53675640944971</v>
      </c>
      <c r="BA1835" s="115">
        <f t="shared" si="479"/>
        <v>4953.0767564094494</v>
      </c>
      <c r="BB1835" s="65">
        <f t="shared" si="480"/>
        <v>24376.853243590551</v>
      </c>
      <c r="BC1835" s="115">
        <f t="shared" si="481"/>
        <v>498.42</v>
      </c>
      <c r="BD1835" s="115">
        <f t="shared" si="482"/>
        <v>48872.899999999994</v>
      </c>
      <c r="BE1835" s="115">
        <f t="shared" si="483"/>
        <v>31744.309999999998</v>
      </c>
      <c r="BF1835" s="115">
        <f t="shared" si="484"/>
        <v>105492.48324359054</v>
      </c>
      <c r="BG1835" s="116">
        <f t="shared" si="485"/>
        <v>707.58239377277846</v>
      </c>
      <c r="BH1835" s="116">
        <f t="shared" si="486"/>
        <v>42.029057316535436</v>
      </c>
      <c r="BI1835" s="116">
        <f t="shared" si="487"/>
        <v>0.83069999999999999</v>
      </c>
      <c r="BJ1835" s="116">
        <f t="shared" si="488"/>
        <v>84.263620689655156</v>
      </c>
      <c r="BK1835" s="116">
        <f t="shared" si="489"/>
        <v>54.731568965517241</v>
      </c>
      <c r="BL1835" s="116">
        <f t="shared" si="490"/>
        <v>181.88359179929404</v>
      </c>
      <c r="BM1835" s="207">
        <f t="shared" si="492"/>
        <v>39871.979999999996</v>
      </c>
      <c r="BN1835"/>
      <c r="BO1835"/>
    </row>
    <row r="1836" spans="1:67" s="35" customFormat="1" x14ac:dyDescent="0.35">
      <c r="A1836" s="1">
        <v>9</v>
      </c>
      <c r="B1836">
        <v>100</v>
      </c>
      <c r="C1836" t="s">
        <v>37</v>
      </c>
      <c r="D1836" s="60" t="s">
        <v>47</v>
      </c>
      <c r="E1836" s="6" t="s">
        <v>1104</v>
      </c>
      <c r="F1836" s="7" t="s">
        <v>1106</v>
      </c>
      <c r="G1836" s="6">
        <v>-23.85</v>
      </c>
      <c r="H1836" s="6">
        <v>-46.64</v>
      </c>
      <c r="I1836" s="6">
        <v>792</v>
      </c>
      <c r="J1836" s="8">
        <v>14172.2970393051</v>
      </c>
      <c r="K1836" t="s">
        <v>1165</v>
      </c>
      <c r="L1836" t="s">
        <v>1062</v>
      </c>
      <c r="M1836">
        <v>600</v>
      </c>
      <c r="N1836">
        <v>600</v>
      </c>
      <c r="O1836">
        <v>50.65</v>
      </c>
      <c r="P1836">
        <v>20928.27</v>
      </c>
      <c r="Q1836">
        <v>44998.77</v>
      </c>
      <c r="R1836">
        <v>5266.4</v>
      </c>
      <c r="S1836">
        <v>34606.78</v>
      </c>
      <c r="T1836">
        <v>0</v>
      </c>
      <c r="U1836">
        <v>11750.93</v>
      </c>
      <c r="V1836">
        <v>0</v>
      </c>
      <c r="W1836" s="181">
        <f t="shared" si="476"/>
        <v>32679.200000000001</v>
      </c>
      <c r="X1836" s="181">
        <f t="shared" si="477"/>
        <v>54.465333333333334</v>
      </c>
      <c r="Y1836" s="174">
        <v>117601.8</v>
      </c>
      <c r="Z1836" s="181">
        <f t="shared" si="478"/>
        <v>196.00300000000001</v>
      </c>
      <c r="AA1836" s="174">
        <v>4.3069068670717622E-2</v>
      </c>
      <c r="AB1836" s="174">
        <v>17.79587557333306</v>
      </c>
      <c r="AC1836" s="174">
        <v>38.263674535593843</v>
      </c>
      <c r="AD1836" s="174">
        <v>4.4781627492096208</v>
      </c>
      <c r="AE1836" s="174">
        <v>29.427083599060559</v>
      </c>
      <c r="AF1836">
        <v>0</v>
      </c>
      <c r="AG1836" s="106">
        <v>9.9921344741321985</v>
      </c>
      <c r="AH1836" s="106">
        <v>0</v>
      </c>
      <c r="AI1836" s="106">
        <v>100</v>
      </c>
      <c r="AJ1836">
        <v>83.78</v>
      </c>
      <c r="AK1836">
        <v>54.55</v>
      </c>
      <c r="AL1836">
        <v>57.68</v>
      </c>
      <c r="AM1836">
        <v>196</v>
      </c>
      <c r="AN1836" t="s">
        <v>1064</v>
      </c>
      <c r="AO1836">
        <v>23.601600000000001</v>
      </c>
      <c r="AP1836">
        <v>8.33</v>
      </c>
      <c r="AQ1836">
        <v>12.806699999999999</v>
      </c>
      <c r="AR1836" t="s">
        <v>1072</v>
      </c>
      <c r="AS1836" t="s">
        <v>1074</v>
      </c>
      <c r="AT1836" t="s">
        <v>1075</v>
      </c>
      <c r="AU1836" t="s">
        <v>1077</v>
      </c>
      <c r="AV1836" t="s">
        <v>1080</v>
      </c>
      <c r="AW1836" t="s">
        <v>1083</v>
      </c>
      <c r="AX1836" s="65">
        <f t="shared" si="491"/>
        <v>1391.07</v>
      </c>
      <c r="AY1836" s="106">
        <v>2862.47</v>
      </c>
      <c r="AZ1836" s="106">
        <v>902.81966795058861</v>
      </c>
      <c r="BA1836" s="65">
        <f t="shared" si="479"/>
        <v>5156.3596679505881</v>
      </c>
      <c r="BB1836" s="65">
        <f t="shared" si="480"/>
        <v>31776.380332049412</v>
      </c>
      <c r="BC1836" s="65">
        <f t="shared" si="481"/>
        <v>50.65</v>
      </c>
      <c r="BD1836" s="65">
        <f t="shared" si="482"/>
        <v>48874.1</v>
      </c>
      <c r="BE1836" s="65">
        <f t="shared" si="483"/>
        <v>31744.309999999998</v>
      </c>
      <c r="BF1836" s="65">
        <f t="shared" si="484"/>
        <v>112445.44033204942</v>
      </c>
      <c r="BG1836" s="66">
        <f t="shared" si="485"/>
        <v>736.62280970722691</v>
      </c>
      <c r="BH1836" s="66">
        <f t="shared" si="486"/>
        <v>54.786862641464502</v>
      </c>
      <c r="BI1836" s="66">
        <f t="shared" si="487"/>
        <v>8.4416666666666668E-2</v>
      </c>
      <c r="BJ1836" s="66">
        <f t="shared" si="488"/>
        <v>84.265689655172409</v>
      </c>
      <c r="BK1836" s="66">
        <f t="shared" si="489"/>
        <v>54.731568965517241</v>
      </c>
      <c r="BL1836" s="66">
        <f t="shared" si="490"/>
        <v>193.87144884836107</v>
      </c>
      <c r="BM1836" s="207">
        <f t="shared" si="492"/>
        <v>39873.18</v>
      </c>
      <c r="BN1836"/>
      <c r="BO1836"/>
    </row>
    <row r="1837" spans="1:67" s="35" customFormat="1" x14ac:dyDescent="0.35">
      <c r="A1837" s="1">
        <v>10</v>
      </c>
      <c r="B1837">
        <v>100</v>
      </c>
      <c r="C1837" t="s">
        <v>37</v>
      </c>
      <c r="D1837" s="60" t="s">
        <v>48</v>
      </c>
      <c r="E1837" s="6" t="s">
        <v>1107</v>
      </c>
      <c r="F1837" s="7" t="s">
        <v>1108</v>
      </c>
      <c r="G1837" s="6">
        <v>-30.03</v>
      </c>
      <c r="H1837" s="6">
        <v>-51.23</v>
      </c>
      <c r="I1837" s="6">
        <v>47</v>
      </c>
      <c r="J1837" s="8">
        <v>23954.0527728093</v>
      </c>
      <c r="K1837" t="s">
        <v>1165</v>
      </c>
      <c r="L1837" t="s">
        <v>1062</v>
      </c>
      <c r="M1837">
        <v>600</v>
      </c>
      <c r="N1837">
        <v>600</v>
      </c>
      <c r="O1837">
        <v>205.36</v>
      </c>
      <c r="P1837">
        <v>24830.76</v>
      </c>
      <c r="Q1837">
        <v>44998.77</v>
      </c>
      <c r="R1837">
        <v>5272.4</v>
      </c>
      <c r="S1837">
        <v>34606.78</v>
      </c>
      <c r="T1837">
        <v>0</v>
      </c>
      <c r="U1837">
        <v>11750.93</v>
      </c>
      <c r="V1837">
        <v>0</v>
      </c>
      <c r="W1837" s="181">
        <f t="shared" si="476"/>
        <v>36581.69</v>
      </c>
      <c r="X1837" s="181">
        <f t="shared" si="477"/>
        <v>60.969483333333336</v>
      </c>
      <c r="Y1837" s="174">
        <v>121665</v>
      </c>
      <c r="Z1837" s="181">
        <f t="shared" si="478"/>
        <v>202.77500000000001</v>
      </c>
      <c r="AA1837" s="174">
        <v>0.1687913533062097</v>
      </c>
      <c r="AB1837" s="174">
        <v>20.409123412649489</v>
      </c>
      <c r="AC1837" s="174">
        <v>36.985797065713228</v>
      </c>
      <c r="AD1837" s="174">
        <v>4.3335388156002139</v>
      </c>
      <c r="AE1837" s="174">
        <v>28.444318415320762</v>
      </c>
      <c r="AF1837">
        <v>0</v>
      </c>
      <c r="AG1837" s="106">
        <v>9.6584309374101025</v>
      </c>
      <c r="AH1837" s="106">
        <v>0</v>
      </c>
      <c r="AI1837" s="106">
        <v>100</v>
      </c>
      <c r="AJ1837">
        <v>83.79</v>
      </c>
      <c r="AK1837">
        <v>61.31</v>
      </c>
      <c r="AL1837">
        <v>57.68</v>
      </c>
      <c r="AM1837">
        <v>202.78</v>
      </c>
      <c r="AN1837" t="s">
        <v>1065</v>
      </c>
      <c r="AO1837">
        <v>23.601600000000001</v>
      </c>
      <c r="AP1837">
        <v>8.33</v>
      </c>
      <c r="AQ1837">
        <v>12.806699999999999</v>
      </c>
      <c r="AR1837" t="s">
        <v>1072</v>
      </c>
      <c r="AS1837" t="s">
        <v>1074</v>
      </c>
      <c r="AT1837" t="s">
        <v>1075</v>
      </c>
      <c r="AU1837" t="s">
        <v>1077</v>
      </c>
      <c r="AV1837" t="s">
        <v>1080</v>
      </c>
      <c r="AW1837" t="s">
        <v>1083</v>
      </c>
      <c r="AX1837" s="65">
        <f t="shared" si="491"/>
        <v>1391.07</v>
      </c>
      <c r="AY1837" s="106">
        <v>2862.47</v>
      </c>
      <c r="AZ1837" s="106">
        <v>992.70367022115818</v>
      </c>
      <c r="BA1837" s="65">
        <f t="shared" si="479"/>
        <v>5246.243670221158</v>
      </c>
      <c r="BB1837" s="65">
        <f t="shared" si="480"/>
        <v>35588.986329778847</v>
      </c>
      <c r="BC1837" s="65">
        <f t="shared" si="481"/>
        <v>205.36</v>
      </c>
      <c r="BD1837" s="65">
        <f t="shared" si="482"/>
        <v>48880.1</v>
      </c>
      <c r="BE1837" s="65">
        <f t="shared" si="483"/>
        <v>31744.309999999998</v>
      </c>
      <c r="BF1837" s="65">
        <f t="shared" si="484"/>
        <v>116418.75632977884</v>
      </c>
      <c r="BG1837" s="66">
        <f t="shared" si="485"/>
        <v>749.46338146016546</v>
      </c>
      <c r="BH1837" s="66">
        <f t="shared" si="486"/>
        <v>61.360321258239388</v>
      </c>
      <c r="BI1837" s="66">
        <f t="shared" si="487"/>
        <v>0.34226666666666666</v>
      </c>
      <c r="BJ1837" s="66">
        <f t="shared" si="488"/>
        <v>84.276034482758618</v>
      </c>
      <c r="BK1837" s="66">
        <f t="shared" si="489"/>
        <v>54.731568965517241</v>
      </c>
      <c r="BL1837" s="66">
        <f t="shared" si="490"/>
        <v>200.72199367203248</v>
      </c>
      <c r="BM1837" s="207">
        <f t="shared" si="492"/>
        <v>39879.18</v>
      </c>
      <c r="BN1837"/>
      <c r="BO1837"/>
    </row>
    <row r="1838" spans="1:67" s="35" customFormat="1" x14ac:dyDescent="0.35">
      <c r="A1838" s="1">
        <v>11</v>
      </c>
      <c r="B1838">
        <v>100</v>
      </c>
      <c r="C1838" t="s">
        <v>37</v>
      </c>
      <c r="D1838" s="60" t="s">
        <v>49</v>
      </c>
      <c r="E1838" s="6" t="s">
        <v>1109</v>
      </c>
      <c r="F1838" s="7" t="s">
        <v>1110</v>
      </c>
      <c r="G1838" s="6">
        <v>-15.37</v>
      </c>
      <c r="H1838" s="6">
        <v>-48.78</v>
      </c>
      <c r="I1838" s="6">
        <v>770</v>
      </c>
      <c r="J1838" s="8">
        <v>31081.371963744201</v>
      </c>
      <c r="K1838" t="s">
        <v>1165</v>
      </c>
      <c r="L1838" t="s">
        <v>1062</v>
      </c>
      <c r="M1838">
        <v>600</v>
      </c>
      <c r="N1838">
        <v>600</v>
      </c>
      <c r="O1838">
        <v>0</v>
      </c>
      <c r="P1838">
        <v>36365.65</v>
      </c>
      <c r="Q1838">
        <v>44998.77</v>
      </c>
      <c r="R1838">
        <v>5266.4</v>
      </c>
      <c r="S1838">
        <v>34606.78</v>
      </c>
      <c r="T1838">
        <v>0</v>
      </c>
      <c r="U1838">
        <v>11750.93</v>
      </c>
      <c r="V1838">
        <v>0</v>
      </c>
      <c r="W1838" s="181">
        <f t="shared" si="476"/>
        <v>48116.58</v>
      </c>
      <c r="X1838" s="181">
        <f t="shared" si="477"/>
        <v>80.194299999999998</v>
      </c>
      <c r="Y1838" s="174">
        <v>132988.53</v>
      </c>
      <c r="Z1838" s="181">
        <f t="shared" si="478"/>
        <v>221.64755</v>
      </c>
      <c r="AA1838" s="174">
        <v>0</v>
      </c>
      <c r="AB1838" s="174">
        <v>27.344952230090829</v>
      </c>
      <c r="AC1838" s="174">
        <v>33.836579741125043</v>
      </c>
      <c r="AD1838" s="174">
        <v>3.9600407644178039</v>
      </c>
      <c r="AE1838" s="174">
        <v>26.022379524008571</v>
      </c>
      <c r="AF1838">
        <v>0</v>
      </c>
      <c r="AG1838" s="106">
        <v>8.8360477403577597</v>
      </c>
      <c r="AH1838" s="106">
        <v>0</v>
      </c>
      <c r="AI1838" s="106">
        <v>100</v>
      </c>
      <c r="AJ1838">
        <v>83.78</v>
      </c>
      <c r="AK1838">
        <v>80.19</v>
      </c>
      <c r="AL1838">
        <v>57.68</v>
      </c>
      <c r="AM1838">
        <v>221.65</v>
      </c>
      <c r="AN1838" t="s">
        <v>1066</v>
      </c>
      <c r="AO1838">
        <v>23.601600000000001</v>
      </c>
      <c r="AP1838">
        <v>8.33</v>
      </c>
      <c r="AQ1838">
        <v>12.806699999999999</v>
      </c>
      <c r="AR1838" t="s">
        <v>1072</v>
      </c>
      <c r="AS1838" t="s">
        <v>1074</v>
      </c>
      <c r="AT1838" t="s">
        <v>1075</v>
      </c>
      <c r="AU1838" t="s">
        <v>1077</v>
      </c>
      <c r="AV1838" t="s">
        <v>1080</v>
      </c>
      <c r="AW1838" t="s">
        <v>1083</v>
      </c>
      <c r="AX1838" s="65">
        <f t="shared" si="491"/>
        <v>1391.07</v>
      </c>
      <c r="AY1838" s="106">
        <v>2862.47</v>
      </c>
      <c r="AZ1838" s="106">
        <v>1282.1097881492165</v>
      </c>
      <c r="BA1838" s="65">
        <f t="shared" si="479"/>
        <v>5535.649788149216</v>
      </c>
      <c r="BB1838" s="65">
        <f t="shared" si="480"/>
        <v>46834.470211850785</v>
      </c>
      <c r="BC1838" s="65">
        <f t="shared" si="481"/>
        <v>0</v>
      </c>
      <c r="BD1838" s="65">
        <f t="shared" si="482"/>
        <v>48874.1</v>
      </c>
      <c r="BE1838" s="65">
        <f t="shared" si="483"/>
        <v>31744.309999999998</v>
      </c>
      <c r="BF1838" s="65">
        <f t="shared" si="484"/>
        <v>127452.88021185079</v>
      </c>
      <c r="BG1838" s="66">
        <f t="shared" si="485"/>
        <v>790.80711259274517</v>
      </c>
      <c r="BH1838" s="66">
        <f t="shared" si="486"/>
        <v>80.749086572156529</v>
      </c>
      <c r="BI1838" s="66">
        <f t="shared" si="487"/>
        <v>0</v>
      </c>
      <c r="BJ1838" s="66">
        <f t="shared" si="488"/>
        <v>84.265689655172409</v>
      </c>
      <c r="BK1838" s="66">
        <f t="shared" si="489"/>
        <v>54.731568965517241</v>
      </c>
      <c r="BL1838" s="66">
        <f t="shared" si="490"/>
        <v>219.74634519284618</v>
      </c>
      <c r="BM1838" s="207">
        <f t="shared" si="492"/>
        <v>39873.18</v>
      </c>
      <c r="BN1838"/>
      <c r="BO1838"/>
    </row>
    <row r="1839" spans="1:67" s="35" customFormat="1" x14ac:dyDescent="0.35">
      <c r="A1839" s="1">
        <v>12</v>
      </c>
      <c r="B1839">
        <v>100</v>
      </c>
      <c r="C1839" t="s">
        <v>37</v>
      </c>
      <c r="D1839" s="60" t="s">
        <v>50</v>
      </c>
      <c r="E1839" s="6" t="s">
        <v>1111</v>
      </c>
      <c r="F1839" s="7" t="s">
        <v>1112</v>
      </c>
      <c r="G1839" s="6">
        <v>-22.86</v>
      </c>
      <c r="H1839" s="6">
        <v>-43.41</v>
      </c>
      <c r="I1839" s="6">
        <v>45</v>
      </c>
      <c r="J1839" s="8">
        <v>45016.2336447989</v>
      </c>
      <c r="K1839" t="s">
        <v>1165</v>
      </c>
      <c r="L1839" t="s">
        <v>1062</v>
      </c>
      <c r="M1839">
        <v>600</v>
      </c>
      <c r="N1839">
        <v>600</v>
      </c>
      <c r="O1839">
        <v>0</v>
      </c>
      <c r="P1839">
        <v>36470.480000000003</v>
      </c>
      <c r="Q1839">
        <v>44998.77</v>
      </c>
      <c r="R1839">
        <v>5262.4</v>
      </c>
      <c r="S1839">
        <v>34606.78</v>
      </c>
      <c r="T1839">
        <v>0</v>
      </c>
      <c r="U1839">
        <v>11750.93</v>
      </c>
      <c r="V1839">
        <v>0</v>
      </c>
      <c r="W1839" s="181">
        <f t="shared" si="476"/>
        <v>48221.41</v>
      </c>
      <c r="X1839" s="181">
        <f t="shared" si="477"/>
        <v>80.369016666666667</v>
      </c>
      <c r="Y1839" s="174">
        <v>133089.35999999999</v>
      </c>
      <c r="Z1839" s="181">
        <f t="shared" si="478"/>
        <v>221.81559999999999</v>
      </c>
      <c r="AA1839" s="174">
        <v>0</v>
      </c>
      <c r="AB1839" s="174">
        <v>27.40300201308354</v>
      </c>
      <c r="AC1839" s="174">
        <v>33.810944766734167</v>
      </c>
      <c r="AD1839" s="174">
        <v>3.9540350934139288</v>
      </c>
      <c r="AE1839" s="174">
        <v>26.002664675823819</v>
      </c>
      <c r="AF1839">
        <v>0</v>
      </c>
      <c r="AG1839" s="106">
        <v>8.8293534509445397</v>
      </c>
      <c r="AH1839" s="106">
        <v>0</v>
      </c>
      <c r="AI1839" s="106">
        <v>100</v>
      </c>
      <c r="AJ1839">
        <v>83.77</v>
      </c>
      <c r="AK1839">
        <v>80.37</v>
      </c>
      <c r="AL1839">
        <v>57.68</v>
      </c>
      <c r="AM1839">
        <v>221.82</v>
      </c>
      <c r="AN1839" t="s">
        <v>1067</v>
      </c>
      <c r="AO1839">
        <v>23.601600000000001</v>
      </c>
      <c r="AP1839">
        <v>8.33</v>
      </c>
      <c r="AQ1839">
        <v>12.806699999999999</v>
      </c>
      <c r="AR1839" t="s">
        <v>1072</v>
      </c>
      <c r="AS1839" t="s">
        <v>1074</v>
      </c>
      <c r="AT1839" t="s">
        <v>1075</v>
      </c>
      <c r="AU1839" t="s">
        <v>1077</v>
      </c>
      <c r="AV1839" t="s">
        <v>1080</v>
      </c>
      <c r="AW1839" t="s">
        <v>1083</v>
      </c>
      <c r="AX1839" s="65">
        <f t="shared" si="491"/>
        <v>1391.07</v>
      </c>
      <c r="AY1839" s="106">
        <v>2862.47</v>
      </c>
      <c r="AZ1839" s="106">
        <v>1277.6421949352832</v>
      </c>
      <c r="BA1839" s="65">
        <f t="shared" si="479"/>
        <v>5531.1821949352834</v>
      </c>
      <c r="BB1839" s="65">
        <f t="shared" si="480"/>
        <v>46943.767805064723</v>
      </c>
      <c r="BC1839" s="65">
        <f t="shared" si="481"/>
        <v>0</v>
      </c>
      <c r="BD1839" s="65">
        <f t="shared" si="482"/>
        <v>48870.1</v>
      </c>
      <c r="BE1839" s="65">
        <f t="shared" si="483"/>
        <v>31744.309999999998</v>
      </c>
      <c r="BF1839" s="65">
        <f t="shared" si="484"/>
        <v>127558.1778050647</v>
      </c>
      <c r="BG1839" s="66">
        <f t="shared" si="485"/>
        <v>790.1688849907548</v>
      </c>
      <c r="BH1839" s="66">
        <f t="shared" si="486"/>
        <v>80.937530698387448</v>
      </c>
      <c r="BI1839" s="66">
        <f t="shared" si="487"/>
        <v>0</v>
      </c>
      <c r="BJ1839" s="66">
        <f t="shared" si="488"/>
        <v>84.258793103448269</v>
      </c>
      <c r="BK1839" s="66">
        <f t="shared" si="489"/>
        <v>54.731568965517241</v>
      </c>
      <c r="BL1839" s="66">
        <f t="shared" si="490"/>
        <v>219.92789276735292</v>
      </c>
      <c r="BM1839" s="207">
        <f t="shared" si="492"/>
        <v>39869.18</v>
      </c>
      <c r="BN1839"/>
      <c r="BO1839"/>
    </row>
    <row r="1840" spans="1:67" s="35" customFormat="1" x14ac:dyDescent="0.35">
      <c r="A1840" s="1">
        <v>13</v>
      </c>
      <c r="B1840">
        <v>100</v>
      </c>
      <c r="C1840" t="s">
        <v>37</v>
      </c>
      <c r="D1840" s="60" t="s">
        <v>51</v>
      </c>
      <c r="E1840" s="6" t="s">
        <v>1113</v>
      </c>
      <c r="F1840" s="7" t="s">
        <v>1114</v>
      </c>
      <c r="G1840" s="6">
        <v>-20.32</v>
      </c>
      <c r="H1840" s="6">
        <v>-40.340000000000003</v>
      </c>
      <c r="I1840" s="6">
        <v>9</v>
      </c>
      <c r="J1840" s="8">
        <v>54061.366139626101</v>
      </c>
      <c r="K1840" t="s">
        <v>1165</v>
      </c>
      <c r="L1840" t="s">
        <v>1062</v>
      </c>
      <c r="M1840">
        <v>600</v>
      </c>
      <c r="N1840">
        <v>600</v>
      </c>
      <c r="O1840">
        <v>0</v>
      </c>
      <c r="P1840">
        <v>40921.75</v>
      </c>
      <c r="Q1840">
        <v>44998.77</v>
      </c>
      <c r="R1840">
        <v>5264.2</v>
      </c>
      <c r="S1840">
        <v>34606.78</v>
      </c>
      <c r="T1840">
        <v>0</v>
      </c>
      <c r="U1840">
        <v>11750.93</v>
      </c>
      <c r="V1840">
        <v>0</v>
      </c>
      <c r="W1840" s="181">
        <f t="shared" si="476"/>
        <v>52672.68</v>
      </c>
      <c r="X1840" s="181">
        <f t="shared" si="477"/>
        <v>87.787800000000004</v>
      </c>
      <c r="Y1840" s="174">
        <v>137542.44</v>
      </c>
      <c r="Z1840" s="181">
        <f t="shared" si="478"/>
        <v>229.23740000000001</v>
      </c>
      <c r="AA1840" s="174">
        <v>0</v>
      </c>
      <c r="AB1840" s="174">
        <v>29.752089609577961</v>
      </c>
      <c r="AC1840" s="174">
        <v>32.716280153238522</v>
      </c>
      <c r="AD1840" s="174">
        <v>3.827327768796307</v>
      </c>
      <c r="AE1840" s="174">
        <v>25.160801277045831</v>
      </c>
      <c r="AF1840">
        <v>0</v>
      </c>
      <c r="AG1840" s="106">
        <v>8.5434939208581735</v>
      </c>
      <c r="AH1840" s="106">
        <v>0</v>
      </c>
      <c r="AI1840" s="106">
        <v>100</v>
      </c>
      <c r="AJ1840">
        <v>83.77</v>
      </c>
      <c r="AK1840">
        <v>87.79</v>
      </c>
      <c r="AL1840">
        <v>57.68</v>
      </c>
      <c r="AM1840">
        <v>229.24</v>
      </c>
      <c r="AN1840" t="s">
        <v>1068</v>
      </c>
      <c r="AO1840">
        <v>23.601600000000001</v>
      </c>
      <c r="AP1840">
        <v>8.33</v>
      </c>
      <c r="AQ1840">
        <v>12.806699999999999</v>
      </c>
      <c r="AR1840" t="s">
        <v>1072</v>
      </c>
      <c r="AS1840" t="s">
        <v>1074</v>
      </c>
      <c r="AT1840" t="s">
        <v>1075</v>
      </c>
      <c r="AU1840" t="s">
        <v>1077</v>
      </c>
      <c r="AV1840" t="s">
        <v>1080</v>
      </c>
      <c r="AW1840" t="s">
        <v>1083</v>
      </c>
      <c r="AX1840" s="65">
        <f t="shared" si="491"/>
        <v>1391.07</v>
      </c>
      <c r="AY1840" s="106">
        <v>2862.47</v>
      </c>
      <c r="AZ1840" s="106">
        <v>1345.2638799780054</v>
      </c>
      <c r="BA1840" s="65">
        <f t="shared" si="479"/>
        <v>5598.8038799780052</v>
      </c>
      <c r="BB1840" s="65">
        <f t="shared" si="480"/>
        <v>51327.416120021997</v>
      </c>
      <c r="BC1840" s="65">
        <f t="shared" si="481"/>
        <v>0</v>
      </c>
      <c r="BD1840" s="65">
        <f t="shared" si="482"/>
        <v>48871.899999999994</v>
      </c>
      <c r="BE1840" s="65">
        <f t="shared" si="483"/>
        <v>31744.309999999998</v>
      </c>
      <c r="BF1840" s="65">
        <f t="shared" si="484"/>
        <v>131943.63612002198</v>
      </c>
      <c r="BG1840" s="66">
        <f t="shared" si="485"/>
        <v>799.82912571114355</v>
      </c>
      <c r="BH1840" s="66">
        <f t="shared" si="486"/>
        <v>88.495545034520688</v>
      </c>
      <c r="BI1840" s="66">
        <f t="shared" si="487"/>
        <v>0</v>
      </c>
      <c r="BJ1840" s="66">
        <f t="shared" si="488"/>
        <v>84.261896551724135</v>
      </c>
      <c r="BK1840" s="66">
        <f t="shared" si="489"/>
        <v>54.731568965517241</v>
      </c>
      <c r="BL1840" s="66">
        <f t="shared" si="490"/>
        <v>227.48902779314136</v>
      </c>
      <c r="BM1840" s="207">
        <f t="shared" si="492"/>
        <v>39870.979999999996</v>
      </c>
      <c r="BN1840"/>
      <c r="BO1840"/>
    </row>
    <row r="1841" spans="1:67" s="35" customFormat="1" x14ac:dyDescent="0.35">
      <c r="A1841" s="1">
        <v>14</v>
      </c>
      <c r="B1841">
        <v>100</v>
      </c>
      <c r="C1841" t="s">
        <v>37</v>
      </c>
      <c r="D1841" s="60" t="s">
        <v>52</v>
      </c>
      <c r="E1841" s="6" t="s">
        <v>1115</v>
      </c>
      <c r="F1841" s="7" t="s">
        <v>1116</v>
      </c>
      <c r="G1841" s="6">
        <v>-8.0500000000000007</v>
      </c>
      <c r="H1841" s="6">
        <v>-34.880000000000003</v>
      </c>
      <c r="I1841" s="6">
        <v>10</v>
      </c>
      <c r="J1841" s="8">
        <v>63550.072249703</v>
      </c>
      <c r="K1841" t="s">
        <v>1165</v>
      </c>
      <c r="L1841" t="s">
        <v>1062</v>
      </c>
      <c r="M1841">
        <v>600</v>
      </c>
      <c r="N1841">
        <v>600</v>
      </c>
      <c r="O1841">
        <v>0</v>
      </c>
      <c r="P1841">
        <v>45795.3</v>
      </c>
      <c r="Q1841">
        <v>44998.77</v>
      </c>
      <c r="R1841">
        <v>5250.2</v>
      </c>
      <c r="S1841">
        <v>34606.78</v>
      </c>
      <c r="T1841">
        <v>0</v>
      </c>
      <c r="U1841">
        <v>11750.93</v>
      </c>
      <c r="V1841">
        <v>0</v>
      </c>
      <c r="W1841" s="181">
        <f t="shared" si="476"/>
        <v>57546.23</v>
      </c>
      <c r="X1841" s="181">
        <f t="shared" si="477"/>
        <v>95.910383333333343</v>
      </c>
      <c r="Y1841" s="174">
        <v>142401.98000000001</v>
      </c>
      <c r="Z1841" s="181">
        <f t="shared" si="478"/>
        <v>237.33663333333334</v>
      </c>
      <c r="AA1841" s="174">
        <v>0</v>
      </c>
      <c r="AB1841" s="174">
        <v>32.159173629467787</v>
      </c>
      <c r="AC1841" s="174">
        <v>31.599820451934729</v>
      </c>
      <c r="AD1841" s="174">
        <v>3.6868869379484752</v>
      </c>
      <c r="AE1841" s="174">
        <v>24.302176135472269</v>
      </c>
      <c r="AF1841">
        <v>0</v>
      </c>
      <c r="AG1841" s="106">
        <v>8.2519428451767318</v>
      </c>
      <c r="AH1841" s="106">
        <v>0</v>
      </c>
      <c r="AI1841" s="106">
        <v>100</v>
      </c>
      <c r="AJ1841">
        <v>83.75</v>
      </c>
      <c r="AK1841">
        <v>95.91</v>
      </c>
      <c r="AL1841">
        <v>57.68</v>
      </c>
      <c r="AM1841">
        <v>237.34</v>
      </c>
      <c r="AN1841" t="s">
        <v>1069</v>
      </c>
      <c r="AO1841">
        <v>23.601600000000001</v>
      </c>
      <c r="AP1841">
        <v>8.33</v>
      </c>
      <c r="AQ1841">
        <v>12.806699999999999</v>
      </c>
      <c r="AR1841" t="s">
        <v>1072</v>
      </c>
      <c r="AS1841" t="s">
        <v>1074</v>
      </c>
      <c r="AT1841" t="s">
        <v>1075</v>
      </c>
      <c r="AU1841" t="s">
        <v>1077</v>
      </c>
      <c r="AV1841" t="s">
        <v>1080</v>
      </c>
      <c r="AW1841" t="s">
        <v>1083</v>
      </c>
      <c r="AX1841" s="65">
        <f t="shared" si="491"/>
        <v>1391.07</v>
      </c>
      <c r="AY1841" s="106">
        <v>2862.47</v>
      </c>
      <c r="AZ1841" s="106">
        <v>1468.6784340297554</v>
      </c>
      <c r="BA1841" s="65">
        <f t="shared" si="479"/>
        <v>5722.2184340297554</v>
      </c>
      <c r="BB1841" s="65">
        <f t="shared" si="480"/>
        <v>56077.551565970251</v>
      </c>
      <c r="BC1841" s="65">
        <f t="shared" si="481"/>
        <v>0</v>
      </c>
      <c r="BD1841" s="65">
        <f t="shared" si="482"/>
        <v>48857.899999999994</v>
      </c>
      <c r="BE1841" s="65">
        <f t="shared" si="483"/>
        <v>31744.309999999998</v>
      </c>
      <c r="BF1841" s="65">
        <f t="shared" si="484"/>
        <v>136679.76156597026</v>
      </c>
      <c r="BG1841" s="66">
        <f t="shared" si="485"/>
        <v>817.45977628996502</v>
      </c>
      <c r="BH1841" s="66">
        <f t="shared" si="486"/>
        <v>96.68543373443147</v>
      </c>
      <c r="BI1841" s="66">
        <f t="shared" si="487"/>
        <v>0</v>
      </c>
      <c r="BJ1841" s="66">
        <f t="shared" si="488"/>
        <v>84.237758620689647</v>
      </c>
      <c r="BK1841" s="66">
        <f t="shared" si="489"/>
        <v>54.731568965517241</v>
      </c>
      <c r="BL1841" s="66">
        <f t="shared" si="490"/>
        <v>235.65476132063839</v>
      </c>
      <c r="BM1841" s="207">
        <f t="shared" si="492"/>
        <v>39856.979999999996</v>
      </c>
      <c r="BN1841"/>
      <c r="BO1841"/>
    </row>
    <row r="1842" spans="1:67" s="31" customFormat="1" ht="15" thickBot="1" x14ac:dyDescent="0.4">
      <c r="A1842" s="119">
        <v>15</v>
      </c>
      <c r="B1842" s="31">
        <v>100</v>
      </c>
      <c r="C1842" s="31" t="s">
        <v>37</v>
      </c>
      <c r="D1842" s="126" t="s">
        <v>53</v>
      </c>
      <c r="E1842" s="120" t="s">
        <v>1117</v>
      </c>
      <c r="F1842" s="121" t="s">
        <v>1118</v>
      </c>
      <c r="G1842" s="120">
        <v>-3.8</v>
      </c>
      <c r="H1842" s="120">
        <v>-38.53</v>
      </c>
      <c r="I1842" s="120">
        <v>41</v>
      </c>
      <c r="J1842" s="122">
        <v>71394.000753582499</v>
      </c>
      <c r="K1842" t="s">
        <v>1165</v>
      </c>
      <c r="L1842" t="s">
        <v>1062</v>
      </c>
      <c r="M1842">
        <v>600</v>
      </c>
      <c r="N1842">
        <v>600</v>
      </c>
      <c r="O1842">
        <v>0</v>
      </c>
      <c r="P1842">
        <v>47398.37</v>
      </c>
      <c r="Q1842">
        <v>44998.77</v>
      </c>
      <c r="R1842">
        <v>5255.2</v>
      </c>
      <c r="S1842">
        <v>34606.78</v>
      </c>
      <c r="T1842">
        <v>0</v>
      </c>
      <c r="U1842">
        <v>11750.93</v>
      </c>
      <c r="V1842">
        <v>0</v>
      </c>
      <c r="W1842" s="181">
        <f t="shared" si="476"/>
        <v>59149.3</v>
      </c>
      <c r="X1842" s="181">
        <f t="shared" si="477"/>
        <v>98.582166666666666</v>
      </c>
      <c r="Y1842" s="174">
        <v>144010.04999999999</v>
      </c>
      <c r="Z1842" s="181">
        <f t="shared" si="478"/>
        <v>240.01674999999997</v>
      </c>
      <c r="AA1842" s="174">
        <v>0</v>
      </c>
      <c r="AB1842" s="174">
        <v>32.913237652511057</v>
      </c>
      <c r="AC1842" s="174">
        <v>31.24696505556383</v>
      </c>
      <c r="AD1842" s="174">
        <v>3.649189761409013</v>
      </c>
      <c r="AE1842" s="174">
        <v>24.03080896090238</v>
      </c>
      <c r="AF1842">
        <v>0</v>
      </c>
      <c r="AG1842" s="106">
        <v>8.1597985696137183</v>
      </c>
      <c r="AH1842" s="106">
        <v>0</v>
      </c>
      <c r="AI1842" s="106">
        <v>100</v>
      </c>
      <c r="AJ1842">
        <v>83.76</v>
      </c>
      <c r="AK1842">
        <v>98.58</v>
      </c>
      <c r="AL1842">
        <v>57.68</v>
      </c>
      <c r="AM1842">
        <v>240.02</v>
      </c>
      <c r="AN1842" t="s">
        <v>1070</v>
      </c>
      <c r="AO1842">
        <v>23.601600000000001</v>
      </c>
      <c r="AP1842">
        <v>8.33</v>
      </c>
      <c r="AQ1842">
        <v>12.806699999999999</v>
      </c>
      <c r="AR1842" t="s">
        <v>1072</v>
      </c>
      <c r="AS1842" t="s">
        <v>1074</v>
      </c>
      <c r="AT1842" t="s">
        <v>1075</v>
      </c>
      <c r="AU1842" t="s">
        <v>1077</v>
      </c>
      <c r="AV1842" t="s">
        <v>1080</v>
      </c>
      <c r="AW1842" t="s">
        <v>1083</v>
      </c>
      <c r="AX1842" s="65">
        <f t="shared" si="491"/>
        <v>1391.07</v>
      </c>
      <c r="AY1842" s="129">
        <v>2862.47</v>
      </c>
      <c r="AZ1842" s="129">
        <v>1454.8105579831856</v>
      </c>
      <c r="BA1842" s="123">
        <f t="shared" si="479"/>
        <v>5708.3505579831854</v>
      </c>
      <c r="BB1842" s="65">
        <f t="shared" si="480"/>
        <v>57694.48944201682</v>
      </c>
      <c r="BC1842" s="123">
        <f t="shared" si="481"/>
        <v>0</v>
      </c>
      <c r="BD1842" s="123">
        <f t="shared" si="482"/>
        <v>48862.899999999994</v>
      </c>
      <c r="BE1842" s="123">
        <f t="shared" si="483"/>
        <v>31744.309999999998</v>
      </c>
      <c r="BF1842" s="123">
        <f t="shared" si="484"/>
        <v>138301.6994420168</v>
      </c>
      <c r="BG1842" s="124">
        <f t="shared" si="485"/>
        <v>815.4786511404551</v>
      </c>
      <c r="BH1842" s="124">
        <f t="shared" si="486"/>
        <v>99.473257658649686</v>
      </c>
      <c r="BI1842" s="124">
        <f t="shared" si="487"/>
        <v>0</v>
      </c>
      <c r="BJ1842" s="124">
        <f t="shared" si="488"/>
        <v>84.246379310344821</v>
      </c>
      <c r="BK1842" s="124">
        <f t="shared" si="489"/>
        <v>54.731568965517241</v>
      </c>
      <c r="BL1842" s="124">
        <f t="shared" si="490"/>
        <v>238.45120593451173</v>
      </c>
      <c r="BM1842" s="207">
        <f t="shared" si="492"/>
        <v>39861.979999999996</v>
      </c>
      <c r="BN1842"/>
      <c r="BO1842"/>
    </row>
    <row r="1843" spans="1:67" ht="15" thickTop="1" x14ac:dyDescent="0.35">
      <c r="A1843" s="110">
        <v>16</v>
      </c>
      <c r="B1843">
        <v>101</v>
      </c>
      <c r="C1843" t="s">
        <v>37</v>
      </c>
      <c r="D1843" s="60" t="s">
        <v>54</v>
      </c>
      <c r="E1843" s="6" t="s">
        <v>1104</v>
      </c>
      <c r="F1843" s="7" t="s">
        <v>1105</v>
      </c>
      <c r="G1843" s="6">
        <v>-22.74</v>
      </c>
      <c r="H1843" s="6">
        <v>-45.59</v>
      </c>
      <c r="I1843" s="6">
        <v>1642</v>
      </c>
      <c r="J1843" s="8">
        <v>3495.45982983364</v>
      </c>
      <c r="K1843" t="s">
        <v>1165</v>
      </c>
      <c r="L1843" t="s">
        <v>1062</v>
      </c>
      <c r="M1843">
        <v>600</v>
      </c>
      <c r="N1843">
        <v>600</v>
      </c>
      <c r="O1843">
        <v>26.53</v>
      </c>
      <c r="P1843">
        <v>16569.57</v>
      </c>
      <c r="Q1843">
        <v>44998.77</v>
      </c>
      <c r="R1843">
        <v>5265.2</v>
      </c>
      <c r="S1843">
        <v>34606.78</v>
      </c>
      <c r="T1843">
        <v>0</v>
      </c>
      <c r="U1843">
        <v>11578.67</v>
      </c>
      <c r="V1843">
        <v>0</v>
      </c>
      <c r="W1843" s="181">
        <f t="shared" si="476"/>
        <v>28148.239999999998</v>
      </c>
      <c r="X1843" s="181">
        <f t="shared" si="477"/>
        <v>46.913733333333333</v>
      </c>
      <c r="Y1843" s="174">
        <v>113045.52</v>
      </c>
      <c r="Z1843" s="181">
        <f t="shared" si="478"/>
        <v>188.4092</v>
      </c>
      <c r="AA1843" s="174">
        <v>2.3468422278034549E-2</v>
      </c>
      <c r="AB1843" s="174">
        <v>14.65743180269329</v>
      </c>
      <c r="AC1843" s="174">
        <v>39.80588527524133</v>
      </c>
      <c r="AD1843" s="174">
        <v>4.6575927997854309</v>
      </c>
      <c r="AE1843" s="174">
        <v>30.61313707964721</v>
      </c>
      <c r="AF1843">
        <v>0</v>
      </c>
      <c r="AG1843" s="106">
        <v>10.2424846203547</v>
      </c>
      <c r="AH1843" s="106">
        <v>0</v>
      </c>
      <c r="AI1843" s="106">
        <v>100</v>
      </c>
      <c r="AJ1843">
        <v>83.77</v>
      </c>
      <c r="AK1843">
        <v>46.96</v>
      </c>
      <c r="AL1843">
        <v>57.68</v>
      </c>
      <c r="AM1843">
        <v>188.41</v>
      </c>
      <c r="AN1843" t="s">
        <v>1063</v>
      </c>
      <c r="AO1843">
        <v>23.601600000000001</v>
      </c>
      <c r="AP1843">
        <v>8.33</v>
      </c>
      <c r="AQ1843">
        <v>12.806699999999999</v>
      </c>
      <c r="AR1843" t="s">
        <v>1072</v>
      </c>
      <c r="AS1843" t="s">
        <v>1074</v>
      </c>
      <c r="AT1843" t="s">
        <v>1075</v>
      </c>
      <c r="AU1843" t="s">
        <v>1077</v>
      </c>
      <c r="AV1843" t="s">
        <v>1080</v>
      </c>
      <c r="AW1843" t="s">
        <v>1084</v>
      </c>
      <c r="AX1843" s="65">
        <f t="shared" si="491"/>
        <v>1391.07</v>
      </c>
      <c r="AY1843" s="106">
        <v>2862.47</v>
      </c>
      <c r="AZ1843" s="106">
        <v>701.65453316561093</v>
      </c>
      <c r="BA1843" s="65">
        <f t="shared" si="479"/>
        <v>4955.1945331656107</v>
      </c>
      <c r="BB1843" s="65">
        <f t="shared" si="480"/>
        <v>27446.585466834385</v>
      </c>
      <c r="BC1843" s="65">
        <f t="shared" si="481"/>
        <v>26.53</v>
      </c>
      <c r="BD1843" s="65">
        <f t="shared" si="482"/>
        <v>48872.899999999994</v>
      </c>
      <c r="BE1843" s="65">
        <f t="shared" si="483"/>
        <v>31744.309999999998</v>
      </c>
      <c r="BF1843" s="65">
        <f t="shared" si="484"/>
        <v>108090.32546683439</v>
      </c>
      <c r="BG1843" s="66">
        <f t="shared" si="485"/>
        <v>707.88493330937297</v>
      </c>
      <c r="BH1843" s="66">
        <f t="shared" si="486"/>
        <v>47.321699080748942</v>
      </c>
      <c r="BI1843" s="66">
        <f t="shared" si="487"/>
        <v>4.4216666666666668E-2</v>
      </c>
      <c r="BJ1843" s="66">
        <f t="shared" si="488"/>
        <v>84.263620689655156</v>
      </c>
      <c r="BK1843" s="66">
        <f t="shared" si="489"/>
        <v>54.731568965517241</v>
      </c>
      <c r="BL1843" s="66">
        <f t="shared" si="490"/>
        <v>186.3626301152317</v>
      </c>
      <c r="BM1843" s="207">
        <f t="shared" si="492"/>
        <v>39871.979999999996</v>
      </c>
    </row>
    <row r="1844" spans="1:67" x14ac:dyDescent="0.35">
      <c r="A1844" s="1">
        <v>17</v>
      </c>
      <c r="B1844">
        <v>101</v>
      </c>
      <c r="C1844" t="s">
        <v>37</v>
      </c>
      <c r="D1844" s="60" t="s">
        <v>55</v>
      </c>
      <c r="E1844" s="6" t="s">
        <v>1104</v>
      </c>
      <c r="F1844" s="7" t="s">
        <v>1106</v>
      </c>
      <c r="G1844" s="6">
        <v>-23.85</v>
      </c>
      <c r="H1844" s="6">
        <v>-46.64</v>
      </c>
      <c r="I1844" s="6">
        <v>792</v>
      </c>
      <c r="J1844" s="8">
        <v>14172.2970393051</v>
      </c>
      <c r="K1844" t="s">
        <v>1165</v>
      </c>
      <c r="L1844" t="s">
        <v>1062</v>
      </c>
      <c r="M1844">
        <v>600</v>
      </c>
      <c r="N1844">
        <v>600</v>
      </c>
      <c r="O1844">
        <v>0.01</v>
      </c>
      <c r="P1844">
        <v>22391.31</v>
      </c>
      <c r="Q1844">
        <v>44998.77</v>
      </c>
      <c r="R1844">
        <v>5266.4</v>
      </c>
      <c r="S1844">
        <v>34606.78</v>
      </c>
      <c r="T1844">
        <v>0</v>
      </c>
      <c r="U1844">
        <v>11578.67</v>
      </c>
      <c r="V1844">
        <v>0</v>
      </c>
      <c r="W1844" s="181">
        <f t="shared" si="476"/>
        <v>33969.980000000003</v>
      </c>
      <c r="X1844" s="181">
        <f t="shared" si="477"/>
        <v>56.61663333333334</v>
      </c>
      <c r="Y1844" s="174">
        <v>118841.94</v>
      </c>
      <c r="Z1844" s="181">
        <f t="shared" si="478"/>
        <v>198.06989999999999</v>
      </c>
      <c r="AA1844" s="174">
        <v>8.4145378306681962E-6</v>
      </c>
      <c r="AB1844" s="174">
        <v>18.841252507321911</v>
      </c>
      <c r="AC1844" s="174">
        <v>37.864385249853711</v>
      </c>
      <c r="AD1844" s="174">
        <v>4.4314322031430988</v>
      </c>
      <c r="AE1844" s="174">
        <v>29.120005950761151</v>
      </c>
      <c r="AF1844">
        <v>0</v>
      </c>
      <c r="AG1844" s="106">
        <v>9.7429156743822922</v>
      </c>
      <c r="AH1844" s="106">
        <v>0</v>
      </c>
      <c r="AI1844" s="106">
        <v>100</v>
      </c>
      <c r="AJ1844">
        <v>83.78</v>
      </c>
      <c r="AK1844">
        <v>56.62</v>
      </c>
      <c r="AL1844">
        <v>57.68</v>
      </c>
      <c r="AM1844">
        <v>198.07</v>
      </c>
      <c r="AN1844" t="s">
        <v>1064</v>
      </c>
      <c r="AO1844">
        <v>23.601600000000001</v>
      </c>
      <c r="AP1844">
        <v>8.33</v>
      </c>
      <c r="AQ1844">
        <v>12.806699999999999</v>
      </c>
      <c r="AR1844" t="s">
        <v>1072</v>
      </c>
      <c r="AS1844" t="s">
        <v>1074</v>
      </c>
      <c r="AT1844" t="s">
        <v>1075</v>
      </c>
      <c r="AU1844" t="s">
        <v>1077</v>
      </c>
      <c r="AV1844" t="s">
        <v>1080</v>
      </c>
      <c r="AW1844" t="s">
        <v>1084</v>
      </c>
      <c r="AX1844" s="65">
        <f t="shared" si="491"/>
        <v>1391.07</v>
      </c>
      <c r="AY1844" s="106">
        <v>2862.47</v>
      </c>
      <c r="AZ1844" s="106">
        <v>900.89615016776645</v>
      </c>
      <c r="BA1844" s="65">
        <f t="shared" si="479"/>
        <v>5154.4361501677668</v>
      </c>
      <c r="BB1844" s="65">
        <f t="shared" si="480"/>
        <v>33069.083849832234</v>
      </c>
      <c r="BC1844" s="65">
        <f t="shared" si="481"/>
        <v>0.01</v>
      </c>
      <c r="BD1844" s="65">
        <f t="shared" si="482"/>
        <v>48874.1</v>
      </c>
      <c r="BE1844" s="65">
        <f t="shared" si="483"/>
        <v>31744.309999999998</v>
      </c>
      <c r="BF1844" s="65">
        <f t="shared" si="484"/>
        <v>113687.50384983224</v>
      </c>
      <c r="BG1844" s="66">
        <f t="shared" si="485"/>
        <v>736.34802145253809</v>
      </c>
      <c r="BH1844" s="66">
        <f t="shared" si="486"/>
        <v>57.015661810055576</v>
      </c>
      <c r="BI1844" s="66">
        <f t="shared" si="487"/>
        <v>1.6666666666666667E-5</v>
      </c>
      <c r="BJ1844" s="66">
        <f t="shared" si="488"/>
        <v>84.265689655172409</v>
      </c>
      <c r="BK1844" s="66">
        <f t="shared" si="489"/>
        <v>54.731568965517241</v>
      </c>
      <c r="BL1844" s="66">
        <f t="shared" si="490"/>
        <v>196.01293767212454</v>
      </c>
      <c r="BM1844" s="207">
        <f t="shared" si="492"/>
        <v>39873.18</v>
      </c>
    </row>
    <row r="1845" spans="1:67" x14ac:dyDescent="0.35">
      <c r="A1845" s="1">
        <v>18</v>
      </c>
      <c r="B1845">
        <v>101</v>
      </c>
      <c r="C1845" t="s">
        <v>37</v>
      </c>
      <c r="D1845" s="60" t="s">
        <v>56</v>
      </c>
      <c r="E1845" s="6" t="s">
        <v>1107</v>
      </c>
      <c r="F1845" s="7" t="s">
        <v>1108</v>
      </c>
      <c r="G1845" s="6">
        <v>-30.03</v>
      </c>
      <c r="H1845" s="6">
        <v>-51.23</v>
      </c>
      <c r="I1845" s="6">
        <v>47</v>
      </c>
      <c r="J1845" s="8">
        <v>23954.0527728093</v>
      </c>
      <c r="K1845" t="s">
        <v>1165</v>
      </c>
      <c r="L1845" t="s">
        <v>1062</v>
      </c>
      <c r="M1845">
        <v>600</v>
      </c>
      <c r="N1845">
        <v>600</v>
      </c>
      <c r="O1845">
        <v>3.44</v>
      </c>
      <c r="P1845">
        <v>25254.57</v>
      </c>
      <c r="Q1845">
        <v>44998.77</v>
      </c>
      <c r="R1845">
        <v>5272.4</v>
      </c>
      <c r="S1845">
        <v>34606.78</v>
      </c>
      <c r="T1845">
        <v>0</v>
      </c>
      <c r="U1845">
        <v>11578.67</v>
      </c>
      <c r="V1845">
        <v>0</v>
      </c>
      <c r="W1845" s="181">
        <f t="shared" si="476"/>
        <v>36833.24</v>
      </c>
      <c r="X1845" s="181">
        <f t="shared" si="477"/>
        <v>61.388733333333327</v>
      </c>
      <c r="Y1845" s="174">
        <v>121714.64</v>
      </c>
      <c r="Z1845" s="181">
        <f t="shared" si="478"/>
        <v>202.85773333333333</v>
      </c>
      <c r="AA1845" s="174">
        <v>2.8262828530733852E-3</v>
      </c>
      <c r="AB1845" s="174">
        <v>20.74899946300626</v>
      </c>
      <c r="AC1845" s="174">
        <v>36.970712808253801</v>
      </c>
      <c r="AD1845" s="174">
        <v>4.3317714286465456</v>
      </c>
      <c r="AE1845" s="174">
        <v>28.43271770758226</v>
      </c>
      <c r="AF1845">
        <v>0</v>
      </c>
      <c r="AG1845" s="106">
        <v>9.512964093719539</v>
      </c>
      <c r="AH1845" s="106">
        <v>0</v>
      </c>
      <c r="AI1845" s="106">
        <v>100</v>
      </c>
      <c r="AJ1845">
        <v>83.79</v>
      </c>
      <c r="AK1845">
        <v>61.39</v>
      </c>
      <c r="AL1845">
        <v>57.68</v>
      </c>
      <c r="AM1845">
        <v>202.86</v>
      </c>
      <c r="AN1845" t="s">
        <v>1065</v>
      </c>
      <c r="AO1845">
        <v>23.601600000000001</v>
      </c>
      <c r="AP1845">
        <v>8.33</v>
      </c>
      <c r="AQ1845">
        <v>12.806699999999999</v>
      </c>
      <c r="AR1845" t="s">
        <v>1072</v>
      </c>
      <c r="AS1845" t="s">
        <v>1074</v>
      </c>
      <c r="AT1845" t="s">
        <v>1075</v>
      </c>
      <c r="AU1845" t="s">
        <v>1077</v>
      </c>
      <c r="AV1845" t="s">
        <v>1080</v>
      </c>
      <c r="AW1845" t="s">
        <v>1084</v>
      </c>
      <c r="AX1845" s="65">
        <f t="shared" si="491"/>
        <v>1391.07</v>
      </c>
      <c r="AY1845" s="106">
        <v>2862.47</v>
      </c>
      <c r="AZ1845" s="106">
        <v>992.77880974121638</v>
      </c>
      <c r="BA1845" s="65">
        <f t="shared" si="479"/>
        <v>5246.3188097412167</v>
      </c>
      <c r="BB1845" s="65">
        <f t="shared" si="480"/>
        <v>35840.461190258779</v>
      </c>
      <c r="BC1845" s="65">
        <f t="shared" si="481"/>
        <v>3.44</v>
      </c>
      <c r="BD1845" s="65">
        <f t="shared" si="482"/>
        <v>48880.1</v>
      </c>
      <c r="BE1845" s="65">
        <f t="shared" si="483"/>
        <v>31744.309999999998</v>
      </c>
      <c r="BF1845" s="65">
        <f t="shared" si="484"/>
        <v>116468.32119025878</v>
      </c>
      <c r="BG1845" s="66">
        <f t="shared" si="485"/>
        <v>749.47411567731672</v>
      </c>
      <c r="BH1845" s="66">
        <f t="shared" si="486"/>
        <v>61.793898603894448</v>
      </c>
      <c r="BI1845" s="66">
        <f t="shared" si="487"/>
        <v>5.7333333333333333E-3</v>
      </c>
      <c r="BJ1845" s="66">
        <f t="shared" si="488"/>
        <v>84.276034482758618</v>
      </c>
      <c r="BK1845" s="66">
        <f t="shared" si="489"/>
        <v>54.731568965517241</v>
      </c>
      <c r="BL1845" s="66">
        <f t="shared" si="490"/>
        <v>200.80745032803239</v>
      </c>
      <c r="BM1845" s="207">
        <f t="shared" si="492"/>
        <v>39879.18</v>
      </c>
    </row>
    <row r="1846" spans="1:67" x14ac:dyDescent="0.35">
      <c r="A1846" s="1">
        <v>19</v>
      </c>
      <c r="B1846">
        <v>101</v>
      </c>
      <c r="C1846" t="s">
        <v>37</v>
      </c>
      <c r="D1846" s="60" t="s">
        <v>57</v>
      </c>
      <c r="E1846" s="6" t="s">
        <v>1109</v>
      </c>
      <c r="F1846" s="7" t="s">
        <v>1110</v>
      </c>
      <c r="G1846" s="6">
        <v>-15.37</v>
      </c>
      <c r="H1846" s="6">
        <v>-48.78</v>
      </c>
      <c r="I1846" s="6">
        <v>770</v>
      </c>
      <c r="J1846" s="8">
        <v>31081.371963744201</v>
      </c>
      <c r="K1846" t="s">
        <v>1165</v>
      </c>
      <c r="L1846" t="s">
        <v>1062</v>
      </c>
      <c r="M1846">
        <v>600</v>
      </c>
      <c r="N1846">
        <v>600</v>
      </c>
      <c r="O1846">
        <v>0</v>
      </c>
      <c r="P1846">
        <v>34029.519999999997</v>
      </c>
      <c r="Q1846">
        <v>44998.77</v>
      </c>
      <c r="R1846">
        <v>5266.4</v>
      </c>
      <c r="S1846">
        <v>34606.78</v>
      </c>
      <c r="T1846">
        <v>0</v>
      </c>
      <c r="U1846">
        <v>11578.67</v>
      </c>
      <c r="V1846">
        <v>0</v>
      </c>
      <c r="W1846" s="181">
        <f t="shared" si="476"/>
        <v>45608.189999999995</v>
      </c>
      <c r="X1846" s="181">
        <f t="shared" si="477"/>
        <v>76.013649999999998</v>
      </c>
      <c r="Y1846" s="174">
        <v>130480.14</v>
      </c>
      <c r="Z1846" s="181">
        <f t="shared" si="478"/>
        <v>217.46690000000001</v>
      </c>
      <c r="AA1846" s="174">
        <v>0</v>
      </c>
      <c r="AB1846" s="174">
        <v>26.080229527650719</v>
      </c>
      <c r="AC1846" s="174">
        <v>34.487064468201829</v>
      </c>
      <c r="AD1846" s="174">
        <v>4.0361697956485942</v>
      </c>
      <c r="AE1846" s="174">
        <v>26.522641683247731</v>
      </c>
      <c r="AF1846">
        <v>0</v>
      </c>
      <c r="AG1846" s="106">
        <v>8.8738945252511225</v>
      </c>
      <c r="AH1846" s="106">
        <v>0</v>
      </c>
      <c r="AI1846" s="106">
        <v>100</v>
      </c>
      <c r="AJ1846">
        <v>83.78</v>
      </c>
      <c r="AK1846">
        <v>76.010000000000005</v>
      </c>
      <c r="AL1846">
        <v>57.68</v>
      </c>
      <c r="AM1846">
        <v>217.47</v>
      </c>
      <c r="AN1846" t="s">
        <v>1066</v>
      </c>
      <c r="AO1846">
        <v>23.601600000000001</v>
      </c>
      <c r="AP1846">
        <v>8.33</v>
      </c>
      <c r="AQ1846">
        <v>12.806699999999999</v>
      </c>
      <c r="AR1846" t="s">
        <v>1072</v>
      </c>
      <c r="AS1846" t="s">
        <v>1074</v>
      </c>
      <c r="AT1846" t="s">
        <v>1075</v>
      </c>
      <c r="AU1846" t="s">
        <v>1077</v>
      </c>
      <c r="AV1846" t="s">
        <v>1080</v>
      </c>
      <c r="AW1846" t="s">
        <v>1084</v>
      </c>
      <c r="AX1846" s="65">
        <f t="shared" si="491"/>
        <v>1391.07</v>
      </c>
      <c r="AY1846" s="106">
        <v>2862.47</v>
      </c>
      <c r="AZ1846" s="106">
        <v>1276.4919911044385</v>
      </c>
      <c r="BA1846" s="65">
        <f t="shared" si="479"/>
        <v>5530.0319911044389</v>
      </c>
      <c r="BB1846" s="65">
        <f t="shared" si="480"/>
        <v>44331.698008895553</v>
      </c>
      <c r="BC1846" s="65">
        <f t="shared" si="481"/>
        <v>0</v>
      </c>
      <c r="BD1846" s="65">
        <f t="shared" si="482"/>
        <v>48874.1</v>
      </c>
      <c r="BE1846" s="65">
        <f t="shared" si="483"/>
        <v>31744.309999999998</v>
      </c>
      <c r="BF1846" s="65">
        <f t="shared" si="484"/>
        <v>124950.10800889556</v>
      </c>
      <c r="BG1846" s="66">
        <f t="shared" si="485"/>
        <v>790.00457015777704</v>
      </c>
      <c r="BH1846" s="66">
        <f t="shared" si="486"/>
        <v>76.433962084302678</v>
      </c>
      <c r="BI1846" s="66">
        <f t="shared" si="487"/>
        <v>0</v>
      </c>
      <c r="BJ1846" s="66">
        <f t="shared" si="488"/>
        <v>84.265689655172409</v>
      </c>
      <c r="BK1846" s="66">
        <f t="shared" si="489"/>
        <v>54.731568965517241</v>
      </c>
      <c r="BL1846" s="66">
        <f t="shared" si="490"/>
        <v>215.43122070499234</v>
      </c>
      <c r="BM1846" s="207">
        <f t="shared" si="492"/>
        <v>39873.18</v>
      </c>
    </row>
    <row r="1847" spans="1:67" x14ac:dyDescent="0.35">
      <c r="A1847" s="1">
        <v>20</v>
      </c>
      <c r="B1847">
        <v>101</v>
      </c>
      <c r="C1847" t="s">
        <v>37</v>
      </c>
      <c r="D1847" s="60" t="s">
        <v>58</v>
      </c>
      <c r="E1847" s="6" t="s">
        <v>1111</v>
      </c>
      <c r="F1847" s="7" t="s">
        <v>1112</v>
      </c>
      <c r="G1847" s="6">
        <v>-22.86</v>
      </c>
      <c r="H1847" s="6">
        <v>-43.41</v>
      </c>
      <c r="I1847" s="6">
        <v>45</v>
      </c>
      <c r="J1847" s="8">
        <v>45016.2336447989</v>
      </c>
      <c r="K1847" t="s">
        <v>1165</v>
      </c>
      <c r="L1847" t="s">
        <v>1062</v>
      </c>
      <c r="M1847">
        <v>600</v>
      </c>
      <c r="N1847">
        <v>600</v>
      </c>
      <c r="O1847">
        <v>0</v>
      </c>
      <c r="P1847">
        <v>34393.730000000003</v>
      </c>
      <c r="Q1847">
        <v>44998.77</v>
      </c>
      <c r="R1847">
        <v>5262.4</v>
      </c>
      <c r="S1847">
        <v>34606.78</v>
      </c>
      <c r="T1847">
        <v>0</v>
      </c>
      <c r="U1847">
        <v>11578.67</v>
      </c>
      <c r="V1847">
        <v>0</v>
      </c>
      <c r="W1847" s="181">
        <f t="shared" si="476"/>
        <v>45972.4</v>
      </c>
      <c r="X1847" s="181">
        <f t="shared" si="477"/>
        <v>76.620666666666665</v>
      </c>
      <c r="Y1847" s="174">
        <v>130840.35</v>
      </c>
      <c r="Z1847" s="181">
        <f t="shared" si="478"/>
        <v>218.06725</v>
      </c>
      <c r="AA1847" s="174">
        <v>0</v>
      </c>
      <c r="AB1847" s="174">
        <v>26.286791498188439</v>
      </c>
      <c r="AC1847" s="174">
        <v>34.39211986210676</v>
      </c>
      <c r="AD1847" s="174">
        <v>4.0220008582979174</v>
      </c>
      <c r="AE1847" s="174">
        <v>26.44962352974445</v>
      </c>
      <c r="AF1847">
        <v>0</v>
      </c>
      <c r="AG1847" s="106">
        <v>8.8494642516624271</v>
      </c>
      <c r="AH1847" s="106">
        <v>0</v>
      </c>
      <c r="AI1847" s="106">
        <v>100</v>
      </c>
      <c r="AJ1847">
        <v>83.77</v>
      </c>
      <c r="AK1847">
        <v>76.62</v>
      </c>
      <c r="AL1847">
        <v>57.68</v>
      </c>
      <c r="AM1847">
        <v>218.07</v>
      </c>
      <c r="AN1847" t="s">
        <v>1067</v>
      </c>
      <c r="AO1847">
        <v>23.601600000000001</v>
      </c>
      <c r="AP1847">
        <v>8.33</v>
      </c>
      <c r="AQ1847">
        <v>12.806699999999999</v>
      </c>
      <c r="AR1847" t="s">
        <v>1072</v>
      </c>
      <c r="AS1847" t="s">
        <v>1074</v>
      </c>
      <c r="AT1847" t="s">
        <v>1075</v>
      </c>
      <c r="AU1847" t="s">
        <v>1077</v>
      </c>
      <c r="AV1847" t="s">
        <v>1080</v>
      </c>
      <c r="AW1847" t="s">
        <v>1084</v>
      </c>
      <c r="AX1847" s="65">
        <f t="shared" si="491"/>
        <v>1391.07</v>
      </c>
      <c r="AY1847" s="106">
        <v>2862.47</v>
      </c>
      <c r="AZ1847" s="106">
        <v>1271.3683517530278</v>
      </c>
      <c r="BA1847" s="65">
        <f t="shared" si="479"/>
        <v>5524.9083517530271</v>
      </c>
      <c r="BB1847" s="65">
        <f t="shared" si="480"/>
        <v>44701.031648246972</v>
      </c>
      <c r="BC1847" s="65">
        <f t="shared" si="481"/>
        <v>0</v>
      </c>
      <c r="BD1847" s="65">
        <f t="shared" si="482"/>
        <v>48870.1</v>
      </c>
      <c r="BE1847" s="65">
        <f t="shared" si="483"/>
        <v>31744.309999999998</v>
      </c>
      <c r="BF1847" s="65">
        <f t="shared" si="484"/>
        <v>125315.44164824698</v>
      </c>
      <c r="BG1847" s="66">
        <f t="shared" si="485"/>
        <v>789.27262167900392</v>
      </c>
      <c r="BH1847" s="66">
        <f t="shared" si="486"/>
        <v>77.070744221115461</v>
      </c>
      <c r="BI1847" s="66">
        <f t="shared" si="487"/>
        <v>0</v>
      </c>
      <c r="BJ1847" s="66">
        <f t="shared" si="488"/>
        <v>84.258793103448269</v>
      </c>
      <c r="BK1847" s="66">
        <f t="shared" si="489"/>
        <v>54.731568965517241</v>
      </c>
      <c r="BL1847" s="66">
        <f t="shared" si="490"/>
        <v>216.061106290081</v>
      </c>
      <c r="BM1847" s="207">
        <f t="shared" si="492"/>
        <v>39869.18</v>
      </c>
    </row>
    <row r="1848" spans="1:67" x14ac:dyDescent="0.35">
      <c r="A1848" s="1">
        <v>21</v>
      </c>
      <c r="B1848">
        <v>101</v>
      </c>
      <c r="C1848" t="s">
        <v>37</v>
      </c>
      <c r="D1848" s="60" t="s">
        <v>59</v>
      </c>
      <c r="E1848" s="6" t="s">
        <v>1113</v>
      </c>
      <c r="F1848" s="7" t="s">
        <v>1114</v>
      </c>
      <c r="G1848" s="6">
        <v>-20.32</v>
      </c>
      <c r="H1848" s="6">
        <v>-40.340000000000003</v>
      </c>
      <c r="I1848" s="6">
        <v>9</v>
      </c>
      <c r="J1848" s="8">
        <v>54061.366139626101</v>
      </c>
      <c r="K1848" t="s">
        <v>1165</v>
      </c>
      <c r="L1848" t="s">
        <v>1062</v>
      </c>
      <c r="M1848">
        <v>600</v>
      </c>
      <c r="N1848">
        <v>600</v>
      </c>
      <c r="O1848">
        <v>0</v>
      </c>
      <c r="P1848">
        <v>37523.449999999997</v>
      </c>
      <c r="Q1848">
        <v>44998.77</v>
      </c>
      <c r="R1848">
        <v>5264.2</v>
      </c>
      <c r="S1848">
        <v>34606.78</v>
      </c>
      <c r="T1848">
        <v>0</v>
      </c>
      <c r="U1848">
        <v>11578.67</v>
      </c>
      <c r="V1848">
        <v>0</v>
      </c>
      <c r="W1848" s="181">
        <f t="shared" si="476"/>
        <v>49102.119999999995</v>
      </c>
      <c r="X1848" s="181">
        <f t="shared" si="477"/>
        <v>81.836866666666666</v>
      </c>
      <c r="Y1848" s="174">
        <v>133971.87</v>
      </c>
      <c r="Z1848" s="181">
        <f t="shared" si="478"/>
        <v>223.28645</v>
      </c>
      <c r="AA1848" s="174">
        <v>0</v>
      </c>
      <c r="AB1848" s="174">
        <v>28.008454312088048</v>
      </c>
      <c r="AC1848" s="174">
        <v>33.588222661966277</v>
      </c>
      <c r="AD1848" s="174">
        <v>3.929332329241952</v>
      </c>
      <c r="AE1848" s="174">
        <v>25.831377885521789</v>
      </c>
      <c r="AF1848">
        <v>0</v>
      </c>
      <c r="AG1848" s="106">
        <v>8.6426128111819303</v>
      </c>
      <c r="AH1848" s="106">
        <v>0</v>
      </c>
      <c r="AI1848" s="106">
        <v>100</v>
      </c>
      <c r="AJ1848">
        <v>83.77</v>
      </c>
      <c r="AK1848">
        <v>81.84</v>
      </c>
      <c r="AL1848">
        <v>57.68</v>
      </c>
      <c r="AM1848">
        <v>223.29</v>
      </c>
      <c r="AN1848" t="s">
        <v>1068</v>
      </c>
      <c r="AO1848">
        <v>23.601600000000001</v>
      </c>
      <c r="AP1848">
        <v>8.33</v>
      </c>
      <c r="AQ1848">
        <v>12.806699999999999</v>
      </c>
      <c r="AR1848" t="s">
        <v>1072</v>
      </c>
      <c r="AS1848" t="s">
        <v>1074</v>
      </c>
      <c r="AT1848" t="s">
        <v>1075</v>
      </c>
      <c r="AU1848" t="s">
        <v>1077</v>
      </c>
      <c r="AV1848" t="s">
        <v>1080</v>
      </c>
      <c r="AW1848" t="s">
        <v>1084</v>
      </c>
      <c r="AX1848" s="65">
        <f t="shared" si="491"/>
        <v>1391.07</v>
      </c>
      <c r="AY1848" s="106">
        <v>2862.47</v>
      </c>
      <c r="AZ1848" s="106">
        <v>1339.5619174360554</v>
      </c>
      <c r="BA1848" s="65">
        <f t="shared" si="479"/>
        <v>5593.1019174360554</v>
      </c>
      <c r="BB1848" s="65">
        <f t="shared" si="480"/>
        <v>47762.558082563941</v>
      </c>
      <c r="BC1848" s="65">
        <f t="shared" si="481"/>
        <v>0</v>
      </c>
      <c r="BD1848" s="65">
        <f t="shared" si="482"/>
        <v>48871.899999999994</v>
      </c>
      <c r="BE1848" s="65">
        <f t="shared" si="483"/>
        <v>31744.309999999998</v>
      </c>
      <c r="BF1848" s="65">
        <f t="shared" si="484"/>
        <v>128378.76808256394</v>
      </c>
      <c r="BG1848" s="66">
        <f t="shared" si="485"/>
        <v>799.01455963372223</v>
      </c>
      <c r="BH1848" s="66">
        <f t="shared" si="486"/>
        <v>82.349238073386104</v>
      </c>
      <c r="BI1848" s="66">
        <f t="shared" si="487"/>
        <v>0</v>
      </c>
      <c r="BJ1848" s="66">
        <f t="shared" si="488"/>
        <v>84.261896551724135</v>
      </c>
      <c r="BK1848" s="66">
        <f t="shared" si="489"/>
        <v>54.731568965517241</v>
      </c>
      <c r="BL1848" s="66">
        <f t="shared" si="490"/>
        <v>221.34270359062748</v>
      </c>
      <c r="BM1848" s="207">
        <f t="shared" si="492"/>
        <v>39870.979999999996</v>
      </c>
    </row>
    <row r="1849" spans="1:67" x14ac:dyDescent="0.35">
      <c r="A1849" s="1">
        <v>22</v>
      </c>
      <c r="B1849">
        <v>101</v>
      </c>
      <c r="C1849" t="s">
        <v>37</v>
      </c>
      <c r="D1849" s="60" t="s">
        <v>60</v>
      </c>
      <c r="E1849" s="6" t="s">
        <v>1115</v>
      </c>
      <c r="F1849" s="7" t="s">
        <v>1116</v>
      </c>
      <c r="G1849" s="6">
        <v>-8.0500000000000007</v>
      </c>
      <c r="H1849" s="6">
        <v>-34.880000000000003</v>
      </c>
      <c r="I1849" s="6">
        <v>10</v>
      </c>
      <c r="J1849" s="8">
        <v>63550.072249703</v>
      </c>
      <c r="K1849" t="s">
        <v>1165</v>
      </c>
      <c r="L1849" t="s">
        <v>1062</v>
      </c>
      <c r="M1849">
        <v>600</v>
      </c>
      <c r="N1849">
        <v>600</v>
      </c>
      <c r="O1849">
        <v>0</v>
      </c>
      <c r="P1849">
        <v>41482.160000000003</v>
      </c>
      <c r="Q1849">
        <v>44998.77</v>
      </c>
      <c r="R1849">
        <v>5250.2</v>
      </c>
      <c r="S1849">
        <v>34606.78</v>
      </c>
      <c r="T1849">
        <v>0</v>
      </c>
      <c r="U1849">
        <v>11578.67</v>
      </c>
      <c r="V1849">
        <v>0</v>
      </c>
      <c r="W1849" s="181">
        <f t="shared" si="476"/>
        <v>53060.83</v>
      </c>
      <c r="X1849" s="181">
        <f t="shared" si="477"/>
        <v>88.434716666666674</v>
      </c>
      <c r="Y1849" s="174">
        <v>137916.59</v>
      </c>
      <c r="Z1849" s="181">
        <f t="shared" si="478"/>
        <v>229.86098333333334</v>
      </c>
      <c r="AA1849" s="174">
        <v>0</v>
      </c>
      <c r="AB1849" s="174">
        <v>30.077715813594288</v>
      </c>
      <c r="AC1849" s="174">
        <v>32.627525085995821</v>
      </c>
      <c r="AD1849" s="174">
        <v>3.8067936569487402</v>
      </c>
      <c r="AE1849" s="174">
        <v>25.09254325386091</v>
      </c>
      <c r="AF1849">
        <v>0</v>
      </c>
      <c r="AG1849" s="106">
        <v>8.3954149388409327</v>
      </c>
      <c r="AH1849" s="106">
        <v>0</v>
      </c>
      <c r="AI1849" s="106">
        <v>100</v>
      </c>
      <c r="AJ1849">
        <v>83.75</v>
      </c>
      <c r="AK1849">
        <v>88.43</v>
      </c>
      <c r="AL1849">
        <v>57.68</v>
      </c>
      <c r="AM1849">
        <v>229.86</v>
      </c>
      <c r="AN1849" t="s">
        <v>1069</v>
      </c>
      <c r="AO1849">
        <v>23.601600000000001</v>
      </c>
      <c r="AP1849">
        <v>8.33</v>
      </c>
      <c r="AQ1849">
        <v>12.806699999999999</v>
      </c>
      <c r="AR1849" t="s">
        <v>1072</v>
      </c>
      <c r="AS1849" t="s">
        <v>1074</v>
      </c>
      <c r="AT1849" t="s">
        <v>1075</v>
      </c>
      <c r="AU1849" t="s">
        <v>1077</v>
      </c>
      <c r="AV1849" t="s">
        <v>1080</v>
      </c>
      <c r="AW1849" t="s">
        <v>1084</v>
      </c>
      <c r="AX1849" s="65">
        <f t="shared" si="491"/>
        <v>1391.07</v>
      </c>
      <c r="AY1849" s="106">
        <v>2862.47</v>
      </c>
      <c r="AZ1849" s="106">
        <v>1461.0528558106055</v>
      </c>
      <c r="BA1849" s="65">
        <f t="shared" si="479"/>
        <v>5714.5928558106052</v>
      </c>
      <c r="BB1849" s="65">
        <f t="shared" si="480"/>
        <v>51599.777144189393</v>
      </c>
      <c r="BC1849" s="65">
        <f t="shared" si="481"/>
        <v>0</v>
      </c>
      <c r="BD1849" s="65">
        <f t="shared" si="482"/>
        <v>48857.899999999994</v>
      </c>
      <c r="BE1849" s="65">
        <f t="shared" si="483"/>
        <v>31744.309999999998</v>
      </c>
      <c r="BF1849" s="65">
        <f t="shared" si="484"/>
        <v>132201.9971441894</v>
      </c>
      <c r="BG1849" s="66">
        <f t="shared" si="485"/>
        <v>816.37040797294355</v>
      </c>
      <c r="BH1849" s="66">
        <f t="shared" si="486"/>
        <v>88.965133007223088</v>
      </c>
      <c r="BI1849" s="66">
        <f t="shared" si="487"/>
        <v>0</v>
      </c>
      <c r="BJ1849" s="66">
        <f t="shared" si="488"/>
        <v>84.237758620689647</v>
      </c>
      <c r="BK1849" s="66">
        <f t="shared" si="489"/>
        <v>54.731568965517241</v>
      </c>
      <c r="BL1849" s="66">
        <f t="shared" si="490"/>
        <v>227.93447783480931</v>
      </c>
      <c r="BM1849" s="207">
        <f t="shared" si="492"/>
        <v>39856.979999999996</v>
      </c>
    </row>
    <row r="1850" spans="1:67" x14ac:dyDescent="0.35">
      <c r="A1850" s="1">
        <v>23</v>
      </c>
      <c r="B1850">
        <v>101</v>
      </c>
      <c r="C1850" t="s">
        <v>37</v>
      </c>
      <c r="D1850" s="60" t="s">
        <v>61</v>
      </c>
      <c r="E1850" s="6" t="s">
        <v>1117</v>
      </c>
      <c r="F1850" s="7" t="s">
        <v>1118</v>
      </c>
      <c r="G1850" s="6">
        <v>-3.8</v>
      </c>
      <c r="H1850" s="6">
        <v>-38.53</v>
      </c>
      <c r="I1850" s="6">
        <v>41</v>
      </c>
      <c r="J1850" s="8">
        <v>71394.000753582499</v>
      </c>
      <c r="K1850" t="s">
        <v>1165</v>
      </c>
      <c r="L1850" t="s">
        <v>1062</v>
      </c>
      <c r="M1850">
        <v>600</v>
      </c>
      <c r="N1850">
        <v>600</v>
      </c>
      <c r="O1850">
        <v>0</v>
      </c>
      <c r="P1850">
        <v>42257.61</v>
      </c>
      <c r="Q1850">
        <v>44998.77</v>
      </c>
      <c r="R1850">
        <v>5255.2</v>
      </c>
      <c r="S1850">
        <v>34606.78</v>
      </c>
      <c r="T1850">
        <v>0</v>
      </c>
      <c r="U1850">
        <v>11578.67</v>
      </c>
      <c r="V1850">
        <v>0</v>
      </c>
      <c r="W1850" s="181">
        <f t="shared" si="476"/>
        <v>53836.28</v>
      </c>
      <c r="X1850" s="181">
        <f t="shared" si="477"/>
        <v>89.727133333333327</v>
      </c>
      <c r="Y1850" s="174">
        <v>138697.03</v>
      </c>
      <c r="Z1850" s="181">
        <f t="shared" si="478"/>
        <v>231.16171666666668</v>
      </c>
      <c r="AA1850" s="174">
        <v>0</v>
      </c>
      <c r="AB1850" s="174">
        <v>30.467566609032659</v>
      </c>
      <c r="AC1850" s="174">
        <v>32.443931928463073</v>
      </c>
      <c r="AD1850" s="174">
        <v>3.7889780336320111</v>
      </c>
      <c r="AE1850" s="174">
        <v>24.951348994279108</v>
      </c>
      <c r="AF1850">
        <v>0</v>
      </c>
      <c r="AG1850" s="106">
        <v>8.3481744345931563</v>
      </c>
      <c r="AH1850" s="106">
        <v>0</v>
      </c>
      <c r="AI1850" s="106">
        <v>100</v>
      </c>
      <c r="AJ1850">
        <v>83.76</v>
      </c>
      <c r="AK1850">
        <v>89.73</v>
      </c>
      <c r="AL1850">
        <v>57.68</v>
      </c>
      <c r="AM1850">
        <v>231.16</v>
      </c>
      <c r="AN1850" t="s">
        <v>1070</v>
      </c>
      <c r="AO1850">
        <v>23.601600000000001</v>
      </c>
      <c r="AP1850">
        <v>8.33</v>
      </c>
      <c r="AQ1850">
        <v>12.806699999999999</v>
      </c>
      <c r="AR1850" t="s">
        <v>1072</v>
      </c>
      <c r="AS1850" t="s">
        <v>1074</v>
      </c>
      <c r="AT1850" t="s">
        <v>1075</v>
      </c>
      <c r="AU1850" t="s">
        <v>1077</v>
      </c>
      <c r="AV1850" t="s">
        <v>1080</v>
      </c>
      <c r="AW1850" t="s">
        <v>1084</v>
      </c>
      <c r="AX1850" s="65">
        <f t="shared" si="491"/>
        <v>1391.07</v>
      </c>
      <c r="AY1850" s="106">
        <v>2862.47</v>
      </c>
      <c r="AZ1850" s="106">
        <v>1449.0710762648887</v>
      </c>
      <c r="BA1850" s="65">
        <f t="shared" si="479"/>
        <v>5702.6110762648877</v>
      </c>
      <c r="BB1850" s="65">
        <f t="shared" si="480"/>
        <v>52387.20892373511</v>
      </c>
      <c r="BC1850" s="65">
        <f t="shared" si="481"/>
        <v>0</v>
      </c>
      <c r="BD1850" s="65">
        <f t="shared" si="482"/>
        <v>48862.899999999994</v>
      </c>
      <c r="BE1850" s="65">
        <f t="shared" si="483"/>
        <v>31744.309999999998</v>
      </c>
      <c r="BF1850" s="65">
        <f t="shared" si="484"/>
        <v>132994.41892373512</v>
      </c>
      <c r="BG1850" s="66">
        <f t="shared" si="485"/>
        <v>814.6587251806983</v>
      </c>
      <c r="BH1850" s="66">
        <f t="shared" si="486"/>
        <v>90.322774006439843</v>
      </c>
      <c r="BI1850" s="66">
        <f t="shared" si="487"/>
        <v>0</v>
      </c>
      <c r="BJ1850" s="66">
        <f t="shared" si="488"/>
        <v>84.246379310344821</v>
      </c>
      <c r="BK1850" s="66">
        <f t="shared" si="489"/>
        <v>54.731568965517241</v>
      </c>
      <c r="BL1850" s="66">
        <f t="shared" si="490"/>
        <v>229.30072228230193</v>
      </c>
      <c r="BM1850" s="207">
        <f t="shared" si="492"/>
        <v>39861.979999999996</v>
      </c>
    </row>
    <row r="1851" spans="1:67" x14ac:dyDescent="0.35">
      <c r="A1851" s="1">
        <v>24</v>
      </c>
      <c r="B1851">
        <v>102</v>
      </c>
      <c r="C1851" t="s">
        <v>37</v>
      </c>
      <c r="D1851" s="60" t="s">
        <v>62</v>
      </c>
      <c r="E1851" s="6" t="s">
        <v>1104</v>
      </c>
      <c r="F1851" s="7" t="s">
        <v>1105</v>
      </c>
      <c r="G1851" s="6">
        <v>-22.74</v>
      </c>
      <c r="H1851" s="6">
        <v>-45.59</v>
      </c>
      <c r="I1851" s="6">
        <v>1642</v>
      </c>
      <c r="J1851" s="8">
        <v>3495.45982983364</v>
      </c>
      <c r="K1851" t="s">
        <v>1165</v>
      </c>
      <c r="L1851" t="s">
        <v>1062</v>
      </c>
      <c r="M1851">
        <v>600</v>
      </c>
      <c r="N1851">
        <v>600</v>
      </c>
      <c r="O1851">
        <v>593.01</v>
      </c>
      <c r="P1851">
        <v>13252.05</v>
      </c>
      <c r="Q1851">
        <v>44998.77</v>
      </c>
      <c r="R1851">
        <v>5265.2</v>
      </c>
      <c r="S1851">
        <v>34606.78</v>
      </c>
      <c r="T1851">
        <v>0</v>
      </c>
      <c r="U1851">
        <v>11750.93</v>
      </c>
      <c r="V1851">
        <v>0</v>
      </c>
      <c r="W1851" s="181">
        <f t="shared" si="476"/>
        <v>25002.98</v>
      </c>
      <c r="X1851" s="181">
        <f t="shared" si="477"/>
        <v>41.671633333333332</v>
      </c>
      <c r="Y1851" s="174">
        <v>110466.74</v>
      </c>
      <c r="Z1851" s="181">
        <f t="shared" si="478"/>
        <v>184.11123333333333</v>
      </c>
      <c r="AA1851" s="174">
        <v>0.53682221454168011</v>
      </c>
      <c r="AB1851" s="174">
        <v>11.99641629688719</v>
      </c>
      <c r="AC1851" s="174">
        <v>40.735129868048958</v>
      </c>
      <c r="AD1851" s="174">
        <v>4.7663215190382182</v>
      </c>
      <c r="AE1851" s="174">
        <v>31.327782461942839</v>
      </c>
      <c r="AF1851">
        <v>0</v>
      </c>
      <c r="AG1851" s="106">
        <v>10.6375276395411</v>
      </c>
      <c r="AH1851" s="106">
        <v>0</v>
      </c>
      <c r="AI1851" s="106">
        <v>100</v>
      </c>
      <c r="AJ1851">
        <v>83.77</v>
      </c>
      <c r="AK1851">
        <v>42.66</v>
      </c>
      <c r="AL1851">
        <v>57.68</v>
      </c>
      <c r="AM1851">
        <v>184.11</v>
      </c>
      <c r="AN1851" t="s">
        <v>1063</v>
      </c>
      <c r="AO1851">
        <v>23.601600000000001</v>
      </c>
      <c r="AP1851">
        <v>8.33</v>
      </c>
      <c r="AQ1851">
        <v>12.806699999999999</v>
      </c>
      <c r="AR1851" t="s">
        <v>1072</v>
      </c>
      <c r="AS1851" t="s">
        <v>1074</v>
      </c>
      <c r="AT1851" t="s">
        <v>1075</v>
      </c>
      <c r="AU1851" t="s">
        <v>1077</v>
      </c>
      <c r="AV1851" t="s">
        <v>1081</v>
      </c>
      <c r="AW1851" t="s">
        <v>1083</v>
      </c>
      <c r="AX1851" s="65">
        <f t="shared" si="491"/>
        <v>1391.07</v>
      </c>
      <c r="AY1851" s="106">
        <v>2862.47</v>
      </c>
      <c r="AZ1851" s="106">
        <v>691.47258605653872</v>
      </c>
      <c r="BA1851" s="65">
        <f t="shared" si="479"/>
        <v>4945.0125860565386</v>
      </c>
      <c r="BB1851" s="65">
        <f t="shared" si="480"/>
        <v>24311.507413943462</v>
      </c>
      <c r="BC1851" s="65">
        <f t="shared" si="481"/>
        <v>593.01</v>
      </c>
      <c r="BD1851" s="65">
        <f t="shared" si="482"/>
        <v>48872.899999999994</v>
      </c>
      <c r="BE1851" s="65">
        <f t="shared" si="483"/>
        <v>31744.309999999998</v>
      </c>
      <c r="BF1851" s="65">
        <f t="shared" si="484"/>
        <v>105521.72741394347</v>
      </c>
      <c r="BG1851" s="66">
        <f t="shared" si="485"/>
        <v>706.43036943664833</v>
      </c>
      <c r="BH1851" s="66">
        <f t="shared" si="486"/>
        <v>41.916392093005967</v>
      </c>
      <c r="BI1851" s="66">
        <f t="shared" si="487"/>
        <v>0.98834999999999995</v>
      </c>
      <c r="BJ1851" s="66">
        <f t="shared" si="488"/>
        <v>84.263620689655156</v>
      </c>
      <c r="BK1851" s="66">
        <f t="shared" si="489"/>
        <v>54.731568965517241</v>
      </c>
      <c r="BL1851" s="66">
        <f t="shared" si="490"/>
        <v>181.93401278266117</v>
      </c>
      <c r="BM1851" s="207">
        <f t="shared" si="492"/>
        <v>39871.979999999996</v>
      </c>
    </row>
    <row r="1852" spans="1:67" x14ac:dyDescent="0.35">
      <c r="A1852" s="1">
        <v>25</v>
      </c>
      <c r="B1852">
        <v>102</v>
      </c>
      <c r="C1852" t="s">
        <v>37</v>
      </c>
      <c r="D1852" s="60" t="s">
        <v>63</v>
      </c>
      <c r="E1852" s="6" t="s">
        <v>1104</v>
      </c>
      <c r="F1852" s="7" t="s">
        <v>1106</v>
      </c>
      <c r="G1852" s="6">
        <v>-23.85</v>
      </c>
      <c r="H1852" s="6">
        <v>-46.64</v>
      </c>
      <c r="I1852" s="6">
        <v>792</v>
      </c>
      <c r="J1852" s="8">
        <v>14172.2970393051</v>
      </c>
      <c r="K1852" t="s">
        <v>1165</v>
      </c>
      <c r="L1852" t="s">
        <v>1062</v>
      </c>
      <c r="M1852">
        <v>600</v>
      </c>
      <c r="N1852">
        <v>600</v>
      </c>
      <c r="O1852">
        <v>73.34</v>
      </c>
      <c r="P1852">
        <v>20770.23</v>
      </c>
      <c r="Q1852">
        <v>44998.77</v>
      </c>
      <c r="R1852">
        <v>5266.4</v>
      </c>
      <c r="S1852">
        <v>34606.78</v>
      </c>
      <c r="T1852">
        <v>0</v>
      </c>
      <c r="U1852">
        <v>11750.93</v>
      </c>
      <c r="V1852">
        <v>0</v>
      </c>
      <c r="W1852" s="181">
        <f t="shared" si="476"/>
        <v>32521.16</v>
      </c>
      <c r="X1852" s="181">
        <f t="shared" si="477"/>
        <v>54.201933333333336</v>
      </c>
      <c r="Y1852" s="174">
        <v>117466.45</v>
      </c>
      <c r="Z1852" s="181">
        <f t="shared" si="478"/>
        <v>195.77741666666665</v>
      </c>
      <c r="AA1852" s="174">
        <v>6.2434848418420751E-2</v>
      </c>
      <c r="AB1852" s="174">
        <v>17.681840219058291</v>
      </c>
      <c r="AC1852" s="174">
        <v>38.307763621016903</v>
      </c>
      <c r="AD1852" s="174">
        <v>4.4833226849027952</v>
      </c>
      <c r="AE1852" s="174">
        <v>29.460990776515342</v>
      </c>
      <c r="AF1852">
        <v>0</v>
      </c>
      <c r="AG1852" s="106">
        <v>10.00364785008826</v>
      </c>
      <c r="AH1852" s="106">
        <v>0</v>
      </c>
      <c r="AI1852" s="106">
        <v>100</v>
      </c>
      <c r="AJ1852">
        <v>83.78</v>
      </c>
      <c r="AK1852">
        <v>54.32</v>
      </c>
      <c r="AL1852">
        <v>57.68</v>
      </c>
      <c r="AM1852">
        <v>195.78</v>
      </c>
      <c r="AN1852" t="s">
        <v>1064</v>
      </c>
      <c r="AO1852">
        <v>23.601600000000001</v>
      </c>
      <c r="AP1852">
        <v>8.33</v>
      </c>
      <c r="AQ1852">
        <v>12.806699999999999</v>
      </c>
      <c r="AR1852" t="s">
        <v>1072</v>
      </c>
      <c r="AS1852" t="s">
        <v>1074</v>
      </c>
      <c r="AT1852" t="s">
        <v>1075</v>
      </c>
      <c r="AU1852" t="s">
        <v>1077</v>
      </c>
      <c r="AV1852" t="s">
        <v>1081</v>
      </c>
      <c r="AW1852" t="s">
        <v>1083</v>
      </c>
      <c r="AX1852" s="65">
        <f t="shared" si="491"/>
        <v>1391.07</v>
      </c>
      <c r="AY1852" s="106">
        <v>2862.47</v>
      </c>
      <c r="AZ1852" s="106">
        <v>895.72017653076637</v>
      </c>
      <c r="BA1852" s="65">
        <f t="shared" si="479"/>
        <v>5149.2601765307663</v>
      </c>
      <c r="BB1852" s="65">
        <f t="shared" si="480"/>
        <v>31625.439823469234</v>
      </c>
      <c r="BC1852" s="65">
        <f t="shared" si="481"/>
        <v>73.34</v>
      </c>
      <c r="BD1852" s="65">
        <f t="shared" si="482"/>
        <v>48874.1</v>
      </c>
      <c r="BE1852" s="65">
        <f t="shared" si="483"/>
        <v>31744.309999999998</v>
      </c>
      <c r="BF1852" s="65">
        <f t="shared" si="484"/>
        <v>112317.18982346923</v>
      </c>
      <c r="BG1852" s="66">
        <f t="shared" si="485"/>
        <v>735.60859664725228</v>
      </c>
      <c r="BH1852" s="66">
        <f t="shared" si="486"/>
        <v>54.526620385291785</v>
      </c>
      <c r="BI1852" s="66">
        <f t="shared" si="487"/>
        <v>0.12223333333333333</v>
      </c>
      <c r="BJ1852" s="66">
        <f t="shared" si="488"/>
        <v>84.265689655172409</v>
      </c>
      <c r="BK1852" s="66">
        <f t="shared" si="489"/>
        <v>54.731568965517241</v>
      </c>
      <c r="BL1852" s="66">
        <f t="shared" si="490"/>
        <v>193.65032728184352</v>
      </c>
      <c r="BM1852" s="207">
        <f t="shared" si="492"/>
        <v>39873.18</v>
      </c>
    </row>
    <row r="1853" spans="1:67" x14ac:dyDescent="0.35">
      <c r="A1853" s="1">
        <v>26</v>
      </c>
      <c r="B1853">
        <v>102</v>
      </c>
      <c r="C1853" t="s">
        <v>37</v>
      </c>
      <c r="D1853" s="60" t="s">
        <v>64</v>
      </c>
      <c r="E1853" s="6" t="s">
        <v>1107</v>
      </c>
      <c r="F1853" s="7" t="s">
        <v>1108</v>
      </c>
      <c r="G1853" s="6">
        <v>-30.03</v>
      </c>
      <c r="H1853" s="6">
        <v>-51.23</v>
      </c>
      <c r="I1853" s="6">
        <v>47</v>
      </c>
      <c r="J1853" s="8">
        <v>23954.0527728093</v>
      </c>
      <c r="K1853" t="s">
        <v>1165</v>
      </c>
      <c r="L1853" t="s">
        <v>1062</v>
      </c>
      <c r="M1853">
        <v>600</v>
      </c>
      <c r="N1853">
        <v>600</v>
      </c>
      <c r="O1853">
        <v>241.61</v>
      </c>
      <c r="P1853">
        <v>24862.9</v>
      </c>
      <c r="Q1853">
        <v>44998.77</v>
      </c>
      <c r="R1853">
        <v>5272.4</v>
      </c>
      <c r="S1853">
        <v>34606.78</v>
      </c>
      <c r="T1853">
        <v>0</v>
      </c>
      <c r="U1853">
        <v>11750.93</v>
      </c>
      <c r="V1853">
        <v>0</v>
      </c>
      <c r="W1853" s="181">
        <f t="shared" si="476"/>
        <v>36613.83</v>
      </c>
      <c r="X1853" s="181">
        <f t="shared" si="477"/>
        <v>61.023050000000005</v>
      </c>
      <c r="Y1853" s="174">
        <v>121733.39</v>
      </c>
      <c r="Z1853" s="181">
        <f t="shared" si="478"/>
        <v>202.88898333333333</v>
      </c>
      <c r="AA1853" s="174">
        <v>0.19847471593455171</v>
      </c>
      <c r="AB1853" s="174">
        <v>20.424059495919732</v>
      </c>
      <c r="AC1853" s="174">
        <v>36.965018389777853</v>
      </c>
      <c r="AD1853" s="174">
        <v>4.3311042270325339</v>
      </c>
      <c r="AE1853" s="174">
        <v>28.428338354826071</v>
      </c>
      <c r="AF1853">
        <v>0</v>
      </c>
      <c r="AG1853" s="106">
        <v>9.6530048165092595</v>
      </c>
      <c r="AH1853" s="106">
        <v>0</v>
      </c>
      <c r="AI1853" s="106">
        <v>100</v>
      </c>
      <c r="AJ1853">
        <v>83.79</v>
      </c>
      <c r="AK1853">
        <v>61.43</v>
      </c>
      <c r="AL1853">
        <v>57.68</v>
      </c>
      <c r="AM1853">
        <v>202.89</v>
      </c>
      <c r="AN1853" t="s">
        <v>1065</v>
      </c>
      <c r="AO1853">
        <v>23.601600000000001</v>
      </c>
      <c r="AP1853">
        <v>8.33</v>
      </c>
      <c r="AQ1853">
        <v>12.806699999999999</v>
      </c>
      <c r="AR1853" t="s">
        <v>1072</v>
      </c>
      <c r="AS1853" t="s">
        <v>1074</v>
      </c>
      <c r="AT1853" t="s">
        <v>1075</v>
      </c>
      <c r="AU1853" t="s">
        <v>1077</v>
      </c>
      <c r="AV1853" t="s">
        <v>1081</v>
      </c>
      <c r="AW1853" t="s">
        <v>1083</v>
      </c>
      <c r="AX1853" s="65">
        <f t="shared" si="491"/>
        <v>1391.07</v>
      </c>
      <c r="AY1853" s="106">
        <v>2862.47</v>
      </c>
      <c r="AZ1853" s="106">
        <v>990.74894931679148</v>
      </c>
      <c r="BA1853" s="65">
        <f t="shared" si="479"/>
        <v>5244.2889493167913</v>
      </c>
      <c r="BB1853" s="65">
        <f t="shared" si="480"/>
        <v>35623.081050683213</v>
      </c>
      <c r="BC1853" s="65">
        <f t="shared" si="481"/>
        <v>241.61</v>
      </c>
      <c r="BD1853" s="65">
        <f t="shared" si="482"/>
        <v>48880.1</v>
      </c>
      <c r="BE1853" s="65">
        <f t="shared" si="483"/>
        <v>31744.309999999998</v>
      </c>
      <c r="BF1853" s="65">
        <f t="shared" si="484"/>
        <v>116489.10105068321</v>
      </c>
      <c r="BG1853" s="66">
        <f t="shared" si="485"/>
        <v>749.18413561668444</v>
      </c>
      <c r="BH1853" s="66">
        <f t="shared" si="486"/>
        <v>61.419105259798641</v>
      </c>
      <c r="BI1853" s="66">
        <f t="shared" si="487"/>
        <v>0.40268333333333334</v>
      </c>
      <c r="BJ1853" s="66">
        <f t="shared" si="488"/>
        <v>84.276034482758618</v>
      </c>
      <c r="BK1853" s="66">
        <f t="shared" si="489"/>
        <v>54.731568965517241</v>
      </c>
      <c r="BL1853" s="66">
        <f t="shared" si="490"/>
        <v>200.84327767359173</v>
      </c>
      <c r="BM1853" s="207">
        <f t="shared" si="492"/>
        <v>39879.18</v>
      </c>
    </row>
    <row r="1854" spans="1:67" x14ac:dyDescent="0.35">
      <c r="A1854" s="1">
        <v>27</v>
      </c>
      <c r="B1854">
        <v>102</v>
      </c>
      <c r="C1854" t="s">
        <v>37</v>
      </c>
      <c r="D1854" s="60" t="s">
        <v>65</v>
      </c>
      <c r="E1854" s="6" t="s">
        <v>1109</v>
      </c>
      <c r="F1854" s="7" t="s">
        <v>1110</v>
      </c>
      <c r="G1854" s="6">
        <v>-15.37</v>
      </c>
      <c r="H1854" s="6">
        <v>-48.78</v>
      </c>
      <c r="I1854" s="6">
        <v>770</v>
      </c>
      <c r="J1854" s="8">
        <v>31081.371963744201</v>
      </c>
      <c r="K1854" t="s">
        <v>1165</v>
      </c>
      <c r="L1854" t="s">
        <v>1062</v>
      </c>
      <c r="M1854">
        <v>600</v>
      </c>
      <c r="N1854">
        <v>600</v>
      </c>
      <c r="O1854">
        <v>0</v>
      </c>
      <c r="P1854">
        <v>36299.949999999997</v>
      </c>
      <c r="Q1854">
        <v>44998.77</v>
      </c>
      <c r="R1854">
        <v>5266.4</v>
      </c>
      <c r="S1854">
        <v>34606.78</v>
      </c>
      <c r="T1854">
        <v>0</v>
      </c>
      <c r="U1854">
        <v>11750.93</v>
      </c>
      <c r="V1854">
        <v>0</v>
      </c>
      <c r="W1854" s="181">
        <f t="shared" si="476"/>
        <v>48050.879999999997</v>
      </c>
      <c r="X1854" s="181">
        <f t="shared" si="477"/>
        <v>80.084800000000001</v>
      </c>
      <c r="Y1854" s="174">
        <v>132922.82999999999</v>
      </c>
      <c r="Z1854" s="181">
        <f t="shared" si="478"/>
        <v>221.53804999999997</v>
      </c>
      <c r="AA1854" s="174">
        <v>0</v>
      </c>
      <c r="AB1854" s="174">
        <v>27.30904089237341</v>
      </c>
      <c r="AC1854" s="174">
        <v>33.853304206658848</v>
      </c>
      <c r="AD1854" s="174">
        <v>3.9619981007024911</v>
      </c>
      <c r="AE1854" s="174">
        <v>26.035241651114411</v>
      </c>
      <c r="AF1854">
        <v>0</v>
      </c>
      <c r="AG1854" s="106">
        <v>8.8404151491508287</v>
      </c>
      <c r="AH1854" s="106">
        <v>0</v>
      </c>
      <c r="AI1854" s="106">
        <v>100</v>
      </c>
      <c r="AJ1854">
        <v>83.78</v>
      </c>
      <c r="AK1854">
        <v>80.08</v>
      </c>
      <c r="AL1854">
        <v>57.68</v>
      </c>
      <c r="AM1854">
        <v>221.54</v>
      </c>
      <c r="AN1854" t="s">
        <v>1066</v>
      </c>
      <c r="AO1854">
        <v>23.601600000000001</v>
      </c>
      <c r="AP1854">
        <v>8.33</v>
      </c>
      <c r="AQ1854">
        <v>12.806699999999999</v>
      </c>
      <c r="AR1854" t="s">
        <v>1072</v>
      </c>
      <c r="AS1854" t="s">
        <v>1074</v>
      </c>
      <c r="AT1854" t="s">
        <v>1075</v>
      </c>
      <c r="AU1854" t="s">
        <v>1077</v>
      </c>
      <c r="AV1854" t="s">
        <v>1081</v>
      </c>
      <c r="AW1854" t="s">
        <v>1083</v>
      </c>
      <c r="AX1854" s="65">
        <f t="shared" si="491"/>
        <v>1391.07</v>
      </c>
      <c r="AY1854" s="106">
        <v>2862.47</v>
      </c>
      <c r="AZ1854" s="106">
        <v>1283.9355171274997</v>
      </c>
      <c r="BA1854" s="65">
        <f t="shared" si="479"/>
        <v>5537.4755171274992</v>
      </c>
      <c r="BB1854" s="65">
        <f t="shared" si="480"/>
        <v>46766.944482872495</v>
      </c>
      <c r="BC1854" s="65">
        <f t="shared" si="481"/>
        <v>0</v>
      </c>
      <c r="BD1854" s="65">
        <f t="shared" si="482"/>
        <v>48874.1</v>
      </c>
      <c r="BE1854" s="65">
        <f t="shared" si="483"/>
        <v>31744.309999999998</v>
      </c>
      <c r="BF1854" s="65">
        <f t="shared" si="484"/>
        <v>127385.35448287248</v>
      </c>
      <c r="BG1854" s="66">
        <f t="shared" si="485"/>
        <v>791.06793101821415</v>
      </c>
      <c r="BH1854" s="66">
        <f t="shared" si="486"/>
        <v>80.632662901504304</v>
      </c>
      <c r="BI1854" s="66">
        <f t="shared" si="487"/>
        <v>0</v>
      </c>
      <c r="BJ1854" s="66">
        <f t="shared" si="488"/>
        <v>84.265689655172409</v>
      </c>
      <c r="BK1854" s="66">
        <f t="shared" si="489"/>
        <v>54.731568965517241</v>
      </c>
      <c r="BL1854" s="66">
        <f t="shared" si="490"/>
        <v>219.62992152219394</v>
      </c>
      <c r="BM1854" s="207">
        <f t="shared" si="492"/>
        <v>39873.18</v>
      </c>
    </row>
    <row r="1855" spans="1:67" x14ac:dyDescent="0.35">
      <c r="A1855" s="1">
        <v>28</v>
      </c>
      <c r="B1855">
        <v>102</v>
      </c>
      <c r="C1855" t="s">
        <v>37</v>
      </c>
      <c r="D1855" s="60" t="s">
        <v>66</v>
      </c>
      <c r="E1855" s="6" t="s">
        <v>1111</v>
      </c>
      <c r="F1855" s="7" t="s">
        <v>1112</v>
      </c>
      <c r="G1855" s="6">
        <v>-22.86</v>
      </c>
      <c r="H1855" s="6">
        <v>-43.41</v>
      </c>
      <c r="I1855" s="6">
        <v>45</v>
      </c>
      <c r="J1855" s="8">
        <v>45016.2336447989</v>
      </c>
      <c r="K1855" t="s">
        <v>1165</v>
      </c>
      <c r="L1855" t="s">
        <v>1062</v>
      </c>
      <c r="M1855">
        <v>600</v>
      </c>
      <c r="N1855">
        <v>600</v>
      </c>
      <c r="O1855">
        <v>0</v>
      </c>
      <c r="P1855">
        <v>36209.760000000002</v>
      </c>
      <c r="Q1855">
        <v>44998.77</v>
      </c>
      <c r="R1855">
        <v>5262.4</v>
      </c>
      <c r="S1855">
        <v>34606.78</v>
      </c>
      <c r="T1855">
        <v>0</v>
      </c>
      <c r="U1855">
        <v>11750.93</v>
      </c>
      <c r="V1855">
        <v>0</v>
      </c>
      <c r="W1855" s="181">
        <f t="shared" si="476"/>
        <v>47960.69</v>
      </c>
      <c r="X1855" s="181">
        <f t="shared" si="477"/>
        <v>79.934483333333333</v>
      </c>
      <c r="Y1855" s="174">
        <v>132828.64000000001</v>
      </c>
      <c r="Z1855" s="181">
        <f t="shared" si="478"/>
        <v>221.3810666666667</v>
      </c>
      <c r="AA1855" s="174">
        <v>0</v>
      </c>
      <c r="AB1855" s="174">
        <v>27.260506469086788</v>
      </c>
      <c r="AC1855" s="174">
        <v>33.877309893408523</v>
      </c>
      <c r="AD1855" s="174">
        <v>3.961796190941953</v>
      </c>
      <c r="AE1855" s="174">
        <v>26.053703478406462</v>
      </c>
      <c r="AF1855">
        <v>0</v>
      </c>
      <c r="AG1855" s="106">
        <v>8.846683968156265</v>
      </c>
      <c r="AH1855" s="106">
        <v>0</v>
      </c>
      <c r="AI1855" s="106">
        <v>100</v>
      </c>
      <c r="AJ1855">
        <v>83.77</v>
      </c>
      <c r="AK1855">
        <v>79.930000000000007</v>
      </c>
      <c r="AL1855">
        <v>57.68</v>
      </c>
      <c r="AM1855">
        <v>221.38</v>
      </c>
      <c r="AN1855" t="s">
        <v>1067</v>
      </c>
      <c r="AO1855">
        <v>23.601600000000001</v>
      </c>
      <c r="AP1855">
        <v>8.33</v>
      </c>
      <c r="AQ1855">
        <v>12.806699999999999</v>
      </c>
      <c r="AR1855" t="s">
        <v>1072</v>
      </c>
      <c r="AS1855" t="s">
        <v>1074</v>
      </c>
      <c r="AT1855" t="s">
        <v>1075</v>
      </c>
      <c r="AU1855" t="s">
        <v>1077</v>
      </c>
      <c r="AV1855" t="s">
        <v>1081</v>
      </c>
      <c r="AW1855" t="s">
        <v>1083</v>
      </c>
      <c r="AX1855" s="65">
        <f t="shared" si="491"/>
        <v>1391.07</v>
      </c>
      <c r="AY1855" s="106">
        <v>2862.47</v>
      </c>
      <c r="AZ1855" s="106">
        <v>1272.0570489453082</v>
      </c>
      <c r="BA1855" s="65">
        <f t="shared" si="479"/>
        <v>5525.5970489453084</v>
      </c>
      <c r="BB1855" s="65">
        <f t="shared" si="480"/>
        <v>46688.632951054693</v>
      </c>
      <c r="BC1855" s="65">
        <f t="shared" si="481"/>
        <v>0</v>
      </c>
      <c r="BD1855" s="65">
        <f t="shared" si="482"/>
        <v>48870.1</v>
      </c>
      <c r="BE1855" s="65">
        <f t="shared" si="483"/>
        <v>31744.309999999998</v>
      </c>
      <c r="BF1855" s="65">
        <f t="shared" si="484"/>
        <v>127303.04295105471</v>
      </c>
      <c r="BG1855" s="66">
        <f t="shared" si="485"/>
        <v>789.37100699218695</v>
      </c>
      <c r="BH1855" s="66">
        <f t="shared" si="486"/>
        <v>80.497643019059822</v>
      </c>
      <c r="BI1855" s="66">
        <f t="shared" si="487"/>
        <v>0</v>
      </c>
      <c r="BJ1855" s="66">
        <f t="shared" si="488"/>
        <v>84.258793103448269</v>
      </c>
      <c r="BK1855" s="66">
        <f t="shared" si="489"/>
        <v>54.731568965517241</v>
      </c>
      <c r="BL1855" s="66">
        <f t="shared" si="490"/>
        <v>219.48800508802537</v>
      </c>
      <c r="BM1855" s="207">
        <f t="shared" si="492"/>
        <v>39869.18</v>
      </c>
    </row>
    <row r="1856" spans="1:67" x14ac:dyDescent="0.35">
      <c r="A1856" s="1">
        <v>29</v>
      </c>
      <c r="B1856">
        <v>102</v>
      </c>
      <c r="C1856" t="s">
        <v>37</v>
      </c>
      <c r="D1856" s="60" t="s">
        <v>67</v>
      </c>
      <c r="E1856" s="6" t="s">
        <v>1113</v>
      </c>
      <c r="F1856" s="7" t="s">
        <v>1114</v>
      </c>
      <c r="G1856" s="6">
        <v>-20.32</v>
      </c>
      <c r="H1856" s="6">
        <v>-40.340000000000003</v>
      </c>
      <c r="I1856" s="6">
        <v>9</v>
      </c>
      <c r="J1856" s="8">
        <v>54061.366139626101</v>
      </c>
      <c r="K1856" t="s">
        <v>1165</v>
      </c>
      <c r="L1856" t="s">
        <v>1062</v>
      </c>
      <c r="M1856">
        <v>600</v>
      </c>
      <c r="N1856">
        <v>600</v>
      </c>
      <c r="O1856">
        <v>0</v>
      </c>
      <c r="P1856">
        <v>40582.82</v>
      </c>
      <c r="Q1856">
        <v>44998.77</v>
      </c>
      <c r="R1856">
        <v>5264.2</v>
      </c>
      <c r="S1856">
        <v>34606.78</v>
      </c>
      <c r="T1856">
        <v>0</v>
      </c>
      <c r="U1856">
        <v>11750.93</v>
      </c>
      <c r="V1856">
        <v>0</v>
      </c>
      <c r="W1856" s="181">
        <f t="shared" si="476"/>
        <v>52333.75</v>
      </c>
      <c r="X1856" s="181">
        <f t="shared" si="477"/>
        <v>87.222916666666663</v>
      </c>
      <c r="Y1856" s="174">
        <v>137203.5</v>
      </c>
      <c r="Z1856" s="181">
        <f t="shared" si="478"/>
        <v>228.67250000000001</v>
      </c>
      <c r="AA1856" s="174">
        <v>0</v>
      </c>
      <c r="AB1856" s="174">
        <v>29.57856031369462</v>
      </c>
      <c r="AC1856" s="174">
        <v>32.797100657053207</v>
      </c>
      <c r="AD1856" s="174">
        <v>3.8367825893654319</v>
      </c>
      <c r="AE1856" s="174">
        <v>25.222957140306189</v>
      </c>
      <c r="AF1856">
        <v>0</v>
      </c>
      <c r="AG1856" s="106">
        <v>8.56459929958055</v>
      </c>
      <c r="AH1856" s="106">
        <v>0</v>
      </c>
      <c r="AI1856" s="106">
        <v>100</v>
      </c>
      <c r="AJ1856">
        <v>83.77</v>
      </c>
      <c r="AK1856">
        <v>87.22</v>
      </c>
      <c r="AL1856">
        <v>57.68</v>
      </c>
      <c r="AM1856">
        <v>228.67</v>
      </c>
      <c r="AN1856" t="s">
        <v>1068</v>
      </c>
      <c r="AO1856">
        <v>23.601600000000001</v>
      </c>
      <c r="AP1856">
        <v>8.33</v>
      </c>
      <c r="AQ1856">
        <v>12.806699999999999</v>
      </c>
      <c r="AR1856" t="s">
        <v>1072</v>
      </c>
      <c r="AS1856" t="s">
        <v>1074</v>
      </c>
      <c r="AT1856" t="s">
        <v>1075</v>
      </c>
      <c r="AU1856" t="s">
        <v>1077</v>
      </c>
      <c r="AV1856" t="s">
        <v>1081</v>
      </c>
      <c r="AW1856" t="s">
        <v>1083</v>
      </c>
      <c r="AX1856" s="65">
        <f t="shared" si="491"/>
        <v>1391.07</v>
      </c>
      <c r="AY1856" s="106">
        <v>2862.47</v>
      </c>
      <c r="AZ1856" s="106">
        <v>1339.793148206536</v>
      </c>
      <c r="BA1856" s="65">
        <f t="shared" si="479"/>
        <v>5593.333148206535</v>
      </c>
      <c r="BB1856" s="65">
        <f t="shared" si="480"/>
        <v>50993.956851793468</v>
      </c>
      <c r="BC1856" s="65">
        <f t="shared" si="481"/>
        <v>0</v>
      </c>
      <c r="BD1856" s="65">
        <f t="shared" si="482"/>
        <v>48871.899999999994</v>
      </c>
      <c r="BE1856" s="65">
        <f t="shared" si="483"/>
        <v>31744.309999999998</v>
      </c>
      <c r="BF1856" s="65">
        <f t="shared" si="484"/>
        <v>131610.16685179347</v>
      </c>
      <c r="BG1856" s="66">
        <f t="shared" si="485"/>
        <v>799.04759260093363</v>
      </c>
      <c r="BH1856" s="66">
        <f t="shared" si="486"/>
        <v>87.920615261712882</v>
      </c>
      <c r="BI1856" s="66">
        <f t="shared" si="487"/>
        <v>0</v>
      </c>
      <c r="BJ1856" s="66">
        <f t="shared" si="488"/>
        <v>84.261896551724135</v>
      </c>
      <c r="BK1856" s="66">
        <f t="shared" si="489"/>
        <v>54.731568965517241</v>
      </c>
      <c r="BL1856" s="66">
        <f t="shared" si="490"/>
        <v>226.91408077895426</v>
      </c>
      <c r="BM1856" s="207">
        <f t="shared" si="492"/>
        <v>39870.979999999996</v>
      </c>
    </row>
    <row r="1857" spans="1:65" x14ac:dyDescent="0.35">
      <c r="A1857" s="1">
        <v>30</v>
      </c>
      <c r="B1857">
        <v>102</v>
      </c>
      <c r="C1857" t="s">
        <v>37</v>
      </c>
      <c r="D1857" s="60" t="s">
        <v>68</v>
      </c>
      <c r="E1857" s="6" t="s">
        <v>1115</v>
      </c>
      <c r="F1857" s="7" t="s">
        <v>1116</v>
      </c>
      <c r="G1857" s="6">
        <v>-8.0500000000000007</v>
      </c>
      <c r="H1857" s="6">
        <v>-34.880000000000003</v>
      </c>
      <c r="I1857" s="6">
        <v>10</v>
      </c>
      <c r="J1857" s="8">
        <v>63550.072249703</v>
      </c>
      <c r="K1857" t="s">
        <v>1165</v>
      </c>
      <c r="L1857" t="s">
        <v>1062</v>
      </c>
      <c r="M1857">
        <v>600</v>
      </c>
      <c r="N1857">
        <v>600</v>
      </c>
      <c r="O1857">
        <v>0</v>
      </c>
      <c r="P1857">
        <v>45918.79</v>
      </c>
      <c r="Q1857">
        <v>44998.77</v>
      </c>
      <c r="R1857">
        <v>5250.2</v>
      </c>
      <c r="S1857">
        <v>34606.78</v>
      </c>
      <c r="T1857">
        <v>0</v>
      </c>
      <c r="U1857">
        <v>11750.93</v>
      </c>
      <c r="V1857">
        <v>0</v>
      </c>
      <c r="W1857" s="181">
        <f t="shared" si="476"/>
        <v>57669.72</v>
      </c>
      <c r="X1857" s="181">
        <f t="shared" si="477"/>
        <v>96.116200000000006</v>
      </c>
      <c r="Y1857" s="174">
        <v>142525.47</v>
      </c>
      <c r="Z1857" s="181">
        <f t="shared" si="478"/>
        <v>237.54245</v>
      </c>
      <c r="AA1857" s="174">
        <v>0</v>
      </c>
      <c r="AB1857" s="174">
        <v>32.217953745390211</v>
      </c>
      <c r="AC1857" s="174">
        <v>31.572441052115099</v>
      </c>
      <c r="AD1857" s="174">
        <v>3.6836924656343881</v>
      </c>
      <c r="AE1857" s="174">
        <v>24.28111971846155</v>
      </c>
      <c r="AF1857">
        <v>0</v>
      </c>
      <c r="AG1857" s="106">
        <v>8.244793018398747</v>
      </c>
      <c r="AH1857" s="106">
        <v>0</v>
      </c>
      <c r="AI1857" s="106">
        <v>100</v>
      </c>
      <c r="AJ1857">
        <v>83.75</v>
      </c>
      <c r="AK1857">
        <v>96.12</v>
      </c>
      <c r="AL1857">
        <v>57.68</v>
      </c>
      <c r="AM1857">
        <v>237.54</v>
      </c>
      <c r="AN1857" t="s">
        <v>1069</v>
      </c>
      <c r="AO1857">
        <v>23.601600000000001</v>
      </c>
      <c r="AP1857">
        <v>8.33</v>
      </c>
      <c r="AQ1857">
        <v>12.806699999999999</v>
      </c>
      <c r="AR1857" t="s">
        <v>1072</v>
      </c>
      <c r="AS1857" t="s">
        <v>1074</v>
      </c>
      <c r="AT1857" t="s">
        <v>1075</v>
      </c>
      <c r="AU1857" t="s">
        <v>1077</v>
      </c>
      <c r="AV1857" t="s">
        <v>1081</v>
      </c>
      <c r="AW1857" t="s">
        <v>1083</v>
      </c>
      <c r="AX1857" s="65">
        <f t="shared" si="491"/>
        <v>1391.07</v>
      </c>
      <c r="AY1857" s="106">
        <v>2862.47</v>
      </c>
      <c r="AZ1857" s="106">
        <v>1488.2532276453524</v>
      </c>
      <c r="BA1857" s="65">
        <f t="shared" si="479"/>
        <v>5741.7932276453521</v>
      </c>
      <c r="BB1857" s="65">
        <f t="shared" si="480"/>
        <v>56181.466772354652</v>
      </c>
      <c r="BC1857" s="65">
        <f t="shared" si="481"/>
        <v>0</v>
      </c>
      <c r="BD1857" s="65">
        <f t="shared" si="482"/>
        <v>48857.899999999994</v>
      </c>
      <c r="BE1857" s="65">
        <f t="shared" si="483"/>
        <v>31744.309999999998</v>
      </c>
      <c r="BF1857" s="65">
        <f t="shared" si="484"/>
        <v>136783.67677235464</v>
      </c>
      <c r="BG1857" s="66">
        <f t="shared" si="485"/>
        <v>820.25617537790743</v>
      </c>
      <c r="BH1857" s="66">
        <f t="shared" si="486"/>
        <v>96.864597883370095</v>
      </c>
      <c r="BI1857" s="66">
        <f t="shared" si="487"/>
        <v>0</v>
      </c>
      <c r="BJ1857" s="66">
        <f t="shared" si="488"/>
        <v>84.237758620689647</v>
      </c>
      <c r="BK1857" s="66">
        <f t="shared" si="489"/>
        <v>54.731568965517241</v>
      </c>
      <c r="BL1857" s="66">
        <f t="shared" si="490"/>
        <v>235.83392546957697</v>
      </c>
      <c r="BM1857" s="207">
        <f t="shared" si="492"/>
        <v>39856.979999999996</v>
      </c>
    </row>
    <row r="1858" spans="1:65" x14ac:dyDescent="0.35">
      <c r="A1858" s="1">
        <v>31</v>
      </c>
      <c r="B1858">
        <v>102</v>
      </c>
      <c r="C1858" t="s">
        <v>37</v>
      </c>
      <c r="D1858" s="60" t="s">
        <v>69</v>
      </c>
      <c r="E1858" s="6" t="s">
        <v>1117</v>
      </c>
      <c r="F1858" s="7" t="s">
        <v>1118</v>
      </c>
      <c r="G1858" s="6">
        <v>-3.8</v>
      </c>
      <c r="H1858" s="6">
        <v>-38.53</v>
      </c>
      <c r="I1858" s="6">
        <v>41</v>
      </c>
      <c r="J1858" s="8">
        <v>71394.000753582499</v>
      </c>
      <c r="K1858" t="s">
        <v>1165</v>
      </c>
      <c r="L1858" t="s">
        <v>1062</v>
      </c>
      <c r="M1858">
        <v>600</v>
      </c>
      <c r="N1858">
        <v>600</v>
      </c>
      <c r="O1858">
        <v>0</v>
      </c>
      <c r="P1858">
        <v>47886.31</v>
      </c>
      <c r="Q1858">
        <v>44998.77</v>
      </c>
      <c r="R1858">
        <v>5255.2</v>
      </c>
      <c r="S1858">
        <v>34606.78</v>
      </c>
      <c r="T1858">
        <v>0</v>
      </c>
      <c r="U1858">
        <v>11750.93</v>
      </c>
      <c r="V1858">
        <v>0</v>
      </c>
      <c r="W1858" s="181">
        <f t="shared" si="476"/>
        <v>59637.24</v>
      </c>
      <c r="X1858" s="181">
        <f t="shared" si="477"/>
        <v>99.395399999999995</v>
      </c>
      <c r="Y1858" s="174">
        <v>144497.99</v>
      </c>
      <c r="Z1858" s="181">
        <f t="shared" si="478"/>
        <v>240.82998333333333</v>
      </c>
      <c r="AA1858" s="174">
        <v>0</v>
      </c>
      <c r="AB1858" s="174">
        <v>33.13977585432157</v>
      </c>
      <c r="AC1858" s="174">
        <v>31.141450479691791</v>
      </c>
      <c r="AD1858" s="174">
        <v>3.636867197945107</v>
      </c>
      <c r="AE1858" s="174">
        <v>23.949661860348371</v>
      </c>
      <c r="AF1858">
        <v>0</v>
      </c>
      <c r="AG1858" s="106">
        <v>8.1322446076931598</v>
      </c>
      <c r="AH1858" s="106">
        <v>0</v>
      </c>
      <c r="AI1858" s="106">
        <v>100</v>
      </c>
      <c r="AJ1858">
        <v>83.76</v>
      </c>
      <c r="AK1858">
        <v>99.4</v>
      </c>
      <c r="AL1858">
        <v>57.68</v>
      </c>
      <c r="AM1858">
        <v>240.83</v>
      </c>
      <c r="AN1858" t="s">
        <v>1070</v>
      </c>
      <c r="AO1858">
        <v>23.601600000000001</v>
      </c>
      <c r="AP1858">
        <v>8.33</v>
      </c>
      <c r="AQ1858">
        <v>12.806699999999999</v>
      </c>
      <c r="AR1858" t="s">
        <v>1072</v>
      </c>
      <c r="AS1858" t="s">
        <v>1074</v>
      </c>
      <c r="AT1858" t="s">
        <v>1075</v>
      </c>
      <c r="AU1858" t="s">
        <v>1077</v>
      </c>
      <c r="AV1858" t="s">
        <v>1081</v>
      </c>
      <c r="AW1858" t="s">
        <v>1083</v>
      </c>
      <c r="AX1858" s="65">
        <f t="shared" si="491"/>
        <v>1391.07</v>
      </c>
      <c r="AY1858" s="106">
        <v>2862.47</v>
      </c>
      <c r="AZ1858" s="106">
        <v>1486.7245158654887</v>
      </c>
      <c r="BA1858" s="65">
        <f t="shared" si="479"/>
        <v>5740.2645158654886</v>
      </c>
      <c r="BB1858" s="65">
        <f t="shared" si="480"/>
        <v>58150.515484134507</v>
      </c>
      <c r="BC1858" s="65">
        <f t="shared" si="481"/>
        <v>0</v>
      </c>
      <c r="BD1858" s="65">
        <f t="shared" si="482"/>
        <v>48862.899999999994</v>
      </c>
      <c r="BE1858" s="65">
        <f t="shared" si="483"/>
        <v>31744.309999999998</v>
      </c>
      <c r="BF1858" s="65">
        <f t="shared" si="484"/>
        <v>138757.72548413451</v>
      </c>
      <c r="BG1858" s="66">
        <f t="shared" si="485"/>
        <v>820.03778798078406</v>
      </c>
      <c r="BH1858" s="66">
        <f t="shared" si="486"/>
        <v>100.25950945540433</v>
      </c>
      <c r="BI1858" s="66">
        <f t="shared" si="487"/>
        <v>0</v>
      </c>
      <c r="BJ1858" s="66">
        <f t="shared" si="488"/>
        <v>84.246379310344821</v>
      </c>
      <c r="BK1858" s="66">
        <f t="shared" si="489"/>
        <v>54.731568965517241</v>
      </c>
      <c r="BL1858" s="66">
        <f t="shared" si="490"/>
        <v>239.2374577312664</v>
      </c>
      <c r="BM1858" s="207">
        <f t="shared" si="492"/>
        <v>39861.979999999996</v>
      </c>
    </row>
    <row r="1859" spans="1:65" x14ac:dyDescent="0.35">
      <c r="A1859" s="1">
        <v>32</v>
      </c>
      <c r="B1859">
        <v>103</v>
      </c>
      <c r="C1859" t="s">
        <v>37</v>
      </c>
      <c r="D1859" s="60" t="s">
        <v>70</v>
      </c>
      <c r="E1859" s="6" t="s">
        <v>1104</v>
      </c>
      <c r="F1859" s="7" t="s">
        <v>1105</v>
      </c>
      <c r="G1859" s="6">
        <v>-22.74</v>
      </c>
      <c r="H1859" s="6">
        <v>-45.59</v>
      </c>
      <c r="I1859" s="6">
        <v>1642</v>
      </c>
      <c r="J1859" s="8">
        <v>3495.45982983364</v>
      </c>
      <c r="K1859" t="s">
        <v>1165</v>
      </c>
      <c r="L1859" t="s">
        <v>1062</v>
      </c>
      <c r="M1859">
        <v>600</v>
      </c>
      <c r="N1859">
        <v>600</v>
      </c>
      <c r="O1859">
        <v>42.16</v>
      </c>
      <c r="P1859">
        <v>16276.69</v>
      </c>
      <c r="Q1859">
        <v>44998.77</v>
      </c>
      <c r="R1859">
        <v>5265.2</v>
      </c>
      <c r="S1859">
        <v>34606.78</v>
      </c>
      <c r="T1859">
        <v>0</v>
      </c>
      <c r="U1859">
        <v>11578.67</v>
      </c>
      <c r="V1859">
        <v>0</v>
      </c>
      <c r="W1859" s="181">
        <f t="shared" si="476"/>
        <v>27855.360000000001</v>
      </c>
      <c r="X1859" s="181">
        <f t="shared" si="477"/>
        <v>46.425600000000003</v>
      </c>
      <c r="Y1859" s="174">
        <v>112768.27</v>
      </c>
      <c r="Z1859" s="181">
        <f t="shared" si="478"/>
        <v>187.94711666666669</v>
      </c>
      <c r="AA1859" s="174">
        <v>3.7386403107895497E-2</v>
      </c>
      <c r="AB1859" s="174">
        <v>14.43374984825075</v>
      </c>
      <c r="AC1859" s="174">
        <v>39.903751294579578</v>
      </c>
      <c r="AD1859" s="174">
        <v>4.6690438720040657</v>
      </c>
      <c r="AE1859" s="174">
        <v>30.688401976903609</v>
      </c>
      <c r="AF1859">
        <v>0</v>
      </c>
      <c r="AG1859" s="106">
        <v>10.267666605154091</v>
      </c>
      <c r="AH1859" s="106">
        <v>0</v>
      </c>
      <c r="AI1859" s="106">
        <v>100</v>
      </c>
      <c r="AJ1859">
        <v>83.77</v>
      </c>
      <c r="AK1859">
        <v>46.5</v>
      </c>
      <c r="AL1859">
        <v>57.68</v>
      </c>
      <c r="AM1859">
        <v>187.95</v>
      </c>
      <c r="AN1859" t="s">
        <v>1063</v>
      </c>
      <c r="AO1859">
        <v>23.601600000000001</v>
      </c>
      <c r="AP1859">
        <v>8.33</v>
      </c>
      <c r="AQ1859">
        <v>12.806699999999999</v>
      </c>
      <c r="AR1859" t="s">
        <v>1072</v>
      </c>
      <c r="AS1859" t="s">
        <v>1074</v>
      </c>
      <c r="AT1859" t="s">
        <v>1075</v>
      </c>
      <c r="AU1859" t="s">
        <v>1077</v>
      </c>
      <c r="AV1859" t="s">
        <v>1081</v>
      </c>
      <c r="AW1859" t="s">
        <v>1084</v>
      </c>
      <c r="AX1859" s="65">
        <f t="shared" si="491"/>
        <v>1391.07</v>
      </c>
      <c r="AY1859" s="106">
        <v>2862.47</v>
      </c>
      <c r="AZ1859" s="106">
        <v>695.97023695943039</v>
      </c>
      <c r="BA1859" s="65">
        <f t="shared" si="479"/>
        <v>4949.5102369594297</v>
      </c>
      <c r="BB1859" s="65">
        <f t="shared" si="480"/>
        <v>27159.38976304057</v>
      </c>
      <c r="BC1859" s="65">
        <f t="shared" si="481"/>
        <v>42.16</v>
      </c>
      <c r="BD1859" s="65">
        <f t="shared" si="482"/>
        <v>48872.899999999994</v>
      </c>
      <c r="BE1859" s="65">
        <f t="shared" si="483"/>
        <v>31744.309999999998</v>
      </c>
      <c r="BF1859" s="65">
        <f t="shared" si="484"/>
        <v>107818.75976304058</v>
      </c>
      <c r="BG1859" s="66">
        <f t="shared" si="485"/>
        <v>707.07289099420427</v>
      </c>
      <c r="BH1859" s="66">
        <f t="shared" si="486"/>
        <v>46.826534074207878</v>
      </c>
      <c r="BI1859" s="66">
        <f t="shared" si="487"/>
        <v>7.0266666666666658E-2</v>
      </c>
      <c r="BJ1859" s="66">
        <f t="shared" si="488"/>
        <v>84.263620689655156</v>
      </c>
      <c r="BK1859" s="66">
        <f t="shared" si="489"/>
        <v>54.731568965517241</v>
      </c>
      <c r="BL1859" s="66">
        <f t="shared" si="490"/>
        <v>185.89441338455273</v>
      </c>
      <c r="BM1859" s="207">
        <f t="shared" si="492"/>
        <v>39871.979999999996</v>
      </c>
    </row>
    <row r="1860" spans="1:65" x14ac:dyDescent="0.35">
      <c r="A1860" s="1">
        <v>33</v>
      </c>
      <c r="B1860">
        <v>103</v>
      </c>
      <c r="C1860" t="s">
        <v>37</v>
      </c>
      <c r="D1860" s="60" t="s">
        <v>71</v>
      </c>
      <c r="E1860" s="6" t="s">
        <v>1104</v>
      </c>
      <c r="F1860" s="7" t="s">
        <v>1106</v>
      </c>
      <c r="G1860" s="6">
        <v>-23.85</v>
      </c>
      <c r="H1860" s="6">
        <v>-46.64</v>
      </c>
      <c r="I1860" s="6">
        <v>792</v>
      </c>
      <c r="J1860" s="8">
        <v>14172.2970393051</v>
      </c>
      <c r="K1860" t="s">
        <v>1165</v>
      </c>
      <c r="L1860" t="s">
        <v>1062</v>
      </c>
      <c r="M1860">
        <v>600</v>
      </c>
      <c r="N1860">
        <v>600</v>
      </c>
      <c r="O1860">
        <v>0.15</v>
      </c>
      <c r="P1860">
        <v>22062.06</v>
      </c>
      <c r="Q1860">
        <v>44998.77</v>
      </c>
      <c r="R1860">
        <v>5266.4</v>
      </c>
      <c r="S1860">
        <v>34606.78</v>
      </c>
      <c r="T1860">
        <v>0</v>
      </c>
      <c r="U1860">
        <v>11578.67</v>
      </c>
      <c r="V1860">
        <v>0</v>
      </c>
      <c r="W1860" s="181">
        <f t="shared" si="476"/>
        <v>33640.730000000003</v>
      </c>
      <c r="X1860" s="181">
        <f t="shared" si="477"/>
        <v>56.067883333333342</v>
      </c>
      <c r="Y1860" s="174">
        <v>118512.83</v>
      </c>
      <c r="Z1860" s="181">
        <f t="shared" si="478"/>
        <v>197.52138333333335</v>
      </c>
      <c r="AA1860" s="174">
        <v>1.2656857489606819E-4</v>
      </c>
      <c r="AB1860" s="174">
        <v>18.615756623143671</v>
      </c>
      <c r="AC1860" s="174">
        <v>37.969534606506308</v>
      </c>
      <c r="AD1860" s="174">
        <v>4.4437382855510226</v>
      </c>
      <c r="AE1860" s="174">
        <v>29.2008721756117</v>
      </c>
      <c r="AF1860">
        <v>0</v>
      </c>
      <c r="AG1860" s="106">
        <v>9.7699717406123874</v>
      </c>
      <c r="AH1860" s="106">
        <v>0</v>
      </c>
      <c r="AI1860" s="106">
        <v>100</v>
      </c>
      <c r="AJ1860">
        <v>83.78</v>
      </c>
      <c r="AK1860">
        <v>56.07</v>
      </c>
      <c r="AL1860">
        <v>57.68</v>
      </c>
      <c r="AM1860">
        <v>197.52</v>
      </c>
      <c r="AN1860" t="s">
        <v>1064</v>
      </c>
      <c r="AO1860">
        <v>23.601600000000001</v>
      </c>
      <c r="AP1860">
        <v>8.33</v>
      </c>
      <c r="AQ1860">
        <v>12.806699999999999</v>
      </c>
      <c r="AR1860" t="s">
        <v>1072</v>
      </c>
      <c r="AS1860" t="s">
        <v>1074</v>
      </c>
      <c r="AT1860" t="s">
        <v>1075</v>
      </c>
      <c r="AU1860" t="s">
        <v>1077</v>
      </c>
      <c r="AV1860" t="s">
        <v>1081</v>
      </c>
      <c r="AW1860" t="s">
        <v>1084</v>
      </c>
      <c r="AX1860" s="65">
        <f t="shared" si="491"/>
        <v>1391.07</v>
      </c>
      <c r="AY1860" s="106">
        <v>2862.47</v>
      </c>
      <c r="AZ1860" s="106">
        <v>894.95209388792478</v>
      </c>
      <c r="BA1860" s="65">
        <f t="shared" si="479"/>
        <v>5148.4920938879241</v>
      </c>
      <c r="BB1860" s="65">
        <f t="shared" si="480"/>
        <v>32745.777906112078</v>
      </c>
      <c r="BC1860" s="65">
        <f t="shared" si="481"/>
        <v>0.15</v>
      </c>
      <c r="BD1860" s="65">
        <f t="shared" si="482"/>
        <v>48874.1</v>
      </c>
      <c r="BE1860" s="65">
        <f t="shared" si="483"/>
        <v>31744.309999999998</v>
      </c>
      <c r="BF1860" s="65">
        <f t="shared" si="484"/>
        <v>113364.33790611208</v>
      </c>
      <c r="BG1860" s="66">
        <f t="shared" si="485"/>
        <v>735.49887055541774</v>
      </c>
      <c r="BH1860" s="66">
        <f t="shared" si="486"/>
        <v>56.458237769158757</v>
      </c>
      <c r="BI1860" s="66">
        <f t="shared" si="487"/>
        <v>2.5000000000000001E-4</v>
      </c>
      <c r="BJ1860" s="66">
        <f t="shared" si="488"/>
        <v>84.265689655172409</v>
      </c>
      <c r="BK1860" s="66">
        <f t="shared" si="489"/>
        <v>54.731568965517241</v>
      </c>
      <c r="BL1860" s="66">
        <f t="shared" si="490"/>
        <v>195.45575501053807</v>
      </c>
      <c r="BM1860" s="207">
        <f t="shared" si="492"/>
        <v>39873.18</v>
      </c>
    </row>
    <row r="1861" spans="1:65" x14ac:dyDescent="0.35">
      <c r="A1861" s="1">
        <v>34</v>
      </c>
      <c r="B1861">
        <v>103</v>
      </c>
      <c r="C1861" t="s">
        <v>37</v>
      </c>
      <c r="D1861" s="60" t="s">
        <v>72</v>
      </c>
      <c r="E1861" s="6" t="s">
        <v>1107</v>
      </c>
      <c r="F1861" s="7" t="s">
        <v>1108</v>
      </c>
      <c r="G1861" s="6">
        <v>-30.03</v>
      </c>
      <c r="H1861" s="6">
        <v>-51.23</v>
      </c>
      <c r="I1861" s="6">
        <v>47</v>
      </c>
      <c r="J1861" s="8">
        <v>23954.0527728093</v>
      </c>
      <c r="K1861" t="s">
        <v>1165</v>
      </c>
      <c r="L1861" t="s">
        <v>1062</v>
      </c>
      <c r="M1861">
        <v>600</v>
      </c>
      <c r="N1861">
        <v>600</v>
      </c>
      <c r="O1861">
        <v>5.75</v>
      </c>
      <c r="P1861">
        <v>25150.45</v>
      </c>
      <c r="Q1861">
        <v>44998.77</v>
      </c>
      <c r="R1861">
        <v>5272.4</v>
      </c>
      <c r="S1861">
        <v>34606.78</v>
      </c>
      <c r="T1861">
        <v>0</v>
      </c>
      <c r="U1861">
        <v>11578.67</v>
      </c>
      <c r="V1861">
        <v>0</v>
      </c>
      <c r="W1861" s="181">
        <f t="shared" si="476"/>
        <v>36729.120000000003</v>
      </c>
      <c r="X1861" s="181">
        <f t="shared" si="477"/>
        <v>61.215200000000003</v>
      </c>
      <c r="Y1861" s="174">
        <v>121612.82</v>
      </c>
      <c r="Z1861" s="181">
        <f t="shared" si="478"/>
        <v>202.68803333333335</v>
      </c>
      <c r="AA1861" s="174">
        <v>4.7281199465648432E-3</v>
      </c>
      <c r="AB1861" s="174">
        <v>20.68075553218814</v>
      </c>
      <c r="AC1861" s="174">
        <v>37.001666436153677</v>
      </c>
      <c r="AD1861" s="174">
        <v>4.3353981923945186</v>
      </c>
      <c r="AE1861" s="174">
        <v>28.45652292250109</v>
      </c>
      <c r="AF1861">
        <v>0</v>
      </c>
      <c r="AG1861" s="106">
        <v>9.5209287968159924</v>
      </c>
      <c r="AH1861" s="106">
        <v>0</v>
      </c>
      <c r="AI1861" s="106">
        <v>100</v>
      </c>
      <c r="AJ1861">
        <v>83.79</v>
      </c>
      <c r="AK1861">
        <v>61.22</v>
      </c>
      <c r="AL1861">
        <v>57.68</v>
      </c>
      <c r="AM1861">
        <v>202.69</v>
      </c>
      <c r="AN1861" t="s">
        <v>1065</v>
      </c>
      <c r="AO1861">
        <v>23.601600000000001</v>
      </c>
      <c r="AP1861">
        <v>8.33</v>
      </c>
      <c r="AQ1861">
        <v>12.806699999999999</v>
      </c>
      <c r="AR1861" t="s">
        <v>1072</v>
      </c>
      <c r="AS1861" t="s">
        <v>1074</v>
      </c>
      <c r="AT1861" t="s">
        <v>1075</v>
      </c>
      <c r="AU1861" t="s">
        <v>1077</v>
      </c>
      <c r="AV1861" t="s">
        <v>1081</v>
      </c>
      <c r="AW1861" t="s">
        <v>1084</v>
      </c>
      <c r="AX1861" s="65">
        <f t="shared" si="491"/>
        <v>1391.07</v>
      </c>
      <c r="AY1861" s="106">
        <v>2862.47</v>
      </c>
      <c r="AZ1861" s="106">
        <v>992.51882924644974</v>
      </c>
      <c r="BA1861" s="65">
        <f t="shared" si="479"/>
        <v>5246.058829246449</v>
      </c>
      <c r="BB1861" s="65">
        <f t="shared" si="480"/>
        <v>35736.601170753551</v>
      </c>
      <c r="BC1861" s="65">
        <f t="shared" si="481"/>
        <v>5.75</v>
      </c>
      <c r="BD1861" s="65">
        <f t="shared" si="482"/>
        <v>48880.1</v>
      </c>
      <c r="BE1861" s="65">
        <f t="shared" si="483"/>
        <v>31744.309999999998</v>
      </c>
      <c r="BF1861" s="65">
        <f t="shared" si="484"/>
        <v>116366.76117075355</v>
      </c>
      <c r="BG1861" s="66">
        <f t="shared" si="485"/>
        <v>749.43697560663554</v>
      </c>
      <c r="BH1861" s="66">
        <f t="shared" si="486"/>
        <v>61.614829604747499</v>
      </c>
      <c r="BI1861" s="66">
        <f t="shared" si="487"/>
        <v>9.5833333333333326E-3</v>
      </c>
      <c r="BJ1861" s="66">
        <f t="shared" si="488"/>
        <v>84.276034482758618</v>
      </c>
      <c r="BK1861" s="66">
        <f t="shared" si="489"/>
        <v>54.731568965517241</v>
      </c>
      <c r="BL1861" s="66">
        <f t="shared" si="490"/>
        <v>200.63234684612681</v>
      </c>
      <c r="BM1861" s="207">
        <f t="shared" si="492"/>
        <v>39879.18</v>
      </c>
    </row>
    <row r="1862" spans="1:65" x14ac:dyDescent="0.35">
      <c r="A1862" s="1">
        <v>35</v>
      </c>
      <c r="B1862">
        <v>103</v>
      </c>
      <c r="C1862" t="s">
        <v>37</v>
      </c>
      <c r="D1862" s="60" t="s">
        <v>73</v>
      </c>
      <c r="E1862" s="6" t="s">
        <v>1109</v>
      </c>
      <c r="F1862" s="7" t="s">
        <v>1110</v>
      </c>
      <c r="G1862" s="6">
        <v>-15.37</v>
      </c>
      <c r="H1862" s="6">
        <v>-48.78</v>
      </c>
      <c r="I1862" s="6">
        <v>770</v>
      </c>
      <c r="J1862" s="8">
        <v>31081.371963744201</v>
      </c>
      <c r="K1862" t="s">
        <v>1165</v>
      </c>
      <c r="L1862" t="s">
        <v>1062</v>
      </c>
      <c r="M1862">
        <v>600</v>
      </c>
      <c r="N1862">
        <v>600</v>
      </c>
      <c r="O1862">
        <v>0</v>
      </c>
      <c r="P1862">
        <v>33690.230000000003</v>
      </c>
      <c r="Q1862">
        <v>44998.77</v>
      </c>
      <c r="R1862">
        <v>5266.4</v>
      </c>
      <c r="S1862">
        <v>34606.78</v>
      </c>
      <c r="T1862">
        <v>0</v>
      </c>
      <c r="U1862">
        <v>11578.67</v>
      </c>
      <c r="V1862">
        <v>0</v>
      </c>
      <c r="W1862" s="181">
        <f t="shared" si="476"/>
        <v>45268.9</v>
      </c>
      <c r="X1862" s="181">
        <f t="shared" si="477"/>
        <v>75.448166666666665</v>
      </c>
      <c r="Y1862" s="174">
        <v>130140.85</v>
      </c>
      <c r="Z1862" s="181">
        <f t="shared" si="478"/>
        <v>216.90141666666668</v>
      </c>
      <c r="AA1862" s="174">
        <v>0</v>
      </c>
      <c r="AB1862" s="174">
        <v>25.887513413351769</v>
      </c>
      <c r="AC1862" s="174">
        <v>34.576975638318018</v>
      </c>
      <c r="AD1862" s="174">
        <v>4.0466924874088326</v>
      </c>
      <c r="AE1862" s="174">
        <v>26.5917888195751</v>
      </c>
      <c r="AF1862">
        <v>0</v>
      </c>
      <c r="AG1862" s="106">
        <v>8.897029641346279</v>
      </c>
      <c r="AH1862" s="106">
        <v>0</v>
      </c>
      <c r="AI1862" s="106">
        <v>100</v>
      </c>
      <c r="AJ1862">
        <v>83.78</v>
      </c>
      <c r="AK1862">
        <v>75.45</v>
      </c>
      <c r="AL1862">
        <v>57.68</v>
      </c>
      <c r="AM1862">
        <v>216.9</v>
      </c>
      <c r="AN1862" t="s">
        <v>1066</v>
      </c>
      <c r="AO1862">
        <v>23.601600000000001</v>
      </c>
      <c r="AP1862">
        <v>8.33</v>
      </c>
      <c r="AQ1862">
        <v>12.806699999999999</v>
      </c>
      <c r="AR1862" t="s">
        <v>1072</v>
      </c>
      <c r="AS1862" t="s">
        <v>1074</v>
      </c>
      <c r="AT1862" t="s">
        <v>1075</v>
      </c>
      <c r="AU1862" t="s">
        <v>1077</v>
      </c>
      <c r="AV1862" t="s">
        <v>1081</v>
      </c>
      <c r="AW1862" t="s">
        <v>1084</v>
      </c>
      <c r="AX1862" s="65">
        <f t="shared" si="491"/>
        <v>1391.07</v>
      </c>
      <c r="AY1862" s="106">
        <v>2862.47</v>
      </c>
      <c r="AZ1862" s="106">
        <v>1282.9748948866441</v>
      </c>
      <c r="BA1862" s="65">
        <f t="shared" si="479"/>
        <v>5536.5148948866445</v>
      </c>
      <c r="BB1862" s="65">
        <f t="shared" si="480"/>
        <v>43985.925105113354</v>
      </c>
      <c r="BC1862" s="65">
        <f t="shared" si="481"/>
        <v>0</v>
      </c>
      <c r="BD1862" s="65">
        <f t="shared" si="482"/>
        <v>48874.1</v>
      </c>
      <c r="BE1862" s="65">
        <f t="shared" si="483"/>
        <v>31744.309999999998</v>
      </c>
      <c r="BF1862" s="65">
        <f t="shared" si="484"/>
        <v>124604.33510511336</v>
      </c>
      <c r="BG1862" s="66">
        <f t="shared" si="485"/>
        <v>790.93069926952069</v>
      </c>
      <c r="BH1862" s="66">
        <f t="shared" si="486"/>
        <v>75.837801905367854</v>
      </c>
      <c r="BI1862" s="66">
        <f t="shared" si="487"/>
        <v>0</v>
      </c>
      <c r="BJ1862" s="66">
        <f t="shared" si="488"/>
        <v>84.265689655172409</v>
      </c>
      <c r="BK1862" s="66">
        <f t="shared" si="489"/>
        <v>54.731568965517241</v>
      </c>
      <c r="BL1862" s="66">
        <f t="shared" si="490"/>
        <v>214.83506052605753</v>
      </c>
      <c r="BM1862" s="207">
        <f t="shared" si="492"/>
        <v>39873.18</v>
      </c>
    </row>
    <row r="1863" spans="1:65" x14ac:dyDescent="0.35">
      <c r="A1863" s="1">
        <v>36</v>
      </c>
      <c r="B1863">
        <v>103</v>
      </c>
      <c r="C1863" t="s">
        <v>37</v>
      </c>
      <c r="D1863" s="60" t="s">
        <v>74</v>
      </c>
      <c r="E1863" s="6" t="s">
        <v>1111</v>
      </c>
      <c r="F1863" s="7" t="s">
        <v>1112</v>
      </c>
      <c r="G1863" s="6">
        <v>-22.86</v>
      </c>
      <c r="H1863" s="6">
        <v>-43.41</v>
      </c>
      <c r="I1863" s="6">
        <v>45</v>
      </c>
      <c r="J1863" s="8">
        <v>45016.2336447989</v>
      </c>
      <c r="K1863" t="s">
        <v>1165</v>
      </c>
      <c r="L1863" t="s">
        <v>1062</v>
      </c>
      <c r="M1863">
        <v>600</v>
      </c>
      <c r="N1863">
        <v>600</v>
      </c>
      <c r="O1863">
        <v>0</v>
      </c>
      <c r="P1863">
        <v>33951.410000000003</v>
      </c>
      <c r="Q1863">
        <v>44998.77</v>
      </c>
      <c r="R1863">
        <v>5262.4</v>
      </c>
      <c r="S1863">
        <v>34606.78</v>
      </c>
      <c r="T1863">
        <v>0</v>
      </c>
      <c r="U1863">
        <v>11578.67</v>
      </c>
      <c r="V1863">
        <v>0</v>
      </c>
      <c r="W1863" s="181">
        <f t="shared" si="476"/>
        <v>45530.080000000002</v>
      </c>
      <c r="X1863" s="181">
        <f t="shared" si="477"/>
        <v>75.883466666666664</v>
      </c>
      <c r="Y1863" s="174">
        <v>130398.03</v>
      </c>
      <c r="Z1863" s="181">
        <f t="shared" si="478"/>
        <v>217.33005</v>
      </c>
      <c r="AA1863" s="174">
        <v>0</v>
      </c>
      <c r="AB1863" s="174">
        <v>26.036750708580492</v>
      </c>
      <c r="AC1863" s="174">
        <v>34.508780539092498</v>
      </c>
      <c r="AD1863" s="174">
        <v>4.0356437900173798</v>
      </c>
      <c r="AE1863" s="174">
        <v>26.5393426572472</v>
      </c>
      <c r="AF1863">
        <v>0</v>
      </c>
      <c r="AG1863" s="106">
        <v>8.8794823050624299</v>
      </c>
      <c r="AH1863" s="106">
        <v>0</v>
      </c>
      <c r="AI1863" s="106">
        <v>100</v>
      </c>
      <c r="AJ1863">
        <v>83.77</v>
      </c>
      <c r="AK1863">
        <v>75.88</v>
      </c>
      <c r="AL1863">
        <v>57.68</v>
      </c>
      <c r="AM1863">
        <v>217.33</v>
      </c>
      <c r="AN1863" t="s">
        <v>1067</v>
      </c>
      <c r="AO1863">
        <v>23.601600000000001</v>
      </c>
      <c r="AP1863">
        <v>8.33</v>
      </c>
      <c r="AQ1863">
        <v>12.806699999999999</v>
      </c>
      <c r="AR1863" t="s">
        <v>1072</v>
      </c>
      <c r="AS1863" t="s">
        <v>1074</v>
      </c>
      <c r="AT1863" t="s">
        <v>1075</v>
      </c>
      <c r="AU1863" t="s">
        <v>1077</v>
      </c>
      <c r="AV1863" t="s">
        <v>1081</v>
      </c>
      <c r="AW1863" t="s">
        <v>1084</v>
      </c>
      <c r="AX1863" s="65">
        <f t="shared" si="491"/>
        <v>1391.07</v>
      </c>
      <c r="AY1863" s="106">
        <v>2862.47</v>
      </c>
      <c r="AZ1863" s="106">
        <v>1269.6297846897914</v>
      </c>
      <c r="BA1863" s="65">
        <f t="shared" si="479"/>
        <v>5523.1697846897914</v>
      </c>
      <c r="BB1863" s="65">
        <f t="shared" si="480"/>
        <v>44260.450215310208</v>
      </c>
      <c r="BC1863" s="65">
        <f t="shared" si="481"/>
        <v>0</v>
      </c>
      <c r="BD1863" s="65">
        <f t="shared" si="482"/>
        <v>48870.1</v>
      </c>
      <c r="BE1863" s="65">
        <f t="shared" si="483"/>
        <v>31744.309999999998</v>
      </c>
      <c r="BF1863" s="65">
        <f t="shared" si="484"/>
        <v>124874.86021531021</v>
      </c>
      <c r="BG1863" s="66">
        <f t="shared" si="485"/>
        <v>789.02425495568446</v>
      </c>
      <c r="BH1863" s="66">
        <f t="shared" si="486"/>
        <v>76.311121060879671</v>
      </c>
      <c r="BI1863" s="66">
        <f t="shared" si="487"/>
        <v>0</v>
      </c>
      <c r="BJ1863" s="66">
        <f t="shared" si="488"/>
        <v>84.258793103448269</v>
      </c>
      <c r="BK1863" s="66">
        <f t="shared" si="489"/>
        <v>54.731568965517241</v>
      </c>
      <c r="BL1863" s="66">
        <f t="shared" si="490"/>
        <v>215.3014831298452</v>
      </c>
      <c r="BM1863" s="207">
        <f t="shared" si="492"/>
        <v>39869.18</v>
      </c>
    </row>
    <row r="1864" spans="1:65" x14ac:dyDescent="0.35">
      <c r="A1864" s="1">
        <v>37</v>
      </c>
      <c r="B1864">
        <v>103</v>
      </c>
      <c r="C1864" t="s">
        <v>37</v>
      </c>
      <c r="D1864" s="60" t="s">
        <v>75</v>
      </c>
      <c r="E1864" s="6" t="s">
        <v>1113</v>
      </c>
      <c r="F1864" s="7" t="s">
        <v>1114</v>
      </c>
      <c r="G1864" s="6">
        <v>-20.32</v>
      </c>
      <c r="H1864" s="6">
        <v>-40.340000000000003</v>
      </c>
      <c r="I1864" s="6">
        <v>9</v>
      </c>
      <c r="J1864" s="8">
        <v>54061.366139626101</v>
      </c>
      <c r="K1864" t="s">
        <v>1165</v>
      </c>
      <c r="L1864" t="s">
        <v>1062</v>
      </c>
      <c r="M1864">
        <v>600</v>
      </c>
      <c r="N1864">
        <v>600</v>
      </c>
      <c r="O1864">
        <v>0</v>
      </c>
      <c r="P1864">
        <v>36985.949999999997</v>
      </c>
      <c r="Q1864">
        <v>44998.77</v>
      </c>
      <c r="R1864">
        <v>5264.2</v>
      </c>
      <c r="S1864">
        <v>34606.78</v>
      </c>
      <c r="T1864">
        <v>0</v>
      </c>
      <c r="U1864">
        <v>11578.67</v>
      </c>
      <c r="V1864">
        <v>0</v>
      </c>
      <c r="W1864" s="181">
        <f t="shared" si="476"/>
        <v>48564.619999999995</v>
      </c>
      <c r="X1864" s="181">
        <f t="shared" si="477"/>
        <v>80.941033333333323</v>
      </c>
      <c r="Y1864" s="174">
        <v>133434.37</v>
      </c>
      <c r="Z1864" s="181">
        <f t="shared" si="478"/>
        <v>222.39061666666666</v>
      </c>
      <c r="AA1864" s="174">
        <v>0</v>
      </c>
      <c r="AB1864" s="174">
        <v>27.718458145378879</v>
      </c>
      <c r="AC1864" s="174">
        <v>33.723522657618119</v>
      </c>
      <c r="AD1864" s="174">
        <v>3.9451604560354281</v>
      </c>
      <c r="AE1864" s="174">
        <v>25.935431778184292</v>
      </c>
      <c r="AF1864">
        <v>0</v>
      </c>
      <c r="AG1864" s="106">
        <v>8.6774269627832776</v>
      </c>
      <c r="AH1864" s="106">
        <v>0</v>
      </c>
      <c r="AI1864" s="106">
        <v>100</v>
      </c>
      <c r="AJ1864">
        <v>83.77</v>
      </c>
      <c r="AK1864">
        <v>80.94</v>
      </c>
      <c r="AL1864">
        <v>57.68</v>
      </c>
      <c r="AM1864">
        <v>222.39</v>
      </c>
      <c r="AN1864" t="s">
        <v>1068</v>
      </c>
      <c r="AO1864">
        <v>23.601600000000001</v>
      </c>
      <c r="AP1864">
        <v>8.33</v>
      </c>
      <c r="AQ1864">
        <v>12.806699999999999</v>
      </c>
      <c r="AR1864" t="s">
        <v>1072</v>
      </c>
      <c r="AS1864" t="s">
        <v>1074</v>
      </c>
      <c r="AT1864" t="s">
        <v>1075</v>
      </c>
      <c r="AU1864" t="s">
        <v>1077</v>
      </c>
      <c r="AV1864" t="s">
        <v>1081</v>
      </c>
      <c r="AW1864" t="s">
        <v>1084</v>
      </c>
      <c r="AX1864" s="65">
        <f t="shared" si="491"/>
        <v>1391.07</v>
      </c>
      <c r="AY1864" s="106">
        <v>2862.47</v>
      </c>
      <c r="AZ1864" s="106">
        <v>1338.4739736733109</v>
      </c>
      <c r="BA1864" s="65">
        <f t="shared" si="479"/>
        <v>5592.0139736733108</v>
      </c>
      <c r="BB1864" s="65">
        <f t="shared" si="480"/>
        <v>47226.146026326685</v>
      </c>
      <c r="BC1864" s="65">
        <f t="shared" si="481"/>
        <v>0</v>
      </c>
      <c r="BD1864" s="65">
        <f t="shared" si="482"/>
        <v>48871.899999999994</v>
      </c>
      <c r="BE1864" s="65">
        <f t="shared" si="483"/>
        <v>31744.309999999998</v>
      </c>
      <c r="BF1864" s="65">
        <f t="shared" si="484"/>
        <v>127842.35602632668</v>
      </c>
      <c r="BG1864" s="66">
        <f t="shared" si="485"/>
        <v>798.85913909618728</v>
      </c>
      <c r="BH1864" s="66">
        <f t="shared" si="486"/>
        <v>81.424389700563253</v>
      </c>
      <c r="BI1864" s="66">
        <f t="shared" si="487"/>
        <v>0</v>
      </c>
      <c r="BJ1864" s="66">
        <f t="shared" si="488"/>
        <v>84.261896551724135</v>
      </c>
      <c r="BK1864" s="66">
        <f t="shared" si="489"/>
        <v>54.731568965517241</v>
      </c>
      <c r="BL1864" s="66">
        <f t="shared" si="490"/>
        <v>220.41785521780463</v>
      </c>
      <c r="BM1864" s="207">
        <f t="shared" si="492"/>
        <v>39870.979999999996</v>
      </c>
    </row>
    <row r="1865" spans="1:65" x14ac:dyDescent="0.35">
      <c r="A1865" s="1">
        <v>38</v>
      </c>
      <c r="B1865">
        <v>103</v>
      </c>
      <c r="C1865" t="s">
        <v>37</v>
      </c>
      <c r="D1865" s="60" t="s">
        <v>76</v>
      </c>
      <c r="E1865" s="6" t="s">
        <v>1115</v>
      </c>
      <c r="F1865" s="7" t="s">
        <v>1116</v>
      </c>
      <c r="G1865" s="6">
        <v>-8.0500000000000007</v>
      </c>
      <c r="H1865" s="6">
        <v>-34.880000000000003</v>
      </c>
      <c r="I1865" s="6">
        <v>10</v>
      </c>
      <c r="J1865" s="8">
        <v>63550.072249703</v>
      </c>
      <c r="K1865" t="s">
        <v>1165</v>
      </c>
      <c r="L1865" t="s">
        <v>1062</v>
      </c>
      <c r="M1865">
        <v>600</v>
      </c>
      <c r="N1865">
        <v>600</v>
      </c>
      <c r="O1865">
        <v>0</v>
      </c>
      <c r="P1865">
        <v>41307.94</v>
      </c>
      <c r="Q1865">
        <v>44998.77</v>
      </c>
      <c r="R1865">
        <v>5250.2</v>
      </c>
      <c r="S1865">
        <v>34606.78</v>
      </c>
      <c r="T1865">
        <v>0</v>
      </c>
      <c r="U1865">
        <v>11578.67</v>
      </c>
      <c r="V1865">
        <v>0</v>
      </c>
      <c r="W1865" s="181">
        <f t="shared" si="476"/>
        <v>52886.61</v>
      </c>
      <c r="X1865" s="181">
        <f t="shared" si="477"/>
        <v>88.144350000000003</v>
      </c>
      <c r="Y1865" s="174">
        <v>137742.37</v>
      </c>
      <c r="Z1865" s="181">
        <f t="shared" si="478"/>
        <v>229.57061666666667</v>
      </c>
      <c r="AA1865" s="174">
        <v>0</v>
      </c>
      <c r="AB1865" s="174">
        <v>29.989276357013459</v>
      </c>
      <c r="AC1865" s="174">
        <v>32.668793197038788</v>
      </c>
      <c r="AD1865" s="174">
        <v>3.8116085849256121</v>
      </c>
      <c r="AE1865" s="174">
        <v>25.124280931132521</v>
      </c>
      <c r="AF1865">
        <v>0</v>
      </c>
      <c r="AG1865" s="106">
        <v>8.4060336699593599</v>
      </c>
      <c r="AH1865" s="106">
        <v>0</v>
      </c>
      <c r="AI1865" s="106">
        <v>100</v>
      </c>
      <c r="AJ1865">
        <v>83.75</v>
      </c>
      <c r="AK1865">
        <v>88.14</v>
      </c>
      <c r="AL1865">
        <v>57.68</v>
      </c>
      <c r="AM1865">
        <v>229.57</v>
      </c>
      <c r="AN1865" t="s">
        <v>1069</v>
      </c>
      <c r="AO1865">
        <v>23.601600000000001</v>
      </c>
      <c r="AP1865">
        <v>8.33</v>
      </c>
      <c r="AQ1865">
        <v>12.806699999999999</v>
      </c>
      <c r="AR1865" t="s">
        <v>1072</v>
      </c>
      <c r="AS1865" t="s">
        <v>1074</v>
      </c>
      <c r="AT1865" t="s">
        <v>1075</v>
      </c>
      <c r="AU1865" t="s">
        <v>1077</v>
      </c>
      <c r="AV1865" t="s">
        <v>1081</v>
      </c>
      <c r="AW1865" t="s">
        <v>1084</v>
      </c>
      <c r="AX1865" s="65">
        <f t="shared" si="491"/>
        <v>1391.07</v>
      </c>
      <c r="AY1865" s="106">
        <v>2862.47</v>
      </c>
      <c r="AZ1865" s="106">
        <v>1486.8955923163053</v>
      </c>
      <c r="BA1865" s="65">
        <f t="shared" si="479"/>
        <v>5740.4355923163057</v>
      </c>
      <c r="BB1865" s="65">
        <f t="shared" si="480"/>
        <v>51399.714407683692</v>
      </c>
      <c r="BC1865" s="65">
        <f t="shared" si="481"/>
        <v>0</v>
      </c>
      <c r="BD1865" s="65">
        <f t="shared" si="482"/>
        <v>48857.899999999994</v>
      </c>
      <c r="BE1865" s="65">
        <f t="shared" si="483"/>
        <v>31744.309999999998</v>
      </c>
      <c r="BF1865" s="65">
        <f t="shared" si="484"/>
        <v>132001.9344076837</v>
      </c>
      <c r="BG1865" s="66">
        <f t="shared" si="485"/>
        <v>820.06222747375796</v>
      </c>
      <c r="BH1865" s="66">
        <f t="shared" si="486"/>
        <v>88.620197254627058</v>
      </c>
      <c r="BI1865" s="66">
        <f t="shared" si="487"/>
        <v>0</v>
      </c>
      <c r="BJ1865" s="66">
        <f t="shared" si="488"/>
        <v>84.237758620689647</v>
      </c>
      <c r="BK1865" s="66">
        <f t="shared" si="489"/>
        <v>54.731568965517241</v>
      </c>
      <c r="BL1865" s="66">
        <f t="shared" si="490"/>
        <v>227.58954208221328</v>
      </c>
      <c r="BM1865" s="207">
        <f t="shared" si="492"/>
        <v>39856.979999999996</v>
      </c>
    </row>
    <row r="1866" spans="1:65" x14ac:dyDescent="0.35">
      <c r="A1866" s="1">
        <v>39</v>
      </c>
      <c r="B1866">
        <v>103</v>
      </c>
      <c r="C1866" t="s">
        <v>37</v>
      </c>
      <c r="D1866" s="60" t="s">
        <v>77</v>
      </c>
      <c r="E1866" s="6" t="s">
        <v>1117</v>
      </c>
      <c r="F1866" s="7" t="s">
        <v>1118</v>
      </c>
      <c r="G1866" s="6">
        <v>-3.8</v>
      </c>
      <c r="H1866" s="6">
        <v>-38.53</v>
      </c>
      <c r="I1866" s="6">
        <v>41</v>
      </c>
      <c r="J1866" s="8">
        <v>71394.000753582499</v>
      </c>
      <c r="K1866" t="s">
        <v>1165</v>
      </c>
      <c r="L1866" t="s">
        <v>1062</v>
      </c>
      <c r="M1866">
        <v>600</v>
      </c>
      <c r="N1866">
        <v>600</v>
      </c>
      <c r="O1866">
        <v>0</v>
      </c>
      <c r="P1866">
        <v>42475.65</v>
      </c>
      <c r="Q1866">
        <v>44998.77</v>
      </c>
      <c r="R1866">
        <v>5255.2</v>
      </c>
      <c r="S1866">
        <v>34606.78</v>
      </c>
      <c r="T1866">
        <v>0</v>
      </c>
      <c r="U1866">
        <v>11578.67</v>
      </c>
      <c r="V1866">
        <v>0</v>
      </c>
      <c r="W1866" s="181">
        <f t="shared" si="476"/>
        <v>54054.32</v>
      </c>
      <c r="X1866" s="181">
        <f t="shared" si="477"/>
        <v>90.090533333333326</v>
      </c>
      <c r="Y1866" s="174">
        <v>138915.07999999999</v>
      </c>
      <c r="Z1866" s="181">
        <f t="shared" si="478"/>
        <v>231.52513333333332</v>
      </c>
      <c r="AA1866" s="174">
        <v>0</v>
      </c>
      <c r="AB1866" s="174">
        <v>30.576701967849711</v>
      </c>
      <c r="AC1866" s="174">
        <v>32.393005856527601</v>
      </c>
      <c r="AD1866" s="174">
        <v>3.7830306112194592</v>
      </c>
      <c r="AE1866" s="174">
        <v>24.912183760035269</v>
      </c>
      <c r="AF1866">
        <v>0</v>
      </c>
      <c r="AG1866" s="106">
        <v>8.3350706057254556</v>
      </c>
      <c r="AH1866" s="106">
        <v>0</v>
      </c>
      <c r="AI1866" s="106">
        <v>100</v>
      </c>
      <c r="AJ1866">
        <v>83.76</v>
      </c>
      <c r="AK1866">
        <v>90.09</v>
      </c>
      <c r="AL1866">
        <v>57.68</v>
      </c>
      <c r="AM1866">
        <v>231.53</v>
      </c>
      <c r="AN1866" t="s">
        <v>1070</v>
      </c>
      <c r="AO1866">
        <v>23.601600000000001</v>
      </c>
      <c r="AP1866">
        <v>8.33</v>
      </c>
      <c r="AQ1866">
        <v>12.806699999999999</v>
      </c>
      <c r="AR1866" t="s">
        <v>1072</v>
      </c>
      <c r="AS1866" t="s">
        <v>1074</v>
      </c>
      <c r="AT1866" t="s">
        <v>1075</v>
      </c>
      <c r="AU1866" t="s">
        <v>1077</v>
      </c>
      <c r="AV1866" t="s">
        <v>1081</v>
      </c>
      <c r="AW1866" t="s">
        <v>1084</v>
      </c>
      <c r="AX1866" s="65">
        <f t="shared" si="491"/>
        <v>1391.07</v>
      </c>
      <c r="AY1866" s="106">
        <v>2862.47</v>
      </c>
      <c r="AZ1866" s="106">
        <v>1486.0523433261635</v>
      </c>
      <c r="BA1866" s="65">
        <f t="shared" si="479"/>
        <v>5739.5923433261632</v>
      </c>
      <c r="BB1866" s="65">
        <f t="shared" si="480"/>
        <v>52568.267656673837</v>
      </c>
      <c r="BC1866" s="65">
        <f t="shared" si="481"/>
        <v>0</v>
      </c>
      <c r="BD1866" s="65">
        <f t="shared" si="482"/>
        <v>48862.899999999994</v>
      </c>
      <c r="BE1866" s="65">
        <f t="shared" si="483"/>
        <v>31744.309999999998</v>
      </c>
      <c r="BF1866" s="65">
        <f t="shared" si="484"/>
        <v>133175.48765667382</v>
      </c>
      <c r="BG1866" s="66">
        <f t="shared" si="485"/>
        <v>819.94176333230905</v>
      </c>
      <c r="BH1866" s="66">
        <f t="shared" si="486"/>
        <v>90.634944235644554</v>
      </c>
      <c r="BI1866" s="66">
        <f t="shared" si="487"/>
        <v>0</v>
      </c>
      <c r="BJ1866" s="66">
        <f t="shared" si="488"/>
        <v>84.246379310344821</v>
      </c>
      <c r="BK1866" s="66">
        <f t="shared" si="489"/>
        <v>54.731568965517241</v>
      </c>
      <c r="BL1866" s="66">
        <f t="shared" si="490"/>
        <v>229.61290975288591</v>
      </c>
      <c r="BM1866" s="207">
        <f t="shared" si="492"/>
        <v>39861.979999999996</v>
      </c>
    </row>
    <row r="1867" spans="1:65" x14ac:dyDescent="0.35">
      <c r="A1867" s="1">
        <v>40</v>
      </c>
      <c r="B1867">
        <v>104</v>
      </c>
      <c r="C1867" t="s">
        <v>37</v>
      </c>
      <c r="D1867" s="60" t="s">
        <v>78</v>
      </c>
      <c r="E1867" s="6" t="s">
        <v>1104</v>
      </c>
      <c r="F1867" s="7" t="s">
        <v>1105</v>
      </c>
      <c r="G1867" s="6">
        <v>-22.74</v>
      </c>
      <c r="H1867" s="6">
        <v>-45.59</v>
      </c>
      <c r="I1867" s="6">
        <v>1642</v>
      </c>
      <c r="J1867" s="8">
        <v>3495.45982983364</v>
      </c>
      <c r="K1867" t="s">
        <v>1165</v>
      </c>
      <c r="L1867" t="s">
        <v>1062</v>
      </c>
      <c r="M1867">
        <v>600</v>
      </c>
      <c r="N1867">
        <v>600</v>
      </c>
      <c r="O1867">
        <v>600.87</v>
      </c>
      <c r="P1867">
        <v>13308.31</v>
      </c>
      <c r="Q1867">
        <v>44998.77</v>
      </c>
      <c r="R1867">
        <v>5265.2</v>
      </c>
      <c r="S1867">
        <v>34606.78</v>
      </c>
      <c r="T1867">
        <v>0</v>
      </c>
      <c r="U1867">
        <v>11750.93</v>
      </c>
      <c r="V1867">
        <v>0</v>
      </c>
      <c r="W1867" s="181">
        <f t="shared" ref="W1867:W1930" si="493">U1867+P1867</f>
        <v>25059.239999999998</v>
      </c>
      <c r="X1867" s="181">
        <f t="shared" ref="X1867:X1930" si="494">W1867/600</f>
        <v>41.7654</v>
      </c>
      <c r="Y1867" s="174">
        <v>110530.86</v>
      </c>
      <c r="Z1867" s="181">
        <f t="shared" ref="Z1867:Z1930" si="495">Y1867/M1867</f>
        <v>184.21809999999999</v>
      </c>
      <c r="AA1867" s="174">
        <v>0.54362193508672596</v>
      </c>
      <c r="AB1867" s="174">
        <v>12.04035687408928</v>
      </c>
      <c r="AC1867" s="174">
        <v>40.711499032939763</v>
      </c>
      <c r="AD1867" s="174">
        <v>4.7635565307281604</v>
      </c>
      <c r="AE1867" s="174">
        <v>31.309608918269522</v>
      </c>
      <c r="AF1867">
        <v>0</v>
      </c>
      <c r="AG1867" s="106">
        <v>10.63135670888655</v>
      </c>
      <c r="AH1867" s="106">
        <v>0</v>
      </c>
      <c r="AI1867" s="106">
        <v>100</v>
      </c>
      <c r="AJ1867">
        <v>83.77</v>
      </c>
      <c r="AK1867">
        <v>42.77</v>
      </c>
      <c r="AL1867">
        <v>57.68</v>
      </c>
      <c r="AM1867">
        <v>184.22</v>
      </c>
      <c r="AN1867" t="s">
        <v>1063</v>
      </c>
      <c r="AO1867">
        <v>23.601600000000001</v>
      </c>
      <c r="AP1867">
        <v>8.33</v>
      </c>
      <c r="AQ1867">
        <v>12.806699999999999</v>
      </c>
      <c r="AR1867" t="s">
        <v>1072</v>
      </c>
      <c r="AS1867" t="s">
        <v>1074</v>
      </c>
      <c r="AT1867" t="s">
        <v>1075</v>
      </c>
      <c r="AU1867" t="s">
        <v>1078</v>
      </c>
      <c r="AV1867" t="s">
        <v>1079</v>
      </c>
      <c r="AW1867" t="s">
        <v>1083</v>
      </c>
      <c r="AX1867" s="65">
        <f t="shared" si="491"/>
        <v>1391.07</v>
      </c>
      <c r="AY1867" s="106">
        <v>2862.47</v>
      </c>
      <c r="AZ1867" s="106">
        <v>680.27279802893304</v>
      </c>
      <c r="BA1867" s="65">
        <f t="shared" ref="BA1867:BA1930" si="496">(AX1867+AZ1867+AY1867)</f>
        <v>4933.8127980289328</v>
      </c>
      <c r="BB1867" s="65">
        <f t="shared" ref="BB1867:BB1930" si="497">U1867+P1867-AZ1867</f>
        <v>24378.967201971063</v>
      </c>
      <c r="BC1867" s="65">
        <f t="shared" ref="BC1867:BC1930" si="498">O1867</f>
        <v>600.87</v>
      </c>
      <c r="BD1867" s="65">
        <f t="shared" ref="BD1867:BD1930" si="499">Q1867+R1867-AX1867</f>
        <v>48872.899999999994</v>
      </c>
      <c r="BE1867" s="65">
        <f t="shared" ref="BE1867:BE1930" si="500">(S1867-2862.47)</f>
        <v>31744.309999999998</v>
      </c>
      <c r="BF1867" s="65">
        <f t="shared" ref="BF1867:BF1930" si="501">Y1867-BA1867</f>
        <v>105597.04720197107</v>
      </c>
      <c r="BG1867" s="66">
        <f t="shared" ref="BG1867:BG1930" si="502">BA1867/7</f>
        <v>704.83039971841902</v>
      </c>
      <c r="BH1867" s="66">
        <f t="shared" ref="BH1867:BH1930" si="503">BB1867/580</f>
        <v>42.032702072363904</v>
      </c>
      <c r="BI1867" s="66">
        <f t="shared" ref="BI1867:BI1930" si="504">BC1867/600</f>
        <v>1.00145</v>
      </c>
      <c r="BJ1867" s="66">
        <f t="shared" ref="BJ1867:BJ1930" si="505">BD1867/580</f>
        <v>84.263620689655156</v>
      </c>
      <c r="BK1867" s="66">
        <f t="shared" ref="BK1867:BK1930" si="506">BE1867/580</f>
        <v>54.731568965517241</v>
      </c>
      <c r="BL1867" s="66">
        <f t="shared" ref="BL1867:BL1930" si="507">BF1867/580</f>
        <v>182.06387448615703</v>
      </c>
      <c r="BM1867" s="207">
        <f t="shared" si="492"/>
        <v>39871.979999999996</v>
      </c>
    </row>
    <row r="1868" spans="1:65" x14ac:dyDescent="0.35">
      <c r="A1868" s="1">
        <v>41</v>
      </c>
      <c r="B1868">
        <v>104</v>
      </c>
      <c r="C1868" t="s">
        <v>37</v>
      </c>
      <c r="D1868" s="60" t="s">
        <v>79</v>
      </c>
      <c r="E1868" s="6" t="s">
        <v>1104</v>
      </c>
      <c r="F1868" s="7" t="s">
        <v>1106</v>
      </c>
      <c r="G1868" s="6">
        <v>-23.85</v>
      </c>
      <c r="H1868" s="6">
        <v>-46.64</v>
      </c>
      <c r="I1868" s="6">
        <v>792</v>
      </c>
      <c r="J1868" s="8">
        <v>14172.2970393051</v>
      </c>
      <c r="K1868" t="s">
        <v>1165</v>
      </c>
      <c r="L1868" t="s">
        <v>1062</v>
      </c>
      <c r="M1868">
        <v>600</v>
      </c>
      <c r="N1868">
        <v>600</v>
      </c>
      <c r="O1868">
        <v>69.16</v>
      </c>
      <c r="P1868">
        <v>20934.93</v>
      </c>
      <c r="Q1868">
        <v>44998.77</v>
      </c>
      <c r="R1868">
        <v>5266.4</v>
      </c>
      <c r="S1868">
        <v>34606.78</v>
      </c>
      <c r="T1868">
        <v>0</v>
      </c>
      <c r="U1868">
        <v>11750.93</v>
      </c>
      <c r="V1868">
        <v>0</v>
      </c>
      <c r="W1868" s="181">
        <f t="shared" si="493"/>
        <v>32685.86</v>
      </c>
      <c r="X1868" s="181">
        <f t="shared" si="494"/>
        <v>54.476433333333333</v>
      </c>
      <c r="Y1868" s="174">
        <v>117626.97</v>
      </c>
      <c r="Z1868" s="181">
        <f t="shared" si="495"/>
        <v>196.04495</v>
      </c>
      <c r="AA1868" s="174">
        <v>5.8796039717761997E-2</v>
      </c>
      <c r="AB1868" s="174">
        <v>17.79772955130953</v>
      </c>
      <c r="AC1868" s="174">
        <v>38.255486815651203</v>
      </c>
      <c r="AD1868" s="174">
        <v>4.4772045050552602</v>
      </c>
      <c r="AE1868" s="174">
        <v>29.420786746440889</v>
      </c>
      <c r="AF1868">
        <v>0</v>
      </c>
      <c r="AG1868" s="106">
        <v>9.9899963418253481</v>
      </c>
      <c r="AH1868" s="106">
        <v>0</v>
      </c>
      <c r="AI1868" s="106">
        <v>100</v>
      </c>
      <c r="AJ1868">
        <v>83.78</v>
      </c>
      <c r="AK1868">
        <v>54.59</v>
      </c>
      <c r="AL1868">
        <v>57.68</v>
      </c>
      <c r="AM1868">
        <v>196.04</v>
      </c>
      <c r="AN1868" t="s">
        <v>1064</v>
      </c>
      <c r="AO1868">
        <v>23.601600000000001</v>
      </c>
      <c r="AP1868">
        <v>8.33</v>
      </c>
      <c r="AQ1868">
        <v>12.806699999999999</v>
      </c>
      <c r="AR1868" t="s">
        <v>1072</v>
      </c>
      <c r="AS1868" t="s">
        <v>1074</v>
      </c>
      <c r="AT1868" t="s">
        <v>1075</v>
      </c>
      <c r="AU1868" t="s">
        <v>1078</v>
      </c>
      <c r="AV1868" t="s">
        <v>1079</v>
      </c>
      <c r="AW1868" t="s">
        <v>1083</v>
      </c>
      <c r="AX1868" s="65">
        <f t="shared" ref="AX1868:AX1931" si="508">IF(AR1868="LI01",583.5,1391.07)</f>
        <v>1391.07</v>
      </c>
      <c r="AY1868" s="106">
        <v>2862.47</v>
      </c>
      <c r="AZ1868" s="106">
        <v>888.98929065739139</v>
      </c>
      <c r="BA1868" s="65">
        <f t="shared" si="496"/>
        <v>5142.5292906573904</v>
      </c>
      <c r="BB1868" s="65">
        <f t="shared" si="497"/>
        <v>31796.870709342609</v>
      </c>
      <c r="BC1868" s="65">
        <f t="shared" si="498"/>
        <v>69.16</v>
      </c>
      <c r="BD1868" s="65">
        <f t="shared" si="499"/>
        <v>48874.1</v>
      </c>
      <c r="BE1868" s="65">
        <f t="shared" si="500"/>
        <v>31744.309999999998</v>
      </c>
      <c r="BF1868" s="65">
        <f t="shared" si="501"/>
        <v>112484.44070934261</v>
      </c>
      <c r="BG1868" s="66">
        <f t="shared" si="502"/>
        <v>734.6470415224843</v>
      </c>
      <c r="BH1868" s="66">
        <f t="shared" si="503"/>
        <v>54.822190878176912</v>
      </c>
      <c r="BI1868" s="66">
        <f t="shared" si="504"/>
        <v>0.11526666666666666</v>
      </c>
      <c r="BJ1868" s="66">
        <f t="shared" si="505"/>
        <v>84.265689655172409</v>
      </c>
      <c r="BK1868" s="66">
        <f t="shared" si="506"/>
        <v>54.731568965517241</v>
      </c>
      <c r="BL1868" s="66">
        <f t="shared" si="507"/>
        <v>193.93869087817691</v>
      </c>
      <c r="BM1868" s="207">
        <f t="shared" ref="BM1868:BM1931" si="509">R1868+S1868</f>
        <v>39873.18</v>
      </c>
    </row>
    <row r="1869" spans="1:65" x14ac:dyDescent="0.35">
      <c r="A1869" s="1">
        <v>42</v>
      </c>
      <c r="B1869">
        <v>104</v>
      </c>
      <c r="C1869" t="s">
        <v>37</v>
      </c>
      <c r="D1869" s="60" t="s">
        <v>80</v>
      </c>
      <c r="E1869" s="6" t="s">
        <v>1107</v>
      </c>
      <c r="F1869" s="7" t="s">
        <v>1108</v>
      </c>
      <c r="G1869" s="6">
        <v>-30.03</v>
      </c>
      <c r="H1869" s="6">
        <v>-51.23</v>
      </c>
      <c r="I1869" s="6">
        <v>47</v>
      </c>
      <c r="J1869" s="8">
        <v>23954.0527728093</v>
      </c>
      <c r="K1869" t="s">
        <v>1165</v>
      </c>
      <c r="L1869" t="s">
        <v>1062</v>
      </c>
      <c r="M1869">
        <v>600</v>
      </c>
      <c r="N1869">
        <v>600</v>
      </c>
      <c r="O1869">
        <v>235.31</v>
      </c>
      <c r="P1869">
        <v>24810.09</v>
      </c>
      <c r="Q1869">
        <v>44998.77</v>
      </c>
      <c r="R1869">
        <v>5272.4</v>
      </c>
      <c r="S1869">
        <v>34606.78</v>
      </c>
      <c r="T1869">
        <v>0</v>
      </c>
      <c r="U1869">
        <v>11750.93</v>
      </c>
      <c r="V1869">
        <v>0</v>
      </c>
      <c r="W1869" s="181">
        <f t="shared" si="493"/>
        <v>36561.020000000004</v>
      </c>
      <c r="X1869" s="181">
        <f t="shared" si="494"/>
        <v>60.935033333333337</v>
      </c>
      <c r="Y1869" s="174">
        <v>121674.28</v>
      </c>
      <c r="Z1869" s="181">
        <f t="shared" si="495"/>
        <v>202.79046666666667</v>
      </c>
      <c r="AA1869" s="174">
        <v>0.19339337779520871</v>
      </c>
      <c r="AB1869" s="174">
        <v>20.39057884706612</v>
      </c>
      <c r="AC1869" s="174">
        <v>36.982976188558503</v>
      </c>
      <c r="AD1869" s="174">
        <v>4.3332083000614423</v>
      </c>
      <c r="AE1869" s="174">
        <v>28.442148989909779</v>
      </c>
      <c r="AF1869">
        <v>0</v>
      </c>
      <c r="AG1869" s="106">
        <v>9.6576942966089465</v>
      </c>
      <c r="AH1869" s="106">
        <v>0</v>
      </c>
      <c r="AI1869" s="106">
        <v>100</v>
      </c>
      <c r="AJ1869">
        <v>83.79</v>
      </c>
      <c r="AK1869">
        <v>61.33</v>
      </c>
      <c r="AL1869">
        <v>57.68</v>
      </c>
      <c r="AM1869">
        <v>202.79</v>
      </c>
      <c r="AN1869" t="s">
        <v>1065</v>
      </c>
      <c r="AO1869">
        <v>23.601600000000001</v>
      </c>
      <c r="AP1869">
        <v>8.33</v>
      </c>
      <c r="AQ1869">
        <v>12.806699999999999</v>
      </c>
      <c r="AR1869" t="s">
        <v>1072</v>
      </c>
      <c r="AS1869" t="s">
        <v>1074</v>
      </c>
      <c r="AT1869" t="s">
        <v>1075</v>
      </c>
      <c r="AU1869" t="s">
        <v>1078</v>
      </c>
      <c r="AV1869" t="s">
        <v>1079</v>
      </c>
      <c r="AW1869" t="s">
        <v>1083</v>
      </c>
      <c r="AX1869" s="65">
        <f t="shared" si="508"/>
        <v>1391.07</v>
      </c>
      <c r="AY1869" s="106">
        <v>2862.47</v>
      </c>
      <c r="AZ1869" s="106">
        <v>973.43347963048313</v>
      </c>
      <c r="BA1869" s="65">
        <f t="shared" si="496"/>
        <v>5226.9734796304829</v>
      </c>
      <c r="BB1869" s="65">
        <f t="shared" si="497"/>
        <v>35587.586520369521</v>
      </c>
      <c r="BC1869" s="65">
        <f t="shared" si="498"/>
        <v>235.31</v>
      </c>
      <c r="BD1869" s="65">
        <f t="shared" si="499"/>
        <v>48880.1</v>
      </c>
      <c r="BE1869" s="65">
        <f t="shared" si="500"/>
        <v>31744.309999999998</v>
      </c>
      <c r="BF1869" s="65">
        <f t="shared" si="501"/>
        <v>116447.30652036952</v>
      </c>
      <c r="BG1869" s="66">
        <f t="shared" si="502"/>
        <v>746.710497090069</v>
      </c>
      <c r="BH1869" s="66">
        <f t="shared" si="503"/>
        <v>61.357907793740551</v>
      </c>
      <c r="BI1869" s="66">
        <f t="shared" si="504"/>
        <v>0.39218333333333333</v>
      </c>
      <c r="BJ1869" s="66">
        <f t="shared" si="505"/>
        <v>84.276034482758618</v>
      </c>
      <c r="BK1869" s="66">
        <f t="shared" si="506"/>
        <v>54.731568965517241</v>
      </c>
      <c r="BL1869" s="66">
        <f t="shared" si="507"/>
        <v>200.77121813856812</v>
      </c>
      <c r="BM1869" s="207">
        <f t="shared" si="509"/>
        <v>39879.18</v>
      </c>
    </row>
    <row r="1870" spans="1:65" x14ac:dyDescent="0.35">
      <c r="A1870" s="1">
        <v>43</v>
      </c>
      <c r="B1870">
        <v>104</v>
      </c>
      <c r="C1870" t="s">
        <v>37</v>
      </c>
      <c r="D1870" s="60" t="s">
        <v>81</v>
      </c>
      <c r="E1870" s="6" t="s">
        <v>1109</v>
      </c>
      <c r="F1870" s="7" t="s">
        <v>1110</v>
      </c>
      <c r="G1870" s="6">
        <v>-15.37</v>
      </c>
      <c r="H1870" s="6">
        <v>-48.78</v>
      </c>
      <c r="I1870" s="6">
        <v>770</v>
      </c>
      <c r="J1870" s="8">
        <v>31081.371963744201</v>
      </c>
      <c r="K1870" t="s">
        <v>1165</v>
      </c>
      <c r="L1870" t="s">
        <v>1062</v>
      </c>
      <c r="M1870">
        <v>600</v>
      </c>
      <c r="N1870">
        <v>600</v>
      </c>
      <c r="O1870">
        <v>0</v>
      </c>
      <c r="P1870">
        <v>36469.11</v>
      </c>
      <c r="Q1870">
        <v>44998.77</v>
      </c>
      <c r="R1870">
        <v>5266.4</v>
      </c>
      <c r="S1870">
        <v>34606.78</v>
      </c>
      <c r="T1870">
        <v>0</v>
      </c>
      <c r="U1870">
        <v>11750.93</v>
      </c>
      <c r="V1870">
        <v>0</v>
      </c>
      <c r="W1870" s="181">
        <f t="shared" si="493"/>
        <v>48220.04</v>
      </c>
      <c r="X1870" s="181">
        <f t="shared" si="494"/>
        <v>80.366733333333329</v>
      </c>
      <c r="Y1870" s="174">
        <v>133091.99</v>
      </c>
      <c r="Z1870" s="181">
        <f t="shared" si="495"/>
        <v>221.81998333333331</v>
      </c>
      <c r="AA1870" s="174">
        <v>0</v>
      </c>
      <c r="AB1870" s="174">
        <v>27.401431145480661</v>
      </c>
      <c r="AC1870" s="174">
        <v>33.810276636482783</v>
      </c>
      <c r="AD1870" s="174">
        <v>3.956962398713852</v>
      </c>
      <c r="AE1870" s="174">
        <v>26.002150843187479</v>
      </c>
      <c r="AF1870">
        <v>0</v>
      </c>
      <c r="AG1870" s="106">
        <v>8.8291789761352284</v>
      </c>
      <c r="AH1870" s="106">
        <v>0</v>
      </c>
      <c r="AI1870" s="106">
        <v>100</v>
      </c>
      <c r="AJ1870">
        <v>83.78</v>
      </c>
      <c r="AK1870">
        <v>80.37</v>
      </c>
      <c r="AL1870">
        <v>57.68</v>
      </c>
      <c r="AM1870">
        <v>221.82</v>
      </c>
      <c r="AN1870" t="s">
        <v>1066</v>
      </c>
      <c r="AO1870">
        <v>23.601600000000001</v>
      </c>
      <c r="AP1870">
        <v>8.33</v>
      </c>
      <c r="AQ1870">
        <v>12.806699999999999</v>
      </c>
      <c r="AR1870" t="s">
        <v>1072</v>
      </c>
      <c r="AS1870" t="s">
        <v>1074</v>
      </c>
      <c r="AT1870" t="s">
        <v>1075</v>
      </c>
      <c r="AU1870" t="s">
        <v>1078</v>
      </c>
      <c r="AV1870" t="s">
        <v>1079</v>
      </c>
      <c r="AW1870" t="s">
        <v>1083</v>
      </c>
      <c r="AX1870" s="65">
        <f t="shared" si="508"/>
        <v>1391.07</v>
      </c>
      <c r="AY1870" s="106">
        <v>2862.47</v>
      </c>
      <c r="AZ1870" s="106">
        <v>1270.0067373691913</v>
      </c>
      <c r="BA1870" s="65">
        <f t="shared" si="496"/>
        <v>5523.5467373691918</v>
      </c>
      <c r="BB1870" s="65">
        <f t="shared" si="497"/>
        <v>46950.033262630808</v>
      </c>
      <c r="BC1870" s="65">
        <f t="shared" si="498"/>
        <v>0</v>
      </c>
      <c r="BD1870" s="65">
        <f t="shared" si="499"/>
        <v>48874.1</v>
      </c>
      <c r="BE1870" s="65">
        <f t="shared" si="500"/>
        <v>31744.309999999998</v>
      </c>
      <c r="BF1870" s="65">
        <f t="shared" si="501"/>
        <v>127568.4432626308</v>
      </c>
      <c r="BG1870" s="66">
        <f t="shared" si="502"/>
        <v>789.078105338456</v>
      </c>
      <c r="BH1870" s="66">
        <f t="shared" si="503"/>
        <v>80.948333211432427</v>
      </c>
      <c r="BI1870" s="66">
        <f t="shared" si="504"/>
        <v>0</v>
      </c>
      <c r="BJ1870" s="66">
        <f t="shared" si="505"/>
        <v>84.265689655172409</v>
      </c>
      <c r="BK1870" s="66">
        <f t="shared" si="506"/>
        <v>54.731568965517241</v>
      </c>
      <c r="BL1870" s="66">
        <f t="shared" si="507"/>
        <v>219.94559183212206</v>
      </c>
      <c r="BM1870" s="207">
        <f t="shared" si="509"/>
        <v>39873.18</v>
      </c>
    </row>
    <row r="1871" spans="1:65" x14ac:dyDescent="0.35">
      <c r="A1871" s="1">
        <v>44</v>
      </c>
      <c r="B1871">
        <v>104</v>
      </c>
      <c r="C1871" t="s">
        <v>37</v>
      </c>
      <c r="D1871" s="60" t="s">
        <v>82</v>
      </c>
      <c r="E1871" s="6" t="s">
        <v>1111</v>
      </c>
      <c r="F1871" s="7" t="s">
        <v>1112</v>
      </c>
      <c r="G1871" s="6">
        <v>-22.86</v>
      </c>
      <c r="H1871" s="6">
        <v>-43.41</v>
      </c>
      <c r="I1871" s="6">
        <v>45</v>
      </c>
      <c r="J1871" s="8">
        <v>45016.2336447989</v>
      </c>
      <c r="K1871" t="s">
        <v>1165</v>
      </c>
      <c r="L1871" t="s">
        <v>1062</v>
      </c>
      <c r="M1871">
        <v>600</v>
      </c>
      <c r="N1871">
        <v>600</v>
      </c>
      <c r="O1871">
        <v>0</v>
      </c>
      <c r="P1871">
        <v>36176.639999999999</v>
      </c>
      <c r="Q1871">
        <v>44998.77</v>
      </c>
      <c r="R1871">
        <v>5262.4</v>
      </c>
      <c r="S1871">
        <v>34606.78</v>
      </c>
      <c r="T1871">
        <v>0</v>
      </c>
      <c r="U1871">
        <v>11750.93</v>
      </c>
      <c r="V1871">
        <v>0</v>
      </c>
      <c r="W1871" s="181">
        <f t="shared" si="493"/>
        <v>47927.57</v>
      </c>
      <c r="X1871" s="181">
        <f t="shared" si="494"/>
        <v>79.879283333333333</v>
      </c>
      <c r="Y1871" s="174">
        <v>132795.51999999999</v>
      </c>
      <c r="Z1871" s="181">
        <f t="shared" si="495"/>
        <v>221.32586666666666</v>
      </c>
      <c r="AA1871" s="174">
        <v>0</v>
      </c>
      <c r="AB1871" s="174">
        <v>27.24236480266805</v>
      </c>
      <c r="AC1871" s="174">
        <v>33.885759097897278</v>
      </c>
      <c r="AD1871" s="174">
        <v>3.9627842866988279</v>
      </c>
      <c r="AE1871" s="174">
        <v>26.060201428481928</v>
      </c>
      <c r="AF1871">
        <v>0</v>
      </c>
      <c r="AG1871" s="106">
        <v>8.848890384253929</v>
      </c>
      <c r="AH1871" s="106">
        <v>0</v>
      </c>
      <c r="AI1871" s="106">
        <v>100</v>
      </c>
      <c r="AJ1871">
        <v>83.77</v>
      </c>
      <c r="AK1871">
        <v>79.88</v>
      </c>
      <c r="AL1871">
        <v>57.68</v>
      </c>
      <c r="AM1871">
        <v>221.33</v>
      </c>
      <c r="AN1871" t="s">
        <v>1067</v>
      </c>
      <c r="AO1871">
        <v>23.601600000000001</v>
      </c>
      <c r="AP1871">
        <v>8.33</v>
      </c>
      <c r="AQ1871">
        <v>12.806699999999999</v>
      </c>
      <c r="AR1871" t="s">
        <v>1072</v>
      </c>
      <c r="AS1871" t="s">
        <v>1074</v>
      </c>
      <c r="AT1871" t="s">
        <v>1075</v>
      </c>
      <c r="AU1871" t="s">
        <v>1078</v>
      </c>
      <c r="AV1871" t="s">
        <v>1079</v>
      </c>
      <c r="AW1871" t="s">
        <v>1083</v>
      </c>
      <c r="AX1871" s="65">
        <f t="shared" si="508"/>
        <v>1391.07</v>
      </c>
      <c r="AY1871" s="106">
        <v>2862.47</v>
      </c>
      <c r="AZ1871" s="106">
        <v>1249.8297622521191</v>
      </c>
      <c r="BA1871" s="65">
        <f t="shared" si="496"/>
        <v>5503.3697622521195</v>
      </c>
      <c r="BB1871" s="65">
        <f t="shared" si="497"/>
        <v>46677.740237747879</v>
      </c>
      <c r="BC1871" s="65">
        <f t="shared" si="498"/>
        <v>0</v>
      </c>
      <c r="BD1871" s="65">
        <f t="shared" si="499"/>
        <v>48870.1</v>
      </c>
      <c r="BE1871" s="65">
        <f t="shared" si="500"/>
        <v>31744.309999999998</v>
      </c>
      <c r="BF1871" s="65">
        <f t="shared" si="501"/>
        <v>127292.15023774788</v>
      </c>
      <c r="BG1871" s="66">
        <f t="shared" si="502"/>
        <v>786.1956803217314</v>
      </c>
      <c r="BH1871" s="66">
        <f t="shared" si="503"/>
        <v>80.478862478875655</v>
      </c>
      <c r="BI1871" s="66">
        <f t="shared" si="504"/>
        <v>0</v>
      </c>
      <c r="BJ1871" s="66">
        <f t="shared" si="505"/>
        <v>84.258793103448269</v>
      </c>
      <c r="BK1871" s="66">
        <f t="shared" si="506"/>
        <v>54.731568965517241</v>
      </c>
      <c r="BL1871" s="66">
        <f t="shared" si="507"/>
        <v>219.46922454784115</v>
      </c>
      <c r="BM1871" s="207">
        <f t="shared" si="509"/>
        <v>39869.18</v>
      </c>
    </row>
    <row r="1872" spans="1:65" x14ac:dyDescent="0.35">
      <c r="A1872" s="1">
        <v>45</v>
      </c>
      <c r="B1872">
        <v>104</v>
      </c>
      <c r="C1872" t="s">
        <v>37</v>
      </c>
      <c r="D1872" s="60" t="s">
        <v>83</v>
      </c>
      <c r="E1872" s="6" t="s">
        <v>1113</v>
      </c>
      <c r="F1872" s="7" t="s">
        <v>1114</v>
      </c>
      <c r="G1872" s="6">
        <v>-20.32</v>
      </c>
      <c r="H1872" s="6">
        <v>-40.340000000000003</v>
      </c>
      <c r="I1872" s="6">
        <v>9</v>
      </c>
      <c r="J1872" s="8">
        <v>54061.366139626101</v>
      </c>
      <c r="K1872" t="s">
        <v>1165</v>
      </c>
      <c r="L1872" t="s">
        <v>1062</v>
      </c>
      <c r="M1872">
        <v>600</v>
      </c>
      <c r="N1872">
        <v>600</v>
      </c>
      <c r="O1872">
        <v>0</v>
      </c>
      <c r="P1872">
        <v>40661.08</v>
      </c>
      <c r="Q1872">
        <v>44998.77</v>
      </c>
      <c r="R1872">
        <v>5264.2</v>
      </c>
      <c r="S1872">
        <v>34606.78</v>
      </c>
      <c r="T1872">
        <v>0</v>
      </c>
      <c r="U1872">
        <v>11750.93</v>
      </c>
      <c r="V1872">
        <v>0</v>
      </c>
      <c r="W1872" s="181">
        <f t="shared" si="493"/>
        <v>52412.01</v>
      </c>
      <c r="X1872" s="181">
        <f t="shared" si="494"/>
        <v>87.353350000000006</v>
      </c>
      <c r="Y1872" s="174">
        <v>137281.76</v>
      </c>
      <c r="Z1872" s="181">
        <f t="shared" si="495"/>
        <v>228.80293333333336</v>
      </c>
      <c r="AA1872" s="174">
        <v>0</v>
      </c>
      <c r="AB1872" s="174">
        <v>29.618705354593359</v>
      </c>
      <c r="AC1872" s="174">
        <v>32.778404064749751</v>
      </c>
      <c r="AD1872" s="174">
        <v>3.834595360665539</v>
      </c>
      <c r="AE1872" s="174">
        <v>25.208578328249871</v>
      </c>
      <c r="AF1872">
        <v>0</v>
      </c>
      <c r="AG1872" s="106">
        <v>8.5597168917414805</v>
      </c>
      <c r="AH1872" s="106">
        <v>0</v>
      </c>
      <c r="AI1872" s="106">
        <v>100</v>
      </c>
      <c r="AJ1872">
        <v>83.77</v>
      </c>
      <c r="AK1872">
        <v>87.35</v>
      </c>
      <c r="AL1872">
        <v>57.68</v>
      </c>
      <c r="AM1872">
        <v>228.8</v>
      </c>
      <c r="AN1872" t="s">
        <v>1068</v>
      </c>
      <c r="AO1872">
        <v>23.601600000000001</v>
      </c>
      <c r="AP1872">
        <v>8.33</v>
      </c>
      <c r="AQ1872">
        <v>12.806699999999999</v>
      </c>
      <c r="AR1872" t="s">
        <v>1072</v>
      </c>
      <c r="AS1872" t="s">
        <v>1074</v>
      </c>
      <c r="AT1872" t="s">
        <v>1075</v>
      </c>
      <c r="AU1872" t="s">
        <v>1078</v>
      </c>
      <c r="AV1872" t="s">
        <v>1079</v>
      </c>
      <c r="AW1872" t="s">
        <v>1083</v>
      </c>
      <c r="AX1872" s="65">
        <f t="shared" si="508"/>
        <v>1391.07</v>
      </c>
      <c r="AY1872" s="106">
        <v>2862.47</v>
      </c>
      <c r="AZ1872" s="106">
        <v>1321.5450107529498</v>
      </c>
      <c r="BA1872" s="65">
        <f t="shared" si="496"/>
        <v>5575.0850107529495</v>
      </c>
      <c r="BB1872" s="65">
        <f t="shared" si="497"/>
        <v>51090.464989247055</v>
      </c>
      <c r="BC1872" s="65">
        <f t="shared" si="498"/>
        <v>0</v>
      </c>
      <c r="BD1872" s="65">
        <f t="shared" si="499"/>
        <v>48871.899999999994</v>
      </c>
      <c r="BE1872" s="65">
        <f t="shared" si="500"/>
        <v>31744.309999999998</v>
      </c>
      <c r="BF1872" s="65">
        <f t="shared" si="501"/>
        <v>131706.67498924705</v>
      </c>
      <c r="BG1872" s="66">
        <f t="shared" si="502"/>
        <v>796.44071582184995</v>
      </c>
      <c r="BH1872" s="66">
        <f t="shared" si="503"/>
        <v>88.087008602150092</v>
      </c>
      <c r="BI1872" s="66">
        <f t="shared" si="504"/>
        <v>0</v>
      </c>
      <c r="BJ1872" s="66">
        <f t="shared" si="505"/>
        <v>84.261896551724135</v>
      </c>
      <c r="BK1872" s="66">
        <f t="shared" si="506"/>
        <v>54.731568965517241</v>
      </c>
      <c r="BL1872" s="66">
        <f t="shared" si="507"/>
        <v>227.08047411939148</v>
      </c>
      <c r="BM1872" s="207">
        <f t="shared" si="509"/>
        <v>39870.979999999996</v>
      </c>
    </row>
    <row r="1873" spans="1:65" x14ac:dyDescent="0.35">
      <c r="A1873" s="1">
        <v>46</v>
      </c>
      <c r="B1873">
        <v>104</v>
      </c>
      <c r="C1873" t="s">
        <v>37</v>
      </c>
      <c r="D1873" s="60" t="s">
        <v>84</v>
      </c>
      <c r="E1873" s="6" t="s">
        <v>1115</v>
      </c>
      <c r="F1873" s="7" t="s">
        <v>1116</v>
      </c>
      <c r="G1873" s="6">
        <v>-8.0500000000000007</v>
      </c>
      <c r="H1873" s="6">
        <v>-34.880000000000003</v>
      </c>
      <c r="I1873" s="6">
        <v>10</v>
      </c>
      <c r="J1873" s="8">
        <v>63550.072249703</v>
      </c>
      <c r="K1873" t="s">
        <v>1165</v>
      </c>
      <c r="L1873" t="s">
        <v>1062</v>
      </c>
      <c r="M1873">
        <v>600</v>
      </c>
      <c r="N1873">
        <v>600</v>
      </c>
      <c r="O1873">
        <v>0</v>
      </c>
      <c r="P1873">
        <v>46576.480000000003</v>
      </c>
      <c r="Q1873">
        <v>44998.77</v>
      </c>
      <c r="R1873">
        <v>5250.2</v>
      </c>
      <c r="S1873">
        <v>34606.78</v>
      </c>
      <c r="T1873">
        <v>0</v>
      </c>
      <c r="U1873">
        <v>11750.93</v>
      </c>
      <c r="V1873">
        <v>0</v>
      </c>
      <c r="W1873" s="181">
        <f t="shared" si="493"/>
        <v>58327.41</v>
      </c>
      <c r="X1873" s="181">
        <f t="shared" si="494"/>
        <v>97.212350000000001</v>
      </c>
      <c r="Y1873" s="174">
        <v>143183.17000000001</v>
      </c>
      <c r="Z1873" s="181">
        <f t="shared" si="495"/>
        <v>238.63861666666668</v>
      </c>
      <c r="AA1873" s="174">
        <v>0</v>
      </c>
      <c r="AB1873" s="174">
        <v>32.529297961485277</v>
      </c>
      <c r="AC1873" s="174">
        <v>31.427415666240659</v>
      </c>
      <c r="AD1873" s="174">
        <v>3.6667717302249971</v>
      </c>
      <c r="AE1873" s="174">
        <v>24.169586411587339</v>
      </c>
      <c r="AF1873">
        <v>0</v>
      </c>
      <c r="AG1873" s="106">
        <v>8.2069212464006771</v>
      </c>
      <c r="AH1873" s="106">
        <v>0</v>
      </c>
      <c r="AI1873" s="106">
        <v>100</v>
      </c>
      <c r="AJ1873">
        <v>83.75</v>
      </c>
      <c r="AK1873">
        <v>97.21</v>
      </c>
      <c r="AL1873">
        <v>57.68</v>
      </c>
      <c r="AM1873">
        <v>238.64</v>
      </c>
      <c r="AN1873" t="s">
        <v>1069</v>
      </c>
      <c r="AO1873">
        <v>23.601600000000001</v>
      </c>
      <c r="AP1873">
        <v>8.33</v>
      </c>
      <c r="AQ1873">
        <v>12.806699999999999</v>
      </c>
      <c r="AR1873" t="s">
        <v>1072</v>
      </c>
      <c r="AS1873" t="s">
        <v>1074</v>
      </c>
      <c r="AT1873" t="s">
        <v>1075</v>
      </c>
      <c r="AU1873" t="s">
        <v>1078</v>
      </c>
      <c r="AV1873" t="s">
        <v>1079</v>
      </c>
      <c r="AW1873" t="s">
        <v>1083</v>
      </c>
      <c r="AX1873" s="65">
        <f t="shared" si="508"/>
        <v>1391.07</v>
      </c>
      <c r="AY1873" s="106">
        <v>2862.47</v>
      </c>
      <c r="AZ1873" s="106">
        <v>1499.1696151924748</v>
      </c>
      <c r="BA1873" s="65">
        <f t="shared" si="496"/>
        <v>5752.7096151924743</v>
      </c>
      <c r="BB1873" s="65">
        <f t="shared" si="497"/>
        <v>56828.240384807526</v>
      </c>
      <c r="BC1873" s="65">
        <f t="shared" si="498"/>
        <v>0</v>
      </c>
      <c r="BD1873" s="65">
        <f t="shared" si="499"/>
        <v>48857.899999999994</v>
      </c>
      <c r="BE1873" s="65">
        <f t="shared" si="500"/>
        <v>31744.309999999998</v>
      </c>
      <c r="BF1873" s="65">
        <f t="shared" si="501"/>
        <v>137430.46038480755</v>
      </c>
      <c r="BG1873" s="66">
        <f t="shared" si="502"/>
        <v>821.81565931321063</v>
      </c>
      <c r="BH1873" s="66">
        <f t="shared" si="503"/>
        <v>97.979724801392294</v>
      </c>
      <c r="BI1873" s="66">
        <f t="shared" si="504"/>
        <v>0</v>
      </c>
      <c r="BJ1873" s="66">
        <f t="shared" si="505"/>
        <v>84.237758620689647</v>
      </c>
      <c r="BK1873" s="66">
        <f t="shared" si="506"/>
        <v>54.731568965517241</v>
      </c>
      <c r="BL1873" s="66">
        <f t="shared" si="507"/>
        <v>236.94906962897852</v>
      </c>
      <c r="BM1873" s="207">
        <f t="shared" si="509"/>
        <v>39856.979999999996</v>
      </c>
    </row>
    <row r="1874" spans="1:65" x14ac:dyDescent="0.35">
      <c r="A1874" s="1">
        <v>47</v>
      </c>
      <c r="B1874">
        <v>104</v>
      </c>
      <c r="C1874" t="s">
        <v>37</v>
      </c>
      <c r="D1874" s="60" t="s">
        <v>85</v>
      </c>
      <c r="E1874" s="6" t="s">
        <v>1117</v>
      </c>
      <c r="F1874" s="7" t="s">
        <v>1118</v>
      </c>
      <c r="G1874" s="6">
        <v>-3.8</v>
      </c>
      <c r="H1874" s="6">
        <v>-38.53</v>
      </c>
      <c r="I1874" s="6">
        <v>41</v>
      </c>
      <c r="J1874" s="8">
        <v>71394.000753582499</v>
      </c>
      <c r="K1874" t="s">
        <v>1165</v>
      </c>
      <c r="L1874" t="s">
        <v>1062</v>
      </c>
      <c r="M1874">
        <v>600</v>
      </c>
      <c r="N1874">
        <v>600</v>
      </c>
      <c r="O1874">
        <v>0</v>
      </c>
      <c r="P1874">
        <v>48599.5</v>
      </c>
      <c r="Q1874">
        <v>44998.77</v>
      </c>
      <c r="R1874">
        <v>5255.2</v>
      </c>
      <c r="S1874">
        <v>34606.78</v>
      </c>
      <c r="T1874">
        <v>0</v>
      </c>
      <c r="U1874">
        <v>11750.93</v>
      </c>
      <c r="V1874">
        <v>0</v>
      </c>
      <c r="W1874" s="181">
        <f t="shared" si="493"/>
        <v>60350.43</v>
      </c>
      <c r="X1874" s="181">
        <f t="shared" si="494"/>
        <v>100.58405</v>
      </c>
      <c r="Y1874" s="174">
        <v>145211.18</v>
      </c>
      <c r="Z1874" s="181">
        <f t="shared" si="495"/>
        <v>242.01863333333333</v>
      </c>
      <c r="AA1874" s="174">
        <v>0</v>
      </c>
      <c r="AB1874" s="174">
        <v>33.468153071960437</v>
      </c>
      <c r="AC1874" s="174">
        <v>30.98850240043501</v>
      </c>
      <c r="AD1874" s="174">
        <v>3.6190050931340139</v>
      </c>
      <c r="AE1874" s="174">
        <v>23.832035522333751</v>
      </c>
      <c r="AF1874">
        <v>0</v>
      </c>
      <c r="AG1874" s="106">
        <v>8.0923039121367939</v>
      </c>
      <c r="AH1874" s="106">
        <v>0</v>
      </c>
      <c r="AI1874" s="106">
        <v>100</v>
      </c>
      <c r="AJ1874">
        <v>83.76</v>
      </c>
      <c r="AK1874">
        <v>100.58</v>
      </c>
      <c r="AL1874">
        <v>57.68</v>
      </c>
      <c r="AM1874">
        <v>242.02</v>
      </c>
      <c r="AN1874" t="s">
        <v>1070</v>
      </c>
      <c r="AO1874">
        <v>23.601600000000001</v>
      </c>
      <c r="AP1874">
        <v>8.33</v>
      </c>
      <c r="AQ1874">
        <v>12.806699999999999</v>
      </c>
      <c r="AR1874" t="s">
        <v>1072</v>
      </c>
      <c r="AS1874" t="s">
        <v>1074</v>
      </c>
      <c r="AT1874" t="s">
        <v>1075</v>
      </c>
      <c r="AU1874" t="s">
        <v>1078</v>
      </c>
      <c r="AV1874" t="s">
        <v>1079</v>
      </c>
      <c r="AW1874" t="s">
        <v>1083</v>
      </c>
      <c r="AX1874" s="65">
        <f t="shared" si="508"/>
        <v>1391.07</v>
      </c>
      <c r="AY1874" s="106">
        <v>2862.47</v>
      </c>
      <c r="AZ1874" s="106">
        <v>1507.491495728947</v>
      </c>
      <c r="BA1874" s="65">
        <f t="shared" si="496"/>
        <v>5761.0314957289465</v>
      </c>
      <c r="BB1874" s="65">
        <f t="shared" si="497"/>
        <v>58842.938504271056</v>
      </c>
      <c r="BC1874" s="65">
        <f t="shared" si="498"/>
        <v>0</v>
      </c>
      <c r="BD1874" s="65">
        <f t="shared" si="499"/>
        <v>48862.899999999994</v>
      </c>
      <c r="BE1874" s="65">
        <f t="shared" si="500"/>
        <v>31744.309999999998</v>
      </c>
      <c r="BF1874" s="65">
        <f t="shared" si="501"/>
        <v>139450.14850427106</v>
      </c>
      <c r="BG1874" s="66">
        <f t="shared" si="502"/>
        <v>823.00449938984946</v>
      </c>
      <c r="BH1874" s="66">
        <f t="shared" si="503"/>
        <v>101.4533422487432</v>
      </c>
      <c r="BI1874" s="66">
        <f t="shared" si="504"/>
        <v>0</v>
      </c>
      <c r="BJ1874" s="66">
        <f t="shared" si="505"/>
        <v>84.246379310344821</v>
      </c>
      <c r="BK1874" s="66">
        <f t="shared" si="506"/>
        <v>54.731568965517241</v>
      </c>
      <c r="BL1874" s="66">
        <f t="shared" si="507"/>
        <v>240.43129052460526</v>
      </c>
      <c r="BM1874" s="207">
        <f t="shared" si="509"/>
        <v>39861.979999999996</v>
      </c>
    </row>
    <row r="1875" spans="1:65" x14ac:dyDescent="0.35">
      <c r="A1875" s="1">
        <v>48</v>
      </c>
      <c r="B1875">
        <v>105</v>
      </c>
      <c r="C1875" t="s">
        <v>37</v>
      </c>
      <c r="D1875" s="60" t="s">
        <v>86</v>
      </c>
      <c r="E1875" s="6" t="s">
        <v>1104</v>
      </c>
      <c r="F1875" s="7" t="s">
        <v>1105</v>
      </c>
      <c r="G1875" s="6">
        <v>-22.74</v>
      </c>
      <c r="H1875" s="6">
        <v>-45.59</v>
      </c>
      <c r="I1875" s="6">
        <v>1642</v>
      </c>
      <c r="J1875" s="8">
        <v>3495.45982983364</v>
      </c>
      <c r="K1875" t="s">
        <v>1165</v>
      </c>
      <c r="L1875" t="s">
        <v>1062</v>
      </c>
      <c r="M1875">
        <v>600</v>
      </c>
      <c r="N1875">
        <v>600</v>
      </c>
      <c r="O1875">
        <v>49.23</v>
      </c>
      <c r="P1875">
        <v>16450.63</v>
      </c>
      <c r="Q1875">
        <v>44998.77</v>
      </c>
      <c r="R1875">
        <v>5265.2</v>
      </c>
      <c r="S1875">
        <v>34606.78</v>
      </c>
      <c r="T1875">
        <v>0</v>
      </c>
      <c r="U1875">
        <v>11578.67</v>
      </c>
      <c r="V1875">
        <v>0</v>
      </c>
      <c r="W1875" s="181">
        <f t="shared" si="493"/>
        <v>28029.300000000003</v>
      </c>
      <c r="X1875" s="181">
        <f t="shared" si="494"/>
        <v>46.715500000000006</v>
      </c>
      <c r="Y1875" s="174">
        <v>112949.28</v>
      </c>
      <c r="Z1875" s="181">
        <f t="shared" si="495"/>
        <v>188.24879999999999</v>
      </c>
      <c r="AA1875" s="174">
        <v>4.3585935209148739E-2</v>
      </c>
      <c r="AB1875" s="174">
        <v>14.564616967899219</v>
      </c>
      <c r="AC1875" s="174">
        <v>39.839802431675523</v>
      </c>
      <c r="AD1875" s="174">
        <v>4.6615613663053006</v>
      </c>
      <c r="AE1875" s="174">
        <v>30.63922142752924</v>
      </c>
      <c r="AF1875">
        <v>0</v>
      </c>
      <c r="AG1875" s="106">
        <v>10.25121187138156</v>
      </c>
      <c r="AH1875" s="106">
        <v>0</v>
      </c>
      <c r="AI1875" s="106">
        <v>100</v>
      </c>
      <c r="AJ1875">
        <v>83.77</v>
      </c>
      <c r="AK1875">
        <v>46.8</v>
      </c>
      <c r="AL1875">
        <v>57.68</v>
      </c>
      <c r="AM1875">
        <v>188.25</v>
      </c>
      <c r="AN1875" t="s">
        <v>1063</v>
      </c>
      <c r="AO1875">
        <v>23.601600000000001</v>
      </c>
      <c r="AP1875">
        <v>8.33</v>
      </c>
      <c r="AQ1875">
        <v>12.806699999999999</v>
      </c>
      <c r="AR1875" t="s">
        <v>1072</v>
      </c>
      <c r="AS1875" t="s">
        <v>1074</v>
      </c>
      <c r="AT1875" t="s">
        <v>1075</v>
      </c>
      <c r="AU1875" t="s">
        <v>1078</v>
      </c>
      <c r="AV1875" t="s">
        <v>1079</v>
      </c>
      <c r="AW1875" t="s">
        <v>1084</v>
      </c>
      <c r="AX1875" s="65">
        <f t="shared" si="508"/>
        <v>1391.07</v>
      </c>
      <c r="AY1875" s="106">
        <v>2862.47</v>
      </c>
      <c r="AZ1875" s="106">
        <v>683.07188818788029</v>
      </c>
      <c r="BA1875" s="65">
        <f t="shared" si="496"/>
        <v>4936.6118881878801</v>
      </c>
      <c r="BB1875" s="65">
        <f t="shared" si="497"/>
        <v>27346.228111812121</v>
      </c>
      <c r="BC1875" s="65">
        <f t="shared" si="498"/>
        <v>49.23</v>
      </c>
      <c r="BD1875" s="65">
        <f t="shared" si="499"/>
        <v>48872.899999999994</v>
      </c>
      <c r="BE1875" s="65">
        <f t="shared" si="500"/>
        <v>31744.309999999998</v>
      </c>
      <c r="BF1875" s="65">
        <f t="shared" si="501"/>
        <v>108012.66811181212</v>
      </c>
      <c r="BG1875" s="66">
        <f t="shared" si="502"/>
        <v>705.23026974112577</v>
      </c>
      <c r="BH1875" s="66">
        <f t="shared" si="503"/>
        <v>47.148669158296762</v>
      </c>
      <c r="BI1875" s="66">
        <f t="shared" si="504"/>
        <v>8.2049999999999998E-2</v>
      </c>
      <c r="BJ1875" s="66">
        <f t="shared" si="505"/>
        <v>84.263620689655156</v>
      </c>
      <c r="BK1875" s="66">
        <f t="shared" si="506"/>
        <v>54.731568965517241</v>
      </c>
      <c r="BL1875" s="66">
        <f t="shared" si="507"/>
        <v>186.228738123814</v>
      </c>
      <c r="BM1875" s="207">
        <f t="shared" si="509"/>
        <v>39871.979999999996</v>
      </c>
    </row>
    <row r="1876" spans="1:65" x14ac:dyDescent="0.35">
      <c r="A1876" s="1">
        <v>49</v>
      </c>
      <c r="B1876">
        <v>105</v>
      </c>
      <c r="C1876" t="s">
        <v>37</v>
      </c>
      <c r="D1876" s="60" t="s">
        <v>87</v>
      </c>
      <c r="E1876" s="6" t="s">
        <v>1104</v>
      </c>
      <c r="F1876" s="7" t="s">
        <v>1106</v>
      </c>
      <c r="G1876" s="6">
        <v>-23.85</v>
      </c>
      <c r="H1876" s="6">
        <v>-46.64</v>
      </c>
      <c r="I1876" s="6">
        <v>792</v>
      </c>
      <c r="J1876" s="8">
        <v>14172.2970393051</v>
      </c>
      <c r="K1876" t="s">
        <v>1165</v>
      </c>
      <c r="L1876" t="s">
        <v>1062</v>
      </c>
      <c r="M1876">
        <v>600</v>
      </c>
      <c r="N1876">
        <v>600</v>
      </c>
      <c r="O1876">
        <v>0</v>
      </c>
      <c r="P1876">
        <v>22370.94</v>
      </c>
      <c r="Q1876">
        <v>44998.77</v>
      </c>
      <c r="R1876">
        <v>5266.4</v>
      </c>
      <c r="S1876">
        <v>34606.78</v>
      </c>
      <c r="T1876">
        <v>0</v>
      </c>
      <c r="U1876">
        <v>11578.67</v>
      </c>
      <c r="V1876">
        <v>0</v>
      </c>
      <c r="W1876" s="181">
        <f t="shared" si="493"/>
        <v>33949.61</v>
      </c>
      <c r="X1876" s="181">
        <f t="shared" si="494"/>
        <v>56.582683333333335</v>
      </c>
      <c r="Y1876" s="174">
        <v>118821.56</v>
      </c>
      <c r="Z1876" s="181">
        <f t="shared" si="495"/>
        <v>198.03593333333333</v>
      </c>
      <c r="AA1876" s="174">
        <v>0</v>
      </c>
      <c r="AB1876" s="174">
        <v>18.82734076206372</v>
      </c>
      <c r="AC1876" s="174">
        <v>37.870879661906478</v>
      </c>
      <c r="AD1876" s="174">
        <v>4.4321922721768674</v>
      </c>
      <c r="AE1876" s="174">
        <v>29.12500054703877</v>
      </c>
      <c r="AF1876">
        <v>0</v>
      </c>
      <c r="AG1876" s="106">
        <v>9.7445867568141686</v>
      </c>
      <c r="AH1876" s="106">
        <v>0</v>
      </c>
      <c r="AI1876" s="106">
        <v>100</v>
      </c>
      <c r="AJ1876">
        <v>83.78</v>
      </c>
      <c r="AK1876">
        <v>56.58</v>
      </c>
      <c r="AL1876">
        <v>57.68</v>
      </c>
      <c r="AM1876">
        <v>198.04</v>
      </c>
      <c r="AN1876" t="s">
        <v>1064</v>
      </c>
      <c r="AO1876">
        <v>23.601600000000001</v>
      </c>
      <c r="AP1876">
        <v>8.33</v>
      </c>
      <c r="AQ1876">
        <v>12.806699999999999</v>
      </c>
      <c r="AR1876" t="s">
        <v>1072</v>
      </c>
      <c r="AS1876" t="s">
        <v>1074</v>
      </c>
      <c r="AT1876" t="s">
        <v>1075</v>
      </c>
      <c r="AU1876" t="s">
        <v>1078</v>
      </c>
      <c r="AV1876" t="s">
        <v>1079</v>
      </c>
      <c r="AW1876" t="s">
        <v>1084</v>
      </c>
      <c r="AX1876" s="65">
        <f t="shared" si="508"/>
        <v>1391.07</v>
      </c>
      <c r="AY1876" s="106">
        <v>2862.47</v>
      </c>
      <c r="AZ1876" s="106">
        <v>886.69573074369976</v>
      </c>
      <c r="BA1876" s="65">
        <f t="shared" si="496"/>
        <v>5140.2357307436996</v>
      </c>
      <c r="BB1876" s="65">
        <f t="shared" si="497"/>
        <v>33062.914269256304</v>
      </c>
      <c r="BC1876" s="65">
        <f t="shared" si="498"/>
        <v>0</v>
      </c>
      <c r="BD1876" s="65">
        <f t="shared" si="499"/>
        <v>48874.1</v>
      </c>
      <c r="BE1876" s="65">
        <f t="shared" si="500"/>
        <v>31744.309999999998</v>
      </c>
      <c r="BF1876" s="65">
        <f t="shared" si="501"/>
        <v>113681.32426925629</v>
      </c>
      <c r="BG1876" s="66">
        <f t="shared" si="502"/>
        <v>734.31939010624285</v>
      </c>
      <c r="BH1876" s="66">
        <f t="shared" si="503"/>
        <v>57.005024602166039</v>
      </c>
      <c r="BI1876" s="66">
        <f t="shared" si="504"/>
        <v>0</v>
      </c>
      <c r="BJ1876" s="66">
        <f t="shared" si="505"/>
        <v>84.265689655172409</v>
      </c>
      <c r="BK1876" s="66">
        <f t="shared" si="506"/>
        <v>54.731568965517241</v>
      </c>
      <c r="BL1876" s="66">
        <f t="shared" si="507"/>
        <v>196.00228322285568</v>
      </c>
      <c r="BM1876" s="207">
        <f t="shared" si="509"/>
        <v>39873.18</v>
      </c>
    </row>
    <row r="1877" spans="1:65" x14ac:dyDescent="0.35">
      <c r="A1877" s="1">
        <v>50</v>
      </c>
      <c r="B1877">
        <v>105</v>
      </c>
      <c r="C1877" t="s">
        <v>37</v>
      </c>
      <c r="D1877" s="60" t="s">
        <v>88</v>
      </c>
      <c r="E1877" s="6" t="s">
        <v>1107</v>
      </c>
      <c r="F1877" s="7" t="s">
        <v>1108</v>
      </c>
      <c r="G1877" s="6">
        <v>-30.03</v>
      </c>
      <c r="H1877" s="6">
        <v>-51.23</v>
      </c>
      <c r="I1877" s="6">
        <v>47</v>
      </c>
      <c r="J1877" s="8">
        <v>23954.0527728093</v>
      </c>
      <c r="K1877" t="s">
        <v>1165</v>
      </c>
      <c r="L1877" t="s">
        <v>1062</v>
      </c>
      <c r="M1877">
        <v>600</v>
      </c>
      <c r="N1877">
        <v>600</v>
      </c>
      <c r="O1877">
        <v>5.79</v>
      </c>
      <c r="P1877">
        <v>25262.82</v>
      </c>
      <c r="Q1877">
        <v>44998.77</v>
      </c>
      <c r="R1877">
        <v>5272.4</v>
      </c>
      <c r="S1877">
        <v>34606.78</v>
      </c>
      <c r="T1877">
        <v>0</v>
      </c>
      <c r="U1877">
        <v>11578.67</v>
      </c>
      <c r="V1877">
        <v>0</v>
      </c>
      <c r="W1877" s="181">
        <f t="shared" si="493"/>
        <v>36841.49</v>
      </c>
      <c r="X1877" s="181">
        <f t="shared" si="494"/>
        <v>61.402483333333329</v>
      </c>
      <c r="Y1877" s="174">
        <v>121725.23</v>
      </c>
      <c r="Z1877" s="181">
        <f t="shared" si="495"/>
        <v>202.87538333333333</v>
      </c>
      <c r="AA1877" s="174">
        <v>4.7566145490133809E-3</v>
      </c>
      <c r="AB1877" s="174">
        <v>20.753971875838719</v>
      </c>
      <c r="AC1877" s="174">
        <v>36.967496385096169</v>
      </c>
      <c r="AD1877" s="174">
        <v>4.3313945679133239</v>
      </c>
      <c r="AE1877" s="174">
        <v>28.430244083334241</v>
      </c>
      <c r="AF1877">
        <v>0</v>
      </c>
      <c r="AG1877" s="106">
        <v>9.5121364732685247</v>
      </c>
      <c r="AH1877" s="106">
        <v>0</v>
      </c>
      <c r="AI1877" s="106">
        <v>100</v>
      </c>
      <c r="AJ1877">
        <v>83.79</v>
      </c>
      <c r="AK1877">
        <v>61.41</v>
      </c>
      <c r="AL1877">
        <v>57.68</v>
      </c>
      <c r="AM1877">
        <v>202.88</v>
      </c>
      <c r="AN1877" t="s">
        <v>1065</v>
      </c>
      <c r="AO1877">
        <v>23.601600000000001</v>
      </c>
      <c r="AP1877">
        <v>8.33</v>
      </c>
      <c r="AQ1877">
        <v>12.806699999999999</v>
      </c>
      <c r="AR1877" t="s">
        <v>1072</v>
      </c>
      <c r="AS1877" t="s">
        <v>1074</v>
      </c>
      <c r="AT1877" t="s">
        <v>1075</v>
      </c>
      <c r="AU1877" t="s">
        <v>1078</v>
      </c>
      <c r="AV1877" t="s">
        <v>1079</v>
      </c>
      <c r="AW1877" t="s">
        <v>1084</v>
      </c>
      <c r="AX1877" s="65">
        <f t="shared" si="508"/>
        <v>1391.07</v>
      </c>
      <c r="AY1877" s="106">
        <v>2862.47</v>
      </c>
      <c r="AZ1877" s="106">
        <v>972.69194223945806</v>
      </c>
      <c r="BA1877" s="65">
        <f t="shared" si="496"/>
        <v>5226.2319422394576</v>
      </c>
      <c r="BB1877" s="65">
        <f t="shared" si="497"/>
        <v>35868.798057760541</v>
      </c>
      <c r="BC1877" s="65">
        <f t="shared" si="498"/>
        <v>5.79</v>
      </c>
      <c r="BD1877" s="65">
        <f t="shared" si="499"/>
        <v>48880.1</v>
      </c>
      <c r="BE1877" s="65">
        <f t="shared" si="500"/>
        <v>31744.309999999998</v>
      </c>
      <c r="BF1877" s="65">
        <f t="shared" si="501"/>
        <v>116498.99805776053</v>
      </c>
      <c r="BG1877" s="66">
        <f t="shared" si="502"/>
        <v>746.60456317706542</v>
      </c>
      <c r="BH1877" s="66">
        <f t="shared" si="503"/>
        <v>61.842755272000936</v>
      </c>
      <c r="BI1877" s="66">
        <f t="shared" si="504"/>
        <v>9.6500000000000006E-3</v>
      </c>
      <c r="BJ1877" s="66">
        <f t="shared" si="505"/>
        <v>84.276034482758618</v>
      </c>
      <c r="BK1877" s="66">
        <f t="shared" si="506"/>
        <v>54.731568965517241</v>
      </c>
      <c r="BL1877" s="66">
        <f t="shared" si="507"/>
        <v>200.86034147889745</v>
      </c>
      <c r="BM1877" s="207">
        <f t="shared" si="509"/>
        <v>39879.18</v>
      </c>
    </row>
    <row r="1878" spans="1:65" x14ac:dyDescent="0.35">
      <c r="A1878" s="1">
        <v>51</v>
      </c>
      <c r="B1878">
        <v>105</v>
      </c>
      <c r="C1878" t="s">
        <v>37</v>
      </c>
      <c r="D1878" s="60" t="s">
        <v>89</v>
      </c>
      <c r="E1878" s="6" t="s">
        <v>1109</v>
      </c>
      <c r="F1878" s="7" t="s">
        <v>1110</v>
      </c>
      <c r="G1878" s="6">
        <v>-15.37</v>
      </c>
      <c r="H1878" s="6">
        <v>-48.78</v>
      </c>
      <c r="I1878" s="6">
        <v>770</v>
      </c>
      <c r="J1878" s="8">
        <v>31081.371963744201</v>
      </c>
      <c r="K1878" t="s">
        <v>1165</v>
      </c>
      <c r="L1878" t="s">
        <v>1062</v>
      </c>
      <c r="M1878">
        <v>600</v>
      </c>
      <c r="N1878">
        <v>600</v>
      </c>
      <c r="O1878">
        <v>0</v>
      </c>
      <c r="P1878">
        <v>34042.769999999997</v>
      </c>
      <c r="Q1878">
        <v>44998.77</v>
      </c>
      <c r="R1878">
        <v>5266.4</v>
      </c>
      <c r="S1878">
        <v>34606.78</v>
      </c>
      <c r="T1878">
        <v>0</v>
      </c>
      <c r="U1878">
        <v>11578.67</v>
      </c>
      <c r="V1878">
        <v>0</v>
      </c>
      <c r="W1878" s="181">
        <f t="shared" si="493"/>
        <v>45621.439999999995</v>
      </c>
      <c r="X1878" s="181">
        <f t="shared" si="494"/>
        <v>76.035733333333326</v>
      </c>
      <c r="Y1878" s="174">
        <v>130493.39</v>
      </c>
      <c r="Z1878" s="181">
        <f t="shared" si="495"/>
        <v>217.48898333333332</v>
      </c>
      <c r="AA1878" s="174">
        <v>0</v>
      </c>
      <c r="AB1878" s="174">
        <v>26.087735171873451</v>
      </c>
      <c r="AC1878" s="174">
        <v>34.483562730648657</v>
      </c>
      <c r="AD1878" s="174">
        <v>4.0357599722100863</v>
      </c>
      <c r="AE1878" s="174">
        <v>26.519948634946179</v>
      </c>
      <c r="AF1878">
        <v>0</v>
      </c>
      <c r="AG1878" s="106">
        <v>8.8729934903216172</v>
      </c>
      <c r="AH1878" s="106">
        <v>0</v>
      </c>
      <c r="AI1878" s="106">
        <v>100</v>
      </c>
      <c r="AJ1878">
        <v>83.78</v>
      </c>
      <c r="AK1878">
        <v>76.040000000000006</v>
      </c>
      <c r="AL1878">
        <v>57.68</v>
      </c>
      <c r="AM1878">
        <v>217.49</v>
      </c>
      <c r="AN1878" t="s">
        <v>1066</v>
      </c>
      <c r="AO1878">
        <v>23.601600000000001</v>
      </c>
      <c r="AP1878">
        <v>8.33</v>
      </c>
      <c r="AQ1878">
        <v>12.806699999999999</v>
      </c>
      <c r="AR1878" t="s">
        <v>1072</v>
      </c>
      <c r="AS1878" t="s">
        <v>1074</v>
      </c>
      <c r="AT1878" t="s">
        <v>1075</v>
      </c>
      <c r="AU1878" t="s">
        <v>1078</v>
      </c>
      <c r="AV1878" t="s">
        <v>1079</v>
      </c>
      <c r="AW1878" t="s">
        <v>1084</v>
      </c>
      <c r="AX1878" s="65">
        <f t="shared" si="508"/>
        <v>1391.07</v>
      </c>
      <c r="AY1878" s="106">
        <v>2862.47</v>
      </c>
      <c r="AZ1878" s="106">
        <v>1265.7738142446497</v>
      </c>
      <c r="BA1878" s="65">
        <f t="shared" si="496"/>
        <v>5519.3138142446496</v>
      </c>
      <c r="BB1878" s="65">
        <f t="shared" si="497"/>
        <v>44355.666185755348</v>
      </c>
      <c r="BC1878" s="65">
        <f t="shared" si="498"/>
        <v>0</v>
      </c>
      <c r="BD1878" s="65">
        <f t="shared" si="499"/>
        <v>48874.1</v>
      </c>
      <c r="BE1878" s="65">
        <f t="shared" si="500"/>
        <v>31744.309999999998</v>
      </c>
      <c r="BF1878" s="65">
        <f t="shared" si="501"/>
        <v>124974.07618575534</v>
      </c>
      <c r="BG1878" s="66">
        <f t="shared" si="502"/>
        <v>788.47340203494991</v>
      </c>
      <c r="BH1878" s="66">
        <f t="shared" si="503"/>
        <v>76.4752865271644</v>
      </c>
      <c r="BI1878" s="66">
        <f t="shared" si="504"/>
        <v>0</v>
      </c>
      <c r="BJ1878" s="66">
        <f t="shared" si="505"/>
        <v>84.265689655172409</v>
      </c>
      <c r="BK1878" s="66">
        <f t="shared" si="506"/>
        <v>54.731568965517241</v>
      </c>
      <c r="BL1878" s="66">
        <f t="shared" si="507"/>
        <v>215.47254514785405</v>
      </c>
      <c r="BM1878" s="207">
        <f t="shared" si="509"/>
        <v>39873.18</v>
      </c>
    </row>
    <row r="1879" spans="1:65" x14ac:dyDescent="0.35">
      <c r="A1879" s="1">
        <v>52</v>
      </c>
      <c r="B1879">
        <v>105</v>
      </c>
      <c r="C1879" t="s">
        <v>37</v>
      </c>
      <c r="D1879" s="60" t="s">
        <v>90</v>
      </c>
      <c r="E1879" s="6" t="s">
        <v>1111</v>
      </c>
      <c r="F1879" s="7" t="s">
        <v>1112</v>
      </c>
      <c r="G1879" s="6">
        <v>-22.86</v>
      </c>
      <c r="H1879" s="6">
        <v>-43.41</v>
      </c>
      <c r="I1879" s="6">
        <v>45</v>
      </c>
      <c r="J1879" s="8">
        <v>45016.2336447989</v>
      </c>
      <c r="K1879" t="s">
        <v>1165</v>
      </c>
      <c r="L1879" t="s">
        <v>1062</v>
      </c>
      <c r="M1879">
        <v>600</v>
      </c>
      <c r="N1879">
        <v>600</v>
      </c>
      <c r="O1879">
        <v>0</v>
      </c>
      <c r="P1879">
        <v>34093.9</v>
      </c>
      <c r="Q1879">
        <v>44998.77</v>
      </c>
      <c r="R1879">
        <v>5262.4</v>
      </c>
      <c r="S1879">
        <v>34606.78</v>
      </c>
      <c r="T1879">
        <v>0</v>
      </c>
      <c r="U1879">
        <v>11578.67</v>
      </c>
      <c r="V1879">
        <v>0</v>
      </c>
      <c r="W1879" s="181">
        <f t="shared" si="493"/>
        <v>45672.57</v>
      </c>
      <c r="X1879" s="181">
        <f t="shared" si="494"/>
        <v>76.120949999999993</v>
      </c>
      <c r="Y1879" s="174">
        <v>130540.52</v>
      </c>
      <c r="Z1879" s="181">
        <f t="shared" si="495"/>
        <v>217.56753333333333</v>
      </c>
      <c r="AA1879" s="174">
        <v>0</v>
      </c>
      <c r="AB1879" s="174">
        <v>26.117484440846411</v>
      </c>
      <c r="AC1879" s="174">
        <v>34.471112877442188</v>
      </c>
      <c r="AD1879" s="174">
        <v>4.0312387295530918</v>
      </c>
      <c r="AE1879" s="174">
        <v>26.510373943661321</v>
      </c>
      <c r="AF1879">
        <v>0</v>
      </c>
      <c r="AG1879" s="106">
        <v>8.8697900084969774</v>
      </c>
      <c r="AH1879" s="106">
        <v>0</v>
      </c>
      <c r="AI1879" s="106">
        <v>100</v>
      </c>
      <c r="AJ1879">
        <v>83.77</v>
      </c>
      <c r="AK1879">
        <v>76.12</v>
      </c>
      <c r="AL1879">
        <v>57.68</v>
      </c>
      <c r="AM1879">
        <v>217.57</v>
      </c>
      <c r="AN1879" t="s">
        <v>1067</v>
      </c>
      <c r="AO1879">
        <v>23.601600000000001</v>
      </c>
      <c r="AP1879">
        <v>8.33</v>
      </c>
      <c r="AQ1879">
        <v>12.806699999999999</v>
      </c>
      <c r="AR1879" t="s">
        <v>1072</v>
      </c>
      <c r="AS1879" t="s">
        <v>1074</v>
      </c>
      <c r="AT1879" t="s">
        <v>1075</v>
      </c>
      <c r="AU1879" t="s">
        <v>1078</v>
      </c>
      <c r="AV1879" t="s">
        <v>1079</v>
      </c>
      <c r="AW1879" t="s">
        <v>1084</v>
      </c>
      <c r="AX1879" s="65">
        <f t="shared" si="508"/>
        <v>1391.07</v>
      </c>
      <c r="AY1879" s="106">
        <v>2862.47</v>
      </c>
      <c r="AZ1879" s="106">
        <v>1243.9025761279747</v>
      </c>
      <c r="BA1879" s="65">
        <f t="shared" si="496"/>
        <v>5497.4425761279745</v>
      </c>
      <c r="BB1879" s="65">
        <f t="shared" si="497"/>
        <v>44428.667423872022</v>
      </c>
      <c r="BC1879" s="65">
        <f t="shared" si="498"/>
        <v>0</v>
      </c>
      <c r="BD1879" s="65">
        <f t="shared" si="499"/>
        <v>48870.1</v>
      </c>
      <c r="BE1879" s="65">
        <f t="shared" si="500"/>
        <v>31744.309999999998</v>
      </c>
      <c r="BF1879" s="65">
        <f t="shared" si="501"/>
        <v>125043.07742387203</v>
      </c>
      <c r="BG1879" s="66">
        <f t="shared" si="502"/>
        <v>785.34893944685348</v>
      </c>
      <c r="BH1879" s="66">
        <f t="shared" si="503"/>
        <v>76.601150730813828</v>
      </c>
      <c r="BI1879" s="66">
        <f t="shared" si="504"/>
        <v>0</v>
      </c>
      <c r="BJ1879" s="66">
        <f t="shared" si="505"/>
        <v>84.258793103448269</v>
      </c>
      <c r="BK1879" s="66">
        <f t="shared" si="506"/>
        <v>54.731568965517241</v>
      </c>
      <c r="BL1879" s="66">
        <f t="shared" si="507"/>
        <v>215.59151279977937</v>
      </c>
      <c r="BM1879" s="207">
        <f t="shared" si="509"/>
        <v>39869.18</v>
      </c>
    </row>
    <row r="1880" spans="1:65" x14ac:dyDescent="0.35">
      <c r="A1880" s="1">
        <v>53</v>
      </c>
      <c r="B1880">
        <v>105</v>
      </c>
      <c r="C1880" t="s">
        <v>37</v>
      </c>
      <c r="D1880" s="60" t="s">
        <v>91</v>
      </c>
      <c r="E1880" s="6" t="s">
        <v>1113</v>
      </c>
      <c r="F1880" s="7" t="s">
        <v>1114</v>
      </c>
      <c r="G1880" s="6">
        <v>-20.32</v>
      </c>
      <c r="H1880" s="6">
        <v>-40.340000000000003</v>
      </c>
      <c r="I1880" s="6">
        <v>9</v>
      </c>
      <c r="J1880" s="8">
        <v>54061.366139626101</v>
      </c>
      <c r="K1880" t="s">
        <v>1165</v>
      </c>
      <c r="L1880" t="s">
        <v>1062</v>
      </c>
      <c r="M1880">
        <v>600</v>
      </c>
      <c r="N1880">
        <v>600</v>
      </c>
      <c r="O1880">
        <v>0</v>
      </c>
      <c r="P1880">
        <v>37255.68</v>
      </c>
      <c r="Q1880">
        <v>44998.77</v>
      </c>
      <c r="R1880">
        <v>5264.2</v>
      </c>
      <c r="S1880">
        <v>34606.78</v>
      </c>
      <c r="T1880">
        <v>0</v>
      </c>
      <c r="U1880">
        <v>11578.67</v>
      </c>
      <c r="V1880">
        <v>0</v>
      </c>
      <c r="W1880" s="181">
        <f t="shared" si="493"/>
        <v>48834.35</v>
      </c>
      <c r="X1880" s="181">
        <f t="shared" si="494"/>
        <v>81.390583333333325</v>
      </c>
      <c r="Y1880" s="174">
        <v>133704.10999999999</v>
      </c>
      <c r="Z1880" s="181">
        <f t="shared" si="495"/>
        <v>222.8401833333333</v>
      </c>
      <c r="AA1880" s="174">
        <v>0</v>
      </c>
      <c r="AB1880" s="174">
        <v>27.864274329338119</v>
      </c>
      <c r="AC1880" s="174">
        <v>33.655487479031123</v>
      </c>
      <c r="AD1880" s="174">
        <v>3.9372013321056478</v>
      </c>
      <c r="AE1880" s="174">
        <v>25.883108604514849</v>
      </c>
      <c r="AF1880">
        <v>0</v>
      </c>
      <c r="AG1880" s="106">
        <v>8.6599207758086134</v>
      </c>
      <c r="AH1880" s="106">
        <v>0</v>
      </c>
      <c r="AI1880" s="106">
        <v>100</v>
      </c>
      <c r="AJ1880">
        <v>83.77</v>
      </c>
      <c r="AK1880">
        <v>81.39</v>
      </c>
      <c r="AL1880">
        <v>57.68</v>
      </c>
      <c r="AM1880">
        <v>222.84</v>
      </c>
      <c r="AN1880" t="s">
        <v>1068</v>
      </c>
      <c r="AO1880">
        <v>23.601600000000001</v>
      </c>
      <c r="AP1880">
        <v>8.33</v>
      </c>
      <c r="AQ1880">
        <v>12.806699999999999</v>
      </c>
      <c r="AR1880" t="s">
        <v>1072</v>
      </c>
      <c r="AS1880" t="s">
        <v>1074</v>
      </c>
      <c r="AT1880" t="s">
        <v>1075</v>
      </c>
      <c r="AU1880" t="s">
        <v>1078</v>
      </c>
      <c r="AV1880" t="s">
        <v>1079</v>
      </c>
      <c r="AW1880" t="s">
        <v>1084</v>
      </c>
      <c r="AX1880" s="65">
        <f t="shared" si="508"/>
        <v>1391.07</v>
      </c>
      <c r="AY1880" s="106">
        <v>2862.47</v>
      </c>
      <c r="AZ1880" s="106">
        <v>1316.5330407176748</v>
      </c>
      <c r="BA1880" s="65">
        <f t="shared" si="496"/>
        <v>5570.0730407176743</v>
      </c>
      <c r="BB1880" s="65">
        <f t="shared" si="497"/>
        <v>47517.816959282325</v>
      </c>
      <c r="BC1880" s="65">
        <f t="shared" si="498"/>
        <v>0</v>
      </c>
      <c r="BD1880" s="65">
        <f t="shared" si="499"/>
        <v>48871.899999999994</v>
      </c>
      <c r="BE1880" s="65">
        <f t="shared" si="500"/>
        <v>31744.309999999998</v>
      </c>
      <c r="BF1880" s="65">
        <f t="shared" si="501"/>
        <v>128134.03695928231</v>
      </c>
      <c r="BG1880" s="66">
        <f t="shared" si="502"/>
        <v>795.72472010252488</v>
      </c>
      <c r="BH1880" s="66">
        <f t="shared" si="503"/>
        <v>81.927270619452287</v>
      </c>
      <c r="BI1880" s="66">
        <f t="shared" si="504"/>
        <v>0</v>
      </c>
      <c r="BJ1880" s="66">
        <f t="shared" si="505"/>
        <v>84.261896551724135</v>
      </c>
      <c r="BK1880" s="66">
        <f t="shared" si="506"/>
        <v>54.731568965517241</v>
      </c>
      <c r="BL1880" s="66">
        <f t="shared" si="507"/>
        <v>220.92075337807296</v>
      </c>
      <c r="BM1880" s="207">
        <f t="shared" si="509"/>
        <v>39870.979999999996</v>
      </c>
    </row>
    <row r="1881" spans="1:65" x14ac:dyDescent="0.35">
      <c r="A1881" s="1">
        <v>54</v>
      </c>
      <c r="B1881">
        <v>105</v>
      </c>
      <c r="C1881" t="s">
        <v>37</v>
      </c>
      <c r="D1881" s="60" t="s">
        <v>92</v>
      </c>
      <c r="E1881" s="6" t="s">
        <v>1115</v>
      </c>
      <c r="F1881" s="7" t="s">
        <v>1116</v>
      </c>
      <c r="G1881" s="6">
        <v>-8.0500000000000007</v>
      </c>
      <c r="H1881" s="6">
        <v>-34.880000000000003</v>
      </c>
      <c r="I1881" s="6">
        <v>10</v>
      </c>
      <c r="J1881" s="8">
        <v>63550.072249703</v>
      </c>
      <c r="K1881" t="s">
        <v>1165</v>
      </c>
      <c r="L1881" t="s">
        <v>1062</v>
      </c>
      <c r="M1881">
        <v>600</v>
      </c>
      <c r="N1881">
        <v>600</v>
      </c>
      <c r="O1881">
        <v>0</v>
      </c>
      <c r="P1881">
        <v>42143.67</v>
      </c>
      <c r="Q1881">
        <v>44998.77</v>
      </c>
      <c r="R1881">
        <v>5250.2</v>
      </c>
      <c r="S1881">
        <v>34606.78</v>
      </c>
      <c r="T1881">
        <v>0</v>
      </c>
      <c r="U1881">
        <v>11578.67</v>
      </c>
      <c r="V1881">
        <v>0</v>
      </c>
      <c r="W1881" s="181">
        <f t="shared" si="493"/>
        <v>53722.34</v>
      </c>
      <c r="X1881" s="181">
        <f t="shared" si="494"/>
        <v>89.537233333333333</v>
      </c>
      <c r="Y1881" s="174">
        <v>138578.09</v>
      </c>
      <c r="Z1881" s="181">
        <f t="shared" si="495"/>
        <v>230.96348333333333</v>
      </c>
      <c r="AA1881" s="174">
        <v>0</v>
      </c>
      <c r="AB1881" s="174">
        <v>30.41149578551703</v>
      </c>
      <c r="AC1881" s="174">
        <v>32.471778186580572</v>
      </c>
      <c r="AD1881" s="174">
        <v>3.7886219964498</v>
      </c>
      <c r="AE1881" s="174">
        <v>24.972764453601581</v>
      </c>
      <c r="AF1881">
        <v>0</v>
      </c>
      <c r="AG1881" s="106">
        <v>8.3553395778510158</v>
      </c>
      <c r="AH1881" s="106">
        <v>0</v>
      </c>
      <c r="AI1881" s="106">
        <v>100</v>
      </c>
      <c r="AJ1881">
        <v>83.75</v>
      </c>
      <c r="AK1881">
        <v>89.54</v>
      </c>
      <c r="AL1881">
        <v>57.68</v>
      </c>
      <c r="AM1881">
        <v>230.96</v>
      </c>
      <c r="AN1881" t="s">
        <v>1069</v>
      </c>
      <c r="AO1881">
        <v>23.601600000000001</v>
      </c>
      <c r="AP1881">
        <v>8.33</v>
      </c>
      <c r="AQ1881">
        <v>12.806699999999999</v>
      </c>
      <c r="AR1881" t="s">
        <v>1072</v>
      </c>
      <c r="AS1881" t="s">
        <v>1074</v>
      </c>
      <c r="AT1881" t="s">
        <v>1075</v>
      </c>
      <c r="AU1881" t="s">
        <v>1078</v>
      </c>
      <c r="AV1881" t="s">
        <v>1079</v>
      </c>
      <c r="AW1881" t="s">
        <v>1084</v>
      </c>
      <c r="AX1881" s="65">
        <f t="shared" si="508"/>
        <v>1391.07</v>
      </c>
      <c r="AY1881" s="106">
        <v>2862.47</v>
      </c>
      <c r="AZ1881" s="106">
        <v>1494.3178957489804</v>
      </c>
      <c r="BA1881" s="65">
        <f t="shared" si="496"/>
        <v>5747.8578957489808</v>
      </c>
      <c r="BB1881" s="65">
        <f t="shared" si="497"/>
        <v>52228.022104251017</v>
      </c>
      <c r="BC1881" s="65">
        <f t="shared" si="498"/>
        <v>0</v>
      </c>
      <c r="BD1881" s="65">
        <f t="shared" si="499"/>
        <v>48857.899999999994</v>
      </c>
      <c r="BE1881" s="65">
        <f t="shared" si="500"/>
        <v>31744.309999999998</v>
      </c>
      <c r="BF1881" s="65">
        <f t="shared" si="501"/>
        <v>132830.23210425102</v>
      </c>
      <c r="BG1881" s="66">
        <f t="shared" si="502"/>
        <v>821.12255653556872</v>
      </c>
      <c r="BH1881" s="66">
        <f t="shared" si="503"/>
        <v>90.048313972846586</v>
      </c>
      <c r="BI1881" s="66">
        <f t="shared" si="504"/>
        <v>0</v>
      </c>
      <c r="BJ1881" s="66">
        <f t="shared" si="505"/>
        <v>84.237758620689647</v>
      </c>
      <c r="BK1881" s="66">
        <f t="shared" si="506"/>
        <v>54.731568965517241</v>
      </c>
      <c r="BL1881" s="66">
        <f t="shared" si="507"/>
        <v>229.01764155905349</v>
      </c>
      <c r="BM1881" s="207">
        <f t="shared" si="509"/>
        <v>39856.979999999996</v>
      </c>
    </row>
    <row r="1882" spans="1:65" x14ac:dyDescent="0.35">
      <c r="A1882" s="1">
        <v>55</v>
      </c>
      <c r="B1882">
        <v>105</v>
      </c>
      <c r="C1882" t="s">
        <v>37</v>
      </c>
      <c r="D1882" s="60" t="s">
        <v>93</v>
      </c>
      <c r="E1882" s="6" t="s">
        <v>1117</v>
      </c>
      <c r="F1882" s="7" t="s">
        <v>1118</v>
      </c>
      <c r="G1882" s="6">
        <v>-3.8</v>
      </c>
      <c r="H1882" s="6">
        <v>-38.53</v>
      </c>
      <c r="I1882" s="6">
        <v>41</v>
      </c>
      <c r="J1882" s="8">
        <v>71394.000753582499</v>
      </c>
      <c r="K1882" t="s">
        <v>1165</v>
      </c>
      <c r="L1882" t="s">
        <v>1062</v>
      </c>
      <c r="M1882">
        <v>600</v>
      </c>
      <c r="N1882">
        <v>600</v>
      </c>
      <c r="O1882">
        <v>0</v>
      </c>
      <c r="P1882">
        <v>43298.19</v>
      </c>
      <c r="Q1882">
        <v>44998.77</v>
      </c>
      <c r="R1882">
        <v>5255.2</v>
      </c>
      <c r="S1882">
        <v>34606.78</v>
      </c>
      <c r="T1882">
        <v>0</v>
      </c>
      <c r="U1882">
        <v>11578.67</v>
      </c>
      <c r="V1882">
        <v>0</v>
      </c>
      <c r="W1882" s="181">
        <f t="shared" si="493"/>
        <v>54876.86</v>
      </c>
      <c r="X1882" s="181">
        <f t="shared" si="494"/>
        <v>91.461433333333332</v>
      </c>
      <c r="Y1882" s="174">
        <v>139737.60999999999</v>
      </c>
      <c r="Z1882" s="181">
        <f t="shared" si="495"/>
        <v>232.89601666666664</v>
      </c>
      <c r="AA1882" s="174">
        <v>0</v>
      </c>
      <c r="AB1882" s="174">
        <v>30.985351760345701</v>
      </c>
      <c r="AC1882" s="174">
        <v>32.202332643301972</v>
      </c>
      <c r="AD1882" s="174">
        <v>3.7607627610061458</v>
      </c>
      <c r="AE1882" s="174">
        <v>24.765544508740351</v>
      </c>
      <c r="AF1882">
        <v>0</v>
      </c>
      <c r="AG1882" s="106">
        <v>8.2860083266058435</v>
      </c>
      <c r="AH1882" s="106">
        <v>0</v>
      </c>
      <c r="AI1882" s="106">
        <v>100</v>
      </c>
      <c r="AJ1882">
        <v>83.76</v>
      </c>
      <c r="AK1882">
        <v>91.46</v>
      </c>
      <c r="AL1882">
        <v>57.68</v>
      </c>
      <c r="AM1882">
        <v>232.9</v>
      </c>
      <c r="AN1882" t="s">
        <v>1070</v>
      </c>
      <c r="AO1882">
        <v>23.601600000000001</v>
      </c>
      <c r="AP1882">
        <v>8.33</v>
      </c>
      <c r="AQ1882">
        <v>12.806699999999999</v>
      </c>
      <c r="AR1882" t="s">
        <v>1072</v>
      </c>
      <c r="AS1882" t="s">
        <v>1074</v>
      </c>
      <c r="AT1882" t="s">
        <v>1075</v>
      </c>
      <c r="AU1882" t="s">
        <v>1078</v>
      </c>
      <c r="AV1882" t="s">
        <v>1079</v>
      </c>
      <c r="AW1882" t="s">
        <v>1084</v>
      </c>
      <c r="AX1882" s="65">
        <f t="shared" si="508"/>
        <v>1391.07</v>
      </c>
      <c r="AY1882" s="106">
        <v>2862.47</v>
      </c>
      <c r="AZ1882" s="106">
        <v>1505.2032383409553</v>
      </c>
      <c r="BA1882" s="65">
        <f t="shared" si="496"/>
        <v>5758.743238340955</v>
      </c>
      <c r="BB1882" s="65">
        <f t="shared" si="497"/>
        <v>53371.656761659047</v>
      </c>
      <c r="BC1882" s="65">
        <f t="shared" si="498"/>
        <v>0</v>
      </c>
      <c r="BD1882" s="65">
        <f t="shared" si="499"/>
        <v>48862.899999999994</v>
      </c>
      <c r="BE1882" s="65">
        <f t="shared" si="500"/>
        <v>31744.309999999998</v>
      </c>
      <c r="BF1882" s="65">
        <f t="shared" si="501"/>
        <v>133978.86676165904</v>
      </c>
      <c r="BG1882" s="66">
        <f t="shared" si="502"/>
        <v>822.67760547727926</v>
      </c>
      <c r="BH1882" s="66">
        <f t="shared" si="503"/>
        <v>92.020097864929397</v>
      </c>
      <c r="BI1882" s="66">
        <f t="shared" si="504"/>
        <v>0</v>
      </c>
      <c r="BJ1882" s="66">
        <f t="shared" si="505"/>
        <v>84.246379310344821</v>
      </c>
      <c r="BK1882" s="66">
        <f t="shared" si="506"/>
        <v>54.731568965517241</v>
      </c>
      <c r="BL1882" s="66">
        <f t="shared" si="507"/>
        <v>230.99804614079144</v>
      </c>
      <c r="BM1882" s="207">
        <f t="shared" si="509"/>
        <v>39861.979999999996</v>
      </c>
    </row>
    <row r="1883" spans="1:65" x14ac:dyDescent="0.35">
      <c r="A1883" s="1">
        <v>56</v>
      </c>
      <c r="B1883">
        <v>106</v>
      </c>
      <c r="C1883" t="s">
        <v>37</v>
      </c>
      <c r="D1883" s="60" t="s">
        <v>94</v>
      </c>
      <c r="E1883" s="6" t="s">
        <v>1104</v>
      </c>
      <c r="F1883" s="7" t="s">
        <v>1105</v>
      </c>
      <c r="G1883" s="6">
        <v>-22.74</v>
      </c>
      <c r="H1883" s="6">
        <v>-45.59</v>
      </c>
      <c r="I1883" s="6">
        <v>1642</v>
      </c>
      <c r="J1883" s="8">
        <v>3495.45982983364</v>
      </c>
      <c r="K1883" t="s">
        <v>1165</v>
      </c>
      <c r="L1883" t="s">
        <v>1062</v>
      </c>
      <c r="M1883">
        <v>600</v>
      </c>
      <c r="N1883">
        <v>600</v>
      </c>
      <c r="O1883">
        <v>484.35</v>
      </c>
      <c r="P1883">
        <v>13783.56</v>
      </c>
      <c r="Q1883">
        <v>44998.77</v>
      </c>
      <c r="R1883">
        <v>5265.2</v>
      </c>
      <c r="S1883">
        <v>34606.78</v>
      </c>
      <c r="T1883">
        <v>0</v>
      </c>
      <c r="U1883">
        <v>11750.93</v>
      </c>
      <c r="V1883">
        <v>0</v>
      </c>
      <c r="W1883" s="181">
        <f t="shared" si="493"/>
        <v>25534.489999999998</v>
      </c>
      <c r="X1883" s="181">
        <f t="shared" si="494"/>
        <v>42.55748333333333</v>
      </c>
      <c r="Y1883" s="174">
        <v>110889.60000000001</v>
      </c>
      <c r="Z1883" s="181">
        <f t="shared" si="495"/>
        <v>184.816</v>
      </c>
      <c r="AA1883" s="174">
        <v>0.4367857761232794</v>
      </c>
      <c r="AB1883" s="174">
        <v>12.4299844169336</v>
      </c>
      <c r="AC1883" s="174">
        <v>40.579792875075753</v>
      </c>
      <c r="AD1883" s="174">
        <v>4.7481459036735636</v>
      </c>
      <c r="AE1883" s="174">
        <v>31.208318904568149</v>
      </c>
      <c r="AF1883">
        <v>0</v>
      </c>
      <c r="AG1883" s="106">
        <v>10.59696310564742</v>
      </c>
      <c r="AH1883" s="106">
        <v>0</v>
      </c>
      <c r="AI1883" s="106">
        <v>100</v>
      </c>
      <c r="AJ1883">
        <v>83.77</v>
      </c>
      <c r="AK1883">
        <v>43.36</v>
      </c>
      <c r="AL1883">
        <v>57.68</v>
      </c>
      <c r="AM1883">
        <v>184.82</v>
      </c>
      <c r="AN1883" t="s">
        <v>1063</v>
      </c>
      <c r="AO1883">
        <v>23.601600000000001</v>
      </c>
      <c r="AP1883">
        <v>8.33</v>
      </c>
      <c r="AQ1883">
        <v>12.806699999999999</v>
      </c>
      <c r="AR1883" t="s">
        <v>1072</v>
      </c>
      <c r="AS1883" t="s">
        <v>1074</v>
      </c>
      <c r="AT1883" t="s">
        <v>1075</v>
      </c>
      <c r="AU1883" t="s">
        <v>1078</v>
      </c>
      <c r="AV1883" t="s">
        <v>1082</v>
      </c>
      <c r="AW1883" t="s">
        <v>1083</v>
      </c>
      <c r="AX1883" s="65">
        <f t="shared" si="508"/>
        <v>1391.07</v>
      </c>
      <c r="AY1883" s="106">
        <v>2862.47</v>
      </c>
      <c r="AZ1883" s="106">
        <v>716.6567200988552</v>
      </c>
      <c r="BA1883" s="65">
        <f t="shared" si="496"/>
        <v>4970.1967200988547</v>
      </c>
      <c r="BB1883" s="65">
        <f t="shared" si="497"/>
        <v>24817.833279901144</v>
      </c>
      <c r="BC1883" s="65">
        <f t="shared" si="498"/>
        <v>484.35</v>
      </c>
      <c r="BD1883" s="65">
        <f t="shared" si="499"/>
        <v>48872.899999999994</v>
      </c>
      <c r="BE1883" s="65">
        <f t="shared" si="500"/>
        <v>31744.309999999998</v>
      </c>
      <c r="BF1883" s="65">
        <f t="shared" si="501"/>
        <v>105919.40327990115</v>
      </c>
      <c r="BG1883" s="66">
        <f t="shared" si="502"/>
        <v>710.02810287126499</v>
      </c>
      <c r="BH1883" s="66">
        <f t="shared" si="503"/>
        <v>42.789367723967487</v>
      </c>
      <c r="BI1883" s="66">
        <f t="shared" si="504"/>
        <v>0.80725000000000002</v>
      </c>
      <c r="BJ1883" s="66">
        <f t="shared" si="505"/>
        <v>84.263620689655156</v>
      </c>
      <c r="BK1883" s="66">
        <f t="shared" si="506"/>
        <v>54.731568965517241</v>
      </c>
      <c r="BL1883" s="66">
        <f t="shared" si="507"/>
        <v>182.61966082741577</v>
      </c>
      <c r="BM1883" s="207">
        <f t="shared" si="509"/>
        <v>39871.979999999996</v>
      </c>
    </row>
    <row r="1884" spans="1:65" x14ac:dyDescent="0.35">
      <c r="A1884" s="1">
        <v>57</v>
      </c>
      <c r="B1884">
        <v>106</v>
      </c>
      <c r="C1884" t="s">
        <v>37</v>
      </c>
      <c r="D1884" s="60" t="s">
        <v>95</v>
      </c>
      <c r="E1884" s="6" t="s">
        <v>1104</v>
      </c>
      <c r="F1884" s="7" t="s">
        <v>1106</v>
      </c>
      <c r="G1884" s="6">
        <v>-23.85</v>
      </c>
      <c r="H1884" s="6">
        <v>-46.64</v>
      </c>
      <c r="I1884" s="6">
        <v>792</v>
      </c>
      <c r="J1884" s="8">
        <v>14172.2970393051</v>
      </c>
      <c r="K1884" t="s">
        <v>1165</v>
      </c>
      <c r="L1884" t="s">
        <v>1062</v>
      </c>
      <c r="M1884">
        <v>600</v>
      </c>
      <c r="N1884">
        <v>600</v>
      </c>
      <c r="O1884">
        <v>52.78</v>
      </c>
      <c r="P1884">
        <v>21094.68</v>
      </c>
      <c r="Q1884">
        <v>44998.77</v>
      </c>
      <c r="R1884">
        <v>5266.4</v>
      </c>
      <c r="S1884">
        <v>34606.78</v>
      </c>
      <c r="T1884">
        <v>0</v>
      </c>
      <c r="U1884">
        <v>11750.93</v>
      </c>
      <c r="V1884">
        <v>0</v>
      </c>
      <c r="W1884" s="181">
        <f t="shared" si="493"/>
        <v>32845.61</v>
      </c>
      <c r="X1884" s="181">
        <f t="shared" si="494"/>
        <v>54.742683333333332</v>
      </c>
      <c r="Y1884" s="174">
        <v>117770.34</v>
      </c>
      <c r="Z1884" s="181">
        <f t="shared" si="495"/>
        <v>196.28389999999999</v>
      </c>
      <c r="AA1884" s="174">
        <v>4.4816037722231257E-2</v>
      </c>
      <c r="AB1884" s="174">
        <v>17.911708499780161</v>
      </c>
      <c r="AC1884" s="174">
        <v>38.208915759265032</v>
      </c>
      <c r="AD1884" s="174">
        <v>4.471754093602855</v>
      </c>
      <c r="AE1884" s="174">
        <v>29.384970782966231</v>
      </c>
      <c r="AF1884">
        <v>0</v>
      </c>
      <c r="AG1884" s="106">
        <v>9.9778348266634875</v>
      </c>
      <c r="AH1884" s="106">
        <v>0</v>
      </c>
      <c r="AI1884" s="106">
        <v>100</v>
      </c>
      <c r="AJ1884">
        <v>83.78</v>
      </c>
      <c r="AK1884">
        <v>54.83</v>
      </c>
      <c r="AL1884">
        <v>57.68</v>
      </c>
      <c r="AM1884">
        <v>196.28</v>
      </c>
      <c r="AN1884" t="s">
        <v>1064</v>
      </c>
      <c r="AO1884">
        <v>23.601600000000001</v>
      </c>
      <c r="AP1884">
        <v>8.33</v>
      </c>
      <c r="AQ1884">
        <v>12.806699999999999</v>
      </c>
      <c r="AR1884" t="s">
        <v>1072</v>
      </c>
      <c r="AS1884" t="s">
        <v>1074</v>
      </c>
      <c r="AT1884" t="s">
        <v>1075</v>
      </c>
      <c r="AU1884" t="s">
        <v>1078</v>
      </c>
      <c r="AV1884" t="s">
        <v>1082</v>
      </c>
      <c r="AW1884" t="s">
        <v>1083</v>
      </c>
      <c r="AX1884" s="65">
        <f t="shared" si="508"/>
        <v>1391.07</v>
      </c>
      <c r="AY1884" s="106">
        <v>2862.47</v>
      </c>
      <c r="AZ1884" s="106">
        <v>925.80217017496363</v>
      </c>
      <c r="BA1884" s="65">
        <f t="shared" si="496"/>
        <v>5179.342170174963</v>
      </c>
      <c r="BB1884" s="65">
        <f t="shared" si="497"/>
        <v>31919.807829825037</v>
      </c>
      <c r="BC1884" s="65">
        <f t="shared" si="498"/>
        <v>52.78</v>
      </c>
      <c r="BD1884" s="65">
        <f t="shared" si="499"/>
        <v>48874.1</v>
      </c>
      <c r="BE1884" s="65">
        <f t="shared" si="500"/>
        <v>31744.309999999998</v>
      </c>
      <c r="BF1884" s="65">
        <f t="shared" si="501"/>
        <v>112590.99782982504</v>
      </c>
      <c r="BG1884" s="66">
        <f t="shared" si="502"/>
        <v>739.90602431070897</v>
      </c>
      <c r="BH1884" s="66">
        <f t="shared" si="503"/>
        <v>55.03415143073282</v>
      </c>
      <c r="BI1884" s="66">
        <f t="shared" si="504"/>
        <v>8.7966666666666665E-2</v>
      </c>
      <c r="BJ1884" s="66">
        <f t="shared" si="505"/>
        <v>84.265689655172409</v>
      </c>
      <c r="BK1884" s="66">
        <f t="shared" si="506"/>
        <v>54.731568965517241</v>
      </c>
      <c r="BL1884" s="66">
        <f t="shared" si="507"/>
        <v>194.12241005142246</v>
      </c>
      <c r="BM1884" s="207">
        <f t="shared" si="509"/>
        <v>39873.18</v>
      </c>
    </row>
    <row r="1885" spans="1:65" x14ac:dyDescent="0.35">
      <c r="A1885" s="1">
        <v>58</v>
      </c>
      <c r="B1885">
        <v>106</v>
      </c>
      <c r="C1885" t="s">
        <v>37</v>
      </c>
      <c r="D1885" s="60" t="s">
        <v>96</v>
      </c>
      <c r="E1885" s="6" t="s">
        <v>1107</v>
      </c>
      <c r="F1885" s="7" t="s">
        <v>1108</v>
      </c>
      <c r="G1885" s="6">
        <v>-30.03</v>
      </c>
      <c r="H1885" s="6">
        <v>-51.23</v>
      </c>
      <c r="I1885" s="6">
        <v>47</v>
      </c>
      <c r="J1885" s="8">
        <v>23954.0527728093</v>
      </c>
      <c r="K1885" t="s">
        <v>1165</v>
      </c>
      <c r="L1885" t="s">
        <v>1062</v>
      </c>
      <c r="M1885">
        <v>600</v>
      </c>
      <c r="N1885">
        <v>600</v>
      </c>
      <c r="O1885">
        <v>208.46</v>
      </c>
      <c r="P1885">
        <v>25073.57</v>
      </c>
      <c r="Q1885">
        <v>44998.77</v>
      </c>
      <c r="R1885">
        <v>5272.4</v>
      </c>
      <c r="S1885">
        <v>34606.78</v>
      </c>
      <c r="T1885">
        <v>0</v>
      </c>
      <c r="U1885">
        <v>11750.93</v>
      </c>
      <c r="V1885">
        <v>0</v>
      </c>
      <c r="W1885" s="181">
        <f t="shared" si="493"/>
        <v>36824.5</v>
      </c>
      <c r="X1885" s="181">
        <f t="shared" si="494"/>
        <v>61.374166666666667</v>
      </c>
      <c r="Y1885" s="174">
        <v>121910.91</v>
      </c>
      <c r="Z1885" s="181">
        <f t="shared" si="495"/>
        <v>203.18485000000001</v>
      </c>
      <c r="AA1885" s="174">
        <v>0.17099371992219559</v>
      </c>
      <c r="AB1885" s="174">
        <v>20.567125616567051</v>
      </c>
      <c r="AC1885" s="174">
        <v>36.911191951565279</v>
      </c>
      <c r="AD1885" s="174">
        <v>4.3247975099193336</v>
      </c>
      <c r="AE1885" s="174">
        <v>28.386942563220959</v>
      </c>
      <c r="AF1885">
        <v>0</v>
      </c>
      <c r="AG1885" s="106">
        <v>9.6389486388051733</v>
      </c>
      <c r="AH1885" s="106">
        <v>0</v>
      </c>
      <c r="AI1885" s="106">
        <v>100</v>
      </c>
      <c r="AJ1885">
        <v>83.79</v>
      </c>
      <c r="AK1885">
        <v>61.72</v>
      </c>
      <c r="AL1885">
        <v>57.68</v>
      </c>
      <c r="AM1885">
        <v>203.18</v>
      </c>
      <c r="AN1885" t="s">
        <v>1065</v>
      </c>
      <c r="AO1885">
        <v>23.601600000000001</v>
      </c>
      <c r="AP1885">
        <v>8.33</v>
      </c>
      <c r="AQ1885">
        <v>12.806699999999999</v>
      </c>
      <c r="AR1885" t="s">
        <v>1072</v>
      </c>
      <c r="AS1885" t="s">
        <v>1074</v>
      </c>
      <c r="AT1885" t="s">
        <v>1075</v>
      </c>
      <c r="AU1885" t="s">
        <v>1078</v>
      </c>
      <c r="AV1885" t="s">
        <v>1082</v>
      </c>
      <c r="AW1885" t="s">
        <v>1083</v>
      </c>
      <c r="AX1885" s="65">
        <f t="shared" si="508"/>
        <v>1391.07</v>
      </c>
      <c r="AY1885" s="106">
        <v>2862.47</v>
      </c>
      <c r="AZ1885" s="106">
        <v>1023.1294373658469</v>
      </c>
      <c r="BA1885" s="65">
        <f t="shared" si="496"/>
        <v>5276.6694373658465</v>
      </c>
      <c r="BB1885" s="65">
        <f t="shared" si="497"/>
        <v>35801.370562634154</v>
      </c>
      <c r="BC1885" s="65">
        <f t="shared" si="498"/>
        <v>208.46</v>
      </c>
      <c r="BD1885" s="65">
        <f t="shared" si="499"/>
        <v>48880.1</v>
      </c>
      <c r="BE1885" s="65">
        <f t="shared" si="500"/>
        <v>31744.309999999998</v>
      </c>
      <c r="BF1885" s="65">
        <f t="shared" si="501"/>
        <v>116634.24056263416</v>
      </c>
      <c r="BG1885" s="66">
        <f t="shared" si="502"/>
        <v>753.80991962369239</v>
      </c>
      <c r="BH1885" s="66">
        <f t="shared" si="503"/>
        <v>61.726500970058886</v>
      </c>
      <c r="BI1885" s="66">
        <f t="shared" si="504"/>
        <v>0.34743333333333337</v>
      </c>
      <c r="BJ1885" s="66">
        <f t="shared" si="505"/>
        <v>84.276034482758618</v>
      </c>
      <c r="BK1885" s="66">
        <f t="shared" si="506"/>
        <v>54.731568965517241</v>
      </c>
      <c r="BL1885" s="66">
        <f t="shared" si="507"/>
        <v>201.09351821143821</v>
      </c>
      <c r="BM1885" s="207">
        <f t="shared" si="509"/>
        <v>39879.18</v>
      </c>
    </row>
    <row r="1886" spans="1:65" x14ac:dyDescent="0.35">
      <c r="A1886" s="1">
        <v>59</v>
      </c>
      <c r="B1886">
        <v>106</v>
      </c>
      <c r="C1886" t="s">
        <v>37</v>
      </c>
      <c r="D1886" s="60" t="s">
        <v>97</v>
      </c>
      <c r="E1886" s="6" t="s">
        <v>1109</v>
      </c>
      <c r="F1886" s="7" t="s">
        <v>1110</v>
      </c>
      <c r="G1886" s="6">
        <v>-15.37</v>
      </c>
      <c r="H1886" s="6">
        <v>-48.78</v>
      </c>
      <c r="I1886" s="6">
        <v>770</v>
      </c>
      <c r="J1886" s="8">
        <v>31081.371963744201</v>
      </c>
      <c r="K1886" t="s">
        <v>1165</v>
      </c>
      <c r="L1886" t="s">
        <v>1062</v>
      </c>
      <c r="M1886">
        <v>600</v>
      </c>
      <c r="N1886">
        <v>600</v>
      </c>
      <c r="O1886">
        <v>0</v>
      </c>
      <c r="P1886">
        <v>36344.44</v>
      </c>
      <c r="Q1886">
        <v>44998.77</v>
      </c>
      <c r="R1886">
        <v>5266.4</v>
      </c>
      <c r="S1886">
        <v>34606.78</v>
      </c>
      <c r="T1886">
        <v>0</v>
      </c>
      <c r="U1886">
        <v>11750.93</v>
      </c>
      <c r="V1886">
        <v>0</v>
      </c>
      <c r="W1886" s="181">
        <f t="shared" si="493"/>
        <v>48095.37</v>
      </c>
      <c r="X1886" s="181">
        <f t="shared" si="494"/>
        <v>80.158950000000004</v>
      </c>
      <c r="Y1886" s="174">
        <v>132967.32999999999</v>
      </c>
      <c r="Z1886" s="181">
        <f t="shared" si="495"/>
        <v>221.61221666666665</v>
      </c>
      <c r="AA1886" s="174">
        <v>0</v>
      </c>
      <c r="AB1886" s="174">
        <v>27.333360758616429</v>
      </c>
      <c r="AC1886" s="174">
        <v>33.841974566233681</v>
      </c>
      <c r="AD1886" s="174">
        <v>3.9606721440522268</v>
      </c>
      <c r="AE1886" s="174">
        <v>26.026528471316979</v>
      </c>
      <c r="AF1886">
        <v>0</v>
      </c>
      <c r="AG1886" s="106">
        <v>8.837456539136344</v>
      </c>
      <c r="AH1886" s="106">
        <v>0</v>
      </c>
      <c r="AI1886" s="106">
        <v>100</v>
      </c>
      <c r="AJ1886">
        <v>83.78</v>
      </c>
      <c r="AK1886">
        <v>80.16</v>
      </c>
      <c r="AL1886">
        <v>57.68</v>
      </c>
      <c r="AM1886">
        <v>221.61</v>
      </c>
      <c r="AN1886" t="s">
        <v>1066</v>
      </c>
      <c r="AO1886">
        <v>23.601600000000001</v>
      </c>
      <c r="AP1886">
        <v>8.33</v>
      </c>
      <c r="AQ1886">
        <v>12.806699999999999</v>
      </c>
      <c r="AR1886" t="s">
        <v>1072</v>
      </c>
      <c r="AS1886" t="s">
        <v>1074</v>
      </c>
      <c r="AT1886" t="s">
        <v>1075</v>
      </c>
      <c r="AU1886" t="s">
        <v>1078</v>
      </c>
      <c r="AV1886" t="s">
        <v>1082</v>
      </c>
      <c r="AW1886" t="s">
        <v>1083</v>
      </c>
      <c r="AX1886" s="65">
        <f t="shared" si="508"/>
        <v>1391.07</v>
      </c>
      <c r="AY1886" s="106">
        <v>2862.47</v>
      </c>
      <c r="AZ1886" s="106">
        <v>1331.7559172397694</v>
      </c>
      <c r="BA1886" s="65">
        <f t="shared" si="496"/>
        <v>5585.2959172397696</v>
      </c>
      <c r="BB1886" s="65">
        <f t="shared" si="497"/>
        <v>46763.614082760236</v>
      </c>
      <c r="BC1886" s="65">
        <f t="shared" si="498"/>
        <v>0</v>
      </c>
      <c r="BD1886" s="65">
        <f t="shared" si="499"/>
        <v>48874.1</v>
      </c>
      <c r="BE1886" s="65">
        <f t="shared" si="500"/>
        <v>31744.309999999998</v>
      </c>
      <c r="BF1886" s="65">
        <f t="shared" si="501"/>
        <v>127382.03408276022</v>
      </c>
      <c r="BG1886" s="66">
        <f t="shared" si="502"/>
        <v>797.89941674853856</v>
      </c>
      <c r="BH1886" s="66">
        <f t="shared" si="503"/>
        <v>80.626920832345235</v>
      </c>
      <c r="BI1886" s="66">
        <f t="shared" si="504"/>
        <v>0</v>
      </c>
      <c r="BJ1886" s="66">
        <f t="shared" si="505"/>
        <v>84.265689655172409</v>
      </c>
      <c r="BK1886" s="66">
        <f t="shared" si="506"/>
        <v>54.731568965517241</v>
      </c>
      <c r="BL1886" s="66">
        <f t="shared" si="507"/>
        <v>219.62419669441417</v>
      </c>
      <c r="BM1886" s="207">
        <f t="shared" si="509"/>
        <v>39873.18</v>
      </c>
    </row>
    <row r="1887" spans="1:65" x14ac:dyDescent="0.35">
      <c r="A1887" s="1">
        <v>60</v>
      </c>
      <c r="B1887">
        <v>106</v>
      </c>
      <c r="C1887" t="s">
        <v>37</v>
      </c>
      <c r="D1887" s="60" t="s">
        <v>98</v>
      </c>
      <c r="E1887" s="6" t="s">
        <v>1111</v>
      </c>
      <c r="F1887" s="7" t="s">
        <v>1112</v>
      </c>
      <c r="G1887" s="6">
        <v>-22.86</v>
      </c>
      <c r="H1887" s="6">
        <v>-43.41</v>
      </c>
      <c r="I1887" s="6">
        <v>45</v>
      </c>
      <c r="J1887" s="8">
        <v>45016.2336447989</v>
      </c>
      <c r="K1887" t="s">
        <v>1165</v>
      </c>
      <c r="L1887" t="s">
        <v>1062</v>
      </c>
      <c r="M1887">
        <v>600</v>
      </c>
      <c r="N1887">
        <v>600</v>
      </c>
      <c r="O1887">
        <v>0</v>
      </c>
      <c r="P1887">
        <v>36103.15</v>
      </c>
      <c r="Q1887">
        <v>44998.77</v>
      </c>
      <c r="R1887">
        <v>5262.4</v>
      </c>
      <c r="S1887">
        <v>34606.78</v>
      </c>
      <c r="T1887">
        <v>0</v>
      </c>
      <c r="U1887">
        <v>11750.93</v>
      </c>
      <c r="V1887">
        <v>0</v>
      </c>
      <c r="W1887" s="181">
        <f t="shared" si="493"/>
        <v>47854.080000000002</v>
      </c>
      <c r="X1887" s="181">
        <f t="shared" si="494"/>
        <v>79.756799999999998</v>
      </c>
      <c r="Y1887" s="174">
        <v>132722.03</v>
      </c>
      <c r="Z1887" s="181">
        <f t="shared" si="495"/>
        <v>221.20338333333333</v>
      </c>
      <c r="AA1887" s="174">
        <v>0</v>
      </c>
      <c r="AB1887" s="174">
        <v>27.20207790673485</v>
      </c>
      <c r="AC1887" s="174">
        <v>33.904522105335488</v>
      </c>
      <c r="AD1887" s="174">
        <v>3.964978534460331</v>
      </c>
      <c r="AE1887" s="174">
        <v>26.074631317800069</v>
      </c>
      <c r="AF1887">
        <v>0</v>
      </c>
      <c r="AG1887" s="106">
        <v>8.8537901356692643</v>
      </c>
      <c r="AH1887" s="106">
        <v>0</v>
      </c>
      <c r="AI1887" s="106">
        <v>100</v>
      </c>
      <c r="AJ1887">
        <v>83.77</v>
      </c>
      <c r="AK1887">
        <v>79.760000000000005</v>
      </c>
      <c r="AL1887">
        <v>57.68</v>
      </c>
      <c r="AM1887">
        <v>221.2</v>
      </c>
      <c r="AN1887" t="s">
        <v>1067</v>
      </c>
      <c r="AO1887">
        <v>23.601600000000001</v>
      </c>
      <c r="AP1887">
        <v>8.33</v>
      </c>
      <c r="AQ1887">
        <v>12.806699999999999</v>
      </c>
      <c r="AR1887" t="s">
        <v>1072</v>
      </c>
      <c r="AS1887" t="s">
        <v>1074</v>
      </c>
      <c r="AT1887" t="s">
        <v>1075</v>
      </c>
      <c r="AU1887" t="s">
        <v>1078</v>
      </c>
      <c r="AV1887" t="s">
        <v>1082</v>
      </c>
      <c r="AW1887" t="s">
        <v>1083</v>
      </c>
      <c r="AX1887" s="65">
        <f t="shared" si="508"/>
        <v>1391.07</v>
      </c>
      <c r="AY1887" s="106">
        <v>2862.47</v>
      </c>
      <c r="AZ1887" s="106">
        <v>1311.3268068645664</v>
      </c>
      <c r="BA1887" s="65">
        <f t="shared" si="496"/>
        <v>5564.8668068645657</v>
      </c>
      <c r="BB1887" s="65">
        <f t="shared" si="497"/>
        <v>46542.753193135439</v>
      </c>
      <c r="BC1887" s="65">
        <f t="shared" si="498"/>
        <v>0</v>
      </c>
      <c r="BD1887" s="65">
        <f t="shared" si="499"/>
        <v>48870.1</v>
      </c>
      <c r="BE1887" s="65">
        <f t="shared" si="500"/>
        <v>31744.309999999998</v>
      </c>
      <c r="BF1887" s="65">
        <f t="shared" si="501"/>
        <v>127157.16319313543</v>
      </c>
      <c r="BG1887" s="66">
        <f t="shared" si="502"/>
        <v>794.98097240922368</v>
      </c>
      <c r="BH1887" s="66">
        <f t="shared" si="503"/>
        <v>80.246126195061095</v>
      </c>
      <c r="BI1887" s="66">
        <f t="shared" si="504"/>
        <v>0</v>
      </c>
      <c r="BJ1887" s="66">
        <f t="shared" si="505"/>
        <v>84.258793103448269</v>
      </c>
      <c r="BK1887" s="66">
        <f t="shared" si="506"/>
        <v>54.731568965517241</v>
      </c>
      <c r="BL1887" s="66">
        <f t="shared" si="507"/>
        <v>219.2364882640266</v>
      </c>
      <c r="BM1887" s="207">
        <f t="shared" si="509"/>
        <v>39869.18</v>
      </c>
    </row>
    <row r="1888" spans="1:65" x14ac:dyDescent="0.35">
      <c r="A1888" s="1">
        <v>61</v>
      </c>
      <c r="B1888">
        <v>106</v>
      </c>
      <c r="C1888" t="s">
        <v>37</v>
      </c>
      <c r="D1888" s="60" t="s">
        <v>99</v>
      </c>
      <c r="E1888" s="6" t="s">
        <v>1113</v>
      </c>
      <c r="F1888" s="7" t="s">
        <v>1114</v>
      </c>
      <c r="G1888" s="6">
        <v>-20.32</v>
      </c>
      <c r="H1888" s="6">
        <v>-40.340000000000003</v>
      </c>
      <c r="I1888" s="6">
        <v>9</v>
      </c>
      <c r="J1888" s="8">
        <v>54061.366139626101</v>
      </c>
      <c r="K1888" t="s">
        <v>1165</v>
      </c>
      <c r="L1888" t="s">
        <v>1062</v>
      </c>
      <c r="M1888">
        <v>600</v>
      </c>
      <c r="N1888">
        <v>600</v>
      </c>
      <c r="O1888">
        <v>0</v>
      </c>
      <c r="P1888">
        <v>40970.959999999999</v>
      </c>
      <c r="Q1888">
        <v>44998.77</v>
      </c>
      <c r="R1888">
        <v>5264.2</v>
      </c>
      <c r="S1888">
        <v>34606.78</v>
      </c>
      <c r="T1888">
        <v>0</v>
      </c>
      <c r="U1888">
        <v>11750.93</v>
      </c>
      <c r="V1888">
        <v>0</v>
      </c>
      <c r="W1888" s="181">
        <f t="shared" si="493"/>
        <v>52721.89</v>
      </c>
      <c r="X1888" s="181">
        <f t="shared" si="494"/>
        <v>87.869816666666665</v>
      </c>
      <c r="Y1888" s="174">
        <v>137591.64000000001</v>
      </c>
      <c r="Z1888" s="181">
        <f t="shared" si="495"/>
        <v>229.31940000000003</v>
      </c>
      <c r="AA1888" s="174">
        <v>0</v>
      </c>
      <c r="AB1888" s="174">
        <v>29.777216115746558</v>
      </c>
      <c r="AC1888" s="174">
        <v>32.704581470211423</v>
      </c>
      <c r="AD1888" s="174">
        <v>3.8259591934509971</v>
      </c>
      <c r="AE1888" s="174">
        <v>25.15180428113219</v>
      </c>
      <c r="AF1888">
        <v>0</v>
      </c>
      <c r="AG1888" s="106">
        <v>8.54043893945882</v>
      </c>
      <c r="AH1888" s="106">
        <v>0</v>
      </c>
      <c r="AI1888" s="106">
        <v>100</v>
      </c>
      <c r="AJ1888">
        <v>83.77</v>
      </c>
      <c r="AK1888">
        <v>87.87</v>
      </c>
      <c r="AL1888">
        <v>57.68</v>
      </c>
      <c r="AM1888">
        <v>229.32</v>
      </c>
      <c r="AN1888" t="s">
        <v>1068</v>
      </c>
      <c r="AO1888">
        <v>23.601600000000001</v>
      </c>
      <c r="AP1888">
        <v>8.33</v>
      </c>
      <c r="AQ1888">
        <v>12.806699999999999</v>
      </c>
      <c r="AR1888" t="s">
        <v>1072</v>
      </c>
      <c r="AS1888" t="s">
        <v>1074</v>
      </c>
      <c r="AT1888" t="s">
        <v>1075</v>
      </c>
      <c r="AU1888" t="s">
        <v>1078</v>
      </c>
      <c r="AV1888" t="s">
        <v>1082</v>
      </c>
      <c r="AW1888" t="s">
        <v>1083</v>
      </c>
      <c r="AX1888" s="65">
        <f t="shared" si="508"/>
        <v>1391.07</v>
      </c>
      <c r="AY1888" s="106">
        <v>2862.47</v>
      </c>
      <c r="AZ1888" s="106">
        <v>1404.8749095177805</v>
      </c>
      <c r="BA1888" s="65">
        <f t="shared" si="496"/>
        <v>5658.41490951778</v>
      </c>
      <c r="BB1888" s="65">
        <f t="shared" si="497"/>
        <v>51317.015090482222</v>
      </c>
      <c r="BC1888" s="65">
        <f t="shared" si="498"/>
        <v>0</v>
      </c>
      <c r="BD1888" s="65">
        <f t="shared" si="499"/>
        <v>48871.899999999994</v>
      </c>
      <c r="BE1888" s="65">
        <f t="shared" si="500"/>
        <v>31744.309999999998</v>
      </c>
      <c r="BF1888" s="65">
        <f t="shared" si="501"/>
        <v>131933.22509048224</v>
      </c>
      <c r="BG1888" s="66">
        <f t="shared" si="502"/>
        <v>808.34498707396858</v>
      </c>
      <c r="BH1888" s="66">
        <f t="shared" si="503"/>
        <v>88.477612224969349</v>
      </c>
      <c r="BI1888" s="66">
        <f t="shared" si="504"/>
        <v>0</v>
      </c>
      <c r="BJ1888" s="66">
        <f t="shared" si="505"/>
        <v>84.261896551724135</v>
      </c>
      <c r="BK1888" s="66">
        <f t="shared" si="506"/>
        <v>54.731568965517241</v>
      </c>
      <c r="BL1888" s="66">
        <f t="shared" si="507"/>
        <v>227.47107774221075</v>
      </c>
      <c r="BM1888" s="207">
        <f t="shared" si="509"/>
        <v>39870.979999999996</v>
      </c>
    </row>
    <row r="1889" spans="1:65" x14ac:dyDescent="0.35">
      <c r="A1889" s="1">
        <v>62</v>
      </c>
      <c r="B1889">
        <v>106</v>
      </c>
      <c r="C1889" t="s">
        <v>37</v>
      </c>
      <c r="D1889" s="60" t="s">
        <v>100</v>
      </c>
      <c r="E1889" s="6" t="s">
        <v>1115</v>
      </c>
      <c r="F1889" s="7" t="s">
        <v>1116</v>
      </c>
      <c r="G1889" s="6">
        <v>-8.0500000000000007</v>
      </c>
      <c r="H1889" s="6">
        <v>-34.880000000000003</v>
      </c>
      <c r="I1889" s="6">
        <v>10</v>
      </c>
      <c r="J1889" s="8">
        <v>63550.072249703</v>
      </c>
      <c r="K1889" t="s">
        <v>1165</v>
      </c>
      <c r="L1889" t="s">
        <v>1062</v>
      </c>
      <c r="M1889">
        <v>600</v>
      </c>
      <c r="N1889">
        <v>600</v>
      </c>
      <c r="O1889">
        <v>0</v>
      </c>
      <c r="P1889">
        <v>47304.57</v>
      </c>
      <c r="Q1889">
        <v>44998.77</v>
      </c>
      <c r="R1889">
        <v>5250.2</v>
      </c>
      <c r="S1889">
        <v>34606.78</v>
      </c>
      <c r="T1889">
        <v>0</v>
      </c>
      <c r="U1889">
        <v>11750.93</v>
      </c>
      <c r="V1889">
        <v>0</v>
      </c>
      <c r="W1889" s="181">
        <f t="shared" si="493"/>
        <v>59055.5</v>
      </c>
      <c r="X1889" s="181">
        <f t="shared" si="494"/>
        <v>98.42583333333333</v>
      </c>
      <c r="Y1889" s="174">
        <v>143911.25</v>
      </c>
      <c r="Z1889" s="181">
        <f t="shared" si="495"/>
        <v>239.85208333333333</v>
      </c>
      <c r="AA1889" s="174">
        <v>0</v>
      </c>
      <c r="AB1889" s="174">
        <v>32.87065465695003</v>
      </c>
      <c r="AC1889" s="174">
        <v>31.26841716683025</v>
      </c>
      <c r="AD1889" s="174">
        <v>3.648220691572063</v>
      </c>
      <c r="AE1889" s="174">
        <v>24.047306933961039</v>
      </c>
      <c r="AF1889">
        <v>0</v>
      </c>
      <c r="AG1889" s="106">
        <v>8.1654005506866216</v>
      </c>
      <c r="AH1889" s="106">
        <v>0</v>
      </c>
      <c r="AI1889" s="106">
        <v>100</v>
      </c>
      <c r="AJ1889">
        <v>83.75</v>
      </c>
      <c r="AK1889">
        <v>98.43</v>
      </c>
      <c r="AL1889">
        <v>57.68</v>
      </c>
      <c r="AM1889">
        <v>239.85</v>
      </c>
      <c r="AN1889" t="s">
        <v>1069</v>
      </c>
      <c r="AO1889">
        <v>23.601600000000001</v>
      </c>
      <c r="AP1889">
        <v>8.33</v>
      </c>
      <c r="AQ1889">
        <v>12.806699999999999</v>
      </c>
      <c r="AR1889" t="s">
        <v>1072</v>
      </c>
      <c r="AS1889" t="s">
        <v>1074</v>
      </c>
      <c r="AT1889" t="s">
        <v>1075</v>
      </c>
      <c r="AU1889" t="s">
        <v>1078</v>
      </c>
      <c r="AV1889" t="s">
        <v>1082</v>
      </c>
      <c r="AW1889" t="s">
        <v>1083</v>
      </c>
      <c r="AX1889" s="65">
        <f t="shared" si="508"/>
        <v>1391.07</v>
      </c>
      <c r="AY1889" s="106">
        <v>2862.47</v>
      </c>
      <c r="AZ1889" s="106">
        <v>1600.0019981889693</v>
      </c>
      <c r="BA1889" s="65">
        <f t="shared" si="496"/>
        <v>5853.541998188969</v>
      </c>
      <c r="BB1889" s="65">
        <f t="shared" si="497"/>
        <v>57455.498001811029</v>
      </c>
      <c r="BC1889" s="65">
        <f t="shared" si="498"/>
        <v>0</v>
      </c>
      <c r="BD1889" s="65">
        <f t="shared" si="499"/>
        <v>48857.899999999994</v>
      </c>
      <c r="BE1889" s="65">
        <f t="shared" si="500"/>
        <v>31744.309999999998</v>
      </c>
      <c r="BF1889" s="65">
        <f t="shared" si="501"/>
        <v>138057.70800181103</v>
      </c>
      <c r="BG1889" s="66">
        <f t="shared" si="502"/>
        <v>836.22028545556702</v>
      </c>
      <c r="BH1889" s="66">
        <f t="shared" si="503"/>
        <v>99.061203451398328</v>
      </c>
      <c r="BI1889" s="66">
        <f t="shared" si="504"/>
        <v>0</v>
      </c>
      <c r="BJ1889" s="66">
        <f t="shared" si="505"/>
        <v>84.237758620689647</v>
      </c>
      <c r="BK1889" s="66">
        <f t="shared" si="506"/>
        <v>54.731568965517241</v>
      </c>
      <c r="BL1889" s="66">
        <f t="shared" si="507"/>
        <v>238.03053103760521</v>
      </c>
      <c r="BM1889" s="207">
        <f t="shared" si="509"/>
        <v>39856.979999999996</v>
      </c>
    </row>
    <row r="1890" spans="1:65" x14ac:dyDescent="0.35">
      <c r="A1890" s="1">
        <v>63</v>
      </c>
      <c r="B1890">
        <v>106</v>
      </c>
      <c r="C1890" t="s">
        <v>37</v>
      </c>
      <c r="D1890" s="60" t="s">
        <v>101</v>
      </c>
      <c r="E1890" s="6" t="s">
        <v>1117</v>
      </c>
      <c r="F1890" s="7" t="s">
        <v>1118</v>
      </c>
      <c r="G1890" s="6">
        <v>-3.8</v>
      </c>
      <c r="H1890" s="6">
        <v>-38.53</v>
      </c>
      <c r="I1890" s="6">
        <v>41</v>
      </c>
      <c r="J1890" s="8">
        <v>71394.000753582499</v>
      </c>
      <c r="K1890" t="s">
        <v>1165</v>
      </c>
      <c r="L1890" t="s">
        <v>1062</v>
      </c>
      <c r="M1890">
        <v>600</v>
      </c>
      <c r="N1890">
        <v>600</v>
      </c>
      <c r="O1890">
        <v>0</v>
      </c>
      <c r="P1890">
        <v>47750.62</v>
      </c>
      <c r="Q1890">
        <v>44998.77</v>
      </c>
      <c r="R1890">
        <v>5255.2</v>
      </c>
      <c r="S1890">
        <v>34606.78</v>
      </c>
      <c r="T1890">
        <v>0</v>
      </c>
      <c r="U1890">
        <v>11750.93</v>
      </c>
      <c r="V1890">
        <v>0</v>
      </c>
      <c r="W1890" s="181">
        <f t="shared" si="493"/>
        <v>59501.55</v>
      </c>
      <c r="X1890" s="181">
        <f t="shared" si="494"/>
        <v>99.169250000000005</v>
      </c>
      <c r="Y1890" s="174">
        <v>144362.31</v>
      </c>
      <c r="Z1890" s="181">
        <f t="shared" si="495"/>
        <v>240.60384999999999</v>
      </c>
      <c r="AA1890" s="174">
        <v>0</v>
      </c>
      <c r="AB1890" s="174">
        <v>33.076929844084653</v>
      </c>
      <c r="AC1890" s="174">
        <v>31.170719005535449</v>
      </c>
      <c r="AD1890" s="174">
        <v>3.640285334863373</v>
      </c>
      <c r="AE1890" s="174">
        <v>23.9721711297083</v>
      </c>
      <c r="AF1890">
        <v>0</v>
      </c>
      <c r="AG1890" s="106">
        <v>8.1398877587924439</v>
      </c>
      <c r="AH1890" s="106">
        <v>0</v>
      </c>
      <c r="AI1890" s="106">
        <v>100</v>
      </c>
      <c r="AJ1890">
        <v>83.76</v>
      </c>
      <c r="AK1890">
        <v>99.17</v>
      </c>
      <c r="AL1890">
        <v>57.68</v>
      </c>
      <c r="AM1890">
        <v>240.6</v>
      </c>
      <c r="AN1890" t="s">
        <v>1070</v>
      </c>
      <c r="AO1890">
        <v>23.601600000000001</v>
      </c>
      <c r="AP1890">
        <v>8.33</v>
      </c>
      <c r="AQ1890">
        <v>12.806699999999999</v>
      </c>
      <c r="AR1890" t="s">
        <v>1072</v>
      </c>
      <c r="AS1890" t="s">
        <v>1074</v>
      </c>
      <c r="AT1890" t="s">
        <v>1075</v>
      </c>
      <c r="AU1890" t="s">
        <v>1078</v>
      </c>
      <c r="AV1890" t="s">
        <v>1082</v>
      </c>
      <c r="AW1890" t="s">
        <v>1083</v>
      </c>
      <c r="AX1890" s="65">
        <f t="shared" si="508"/>
        <v>1391.07</v>
      </c>
      <c r="AY1890" s="106">
        <v>2862.47</v>
      </c>
      <c r="AZ1890" s="106">
        <v>1543.5439862665694</v>
      </c>
      <c r="BA1890" s="65">
        <f t="shared" si="496"/>
        <v>5797.0839862665689</v>
      </c>
      <c r="BB1890" s="65">
        <f t="shared" si="497"/>
        <v>57958.006013733437</v>
      </c>
      <c r="BC1890" s="65">
        <f t="shared" si="498"/>
        <v>0</v>
      </c>
      <c r="BD1890" s="65">
        <f t="shared" si="499"/>
        <v>48862.899999999994</v>
      </c>
      <c r="BE1890" s="65">
        <f t="shared" si="500"/>
        <v>31744.309999999998</v>
      </c>
      <c r="BF1890" s="65">
        <f t="shared" si="501"/>
        <v>138565.22601373342</v>
      </c>
      <c r="BG1890" s="66">
        <f t="shared" si="502"/>
        <v>828.1548551809384</v>
      </c>
      <c r="BH1890" s="66">
        <f t="shared" si="503"/>
        <v>99.927596575402475</v>
      </c>
      <c r="BI1890" s="66">
        <f t="shared" si="504"/>
        <v>0</v>
      </c>
      <c r="BJ1890" s="66">
        <f t="shared" si="505"/>
        <v>84.246379310344821</v>
      </c>
      <c r="BK1890" s="66">
        <f t="shared" si="506"/>
        <v>54.731568965517241</v>
      </c>
      <c r="BL1890" s="66">
        <f t="shared" si="507"/>
        <v>238.90556209264383</v>
      </c>
      <c r="BM1890" s="207">
        <f t="shared" si="509"/>
        <v>39861.979999999996</v>
      </c>
    </row>
    <row r="1891" spans="1:65" x14ac:dyDescent="0.35">
      <c r="A1891" s="1">
        <v>64</v>
      </c>
      <c r="B1891">
        <v>107</v>
      </c>
      <c r="C1891" t="s">
        <v>37</v>
      </c>
      <c r="D1891" s="60" t="s">
        <v>102</v>
      </c>
      <c r="E1891" s="6" t="s">
        <v>1104</v>
      </c>
      <c r="F1891" s="7" t="s">
        <v>1105</v>
      </c>
      <c r="G1891" s="6">
        <v>-22.74</v>
      </c>
      <c r="H1891" s="6">
        <v>-45.59</v>
      </c>
      <c r="I1891" s="6">
        <v>1642</v>
      </c>
      <c r="J1891" s="8">
        <v>3495.45982983364</v>
      </c>
      <c r="K1891" t="s">
        <v>1165</v>
      </c>
      <c r="L1891" t="s">
        <v>1062</v>
      </c>
      <c r="M1891">
        <v>600</v>
      </c>
      <c r="N1891">
        <v>600</v>
      </c>
      <c r="O1891">
        <v>35.14</v>
      </c>
      <c r="P1891">
        <v>16634.05</v>
      </c>
      <c r="Q1891">
        <v>44998.77</v>
      </c>
      <c r="R1891">
        <v>5265.2</v>
      </c>
      <c r="S1891">
        <v>34606.78</v>
      </c>
      <c r="T1891">
        <v>0</v>
      </c>
      <c r="U1891">
        <v>11578.67</v>
      </c>
      <c r="V1891">
        <v>0</v>
      </c>
      <c r="W1891" s="181">
        <f t="shared" si="493"/>
        <v>28212.720000000001</v>
      </c>
      <c r="X1891" s="181">
        <f t="shared" si="494"/>
        <v>47.0212</v>
      </c>
      <c r="Y1891" s="174">
        <v>113118.61</v>
      </c>
      <c r="Z1891" s="181">
        <f t="shared" si="495"/>
        <v>188.53101666666666</v>
      </c>
      <c r="AA1891" s="174">
        <v>3.1064738154049101E-2</v>
      </c>
      <c r="AB1891" s="174">
        <v>14.704963224000011</v>
      </c>
      <c r="AC1891" s="174">
        <v>39.7801652619317</v>
      </c>
      <c r="AD1891" s="174">
        <v>4.6545833616590588</v>
      </c>
      <c r="AE1891" s="174">
        <v>30.593356831382561</v>
      </c>
      <c r="AF1891">
        <v>0</v>
      </c>
      <c r="AG1891" s="106">
        <v>10.23586658287261</v>
      </c>
      <c r="AH1891" s="106">
        <v>0</v>
      </c>
      <c r="AI1891" s="106">
        <v>100</v>
      </c>
      <c r="AJ1891">
        <v>83.77</v>
      </c>
      <c r="AK1891">
        <v>47.08</v>
      </c>
      <c r="AL1891">
        <v>57.68</v>
      </c>
      <c r="AM1891">
        <v>188.53</v>
      </c>
      <c r="AN1891" t="s">
        <v>1063</v>
      </c>
      <c r="AO1891">
        <v>23.601600000000001</v>
      </c>
      <c r="AP1891">
        <v>8.33</v>
      </c>
      <c r="AQ1891">
        <v>12.806699999999999</v>
      </c>
      <c r="AR1891" t="s">
        <v>1072</v>
      </c>
      <c r="AS1891" t="s">
        <v>1074</v>
      </c>
      <c r="AT1891" t="s">
        <v>1075</v>
      </c>
      <c r="AU1891" t="s">
        <v>1078</v>
      </c>
      <c r="AV1891" t="s">
        <v>1082</v>
      </c>
      <c r="AW1891" t="s">
        <v>1084</v>
      </c>
      <c r="AX1891" s="65">
        <f t="shared" si="508"/>
        <v>1391.07</v>
      </c>
      <c r="AY1891" s="106">
        <v>2862.47</v>
      </c>
      <c r="AZ1891" s="106">
        <v>724.03032477754425</v>
      </c>
      <c r="BA1891" s="65">
        <f t="shared" si="496"/>
        <v>4977.5703247775436</v>
      </c>
      <c r="BB1891" s="65">
        <f t="shared" si="497"/>
        <v>27488.689675222457</v>
      </c>
      <c r="BC1891" s="65">
        <f t="shared" si="498"/>
        <v>35.14</v>
      </c>
      <c r="BD1891" s="65">
        <f t="shared" si="499"/>
        <v>48872.899999999994</v>
      </c>
      <c r="BE1891" s="65">
        <f t="shared" si="500"/>
        <v>31744.309999999998</v>
      </c>
      <c r="BF1891" s="65">
        <f t="shared" si="501"/>
        <v>108141.03967522246</v>
      </c>
      <c r="BG1891" s="66">
        <f t="shared" si="502"/>
        <v>711.0814749682205</v>
      </c>
      <c r="BH1891" s="66">
        <f t="shared" si="503"/>
        <v>47.394292543486991</v>
      </c>
      <c r="BI1891" s="66">
        <f t="shared" si="504"/>
        <v>5.856666666666667E-2</v>
      </c>
      <c r="BJ1891" s="66">
        <f t="shared" si="505"/>
        <v>84.263620689655156</v>
      </c>
      <c r="BK1891" s="66">
        <f t="shared" si="506"/>
        <v>54.731568965517241</v>
      </c>
      <c r="BL1891" s="66">
        <f t="shared" si="507"/>
        <v>186.45006840555598</v>
      </c>
      <c r="BM1891" s="207">
        <f t="shared" si="509"/>
        <v>39871.979999999996</v>
      </c>
    </row>
    <row r="1892" spans="1:65" x14ac:dyDescent="0.35">
      <c r="A1892" s="1">
        <v>65</v>
      </c>
      <c r="B1892">
        <v>107</v>
      </c>
      <c r="C1892" t="s">
        <v>37</v>
      </c>
      <c r="D1892" s="60" t="s">
        <v>103</v>
      </c>
      <c r="E1892" s="6" t="s">
        <v>1104</v>
      </c>
      <c r="F1892" s="7" t="s">
        <v>1106</v>
      </c>
      <c r="G1892" s="6">
        <v>-23.85</v>
      </c>
      <c r="H1892" s="6">
        <v>-46.64</v>
      </c>
      <c r="I1892" s="6">
        <v>792</v>
      </c>
      <c r="J1892" s="8">
        <v>14172.2970393051</v>
      </c>
      <c r="K1892" t="s">
        <v>1165</v>
      </c>
      <c r="L1892" t="s">
        <v>1062</v>
      </c>
      <c r="M1892">
        <v>600</v>
      </c>
      <c r="N1892">
        <v>600</v>
      </c>
      <c r="O1892">
        <v>0.03</v>
      </c>
      <c r="P1892">
        <v>22248.02</v>
      </c>
      <c r="Q1892">
        <v>44998.77</v>
      </c>
      <c r="R1892">
        <v>5266.4</v>
      </c>
      <c r="S1892">
        <v>34606.78</v>
      </c>
      <c r="T1892">
        <v>0</v>
      </c>
      <c r="U1892">
        <v>11578.67</v>
      </c>
      <c r="V1892">
        <v>0</v>
      </c>
      <c r="W1892" s="181">
        <f t="shared" si="493"/>
        <v>33826.69</v>
      </c>
      <c r="X1892" s="181">
        <f t="shared" si="494"/>
        <v>56.377816666666668</v>
      </c>
      <c r="Y1892" s="174">
        <v>118698.67</v>
      </c>
      <c r="Z1892" s="181">
        <f t="shared" si="495"/>
        <v>197.83111666666667</v>
      </c>
      <c r="AA1892" s="174">
        <v>2.5274082683487521E-5</v>
      </c>
      <c r="AB1892" s="174">
        <v>18.7432765674628</v>
      </c>
      <c r="AC1892" s="174">
        <v>37.910087787841263</v>
      </c>
      <c r="AD1892" s="174">
        <v>4.4367809681439567</v>
      </c>
      <c r="AE1892" s="174">
        <v>29.155153970975409</v>
      </c>
      <c r="AF1892">
        <v>0</v>
      </c>
      <c r="AG1892" s="106">
        <v>9.7546754314938831</v>
      </c>
      <c r="AH1892" s="106">
        <v>0</v>
      </c>
      <c r="AI1892" s="106">
        <v>100</v>
      </c>
      <c r="AJ1892">
        <v>83.78</v>
      </c>
      <c r="AK1892">
        <v>56.38</v>
      </c>
      <c r="AL1892">
        <v>57.68</v>
      </c>
      <c r="AM1892">
        <v>197.83</v>
      </c>
      <c r="AN1892" t="s">
        <v>1064</v>
      </c>
      <c r="AO1892">
        <v>23.601600000000001</v>
      </c>
      <c r="AP1892">
        <v>8.33</v>
      </c>
      <c r="AQ1892">
        <v>12.806699999999999</v>
      </c>
      <c r="AR1892" t="s">
        <v>1072</v>
      </c>
      <c r="AS1892" t="s">
        <v>1074</v>
      </c>
      <c r="AT1892" t="s">
        <v>1075</v>
      </c>
      <c r="AU1892" t="s">
        <v>1078</v>
      </c>
      <c r="AV1892" t="s">
        <v>1082</v>
      </c>
      <c r="AW1892" t="s">
        <v>1084</v>
      </c>
      <c r="AX1892" s="65">
        <f t="shared" si="508"/>
        <v>1391.07</v>
      </c>
      <c r="AY1892" s="106">
        <v>2862.47</v>
      </c>
      <c r="AZ1892" s="106">
        <v>930.04967634839693</v>
      </c>
      <c r="BA1892" s="65">
        <f t="shared" si="496"/>
        <v>5183.5896763483961</v>
      </c>
      <c r="BB1892" s="65">
        <f t="shared" si="497"/>
        <v>32896.640323651605</v>
      </c>
      <c r="BC1892" s="65">
        <f t="shared" si="498"/>
        <v>0.03</v>
      </c>
      <c r="BD1892" s="65">
        <f t="shared" si="499"/>
        <v>48874.1</v>
      </c>
      <c r="BE1892" s="65">
        <f t="shared" si="500"/>
        <v>31744.309999999998</v>
      </c>
      <c r="BF1892" s="65">
        <f t="shared" si="501"/>
        <v>113515.08032365161</v>
      </c>
      <c r="BG1892" s="66">
        <f t="shared" si="502"/>
        <v>740.51281090691373</v>
      </c>
      <c r="BH1892" s="66">
        <f t="shared" si="503"/>
        <v>56.718345385606213</v>
      </c>
      <c r="BI1892" s="66">
        <f t="shared" si="504"/>
        <v>4.9999999999999996E-5</v>
      </c>
      <c r="BJ1892" s="66">
        <f t="shared" si="505"/>
        <v>84.265689655172409</v>
      </c>
      <c r="BK1892" s="66">
        <f t="shared" si="506"/>
        <v>54.731568965517241</v>
      </c>
      <c r="BL1892" s="66">
        <f t="shared" si="507"/>
        <v>195.71565573043381</v>
      </c>
      <c r="BM1892" s="207">
        <f t="shared" si="509"/>
        <v>39873.18</v>
      </c>
    </row>
    <row r="1893" spans="1:65" x14ac:dyDescent="0.35">
      <c r="A1893" s="1">
        <v>66</v>
      </c>
      <c r="B1893">
        <v>107</v>
      </c>
      <c r="C1893" t="s">
        <v>37</v>
      </c>
      <c r="D1893" s="60" t="s">
        <v>104</v>
      </c>
      <c r="E1893" s="6" t="s">
        <v>1107</v>
      </c>
      <c r="F1893" s="7" t="s">
        <v>1108</v>
      </c>
      <c r="G1893" s="6">
        <v>-30.03</v>
      </c>
      <c r="H1893" s="6">
        <v>-51.23</v>
      </c>
      <c r="I1893" s="6">
        <v>47</v>
      </c>
      <c r="J1893" s="8">
        <v>23954.0527728093</v>
      </c>
      <c r="K1893" t="s">
        <v>1165</v>
      </c>
      <c r="L1893" t="s">
        <v>1062</v>
      </c>
      <c r="M1893">
        <v>600</v>
      </c>
      <c r="N1893">
        <v>600</v>
      </c>
      <c r="O1893">
        <v>4.62</v>
      </c>
      <c r="P1893">
        <v>25241.08</v>
      </c>
      <c r="Q1893">
        <v>44998.77</v>
      </c>
      <c r="R1893">
        <v>5272.4</v>
      </c>
      <c r="S1893">
        <v>34606.78</v>
      </c>
      <c r="T1893">
        <v>0</v>
      </c>
      <c r="U1893">
        <v>11578.67</v>
      </c>
      <c r="V1893">
        <v>0</v>
      </c>
      <c r="W1893" s="181">
        <f t="shared" si="493"/>
        <v>36819.75</v>
      </c>
      <c r="X1893" s="181">
        <f t="shared" si="494"/>
        <v>61.366250000000001</v>
      </c>
      <c r="Y1893" s="174">
        <v>121702.32</v>
      </c>
      <c r="Z1893" s="181">
        <f t="shared" si="495"/>
        <v>202.83720000000002</v>
      </c>
      <c r="AA1893" s="174">
        <v>3.7961478466474589E-3</v>
      </c>
      <c r="AB1893" s="174">
        <v>20.7400154738217</v>
      </c>
      <c r="AC1893" s="174">
        <v>36.97445537603555</v>
      </c>
      <c r="AD1893" s="174">
        <v>4.3322099365073727</v>
      </c>
      <c r="AE1893" s="174">
        <v>28.43559596891825</v>
      </c>
      <c r="AF1893">
        <v>0</v>
      </c>
      <c r="AG1893" s="106">
        <v>9.5139270968704608</v>
      </c>
      <c r="AH1893" s="106">
        <v>0</v>
      </c>
      <c r="AI1893" s="106">
        <v>100</v>
      </c>
      <c r="AJ1893">
        <v>83.79</v>
      </c>
      <c r="AK1893">
        <v>61.37</v>
      </c>
      <c r="AL1893">
        <v>57.68</v>
      </c>
      <c r="AM1893">
        <v>202.84</v>
      </c>
      <c r="AN1893" t="s">
        <v>1065</v>
      </c>
      <c r="AO1893">
        <v>23.601600000000001</v>
      </c>
      <c r="AP1893">
        <v>8.33</v>
      </c>
      <c r="AQ1893">
        <v>12.806699999999999</v>
      </c>
      <c r="AR1893" t="s">
        <v>1072</v>
      </c>
      <c r="AS1893" t="s">
        <v>1074</v>
      </c>
      <c r="AT1893" t="s">
        <v>1075</v>
      </c>
      <c r="AU1893" t="s">
        <v>1078</v>
      </c>
      <c r="AV1893" t="s">
        <v>1082</v>
      </c>
      <c r="AW1893" t="s">
        <v>1084</v>
      </c>
      <c r="AX1893" s="65">
        <f t="shared" si="508"/>
        <v>1391.07</v>
      </c>
      <c r="AY1893" s="106">
        <v>2862.47</v>
      </c>
      <c r="AZ1893" s="106">
        <v>1029.8424453507969</v>
      </c>
      <c r="BA1893" s="65">
        <f t="shared" si="496"/>
        <v>5283.3824453507968</v>
      </c>
      <c r="BB1893" s="65">
        <f t="shared" si="497"/>
        <v>35789.907554649202</v>
      </c>
      <c r="BC1893" s="65">
        <f t="shared" si="498"/>
        <v>4.62</v>
      </c>
      <c r="BD1893" s="65">
        <f t="shared" si="499"/>
        <v>48880.1</v>
      </c>
      <c r="BE1893" s="65">
        <f t="shared" si="500"/>
        <v>31744.309999999998</v>
      </c>
      <c r="BF1893" s="65">
        <f t="shared" si="501"/>
        <v>116418.93755464921</v>
      </c>
      <c r="BG1893" s="66">
        <f t="shared" si="502"/>
        <v>754.76892076439958</v>
      </c>
      <c r="BH1893" s="66">
        <f t="shared" si="503"/>
        <v>61.706737163188279</v>
      </c>
      <c r="BI1893" s="66">
        <f t="shared" si="504"/>
        <v>7.7000000000000002E-3</v>
      </c>
      <c r="BJ1893" s="66">
        <f t="shared" si="505"/>
        <v>84.276034482758618</v>
      </c>
      <c r="BK1893" s="66">
        <f t="shared" si="506"/>
        <v>54.731568965517241</v>
      </c>
      <c r="BL1893" s="66">
        <f t="shared" si="507"/>
        <v>200.72230612870553</v>
      </c>
      <c r="BM1893" s="207">
        <f t="shared" si="509"/>
        <v>39879.18</v>
      </c>
    </row>
    <row r="1894" spans="1:65" x14ac:dyDescent="0.35">
      <c r="A1894" s="1">
        <v>67</v>
      </c>
      <c r="B1894">
        <v>107</v>
      </c>
      <c r="C1894" t="s">
        <v>37</v>
      </c>
      <c r="D1894" s="60" t="s">
        <v>105</v>
      </c>
      <c r="E1894" s="6" t="s">
        <v>1109</v>
      </c>
      <c r="F1894" s="7" t="s">
        <v>1110</v>
      </c>
      <c r="G1894" s="6">
        <v>-15.37</v>
      </c>
      <c r="H1894" s="6">
        <v>-48.78</v>
      </c>
      <c r="I1894" s="6">
        <v>770</v>
      </c>
      <c r="J1894" s="8">
        <v>31081.371963744201</v>
      </c>
      <c r="K1894" t="s">
        <v>1165</v>
      </c>
      <c r="L1894" t="s">
        <v>1062</v>
      </c>
      <c r="M1894">
        <v>600</v>
      </c>
      <c r="N1894">
        <v>600</v>
      </c>
      <c r="O1894">
        <v>0</v>
      </c>
      <c r="P1894">
        <v>33735.629999999997</v>
      </c>
      <c r="Q1894">
        <v>44998.77</v>
      </c>
      <c r="R1894">
        <v>5266.4</v>
      </c>
      <c r="S1894">
        <v>34606.78</v>
      </c>
      <c r="T1894">
        <v>0</v>
      </c>
      <c r="U1894">
        <v>11578.67</v>
      </c>
      <c r="V1894">
        <v>0</v>
      </c>
      <c r="W1894" s="181">
        <f t="shared" si="493"/>
        <v>45314.299999999996</v>
      </c>
      <c r="X1894" s="181">
        <f t="shared" si="494"/>
        <v>75.523833333333329</v>
      </c>
      <c r="Y1894" s="174">
        <v>130186.25</v>
      </c>
      <c r="Z1894" s="181">
        <f t="shared" si="495"/>
        <v>216.97708333333333</v>
      </c>
      <c r="AA1894" s="174">
        <v>0</v>
      </c>
      <c r="AB1894" s="174">
        <v>25.913358745643261</v>
      </c>
      <c r="AC1894" s="174">
        <v>34.564917570019873</v>
      </c>
      <c r="AD1894" s="174">
        <v>4.045281279705037</v>
      </c>
      <c r="AE1894" s="174">
        <v>26.582515434617711</v>
      </c>
      <c r="AF1894">
        <v>0</v>
      </c>
      <c r="AG1894" s="106">
        <v>8.8939269700141139</v>
      </c>
      <c r="AH1894" s="106">
        <v>0</v>
      </c>
      <c r="AI1894" s="106">
        <v>100</v>
      </c>
      <c r="AJ1894">
        <v>83.78</v>
      </c>
      <c r="AK1894">
        <v>75.52</v>
      </c>
      <c r="AL1894">
        <v>57.68</v>
      </c>
      <c r="AM1894">
        <v>216.98</v>
      </c>
      <c r="AN1894" t="s">
        <v>1066</v>
      </c>
      <c r="AO1894">
        <v>23.601600000000001</v>
      </c>
      <c r="AP1894">
        <v>8.33</v>
      </c>
      <c r="AQ1894">
        <v>12.806699999999999</v>
      </c>
      <c r="AR1894" t="s">
        <v>1072</v>
      </c>
      <c r="AS1894" t="s">
        <v>1074</v>
      </c>
      <c r="AT1894" t="s">
        <v>1075</v>
      </c>
      <c r="AU1894" t="s">
        <v>1078</v>
      </c>
      <c r="AV1894" t="s">
        <v>1082</v>
      </c>
      <c r="AW1894" t="s">
        <v>1084</v>
      </c>
      <c r="AX1894" s="65">
        <f t="shared" si="508"/>
        <v>1391.07</v>
      </c>
      <c r="AY1894" s="106">
        <v>2862.47</v>
      </c>
      <c r="AZ1894" s="106">
        <v>1337.0505263852194</v>
      </c>
      <c r="BA1894" s="65">
        <f t="shared" si="496"/>
        <v>5590.5905263852192</v>
      </c>
      <c r="BB1894" s="65">
        <f t="shared" si="497"/>
        <v>43977.249473614778</v>
      </c>
      <c r="BC1894" s="65">
        <f t="shared" si="498"/>
        <v>0</v>
      </c>
      <c r="BD1894" s="65">
        <f t="shared" si="499"/>
        <v>48874.1</v>
      </c>
      <c r="BE1894" s="65">
        <f t="shared" si="500"/>
        <v>31744.309999999998</v>
      </c>
      <c r="BF1894" s="65">
        <f t="shared" si="501"/>
        <v>124595.65947361478</v>
      </c>
      <c r="BG1894" s="66">
        <f t="shared" si="502"/>
        <v>798.65578948360269</v>
      </c>
      <c r="BH1894" s="66">
        <f t="shared" si="503"/>
        <v>75.822843920025477</v>
      </c>
      <c r="BI1894" s="66">
        <f t="shared" si="504"/>
        <v>0</v>
      </c>
      <c r="BJ1894" s="66">
        <f t="shared" si="505"/>
        <v>84.265689655172409</v>
      </c>
      <c r="BK1894" s="66">
        <f t="shared" si="506"/>
        <v>54.731568965517241</v>
      </c>
      <c r="BL1894" s="66">
        <f t="shared" si="507"/>
        <v>214.82010254071514</v>
      </c>
      <c r="BM1894" s="207">
        <f t="shared" si="509"/>
        <v>39873.18</v>
      </c>
    </row>
    <row r="1895" spans="1:65" x14ac:dyDescent="0.35">
      <c r="A1895" s="1">
        <v>68</v>
      </c>
      <c r="B1895">
        <v>107</v>
      </c>
      <c r="C1895" t="s">
        <v>37</v>
      </c>
      <c r="D1895" s="60" t="s">
        <v>106</v>
      </c>
      <c r="E1895" s="6" t="s">
        <v>1111</v>
      </c>
      <c r="F1895" s="7" t="s">
        <v>1112</v>
      </c>
      <c r="G1895" s="6">
        <v>-22.86</v>
      </c>
      <c r="H1895" s="6">
        <v>-43.41</v>
      </c>
      <c r="I1895" s="6">
        <v>45</v>
      </c>
      <c r="J1895" s="8">
        <v>45016.2336447989</v>
      </c>
      <c r="K1895" t="s">
        <v>1165</v>
      </c>
      <c r="L1895" t="s">
        <v>1062</v>
      </c>
      <c r="M1895">
        <v>600</v>
      </c>
      <c r="N1895">
        <v>600</v>
      </c>
      <c r="O1895">
        <v>0</v>
      </c>
      <c r="P1895">
        <v>33808.29</v>
      </c>
      <c r="Q1895">
        <v>44998.77</v>
      </c>
      <c r="R1895">
        <v>5262.4</v>
      </c>
      <c r="S1895">
        <v>34606.78</v>
      </c>
      <c r="T1895">
        <v>0</v>
      </c>
      <c r="U1895">
        <v>11578.67</v>
      </c>
      <c r="V1895">
        <v>0</v>
      </c>
      <c r="W1895" s="181">
        <f t="shared" si="493"/>
        <v>45386.96</v>
      </c>
      <c r="X1895" s="181">
        <f t="shared" si="494"/>
        <v>75.644933333333327</v>
      </c>
      <c r="Y1895" s="174">
        <v>130254.91</v>
      </c>
      <c r="Z1895" s="181">
        <f t="shared" si="495"/>
        <v>217.09151666666668</v>
      </c>
      <c r="AA1895" s="174">
        <v>0</v>
      </c>
      <c r="AB1895" s="174">
        <v>25.95548221560324</v>
      </c>
      <c r="AC1895" s="174">
        <v>34.546697702220968</v>
      </c>
      <c r="AD1895" s="174">
        <v>4.0400780285365059</v>
      </c>
      <c r="AE1895" s="174">
        <v>26.568503252583721</v>
      </c>
      <c r="AF1895">
        <v>0</v>
      </c>
      <c r="AG1895" s="106">
        <v>8.8892388010555621</v>
      </c>
      <c r="AH1895" s="106">
        <v>0</v>
      </c>
      <c r="AI1895" s="106">
        <v>100</v>
      </c>
      <c r="AJ1895">
        <v>83.77</v>
      </c>
      <c r="AK1895">
        <v>75.64</v>
      </c>
      <c r="AL1895">
        <v>57.68</v>
      </c>
      <c r="AM1895">
        <v>217.09</v>
      </c>
      <c r="AN1895" t="s">
        <v>1067</v>
      </c>
      <c r="AO1895">
        <v>23.601600000000001</v>
      </c>
      <c r="AP1895">
        <v>8.33</v>
      </c>
      <c r="AQ1895">
        <v>12.806699999999999</v>
      </c>
      <c r="AR1895" t="s">
        <v>1072</v>
      </c>
      <c r="AS1895" t="s">
        <v>1074</v>
      </c>
      <c r="AT1895" t="s">
        <v>1075</v>
      </c>
      <c r="AU1895" t="s">
        <v>1078</v>
      </c>
      <c r="AV1895" t="s">
        <v>1082</v>
      </c>
      <c r="AW1895" t="s">
        <v>1084</v>
      </c>
      <c r="AX1895" s="65">
        <f t="shared" si="508"/>
        <v>1391.07</v>
      </c>
      <c r="AY1895" s="106">
        <v>2862.47</v>
      </c>
      <c r="AZ1895" s="106">
        <v>1315.1382137563276</v>
      </c>
      <c r="BA1895" s="65">
        <f t="shared" si="496"/>
        <v>5568.6782137563278</v>
      </c>
      <c r="BB1895" s="65">
        <f t="shared" si="497"/>
        <v>44071.821786243672</v>
      </c>
      <c r="BC1895" s="65">
        <f t="shared" si="498"/>
        <v>0</v>
      </c>
      <c r="BD1895" s="65">
        <f t="shared" si="499"/>
        <v>48870.1</v>
      </c>
      <c r="BE1895" s="65">
        <f t="shared" si="500"/>
        <v>31744.309999999998</v>
      </c>
      <c r="BF1895" s="65">
        <f t="shared" si="501"/>
        <v>124686.23178624368</v>
      </c>
      <c r="BG1895" s="66">
        <f t="shared" si="502"/>
        <v>795.52545910804679</v>
      </c>
      <c r="BH1895" s="66">
        <f t="shared" si="503"/>
        <v>75.9858996314546</v>
      </c>
      <c r="BI1895" s="66">
        <f t="shared" si="504"/>
        <v>0</v>
      </c>
      <c r="BJ1895" s="66">
        <f t="shared" si="505"/>
        <v>84.258793103448269</v>
      </c>
      <c r="BK1895" s="66">
        <f t="shared" si="506"/>
        <v>54.731568965517241</v>
      </c>
      <c r="BL1895" s="66">
        <f t="shared" si="507"/>
        <v>214.97626170042014</v>
      </c>
      <c r="BM1895" s="207">
        <f t="shared" si="509"/>
        <v>39869.18</v>
      </c>
    </row>
    <row r="1896" spans="1:65" x14ac:dyDescent="0.35">
      <c r="A1896" s="1">
        <v>69</v>
      </c>
      <c r="B1896">
        <v>107</v>
      </c>
      <c r="C1896" t="s">
        <v>37</v>
      </c>
      <c r="D1896" s="60" t="s">
        <v>107</v>
      </c>
      <c r="E1896" s="6" t="s">
        <v>1113</v>
      </c>
      <c r="F1896" s="7" t="s">
        <v>1114</v>
      </c>
      <c r="G1896" s="6">
        <v>-20.32</v>
      </c>
      <c r="H1896" s="6">
        <v>-40.340000000000003</v>
      </c>
      <c r="I1896" s="6">
        <v>9</v>
      </c>
      <c r="J1896" s="8">
        <v>54061.366139626101</v>
      </c>
      <c r="K1896" t="s">
        <v>1165</v>
      </c>
      <c r="L1896" t="s">
        <v>1062</v>
      </c>
      <c r="M1896">
        <v>600</v>
      </c>
      <c r="N1896">
        <v>600</v>
      </c>
      <c r="O1896">
        <v>0</v>
      </c>
      <c r="P1896">
        <v>37358.6</v>
      </c>
      <c r="Q1896">
        <v>44998.77</v>
      </c>
      <c r="R1896">
        <v>5264.2</v>
      </c>
      <c r="S1896">
        <v>34606.78</v>
      </c>
      <c r="T1896">
        <v>0</v>
      </c>
      <c r="U1896">
        <v>11578.67</v>
      </c>
      <c r="V1896">
        <v>0</v>
      </c>
      <c r="W1896" s="181">
        <f t="shared" si="493"/>
        <v>48937.27</v>
      </c>
      <c r="X1896" s="181">
        <f t="shared" si="494"/>
        <v>81.562116666666668</v>
      </c>
      <c r="Y1896" s="174">
        <v>133807.01999999999</v>
      </c>
      <c r="Z1896" s="181">
        <f t="shared" si="495"/>
        <v>223.01169999999999</v>
      </c>
      <c r="AA1896" s="174">
        <v>0</v>
      </c>
      <c r="AB1896" s="174">
        <v>27.919760861575131</v>
      </c>
      <c r="AC1896" s="174">
        <v>33.629603289872243</v>
      </c>
      <c r="AD1896" s="174">
        <v>3.9341732593700991</v>
      </c>
      <c r="AE1896" s="174">
        <v>25.863202095076929</v>
      </c>
      <c r="AF1896">
        <v>0</v>
      </c>
      <c r="AG1896" s="106">
        <v>8.6532604941056164</v>
      </c>
      <c r="AH1896" s="106">
        <v>0</v>
      </c>
      <c r="AI1896" s="106">
        <v>100</v>
      </c>
      <c r="AJ1896">
        <v>83.77</v>
      </c>
      <c r="AK1896">
        <v>81.56</v>
      </c>
      <c r="AL1896">
        <v>57.68</v>
      </c>
      <c r="AM1896">
        <v>223.01</v>
      </c>
      <c r="AN1896" t="s">
        <v>1068</v>
      </c>
      <c r="AO1896">
        <v>23.601600000000001</v>
      </c>
      <c r="AP1896">
        <v>8.33</v>
      </c>
      <c r="AQ1896">
        <v>12.806699999999999</v>
      </c>
      <c r="AR1896" t="s">
        <v>1072</v>
      </c>
      <c r="AS1896" t="s">
        <v>1074</v>
      </c>
      <c r="AT1896" t="s">
        <v>1075</v>
      </c>
      <c r="AU1896" t="s">
        <v>1078</v>
      </c>
      <c r="AV1896" t="s">
        <v>1082</v>
      </c>
      <c r="AW1896" t="s">
        <v>1084</v>
      </c>
      <c r="AX1896" s="65">
        <f t="shared" si="508"/>
        <v>1391.07</v>
      </c>
      <c r="AY1896" s="106">
        <v>2862.47</v>
      </c>
      <c r="AZ1896" s="106">
        <v>1409.1829166770469</v>
      </c>
      <c r="BA1896" s="65">
        <f t="shared" si="496"/>
        <v>5662.7229166770467</v>
      </c>
      <c r="BB1896" s="65">
        <f t="shared" si="497"/>
        <v>47528.087083322949</v>
      </c>
      <c r="BC1896" s="65">
        <f t="shared" si="498"/>
        <v>0</v>
      </c>
      <c r="BD1896" s="65">
        <f t="shared" si="499"/>
        <v>48871.899999999994</v>
      </c>
      <c r="BE1896" s="65">
        <f t="shared" si="500"/>
        <v>31744.309999999998</v>
      </c>
      <c r="BF1896" s="65">
        <f t="shared" si="501"/>
        <v>128144.29708332295</v>
      </c>
      <c r="BG1896" s="66">
        <f t="shared" si="502"/>
        <v>808.96041666814949</v>
      </c>
      <c r="BH1896" s="66">
        <f t="shared" si="503"/>
        <v>81.944977729867148</v>
      </c>
      <c r="BI1896" s="66">
        <f t="shared" si="504"/>
        <v>0</v>
      </c>
      <c r="BJ1896" s="66">
        <f t="shared" si="505"/>
        <v>84.261896551724135</v>
      </c>
      <c r="BK1896" s="66">
        <f t="shared" si="506"/>
        <v>54.731568965517241</v>
      </c>
      <c r="BL1896" s="66">
        <f t="shared" si="507"/>
        <v>220.93844324710852</v>
      </c>
      <c r="BM1896" s="207">
        <f t="shared" si="509"/>
        <v>39870.979999999996</v>
      </c>
    </row>
    <row r="1897" spans="1:65" x14ac:dyDescent="0.35">
      <c r="A1897" s="1">
        <v>70</v>
      </c>
      <c r="B1897">
        <v>107</v>
      </c>
      <c r="C1897" t="s">
        <v>37</v>
      </c>
      <c r="D1897" s="60" t="s">
        <v>108</v>
      </c>
      <c r="E1897" s="6" t="s">
        <v>1115</v>
      </c>
      <c r="F1897" s="7" t="s">
        <v>1116</v>
      </c>
      <c r="G1897" s="6">
        <v>-8.0500000000000007</v>
      </c>
      <c r="H1897" s="6">
        <v>-34.880000000000003</v>
      </c>
      <c r="I1897" s="6">
        <v>10</v>
      </c>
      <c r="J1897" s="8">
        <v>63550.072249703</v>
      </c>
      <c r="K1897" t="s">
        <v>1165</v>
      </c>
      <c r="L1897" t="s">
        <v>1062</v>
      </c>
      <c r="M1897">
        <v>600</v>
      </c>
      <c r="N1897">
        <v>600</v>
      </c>
      <c r="O1897">
        <v>0</v>
      </c>
      <c r="P1897">
        <v>42706.35</v>
      </c>
      <c r="Q1897">
        <v>44998.77</v>
      </c>
      <c r="R1897">
        <v>5250.2</v>
      </c>
      <c r="S1897">
        <v>34606.78</v>
      </c>
      <c r="T1897">
        <v>0</v>
      </c>
      <c r="U1897">
        <v>11578.67</v>
      </c>
      <c r="V1897">
        <v>0</v>
      </c>
      <c r="W1897" s="181">
        <f t="shared" si="493"/>
        <v>54285.02</v>
      </c>
      <c r="X1897" s="181">
        <f t="shared" si="494"/>
        <v>90.475033333333329</v>
      </c>
      <c r="Y1897" s="174">
        <v>139140.76999999999</v>
      </c>
      <c r="Z1897" s="181">
        <f t="shared" si="495"/>
        <v>231.90128333333331</v>
      </c>
      <c r="AA1897" s="174">
        <v>0</v>
      </c>
      <c r="AB1897" s="174">
        <v>30.69290905893363</v>
      </c>
      <c r="AC1897" s="174">
        <v>32.340463546378253</v>
      </c>
      <c r="AD1897" s="174">
        <v>3.773300952697042</v>
      </c>
      <c r="AE1897" s="174">
        <v>24.87177554069882</v>
      </c>
      <c r="AF1897">
        <v>0</v>
      </c>
      <c r="AG1897" s="106">
        <v>8.3215509012922677</v>
      </c>
      <c r="AH1897" s="106">
        <v>0</v>
      </c>
      <c r="AI1897" s="106">
        <v>100</v>
      </c>
      <c r="AJ1897">
        <v>83.75</v>
      </c>
      <c r="AK1897">
        <v>90.48</v>
      </c>
      <c r="AL1897">
        <v>57.68</v>
      </c>
      <c r="AM1897">
        <v>231.9</v>
      </c>
      <c r="AN1897" t="s">
        <v>1069</v>
      </c>
      <c r="AO1897">
        <v>23.601600000000001</v>
      </c>
      <c r="AP1897">
        <v>8.33</v>
      </c>
      <c r="AQ1897">
        <v>12.806699999999999</v>
      </c>
      <c r="AR1897" t="s">
        <v>1072</v>
      </c>
      <c r="AS1897" t="s">
        <v>1074</v>
      </c>
      <c r="AT1897" t="s">
        <v>1075</v>
      </c>
      <c r="AU1897" t="s">
        <v>1078</v>
      </c>
      <c r="AV1897" t="s">
        <v>1082</v>
      </c>
      <c r="AW1897" t="s">
        <v>1084</v>
      </c>
      <c r="AX1897" s="65">
        <f t="shared" si="508"/>
        <v>1391.07</v>
      </c>
      <c r="AY1897" s="106">
        <v>2862.47</v>
      </c>
      <c r="AZ1897" s="106">
        <v>1604.4977052172831</v>
      </c>
      <c r="BA1897" s="65">
        <f t="shared" si="496"/>
        <v>5858.0377052172826</v>
      </c>
      <c r="BB1897" s="65">
        <f t="shared" si="497"/>
        <v>52680.522294782713</v>
      </c>
      <c r="BC1897" s="65">
        <f t="shared" si="498"/>
        <v>0</v>
      </c>
      <c r="BD1897" s="65">
        <f t="shared" si="499"/>
        <v>48857.899999999994</v>
      </c>
      <c r="BE1897" s="65">
        <f t="shared" si="500"/>
        <v>31744.309999999998</v>
      </c>
      <c r="BF1897" s="65">
        <f t="shared" si="501"/>
        <v>133282.73229478271</v>
      </c>
      <c r="BG1897" s="66">
        <f t="shared" si="502"/>
        <v>836.8625293167546</v>
      </c>
      <c r="BH1897" s="66">
        <f t="shared" si="503"/>
        <v>90.828486715142603</v>
      </c>
      <c r="BI1897" s="66">
        <f t="shared" si="504"/>
        <v>0</v>
      </c>
      <c r="BJ1897" s="66">
        <f t="shared" si="505"/>
        <v>84.237758620689647</v>
      </c>
      <c r="BK1897" s="66">
        <f t="shared" si="506"/>
        <v>54.731568965517241</v>
      </c>
      <c r="BL1897" s="66">
        <f t="shared" si="507"/>
        <v>229.79781430134949</v>
      </c>
      <c r="BM1897" s="207">
        <f t="shared" si="509"/>
        <v>39856.979999999996</v>
      </c>
    </row>
    <row r="1898" spans="1:65" x14ac:dyDescent="0.35">
      <c r="A1898" s="1">
        <v>71</v>
      </c>
      <c r="B1898">
        <v>107</v>
      </c>
      <c r="C1898" t="s">
        <v>37</v>
      </c>
      <c r="D1898" s="60" t="s">
        <v>109</v>
      </c>
      <c r="E1898" s="6" t="s">
        <v>1117</v>
      </c>
      <c r="F1898" s="7" t="s">
        <v>1118</v>
      </c>
      <c r="G1898" s="6">
        <v>-3.8</v>
      </c>
      <c r="H1898" s="6">
        <v>-38.53</v>
      </c>
      <c r="I1898" s="6">
        <v>41</v>
      </c>
      <c r="J1898" s="8">
        <v>71394.000753582499</v>
      </c>
      <c r="K1898" t="s">
        <v>1165</v>
      </c>
      <c r="L1898" t="s">
        <v>1062</v>
      </c>
      <c r="M1898">
        <v>600</v>
      </c>
      <c r="N1898">
        <v>600</v>
      </c>
      <c r="O1898">
        <v>0</v>
      </c>
      <c r="P1898">
        <v>42401.79</v>
      </c>
      <c r="Q1898">
        <v>44998.77</v>
      </c>
      <c r="R1898">
        <v>5255.2</v>
      </c>
      <c r="S1898">
        <v>34606.78</v>
      </c>
      <c r="T1898">
        <v>0</v>
      </c>
      <c r="U1898">
        <v>11578.67</v>
      </c>
      <c r="V1898">
        <v>0</v>
      </c>
      <c r="W1898" s="181">
        <f t="shared" si="493"/>
        <v>53980.46</v>
      </c>
      <c r="X1898" s="181">
        <f t="shared" si="494"/>
        <v>89.967433333333332</v>
      </c>
      <c r="Y1898" s="174">
        <v>138841.21</v>
      </c>
      <c r="Z1898" s="181">
        <f t="shared" si="495"/>
        <v>231.40201666666664</v>
      </c>
      <c r="AA1898" s="174">
        <v>0</v>
      </c>
      <c r="AB1898" s="174">
        <v>30.539772737503512</v>
      </c>
      <c r="AC1898" s="174">
        <v>32.410240446622439</v>
      </c>
      <c r="AD1898" s="174">
        <v>3.785043359964956</v>
      </c>
      <c r="AE1898" s="174">
        <v>24.925438203830119</v>
      </c>
      <c r="AF1898">
        <v>0</v>
      </c>
      <c r="AG1898" s="106">
        <v>8.3395052520789754</v>
      </c>
      <c r="AH1898" s="106">
        <v>0</v>
      </c>
      <c r="AI1898" s="106">
        <v>100</v>
      </c>
      <c r="AJ1898">
        <v>83.76</v>
      </c>
      <c r="AK1898">
        <v>89.97</v>
      </c>
      <c r="AL1898">
        <v>57.68</v>
      </c>
      <c r="AM1898">
        <v>231.4</v>
      </c>
      <c r="AN1898" t="s">
        <v>1070</v>
      </c>
      <c r="AO1898">
        <v>23.601600000000001</v>
      </c>
      <c r="AP1898">
        <v>8.33</v>
      </c>
      <c r="AQ1898">
        <v>12.806699999999999</v>
      </c>
      <c r="AR1898" t="s">
        <v>1072</v>
      </c>
      <c r="AS1898" t="s">
        <v>1074</v>
      </c>
      <c r="AT1898" t="s">
        <v>1075</v>
      </c>
      <c r="AU1898" t="s">
        <v>1078</v>
      </c>
      <c r="AV1898" t="s">
        <v>1082</v>
      </c>
      <c r="AW1898" t="s">
        <v>1084</v>
      </c>
      <c r="AX1898" s="65">
        <f t="shared" si="508"/>
        <v>1391.07</v>
      </c>
      <c r="AY1898" s="106">
        <v>2862.47</v>
      </c>
      <c r="AZ1898" s="106">
        <v>1549.1103575034663</v>
      </c>
      <c r="BA1898" s="65">
        <f t="shared" si="496"/>
        <v>5802.6503575034658</v>
      </c>
      <c r="BB1898" s="65">
        <f t="shared" si="497"/>
        <v>52431.349642496534</v>
      </c>
      <c r="BC1898" s="65">
        <f t="shared" si="498"/>
        <v>0</v>
      </c>
      <c r="BD1898" s="65">
        <f t="shared" si="499"/>
        <v>48862.899999999994</v>
      </c>
      <c r="BE1898" s="65">
        <f t="shared" si="500"/>
        <v>31744.309999999998</v>
      </c>
      <c r="BF1898" s="65">
        <f t="shared" si="501"/>
        <v>133038.55964249652</v>
      </c>
      <c r="BG1898" s="66">
        <f t="shared" si="502"/>
        <v>828.95005107192367</v>
      </c>
      <c r="BH1898" s="66">
        <f t="shared" si="503"/>
        <v>90.398878693959546</v>
      </c>
      <c r="BI1898" s="66">
        <f t="shared" si="504"/>
        <v>0</v>
      </c>
      <c r="BJ1898" s="66">
        <f t="shared" si="505"/>
        <v>84.246379310344821</v>
      </c>
      <c r="BK1898" s="66">
        <f t="shared" si="506"/>
        <v>54.731568965517241</v>
      </c>
      <c r="BL1898" s="66">
        <f t="shared" si="507"/>
        <v>229.37682696982159</v>
      </c>
      <c r="BM1898" s="207">
        <f t="shared" si="509"/>
        <v>39861.979999999996</v>
      </c>
    </row>
    <row r="1899" spans="1:65" x14ac:dyDescent="0.35">
      <c r="A1899" s="1">
        <v>72</v>
      </c>
      <c r="B1899">
        <v>108</v>
      </c>
      <c r="C1899" t="s">
        <v>37</v>
      </c>
      <c r="D1899" s="60" t="s">
        <v>110</v>
      </c>
      <c r="E1899" s="6" t="s">
        <v>1104</v>
      </c>
      <c r="F1899" s="7" t="s">
        <v>1105</v>
      </c>
      <c r="G1899" s="6">
        <v>-22.74</v>
      </c>
      <c r="H1899" s="6">
        <v>-45.59</v>
      </c>
      <c r="I1899" s="6">
        <v>1642</v>
      </c>
      <c r="J1899" s="8">
        <v>3495.45982983364</v>
      </c>
      <c r="K1899" t="s">
        <v>1165</v>
      </c>
      <c r="L1899" t="s">
        <v>1062</v>
      </c>
      <c r="M1899">
        <v>600</v>
      </c>
      <c r="N1899">
        <v>600</v>
      </c>
      <c r="O1899">
        <v>313</v>
      </c>
      <c r="P1899">
        <v>14935.9</v>
      </c>
      <c r="Q1899">
        <v>44998.77</v>
      </c>
      <c r="R1899">
        <v>5265.2</v>
      </c>
      <c r="S1899">
        <v>34606.78</v>
      </c>
      <c r="T1899">
        <v>0</v>
      </c>
      <c r="U1899">
        <v>11750.93</v>
      </c>
      <c r="V1899">
        <v>0</v>
      </c>
      <c r="W1899" s="181">
        <f t="shared" si="493"/>
        <v>26686.83</v>
      </c>
      <c r="X1899" s="181">
        <f t="shared" si="494"/>
        <v>44.478050000000003</v>
      </c>
      <c r="Y1899" s="174">
        <v>111870.58</v>
      </c>
      <c r="Z1899" s="181">
        <f t="shared" si="495"/>
        <v>186.45096666666666</v>
      </c>
      <c r="AA1899" s="174">
        <v>0.27978759026725342</v>
      </c>
      <c r="AB1899" s="174">
        <v>13.35105261812355</v>
      </c>
      <c r="AC1899" s="174">
        <v>40.223953429042737</v>
      </c>
      <c r="AD1899" s="174">
        <v>4.7065099689301686</v>
      </c>
      <c r="AE1899" s="174">
        <v>30.934656815044669</v>
      </c>
      <c r="AF1899">
        <v>0</v>
      </c>
      <c r="AG1899" s="106">
        <v>10.50403957859162</v>
      </c>
      <c r="AH1899" s="106">
        <v>0</v>
      </c>
      <c r="AI1899" s="106">
        <v>100</v>
      </c>
      <c r="AJ1899">
        <v>83.77</v>
      </c>
      <c r="AK1899">
        <v>45</v>
      </c>
      <c r="AL1899">
        <v>57.68</v>
      </c>
      <c r="AM1899">
        <v>186.45</v>
      </c>
      <c r="AN1899" t="s">
        <v>1063</v>
      </c>
      <c r="AO1899">
        <v>23.601600000000001</v>
      </c>
      <c r="AP1899">
        <v>8.33</v>
      </c>
      <c r="AQ1899">
        <v>12.806699999999999</v>
      </c>
      <c r="AR1899" t="s">
        <v>1072</v>
      </c>
      <c r="AS1899" t="s">
        <v>1074</v>
      </c>
      <c r="AT1899" t="s">
        <v>1075</v>
      </c>
      <c r="AU1899" t="s">
        <v>1078</v>
      </c>
      <c r="AV1899" t="s">
        <v>1080</v>
      </c>
      <c r="AW1899" t="s">
        <v>1083</v>
      </c>
      <c r="AX1899" s="65">
        <f t="shared" si="508"/>
        <v>1391.07</v>
      </c>
      <c r="AY1899" s="106">
        <v>2862.47</v>
      </c>
      <c r="AZ1899" s="106">
        <v>760.39560105826365</v>
      </c>
      <c r="BA1899" s="65">
        <f t="shared" si="496"/>
        <v>5013.9356010582633</v>
      </c>
      <c r="BB1899" s="65">
        <f t="shared" si="497"/>
        <v>25926.434398941739</v>
      </c>
      <c r="BC1899" s="65">
        <f t="shared" si="498"/>
        <v>313</v>
      </c>
      <c r="BD1899" s="65">
        <f t="shared" si="499"/>
        <v>48872.899999999994</v>
      </c>
      <c r="BE1899" s="65">
        <f t="shared" si="500"/>
        <v>31744.309999999998</v>
      </c>
      <c r="BF1899" s="65">
        <f t="shared" si="501"/>
        <v>106856.64439894175</v>
      </c>
      <c r="BG1899" s="66">
        <f t="shared" si="502"/>
        <v>716.27651443689479</v>
      </c>
      <c r="BH1899" s="66">
        <f t="shared" si="503"/>
        <v>44.700748963692654</v>
      </c>
      <c r="BI1899" s="66">
        <f t="shared" si="504"/>
        <v>0.52166666666666661</v>
      </c>
      <c r="BJ1899" s="66">
        <f t="shared" si="505"/>
        <v>84.263620689655156</v>
      </c>
      <c r="BK1899" s="66">
        <f t="shared" si="506"/>
        <v>54.731568965517241</v>
      </c>
      <c r="BL1899" s="66">
        <f t="shared" si="507"/>
        <v>184.23559379127886</v>
      </c>
      <c r="BM1899" s="207">
        <f t="shared" si="509"/>
        <v>39871.979999999996</v>
      </c>
    </row>
    <row r="1900" spans="1:65" x14ac:dyDescent="0.35">
      <c r="A1900" s="1">
        <v>73</v>
      </c>
      <c r="B1900">
        <v>108</v>
      </c>
      <c r="C1900" t="s">
        <v>37</v>
      </c>
      <c r="D1900" s="60" t="s">
        <v>111</v>
      </c>
      <c r="E1900" s="6" t="s">
        <v>1104</v>
      </c>
      <c r="F1900" s="7" t="s">
        <v>1106</v>
      </c>
      <c r="G1900" s="6">
        <v>-23.85</v>
      </c>
      <c r="H1900" s="6">
        <v>-46.64</v>
      </c>
      <c r="I1900" s="6">
        <v>792</v>
      </c>
      <c r="J1900" s="8">
        <v>14172.2970393051</v>
      </c>
      <c r="K1900" t="s">
        <v>1165</v>
      </c>
      <c r="L1900" t="s">
        <v>1062</v>
      </c>
      <c r="M1900">
        <v>600</v>
      </c>
      <c r="N1900">
        <v>600</v>
      </c>
      <c r="O1900">
        <v>32.200000000000003</v>
      </c>
      <c r="P1900">
        <v>22569.78</v>
      </c>
      <c r="Q1900">
        <v>44998.77</v>
      </c>
      <c r="R1900">
        <v>5266.4</v>
      </c>
      <c r="S1900">
        <v>34606.78</v>
      </c>
      <c r="T1900">
        <v>0</v>
      </c>
      <c r="U1900">
        <v>11750.93</v>
      </c>
      <c r="V1900">
        <v>0</v>
      </c>
      <c r="W1900" s="181">
        <f t="shared" si="493"/>
        <v>34320.71</v>
      </c>
      <c r="X1900" s="181">
        <f t="shared" si="494"/>
        <v>57.201183333333333</v>
      </c>
      <c r="Y1900" s="174">
        <v>119224.87</v>
      </c>
      <c r="Z1900" s="181">
        <f t="shared" si="495"/>
        <v>198.70811666666665</v>
      </c>
      <c r="AA1900" s="174">
        <v>2.700778788855044E-2</v>
      </c>
      <c r="AB1900" s="174">
        <v>18.930429532026331</v>
      </c>
      <c r="AC1900" s="174">
        <v>37.742771285890257</v>
      </c>
      <c r="AD1900" s="174">
        <v>4.4171991967783226</v>
      </c>
      <c r="AE1900" s="174">
        <v>29.026477445519539</v>
      </c>
      <c r="AF1900">
        <v>0</v>
      </c>
      <c r="AG1900" s="106">
        <v>9.8561063643852176</v>
      </c>
      <c r="AH1900" s="106">
        <v>0</v>
      </c>
      <c r="AI1900" s="106">
        <v>100</v>
      </c>
      <c r="AJ1900">
        <v>83.78</v>
      </c>
      <c r="AK1900">
        <v>57.25</v>
      </c>
      <c r="AL1900">
        <v>57.68</v>
      </c>
      <c r="AM1900">
        <v>198.71</v>
      </c>
      <c r="AN1900" t="s">
        <v>1064</v>
      </c>
      <c r="AO1900">
        <v>23.601600000000001</v>
      </c>
      <c r="AP1900">
        <v>8.33</v>
      </c>
      <c r="AQ1900">
        <v>12.806699999999999</v>
      </c>
      <c r="AR1900" t="s">
        <v>1072</v>
      </c>
      <c r="AS1900" t="s">
        <v>1074</v>
      </c>
      <c r="AT1900" t="s">
        <v>1075</v>
      </c>
      <c r="AU1900" t="s">
        <v>1078</v>
      </c>
      <c r="AV1900" t="s">
        <v>1080</v>
      </c>
      <c r="AW1900" t="s">
        <v>1083</v>
      </c>
      <c r="AX1900" s="65">
        <f t="shared" si="508"/>
        <v>1391.07</v>
      </c>
      <c r="AY1900" s="106">
        <v>2862.47</v>
      </c>
      <c r="AZ1900" s="106">
        <v>958.02709805017196</v>
      </c>
      <c r="BA1900" s="65">
        <f t="shared" si="496"/>
        <v>5211.5670980501718</v>
      </c>
      <c r="BB1900" s="65">
        <f t="shared" si="497"/>
        <v>33362.682901949825</v>
      </c>
      <c r="BC1900" s="65">
        <f t="shared" si="498"/>
        <v>32.200000000000003</v>
      </c>
      <c r="BD1900" s="65">
        <f t="shared" si="499"/>
        <v>48874.1</v>
      </c>
      <c r="BE1900" s="65">
        <f t="shared" si="500"/>
        <v>31744.309999999998</v>
      </c>
      <c r="BF1900" s="65">
        <f t="shared" si="501"/>
        <v>114013.30290194982</v>
      </c>
      <c r="BG1900" s="66">
        <f t="shared" si="502"/>
        <v>744.50958543573881</v>
      </c>
      <c r="BH1900" s="66">
        <f t="shared" si="503"/>
        <v>57.521867072327282</v>
      </c>
      <c r="BI1900" s="66">
        <f t="shared" si="504"/>
        <v>5.3666666666666668E-2</v>
      </c>
      <c r="BJ1900" s="66">
        <f t="shared" si="505"/>
        <v>84.265689655172409</v>
      </c>
      <c r="BK1900" s="66">
        <f t="shared" si="506"/>
        <v>54.731568965517241</v>
      </c>
      <c r="BL1900" s="66">
        <f t="shared" si="507"/>
        <v>196.57466017577556</v>
      </c>
      <c r="BM1900" s="207">
        <f t="shared" si="509"/>
        <v>39873.18</v>
      </c>
    </row>
    <row r="1901" spans="1:65" x14ac:dyDescent="0.35">
      <c r="A1901" s="1">
        <v>74</v>
      </c>
      <c r="B1901">
        <v>108</v>
      </c>
      <c r="C1901" t="s">
        <v>37</v>
      </c>
      <c r="D1901" s="60" t="s">
        <v>112</v>
      </c>
      <c r="E1901" s="6" t="s">
        <v>1107</v>
      </c>
      <c r="F1901" s="7" t="s">
        <v>1108</v>
      </c>
      <c r="G1901" s="6">
        <v>-30.03</v>
      </c>
      <c r="H1901" s="6">
        <v>-51.23</v>
      </c>
      <c r="I1901" s="6">
        <v>47</v>
      </c>
      <c r="J1901" s="8">
        <v>23954.0527728093</v>
      </c>
      <c r="K1901" t="s">
        <v>1165</v>
      </c>
      <c r="L1901" t="s">
        <v>1062</v>
      </c>
      <c r="M1901">
        <v>600</v>
      </c>
      <c r="N1901">
        <v>600</v>
      </c>
      <c r="O1901">
        <v>150.16999999999999</v>
      </c>
      <c r="P1901">
        <v>26405.05</v>
      </c>
      <c r="Q1901">
        <v>44998.77</v>
      </c>
      <c r="R1901">
        <v>5272.4</v>
      </c>
      <c r="S1901">
        <v>34606.78</v>
      </c>
      <c r="T1901">
        <v>0</v>
      </c>
      <c r="U1901">
        <v>11750.93</v>
      </c>
      <c r="V1901">
        <v>0</v>
      </c>
      <c r="W1901" s="181">
        <f t="shared" si="493"/>
        <v>38155.979999999996</v>
      </c>
      <c r="X1901" s="181">
        <f t="shared" si="494"/>
        <v>63.593299999999992</v>
      </c>
      <c r="Y1901" s="174">
        <v>123184.11</v>
      </c>
      <c r="Z1901" s="181">
        <f t="shared" si="495"/>
        <v>205.30685</v>
      </c>
      <c r="AA1901" s="174">
        <v>0.1219069569930732</v>
      </c>
      <c r="AB1901" s="174">
        <v>21.435435138509341</v>
      </c>
      <c r="AC1901" s="174">
        <v>36.52968714877268</v>
      </c>
      <c r="AD1901" s="174">
        <v>4.2800974898467006</v>
      </c>
      <c r="AE1901" s="174">
        <v>28.09354225963073</v>
      </c>
      <c r="AF1901">
        <v>0</v>
      </c>
      <c r="AG1901" s="106">
        <v>9.5393228883173329</v>
      </c>
      <c r="AH1901" s="106">
        <v>0</v>
      </c>
      <c r="AI1901" s="106">
        <v>100</v>
      </c>
      <c r="AJ1901">
        <v>83.79</v>
      </c>
      <c r="AK1901">
        <v>63.84</v>
      </c>
      <c r="AL1901">
        <v>57.68</v>
      </c>
      <c r="AM1901">
        <v>205.31</v>
      </c>
      <c r="AN1901" t="s">
        <v>1065</v>
      </c>
      <c r="AO1901">
        <v>23.601600000000001</v>
      </c>
      <c r="AP1901">
        <v>8.33</v>
      </c>
      <c r="AQ1901">
        <v>12.806699999999999</v>
      </c>
      <c r="AR1901" t="s">
        <v>1072</v>
      </c>
      <c r="AS1901" t="s">
        <v>1074</v>
      </c>
      <c r="AT1901" t="s">
        <v>1075</v>
      </c>
      <c r="AU1901" t="s">
        <v>1078</v>
      </c>
      <c r="AV1901" t="s">
        <v>1080</v>
      </c>
      <c r="AW1901" t="s">
        <v>1083</v>
      </c>
      <c r="AX1901" s="65">
        <f t="shared" si="508"/>
        <v>1391.07</v>
      </c>
      <c r="AY1901" s="106">
        <v>2862.47</v>
      </c>
      <c r="AZ1901" s="106">
        <v>1050.6872771329108</v>
      </c>
      <c r="BA1901" s="65">
        <f t="shared" si="496"/>
        <v>5304.2272771329099</v>
      </c>
      <c r="BB1901" s="65">
        <f t="shared" si="497"/>
        <v>37105.292722867089</v>
      </c>
      <c r="BC1901" s="65">
        <f t="shared" si="498"/>
        <v>150.16999999999999</v>
      </c>
      <c r="BD1901" s="65">
        <f t="shared" si="499"/>
        <v>48880.1</v>
      </c>
      <c r="BE1901" s="65">
        <f t="shared" si="500"/>
        <v>31744.309999999998</v>
      </c>
      <c r="BF1901" s="65">
        <f t="shared" si="501"/>
        <v>117879.88272286709</v>
      </c>
      <c r="BG1901" s="66">
        <f t="shared" si="502"/>
        <v>757.74675387613001</v>
      </c>
      <c r="BH1901" s="66">
        <f t="shared" si="503"/>
        <v>63.97464262563291</v>
      </c>
      <c r="BI1901" s="66">
        <f t="shared" si="504"/>
        <v>0.2502833333333333</v>
      </c>
      <c r="BJ1901" s="66">
        <f t="shared" si="505"/>
        <v>84.276034482758618</v>
      </c>
      <c r="BK1901" s="66">
        <f t="shared" si="506"/>
        <v>54.731568965517241</v>
      </c>
      <c r="BL1901" s="66">
        <f t="shared" si="507"/>
        <v>203.24117710839153</v>
      </c>
      <c r="BM1901" s="207">
        <f t="shared" si="509"/>
        <v>39879.18</v>
      </c>
    </row>
    <row r="1902" spans="1:65" x14ac:dyDescent="0.35">
      <c r="A1902" s="1">
        <v>75</v>
      </c>
      <c r="B1902">
        <v>108</v>
      </c>
      <c r="C1902" t="s">
        <v>37</v>
      </c>
      <c r="D1902" s="60" t="s">
        <v>113</v>
      </c>
      <c r="E1902" s="6" t="s">
        <v>1109</v>
      </c>
      <c r="F1902" s="7" t="s">
        <v>1110</v>
      </c>
      <c r="G1902" s="6">
        <v>-15.37</v>
      </c>
      <c r="H1902" s="6">
        <v>-48.78</v>
      </c>
      <c r="I1902" s="6">
        <v>770</v>
      </c>
      <c r="J1902" s="8">
        <v>31081.371963744201</v>
      </c>
      <c r="K1902" t="s">
        <v>1165</v>
      </c>
      <c r="L1902" t="s">
        <v>1062</v>
      </c>
      <c r="M1902">
        <v>600</v>
      </c>
      <c r="N1902">
        <v>600</v>
      </c>
      <c r="O1902">
        <v>0</v>
      </c>
      <c r="P1902">
        <v>38537.11</v>
      </c>
      <c r="Q1902">
        <v>44998.77</v>
      </c>
      <c r="R1902">
        <v>5266.4</v>
      </c>
      <c r="S1902">
        <v>34606.78</v>
      </c>
      <c r="T1902">
        <v>0</v>
      </c>
      <c r="U1902">
        <v>11750.93</v>
      </c>
      <c r="V1902">
        <v>0</v>
      </c>
      <c r="W1902" s="181">
        <f t="shared" si="493"/>
        <v>50288.04</v>
      </c>
      <c r="X1902" s="181">
        <f t="shared" si="494"/>
        <v>83.813400000000001</v>
      </c>
      <c r="Y1902" s="174">
        <v>135159.99</v>
      </c>
      <c r="Z1902" s="181">
        <f t="shared" si="495"/>
        <v>225.26665</v>
      </c>
      <c r="AA1902" s="174">
        <v>0</v>
      </c>
      <c r="AB1902" s="174">
        <v>28.512217261927891</v>
      </c>
      <c r="AC1902" s="174">
        <v>33.292966357869673</v>
      </c>
      <c r="AD1902" s="174">
        <v>3.896419347175152</v>
      </c>
      <c r="AE1902" s="174">
        <v>25.6043079020648</v>
      </c>
      <c r="AF1902">
        <v>0</v>
      </c>
      <c r="AG1902" s="106">
        <v>8.6940891309624995</v>
      </c>
      <c r="AH1902" s="106">
        <v>0</v>
      </c>
      <c r="AI1902" s="106">
        <v>100</v>
      </c>
      <c r="AJ1902">
        <v>83.78</v>
      </c>
      <c r="AK1902">
        <v>83.81</v>
      </c>
      <c r="AL1902">
        <v>57.68</v>
      </c>
      <c r="AM1902">
        <v>225.27</v>
      </c>
      <c r="AN1902" t="s">
        <v>1066</v>
      </c>
      <c r="AO1902">
        <v>23.601600000000001</v>
      </c>
      <c r="AP1902">
        <v>8.33</v>
      </c>
      <c r="AQ1902">
        <v>12.806699999999999</v>
      </c>
      <c r="AR1902" t="s">
        <v>1072</v>
      </c>
      <c r="AS1902" t="s">
        <v>1074</v>
      </c>
      <c r="AT1902" t="s">
        <v>1075</v>
      </c>
      <c r="AU1902" t="s">
        <v>1078</v>
      </c>
      <c r="AV1902" t="s">
        <v>1080</v>
      </c>
      <c r="AW1902" t="s">
        <v>1083</v>
      </c>
      <c r="AX1902" s="65">
        <f t="shared" si="508"/>
        <v>1391.07</v>
      </c>
      <c r="AY1902" s="106">
        <v>2862.47</v>
      </c>
      <c r="AZ1902" s="106">
        <v>1352.2296127714051</v>
      </c>
      <c r="BA1902" s="65">
        <f t="shared" si="496"/>
        <v>5605.7696127714044</v>
      </c>
      <c r="BB1902" s="65">
        <f t="shared" si="497"/>
        <v>48935.810387228594</v>
      </c>
      <c r="BC1902" s="65">
        <f t="shared" si="498"/>
        <v>0</v>
      </c>
      <c r="BD1902" s="65">
        <f t="shared" si="499"/>
        <v>48874.1</v>
      </c>
      <c r="BE1902" s="65">
        <f t="shared" si="500"/>
        <v>31744.309999999998</v>
      </c>
      <c r="BF1902" s="65">
        <f t="shared" si="501"/>
        <v>129554.22038722859</v>
      </c>
      <c r="BG1902" s="66">
        <f t="shared" si="502"/>
        <v>800.82423039591492</v>
      </c>
      <c r="BH1902" s="66">
        <f t="shared" si="503"/>
        <v>84.372086874532059</v>
      </c>
      <c r="BI1902" s="66">
        <f t="shared" si="504"/>
        <v>0</v>
      </c>
      <c r="BJ1902" s="66">
        <f t="shared" si="505"/>
        <v>84.265689655172409</v>
      </c>
      <c r="BK1902" s="66">
        <f t="shared" si="506"/>
        <v>54.731568965517241</v>
      </c>
      <c r="BL1902" s="66">
        <f t="shared" si="507"/>
        <v>223.36934549522169</v>
      </c>
      <c r="BM1902" s="207">
        <f t="shared" si="509"/>
        <v>39873.18</v>
      </c>
    </row>
    <row r="1903" spans="1:65" x14ac:dyDescent="0.35">
      <c r="A1903" s="1">
        <v>76</v>
      </c>
      <c r="B1903">
        <v>108</v>
      </c>
      <c r="C1903" t="s">
        <v>37</v>
      </c>
      <c r="D1903" s="60" t="s">
        <v>114</v>
      </c>
      <c r="E1903" s="6" t="s">
        <v>1111</v>
      </c>
      <c r="F1903" s="7" t="s">
        <v>1112</v>
      </c>
      <c r="G1903" s="6">
        <v>-22.86</v>
      </c>
      <c r="H1903" s="6">
        <v>-43.41</v>
      </c>
      <c r="I1903" s="6">
        <v>45</v>
      </c>
      <c r="J1903" s="8">
        <v>45016.2336447989</v>
      </c>
      <c r="K1903" t="s">
        <v>1165</v>
      </c>
      <c r="L1903" t="s">
        <v>1062</v>
      </c>
      <c r="M1903">
        <v>600</v>
      </c>
      <c r="N1903">
        <v>600</v>
      </c>
      <c r="O1903">
        <v>0</v>
      </c>
      <c r="P1903">
        <v>38497.879999999997</v>
      </c>
      <c r="Q1903">
        <v>44998.77</v>
      </c>
      <c r="R1903">
        <v>5262.4</v>
      </c>
      <c r="S1903">
        <v>34606.78</v>
      </c>
      <c r="T1903">
        <v>0</v>
      </c>
      <c r="U1903">
        <v>11750.93</v>
      </c>
      <c r="V1903">
        <v>0</v>
      </c>
      <c r="W1903" s="181">
        <f t="shared" si="493"/>
        <v>50248.81</v>
      </c>
      <c r="X1903" s="181">
        <f t="shared" si="494"/>
        <v>83.748016666666658</v>
      </c>
      <c r="Y1903" s="174">
        <v>135116.76</v>
      </c>
      <c r="Z1903" s="181">
        <f t="shared" si="495"/>
        <v>225.19460000000001</v>
      </c>
      <c r="AA1903" s="174">
        <v>0</v>
      </c>
      <c r="AB1903" s="174">
        <v>28.492305469728549</v>
      </c>
      <c r="AC1903" s="174">
        <v>33.303618292800977</v>
      </c>
      <c r="AD1903" s="174">
        <v>3.8947055864868281</v>
      </c>
      <c r="AE1903" s="174">
        <v>25.6124998852844</v>
      </c>
      <c r="AF1903">
        <v>0</v>
      </c>
      <c r="AG1903" s="106">
        <v>8.6968707656992361</v>
      </c>
      <c r="AH1903" s="106">
        <v>0</v>
      </c>
      <c r="AI1903" s="106">
        <v>100</v>
      </c>
      <c r="AJ1903">
        <v>83.77</v>
      </c>
      <c r="AK1903">
        <v>83.75</v>
      </c>
      <c r="AL1903">
        <v>57.68</v>
      </c>
      <c r="AM1903">
        <v>225.19</v>
      </c>
      <c r="AN1903" t="s">
        <v>1067</v>
      </c>
      <c r="AO1903">
        <v>23.601600000000001</v>
      </c>
      <c r="AP1903">
        <v>8.33</v>
      </c>
      <c r="AQ1903">
        <v>12.806699999999999</v>
      </c>
      <c r="AR1903" t="s">
        <v>1072</v>
      </c>
      <c r="AS1903" t="s">
        <v>1074</v>
      </c>
      <c r="AT1903" t="s">
        <v>1075</v>
      </c>
      <c r="AU1903" t="s">
        <v>1078</v>
      </c>
      <c r="AV1903" t="s">
        <v>1080</v>
      </c>
      <c r="AW1903" t="s">
        <v>1083</v>
      </c>
      <c r="AX1903" s="65">
        <f t="shared" si="508"/>
        <v>1391.07</v>
      </c>
      <c r="AY1903" s="106">
        <v>2862.47</v>
      </c>
      <c r="AZ1903" s="106">
        <v>1341.0620923473136</v>
      </c>
      <c r="BA1903" s="65">
        <f t="shared" si="496"/>
        <v>5594.6020923473134</v>
      </c>
      <c r="BB1903" s="65">
        <f t="shared" si="497"/>
        <v>48907.747907652687</v>
      </c>
      <c r="BC1903" s="65">
        <f t="shared" si="498"/>
        <v>0</v>
      </c>
      <c r="BD1903" s="65">
        <f t="shared" si="499"/>
        <v>48870.1</v>
      </c>
      <c r="BE1903" s="65">
        <f t="shared" si="500"/>
        <v>31744.309999999998</v>
      </c>
      <c r="BF1903" s="65">
        <f t="shared" si="501"/>
        <v>129522.1579076527</v>
      </c>
      <c r="BG1903" s="66">
        <f t="shared" si="502"/>
        <v>799.2288703353305</v>
      </c>
      <c r="BH1903" s="66">
        <f t="shared" si="503"/>
        <v>84.323703289056354</v>
      </c>
      <c r="BI1903" s="66">
        <f t="shared" si="504"/>
        <v>0</v>
      </c>
      <c r="BJ1903" s="66">
        <f t="shared" si="505"/>
        <v>84.258793103448269</v>
      </c>
      <c r="BK1903" s="66">
        <f t="shared" si="506"/>
        <v>54.731568965517241</v>
      </c>
      <c r="BL1903" s="66">
        <f t="shared" si="507"/>
        <v>223.31406535802191</v>
      </c>
      <c r="BM1903" s="207">
        <f t="shared" si="509"/>
        <v>39869.18</v>
      </c>
    </row>
    <row r="1904" spans="1:65" x14ac:dyDescent="0.35">
      <c r="A1904" s="1">
        <v>77</v>
      </c>
      <c r="B1904">
        <v>108</v>
      </c>
      <c r="C1904" t="s">
        <v>37</v>
      </c>
      <c r="D1904" s="60" t="s">
        <v>115</v>
      </c>
      <c r="E1904" s="6" t="s">
        <v>1113</v>
      </c>
      <c r="F1904" s="7" t="s">
        <v>1114</v>
      </c>
      <c r="G1904" s="6">
        <v>-20.32</v>
      </c>
      <c r="H1904" s="6">
        <v>-40.340000000000003</v>
      </c>
      <c r="I1904" s="6">
        <v>9</v>
      </c>
      <c r="J1904" s="8">
        <v>54061.366139626101</v>
      </c>
      <c r="K1904" t="s">
        <v>1165</v>
      </c>
      <c r="L1904" t="s">
        <v>1062</v>
      </c>
      <c r="M1904">
        <v>600</v>
      </c>
      <c r="N1904">
        <v>600</v>
      </c>
      <c r="O1904">
        <v>0</v>
      </c>
      <c r="P1904">
        <v>43143.15</v>
      </c>
      <c r="Q1904">
        <v>44998.77</v>
      </c>
      <c r="R1904">
        <v>5264.2</v>
      </c>
      <c r="S1904">
        <v>34606.78</v>
      </c>
      <c r="T1904">
        <v>0</v>
      </c>
      <c r="U1904">
        <v>11750.93</v>
      </c>
      <c r="V1904">
        <v>0</v>
      </c>
      <c r="W1904" s="181">
        <f t="shared" si="493"/>
        <v>54894.080000000002</v>
      </c>
      <c r="X1904" s="181">
        <f t="shared" si="494"/>
        <v>91.490133333333333</v>
      </c>
      <c r="Y1904" s="174">
        <v>139763.82999999999</v>
      </c>
      <c r="Z1904" s="181">
        <f t="shared" si="495"/>
        <v>232.93971666666664</v>
      </c>
      <c r="AA1904" s="174">
        <v>0</v>
      </c>
      <c r="AB1904" s="174">
        <v>30.868608852519291</v>
      </c>
      <c r="AC1904" s="174">
        <v>32.196291415311102</v>
      </c>
      <c r="AD1904" s="174">
        <v>3.766496667986273</v>
      </c>
      <c r="AE1904" s="174">
        <v>24.76089843845865</v>
      </c>
      <c r="AF1904">
        <v>0</v>
      </c>
      <c r="AG1904" s="106">
        <v>8.4077046257246959</v>
      </c>
      <c r="AH1904" s="106">
        <v>0</v>
      </c>
      <c r="AI1904" s="106">
        <v>100</v>
      </c>
      <c r="AJ1904">
        <v>83.77</v>
      </c>
      <c r="AK1904">
        <v>91.49</v>
      </c>
      <c r="AL1904">
        <v>57.68</v>
      </c>
      <c r="AM1904">
        <v>232.94</v>
      </c>
      <c r="AN1904" t="s">
        <v>1068</v>
      </c>
      <c r="AO1904">
        <v>23.601600000000001</v>
      </c>
      <c r="AP1904">
        <v>8.33</v>
      </c>
      <c r="AQ1904">
        <v>12.806699999999999</v>
      </c>
      <c r="AR1904" t="s">
        <v>1072</v>
      </c>
      <c r="AS1904" t="s">
        <v>1074</v>
      </c>
      <c r="AT1904" t="s">
        <v>1075</v>
      </c>
      <c r="AU1904" t="s">
        <v>1078</v>
      </c>
      <c r="AV1904" t="s">
        <v>1080</v>
      </c>
      <c r="AW1904" t="s">
        <v>1083</v>
      </c>
      <c r="AX1904" s="65">
        <f t="shared" si="508"/>
        <v>1391.07</v>
      </c>
      <c r="AY1904" s="106">
        <v>2862.47</v>
      </c>
      <c r="AZ1904" s="106">
        <v>1412.5752136721273</v>
      </c>
      <c r="BA1904" s="65">
        <f t="shared" si="496"/>
        <v>5666.1152136721266</v>
      </c>
      <c r="BB1904" s="65">
        <f t="shared" si="497"/>
        <v>53481.504786327874</v>
      </c>
      <c r="BC1904" s="65">
        <f t="shared" si="498"/>
        <v>0</v>
      </c>
      <c r="BD1904" s="65">
        <f t="shared" si="499"/>
        <v>48871.899999999994</v>
      </c>
      <c r="BE1904" s="65">
        <f t="shared" si="500"/>
        <v>31744.309999999998</v>
      </c>
      <c r="BF1904" s="65">
        <f t="shared" si="501"/>
        <v>134097.71478632785</v>
      </c>
      <c r="BG1904" s="66">
        <f t="shared" si="502"/>
        <v>809.44503052458947</v>
      </c>
      <c r="BH1904" s="66">
        <f t="shared" si="503"/>
        <v>92.209491010910128</v>
      </c>
      <c r="BI1904" s="66">
        <f t="shared" si="504"/>
        <v>0</v>
      </c>
      <c r="BJ1904" s="66">
        <f t="shared" si="505"/>
        <v>84.261896551724135</v>
      </c>
      <c r="BK1904" s="66">
        <f t="shared" si="506"/>
        <v>54.731568965517241</v>
      </c>
      <c r="BL1904" s="66">
        <f t="shared" si="507"/>
        <v>231.20295652815147</v>
      </c>
      <c r="BM1904" s="207">
        <f t="shared" si="509"/>
        <v>39870.979999999996</v>
      </c>
    </row>
    <row r="1905" spans="1:65" x14ac:dyDescent="0.35">
      <c r="A1905" s="1">
        <v>78</v>
      </c>
      <c r="B1905">
        <v>108</v>
      </c>
      <c r="C1905" t="s">
        <v>37</v>
      </c>
      <c r="D1905" s="60" t="s">
        <v>116</v>
      </c>
      <c r="E1905" s="6" t="s">
        <v>1115</v>
      </c>
      <c r="F1905" s="7" t="s">
        <v>1116</v>
      </c>
      <c r="G1905" s="6">
        <v>-8.0500000000000007</v>
      </c>
      <c r="H1905" s="6">
        <v>-34.880000000000003</v>
      </c>
      <c r="I1905" s="6">
        <v>10</v>
      </c>
      <c r="J1905" s="8">
        <v>63550.072249703</v>
      </c>
      <c r="K1905" t="s">
        <v>1165</v>
      </c>
      <c r="L1905" t="s">
        <v>1062</v>
      </c>
      <c r="M1905">
        <v>600</v>
      </c>
      <c r="N1905">
        <v>600</v>
      </c>
      <c r="O1905">
        <v>0</v>
      </c>
      <c r="P1905">
        <v>48050.44</v>
      </c>
      <c r="Q1905">
        <v>44998.77</v>
      </c>
      <c r="R1905">
        <v>5250.2</v>
      </c>
      <c r="S1905">
        <v>34606.78</v>
      </c>
      <c r="T1905">
        <v>0</v>
      </c>
      <c r="U1905">
        <v>11750.93</v>
      </c>
      <c r="V1905">
        <v>0</v>
      </c>
      <c r="W1905" s="181">
        <f t="shared" si="493"/>
        <v>59801.37</v>
      </c>
      <c r="X1905" s="181">
        <f t="shared" si="494"/>
        <v>99.668950000000009</v>
      </c>
      <c r="Y1905" s="174">
        <v>144657.12</v>
      </c>
      <c r="Z1905" s="181">
        <f t="shared" si="495"/>
        <v>241.09520000000001</v>
      </c>
      <c r="AA1905" s="174">
        <v>0</v>
      </c>
      <c r="AB1905" s="174">
        <v>33.216781863208674</v>
      </c>
      <c r="AC1905" s="174">
        <v>31.107193341053659</v>
      </c>
      <c r="AD1905" s="174">
        <v>3.6294100145226169</v>
      </c>
      <c r="AE1905" s="174">
        <v>23.923316045556561</v>
      </c>
      <c r="AF1905">
        <v>0</v>
      </c>
      <c r="AG1905" s="106">
        <v>8.1232987356584996</v>
      </c>
      <c r="AH1905" s="106">
        <v>0</v>
      </c>
      <c r="AI1905" s="106">
        <v>100</v>
      </c>
      <c r="AJ1905">
        <v>83.75</v>
      </c>
      <c r="AK1905">
        <v>99.67</v>
      </c>
      <c r="AL1905">
        <v>57.68</v>
      </c>
      <c r="AM1905">
        <v>241.1</v>
      </c>
      <c r="AN1905" t="s">
        <v>1069</v>
      </c>
      <c r="AO1905">
        <v>23.601600000000001</v>
      </c>
      <c r="AP1905">
        <v>8.33</v>
      </c>
      <c r="AQ1905">
        <v>12.806699999999999</v>
      </c>
      <c r="AR1905" t="s">
        <v>1072</v>
      </c>
      <c r="AS1905" t="s">
        <v>1074</v>
      </c>
      <c r="AT1905" t="s">
        <v>1075</v>
      </c>
      <c r="AU1905" t="s">
        <v>1078</v>
      </c>
      <c r="AV1905" t="s">
        <v>1080</v>
      </c>
      <c r="AW1905" t="s">
        <v>1083</v>
      </c>
      <c r="AX1905" s="65">
        <f t="shared" si="508"/>
        <v>1391.07</v>
      </c>
      <c r="AY1905" s="106">
        <v>2862.47</v>
      </c>
      <c r="AZ1905" s="106">
        <v>1535.3377661465997</v>
      </c>
      <c r="BA1905" s="65">
        <f t="shared" si="496"/>
        <v>5788.8777661465992</v>
      </c>
      <c r="BB1905" s="65">
        <f t="shared" si="497"/>
        <v>58266.032233853402</v>
      </c>
      <c r="BC1905" s="65">
        <f t="shared" si="498"/>
        <v>0</v>
      </c>
      <c r="BD1905" s="65">
        <f t="shared" si="499"/>
        <v>48857.899999999994</v>
      </c>
      <c r="BE1905" s="65">
        <f t="shared" si="500"/>
        <v>31744.309999999998</v>
      </c>
      <c r="BF1905" s="65">
        <f t="shared" si="501"/>
        <v>138868.24223385341</v>
      </c>
      <c r="BG1905" s="66">
        <f t="shared" si="502"/>
        <v>826.9825380209428</v>
      </c>
      <c r="BH1905" s="66">
        <f t="shared" si="503"/>
        <v>100.45867626526449</v>
      </c>
      <c r="BI1905" s="66">
        <f t="shared" si="504"/>
        <v>0</v>
      </c>
      <c r="BJ1905" s="66">
        <f t="shared" si="505"/>
        <v>84.237758620689647</v>
      </c>
      <c r="BK1905" s="66">
        <f t="shared" si="506"/>
        <v>54.731568965517241</v>
      </c>
      <c r="BL1905" s="66">
        <f t="shared" si="507"/>
        <v>239.4280038514714</v>
      </c>
      <c r="BM1905" s="207">
        <f t="shared" si="509"/>
        <v>39856.979999999996</v>
      </c>
    </row>
    <row r="1906" spans="1:65" x14ac:dyDescent="0.35">
      <c r="A1906" s="1">
        <v>79</v>
      </c>
      <c r="B1906">
        <v>108</v>
      </c>
      <c r="C1906" t="s">
        <v>37</v>
      </c>
      <c r="D1906" s="60" t="s">
        <v>117</v>
      </c>
      <c r="E1906" s="6" t="s">
        <v>1117</v>
      </c>
      <c r="F1906" s="7" t="s">
        <v>1118</v>
      </c>
      <c r="G1906" s="6">
        <v>-3.8</v>
      </c>
      <c r="H1906" s="6">
        <v>-38.53</v>
      </c>
      <c r="I1906" s="6">
        <v>41</v>
      </c>
      <c r="J1906" s="8">
        <v>71394.000753582499</v>
      </c>
      <c r="K1906" t="s">
        <v>1165</v>
      </c>
      <c r="L1906" t="s">
        <v>1062</v>
      </c>
      <c r="M1906">
        <v>600</v>
      </c>
      <c r="N1906">
        <v>600</v>
      </c>
      <c r="O1906">
        <v>0</v>
      </c>
      <c r="P1906">
        <v>49235.97</v>
      </c>
      <c r="Q1906">
        <v>44998.77</v>
      </c>
      <c r="R1906">
        <v>5255.2</v>
      </c>
      <c r="S1906">
        <v>34606.78</v>
      </c>
      <c r="T1906">
        <v>0</v>
      </c>
      <c r="U1906">
        <v>11750.93</v>
      </c>
      <c r="V1906">
        <v>0</v>
      </c>
      <c r="W1906" s="181">
        <f t="shared" si="493"/>
        <v>60986.9</v>
      </c>
      <c r="X1906" s="181">
        <f t="shared" si="494"/>
        <v>101.64483333333334</v>
      </c>
      <c r="Y1906" s="174">
        <v>145847.65</v>
      </c>
      <c r="Z1906" s="181">
        <f t="shared" si="495"/>
        <v>243.07941666666665</v>
      </c>
      <c r="AA1906" s="174">
        <v>0</v>
      </c>
      <c r="AB1906" s="174">
        <v>33.758493880429342</v>
      </c>
      <c r="AC1906" s="174">
        <v>30.853270518928479</v>
      </c>
      <c r="AD1906" s="174">
        <v>3.6032119818180131</v>
      </c>
      <c r="AE1906" s="174">
        <v>23.72803401357513</v>
      </c>
      <c r="AF1906">
        <v>0</v>
      </c>
      <c r="AG1906" s="106">
        <v>8.0569896052490382</v>
      </c>
      <c r="AH1906" s="106">
        <v>0</v>
      </c>
      <c r="AI1906" s="106">
        <v>100</v>
      </c>
      <c r="AJ1906">
        <v>83.76</v>
      </c>
      <c r="AK1906">
        <v>101.64</v>
      </c>
      <c r="AL1906">
        <v>57.68</v>
      </c>
      <c r="AM1906">
        <v>243.08</v>
      </c>
      <c r="AN1906" t="s">
        <v>1070</v>
      </c>
      <c r="AO1906">
        <v>23.601600000000001</v>
      </c>
      <c r="AP1906">
        <v>8.33</v>
      </c>
      <c r="AQ1906">
        <v>12.806699999999999</v>
      </c>
      <c r="AR1906" t="s">
        <v>1072</v>
      </c>
      <c r="AS1906" t="s">
        <v>1074</v>
      </c>
      <c r="AT1906" t="s">
        <v>1075</v>
      </c>
      <c r="AU1906" t="s">
        <v>1078</v>
      </c>
      <c r="AV1906" t="s">
        <v>1080</v>
      </c>
      <c r="AW1906" t="s">
        <v>1083</v>
      </c>
      <c r="AX1906" s="65">
        <f t="shared" si="508"/>
        <v>1391.07</v>
      </c>
      <c r="AY1906" s="106">
        <v>2862.47</v>
      </c>
      <c r="AZ1906" s="106">
        <v>1510.6780085768721</v>
      </c>
      <c r="BA1906" s="65">
        <f t="shared" si="496"/>
        <v>5764.2180085768723</v>
      </c>
      <c r="BB1906" s="65">
        <f t="shared" si="497"/>
        <v>59476.221991423132</v>
      </c>
      <c r="BC1906" s="65">
        <f t="shared" si="498"/>
        <v>0</v>
      </c>
      <c r="BD1906" s="65">
        <f t="shared" si="499"/>
        <v>48862.899999999994</v>
      </c>
      <c r="BE1906" s="65">
        <f t="shared" si="500"/>
        <v>31744.309999999998</v>
      </c>
      <c r="BF1906" s="65">
        <f t="shared" si="501"/>
        <v>140083.43199142313</v>
      </c>
      <c r="BG1906" s="66">
        <f t="shared" si="502"/>
        <v>823.45971551098171</v>
      </c>
      <c r="BH1906" s="66">
        <f t="shared" si="503"/>
        <v>102.54521033003988</v>
      </c>
      <c r="BI1906" s="66">
        <f t="shared" si="504"/>
        <v>0</v>
      </c>
      <c r="BJ1906" s="66">
        <f t="shared" si="505"/>
        <v>84.246379310344821</v>
      </c>
      <c r="BK1906" s="66">
        <f t="shared" si="506"/>
        <v>54.731568965517241</v>
      </c>
      <c r="BL1906" s="66">
        <f t="shared" si="507"/>
        <v>241.52315860590195</v>
      </c>
      <c r="BM1906" s="207">
        <f t="shared" si="509"/>
        <v>39861.979999999996</v>
      </c>
    </row>
    <row r="1907" spans="1:65" x14ac:dyDescent="0.35">
      <c r="A1907" s="1">
        <v>80</v>
      </c>
      <c r="B1907">
        <v>109</v>
      </c>
      <c r="C1907" t="s">
        <v>37</v>
      </c>
      <c r="D1907" s="60" t="s">
        <v>118</v>
      </c>
      <c r="E1907" s="6" t="s">
        <v>1104</v>
      </c>
      <c r="F1907" s="7" t="s">
        <v>1105</v>
      </c>
      <c r="G1907" s="6">
        <v>-22.74</v>
      </c>
      <c r="H1907" s="6">
        <v>-45.59</v>
      </c>
      <c r="I1907" s="6">
        <v>1642</v>
      </c>
      <c r="J1907" s="8">
        <v>3495.45982983364</v>
      </c>
      <c r="K1907" t="s">
        <v>1165</v>
      </c>
      <c r="L1907" t="s">
        <v>1062</v>
      </c>
      <c r="M1907">
        <v>600</v>
      </c>
      <c r="N1907">
        <v>600</v>
      </c>
      <c r="O1907">
        <v>8.65</v>
      </c>
      <c r="P1907">
        <v>18303.47</v>
      </c>
      <c r="Q1907">
        <v>44998.77</v>
      </c>
      <c r="R1907">
        <v>5265.2</v>
      </c>
      <c r="S1907">
        <v>34606.78</v>
      </c>
      <c r="T1907">
        <v>0</v>
      </c>
      <c r="U1907">
        <v>11578.67</v>
      </c>
      <c r="V1907">
        <v>0</v>
      </c>
      <c r="W1907" s="181">
        <f t="shared" si="493"/>
        <v>29882.14</v>
      </c>
      <c r="X1907" s="181">
        <f t="shared" si="494"/>
        <v>49.803566666666669</v>
      </c>
      <c r="Y1907" s="174">
        <v>114761.54</v>
      </c>
      <c r="Z1907" s="181">
        <f t="shared" si="495"/>
        <v>191.26923333333332</v>
      </c>
      <c r="AA1907" s="174">
        <v>7.5373683552869726E-3</v>
      </c>
      <c r="AB1907" s="174">
        <v>15.94913243583173</v>
      </c>
      <c r="AC1907" s="174">
        <v>39.210671101137187</v>
      </c>
      <c r="AD1907" s="174">
        <v>4.587948192399649</v>
      </c>
      <c r="AE1907" s="174">
        <v>30.155381323743129</v>
      </c>
      <c r="AF1907">
        <v>0</v>
      </c>
      <c r="AG1907" s="106">
        <v>10.08932957853302</v>
      </c>
      <c r="AH1907" s="106">
        <v>0</v>
      </c>
      <c r="AI1907" s="106">
        <v>100</v>
      </c>
      <c r="AJ1907">
        <v>83.77</v>
      </c>
      <c r="AK1907">
        <v>49.82</v>
      </c>
      <c r="AL1907">
        <v>57.68</v>
      </c>
      <c r="AM1907">
        <v>191.27</v>
      </c>
      <c r="AN1907" t="s">
        <v>1063</v>
      </c>
      <c r="AO1907">
        <v>23.601600000000001</v>
      </c>
      <c r="AP1907">
        <v>8.33</v>
      </c>
      <c r="AQ1907">
        <v>12.806699999999999</v>
      </c>
      <c r="AR1907" t="s">
        <v>1072</v>
      </c>
      <c r="AS1907" t="s">
        <v>1074</v>
      </c>
      <c r="AT1907" t="s">
        <v>1075</v>
      </c>
      <c r="AU1907" t="s">
        <v>1078</v>
      </c>
      <c r="AV1907" t="s">
        <v>1080</v>
      </c>
      <c r="AW1907" t="s">
        <v>1084</v>
      </c>
      <c r="AX1907" s="65">
        <f t="shared" si="508"/>
        <v>1391.07</v>
      </c>
      <c r="AY1907" s="106">
        <v>2862.47</v>
      </c>
      <c r="AZ1907" s="106">
        <v>759.20403232249976</v>
      </c>
      <c r="BA1907" s="65">
        <f t="shared" si="496"/>
        <v>5012.7440323225001</v>
      </c>
      <c r="BB1907" s="65">
        <f t="shared" si="497"/>
        <v>29122.935967677498</v>
      </c>
      <c r="BC1907" s="65">
        <f t="shared" si="498"/>
        <v>8.65</v>
      </c>
      <c r="BD1907" s="65">
        <f t="shared" si="499"/>
        <v>48872.899999999994</v>
      </c>
      <c r="BE1907" s="65">
        <f t="shared" si="500"/>
        <v>31744.309999999998</v>
      </c>
      <c r="BF1907" s="65">
        <f t="shared" si="501"/>
        <v>109748.79596767749</v>
      </c>
      <c r="BG1907" s="66">
        <f t="shared" si="502"/>
        <v>716.10629033178577</v>
      </c>
      <c r="BH1907" s="66">
        <f t="shared" si="503"/>
        <v>50.211958564961208</v>
      </c>
      <c r="BI1907" s="66">
        <f t="shared" si="504"/>
        <v>1.4416666666666668E-2</v>
      </c>
      <c r="BJ1907" s="66">
        <f t="shared" si="505"/>
        <v>84.263620689655156</v>
      </c>
      <c r="BK1907" s="66">
        <f t="shared" si="506"/>
        <v>54.731568965517241</v>
      </c>
      <c r="BL1907" s="66">
        <f t="shared" si="507"/>
        <v>189.22206201323706</v>
      </c>
      <c r="BM1907" s="207">
        <f t="shared" si="509"/>
        <v>39871.979999999996</v>
      </c>
    </row>
    <row r="1908" spans="1:65" x14ac:dyDescent="0.35">
      <c r="A1908" s="1">
        <v>81</v>
      </c>
      <c r="B1908">
        <v>109</v>
      </c>
      <c r="C1908" t="s">
        <v>37</v>
      </c>
      <c r="D1908" s="60" t="s">
        <v>119</v>
      </c>
      <c r="E1908" s="6" t="s">
        <v>1104</v>
      </c>
      <c r="F1908" s="7" t="s">
        <v>1106</v>
      </c>
      <c r="G1908" s="6">
        <v>-23.85</v>
      </c>
      <c r="H1908" s="6">
        <v>-46.64</v>
      </c>
      <c r="I1908" s="6">
        <v>792</v>
      </c>
      <c r="J1908" s="8">
        <v>14172.2970393051</v>
      </c>
      <c r="K1908" t="s">
        <v>1165</v>
      </c>
      <c r="L1908" t="s">
        <v>1062</v>
      </c>
      <c r="M1908">
        <v>600</v>
      </c>
      <c r="N1908">
        <v>600</v>
      </c>
      <c r="O1908">
        <v>0</v>
      </c>
      <c r="P1908">
        <v>23977.11</v>
      </c>
      <c r="Q1908">
        <v>44998.77</v>
      </c>
      <c r="R1908">
        <v>5266.4</v>
      </c>
      <c r="S1908">
        <v>34606.78</v>
      </c>
      <c r="T1908">
        <v>0</v>
      </c>
      <c r="U1908">
        <v>11578.67</v>
      </c>
      <c r="V1908">
        <v>0</v>
      </c>
      <c r="W1908" s="181">
        <f t="shared" si="493"/>
        <v>35555.78</v>
      </c>
      <c r="X1908" s="181">
        <f t="shared" si="494"/>
        <v>59.259633333333333</v>
      </c>
      <c r="Y1908" s="174">
        <v>120427.74</v>
      </c>
      <c r="Z1908" s="181">
        <f t="shared" si="495"/>
        <v>200.71290000000002</v>
      </c>
      <c r="AA1908" s="174">
        <v>0</v>
      </c>
      <c r="AB1908" s="174">
        <v>19.909955961973541</v>
      </c>
      <c r="AC1908" s="174">
        <v>37.365784660577368</v>
      </c>
      <c r="AD1908" s="174">
        <v>4.3730788271871566</v>
      </c>
      <c r="AE1908" s="174">
        <v>28.736551894106789</v>
      </c>
      <c r="AF1908">
        <v>0</v>
      </c>
      <c r="AG1908" s="106">
        <v>9.614620352420463</v>
      </c>
      <c r="AH1908" s="106">
        <v>0</v>
      </c>
      <c r="AI1908" s="106">
        <v>100</v>
      </c>
      <c r="AJ1908">
        <v>83.78</v>
      </c>
      <c r="AK1908">
        <v>59.26</v>
      </c>
      <c r="AL1908">
        <v>57.68</v>
      </c>
      <c r="AM1908">
        <v>200.71</v>
      </c>
      <c r="AN1908" t="s">
        <v>1064</v>
      </c>
      <c r="AO1908">
        <v>23.601600000000001</v>
      </c>
      <c r="AP1908">
        <v>8.33</v>
      </c>
      <c r="AQ1908">
        <v>12.806699999999999</v>
      </c>
      <c r="AR1908" t="s">
        <v>1072</v>
      </c>
      <c r="AS1908" t="s">
        <v>1074</v>
      </c>
      <c r="AT1908" t="s">
        <v>1075</v>
      </c>
      <c r="AU1908" t="s">
        <v>1078</v>
      </c>
      <c r="AV1908" t="s">
        <v>1080</v>
      </c>
      <c r="AW1908" t="s">
        <v>1084</v>
      </c>
      <c r="AX1908" s="65">
        <f t="shared" si="508"/>
        <v>1391.07</v>
      </c>
      <c r="AY1908" s="106">
        <v>2862.47</v>
      </c>
      <c r="AZ1908" s="106">
        <v>954.83542079129415</v>
      </c>
      <c r="BA1908" s="65">
        <f t="shared" si="496"/>
        <v>5208.3754207912934</v>
      </c>
      <c r="BB1908" s="65">
        <f t="shared" si="497"/>
        <v>34600.944579208706</v>
      </c>
      <c r="BC1908" s="65">
        <f t="shared" si="498"/>
        <v>0</v>
      </c>
      <c r="BD1908" s="65">
        <f t="shared" si="499"/>
        <v>48874.1</v>
      </c>
      <c r="BE1908" s="65">
        <f t="shared" si="500"/>
        <v>31744.309999999998</v>
      </c>
      <c r="BF1908" s="65">
        <f t="shared" si="501"/>
        <v>115219.36457920872</v>
      </c>
      <c r="BG1908" s="66">
        <f t="shared" si="502"/>
        <v>744.0536315416133</v>
      </c>
      <c r="BH1908" s="66">
        <f t="shared" si="503"/>
        <v>59.656800998635703</v>
      </c>
      <c r="BI1908" s="66">
        <f t="shared" si="504"/>
        <v>0</v>
      </c>
      <c r="BJ1908" s="66">
        <f t="shared" si="505"/>
        <v>84.265689655172409</v>
      </c>
      <c r="BK1908" s="66">
        <f t="shared" si="506"/>
        <v>54.731568965517241</v>
      </c>
      <c r="BL1908" s="66">
        <f t="shared" si="507"/>
        <v>198.65407686070469</v>
      </c>
      <c r="BM1908" s="207">
        <f t="shared" si="509"/>
        <v>39873.18</v>
      </c>
    </row>
    <row r="1909" spans="1:65" x14ac:dyDescent="0.35">
      <c r="A1909" s="1">
        <v>82</v>
      </c>
      <c r="B1909">
        <v>109</v>
      </c>
      <c r="C1909" t="s">
        <v>37</v>
      </c>
      <c r="D1909" s="60" t="s">
        <v>120</v>
      </c>
      <c r="E1909" s="6" t="s">
        <v>1107</v>
      </c>
      <c r="F1909" s="7" t="s">
        <v>1108</v>
      </c>
      <c r="G1909" s="6">
        <v>-30.03</v>
      </c>
      <c r="H1909" s="6">
        <v>-51.23</v>
      </c>
      <c r="I1909" s="6">
        <v>47</v>
      </c>
      <c r="J1909" s="8">
        <v>23954.0527728093</v>
      </c>
      <c r="K1909" t="s">
        <v>1165</v>
      </c>
      <c r="L1909" t="s">
        <v>1062</v>
      </c>
      <c r="M1909">
        <v>600</v>
      </c>
      <c r="N1909">
        <v>600</v>
      </c>
      <c r="O1909">
        <v>1.65</v>
      </c>
      <c r="P1909">
        <v>26787.57</v>
      </c>
      <c r="Q1909">
        <v>44998.77</v>
      </c>
      <c r="R1909">
        <v>5272.4</v>
      </c>
      <c r="S1909">
        <v>34606.78</v>
      </c>
      <c r="T1909">
        <v>0</v>
      </c>
      <c r="U1909">
        <v>11578.67</v>
      </c>
      <c r="V1909">
        <v>0</v>
      </c>
      <c r="W1909" s="181">
        <f t="shared" si="493"/>
        <v>38366.239999999998</v>
      </c>
      <c r="X1909" s="181">
        <f t="shared" si="494"/>
        <v>63.943733333333327</v>
      </c>
      <c r="Y1909" s="174">
        <v>123245.84</v>
      </c>
      <c r="Z1909" s="181">
        <f t="shared" si="495"/>
        <v>205.40973333333332</v>
      </c>
      <c r="AA1909" s="174">
        <v>1.3387875809844779E-3</v>
      </c>
      <c r="AB1909" s="174">
        <v>21.73507032772871</v>
      </c>
      <c r="AC1909" s="174">
        <v>36.511390567016292</v>
      </c>
      <c r="AD1909" s="174">
        <v>4.277953722413673</v>
      </c>
      <c r="AE1909" s="174">
        <v>28.07947107991637</v>
      </c>
      <c r="AF1909">
        <v>0</v>
      </c>
      <c r="AG1909" s="106">
        <v>9.3947755153439676</v>
      </c>
      <c r="AH1909" s="106">
        <v>0</v>
      </c>
      <c r="AI1909" s="106">
        <v>100</v>
      </c>
      <c r="AJ1909">
        <v>83.79</v>
      </c>
      <c r="AK1909">
        <v>63.95</v>
      </c>
      <c r="AL1909">
        <v>57.68</v>
      </c>
      <c r="AM1909">
        <v>205.41</v>
      </c>
      <c r="AN1909" t="s">
        <v>1065</v>
      </c>
      <c r="AO1909">
        <v>23.601600000000001</v>
      </c>
      <c r="AP1909">
        <v>8.33</v>
      </c>
      <c r="AQ1909">
        <v>12.806699999999999</v>
      </c>
      <c r="AR1909" t="s">
        <v>1072</v>
      </c>
      <c r="AS1909" t="s">
        <v>1074</v>
      </c>
      <c r="AT1909" t="s">
        <v>1075</v>
      </c>
      <c r="AU1909" t="s">
        <v>1078</v>
      </c>
      <c r="AV1909" t="s">
        <v>1080</v>
      </c>
      <c r="AW1909" t="s">
        <v>1084</v>
      </c>
      <c r="AX1909" s="65">
        <f t="shared" si="508"/>
        <v>1391.07</v>
      </c>
      <c r="AY1909" s="106">
        <v>2862.47</v>
      </c>
      <c r="AZ1909" s="106">
        <v>1050.9007514553914</v>
      </c>
      <c r="BA1909" s="65">
        <f t="shared" si="496"/>
        <v>5304.4407514553914</v>
      </c>
      <c r="BB1909" s="65">
        <f t="shared" si="497"/>
        <v>37315.339248544609</v>
      </c>
      <c r="BC1909" s="65">
        <f t="shared" si="498"/>
        <v>1.65</v>
      </c>
      <c r="BD1909" s="65">
        <f t="shared" si="499"/>
        <v>48880.1</v>
      </c>
      <c r="BE1909" s="65">
        <f t="shared" si="500"/>
        <v>31744.309999999998</v>
      </c>
      <c r="BF1909" s="65">
        <f t="shared" si="501"/>
        <v>117941.39924854461</v>
      </c>
      <c r="BG1909" s="66">
        <f t="shared" si="502"/>
        <v>757.77725020791308</v>
      </c>
      <c r="BH1909" s="66">
        <f t="shared" si="503"/>
        <v>64.336791807835539</v>
      </c>
      <c r="BI1909" s="66">
        <f t="shared" si="504"/>
        <v>2.7499999999999998E-3</v>
      </c>
      <c r="BJ1909" s="66">
        <f t="shared" si="505"/>
        <v>84.276034482758618</v>
      </c>
      <c r="BK1909" s="66">
        <f t="shared" si="506"/>
        <v>54.731568965517241</v>
      </c>
      <c r="BL1909" s="66">
        <f t="shared" si="507"/>
        <v>203.34724008369759</v>
      </c>
      <c r="BM1909" s="207">
        <f t="shared" si="509"/>
        <v>39879.18</v>
      </c>
    </row>
    <row r="1910" spans="1:65" x14ac:dyDescent="0.35">
      <c r="A1910" s="1">
        <v>83</v>
      </c>
      <c r="B1910">
        <v>109</v>
      </c>
      <c r="C1910" t="s">
        <v>37</v>
      </c>
      <c r="D1910" s="60" t="s">
        <v>121</v>
      </c>
      <c r="E1910" s="6" t="s">
        <v>1109</v>
      </c>
      <c r="F1910" s="7" t="s">
        <v>1110</v>
      </c>
      <c r="G1910" s="6">
        <v>-15.37</v>
      </c>
      <c r="H1910" s="6">
        <v>-48.78</v>
      </c>
      <c r="I1910" s="6">
        <v>770</v>
      </c>
      <c r="J1910" s="8">
        <v>31081.371963744201</v>
      </c>
      <c r="K1910" t="s">
        <v>1165</v>
      </c>
      <c r="L1910" t="s">
        <v>1062</v>
      </c>
      <c r="M1910">
        <v>600</v>
      </c>
      <c r="N1910">
        <v>600</v>
      </c>
      <c r="O1910">
        <v>0</v>
      </c>
      <c r="P1910">
        <v>36143.269999999997</v>
      </c>
      <c r="Q1910">
        <v>44998.77</v>
      </c>
      <c r="R1910">
        <v>5266.4</v>
      </c>
      <c r="S1910">
        <v>34606.78</v>
      </c>
      <c r="T1910">
        <v>0</v>
      </c>
      <c r="U1910">
        <v>11578.67</v>
      </c>
      <c r="V1910">
        <v>0</v>
      </c>
      <c r="W1910" s="181">
        <f t="shared" si="493"/>
        <v>47721.939999999995</v>
      </c>
      <c r="X1910" s="181">
        <f t="shared" si="494"/>
        <v>79.536566666666658</v>
      </c>
      <c r="Y1910" s="174">
        <v>132593.9</v>
      </c>
      <c r="Z1910" s="181">
        <f t="shared" si="495"/>
        <v>220.98983333333334</v>
      </c>
      <c r="AA1910" s="174">
        <v>0</v>
      </c>
      <c r="AB1910" s="174">
        <v>27.258622002972992</v>
      </c>
      <c r="AC1910" s="174">
        <v>33.937285199394537</v>
      </c>
      <c r="AD1910" s="174">
        <v>3.9718267582445339</v>
      </c>
      <c r="AE1910" s="174">
        <v>26.09982812180651</v>
      </c>
      <c r="AF1910">
        <v>0</v>
      </c>
      <c r="AG1910" s="106">
        <v>8.7324303757563513</v>
      </c>
      <c r="AH1910" s="106">
        <v>0</v>
      </c>
      <c r="AI1910" s="106">
        <v>100</v>
      </c>
      <c r="AJ1910">
        <v>83.78</v>
      </c>
      <c r="AK1910">
        <v>79.540000000000006</v>
      </c>
      <c r="AL1910">
        <v>57.68</v>
      </c>
      <c r="AM1910">
        <v>220.99</v>
      </c>
      <c r="AN1910" t="s">
        <v>1066</v>
      </c>
      <c r="AO1910">
        <v>23.601600000000001</v>
      </c>
      <c r="AP1910">
        <v>8.33</v>
      </c>
      <c r="AQ1910">
        <v>12.806699999999999</v>
      </c>
      <c r="AR1910" t="s">
        <v>1072</v>
      </c>
      <c r="AS1910" t="s">
        <v>1074</v>
      </c>
      <c r="AT1910" t="s">
        <v>1075</v>
      </c>
      <c r="AU1910" t="s">
        <v>1078</v>
      </c>
      <c r="AV1910" t="s">
        <v>1080</v>
      </c>
      <c r="AW1910" t="s">
        <v>1084</v>
      </c>
      <c r="AX1910" s="65">
        <f t="shared" si="508"/>
        <v>1391.07</v>
      </c>
      <c r="AY1910" s="106">
        <v>2862.47</v>
      </c>
      <c r="AZ1910" s="106">
        <v>1346.0095157337137</v>
      </c>
      <c r="BA1910" s="65">
        <f t="shared" si="496"/>
        <v>5599.5495157337136</v>
      </c>
      <c r="BB1910" s="65">
        <f t="shared" si="497"/>
        <v>46375.930484266282</v>
      </c>
      <c r="BC1910" s="65">
        <f t="shared" si="498"/>
        <v>0</v>
      </c>
      <c r="BD1910" s="65">
        <f t="shared" si="499"/>
        <v>48874.1</v>
      </c>
      <c r="BE1910" s="65">
        <f t="shared" si="500"/>
        <v>31744.309999999998</v>
      </c>
      <c r="BF1910" s="65">
        <f t="shared" si="501"/>
        <v>126994.35048426628</v>
      </c>
      <c r="BG1910" s="66">
        <f t="shared" si="502"/>
        <v>799.93564510481622</v>
      </c>
      <c r="BH1910" s="66">
        <f t="shared" si="503"/>
        <v>79.958500834941873</v>
      </c>
      <c r="BI1910" s="66">
        <f t="shared" si="504"/>
        <v>0</v>
      </c>
      <c r="BJ1910" s="66">
        <f t="shared" si="505"/>
        <v>84.265689655172409</v>
      </c>
      <c r="BK1910" s="66">
        <f t="shared" si="506"/>
        <v>54.731568965517241</v>
      </c>
      <c r="BL1910" s="66">
        <f t="shared" si="507"/>
        <v>218.95577669701083</v>
      </c>
      <c r="BM1910" s="207">
        <f t="shared" si="509"/>
        <v>39873.18</v>
      </c>
    </row>
    <row r="1911" spans="1:65" x14ac:dyDescent="0.35">
      <c r="A1911" s="1">
        <v>84</v>
      </c>
      <c r="B1911">
        <v>109</v>
      </c>
      <c r="C1911" t="s">
        <v>37</v>
      </c>
      <c r="D1911" s="60" t="s">
        <v>122</v>
      </c>
      <c r="E1911" s="6" t="s">
        <v>1111</v>
      </c>
      <c r="F1911" s="7" t="s">
        <v>1112</v>
      </c>
      <c r="G1911" s="6">
        <v>-22.86</v>
      </c>
      <c r="H1911" s="6">
        <v>-43.41</v>
      </c>
      <c r="I1911" s="6">
        <v>45</v>
      </c>
      <c r="J1911" s="8">
        <v>45016.2336447989</v>
      </c>
      <c r="K1911" t="s">
        <v>1165</v>
      </c>
      <c r="L1911" t="s">
        <v>1062</v>
      </c>
      <c r="M1911">
        <v>600</v>
      </c>
      <c r="N1911">
        <v>600</v>
      </c>
      <c r="O1911">
        <v>0</v>
      </c>
      <c r="P1911">
        <v>36287.71</v>
      </c>
      <c r="Q1911">
        <v>44998.77</v>
      </c>
      <c r="R1911">
        <v>5262.4</v>
      </c>
      <c r="S1911">
        <v>34606.78</v>
      </c>
      <c r="T1911">
        <v>0</v>
      </c>
      <c r="U1911">
        <v>11578.67</v>
      </c>
      <c r="V1911">
        <v>0</v>
      </c>
      <c r="W1911" s="181">
        <f t="shared" si="493"/>
        <v>47866.38</v>
      </c>
      <c r="X1911" s="181">
        <f t="shared" si="494"/>
        <v>79.777299999999997</v>
      </c>
      <c r="Y1911" s="174">
        <v>132734.32999999999</v>
      </c>
      <c r="Z1911" s="181">
        <f t="shared" si="495"/>
        <v>221.2238833333333</v>
      </c>
      <c r="AA1911" s="174">
        <v>0</v>
      </c>
      <c r="AB1911" s="174">
        <v>27.338601852286441</v>
      </c>
      <c r="AC1911" s="174">
        <v>33.901380298525638</v>
      </c>
      <c r="AD1911" s="174">
        <v>3.9646111145473819</v>
      </c>
      <c r="AE1911" s="174">
        <v>26.072215078043492</v>
      </c>
      <c r="AF1911">
        <v>0</v>
      </c>
      <c r="AG1911" s="106">
        <v>8.723191656597054</v>
      </c>
      <c r="AH1911" s="106">
        <v>0</v>
      </c>
      <c r="AI1911" s="106">
        <v>100</v>
      </c>
      <c r="AJ1911">
        <v>83.77</v>
      </c>
      <c r="AK1911">
        <v>79.78</v>
      </c>
      <c r="AL1911">
        <v>57.68</v>
      </c>
      <c r="AM1911">
        <v>221.22</v>
      </c>
      <c r="AN1911" t="s">
        <v>1067</v>
      </c>
      <c r="AO1911">
        <v>23.601600000000001</v>
      </c>
      <c r="AP1911">
        <v>8.33</v>
      </c>
      <c r="AQ1911">
        <v>12.806699999999999</v>
      </c>
      <c r="AR1911" t="s">
        <v>1072</v>
      </c>
      <c r="AS1911" t="s">
        <v>1074</v>
      </c>
      <c r="AT1911" t="s">
        <v>1075</v>
      </c>
      <c r="AU1911" t="s">
        <v>1078</v>
      </c>
      <c r="AV1911" t="s">
        <v>1080</v>
      </c>
      <c r="AW1911" t="s">
        <v>1084</v>
      </c>
      <c r="AX1911" s="65">
        <f t="shared" si="508"/>
        <v>1391.07</v>
      </c>
      <c r="AY1911" s="106">
        <v>2862.47</v>
      </c>
      <c r="AZ1911" s="106">
        <v>1335.1110342216634</v>
      </c>
      <c r="BA1911" s="65">
        <f t="shared" si="496"/>
        <v>5588.6510342216625</v>
      </c>
      <c r="BB1911" s="65">
        <f t="shared" si="497"/>
        <v>46531.268965778334</v>
      </c>
      <c r="BC1911" s="65">
        <f t="shared" si="498"/>
        <v>0</v>
      </c>
      <c r="BD1911" s="65">
        <f t="shared" si="499"/>
        <v>48870.1</v>
      </c>
      <c r="BE1911" s="65">
        <f t="shared" si="500"/>
        <v>31744.309999999998</v>
      </c>
      <c r="BF1911" s="65">
        <f t="shared" si="501"/>
        <v>127145.67896577832</v>
      </c>
      <c r="BG1911" s="66">
        <f t="shared" si="502"/>
        <v>798.37871917452321</v>
      </c>
      <c r="BH1911" s="66">
        <f t="shared" si="503"/>
        <v>80.226325803066089</v>
      </c>
      <c r="BI1911" s="66">
        <f t="shared" si="504"/>
        <v>0</v>
      </c>
      <c r="BJ1911" s="66">
        <f t="shared" si="505"/>
        <v>84.258793103448269</v>
      </c>
      <c r="BK1911" s="66">
        <f t="shared" si="506"/>
        <v>54.731568965517241</v>
      </c>
      <c r="BL1911" s="66">
        <f t="shared" si="507"/>
        <v>219.2166878720316</v>
      </c>
      <c r="BM1911" s="207">
        <f t="shared" si="509"/>
        <v>39869.18</v>
      </c>
    </row>
    <row r="1912" spans="1:65" x14ac:dyDescent="0.35">
      <c r="A1912" s="1">
        <v>85</v>
      </c>
      <c r="B1912">
        <v>109</v>
      </c>
      <c r="C1912" t="s">
        <v>37</v>
      </c>
      <c r="D1912" s="60" t="s">
        <v>123</v>
      </c>
      <c r="E1912" s="6" t="s">
        <v>1113</v>
      </c>
      <c r="F1912" s="7" t="s">
        <v>1114</v>
      </c>
      <c r="G1912" s="6">
        <v>-20.32</v>
      </c>
      <c r="H1912" s="6">
        <v>-40.340000000000003</v>
      </c>
      <c r="I1912" s="6">
        <v>9</v>
      </c>
      <c r="J1912" s="8">
        <v>54061.366139626101</v>
      </c>
      <c r="K1912" t="s">
        <v>1165</v>
      </c>
      <c r="L1912" t="s">
        <v>1062</v>
      </c>
      <c r="M1912">
        <v>600</v>
      </c>
      <c r="N1912">
        <v>600</v>
      </c>
      <c r="O1912">
        <v>0</v>
      </c>
      <c r="P1912">
        <v>39612.769999999997</v>
      </c>
      <c r="Q1912">
        <v>44998.77</v>
      </c>
      <c r="R1912">
        <v>5264.2</v>
      </c>
      <c r="S1912">
        <v>34606.78</v>
      </c>
      <c r="T1912">
        <v>0</v>
      </c>
      <c r="U1912">
        <v>11578.67</v>
      </c>
      <c r="V1912">
        <v>0</v>
      </c>
      <c r="W1912" s="181">
        <f t="shared" si="493"/>
        <v>51191.439999999995</v>
      </c>
      <c r="X1912" s="181">
        <f t="shared" si="494"/>
        <v>85.319066666666657</v>
      </c>
      <c r="Y1912" s="174">
        <v>136061.19</v>
      </c>
      <c r="Z1912" s="181">
        <f t="shared" si="495"/>
        <v>226.76865000000001</v>
      </c>
      <c r="AA1912" s="174">
        <v>0</v>
      </c>
      <c r="AB1912" s="174">
        <v>29.113937633501511</v>
      </c>
      <c r="AC1912" s="174">
        <v>33.072450711330688</v>
      </c>
      <c r="AD1912" s="174">
        <v>3.8689945310635609</v>
      </c>
      <c r="AE1912" s="174">
        <v>25.43471801180042</v>
      </c>
      <c r="AF1912">
        <v>0</v>
      </c>
      <c r="AG1912" s="106">
        <v>8.5098991123038097</v>
      </c>
      <c r="AH1912" s="106">
        <v>0</v>
      </c>
      <c r="AI1912" s="106">
        <v>100</v>
      </c>
      <c r="AJ1912">
        <v>83.77</v>
      </c>
      <c r="AK1912">
        <v>85.32</v>
      </c>
      <c r="AL1912">
        <v>57.68</v>
      </c>
      <c r="AM1912">
        <v>226.77</v>
      </c>
      <c r="AN1912" t="s">
        <v>1068</v>
      </c>
      <c r="AO1912">
        <v>23.601600000000001</v>
      </c>
      <c r="AP1912">
        <v>8.33</v>
      </c>
      <c r="AQ1912">
        <v>12.806699999999999</v>
      </c>
      <c r="AR1912" t="s">
        <v>1072</v>
      </c>
      <c r="AS1912" t="s">
        <v>1074</v>
      </c>
      <c r="AT1912" t="s">
        <v>1075</v>
      </c>
      <c r="AU1912" t="s">
        <v>1078</v>
      </c>
      <c r="AV1912" t="s">
        <v>1080</v>
      </c>
      <c r="AW1912" t="s">
        <v>1084</v>
      </c>
      <c r="AX1912" s="65">
        <f t="shared" si="508"/>
        <v>1391.07</v>
      </c>
      <c r="AY1912" s="106">
        <v>2862.47</v>
      </c>
      <c r="AZ1912" s="106">
        <v>1406.7176885695801</v>
      </c>
      <c r="BA1912" s="65">
        <f t="shared" si="496"/>
        <v>5660.2576885695798</v>
      </c>
      <c r="BB1912" s="65">
        <f t="shared" si="497"/>
        <v>49784.722311430414</v>
      </c>
      <c r="BC1912" s="65">
        <f t="shared" si="498"/>
        <v>0</v>
      </c>
      <c r="BD1912" s="65">
        <f t="shared" si="499"/>
        <v>48871.899999999994</v>
      </c>
      <c r="BE1912" s="65">
        <f t="shared" si="500"/>
        <v>31744.309999999998</v>
      </c>
      <c r="BF1912" s="65">
        <f t="shared" si="501"/>
        <v>130400.93231143043</v>
      </c>
      <c r="BG1912" s="66">
        <f t="shared" si="502"/>
        <v>808.60824122422571</v>
      </c>
      <c r="BH1912" s="66">
        <f t="shared" si="503"/>
        <v>85.835728123155889</v>
      </c>
      <c r="BI1912" s="66">
        <f t="shared" si="504"/>
        <v>0</v>
      </c>
      <c r="BJ1912" s="66">
        <f t="shared" si="505"/>
        <v>84.261896551724135</v>
      </c>
      <c r="BK1912" s="66">
        <f t="shared" si="506"/>
        <v>54.731568965517241</v>
      </c>
      <c r="BL1912" s="66">
        <f t="shared" si="507"/>
        <v>224.82919364039728</v>
      </c>
      <c r="BM1912" s="207">
        <f t="shared" si="509"/>
        <v>39870.979999999996</v>
      </c>
    </row>
    <row r="1913" spans="1:65" x14ac:dyDescent="0.35">
      <c r="A1913" s="1">
        <v>86</v>
      </c>
      <c r="B1913">
        <v>109</v>
      </c>
      <c r="C1913" t="s">
        <v>37</v>
      </c>
      <c r="D1913" s="60" t="s">
        <v>124</v>
      </c>
      <c r="E1913" s="6" t="s">
        <v>1115</v>
      </c>
      <c r="F1913" s="7" t="s">
        <v>1116</v>
      </c>
      <c r="G1913" s="6">
        <v>-8.0500000000000007</v>
      </c>
      <c r="H1913" s="6">
        <v>-34.880000000000003</v>
      </c>
      <c r="I1913" s="6">
        <v>10</v>
      </c>
      <c r="J1913" s="8">
        <v>63550.072249703</v>
      </c>
      <c r="K1913" t="s">
        <v>1165</v>
      </c>
      <c r="L1913" t="s">
        <v>1062</v>
      </c>
      <c r="M1913">
        <v>600</v>
      </c>
      <c r="N1913">
        <v>600</v>
      </c>
      <c r="O1913">
        <v>0</v>
      </c>
      <c r="P1913">
        <v>43612.97</v>
      </c>
      <c r="Q1913">
        <v>44998.77</v>
      </c>
      <c r="R1913">
        <v>5250.2</v>
      </c>
      <c r="S1913">
        <v>34606.78</v>
      </c>
      <c r="T1913">
        <v>0</v>
      </c>
      <c r="U1913">
        <v>11578.67</v>
      </c>
      <c r="V1913">
        <v>0</v>
      </c>
      <c r="W1913" s="181">
        <f t="shared" si="493"/>
        <v>55191.64</v>
      </c>
      <c r="X1913" s="181">
        <f t="shared" si="494"/>
        <v>91.986066666666659</v>
      </c>
      <c r="Y1913" s="174">
        <v>140047.4</v>
      </c>
      <c r="Z1913" s="181">
        <f t="shared" si="495"/>
        <v>233.41233333333332</v>
      </c>
      <c r="AA1913" s="174">
        <v>0</v>
      </c>
      <c r="AB1913" s="174">
        <v>31.141577780094451</v>
      </c>
      <c r="AC1913" s="174">
        <v>32.131099899034183</v>
      </c>
      <c r="AD1913" s="174">
        <v>3.7488735956540431</v>
      </c>
      <c r="AE1913" s="174">
        <v>24.710762213364909</v>
      </c>
      <c r="AF1913">
        <v>0</v>
      </c>
      <c r="AG1913" s="106">
        <v>8.2676793714128234</v>
      </c>
      <c r="AH1913" s="106">
        <v>0</v>
      </c>
      <c r="AI1913" s="106">
        <v>100</v>
      </c>
      <c r="AJ1913">
        <v>83.75</v>
      </c>
      <c r="AK1913">
        <v>91.99</v>
      </c>
      <c r="AL1913">
        <v>57.68</v>
      </c>
      <c r="AM1913">
        <v>233.41</v>
      </c>
      <c r="AN1913" t="s">
        <v>1069</v>
      </c>
      <c r="AO1913">
        <v>23.601600000000001</v>
      </c>
      <c r="AP1913">
        <v>8.33</v>
      </c>
      <c r="AQ1913">
        <v>12.806699999999999</v>
      </c>
      <c r="AR1913" t="s">
        <v>1072</v>
      </c>
      <c r="AS1913" t="s">
        <v>1074</v>
      </c>
      <c r="AT1913" t="s">
        <v>1075</v>
      </c>
      <c r="AU1913" t="s">
        <v>1078</v>
      </c>
      <c r="AV1913" t="s">
        <v>1080</v>
      </c>
      <c r="AW1913" t="s">
        <v>1084</v>
      </c>
      <c r="AX1913" s="65">
        <f t="shared" si="508"/>
        <v>1391.07</v>
      </c>
      <c r="AY1913" s="106">
        <v>2862.47</v>
      </c>
      <c r="AZ1913" s="106">
        <v>1527.4606456901579</v>
      </c>
      <c r="BA1913" s="65">
        <f t="shared" si="496"/>
        <v>5781.0006456901574</v>
      </c>
      <c r="BB1913" s="65">
        <f t="shared" si="497"/>
        <v>53664.179354309839</v>
      </c>
      <c r="BC1913" s="65">
        <f t="shared" si="498"/>
        <v>0</v>
      </c>
      <c r="BD1913" s="65">
        <f t="shared" si="499"/>
        <v>48857.899999999994</v>
      </c>
      <c r="BE1913" s="65">
        <f t="shared" si="500"/>
        <v>31744.309999999998</v>
      </c>
      <c r="BF1913" s="65">
        <f t="shared" si="501"/>
        <v>134266.39935430983</v>
      </c>
      <c r="BG1913" s="66">
        <f t="shared" si="502"/>
        <v>825.85723509859395</v>
      </c>
      <c r="BH1913" s="66">
        <f t="shared" si="503"/>
        <v>92.524447162603167</v>
      </c>
      <c r="BI1913" s="66">
        <f t="shared" si="504"/>
        <v>0</v>
      </c>
      <c r="BJ1913" s="66">
        <f t="shared" si="505"/>
        <v>84.237758620689647</v>
      </c>
      <c r="BK1913" s="66">
        <f t="shared" si="506"/>
        <v>54.731568965517241</v>
      </c>
      <c r="BL1913" s="66">
        <f t="shared" si="507"/>
        <v>231.49379199018938</v>
      </c>
      <c r="BM1913" s="207">
        <f t="shared" si="509"/>
        <v>39856.979999999996</v>
      </c>
    </row>
    <row r="1914" spans="1:65" x14ac:dyDescent="0.35">
      <c r="A1914" s="1">
        <v>87</v>
      </c>
      <c r="B1914">
        <v>109</v>
      </c>
      <c r="C1914" t="s">
        <v>37</v>
      </c>
      <c r="D1914" s="60" t="s">
        <v>125</v>
      </c>
      <c r="E1914" s="6" t="s">
        <v>1117</v>
      </c>
      <c r="F1914" s="7" t="s">
        <v>1118</v>
      </c>
      <c r="G1914" s="6">
        <v>-3.8</v>
      </c>
      <c r="H1914" s="6">
        <v>-38.53</v>
      </c>
      <c r="I1914" s="6">
        <v>41</v>
      </c>
      <c r="J1914" s="8">
        <v>71394.000753582499</v>
      </c>
      <c r="K1914" t="s">
        <v>1165</v>
      </c>
      <c r="L1914" t="s">
        <v>1062</v>
      </c>
      <c r="M1914">
        <v>600</v>
      </c>
      <c r="N1914">
        <v>600</v>
      </c>
      <c r="O1914">
        <v>0</v>
      </c>
      <c r="P1914">
        <v>43997.4</v>
      </c>
      <c r="Q1914">
        <v>44998.77</v>
      </c>
      <c r="R1914">
        <v>5255.2</v>
      </c>
      <c r="S1914">
        <v>34606.78</v>
      </c>
      <c r="T1914">
        <v>0</v>
      </c>
      <c r="U1914">
        <v>11578.67</v>
      </c>
      <c r="V1914">
        <v>0</v>
      </c>
      <c r="W1914" s="181">
        <f t="shared" si="493"/>
        <v>55576.07</v>
      </c>
      <c r="X1914" s="181">
        <f t="shared" si="494"/>
        <v>92.626783333333336</v>
      </c>
      <c r="Y1914" s="174">
        <v>140436.82</v>
      </c>
      <c r="Z1914" s="181">
        <f t="shared" si="495"/>
        <v>234.06136666666669</v>
      </c>
      <c r="AA1914" s="174">
        <v>0</v>
      </c>
      <c r="AB1914" s="174">
        <v>31.32896344420217</v>
      </c>
      <c r="AC1914" s="174">
        <v>32.042002944811763</v>
      </c>
      <c r="AD1914" s="174">
        <v>3.742038590734253</v>
      </c>
      <c r="AE1914" s="174">
        <v>24.642241258382239</v>
      </c>
      <c r="AF1914">
        <v>0</v>
      </c>
      <c r="AG1914" s="106">
        <v>8.2447537618695712</v>
      </c>
      <c r="AH1914" s="106">
        <v>0</v>
      </c>
      <c r="AI1914" s="106">
        <v>100</v>
      </c>
      <c r="AJ1914">
        <v>83.76</v>
      </c>
      <c r="AK1914">
        <v>92.63</v>
      </c>
      <c r="AL1914">
        <v>57.68</v>
      </c>
      <c r="AM1914">
        <v>234.06</v>
      </c>
      <c r="AN1914" t="s">
        <v>1070</v>
      </c>
      <c r="AO1914">
        <v>23.601600000000001</v>
      </c>
      <c r="AP1914">
        <v>8.33</v>
      </c>
      <c r="AQ1914">
        <v>12.806699999999999</v>
      </c>
      <c r="AR1914" t="s">
        <v>1072</v>
      </c>
      <c r="AS1914" t="s">
        <v>1074</v>
      </c>
      <c r="AT1914" t="s">
        <v>1075</v>
      </c>
      <c r="AU1914" t="s">
        <v>1078</v>
      </c>
      <c r="AV1914" t="s">
        <v>1080</v>
      </c>
      <c r="AW1914" t="s">
        <v>1084</v>
      </c>
      <c r="AX1914" s="65">
        <f t="shared" si="508"/>
        <v>1391.07</v>
      </c>
      <c r="AY1914" s="106">
        <v>2862.47</v>
      </c>
      <c r="AZ1914" s="106">
        <v>1504.8972522178663</v>
      </c>
      <c r="BA1914" s="65">
        <f t="shared" si="496"/>
        <v>5758.4372522178655</v>
      </c>
      <c r="BB1914" s="65">
        <f t="shared" si="497"/>
        <v>54071.172747782133</v>
      </c>
      <c r="BC1914" s="65">
        <f t="shared" si="498"/>
        <v>0</v>
      </c>
      <c r="BD1914" s="65">
        <f t="shared" si="499"/>
        <v>48862.899999999994</v>
      </c>
      <c r="BE1914" s="65">
        <f t="shared" si="500"/>
        <v>31744.309999999998</v>
      </c>
      <c r="BF1914" s="65">
        <f t="shared" si="501"/>
        <v>134678.38274778213</v>
      </c>
      <c r="BG1914" s="66">
        <f t="shared" si="502"/>
        <v>822.63389317398082</v>
      </c>
      <c r="BH1914" s="66">
        <f t="shared" si="503"/>
        <v>93.226159909969198</v>
      </c>
      <c r="BI1914" s="66">
        <f t="shared" si="504"/>
        <v>0</v>
      </c>
      <c r="BJ1914" s="66">
        <f t="shared" si="505"/>
        <v>84.246379310344821</v>
      </c>
      <c r="BK1914" s="66">
        <f t="shared" si="506"/>
        <v>54.731568965517241</v>
      </c>
      <c r="BL1914" s="66">
        <f t="shared" si="507"/>
        <v>232.20410818583127</v>
      </c>
      <c r="BM1914" s="207">
        <f t="shared" si="509"/>
        <v>39861.979999999996</v>
      </c>
    </row>
    <row r="1915" spans="1:65" x14ac:dyDescent="0.35">
      <c r="A1915" s="1">
        <v>96</v>
      </c>
      <c r="B1915">
        <v>110</v>
      </c>
      <c r="C1915" t="s">
        <v>37</v>
      </c>
      <c r="D1915" s="60" t="s">
        <v>134</v>
      </c>
      <c r="E1915" s="6" t="s">
        <v>1104</v>
      </c>
      <c r="F1915" s="7" t="s">
        <v>1105</v>
      </c>
      <c r="G1915" s="6">
        <v>-22.74</v>
      </c>
      <c r="H1915" s="6">
        <v>-45.59</v>
      </c>
      <c r="I1915" s="6">
        <v>1642</v>
      </c>
      <c r="J1915" s="8">
        <v>3495.45982983364</v>
      </c>
      <c r="K1915" t="s">
        <v>1165</v>
      </c>
      <c r="L1915" t="s">
        <v>1062</v>
      </c>
      <c r="M1915">
        <v>600</v>
      </c>
      <c r="N1915">
        <v>600</v>
      </c>
      <c r="O1915">
        <v>416.88</v>
      </c>
      <c r="P1915">
        <v>14755.31</v>
      </c>
      <c r="Q1915">
        <v>44998.77</v>
      </c>
      <c r="R1915">
        <v>5265.2</v>
      </c>
      <c r="S1915">
        <v>34606.78</v>
      </c>
      <c r="T1915">
        <v>0</v>
      </c>
      <c r="U1915">
        <v>11750.93</v>
      </c>
      <c r="V1915">
        <v>0</v>
      </c>
      <c r="W1915" s="181">
        <f t="shared" si="493"/>
        <v>26506.239999999998</v>
      </c>
      <c r="X1915" s="181">
        <f t="shared" si="494"/>
        <v>44.177066666666661</v>
      </c>
      <c r="Y1915" s="174">
        <v>111793.87</v>
      </c>
      <c r="Z1915" s="181">
        <f t="shared" si="495"/>
        <v>186.32311666666666</v>
      </c>
      <c r="AA1915" s="174">
        <v>0.37290058927202357</v>
      </c>
      <c r="AB1915" s="174">
        <v>13.198675383542939</v>
      </c>
      <c r="AC1915" s="174">
        <v>40.251554043168923</v>
      </c>
      <c r="AD1915" s="174">
        <v>4.7097394517248574</v>
      </c>
      <c r="AE1915" s="174">
        <v>30.95588335925753</v>
      </c>
      <c r="AF1915">
        <v>0</v>
      </c>
      <c r="AG1915" s="106">
        <v>10.51124717303373</v>
      </c>
      <c r="AH1915" s="106">
        <v>0</v>
      </c>
      <c r="AI1915" s="106">
        <v>100</v>
      </c>
      <c r="AJ1915">
        <v>83.77</v>
      </c>
      <c r="AK1915">
        <v>44.87</v>
      </c>
      <c r="AL1915">
        <v>57.68</v>
      </c>
      <c r="AM1915">
        <v>186.32</v>
      </c>
      <c r="AN1915" t="s">
        <v>1063</v>
      </c>
      <c r="AO1915">
        <v>23.601600000000001</v>
      </c>
      <c r="AP1915">
        <v>8.33</v>
      </c>
      <c r="AQ1915">
        <v>12.806699999999999</v>
      </c>
      <c r="AR1915" t="s">
        <v>1072</v>
      </c>
      <c r="AS1915" t="s">
        <v>1074</v>
      </c>
      <c r="AT1915" t="s">
        <v>1075</v>
      </c>
      <c r="AU1915" t="s">
        <v>1078</v>
      </c>
      <c r="AV1915" t="s">
        <v>1081</v>
      </c>
      <c r="AW1915" t="s">
        <v>1083</v>
      </c>
      <c r="AX1915" s="65">
        <f t="shared" si="508"/>
        <v>1391.07</v>
      </c>
      <c r="AY1915" s="106">
        <v>2862.47</v>
      </c>
      <c r="AZ1915" s="106">
        <v>749.94180466682474</v>
      </c>
      <c r="BA1915" s="65">
        <f t="shared" si="496"/>
        <v>5003.4818046668242</v>
      </c>
      <c r="BB1915" s="65">
        <f t="shared" si="497"/>
        <v>25756.298195333173</v>
      </c>
      <c r="BC1915" s="65">
        <f t="shared" si="498"/>
        <v>416.88</v>
      </c>
      <c r="BD1915" s="65">
        <f t="shared" si="499"/>
        <v>48872.899999999994</v>
      </c>
      <c r="BE1915" s="65">
        <f t="shared" si="500"/>
        <v>31744.309999999998</v>
      </c>
      <c r="BF1915" s="65">
        <f t="shared" si="501"/>
        <v>106790.38819533317</v>
      </c>
      <c r="BG1915" s="66">
        <f t="shared" si="502"/>
        <v>714.78311495240348</v>
      </c>
      <c r="BH1915" s="66">
        <f t="shared" si="503"/>
        <v>44.407410681608916</v>
      </c>
      <c r="BI1915" s="66">
        <f t="shared" si="504"/>
        <v>0.69479999999999997</v>
      </c>
      <c r="BJ1915" s="66">
        <f t="shared" si="505"/>
        <v>84.263620689655156</v>
      </c>
      <c r="BK1915" s="66">
        <f t="shared" si="506"/>
        <v>54.731568965517241</v>
      </c>
      <c r="BL1915" s="66">
        <f t="shared" si="507"/>
        <v>184.12135895747099</v>
      </c>
      <c r="BM1915" s="207">
        <f t="shared" si="509"/>
        <v>39871.979999999996</v>
      </c>
    </row>
    <row r="1916" spans="1:65" x14ac:dyDescent="0.35">
      <c r="A1916" s="1">
        <v>97</v>
      </c>
      <c r="B1916">
        <v>110</v>
      </c>
      <c r="C1916" t="s">
        <v>37</v>
      </c>
      <c r="D1916" s="60" t="s">
        <v>135</v>
      </c>
      <c r="E1916" s="6" t="s">
        <v>1104</v>
      </c>
      <c r="F1916" s="7" t="s">
        <v>1106</v>
      </c>
      <c r="G1916" s="6">
        <v>-23.85</v>
      </c>
      <c r="H1916" s="6">
        <v>-46.64</v>
      </c>
      <c r="I1916" s="6">
        <v>792</v>
      </c>
      <c r="J1916" s="8">
        <v>14172.2970393051</v>
      </c>
      <c r="K1916" t="s">
        <v>1165</v>
      </c>
      <c r="L1916" t="s">
        <v>1062</v>
      </c>
      <c r="M1916">
        <v>600</v>
      </c>
      <c r="N1916">
        <v>600</v>
      </c>
      <c r="O1916">
        <v>51.3</v>
      </c>
      <c r="P1916">
        <v>22188.91</v>
      </c>
      <c r="Q1916">
        <v>44998.77</v>
      </c>
      <c r="R1916">
        <v>5266.4</v>
      </c>
      <c r="S1916">
        <v>34606.78</v>
      </c>
      <c r="T1916">
        <v>0</v>
      </c>
      <c r="U1916">
        <v>11750.93</v>
      </c>
      <c r="V1916">
        <v>0</v>
      </c>
      <c r="W1916" s="181">
        <f t="shared" si="493"/>
        <v>33939.839999999997</v>
      </c>
      <c r="X1916" s="181">
        <f t="shared" si="494"/>
        <v>56.566399999999994</v>
      </c>
      <c r="Y1916" s="174">
        <v>118863.1</v>
      </c>
      <c r="Z1916" s="181">
        <f t="shared" si="495"/>
        <v>198.10516666666669</v>
      </c>
      <c r="AA1916" s="174">
        <v>4.3158894560212539E-2</v>
      </c>
      <c r="AB1916" s="174">
        <v>18.667618461911221</v>
      </c>
      <c r="AC1916" s="174">
        <v>37.857644634878277</v>
      </c>
      <c r="AD1916" s="174">
        <v>4.4306433199201436</v>
      </c>
      <c r="AE1916" s="174">
        <v>29.11482200952187</v>
      </c>
      <c r="AF1916">
        <v>0</v>
      </c>
      <c r="AG1916" s="106">
        <v>9.88610426616839</v>
      </c>
      <c r="AH1916" s="106">
        <v>0</v>
      </c>
      <c r="AI1916" s="106">
        <v>100</v>
      </c>
      <c r="AJ1916">
        <v>83.78</v>
      </c>
      <c r="AK1916">
        <v>56.65</v>
      </c>
      <c r="AL1916">
        <v>57.68</v>
      </c>
      <c r="AM1916">
        <v>198.11</v>
      </c>
      <c r="AN1916" t="s">
        <v>1064</v>
      </c>
      <c r="AO1916">
        <v>23.601600000000001</v>
      </c>
      <c r="AP1916">
        <v>8.33</v>
      </c>
      <c r="AQ1916">
        <v>12.806699999999999</v>
      </c>
      <c r="AR1916" t="s">
        <v>1072</v>
      </c>
      <c r="AS1916" t="s">
        <v>1074</v>
      </c>
      <c r="AT1916" t="s">
        <v>1075</v>
      </c>
      <c r="AU1916" t="s">
        <v>1078</v>
      </c>
      <c r="AV1916" t="s">
        <v>1081</v>
      </c>
      <c r="AW1916" t="s">
        <v>1083</v>
      </c>
      <c r="AX1916" s="65">
        <f t="shared" si="508"/>
        <v>1391.07</v>
      </c>
      <c r="AY1916" s="106">
        <v>2862.47</v>
      </c>
      <c r="AZ1916" s="106">
        <v>948.20125854504136</v>
      </c>
      <c r="BA1916" s="65">
        <f t="shared" si="496"/>
        <v>5201.7412585450411</v>
      </c>
      <c r="BB1916" s="65">
        <f t="shared" si="497"/>
        <v>32991.638741454954</v>
      </c>
      <c r="BC1916" s="65">
        <f t="shared" si="498"/>
        <v>51.3</v>
      </c>
      <c r="BD1916" s="65">
        <f t="shared" si="499"/>
        <v>48874.1</v>
      </c>
      <c r="BE1916" s="65">
        <f t="shared" si="500"/>
        <v>31744.309999999998</v>
      </c>
      <c r="BF1916" s="65">
        <f t="shared" si="501"/>
        <v>113661.35874145497</v>
      </c>
      <c r="BG1916" s="66">
        <f t="shared" si="502"/>
        <v>743.10589407786301</v>
      </c>
      <c r="BH1916" s="66">
        <f t="shared" si="503"/>
        <v>56.882135761129227</v>
      </c>
      <c r="BI1916" s="66">
        <f t="shared" si="504"/>
        <v>8.5499999999999993E-2</v>
      </c>
      <c r="BJ1916" s="66">
        <f t="shared" si="505"/>
        <v>84.265689655172409</v>
      </c>
      <c r="BK1916" s="66">
        <f t="shared" si="506"/>
        <v>54.731568965517241</v>
      </c>
      <c r="BL1916" s="66">
        <f t="shared" si="507"/>
        <v>195.9678598990603</v>
      </c>
      <c r="BM1916" s="207">
        <f t="shared" si="509"/>
        <v>39873.18</v>
      </c>
    </row>
    <row r="1917" spans="1:65" x14ac:dyDescent="0.35">
      <c r="A1917" s="1">
        <v>98</v>
      </c>
      <c r="B1917">
        <v>110</v>
      </c>
      <c r="C1917" t="s">
        <v>37</v>
      </c>
      <c r="D1917" s="60" t="s">
        <v>136</v>
      </c>
      <c r="E1917" s="6" t="s">
        <v>1107</v>
      </c>
      <c r="F1917" s="7" t="s">
        <v>1108</v>
      </c>
      <c r="G1917" s="6">
        <v>-30.03</v>
      </c>
      <c r="H1917" s="6">
        <v>-51.23</v>
      </c>
      <c r="I1917" s="6">
        <v>47</v>
      </c>
      <c r="J1917" s="8">
        <v>23954.0527728093</v>
      </c>
      <c r="K1917" t="s">
        <v>1165</v>
      </c>
      <c r="L1917" t="s">
        <v>1062</v>
      </c>
      <c r="M1917">
        <v>600</v>
      </c>
      <c r="N1917">
        <v>600</v>
      </c>
      <c r="O1917">
        <v>196.97</v>
      </c>
      <c r="P1917">
        <v>26274.98</v>
      </c>
      <c r="Q1917">
        <v>44998.77</v>
      </c>
      <c r="R1917">
        <v>5272.4</v>
      </c>
      <c r="S1917">
        <v>34606.78</v>
      </c>
      <c r="T1917">
        <v>0</v>
      </c>
      <c r="U1917">
        <v>11750.93</v>
      </c>
      <c r="V1917">
        <v>0</v>
      </c>
      <c r="W1917" s="181">
        <f t="shared" si="493"/>
        <v>38025.910000000003</v>
      </c>
      <c r="X1917" s="181">
        <f t="shared" si="494"/>
        <v>63.376516666666674</v>
      </c>
      <c r="Y1917" s="174">
        <v>123100.83</v>
      </c>
      <c r="Z1917" s="181">
        <f t="shared" si="495"/>
        <v>205.16804999999999</v>
      </c>
      <c r="AA1917" s="174">
        <v>0.16000704463162441</v>
      </c>
      <c r="AB1917" s="174">
        <v>21.344275257932861</v>
      </c>
      <c r="AC1917" s="174">
        <v>36.55440016123368</v>
      </c>
      <c r="AD1917" s="174">
        <v>4.2829930553677009</v>
      </c>
      <c r="AE1917" s="174">
        <v>28.112548063242141</v>
      </c>
      <c r="AF1917">
        <v>0</v>
      </c>
      <c r="AG1917" s="106">
        <v>9.5457764175919841</v>
      </c>
      <c r="AH1917" s="106">
        <v>0</v>
      </c>
      <c r="AI1917" s="106">
        <v>100</v>
      </c>
      <c r="AJ1917">
        <v>83.79</v>
      </c>
      <c r="AK1917">
        <v>63.7</v>
      </c>
      <c r="AL1917">
        <v>57.68</v>
      </c>
      <c r="AM1917">
        <v>205.17</v>
      </c>
      <c r="AN1917" t="s">
        <v>1065</v>
      </c>
      <c r="AO1917">
        <v>23.601600000000001</v>
      </c>
      <c r="AP1917">
        <v>8.33</v>
      </c>
      <c r="AQ1917">
        <v>12.806699999999999</v>
      </c>
      <c r="AR1917" t="s">
        <v>1072</v>
      </c>
      <c r="AS1917" t="s">
        <v>1074</v>
      </c>
      <c r="AT1917" t="s">
        <v>1075</v>
      </c>
      <c r="AU1917" t="s">
        <v>1078</v>
      </c>
      <c r="AV1917" t="s">
        <v>1081</v>
      </c>
      <c r="AW1917" t="s">
        <v>1083</v>
      </c>
      <c r="AX1917" s="65">
        <f t="shared" si="508"/>
        <v>1391.07</v>
      </c>
      <c r="AY1917" s="106">
        <v>2862.47</v>
      </c>
      <c r="AZ1917" s="106">
        <v>1047.8878765318329</v>
      </c>
      <c r="BA1917" s="65">
        <f t="shared" si="496"/>
        <v>5301.4278765318322</v>
      </c>
      <c r="BB1917" s="65">
        <f t="shared" si="497"/>
        <v>36978.022123468174</v>
      </c>
      <c r="BC1917" s="65">
        <f t="shared" si="498"/>
        <v>196.97</v>
      </c>
      <c r="BD1917" s="65">
        <f t="shared" si="499"/>
        <v>48880.1</v>
      </c>
      <c r="BE1917" s="65">
        <f t="shared" si="500"/>
        <v>31744.309999999998</v>
      </c>
      <c r="BF1917" s="65">
        <f t="shared" si="501"/>
        <v>117799.40212346817</v>
      </c>
      <c r="BG1917" s="66">
        <f t="shared" si="502"/>
        <v>757.34683950454746</v>
      </c>
      <c r="BH1917" s="66">
        <f t="shared" si="503"/>
        <v>63.755210557703748</v>
      </c>
      <c r="BI1917" s="66">
        <f t="shared" si="504"/>
        <v>0.32828333333333332</v>
      </c>
      <c r="BJ1917" s="66">
        <f t="shared" si="505"/>
        <v>84.276034482758618</v>
      </c>
      <c r="BK1917" s="66">
        <f t="shared" si="506"/>
        <v>54.731568965517241</v>
      </c>
      <c r="BL1917" s="66">
        <f t="shared" si="507"/>
        <v>203.10241745425546</v>
      </c>
      <c r="BM1917" s="207">
        <f t="shared" si="509"/>
        <v>39879.18</v>
      </c>
    </row>
    <row r="1918" spans="1:65" x14ac:dyDescent="0.35">
      <c r="A1918" s="1">
        <v>99</v>
      </c>
      <c r="B1918">
        <v>110</v>
      </c>
      <c r="C1918" t="s">
        <v>37</v>
      </c>
      <c r="D1918" s="60" t="s">
        <v>137</v>
      </c>
      <c r="E1918" s="6" t="s">
        <v>1109</v>
      </c>
      <c r="F1918" s="7" t="s">
        <v>1110</v>
      </c>
      <c r="G1918" s="6">
        <v>-15.37</v>
      </c>
      <c r="H1918" s="6">
        <v>-48.78</v>
      </c>
      <c r="I1918" s="6">
        <v>770</v>
      </c>
      <c r="J1918" s="8">
        <v>31081.371963744201</v>
      </c>
      <c r="K1918" t="s">
        <v>1165</v>
      </c>
      <c r="L1918" t="s">
        <v>1062</v>
      </c>
      <c r="M1918">
        <v>600</v>
      </c>
      <c r="N1918">
        <v>600</v>
      </c>
      <c r="O1918">
        <v>0</v>
      </c>
      <c r="P1918">
        <v>38165.69</v>
      </c>
      <c r="Q1918">
        <v>44998.77</v>
      </c>
      <c r="R1918">
        <v>5266.4</v>
      </c>
      <c r="S1918">
        <v>34606.78</v>
      </c>
      <c r="T1918">
        <v>0</v>
      </c>
      <c r="U1918">
        <v>11750.93</v>
      </c>
      <c r="V1918">
        <v>0</v>
      </c>
      <c r="W1918" s="181">
        <f t="shared" si="493"/>
        <v>49916.62</v>
      </c>
      <c r="X1918" s="181">
        <f t="shared" si="494"/>
        <v>83.194366666666667</v>
      </c>
      <c r="Y1918" s="174">
        <v>134788.57</v>
      </c>
      <c r="Z1918" s="181">
        <f t="shared" si="495"/>
        <v>224.64761666666666</v>
      </c>
      <c r="AA1918" s="174">
        <v>0</v>
      </c>
      <c r="AB1918" s="174">
        <v>28.315227322316719</v>
      </c>
      <c r="AC1918" s="174">
        <v>33.384707620238117</v>
      </c>
      <c r="AD1918" s="174">
        <v>3.9071562225194612</v>
      </c>
      <c r="AE1918" s="174">
        <v>25.67486249019483</v>
      </c>
      <c r="AF1918">
        <v>0</v>
      </c>
      <c r="AG1918" s="106">
        <v>8.7180463447308618</v>
      </c>
      <c r="AH1918" s="106">
        <v>0</v>
      </c>
      <c r="AI1918" s="106">
        <v>100</v>
      </c>
      <c r="AJ1918">
        <v>83.78</v>
      </c>
      <c r="AK1918">
        <v>83.19</v>
      </c>
      <c r="AL1918">
        <v>57.68</v>
      </c>
      <c r="AM1918">
        <v>224.65</v>
      </c>
      <c r="AN1918" t="s">
        <v>1066</v>
      </c>
      <c r="AO1918">
        <v>23.601600000000001</v>
      </c>
      <c r="AP1918">
        <v>8.33</v>
      </c>
      <c r="AQ1918">
        <v>12.806699999999999</v>
      </c>
      <c r="AR1918" t="s">
        <v>1072</v>
      </c>
      <c r="AS1918" t="s">
        <v>1074</v>
      </c>
      <c r="AT1918" t="s">
        <v>1075</v>
      </c>
      <c r="AU1918" t="s">
        <v>1078</v>
      </c>
      <c r="AV1918" t="s">
        <v>1081</v>
      </c>
      <c r="AW1918" t="s">
        <v>1083</v>
      </c>
      <c r="AX1918" s="65">
        <f t="shared" si="508"/>
        <v>1391.07</v>
      </c>
      <c r="AY1918" s="106">
        <v>2862.47</v>
      </c>
      <c r="AZ1918" s="106">
        <v>1356.9573157426053</v>
      </c>
      <c r="BA1918" s="65">
        <f t="shared" si="496"/>
        <v>5610.4973157426048</v>
      </c>
      <c r="BB1918" s="65">
        <f t="shared" si="497"/>
        <v>48559.662684257397</v>
      </c>
      <c r="BC1918" s="65">
        <f t="shared" si="498"/>
        <v>0</v>
      </c>
      <c r="BD1918" s="65">
        <f t="shared" si="499"/>
        <v>48874.1</v>
      </c>
      <c r="BE1918" s="65">
        <f t="shared" si="500"/>
        <v>31744.309999999998</v>
      </c>
      <c r="BF1918" s="65">
        <f t="shared" si="501"/>
        <v>129178.07268425741</v>
      </c>
      <c r="BG1918" s="66">
        <f t="shared" si="502"/>
        <v>801.49961653465778</v>
      </c>
      <c r="BH1918" s="66">
        <f t="shared" si="503"/>
        <v>83.723556352167932</v>
      </c>
      <c r="BI1918" s="66">
        <f t="shared" si="504"/>
        <v>0</v>
      </c>
      <c r="BJ1918" s="66">
        <f t="shared" si="505"/>
        <v>84.265689655172409</v>
      </c>
      <c r="BK1918" s="66">
        <f t="shared" si="506"/>
        <v>54.731568965517241</v>
      </c>
      <c r="BL1918" s="66">
        <f t="shared" si="507"/>
        <v>222.7208149728576</v>
      </c>
      <c r="BM1918" s="207">
        <f t="shared" si="509"/>
        <v>39873.18</v>
      </c>
    </row>
    <row r="1919" spans="1:65" x14ac:dyDescent="0.35">
      <c r="A1919" s="1">
        <v>100</v>
      </c>
      <c r="B1919">
        <v>110</v>
      </c>
      <c r="C1919" t="s">
        <v>37</v>
      </c>
      <c r="D1919" s="60" t="s">
        <v>138</v>
      </c>
      <c r="E1919" s="6" t="s">
        <v>1111</v>
      </c>
      <c r="F1919" s="7" t="s">
        <v>1112</v>
      </c>
      <c r="G1919" s="6">
        <v>-22.86</v>
      </c>
      <c r="H1919" s="6">
        <v>-43.41</v>
      </c>
      <c r="I1919" s="6">
        <v>45</v>
      </c>
      <c r="J1919" s="8">
        <v>45016.2336447989</v>
      </c>
      <c r="K1919" t="s">
        <v>1165</v>
      </c>
      <c r="L1919" t="s">
        <v>1062</v>
      </c>
      <c r="M1919">
        <v>600</v>
      </c>
      <c r="N1919">
        <v>600</v>
      </c>
      <c r="O1919">
        <v>0</v>
      </c>
      <c r="P1919">
        <v>37888.68</v>
      </c>
      <c r="Q1919">
        <v>44998.77</v>
      </c>
      <c r="R1919">
        <v>5262.4</v>
      </c>
      <c r="S1919">
        <v>34606.78</v>
      </c>
      <c r="T1919">
        <v>0</v>
      </c>
      <c r="U1919">
        <v>11750.93</v>
      </c>
      <c r="V1919">
        <v>0</v>
      </c>
      <c r="W1919" s="181">
        <f t="shared" si="493"/>
        <v>49639.61</v>
      </c>
      <c r="X1919" s="181">
        <f t="shared" si="494"/>
        <v>82.732683333333341</v>
      </c>
      <c r="Y1919" s="174">
        <v>134507.56</v>
      </c>
      <c r="Z1919" s="181">
        <f t="shared" si="495"/>
        <v>224.17926666666665</v>
      </c>
      <c r="AA1919" s="174">
        <v>0</v>
      </c>
      <c r="AB1919" s="174">
        <v>28.168439008186599</v>
      </c>
      <c r="AC1919" s="174">
        <v>33.454454158561788</v>
      </c>
      <c r="AD1919" s="174">
        <v>3.9123451499677788</v>
      </c>
      <c r="AE1919" s="174">
        <v>25.728501803170019</v>
      </c>
      <c r="AF1919">
        <v>0</v>
      </c>
      <c r="AG1919" s="106">
        <v>8.7362598801138009</v>
      </c>
      <c r="AH1919" s="106">
        <v>0</v>
      </c>
      <c r="AI1919" s="106">
        <v>100</v>
      </c>
      <c r="AJ1919">
        <v>83.77</v>
      </c>
      <c r="AK1919">
        <v>82.73</v>
      </c>
      <c r="AL1919">
        <v>57.68</v>
      </c>
      <c r="AM1919">
        <v>224.18</v>
      </c>
      <c r="AN1919" t="s">
        <v>1067</v>
      </c>
      <c r="AO1919">
        <v>23.601600000000001</v>
      </c>
      <c r="AP1919">
        <v>8.33</v>
      </c>
      <c r="AQ1919">
        <v>12.806699999999999</v>
      </c>
      <c r="AR1919" t="s">
        <v>1072</v>
      </c>
      <c r="AS1919" t="s">
        <v>1074</v>
      </c>
      <c r="AT1919" t="s">
        <v>1075</v>
      </c>
      <c r="AU1919" t="s">
        <v>1078</v>
      </c>
      <c r="AV1919" t="s">
        <v>1081</v>
      </c>
      <c r="AW1919" t="s">
        <v>1083</v>
      </c>
      <c r="AX1919" s="65">
        <f t="shared" si="508"/>
        <v>1391.07</v>
      </c>
      <c r="AY1919" s="106">
        <v>2862.47</v>
      </c>
      <c r="AZ1919" s="106">
        <v>1335.400105761883</v>
      </c>
      <c r="BA1919" s="65">
        <f t="shared" si="496"/>
        <v>5588.9401057618834</v>
      </c>
      <c r="BB1919" s="65">
        <f t="shared" si="497"/>
        <v>48304.20989423812</v>
      </c>
      <c r="BC1919" s="65">
        <f t="shared" si="498"/>
        <v>0</v>
      </c>
      <c r="BD1919" s="65">
        <f t="shared" si="499"/>
        <v>48870.1</v>
      </c>
      <c r="BE1919" s="65">
        <f t="shared" si="500"/>
        <v>31744.309999999998</v>
      </c>
      <c r="BF1919" s="65">
        <f t="shared" si="501"/>
        <v>128918.61989423812</v>
      </c>
      <c r="BG1919" s="66">
        <f t="shared" si="502"/>
        <v>798.42001510884052</v>
      </c>
      <c r="BH1919" s="66">
        <f t="shared" si="503"/>
        <v>83.283120507307103</v>
      </c>
      <c r="BI1919" s="66">
        <f t="shared" si="504"/>
        <v>0</v>
      </c>
      <c r="BJ1919" s="66">
        <f t="shared" si="505"/>
        <v>84.258793103448269</v>
      </c>
      <c r="BK1919" s="66">
        <f t="shared" si="506"/>
        <v>54.731568965517241</v>
      </c>
      <c r="BL1919" s="66">
        <f t="shared" si="507"/>
        <v>222.27348257627261</v>
      </c>
      <c r="BM1919" s="207">
        <f t="shared" si="509"/>
        <v>39869.18</v>
      </c>
    </row>
    <row r="1920" spans="1:65" x14ac:dyDescent="0.35">
      <c r="A1920" s="1">
        <v>101</v>
      </c>
      <c r="B1920">
        <v>110</v>
      </c>
      <c r="C1920" t="s">
        <v>37</v>
      </c>
      <c r="D1920" s="60" t="s">
        <v>139</v>
      </c>
      <c r="E1920" s="6" t="s">
        <v>1113</v>
      </c>
      <c r="F1920" s="7" t="s">
        <v>1114</v>
      </c>
      <c r="G1920" s="6">
        <v>-20.32</v>
      </c>
      <c r="H1920" s="6">
        <v>-40.340000000000003</v>
      </c>
      <c r="I1920" s="6">
        <v>9</v>
      </c>
      <c r="J1920" s="8">
        <v>54061.366139626101</v>
      </c>
      <c r="K1920" t="s">
        <v>1165</v>
      </c>
      <c r="L1920" t="s">
        <v>1062</v>
      </c>
      <c r="M1920">
        <v>600</v>
      </c>
      <c r="N1920">
        <v>600</v>
      </c>
      <c r="O1920">
        <v>0</v>
      </c>
      <c r="P1920">
        <v>42429.25</v>
      </c>
      <c r="Q1920">
        <v>44998.77</v>
      </c>
      <c r="R1920">
        <v>5264.2</v>
      </c>
      <c r="S1920">
        <v>34606.78</v>
      </c>
      <c r="T1920">
        <v>0</v>
      </c>
      <c r="U1920">
        <v>11750.93</v>
      </c>
      <c r="V1920">
        <v>0</v>
      </c>
      <c r="W1920" s="181">
        <f t="shared" si="493"/>
        <v>54180.18</v>
      </c>
      <c r="X1920" s="181">
        <f t="shared" si="494"/>
        <v>90.300300000000007</v>
      </c>
      <c r="Y1920" s="174">
        <v>139049.93</v>
      </c>
      <c r="Z1920" s="181">
        <f t="shared" si="495"/>
        <v>231.74988333333332</v>
      </c>
      <c r="AA1920" s="174">
        <v>0</v>
      </c>
      <c r="AB1920" s="174">
        <v>30.513679510662111</v>
      </c>
      <c r="AC1920" s="174">
        <v>32.361591264375321</v>
      </c>
      <c r="AD1920" s="174">
        <v>3.7858343402258461</v>
      </c>
      <c r="AE1920" s="174">
        <v>24.888024035682719</v>
      </c>
      <c r="AF1920">
        <v>0</v>
      </c>
      <c r="AG1920" s="106">
        <v>8.4508708490540059</v>
      </c>
      <c r="AH1920" s="106">
        <v>0</v>
      </c>
      <c r="AI1920" s="106">
        <v>100</v>
      </c>
      <c r="AJ1920">
        <v>83.77</v>
      </c>
      <c r="AK1920">
        <v>90.3</v>
      </c>
      <c r="AL1920">
        <v>57.68</v>
      </c>
      <c r="AM1920">
        <v>231.75</v>
      </c>
      <c r="AN1920" t="s">
        <v>1068</v>
      </c>
      <c r="AO1920">
        <v>23.601600000000001</v>
      </c>
      <c r="AP1920">
        <v>8.33</v>
      </c>
      <c r="AQ1920">
        <v>12.806699999999999</v>
      </c>
      <c r="AR1920" t="s">
        <v>1072</v>
      </c>
      <c r="AS1920" t="s">
        <v>1074</v>
      </c>
      <c r="AT1920" t="s">
        <v>1075</v>
      </c>
      <c r="AU1920" t="s">
        <v>1078</v>
      </c>
      <c r="AV1920" t="s">
        <v>1081</v>
      </c>
      <c r="AW1920" t="s">
        <v>1083</v>
      </c>
      <c r="AX1920" s="65">
        <f t="shared" si="508"/>
        <v>1391.07</v>
      </c>
      <c r="AY1920" s="106">
        <v>2862.47</v>
      </c>
      <c r="AZ1920" s="106">
        <v>1407.7938353530162</v>
      </c>
      <c r="BA1920" s="65">
        <f t="shared" si="496"/>
        <v>5661.3338353530162</v>
      </c>
      <c r="BB1920" s="65">
        <f t="shared" si="497"/>
        <v>52772.386164646981</v>
      </c>
      <c r="BC1920" s="65">
        <f t="shared" si="498"/>
        <v>0</v>
      </c>
      <c r="BD1920" s="65">
        <f t="shared" si="499"/>
        <v>48871.899999999994</v>
      </c>
      <c r="BE1920" s="65">
        <f t="shared" si="500"/>
        <v>31744.309999999998</v>
      </c>
      <c r="BF1920" s="65">
        <f t="shared" si="501"/>
        <v>133388.59616464697</v>
      </c>
      <c r="BG1920" s="66">
        <f t="shared" si="502"/>
        <v>808.76197647900233</v>
      </c>
      <c r="BH1920" s="66">
        <f t="shared" si="503"/>
        <v>90.986872697667209</v>
      </c>
      <c r="BI1920" s="66">
        <f t="shared" si="504"/>
        <v>0</v>
      </c>
      <c r="BJ1920" s="66">
        <f t="shared" si="505"/>
        <v>84.261896551724135</v>
      </c>
      <c r="BK1920" s="66">
        <f t="shared" si="506"/>
        <v>54.731568965517241</v>
      </c>
      <c r="BL1920" s="66">
        <f t="shared" si="507"/>
        <v>229.98033821490856</v>
      </c>
      <c r="BM1920" s="207">
        <f t="shared" si="509"/>
        <v>39870.979999999996</v>
      </c>
    </row>
    <row r="1921" spans="1:65" x14ac:dyDescent="0.35">
      <c r="A1921" s="1">
        <v>102</v>
      </c>
      <c r="B1921">
        <v>110</v>
      </c>
      <c r="C1921" t="s">
        <v>37</v>
      </c>
      <c r="D1921" s="60" t="s">
        <v>140</v>
      </c>
      <c r="E1921" s="6" t="s">
        <v>1115</v>
      </c>
      <c r="F1921" s="7" t="s">
        <v>1116</v>
      </c>
      <c r="G1921" s="6">
        <v>-8.0500000000000007</v>
      </c>
      <c r="H1921" s="6">
        <v>-34.880000000000003</v>
      </c>
      <c r="I1921" s="6">
        <v>10</v>
      </c>
      <c r="J1921" s="8">
        <v>63550.072249703</v>
      </c>
      <c r="K1921" t="s">
        <v>1165</v>
      </c>
      <c r="L1921" t="s">
        <v>1062</v>
      </c>
      <c r="M1921">
        <v>600</v>
      </c>
      <c r="N1921">
        <v>600</v>
      </c>
      <c r="O1921">
        <v>0</v>
      </c>
      <c r="P1921">
        <v>48095.51</v>
      </c>
      <c r="Q1921">
        <v>44998.77</v>
      </c>
      <c r="R1921">
        <v>5250.2</v>
      </c>
      <c r="S1921">
        <v>34606.78</v>
      </c>
      <c r="T1921">
        <v>0</v>
      </c>
      <c r="U1921">
        <v>11750.93</v>
      </c>
      <c r="V1921">
        <v>0</v>
      </c>
      <c r="W1921" s="181">
        <f t="shared" si="493"/>
        <v>59846.44</v>
      </c>
      <c r="X1921" s="181">
        <f t="shared" si="494"/>
        <v>99.744066666666669</v>
      </c>
      <c r="Y1921" s="174">
        <v>144702.20000000001</v>
      </c>
      <c r="Z1921" s="181">
        <f t="shared" si="495"/>
        <v>241.17033333333336</v>
      </c>
      <c r="AA1921" s="174">
        <v>0</v>
      </c>
      <c r="AB1921" s="174">
        <v>33.237580354687083</v>
      </c>
      <c r="AC1921" s="174">
        <v>31.09750231855493</v>
      </c>
      <c r="AD1921" s="174">
        <v>3.6282793212542721</v>
      </c>
      <c r="AE1921" s="174">
        <v>23.91586306220638</v>
      </c>
      <c r="AF1921">
        <v>0</v>
      </c>
      <c r="AG1921" s="106">
        <v>8.1207680325523732</v>
      </c>
      <c r="AH1921" s="106">
        <v>0</v>
      </c>
      <c r="AI1921" s="106">
        <v>100</v>
      </c>
      <c r="AJ1921">
        <v>83.75</v>
      </c>
      <c r="AK1921">
        <v>99.74</v>
      </c>
      <c r="AL1921">
        <v>57.68</v>
      </c>
      <c r="AM1921">
        <v>241.17</v>
      </c>
      <c r="AN1921" t="s">
        <v>1069</v>
      </c>
      <c r="AO1921">
        <v>23.601600000000001</v>
      </c>
      <c r="AP1921">
        <v>8.33</v>
      </c>
      <c r="AQ1921">
        <v>12.806699999999999</v>
      </c>
      <c r="AR1921" t="s">
        <v>1072</v>
      </c>
      <c r="AS1921" t="s">
        <v>1074</v>
      </c>
      <c r="AT1921" t="s">
        <v>1075</v>
      </c>
      <c r="AU1921" t="s">
        <v>1078</v>
      </c>
      <c r="AV1921" t="s">
        <v>1081</v>
      </c>
      <c r="AW1921" t="s">
        <v>1083</v>
      </c>
      <c r="AX1921" s="65">
        <f t="shared" si="508"/>
        <v>1391.07</v>
      </c>
      <c r="AY1921" s="106">
        <v>2862.47</v>
      </c>
      <c r="AZ1921" s="106">
        <v>1565.4373717265219</v>
      </c>
      <c r="BA1921" s="65">
        <f t="shared" si="496"/>
        <v>5818.9773717265216</v>
      </c>
      <c r="BB1921" s="65">
        <f t="shared" si="497"/>
        <v>58281.002628273483</v>
      </c>
      <c r="BC1921" s="65">
        <f t="shared" si="498"/>
        <v>0</v>
      </c>
      <c r="BD1921" s="65">
        <f t="shared" si="499"/>
        <v>48857.899999999994</v>
      </c>
      <c r="BE1921" s="65">
        <f t="shared" si="500"/>
        <v>31744.309999999998</v>
      </c>
      <c r="BF1921" s="65">
        <f t="shared" si="501"/>
        <v>138883.22262827348</v>
      </c>
      <c r="BG1921" s="66">
        <f t="shared" si="502"/>
        <v>831.28248167521735</v>
      </c>
      <c r="BH1921" s="66">
        <f t="shared" si="503"/>
        <v>100.48448729012669</v>
      </c>
      <c r="BI1921" s="66">
        <f t="shared" si="504"/>
        <v>0</v>
      </c>
      <c r="BJ1921" s="66">
        <f t="shared" si="505"/>
        <v>84.237758620689647</v>
      </c>
      <c r="BK1921" s="66">
        <f t="shared" si="506"/>
        <v>54.731568965517241</v>
      </c>
      <c r="BL1921" s="66">
        <f t="shared" si="507"/>
        <v>239.45383211771289</v>
      </c>
      <c r="BM1921" s="207">
        <f t="shared" si="509"/>
        <v>39856.979999999996</v>
      </c>
    </row>
    <row r="1922" spans="1:65" x14ac:dyDescent="0.35">
      <c r="A1922" s="1">
        <v>103</v>
      </c>
      <c r="B1922">
        <v>110</v>
      </c>
      <c r="C1922" t="s">
        <v>37</v>
      </c>
      <c r="D1922" s="60" t="s">
        <v>141</v>
      </c>
      <c r="E1922" s="6" t="s">
        <v>1117</v>
      </c>
      <c r="F1922" s="7" t="s">
        <v>1118</v>
      </c>
      <c r="G1922" s="6">
        <v>-3.8</v>
      </c>
      <c r="H1922" s="6">
        <v>-38.53</v>
      </c>
      <c r="I1922" s="6">
        <v>41</v>
      </c>
      <c r="J1922" s="8">
        <v>71394.000753582499</v>
      </c>
      <c r="K1922" t="s">
        <v>1165</v>
      </c>
      <c r="L1922" t="s">
        <v>1062</v>
      </c>
      <c r="M1922">
        <v>600</v>
      </c>
      <c r="N1922">
        <v>600</v>
      </c>
      <c r="O1922">
        <v>0</v>
      </c>
      <c r="P1922">
        <v>49930.16</v>
      </c>
      <c r="Q1922">
        <v>44998.77</v>
      </c>
      <c r="R1922">
        <v>5255.2</v>
      </c>
      <c r="S1922">
        <v>34606.78</v>
      </c>
      <c r="T1922">
        <v>0</v>
      </c>
      <c r="U1922">
        <v>11750.93</v>
      </c>
      <c r="V1922">
        <v>0</v>
      </c>
      <c r="W1922" s="181">
        <f t="shared" si="493"/>
        <v>61681.090000000004</v>
      </c>
      <c r="X1922" s="181">
        <f t="shared" si="494"/>
        <v>102.80181666666667</v>
      </c>
      <c r="Y1922" s="174">
        <v>146541.84</v>
      </c>
      <c r="Z1922" s="181">
        <f t="shared" si="495"/>
        <v>244.2364</v>
      </c>
      <c r="AA1922" s="174">
        <v>0</v>
      </c>
      <c r="AB1922" s="174">
        <v>34.072289524957519</v>
      </c>
      <c r="AC1922" s="174">
        <v>30.7071140911019</v>
      </c>
      <c r="AD1922" s="174">
        <v>3.5861430428333638</v>
      </c>
      <c r="AE1922" s="174">
        <v>23.615630866925109</v>
      </c>
      <c r="AF1922">
        <v>0</v>
      </c>
      <c r="AG1922" s="106">
        <v>8.0188224741821177</v>
      </c>
      <c r="AH1922" s="106">
        <v>0</v>
      </c>
      <c r="AI1922" s="106">
        <v>100</v>
      </c>
      <c r="AJ1922">
        <v>83.76</v>
      </c>
      <c r="AK1922">
        <v>102.8</v>
      </c>
      <c r="AL1922">
        <v>57.68</v>
      </c>
      <c r="AM1922">
        <v>244.24</v>
      </c>
      <c r="AN1922" t="s">
        <v>1070</v>
      </c>
      <c r="AO1922">
        <v>23.601600000000001</v>
      </c>
      <c r="AP1922">
        <v>8.33</v>
      </c>
      <c r="AQ1922">
        <v>12.806699999999999</v>
      </c>
      <c r="AR1922" t="s">
        <v>1072</v>
      </c>
      <c r="AS1922" t="s">
        <v>1074</v>
      </c>
      <c r="AT1922" t="s">
        <v>1075</v>
      </c>
      <c r="AU1922" t="s">
        <v>1078</v>
      </c>
      <c r="AV1922" t="s">
        <v>1081</v>
      </c>
      <c r="AW1922" t="s">
        <v>1083</v>
      </c>
      <c r="AX1922" s="65">
        <f t="shared" si="508"/>
        <v>1391.07</v>
      </c>
      <c r="AY1922" s="106">
        <v>2862.47</v>
      </c>
      <c r="AZ1922" s="106">
        <v>1558.7244422565609</v>
      </c>
      <c r="BA1922" s="65">
        <f t="shared" si="496"/>
        <v>5812.2644422565609</v>
      </c>
      <c r="BB1922" s="65">
        <f t="shared" si="497"/>
        <v>60122.36555774344</v>
      </c>
      <c r="BC1922" s="65">
        <f t="shared" si="498"/>
        <v>0</v>
      </c>
      <c r="BD1922" s="65">
        <f t="shared" si="499"/>
        <v>48862.899999999994</v>
      </c>
      <c r="BE1922" s="65">
        <f t="shared" si="500"/>
        <v>31744.309999999998</v>
      </c>
      <c r="BF1922" s="65">
        <f t="shared" si="501"/>
        <v>140729.57555774343</v>
      </c>
      <c r="BG1922" s="66">
        <f t="shared" si="502"/>
        <v>830.32349175093725</v>
      </c>
      <c r="BH1922" s="66">
        <f t="shared" si="503"/>
        <v>103.65925096162663</v>
      </c>
      <c r="BI1922" s="66">
        <f t="shared" si="504"/>
        <v>0</v>
      </c>
      <c r="BJ1922" s="66">
        <f t="shared" si="505"/>
        <v>84.246379310344821</v>
      </c>
      <c r="BK1922" s="66">
        <f t="shared" si="506"/>
        <v>54.731568965517241</v>
      </c>
      <c r="BL1922" s="66">
        <f t="shared" si="507"/>
        <v>242.63719923748869</v>
      </c>
      <c r="BM1922" s="207">
        <f t="shared" si="509"/>
        <v>39861.979999999996</v>
      </c>
    </row>
    <row r="1923" spans="1:65" x14ac:dyDescent="0.35">
      <c r="A1923" s="1">
        <v>104</v>
      </c>
      <c r="B1923">
        <v>111</v>
      </c>
      <c r="C1923" t="s">
        <v>37</v>
      </c>
      <c r="D1923" s="60" t="s">
        <v>142</v>
      </c>
      <c r="E1923" s="6" t="s">
        <v>1104</v>
      </c>
      <c r="F1923" s="7" t="s">
        <v>1105</v>
      </c>
      <c r="G1923" s="6">
        <v>-22.74</v>
      </c>
      <c r="H1923" s="6">
        <v>-45.59</v>
      </c>
      <c r="I1923" s="6">
        <v>1642</v>
      </c>
      <c r="J1923" s="8">
        <v>3495.45982983364</v>
      </c>
      <c r="K1923" t="s">
        <v>1165</v>
      </c>
      <c r="L1923" t="s">
        <v>1062</v>
      </c>
      <c r="M1923">
        <v>600</v>
      </c>
      <c r="N1923">
        <v>600</v>
      </c>
      <c r="O1923">
        <v>19.16</v>
      </c>
      <c r="P1923">
        <v>17739.28</v>
      </c>
      <c r="Q1923">
        <v>44998.77</v>
      </c>
      <c r="R1923">
        <v>5265.2</v>
      </c>
      <c r="S1923">
        <v>34606.78</v>
      </c>
      <c r="T1923">
        <v>0</v>
      </c>
      <c r="U1923">
        <v>11578.67</v>
      </c>
      <c r="V1923">
        <v>0</v>
      </c>
      <c r="W1923" s="181">
        <f t="shared" si="493"/>
        <v>29317.949999999997</v>
      </c>
      <c r="X1923" s="181">
        <f t="shared" si="494"/>
        <v>48.863249999999994</v>
      </c>
      <c r="Y1923" s="174">
        <v>114207.86</v>
      </c>
      <c r="Z1923" s="181">
        <f t="shared" si="495"/>
        <v>190.34643333333332</v>
      </c>
      <c r="AA1923" s="174">
        <v>1.6776428522520259E-2</v>
      </c>
      <c r="AB1923" s="174">
        <v>15.53245109399651</v>
      </c>
      <c r="AC1923" s="174">
        <v>39.400764535820912</v>
      </c>
      <c r="AD1923" s="174">
        <v>4.6101905770758682</v>
      </c>
      <c r="AE1923" s="174">
        <v>30.301574690218342</v>
      </c>
      <c r="AF1923">
        <v>0</v>
      </c>
      <c r="AG1923" s="106">
        <v>10.13824267436584</v>
      </c>
      <c r="AH1923" s="106">
        <v>0</v>
      </c>
      <c r="AI1923" s="106">
        <v>100</v>
      </c>
      <c r="AJ1923">
        <v>83.77</v>
      </c>
      <c r="AK1923">
        <v>48.9</v>
      </c>
      <c r="AL1923">
        <v>57.68</v>
      </c>
      <c r="AM1923">
        <v>190.35</v>
      </c>
      <c r="AN1923" t="s">
        <v>1063</v>
      </c>
      <c r="AO1923">
        <v>23.601600000000001</v>
      </c>
      <c r="AP1923">
        <v>8.33</v>
      </c>
      <c r="AQ1923">
        <v>12.806699999999999</v>
      </c>
      <c r="AR1923" t="s">
        <v>1072</v>
      </c>
      <c r="AS1923" t="s">
        <v>1074</v>
      </c>
      <c r="AT1923" t="s">
        <v>1075</v>
      </c>
      <c r="AU1923" t="s">
        <v>1078</v>
      </c>
      <c r="AV1923" t="s">
        <v>1081</v>
      </c>
      <c r="AW1923" t="s">
        <v>1084</v>
      </c>
      <c r="AX1923" s="65">
        <f t="shared" si="508"/>
        <v>1391.07</v>
      </c>
      <c r="AY1923" s="106">
        <v>2862.47</v>
      </c>
      <c r="AZ1923" s="106">
        <v>753.85434677873309</v>
      </c>
      <c r="BA1923" s="65">
        <f t="shared" si="496"/>
        <v>5007.3943467787321</v>
      </c>
      <c r="BB1923" s="65">
        <f t="shared" si="497"/>
        <v>28564.095653221266</v>
      </c>
      <c r="BC1923" s="65">
        <f t="shared" si="498"/>
        <v>19.16</v>
      </c>
      <c r="BD1923" s="65">
        <f t="shared" si="499"/>
        <v>48872.899999999994</v>
      </c>
      <c r="BE1923" s="65">
        <f t="shared" si="500"/>
        <v>31744.309999999998</v>
      </c>
      <c r="BF1923" s="65">
        <f t="shared" si="501"/>
        <v>109200.46565322127</v>
      </c>
      <c r="BG1923" s="66">
        <f t="shared" si="502"/>
        <v>715.34204953981885</v>
      </c>
      <c r="BH1923" s="66">
        <f t="shared" si="503"/>
        <v>49.248440781415972</v>
      </c>
      <c r="BI1923" s="66">
        <f t="shared" si="504"/>
        <v>3.1933333333333334E-2</v>
      </c>
      <c r="BJ1923" s="66">
        <f t="shared" si="505"/>
        <v>84.263620689655156</v>
      </c>
      <c r="BK1923" s="66">
        <f t="shared" si="506"/>
        <v>54.731568965517241</v>
      </c>
      <c r="BL1923" s="66">
        <f t="shared" si="507"/>
        <v>188.27666491934701</v>
      </c>
      <c r="BM1923" s="207">
        <f t="shared" si="509"/>
        <v>39871.979999999996</v>
      </c>
    </row>
    <row r="1924" spans="1:65" x14ac:dyDescent="0.35">
      <c r="A1924" s="1">
        <v>105</v>
      </c>
      <c r="B1924">
        <v>111</v>
      </c>
      <c r="C1924" t="s">
        <v>37</v>
      </c>
      <c r="D1924" s="60" t="s">
        <v>143</v>
      </c>
      <c r="E1924" s="6" t="s">
        <v>1104</v>
      </c>
      <c r="F1924" s="7" t="s">
        <v>1106</v>
      </c>
      <c r="G1924" s="6">
        <v>-23.85</v>
      </c>
      <c r="H1924" s="6">
        <v>-46.64</v>
      </c>
      <c r="I1924" s="6">
        <v>792</v>
      </c>
      <c r="J1924" s="8">
        <v>14172.2970393051</v>
      </c>
      <c r="K1924" t="s">
        <v>1165</v>
      </c>
      <c r="L1924" t="s">
        <v>1062</v>
      </c>
      <c r="M1924">
        <v>600</v>
      </c>
      <c r="N1924">
        <v>600</v>
      </c>
      <c r="O1924">
        <v>0</v>
      </c>
      <c r="P1924">
        <v>23301.7</v>
      </c>
      <c r="Q1924">
        <v>44998.77</v>
      </c>
      <c r="R1924">
        <v>5266.4</v>
      </c>
      <c r="S1924">
        <v>34606.78</v>
      </c>
      <c r="T1924">
        <v>0</v>
      </c>
      <c r="U1924">
        <v>11578.67</v>
      </c>
      <c r="V1924">
        <v>0</v>
      </c>
      <c r="W1924" s="181">
        <f t="shared" si="493"/>
        <v>34880.370000000003</v>
      </c>
      <c r="X1924" s="181">
        <f t="shared" si="494"/>
        <v>58.133950000000006</v>
      </c>
      <c r="Y1924" s="174">
        <v>119752.32000000001</v>
      </c>
      <c r="Z1924" s="181">
        <f t="shared" si="495"/>
        <v>199.58720000000002</v>
      </c>
      <c r="AA1924" s="174">
        <v>0</v>
      </c>
      <c r="AB1924" s="174">
        <v>19.45824515132567</v>
      </c>
      <c r="AC1924" s="174">
        <v>37.576532964037767</v>
      </c>
      <c r="AD1924" s="174">
        <v>4.3977436094766258</v>
      </c>
      <c r="AE1924" s="174">
        <v>28.898630105871849</v>
      </c>
      <c r="AF1924">
        <v>0</v>
      </c>
      <c r="AG1924" s="106">
        <v>9.6688481692880774</v>
      </c>
      <c r="AH1924" s="106">
        <v>0</v>
      </c>
      <c r="AI1924" s="106">
        <v>100</v>
      </c>
      <c r="AJ1924">
        <v>83.78</v>
      </c>
      <c r="AK1924">
        <v>58.13</v>
      </c>
      <c r="AL1924">
        <v>57.68</v>
      </c>
      <c r="AM1924">
        <v>199.59</v>
      </c>
      <c r="AN1924" t="s">
        <v>1064</v>
      </c>
      <c r="AO1924">
        <v>23.601600000000001</v>
      </c>
      <c r="AP1924">
        <v>8.33</v>
      </c>
      <c r="AQ1924">
        <v>12.806699999999999</v>
      </c>
      <c r="AR1924" t="s">
        <v>1072</v>
      </c>
      <c r="AS1924" t="s">
        <v>1074</v>
      </c>
      <c r="AT1924" t="s">
        <v>1075</v>
      </c>
      <c r="AU1924" t="s">
        <v>1078</v>
      </c>
      <c r="AV1924" t="s">
        <v>1081</v>
      </c>
      <c r="AW1924" t="s">
        <v>1084</v>
      </c>
      <c r="AX1924" s="65">
        <f t="shared" si="508"/>
        <v>1391.07</v>
      </c>
      <c r="AY1924" s="106">
        <v>2862.47</v>
      </c>
      <c r="AZ1924" s="106">
        <v>950.03395760528031</v>
      </c>
      <c r="BA1924" s="65">
        <f t="shared" si="496"/>
        <v>5203.5739576052802</v>
      </c>
      <c r="BB1924" s="65">
        <f t="shared" si="497"/>
        <v>33930.336042394723</v>
      </c>
      <c r="BC1924" s="65">
        <f t="shared" si="498"/>
        <v>0</v>
      </c>
      <c r="BD1924" s="65">
        <f t="shared" si="499"/>
        <v>48874.1</v>
      </c>
      <c r="BE1924" s="65">
        <f t="shared" si="500"/>
        <v>31744.309999999998</v>
      </c>
      <c r="BF1924" s="65">
        <f t="shared" si="501"/>
        <v>114548.74604239472</v>
      </c>
      <c r="BG1924" s="66">
        <f t="shared" si="502"/>
        <v>743.36770822932579</v>
      </c>
      <c r="BH1924" s="66">
        <f t="shared" si="503"/>
        <v>58.500579383439181</v>
      </c>
      <c r="BI1924" s="66">
        <f t="shared" si="504"/>
        <v>0</v>
      </c>
      <c r="BJ1924" s="66">
        <f t="shared" si="505"/>
        <v>84.265689655172409</v>
      </c>
      <c r="BK1924" s="66">
        <f t="shared" si="506"/>
        <v>54.731568965517241</v>
      </c>
      <c r="BL1924" s="66">
        <f t="shared" si="507"/>
        <v>197.49783800412882</v>
      </c>
      <c r="BM1924" s="207">
        <f t="shared" si="509"/>
        <v>39873.18</v>
      </c>
    </row>
    <row r="1925" spans="1:65" x14ac:dyDescent="0.35">
      <c r="A1925" s="1">
        <v>106</v>
      </c>
      <c r="B1925">
        <v>111</v>
      </c>
      <c r="C1925" t="s">
        <v>37</v>
      </c>
      <c r="D1925" s="60" t="s">
        <v>144</v>
      </c>
      <c r="E1925" s="6" t="s">
        <v>1107</v>
      </c>
      <c r="F1925" s="7" t="s">
        <v>1108</v>
      </c>
      <c r="G1925" s="6">
        <v>-30.03</v>
      </c>
      <c r="H1925" s="6">
        <v>-51.23</v>
      </c>
      <c r="I1925" s="6">
        <v>47</v>
      </c>
      <c r="J1925" s="8">
        <v>23954.0527728093</v>
      </c>
      <c r="K1925" t="s">
        <v>1165</v>
      </c>
      <c r="L1925" t="s">
        <v>1062</v>
      </c>
      <c r="M1925">
        <v>600</v>
      </c>
      <c r="N1925">
        <v>600</v>
      </c>
      <c r="O1925">
        <v>3.21</v>
      </c>
      <c r="P1925">
        <v>26419.49</v>
      </c>
      <c r="Q1925">
        <v>44998.77</v>
      </c>
      <c r="R1925">
        <v>5272.4</v>
      </c>
      <c r="S1925">
        <v>34606.78</v>
      </c>
      <c r="T1925">
        <v>0</v>
      </c>
      <c r="U1925">
        <v>11578.67</v>
      </c>
      <c r="V1925">
        <v>0</v>
      </c>
      <c r="W1925" s="181">
        <f t="shared" si="493"/>
        <v>37998.160000000003</v>
      </c>
      <c r="X1925" s="181">
        <f t="shared" si="494"/>
        <v>63.330266666666674</v>
      </c>
      <c r="Y1925" s="174">
        <v>122879.33</v>
      </c>
      <c r="Z1925" s="181">
        <f t="shared" si="495"/>
        <v>204.79888333333335</v>
      </c>
      <c r="AA1925" s="174">
        <v>2.6123189311009431E-3</v>
      </c>
      <c r="AB1925" s="174">
        <v>21.500353232720261</v>
      </c>
      <c r="AC1925" s="174">
        <v>36.620292444628397</v>
      </c>
      <c r="AD1925" s="174">
        <v>4.2907134991702831</v>
      </c>
      <c r="AE1925" s="174">
        <v>28.163223220699521</v>
      </c>
      <c r="AF1925">
        <v>0</v>
      </c>
      <c r="AG1925" s="106">
        <v>9.4227971457852178</v>
      </c>
      <c r="AH1925" s="106">
        <v>0</v>
      </c>
      <c r="AI1925" s="106">
        <v>100</v>
      </c>
      <c r="AJ1925">
        <v>83.79</v>
      </c>
      <c r="AK1925">
        <v>63.34</v>
      </c>
      <c r="AL1925">
        <v>57.68</v>
      </c>
      <c r="AM1925">
        <v>204.8</v>
      </c>
      <c r="AN1925" t="s">
        <v>1065</v>
      </c>
      <c r="AO1925">
        <v>23.601600000000001</v>
      </c>
      <c r="AP1925">
        <v>8.33</v>
      </c>
      <c r="AQ1925">
        <v>12.806699999999999</v>
      </c>
      <c r="AR1925" t="s">
        <v>1072</v>
      </c>
      <c r="AS1925" t="s">
        <v>1074</v>
      </c>
      <c r="AT1925" t="s">
        <v>1075</v>
      </c>
      <c r="AU1925" t="s">
        <v>1078</v>
      </c>
      <c r="AV1925" t="s">
        <v>1081</v>
      </c>
      <c r="AW1925" t="s">
        <v>1084</v>
      </c>
      <c r="AX1925" s="65">
        <f t="shared" si="508"/>
        <v>1391.07</v>
      </c>
      <c r="AY1925" s="106">
        <v>2862.47</v>
      </c>
      <c r="AZ1925" s="106">
        <v>1052.0899901287637</v>
      </c>
      <c r="BA1925" s="65">
        <f t="shared" si="496"/>
        <v>5305.6299901287639</v>
      </c>
      <c r="BB1925" s="65">
        <f t="shared" si="497"/>
        <v>36946.07000987124</v>
      </c>
      <c r="BC1925" s="65">
        <f t="shared" si="498"/>
        <v>3.21</v>
      </c>
      <c r="BD1925" s="65">
        <f t="shared" si="499"/>
        <v>48880.1</v>
      </c>
      <c r="BE1925" s="65">
        <f t="shared" si="500"/>
        <v>31744.309999999998</v>
      </c>
      <c r="BF1925" s="65">
        <f t="shared" si="501"/>
        <v>117573.70000987125</v>
      </c>
      <c r="BG1925" s="66">
        <f t="shared" si="502"/>
        <v>757.94714144696627</v>
      </c>
      <c r="BH1925" s="66">
        <f t="shared" si="503"/>
        <v>63.700120706674554</v>
      </c>
      <c r="BI1925" s="66">
        <f t="shared" si="504"/>
        <v>5.3499999999999997E-3</v>
      </c>
      <c r="BJ1925" s="66">
        <f t="shared" si="505"/>
        <v>84.276034482758618</v>
      </c>
      <c r="BK1925" s="66">
        <f t="shared" si="506"/>
        <v>54.731568965517241</v>
      </c>
      <c r="BL1925" s="66">
        <f t="shared" si="507"/>
        <v>202.71327587908834</v>
      </c>
      <c r="BM1925" s="207">
        <f t="shared" si="509"/>
        <v>39879.18</v>
      </c>
    </row>
    <row r="1926" spans="1:65" x14ac:dyDescent="0.35">
      <c r="A1926" s="1">
        <v>107</v>
      </c>
      <c r="B1926">
        <v>111</v>
      </c>
      <c r="C1926" t="s">
        <v>37</v>
      </c>
      <c r="D1926" s="60" t="s">
        <v>145</v>
      </c>
      <c r="E1926" s="6" t="s">
        <v>1109</v>
      </c>
      <c r="F1926" s="7" t="s">
        <v>1110</v>
      </c>
      <c r="G1926" s="6">
        <v>-15.37</v>
      </c>
      <c r="H1926" s="6">
        <v>-48.78</v>
      </c>
      <c r="I1926" s="6">
        <v>770</v>
      </c>
      <c r="J1926" s="8">
        <v>31081.371963744201</v>
      </c>
      <c r="K1926" t="s">
        <v>1165</v>
      </c>
      <c r="L1926" t="s">
        <v>1062</v>
      </c>
      <c r="M1926">
        <v>600</v>
      </c>
      <c r="N1926">
        <v>600</v>
      </c>
      <c r="O1926">
        <v>0</v>
      </c>
      <c r="P1926">
        <v>35305.550000000003</v>
      </c>
      <c r="Q1926">
        <v>44998.77</v>
      </c>
      <c r="R1926">
        <v>5266.4</v>
      </c>
      <c r="S1926">
        <v>34606.78</v>
      </c>
      <c r="T1926">
        <v>0</v>
      </c>
      <c r="U1926">
        <v>11578.67</v>
      </c>
      <c r="V1926">
        <v>0</v>
      </c>
      <c r="W1926" s="181">
        <f t="shared" si="493"/>
        <v>46884.22</v>
      </c>
      <c r="X1926" s="181">
        <f t="shared" si="494"/>
        <v>78.140366666666665</v>
      </c>
      <c r="Y1926" s="174">
        <v>131756.18</v>
      </c>
      <c r="Z1926" s="181">
        <f t="shared" si="495"/>
        <v>219.59363333333332</v>
      </c>
      <c r="AA1926" s="174">
        <v>0</v>
      </c>
      <c r="AB1926" s="174">
        <v>26.79612447780438</v>
      </c>
      <c r="AC1926" s="174">
        <v>34.153062118224739</v>
      </c>
      <c r="AD1926" s="174">
        <v>3.9970800610643091</v>
      </c>
      <c r="AE1926" s="174">
        <v>26.265773643407091</v>
      </c>
      <c r="AF1926">
        <v>0</v>
      </c>
      <c r="AG1926" s="106">
        <v>8.7879521097226707</v>
      </c>
      <c r="AH1926" s="106">
        <v>0</v>
      </c>
      <c r="AI1926" s="106">
        <v>100</v>
      </c>
      <c r="AJ1926">
        <v>83.78</v>
      </c>
      <c r="AK1926">
        <v>78.14</v>
      </c>
      <c r="AL1926">
        <v>57.68</v>
      </c>
      <c r="AM1926">
        <v>219.59</v>
      </c>
      <c r="AN1926" t="s">
        <v>1066</v>
      </c>
      <c r="AO1926">
        <v>23.601600000000001</v>
      </c>
      <c r="AP1926">
        <v>8.33</v>
      </c>
      <c r="AQ1926">
        <v>12.806699999999999</v>
      </c>
      <c r="AR1926" t="s">
        <v>1072</v>
      </c>
      <c r="AS1926" t="s">
        <v>1074</v>
      </c>
      <c r="AT1926" t="s">
        <v>1075</v>
      </c>
      <c r="AU1926" t="s">
        <v>1078</v>
      </c>
      <c r="AV1926" t="s">
        <v>1081</v>
      </c>
      <c r="AW1926" t="s">
        <v>1084</v>
      </c>
      <c r="AX1926" s="65">
        <f t="shared" si="508"/>
        <v>1391.07</v>
      </c>
      <c r="AY1926" s="106">
        <v>2862.47</v>
      </c>
      <c r="AZ1926" s="106">
        <v>1360.783609850386</v>
      </c>
      <c r="BA1926" s="65">
        <f t="shared" si="496"/>
        <v>5614.3236098503858</v>
      </c>
      <c r="BB1926" s="65">
        <f t="shared" si="497"/>
        <v>45523.436390149618</v>
      </c>
      <c r="BC1926" s="65">
        <f t="shared" si="498"/>
        <v>0</v>
      </c>
      <c r="BD1926" s="65">
        <f t="shared" si="499"/>
        <v>48874.1</v>
      </c>
      <c r="BE1926" s="65">
        <f t="shared" si="500"/>
        <v>31744.309999999998</v>
      </c>
      <c r="BF1926" s="65">
        <f t="shared" si="501"/>
        <v>126141.85639014961</v>
      </c>
      <c r="BG1926" s="66">
        <f t="shared" si="502"/>
        <v>802.04622997862657</v>
      </c>
      <c r="BH1926" s="66">
        <f t="shared" si="503"/>
        <v>78.488683431292444</v>
      </c>
      <c r="BI1926" s="66">
        <f t="shared" si="504"/>
        <v>0</v>
      </c>
      <c r="BJ1926" s="66">
        <f t="shared" si="505"/>
        <v>84.265689655172409</v>
      </c>
      <c r="BK1926" s="66">
        <f t="shared" si="506"/>
        <v>54.731568965517241</v>
      </c>
      <c r="BL1926" s="66">
        <f t="shared" si="507"/>
        <v>217.48595929336139</v>
      </c>
      <c r="BM1926" s="207">
        <f t="shared" si="509"/>
        <v>39873.18</v>
      </c>
    </row>
    <row r="1927" spans="1:65" x14ac:dyDescent="0.35">
      <c r="A1927" s="1">
        <v>108</v>
      </c>
      <c r="B1927">
        <v>111</v>
      </c>
      <c r="C1927" t="s">
        <v>37</v>
      </c>
      <c r="D1927" s="60" t="s">
        <v>146</v>
      </c>
      <c r="E1927" s="6" t="s">
        <v>1111</v>
      </c>
      <c r="F1927" s="7" t="s">
        <v>1112</v>
      </c>
      <c r="G1927" s="6">
        <v>-22.86</v>
      </c>
      <c r="H1927" s="6">
        <v>-43.41</v>
      </c>
      <c r="I1927" s="6">
        <v>45</v>
      </c>
      <c r="J1927" s="8">
        <v>45016.2336447989</v>
      </c>
      <c r="K1927" t="s">
        <v>1165</v>
      </c>
      <c r="L1927" t="s">
        <v>1062</v>
      </c>
      <c r="M1927">
        <v>600</v>
      </c>
      <c r="N1927">
        <v>600</v>
      </c>
      <c r="O1927">
        <v>0</v>
      </c>
      <c r="P1927">
        <v>35288.58</v>
      </c>
      <c r="Q1927">
        <v>44998.77</v>
      </c>
      <c r="R1927">
        <v>5262.4</v>
      </c>
      <c r="S1927">
        <v>34606.78</v>
      </c>
      <c r="T1927">
        <v>0</v>
      </c>
      <c r="U1927">
        <v>11578.67</v>
      </c>
      <c r="V1927">
        <v>0</v>
      </c>
      <c r="W1927" s="181">
        <f t="shared" si="493"/>
        <v>46867.25</v>
      </c>
      <c r="X1927" s="181">
        <f t="shared" si="494"/>
        <v>78.112083333333331</v>
      </c>
      <c r="Y1927" s="174">
        <v>131735.21</v>
      </c>
      <c r="Z1927" s="181">
        <f t="shared" si="495"/>
        <v>219.55868333333331</v>
      </c>
      <c r="AA1927" s="174">
        <v>0</v>
      </c>
      <c r="AB1927" s="174">
        <v>26.787508062574918</v>
      </c>
      <c r="AC1927" s="174">
        <v>34.158498703573628</v>
      </c>
      <c r="AD1927" s="174">
        <v>3.9946799340889951</v>
      </c>
      <c r="AE1927" s="174">
        <v>26.269954706869939</v>
      </c>
      <c r="AF1927">
        <v>0</v>
      </c>
      <c r="AG1927" s="106">
        <v>8.7893510019075389</v>
      </c>
      <c r="AH1927" s="106">
        <v>0</v>
      </c>
      <c r="AI1927" s="106">
        <v>100</v>
      </c>
      <c r="AJ1927">
        <v>83.77</v>
      </c>
      <c r="AK1927">
        <v>78.11</v>
      </c>
      <c r="AL1927">
        <v>57.68</v>
      </c>
      <c r="AM1927">
        <v>219.56</v>
      </c>
      <c r="AN1927" t="s">
        <v>1067</v>
      </c>
      <c r="AO1927">
        <v>23.601600000000001</v>
      </c>
      <c r="AP1927">
        <v>8.33</v>
      </c>
      <c r="AQ1927">
        <v>12.806699999999999</v>
      </c>
      <c r="AR1927" t="s">
        <v>1072</v>
      </c>
      <c r="AS1927" t="s">
        <v>1074</v>
      </c>
      <c r="AT1927" t="s">
        <v>1075</v>
      </c>
      <c r="AU1927" t="s">
        <v>1078</v>
      </c>
      <c r="AV1927" t="s">
        <v>1081</v>
      </c>
      <c r="AW1927" t="s">
        <v>1084</v>
      </c>
      <c r="AX1927" s="65">
        <f t="shared" si="508"/>
        <v>1391.07</v>
      </c>
      <c r="AY1927" s="106">
        <v>2862.47</v>
      </c>
      <c r="AZ1927" s="106">
        <v>1338.7211084456885</v>
      </c>
      <c r="BA1927" s="65">
        <f t="shared" si="496"/>
        <v>5592.2611084456876</v>
      </c>
      <c r="BB1927" s="65">
        <f t="shared" si="497"/>
        <v>45528.528891554313</v>
      </c>
      <c r="BC1927" s="65">
        <f t="shared" si="498"/>
        <v>0</v>
      </c>
      <c r="BD1927" s="65">
        <f t="shared" si="499"/>
        <v>48870.1</v>
      </c>
      <c r="BE1927" s="65">
        <f t="shared" si="500"/>
        <v>31744.309999999998</v>
      </c>
      <c r="BF1927" s="65">
        <f t="shared" si="501"/>
        <v>126142.9488915543</v>
      </c>
      <c r="BG1927" s="66">
        <f t="shared" si="502"/>
        <v>798.89444406366965</v>
      </c>
      <c r="BH1927" s="66">
        <f t="shared" si="503"/>
        <v>78.497463606128122</v>
      </c>
      <c r="BI1927" s="66">
        <f t="shared" si="504"/>
        <v>0</v>
      </c>
      <c r="BJ1927" s="66">
        <f t="shared" si="505"/>
        <v>84.258793103448269</v>
      </c>
      <c r="BK1927" s="66">
        <f t="shared" si="506"/>
        <v>54.731568965517241</v>
      </c>
      <c r="BL1927" s="66">
        <f t="shared" si="507"/>
        <v>217.48784291647294</v>
      </c>
      <c r="BM1927" s="207">
        <f t="shared" si="509"/>
        <v>39869.18</v>
      </c>
    </row>
    <row r="1928" spans="1:65" x14ac:dyDescent="0.35">
      <c r="A1928" s="1">
        <v>109</v>
      </c>
      <c r="B1928">
        <v>111</v>
      </c>
      <c r="C1928" t="s">
        <v>37</v>
      </c>
      <c r="D1928" s="60" t="s">
        <v>147</v>
      </c>
      <c r="E1928" s="6" t="s">
        <v>1113</v>
      </c>
      <c r="F1928" s="7" t="s">
        <v>1114</v>
      </c>
      <c r="G1928" s="6">
        <v>-20.32</v>
      </c>
      <c r="H1928" s="6">
        <v>-40.340000000000003</v>
      </c>
      <c r="I1928" s="6">
        <v>9</v>
      </c>
      <c r="J1928" s="8">
        <v>54061.366139626101</v>
      </c>
      <c r="K1928" t="s">
        <v>1165</v>
      </c>
      <c r="L1928" t="s">
        <v>1062</v>
      </c>
      <c r="M1928">
        <v>600</v>
      </c>
      <c r="N1928">
        <v>600</v>
      </c>
      <c r="O1928">
        <v>0</v>
      </c>
      <c r="P1928">
        <v>38443.339999999997</v>
      </c>
      <c r="Q1928">
        <v>44998.77</v>
      </c>
      <c r="R1928">
        <v>5264.2</v>
      </c>
      <c r="S1928">
        <v>34606.78</v>
      </c>
      <c r="T1928">
        <v>0</v>
      </c>
      <c r="U1928">
        <v>11578.67</v>
      </c>
      <c r="V1928">
        <v>0</v>
      </c>
      <c r="W1928" s="181">
        <f t="shared" si="493"/>
        <v>50022.009999999995</v>
      </c>
      <c r="X1928" s="181">
        <f t="shared" si="494"/>
        <v>83.370016666666658</v>
      </c>
      <c r="Y1928" s="174">
        <v>134891.76</v>
      </c>
      <c r="Z1928" s="181">
        <f t="shared" si="495"/>
        <v>224.81960000000001</v>
      </c>
      <c r="AA1928" s="174">
        <v>0</v>
      </c>
      <c r="AB1928" s="174">
        <v>28.499398332411111</v>
      </c>
      <c r="AC1928" s="174">
        <v>33.359168862501313</v>
      </c>
      <c r="AD1928" s="174">
        <v>3.9025363743493289</v>
      </c>
      <c r="AE1928" s="174">
        <v>25.655221638445521</v>
      </c>
      <c r="AF1928">
        <v>0</v>
      </c>
      <c r="AG1928" s="106">
        <v>8.5836747922927241</v>
      </c>
      <c r="AH1928" s="106">
        <v>0</v>
      </c>
      <c r="AI1928" s="106">
        <v>100</v>
      </c>
      <c r="AJ1928">
        <v>83.77</v>
      </c>
      <c r="AK1928">
        <v>83.37</v>
      </c>
      <c r="AL1928">
        <v>57.68</v>
      </c>
      <c r="AM1928">
        <v>224.82</v>
      </c>
      <c r="AN1928" t="s">
        <v>1068</v>
      </c>
      <c r="AO1928">
        <v>23.601600000000001</v>
      </c>
      <c r="AP1928">
        <v>8.33</v>
      </c>
      <c r="AQ1928">
        <v>12.806699999999999</v>
      </c>
      <c r="AR1928" t="s">
        <v>1072</v>
      </c>
      <c r="AS1928" t="s">
        <v>1074</v>
      </c>
      <c r="AT1928" t="s">
        <v>1075</v>
      </c>
      <c r="AU1928" t="s">
        <v>1078</v>
      </c>
      <c r="AV1928" t="s">
        <v>1081</v>
      </c>
      <c r="AW1928" t="s">
        <v>1084</v>
      </c>
      <c r="AX1928" s="65">
        <f t="shared" si="508"/>
        <v>1391.07</v>
      </c>
      <c r="AY1928" s="106">
        <v>2862.47</v>
      </c>
      <c r="AZ1928" s="106">
        <v>1413.1005146630748</v>
      </c>
      <c r="BA1928" s="65">
        <f t="shared" si="496"/>
        <v>5666.640514663075</v>
      </c>
      <c r="BB1928" s="65">
        <f t="shared" si="497"/>
        <v>48608.909485336917</v>
      </c>
      <c r="BC1928" s="65">
        <f t="shared" si="498"/>
        <v>0</v>
      </c>
      <c r="BD1928" s="65">
        <f t="shared" si="499"/>
        <v>48871.899999999994</v>
      </c>
      <c r="BE1928" s="65">
        <f t="shared" si="500"/>
        <v>31744.309999999998</v>
      </c>
      <c r="BF1928" s="65">
        <f t="shared" si="501"/>
        <v>129225.11948533694</v>
      </c>
      <c r="BG1928" s="66">
        <f t="shared" si="502"/>
        <v>809.52007352329645</v>
      </c>
      <c r="BH1928" s="66">
        <f t="shared" si="503"/>
        <v>83.808464629891233</v>
      </c>
      <c r="BI1928" s="66">
        <f t="shared" si="504"/>
        <v>0</v>
      </c>
      <c r="BJ1928" s="66">
        <f t="shared" si="505"/>
        <v>84.261896551724135</v>
      </c>
      <c r="BK1928" s="66">
        <f t="shared" si="506"/>
        <v>54.731568965517241</v>
      </c>
      <c r="BL1928" s="66">
        <f t="shared" si="507"/>
        <v>222.80193014713265</v>
      </c>
      <c r="BM1928" s="207">
        <f t="shared" si="509"/>
        <v>39870.979999999996</v>
      </c>
    </row>
    <row r="1929" spans="1:65" x14ac:dyDescent="0.35">
      <c r="A1929" s="1">
        <v>110</v>
      </c>
      <c r="B1929">
        <v>111</v>
      </c>
      <c r="C1929" t="s">
        <v>37</v>
      </c>
      <c r="D1929" s="60" t="s">
        <v>148</v>
      </c>
      <c r="E1929" s="6" t="s">
        <v>1115</v>
      </c>
      <c r="F1929" s="7" t="s">
        <v>1116</v>
      </c>
      <c r="G1929" s="6">
        <v>-8.0500000000000007</v>
      </c>
      <c r="H1929" s="6">
        <v>-34.880000000000003</v>
      </c>
      <c r="I1929" s="6">
        <v>10</v>
      </c>
      <c r="J1929" s="8">
        <v>63550.072249703</v>
      </c>
      <c r="K1929" t="s">
        <v>1165</v>
      </c>
      <c r="L1929" t="s">
        <v>1062</v>
      </c>
      <c r="M1929">
        <v>600</v>
      </c>
      <c r="N1929">
        <v>600</v>
      </c>
      <c r="O1929">
        <v>0</v>
      </c>
      <c r="P1929">
        <v>42976.13</v>
      </c>
      <c r="Q1929">
        <v>44998.77</v>
      </c>
      <c r="R1929">
        <v>5250.2</v>
      </c>
      <c r="S1929">
        <v>34606.78</v>
      </c>
      <c r="T1929">
        <v>0</v>
      </c>
      <c r="U1929">
        <v>11578.67</v>
      </c>
      <c r="V1929">
        <v>0</v>
      </c>
      <c r="W1929" s="181">
        <f t="shared" si="493"/>
        <v>54554.799999999996</v>
      </c>
      <c r="X1929" s="181">
        <f t="shared" si="494"/>
        <v>90.924666666666653</v>
      </c>
      <c r="Y1929" s="174">
        <v>139410.56</v>
      </c>
      <c r="Z1929" s="181">
        <f t="shared" si="495"/>
        <v>232.35093333333333</v>
      </c>
      <c r="AA1929" s="174">
        <v>0</v>
      </c>
      <c r="AB1929" s="174">
        <v>30.827026302742059</v>
      </c>
      <c r="AC1929" s="174">
        <v>32.277877658622131</v>
      </c>
      <c r="AD1929" s="174">
        <v>3.76599878804016</v>
      </c>
      <c r="AE1929" s="174">
        <v>24.823643201777539</v>
      </c>
      <c r="AF1929">
        <v>0</v>
      </c>
      <c r="AG1929" s="106">
        <v>8.3054468757603441</v>
      </c>
      <c r="AH1929" s="106">
        <v>0</v>
      </c>
      <c r="AI1929" s="106">
        <v>100</v>
      </c>
      <c r="AJ1929">
        <v>83.75</v>
      </c>
      <c r="AK1929">
        <v>90.92</v>
      </c>
      <c r="AL1929">
        <v>57.68</v>
      </c>
      <c r="AM1929">
        <v>232.35</v>
      </c>
      <c r="AN1929" t="s">
        <v>1069</v>
      </c>
      <c r="AO1929">
        <v>23.601600000000001</v>
      </c>
      <c r="AP1929">
        <v>8.33</v>
      </c>
      <c r="AQ1929">
        <v>12.806699999999999</v>
      </c>
      <c r="AR1929" t="s">
        <v>1072</v>
      </c>
      <c r="AS1929" t="s">
        <v>1074</v>
      </c>
      <c r="AT1929" t="s">
        <v>1075</v>
      </c>
      <c r="AU1929" t="s">
        <v>1078</v>
      </c>
      <c r="AV1929" t="s">
        <v>1081</v>
      </c>
      <c r="AW1929" t="s">
        <v>1084</v>
      </c>
      <c r="AX1929" s="65">
        <f t="shared" si="508"/>
        <v>1391.07</v>
      </c>
      <c r="AY1929" s="106">
        <v>2862.47</v>
      </c>
      <c r="AZ1929" s="106">
        <v>1573.1354211204305</v>
      </c>
      <c r="BA1929" s="65">
        <f t="shared" si="496"/>
        <v>5826.6754211204297</v>
      </c>
      <c r="BB1929" s="65">
        <f t="shared" si="497"/>
        <v>52981.664578879565</v>
      </c>
      <c r="BC1929" s="65">
        <f t="shared" si="498"/>
        <v>0</v>
      </c>
      <c r="BD1929" s="65">
        <f t="shared" si="499"/>
        <v>48857.899999999994</v>
      </c>
      <c r="BE1929" s="65">
        <f t="shared" si="500"/>
        <v>31744.309999999998</v>
      </c>
      <c r="BF1929" s="65">
        <f t="shared" si="501"/>
        <v>133583.88457887957</v>
      </c>
      <c r="BG1929" s="66">
        <f t="shared" si="502"/>
        <v>832.38220301720423</v>
      </c>
      <c r="BH1929" s="66">
        <f t="shared" si="503"/>
        <v>91.347697549792358</v>
      </c>
      <c r="BI1929" s="66">
        <f t="shared" si="504"/>
        <v>0</v>
      </c>
      <c r="BJ1929" s="66">
        <f t="shared" si="505"/>
        <v>84.237758620689647</v>
      </c>
      <c r="BK1929" s="66">
        <f t="shared" si="506"/>
        <v>54.731568965517241</v>
      </c>
      <c r="BL1929" s="66">
        <f t="shared" si="507"/>
        <v>230.31704237737858</v>
      </c>
      <c r="BM1929" s="207">
        <f t="shared" si="509"/>
        <v>39856.979999999996</v>
      </c>
    </row>
    <row r="1930" spans="1:65" x14ac:dyDescent="0.35">
      <c r="A1930" s="1">
        <v>111</v>
      </c>
      <c r="B1930">
        <v>111</v>
      </c>
      <c r="C1930" t="s">
        <v>37</v>
      </c>
      <c r="D1930" s="60" t="s">
        <v>149</v>
      </c>
      <c r="E1930" s="6" t="s">
        <v>1117</v>
      </c>
      <c r="F1930" s="7" t="s">
        <v>1118</v>
      </c>
      <c r="G1930" s="6">
        <v>-3.8</v>
      </c>
      <c r="H1930" s="6">
        <v>-38.53</v>
      </c>
      <c r="I1930" s="6">
        <v>41</v>
      </c>
      <c r="J1930" s="8">
        <v>71394.000753582499</v>
      </c>
      <c r="K1930" t="s">
        <v>1165</v>
      </c>
      <c r="L1930" t="s">
        <v>1062</v>
      </c>
      <c r="M1930">
        <v>600</v>
      </c>
      <c r="N1930">
        <v>600</v>
      </c>
      <c r="O1930">
        <v>0</v>
      </c>
      <c r="P1930">
        <v>44037.14</v>
      </c>
      <c r="Q1930">
        <v>44998.77</v>
      </c>
      <c r="R1930">
        <v>5255.2</v>
      </c>
      <c r="S1930">
        <v>34606.78</v>
      </c>
      <c r="T1930">
        <v>0</v>
      </c>
      <c r="U1930">
        <v>11578.67</v>
      </c>
      <c r="V1930">
        <v>0</v>
      </c>
      <c r="W1930" s="181">
        <f t="shared" si="493"/>
        <v>55615.81</v>
      </c>
      <c r="X1930" s="181">
        <f t="shared" si="494"/>
        <v>92.693016666666665</v>
      </c>
      <c r="Y1930" s="174">
        <v>140476.56</v>
      </c>
      <c r="Z1930" s="181">
        <f t="shared" si="495"/>
        <v>234.1276</v>
      </c>
      <c r="AA1930" s="174">
        <v>0</v>
      </c>
      <c r="AB1930" s="174">
        <v>31.34839008016711</v>
      </c>
      <c r="AC1930" s="174">
        <v>32.03293844894835</v>
      </c>
      <c r="AD1930" s="174">
        <v>3.740979989828908</v>
      </c>
      <c r="AE1930" s="174">
        <v>24.635270111967429</v>
      </c>
      <c r="AF1930">
        <v>0</v>
      </c>
      <c r="AG1930" s="106">
        <v>8.2424213690881967</v>
      </c>
      <c r="AH1930" s="106">
        <v>0</v>
      </c>
      <c r="AI1930" s="106">
        <v>100</v>
      </c>
      <c r="AJ1930">
        <v>83.76</v>
      </c>
      <c r="AK1930">
        <v>92.69</v>
      </c>
      <c r="AL1930">
        <v>57.68</v>
      </c>
      <c r="AM1930">
        <v>234.13</v>
      </c>
      <c r="AN1930" t="s">
        <v>1070</v>
      </c>
      <c r="AO1930">
        <v>23.601600000000001</v>
      </c>
      <c r="AP1930">
        <v>8.33</v>
      </c>
      <c r="AQ1930">
        <v>12.806699999999999</v>
      </c>
      <c r="AR1930" t="s">
        <v>1072</v>
      </c>
      <c r="AS1930" t="s">
        <v>1074</v>
      </c>
      <c r="AT1930" t="s">
        <v>1075</v>
      </c>
      <c r="AU1930" t="s">
        <v>1078</v>
      </c>
      <c r="AV1930" t="s">
        <v>1081</v>
      </c>
      <c r="AW1930" t="s">
        <v>1084</v>
      </c>
      <c r="AX1930" s="65">
        <f t="shared" si="508"/>
        <v>1391.07</v>
      </c>
      <c r="AY1930" s="106">
        <v>2862.47</v>
      </c>
      <c r="AZ1930" s="106">
        <v>1566.8087106641053</v>
      </c>
      <c r="BA1930" s="65">
        <f t="shared" si="496"/>
        <v>5820.3487106641051</v>
      </c>
      <c r="BB1930" s="65">
        <f t="shared" si="497"/>
        <v>54049.001289335894</v>
      </c>
      <c r="BC1930" s="65">
        <f t="shared" si="498"/>
        <v>0</v>
      </c>
      <c r="BD1930" s="65">
        <f t="shared" si="499"/>
        <v>48862.899999999994</v>
      </c>
      <c r="BE1930" s="65">
        <f t="shared" si="500"/>
        <v>31744.309999999998</v>
      </c>
      <c r="BF1930" s="65">
        <f t="shared" si="501"/>
        <v>134656.21128933589</v>
      </c>
      <c r="BG1930" s="66">
        <f t="shared" si="502"/>
        <v>831.47838723772929</v>
      </c>
      <c r="BH1930" s="66">
        <f t="shared" si="503"/>
        <v>93.187933257475677</v>
      </c>
      <c r="BI1930" s="66">
        <f t="shared" si="504"/>
        <v>0</v>
      </c>
      <c r="BJ1930" s="66">
        <f t="shared" si="505"/>
        <v>84.246379310344821</v>
      </c>
      <c r="BK1930" s="66">
        <f t="shared" si="506"/>
        <v>54.731568965517241</v>
      </c>
      <c r="BL1930" s="66">
        <f t="shared" si="507"/>
        <v>232.16588153333774</v>
      </c>
      <c r="BM1930" s="207">
        <f t="shared" si="509"/>
        <v>39861.979999999996</v>
      </c>
    </row>
    <row r="1931" spans="1:65" x14ac:dyDescent="0.35">
      <c r="A1931" s="1">
        <v>112</v>
      </c>
      <c r="B1931">
        <v>112</v>
      </c>
      <c r="C1931" t="s">
        <v>37</v>
      </c>
      <c r="D1931" s="60" t="s">
        <v>150</v>
      </c>
      <c r="E1931" s="6" t="s">
        <v>1104</v>
      </c>
      <c r="F1931" s="7" t="s">
        <v>1105</v>
      </c>
      <c r="G1931" s="6">
        <v>-22.74</v>
      </c>
      <c r="H1931" s="6">
        <v>-45.59</v>
      </c>
      <c r="I1931" s="6">
        <v>1642</v>
      </c>
      <c r="J1931" s="8">
        <v>3495.45982983364</v>
      </c>
      <c r="K1931" t="s">
        <v>1165</v>
      </c>
      <c r="L1931" t="s">
        <v>1062</v>
      </c>
      <c r="M1931">
        <v>600</v>
      </c>
      <c r="N1931">
        <v>600</v>
      </c>
      <c r="O1931">
        <v>688.26</v>
      </c>
      <c r="P1931">
        <v>12686.08</v>
      </c>
      <c r="Q1931">
        <v>44998.77</v>
      </c>
      <c r="R1931">
        <v>5265.2</v>
      </c>
      <c r="S1931">
        <v>34606.78</v>
      </c>
      <c r="T1931">
        <v>0</v>
      </c>
      <c r="U1931">
        <v>11750.93</v>
      </c>
      <c r="V1931">
        <v>0</v>
      </c>
      <c r="W1931" s="181">
        <f t="shared" ref="W1931:W1994" si="510">U1931+P1931</f>
        <v>24437.010000000002</v>
      </c>
      <c r="X1931" s="181">
        <f t="shared" ref="X1931:X1994" si="511">W1931/600</f>
        <v>40.728350000000006</v>
      </c>
      <c r="Y1931" s="174">
        <v>109996.02</v>
      </c>
      <c r="Z1931" s="181">
        <f t="shared" ref="Z1931:Z1994" si="512">Y1931/M1931</f>
        <v>183.32670000000002</v>
      </c>
      <c r="AA1931" s="174">
        <v>0.62571354854475636</v>
      </c>
      <c r="AB1931" s="174">
        <v>11.533217292771139</v>
      </c>
      <c r="AC1931" s="174">
        <v>40.90945290565967</v>
      </c>
      <c r="AD1931" s="174">
        <v>4.7867186467292173</v>
      </c>
      <c r="AE1931" s="174">
        <v>31.461847437752741</v>
      </c>
      <c r="AF1931">
        <v>0</v>
      </c>
      <c r="AG1931" s="106">
        <v>10.68305016854246</v>
      </c>
      <c r="AH1931" s="106">
        <v>0</v>
      </c>
      <c r="AI1931" s="106">
        <v>100</v>
      </c>
      <c r="AJ1931">
        <v>83.77</v>
      </c>
      <c r="AK1931">
        <v>41.88</v>
      </c>
      <c r="AL1931">
        <v>57.68</v>
      </c>
      <c r="AM1931">
        <v>183.33</v>
      </c>
      <c r="AN1931" t="s">
        <v>1063</v>
      </c>
      <c r="AO1931">
        <v>23.601600000000001</v>
      </c>
      <c r="AP1931">
        <v>8.33</v>
      </c>
      <c r="AQ1931">
        <v>12.806699999999999</v>
      </c>
      <c r="AR1931" t="s">
        <v>1072</v>
      </c>
      <c r="AS1931" t="s">
        <v>1074</v>
      </c>
      <c r="AT1931" t="s">
        <v>1076</v>
      </c>
      <c r="AU1931" t="s">
        <v>1077</v>
      </c>
      <c r="AV1931" t="s">
        <v>1079</v>
      </c>
      <c r="AW1931" t="s">
        <v>1083</v>
      </c>
      <c r="AX1931" s="65">
        <f t="shared" si="508"/>
        <v>1391.07</v>
      </c>
      <c r="AY1931" s="106">
        <v>2862.47</v>
      </c>
      <c r="AZ1931" s="106">
        <v>683.01914668253869</v>
      </c>
      <c r="BA1931" s="65">
        <f t="shared" ref="BA1931:BA1994" si="513">(AX1931+AZ1931+AY1931)</f>
        <v>4936.559146682539</v>
      </c>
      <c r="BB1931" s="65">
        <f t="shared" ref="BB1931:BB1994" si="514">U1931+P1931-AZ1931</f>
        <v>23753.990853317464</v>
      </c>
      <c r="BC1931" s="65">
        <f t="shared" ref="BC1931:BC1994" si="515">O1931</f>
        <v>688.26</v>
      </c>
      <c r="BD1931" s="65">
        <f t="shared" ref="BD1931:BD1994" si="516">Q1931+R1931-AX1931</f>
        <v>48872.899999999994</v>
      </c>
      <c r="BE1931" s="65">
        <f t="shared" ref="BE1931:BE1994" si="517">(S1931-2862.47)</f>
        <v>31744.309999999998</v>
      </c>
      <c r="BF1931" s="65">
        <f t="shared" ref="BF1931:BF1994" si="518">Y1931-BA1931</f>
        <v>105059.46085331746</v>
      </c>
      <c r="BG1931" s="66">
        <f t="shared" ref="BG1931:BG1994" si="519">BA1931/7</f>
        <v>705.22273524036268</v>
      </c>
      <c r="BH1931" s="66">
        <f t="shared" ref="BH1931:BH1994" si="520">BB1931/580</f>
        <v>40.955156643650803</v>
      </c>
      <c r="BI1931" s="66">
        <f t="shared" ref="BI1931:BI1994" si="521">BC1931/600</f>
        <v>1.1471</v>
      </c>
      <c r="BJ1931" s="66">
        <f t="shared" ref="BJ1931:BJ1994" si="522">BD1931/580</f>
        <v>84.263620689655156</v>
      </c>
      <c r="BK1931" s="66">
        <f t="shared" ref="BK1931:BK1994" si="523">BE1931/580</f>
        <v>54.731568965517241</v>
      </c>
      <c r="BL1931" s="66">
        <f t="shared" ref="BL1931:BL1994" si="524">BF1931/580</f>
        <v>181.137001471237</v>
      </c>
      <c r="BM1931" s="207">
        <f t="shared" si="509"/>
        <v>39871.979999999996</v>
      </c>
    </row>
    <row r="1932" spans="1:65" x14ac:dyDescent="0.35">
      <c r="A1932" s="1">
        <v>113</v>
      </c>
      <c r="B1932">
        <v>112</v>
      </c>
      <c r="C1932" t="s">
        <v>37</v>
      </c>
      <c r="D1932" s="60" t="s">
        <v>151</v>
      </c>
      <c r="E1932" s="6" t="s">
        <v>1104</v>
      </c>
      <c r="F1932" s="7" t="s">
        <v>1106</v>
      </c>
      <c r="G1932" s="6">
        <v>-23.85</v>
      </c>
      <c r="H1932" s="6">
        <v>-46.64</v>
      </c>
      <c r="I1932" s="6">
        <v>792</v>
      </c>
      <c r="J1932" s="8">
        <v>14172.2970393051</v>
      </c>
      <c r="K1932" t="s">
        <v>1165</v>
      </c>
      <c r="L1932" t="s">
        <v>1062</v>
      </c>
      <c r="M1932">
        <v>600</v>
      </c>
      <c r="N1932">
        <v>600</v>
      </c>
      <c r="O1932">
        <v>74.5</v>
      </c>
      <c r="P1932">
        <v>20158.57</v>
      </c>
      <c r="Q1932">
        <v>44998.77</v>
      </c>
      <c r="R1932">
        <v>5266.4</v>
      </c>
      <c r="S1932">
        <v>34606.78</v>
      </c>
      <c r="T1932">
        <v>0</v>
      </c>
      <c r="U1932">
        <v>11750.93</v>
      </c>
      <c r="V1932">
        <v>0</v>
      </c>
      <c r="W1932" s="181">
        <f t="shared" si="510"/>
        <v>31909.5</v>
      </c>
      <c r="X1932" s="181">
        <f t="shared" si="511"/>
        <v>53.182499999999997</v>
      </c>
      <c r="Y1932" s="174">
        <v>116855.95</v>
      </c>
      <c r="Z1932" s="181">
        <f t="shared" si="512"/>
        <v>194.75991666666667</v>
      </c>
      <c r="AA1932" s="174">
        <v>6.3753707021336967E-2</v>
      </c>
      <c r="AB1932" s="174">
        <v>17.250786117437752</v>
      </c>
      <c r="AC1932" s="174">
        <v>38.507897971819148</v>
      </c>
      <c r="AD1932" s="174">
        <v>4.506745270566026</v>
      </c>
      <c r="AE1932" s="174">
        <v>29.614906215729711</v>
      </c>
      <c r="AF1932">
        <v>0</v>
      </c>
      <c r="AG1932" s="106">
        <v>10.05591071742603</v>
      </c>
      <c r="AH1932" s="106">
        <v>0</v>
      </c>
      <c r="AI1932" s="106">
        <v>100</v>
      </c>
      <c r="AJ1932">
        <v>83.78</v>
      </c>
      <c r="AK1932">
        <v>53.31</v>
      </c>
      <c r="AL1932">
        <v>57.68</v>
      </c>
      <c r="AM1932">
        <v>194.76</v>
      </c>
      <c r="AN1932" t="s">
        <v>1064</v>
      </c>
      <c r="AO1932">
        <v>23.601600000000001</v>
      </c>
      <c r="AP1932">
        <v>8.33</v>
      </c>
      <c r="AQ1932">
        <v>12.806699999999999</v>
      </c>
      <c r="AR1932" t="s">
        <v>1072</v>
      </c>
      <c r="AS1932" t="s">
        <v>1074</v>
      </c>
      <c r="AT1932" t="s">
        <v>1076</v>
      </c>
      <c r="AU1932" t="s">
        <v>1077</v>
      </c>
      <c r="AV1932" t="s">
        <v>1079</v>
      </c>
      <c r="AW1932" t="s">
        <v>1083</v>
      </c>
      <c r="AX1932" s="65">
        <f t="shared" ref="AX1932:AX1995" si="525">IF(AR1932="LI01",583.5,1391.07)</f>
        <v>1391.07</v>
      </c>
      <c r="AY1932" s="106">
        <v>2862.47</v>
      </c>
      <c r="AZ1932" s="106">
        <v>873.16985619019692</v>
      </c>
      <c r="BA1932" s="65">
        <f t="shared" si="513"/>
        <v>5126.7098561901967</v>
      </c>
      <c r="BB1932" s="65">
        <f t="shared" si="514"/>
        <v>31036.330143809802</v>
      </c>
      <c r="BC1932" s="65">
        <f t="shared" si="515"/>
        <v>74.5</v>
      </c>
      <c r="BD1932" s="65">
        <f t="shared" si="516"/>
        <v>48874.1</v>
      </c>
      <c r="BE1932" s="65">
        <f t="shared" si="517"/>
        <v>31744.309999999998</v>
      </c>
      <c r="BF1932" s="65">
        <f t="shared" si="518"/>
        <v>111729.2401438098</v>
      </c>
      <c r="BG1932" s="66">
        <f t="shared" si="519"/>
        <v>732.38712231288525</v>
      </c>
      <c r="BH1932" s="66">
        <f t="shared" si="520"/>
        <v>53.510914041051386</v>
      </c>
      <c r="BI1932" s="66">
        <f t="shared" si="521"/>
        <v>0.12416666666666666</v>
      </c>
      <c r="BJ1932" s="66">
        <f t="shared" si="522"/>
        <v>84.265689655172409</v>
      </c>
      <c r="BK1932" s="66">
        <f t="shared" si="523"/>
        <v>54.731568965517241</v>
      </c>
      <c r="BL1932" s="66">
        <f t="shared" si="524"/>
        <v>192.63662093760311</v>
      </c>
      <c r="BM1932" s="207">
        <f t="shared" ref="BM1932:BM1995" si="526">R1932+S1932</f>
        <v>39873.18</v>
      </c>
    </row>
    <row r="1933" spans="1:65" x14ac:dyDescent="0.35">
      <c r="A1933" s="1">
        <v>114</v>
      </c>
      <c r="B1933">
        <v>112</v>
      </c>
      <c r="C1933" t="s">
        <v>37</v>
      </c>
      <c r="D1933" s="60" t="s">
        <v>152</v>
      </c>
      <c r="E1933" s="6" t="s">
        <v>1107</v>
      </c>
      <c r="F1933" s="7" t="s">
        <v>1108</v>
      </c>
      <c r="G1933" s="6">
        <v>-30.03</v>
      </c>
      <c r="H1933" s="6">
        <v>-51.23</v>
      </c>
      <c r="I1933" s="6">
        <v>47</v>
      </c>
      <c r="J1933" s="8">
        <v>23954.0527728093</v>
      </c>
      <c r="K1933" t="s">
        <v>1165</v>
      </c>
      <c r="L1933" t="s">
        <v>1062</v>
      </c>
      <c r="M1933">
        <v>600</v>
      </c>
      <c r="N1933">
        <v>600</v>
      </c>
      <c r="O1933">
        <v>241.86</v>
      </c>
      <c r="P1933">
        <v>23943.99</v>
      </c>
      <c r="Q1933">
        <v>44998.77</v>
      </c>
      <c r="R1933">
        <v>5272.4</v>
      </c>
      <c r="S1933">
        <v>34606.78</v>
      </c>
      <c r="T1933">
        <v>0</v>
      </c>
      <c r="U1933">
        <v>11750.93</v>
      </c>
      <c r="V1933">
        <v>0</v>
      </c>
      <c r="W1933" s="181">
        <f t="shared" si="510"/>
        <v>35694.92</v>
      </c>
      <c r="X1933" s="181">
        <f t="shared" si="511"/>
        <v>59.491533333333329</v>
      </c>
      <c r="Y1933" s="174">
        <v>120814.73</v>
      </c>
      <c r="Z1933" s="181">
        <f t="shared" si="512"/>
        <v>201.35788333333332</v>
      </c>
      <c r="AA1933" s="174">
        <v>0.20019082110269171</v>
      </c>
      <c r="AB1933" s="174">
        <v>19.818767132120399</v>
      </c>
      <c r="AC1933" s="174">
        <v>37.246095736836061</v>
      </c>
      <c r="AD1933" s="174">
        <v>4.3640373984198781</v>
      </c>
      <c r="AE1933" s="174">
        <v>28.644503861408289</v>
      </c>
      <c r="AF1933">
        <v>0</v>
      </c>
      <c r="AG1933" s="106">
        <v>9.7264050501126817</v>
      </c>
      <c r="AH1933" s="106">
        <v>0</v>
      </c>
      <c r="AI1933" s="106">
        <v>100</v>
      </c>
      <c r="AJ1933">
        <v>83.79</v>
      </c>
      <c r="AK1933">
        <v>59.89</v>
      </c>
      <c r="AL1933">
        <v>57.68</v>
      </c>
      <c r="AM1933">
        <v>201.36</v>
      </c>
      <c r="AN1933" t="s">
        <v>1065</v>
      </c>
      <c r="AO1933">
        <v>23.601600000000001</v>
      </c>
      <c r="AP1933">
        <v>8.33</v>
      </c>
      <c r="AQ1933">
        <v>12.806699999999999</v>
      </c>
      <c r="AR1933" t="s">
        <v>1072</v>
      </c>
      <c r="AS1933" t="s">
        <v>1074</v>
      </c>
      <c r="AT1933" t="s">
        <v>1076</v>
      </c>
      <c r="AU1933" t="s">
        <v>1077</v>
      </c>
      <c r="AV1933" t="s">
        <v>1079</v>
      </c>
      <c r="AW1933" t="s">
        <v>1083</v>
      </c>
      <c r="AX1933" s="65">
        <f t="shared" si="525"/>
        <v>1391.07</v>
      </c>
      <c r="AY1933" s="106">
        <v>2862.47</v>
      </c>
      <c r="AZ1933" s="106">
        <v>946.54681330879976</v>
      </c>
      <c r="BA1933" s="65">
        <f t="shared" si="513"/>
        <v>5200.0868133087988</v>
      </c>
      <c r="BB1933" s="65">
        <f t="shared" si="514"/>
        <v>34748.373186691198</v>
      </c>
      <c r="BC1933" s="65">
        <f t="shared" si="515"/>
        <v>241.86</v>
      </c>
      <c r="BD1933" s="65">
        <f t="shared" si="516"/>
        <v>48880.1</v>
      </c>
      <c r="BE1933" s="65">
        <f t="shared" si="517"/>
        <v>31744.309999999998</v>
      </c>
      <c r="BF1933" s="65">
        <f t="shared" si="518"/>
        <v>115614.6431866912</v>
      </c>
      <c r="BG1933" s="66">
        <f t="shared" si="519"/>
        <v>742.8695447583998</v>
      </c>
      <c r="BH1933" s="66">
        <f t="shared" si="520"/>
        <v>59.910988252915857</v>
      </c>
      <c r="BI1933" s="66">
        <f t="shared" si="521"/>
        <v>0.40310000000000001</v>
      </c>
      <c r="BJ1933" s="66">
        <f t="shared" si="522"/>
        <v>84.276034482758618</v>
      </c>
      <c r="BK1933" s="66">
        <f t="shared" si="523"/>
        <v>54.731568965517241</v>
      </c>
      <c r="BL1933" s="66">
        <f t="shared" si="524"/>
        <v>199.33559170119173</v>
      </c>
      <c r="BM1933" s="207">
        <f t="shared" si="526"/>
        <v>39879.18</v>
      </c>
    </row>
    <row r="1934" spans="1:65" x14ac:dyDescent="0.35">
      <c r="A1934" s="1">
        <v>115</v>
      </c>
      <c r="B1934">
        <v>112</v>
      </c>
      <c r="C1934" t="s">
        <v>37</v>
      </c>
      <c r="D1934" s="60" t="s">
        <v>153</v>
      </c>
      <c r="E1934" s="6" t="s">
        <v>1109</v>
      </c>
      <c r="F1934" s="7" t="s">
        <v>1110</v>
      </c>
      <c r="G1934" s="6">
        <v>-15.37</v>
      </c>
      <c r="H1934" s="6">
        <v>-48.78</v>
      </c>
      <c r="I1934" s="6">
        <v>770</v>
      </c>
      <c r="J1934" s="8">
        <v>31081.371963744201</v>
      </c>
      <c r="K1934" t="s">
        <v>1165</v>
      </c>
      <c r="L1934" t="s">
        <v>1062</v>
      </c>
      <c r="M1934">
        <v>600</v>
      </c>
      <c r="N1934">
        <v>600</v>
      </c>
      <c r="O1934">
        <v>0</v>
      </c>
      <c r="P1934">
        <v>35083.81</v>
      </c>
      <c r="Q1934">
        <v>44998.77</v>
      </c>
      <c r="R1934">
        <v>5266.4</v>
      </c>
      <c r="S1934">
        <v>34606.78</v>
      </c>
      <c r="T1934">
        <v>0</v>
      </c>
      <c r="U1934">
        <v>11750.93</v>
      </c>
      <c r="V1934">
        <v>0</v>
      </c>
      <c r="W1934" s="181">
        <f t="shared" si="510"/>
        <v>46834.74</v>
      </c>
      <c r="X1934" s="181">
        <f t="shared" si="511"/>
        <v>78.057900000000004</v>
      </c>
      <c r="Y1934" s="174">
        <v>131706.70000000001</v>
      </c>
      <c r="Z1934" s="181">
        <f t="shared" si="512"/>
        <v>219.5111666666667</v>
      </c>
      <c r="AA1934" s="174">
        <v>0</v>
      </c>
      <c r="AB1934" s="174">
        <v>26.6378323957703</v>
      </c>
      <c r="AC1934" s="174">
        <v>34.165892851312798</v>
      </c>
      <c r="AD1934" s="174">
        <v>3.9985816970586909</v>
      </c>
      <c r="AE1934" s="174">
        <v>26.275641254393289</v>
      </c>
      <c r="AF1934">
        <v>0</v>
      </c>
      <c r="AG1934" s="106">
        <v>8.9220442088367555</v>
      </c>
      <c r="AH1934" s="106">
        <v>0</v>
      </c>
      <c r="AI1934" s="106">
        <v>100</v>
      </c>
      <c r="AJ1934">
        <v>83.78</v>
      </c>
      <c r="AK1934">
        <v>78.06</v>
      </c>
      <c r="AL1934">
        <v>57.68</v>
      </c>
      <c r="AM1934">
        <v>219.51</v>
      </c>
      <c r="AN1934" t="s">
        <v>1066</v>
      </c>
      <c r="AO1934">
        <v>23.601600000000001</v>
      </c>
      <c r="AP1934">
        <v>8.33</v>
      </c>
      <c r="AQ1934">
        <v>12.806699999999999</v>
      </c>
      <c r="AR1934" t="s">
        <v>1072</v>
      </c>
      <c r="AS1934" t="s">
        <v>1074</v>
      </c>
      <c r="AT1934" t="s">
        <v>1076</v>
      </c>
      <c r="AU1934" t="s">
        <v>1077</v>
      </c>
      <c r="AV1934" t="s">
        <v>1079</v>
      </c>
      <c r="AW1934" t="s">
        <v>1083</v>
      </c>
      <c r="AX1934" s="65">
        <f t="shared" si="525"/>
        <v>1391.07</v>
      </c>
      <c r="AY1934" s="106">
        <v>2862.47</v>
      </c>
      <c r="AZ1934" s="106">
        <v>1208.0017573240832</v>
      </c>
      <c r="BA1934" s="65">
        <f t="shared" si="513"/>
        <v>5461.5417573240829</v>
      </c>
      <c r="BB1934" s="65">
        <f t="shared" si="514"/>
        <v>45626.738242675914</v>
      </c>
      <c r="BC1934" s="65">
        <f t="shared" si="515"/>
        <v>0</v>
      </c>
      <c r="BD1934" s="65">
        <f t="shared" si="516"/>
        <v>48874.1</v>
      </c>
      <c r="BE1934" s="65">
        <f t="shared" si="517"/>
        <v>31744.309999999998</v>
      </c>
      <c r="BF1934" s="65">
        <f t="shared" si="518"/>
        <v>126245.15824267593</v>
      </c>
      <c r="BG1934" s="66">
        <f t="shared" si="519"/>
        <v>780.22025104629756</v>
      </c>
      <c r="BH1934" s="66">
        <f t="shared" si="520"/>
        <v>78.666790073579165</v>
      </c>
      <c r="BI1934" s="66">
        <f t="shared" si="521"/>
        <v>0</v>
      </c>
      <c r="BJ1934" s="66">
        <f t="shared" si="522"/>
        <v>84.265689655172409</v>
      </c>
      <c r="BK1934" s="66">
        <f t="shared" si="523"/>
        <v>54.731568965517241</v>
      </c>
      <c r="BL1934" s="66">
        <f t="shared" si="524"/>
        <v>217.66406593564815</v>
      </c>
      <c r="BM1934" s="207">
        <f t="shared" si="526"/>
        <v>39873.18</v>
      </c>
    </row>
    <row r="1935" spans="1:65" x14ac:dyDescent="0.35">
      <c r="A1935" s="1">
        <v>116</v>
      </c>
      <c r="B1935">
        <v>112</v>
      </c>
      <c r="C1935" t="s">
        <v>37</v>
      </c>
      <c r="D1935" s="60" t="s">
        <v>154</v>
      </c>
      <c r="E1935" s="6" t="s">
        <v>1111</v>
      </c>
      <c r="F1935" s="7" t="s">
        <v>1112</v>
      </c>
      <c r="G1935" s="6">
        <v>-22.86</v>
      </c>
      <c r="H1935" s="6">
        <v>-43.41</v>
      </c>
      <c r="I1935" s="6">
        <v>45</v>
      </c>
      <c r="J1935" s="8">
        <v>45016.2336447989</v>
      </c>
      <c r="K1935" t="s">
        <v>1165</v>
      </c>
      <c r="L1935" t="s">
        <v>1062</v>
      </c>
      <c r="M1935">
        <v>600</v>
      </c>
      <c r="N1935">
        <v>600</v>
      </c>
      <c r="O1935">
        <v>0</v>
      </c>
      <c r="P1935">
        <v>34981.32</v>
      </c>
      <c r="Q1935">
        <v>44998.77</v>
      </c>
      <c r="R1935">
        <v>5262.4</v>
      </c>
      <c r="S1935">
        <v>34606.78</v>
      </c>
      <c r="T1935">
        <v>0</v>
      </c>
      <c r="U1935">
        <v>11750.93</v>
      </c>
      <c r="V1935">
        <v>0</v>
      </c>
      <c r="W1935" s="181">
        <f t="shared" si="510"/>
        <v>46732.25</v>
      </c>
      <c r="X1935" s="181">
        <f t="shared" si="511"/>
        <v>77.887083333333337</v>
      </c>
      <c r="Y1935" s="174">
        <v>131600.20000000001</v>
      </c>
      <c r="Z1935" s="181">
        <f t="shared" si="512"/>
        <v>219.33366666666669</v>
      </c>
      <c r="AA1935" s="174">
        <v>0</v>
      </c>
      <c r="AB1935" s="174">
        <v>26.581509754544442</v>
      </c>
      <c r="AC1935" s="174">
        <v>34.193542259054311</v>
      </c>
      <c r="AD1935" s="174">
        <v>3.998778117358484</v>
      </c>
      <c r="AE1935" s="174">
        <v>26.296905323852091</v>
      </c>
      <c r="AF1935">
        <v>0</v>
      </c>
      <c r="AG1935" s="106">
        <v>8.9292645451906605</v>
      </c>
      <c r="AH1935" s="106">
        <v>0</v>
      </c>
      <c r="AI1935" s="106">
        <v>100</v>
      </c>
      <c r="AJ1935">
        <v>83.77</v>
      </c>
      <c r="AK1935">
        <v>77.89</v>
      </c>
      <c r="AL1935">
        <v>57.68</v>
      </c>
      <c r="AM1935">
        <v>219.33</v>
      </c>
      <c r="AN1935" t="s">
        <v>1067</v>
      </c>
      <c r="AO1935">
        <v>23.601600000000001</v>
      </c>
      <c r="AP1935">
        <v>8.33</v>
      </c>
      <c r="AQ1935">
        <v>12.806699999999999</v>
      </c>
      <c r="AR1935" t="s">
        <v>1072</v>
      </c>
      <c r="AS1935" t="s">
        <v>1074</v>
      </c>
      <c r="AT1935" t="s">
        <v>1076</v>
      </c>
      <c r="AU1935" t="s">
        <v>1077</v>
      </c>
      <c r="AV1935" t="s">
        <v>1079</v>
      </c>
      <c r="AW1935" t="s">
        <v>1083</v>
      </c>
      <c r="AX1935" s="65">
        <f t="shared" si="525"/>
        <v>1391.07</v>
      </c>
      <c r="AY1935" s="106">
        <v>2862.47</v>
      </c>
      <c r="AZ1935" s="106">
        <v>1195.299177073658</v>
      </c>
      <c r="BA1935" s="65">
        <f t="shared" si="513"/>
        <v>5448.839177073658</v>
      </c>
      <c r="BB1935" s="65">
        <f t="shared" si="514"/>
        <v>45536.950822926345</v>
      </c>
      <c r="BC1935" s="65">
        <f t="shared" si="515"/>
        <v>0</v>
      </c>
      <c r="BD1935" s="65">
        <f t="shared" si="516"/>
        <v>48870.1</v>
      </c>
      <c r="BE1935" s="65">
        <f t="shared" si="517"/>
        <v>31744.309999999998</v>
      </c>
      <c r="BF1935" s="65">
        <f t="shared" si="518"/>
        <v>126151.36082292635</v>
      </c>
      <c r="BG1935" s="66">
        <f t="shared" si="519"/>
        <v>778.40559672480833</v>
      </c>
      <c r="BH1935" s="66">
        <f t="shared" si="520"/>
        <v>78.511984177459212</v>
      </c>
      <c r="BI1935" s="66">
        <f t="shared" si="521"/>
        <v>0</v>
      </c>
      <c r="BJ1935" s="66">
        <f t="shared" si="522"/>
        <v>84.258793103448269</v>
      </c>
      <c r="BK1935" s="66">
        <f t="shared" si="523"/>
        <v>54.731568965517241</v>
      </c>
      <c r="BL1935" s="66">
        <f t="shared" si="524"/>
        <v>217.50234624642474</v>
      </c>
      <c r="BM1935" s="207">
        <f t="shared" si="526"/>
        <v>39869.18</v>
      </c>
    </row>
    <row r="1936" spans="1:65" x14ac:dyDescent="0.35">
      <c r="A1936" s="1">
        <v>117</v>
      </c>
      <c r="B1936">
        <v>112</v>
      </c>
      <c r="C1936" t="s">
        <v>37</v>
      </c>
      <c r="D1936" s="60" t="s">
        <v>155</v>
      </c>
      <c r="E1936" s="6" t="s">
        <v>1113</v>
      </c>
      <c r="F1936" s="7" t="s">
        <v>1114</v>
      </c>
      <c r="G1936" s="6">
        <v>-20.32</v>
      </c>
      <c r="H1936" s="6">
        <v>-40.340000000000003</v>
      </c>
      <c r="I1936" s="6">
        <v>9</v>
      </c>
      <c r="J1936" s="8">
        <v>54061.366139626101</v>
      </c>
      <c r="K1936" t="s">
        <v>1165</v>
      </c>
      <c r="L1936" t="s">
        <v>1062</v>
      </c>
      <c r="M1936">
        <v>600</v>
      </c>
      <c r="N1936">
        <v>600</v>
      </c>
      <c r="O1936">
        <v>0</v>
      </c>
      <c r="P1936">
        <v>39241.360000000001</v>
      </c>
      <c r="Q1936">
        <v>44998.77</v>
      </c>
      <c r="R1936">
        <v>5264.2</v>
      </c>
      <c r="S1936">
        <v>34606.78</v>
      </c>
      <c r="T1936">
        <v>0</v>
      </c>
      <c r="U1936">
        <v>11750.93</v>
      </c>
      <c r="V1936">
        <v>0</v>
      </c>
      <c r="W1936" s="181">
        <f t="shared" si="510"/>
        <v>50992.29</v>
      </c>
      <c r="X1936" s="181">
        <f t="shared" si="511"/>
        <v>84.98715</v>
      </c>
      <c r="Y1936" s="174">
        <v>135862.04</v>
      </c>
      <c r="Z1936" s="181">
        <f t="shared" si="512"/>
        <v>226.43673333333334</v>
      </c>
      <c r="AA1936" s="174">
        <v>0</v>
      </c>
      <c r="AB1936" s="174">
        <v>28.883240675614761</v>
      </c>
      <c r="AC1936" s="174">
        <v>33.120929142533107</v>
      </c>
      <c r="AD1936" s="174">
        <v>3.87466580069017</v>
      </c>
      <c r="AE1936" s="174">
        <v>25.47200086205094</v>
      </c>
      <c r="AF1936">
        <v>0</v>
      </c>
      <c r="AG1936" s="106">
        <v>8.6491635191110046</v>
      </c>
      <c r="AH1936" s="106">
        <v>0</v>
      </c>
      <c r="AI1936" s="106">
        <v>100</v>
      </c>
      <c r="AJ1936">
        <v>83.77</v>
      </c>
      <c r="AK1936">
        <v>84.99</v>
      </c>
      <c r="AL1936">
        <v>57.68</v>
      </c>
      <c r="AM1936">
        <v>226.44</v>
      </c>
      <c r="AN1936" t="s">
        <v>1068</v>
      </c>
      <c r="AO1936">
        <v>23.601600000000001</v>
      </c>
      <c r="AP1936">
        <v>8.33</v>
      </c>
      <c r="AQ1936">
        <v>12.806699999999999</v>
      </c>
      <c r="AR1936" t="s">
        <v>1072</v>
      </c>
      <c r="AS1936" t="s">
        <v>1074</v>
      </c>
      <c r="AT1936" t="s">
        <v>1076</v>
      </c>
      <c r="AU1936" t="s">
        <v>1077</v>
      </c>
      <c r="AV1936" t="s">
        <v>1079</v>
      </c>
      <c r="AW1936" t="s">
        <v>1083</v>
      </c>
      <c r="AX1936" s="65">
        <f t="shared" si="525"/>
        <v>1391.07</v>
      </c>
      <c r="AY1936" s="106">
        <v>2862.47</v>
      </c>
      <c r="AZ1936" s="106">
        <v>1251.3623853539802</v>
      </c>
      <c r="BA1936" s="65">
        <f t="shared" si="513"/>
        <v>5504.9023853539802</v>
      </c>
      <c r="BB1936" s="65">
        <f t="shared" si="514"/>
        <v>49740.927614646018</v>
      </c>
      <c r="BC1936" s="65">
        <f t="shared" si="515"/>
        <v>0</v>
      </c>
      <c r="BD1936" s="65">
        <f t="shared" si="516"/>
        <v>48871.899999999994</v>
      </c>
      <c r="BE1936" s="65">
        <f t="shared" si="517"/>
        <v>31744.309999999998</v>
      </c>
      <c r="BF1936" s="65">
        <f t="shared" si="518"/>
        <v>130357.13761464602</v>
      </c>
      <c r="BG1936" s="66">
        <f t="shared" si="519"/>
        <v>786.41462647914</v>
      </c>
      <c r="BH1936" s="66">
        <f t="shared" si="520"/>
        <v>85.760220025251755</v>
      </c>
      <c r="BI1936" s="66">
        <f t="shared" si="521"/>
        <v>0</v>
      </c>
      <c r="BJ1936" s="66">
        <f t="shared" si="522"/>
        <v>84.261896551724135</v>
      </c>
      <c r="BK1936" s="66">
        <f t="shared" si="523"/>
        <v>54.731568965517241</v>
      </c>
      <c r="BL1936" s="66">
        <f t="shared" si="524"/>
        <v>224.75368554249314</v>
      </c>
      <c r="BM1936" s="207">
        <f t="shared" si="526"/>
        <v>39870.979999999996</v>
      </c>
    </row>
    <row r="1937" spans="1:65" x14ac:dyDescent="0.35">
      <c r="A1937" s="1">
        <v>118</v>
      </c>
      <c r="B1937">
        <v>112</v>
      </c>
      <c r="C1937" t="s">
        <v>37</v>
      </c>
      <c r="D1937" s="60" t="s">
        <v>156</v>
      </c>
      <c r="E1937" s="6" t="s">
        <v>1115</v>
      </c>
      <c r="F1937" s="7" t="s">
        <v>1116</v>
      </c>
      <c r="G1937" s="6">
        <v>-8.0500000000000007</v>
      </c>
      <c r="H1937" s="6">
        <v>-34.880000000000003</v>
      </c>
      <c r="I1937" s="6">
        <v>10</v>
      </c>
      <c r="J1937" s="8">
        <v>63550.072249703</v>
      </c>
      <c r="K1937" t="s">
        <v>1165</v>
      </c>
      <c r="L1937" t="s">
        <v>1062</v>
      </c>
      <c r="M1937">
        <v>600</v>
      </c>
      <c r="N1937">
        <v>600</v>
      </c>
      <c r="O1937">
        <v>0</v>
      </c>
      <c r="P1937">
        <v>44527.18</v>
      </c>
      <c r="Q1937">
        <v>44998.77</v>
      </c>
      <c r="R1937">
        <v>5250.2</v>
      </c>
      <c r="S1937">
        <v>34606.78</v>
      </c>
      <c r="T1937">
        <v>0</v>
      </c>
      <c r="U1937">
        <v>11750.93</v>
      </c>
      <c r="V1937">
        <v>0</v>
      </c>
      <c r="W1937" s="181">
        <f t="shared" si="510"/>
        <v>56278.11</v>
      </c>
      <c r="X1937" s="181">
        <f t="shared" si="511"/>
        <v>93.796850000000006</v>
      </c>
      <c r="Y1937" s="174">
        <v>141133.85999999999</v>
      </c>
      <c r="Z1937" s="181">
        <f t="shared" si="512"/>
        <v>235.22309999999999</v>
      </c>
      <c r="AA1937" s="174">
        <v>0</v>
      </c>
      <c r="AB1937" s="174">
        <v>31.549608293856629</v>
      </c>
      <c r="AC1937" s="174">
        <v>31.883752063466559</v>
      </c>
      <c r="AD1937" s="174">
        <v>3.7200144600310661</v>
      </c>
      <c r="AE1937" s="174">
        <v>24.520536744336191</v>
      </c>
      <c r="AF1937">
        <v>0</v>
      </c>
      <c r="AG1937" s="106">
        <v>8.3260884383095597</v>
      </c>
      <c r="AH1937" s="106">
        <v>0</v>
      </c>
      <c r="AI1937" s="106">
        <v>100</v>
      </c>
      <c r="AJ1937">
        <v>83.75</v>
      </c>
      <c r="AK1937">
        <v>93.8</v>
      </c>
      <c r="AL1937">
        <v>57.68</v>
      </c>
      <c r="AM1937">
        <v>235.22</v>
      </c>
      <c r="AN1937" t="s">
        <v>1069</v>
      </c>
      <c r="AO1937">
        <v>23.601600000000001</v>
      </c>
      <c r="AP1937">
        <v>8.33</v>
      </c>
      <c r="AQ1937">
        <v>12.806699999999999</v>
      </c>
      <c r="AR1937" t="s">
        <v>1072</v>
      </c>
      <c r="AS1937" t="s">
        <v>1074</v>
      </c>
      <c r="AT1937" t="s">
        <v>1076</v>
      </c>
      <c r="AU1937" t="s">
        <v>1077</v>
      </c>
      <c r="AV1937" t="s">
        <v>1079</v>
      </c>
      <c r="AW1937" t="s">
        <v>1083</v>
      </c>
      <c r="AX1937" s="65">
        <f t="shared" si="525"/>
        <v>1391.07</v>
      </c>
      <c r="AY1937" s="106">
        <v>2862.47</v>
      </c>
      <c r="AZ1937" s="106">
        <v>1388.2974541423109</v>
      </c>
      <c r="BA1937" s="65">
        <f t="shared" si="513"/>
        <v>5641.8374541423109</v>
      </c>
      <c r="BB1937" s="65">
        <f t="shared" si="514"/>
        <v>54889.812545857691</v>
      </c>
      <c r="BC1937" s="65">
        <f t="shared" si="515"/>
        <v>0</v>
      </c>
      <c r="BD1937" s="65">
        <f t="shared" si="516"/>
        <v>48857.899999999994</v>
      </c>
      <c r="BE1937" s="65">
        <f t="shared" si="517"/>
        <v>31744.309999999998</v>
      </c>
      <c r="BF1937" s="65">
        <f t="shared" si="518"/>
        <v>135492.02254585768</v>
      </c>
      <c r="BG1937" s="66">
        <f t="shared" si="519"/>
        <v>805.9767791631873</v>
      </c>
      <c r="BH1937" s="66">
        <f t="shared" si="520"/>
        <v>94.637607837685678</v>
      </c>
      <c r="BI1937" s="66">
        <f t="shared" si="521"/>
        <v>0</v>
      </c>
      <c r="BJ1937" s="66">
        <f t="shared" si="522"/>
        <v>84.237758620689647</v>
      </c>
      <c r="BK1937" s="66">
        <f t="shared" si="523"/>
        <v>54.731568965517241</v>
      </c>
      <c r="BL1937" s="66">
        <f t="shared" si="524"/>
        <v>233.60693542389254</v>
      </c>
      <c r="BM1937" s="207">
        <f t="shared" si="526"/>
        <v>39856.979999999996</v>
      </c>
    </row>
    <row r="1938" spans="1:65" x14ac:dyDescent="0.35">
      <c r="A1938" s="1">
        <v>119</v>
      </c>
      <c r="B1938">
        <v>112</v>
      </c>
      <c r="C1938" t="s">
        <v>37</v>
      </c>
      <c r="D1938" s="60" t="s">
        <v>157</v>
      </c>
      <c r="E1938" s="6" t="s">
        <v>1117</v>
      </c>
      <c r="F1938" s="7" t="s">
        <v>1118</v>
      </c>
      <c r="G1938" s="6">
        <v>-3.8</v>
      </c>
      <c r="H1938" s="6">
        <v>-38.53</v>
      </c>
      <c r="I1938" s="6">
        <v>41</v>
      </c>
      <c r="J1938" s="8">
        <v>71394.000753582499</v>
      </c>
      <c r="K1938" t="s">
        <v>1165</v>
      </c>
      <c r="L1938" t="s">
        <v>1062</v>
      </c>
      <c r="M1938">
        <v>600</v>
      </c>
      <c r="N1938">
        <v>600</v>
      </c>
      <c r="O1938">
        <v>0</v>
      </c>
      <c r="P1938">
        <v>46657.599999999999</v>
      </c>
      <c r="Q1938">
        <v>44998.77</v>
      </c>
      <c r="R1938">
        <v>5255.2</v>
      </c>
      <c r="S1938">
        <v>34606.78</v>
      </c>
      <c r="T1938">
        <v>0</v>
      </c>
      <c r="U1938">
        <v>11750.93</v>
      </c>
      <c r="V1938">
        <v>0</v>
      </c>
      <c r="W1938" s="181">
        <f t="shared" si="510"/>
        <v>58408.53</v>
      </c>
      <c r="X1938" s="181">
        <f t="shared" si="511"/>
        <v>97.347549999999998</v>
      </c>
      <c r="Y1938" s="174">
        <v>143269.28</v>
      </c>
      <c r="Z1938" s="181">
        <f t="shared" si="512"/>
        <v>238.78213333333332</v>
      </c>
      <c r="AA1938" s="174">
        <v>0</v>
      </c>
      <c r="AB1938" s="174">
        <v>32.566367332899283</v>
      </c>
      <c r="AC1938" s="174">
        <v>31.408526656935798</v>
      </c>
      <c r="AD1938" s="174">
        <v>3.6680577999694002</v>
      </c>
      <c r="AE1938" s="174">
        <v>24.155059619200991</v>
      </c>
      <c r="AF1938">
        <v>0</v>
      </c>
      <c r="AG1938" s="106">
        <v>8.2019885909945245</v>
      </c>
      <c r="AH1938" s="106">
        <v>0</v>
      </c>
      <c r="AI1938" s="106">
        <v>100</v>
      </c>
      <c r="AJ1938">
        <v>83.76</v>
      </c>
      <c r="AK1938">
        <v>97.35</v>
      </c>
      <c r="AL1938">
        <v>57.68</v>
      </c>
      <c r="AM1938">
        <v>238.78</v>
      </c>
      <c r="AN1938" t="s">
        <v>1070</v>
      </c>
      <c r="AO1938">
        <v>23.601600000000001</v>
      </c>
      <c r="AP1938">
        <v>8.33</v>
      </c>
      <c r="AQ1938">
        <v>12.806699999999999</v>
      </c>
      <c r="AR1938" t="s">
        <v>1072</v>
      </c>
      <c r="AS1938" t="s">
        <v>1074</v>
      </c>
      <c r="AT1938" t="s">
        <v>1076</v>
      </c>
      <c r="AU1938" t="s">
        <v>1077</v>
      </c>
      <c r="AV1938" t="s">
        <v>1079</v>
      </c>
      <c r="AW1938" t="s">
        <v>1083</v>
      </c>
      <c r="AX1938" s="65">
        <f t="shared" si="525"/>
        <v>1391.07</v>
      </c>
      <c r="AY1938" s="106">
        <v>2862.47</v>
      </c>
      <c r="AZ1938" s="106">
        <v>1396.1351009496525</v>
      </c>
      <c r="BA1938" s="65">
        <f t="shared" si="513"/>
        <v>5649.6751009496529</v>
      </c>
      <c r="BB1938" s="65">
        <f t="shared" si="514"/>
        <v>57012.394899050349</v>
      </c>
      <c r="BC1938" s="65">
        <f t="shared" si="515"/>
        <v>0</v>
      </c>
      <c r="BD1938" s="65">
        <f t="shared" si="516"/>
        <v>48862.899999999994</v>
      </c>
      <c r="BE1938" s="65">
        <f t="shared" si="517"/>
        <v>31744.309999999998</v>
      </c>
      <c r="BF1938" s="65">
        <f t="shared" si="518"/>
        <v>137619.60489905035</v>
      </c>
      <c r="BG1938" s="66">
        <f t="shared" si="519"/>
        <v>807.09644299280751</v>
      </c>
      <c r="BH1938" s="66">
        <f t="shared" si="520"/>
        <v>98.297232584569571</v>
      </c>
      <c r="BI1938" s="66">
        <f t="shared" si="521"/>
        <v>0</v>
      </c>
      <c r="BJ1938" s="66">
        <f t="shared" si="522"/>
        <v>84.246379310344821</v>
      </c>
      <c r="BK1938" s="66">
        <f t="shared" si="523"/>
        <v>54.731568965517241</v>
      </c>
      <c r="BL1938" s="66">
        <f t="shared" si="524"/>
        <v>237.27518086043165</v>
      </c>
      <c r="BM1938" s="207">
        <f t="shared" si="526"/>
        <v>39861.979999999996</v>
      </c>
    </row>
    <row r="1939" spans="1:65" x14ac:dyDescent="0.35">
      <c r="A1939" s="1">
        <v>120</v>
      </c>
      <c r="B1939">
        <v>113</v>
      </c>
      <c r="C1939" t="s">
        <v>37</v>
      </c>
      <c r="D1939" s="60" t="s">
        <v>158</v>
      </c>
      <c r="E1939" s="6" t="s">
        <v>1104</v>
      </c>
      <c r="F1939" s="7" t="s">
        <v>1105</v>
      </c>
      <c r="G1939" s="6">
        <v>-22.74</v>
      </c>
      <c r="H1939" s="6">
        <v>-45.59</v>
      </c>
      <c r="I1939" s="6">
        <v>1642</v>
      </c>
      <c r="J1939" s="8">
        <v>3495.45982983364</v>
      </c>
      <c r="K1939" t="s">
        <v>1165</v>
      </c>
      <c r="L1939" t="s">
        <v>1062</v>
      </c>
      <c r="M1939">
        <v>600</v>
      </c>
      <c r="N1939">
        <v>600</v>
      </c>
      <c r="O1939">
        <v>68.7</v>
      </c>
      <c r="P1939">
        <v>15836.82</v>
      </c>
      <c r="Q1939">
        <v>44998.77</v>
      </c>
      <c r="R1939">
        <v>5265.2</v>
      </c>
      <c r="S1939">
        <v>34606.78</v>
      </c>
      <c r="T1939">
        <v>0</v>
      </c>
      <c r="U1939">
        <v>11578.67</v>
      </c>
      <c r="V1939">
        <v>0</v>
      </c>
      <c r="W1939" s="181">
        <f t="shared" si="510"/>
        <v>27415.489999999998</v>
      </c>
      <c r="X1939" s="181">
        <f t="shared" si="511"/>
        <v>45.692483333333328</v>
      </c>
      <c r="Y1939" s="174">
        <v>112354.95</v>
      </c>
      <c r="Z1939" s="181">
        <f t="shared" si="512"/>
        <v>187.25825</v>
      </c>
      <c r="AA1939" s="174">
        <v>6.1145503602645007E-2</v>
      </c>
      <c r="AB1939" s="174">
        <v>14.09534693398021</v>
      </c>
      <c r="AC1939" s="174">
        <v>40.050545169571969</v>
      </c>
      <c r="AD1939" s="174">
        <v>4.6862198772728751</v>
      </c>
      <c r="AE1939" s="174">
        <v>30.80129535903848</v>
      </c>
      <c r="AF1939">
        <v>0</v>
      </c>
      <c r="AG1939" s="106">
        <v>10.305438256169399</v>
      </c>
      <c r="AH1939" s="106">
        <v>0</v>
      </c>
      <c r="AI1939" s="106">
        <v>100</v>
      </c>
      <c r="AJ1939">
        <v>83.77</v>
      </c>
      <c r="AK1939">
        <v>45.81</v>
      </c>
      <c r="AL1939">
        <v>57.68</v>
      </c>
      <c r="AM1939">
        <v>187.26</v>
      </c>
      <c r="AN1939" t="s">
        <v>1063</v>
      </c>
      <c r="AO1939">
        <v>23.601600000000001</v>
      </c>
      <c r="AP1939">
        <v>8.33</v>
      </c>
      <c r="AQ1939">
        <v>12.806699999999999</v>
      </c>
      <c r="AR1939" t="s">
        <v>1072</v>
      </c>
      <c r="AS1939" t="s">
        <v>1074</v>
      </c>
      <c r="AT1939" t="s">
        <v>1076</v>
      </c>
      <c r="AU1939" t="s">
        <v>1077</v>
      </c>
      <c r="AV1939" t="s">
        <v>1079</v>
      </c>
      <c r="AW1939" t="s">
        <v>1084</v>
      </c>
      <c r="AX1939" s="65">
        <f t="shared" si="525"/>
        <v>1391.07</v>
      </c>
      <c r="AY1939" s="106">
        <v>2862.47</v>
      </c>
      <c r="AZ1939" s="106">
        <v>686.52394430129686</v>
      </c>
      <c r="BA1939" s="65">
        <f t="shared" si="513"/>
        <v>4940.0639443012969</v>
      </c>
      <c r="BB1939" s="65">
        <f t="shared" si="514"/>
        <v>26728.9660556987</v>
      </c>
      <c r="BC1939" s="65">
        <f t="shared" si="515"/>
        <v>68.7</v>
      </c>
      <c r="BD1939" s="65">
        <f t="shared" si="516"/>
        <v>48872.899999999994</v>
      </c>
      <c r="BE1939" s="65">
        <f t="shared" si="517"/>
        <v>31744.309999999998</v>
      </c>
      <c r="BF1939" s="65">
        <f t="shared" si="518"/>
        <v>107414.88605569871</v>
      </c>
      <c r="BG1939" s="66">
        <f t="shared" si="519"/>
        <v>705.72342061447102</v>
      </c>
      <c r="BH1939" s="66">
        <f t="shared" si="520"/>
        <v>46.084424233963276</v>
      </c>
      <c r="BI1939" s="66">
        <f t="shared" si="521"/>
        <v>0.1145</v>
      </c>
      <c r="BJ1939" s="66">
        <f t="shared" si="522"/>
        <v>84.263620689655156</v>
      </c>
      <c r="BK1939" s="66">
        <f t="shared" si="523"/>
        <v>54.731568965517241</v>
      </c>
      <c r="BL1939" s="66">
        <f t="shared" si="524"/>
        <v>185.19807940637708</v>
      </c>
      <c r="BM1939" s="207">
        <f t="shared" si="526"/>
        <v>39871.979999999996</v>
      </c>
    </row>
    <row r="1940" spans="1:65" x14ac:dyDescent="0.35">
      <c r="A1940" s="1">
        <v>121</v>
      </c>
      <c r="B1940">
        <v>113</v>
      </c>
      <c r="C1940" t="s">
        <v>37</v>
      </c>
      <c r="D1940" s="60" t="s">
        <v>159</v>
      </c>
      <c r="E1940" s="6" t="s">
        <v>1104</v>
      </c>
      <c r="F1940" s="7" t="s">
        <v>1106</v>
      </c>
      <c r="G1940" s="6">
        <v>-23.85</v>
      </c>
      <c r="H1940" s="6">
        <v>-46.64</v>
      </c>
      <c r="I1940" s="6">
        <v>792</v>
      </c>
      <c r="J1940" s="8">
        <v>14172.2970393051</v>
      </c>
      <c r="K1940" t="s">
        <v>1165</v>
      </c>
      <c r="L1940" t="s">
        <v>1062</v>
      </c>
      <c r="M1940">
        <v>600</v>
      </c>
      <c r="N1940">
        <v>600</v>
      </c>
      <c r="O1940">
        <v>0</v>
      </c>
      <c r="P1940">
        <v>21620.66</v>
      </c>
      <c r="Q1940">
        <v>44998.77</v>
      </c>
      <c r="R1940">
        <v>5266.4</v>
      </c>
      <c r="S1940">
        <v>34606.78</v>
      </c>
      <c r="T1940">
        <v>0</v>
      </c>
      <c r="U1940">
        <v>11578.67</v>
      </c>
      <c r="V1940">
        <v>0</v>
      </c>
      <c r="W1940" s="181">
        <f t="shared" si="510"/>
        <v>33199.33</v>
      </c>
      <c r="X1940" s="181">
        <f t="shared" si="511"/>
        <v>55.332216666666667</v>
      </c>
      <c r="Y1940" s="174">
        <v>118071.28</v>
      </c>
      <c r="Z1940" s="181">
        <f t="shared" si="512"/>
        <v>196.78546666666668</v>
      </c>
      <c r="AA1940" s="174">
        <v>0</v>
      </c>
      <c r="AB1940" s="174">
        <v>18.311531813663741</v>
      </c>
      <c r="AC1940" s="174">
        <v>38.111528900169453</v>
      </c>
      <c r="AD1940" s="174">
        <v>4.4603564897407733</v>
      </c>
      <c r="AE1940" s="174">
        <v>29.310074388962331</v>
      </c>
      <c r="AF1940">
        <v>0</v>
      </c>
      <c r="AG1940" s="106">
        <v>9.8065084074636939</v>
      </c>
      <c r="AH1940" s="106">
        <v>0</v>
      </c>
      <c r="AI1940" s="106">
        <v>100</v>
      </c>
      <c r="AJ1940">
        <v>83.78</v>
      </c>
      <c r="AK1940">
        <v>55.33</v>
      </c>
      <c r="AL1940">
        <v>57.68</v>
      </c>
      <c r="AM1940">
        <v>196.79</v>
      </c>
      <c r="AN1940" t="s">
        <v>1064</v>
      </c>
      <c r="AO1940">
        <v>23.601600000000001</v>
      </c>
      <c r="AP1940">
        <v>8.33</v>
      </c>
      <c r="AQ1940">
        <v>12.806699999999999</v>
      </c>
      <c r="AR1940" t="s">
        <v>1072</v>
      </c>
      <c r="AS1940" t="s">
        <v>1074</v>
      </c>
      <c r="AT1940" t="s">
        <v>1076</v>
      </c>
      <c r="AU1940" t="s">
        <v>1077</v>
      </c>
      <c r="AV1940" t="s">
        <v>1079</v>
      </c>
      <c r="AW1940" t="s">
        <v>1084</v>
      </c>
      <c r="AX1940" s="65">
        <f t="shared" si="525"/>
        <v>1391.07</v>
      </c>
      <c r="AY1940" s="106">
        <v>2862.47</v>
      </c>
      <c r="AZ1940" s="106">
        <v>870.15945613032193</v>
      </c>
      <c r="BA1940" s="65">
        <f t="shared" si="513"/>
        <v>5123.6994561303218</v>
      </c>
      <c r="BB1940" s="65">
        <f t="shared" si="514"/>
        <v>32329.170543869681</v>
      </c>
      <c r="BC1940" s="65">
        <f t="shared" si="515"/>
        <v>0</v>
      </c>
      <c r="BD1940" s="65">
        <f t="shared" si="516"/>
        <v>48874.1</v>
      </c>
      <c r="BE1940" s="65">
        <f t="shared" si="517"/>
        <v>31744.309999999998</v>
      </c>
      <c r="BF1940" s="65">
        <f t="shared" si="518"/>
        <v>112947.58054386967</v>
      </c>
      <c r="BG1940" s="66">
        <f t="shared" si="519"/>
        <v>731.95706516147459</v>
      </c>
      <c r="BH1940" s="66">
        <f t="shared" si="520"/>
        <v>55.739949213568416</v>
      </c>
      <c r="BI1940" s="66">
        <f t="shared" si="521"/>
        <v>0</v>
      </c>
      <c r="BJ1940" s="66">
        <f t="shared" si="522"/>
        <v>84.265689655172409</v>
      </c>
      <c r="BK1940" s="66">
        <f t="shared" si="523"/>
        <v>54.731568965517241</v>
      </c>
      <c r="BL1940" s="66">
        <f t="shared" si="524"/>
        <v>194.73720783425804</v>
      </c>
      <c r="BM1940" s="207">
        <f t="shared" si="526"/>
        <v>39873.18</v>
      </c>
    </row>
    <row r="1941" spans="1:65" x14ac:dyDescent="0.35">
      <c r="A1941" s="1">
        <v>122</v>
      </c>
      <c r="B1941">
        <v>113</v>
      </c>
      <c r="C1941" t="s">
        <v>37</v>
      </c>
      <c r="D1941" s="60" t="s">
        <v>160</v>
      </c>
      <c r="E1941" s="6" t="s">
        <v>1107</v>
      </c>
      <c r="F1941" s="7" t="s">
        <v>1108</v>
      </c>
      <c r="G1941" s="6">
        <v>-30.03</v>
      </c>
      <c r="H1941" s="6">
        <v>-51.23</v>
      </c>
      <c r="I1941" s="6">
        <v>47</v>
      </c>
      <c r="J1941" s="8">
        <v>23954.0527728093</v>
      </c>
      <c r="K1941" t="s">
        <v>1165</v>
      </c>
      <c r="L1941" t="s">
        <v>1062</v>
      </c>
      <c r="M1941">
        <v>600</v>
      </c>
      <c r="N1941">
        <v>600</v>
      </c>
      <c r="O1941">
        <v>5.41</v>
      </c>
      <c r="P1941">
        <v>24455.06</v>
      </c>
      <c r="Q1941">
        <v>44998.77</v>
      </c>
      <c r="R1941">
        <v>5272.4</v>
      </c>
      <c r="S1941">
        <v>34606.78</v>
      </c>
      <c r="T1941">
        <v>0</v>
      </c>
      <c r="U1941">
        <v>11578.67</v>
      </c>
      <c r="V1941">
        <v>0</v>
      </c>
      <c r="W1941" s="181">
        <f t="shared" si="510"/>
        <v>36033.730000000003</v>
      </c>
      <c r="X1941" s="181">
        <f t="shared" si="511"/>
        <v>60.056216666666671</v>
      </c>
      <c r="Y1941" s="174">
        <v>120917.1</v>
      </c>
      <c r="Z1941" s="181">
        <f t="shared" si="512"/>
        <v>201.52850000000001</v>
      </c>
      <c r="AA1941" s="174">
        <v>4.4741397205192652E-3</v>
      </c>
      <c r="AB1941" s="174">
        <v>20.224649780717531</v>
      </c>
      <c r="AC1941" s="174">
        <v>37.214562704530621</v>
      </c>
      <c r="AD1941" s="174">
        <v>4.3603427472210292</v>
      </c>
      <c r="AE1941" s="174">
        <v>28.620253049403271</v>
      </c>
      <c r="AF1941">
        <v>0</v>
      </c>
      <c r="AG1941" s="106">
        <v>9.5757093082781513</v>
      </c>
      <c r="AH1941" s="106">
        <v>0</v>
      </c>
      <c r="AI1941" s="106">
        <v>100</v>
      </c>
      <c r="AJ1941">
        <v>83.79</v>
      </c>
      <c r="AK1941">
        <v>60.07</v>
      </c>
      <c r="AL1941">
        <v>57.68</v>
      </c>
      <c r="AM1941">
        <v>201.53</v>
      </c>
      <c r="AN1941" t="s">
        <v>1065</v>
      </c>
      <c r="AO1941">
        <v>23.601600000000001</v>
      </c>
      <c r="AP1941">
        <v>8.33</v>
      </c>
      <c r="AQ1941">
        <v>12.806699999999999</v>
      </c>
      <c r="AR1941" t="s">
        <v>1072</v>
      </c>
      <c r="AS1941" t="s">
        <v>1074</v>
      </c>
      <c r="AT1941" t="s">
        <v>1076</v>
      </c>
      <c r="AU1941" t="s">
        <v>1077</v>
      </c>
      <c r="AV1941" t="s">
        <v>1079</v>
      </c>
      <c r="AW1941" t="s">
        <v>1084</v>
      </c>
      <c r="AX1941" s="65">
        <f t="shared" si="525"/>
        <v>1391.07</v>
      </c>
      <c r="AY1941" s="106">
        <v>2862.47</v>
      </c>
      <c r="AZ1941" s="106">
        <v>946.07752806892199</v>
      </c>
      <c r="BA1941" s="65">
        <f t="shared" si="513"/>
        <v>5199.6175280689222</v>
      </c>
      <c r="BB1941" s="65">
        <f t="shared" si="514"/>
        <v>35087.652471931084</v>
      </c>
      <c r="BC1941" s="65">
        <f t="shared" si="515"/>
        <v>5.41</v>
      </c>
      <c r="BD1941" s="65">
        <f t="shared" si="516"/>
        <v>48880.1</v>
      </c>
      <c r="BE1941" s="65">
        <f t="shared" si="517"/>
        <v>31744.309999999998</v>
      </c>
      <c r="BF1941" s="65">
        <f t="shared" si="518"/>
        <v>115717.48247193109</v>
      </c>
      <c r="BG1941" s="66">
        <f t="shared" si="519"/>
        <v>742.80250400984607</v>
      </c>
      <c r="BH1941" s="66">
        <f t="shared" si="520"/>
        <v>60.495952537812215</v>
      </c>
      <c r="BI1941" s="66">
        <f t="shared" si="521"/>
        <v>9.0166666666666676E-3</v>
      </c>
      <c r="BJ1941" s="66">
        <f t="shared" si="522"/>
        <v>84.276034482758618</v>
      </c>
      <c r="BK1941" s="66">
        <f t="shared" si="523"/>
        <v>54.731568965517241</v>
      </c>
      <c r="BL1941" s="66">
        <f t="shared" si="524"/>
        <v>199.51290081367429</v>
      </c>
      <c r="BM1941" s="207">
        <f t="shared" si="526"/>
        <v>39879.18</v>
      </c>
    </row>
    <row r="1942" spans="1:65" x14ac:dyDescent="0.35">
      <c r="A1942" s="1">
        <v>123</v>
      </c>
      <c r="B1942">
        <v>113</v>
      </c>
      <c r="C1942" t="s">
        <v>37</v>
      </c>
      <c r="D1942" s="60" t="s">
        <v>161</v>
      </c>
      <c r="E1942" s="6" t="s">
        <v>1109</v>
      </c>
      <c r="F1942" s="7" t="s">
        <v>1110</v>
      </c>
      <c r="G1942" s="6">
        <v>-15.37</v>
      </c>
      <c r="H1942" s="6">
        <v>-48.78</v>
      </c>
      <c r="I1942" s="6">
        <v>770</v>
      </c>
      <c r="J1942" s="8">
        <v>31081.371963744201</v>
      </c>
      <c r="K1942" t="s">
        <v>1165</v>
      </c>
      <c r="L1942" t="s">
        <v>1062</v>
      </c>
      <c r="M1942">
        <v>600</v>
      </c>
      <c r="N1942">
        <v>600</v>
      </c>
      <c r="O1942">
        <v>0</v>
      </c>
      <c r="P1942">
        <v>32722.12</v>
      </c>
      <c r="Q1942">
        <v>44998.77</v>
      </c>
      <c r="R1942">
        <v>5266.4</v>
      </c>
      <c r="S1942">
        <v>34606.78</v>
      </c>
      <c r="T1942">
        <v>0</v>
      </c>
      <c r="U1942">
        <v>11578.67</v>
      </c>
      <c r="V1942">
        <v>0</v>
      </c>
      <c r="W1942" s="181">
        <f t="shared" si="510"/>
        <v>44300.79</v>
      </c>
      <c r="X1942" s="181">
        <f t="shared" si="511"/>
        <v>73.834649999999996</v>
      </c>
      <c r="Y1942" s="174">
        <v>129172.74</v>
      </c>
      <c r="Z1942" s="181">
        <f t="shared" si="512"/>
        <v>215.28790000000001</v>
      </c>
      <c r="AA1942" s="174">
        <v>0</v>
      </c>
      <c r="AB1942" s="174">
        <v>25.332063096284859</v>
      </c>
      <c r="AC1942" s="174">
        <v>34.836119447493331</v>
      </c>
      <c r="AD1942" s="174">
        <v>4.0770212043191156</v>
      </c>
      <c r="AE1942" s="174">
        <v>26.791086106867439</v>
      </c>
      <c r="AF1942">
        <v>0</v>
      </c>
      <c r="AG1942" s="106">
        <v>8.963710145035245</v>
      </c>
      <c r="AH1942" s="106">
        <v>0</v>
      </c>
      <c r="AI1942" s="106">
        <v>100</v>
      </c>
      <c r="AJ1942">
        <v>83.78</v>
      </c>
      <c r="AK1942">
        <v>73.83</v>
      </c>
      <c r="AL1942">
        <v>57.68</v>
      </c>
      <c r="AM1942">
        <v>215.29</v>
      </c>
      <c r="AN1942" t="s">
        <v>1066</v>
      </c>
      <c r="AO1942">
        <v>23.601600000000001</v>
      </c>
      <c r="AP1942">
        <v>8.33</v>
      </c>
      <c r="AQ1942">
        <v>12.806699999999999</v>
      </c>
      <c r="AR1942" t="s">
        <v>1072</v>
      </c>
      <c r="AS1942" t="s">
        <v>1074</v>
      </c>
      <c r="AT1942" t="s">
        <v>1076</v>
      </c>
      <c r="AU1942" t="s">
        <v>1077</v>
      </c>
      <c r="AV1942" t="s">
        <v>1079</v>
      </c>
      <c r="AW1942" t="s">
        <v>1084</v>
      </c>
      <c r="AX1942" s="65">
        <f t="shared" si="525"/>
        <v>1391.07</v>
      </c>
      <c r="AY1942" s="106">
        <v>2862.47</v>
      </c>
      <c r="AZ1942" s="106">
        <v>1203.9191183183555</v>
      </c>
      <c r="BA1942" s="65">
        <f t="shared" si="513"/>
        <v>5457.4591183183547</v>
      </c>
      <c r="BB1942" s="65">
        <f t="shared" si="514"/>
        <v>43096.870881681643</v>
      </c>
      <c r="BC1942" s="65">
        <f t="shared" si="515"/>
        <v>0</v>
      </c>
      <c r="BD1942" s="65">
        <f t="shared" si="516"/>
        <v>48874.1</v>
      </c>
      <c r="BE1942" s="65">
        <f t="shared" si="517"/>
        <v>31744.309999999998</v>
      </c>
      <c r="BF1942" s="65">
        <f t="shared" si="518"/>
        <v>123715.28088168165</v>
      </c>
      <c r="BG1942" s="66">
        <f t="shared" si="519"/>
        <v>779.63701690262212</v>
      </c>
      <c r="BH1942" s="66">
        <f t="shared" si="520"/>
        <v>74.30494979600283</v>
      </c>
      <c r="BI1942" s="66">
        <f t="shared" si="521"/>
        <v>0</v>
      </c>
      <c r="BJ1942" s="66">
        <f t="shared" si="522"/>
        <v>84.265689655172409</v>
      </c>
      <c r="BK1942" s="66">
        <f t="shared" si="523"/>
        <v>54.731568965517241</v>
      </c>
      <c r="BL1942" s="66">
        <f t="shared" si="524"/>
        <v>213.30220841669251</v>
      </c>
      <c r="BM1942" s="207">
        <f t="shared" si="526"/>
        <v>39873.18</v>
      </c>
    </row>
    <row r="1943" spans="1:65" x14ac:dyDescent="0.35">
      <c r="A1943" s="1">
        <v>124</v>
      </c>
      <c r="B1943">
        <v>113</v>
      </c>
      <c r="C1943" t="s">
        <v>37</v>
      </c>
      <c r="D1943" s="60" t="s">
        <v>162</v>
      </c>
      <c r="E1943" s="6" t="s">
        <v>1111</v>
      </c>
      <c r="F1943" s="7" t="s">
        <v>1112</v>
      </c>
      <c r="G1943" s="6">
        <v>-22.86</v>
      </c>
      <c r="H1943" s="6">
        <v>-43.41</v>
      </c>
      <c r="I1943" s="6">
        <v>45</v>
      </c>
      <c r="J1943" s="8">
        <v>45016.2336447989</v>
      </c>
      <c r="K1943" t="s">
        <v>1165</v>
      </c>
      <c r="L1943" t="s">
        <v>1062</v>
      </c>
      <c r="M1943">
        <v>600</v>
      </c>
      <c r="N1943">
        <v>600</v>
      </c>
      <c r="O1943">
        <v>0</v>
      </c>
      <c r="P1943">
        <v>32981.46</v>
      </c>
      <c r="Q1943">
        <v>44998.77</v>
      </c>
      <c r="R1943">
        <v>5262.4</v>
      </c>
      <c r="S1943">
        <v>34606.78</v>
      </c>
      <c r="T1943">
        <v>0</v>
      </c>
      <c r="U1943">
        <v>11578.67</v>
      </c>
      <c r="V1943">
        <v>0</v>
      </c>
      <c r="W1943" s="181">
        <f t="shared" si="510"/>
        <v>44560.13</v>
      </c>
      <c r="X1943" s="181">
        <f t="shared" si="511"/>
        <v>74.266883333333325</v>
      </c>
      <c r="Y1943" s="174">
        <v>129428.08</v>
      </c>
      <c r="Z1943" s="181">
        <f t="shared" si="512"/>
        <v>215.71346666666668</v>
      </c>
      <c r="AA1943" s="174">
        <v>0</v>
      </c>
      <c r="AB1943" s="174">
        <v>25.48246099300863</v>
      </c>
      <c r="AC1943" s="174">
        <v>34.767393598050752</v>
      </c>
      <c r="AD1943" s="174">
        <v>4.0658874024863847</v>
      </c>
      <c r="AE1943" s="174">
        <v>26.7382317654716</v>
      </c>
      <c r="AF1943">
        <v>0</v>
      </c>
      <c r="AG1943" s="106">
        <v>8.9460262409826363</v>
      </c>
      <c r="AH1943" s="106">
        <v>0</v>
      </c>
      <c r="AI1943" s="106">
        <v>100</v>
      </c>
      <c r="AJ1943">
        <v>83.77</v>
      </c>
      <c r="AK1943">
        <v>74.27</v>
      </c>
      <c r="AL1943">
        <v>57.68</v>
      </c>
      <c r="AM1943">
        <v>215.71</v>
      </c>
      <c r="AN1943" t="s">
        <v>1067</v>
      </c>
      <c r="AO1943">
        <v>23.601600000000001</v>
      </c>
      <c r="AP1943">
        <v>8.33</v>
      </c>
      <c r="AQ1943">
        <v>12.806699999999999</v>
      </c>
      <c r="AR1943" t="s">
        <v>1072</v>
      </c>
      <c r="AS1943" t="s">
        <v>1074</v>
      </c>
      <c r="AT1943" t="s">
        <v>1076</v>
      </c>
      <c r="AU1943" t="s">
        <v>1077</v>
      </c>
      <c r="AV1943" t="s">
        <v>1079</v>
      </c>
      <c r="AW1943" t="s">
        <v>1084</v>
      </c>
      <c r="AX1943" s="65">
        <f t="shared" si="525"/>
        <v>1391.07</v>
      </c>
      <c r="AY1943" s="106">
        <v>2862.47</v>
      </c>
      <c r="AZ1943" s="106">
        <v>1189.3230139762054</v>
      </c>
      <c r="BA1943" s="65">
        <f t="shared" si="513"/>
        <v>5442.8630139762045</v>
      </c>
      <c r="BB1943" s="65">
        <f t="shared" si="514"/>
        <v>43370.806986023788</v>
      </c>
      <c r="BC1943" s="65">
        <f t="shared" si="515"/>
        <v>0</v>
      </c>
      <c r="BD1943" s="65">
        <f t="shared" si="516"/>
        <v>48870.1</v>
      </c>
      <c r="BE1943" s="65">
        <f t="shared" si="517"/>
        <v>31744.309999999998</v>
      </c>
      <c r="BF1943" s="65">
        <f t="shared" si="518"/>
        <v>123985.21698602379</v>
      </c>
      <c r="BG1943" s="66">
        <f t="shared" si="519"/>
        <v>777.55185913945775</v>
      </c>
      <c r="BH1943" s="66">
        <f t="shared" si="520"/>
        <v>74.777253424178951</v>
      </c>
      <c r="BI1943" s="66">
        <f t="shared" si="521"/>
        <v>0</v>
      </c>
      <c r="BJ1943" s="66">
        <f t="shared" si="522"/>
        <v>84.258793103448269</v>
      </c>
      <c r="BK1943" s="66">
        <f t="shared" si="523"/>
        <v>54.731568965517241</v>
      </c>
      <c r="BL1943" s="66">
        <f t="shared" si="524"/>
        <v>213.76761549314446</v>
      </c>
      <c r="BM1943" s="207">
        <f t="shared" si="526"/>
        <v>39869.18</v>
      </c>
    </row>
    <row r="1944" spans="1:65" x14ac:dyDescent="0.35">
      <c r="A1944" s="1">
        <v>125</v>
      </c>
      <c r="B1944">
        <v>113</v>
      </c>
      <c r="C1944" t="s">
        <v>37</v>
      </c>
      <c r="D1944" s="60" t="s">
        <v>163</v>
      </c>
      <c r="E1944" s="6" t="s">
        <v>1113</v>
      </c>
      <c r="F1944" s="7" t="s">
        <v>1114</v>
      </c>
      <c r="G1944" s="6">
        <v>-20.32</v>
      </c>
      <c r="H1944" s="6">
        <v>-40.340000000000003</v>
      </c>
      <c r="I1944" s="6">
        <v>9</v>
      </c>
      <c r="J1944" s="8">
        <v>54061.366139626101</v>
      </c>
      <c r="K1944" t="s">
        <v>1165</v>
      </c>
      <c r="L1944" t="s">
        <v>1062</v>
      </c>
      <c r="M1944">
        <v>600</v>
      </c>
      <c r="N1944">
        <v>600</v>
      </c>
      <c r="O1944">
        <v>0</v>
      </c>
      <c r="P1944">
        <v>35911.97</v>
      </c>
      <c r="Q1944">
        <v>44998.77</v>
      </c>
      <c r="R1944">
        <v>5264.2</v>
      </c>
      <c r="S1944">
        <v>34606.78</v>
      </c>
      <c r="T1944">
        <v>0</v>
      </c>
      <c r="U1944">
        <v>11578.67</v>
      </c>
      <c r="V1944">
        <v>0</v>
      </c>
      <c r="W1944" s="181">
        <f t="shared" si="510"/>
        <v>47490.64</v>
      </c>
      <c r="X1944" s="181">
        <f t="shared" si="511"/>
        <v>79.151066666666665</v>
      </c>
      <c r="Y1944" s="174">
        <v>132360.39000000001</v>
      </c>
      <c r="Z1944" s="181">
        <f t="shared" si="512"/>
        <v>220.60065000000003</v>
      </c>
      <c r="AA1944" s="174">
        <v>0</v>
      </c>
      <c r="AB1944" s="174">
        <v>27.13196145765361</v>
      </c>
      <c r="AC1944" s="174">
        <v>33.997157306653442</v>
      </c>
      <c r="AD1944" s="174">
        <v>3.977171720331135</v>
      </c>
      <c r="AE1944" s="174">
        <v>26.145873399133979</v>
      </c>
      <c r="AF1944">
        <v>0</v>
      </c>
      <c r="AG1944" s="106">
        <v>8.7478361162278215</v>
      </c>
      <c r="AH1944" s="106">
        <v>0</v>
      </c>
      <c r="AI1944" s="106">
        <v>100</v>
      </c>
      <c r="AJ1944">
        <v>83.77</v>
      </c>
      <c r="AK1944">
        <v>79.150000000000006</v>
      </c>
      <c r="AL1944">
        <v>57.68</v>
      </c>
      <c r="AM1944">
        <v>220.6</v>
      </c>
      <c r="AN1944" t="s">
        <v>1068</v>
      </c>
      <c r="AO1944">
        <v>23.601600000000001</v>
      </c>
      <c r="AP1944">
        <v>8.33</v>
      </c>
      <c r="AQ1944">
        <v>12.806699999999999</v>
      </c>
      <c r="AR1944" t="s">
        <v>1072</v>
      </c>
      <c r="AS1944" t="s">
        <v>1074</v>
      </c>
      <c r="AT1944" t="s">
        <v>1076</v>
      </c>
      <c r="AU1944" t="s">
        <v>1077</v>
      </c>
      <c r="AV1944" t="s">
        <v>1079</v>
      </c>
      <c r="AW1944" t="s">
        <v>1084</v>
      </c>
      <c r="AX1944" s="65">
        <f t="shared" si="525"/>
        <v>1391.07</v>
      </c>
      <c r="AY1944" s="106">
        <v>2862.47</v>
      </c>
      <c r="AZ1944" s="106">
        <v>1246.3852583919277</v>
      </c>
      <c r="BA1944" s="65">
        <f t="shared" si="513"/>
        <v>5499.9252583919279</v>
      </c>
      <c r="BB1944" s="65">
        <f t="shared" si="514"/>
        <v>46244.254741608071</v>
      </c>
      <c r="BC1944" s="65">
        <f t="shared" si="515"/>
        <v>0</v>
      </c>
      <c r="BD1944" s="65">
        <f t="shared" si="516"/>
        <v>48871.899999999994</v>
      </c>
      <c r="BE1944" s="65">
        <f t="shared" si="517"/>
        <v>31744.309999999998</v>
      </c>
      <c r="BF1944" s="65">
        <f t="shared" si="518"/>
        <v>126860.46474160808</v>
      </c>
      <c r="BG1944" s="66">
        <f t="shared" si="519"/>
        <v>785.70360834170401</v>
      </c>
      <c r="BH1944" s="66">
        <f t="shared" si="520"/>
        <v>79.731473692427713</v>
      </c>
      <c r="BI1944" s="66">
        <f t="shared" si="521"/>
        <v>0</v>
      </c>
      <c r="BJ1944" s="66">
        <f t="shared" si="522"/>
        <v>84.261896551724135</v>
      </c>
      <c r="BK1944" s="66">
        <f t="shared" si="523"/>
        <v>54.731568965517241</v>
      </c>
      <c r="BL1944" s="66">
        <f t="shared" si="524"/>
        <v>218.72493920966912</v>
      </c>
      <c r="BM1944" s="207">
        <f t="shared" si="526"/>
        <v>39870.979999999996</v>
      </c>
    </row>
    <row r="1945" spans="1:65" x14ac:dyDescent="0.35">
      <c r="A1945" s="1">
        <v>126</v>
      </c>
      <c r="B1945">
        <v>113</v>
      </c>
      <c r="C1945" t="s">
        <v>37</v>
      </c>
      <c r="D1945" s="60" t="s">
        <v>164</v>
      </c>
      <c r="E1945" s="6" t="s">
        <v>1115</v>
      </c>
      <c r="F1945" s="7" t="s">
        <v>1116</v>
      </c>
      <c r="G1945" s="6">
        <v>-8.0500000000000007</v>
      </c>
      <c r="H1945" s="6">
        <v>-34.880000000000003</v>
      </c>
      <c r="I1945" s="6">
        <v>10</v>
      </c>
      <c r="J1945" s="8">
        <v>63550.072249703</v>
      </c>
      <c r="K1945" t="s">
        <v>1165</v>
      </c>
      <c r="L1945" t="s">
        <v>1062</v>
      </c>
      <c r="M1945">
        <v>600</v>
      </c>
      <c r="N1945">
        <v>600</v>
      </c>
      <c r="O1945">
        <v>0</v>
      </c>
      <c r="P1945">
        <v>40209.300000000003</v>
      </c>
      <c r="Q1945">
        <v>44998.77</v>
      </c>
      <c r="R1945">
        <v>5250.2</v>
      </c>
      <c r="S1945">
        <v>34606.78</v>
      </c>
      <c r="T1945">
        <v>0</v>
      </c>
      <c r="U1945">
        <v>11578.67</v>
      </c>
      <c r="V1945">
        <v>0</v>
      </c>
      <c r="W1945" s="181">
        <f t="shared" si="510"/>
        <v>51787.97</v>
      </c>
      <c r="X1945" s="181">
        <f t="shared" si="511"/>
        <v>86.313283333333331</v>
      </c>
      <c r="Y1945" s="174">
        <v>136643.72</v>
      </c>
      <c r="Z1945" s="181">
        <f t="shared" si="512"/>
        <v>227.73953333333333</v>
      </c>
      <c r="AA1945" s="174">
        <v>0</v>
      </c>
      <c r="AB1945" s="174">
        <v>29.42637978532786</v>
      </c>
      <c r="AC1945" s="174">
        <v>32.931458540502263</v>
      </c>
      <c r="AD1945" s="174">
        <v>3.842254880063277</v>
      </c>
      <c r="AE1945" s="174">
        <v>25.326286491614841</v>
      </c>
      <c r="AF1945">
        <v>0</v>
      </c>
      <c r="AG1945" s="106">
        <v>8.4736203024917653</v>
      </c>
      <c r="AH1945" s="106">
        <v>0</v>
      </c>
      <c r="AI1945" s="106">
        <v>100</v>
      </c>
      <c r="AJ1945">
        <v>83.75</v>
      </c>
      <c r="AK1945">
        <v>86.31</v>
      </c>
      <c r="AL1945">
        <v>57.68</v>
      </c>
      <c r="AM1945">
        <v>227.74</v>
      </c>
      <c r="AN1945" t="s">
        <v>1069</v>
      </c>
      <c r="AO1945">
        <v>23.601600000000001</v>
      </c>
      <c r="AP1945">
        <v>8.33</v>
      </c>
      <c r="AQ1945">
        <v>12.806699999999999</v>
      </c>
      <c r="AR1945" t="s">
        <v>1072</v>
      </c>
      <c r="AS1945" t="s">
        <v>1074</v>
      </c>
      <c r="AT1945" t="s">
        <v>1076</v>
      </c>
      <c r="AU1945" t="s">
        <v>1077</v>
      </c>
      <c r="AV1945" t="s">
        <v>1079</v>
      </c>
      <c r="AW1945" t="s">
        <v>1084</v>
      </c>
      <c r="AX1945" s="65">
        <f t="shared" si="525"/>
        <v>1391.07</v>
      </c>
      <c r="AY1945" s="106">
        <v>2862.47</v>
      </c>
      <c r="AZ1945" s="106">
        <v>1383.0054008410384</v>
      </c>
      <c r="BA1945" s="65">
        <f t="shared" si="513"/>
        <v>5636.5454008410379</v>
      </c>
      <c r="BB1945" s="65">
        <f t="shared" si="514"/>
        <v>50404.964599158964</v>
      </c>
      <c r="BC1945" s="65">
        <f t="shared" si="515"/>
        <v>0</v>
      </c>
      <c r="BD1945" s="65">
        <f t="shared" si="516"/>
        <v>48857.899999999994</v>
      </c>
      <c r="BE1945" s="65">
        <f t="shared" si="517"/>
        <v>31744.309999999998</v>
      </c>
      <c r="BF1945" s="65">
        <f t="shared" si="518"/>
        <v>131007.17459915896</v>
      </c>
      <c r="BG1945" s="66">
        <f t="shared" si="519"/>
        <v>805.22077154871965</v>
      </c>
      <c r="BH1945" s="66">
        <f t="shared" si="520"/>
        <v>86.90511137786028</v>
      </c>
      <c r="BI1945" s="66">
        <f t="shared" si="521"/>
        <v>0</v>
      </c>
      <c r="BJ1945" s="66">
        <f t="shared" si="522"/>
        <v>84.237758620689647</v>
      </c>
      <c r="BK1945" s="66">
        <f t="shared" si="523"/>
        <v>54.731568965517241</v>
      </c>
      <c r="BL1945" s="66">
        <f t="shared" si="524"/>
        <v>225.87443896406717</v>
      </c>
      <c r="BM1945" s="207">
        <f t="shared" si="526"/>
        <v>39856.979999999996</v>
      </c>
    </row>
    <row r="1946" spans="1:65" x14ac:dyDescent="0.35">
      <c r="A1946" s="1">
        <v>127</v>
      </c>
      <c r="B1946">
        <v>113</v>
      </c>
      <c r="C1946" t="s">
        <v>37</v>
      </c>
      <c r="D1946" s="60" t="s">
        <v>165</v>
      </c>
      <c r="E1946" s="6" t="s">
        <v>1117</v>
      </c>
      <c r="F1946" s="7" t="s">
        <v>1118</v>
      </c>
      <c r="G1946" s="6">
        <v>-3.8</v>
      </c>
      <c r="H1946" s="6">
        <v>-38.53</v>
      </c>
      <c r="I1946" s="6">
        <v>41</v>
      </c>
      <c r="J1946" s="8">
        <v>71394.000753582499</v>
      </c>
      <c r="K1946" t="s">
        <v>1165</v>
      </c>
      <c r="L1946" t="s">
        <v>1062</v>
      </c>
      <c r="M1946">
        <v>600</v>
      </c>
      <c r="N1946">
        <v>600</v>
      </c>
      <c r="O1946">
        <v>0</v>
      </c>
      <c r="P1946">
        <v>41465.599999999999</v>
      </c>
      <c r="Q1946">
        <v>44998.77</v>
      </c>
      <c r="R1946">
        <v>5255.2</v>
      </c>
      <c r="S1946">
        <v>34606.78</v>
      </c>
      <c r="T1946">
        <v>0</v>
      </c>
      <c r="U1946">
        <v>11578.67</v>
      </c>
      <c r="V1946">
        <v>0</v>
      </c>
      <c r="W1946" s="181">
        <f t="shared" si="510"/>
        <v>53044.27</v>
      </c>
      <c r="X1946" s="181">
        <f t="shared" si="511"/>
        <v>88.407116666666667</v>
      </c>
      <c r="Y1946" s="174">
        <v>137905.01999999999</v>
      </c>
      <c r="Z1946" s="181">
        <f t="shared" si="512"/>
        <v>229.84169999999997</v>
      </c>
      <c r="AA1946" s="174">
        <v>0</v>
      </c>
      <c r="AB1946" s="174">
        <v>30.06823101871128</v>
      </c>
      <c r="AC1946" s="174">
        <v>32.630262480655162</v>
      </c>
      <c r="AD1946" s="174">
        <v>3.8107387243771109</v>
      </c>
      <c r="AE1946" s="174">
        <v>25.094648476175848</v>
      </c>
      <c r="AF1946">
        <v>0</v>
      </c>
      <c r="AG1946" s="106">
        <v>8.396119300080592</v>
      </c>
      <c r="AH1946" s="106">
        <v>0</v>
      </c>
      <c r="AI1946" s="106">
        <v>100</v>
      </c>
      <c r="AJ1946">
        <v>83.76</v>
      </c>
      <c r="AK1946">
        <v>88.41</v>
      </c>
      <c r="AL1946">
        <v>57.68</v>
      </c>
      <c r="AM1946">
        <v>229.84</v>
      </c>
      <c r="AN1946" t="s">
        <v>1070</v>
      </c>
      <c r="AO1946">
        <v>23.601600000000001</v>
      </c>
      <c r="AP1946">
        <v>8.33</v>
      </c>
      <c r="AQ1946">
        <v>12.806699999999999</v>
      </c>
      <c r="AR1946" t="s">
        <v>1072</v>
      </c>
      <c r="AS1946" t="s">
        <v>1074</v>
      </c>
      <c r="AT1946" t="s">
        <v>1076</v>
      </c>
      <c r="AU1946" t="s">
        <v>1077</v>
      </c>
      <c r="AV1946" t="s">
        <v>1079</v>
      </c>
      <c r="AW1946" t="s">
        <v>1084</v>
      </c>
      <c r="AX1946" s="65">
        <f t="shared" si="525"/>
        <v>1391.07</v>
      </c>
      <c r="AY1946" s="106">
        <v>2862.47</v>
      </c>
      <c r="AZ1946" s="106">
        <v>1392.8311500855384</v>
      </c>
      <c r="BA1946" s="65">
        <f t="shared" si="513"/>
        <v>5646.3711500855388</v>
      </c>
      <c r="BB1946" s="65">
        <f t="shared" si="514"/>
        <v>51651.438849914455</v>
      </c>
      <c r="BC1946" s="65">
        <f t="shared" si="515"/>
        <v>0</v>
      </c>
      <c r="BD1946" s="65">
        <f t="shared" si="516"/>
        <v>48862.899999999994</v>
      </c>
      <c r="BE1946" s="65">
        <f t="shared" si="517"/>
        <v>31744.309999999998</v>
      </c>
      <c r="BF1946" s="65">
        <f t="shared" si="518"/>
        <v>132258.64884991446</v>
      </c>
      <c r="BG1946" s="66">
        <f t="shared" si="519"/>
        <v>806.62445001221988</v>
      </c>
      <c r="BH1946" s="66">
        <f t="shared" si="520"/>
        <v>89.054204913645606</v>
      </c>
      <c r="BI1946" s="66">
        <f t="shared" si="521"/>
        <v>0</v>
      </c>
      <c r="BJ1946" s="66">
        <f t="shared" si="522"/>
        <v>84.246379310344821</v>
      </c>
      <c r="BK1946" s="66">
        <f t="shared" si="523"/>
        <v>54.731568965517241</v>
      </c>
      <c r="BL1946" s="66">
        <f t="shared" si="524"/>
        <v>228.03215318950768</v>
      </c>
      <c r="BM1946" s="207">
        <f t="shared" si="526"/>
        <v>39861.979999999996</v>
      </c>
    </row>
    <row r="1947" spans="1:65" x14ac:dyDescent="0.35">
      <c r="A1947" s="1">
        <v>128</v>
      </c>
      <c r="B1947">
        <v>114</v>
      </c>
      <c r="C1947" t="s">
        <v>37</v>
      </c>
      <c r="D1947" s="60" t="s">
        <v>166</v>
      </c>
      <c r="E1947" s="6" t="s">
        <v>1104</v>
      </c>
      <c r="F1947" s="7" t="s">
        <v>1105</v>
      </c>
      <c r="G1947" s="6">
        <v>-22.74</v>
      </c>
      <c r="H1947" s="6">
        <v>-45.59</v>
      </c>
      <c r="I1947" s="6">
        <v>1642</v>
      </c>
      <c r="J1947" s="8">
        <v>3495.45982983364</v>
      </c>
      <c r="K1947" t="s">
        <v>1165</v>
      </c>
      <c r="L1947" t="s">
        <v>1062</v>
      </c>
      <c r="M1947">
        <v>600</v>
      </c>
      <c r="N1947">
        <v>600</v>
      </c>
      <c r="O1947">
        <v>594.27</v>
      </c>
      <c r="P1947">
        <v>12893.14</v>
      </c>
      <c r="Q1947">
        <v>44998.77</v>
      </c>
      <c r="R1947">
        <v>5265.2</v>
      </c>
      <c r="S1947">
        <v>34606.78</v>
      </c>
      <c r="T1947">
        <v>0</v>
      </c>
      <c r="U1947">
        <v>11750.93</v>
      </c>
      <c r="V1947">
        <v>0</v>
      </c>
      <c r="W1947" s="181">
        <f t="shared" si="510"/>
        <v>24644.07</v>
      </c>
      <c r="X1947" s="181">
        <f t="shared" si="511"/>
        <v>41.073450000000001</v>
      </c>
      <c r="Y1947" s="174">
        <v>110109.09</v>
      </c>
      <c r="Z1947" s="181">
        <f t="shared" si="512"/>
        <v>183.51515000000001</v>
      </c>
      <c r="AA1947" s="174">
        <v>0.53971020921161006</v>
      </c>
      <c r="AB1947" s="174">
        <v>11.709423808697361</v>
      </c>
      <c r="AC1947" s="174">
        <v>40.867443369116927</v>
      </c>
      <c r="AD1947" s="174">
        <v>4.7818032098893921</v>
      </c>
      <c r="AE1947" s="174">
        <v>31.429539559358819</v>
      </c>
      <c r="AF1947">
        <v>0</v>
      </c>
      <c r="AG1947" s="106">
        <v>10.672079843725889</v>
      </c>
      <c r="AH1947" s="106">
        <v>0</v>
      </c>
      <c r="AI1947" s="106">
        <v>100</v>
      </c>
      <c r="AJ1947">
        <v>83.77</v>
      </c>
      <c r="AK1947">
        <v>42.06</v>
      </c>
      <c r="AL1947">
        <v>57.68</v>
      </c>
      <c r="AM1947">
        <v>183.52</v>
      </c>
      <c r="AN1947" t="s">
        <v>1063</v>
      </c>
      <c r="AO1947">
        <v>23.601600000000001</v>
      </c>
      <c r="AP1947">
        <v>8.33</v>
      </c>
      <c r="AQ1947">
        <v>12.806699999999999</v>
      </c>
      <c r="AR1947" t="s">
        <v>1072</v>
      </c>
      <c r="AS1947" t="s">
        <v>1074</v>
      </c>
      <c r="AT1947" t="s">
        <v>1076</v>
      </c>
      <c r="AU1947" t="s">
        <v>1077</v>
      </c>
      <c r="AV1947" t="s">
        <v>1082</v>
      </c>
      <c r="AW1947" t="s">
        <v>1083</v>
      </c>
      <c r="AX1947" s="65">
        <f t="shared" si="525"/>
        <v>1391.07</v>
      </c>
      <c r="AY1947" s="106">
        <v>2862.47</v>
      </c>
      <c r="AZ1947" s="106">
        <v>699.37502446292183</v>
      </c>
      <c r="BA1947" s="65">
        <f t="shared" si="513"/>
        <v>4952.9150244629218</v>
      </c>
      <c r="BB1947" s="65">
        <f t="shared" si="514"/>
        <v>23944.694975537077</v>
      </c>
      <c r="BC1947" s="65">
        <f t="shared" si="515"/>
        <v>594.27</v>
      </c>
      <c r="BD1947" s="65">
        <f t="shared" si="516"/>
        <v>48872.899999999994</v>
      </c>
      <c r="BE1947" s="65">
        <f t="shared" si="517"/>
        <v>31744.309999999998</v>
      </c>
      <c r="BF1947" s="65">
        <f t="shared" si="518"/>
        <v>105156.17497553707</v>
      </c>
      <c r="BG1947" s="66">
        <f t="shared" si="519"/>
        <v>707.55928920898884</v>
      </c>
      <c r="BH1947" s="66">
        <f t="shared" si="520"/>
        <v>41.283956854374267</v>
      </c>
      <c r="BI1947" s="66">
        <f t="shared" si="521"/>
        <v>0.99044999999999994</v>
      </c>
      <c r="BJ1947" s="66">
        <f t="shared" si="522"/>
        <v>84.263620689655156</v>
      </c>
      <c r="BK1947" s="66">
        <f t="shared" si="523"/>
        <v>54.731568965517241</v>
      </c>
      <c r="BL1947" s="66">
        <f t="shared" si="524"/>
        <v>181.30374995782253</v>
      </c>
      <c r="BM1947" s="207">
        <f t="shared" si="526"/>
        <v>39871.979999999996</v>
      </c>
    </row>
    <row r="1948" spans="1:65" x14ac:dyDescent="0.35">
      <c r="A1948" s="1">
        <v>129</v>
      </c>
      <c r="B1948">
        <v>114</v>
      </c>
      <c r="C1948" t="s">
        <v>37</v>
      </c>
      <c r="D1948" s="60" t="s">
        <v>167</v>
      </c>
      <c r="E1948" s="6" t="s">
        <v>1104</v>
      </c>
      <c r="F1948" s="7" t="s">
        <v>1106</v>
      </c>
      <c r="G1948" s="6">
        <v>-23.85</v>
      </c>
      <c r="H1948" s="6">
        <v>-46.64</v>
      </c>
      <c r="I1948" s="6">
        <v>792</v>
      </c>
      <c r="J1948" s="8">
        <v>14172.2970393051</v>
      </c>
      <c r="K1948" t="s">
        <v>1165</v>
      </c>
      <c r="L1948" t="s">
        <v>1062</v>
      </c>
      <c r="M1948">
        <v>600</v>
      </c>
      <c r="N1948">
        <v>600</v>
      </c>
      <c r="O1948">
        <v>64.42</v>
      </c>
      <c r="P1948">
        <v>20095.2</v>
      </c>
      <c r="Q1948">
        <v>44998.77</v>
      </c>
      <c r="R1948">
        <v>5266.4</v>
      </c>
      <c r="S1948">
        <v>34606.78</v>
      </c>
      <c r="T1948">
        <v>0</v>
      </c>
      <c r="U1948">
        <v>11750.93</v>
      </c>
      <c r="V1948">
        <v>0</v>
      </c>
      <c r="W1948" s="181">
        <f t="shared" si="510"/>
        <v>31846.13</v>
      </c>
      <c r="X1948" s="181">
        <f t="shared" si="511"/>
        <v>53.076883333333335</v>
      </c>
      <c r="Y1948" s="174">
        <v>116782.5</v>
      </c>
      <c r="Z1948" s="181">
        <f t="shared" si="512"/>
        <v>194.63749999999999</v>
      </c>
      <c r="AA1948" s="174">
        <v>5.5162374499603969E-2</v>
      </c>
      <c r="AB1948" s="174">
        <v>17.207372679982019</v>
      </c>
      <c r="AC1948" s="174">
        <v>38.532117397726537</v>
      </c>
      <c r="AD1948" s="174">
        <v>4.5095797743668786</v>
      </c>
      <c r="AE1948" s="174">
        <v>29.63353242138162</v>
      </c>
      <c r="AF1948">
        <v>0</v>
      </c>
      <c r="AG1948" s="106">
        <v>10.062235352043331</v>
      </c>
      <c r="AH1948" s="106">
        <v>0</v>
      </c>
      <c r="AI1948" s="106">
        <v>100</v>
      </c>
      <c r="AJ1948">
        <v>83.78</v>
      </c>
      <c r="AK1948">
        <v>53.18</v>
      </c>
      <c r="AL1948">
        <v>57.68</v>
      </c>
      <c r="AM1948">
        <v>194.64</v>
      </c>
      <c r="AN1948" t="s">
        <v>1064</v>
      </c>
      <c r="AO1948">
        <v>23.601600000000001</v>
      </c>
      <c r="AP1948">
        <v>8.33</v>
      </c>
      <c r="AQ1948">
        <v>12.806699999999999</v>
      </c>
      <c r="AR1948" t="s">
        <v>1072</v>
      </c>
      <c r="AS1948" t="s">
        <v>1074</v>
      </c>
      <c r="AT1948" t="s">
        <v>1076</v>
      </c>
      <c r="AU1948" t="s">
        <v>1077</v>
      </c>
      <c r="AV1948" t="s">
        <v>1082</v>
      </c>
      <c r="AW1948" t="s">
        <v>1083</v>
      </c>
      <c r="AX1948" s="65">
        <f t="shared" si="525"/>
        <v>1391.07</v>
      </c>
      <c r="AY1948" s="106">
        <v>2862.47</v>
      </c>
      <c r="AZ1948" s="106">
        <v>890.0378260113331</v>
      </c>
      <c r="BA1948" s="65">
        <f t="shared" si="513"/>
        <v>5143.5778260113329</v>
      </c>
      <c r="BB1948" s="65">
        <f t="shared" si="514"/>
        <v>30956.092173988669</v>
      </c>
      <c r="BC1948" s="65">
        <f t="shared" si="515"/>
        <v>64.42</v>
      </c>
      <c r="BD1948" s="65">
        <f t="shared" si="516"/>
        <v>48874.1</v>
      </c>
      <c r="BE1948" s="65">
        <f t="shared" si="517"/>
        <v>31744.309999999998</v>
      </c>
      <c r="BF1948" s="65">
        <f t="shared" si="518"/>
        <v>111638.92217398867</v>
      </c>
      <c r="BG1948" s="66">
        <f t="shared" si="519"/>
        <v>734.79683228733325</v>
      </c>
      <c r="BH1948" s="66">
        <f t="shared" si="520"/>
        <v>53.372572713773565</v>
      </c>
      <c r="BI1948" s="66">
        <f t="shared" si="521"/>
        <v>0.10736666666666667</v>
      </c>
      <c r="BJ1948" s="66">
        <f t="shared" si="522"/>
        <v>84.265689655172409</v>
      </c>
      <c r="BK1948" s="66">
        <f t="shared" si="523"/>
        <v>54.731568965517241</v>
      </c>
      <c r="BL1948" s="66">
        <f t="shared" si="524"/>
        <v>192.48090029998048</v>
      </c>
      <c r="BM1948" s="207">
        <f t="shared" si="526"/>
        <v>39873.18</v>
      </c>
    </row>
    <row r="1949" spans="1:65" x14ac:dyDescent="0.35">
      <c r="A1949" s="1">
        <v>130</v>
      </c>
      <c r="B1949">
        <v>114</v>
      </c>
      <c r="C1949" t="s">
        <v>37</v>
      </c>
      <c r="D1949" s="60" t="s">
        <v>168</v>
      </c>
      <c r="E1949" s="6" t="s">
        <v>1107</v>
      </c>
      <c r="F1949" s="7" t="s">
        <v>1108</v>
      </c>
      <c r="G1949" s="6">
        <v>-30.03</v>
      </c>
      <c r="H1949" s="6">
        <v>-51.23</v>
      </c>
      <c r="I1949" s="6">
        <v>47</v>
      </c>
      <c r="J1949" s="8">
        <v>23954.0527728093</v>
      </c>
      <c r="K1949" t="s">
        <v>1165</v>
      </c>
      <c r="L1949" t="s">
        <v>1062</v>
      </c>
      <c r="M1949">
        <v>600</v>
      </c>
      <c r="N1949">
        <v>600</v>
      </c>
      <c r="O1949">
        <v>221.32</v>
      </c>
      <c r="P1949">
        <v>23923.58</v>
      </c>
      <c r="Q1949">
        <v>44998.77</v>
      </c>
      <c r="R1949">
        <v>5272.4</v>
      </c>
      <c r="S1949">
        <v>34606.78</v>
      </c>
      <c r="T1949">
        <v>0</v>
      </c>
      <c r="U1949">
        <v>11750.93</v>
      </c>
      <c r="V1949">
        <v>0</v>
      </c>
      <c r="W1949" s="181">
        <f t="shared" si="510"/>
        <v>35674.51</v>
      </c>
      <c r="X1949" s="181">
        <f t="shared" si="511"/>
        <v>59.45751666666667</v>
      </c>
      <c r="Y1949" s="174">
        <v>120773.78</v>
      </c>
      <c r="Z1949" s="181">
        <f t="shared" si="512"/>
        <v>201.28963333333334</v>
      </c>
      <c r="AA1949" s="174">
        <v>0.18325169585650131</v>
      </c>
      <c r="AB1949" s="174">
        <v>19.808587592439348</v>
      </c>
      <c r="AC1949" s="174">
        <v>37.258724534414682</v>
      </c>
      <c r="AD1949" s="174">
        <v>4.3655170849169407</v>
      </c>
      <c r="AE1949" s="174">
        <v>28.654216171755159</v>
      </c>
      <c r="AF1949">
        <v>0</v>
      </c>
      <c r="AG1949" s="106">
        <v>9.7297029206173722</v>
      </c>
      <c r="AH1949" s="106">
        <v>0</v>
      </c>
      <c r="AI1949" s="106">
        <v>100</v>
      </c>
      <c r="AJ1949">
        <v>83.79</v>
      </c>
      <c r="AK1949">
        <v>59.83</v>
      </c>
      <c r="AL1949">
        <v>57.68</v>
      </c>
      <c r="AM1949">
        <v>201.29</v>
      </c>
      <c r="AN1949" t="s">
        <v>1065</v>
      </c>
      <c r="AO1949">
        <v>23.601600000000001</v>
      </c>
      <c r="AP1949">
        <v>8.33</v>
      </c>
      <c r="AQ1949">
        <v>12.806699999999999</v>
      </c>
      <c r="AR1949" t="s">
        <v>1072</v>
      </c>
      <c r="AS1949" t="s">
        <v>1074</v>
      </c>
      <c r="AT1949" t="s">
        <v>1076</v>
      </c>
      <c r="AU1949" t="s">
        <v>1077</v>
      </c>
      <c r="AV1949" t="s">
        <v>1082</v>
      </c>
      <c r="AW1949" t="s">
        <v>1083</v>
      </c>
      <c r="AX1949" s="65">
        <f t="shared" si="525"/>
        <v>1391.07</v>
      </c>
      <c r="AY1949" s="106">
        <v>2862.47</v>
      </c>
      <c r="AZ1949" s="106">
        <v>969.90266803138593</v>
      </c>
      <c r="BA1949" s="65">
        <f t="shared" si="513"/>
        <v>5223.4426680313863</v>
      </c>
      <c r="BB1949" s="65">
        <f t="shared" si="514"/>
        <v>34704.607331968618</v>
      </c>
      <c r="BC1949" s="65">
        <f t="shared" si="515"/>
        <v>221.32</v>
      </c>
      <c r="BD1949" s="65">
        <f t="shared" si="516"/>
        <v>48880.1</v>
      </c>
      <c r="BE1949" s="65">
        <f t="shared" si="517"/>
        <v>31744.309999999998</v>
      </c>
      <c r="BF1949" s="65">
        <f t="shared" si="518"/>
        <v>115550.33733196861</v>
      </c>
      <c r="BG1949" s="66">
        <f t="shared" si="519"/>
        <v>746.20609543305522</v>
      </c>
      <c r="BH1949" s="66">
        <f t="shared" si="520"/>
        <v>59.835529882704513</v>
      </c>
      <c r="BI1949" s="66">
        <f t="shared" si="521"/>
        <v>0.36886666666666668</v>
      </c>
      <c r="BJ1949" s="66">
        <f t="shared" si="522"/>
        <v>84.276034482758618</v>
      </c>
      <c r="BK1949" s="66">
        <f t="shared" si="523"/>
        <v>54.731568965517241</v>
      </c>
      <c r="BL1949" s="66">
        <f t="shared" si="524"/>
        <v>199.22471953787692</v>
      </c>
      <c r="BM1949" s="207">
        <f t="shared" si="526"/>
        <v>39879.18</v>
      </c>
    </row>
    <row r="1950" spans="1:65" x14ac:dyDescent="0.35">
      <c r="A1950" s="1">
        <v>131</v>
      </c>
      <c r="B1950">
        <v>114</v>
      </c>
      <c r="C1950" t="s">
        <v>37</v>
      </c>
      <c r="D1950" s="60" t="s">
        <v>169</v>
      </c>
      <c r="E1950" s="6" t="s">
        <v>1109</v>
      </c>
      <c r="F1950" s="7" t="s">
        <v>1110</v>
      </c>
      <c r="G1950" s="6">
        <v>-15.37</v>
      </c>
      <c r="H1950" s="6">
        <v>-48.78</v>
      </c>
      <c r="I1950" s="6">
        <v>770</v>
      </c>
      <c r="J1950" s="8">
        <v>31081.371963744201</v>
      </c>
      <c r="K1950" t="s">
        <v>1165</v>
      </c>
      <c r="L1950" t="s">
        <v>1062</v>
      </c>
      <c r="M1950">
        <v>600</v>
      </c>
      <c r="N1950">
        <v>600</v>
      </c>
      <c r="O1950">
        <v>0</v>
      </c>
      <c r="P1950">
        <v>34726.339999999997</v>
      </c>
      <c r="Q1950">
        <v>44998.77</v>
      </c>
      <c r="R1950">
        <v>5266.4</v>
      </c>
      <c r="S1950">
        <v>34606.78</v>
      </c>
      <c r="T1950">
        <v>0</v>
      </c>
      <c r="U1950">
        <v>11750.93</v>
      </c>
      <c r="V1950">
        <v>0</v>
      </c>
      <c r="W1950" s="181">
        <f t="shared" si="510"/>
        <v>46477.27</v>
      </c>
      <c r="X1950" s="181">
        <f t="shared" si="511"/>
        <v>77.46211666666666</v>
      </c>
      <c r="Y1950" s="174">
        <v>131349.22</v>
      </c>
      <c r="Z1950" s="181">
        <f t="shared" si="512"/>
        <v>218.91536666666667</v>
      </c>
      <c r="AA1950" s="174">
        <v>0</v>
      </c>
      <c r="AB1950" s="174">
        <v>26.438177554461301</v>
      </c>
      <c r="AC1950" s="174">
        <v>34.258878735633139</v>
      </c>
      <c r="AD1950" s="174">
        <v>4.0094642358744119</v>
      </c>
      <c r="AE1950" s="174">
        <v>26.347153032199198</v>
      </c>
      <c r="AF1950">
        <v>0</v>
      </c>
      <c r="AG1950" s="106">
        <v>8.9463264418319355</v>
      </c>
      <c r="AH1950" s="106">
        <v>0</v>
      </c>
      <c r="AI1950" s="106">
        <v>100</v>
      </c>
      <c r="AJ1950">
        <v>83.78</v>
      </c>
      <c r="AK1950">
        <v>77.459999999999994</v>
      </c>
      <c r="AL1950">
        <v>57.68</v>
      </c>
      <c r="AM1950">
        <v>218.92</v>
      </c>
      <c r="AN1950" t="s">
        <v>1066</v>
      </c>
      <c r="AO1950">
        <v>23.601600000000001</v>
      </c>
      <c r="AP1950">
        <v>8.33</v>
      </c>
      <c r="AQ1950">
        <v>12.806699999999999</v>
      </c>
      <c r="AR1950" t="s">
        <v>1072</v>
      </c>
      <c r="AS1950" t="s">
        <v>1074</v>
      </c>
      <c r="AT1950" t="s">
        <v>1076</v>
      </c>
      <c r="AU1950" t="s">
        <v>1077</v>
      </c>
      <c r="AV1950" t="s">
        <v>1082</v>
      </c>
      <c r="AW1950" t="s">
        <v>1083</v>
      </c>
      <c r="AX1950" s="65">
        <f t="shared" si="525"/>
        <v>1391.07</v>
      </c>
      <c r="AY1950" s="106">
        <v>2862.47</v>
      </c>
      <c r="AZ1950" s="106">
        <v>1239.6454519260496</v>
      </c>
      <c r="BA1950" s="65">
        <f t="shared" si="513"/>
        <v>5493.1854519260487</v>
      </c>
      <c r="BB1950" s="65">
        <f t="shared" si="514"/>
        <v>45237.624548073945</v>
      </c>
      <c r="BC1950" s="65">
        <f t="shared" si="515"/>
        <v>0</v>
      </c>
      <c r="BD1950" s="65">
        <f t="shared" si="516"/>
        <v>48874.1</v>
      </c>
      <c r="BE1950" s="65">
        <f t="shared" si="517"/>
        <v>31744.309999999998</v>
      </c>
      <c r="BF1950" s="65">
        <f t="shared" si="518"/>
        <v>125856.03454807395</v>
      </c>
      <c r="BG1950" s="66">
        <f t="shared" si="519"/>
        <v>784.74077884657834</v>
      </c>
      <c r="BH1950" s="66">
        <f t="shared" si="520"/>
        <v>77.995904393230944</v>
      </c>
      <c r="BI1950" s="66">
        <f t="shared" si="521"/>
        <v>0</v>
      </c>
      <c r="BJ1950" s="66">
        <f t="shared" si="522"/>
        <v>84.265689655172409</v>
      </c>
      <c r="BK1950" s="66">
        <f t="shared" si="523"/>
        <v>54.731568965517241</v>
      </c>
      <c r="BL1950" s="66">
        <f t="shared" si="524"/>
        <v>216.99316301392059</v>
      </c>
      <c r="BM1950" s="207">
        <f t="shared" si="526"/>
        <v>39873.18</v>
      </c>
    </row>
    <row r="1951" spans="1:65" x14ac:dyDescent="0.35">
      <c r="A1951" s="1">
        <v>132</v>
      </c>
      <c r="B1951">
        <v>114</v>
      </c>
      <c r="C1951" t="s">
        <v>37</v>
      </c>
      <c r="D1951" s="60" t="s">
        <v>170</v>
      </c>
      <c r="E1951" s="6" t="s">
        <v>1111</v>
      </c>
      <c r="F1951" s="7" t="s">
        <v>1112</v>
      </c>
      <c r="G1951" s="6">
        <v>-22.86</v>
      </c>
      <c r="H1951" s="6">
        <v>-43.41</v>
      </c>
      <c r="I1951" s="6">
        <v>45</v>
      </c>
      <c r="J1951" s="8">
        <v>45016.2336447989</v>
      </c>
      <c r="K1951" t="s">
        <v>1165</v>
      </c>
      <c r="L1951" t="s">
        <v>1062</v>
      </c>
      <c r="M1951">
        <v>600</v>
      </c>
      <c r="N1951">
        <v>600</v>
      </c>
      <c r="O1951">
        <v>0</v>
      </c>
      <c r="P1951">
        <v>34657.160000000003</v>
      </c>
      <c r="Q1951">
        <v>44998.77</v>
      </c>
      <c r="R1951">
        <v>5262.4</v>
      </c>
      <c r="S1951">
        <v>34606.78</v>
      </c>
      <c r="T1951">
        <v>0</v>
      </c>
      <c r="U1951">
        <v>11750.93</v>
      </c>
      <c r="V1951">
        <v>0</v>
      </c>
      <c r="W1951" s="181">
        <f t="shared" si="510"/>
        <v>46408.090000000004</v>
      </c>
      <c r="X1951" s="181">
        <f t="shared" si="511"/>
        <v>77.346816666666669</v>
      </c>
      <c r="Y1951" s="174">
        <v>131276.04999999999</v>
      </c>
      <c r="Z1951" s="181">
        <f t="shared" si="512"/>
        <v>218.79341666666664</v>
      </c>
      <c r="AA1951" s="174">
        <v>0</v>
      </c>
      <c r="AB1951" s="174">
        <v>26.400215423910151</v>
      </c>
      <c r="AC1951" s="174">
        <v>34.277973781203812</v>
      </c>
      <c r="AD1951" s="174">
        <v>4.0086519970702961</v>
      </c>
      <c r="AE1951" s="174">
        <v>26.36183827895492</v>
      </c>
      <c r="AF1951">
        <v>0</v>
      </c>
      <c r="AG1951" s="106">
        <v>8.9513129013251085</v>
      </c>
      <c r="AH1951" s="106">
        <v>0</v>
      </c>
      <c r="AI1951" s="106">
        <v>100</v>
      </c>
      <c r="AJ1951">
        <v>83.77</v>
      </c>
      <c r="AK1951">
        <v>77.349999999999994</v>
      </c>
      <c r="AL1951">
        <v>57.68</v>
      </c>
      <c r="AM1951">
        <v>218.79</v>
      </c>
      <c r="AN1951" t="s">
        <v>1067</v>
      </c>
      <c r="AO1951">
        <v>23.601600000000001</v>
      </c>
      <c r="AP1951">
        <v>8.33</v>
      </c>
      <c r="AQ1951">
        <v>12.806699999999999</v>
      </c>
      <c r="AR1951" t="s">
        <v>1072</v>
      </c>
      <c r="AS1951" t="s">
        <v>1074</v>
      </c>
      <c r="AT1951" t="s">
        <v>1076</v>
      </c>
      <c r="AU1951" t="s">
        <v>1077</v>
      </c>
      <c r="AV1951" t="s">
        <v>1082</v>
      </c>
      <c r="AW1951" t="s">
        <v>1083</v>
      </c>
      <c r="AX1951" s="65">
        <f t="shared" si="525"/>
        <v>1391.07</v>
      </c>
      <c r="AY1951" s="106">
        <v>2862.47</v>
      </c>
      <c r="AZ1951" s="106">
        <v>1226.0081871127277</v>
      </c>
      <c r="BA1951" s="65">
        <f t="shared" si="513"/>
        <v>5479.5481871127267</v>
      </c>
      <c r="BB1951" s="65">
        <f t="shared" si="514"/>
        <v>45182.081812887278</v>
      </c>
      <c r="BC1951" s="65">
        <f t="shared" si="515"/>
        <v>0</v>
      </c>
      <c r="BD1951" s="65">
        <f t="shared" si="516"/>
        <v>48870.1</v>
      </c>
      <c r="BE1951" s="65">
        <f t="shared" si="517"/>
        <v>31744.309999999998</v>
      </c>
      <c r="BF1951" s="65">
        <f t="shared" si="518"/>
        <v>125796.50181288726</v>
      </c>
      <c r="BG1951" s="66">
        <f t="shared" si="519"/>
        <v>782.79259815896091</v>
      </c>
      <c r="BH1951" s="66">
        <f t="shared" si="520"/>
        <v>77.900141056702196</v>
      </c>
      <c r="BI1951" s="66">
        <f t="shared" si="521"/>
        <v>0</v>
      </c>
      <c r="BJ1951" s="66">
        <f t="shared" si="522"/>
        <v>84.258793103448269</v>
      </c>
      <c r="BK1951" s="66">
        <f t="shared" si="523"/>
        <v>54.731568965517241</v>
      </c>
      <c r="BL1951" s="66">
        <f t="shared" si="524"/>
        <v>216.890520367047</v>
      </c>
      <c r="BM1951" s="207">
        <f t="shared" si="526"/>
        <v>39869.18</v>
      </c>
    </row>
    <row r="1952" spans="1:65" x14ac:dyDescent="0.35">
      <c r="A1952" s="1">
        <v>133</v>
      </c>
      <c r="B1952">
        <v>114</v>
      </c>
      <c r="C1952" t="s">
        <v>37</v>
      </c>
      <c r="D1952" s="60" t="s">
        <v>171</v>
      </c>
      <c r="E1952" s="6" t="s">
        <v>1113</v>
      </c>
      <c r="F1952" s="7" t="s">
        <v>1114</v>
      </c>
      <c r="G1952" s="6">
        <v>-20.32</v>
      </c>
      <c r="H1952" s="6">
        <v>-40.340000000000003</v>
      </c>
      <c r="I1952" s="6">
        <v>9</v>
      </c>
      <c r="J1952" s="8">
        <v>54061.366139626101</v>
      </c>
      <c r="K1952" t="s">
        <v>1165</v>
      </c>
      <c r="L1952" t="s">
        <v>1062</v>
      </c>
      <c r="M1952">
        <v>600</v>
      </c>
      <c r="N1952">
        <v>600</v>
      </c>
      <c r="O1952">
        <v>0</v>
      </c>
      <c r="P1952">
        <v>39052.97</v>
      </c>
      <c r="Q1952">
        <v>44998.77</v>
      </c>
      <c r="R1952">
        <v>5264.2</v>
      </c>
      <c r="S1952">
        <v>34606.78</v>
      </c>
      <c r="T1952">
        <v>0</v>
      </c>
      <c r="U1952">
        <v>11750.93</v>
      </c>
      <c r="V1952">
        <v>0</v>
      </c>
      <c r="W1952" s="181">
        <f t="shared" si="510"/>
        <v>50803.9</v>
      </c>
      <c r="X1952" s="181">
        <f t="shared" si="511"/>
        <v>84.673166666666674</v>
      </c>
      <c r="Y1952" s="174">
        <v>135673.66</v>
      </c>
      <c r="Z1952" s="181">
        <f t="shared" si="512"/>
        <v>226.12276666666668</v>
      </c>
      <c r="AA1952" s="174">
        <v>0</v>
      </c>
      <c r="AB1952" s="174">
        <v>28.784489192670119</v>
      </c>
      <c r="AC1952" s="174">
        <v>33.166916850330423</v>
      </c>
      <c r="AD1952" s="174">
        <v>3.8800456919935669</v>
      </c>
      <c r="AE1952" s="174">
        <v>25.507368195123501</v>
      </c>
      <c r="AF1952">
        <v>0</v>
      </c>
      <c r="AG1952" s="106">
        <v>8.661172699254962</v>
      </c>
      <c r="AH1952" s="106">
        <v>0</v>
      </c>
      <c r="AI1952" s="106">
        <v>100</v>
      </c>
      <c r="AJ1952">
        <v>83.77</v>
      </c>
      <c r="AK1952">
        <v>84.67</v>
      </c>
      <c r="AL1952">
        <v>57.68</v>
      </c>
      <c r="AM1952">
        <v>226.12</v>
      </c>
      <c r="AN1952" t="s">
        <v>1068</v>
      </c>
      <c r="AO1952">
        <v>23.601600000000001</v>
      </c>
      <c r="AP1952">
        <v>8.33</v>
      </c>
      <c r="AQ1952">
        <v>12.806699999999999</v>
      </c>
      <c r="AR1952" t="s">
        <v>1072</v>
      </c>
      <c r="AS1952" t="s">
        <v>1074</v>
      </c>
      <c r="AT1952" t="s">
        <v>1076</v>
      </c>
      <c r="AU1952" t="s">
        <v>1077</v>
      </c>
      <c r="AV1952" t="s">
        <v>1082</v>
      </c>
      <c r="AW1952" t="s">
        <v>1083</v>
      </c>
      <c r="AX1952" s="65">
        <f t="shared" si="525"/>
        <v>1391.07</v>
      </c>
      <c r="AY1952" s="106">
        <v>2862.47</v>
      </c>
      <c r="AZ1952" s="106">
        <v>1291.1241663310136</v>
      </c>
      <c r="BA1952" s="65">
        <f t="shared" si="513"/>
        <v>5544.6641663310129</v>
      </c>
      <c r="BB1952" s="65">
        <f t="shared" si="514"/>
        <v>49512.775833668988</v>
      </c>
      <c r="BC1952" s="65">
        <f t="shared" si="515"/>
        <v>0</v>
      </c>
      <c r="BD1952" s="65">
        <f t="shared" si="516"/>
        <v>48871.899999999994</v>
      </c>
      <c r="BE1952" s="65">
        <f t="shared" si="517"/>
        <v>31744.309999999998</v>
      </c>
      <c r="BF1952" s="65">
        <f t="shared" si="518"/>
        <v>130128.99583366899</v>
      </c>
      <c r="BG1952" s="66">
        <f t="shared" si="519"/>
        <v>792.0948809044304</v>
      </c>
      <c r="BH1952" s="66">
        <f t="shared" si="520"/>
        <v>85.366854885636187</v>
      </c>
      <c r="BI1952" s="66">
        <f t="shared" si="521"/>
        <v>0</v>
      </c>
      <c r="BJ1952" s="66">
        <f t="shared" si="522"/>
        <v>84.261896551724135</v>
      </c>
      <c r="BK1952" s="66">
        <f t="shared" si="523"/>
        <v>54.731568965517241</v>
      </c>
      <c r="BL1952" s="66">
        <f t="shared" si="524"/>
        <v>224.36033764425687</v>
      </c>
      <c r="BM1952" s="207">
        <f t="shared" si="526"/>
        <v>39870.979999999996</v>
      </c>
    </row>
    <row r="1953" spans="1:65" x14ac:dyDescent="0.35">
      <c r="A1953" s="1">
        <v>134</v>
      </c>
      <c r="B1953">
        <v>114</v>
      </c>
      <c r="C1953" t="s">
        <v>37</v>
      </c>
      <c r="D1953" s="60" t="s">
        <v>172</v>
      </c>
      <c r="E1953" s="6" t="s">
        <v>1115</v>
      </c>
      <c r="F1953" s="7" t="s">
        <v>1116</v>
      </c>
      <c r="G1953" s="6">
        <v>-8.0500000000000007</v>
      </c>
      <c r="H1953" s="6">
        <v>-34.880000000000003</v>
      </c>
      <c r="I1953" s="6">
        <v>10</v>
      </c>
      <c r="J1953" s="8">
        <v>63550.072249703</v>
      </c>
      <c r="K1953" t="s">
        <v>1165</v>
      </c>
      <c r="L1953" t="s">
        <v>1062</v>
      </c>
      <c r="M1953">
        <v>600</v>
      </c>
      <c r="N1953">
        <v>600</v>
      </c>
      <c r="O1953">
        <v>0</v>
      </c>
      <c r="P1953">
        <v>44595.4</v>
      </c>
      <c r="Q1953">
        <v>44998.77</v>
      </c>
      <c r="R1953">
        <v>5250.2</v>
      </c>
      <c r="S1953">
        <v>34606.78</v>
      </c>
      <c r="T1953">
        <v>0</v>
      </c>
      <c r="U1953">
        <v>11750.93</v>
      </c>
      <c r="V1953">
        <v>0</v>
      </c>
      <c r="W1953" s="181">
        <f t="shared" si="510"/>
        <v>56346.33</v>
      </c>
      <c r="X1953" s="181">
        <f t="shared" si="511"/>
        <v>93.910550000000001</v>
      </c>
      <c r="Y1953" s="174">
        <v>141202.09</v>
      </c>
      <c r="Z1953" s="181">
        <f t="shared" si="512"/>
        <v>235.33681666666666</v>
      </c>
      <c r="AA1953" s="174">
        <v>0</v>
      </c>
      <c r="AB1953" s="174">
        <v>31.582676998619501</v>
      </c>
      <c r="AC1953" s="174">
        <v>31.868345574771588</v>
      </c>
      <c r="AD1953" s="174">
        <v>3.718216918743908</v>
      </c>
      <c r="AE1953" s="174">
        <v>24.50868822125792</v>
      </c>
      <c r="AF1953">
        <v>0</v>
      </c>
      <c r="AG1953" s="106">
        <v>8.3220652045589407</v>
      </c>
      <c r="AH1953" s="106">
        <v>0</v>
      </c>
      <c r="AI1953" s="106">
        <v>100</v>
      </c>
      <c r="AJ1953">
        <v>83.75</v>
      </c>
      <c r="AK1953">
        <v>93.91</v>
      </c>
      <c r="AL1953">
        <v>57.68</v>
      </c>
      <c r="AM1953">
        <v>235.34</v>
      </c>
      <c r="AN1953" t="s">
        <v>1069</v>
      </c>
      <c r="AO1953">
        <v>23.601600000000001</v>
      </c>
      <c r="AP1953">
        <v>8.33</v>
      </c>
      <c r="AQ1953">
        <v>12.806699999999999</v>
      </c>
      <c r="AR1953" t="s">
        <v>1072</v>
      </c>
      <c r="AS1953" t="s">
        <v>1074</v>
      </c>
      <c r="AT1953" t="s">
        <v>1076</v>
      </c>
      <c r="AU1953" t="s">
        <v>1077</v>
      </c>
      <c r="AV1953" t="s">
        <v>1082</v>
      </c>
      <c r="AW1953" t="s">
        <v>1083</v>
      </c>
      <c r="AX1953" s="65">
        <f t="shared" si="525"/>
        <v>1391.07</v>
      </c>
      <c r="AY1953" s="106">
        <v>2862.47</v>
      </c>
      <c r="AZ1953" s="106">
        <v>1437.6267099167553</v>
      </c>
      <c r="BA1953" s="65">
        <f t="shared" si="513"/>
        <v>5691.1667099167553</v>
      </c>
      <c r="BB1953" s="65">
        <f t="shared" si="514"/>
        <v>54908.703290083249</v>
      </c>
      <c r="BC1953" s="65">
        <f t="shared" si="515"/>
        <v>0</v>
      </c>
      <c r="BD1953" s="65">
        <f t="shared" si="516"/>
        <v>48857.899999999994</v>
      </c>
      <c r="BE1953" s="65">
        <f t="shared" si="517"/>
        <v>31744.309999999998</v>
      </c>
      <c r="BF1953" s="65">
        <f t="shared" si="518"/>
        <v>135510.92329008324</v>
      </c>
      <c r="BG1953" s="66">
        <f t="shared" si="519"/>
        <v>813.02381570239356</v>
      </c>
      <c r="BH1953" s="66">
        <f t="shared" si="520"/>
        <v>94.670178086350433</v>
      </c>
      <c r="BI1953" s="66">
        <f t="shared" si="521"/>
        <v>0</v>
      </c>
      <c r="BJ1953" s="66">
        <f t="shared" si="522"/>
        <v>84.237758620689647</v>
      </c>
      <c r="BK1953" s="66">
        <f t="shared" si="523"/>
        <v>54.731568965517241</v>
      </c>
      <c r="BL1953" s="66">
        <f t="shared" si="524"/>
        <v>233.63952291393662</v>
      </c>
      <c r="BM1953" s="207">
        <f t="shared" si="526"/>
        <v>39856.979999999996</v>
      </c>
    </row>
    <row r="1954" spans="1:65" x14ac:dyDescent="0.35">
      <c r="A1954" s="1">
        <v>135</v>
      </c>
      <c r="B1954">
        <v>114</v>
      </c>
      <c r="C1954" t="s">
        <v>37</v>
      </c>
      <c r="D1954" s="60" t="s">
        <v>173</v>
      </c>
      <c r="E1954" s="6" t="s">
        <v>1117</v>
      </c>
      <c r="F1954" s="7" t="s">
        <v>1118</v>
      </c>
      <c r="G1954" s="6">
        <v>-3.8</v>
      </c>
      <c r="H1954" s="6">
        <v>-38.53</v>
      </c>
      <c r="I1954" s="6">
        <v>41</v>
      </c>
      <c r="J1954" s="8">
        <v>71394.000753582499</v>
      </c>
      <c r="K1954" t="s">
        <v>1165</v>
      </c>
      <c r="L1954" t="s">
        <v>1062</v>
      </c>
      <c r="M1954">
        <v>600</v>
      </c>
      <c r="N1954">
        <v>600</v>
      </c>
      <c r="O1954">
        <v>0</v>
      </c>
      <c r="P1954">
        <v>45810.97</v>
      </c>
      <c r="Q1954">
        <v>44998.77</v>
      </c>
      <c r="R1954">
        <v>5255.2</v>
      </c>
      <c r="S1954">
        <v>34606.78</v>
      </c>
      <c r="T1954">
        <v>0</v>
      </c>
      <c r="U1954">
        <v>11750.93</v>
      </c>
      <c r="V1954">
        <v>0</v>
      </c>
      <c r="W1954" s="181">
        <f t="shared" si="510"/>
        <v>57561.9</v>
      </c>
      <c r="X1954" s="181">
        <f t="shared" si="511"/>
        <v>95.936500000000009</v>
      </c>
      <c r="Y1954" s="174">
        <v>142422.65</v>
      </c>
      <c r="Z1954" s="181">
        <f t="shared" si="512"/>
        <v>237.37108333333333</v>
      </c>
      <c r="AA1954" s="174">
        <v>0</v>
      </c>
      <c r="AB1954" s="174">
        <v>32.165508786699313</v>
      </c>
      <c r="AC1954" s="174">
        <v>31.595234325439101</v>
      </c>
      <c r="AD1954" s="174">
        <v>3.6898625323991658</v>
      </c>
      <c r="AE1954" s="174">
        <v>24.298649126385449</v>
      </c>
      <c r="AF1954">
        <v>0</v>
      </c>
      <c r="AG1954" s="106">
        <v>8.2507452290769763</v>
      </c>
      <c r="AH1954" s="106">
        <v>0</v>
      </c>
      <c r="AI1954" s="106">
        <v>100</v>
      </c>
      <c r="AJ1954">
        <v>83.76</v>
      </c>
      <c r="AK1954">
        <v>95.94</v>
      </c>
      <c r="AL1954">
        <v>57.68</v>
      </c>
      <c r="AM1954">
        <v>237.37</v>
      </c>
      <c r="AN1954" t="s">
        <v>1070</v>
      </c>
      <c r="AO1954">
        <v>23.601600000000001</v>
      </c>
      <c r="AP1954">
        <v>8.33</v>
      </c>
      <c r="AQ1954">
        <v>12.806699999999999</v>
      </c>
      <c r="AR1954" t="s">
        <v>1072</v>
      </c>
      <c r="AS1954" t="s">
        <v>1074</v>
      </c>
      <c r="AT1954" t="s">
        <v>1076</v>
      </c>
      <c r="AU1954" t="s">
        <v>1077</v>
      </c>
      <c r="AV1954" t="s">
        <v>1082</v>
      </c>
      <c r="AW1954" t="s">
        <v>1083</v>
      </c>
      <c r="AX1954" s="65">
        <f t="shared" si="525"/>
        <v>1391.07</v>
      </c>
      <c r="AY1954" s="106">
        <v>2862.47</v>
      </c>
      <c r="AZ1954" s="106">
        <v>1417.0056506896581</v>
      </c>
      <c r="BA1954" s="65">
        <f t="shared" si="513"/>
        <v>5670.5456506896571</v>
      </c>
      <c r="BB1954" s="65">
        <f t="shared" si="514"/>
        <v>56144.894349310343</v>
      </c>
      <c r="BC1954" s="65">
        <f t="shared" si="515"/>
        <v>0</v>
      </c>
      <c r="BD1954" s="65">
        <f t="shared" si="516"/>
        <v>48862.899999999994</v>
      </c>
      <c r="BE1954" s="65">
        <f t="shared" si="517"/>
        <v>31744.309999999998</v>
      </c>
      <c r="BF1954" s="65">
        <f t="shared" si="518"/>
        <v>136752.10434931034</v>
      </c>
      <c r="BG1954" s="66">
        <f t="shared" si="519"/>
        <v>810.07795009852248</v>
      </c>
      <c r="BH1954" s="66">
        <f t="shared" si="520"/>
        <v>96.801541981569557</v>
      </c>
      <c r="BI1954" s="66">
        <f t="shared" si="521"/>
        <v>0</v>
      </c>
      <c r="BJ1954" s="66">
        <f t="shared" si="522"/>
        <v>84.246379310344821</v>
      </c>
      <c r="BK1954" s="66">
        <f t="shared" si="523"/>
        <v>54.731568965517241</v>
      </c>
      <c r="BL1954" s="66">
        <f t="shared" si="524"/>
        <v>235.7794902574316</v>
      </c>
      <c r="BM1954" s="207">
        <f t="shared" si="526"/>
        <v>39861.979999999996</v>
      </c>
    </row>
    <row r="1955" spans="1:65" x14ac:dyDescent="0.35">
      <c r="A1955" s="1">
        <v>136</v>
      </c>
      <c r="B1955">
        <v>115</v>
      </c>
      <c r="C1955" t="s">
        <v>37</v>
      </c>
      <c r="D1955" s="60" t="s">
        <v>174</v>
      </c>
      <c r="E1955" s="6" t="s">
        <v>1104</v>
      </c>
      <c r="F1955" s="7" t="s">
        <v>1105</v>
      </c>
      <c r="G1955" s="6">
        <v>-22.74</v>
      </c>
      <c r="H1955" s="6">
        <v>-45.59</v>
      </c>
      <c r="I1955" s="6">
        <v>1642</v>
      </c>
      <c r="J1955" s="8">
        <v>3495.45982983364</v>
      </c>
      <c r="K1955" t="s">
        <v>1165</v>
      </c>
      <c r="L1955" t="s">
        <v>1062</v>
      </c>
      <c r="M1955">
        <v>600</v>
      </c>
      <c r="N1955">
        <v>600</v>
      </c>
      <c r="O1955">
        <v>55.82</v>
      </c>
      <c r="P1955">
        <v>15790.97</v>
      </c>
      <c r="Q1955">
        <v>44998.77</v>
      </c>
      <c r="R1955">
        <v>5265.2</v>
      </c>
      <c r="S1955">
        <v>34606.78</v>
      </c>
      <c r="T1955">
        <v>0</v>
      </c>
      <c r="U1955">
        <v>11578.67</v>
      </c>
      <c r="V1955">
        <v>0</v>
      </c>
      <c r="W1955" s="181">
        <f t="shared" si="510"/>
        <v>27369.64</v>
      </c>
      <c r="X1955" s="181">
        <f t="shared" si="511"/>
        <v>45.616066666666669</v>
      </c>
      <c r="Y1955" s="174">
        <v>112296.21</v>
      </c>
      <c r="Z1955" s="181">
        <f t="shared" si="512"/>
        <v>187.16035000000002</v>
      </c>
      <c r="AA1955" s="174">
        <v>4.9707821840113742E-2</v>
      </c>
      <c r="AB1955" s="174">
        <v>14.061890423550359</v>
      </c>
      <c r="AC1955" s="174">
        <v>40.071494843859817</v>
      </c>
      <c r="AD1955" s="174">
        <v>4.6886711492756517</v>
      </c>
      <c r="AE1955" s="174">
        <v>30.81740692762471</v>
      </c>
      <c r="AF1955">
        <v>0</v>
      </c>
      <c r="AG1955" s="106">
        <v>10.31082883384933</v>
      </c>
      <c r="AH1955" s="106">
        <v>0</v>
      </c>
      <c r="AI1955" s="106">
        <v>100</v>
      </c>
      <c r="AJ1955">
        <v>83.77</v>
      </c>
      <c r="AK1955">
        <v>45.71</v>
      </c>
      <c r="AL1955">
        <v>57.68</v>
      </c>
      <c r="AM1955">
        <v>187.16</v>
      </c>
      <c r="AN1955" t="s">
        <v>1063</v>
      </c>
      <c r="AO1955">
        <v>23.601600000000001</v>
      </c>
      <c r="AP1955">
        <v>8.33</v>
      </c>
      <c r="AQ1955">
        <v>12.806699999999999</v>
      </c>
      <c r="AR1955" t="s">
        <v>1072</v>
      </c>
      <c r="AS1955" t="s">
        <v>1074</v>
      </c>
      <c r="AT1955" t="s">
        <v>1076</v>
      </c>
      <c r="AU1955" t="s">
        <v>1077</v>
      </c>
      <c r="AV1955" t="s">
        <v>1082</v>
      </c>
      <c r="AW1955" t="s">
        <v>1084</v>
      </c>
      <c r="AX1955" s="65">
        <f t="shared" si="525"/>
        <v>1391.07</v>
      </c>
      <c r="AY1955" s="106">
        <v>2862.47</v>
      </c>
      <c r="AZ1955" s="106">
        <v>706.42432656638857</v>
      </c>
      <c r="BA1955" s="65">
        <f t="shared" si="513"/>
        <v>4959.964326566389</v>
      </c>
      <c r="BB1955" s="65">
        <f t="shared" si="514"/>
        <v>26663.215673433609</v>
      </c>
      <c r="BC1955" s="65">
        <f t="shared" si="515"/>
        <v>55.82</v>
      </c>
      <c r="BD1955" s="65">
        <f t="shared" si="516"/>
        <v>48872.899999999994</v>
      </c>
      <c r="BE1955" s="65">
        <f t="shared" si="517"/>
        <v>31744.309999999998</v>
      </c>
      <c r="BF1955" s="65">
        <f t="shared" si="518"/>
        <v>107336.24567343362</v>
      </c>
      <c r="BG1955" s="66">
        <f t="shared" si="519"/>
        <v>708.56633236662697</v>
      </c>
      <c r="BH1955" s="66">
        <f t="shared" si="520"/>
        <v>45.971061505920019</v>
      </c>
      <c r="BI1955" s="66">
        <f t="shared" si="521"/>
        <v>9.3033333333333329E-2</v>
      </c>
      <c r="BJ1955" s="66">
        <f t="shared" si="522"/>
        <v>84.263620689655156</v>
      </c>
      <c r="BK1955" s="66">
        <f t="shared" si="523"/>
        <v>54.731568965517241</v>
      </c>
      <c r="BL1955" s="66">
        <f t="shared" si="524"/>
        <v>185.06249254040279</v>
      </c>
      <c r="BM1955" s="207">
        <f t="shared" si="526"/>
        <v>39871.979999999996</v>
      </c>
    </row>
    <row r="1956" spans="1:65" x14ac:dyDescent="0.35">
      <c r="A1956" s="1">
        <v>137</v>
      </c>
      <c r="B1956">
        <v>115</v>
      </c>
      <c r="C1956" t="s">
        <v>37</v>
      </c>
      <c r="D1956" s="60" t="s">
        <v>175</v>
      </c>
      <c r="E1956" s="6" t="s">
        <v>1104</v>
      </c>
      <c r="F1956" s="7" t="s">
        <v>1106</v>
      </c>
      <c r="G1956" s="6">
        <v>-23.85</v>
      </c>
      <c r="H1956" s="6">
        <v>-46.64</v>
      </c>
      <c r="I1956" s="6">
        <v>792</v>
      </c>
      <c r="J1956" s="8">
        <v>14172.2970393051</v>
      </c>
      <c r="K1956" t="s">
        <v>1165</v>
      </c>
      <c r="L1956" t="s">
        <v>1062</v>
      </c>
      <c r="M1956">
        <v>600</v>
      </c>
      <c r="N1956">
        <v>600</v>
      </c>
      <c r="O1956">
        <v>0</v>
      </c>
      <c r="P1956">
        <v>21333.49</v>
      </c>
      <c r="Q1956">
        <v>44998.77</v>
      </c>
      <c r="R1956">
        <v>5266.4</v>
      </c>
      <c r="S1956">
        <v>34606.78</v>
      </c>
      <c r="T1956">
        <v>0</v>
      </c>
      <c r="U1956">
        <v>11578.67</v>
      </c>
      <c r="V1956">
        <v>0</v>
      </c>
      <c r="W1956" s="181">
        <f t="shared" si="510"/>
        <v>32912.160000000003</v>
      </c>
      <c r="X1956" s="181">
        <f t="shared" si="511"/>
        <v>54.853600000000007</v>
      </c>
      <c r="Y1956" s="174">
        <v>117784.12</v>
      </c>
      <c r="Z1956" s="181">
        <f t="shared" si="512"/>
        <v>196.30686666666665</v>
      </c>
      <c r="AA1956" s="174">
        <v>0</v>
      </c>
      <c r="AB1956" s="174">
        <v>18.112365232257119</v>
      </c>
      <c r="AC1956" s="174">
        <v>38.204445556837371</v>
      </c>
      <c r="AD1956" s="174">
        <v>4.4712309265459558</v>
      </c>
      <c r="AE1956" s="174">
        <v>29.381532926509951</v>
      </c>
      <c r="AF1956">
        <v>0</v>
      </c>
      <c r="AG1956" s="106">
        <v>9.8304168677407446</v>
      </c>
      <c r="AH1956" s="106">
        <v>0</v>
      </c>
      <c r="AI1956" s="106">
        <v>100</v>
      </c>
      <c r="AJ1956">
        <v>83.78</v>
      </c>
      <c r="AK1956">
        <v>54.85</v>
      </c>
      <c r="AL1956">
        <v>57.68</v>
      </c>
      <c r="AM1956">
        <v>196.31</v>
      </c>
      <c r="AN1956" t="s">
        <v>1064</v>
      </c>
      <c r="AO1956">
        <v>23.601600000000001</v>
      </c>
      <c r="AP1956">
        <v>8.33</v>
      </c>
      <c r="AQ1956">
        <v>12.806699999999999</v>
      </c>
      <c r="AR1956" t="s">
        <v>1072</v>
      </c>
      <c r="AS1956" t="s">
        <v>1074</v>
      </c>
      <c r="AT1956" t="s">
        <v>1076</v>
      </c>
      <c r="AU1956" t="s">
        <v>1077</v>
      </c>
      <c r="AV1956" t="s">
        <v>1082</v>
      </c>
      <c r="AW1956" t="s">
        <v>1084</v>
      </c>
      <c r="AX1956" s="65">
        <f t="shared" si="525"/>
        <v>1391.07</v>
      </c>
      <c r="AY1956" s="106">
        <v>2862.47</v>
      </c>
      <c r="AZ1956" s="106">
        <v>892.95994092593867</v>
      </c>
      <c r="BA1956" s="65">
        <f t="shared" si="513"/>
        <v>5146.4999409259381</v>
      </c>
      <c r="BB1956" s="65">
        <f t="shared" si="514"/>
        <v>32019.200059074064</v>
      </c>
      <c r="BC1956" s="65">
        <f t="shared" si="515"/>
        <v>0</v>
      </c>
      <c r="BD1956" s="65">
        <f t="shared" si="516"/>
        <v>48874.1</v>
      </c>
      <c r="BE1956" s="65">
        <f t="shared" si="517"/>
        <v>31744.309999999998</v>
      </c>
      <c r="BF1956" s="65">
        <f t="shared" si="518"/>
        <v>112637.62005907406</v>
      </c>
      <c r="BG1956" s="66">
        <f t="shared" si="519"/>
        <v>735.21427727513401</v>
      </c>
      <c r="BH1956" s="66">
        <f t="shared" si="520"/>
        <v>55.205517343231143</v>
      </c>
      <c r="BI1956" s="66">
        <f t="shared" si="521"/>
        <v>0</v>
      </c>
      <c r="BJ1956" s="66">
        <f t="shared" si="522"/>
        <v>84.265689655172409</v>
      </c>
      <c r="BK1956" s="66">
        <f t="shared" si="523"/>
        <v>54.731568965517241</v>
      </c>
      <c r="BL1956" s="66">
        <f t="shared" si="524"/>
        <v>194.20279320530011</v>
      </c>
      <c r="BM1956" s="207">
        <f t="shared" si="526"/>
        <v>39873.18</v>
      </c>
    </row>
    <row r="1957" spans="1:65" x14ac:dyDescent="0.35">
      <c r="A1957" s="1">
        <v>138</v>
      </c>
      <c r="B1957">
        <v>115</v>
      </c>
      <c r="C1957" t="s">
        <v>37</v>
      </c>
      <c r="D1957" s="60" t="s">
        <v>176</v>
      </c>
      <c r="E1957" s="6" t="s">
        <v>1107</v>
      </c>
      <c r="F1957" s="7" t="s">
        <v>1108</v>
      </c>
      <c r="G1957" s="6">
        <v>-30.03</v>
      </c>
      <c r="H1957" s="6">
        <v>-51.23</v>
      </c>
      <c r="I1957" s="6">
        <v>47</v>
      </c>
      <c r="J1957" s="8">
        <v>23954.0527728093</v>
      </c>
      <c r="K1957" t="s">
        <v>1165</v>
      </c>
      <c r="L1957" t="s">
        <v>1062</v>
      </c>
      <c r="M1957">
        <v>600</v>
      </c>
      <c r="N1957">
        <v>600</v>
      </c>
      <c r="O1957">
        <v>4.9400000000000004</v>
      </c>
      <c r="P1957">
        <v>24185.29</v>
      </c>
      <c r="Q1957">
        <v>44998.77</v>
      </c>
      <c r="R1957">
        <v>5272.4</v>
      </c>
      <c r="S1957">
        <v>34606.78</v>
      </c>
      <c r="T1957">
        <v>0</v>
      </c>
      <c r="U1957">
        <v>11578.67</v>
      </c>
      <c r="V1957">
        <v>0</v>
      </c>
      <c r="W1957" s="181">
        <f t="shared" si="510"/>
        <v>35763.96</v>
      </c>
      <c r="X1957" s="181">
        <f t="shared" si="511"/>
        <v>59.6066</v>
      </c>
      <c r="Y1957" s="174">
        <v>120646.85</v>
      </c>
      <c r="Z1957" s="181">
        <f t="shared" si="512"/>
        <v>201.07808333333335</v>
      </c>
      <c r="AA1957" s="174">
        <v>4.0945950930339264E-3</v>
      </c>
      <c r="AB1957" s="174">
        <v>20.046350153360819</v>
      </c>
      <c r="AC1957" s="174">
        <v>37.297923650721089</v>
      </c>
      <c r="AD1957" s="174">
        <v>4.3701099531400933</v>
      </c>
      <c r="AE1957" s="174">
        <v>28.684362666741809</v>
      </c>
      <c r="AF1957">
        <v>0</v>
      </c>
      <c r="AG1957" s="106">
        <v>9.5971589809431403</v>
      </c>
      <c r="AH1957" s="106">
        <v>0</v>
      </c>
      <c r="AI1957" s="106">
        <v>100</v>
      </c>
      <c r="AJ1957">
        <v>83.79</v>
      </c>
      <c r="AK1957">
        <v>59.61</v>
      </c>
      <c r="AL1957">
        <v>57.68</v>
      </c>
      <c r="AM1957">
        <v>201.08</v>
      </c>
      <c r="AN1957" t="s">
        <v>1065</v>
      </c>
      <c r="AO1957">
        <v>23.601600000000001</v>
      </c>
      <c r="AP1957">
        <v>8.33</v>
      </c>
      <c r="AQ1957">
        <v>12.806699999999999</v>
      </c>
      <c r="AR1957" t="s">
        <v>1072</v>
      </c>
      <c r="AS1957" t="s">
        <v>1074</v>
      </c>
      <c r="AT1957" t="s">
        <v>1076</v>
      </c>
      <c r="AU1957" t="s">
        <v>1077</v>
      </c>
      <c r="AV1957" t="s">
        <v>1082</v>
      </c>
      <c r="AW1957" t="s">
        <v>1084</v>
      </c>
      <c r="AX1957" s="65">
        <f t="shared" si="525"/>
        <v>1391.07</v>
      </c>
      <c r="AY1957" s="106">
        <v>2862.47</v>
      </c>
      <c r="AZ1957" s="106">
        <v>974.9735889086636</v>
      </c>
      <c r="BA1957" s="65">
        <f t="shared" si="513"/>
        <v>5228.5135889086632</v>
      </c>
      <c r="BB1957" s="65">
        <f t="shared" si="514"/>
        <v>34788.986411091333</v>
      </c>
      <c r="BC1957" s="65">
        <f t="shared" si="515"/>
        <v>4.9400000000000004</v>
      </c>
      <c r="BD1957" s="65">
        <f t="shared" si="516"/>
        <v>48880.1</v>
      </c>
      <c r="BE1957" s="65">
        <f t="shared" si="517"/>
        <v>31744.309999999998</v>
      </c>
      <c r="BF1957" s="65">
        <f t="shared" si="518"/>
        <v>115418.33641109134</v>
      </c>
      <c r="BG1957" s="66">
        <f t="shared" si="519"/>
        <v>746.9305127012376</v>
      </c>
      <c r="BH1957" s="66">
        <f t="shared" si="520"/>
        <v>59.981011053605748</v>
      </c>
      <c r="BI1957" s="66">
        <f t="shared" si="521"/>
        <v>8.2333333333333338E-3</v>
      </c>
      <c r="BJ1957" s="66">
        <f t="shared" si="522"/>
        <v>84.276034482758618</v>
      </c>
      <c r="BK1957" s="66">
        <f t="shared" si="523"/>
        <v>54.731568965517241</v>
      </c>
      <c r="BL1957" s="66">
        <f t="shared" si="524"/>
        <v>198.99713174326092</v>
      </c>
      <c r="BM1957" s="207">
        <f t="shared" si="526"/>
        <v>39879.18</v>
      </c>
    </row>
    <row r="1958" spans="1:65" x14ac:dyDescent="0.35">
      <c r="A1958" s="1">
        <v>139</v>
      </c>
      <c r="B1958">
        <v>115</v>
      </c>
      <c r="C1958" t="s">
        <v>37</v>
      </c>
      <c r="D1958" s="60" t="s">
        <v>177</v>
      </c>
      <c r="E1958" s="6" t="s">
        <v>1109</v>
      </c>
      <c r="F1958" s="7" t="s">
        <v>1110</v>
      </c>
      <c r="G1958" s="6">
        <v>-15.37</v>
      </c>
      <c r="H1958" s="6">
        <v>-48.78</v>
      </c>
      <c r="I1958" s="6">
        <v>770</v>
      </c>
      <c r="J1958" s="8">
        <v>31081.371963744201</v>
      </c>
      <c r="K1958" t="s">
        <v>1165</v>
      </c>
      <c r="L1958" t="s">
        <v>1062</v>
      </c>
      <c r="M1958">
        <v>600</v>
      </c>
      <c r="N1958">
        <v>600</v>
      </c>
      <c r="O1958">
        <v>0</v>
      </c>
      <c r="P1958">
        <v>32177.99</v>
      </c>
      <c r="Q1958">
        <v>44998.77</v>
      </c>
      <c r="R1958">
        <v>5266.4</v>
      </c>
      <c r="S1958">
        <v>34606.78</v>
      </c>
      <c r="T1958">
        <v>0</v>
      </c>
      <c r="U1958">
        <v>11578.67</v>
      </c>
      <c r="V1958">
        <v>0</v>
      </c>
      <c r="W1958" s="181">
        <f t="shared" si="510"/>
        <v>43756.66</v>
      </c>
      <c r="X1958" s="181">
        <f t="shared" si="511"/>
        <v>72.92776666666667</v>
      </c>
      <c r="Y1958" s="174">
        <v>128628.62</v>
      </c>
      <c r="Z1958" s="181">
        <f t="shared" si="512"/>
        <v>214.38103333333333</v>
      </c>
      <c r="AA1958" s="174">
        <v>0</v>
      </c>
      <c r="AB1958" s="174">
        <v>25.01619779486089</v>
      </c>
      <c r="AC1958" s="174">
        <v>34.983481903172091</v>
      </c>
      <c r="AD1958" s="174">
        <v>4.0942676676465926</v>
      </c>
      <c r="AE1958" s="174">
        <v>26.904416761992781</v>
      </c>
      <c r="AF1958">
        <v>0</v>
      </c>
      <c r="AG1958" s="106">
        <v>9.0016280980080499</v>
      </c>
      <c r="AH1958" s="106">
        <v>0</v>
      </c>
      <c r="AI1958" s="106">
        <v>100</v>
      </c>
      <c r="AJ1958">
        <v>83.78</v>
      </c>
      <c r="AK1958">
        <v>72.930000000000007</v>
      </c>
      <c r="AL1958">
        <v>57.68</v>
      </c>
      <c r="AM1958">
        <v>214.38</v>
      </c>
      <c r="AN1958" t="s">
        <v>1066</v>
      </c>
      <c r="AO1958">
        <v>23.601600000000001</v>
      </c>
      <c r="AP1958">
        <v>8.33</v>
      </c>
      <c r="AQ1958">
        <v>12.806699999999999</v>
      </c>
      <c r="AR1958" t="s">
        <v>1072</v>
      </c>
      <c r="AS1958" t="s">
        <v>1074</v>
      </c>
      <c r="AT1958" t="s">
        <v>1076</v>
      </c>
      <c r="AU1958" t="s">
        <v>1077</v>
      </c>
      <c r="AV1958" t="s">
        <v>1082</v>
      </c>
      <c r="AW1958" t="s">
        <v>1084</v>
      </c>
      <c r="AX1958" s="65">
        <f t="shared" si="525"/>
        <v>1391.07</v>
      </c>
      <c r="AY1958" s="106">
        <v>2862.47</v>
      </c>
      <c r="AZ1958" s="106">
        <v>1242.363360224047</v>
      </c>
      <c r="BA1958" s="65">
        <f t="shared" si="513"/>
        <v>5495.903360224047</v>
      </c>
      <c r="BB1958" s="65">
        <f t="shared" si="514"/>
        <v>42514.296639775959</v>
      </c>
      <c r="BC1958" s="65">
        <f t="shared" si="515"/>
        <v>0</v>
      </c>
      <c r="BD1958" s="65">
        <f t="shared" si="516"/>
        <v>48874.1</v>
      </c>
      <c r="BE1958" s="65">
        <f t="shared" si="517"/>
        <v>31744.309999999998</v>
      </c>
      <c r="BF1958" s="65">
        <f t="shared" si="518"/>
        <v>123132.71663977594</v>
      </c>
      <c r="BG1958" s="66">
        <f t="shared" si="519"/>
        <v>785.12905146057813</v>
      </c>
      <c r="BH1958" s="66">
        <f t="shared" si="520"/>
        <v>73.30051144788959</v>
      </c>
      <c r="BI1958" s="66">
        <f t="shared" si="521"/>
        <v>0</v>
      </c>
      <c r="BJ1958" s="66">
        <f t="shared" si="522"/>
        <v>84.265689655172409</v>
      </c>
      <c r="BK1958" s="66">
        <f t="shared" si="523"/>
        <v>54.731568965517241</v>
      </c>
      <c r="BL1958" s="66">
        <f t="shared" si="524"/>
        <v>212.29778730995852</v>
      </c>
      <c r="BM1958" s="207">
        <f t="shared" si="526"/>
        <v>39873.18</v>
      </c>
    </row>
    <row r="1959" spans="1:65" x14ac:dyDescent="0.35">
      <c r="A1959" s="1">
        <v>140</v>
      </c>
      <c r="B1959">
        <v>115</v>
      </c>
      <c r="C1959" t="s">
        <v>37</v>
      </c>
      <c r="D1959" s="60" t="s">
        <v>178</v>
      </c>
      <c r="E1959" s="6" t="s">
        <v>1111</v>
      </c>
      <c r="F1959" s="7" t="s">
        <v>1112</v>
      </c>
      <c r="G1959" s="6">
        <v>-22.86</v>
      </c>
      <c r="H1959" s="6">
        <v>-43.41</v>
      </c>
      <c r="I1959" s="6">
        <v>45</v>
      </c>
      <c r="J1959" s="8">
        <v>45016.2336447989</v>
      </c>
      <c r="K1959" t="s">
        <v>1165</v>
      </c>
      <c r="L1959" t="s">
        <v>1062</v>
      </c>
      <c r="M1959">
        <v>600</v>
      </c>
      <c r="N1959">
        <v>600</v>
      </c>
      <c r="O1959">
        <v>0</v>
      </c>
      <c r="P1959">
        <v>32463.14</v>
      </c>
      <c r="Q1959">
        <v>44998.77</v>
      </c>
      <c r="R1959">
        <v>5262.4</v>
      </c>
      <c r="S1959">
        <v>34606.78</v>
      </c>
      <c r="T1959">
        <v>0</v>
      </c>
      <c r="U1959">
        <v>11578.67</v>
      </c>
      <c r="V1959">
        <v>0</v>
      </c>
      <c r="W1959" s="181">
        <f t="shared" si="510"/>
        <v>44041.81</v>
      </c>
      <c r="X1959" s="181">
        <f t="shared" si="511"/>
        <v>73.403016666666659</v>
      </c>
      <c r="Y1959" s="174">
        <v>128909.75999999999</v>
      </c>
      <c r="Z1959" s="181">
        <f t="shared" si="512"/>
        <v>214.84959999999998</v>
      </c>
      <c r="AA1959" s="174">
        <v>0</v>
      </c>
      <c r="AB1959" s="174">
        <v>25.18284108200962</v>
      </c>
      <c r="AC1959" s="174">
        <v>34.907186236325323</v>
      </c>
      <c r="AD1959" s="174">
        <v>4.0822355111048223</v>
      </c>
      <c r="AE1959" s="174">
        <v>26.845740772459742</v>
      </c>
      <c r="AF1959">
        <v>0</v>
      </c>
      <c r="AG1959" s="106">
        <v>8.9819963981005024</v>
      </c>
      <c r="AH1959" s="106">
        <v>0</v>
      </c>
      <c r="AI1959" s="106">
        <v>100</v>
      </c>
      <c r="AJ1959">
        <v>83.77</v>
      </c>
      <c r="AK1959">
        <v>73.400000000000006</v>
      </c>
      <c r="AL1959">
        <v>57.68</v>
      </c>
      <c r="AM1959">
        <v>214.85</v>
      </c>
      <c r="AN1959" t="s">
        <v>1067</v>
      </c>
      <c r="AO1959">
        <v>23.601600000000001</v>
      </c>
      <c r="AP1959">
        <v>8.33</v>
      </c>
      <c r="AQ1959">
        <v>12.806699999999999</v>
      </c>
      <c r="AR1959" t="s">
        <v>1072</v>
      </c>
      <c r="AS1959" t="s">
        <v>1074</v>
      </c>
      <c r="AT1959" t="s">
        <v>1076</v>
      </c>
      <c r="AU1959" t="s">
        <v>1077</v>
      </c>
      <c r="AV1959" t="s">
        <v>1082</v>
      </c>
      <c r="AW1959" t="s">
        <v>1084</v>
      </c>
      <c r="AX1959" s="65">
        <f t="shared" si="525"/>
        <v>1391.07</v>
      </c>
      <c r="AY1959" s="106">
        <v>2862.47</v>
      </c>
      <c r="AZ1959" s="106">
        <v>1227.4770441599967</v>
      </c>
      <c r="BA1959" s="65">
        <f t="shared" si="513"/>
        <v>5481.0170441599967</v>
      </c>
      <c r="BB1959" s="65">
        <f t="shared" si="514"/>
        <v>42814.33295584</v>
      </c>
      <c r="BC1959" s="65">
        <f t="shared" si="515"/>
        <v>0</v>
      </c>
      <c r="BD1959" s="65">
        <f t="shared" si="516"/>
        <v>48870.1</v>
      </c>
      <c r="BE1959" s="65">
        <f t="shared" si="517"/>
        <v>31744.309999999998</v>
      </c>
      <c r="BF1959" s="65">
        <f t="shared" si="518"/>
        <v>123428.74295584</v>
      </c>
      <c r="BG1959" s="66">
        <f t="shared" si="519"/>
        <v>783.00243487999956</v>
      </c>
      <c r="BH1959" s="66">
        <f t="shared" si="520"/>
        <v>73.817815441103448</v>
      </c>
      <c r="BI1959" s="66">
        <f t="shared" si="521"/>
        <v>0</v>
      </c>
      <c r="BJ1959" s="66">
        <f t="shared" si="522"/>
        <v>84.258793103448269</v>
      </c>
      <c r="BK1959" s="66">
        <f t="shared" si="523"/>
        <v>54.731568965517241</v>
      </c>
      <c r="BL1959" s="66">
        <f t="shared" si="524"/>
        <v>212.80817751006896</v>
      </c>
      <c r="BM1959" s="207">
        <f t="shared" si="526"/>
        <v>39869.18</v>
      </c>
    </row>
    <row r="1960" spans="1:65" x14ac:dyDescent="0.35">
      <c r="A1960" s="1">
        <v>141</v>
      </c>
      <c r="B1960">
        <v>115</v>
      </c>
      <c r="C1960" t="s">
        <v>37</v>
      </c>
      <c r="D1960" s="60" t="s">
        <v>179</v>
      </c>
      <c r="E1960" s="6" t="s">
        <v>1113</v>
      </c>
      <c r="F1960" s="7" t="s">
        <v>1114</v>
      </c>
      <c r="G1960" s="6">
        <v>-20.32</v>
      </c>
      <c r="H1960" s="6">
        <v>-40.340000000000003</v>
      </c>
      <c r="I1960" s="6">
        <v>9</v>
      </c>
      <c r="J1960" s="8">
        <v>54061.366139626101</v>
      </c>
      <c r="K1960" t="s">
        <v>1165</v>
      </c>
      <c r="L1960" t="s">
        <v>1062</v>
      </c>
      <c r="M1960">
        <v>600</v>
      </c>
      <c r="N1960">
        <v>600</v>
      </c>
      <c r="O1960">
        <v>0</v>
      </c>
      <c r="P1960">
        <v>35574.01</v>
      </c>
      <c r="Q1960">
        <v>44998.77</v>
      </c>
      <c r="R1960">
        <v>5264.2</v>
      </c>
      <c r="S1960">
        <v>34606.78</v>
      </c>
      <c r="T1960">
        <v>0</v>
      </c>
      <c r="U1960">
        <v>11578.67</v>
      </c>
      <c r="V1960">
        <v>0</v>
      </c>
      <c r="W1960" s="181">
        <f t="shared" si="510"/>
        <v>47152.68</v>
      </c>
      <c r="X1960" s="181">
        <f t="shared" si="511"/>
        <v>78.587800000000001</v>
      </c>
      <c r="Y1960" s="174">
        <v>132022.43</v>
      </c>
      <c r="Z1960" s="181">
        <f t="shared" si="512"/>
        <v>220.03738333333331</v>
      </c>
      <c r="AA1960" s="174">
        <v>0</v>
      </c>
      <c r="AB1960" s="174">
        <v>26.945428894165939</v>
      </c>
      <c r="AC1960" s="174">
        <v>34.084185543320167</v>
      </c>
      <c r="AD1960" s="174">
        <v>3.987352755134109</v>
      </c>
      <c r="AE1960" s="174">
        <v>26.212803385000569</v>
      </c>
      <c r="AF1960">
        <v>0</v>
      </c>
      <c r="AG1960" s="106">
        <v>8.770229422379213</v>
      </c>
      <c r="AH1960" s="106">
        <v>0</v>
      </c>
      <c r="AI1960" s="106">
        <v>100</v>
      </c>
      <c r="AJ1960">
        <v>83.77</v>
      </c>
      <c r="AK1960">
        <v>78.59</v>
      </c>
      <c r="AL1960">
        <v>57.68</v>
      </c>
      <c r="AM1960">
        <v>220.04</v>
      </c>
      <c r="AN1960" t="s">
        <v>1068</v>
      </c>
      <c r="AO1960">
        <v>23.601600000000001</v>
      </c>
      <c r="AP1960">
        <v>8.33</v>
      </c>
      <c r="AQ1960">
        <v>12.806699999999999</v>
      </c>
      <c r="AR1960" t="s">
        <v>1072</v>
      </c>
      <c r="AS1960" t="s">
        <v>1074</v>
      </c>
      <c r="AT1960" t="s">
        <v>1076</v>
      </c>
      <c r="AU1960" t="s">
        <v>1077</v>
      </c>
      <c r="AV1960" t="s">
        <v>1082</v>
      </c>
      <c r="AW1960" t="s">
        <v>1084</v>
      </c>
      <c r="AX1960" s="65">
        <f t="shared" si="525"/>
        <v>1391.07</v>
      </c>
      <c r="AY1960" s="106">
        <v>2862.47</v>
      </c>
      <c r="AZ1960" s="106">
        <v>1292.8501655920331</v>
      </c>
      <c r="BA1960" s="65">
        <f t="shared" si="513"/>
        <v>5546.3901655920326</v>
      </c>
      <c r="BB1960" s="65">
        <f t="shared" si="514"/>
        <v>45859.829834407967</v>
      </c>
      <c r="BC1960" s="65">
        <f t="shared" si="515"/>
        <v>0</v>
      </c>
      <c r="BD1960" s="65">
        <f t="shared" si="516"/>
        <v>48871.899999999994</v>
      </c>
      <c r="BE1960" s="65">
        <f t="shared" si="517"/>
        <v>31744.309999999998</v>
      </c>
      <c r="BF1960" s="65">
        <f t="shared" si="518"/>
        <v>126476.03983440796</v>
      </c>
      <c r="BG1960" s="66">
        <f t="shared" si="519"/>
        <v>792.34145222743325</v>
      </c>
      <c r="BH1960" s="66">
        <f t="shared" si="520"/>
        <v>79.068672128289592</v>
      </c>
      <c r="BI1960" s="66">
        <f t="shared" si="521"/>
        <v>0</v>
      </c>
      <c r="BJ1960" s="66">
        <f t="shared" si="522"/>
        <v>84.261896551724135</v>
      </c>
      <c r="BK1960" s="66">
        <f t="shared" si="523"/>
        <v>54.731568965517241</v>
      </c>
      <c r="BL1960" s="66">
        <f t="shared" si="524"/>
        <v>218.06213764553095</v>
      </c>
      <c r="BM1960" s="207">
        <f t="shared" si="526"/>
        <v>39870.979999999996</v>
      </c>
    </row>
    <row r="1961" spans="1:65" x14ac:dyDescent="0.35">
      <c r="A1961" s="1">
        <v>142</v>
      </c>
      <c r="B1961">
        <v>115</v>
      </c>
      <c r="C1961" t="s">
        <v>37</v>
      </c>
      <c r="D1961" s="60" t="s">
        <v>180</v>
      </c>
      <c r="E1961" s="6" t="s">
        <v>1115</v>
      </c>
      <c r="F1961" s="7" t="s">
        <v>1116</v>
      </c>
      <c r="G1961" s="6">
        <v>-8.0500000000000007</v>
      </c>
      <c r="H1961" s="6">
        <v>-34.880000000000003</v>
      </c>
      <c r="I1961" s="6">
        <v>10</v>
      </c>
      <c r="J1961" s="8">
        <v>63550.072249703</v>
      </c>
      <c r="K1961" t="s">
        <v>1165</v>
      </c>
      <c r="L1961" t="s">
        <v>1062</v>
      </c>
      <c r="M1961">
        <v>600</v>
      </c>
      <c r="N1961">
        <v>600</v>
      </c>
      <c r="O1961">
        <v>0</v>
      </c>
      <c r="P1961">
        <v>40139.9</v>
      </c>
      <c r="Q1961">
        <v>44998.77</v>
      </c>
      <c r="R1961">
        <v>5250.2</v>
      </c>
      <c r="S1961">
        <v>34606.78</v>
      </c>
      <c r="T1961">
        <v>0</v>
      </c>
      <c r="U1961">
        <v>11578.67</v>
      </c>
      <c r="V1961">
        <v>0</v>
      </c>
      <c r="W1961" s="181">
        <f t="shared" si="510"/>
        <v>51718.57</v>
      </c>
      <c r="X1961" s="181">
        <f t="shared" si="511"/>
        <v>86.197616666666661</v>
      </c>
      <c r="Y1961" s="174">
        <v>136574.32</v>
      </c>
      <c r="Z1961" s="181">
        <f t="shared" si="512"/>
        <v>227.62386666666669</v>
      </c>
      <c r="AA1961" s="174">
        <v>0</v>
      </c>
      <c r="AB1961" s="174">
        <v>29.390517924599589</v>
      </c>
      <c r="AC1961" s="174">
        <v>32.94819260311894</v>
      </c>
      <c r="AD1961" s="174">
        <v>3.8442073151087262</v>
      </c>
      <c r="AE1961" s="174">
        <v>25.339155999458761</v>
      </c>
      <c r="AF1961">
        <v>0</v>
      </c>
      <c r="AG1961" s="106">
        <v>8.4779261577139824</v>
      </c>
      <c r="AH1961" s="106">
        <v>0</v>
      </c>
      <c r="AI1961" s="106">
        <v>100</v>
      </c>
      <c r="AJ1961">
        <v>83.75</v>
      </c>
      <c r="AK1961">
        <v>86.2</v>
      </c>
      <c r="AL1961">
        <v>57.68</v>
      </c>
      <c r="AM1961">
        <v>227.62</v>
      </c>
      <c r="AN1961" t="s">
        <v>1069</v>
      </c>
      <c r="AO1961">
        <v>23.601600000000001</v>
      </c>
      <c r="AP1961">
        <v>8.33</v>
      </c>
      <c r="AQ1961">
        <v>12.806699999999999</v>
      </c>
      <c r="AR1961" t="s">
        <v>1072</v>
      </c>
      <c r="AS1961" t="s">
        <v>1074</v>
      </c>
      <c r="AT1961" t="s">
        <v>1076</v>
      </c>
      <c r="AU1961" t="s">
        <v>1077</v>
      </c>
      <c r="AV1961" t="s">
        <v>1082</v>
      </c>
      <c r="AW1961" t="s">
        <v>1084</v>
      </c>
      <c r="AX1961" s="65">
        <f t="shared" si="525"/>
        <v>1391.07</v>
      </c>
      <c r="AY1961" s="106">
        <v>2862.47</v>
      </c>
      <c r="AZ1961" s="106">
        <v>1439.6888430122331</v>
      </c>
      <c r="BA1961" s="65">
        <f t="shared" si="513"/>
        <v>5693.2288430122335</v>
      </c>
      <c r="BB1961" s="65">
        <f t="shared" si="514"/>
        <v>50278.881156987765</v>
      </c>
      <c r="BC1961" s="65">
        <f t="shared" si="515"/>
        <v>0</v>
      </c>
      <c r="BD1961" s="65">
        <f t="shared" si="516"/>
        <v>48857.899999999994</v>
      </c>
      <c r="BE1961" s="65">
        <f t="shared" si="517"/>
        <v>31744.309999999998</v>
      </c>
      <c r="BF1961" s="65">
        <f t="shared" si="518"/>
        <v>130881.09115698778</v>
      </c>
      <c r="BG1961" s="66">
        <f t="shared" si="519"/>
        <v>813.31840614460475</v>
      </c>
      <c r="BH1961" s="66">
        <f t="shared" si="520"/>
        <v>86.687726132737524</v>
      </c>
      <c r="BI1961" s="66">
        <f t="shared" si="521"/>
        <v>0</v>
      </c>
      <c r="BJ1961" s="66">
        <f t="shared" si="522"/>
        <v>84.237758620689647</v>
      </c>
      <c r="BK1961" s="66">
        <f t="shared" si="523"/>
        <v>54.731568965517241</v>
      </c>
      <c r="BL1961" s="66">
        <f t="shared" si="524"/>
        <v>225.65705371894444</v>
      </c>
      <c r="BM1961" s="207">
        <f t="shared" si="526"/>
        <v>39856.979999999996</v>
      </c>
    </row>
    <row r="1962" spans="1:65" x14ac:dyDescent="0.35">
      <c r="A1962" s="1">
        <v>143</v>
      </c>
      <c r="B1962">
        <v>115</v>
      </c>
      <c r="C1962" t="s">
        <v>37</v>
      </c>
      <c r="D1962" s="60" t="s">
        <v>181</v>
      </c>
      <c r="E1962" s="6" t="s">
        <v>1117</v>
      </c>
      <c r="F1962" s="7" t="s">
        <v>1118</v>
      </c>
      <c r="G1962" s="6">
        <v>-3.8</v>
      </c>
      <c r="H1962" s="6">
        <v>-38.53</v>
      </c>
      <c r="I1962" s="6">
        <v>41</v>
      </c>
      <c r="J1962" s="8">
        <v>71394.000753582499</v>
      </c>
      <c r="K1962" t="s">
        <v>1165</v>
      </c>
      <c r="L1962" t="s">
        <v>1062</v>
      </c>
      <c r="M1962">
        <v>600</v>
      </c>
      <c r="N1962">
        <v>600</v>
      </c>
      <c r="O1962">
        <v>0</v>
      </c>
      <c r="P1962">
        <v>40575.79</v>
      </c>
      <c r="Q1962">
        <v>44998.77</v>
      </c>
      <c r="R1962">
        <v>5255.2</v>
      </c>
      <c r="S1962">
        <v>34606.78</v>
      </c>
      <c r="T1962">
        <v>0</v>
      </c>
      <c r="U1962">
        <v>11578.67</v>
      </c>
      <c r="V1962">
        <v>0</v>
      </c>
      <c r="W1962" s="181">
        <f t="shared" si="510"/>
        <v>52154.46</v>
      </c>
      <c r="X1962" s="181">
        <f t="shared" si="511"/>
        <v>86.924099999999996</v>
      </c>
      <c r="Y1962" s="174">
        <v>137015.21</v>
      </c>
      <c r="Z1962" s="181">
        <f t="shared" si="512"/>
        <v>228.35868333333332</v>
      </c>
      <c r="AA1962" s="174">
        <v>0</v>
      </c>
      <c r="AB1962" s="174">
        <v>29.614077152456289</v>
      </c>
      <c r="AC1962" s="174">
        <v>32.842171318060238</v>
      </c>
      <c r="AD1962" s="174">
        <v>3.8354865857593481</v>
      </c>
      <c r="AE1962" s="174">
        <v>25.257619208845501</v>
      </c>
      <c r="AF1962">
        <v>0</v>
      </c>
      <c r="AG1962" s="106">
        <v>8.4506457348786306</v>
      </c>
      <c r="AH1962" s="106">
        <v>0</v>
      </c>
      <c r="AI1962" s="106">
        <v>100</v>
      </c>
      <c r="AJ1962">
        <v>83.76</v>
      </c>
      <c r="AK1962">
        <v>86.92</v>
      </c>
      <c r="AL1962">
        <v>57.68</v>
      </c>
      <c r="AM1962">
        <v>228.36</v>
      </c>
      <c r="AN1962" t="s">
        <v>1070</v>
      </c>
      <c r="AO1962">
        <v>23.601600000000001</v>
      </c>
      <c r="AP1962">
        <v>8.33</v>
      </c>
      <c r="AQ1962">
        <v>12.806699999999999</v>
      </c>
      <c r="AR1962" t="s">
        <v>1072</v>
      </c>
      <c r="AS1962" t="s">
        <v>1074</v>
      </c>
      <c r="AT1962" t="s">
        <v>1076</v>
      </c>
      <c r="AU1962" t="s">
        <v>1077</v>
      </c>
      <c r="AV1962" t="s">
        <v>1082</v>
      </c>
      <c r="AW1962" t="s">
        <v>1084</v>
      </c>
      <c r="AX1962" s="65">
        <f t="shared" si="525"/>
        <v>1391.07</v>
      </c>
      <c r="AY1962" s="106">
        <v>2862.47</v>
      </c>
      <c r="AZ1962" s="106">
        <v>1420.2115514884192</v>
      </c>
      <c r="BA1962" s="65">
        <f t="shared" si="513"/>
        <v>5673.751551488419</v>
      </c>
      <c r="BB1962" s="65">
        <f t="shared" si="514"/>
        <v>50734.248448511578</v>
      </c>
      <c r="BC1962" s="65">
        <f t="shared" si="515"/>
        <v>0</v>
      </c>
      <c r="BD1962" s="65">
        <f t="shared" si="516"/>
        <v>48862.899999999994</v>
      </c>
      <c r="BE1962" s="65">
        <f t="shared" si="517"/>
        <v>31744.309999999998</v>
      </c>
      <c r="BF1962" s="65">
        <f t="shared" si="518"/>
        <v>131341.45844851158</v>
      </c>
      <c r="BG1962" s="66">
        <f t="shared" si="519"/>
        <v>810.53593592691698</v>
      </c>
      <c r="BH1962" s="66">
        <f t="shared" si="520"/>
        <v>87.472842152606177</v>
      </c>
      <c r="BI1962" s="66">
        <f t="shared" si="521"/>
        <v>0</v>
      </c>
      <c r="BJ1962" s="66">
        <f t="shared" si="522"/>
        <v>84.246379310344821</v>
      </c>
      <c r="BK1962" s="66">
        <f t="shared" si="523"/>
        <v>54.731568965517241</v>
      </c>
      <c r="BL1962" s="66">
        <f t="shared" si="524"/>
        <v>226.45079042846822</v>
      </c>
      <c r="BM1962" s="207">
        <f t="shared" si="526"/>
        <v>39861.979999999996</v>
      </c>
    </row>
    <row r="1963" spans="1:65" x14ac:dyDescent="0.35">
      <c r="A1963" s="1">
        <v>144</v>
      </c>
      <c r="B1963">
        <v>116</v>
      </c>
      <c r="C1963" t="s">
        <v>37</v>
      </c>
      <c r="D1963" s="60" t="s">
        <v>182</v>
      </c>
      <c r="E1963" s="6" t="s">
        <v>1104</v>
      </c>
      <c r="F1963" s="7" t="s">
        <v>1105</v>
      </c>
      <c r="G1963" s="6">
        <v>-22.74</v>
      </c>
      <c r="H1963" s="6">
        <v>-45.59</v>
      </c>
      <c r="I1963" s="6">
        <v>1642</v>
      </c>
      <c r="J1963" s="8">
        <v>3495.45982983364</v>
      </c>
      <c r="K1963" t="s">
        <v>1165</v>
      </c>
      <c r="L1963" t="s">
        <v>1062</v>
      </c>
      <c r="M1963">
        <v>600</v>
      </c>
      <c r="N1963">
        <v>600</v>
      </c>
      <c r="O1963">
        <v>499.32</v>
      </c>
      <c r="P1963">
        <v>13506.32</v>
      </c>
      <c r="Q1963">
        <v>44998.77</v>
      </c>
      <c r="R1963">
        <v>5265.2</v>
      </c>
      <c r="S1963">
        <v>34606.78</v>
      </c>
      <c r="T1963">
        <v>0</v>
      </c>
      <c r="U1963">
        <v>11750.93</v>
      </c>
      <c r="V1963">
        <v>0</v>
      </c>
      <c r="W1963" s="181">
        <f t="shared" si="510"/>
        <v>25257.25</v>
      </c>
      <c r="X1963" s="181">
        <f t="shared" si="511"/>
        <v>42.095416666666665</v>
      </c>
      <c r="Y1963" s="174">
        <v>110627.32</v>
      </c>
      <c r="Z1963" s="181">
        <f t="shared" si="512"/>
        <v>184.37886666666668</v>
      </c>
      <c r="AA1963" s="174">
        <v>0.45135324619632827</v>
      </c>
      <c r="AB1963" s="174">
        <v>12.20884678395897</v>
      </c>
      <c r="AC1963" s="174">
        <v>40.676001190302713</v>
      </c>
      <c r="AD1963" s="174">
        <v>4.759403011841921</v>
      </c>
      <c r="AE1963" s="174">
        <v>31.282308926944989</v>
      </c>
      <c r="AF1963">
        <v>0</v>
      </c>
      <c r="AG1963" s="106">
        <v>10.62208684075507</v>
      </c>
      <c r="AH1963" s="106">
        <v>0</v>
      </c>
      <c r="AI1963" s="106">
        <v>100</v>
      </c>
      <c r="AJ1963">
        <v>83.77</v>
      </c>
      <c r="AK1963">
        <v>42.93</v>
      </c>
      <c r="AL1963">
        <v>57.68</v>
      </c>
      <c r="AM1963">
        <v>184.38</v>
      </c>
      <c r="AN1963" t="s">
        <v>1063</v>
      </c>
      <c r="AO1963">
        <v>23.601600000000001</v>
      </c>
      <c r="AP1963">
        <v>8.33</v>
      </c>
      <c r="AQ1963">
        <v>12.806699999999999</v>
      </c>
      <c r="AR1963" t="s">
        <v>1072</v>
      </c>
      <c r="AS1963" t="s">
        <v>1074</v>
      </c>
      <c r="AT1963" t="s">
        <v>1076</v>
      </c>
      <c r="AU1963" t="s">
        <v>1077</v>
      </c>
      <c r="AV1963" t="s">
        <v>1080</v>
      </c>
      <c r="AW1963" t="s">
        <v>1083</v>
      </c>
      <c r="AX1963" s="65">
        <f t="shared" si="525"/>
        <v>1391.07</v>
      </c>
      <c r="AY1963" s="106">
        <v>2862.47</v>
      </c>
      <c r="AZ1963" s="106">
        <v>718.27134510947201</v>
      </c>
      <c r="BA1963" s="65">
        <f t="shared" si="513"/>
        <v>4971.8113451094723</v>
      </c>
      <c r="BB1963" s="65">
        <f t="shared" si="514"/>
        <v>24538.978654890529</v>
      </c>
      <c r="BC1963" s="65">
        <f t="shared" si="515"/>
        <v>499.32</v>
      </c>
      <c r="BD1963" s="65">
        <f t="shared" si="516"/>
        <v>48872.899999999994</v>
      </c>
      <c r="BE1963" s="65">
        <f t="shared" si="517"/>
        <v>31744.309999999998</v>
      </c>
      <c r="BF1963" s="65">
        <f t="shared" si="518"/>
        <v>105655.50865489054</v>
      </c>
      <c r="BG1963" s="66">
        <f t="shared" si="519"/>
        <v>710.25876358706751</v>
      </c>
      <c r="BH1963" s="66">
        <f t="shared" si="520"/>
        <v>42.308583887742287</v>
      </c>
      <c r="BI1963" s="66">
        <f t="shared" si="521"/>
        <v>0.83219999999999994</v>
      </c>
      <c r="BJ1963" s="66">
        <f t="shared" si="522"/>
        <v>84.263620689655156</v>
      </c>
      <c r="BK1963" s="66">
        <f t="shared" si="523"/>
        <v>54.731568965517241</v>
      </c>
      <c r="BL1963" s="66">
        <f t="shared" si="524"/>
        <v>182.16467009463886</v>
      </c>
      <c r="BM1963" s="207">
        <f t="shared" si="526"/>
        <v>39871.979999999996</v>
      </c>
    </row>
    <row r="1964" spans="1:65" x14ac:dyDescent="0.35">
      <c r="A1964" s="1">
        <v>145</v>
      </c>
      <c r="B1964">
        <v>116</v>
      </c>
      <c r="C1964" t="s">
        <v>37</v>
      </c>
      <c r="D1964" s="60" t="s">
        <v>183</v>
      </c>
      <c r="E1964" s="6" t="s">
        <v>1104</v>
      </c>
      <c r="F1964" s="7" t="s">
        <v>1106</v>
      </c>
      <c r="G1964" s="6">
        <v>-23.85</v>
      </c>
      <c r="H1964" s="6">
        <v>-46.64</v>
      </c>
      <c r="I1964" s="6">
        <v>792</v>
      </c>
      <c r="J1964" s="8">
        <v>14172.2970393051</v>
      </c>
      <c r="K1964" t="s">
        <v>1165</v>
      </c>
      <c r="L1964" t="s">
        <v>1062</v>
      </c>
      <c r="M1964">
        <v>600</v>
      </c>
      <c r="N1964">
        <v>600</v>
      </c>
      <c r="O1964">
        <v>53.68</v>
      </c>
      <c r="P1964">
        <v>21019.03</v>
      </c>
      <c r="Q1964">
        <v>44998.77</v>
      </c>
      <c r="R1964">
        <v>5266.4</v>
      </c>
      <c r="S1964">
        <v>34606.78</v>
      </c>
      <c r="T1964">
        <v>0</v>
      </c>
      <c r="U1964">
        <v>11750.93</v>
      </c>
      <c r="V1964">
        <v>0</v>
      </c>
      <c r="W1964" s="181">
        <f t="shared" si="510"/>
        <v>32769.96</v>
      </c>
      <c r="X1964" s="181">
        <f t="shared" si="511"/>
        <v>54.616599999999998</v>
      </c>
      <c r="Y1964" s="174">
        <v>117695.59</v>
      </c>
      <c r="Z1964" s="181">
        <f t="shared" si="512"/>
        <v>196.15931666666665</v>
      </c>
      <c r="AA1964" s="174">
        <v>4.5609185526832401E-2</v>
      </c>
      <c r="AB1964" s="174">
        <v>17.858808473622499</v>
      </c>
      <c r="AC1964" s="174">
        <v>38.233182738622567</v>
      </c>
      <c r="AD1964" s="174">
        <v>4.4745941627889367</v>
      </c>
      <c r="AE1964" s="174">
        <v>29.403633560101959</v>
      </c>
      <c r="AF1964">
        <v>0</v>
      </c>
      <c r="AG1964" s="106">
        <v>9.9841718793371967</v>
      </c>
      <c r="AH1964" s="106">
        <v>0</v>
      </c>
      <c r="AI1964" s="106">
        <v>100</v>
      </c>
      <c r="AJ1964">
        <v>83.78</v>
      </c>
      <c r="AK1964">
        <v>54.71</v>
      </c>
      <c r="AL1964">
        <v>57.68</v>
      </c>
      <c r="AM1964">
        <v>196.16</v>
      </c>
      <c r="AN1964" t="s">
        <v>1064</v>
      </c>
      <c r="AO1964">
        <v>23.601600000000001</v>
      </c>
      <c r="AP1964">
        <v>8.33</v>
      </c>
      <c r="AQ1964">
        <v>12.806699999999999</v>
      </c>
      <c r="AR1964" t="s">
        <v>1072</v>
      </c>
      <c r="AS1964" t="s">
        <v>1074</v>
      </c>
      <c r="AT1964" t="s">
        <v>1076</v>
      </c>
      <c r="AU1964" t="s">
        <v>1077</v>
      </c>
      <c r="AV1964" t="s">
        <v>1080</v>
      </c>
      <c r="AW1964" t="s">
        <v>1083</v>
      </c>
      <c r="AX1964" s="65">
        <f t="shared" si="525"/>
        <v>1391.07</v>
      </c>
      <c r="AY1964" s="106">
        <v>2862.47</v>
      </c>
      <c r="AZ1964" s="106">
        <v>904.75443618220811</v>
      </c>
      <c r="BA1964" s="65">
        <f t="shared" si="513"/>
        <v>5158.2944361822083</v>
      </c>
      <c r="BB1964" s="65">
        <f t="shared" si="514"/>
        <v>31865.205563817792</v>
      </c>
      <c r="BC1964" s="65">
        <f t="shared" si="515"/>
        <v>53.68</v>
      </c>
      <c r="BD1964" s="65">
        <f t="shared" si="516"/>
        <v>48874.1</v>
      </c>
      <c r="BE1964" s="65">
        <f t="shared" si="517"/>
        <v>31744.309999999998</v>
      </c>
      <c r="BF1964" s="65">
        <f t="shared" si="518"/>
        <v>112537.29556381778</v>
      </c>
      <c r="BG1964" s="66">
        <f t="shared" si="519"/>
        <v>736.89920516888685</v>
      </c>
      <c r="BH1964" s="66">
        <f t="shared" si="520"/>
        <v>54.940009592789295</v>
      </c>
      <c r="BI1964" s="66">
        <f t="shared" si="521"/>
        <v>8.9466666666666667E-2</v>
      </c>
      <c r="BJ1964" s="66">
        <f t="shared" si="522"/>
        <v>84.265689655172409</v>
      </c>
      <c r="BK1964" s="66">
        <f t="shared" si="523"/>
        <v>54.731568965517241</v>
      </c>
      <c r="BL1964" s="66">
        <f t="shared" si="524"/>
        <v>194.02981993761685</v>
      </c>
      <c r="BM1964" s="207">
        <f t="shared" si="526"/>
        <v>39873.18</v>
      </c>
    </row>
    <row r="1965" spans="1:65" x14ac:dyDescent="0.35">
      <c r="A1965" s="1">
        <v>146</v>
      </c>
      <c r="B1965">
        <v>116</v>
      </c>
      <c r="C1965" t="s">
        <v>37</v>
      </c>
      <c r="D1965" s="60" t="s">
        <v>184</v>
      </c>
      <c r="E1965" s="6" t="s">
        <v>1107</v>
      </c>
      <c r="F1965" s="7" t="s">
        <v>1108</v>
      </c>
      <c r="G1965" s="6">
        <v>-30.03</v>
      </c>
      <c r="H1965" s="6">
        <v>-51.23</v>
      </c>
      <c r="I1965" s="6">
        <v>47</v>
      </c>
      <c r="J1965" s="8">
        <v>23954.0527728093</v>
      </c>
      <c r="K1965" t="s">
        <v>1165</v>
      </c>
      <c r="L1965" t="s">
        <v>1062</v>
      </c>
      <c r="M1965">
        <v>600</v>
      </c>
      <c r="N1965">
        <v>600</v>
      </c>
      <c r="O1965">
        <v>196.73</v>
      </c>
      <c r="P1965">
        <v>24810.11</v>
      </c>
      <c r="Q1965">
        <v>44998.77</v>
      </c>
      <c r="R1965">
        <v>5272.4</v>
      </c>
      <c r="S1965">
        <v>34606.78</v>
      </c>
      <c r="T1965">
        <v>0</v>
      </c>
      <c r="U1965">
        <v>11750.93</v>
      </c>
      <c r="V1965">
        <v>0</v>
      </c>
      <c r="W1965" s="181">
        <f t="shared" si="510"/>
        <v>36561.040000000001</v>
      </c>
      <c r="X1965" s="181">
        <f t="shared" si="511"/>
        <v>60.935066666666671</v>
      </c>
      <c r="Y1965" s="174">
        <v>121635.72</v>
      </c>
      <c r="Z1965" s="181">
        <f t="shared" si="512"/>
        <v>202.72620000000001</v>
      </c>
      <c r="AA1965" s="174">
        <v>0.16173702922135039</v>
      </c>
      <c r="AB1965" s="174">
        <v>20.397059350657852</v>
      </c>
      <c r="AC1965" s="174">
        <v>36.994700241014733</v>
      </c>
      <c r="AD1965" s="174">
        <v>4.3345819797013574</v>
      </c>
      <c r="AE1965" s="174">
        <v>28.45116549645121</v>
      </c>
      <c r="AF1965">
        <v>0</v>
      </c>
      <c r="AG1965" s="106">
        <v>9.6607559029535075</v>
      </c>
      <c r="AH1965" s="106">
        <v>0</v>
      </c>
      <c r="AI1965" s="106">
        <v>100</v>
      </c>
      <c r="AJ1965">
        <v>83.79</v>
      </c>
      <c r="AK1965">
        <v>61.26</v>
      </c>
      <c r="AL1965">
        <v>57.68</v>
      </c>
      <c r="AM1965">
        <v>202.73</v>
      </c>
      <c r="AN1965" t="s">
        <v>1065</v>
      </c>
      <c r="AO1965">
        <v>23.601600000000001</v>
      </c>
      <c r="AP1965">
        <v>8.33</v>
      </c>
      <c r="AQ1965">
        <v>12.806699999999999</v>
      </c>
      <c r="AR1965" t="s">
        <v>1072</v>
      </c>
      <c r="AS1965" t="s">
        <v>1074</v>
      </c>
      <c r="AT1965" t="s">
        <v>1076</v>
      </c>
      <c r="AU1965" t="s">
        <v>1077</v>
      </c>
      <c r="AV1965" t="s">
        <v>1080</v>
      </c>
      <c r="AW1965" t="s">
        <v>1083</v>
      </c>
      <c r="AX1965" s="65">
        <f t="shared" si="525"/>
        <v>1391.07</v>
      </c>
      <c r="AY1965" s="106">
        <v>2862.47</v>
      </c>
      <c r="AZ1965" s="106">
        <v>981.0682655049776</v>
      </c>
      <c r="BA1965" s="65">
        <f t="shared" si="513"/>
        <v>5234.6082655049777</v>
      </c>
      <c r="BB1965" s="65">
        <f t="shared" si="514"/>
        <v>35579.971734495026</v>
      </c>
      <c r="BC1965" s="65">
        <f t="shared" si="515"/>
        <v>196.73</v>
      </c>
      <c r="BD1965" s="65">
        <f t="shared" si="516"/>
        <v>48880.1</v>
      </c>
      <c r="BE1965" s="65">
        <f t="shared" si="517"/>
        <v>31744.309999999998</v>
      </c>
      <c r="BF1965" s="65">
        <f t="shared" si="518"/>
        <v>116401.11173449502</v>
      </c>
      <c r="BG1965" s="66">
        <f t="shared" si="519"/>
        <v>747.80118078642533</v>
      </c>
      <c r="BH1965" s="66">
        <f t="shared" si="520"/>
        <v>61.344778852577633</v>
      </c>
      <c r="BI1965" s="66">
        <f t="shared" si="521"/>
        <v>0.3278833333333333</v>
      </c>
      <c r="BJ1965" s="66">
        <f t="shared" si="522"/>
        <v>84.276034482758618</v>
      </c>
      <c r="BK1965" s="66">
        <f t="shared" si="523"/>
        <v>54.731568965517241</v>
      </c>
      <c r="BL1965" s="66">
        <f t="shared" si="524"/>
        <v>200.69157195602588</v>
      </c>
      <c r="BM1965" s="207">
        <f t="shared" si="526"/>
        <v>39879.18</v>
      </c>
    </row>
    <row r="1966" spans="1:65" x14ac:dyDescent="0.35">
      <c r="A1966" s="1">
        <v>147</v>
      </c>
      <c r="B1966">
        <v>116</v>
      </c>
      <c r="C1966" t="s">
        <v>37</v>
      </c>
      <c r="D1966" s="60" t="s">
        <v>185</v>
      </c>
      <c r="E1966" s="6" t="s">
        <v>1109</v>
      </c>
      <c r="F1966" s="7" t="s">
        <v>1110</v>
      </c>
      <c r="G1966" s="6">
        <v>-15.37</v>
      </c>
      <c r="H1966" s="6">
        <v>-48.78</v>
      </c>
      <c r="I1966" s="6">
        <v>770</v>
      </c>
      <c r="J1966" s="8">
        <v>31081.371963744201</v>
      </c>
      <c r="K1966" t="s">
        <v>1165</v>
      </c>
      <c r="L1966" t="s">
        <v>1062</v>
      </c>
      <c r="M1966">
        <v>600</v>
      </c>
      <c r="N1966">
        <v>600</v>
      </c>
      <c r="O1966">
        <v>0</v>
      </c>
      <c r="P1966">
        <v>36141.75</v>
      </c>
      <c r="Q1966">
        <v>44998.77</v>
      </c>
      <c r="R1966">
        <v>5266.4</v>
      </c>
      <c r="S1966">
        <v>34606.78</v>
      </c>
      <c r="T1966">
        <v>0</v>
      </c>
      <c r="U1966">
        <v>11750.93</v>
      </c>
      <c r="V1966">
        <v>0</v>
      </c>
      <c r="W1966" s="181">
        <f t="shared" si="510"/>
        <v>47892.68</v>
      </c>
      <c r="X1966" s="181">
        <f t="shared" si="511"/>
        <v>79.821133333333336</v>
      </c>
      <c r="Y1966" s="174">
        <v>132764.63</v>
      </c>
      <c r="Z1966" s="181">
        <f t="shared" si="512"/>
        <v>221.27438333333333</v>
      </c>
      <c r="AA1966" s="174">
        <v>0</v>
      </c>
      <c r="AB1966" s="174">
        <v>27.222423622918239</v>
      </c>
      <c r="AC1966" s="174">
        <v>33.89364320903843</v>
      </c>
      <c r="AD1966" s="174">
        <v>3.9667191480140449</v>
      </c>
      <c r="AE1966" s="174">
        <v>26.06626478754168</v>
      </c>
      <c r="AF1966">
        <v>0</v>
      </c>
      <c r="AG1966" s="106">
        <v>8.8509492324875989</v>
      </c>
      <c r="AH1966" s="106">
        <v>0</v>
      </c>
      <c r="AI1966" s="106">
        <v>100</v>
      </c>
      <c r="AJ1966">
        <v>83.78</v>
      </c>
      <c r="AK1966">
        <v>79.819999999999993</v>
      </c>
      <c r="AL1966">
        <v>57.68</v>
      </c>
      <c r="AM1966">
        <v>221.27</v>
      </c>
      <c r="AN1966" t="s">
        <v>1066</v>
      </c>
      <c r="AO1966">
        <v>23.601600000000001</v>
      </c>
      <c r="AP1966">
        <v>8.33</v>
      </c>
      <c r="AQ1966">
        <v>12.806699999999999</v>
      </c>
      <c r="AR1966" t="s">
        <v>1072</v>
      </c>
      <c r="AS1966" t="s">
        <v>1074</v>
      </c>
      <c r="AT1966" t="s">
        <v>1076</v>
      </c>
      <c r="AU1966" t="s">
        <v>1077</v>
      </c>
      <c r="AV1966" t="s">
        <v>1080</v>
      </c>
      <c r="AW1966" t="s">
        <v>1083</v>
      </c>
      <c r="AX1966" s="65">
        <f t="shared" si="525"/>
        <v>1391.07</v>
      </c>
      <c r="AY1966" s="106">
        <v>2862.47</v>
      </c>
      <c r="AZ1966" s="106">
        <v>1243.417337974186</v>
      </c>
      <c r="BA1966" s="65">
        <f t="shared" si="513"/>
        <v>5496.9573379741851</v>
      </c>
      <c r="BB1966" s="65">
        <f t="shared" si="514"/>
        <v>46649.262662025816</v>
      </c>
      <c r="BC1966" s="65">
        <f t="shared" si="515"/>
        <v>0</v>
      </c>
      <c r="BD1966" s="65">
        <f t="shared" si="516"/>
        <v>48874.1</v>
      </c>
      <c r="BE1966" s="65">
        <f t="shared" si="517"/>
        <v>31744.309999999998</v>
      </c>
      <c r="BF1966" s="65">
        <f t="shared" si="518"/>
        <v>127267.67266202581</v>
      </c>
      <c r="BG1966" s="66">
        <f t="shared" si="519"/>
        <v>785.2796197105979</v>
      </c>
      <c r="BH1966" s="66">
        <f t="shared" si="520"/>
        <v>80.429763210389339</v>
      </c>
      <c r="BI1966" s="66">
        <f t="shared" si="521"/>
        <v>0</v>
      </c>
      <c r="BJ1966" s="66">
        <f t="shared" si="522"/>
        <v>84.265689655172409</v>
      </c>
      <c r="BK1966" s="66">
        <f t="shared" si="523"/>
        <v>54.731568965517241</v>
      </c>
      <c r="BL1966" s="66">
        <f t="shared" si="524"/>
        <v>219.42702183107897</v>
      </c>
      <c r="BM1966" s="207">
        <f t="shared" si="526"/>
        <v>39873.18</v>
      </c>
    </row>
    <row r="1967" spans="1:65" x14ac:dyDescent="0.35">
      <c r="A1967" s="1">
        <v>148</v>
      </c>
      <c r="B1967">
        <v>116</v>
      </c>
      <c r="C1967" t="s">
        <v>37</v>
      </c>
      <c r="D1967" s="60" t="s">
        <v>186</v>
      </c>
      <c r="E1967" s="6" t="s">
        <v>1111</v>
      </c>
      <c r="F1967" s="7" t="s">
        <v>1112</v>
      </c>
      <c r="G1967" s="6">
        <v>-22.86</v>
      </c>
      <c r="H1967" s="6">
        <v>-43.41</v>
      </c>
      <c r="I1967" s="6">
        <v>45</v>
      </c>
      <c r="J1967" s="8">
        <v>45016.2336447989</v>
      </c>
      <c r="K1967" t="s">
        <v>1165</v>
      </c>
      <c r="L1967" t="s">
        <v>1062</v>
      </c>
      <c r="M1967">
        <v>600</v>
      </c>
      <c r="N1967">
        <v>600</v>
      </c>
      <c r="O1967">
        <v>0</v>
      </c>
      <c r="P1967">
        <v>36246.82</v>
      </c>
      <c r="Q1967">
        <v>44998.77</v>
      </c>
      <c r="R1967">
        <v>5262.4</v>
      </c>
      <c r="S1967">
        <v>34606.78</v>
      </c>
      <c r="T1967">
        <v>0</v>
      </c>
      <c r="U1967">
        <v>11750.93</v>
      </c>
      <c r="V1967">
        <v>0</v>
      </c>
      <c r="W1967" s="181">
        <f t="shared" si="510"/>
        <v>47997.75</v>
      </c>
      <c r="X1967" s="181">
        <f t="shared" si="511"/>
        <v>79.996250000000003</v>
      </c>
      <c r="Y1967" s="174">
        <v>132865.70000000001</v>
      </c>
      <c r="Z1967" s="181">
        <f t="shared" si="512"/>
        <v>221.44283333333334</v>
      </c>
      <c r="AA1967" s="174">
        <v>0</v>
      </c>
      <c r="AB1967" s="174">
        <v>27.280795570263809</v>
      </c>
      <c r="AC1967" s="174">
        <v>33.867860553927763</v>
      </c>
      <c r="AD1967" s="174">
        <v>3.9606911339796498</v>
      </c>
      <c r="AE1967" s="174">
        <v>26.04643636393741</v>
      </c>
      <c r="AF1967">
        <v>0</v>
      </c>
      <c r="AG1967" s="106">
        <v>8.8442163778913585</v>
      </c>
      <c r="AH1967" s="106">
        <v>0</v>
      </c>
      <c r="AI1967" s="106">
        <v>100</v>
      </c>
      <c r="AJ1967">
        <v>83.77</v>
      </c>
      <c r="AK1967">
        <v>80</v>
      </c>
      <c r="AL1967">
        <v>57.68</v>
      </c>
      <c r="AM1967">
        <v>221.44</v>
      </c>
      <c r="AN1967" t="s">
        <v>1067</v>
      </c>
      <c r="AO1967">
        <v>23.601600000000001</v>
      </c>
      <c r="AP1967">
        <v>8.33</v>
      </c>
      <c r="AQ1967">
        <v>12.806699999999999</v>
      </c>
      <c r="AR1967" t="s">
        <v>1072</v>
      </c>
      <c r="AS1967" t="s">
        <v>1074</v>
      </c>
      <c r="AT1967" t="s">
        <v>1076</v>
      </c>
      <c r="AU1967" t="s">
        <v>1077</v>
      </c>
      <c r="AV1967" t="s">
        <v>1080</v>
      </c>
      <c r="AW1967" t="s">
        <v>1083</v>
      </c>
      <c r="AX1967" s="65">
        <f t="shared" si="525"/>
        <v>1391.07</v>
      </c>
      <c r="AY1967" s="106">
        <v>2862.47</v>
      </c>
      <c r="AZ1967" s="106">
        <v>1234.9089745594415</v>
      </c>
      <c r="BA1967" s="65">
        <f t="shared" si="513"/>
        <v>5488.4489745594419</v>
      </c>
      <c r="BB1967" s="65">
        <f t="shared" si="514"/>
        <v>46762.841025440561</v>
      </c>
      <c r="BC1967" s="65">
        <f t="shared" si="515"/>
        <v>0</v>
      </c>
      <c r="BD1967" s="65">
        <f t="shared" si="516"/>
        <v>48870.1</v>
      </c>
      <c r="BE1967" s="65">
        <f t="shared" si="517"/>
        <v>31744.309999999998</v>
      </c>
      <c r="BF1967" s="65">
        <f t="shared" si="518"/>
        <v>127377.25102544056</v>
      </c>
      <c r="BG1967" s="66">
        <f t="shared" si="519"/>
        <v>784.06413922277738</v>
      </c>
      <c r="BH1967" s="66">
        <f t="shared" si="520"/>
        <v>80.625587974897513</v>
      </c>
      <c r="BI1967" s="66">
        <f t="shared" si="521"/>
        <v>0</v>
      </c>
      <c r="BJ1967" s="66">
        <f t="shared" si="522"/>
        <v>84.258793103448269</v>
      </c>
      <c r="BK1967" s="66">
        <f t="shared" si="523"/>
        <v>54.731568965517241</v>
      </c>
      <c r="BL1967" s="66">
        <f t="shared" si="524"/>
        <v>219.61595004386305</v>
      </c>
      <c r="BM1967" s="207">
        <f t="shared" si="526"/>
        <v>39869.18</v>
      </c>
    </row>
    <row r="1968" spans="1:65" x14ac:dyDescent="0.35">
      <c r="A1968" s="1">
        <v>149</v>
      </c>
      <c r="B1968">
        <v>116</v>
      </c>
      <c r="C1968" t="s">
        <v>37</v>
      </c>
      <c r="D1968" s="60" t="s">
        <v>187</v>
      </c>
      <c r="E1968" s="6" t="s">
        <v>1113</v>
      </c>
      <c r="F1968" s="7" t="s">
        <v>1114</v>
      </c>
      <c r="G1968" s="6">
        <v>-20.32</v>
      </c>
      <c r="H1968" s="6">
        <v>-40.340000000000003</v>
      </c>
      <c r="I1968" s="6">
        <v>9</v>
      </c>
      <c r="J1968" s="8">
        <v>54061.366139626101</v>
      </c>
      <c r="K1968" t="s">
        <v>1165</v>
      </c>
      <c r="L1968" t="s">
        <v>1062</v>
      </c>
      <c r="M1968">
        <v>600</v>
      </c>
      <c r="N1968">
        <v>600</v>
      </c>
      <c r="O1968">
        <v>0</v>
      </c>
      <c r="P1968">
        <v>40569.18</v>
      </c>
      <c r="Q1968">
        <v>44998.77</v>
      </c>
      <c r="R1968">
        <v>5264.2</v>
      </c>
      <c r="S1968">
        <v>34606.78</v>
      </c>
      <c r="T1968">
        <v>0</v>
      </c>
      <c r="U1968">
        <v>11750.93</v>
      </c>
      <c r="V1968">
        <v>0</v>
      </c>
      <c r="W1968" s="181">
        <f t="shared" si="510"/>
        <v>52320.11</v>
      </c>
      <c r="X1968" s="181">
        <f t="shared" si="511"/>
        <v>87.200183333333328</v>
      </c>
      <c r="Y1968" s="174">
        <v>137189.85999999999</v>
      </c>
      <c r="Z1968" s="181">
        <f t="shared" si="512"/>
        <v>228.64976666666664</v>
      </c>
      <c r="AA1968" s="174">
        <v>0</v>
      </c>
      <c r="AB1968" s="174">
        <v>29.571558714324809</v>
      </c>
      <c r="AC1968" s="174">
        <v>32.800361484442078</v>
      </c>
      <c r="AD1968" s="174">
        <v>3.8371640586264899</v>
      </c>
      <c r="AE1968" s="174">
        <v>25.225464914097881</v>
      </c>
      <c r="AF1968">
        <v>0</v>
      </c>
      <c r="AG1968" s="106">
        <v>8.5654508285087552</v>
      </c>
      <c r="AH1968" s="106">
        <v>0</v>
      </c>
      <c r="AI1968" s="106">
        <v>100</v>
      </c>
      <c r="AJ1968">
        <v>83.77</v>
      </c>
      <c r="AK1968">
        <v>87.2</v>
      </c>
      <c r="AL1968">
        <v>57.68</v>
      </c>
      <c r="AM1968">
        <v>228.65</v>
      </c>
      <c r="AN1968" t="s">
        <v>1068</v>
      </c>
      <c r="AO1968">
        <v>23.601600000000001</v>
      </c>
      <c r="AP1968">
        <v>8.33</v>
      </c>
      <c r="AQ1968">
        <v>12.806699999999999</v>
      </c>
      <c r="AR1968" t="s">
        <v>1072</v>
      </c>
      <c r="AS1968" t="s">
        <v>1074</v>
      </c>
      <c r="AT1968" t="s">
        <v>1076</v>
      </c>
      <c r="AU1968" t="s">
        <v>1077</v>
      </c>
      <c r="AV1968" t="s">
        <v>1080</v>
      </c>
      <c r="AW1968" t="s">
        <v>1083</v>
      </c>
      <c r="AX1968" s="65">
        <f t="shared" si="525"/>
        <v>1391.07</v>
      </c>
      <c r="AY1968" s="106">
        <v>2862.47</v>
      </c>
      <c r="AZ1968" s="106">
        <v>1289.8905513613468</v>
      </c>
      <c r="BA1968" s="65">
        <f t="shared" si="513"/>
        <v>5543.4305513613472</v>
      </c>
      <c r="BB1968" s="65">
        <f t="shared" si="514"/>
        <v>51030.219448638651</v>
      </c>
      <c r="BC1968" s="65">
        <f t="shared" si="515"/>
        <v>0</v>
      </c>
      <c r="BD1968" s="65">
        <f t="shared" si="516"/>
        <v>48871.899999999994</v>
      </c>
      <c r="BE1968" s="65">
        <f t="shared" si="517"/>
        <v>31744.309999999998</v>
      </c>
      <c r="BF1968" s="65">
        <f t="shared" si="518"/>
        <v>131646.42944863864</v>
      </c>
      <c r="BG1968" s="66">
        <f t="shared" si="519"/>
        <v>791.91865019447812</v>
      </c>
      <c r="BH1968" s="66">
        <f t="shared" si="520"/>
        <v>87.983136980411473</v>
      </c>
      <c r="BI1968" s="66">
        <f t="shared" si="521"/>
        <v>0</v>
      </c>
      <c r="BJ1968" s="66">
        <f t="shared" si="522"/>
        <v>84.261896551724135</v>
      </c>
      <c r="BK1968" s="66">
        <f t="shared" si="523"/>
        <v>54.731568965517241</v>
      </c>
      <c r="BL1968" s="66">
        <f t="shared" si="524"/>
        <v>226.97660249765281</v>
      </c>
      <c r="BM1968" s="207">
        <f t="shared" si="526"/>
        <v>39870.979999999996</v>
      </c>
    </row>
    <row r="1969" spans="1:65" x14ac:dyDescent="0.35">
      <c r="A1969" s="1">
        <v>150</v>
      </c>
      <c r="B1969">
        <v>116</v>
      </c>
      <c r="C1969" t="s">
        <v>37</v>
      </c>
      <c r="D1969" s="60" t="s">
        <v>188</v>
      </c>
      <c r="E1969" s="6" t="s">
        <v>1115</v>
      </c>
      <c r="F1969" s="7" t="s">
        <v>1116</v>
      </c>
      <c r="G1969" s="6">
        <v>-8.0500000000000007</v>
      </c>
      <c r="H1969" s="6">
        <v>-34.880000000000003</v>
      </c>
      <c r="I1969" s="6">
        <v>10</v>
      </c>
      <c r="J1969" s="8">
        <v>63550.072249703</v>
      </c>
      <c r="K1969" t="s">
        <v>1165</v>
      </c>
      <c r="L1969" t="s">
        <v>1062</v>
      </c>
      <c r="M1969">
        <v>600</v>
      </c>
      <c r="N1969">
        <v>600</v>
      </c>
      <c r="O1969">
        <v>0</v>
      </c>
      <c r="P1969">
        <v>45348.99</v>
      </c>
      <c r="Q1969">
        <v>44998.77</v>
      </c>
      <c r="R1969">
        <v>5250.2</v>
      </c>
      <c r="S1969">
        <v>34606.78</v>
      </c>
      <c r="T1969">
        <v>0</v>
      </c>
      <c r="U1969">
        <v>11750.93</v>
      </c>
      <c r="V1969">
        <v>0</v>
      </c>
      <c r="W1969" s="181">
        <f t="shared" si="510"/>
        <v>57099.92</v>
      </c>
      <c r="X1969" s="181">
        <f t="shared" si="511"/>
        <v>95.166533333333334</v>
      </c>
      <c r="Y1969" s="174">
        <v>141955.67000000001</v>
      </c>
      <c r="Z1969" s="181">
        <f t="shared" si="512"/>
        <v>236.59278333333336</v>
      </c>
      <c r="AA1969" s="174">
        <v>0</v>
      </c>
      <c r="AB1969" s="174">
        <v>31.945881414951579</v>
      </c>
      <c r="AC1969" s="174">
        <v>31.69917059318588</v>
      </c>
      <c r="AD1969" s="174">
        <v>3.6984785461545839</v>
      </c>
      <c r="AE1969" s="174">
        <v>24.378582412382681</v>
      </c>
      <c r="AF1969">
        <v>0</v>
      </c>
      <c r="AG1969" s="106">
        <v>8.2778870333252623</v>
      </c>
      <c r="AH1969" s="106">
        <v>0</v>
      </c>
      <c r="AI1969" s="106">
        <v>100</v>
      </c>
      <c r="AJ1969">
        <v>83.75</v>
      </c>
      <c r="AK1969">
        <v>95.17</v>
      </c>
      <c r="AL1969">
        <v>57.68</v>
      </c>
      <c r="AM1969">
        <v>236.59</v>
      </c>
      <c r="AN1969" t="s">
        <v>1069</v>
      </c>
      <c r="AO1969">
        <v>23.601600000000001</v>
      </c>
      <c r="AP1969">
        <v>8.33</v>
      </c>
      <c r="AQ1969">
        <v>12.806699999999999</v>
      </c>
      <c r="AR1969" t="s">
        <v>1072</v>
      </c>
      <c r="AS1969" t="s">
        <v>1074</v>
      </c>
      <c r="AT1969" t="s">
        <v>1076</v>
      </c>
      <c r="AU1969" t="s">
        <v>1077</v>
      </c>
      <c r="AV1969" t="s">
        <v>1080</v>
      </c>
      <c r="AW1969" t="s">
        <v>1083</v>
      </c>
      <c r="AX1969" s="65">
        <f t="shared" si="525"/>
        <v>1391.07</v>
      </c>
      <c r="AY1969" s="106">
        <v>2862.47</v>
      </c>
      <c r="AZ1969" s="106">
        <v>1404.739203012597</v>
      </c>
      <c r="BA1969" s="65">
        <f t="shared" si="513"/>
        <v>5658.2792030125966</v>
      </c>
      <c r="BB1969" s="65">
        <f t="shared" si="514"/>
        <v>55695.180796987399</v>
      </c>
      <c r="BC1969" s="65">
        <f t="shared" si="515"/>
        <v>0</v>
      </c>
      <c r="BD1969" s="65">
        <f t="shared" si="516"/>
        <v>48857.899999999994</v>
      </c>
      <c r="BE1969" s="65">
        <f t="shared" si="517"/>
        <v>31744.309999999998</v>
      </c>
      <c r="BF1969" s="65">
        <f t="shared" si="518"/>
        <v>136297.39079698743</v>
      </c>
      <c r="BG1969" s="66">
        <f t="shared" si="519"/>
        <v>808.32560043037097</v>
      </c>
      <c r="BH1969" s="66">
        <f t="shared" si="520"/>
        <v>96.026173787909315</v>
      </c>
      <c r="BI1969" s="66">
        <f t="shared" si="521"/>
        <v>0</v>
      </c>
      <c r="BJ1969" s="66">
        <f t="shared" si="522"/>
        <v>84.237758620689647</v>
      </c>
      <c r="BK1969" s="66">
        <f t="shared" si="523"/>
        <v>54.731568965517241</v>
      </c>
      <c r="BL1969" s="66">
        <f t="shared" si="524"/>
        <v>234.99550137411626</v>
      </c>
      <c r="BM1969" s="207">
        <f t="shared" si="526"/>
        <v>39856.979999999996</v>
      </c>
    </row>
    <row r="1970" spans="1:65" x14ac:dyDescent="0.35">
      <c r="A1970" s="1">
        <v>151</v>
      </c>
      <c r="B1970">
        <v>116</v>
      </c>
      <c r="C1970" t="s">
        <v>37</v>
      </c>
      <c r="D1970" s="60" t="s">
        <v>189</v>
      </c>
      <c r="E1970" s="6" t="s">
        <v>1117</v>
      </c>
      <c r="F1970" s="7" t="s">
        <v>1118</v>
      </c>
      <c r="G1970" s="6">
        <v>-3.8</v>
      </c>
      <c r="H1970" s="6">
        <v>-38.53</v>
      </c>
      <c r="I1970" s="6">
        <v>41</v>
      </c>
      <c r="J1970" s="8">
        <v>71394.000753582499</v>
      </c>
      <c r="K1970" t="s">
        <v>1165</v>
      </c>
      <c r="L1970" t="s">
        <v>1062</v>
      </c>
      <c r="M1970">
        <v>600</v>
      </c>
      <c r="N1970">
        <v>600</v>
      </c>
      <c r="O1970">
        <v>0</v>
      </c>
      <c r="P1970">
        <v>47017.53</v>
      </c>
      <c r="Q1970">
        <v>44998.77</v>
      </c>
      <c r="R1970">
        <v>5255.2</v>
      </c>
      <c r="S1970">
        <v>34606.78</v>
      </c>
      <c r="T1970">
        <v>0</v>
      </c>
      <c r="U1970">
        <v>11750.93</v>
      </c>
      <c r="V1970">
        <v>0</v>
      </c>
      <c r="W1970" s="181">
        <f t="shared" si="510"/>
        <v>58768.46</v>
      </c>
      <c r="X1970" s="181">
        <f t="shared" si="511"/>
        <v>97.947433333333336</v>
      </c>
      <c r="Y1970" s="174">
        <v>143629.21</v>
      </c>
      <c r="Z1970" s="181">
        <f t="shared" si="512"/>
        <v>239.38201666666666</v>
      </c>
      <c r="AA1970" s="174">
        <v>0</v>
      </c>
      <c r="AB1970" s="174">
        <v>32.735353762650369</v>
      </c>
      <c r="AC1970" s="174">
        <v>31.329817938844059</v>
      </c>
      <c r="AD1970" s="174">
        <v>3.658865769713556</v>
      </c>
      <c r="AE1970" s="174">
        <v>24.094527847086258</v>
      </c>
      <c r="AF1970">
        <v>0</v>
      </c>
      <c r="AG1970" s="106">
        <v>8.1814346817057633</v>
      </c>
      <c r="AH1970" s="106">
        <v>0</v>
      </c>
      <c r="AI1970" s="106">
        <v>100</v>
      </c>
      <c r="AJ1970">
        <v>83.76</v>
      </c>
      <c r="AK1970">
        <v>97.95</v>
      </c>
      <c r="AL1970">
        <v>57.68</v>
      </c>
      <c r="AM1970">
        <v>239.38</v>
      </c>
      <c r="AN1970" t="s">
        <v>1070</v>
      </c>
      <c r="AO1970">
        <v>23.601600000000001</v>
      </c>
      <c r="AP1970">
        <v>8.33</v>
      </c>
      <c r="AQ1970">
        <v>12.806699999999999</v>
      </c>
      <c r="AR1970" t="s">
        <v>1072</v>
      </c>
      <c r="AS1970" t="s">
        <v>1074</v>
      </c>
      <c r="AT1970" t="s">
        <v>1076</v>
      </c>
      <c r="AU1970" t="s">
        <v>1077</v>
      </c>
      <c r="AV1970" t="s">
        <v>1080</v>
      </c>
      <c r="AW1970" t="s">
        <v>1083</v>
      </c>
      <c r="AX1970" s="65">
        <f t="shared" si="525"/>
        <v>1391.07</v>
      </c>
      <c r="AY1970" s="106">
        <v>2862.47</v>
      </c>
      <c r="AZ1970" s="106">
        <v>1397.3774385341608</v>
      </c>
      <c r="BA1970" s="65">
        <f t="shared" si="513"/>
        <v>5650.9174385341612</v>
      </c>
      <c r="BB1970" s="65">
        <f t="shared" si="514"/>
        <v>57371.082561465839</v>
      </c>
      <c r="BC1970" s="65">
        <f t="shared" si="515"/>
        <v>0</v>
      </c>
      <c r="BD1970" s="65">
        <f t="shared" si="516"/>
        <v>48862.899999999994</v>
      </c>
      <c r="BE1970" s="65">
        <f t="shared" si="517"/>
        <v>31744.309999999998</v>
      </c>
      <c r="BF1970" s="65">
        <f t="shared" si="518"/>
        <v>137978.29256146582</v>
      </c>
      <c r="BG1970" s="66">
        <f t="shared" si="519"/>
        <v>807.2739197905945</v>
      </c>
      <c r="BH1970" s="66">
        <f t="shared" si="520"/>
        <v>98.915659588734201</v>
      </c>
      <c r="BI1970" s="66">
        <f t="shared" si="521"/>
        <v>0</v>
      </c>
      <c r="BJ1970" s="66">
        <f t="shared" si="522"/>
        <v>84.246379310344821</v>
      </c>
      <c r="BK1970" s="66">
        <f t="shared" si="523"/>
        <v>54.731568965517241</v>
      </c>
      <c r="BL1970" s="66">
        <f t="shared" si="524"/>
        <v>237.89360786459625</v>
      </c>
      <c r="BM1970" s="207">
        <f t="shared" si="526"/>
        <v>39861.979999999996</v>
      </c>
    </row>
    <row r="1971" spans="1:65" x14ac:dyDescent="0.35">
      <c r="A1971" s="1">
        <v>152</v>
      </c>
      <c r="B1971">
        <v>117</v>
      </c>
      <c r="C1971" t="s">
        <v>37</v>
      </c>
      <c r="D1971" s="60" t="s">
        <v>190</v>
      </c>
      <c r="E1971" s="6" t="s">
        <v>1104</v>
      </c>
      <c r="F1971" s="7" t="s">
        <v>1105</v>
      </c>
      <c r="G1971" s="6">
        <v>-22.74</v>
      </c>
      <c r="H1971" s="6">
        <v>-45.59</v>
      </c>
      <c r="I1971" s="6">
        <v>1642</v>
      </c>
      <c r="J1971" s="8">
        <v>3495.45982983364</v>
      </c>
      <c r="K1971" t="s">
        <v>1165</v>
      </c>
      <c r="L1971" t="s">
        <v>1062</v>
      </c>
      <c r="M1971">
        <v>600</v>
      </c>
      <c r="N1971">
        <v>600</v>
      </c>
      <c r="O1971">
        <v>28.87</v>
      </c>
      <c r="P1971">
        <v>16820.400000000001</v>
      </c>
      <c r="Q1971">
        <v>44998.77</v>
      </c>
      <c r="R1971">
        <v>5265.2</v>
      </c>
      <c r="S1971">
        <v>34606.78</v>
      </c>
      <c r="T1971">
        <v>0</v>
      </c>
      <c r="U1971">
        <v>11578.67</v>
      </c>
      <c r="V1971">
        <v>0</v>
      </c>
      <c r="W1971" s="181">
        <f t="shared" si="510"/>
        <v>28399.07</v>
      </c>
      <c r="X1971" s="181">
        <f t="shared" si="511"/>
        <v>47.331783333333334</v>
      </c>
      <c r="Y1971" s="174">
        <v>113298.69</v>
      </c>
      <c r="Z1971" s="181">
        <f t="shared" si="512"/>
        <v>188.83115000000001</v>
      </c>
      <c r="AA1971" s="174">
        <v>2.5481318451254821E-2</v>
      </c>
      <c r="AB1971" s="174">
        <v>14.84606750528183</v>
      </c>
      <c r="AC1971" s="174">
        <v>39.716937592129263</v>
      </c>
      <c r="AD1971" s="174">
        <v>4.647185241065011</v>
      </c>
      <c r="AE1971" s="174">
        <v>30.54473092319073</v>
      </c>
      <c r="AF1971">
        <v>0</v>
      </c>
      <c r="AG1971" s="106">
        <v>10.219597419881911</v>
      </c>
      <c r="AH1971" s="106">
        <v>0</v>
      </c>
      <c r="AI1971" s="106">
        <v>100</v>
      </c>
      <c r="AJ1971">
        <v>83.77</v>
      </c>
      <c r="AK1971">
        <v>47.38</v>
      </c>
      <c r="AL1971">
        <v>57.68</v>
      </c>
      <c r="AM1971">
        <v>188.83</v>
      </c>
      <c r="AN1971" t="s">
        <v>1063</v>
      </c>
      <c r="AO1971">
        <v>23.601600000000001</v>
      </c>
      <c r="AP1971">
        <v>8.33</v>
      </c>
      <c r="AQ1971">
        <v>12.806699999999999</v>
      </c>
      <c r="AR1971" t="s">
        <v>1072</v>
      </c>
      <c r="AS1971" t="s">
        <v>1074</v>
      </c>
      <c r="AT1971" t="s">
        <v>1076</v>
      </c>
      <c r="AU1971" t="s">
        <v>1077</v>
      </c>
      <c r="AV1971" t="s">
        <v>1080</v>
      </c>
      <c r="AW1971" t="s">
        <v>1084</v>
      </c>
      <c r="AX1971" s="65">
        <f t="shared" si="525"/>
        <v>1391.07</v>
      </c>
      <c r="AY1971" s="106">
        <v>2862.47</v>
      </c>
      <c r="AZ1971" s="106">
        <v>719.37161821614984</v>
      </c>
      <c r="BA1971" s="65">
        <f t="shared" si="513"/>
        <v>4972.9116182161497</v>
      </c>
      <c r="BB1971" s="65">
        <f t="shared" si="514"/>
        <v>27679.698381783848</v>
      </c>
      <c r="BC1971" s="65">
        <f t="shared" si="515"/>
        <v>28.87</v>
      </c>
      <c r="BD1971" s="65">
        <f t="shared" si="516"/>
        <v>48872.899999999994</v>
      </c>
      <c r="BE1971" s="65">
        <f t="shared" si="517"/>
        <v>31744.309999999998</v>
      </c>
      <c r="BF1971" s="65">
        <f t="shared" si="518"/>
        <v>108325.77838178385</v>
      </c>
      <c r="BG1971" s="66">
        <f t="shared" si="519"/>
        <v>710.41594545944997</v>
      </c>
      <c r="BH1971" s="66">
        <f t="shared" si="520"/>
        <v>47.723617899627321</v>
      </c>
      <c r="BI1971" s="66">
        <f t="shared" si="521"/>
        <v>4.8116666666666669E-2</v>
      </c>
      <c r="BJ1971" s="66">
        <f t="shared" si="522"/>
        <v>84.263620689655156</v>
      </c>
      <c r="BK1971" s="66">
        <f t="shared" si="523"/>
        <v>54.731568965517241</v>
      </c>
      <c r="BL1971" s="66">
        <f t="shared" si="524"/>
        <v>186.76858341686869</v>
      </c>
      <c r="BM1971" s="207">
        <f t="shared" si="526"/>
        <v>39871.979999999996</v>
      </c>
    </row>
    <row r="1972" spans="1:65" x14ac:dyDescent="0.35">
      <c r="A1972" s="1">
        <v>153</v>
      </c>
      <c r="B1972">
        <v>117</v>
      </c>
      <c r="C1972" t="s">
        <v>37</v>
      </c>
      <c r="D1972" s="60" t="s">
        <v>191</v>
      </c>
      <c r="E1972" s="6" t="s">
        <v>1104</v>
      </c>
      <c r="F1972" s="7" t="s">
        <v>1106</v>
      </c>
      <c r="G1972" s="6">
        <v>-23.85</v>
      </c>
      <c r="H1972" s="6">
        <v>-46.64</v>
      </c>
      <c r="I1972" s="6">
        <v>792</v>
      </c>
      <c r="J1972" s="8">
        <v>14172.2970393051</v>
      </c>
      <c r="K1972" t="s">
        <v>1165</v>
      </c>
      <c r="L1972" t="s">
        <v>1062</v>
      </c>
      <c r="M1972">
        <v>600</v>
      </c>
      <c r="N1972">
        <v>600</v>
      </c>
      <c r="O1972">
        <v>0</v>
      </c>
      <c r="P1972">
        <v>22494.09</v>
      </c>
      <c r="Q1972">
        <v>44998.77</v>
      </c>
      <c r="R1972">
        <v>5266.4</v>
      </c>
      <c r="S1972">
        <v>34606.78</v>
      </c>
      <c r="T1972">
        <v>0</v>
      </c>
      <c r="U1972">
        <v>11578.67</v>
      </c>
      <c r="V1972">
        <v>0</v>
      </c>
      <c r="W1972" s="181">
        <f t="shared" si="510"/>
        <v>34072.76</v>
      </c>
      <c r="X1972" s="181">
        <f t="shared" si="511"/>
        <v>56.787933333333335</v>
      </c>
      <c r="Y1972" s="174">
        <v>118944.71</v>
      </c>
      <c r="Z1972" s="181">
        <f t="shared" si="512"/>
        <v>198.24118333333334</v>
      </c>
      <c r="AA1972" s="174">
        <v>0</v>
      </c>
      <c r="AB1972" s="174">
        <v>18.91138328051748</v>
      </c>
      <c r="AC1972" s="174">
        <v>37.831669857364822</v>
      </c>
      <c r="AD1972" s="174">
        <v>4.4276033797551806</v>
      </c>
      <c r="AE1972" s="174">
        <v>29.094845832151758</v>
      </c>
      <c r="AF1972">
        <v>0</v>
      </c>
      <c r="AG1972" s="106">
        <v>9.7344976502107574</v>
      </c>
      <c r="AH1972" s="106">
        <v>0</v>
      </c>
      <c r="AI1972" s="106">
        <v>100</v>
      </c>
      <c r="AJ1972">
        <v>83.78</v>
      </c>
      <c r="AK1972">
        <v>56.79</v>
      </c>
      <c r="AL1972">
        <v>57.68</v>
      </c>
      <c r="AM1972">
        <v>198.24</v>
      </c>
      <c r="AN1972" t="s">
        <v>1064</v>
      </c>
      <c r="AO1972">
        <v>23.601600000000001</v>
      </c>
      <c r="AP1972">
        <v>8.33</v>
      </c>
      <c r="AQ1972">
        <v>12.806699999999999</v>
      </c>
      <c r="AR1972" t="s">
        <v>1072</v>
      </c>
      <c r="AS1972" t="s">
        <v>1074</v>
      </c>
      <c r="AT1972" t="s">
        <v>1076</v>
      </c>
      <c r="AU1972" t="s">
        <v>1077</v>
      </c>
      <c r="AV1972" t="s">
        <v>1080</v>
      </c>
      <c r="AW1972" t="s">
        <v>1084</v>
      </c>
      <c r="AX1972" s="65">
        <f t="shared" si="525"/>
        <v>1391.07</v>
      </c>
      <c r="AY1972" s="106">
        <v>2862.47</v>
      </c>
      <c r="AZ1972" s="106">
        <v>901.3534866764802</v>
      </c>
      <c r="BA1972" s="65">
        <f t="shared" si="513"/>
        <v>5154.8934866764794</v>
      </c>
      <c r="BB1972" s="65">
        <f t="shared" si="514"/>
        <v>33171.40651332352</v>
      </c>
      <c r="BC1972" s="65">
        <f t="shared" si="515"/>
        <v>0</v>
      </c>
      <c r="BD1972" s="65">
        <f t="shared" si="516"/>
        <v>48874.1</v>
      </c>
      <c r="BE1972" s="65">
        <f t="shared" si="517"/>
        <v>31744.309999999998</v>
      </c>
      <c r="BF1972" s="65">
        <f t="shared" si="518"/>
        <v>113789.81651332353</v>
      </c>
      <c r="BG1972" s="66">
        <f t="shared" si="519"/>
        <v>736.41335523949704</v>
      </c>
      <c r="BH1972" s="66">
        <f t="shared" si="520"/>
        <v>57.19208019538538</v>
      </c>
      <c r="BI1972" s="66">
        <f t="shared" si="521"/>
        <v>0</v>
      </c>
      <c r="BJ1972" s="66">
        <f t="shared" si="522"/>
        <v>84.265689655172409</v>
      </c>
      <c r="BK1972" s="66">
        <f t="shared" si="523"/>
        <v>54.731568965517241</v>
      </c>
      <c r="BL1972" s="66">
        <f t="shared" si="524"/>
        <v>196.18933881607506</v>
      </c>
      <c r="BM1972" s="207">
        <f t="shared" si="526"/>
        <v>39873.18</v>
      </c>
    </row>
    <row r="1973" spans="1:65" x14ac:dyDescent="0.35">
      <c r="A1973" s="1">
        <v>154</v>
      </c>
      <c r="B1973">
        <v>117</v>
      </c>
      <c r="C1973" t="s">
        <v>37</v>
      </c>
      <c r="D1973" s="60" t="s">
        <v>192</v>
      </c>
      <c r="E1973" s="6" t="s">
        <v>1107</v>
      </c>
      <c r="F1973" s="7" t="s">
        <v>1108</v>
      </c>
      <c r="G1973" s="6">
        <v>-30.03</v>
      </c>
      <c r="H1973" s="6">
        <v>-51.23</v>
      </c>
      <c r="I1973" s="6">
        <v>47</v>
      </c>
      <c r="J1973" s="8">
        <v>23954.0527728093</v>
      </c>
      <c r="K1973" t="s">
        <v>1165</v>
      </c>
      <c r="L1973" t="s">
        <v>1062</v>
      </c>
      <c r="M1973">
        <v>600</v>
      </c>
      <c r="N1973">
        <v>600</v>
      </c>
      <c r="O1973">
        <v>2.0499999999999998</v>
      </c>
      <c r="P1973">
        <v>25280.22</v>
      </c>
      <c r="Q1973">
        <v>44998.77</v>
      </c>
      <c r="R1973">
        <v>5272.4</v>
      </c>
      <c r="S1973">
        <v>34606.78</v>
      </c>
      <c r="T1973">
        <v>0</v>
      </c>
      <c r="U1973">
        <v>11578.67</v>
      </c>
      <c r="V1973">
        <v>0</v>
      </c>
      <c r="W1973" s="181">
        <f t="shared" si="510"/>
        <v>36858.89</v>
      </c>
      <c r="X1973" s="181">
        <f t="shared" si="511"/>
        <v>61.431483333333333</v>
      </c>
      <c r="Y1973" s="174">
        <v>121738.89</v>
      </c>
      <c r="Z1973" s="181">
        <f t="shared" si="512"/>
        <v>202.89814999999999</v>
      </c>
      <c r="AA1973" s="174">
        <v>1.683931897194068E-3</v>
      </c>
      <c r="AB1973" s="174">
        <v>20.765936012723621</v>
      </c>
      <c r="AC1973" s="174">
        <v>36.963348359755862</v>
      </c>
      <c r="AD1973" s="174">
        <v>4.3309085535443934</v>
      </c>
      <c r="AE1973" s="174">
        <v>28.427054000574511</v>
      </c>
      <c r="AF1973">
        <v>0</v>
      </c>
      <c r="AG1973" s="106">
        <v>9.5110691415044126</v>
      </c>
      <c r="AH1973" s="106">
        <v>0</v>
      </c>
      <c r="AI1973" s="106">
        <v>100</v>
      </c>
      <c r="AJ1973">
        <v>83.79</v>
      </c>
      <c r="AK1973">
        <v>61.43</v>
      </c>
      <c r="AL1973">
        <v>57.68</v>
      </c>
      <c r="AM1973">
        <v>202.9</v>
      </c>
      <c r="AN1973" t="s">
        <v>1065</v>
      </c>
      <c r="AO1973">
        <v>23.601600000000001</v>
      </c>
      <c r="AP1973">
        <v>8.33</v>
      </c>
      <c r="AQ1973">
        <v>12.806699999999999</v>
      </c>
      <c r="AR1973" t="s">
        <v>1072</v>
      </c>
      <c r="AS1973" t="s">
        <v>1074</v>
      </c>
      <c r="AT1973" t="s">
        <v>1076</v>
      </c>
      <c r="AU1973" t="s">
        <v>1077</v>
      </c>
      <c r="AV1973" t="s">
        <v>1080</v>
      </c>
      <c r="AW1973" t="s">
        <v>1084</v>
      </c>
      <c r="AX1973" s="65">
        <f t="shared" si="525"/>
        <v>1391.07</v>
      </c>
      <c r="AY1973" s="106">
        <v>2862.47</v>
      </c>
      <c r="AZ1973" s="106">
        <v>980.63003795973577</v>
      </c>
      <c r="BA1973" s="65">
        <f t="shared" si="513"/>
        <v>5234.1700379597351</v>
      </c>
      <c r="BB1973" s="65">
        <f t="shared" si="514"/>
        <v>35878.259962040262</v>
      </c>
      <c r="BC1973" s="65">
        <f t="shared" si="515"/>
        <v>2.0499999999999998</v>
      </c>
      <c r="BD1973" s="65">
        <f t="shared" si="516"/>
        <v>48880.1</v>
      </c>
      <c r="BE1973" s="65">
        <f t="shared" si="517"/>
        <v>31744.309999999998</v>
      </c>
      <c r="BF1973" s="65">
        <f t="shared" si="518"/>
        <v>116504.71996204027</v>
      </c>
      <c r="BG1973" s="66">
        <f t="shared" si="519"/>
        <v>747.73857685139069</v>
      </c>
      <c r="BH1973" s="66">
        <f t="shared" si="520"/>
        <v>61.859068900069417</v>
      </c>
      <c r="BI1973" s="66">
        <f t="shared" si="521"/>
        <v>3.4166666666666664E-3</v>
      </c>
      <c r="BJ1973" s="66">
        <f t="shared" si="522"/>
        <v>84.276034482758618</v>
      </c>
      <c r="BK1973" s="66">
        <f t="shared" si="523"/>
        <v>54.731568965517241</v>
      </c>
      <c r="BL1973" s="66">
        <f t="shared" si="524"/>
        <v>200.8702068311039</v>
      </c>
      <c r="BM1973" s="207">
        <f t="shared" si="526"/>
        <v>39879.18</v>
      </c>
    </row>
    <row r="1974" spans="1:65" x14ac:dyDescent="0.35">
      <c r="A1974" s="1">
        <v>155</v>
      </c>
      <c r="B1974">
        <v>117</v>
      </c>
      <c r="C1974" t="s">
        <v>37</v>
      </c>
      <c r="D1974" s="60" t="s">
        <v>193</v>
      </c>
      <c r="E1974" s="6" t="s">
        <v>1109</v>
      </c>
      <c r="F1974" s="7" t="s">
        <v>1110</v>
      </c>
      <c r="G1974" s="6">
        <v>-15.37</v>
      </c>
      <c r="H1974" s="6">
        <v>-48.78</v>
      </c>
      <c r="I1974" s="6">
        <v>770</v>
      </c>
      <c r="J1974" s="8">
        <v>31081.371963744201</v>
      </c>
      <c r="K1974" t="s">
        <v>1165</v>
      </c>
      <c r="L1974" t="s">
        <v>1062</v>
      </c>
      <c r="M1974">
        <v>600</v>
      </c>
      <c r="N1974">
        <v>600</v>
      </c>
      <c r="O1974">
        <v>0</v>
      </c>
      <c r="P1974">
        <v>33795</v>
      </c>
      <c r="Q1974">
        <v>44998.77</v>
      </c>
      <c r="R1974">
        <v>5266.4</v>
      </c>
      <c r="S1974">
        <v>34606.78</v>
      </c>
      <c r="T1974">
        <v>0</v>
      </c>
      <c r="U1974">
        <v>11578.67</v>
      </c>
      <c r="V1974">
        <v>0</v>
      </c>
      <c r="W1974" s="181">
        <f t="shared" si="510"/>
        <v>45373.67</v>
      </c>
      <c r="X1974" s="181">
        <f t="shared" si="511"/>
        <v>75.622783333333331</v>
      </c>
      <c r="Y1974" s="174">
        <v>130245.62</v>
      </c>
      <c r="Z1974" s="181">
        <f t="shared" si="512"/>
        <v>217.07603333333333</v>
      </c>
      <c r="AA1974" s="174">
        <v>0</v>
      </c>
      <c r="AB1974" s="174">
        <v>25.947129738412698</v>
      </c>
      <c r="AC1974" s="174">
        <v>34.549161806746362</v>
      </c>
      <c r="AD1974" s="174">
        <v>4.0434373148210279</v>
      </c>
      <c r="AE1974" s="174">
        <v>26.570398298230678</v>
      </c>
      <c r="AF1974">
        <v>0</v>
      </c>
      <c r="AG1974" s="106">
        <v>8.889872841789229</v>
      </c>
      <c r="AH1974" s="106">
        <v>0</v>
      </c>
      <c r="AI1974" s="106">
        <v>100</v>
      </c>
      <c r="AJ1974">
        <v>83.78</v>
      </c>
      <c r="AK1974">
        <v>75.62</v>
      </c>
      <c r="AL1974">
        <v>57.68</v>
      </c>
      <c r="AM1974">
        <v>217.08</v>
      </c>
      <c r="AN1974" t="s">
        <v>1066</v>
      </c>
      <c r="AO1974">
        <v>23.601600000000001</v>
      </c>
      <c r="AP1974">
        <v>8.33</v>
      </c>
      <c r="AQ1974">
        <v>12.806699999999999</v>
      </c>
      <c r="AR1974" t="s">
        <v>1072</v>
      </c>
      <c r="AS1974" t="s">
        <v>1074</v>
      </c>
      <c r="AT1974" t="s">
        <v>1076</v>
      </c>
      <c r="AU1974" t="s">
        <v>1077</v>
      </c>
      <c r="AV1974" t="s">
        <v>1080</v>
      </c>
      <c r="AW1974" t="s">
        <v>1084</v>
      </c>
      <c r="AX1974" s="65">
        <f t="shared" si="525"/>
        <v>1391.07</v>
      </c>
      <c r="AY1974" s="106">
        <v>2862.47</v>
      </c>
      <c r="AZ1974" s="106">
        <v>1238.2391523783388</v>
      </c>
      <c r="BA1974" s="65">
        <f t="shared" si="513"/>
        <v>5491.779152378338</v>
      </c>
      <c r="BB1974" s="65">
        <f t="shared" si="514"/>
        <v>44135.430847621661</v>
      </c>
      <c r="BC1974" s="65">
        <f t="shared" si="515"/>
        <v>0</v>
      </c>
      <c r="BD1974" s="65">
        <f t="shared" si="516"/>
        <v>48874.1</v>
      </c>
      <c r="BE1974" s="65">
        <f t="shared" si="517"/>
        <v>31744.309999999998</v>
      </c>
      <c r="BF1974" s="65">
        <f t="shared" si="518"/>
        <v>124753.84084762166</v>
      </c>
      <c r="BG1974" s="66">
        <f t="shared" si="519"/>
        <v>784.53987891119118</v>
      </c>
      <c r="BH1974" s="66">
        <f t="shared" si="520"/>
        <v>76.095570426933904</v>
      </c>
      <c r="BI1974" s="66">
        <f t="shared" si="521"/>
        <v>0</v>
      </c>
      <c r="BJ1974" s="66">
        <f t="shared" si="522"/>
        <v>84.265689655172409</v>
      </c>
      <c r="BK1974" s="66">
        <f t="shared" si="523"/>
        <v>54.731568965517241</v>
      </c>
      <c r="BL1974" s="66">
        <f t="shared" si="524"/>
        <v>215.09282904762355</v>
      </c>
      <c r="BM1974" s="207">
        <f t="shared" si="526"/>
        <v>39873.18</v>
      </c>
    </row>
    <row r="1975" spans="1:65" x14ac:dyDescent="0.35">
      <c r="A1975" s="1">
        <v>156</v>
      </c>
      <c r="B1975">
        <v>117</v>
      </c>
      <c r="C1975" t="s">
        <v>37</v>
      </c>
      <c r="D1975" s="60" t="s">
        <v>194</v>
      </c>
      <c r="E1975" s="6" t="s">
        <v>1111</v>
      </c>
      <c r="F1975" s="7" t="s">
        <v>1112</v>
      </c>
      <c r="G1975" s="6">
        <v>-22.86</v>
      </c>
      <c r="H1975" s="6">
        <v>-43.41</v>
      </c>
      <c r="I1975" s="6">
        <v>45</v>
      </c>
      <c r="J1975" s="8">
        <v>45016.2336447989</v>
      </c>
      <c r="K1975" t="s">
        <v>1165</v>
      </c>
      <c r="L1975" t="s">
        <v>1062</v>
      </c>
      <c r="M1975">
        <v>600</v>
      </c>
      <c r="N1975">
        <v>600</v>
      </c>
      <c r="O1975">
        <v>0</v>
      </c>
      <c r="P1975">
        <v>34185.43</v>
      </c>
      <c r="Q1975">
        <v>44998.77</v>
      </c>
      <c r="R1975">
        <v>5262.4</v>
      </c>
      <c r="S1975">
        <v>34606.78</v>
      </c>
      <c r="T1975">
        <v>0</v>
      </c>
      <c r="U1975">
        <v>11578.67</v>
      </c>
      <c r="V1975">
        <v>0</v>
      </c>
      <c r="W1975" s="181">
        <f t="shared" si="510"/>
        <v>45764.1</v>
      </c>
      <c r="X1975" s="181">
        <f t="shared" si="511"/>
        <v>76.273499999999999</v>
      </c>
      <c r="Y1975" s="174">
        <v>130632.05</v>
      </c>
      <c r="Z1975" s="181">
        <f t="shared" si="512"/>
        <v>217.72008333333335</v>
      </c>
      <c r="AA1975" s="174">
        <v>0</v>
      </c>
      <c r="AB1975" s="174">
        <v>26.169251726509689</v>
      </c>
      <c r="AC1975" s="174">
        <v>34.446959991824357</v>
      </c>
      <c r="AD1975" s="174">
        <v>4.0284141602309687</v>
      </c>
      <c r="AE1975" s="174">
        <v>26.49179891152286</v>
      </c>
      <c r="AF1975">
        <v>0</v>
      </c>
      <c r="AG1975" s="106">
        <v>8.8635752099121152</v>
      </c>
      <c r="AH1975" s="106">
        <v>0</v>
      </c>
      <c r="AI1975" s="106">
        <v>100</v>
      </c>
      <c r="AJ1975">
        <v>83.77</v>
      </c>
      <c r="AK1975">
        <v>76.27</v>
      </c>
      <c r="AL1975">
        <v>57.68</v>
      </c>
      <c r="AM1975">
        <v>217.72</v>
      </c>
      <c r="AN1975" t="s">
        <v>1067</v>
      </c>
      <c r="AO1975">
        <v>23.601600000000001</v>
      </c>
      <c r="AP1975">
        <v>8.33</v>
      </c>
      <c r="AQ1975">
        <v>12.806699999999999</v>
      </c>
      <c r="AR1975" t="s">
        <v>1072</v>
      </c>
      <c r="AS1975" t="s">
        <v>1074</v>
      </c>
      <c r="AT1975" t="s">
        <v>1076</v>
      </c>
      <c r="AU1975" t="s">
        <v>1077</v>
      </c>
      <c r="AV1975" t="s">
        <v>1080</v>
      </c>
      <c r="AW1975" t="s">
        <v>1084</v>
      </c>
      <c r="AX1975" s="65">
        <f t="shared" si="525"/>
        <v>1391.07</v>
      </c>
      <c r="AY1975" s="106">
        <v>2862.47</v>
      </c>
      <c r="AZ1975" s="106">
        <v>1228.3763050624109</v>
      </c>
      <c r="BA1975" s="65">
        <f t="shared" si="513"/>
        <v>5481.9163050624102</v>
      </c>
      <c r="BB1975" s="65">
        <f t="shared" si="514"/>
        <v>44535.723694937587</v>
      </c>
      <c r="BC1975" s="65">
        <f t="shared" si="515"/>
        <v>0</v>
      </c>
      <c r="BD1975" s="65">
        <f t="shared" si="516"/>
        <v>48870.1</v>
      </c>
      <c r="BE1975" s="65">
        <f t="shared" si="517"/>
        <v>31744.309999999998</v>
      </c>
      <c r="BF1975" s="65">
        <f t="shared" si="518"/>
        <v>125150.1336949376</v>
      </c>
      <c r="BG1975" s="66">
        <f t="shared" si="519"/>
        <v>783.13090072320142</v>
      </c>
      <c r="BH1975" s="66">
        <f t="shared" si="520"/>
        <v>76.785730508513083</v>
      </c>
      <c r="BI1975" s="66">
        <f t="shared" si="521"/>
        <v>0</v>
      </c>
      <c r="BJ1975" s="66">
        <f t="shared" si="522"/>
        <v>84.258793103448269</v>
      </c>
      <c r="BK1975" s="66">
        <f t="shared" si="523"/>
        <v>54.731568965517241</v>
      </c>
      <c r="BL1975" s="66">
        <f t="shared" si="524"/>
        <v>215.77609257747861</v>
      </c>
      <c r="BM1975" s="207">
        <f t="shared" si="526"/>
        <v>39869.18</v>
      </c>
    </row>
    <row r="1976" spans="1:65" x14ac:dyDescent="0.35">
      <c r="A1976" s="1">
        <v>157</v>
      </c>
      <c r="B1976">
        <v>117</v>
      </c>
      <c r="C1976" t="s">
        <v>37</v>
      </c>
      <c r="D1976" s="60" t="s">
        <v>195</v>
      </c>
      <c r="E1976" s="6" t="s">
        <v>1113</v>
      </c>
      <c r="F1976" s="7" t="s">
        <v>1114</v>
      </c>
      <c r="G1976" s="6">
        <v>-20.32</v>
      </c>
      <c r="H1976" s="6">
        <v>-40.340000000000003</v>
      </c>
      <c r="I1976" s="6">
        <v>9</v>
      </c>
      <c r="J1976" s="8">
        <v>54061.366139626101</v>
      </c>
      <c r="K1976" t="s">
        <v>1165</v>
      </c>
      <c r="L1976" t="s">
        <v>1062</v>
      </c>
      <c r="M1976">
        <v>600</v>
      </c>
      <c r="N1976">
        <v>600</v>
      </c>
      <c r="O1976">
        <v>0</v>
      </c>
      <c r="P1976">
        <v>37186.54</v>
      </c>
      <c r="Q1976">
        <v>44998.77</v>
      </c>
      <c r="R1976">
        <v>5264.2</v>
      </c>
      <c r="S1976">
        <v>34606.78</v>
      </c>
      <c r="T1976">
        <v>0</v>
      </c>
      <c r="U1976">
        <v>11578.67</v>
      </c>
      <c r="V1976">
        <v>0</v>
      </c>
      <c r="W1976" s="181">
        <f t="shared" si="510"/>
        <v>48765.21</v>
      </c>
      <c r="X1976" s="181">
        <f t="shared" si="511"/>
        <v>81.275350000000003</v>
      </c>
      <c r="Y1976" s="174">
        <v>133634.96</v>
      </c>
      <c r="Z1976" s="181">
        <f t="shared" si="512"/>
        <v>222.72493333333333</v>
      </c>
      <c r="AA1976" s="174">
        <v>0</v>
      </c>
      <c r="AB1976" s="174">
        <v>27.826954862709581</v>
      </c>
      <c r="AC1976" s="174">
        <v>33.672902659603437</v>
      </c>
      <c r="AD1976" s="174">
        <v>3.9392386543162061</v>
      </c>
      <c r="AE1976" s="174">
        <v>25.89650193332643</v>
      </c>
      <c r="AF1976">
        <v>0</v>
      </c>
      <c r="AG1976" s="106">
        <v>8.664401890044342</v>
      </c>
      <c r="AH1976" s="106">
        <v>0</v>
      </c>
      <c r="AI1976" s="106">
        <v>100</v>
      </c>
      <c r="AJ1976">
        <v>83.77</v>
      </c>
      <c r="AK1976">
        <v>81.28</v>
      </c>
      <c r="AL1976">
        <v>57.68</v>
      </c>
      <c r="AM1976">
        <v>222.72</v>
      </c>
      <c r="AN1976" t="s">
        <v>1068</v>
      </c>
      <c r="AO1976">
        <v>23.601600000000001</v>
      </c>
      <c r="AP1976">
        <v>8.33</v>
      </c>
      <c r="AQ1976">
        <v>12.806699999999999</v>
      </c>
      <c r="AR1976" t="s">
        <v>1072</v>
      </c>
      <c r="AS1976" t="s">
        <v>1074</v>
      </c>
      <c r="AT1976" t="s">
        <v>1076</v>
      </c>
      <c r="AU1976" t="s">
        <v>1077</v>
      </c>
      <c r="AV1976" t="s">
        <v>1080</v>
      </c>
      <c r="AW1976" t="s">
        <v>1084</v>
      </c>
      <c r="AX1976" s="65">
        <f t="shared" si="525"/>
        <v>1391.07</v>
      </c>
      <c r="AY1976" s="106">
        <v>2862.47</v>
      </c>
      <c r="AZ1976" s="106">
        <v>1284.0798394771666</v>
      </c>
      <c r="BA1976" s="65">
        <f t="shared" si="513"/>
        <v>5537.6198394771664</v>
      </c>
      <c r="BB1976" s="65">
        <f t="shared" si="514"/>
        <v>47481.130160522829</v>
      </c>
      <c r="BC1976" s="65">
        <f t="shared" si="515"/>
        <v>0</v>
      </c>
      <c r="BD1976" s="65">
        <f t="shared" si="516"/>
        <v>48871.899999999994</v>
      </c>
      <c r="BE1976" s="65">
        <f t="shared" si="517"/>
        <v>31744.309999999998</v>
      </c>
      <c r="BF1976" s="65">
        <f t="shared" si="518"/>
        <v>128097.34016052283</v>
      </c>
      <c r="BG1976" s="66">
        <f t="shared" si="519"/>
        <v>791.0885484967381</v>
      </c>
      <c r="BH1976" s="66">
        <f t="shared" si="520"/>
        <v>81.864017518142802</v>
      </c>
      <c r="BI1976" s="66">
        <f t="shared" si="521"/>
        <v>0</v>
      </c>
      <c r="BJ1976" s="66">
        <f t="shared" si="522"/>
        <v>84.261896551724135</v>
      </c>
      <c r="BK1976" s="66">
        <f t="shared" si="523"/>
        <v>54.731568965517241</v>
      </c>
      <c r="BL1976" s="66">
        <f t="shared" si="524"/>
        <v>220.85748303538418</v>
      </c>
      <c r="BM1976" s="207">
        <f t="shared" si="526"/>
        <v>39870.979999999996</v>
      </c>
    </row>
    <row r="1977" spans="1:65" x14ac:dyDescent="0.35">
      <c r="A1977" s="1">
        <v>158</v>
      </c>
      <c r="B1977">
        <v>117</v>
      </c>
      <c r="C1977" t="s">
        <v>37</v>
      </c>
      <c r="D1977" s="60" t="s">
        <v>196</v>
      </c>
      <c r="E1977" s="6" t="s">
        <v>1115</v>
      </c>
      <c r="F1977" s="7" t="s">
        <v>1116</v>
      </c>
      <c r="G1977" s="6">
        <v>-8.0500000000000007</v>
      </c>
      <c r="H1977" s="6">
        <v>-34.880000000000003</v>
      </c>
      <c r="I1977" s="6">
        <v>10</v>
      </c>
      <c r="J1977" s="8">
        <v>63550.072249703</v>
      </c>
      <c r="K1977" t="s">
        <v>1165</v>
      </c>
      <c r="L1977" t="s">
        <v>1062</v>
      </c>
      <c r="M1977">
        <v>600</v>
      </c>
      <c r="N1977">
        <v>600</v>
      </c>
      <c r="O1977">
        <v>0</v>
      </c>
      <c r="P1977">
        <v>41030.129999999997</v>
      </c>
      <c r="Q1977">
        <v>44998.77</v>
      </c>
      <c r="R1977">
        <v>5250.2</v>
      </c>
      <c r="S1977">
        <v>34606.78</v>
      </c>
      <c r="T1977">
        <v>0</v>
      </c>
      <c r="U1977">
        <v>11578.67</v>
      </c>
      <c r="V1977">
        <v>0</v>
      </c>
      <c r="W1977" s="181">
        <f t="shared" si="510"/>
        <v>52608.799999999996</v>
      </c>
      <c r="X1977" s="181">
        <f t="shared" si="511"/>
        <v>87.681333333333328</v>
      </c>
      <c r="Y1977" s="174">
        <v>137464.54999999999</v>
      </c>
      <c r="Z1977" s="181">
        <f t="shared" si="512"/>
        <v>229.10758333333331</v>
      </c>
      <c r="AA1977" s="174">
        <v>0</v>
      </c>
      <c r="AB1977" s="174">
        <v>29.847789848364538</v>
      </c>
      <c r="AC1977" s="174">
        <v>32.73481781302889</v>
      </c>
      <c r="AD1977" s="174">
        <v>3.8193119607928012</v>
      </c>
      <c r="AE1977" s="174">
        <v>25.175057860372</v>
      </c>
      <c r="AF1977">
        <v>0</v>
      </c>
      <c r="AG1977" s="106">
        <v>8.4230225174417708</v>
      </c>
      <c r="AH1977" s="106">
        <v>0</v>
      </c>
      <c r="AI1977" s="106">
        <v>100</v>
      </c>
      <c r="AJ1977">
        <v>83.75</v>
      </c>
      <c r="AK1977">
        <v>87.68</v>
      </c>
      <c r="AL1977">
        <v>57.68</v>
      </c>
      <c r="AM1977">
        <v>229.11</v>
      </c>
      <c r="AN1977" t="s">
        <v>1069</v>
      </c>
      <c r="AO1977">
        <v>23.601600000000001</v>
      </c>
      <c r="AP1977">
        <v>8.33</v>
      </c>
      <c r="AQ1977">
        <v>12.806699999999999</v>
      </c>
      <c r="AR1977" t="s">
        <v>1072</v>
      </c>
      <c r="AS1977" t="s">
        <v>1074</v>
      </c>
      <c r="AT1977" t="s">
        <v>1076</v>
      </c>
      <c r="AU1977" t="s">
        <v>1077</v>
      </c>
      <c r="AV1977" t="s">
        <v>1080</v>
      </c>
      <c r="AW1977" t="s">
        <v>1084</v>
      </c>
      <c r="AX1977" s="65">
        <f t="shared" si="525"/>
        <v>1391.07</v>
      </c>
      <c r="AY1977" s="106">
        <v>2862.47</v>
      </c>
      <c r="AZ1977" s="106">
        <v>1397.8030433824051</v>
      </c>
      <c r="BA1977" s="65">
        <f t="shared" si="513"/>
        <v>5651.3430433824051</v>
      </c>
      <c r="BB1977" s="65">
        <f t="shared" si="514"/>
        <v>51210.996956617593</v>
      </c>
      <c r="BC1977" s="65">
        <f t="shared" si="515"/>
        <v>0</v>
      </c>
      <c r="BD1977" s="65">
        <f t="shared" si="516"/>
        <v>48857.899999999994</v>
      </c>
      <c r="BE1977" s="65">
        <f t="shared" si="517"/>
        <v>31744.309999999998</v>
      </c>
      <c r="BF1977" s="65">
        <f t="shared" si="518"/>
        <v>131813.20695661759</v>
      </c>
      <c r="BG1977" s="66">
        <f t="shared" si="519"/>
        <v>807.33472048320073</v>
      </c>
      <c r="BH1977" s="66">
        <f t="shared" si="520"/>
        <v>88.294822338995857</v>
      </c>
      <c r="BI1977" s="66">
        <f t="shared" si="521"/>
        <v>0</v>
      </c>
      <c r="BJ1977" s="66">
        <f t="shared" si="522"/>
        <v>84.237758620689647</v>
      </c>
      <c r="BK1977" s="66">
        <f t="shared" si="523"/>
        <v>54.731568965517241</v>
      </c>
      <c r="BL1977" s="66">
        <f t="shared" si="524"/>
        <v>227.26414992520276</v>
      </c>
      <c r="BM1977" s="207">
        <f t="shared" si="526"/>
        <v>39856.979999999996</v>
      </c>
    </row>
    <row r="1978" spans="1:65" x14ac:dyDescent="0.35">
      <c r="A1978" s="1">
        <v>159</v>
      </c>
      <c r="B1978">
        <v>117</v>
      </c>
      <c r="C1978" t="s">
        <v>37</v>
      </c>
      <c r="D1978" s="60" t="s">
        <v>197</v>
      </c>
      <c r="E1978" s="6" t="s">
        <v>1117</v>
      </c>
      <c r="F1978" s="7" t="s">
        <v>1118</v>
      </c>
      <c r="G1978" s="6">
        <v>-3.8</v>
      </c>
      <c r="H1978" s="6">
        <v>-38.53</v>
      </c>
      <c r="I1978" s="6">
        <v>41</v>
      </c>
      <c r="J1978" s="8">
        <v>71394.000753582499</v>
      </c>
      <c r="K1978" t="s">
        <v>1165</v>
      </c>
      <c r="L1978" t="s">
        <v>1062</v>
      </c>
      <c r="M1978">
        <v>600</v>
      </c>
      <c r="N1978">
        <v>600</v>
      </c>
      <c r="O1978">
        <v>0</v>
      </c>
      <c r="P1978">
        <v>41865.51</v>
      </c>
      <c r="Q1978">
        <v>44998.77</v>
      </c>
      <c r="R1978">
        <v>5255.2</v>
      </c>
      <c r="S1978">
        <v>34606.78</v>
      </c>
      <c r="T1978">
        <v>0</v>
      </c>
      <c r="U1978">
        <v>11578.67</v>
      </c>
      <c r="V1978">
        <v>0</v>
      </c>
      <c r="W1978" s="181">
        <f t="shared" si="510"/>
        <v>53444.18</v>
      </c>
      <c r="X1978" s="181">
        <f t="shared" si="511"/>
        <v>89.073633333333333</v>
      </c>
      <c r="Y1978" s="174">
        <v>138304.93</v>
      </c>
      <c r="Z1978" s="181">
        <f t="shared" si="512"/>
        <v>230.50821666666664</v>
      </c>
      <c r="AA1978" s="174">
        <v>0</v>
      </c>
      <c r="AB1978" s="174">
        <v>30.270439383469562</v>
      </c>
      <c r="AC1978" s="174">
        <v>32.535911771185603</v>
      </c>
      <c r="AD1978" s="174">
        <v>3.799719937676842</v>
      </c>
      <c r="AE1978" s="174">
        <v>25.022087065153791</v>
      </c>
      <c r="AF1978">
        <v>0</v>
      </c>
      <c r="AG1978" s="106">
        <v>8.3718418425142183</v>
      </c>
      <c r="AH1978" s="106">
        <v>0</v>
      </c>
      <c r="AI1978" s="106">
        <v>100</v>
      </c>
      <c r="AJ1978">
        <v>83.76</v>
      </c>
      <c r="AK1978">
        <v>89.07</v>
      </c>
      <c r="AL1978">
        <v>57.68</v>
      </c>
      <c r="AM1978">
        <v>230.51</v>
      </c>
      <c r="AN1978" t="s">
        <v>1070</v>
      </c>
      <c r="AO1978">
        <v>23.601600000000001</v>
      </c>
      <c r="AP1978">
        <v>8.33</v>
      </c>
      <c r="AQ1978">
        <v>12.806699999999999</v>
      </c>
      <c r="AR1978" t="s">
        <v>1072</v>
      </c>
      <c r="AS1978" t="s">
        <v>1074</v>
      </c>
      <c r="AT1978" t="s">
        <v>1076</v>
      </c>
      <c r="AU1978" t="s">
        <v>1077</v>
      </c>
      <c r="AV1978" t="s">
        <v>1080</v>
      </c>
      <c r="AW1978" t="s">
        <v>1084</v>
      </c>
      <c r="AX1978" s="65">
        <f t="shared" si="525"/>
        <v>1391.07</v>
      </c>
      <c r="AY1978" s="106">
        <v>2862.47</v>
      </c>
      <c r="AZ1978" s="106">
        <v>1392.2736455630079</v>
      </c>
      <c r="BA1978" s="65">
        <f t="shared" si="513"/>
        <v>5645.8136455630083</v>
      </c>
      <c r="BB1978" s="65">
        <f t="shared" si="514"/>
        <v>52051.906354436993</v>
      </c>
      <c r="BC1978" s="65">
        <f t="shared" si="515"/>
        <v>0</v>
      </c>
      <c r="BD1978" s="65">
        <f t="shared" si="516"/>
        <v>48862.899999999994</v>
      </c>
      <c r="BE1978" s="65">
        <f t="shared" si="517"/>
        <v>31744.309999999998</v>
      </c>
      <c r="BF1978" s="65">
        <f t="shared" si="518"/>
        <v>132659.11635443699</v>
      </c>
      <c r="BG1978" s="66">
        <f t="shared" si="519"/>
        <v>806.54480650900121</v>
      </c>
      <c r="BH1978" s="66">
        <f t="shared" si="520"/>
        <v>89.744666128339645</v>
      </c>
      <c r="BI1978" s="66">
        <f t="shared" si="521"/>
        <v>0</v>
      </c>
      <c r="BJ1978" s="66">
        <f t="shared" si="522"/>
        <v>84.246379310344821</v>
      </c>
      <c r="BK1978" s="66">
        <f t="shared" si="523"/>
        <v>54.731568965517241</v>
      </c>
      <c r="BL1978" s="66">
        <f t="shared" si="524"/>
        <v>228.72261440420172</v>
      </c>
      <c r="BM1978" s="207">
        <f t="shared" si="526"/>
        <v>39861.979999999996</v>
      </c>
    </row>
    <row r="1979" spans="1:65" x14ac:dyDescent="0.35">
      <c r="A1979" s="1">
        <v>160</v>
      </c>
      <c r="B1979">
        <v>118</v>
      </c>
      <c r="C1979" t="s">
        <v>37</v>
      </c>
      <c r="D1979" s="60" t="s">
        <v>198</v>
      </c>
      <c r="E1979" s="6" t="s">
        <v>1104</v>
      </c>
      <c r="F1979" s="7" t="s">
        <v>1105</v>
      </c>
      <c r="G1979" s="6">
        <v>-22.74</v>
      </c>
      <c r="H1979" s="6">
        <v>-45.59</v>
      </c>
      <c r="I1979" s="6">
        <v>1642</v>
      </c>
      <c r="J1979" s="8">
        <v>3495.45982983364</v>
      </c>
      <c r="K1979" t="s">
        <v>1165</v>
      </c>
      <c r="L1979" t="s">
        <v>1062</v>
      </c>
      <c r="M1979">
        <v>600</v>
      </c>
      <c r="N1979">
        <v>600</v>
      </c>
      <c r="O1979">
        <v>558.28</v>
      </c>
      <c r="P1979">
        <v>13444.85</v>
      </c>
      <c r="Q1979">
        <v>44998.77</v>
      </c>
      <c r="R1979">
        <v>5265.2</v>
      </c>
      <c r="S1979">
        <v>34606.78</v>
      </c>
      <c r="T1979">
        <v>0</v>
      </c>
      <c r="U1979">
        <v>11750.93</v>
      </c>
      <c r="V1979">
        <v>0</v>
      </c>
      <c r="W1979" s="181">
        <f t="shared" si="510"/>
        <v>25195.78</v>
      </c>
      <c r="X1979" s="181">
        <f t="shared" si="511"/>
        <v>41.992966666666668</v>
      </c>
      <c r="Y1979" s="174">
        <v>110624.82</v>
      </c>
      <c r="Z1979" s="181">
        <f t="shared" si="512"/>
        <v>184.37470000000002</v>
      </c>
      <c r="AA1979" s="174">
        <v>0.50466070814849684</v>
      </c>
      <c r="AB1979" s="174">
        <v>12.15355649844221</v>
      </c>
      <c r="AC1979" s="174">
        <v>40.676920423463727</v>
      </c>
      <c r="AD1979" s="174">
        <v>4.7595105691471398</v>
      </c>
      <c r="AE1979" s="174">
        <v>31.283015872929781</v>
      </c>
      <c r="AF1979">
        <v>0</v>
      </c>
      <c r="AG1979" s="106">
        <v>10.622326888305899</v>
      </c>
      <c r="AH1979" s="106">
        <v>0</v>
      </c>
      <c r="AI1979" s="106">
        <v>100</v>
      </c>
      <c r="AJ1979">
        <v>83.77</v>
      </c>
      <c r="AK1979">
        <v>42.92</v>
      </c>
      <c r="AL1979">
        <v>57.68</v>
      </c>
      <c r="AM1979">
        <v>184.37</v>
      </c>
      <c r="AN1979" t="s">
        <v>1063</v>
      </c>
      <c r="AO1979">
        <v>23.601600000000001</v>
      </c>
      <c r="AP1979">
        <v>8.33</v>
      </c>
      <c r="AQ1979">
        <v>12.806699999999999</v>
      </c>
      <c r="AR1979" t="s">
        <v>1072</v>
      </c>
      <c r="AS1979" t="s">
        <v>1074</v>
      </c>
      <c r="AT1979" t="s">
        <v>1076</v>
      </c>
      <c r="AU1979" t="s">
        <v>1077</v>
      </c>
      <c r="AV1979" t="s">
        <v>1081</v>
      </c>
      <c r="AW1979" t="s">
        <v>1083</v>
      </c>
      <c r="AX1979" s="65">
        <f t="shared" si="525"/>
        <v>1391.07</v>
      </c>
      <c r="AY1979" s="106">
        <v>2862.47</v>
      </c>
      <c r="AZ1979" s="106">
        <v>714.44642449279411</v>
      </c>
      <c r="BA1979" s="65">
        <f t="shared" si="513"/>
        <v>4967.986424492794</v>
      </c>
      <c r="BB1979" s="65">
        <f t="shared" si="514"/>
        <v>24481.333575507204</v>
      </c>
      <c r="BC1979" s="65">
        <f t="shared" si="515"/>
        <v>558.28</v>
      </c>
      <c r="BD1979" s="65">
        <f t="shared" si="516"/>
        <v>48872.899999999994</v>
      </c>
      <c r="BE1979" s="65">
        <f t="shared" si="517"/>
        <v>31744.309999999998</v>
      </c>
      <c r="BF1979" s="65">
        <f t="shared" si="518"/>
        <v>105656.83357550722</v>
      </c>
      <c r="BG1979" s="66">
        <f t="shared" si="519"/>
        <v>709.71234635611347</v>
      </c>
      <c r="BH1979" s="66">
        <f t="shared" si="520"/>
        <v>42.209195819840005</v>
      </c>
      <c r="BI1979" s="66">
        <f t="shared" si="521"/>
        <v>0.93046666666666666</v>
      </c>
      <c r="BJ1979" s="66">
        <f t="shared" si="522"/>
        <v>84.263620689655156</v>
      </c>
      <c r="BK1979" s="66">
        <f t="shared" si="523"/>
        <v>54.731568965517241</v>
      </c>
      <c r="BL1979" s="66">
        <f t="shared" si="524"/>
        <v>182.16695444052968</v>
      </c>
      <c r="BM1979" s="207">
        <f t="shared" si="526"/>
        <v>39871.979999999996</v>
      </c>
    </row>
    <row r="1980" spans="1:65" x14ac:dyDescent="0.35">
      <c r="A1980" s="1">
        <v>161</v>
      </c>
      <c r="B1980">
        <v>118</v>
      </c>
      <c r="C1980" t="s">
        <v>37</v>
      </c>
      <c r="D1980" s="60" t="s">
        <v>199</v>
      </c>
      <c r="E1980" s="6" t="s">
        <v>1104</v>
      </c>
      <c r="F1980" s="7" t="s">
        <v>1106</v>
      </c>
      <c r="G1980" s="6">
        <v>-23.85</v>
      </c>
      <c r="H1980" s="6">
        <v>-46.64</v>
      </c>
      <c r="I1980" s="6">
        <v>792</v>
      </c>
      <c r="J1980" s="8">
        <v>14172.2970393051</v>
      </c>
      <c r="K1980" t="s">
        <v>1165</v>
      </c>
      <c r="L1980" t="s">
        <v>1062</v>
      </c>
      <c r="M1980">
        <v>600</v>
      </c>
      <c r="N1980">
        <v>600</v>
      </c>
      <c r="O1980">
        <v>66.209999999999994</v>
      </c>
      <c r="P1980">
        <v>20931.03</v>
      </c>
      <c r="Q1980">
        <v>44998.77</v>
      </c>
      <c r="R1980">
        <v>5266.4</v>
      </c>
      <c r="S1980">
        <v>34606.78</v>
      </c>
      <c r="T1980">
        <v>0</v>
      </c>
      <c r="U1980">
        <v>11750.93</v>
      </c>
      <c r="V1980">
        <v>0</v>
      </c>
      <c r="W1980" s="181">
        <f t="shared" si="510"/>
        <v>32681.96</v>
      </c>
      <c r="X1980" s="181">
        <f t="shared" si="511"/>
        <v>54.46993333333333</v>
      </c>
      <c r="Y1980" s="174">
        <v>117620.12</v>
      </c>
      <c r="Z1980" s="181">
        <f t="shared" si="512"/>
        <v>196.03353333333334</v>
      </c>
      <c r="AA1980" s="174">
        <v>5.6291389602391148E-2</v>
      </c>
      <c r="AB1980" s="174">
        <v>17.795450302210199</v>
      </c>
      <c r="AC1980" s="174">
        <v>38.2577147515238</v>
      </c>
      <c r="AD1980" s="174">
        <v>4.4774652499929433</v>
      </c>
      <c r="AE1980" s="174">
        <v>29.42250016408757</v>
      </c>
      <c r="AF1980">
        <v>0</v>
      </c>
      <c r="AG1980" s="106">
        <v>9.9905781425830895</v>
      </c>
      <c r="AH1980" s="106">
        <v>0</v>
      </c>
      <c r="AI1980" s="106">
        <v>100</v>
      </c>
      <c r="AJ1980">
        <v>83.78</v>
      </c>
      <c r="AK1980">
        <v>54.58</v>
      </c>
      <c r="AL1980">
        <v>57.68</v>
      </c>
      <c r="AM1980">
        <v>196.03</v>
      </c>
      <c r="AN1980" t="s">
        <v>1064</v>
      </c>
      <c r="AO1980">
        <v>23.601600000000001</v>
      </c>
      <c r="AP1980">
        <v>8.33</v>
      </c>
      <c r="AQ1980">
        <v>12.806699999999999</v>
      </c>
      <c r="AR1980" t="s">
        <v>1072</v>
      </c>
      <c r="AS1980" t="s">
        <v>1074</v>
      </c>
      <c r="AT1980" t="s">
        <v>1076</v>
      </c>
      <c r="AU1980" t="s">
        <v>1077</v>
      </c>
      <c r="AV1980" t="s">
        <v>1081</v>
      </c>
      <c r="AW1980" t="s">
        <v>1083</v>
      </c>
      <c r="AX1980" s="65">
        <f t="shared" si="525"/>
        <v>1391.07</v>
      </c>
      <c r="AY1980" s="106">
        <v>2862.47</v>
      </c>
      <c r="AZ1980" s="106">
        <v>899.41842861321356</v>
      </c>
      <c r="BA1980" s="65">
        <f t="shared" si="513"/>
        <v>5152.958428613214</v>
      </c>
      <c r="BB1980" s="65">
        <f t="shared" si="514"/>
        <v>31782.541571386784</v>
      </c>
      <c r="BC1980" s="65">
        <f t="shared" si="515"/>
        <v>66.209999999999994</v>
      </c>
      <c r="BD1980" s="65">
        <f t="shared" si="516"/>
        <v>48874.1</v>
      </c>
      <c r="BE1980" s="65">
        <f t="shared" si="517"/>
        <v>31744.309999999998</v>
      </c>
      <c r="BF1980" s="65">
        <f t="shared" si="518"/>
        <v>112467.16157138678</v>
      </c>
      <c r="BG1980" s="66">
        <f t="shared" si="519"/>
        <v>736.13691837331623</v>
      </c>
      <c r="BH1980" s="66">
        <f t="shared" si="520"/>
        <v>54.797485467908245</v>
      </c>
      <c r="BI1980" s="66">
        <f t="shared" si="521"/>
        <v>0.11034999999999999</v>
      </c>
      <c r="BJ1980" s="66">
        <f t="shared" si="522"/>
        <v>84.265689655172409</v>
      </c>
      <c r="BK1980" s="66">
        <f t="shared" si="523"/>
        <v>54.731568965517241</v>
      </c>
      <c r="BL1980" s="66">
        <f t="shared" si="524"/>
        <v>193.9088992610117</v>
      </c>
      <c r="BM1980" s="207">
        <f t="shared" si="526"/>
        <v>39873.18</v>
      </c>
    </row>
    <row r="1981" spans="1:65" x14ac:dyDescent="0.35">
      <c r="A1981" s="1">
        <v>162</v>
      </c>
      <c r="B1981">
        <v>118</v>
      </c>
      <c r="C1981" t="s">
        <v>37</v>
      </c>
      <c r="D1981" s="60" t="s">
        <v>200</v>
      </c>
      <c r="E1981" s="6" t="s">
        <v>1107</v>
      </c>
      <c r="F1981" s="7" t="s">
        <v>1108</v>
      </c>
      <c r="G1981" s="6">
        <v>-30.03</v>
      </c>
      <c r="H1981" s="6">
        <v>-51.23</v>
      </c>
      <c r="I1981" s="6">
        <v>47</v>
      </c>
      <c r="J1981" s="8">
        <v>23954.0527728093</v>
      </c>
      <c r="K1981" t="s">
        <v>1165</v>
      </c>
      <c r="L1981" t="s">
        <v>1062</v>
      </c>
      <c r="M1981">
        <v>600</v>
      </c>
      <c r="N1981">
        <v>600</v>
      </c>
      <c r="O1981">
        <v>217.12</v>
      </c>
      <c r="P1981">
        <v>24858.61</v>
      </c>
      <c r="Q1981">
        <v>44998.77</v>
      </c>
      <c r="R1981">
        <v>5272.4</v>
      </c>
      <c r="S1981">
        <v>34606.78</v>
      </c>
      <c r="T1981">
        <v>0</v>
      </c>
      <c r="U1981">
        <v>11750.93</v>
      </c>
      <c r="V1981">
        <v>0</v>
      </c>
      <c r="W1981" s="181">
        <f t="shared" si="510"/>
        <v>36609.54</v>
      </c>
      <c r="X1981" s="181">
        <f t="shared" si="511"/>
        <v>61.015900000000002</v>
      </c>
      <c r="Y1981" s="174">
        <v>121704.61</v>
      </c>
      <c r="Z1981" s="181">
        <f t="shared" si="512"/>
        <v>202.84101666666666</v>
      </c>
      <c r="AA1981" s="174">
        <v>0.17839915842136139</v>
      </c>
      <c r="AB1981" s="174">
        <v>20.42536433089921</v>
      </c>
      <c r="AC1981" s="174">
        <v>36.973759662842667</v>
      </c>
      <c r="AD1981" s="174">
        <v>4.3321284214295579</v>
      </c>
      <c r="AE1981" s="174">
        <v>28.435060923329029</v>
      </c>
      <c r="AF1981">
        <v>0</v>
      </c>
      <c r="AG1981" s="106">
        <v>9.6552875030781493</v>
      </c>
      <c r="AH1981" s="106">
        <v>0</v>
      </c>
      <c r="AI1981" s="106">
        <v>100</v>
      </c>
      <c r="AJ1981">
        <v>83.79</v>
      </c>
      <c r="AK1981">
        <v>61.38</v>
      </c>
      <c r="AL1981">
        <v>57.68</v>
      </c>
      <c r="AM1981">
        <v>202.84</v>
      </c>
      <c r="AN1981" t="s">
        <v>1065</v>
      </c>
      <c r="AO1981">
        <v>23.601600000000001</v>
      </c>
      <c r="AP1981">
        <v>8.33</v>
      </c>
      <c r="AQ1981">
        <v>12.806699999999999</v>
      </c>
      <c r="AR1981" t="s">
        <v>1072</v>
      </c>
      <c r="AS1981" t="s">
        <v>1074</v>
      </c>
      <c r="AT1981" t="s">
        <v>1076</v>
      </c>
      <c r="AU1981" t="s">
        <v>1077</v>
      </c>
      <c r="AV1981" t="s">
        <v>1081</v>
      </c>
      <c r="AW1981" t="s">
        <v>1083</v>
      </c>
      <c r="AX1981" s="65">
        <f t="shared" si="525"/>
        <v>1391.07</v>
      </c>
      <c r="AY1981" s="106">
        <v>2862.47</v>
      </c>
      <c r="AZ1981" s="106">
        <v>979.00048370864135</v>
      </c>
      <c r="BA1981" s="65">
        <f t="shared" si="513"/>
        <v>5232.5404837086407</v>
      </c>
      <c r="BB1981" s="65">
        <f t="shared" si="514"/>
        <v>35630.539516291363</v>
      </c>
      <c r="BC1981" s="65">
        <f t="shared" si="515"/>
        <v>217.12</v>
      </c>
      <c r="BD1981" s="65">
        <f t="shared" si="516"/>
        <v>48880.1</v>
      </c>
      <c r="BE1981" s="65">
        <f t="shared" si="517"/>
        <v>31744.309999999998</v>
      </c>
      <c r="BF1981" s="65">
        <f t="shared" si="518"/>
        <v>116472.06951629136</v>
      </c>
      <c r="BG1981" s="66">
        <f t="shared" si="519"/>
        <v>747.50578338694868</v>
      </c>
      <c r="BH1981" s="66">
        <f t="shared" si="520"/>
        <v>61.431964683260972</v>
      </c>
      <c r="BI1981" s="66">
        <f t="shared" si="521"/>
        <v>0.36186666666666667</v>
      </c>
      <c r="BJ1981" s="66">
        <f t="shared" si="522"/>
        <v>84.276034482758618</v>
      </c>
      <c r="BK1981" s="66">
        <f t="shared" si="523"/>
        <v>54.731568965517241</v>
      </c>
      <c r="BL1981" s="66">
        <f t="shared" si="524"/>
        <v>200.81391295912303</v>
      </c>
      <c r="BM1981" s="207">
        <f t="shared" si="526"/>
        <v>39879.18</v>
      </c>
    </row>
    <row r="1982" spans="1:65" x14ac:dyDescent="0.35">
      <c r="A1982" s="1">
        <v>163</v>
      </c>
      <c r="B1982">
        <v>118</v>
      </c>
      <c r="C1982" t="s">
        <v>37</v>
      </c>
      <c r="D1982" s="60" t="s">
        <v>201</v>
      </c>
      <c r="E1982" s="6" t="s">
        <v>1109</v>
      </c>
      <c r="F1982" s="7" t="s">
        <v>1110</v>
      </c>
      <c r="G1982" s="6">
        <v>-15.37</v>
      </c>
      <c r="H1982" s="6">
        <v>-48.78</v>
      </c>
      <c r="I1982" s="6">
        <v>770</v>
      </c>
      <c r="J1982" s="8">
        <v>31081.371963744201</v>
      </c>
      <c r="K1982" t="s">
        <v>1165</v>
      </c>
      <c r="L1982" t="s">
        <v>1062</v>
      </c>
      <c r="M1982">
        <v>600</v>
      </c>
      <c r="N1982">
        <v>600</v>
      </c>
      <c r="O1982">
        <v>0</v>
      </c>
      <c r="P1982">
        <v>36230.17</v>
      </c>
      <c r="Q1982">
        <v>44998.77</v>
      </c>
      <c r="R1982">
        <v>5266.4</v>
      </c>
      <c r="S1982">
        <v>34606.78</v>
      </c>
      <c r="T1982">
        <v>0</v>
      </c>
      <c r="U1982">
        <v>11750.93</v>
      </c>
      <c r="V1982">
        <v>0</v>
      </c>
      <c r="W1982" s="181">
        <f t="shared" si="510"/>
        <v>47981.1</v>
      </c>
      <c r="X1982" s="181">
        <f t="shared" si="511"/>
        <v>79.968499999999992</v>
      </c>
      <c r="Y1982" s="174">
        <v>132853.04999999999</v>
      </c>
      <c r="Z1982" s="181">
        <f t="shared" si="512"/>
        <v>221.42174999999997</v>
      </c>
      <c r="AA1982" s="174">
        <v>0</v>
      </c>
      <c r="AB1982" s="174">
        <v>27.270860548553461</v>
      </c>
      <c r="AC1982" s="174">
        <v>33.871085383436807</v>
      </c>
      <c r="AD1982" s="174">
        <v>3.9640791084585558</v>
      </c>
      <c r="AE1982" s="174">
        <v>26.048916453178911</v>
      </c>
      <c r="AF1982">
        <v>0</v>
      </c>
      <c r="AG1982" s="106">
        <v>8.8450585063722684</v>
      </c>
      <c r="AH1982" s="106">
        <v>0</v>
      </c>
      <c r="AI1982" s="106">
        <v>100</v>
      </c>
      <c r="AJ1982">
        <v>83.78</v>
      </c>
      <c r="AK1982">
        <v>79.97</v>
      </c>
      <c r="AL1982">
        <v>57.68</v>
      </c>
      <c r="AM1982">
        <v>221.42</v>
      </c>
      <c r="AN1982" t="s">
        <v>1066</v>
      </c>
      <c r="AO1982">
        <v>23.601600000000001</v>
      </c>
      <c r="AP1982">
        <v>8.33</v>
      </c>
      <c r="AQ1982">
        <v>12.806699999999999</v>
      </c>
      <c r="AR1982" t="s">
        <v>1072</v>
      </c>
      <c r="AS1982" t="s">
        <v>1074</v>
      </c>
      <c r="AT1982" t="s">
        <v>1076</v>
      </c>
      <c r="AU1982" t="s">
        <v>1077</v>
      </c>
      <c r="AV1982" t="s">
        <v>1081</v>
      </c>
      <c r="AW1982" t="s">
        <v>1083</v>
      </c>
      <c r="AX1982" s="65">
        <f t="shared" si="525"/>
        <v>1391.07</v>
      </c>
      <c r="AY1982" s="106">
        <v>2862.47</v>
      </c>
      <c r="AZ1982" s="106">
        <v>1243.1960843239026</v>
      </c>
      <c r="BA1982" s="65">
        <f t="shared" si="513"/>
        <v>5496.7360843239021</v>
      </c>
      <c r="BB1982" s="65">
        <f t="shared" si="514"/>
        <v>46737.903915676099</v>
      </c>
      <c r="BC1982" s="65">
        <f t="shared" si="515"/>
        <v>0</v>
      </c>
      <c r="BD1982" s="65">
        <f t="shared" si="516"/>
        <v>48874.1</v>
      </c>
      <c r="BE1982" s="65">
        <f t="shared" si="517"/>
        <v>31744.309999999998</v>
      </c>
      <c r="BF1982" s="65">
        <f t="shared" si="518"/>
        <v>127356.31391567609</v>
      </c>
      <c r="BG1982" s="66">
        <f t="shared" si="519"/>
        <v>785.2480120462717</v>
      </c>
      <c r="BH1982" s="66">
        <f t="shared" si="520"/>
        <v>80.582592958062236</v>
      </c>
      <c r="BI1982" s="66">
        <f t="shared" si="521"/>
        <v>0</v>
      </c>
      <c r="BJ1982" s="66">
        <f t="shared" si="522"/>
        <v>84.265689655172409</v>
      </c>
      <c r="BK1982" s="66">
        <f t="shared" si="523"/>
        <v>54.731568965517241</v>
      </c>
      <c r="BL1982" s="66">
        <f t="shared" si="524"/>
        <v>219.57985157875189</v>
      </c>
      <c r="BM1982" s="207">
        <f t="shared" si="526"/>
        <v>39873.18</v>
      </c>
    </row>
    <row r="1983" spans="1:65" x14ac:dyDescent="0.35">
      <c r="A1983" s="1">
        <v>164</v>
      </c>
      <c r="B1983">
        <v>118</v>
      </c>
      <c r="C1983" t="s">
        <v>37</v>
      </c>
      <c r="D1983" s="60" t="s">
        <v>202</v>
      </c>
      <c r="E1983" s="6" t="s">
        <v>1111</v>
      </c>
      <c r="F1983" s="7" t="s">
        <v>1112</v>
      </c>
      <c r="G1983" s="6">
        <v>-22.86</v>
      </c>
      <c r="H1983" s="6">
        <v>-43.41</v>
      </c>
      <c r="I1983" s="6">
        <v>45</v>
      </c>
      <c r="J1983" s="8">
        <v>45016.2336447989</v>
      </c>
      <c r="K1983" t="s">
        <v>1165</v>
      </c>
      <c r="L1983" t="s">
        <v>1062</v>
      </c>
      <c r="M1983">
        <v>600</v>
      </c>
      <c r="N1983">
        <v>600</v>
      </c>
      <c r="O1983">
        <v>0</v>
      </c>
      <c r="P1983">
        <v>36156.800000000003</v>
      </c>
      <c r="Q1983">
        <v>44998.77</v>
      </c>
      <c r="R1983">
        <v>5262.4</v>
      </c>
      <c r="S1983">
        <v>34606.78</v>
      </c>
      <c r="T1983">
        <v>0</v>
      </c>
      <c r="U1983">
        <v>11750.93</v>
      </c>
      <c r="V1983">
        <v>0</v>
      </c>
      <c r="W1983" s="181">
        <f t="shared" si="510"/>
        <v>47907.73</v>
      </c>
      <c r="X1983" s="181">
        <f t="shared" si="511"/>
        <v>79.846216666666677</v>
      </c>
      <c r="Y1983" s="174">
        <v>132775.67999999999</v>
      </c>
      <c r="Z1983" s="181">
        <f t="shared" si="512"/>
        <v>221.2928</v>
      </c>
      <c r="AA1983" s="174">
        <v>0</v>
      </c>
      <c r="AB1983" s="174">
        <v>27.231492996307761</v>
      </c>
      <c r="AC1983" s="174">
        <v>33.890822475923301</v>
      </c>
      <c r="AD1983" s="174">
        <v>3.963376425562271</v>
      </c>
      <c r="AE1983" s="174">
        <v>26.06409547290588</v>
      </c>
      <c r="AF1983">
        <v>0</v>
      </c>
      <c r="AG1983" s="106">
        <v>8.8502126293007883</v>
      </c>
      <c r="AH1983" s="106">
        <v>0</v>
      </c>
      <c r="AI1983" s="106">
        <v>100</v>
      </c>
      <c r="AJ1983">
        <v>83.77</v>
      </c>
      <c r="AK1983">
        <v>79.849999999999994</v>
      </c>
      <c r="AL1983">
        <v>57.68</v>
      </c>
      <c r="AM1983">
        <v>221.29</v>
      </c>
      <c r="AN1983" t="s">
        <v>1067</v>
      </c>
      <c r="AO1983">
        <v>23.601600000000001</v>
      </c>
      <c r="AP1983">
        <v>8.33</v>
      </c>
      <c r="AQ1983">
        <v>12.806699999999999</v>
      </c>
      <c r="AR1983" t="s">
        <v>1072</v>
      </c>
      <c r="AS1983" t="s">
        <v>1074</v>
      </c>
      <c r="AT1983" t="s">
        <v>1076</v>
      </c>
      <c r="AU1983" t="s">
        <v>1077</v>
      </c>
      <c r="AV1983" t="s">
        <v>1081</v>
      </c>
      <c r="AW1983" t="s">
        <v>1083</v>
      </c>
      <c r="AX1983" s="65">
        <f t="shared" si="525"/>
        <v>1391.07</v>
      </c>
      <c r="AY1983" s="106">
        <v>2862.47</v>
      </c>
      <c r="AZ1983" s="106">
        <v>1230.6937677777942</v>
      </c>
      <c r="BA1983" s="65">
        <f t="shared" si="513"/>
        <v>5484.2337677777941</v>
      </c>
      <c r="BB1983" s="65">
        <f t="shared" si="514"/>
        <v>46677.036232222206</v>
      </c>
      <c r="BC1983" s="65">
        <f t="shared" si="515"/>
        <v>0</v>
      </c>
      <c r="BD1983" s="65">
        <f t="shared" si="516"/>
        <v>48870.1</v>
      </c>
      <c r="BE1983" s="65">
        <f t="shared" si="517"/>
        <v>31744.309999999998</v>
      </c>
      <c r="BF1983" s="65">
        <f t="shared" si="518"/>
        <v>127291.4462322222</v>
      </c>
      <c r="BG1983" s="66">
        <f t="shared" si="519"/>
        <v>783.46196682539914</v>
      </c>
      <c r="BH1983" s="66">
        <f t="shared" si="520"/>
        <v>80.477648676245181</v>
      </c>
      <c r="BI1983" s="66">
        <f t="shared" si="521"/>
        <v>0</v>
      </c>
      <c r="BJ1983" s="66">
        <f t="shared" si="522"/>
        <v>84.258793103448269</v>
      </c>
      <c r="BK1983" s="66">
        <f t="shared" si="523"/>
        <v>54.731568965517241</v>
      </c>
      <c r="BL1983" s="66">
        <f t="shared" si="524"/>
        <v>219.46801074521068</v>
      </c>
      <c r="BM1983" s="207">
        <f t="shared" si="526"/>
        <v>39869.18</v>
      </c>
    </row>
    <row r="1984" spans="1:65" x14ac:dyDescent="0.35">
      <c r="A1984" s="1">
        <v>165</v>
      </c>
      <c r="B1984">
        <v>118</v>
      </c>
      <c r="C1984" t="s">
        <v>37</v>
      </c>
      <c r="D1984" s="60" t="s">
        <v>203</v>
      </c>
      <c r="E1984" s="6" t="s">
        <v>1113</v>
      </c>
      <c r="F1984" s="7" t="s">
        <v>1114</v>
      </c>
      <c r="G1984" s="6">
        <v>-20.32</v>
      </c>
      <c r="H1984" s="6">
        <v>-40.340000000000003</v>
      </c>
      <c r="I1984" s="6">
        <v>9</v>
      </c>
      <c r="J1984" s="8">
        <v>54061.366139626101</v>
      </c>
      <c r="K1984" t="s">
        <v>1165</v>
      </c>
      <c r="L1984" t="s">
        <v>1062</v>
      </c>
      <c r="M1984">
        <v>600</v>
      </c>
      <c r="N1984">
        <v>600</v>
      </c>
      <c r="O1984">
        <v>0</v>
      </c>
      <c r="P1984">
        <v>40422.9</v>
      </c>
      <c r="Q1984">
        <v>44998.77</v>
      </c>
      <c r="R1984">
        <v>5264.2</v>
      </c>
      <c r="S1984">
        <v>34606.78</v>
      </c>
      <c r="T1984">
        <v>0</v>
      </c>
      <c r="U1984">
        <v>11750.93</v>
      </c>
      <c r="V1984">
        <v>0</v>
      </c>
      <c r="W1984" s="181">
        <f t="shared" si="510"/>
        <v>52173.83</v>
      </c>
      <c r="X1984" s="181">
        <f t="shared" si="511"/>
        <v>86.956383333333335</v>
      </c>
      <c r="Y1984" s="174">
        <v>137043.57999999999</v>
      </c>
      <c r="Z1984" s="181">
        <f t="shared" si="512"/>
        <v>228.40596666666664</v>
      </c>
      <c r="AA1984" s="174">
        <v>0</v>
      </c>
      <c r="AB1984" s="174">
        <v>29.496383559156879</v>
      </c>
      <c r="AC1984" s="174">
        <v>32.835372514349089</v>
      </c>
      <c r="AD1984" s="174">
        <v>3.841259838658623</v>
      </c>
      <c r="AE1984" s="174">
        <v>25.252390516943588</v>
      </c>
      <c r="AF1984">
        <v>0</v>
      </c>
      <c r="AG1984" s="106">
        <v>8.5745935708918299</v>
      </c>
      <c r="AH1984" s="106">
        <v>0</v>
      </c>
      <c r="AI1984" s="106">
        <v>100</v>
      </c>
      <c r="AJ1984">
        <v>83.77</v>
      </c>
      <c r="AK1984">
        <v>86.96</v>
      </c>
      <c r="AL1984">
        <v>57.68</v>
      </c>
      <c r="AM1984">
        <v>228.41</v>
      </c>
      <c r="AN1984" t="s">
        <v>1068</v>
      </c>
      <c r="AO1984">
        <v>23.601600000000001</v>
      </c>
      <c r="AP1984">
        <v>8.33</v>
      </c>
      <c r="AQ1984">
        <v>12.806699999999999</v>
      </c>
      <c r="AR1984" t="s">
        <v>1072</v>
      </c>
      <c r="AS1984" t="s">
        <v>1074</v>
      </c>
      <c r="AT1984" t="s">
        <v>1076</v>
      </c>
      <c r="AU1984" t="s">
        <v>1077</v>
      </c>
      <c r="AV1984" t="s">
        <v>1081</v>
      </c>
      <c r="AW1984" t="s">
        <v>1083</v>
      </c>
      <c r="AX1984" s="65">
        <f t="shared" si="525"/>
        <v>1391.07</v>
      </c>
      <c r="AY1984" s="106">
        <v>2862.47</v>
      </c>
      <c r="AZ1984" s="106">
        <v>1285.5880350587609</v>
      </c>
      <c r="BA1984" s="65">
        <f t="shared" si="513"/>
        <v>5539.1280350587604</v>
      </c>
      <c r="BB1984" s="65">
        <f t="shared" si="514"/>
        <v>50888.24196494124</v>
      </c>
      <c r="BC1984" s="65">
        <f t="shared" si="515"/>
        <v>0</v>
      </c>
      <c r="BD1984" s="65">
        <f t="shared" si="516"/>
        <v>48871.899999999994</v>
      </c>
      <c r="BE1984" s="65">
        <f t="shared" si="517"/>
        <v>31744.309999999998</v>
      </c>
      <c r="BF1984" s="65">
        <f t="shared" si="518"/>
        <v>131504.45196494123</v>
      </c>
      <c r="BG1984" s="66">
        <f t="shared" si="519"/>
        <v>791.30400500839437</v>
      </c>
      <c r="BH1984" s="66">
        <f t="shared" si="520"/>
        <v>87.738348215415925</v>
      </c>
      <c r="BI1984" s="66">
        <f t="shared" si="521"/>
        <v>0</v>
      </c>
      <c r="BJ1984" s="66">
        <f t="shared" si="522"/>
        <v>84.261896551724135</v>
      </c>
      <c r="BK1984" s="66">
        <f t="shared" si="523"/>
        <v>54.731568965517241</v>
      </c>
      <c r="BL1984" s="66">
        <f t="shared" si="524"/>
        <v>226.73181373265729</v>
      </c>
      <c r="BM1984" s="207">
        <f t="shared" si="526"/>
        <v>39870.979999999996</v>
      </c>
    </row>
    <row r="1985" spans="1:65" x14ac:dyDescent="0.35">
      <c r="A1985" s="1">
        <v>166</v>
      </c>
      <c r="B1985">
        <v>118</v>
      </c>
      <c r="C1985" t="s">
        <v>37</v>
      </c>
      <c r="D1985" s="60" t="s">
        <v>204</v>
      </c>
      <c r="E1985" s="6" t="s">
        <v>1115</v>
      </c>
      <c r="F1985" s="7" t="s">
        <v>1116</v>
      </c>
      <c r="G1985" s="6">
        <v>-8.0500000000000007</v>
      </c>
      <c r="H1985" s="6">
        <v>-34.880000000000003</v>
      </c>
      <c r="I1985" s="6">
        <v>10</v>
      </c>
      <c r="J1985" s="8">
        <v>63550.072249703</v>
      </c>
      <c r="K1985" t="s">
        <v>1165</v>
      </c>
      <c r="L1985" t="s">
        <v>1062</v>
      </c>
      <c r="M1985">
        <v>600</v>
      </c>
      <c r="N1985">
        <v>600</v>
      </c>
      <c r="O1985">
        <v>0</v>
      </c>
      <c r="P1985">
        <v>45559.7</v>
      </c>
      <c r="Q1985">
        <v>44998.77</v>
      </c>
      <c r="R1985">
        <v>5250.2</v>
      </c>
      <c r="S1985">
        <v>34606.78</v>
      </c>
      <c r="T1985">
        <v>0</v>
      </c>
      <c r="U1985">
        <v>11750.93</v>
      </c>
      <c r="V1985">
        <v>0</v>
      </c>
      <c r="W1985" s="181">
        <f t="shared" si="510"/>
        <v>57310.63</v>
      </c>
      <c r="X1985" s="181">
        <f t="shared" si="511"/>
        <v>95.517716666666658</v>
      </c>
      <c r="Y1985" s="174">
        <v>142166.38</v>
      </c>
      <c r="Z1985" s="181">
        <f t="shared" si="512"/>
        <v>236.94396666666668</v>
      </c>
      <c r="AA1985" s="174">
        <v>0</v>
      </c>
      <c r="AB1985" s="174">
        <v>32.046746917238799</v>
      </c>
      <c r="AC1985" s="174">
        <v>31.652188091164732</v>
      </c>
      <c r="AD1985" s="174">
        <v>3.6929968956092152</v>
      </c>
      <c r="AE1985" s="174">
        <v>24.34245002229078</v>
      </c>
      <c r="AF1985">
        <v>0</v>
      </c>
      <c r="AG1985" s="106">
        <v>8.2656180736964675</v>
      </c>
      <c r="AH1985" s="106">
        <v>0</v>
      </c>
      <c r="AI1985" s="106">
        <v>100</v>
      </c>
      <c r="AJ1985">
        <v>83.75</v>
      </c>
      <c r="AK1985">
        <v>95.52</v>
      </c>
      <c r="AL1985">
        <v>57.68</v>
      </c>
      <c r="AM1985">
        <v>236.94</v>
      </c>
      <c r="AN1985" t="s">
        <v>1069</v>
      </c>
      <c r="AO1985">
        <v>23.601600000000001</v>
      </c>
      <c r="AP1985">
        <v>8.33</v>
      </c>
      <c r="AQ1985">
        <v>12.806699999999999</v>
      </c>
      <c r="AR1985" t="s">
        <v>1072</v>
      </c>
      <c r="AS1985" t="s">
        <v>1074</v>
      </c>
      <c r="AT1985" t="s">
        <v>1076</v>
      </c>
      <c r="AU1985" t="s">
        <v>1077</v>
      </c>
      <c r="AV1985" t="s">
        <v>1081</v>
      </c>
      <c r="AW1985" t="s">
        <v>1083</v>
      </c>
      <c r="AX1985" s="65">
        <f t="shared" si="525"/>
        <v>1391.07</v>
      </c>
      <c r="AY1985" s="106">
        <v>2862.47</v>
      </c>
      <c r="AZ1985" s="106">
        <v>1414.4177752154551</v>
      </c>
      <c r="BA1985" s="65">
        <f t="shared" si="513"/>
        <v>5667.9577752154546</v>
      </c>
      <c r="BB1985" s="65">
        <f t="shared" si="514"/>
        <v>55896.21222478454</v>
      </c>
      <c r="BC1985" s="65">
        <f t="shared" si="515"/>
        <v>0</v>
      </c>
      <c r="BD1985" s="65">
        <f t="shared" si="516"/>
        <v>48857.899999999994</v>
      </c>
      <c r="BE1985" s="65">
        <f t="shared" si="517"/>
        <v>31744.309999999998</v>
      </c>
      <c r="BF1985" s="65">
        <f t="shared" si="518"/>
        <v>136498.42222478456</v>
      </c>
      <c r="BG1985" s="66">
        <f t="shared" si="519"/>
        <v>809.70825360220783</v>
      </c>
      <c r="BH1985" s="66">
        <f t="shared" si="520"/>
        <v>96.372779697904377</v>
      </c>
      <c r="BI1985" s="66">
        <f t="shared" si="521"/>
        <v>0</v>
      </c>
      <c r="BJ1985" s="66">
        <f t="shared" si="522"/>
        <v>84.237758620689647</v>
      </c>
      <c r="BK1985" s="66">
        <f t="shared" si="523"/>
        <v>54.731568965517241</v>
      </c>
      <c r="BL1985" s="66">
        <f t="shared" si="524"/>
        <v>235.34210728411131</v>
      </c>
      <c r="BM1985" s="207">
        <f t="shared" si="526"/>
        <v>39856.979999999996</v>
      </c>
    </row>
    <row r="1986" spans="1:65" x14ac:dyDescent="0.35">
      <c r="A1986" s="1">
        <v>167</v>
      </c>
      <c r="B1986">
        <v>118</v>
      </c>
      <c r="C1986" t="s">
        <v>37</v>
      </c>
      <c r="D1986" s="60" t="s">
        <v>205</v>
      </c>
      <c r="E1986" s="6" t="s">
        <v>1117</v>
      </c>
      <c r="F1986" s="7" t="s">
        <v>1118</v>
      </c>
      <c r="G1986" s="6">
        <v>-3.8</v>
      </c>
      <c r="H1986" s="6">
        <v>-38.53</v>
      </c>
      <c r="I1986" s="6">
        <v>41</v>
      </c>
      <c r="J1986" s="8">
        <v>71394.000753582499</v>
      </c>
      <c r="K1986" t="s">
        <v>1165</v>
      </c>
      <c r="L1986" t="s">
        <v>1062</v>
      </c>
      <c r="M1986">
        <v>600</v>
      </c>
      <c r="N1986">
        <v>600</v>
      </c>
      <c r="O1986">
        <v>0</v>
      </c>
      <c r="P1986">
        <v>47610</v>
      </c>
      <c r="Q1986">
        <v>44998.77</v>
      </c>
      <c r="R1986">
        <v>5255.2</v>
      </c>
      <c r="S1986">
        <v>34606.78</v>
      </c>
      <c r="T1986">
        <v>0</v>
      </c>
      <c r="U1986">
        <v>11750.93</v>
      </c>
      <c r="V1986">
        <v>0</v>
      </c>
      <c r="W1986" s="181">
        <f t="shared" si="510"/>
        <v>59360.93</v>
      </c>
      <c r="X1986" s="181">
        <f t="shared" si="511"/>
        <v>98.934883333333332</v>
      </c>
      <c r="Y1986" s="174">
        <v>144221.68</v>
      </c>
      <c r="Z1986" s="181">
        <f t="shared" si="512"/>
        <v>240.36946666666665</v>
      </c>
      <c r="AA1986" s="174">
        <v>0</v>
      </c>
      <c r="AB1986" s="174">
        <v>33.011680352080212</v>
      </c>
      <c r="AC1986" s="174">
        <v>31.2011134525683</v>
      </c>
      <c r="AD1986" s="174">
        <v>3.6438349629542519</v>
      </c>
      <c r="AE1986" s="174">
        <v>23.99554630066714</v>
      </c>
      <c r="AF1986">
        <v>0</v>
      </c>
      <c r="AG1986" s="106">
        <v>8.1478249317300975</v>
      </c>
      <c r="AH1986" s="106">
        <v>0</v>
      </c>
      <c r="AI1986" s="106">
        <v>100</v>
      </c>
      <c r="AJ1986">
        <v>83.76</v>
      </c>
      <c r="AK1986">
        <v>98.93</v>
      </c>
      <c r="AL1986">
        <v>57.68</v>
      </c>
      <c r="AM1986">
        <v>240.37</v>
      </c>
      <c r="AN1986" t="s">
        <v>1070</v>
      </c>
      <c r="AO1986">
        <v>23.601600000000001</v>
      </c>
      <c r="AP1986">
        <v>8.33</v>
      </c>
      <c r="AQ1986">
        <v>12.806699999999999</v>
      </c>
      <c r="AR1986" t="s">
        <v>1072</v>
      </c>
      <c r="AS1986" t="s">
        <v>1074</v>
      </c>
      <c r="AT1986" t="s">
        <v>1076</v>
      </c>
      <c r="AU1986" t="s">
        <v>1077</v>
      </c>
      <c r="AV1986" t="s">
        <v>1081</v>
      </c>
      <c r="AW1986" t="s">
        <v>1083</v>
      </c>
      <c r="AX1986" s="65">
        <f t="shared" si="525"/>
        <v>1391.07</v>
      </c>
      <c r="AY1986" s="106">
        <v>2862.47</v>
      </c>
      <c r="AZ1986" s="106">
        <v>1414.2820448552275</v>
      </c>
      <c r="BA1986" s="65">
        <f t="shared" si="513"/>
        <v>5667.8220448552274</v>
      </c>
      <c r="BB1986" s="65">
        <f t="shared" si="514"/>
        <v>57946.64795514477</v>
      </c>
      <c r="BC1986" s="65">
        <f t="shared" si="515"/>
        <v>0</v>
      </c>
      <c r="BD1986" s="65">
        <f t="shared" si="516"/>
        <v>48862.899999999994</v>
      </c>
      <c r="BE1986" s="65">
        <f t="shared" si="517"/>
        <v>31744.309999999998</v>
      </c>
      <c r="BF1986" s="65">
        <f t="shared" si="518"/>
        <v>138553.85795514478</v>
      </c>
      <c r="BG1986" s="66">
        <f t="shared" si="519"/>
        <v>809.68886355074676</v>
      </c>
      <c r="BH1986" s="66">
        <f t="shared" si="520"/>
        <v>99.908013715766842</v>
      </c>
      <c r="BI1986" s="66">
        <f t="shared" si="521"/>
        <v>0</v>
      </c>
      <c r="BJ1986" s="66">
        <f t="shared" si="522"/>
        <v>84.246379310344821</v>
      </c>
      <c r="BK1986" s="66">
        <f t="shared" si="523"/>
        <v>54.731568965517241</v>
      </c>
      <c r="BL1986" s="66">
        <f t="shared" si="524"/>
        <v>238.88596199162893</v>
      </c>
      <c r="BM1986" s="207">
        <f t="shared" si="526"/>
        <v>39861.979999999996</v>
      </c>
    </row>
    <row r="1987" spans="1:65" x14ac:dyDescent="0.35">
      <c r="A1987" s="1">
        <v>168</v>
      </c>
      <c r="B1987">
        <v>119</v>
      </c>
      <c r="C1987" t="s">
        <v>37</v>
      </c>
      <c r="D1987" s="60" t="s">
        <v>206</v>
      </c>
      <c r="E1987" s="6" t="s">
        <v>1104</v>
      </c>
      <c r="F1987" s="7" t="s">
        <v>1105</v>
      </c>
      <c r="G1987" s="6">
        <v>-22.74</v>
      </c>
      <c r="H1987" s="6">
        <v>-45.59</v>
      </c>
      <c r="I1987" s="6">
        <v>1642</v>
      </c>
      <c r="J1987" s="8">
        <v>3495.45982983364</v>
      </c>
      <c r="K1987" t="s">
        <v>1165</v>
      </c>
      <c r="L1987" t="s">
        <v>1062</v>
      </c>
      <c r="M1987">
        <v>600</v>
      </c>
      <c r="N1987">
        <v>600</v>
      </c>
      <c r="O1987">
        <v>38.770000000000003</v>
      </c>
      <c r="P1987">
        <v>16509.57</v>
      </c>
      <c r="Q1987">
        <v>44998.77</v>
      </c>
      <c r="R1987">
        <v>5265.2</v>
      </c>
      <c r="S1987">
        <v>34606.78</v>
      </c>
      <c r="T1987">
        <v>0</v>
      </c>
      <c r="U1987">
        <v>11578.67</v>
      </c>
      <c r="V1987">
        <v>0</v>
      </c>
      <c r="W1987" s="181">
        <f t="shared" si="510"/>
        <v>28088.239999999998</v>
      </c>
      <c r="X1987" s="181">
        <f t="shared" si="511"/>
        <v>46.813733333333332</v>
      </c>
      <c r="Y1987" s="174">
        <v>112997.75999999999</v>
      </c>
      <c r="Z1987" s="181">
        <f t="shared" si="512"/>
        <v>188.3296</v>
      </c>
      <c r="AA1987" s="174">
        <v>3.4310414648927548E-2</v>
      </c>
      <c r="AB1987" s="174">
        <v>14.61052856269009</v>
      </c>
      <c r="AC1987" s="174">
        <v>39.822709759910282</v>
      </c>
      <c r="AD1987" s="174">
        <v>4.6595613930754034</v>
      </c>
      <c r="AE1987" s="174">
        <v>30.62607612752678</v>
      </c>
      <c r="AF1987">
        <v>0</v>
      </c>
      <c r="AG1987" s="106">
        <v>10.24681374214852</v>
      </c>
      <c r="AH1987" s="106">
        <v>0</v>
      </c>
      <c r="AI1987" s="106">
        <v>100</v>
      </c>
      <c r="AJ1987">
        <v>83.77</v>
      </c>
      <c r="AK1987">
        <v>46.88</v>
      </c>
      <c r="AL1987">
        <v>57.68</v>
      </c>
      <c r="AM1987">
        <v>188.33</v>
      </c>
      <c r="AN1987" t="s">
        <v>1063</v>
      </c>
      <c r="AO1987">
        <v>23.601600000000001</v>
      </c>
      <c r="AP1987">
        <v>8.33</v>
      </c>
      <c r="AQ1987">
        <v>12.806699999999999</v>
      </c>
      <c r="AR1987" t="s">
        <v>1072</v>
      </c>
      <c r="AS1987" t="s">
        <v>1074</v>
      </c>
      <c r="AT1987" t="s">
        <v>1076</v>
      </c>
      <c r="AU1987" t="s">
        <v>1077</v>
      </c>
      <c r="AV1987" t="s">
        <v>1081</v>
      </c>
      <c r="AW1987" t="s">
        <v>1084</v>
      </c>
      <c r="AX1987" s="65">
        <f t="shared" si="525"/>
        <v>1391.07</v>
      </c>
      <c r="AY1987" s="106">
        <v>2862.47</v>
      </c>
      <c r="AZ1987" s="106">
        <v>718.19641922279413</v>
      </c>
      <c r="BA1987" s="65">
        <f t="shared" si="513"/>
        <v>4971.7364192227942</v>
      </c>
      <c r="BB1987" s="65">
        <f t="shared" si="514"/>
        <v>27370.043580777205</v>
      </c>
      <c r="BC1987" s="65">
        <f t="shared" si="515"/>
        <v>38.770000000000003</v>
      </c>
      <c r="BD1987" s="65">
        <f t="shared" si="516"/>
        <v>48872.899999999994</v>
      </c>
      <c r="BE1987" s="65">
        <f t="shared" si="517"/>
        <v>31744.309999999998</v>
      </c>
      <c r="BF1987" s="65">
        <f t="shared" si="518"/>
        <v>108026.0235807772</v>
      </c>
      <c r="BG1987" s="66">
        <f t="shared" si="519"/>
        <v>710.2480598889706</v>
      </c>
      <c r="BH1987" s="66">
        <f t="shared" si="520"/>
        <v>47.189730311684833</v>
      </c>
      <c r="BI1987" s="66">
        <f t="shared" si="521"/>
        <v>6.4616666666666669E-2</v>
      </c>
      <c r="BJ1987" s="66">
        <f t="shared" si="522"/>
        <v>84.263620689655156</v>
      </c>
      <c r="BK1987" s="66">
        <f t="shared" si="523"/>
        <v>54.731568965517241</v>
      </c>
      <c r="BL1987" s="66">
        <f t="shared" si="524"/>
        <v>186.25176479444343</v>
      </c>
      <c r="BM1987" s="207">
        <f t="shared" si="526"/>
        <v>39871.979999999996</v>
      </c>
    </row>
    <row r="1988" spans="1:65" x14ac:dyDescent="0.35">
      <c r="A1988" s="1">
        <v>169</v>
      </c>
      <c r="B1988">
        <v>119</v>
      </c>
      <c r="C1988" t="s">
        <v>37</v>
      </c>
      <c r="D1988" s="60" t="s">
        <v>207</v>
      </c>
      <c r="E1988" s="6" t="s">
        <v>1104</v>
      </c>
      <c r="F1988" s="7" t="s">
        <v>1106</v>
      </c>
      <c r="G1988" s="6">
        <v>-23.85</v>
      </c>
      <c r="H1988" s="6">
        <v>-46.64</v>
      </c>
      <c r="I1988" s="6">
        <v>792</v>
      </c>
      <c r="J1988" s="8">
        <v>14172.2970393051</v>
      </c>
      <c r="K1988" t="s">
        <v>1165</v>
      </c>
      <c r="L1988" t="s">
        <v>1062</v>
      </c>
      <c r="M1988">
        <v>600</v>
      </c>
      <c r="N1988">
        <v>600</v>
      </c>
      <c r="O1988">
        <v>0</v>
      </c>
      <c r="P1988">
        <v>22143.58</v>
      </c>
      <c r="Q1988">
        <v>44998.77</v>
      </c>
      <c r="R1988">
        <v>5266.4</v>
      </c>
      <c r="S1988">
        <v>34606.78</v>
      </c>
      <c r="T1988">
        <v>0</v>
      </c>
      <c r="U1988">
        <v>11578.67</v>
      </c>
      <c r="V1988">
        <v>0</v>
      </c>
      <c r="W1988" s="181">
        <f t="shared" si="510"/>
        <v>33722.25</v>
      </c>
      <c r="X1988" s="181">
        <f t="shared" si="511"/>
        <v>56.203749999999999</v>
      </c>
      <c r="Y1988" s="174">
        <v>118594.2</v>
      </c>
      <c r="Z1988" s="181">
        <f t="shared" si="512"/>
        <v>197.65699999999998</v>
      </c>
      <c r="AA1988" s="174">
        <v>0</v>
      </c>
      <c r="AB1988" s="174">
        <v>18.67172256316076</v>
      </c>
      <c r="AC1988" s="174">
        <v>37.943482902199257</v>
      </c>
      <c r="AD1988" s="174">
        <v>4.4406893423118499</v>
      </c>
      <c r="AE1988" s="174">
        <v>29.180836836877351</v>
      </c>
      <c r="AF1988">
        <v>0</v>
      </c>
      <c r="AG1988" s="106">
        <v>9.7632683554507729</v>
      </c>
      <c r="AH1988" s="106">
        <v>0</v>
      </c>
      <c r="AI1988" s="106">
        <v>100</v>
      </c>
      <c r="AJ1988">
        <v>83.78</v>
      </c>
      <c r="AK1988">
        <v>56.2</v>
      </c>
      <c r="AL1988">
        <v>57.68</v>
      </c>
      <c r="AM1988">
        <v>197.66</v>
      </c>
      <c r="AN1988" t="s">
        <v>1064</v>
      </c>
      <c r="AO1988">
        <v>23.601600000000001</v>
      </c>
      <c r="AP1988">
        <v>8.33</v>
      </c>
      <c r="AQ1988">
        <v>12.806699999999999</v>
      </c>
      <c r="AR1988" t="s">
        <v>1072</v>
      </c>
      <c r="AS1988" t="s">
        <v>1074</v>
      </c>
      <c r="AT1988" t="s">
        <v>1076</v>
      </c>
      <c r="AU1988" t="s">
        <v>1077</v>
      </c>
      <c r="AV1988" t="s">
        <v>1081</v>
      </c>
      <c r="AW1988" t="s">
        <v>1084</v>
      </c>
      <c r="AX1988" s="65">
        <f t="shared" si="525"/>
        <v>1391.07</v>
      </c>
      <c r="AY1988" s="106">
        <v>2862.47</v>
      </c>
      <c r="AZ1988" s="106">
        <v>899.4966228323442</v>
      </c>
      <c r="BA1988" s="65">
        <f t="shared" si="513"/>
        <v>5153.0366228323437</v>
      </c>
      <c r="BB1988" s="65">
        <f t="shared" si="514"/>
        <v>32822.753377167654</v>
      </c>
      <c r="BC1988" s="65">
        <f t="shared" si="515"/>
        <v>0</v>
      </c>
      <c r="BD1988" s="65">
        <f t="shared" si="516"/>
        <v>48874.1</v>
      </c>
      <c r="BE1988" s="65">
        <f t="shared" si="517"/>
        <v>31744.309999999998</v>
      </c>
      <c r="BF1988" s="65">
        <f t="shared" si="518"/>
        <v>113441.16337716766</v>
      </c>
      <c r="BG1988" s="66">
        <f t="shared" si="519"/>
        <v>736.14808897604905</v>
      </c>
      <c r="BH1988" s="66">
        <f t="shared" si="520"/>
        <v>56.590954098564922</v>
      </c>
      <c r="BI1988" s="66">
        <f t="shared" si="521"/>
        <v>0</v>
      </c>
      <c r="BJ1988" s="66">
        <f t="shared" si="522"/>
        <v>84.265689655172409</v>
      </c>
      <c r="BK1988" s="66">
        <f t="shared" si="523"/>
        <v>54.731568965517241</v>
      </c>
      <c r="BL1988" s="66">
        <f t="shared" si="524"/>
        <v>195.58821271925459</v>
      </c>
      <c r="BM1988" s="207">
        <f t="shared" si="526"/>
        <v>39873.18</v>
      </c>
    </row>
    <row r="1989" spans="1:65" x14ac:dyDescent="0.35">
      <c r="A1989" s="1">
        <v>170</v>
      </c>
      <c r="B1989">
        <v>119</v>
      </c>
      <c r="C1989" t="s">
        <v>37</v>
      </c>
      <c r="D1989" s="60" t="s">
        <v>208</v>
      </c>
      <c r="E1989" s="6" t="s">
        <v>1107</v>
      </c>
      <c r="F1989" s="7" t="s">
        <v>1108</v>
      </c>
      <c r="G1989" s="6">
        <v>-30.03</v>
      </c>
      <c r="H1989" s="6">
        <v>-51.23</v>
      </c>
      <c r="I1989" s="6">
        <v>47</v>
      </c>
      <c r="J1989" s="8">
        <v>23954.0527728093</v>
      </c>
      <c r="K1989" t="s">
        <v>1165</v>
      </c>
      <c r="L1989" t="s">
        <v>1062</v>
      </c>
      <c r="M1989">
        <v>600</v>
      </c>
      <c r="N1989">
        <v>600</v>
      </c>
      <c r="O1989">
        <v>3.31</v>
      </c>
      <c r="P1989">
        <v>25103.58</v>
      </c>
      <c r="Q1989">
        <v>44998.77</v>
      </c>
      <c r="R1989">
        <v>5272.4</v>
      </c>
      <c r="S1989">
        <v>34606.78</v>
      </c>
      <c r="T1989">
        <v>0</v>
      </c>
      <c r="U1989">
        <v>11578.67</v>
      </c>
      <c r="V1989">
        <v>0</v>
      </c>
      <c r="W1989" s="181">
        <f t="shared" si="510"/>
        <v>36682.25</v>
      </c>
      <c r="X1989" s="181">
        <f t="shared" si="511"/>
        <v>61.137083333333337</v>
      </c>
      <c r="Y1989" s="174">
        <v>121563.51</v>
      </c>
      <c r="Z1989" s="181">
        <f t="shared" si="512"/>
        <v>202.60585</v>
      </c>
      <c r="AA1989" s="174">
        <v>2.7228565545697062E-3</v>
      </c>
      <c r="AB1989" s="174">
        <v>20.65058832210423</v>
      </c>
      <c r="AC1989" s="174">
        <v>37.016675480989321</v>
      </c>
      <c r="AD1989" s="174">
        <v>4.3371567668620301</v>
      </c>
      <c r="AE1989" s="174">
        <v>28.468065787175771</v>
      </c>
      <c r="AF1989">
        <v>0</v>
      </c>
      <c r="AG1989" s="106">
        <v>9.5247907863140835</v>
      </c>
      <c r="AH1989" s="106">
        <v>0</v>
      </c>
      <c r="AI1989" s="106">
        <v>100</v>
      </c>
      <c r="AJ1989">
        <v>83.79</v>
      </c>
      <c r="AK1989">
        <v>61.14</v>
      </c>
      <c r="AL1989">
        <v>57.68</v>
      </c>
      <c r="AM1989">
        <v>202.61</v>
      </c>
      <c r="AN1989" t="s">
        <v>1065</v>
      </c>
      <c r="AO1989">
        <v>23.601600000000001</v>
      </c>
      <c r="AP1989">
        <v>8.33</v>
      </c>
      <c r="AQ1989">
        <v>12.806699999999999</v>
      </c>
      <c r="AR1989" t="s">
        <v>1072</v>
      </c>
      <c r="AS1989" t="s">
        <v>1074</v>
      </c>
      <c r="AT1989" t="s">
        <v>1076</v>
      </c>
      <c r="AU1989" t="s">
        <v>1077</v>
      </c>
      <c r="AV1989" t="s">
        <v>1081</v>
      </c>
      <c r="AW1989" t="s">
        <v>1084</v>
      </c>
      <c r="AX1989" s="65">
        <f t="shared" si="525"/>
        <v>1391.07</v>
      </c>
      <c r="AY1989" s="106">
        <v>2862.47</v>
      </c>
      <c r="AZ1989" s="106">
        <v>981.60524497958863</v>
      </c>
      <c r="BA1989" s="65">
        <f t="shared" si="513"/>
        <v>5235.1452449795888</v>
      </c>
      <c r="BB1989" s="65">
        <f t="shared" si="514"/>
        <v>35700.64475502041</v>
      </c>
      <c r="BC1989" s="65">
        <f t="shared" si="515"/>
        <v>3.31</v>
      </c>
      <c r="BD1989" s="65">
        <f t="shared" si="516"/>
        <v>48880.1</v>
      </c>
      <c r="BE1989" s="65">
        <f t="shared" si="517"/>
        <v>31744.309999999998</v>
      </c>
      <c r="BF1989" s="65">
        <f t="shared" si="518"/>
        <v>116328.3647550204</v>
      </c>
      <c r="BG1989" s="66">
        <f t="shared" si="519"/>
        <v>747.87789213994131</v>
      </c>
      <c r="BH1989" s="66">
        <f t="shared" si="520"/>
        <v>61.552835784517946</v>
      </c>
      <c r="BI1989" s="66">
        <f t="shared" si="521"/>
        <v>5.5166666666666671E-3</v>
      </c>
      <c r="BJ1989" s="66">
        <f t="shared" si="522"/>
        <v>84.276034482758618</v>
      </c>
      <c r="BK1989" s="66">
        <f t="shared" si="523"/>
        <v>54.731568965517241</v>
      </c>
      <c r="BL1989" s="66">
        <f t="shared" si="524"/>
        <v>200.56614612934553</v>
      </c>
      <c r="BM1989" s="207">
        <f t="shared" si="526"/>
        <v>39879.18</v>
      </c>
    </row>
    <row r="1990" spans="1:65" x14ac:dyDescent="0.35">
      <c r="A1990" s="1">
        <v>171</v>
      </c>
      <c r="B1990">
        <v>119</v>
      </c>
      <c r="C1990" t="s">
        <v>37</v>
      </c>
      <c r="D1990" s="60" t="s">
        <v>209</v>
      </c>
      <c r="E1990" s="6" t="s">
        <v>1109</v>
      </c>
      <c r="F1990" s="7" t="s">
        <v>1110</v>
      </c>
      <c r="G1990" s="6">
        <v>-15.37</v>
      </c>
      <c r="H1990" s="6">
        <v>-48.78</v>
      </c>
      <c r="I1990" s="6">
        <v>770</v>
      </c>
      <c r="J1990" s="8">
        <v>31081.371963744201</v>
      </c>
      <c r="K1990" t="s">
        <v>1165</v>
      </c>
      <c r="L1990" t="s">
        <v>1062</v>
      </c>
      <c r="M1990">
        <v>600</v>
      </c>
      <c r="N1990">
        <v>600</v>
      </c>
      <c r="O1990">
        <v>0</v>
      </c>
      <c r="P1990">
        <v>33425.65</v>
      </c>
      <c r="Q1990">
        <v>44998.77</v>
      </c>
      <c r="R1990">
        <v>5266.4</v>
      </c>
      <c r="S1990">
        <v>34606.78</v>
      </c>
      <c r="T1990">
        <v>0</v>
      </c>
      <c r="U1990">
        <v>11578.67</v>
      </c>
      <c r="V1990">
        <v>0</v>
      </c>
      <c r="W1990" s="181">
        <f t="shared" si="510"/>
        <v>45004.32</v>
      </c>
      <c r="X1990" s="181">
        <f t="shared" si="511"/>
        <v>75.007199999999997</v>
      </c>
      <c r="Y1990" s="174">
        <v>129876.27</v>
      </c>
      <c r="Z1990" s="181">
        <f t="shared" si="512"/>
        <v>216.46045000000001</v>
      </c>
      <c r="AA1990" s="174">
        <v>0</v>
      </c>
      <c r="AB1990" s="174">
        <v>25.736533702423081</v>
      </c>
      <c r="AC1990" s="174">
        <v>34.647414804875439</v>
      </c>
      <c r="AD1990" s="174">
        <v>4.054936286667302</v>
      </c>
      <c r="AE1990" s="174">
        <v>26.645960805619069</v>
      </c>
      <c r="AF1990">
        <v>0</v>
      </c>
      <c r="AG1990" s="106">
        <v>8.9151544004151031</v>
      </c>
      <c r="AH1990" s="106">
        <v>0</v>
      </c>
      <c r="AI1990" s="106">
        <v>100</v>
      </c>
      <c r="AJ1990">
        <v>83.78</v>
      </c>
      <c r="AK1990">
        <v>75.010000000000005</v>
      </c>
      <c r="AL1990">
        <v>57.68</v>
      </c>
      <c r="AM1990">
        <v>216.46</v>
      </c>
      <c r="AN1990" t="s">
        <v>1066</v>
      </c>
      <c r="AO1990">
        <v>23.601600000000001</v>
      </c>
      <c r="AP1990">
        <v>8.33</v>
      </c>
      <c r="AQ1990">
        <v>12.806699999999999</v>
      </c>
      <c r="AR1990" t="s">
        <v>1072</v>
      </c>
      <c r="AS1990" t="s">
        <v>1074</v>
      </c>
      <c r="AT1990" t="s">
        <v>1076</v>
      </c>
      <c r="AU1990" t="s">
        <v>1077</v>
      </c>
      <c r="AV1990" t="s">
        <v>1081</v>
      </c>
      <c r="AW1990" t="s">
        <v>1084</v>
      </c>
      <c r="AX1990" s="65">
        <f t="shared" si="525"/>
        <v>1391.07</v>
      </c>
      <c r="AY1990" s="106">
        <v>2862.47</v>
      </c>
      <c r="AZ1990" s="106">
        <v>1245.2402250920222</v>
      </c>
      <c r="BA1990" s="65">
        <f t="shared" si="513"/>
        <v>5498.7802250920213</v>
      </c>
      <c r="BB1990" s="65">
        <f t="shared" si="514"/>
        <v>43759.079774907979</v>
      </c>
      <c r="BC1990" s="65">
        <f t="shared" si="515"/>
        <v>0</v>
      </c>
      <c r="BD1990" s="65">
        <f t="shared" si="516"/>
        <v>48874.1</v>
      </c>
      <c r="BE1990" s="65">
        <f t="shared" si="517"/>
        <v>31744.309999999998</v>
      </c>
      <c r="BF1990" s="65">
        <f t="shared" si="518"/>
        <v>124377.48977490798</v>
      </c>
      <c r="BG1990" s="66">
        <f t="shared" si="519"/>
        <v>785.54003215600301</v>
      </c>
      <c r="BH1990" s="66">
        <f t="shared" si="520"/>
        <v>75.446689267082718</v>
      </c>
      <c r="BI1990" s="66">
        <f t="shared" si="521"/>
        <v>0</v>
      </c>
      <c r="BJ1990" s="66">
        <f t="shared" si="522"/>
        <v>84.265689655172409</v>
      </c>
      <c r="BK1990" s="66">
        <f t="shared" si="523"/>
        <v>54.731568965517241</v>
      </c>
      <c r="BL1990" s="66">
        <f t="shared" si="524"/>
        <v>214.4439478877724</v>
      </c>
      <c r="BM1990" s="207">
        <f t="shared" si="526"/>
        <v>39873.18</v>
      </c>
    </row>
    <row r="1991" spans="1:65" x14ac:dyDescent="0.35">
      <c r="A1991" s="1">
        <v>172</v>
      </c>
      <c r="B1991">
        <v>119</v>
      </c>
      <c r="C1991" t="s">
        <v>37</v>
      </c>
      <c r="D1991" s="60" t="s">
        <v>210</v>
      </c>
      <c r="E1991" s="6" t="s">
        <v>1111</v>
      </c>
      <c r="F1991" s="7" t="s">
        <v>1112</v>
      </c>
      <c r="G1991" s="6">
        <v>-22.86</v>
      </c>
      <c r="H1991" s="6">
        <v>-43.41</v>
      </c>
      <c r="I1991" s="6">
        <v>45</v>
      </c>
      <c r="J1991" s="8">
        <v>45016.2336447989</v>
      </c>
      <c r="K1991" t="s">
        <v>1165</v>
      </c>
      <c r="L1991" t="s">
        <v>1062</v>
      </c>
      <c r="M1991">
        <v>600</v>
      </c>
      <c r="N1991">
        <v>600</v>
      </c>
      <c r="O1991">
        <v>0</v>
      </c>
      <c r="P1991">
        <v>33666.519999999997</v>
      </c>
      <c r="Q1991">
        <v>44998.77</v>
      </c>
      <c r="R1991">
        <v>5262.4</v>
      </c>
      <c r="S1991">
        <v>34606.78</v>
      </c>
      <c r="T1991">
        <v>0</v>
      </c>
      <c r="U1991">
        <v>11578.67</v>
      </c>
      <c r="V1991">
        <v>0</v>
      </c>
      <c r="W1991" s="181">
        <f t="shared" si="510"/>
        <v>45245.189999999995</v>
      </c>
      <c r="X1991" s="181">
        <f t="shared" si="511"/>
        <v>75.408649999999994</v>
      </c>
      <c r="Y1991" s="174">
        <v>130113.14</v>
      </c>
      <c r="Z1991" s="181">
        <f t="shared" si="512"/>
        <v>216.85523333333333</v>
      </c>
      <c r="AA1991" s="174">
        <v>0</v>
      </c>
      <c r="AB1991" s="174">
        <v>25.87480403593365</v>
      </c>
      <c r="AC1991" s="174">
        <v>34.58433944488619</v>
      </c>
      <c r="AD1991" s="174">
        <v>4.044480057894229</v>
      </c>
      <c r="AE1991" s="174">
        <v>26.59745203289998</v>
      </c>
      <c r="AF1991">
        <v>0</v>
      </c>
      <c r="AG1991" s="106">
        <v>8.898924428385941</v>
      </c>
      <c r="AH1991" s="106">
        <v>0</v>
      </c>
      <c r="AI1991" s="106">
        <v>100</v>
      </c>
      <c r="AJ1991">
        <v>83.77</v>
      </c>
      <c r="AK1991">
        <v>75.41</v>
      </c>
      <c r="AL1991">
        <v>57.68</v>
      </c>
      <c r="AM1991">
        <v>216.86</v>
      </c>
      <c r="AN1991" t="s">
        <v>1067</v>
      </c>
      <c r="AO1991">
        <v>23.601600000000001</v>
      </c>
      <c r="AP1991">
        <v>8.33</v>
      </c>
      <c r="AQ1991">
        <v>12.806699999999999</v>
      </c>
      <c r="AR1991" t="s">
        <v>1072</v>
      </c>
      <c r="AS1991" t="s">
        <v>1074</v>
      </c>
      <c r="AT1991" t="s">
        <v>1076</v>
      </c>
      <c r="AU1991" t="s">
        <v>1077</v>
      </c>
      <c r="AV1991" t="s">
        <v>1081</v>
      </c>
      <c r="AW1991" t="s">
        <v>1084</v>
      </c>
      <c r="AX1991" s="65">
        <f t="shared" si="525"/>
        <v>1391.07</v>
      </c>
      <c r="AY1991" s="106">
        <v>2862.47</v>
      </c>
      <c r="AZ1991" s="106">
        <v>1231.5676559727774</v>
      </c>
      <c r="BA1991" s="65">
        <f t="shared" si="513"/>
        <v>5485.1076559727771</v>
      </c>
      <c r="BB1991" s="65">
        <f t="shared" si="514"/>
        <v>44013.622344027215</v>
      </c>
      <c r="BC1991" s="65">
        <f t="shared" si="515"/>
        <v>0</v>
      </c>
      <c r="BD1991" s="65">
        <f t="shared" si="516"/>
        <v>48870.1</v>
      </c>
      <c r="BE1991" s="65">
        <f t="shared" si="517"/>
        <v>31744.309999999998</v>
      </c>
      <c r="BF1991" s="65">
        <f t="shared" si="518"/>
        <v>124628.03234402722</v>
      </c>
      <c r="BG1991" s="66">
        <f t="shared" si="519"/>
        <v>783.58680799611102</v>
      </c>
      <c r="BH1991" s="66">
        <f t="shared" si="520"/>
        <v>75.885555765564163</v>
      </c>
      <c r="BI1991" s="66">
        <f t="shared" si="521"/>
        <v>0</v>
      </c>
      <c r="BJ1991" s="66">
        <f t="shared" si="522"/>
        <v>84.258793103448269</v>
      </c>
      <c r="BK1991" s="66">
        <f t="shared" si="523"/>
        <v>54.731568965517241</v>
      </c>
      <c r="BL1991" s="66">
        <f t="shared" si="524"/>
        <v>214.87591783452967</v>
      </c>
      <c r="BM1991" s="207">
        <f t="shared" si="526"/>
        <v>39869.18</v>
      </c>
    </row>
    <row r="1992" spans="1:65" x14ac:dyDescent="0.35">
      <c r="A1992" s="1">
        <v>173</v>
      </c>
      <c r="B1992">
        <v>119</v>
      </c>
      <c r="C1992" t="s">
        <v>37</v>
      </c>
      <c r="D1992" s="60" t="s">
        <v>211</v>
      </c>
      <c r="E1992" s="6" t="s">
        <v>1113</v>
      </c>
      <c r="F1992" s="7" t="s">
        <v>1114</v>
      </c>
      <c r="G1992" s="6">
        <v>-20.32</v>
      </c>
      <c r="H1992" s="6">
        <v>-40.340000000000003</v>
      </c>
      <c r="I1992" s="6">
        <v>9</v>
      </c>
      <c r="J1992" s="8">
        <v>54061.366139626101</v>
      </c>
      <c r="K1992" t="s">
        <v>1165</v>
      </c>
      <c r="L1992" t="s">
        <v>1062</v>
      </c>
      <c r="M1992">
        <v>600</v>
      </c>
      <c r="N1992">
        <v>600</v>
      </c>
      <c r="O1992">
        <v>0</v>
      </c>
      <c r="P1992">
        <v>36570.06</v>
      </c>
      <c r="Q1992">
        <v>44998.77</v>
      </c>
      <c r="R1992">
        <v>5264.2</v>
      </c>
      <c r="S1992">
        <v>34606.78</v>
      </c>
      <c r="T1992">
        <v>0</v>
      </c>
      <c r="U1992">
        <v>11578.67</v>
      </c>
      <c r="V1992">
        <v>0</v>
      </c>
      <c r="W1992" s="181">
        <f t="shared" si="510"/>
        <v>48148.729999999996</v>
      </c>
      <c r="X1992" s="181">
        <f t="shared" si="511"/>
        <v>80.24788333333332</v>
      </c>
      <c r="Y1992" s="174">
        <v>133018.48000000001</v>
      </c>
      <c r="Z1992" s="181">
        <f t="shared" si="512"/>
        <v>221.69746666666668</v>
      </c>
      <c r="AA1992" s="174">
        <v>0</v>
      </c>
      <c r="AB1992" s="174">
        <v>27.492465708524101</v>
      </c>
      <c r="AC1992" s="174">
        <v>33.828961208998933</v>
      </c>
      <c r="AD1992" s="174">
        <v>3.9574952292343131</v>
      </c>
      <c r="AE1992" s="174">
        <v>26.01652041129924</v>
      </c>
      <c r="AF1992">
        <v>0</v>
      </c>
      <c r="AG1992" s="106">
        <v>8.704557441943404</v>
      </c>
      <c r="AH1992" s="106">
        <v>0</v>
      </c>
      <c r="AI1992" s="106">
        <v>100</v>
      </c>
      <c r="AJ1992">
        <v>83.77</v>
      </c>
      <c r="AK1992">
        <v>80.25</v>
      </c>
      <c r="AL1992">
        <v>57.68</v>
      </c>
      <c r="AM1992">
        <v>221.7</v>
      </c>
      <c r="AN1992" t="s">
        <v>1068</v>
      </c>
      <c r="AO1992">
        <v>23.601600000000001</v>
      </c>
      <c r="AP1992">
        <v>8.33</v>
      </c>
      <c r="AQ1992">
        <v>12.806699999999999</v>
      </c>
      <c r="AR1992" t="s">
        <v>1072</v>
      </c>
      <c r="AS1992" t="s">
        <v>1074</v>
      </c>
      <c r="AT1992" t="s">
        <v>1076</v>
      </c>
      <c r="AU1992" t="s">
        <v>1077</v>
      </c>
      <c r="AV1992" t="s">
        <v>1081</v>
      </c>
      <c r="AW1992" t="s">
        <v>1084</v>
      </c>
      <c r="AX1992" s="65">
        <f t="shared" si="525"/>
        <v>1391.07</v>
      </c>
      <c r="AY1992" s="106">
        <v>2862.47</v>
      </c>
      <c r="AZ1992" s="106">
        <v>1287.8171846390496</v>
      </c>
      <c r="BA1992" s="65">
        <f t="shared" si="513"/>
        <v>5541.3571846390496</v>
      </c>
      <c r="BB1992" s="65">
        <f t="shared" si="514"/>
        <v>46860.912815360949</v>
      </c>
      <c r="BC1992" s="65">
        <f t="shared" si="515"/>
        <v>0</v>
      </c>
      <c r="BD1992" s="65">
        <f t="shared" si="516"/>
        <v>48871.899999999994</v>
      </c>
      <c r="BE1992" s="65">
        <f t="shared" si="517"/>
        <v>31744.309999999998</v>
      </c>
      <c r="BF1992" s="65">
        <f t="shared" si="518"/>
        <v>127477.12281536096</v>
      </c>
      <c r="BG1992" s="66">
        <f t="shared" si="519"/>
        <v>791.62245494843569</v>
      </c>
      <c r="BH1992" s="66">
        <f t="shared" si="520"/>
        <v>80.794677267863705</v>
      </c>
      <c r="BI1992" s="66">
        <f t="shared" si="521"/>
        <v>0</v>
      </c>
      <c r="BJ1992" s="66">
        <f t="shared" si="522"/>
        <v>84.261896551724135</v>
      </c>
      <c r="BK1992" s="66">
        <f t="shared" si="523"/>
        <v>54.731568965517241</v>
      </c>
      <c r="BL1992" s="66">
        <f t="shared" si="524"/>
        <v>219.78814278510509</v>
      </c>
      <c r="BM1992" s="207">
        <f t="shared" si="526"/>
        <v>39870.979999999996</v>
      </c>
    </row>
    <row r="1993" spans="1:65" x14ac:dyDescent="0.35">
      <c r="A1993" s="1">
        <v>174</v>
      </c>
      <c r="B1993">
        <v>119</v>
      </c>
      <c r="C1993" t="s">
        <v>37</v>
      </c>
      <c r="D1993" s="60" t="s">
        <v>212</v>
      </c>
      <c r="E1993" s="6" t="s">
        <v>1115</v>
      </c>
      <c r="F1993" s="7" t="s">
        <v>1116</v>
      </c>
      <c r="G1993" s="6">
        <v>-8.0500000000000007</v>
      </c>
      <c r="H1993" s="6">
        <v>-34.880000000000003</v>
      </c>
      <c r="I1993" s="6">
        <v>10</v>
      </c>
      <c r="J1993" s="8">
        <v>63550.072249703</v>
      </c>
      <c r="K1993" t="s">
        <v>1165</v>
      </c>
      <c r="L1993" t="s">
        <v>1062</v>
      </c>
      <c r="M1993">
        <v>600</v>
      </c>
      <c r="N1993">
        <v>600</v>
      </c>
      <c r="O1993">
        <v>0</v>
      </c>
      <c r="P1993">
        <v>40739.14</v>
      </c>
      <c r="Q1993">
        <v>44998.77</v>
      </c>
      <c r="R1993">
        <v>5250.2</v>
      </c>
      <c r="S1993">
        <v>34606.78</v>
      </c>
      <c r="T1993">
        <v>0</v>
      </c>
      <c r="U1993">
        <v>11578.67</v>
      </c>
      <c r="V1993">
        <v>0</v>
      </c>
      <c r="W1993" s="181">
        <f t="shared" si="510"/>
        <v>52317.81</v>
      </c>
      <c r="X1993" s="181">
        <f t="shared" si="511"/>
        <v>87.196349999999995</v>
      </c>
      <c r="Y1993" s="174">
        <v>137173.56</v>
      </c>
      <c r="Z1993" s="181">
        <f t="shared" si="512"/>
        <v>228.62260000000001</v>
      </c>
      <c r="AA1993" s="174">
        <v>0</v>
      </c>
      <c r="AB1993" s="174">
        <v>29.698974058849242</v>
      </c>
      <c r="AC1993" s="174">
        <v>32.804259071500361</v>
      </c>
      <c r="AD1993" s="174">
        <v>3.8274139710305688</v>
      </c>
      <c r="AE1993" s="174">
        <v>25.228462394648069</v>
      </c>
      <c r="AF1993">
        <v>0</v>
      </c>
      <c r="AG1993" s="106">
        <v>8.4408905039717563</v>
      </c>
      <c r="AH1993" s="106">
        <v>0</v>
      </c>
      <c r="AI1993" s="106">
        <v>100</v>
      </c>
      <c r="AJ1993">
        <v>83.75</v>
      </c>
      <c r="AK1993">
        <v>87.2</v>
      </c>
      <c r="AL1993">
        <v>57.68</v>
      </c>
      <c r="AM1993">
        <v>228.62</v>
      </c>
      <c r="AN1993" t="s">
        <v>1069</v>
      </c>
      <c r="AO1993">
        <v>23.601600000000001</v>
      </c>
      <c r="AP1993">
        <v>8.33</v>
      </c>
      <c r="AQ1993">
        <v>12.806699999999999</v>
      </c>
      <c r="AR1993" t="s">
        <v>1072</v>
      </c>
      <c r="AS1993" t="s">
        <v>1074</v>
      </c>
      <c r="AT1993" t="s">
        <v>1076</v>
      </c>
      <c r="AU1993" t="s">
        <v>1077</v>
      </c>
      <c r="AV1993" t="s">
        <v>1081</v>
      </c>
      <c r="AW1993" t="s">
        <v>1084</v>
      </c>
      <c r="AX1993" s="65">
        <f t="shared" si="525"/>
        <v>1391.07</v>
      </c>
      <c r="AY1993" s="106">
        <v>2862.47</v>
      </c>
      <c r="AZ1993" s="106">
        <v>1416.2349411748971</v>
      </c>
      <c r="BA1993" s="65">
        <f t="shared" si="513"/>
        <v>5669.7749411748973</v>
      </c>
      <c r="BB1993" s="65">
        <f t="shared" si="514"/>
        <v>50901.575058825103</v>
      </c>
      <c r="BC1993" s="65">
        <f t="shared" si="515"/>
        <v>0</v>
      </c>
      <c r="BD1993" s="65">
        <f t="shared" si="516"/>
        <v>48857.899999999994</v>
      </c>
      <c r="BE1993" s="65">
        <f t="shared" si="517"/>
        <v>31744.309999999998</v>
      </c>
      <c r="BF1993" s="65">
        <f t="shared" si="518"/>
        <v>131503.7850588251</v>
      </c>
      <c r="BG1993" s="66">
        <f t="shared" si="519"/>
        <v>809.96784873927106</v>
      </c>
      <c r="BH1993" s="66">
        <f t="shared" si="520"/>
        <v>87.761336308319144</v>
      </c>
      <c r="BI1993" s="66">
        <f t="shared" si="521"/>
        <v>0</v>
      </c>
      <c r="BJ1993" s="66">
        <f t="shared" si="522"/>
        <v>84.237758620689647</v>
      </c>
      <c r="BK1993" s="66">
        <f t="shared" si="523"/>
        <v>54.731568965517241</v>
      </c>
      <c r="BL1993" s="66">
        <f t="shared" si="524"/>
        <v>226.73066389452603</v>
      </c>
      <c r="BM1993" s="207">
        <f t="shared" si="526"/>
        <v>39856.979999999996</v>
      </c>
    </row>
    <row r="1994" spans="1:65" x14ac:dyDescent="0.35">
      <c r="A1994" s="1">
        <v>175</v>
      </c>
      <c r="B1994">
        <v>119</v>
      </c>
      <c r="C1994" t="s">
        <v>37</v>
      </c>
      <c r="D1994" s="60" t="s">
        <v>213</v>
      </c>
      <c r="E1994" s="6" t="s">
        <v>1117</v>
      </c>
      <c r="F1994" s="7" t="s">
        <v>1118</v>
      </c>
      <c r="G1994" s="6">
        <v>-3.8</v>
      </c>
      <c r="H1994" s="6">
        <v>-38.53</v>
      </c>
      <c r="I1994" s="6">
        <v>41</v>
      </c>
      <c r="J1994" s="8">
        <v>71394.000753582499</v>
      </c>
      <c r="K1994" t="s">
        <v>1165</v>
      </c>
      <c r="L1994" t="s">
        <v>1062</v>
      </c>
      <c r="M1994">
        <v>600</v>
      </c>
      <c r="N1994">
        <v>600</v>
      </c>
      <c r="O1994">
        <v>0</v>
      </c>
      <c r="P1994">
        <v>41917.29</v>
      </c>
      <c r="Q1994">
        <v>44998.77</v>
      </c>
      <c r="R1994">
        <v>5255.2</v>
      </c>
      <c r="S1994">
        <v>34606.78</v>
      </c>
      <c r="T1994">
        <v>0</v>
      </c>
      <c r="U1994">
        <v>11578.67</v>
      </c>
      <c r="V1994">
        <v>0</v>
      </c>
      <c r="W1994" s="181">
        <f t="shared" si="510"/>
        <v>53495.96</v>
      </c>
      <c r="X1994" s="181">
        <f t="shared" si="511"/>
        <v>89.159933333333328</v>
      </c>
      <c r="Y1994" s="174">
        <v>138356.72</v>
      </c>
      <c r="Z1994" s="181">
        <f t="shared" si="512"/>
        <v>230.59453333333335</v>
      </c>
      <c r="AA1994" s="174">
        <v>0</v>
      </c>
      <c r="AB1994" s="174">
        <v>30.296533482435841</v>
      </c>
      <c r="AC1994" s="174">
        <v>32.52373285518766</v>
      </c>
      <c r="AD1994" s="174">
        <v>3.7982976179256061</v>
      </c>
      <c r="AE1994" s="174">
        <v>25.01272074099473</v>
      </c>
      <c r="AF1994">
        <v>0</v>
      </c>
      <c r="AG1994" s="106">
        <v>8.3687080757624202</v>
      </c>
      <c r="AH1994" s="106">
        <v>0</v>
      </c>
      <c r="AI1994" s="106">
        <v>100</v>
      </c>
      <c r="AJ1994">
        <v>83.76</v>
      </c>
      <c r="AK1994">
        <v>89.16</v>
      </c>
      <c r="AL1994">
        <v>57.68</v>
      </c>
      <c r="AM1994">
        <v>230.59</v>
      </c>
      <c r="AN1994" t="s">
        <v>1070</v>
      </c>
      <c r="AO1994">
        <v>23.601600000000001</v>
      </c>
      <c r="AP1994">
        <v>8.33</v>
      </c>
      <c r="AQ1994">
        <v>12.806699999999999</v>
      </c>
      <c r="AR1994" t="s">
        <v>1072</v>
      </c>
      <c r="AS1994" t="s">
        <v>1074</v>
      </c>
      <c r="AT1994" t="s">
        <v>1076</v>
      </c>
      <c r="AU1994" t="s">
        <v>1077</v>
      </c>
      <c r="AV1994" t="s">
        <v>1081</v>
      </c>
      <c r="AW1994" t="s">
        <v>1084</v>
      </c>
      <c r="AX1994" s="65">
        <f t="shared" si="525"/>
        <v>1391.07</v>
      </c>
      <c r="AY1994" s="106">
        <v>2862.47</v>
      </c>
      <c r="AZ1994" s="106">
        <v>1417.5509882384636</v>
      </c>
      <c r="BA1994" s="65">
        <f t="shared" si="513"/>
        <v>5671.090988238464</v>
      </c>
      <c r="BB1994" s="65">
        <f t="shared" si="514"/>
        <v>52078.409011761534</v>
      </c>
      <c r="BC1994" s="65">
        <f t="shared" si="515"/>
        <v>0</v>
      </c>
      <c r="BD1994" s="65">
        <f t="shared" si="516"/>
        <v>48862.899999999994</v>
      </c>
      <c r="BE1994" s="65">
        <f t="shared" si="517"/>
        <v>31744.309999999998</v>
      </c>
      <c r="BF1994" s="65">
        <f t="shared" si="518"/>
        <v>132685.62901176154</v>
      </c>
      <c r="BG1994" s="66">
        <f t="shared" si="519"/>
        <v>810.15585546263776</v>
      </c>
      <c r="BH1994" s="66">
        <f t="shared" si="520"/>
        <v>89.790360365106096</v>
      </c>
      <c r="BI1994" s="66">
        <f t="shared" si="521"/>
        <v>0</v>
      </c>
      <c r="BJ1994" s="66">
        <f t="shared" si="522"/>
        <v>84.246379310344821</v>
      </c>
      <c r="BK1994" s="66">
        <f t="shared" si="523"/>
        <v>54.731568965517241</v>
      </c>
      <c r="BL1994" s="66">
        <f t="shared" si="524"/>
        <v>228.76832588234748</v>
      </c>
      <c r="BM1994" s="207">
        <f t="shared" si="526"/>
        <v>39861.979999999996</v>
      </c>
    </row>
    <row r="1995" spans="1:65" x14ac:dyDescent="0.35">
      <c r="A1995" s="1">
        <v>184</v>
      </c>
      <c r="B1995">
        <v>120</v>
      </c>
      <c r="C1995" t="s">
        <v>37</v>
      </c>
      <c r="D1995" s="60" t="s">
        <v>222</v>
      </c>
      <c r="E1995" s="6" t="s">
        <v>1104</v>
      </c>
      <c r="F1995" s="7" t="s">
        <v>1105</v>
      </c>
      <c r="G1995" s="6">
        <v>-22.74</v>
      </c>
      <c r="H1995" s="6">
        <v>-45.59</v>
      </c>
      <c r="I1995" s="6">
        <v>1642</v>
      </c>
      <c r="J1995" s="8">
        <v>3495.45982983364</v>
      </c>
      <c r="K1995" t="s">
        <v>1165</v>
      </c>
      <c r="L1995" t="s">
        <v>1062</v>
      </c>
      <c r="M1995">
        <v>600</v>
      </c>
      <c r="N1995">
        <v>600</v>
      </c>
      <c r="O1995">
        <v>534.5</v>
      </c>
      <c r="P1995">
        <v>13705.17</v>
      </c>
      <c r="Q1995">
        <v>44998.77</v>
      </c>
      <c r="R1995">
        <v>5265.2</v>
      </c>
      <c r="S1995">
        <v>34606.78</v>
      </c>
      <c r="T1995">
        <v>0</v>
      </c>
      <c r="U1995">
        <v>11750.93</v>
      </c>
      <c r="V1995">
        <v>0</v>
      </c>
      <c r="W1995" s="181">
        <f t="shared" ref="W1995:W2058" si="527">U1995+P1995</f>
        <v>25456.1</v>
      </c>
      <c r="X1995" s="181">
        <f t="shared" ref="X1995:X2058" si="528">W1995/600</f>
        <v>42.426833333333327</v>
      </c>
      <c r="Y1995" s="174">
        <v>110861.36</v>
      </c>
      <c r="Z1995" s="181">
        <f t="shared" ref="Z1995:Z2058" si="529">Y1995/M1995</f>
        <v>184.76893333333334</v>
      </c>
      <c r="AA1995" s="174">
        <v>0.48213372089247319</v>
      </c>
      <c r="AB1995" s="174">
        <v>12.362440799932459</v>
      </c>
      <c r="AC1995" s="174">
        <v>40.590129870317298</v>
      </c>
      <c r="AD1995" s="174">
        <v>4.7493554111188958</v>
      </c>
      <c r="AE1995" s="174">
        <v>31.216268680088351</v>
      </c>
      <c r="AF1995">
        <v>0</v>
      </c>
      <c r="AG1995" s="106">
        <v>10.5996624973751</v>
      </c>
      <c r="AH1995" s="106">
        <v>0</v>
      </c>
      <c r="AI1995" s="106">
        <v>100</v>
      </c>
      <c r="AJ1995">
        <v>83.77</v>
      </c>
      <c r="AK1995">
        <v>43.32</v>
      </c>
      <c r="AL1995">
        <v>57.68</v>
      </c>
      <c r="AM1995">
        <v>184.77</v>
      </c>
      <c r="AN1995" t="s">
        <v>1063</v>
      </c>
      <c r="AO1995">
        <v>23.601600000000001</v>
      </c>
      <c r="AP1995">
        <v>8.33</v>
      </c>
      <c r="AQ1995">
        <v>12.806699999999999</v>
      </c>
      <c r="AR1995" t="s">
        <v>1072</v>
      </c>
      <c r="AS1995" t="s">
        <v>1074</v>
      </c>
      <c r="AT1995" t="s">
        <v>1076</v>
      </c>
      <c r="AU1995" t="s">
        <v>1078</v>
      </c>
      <c r="AV1995" t="s">
        <v>1079</v>
      </c>
      <c r="AW1995" t="s">
        <v>1083</v>
      </c>
      <c r="AX1995" s="65">
        <f t="shared" si="525"/>
        <v>1391.07</v>
      </c>
      <c r="AY1995" s="106">
        <v>2862.47</v>
      </c>
      <c r="AZ1995" s="106">
        <v>720.68002516338026</v>
      </c>
      <c r="BA1995" s="65">
        <f t="shared" ref="BA1995:BA2058" si="530">(AX1995+AZ1995+AY1995)</f>
        <v>4974.2200251633803</v>
      </c>
      <c r="BB1995" s="65">
        <f t="shared" ref="BB1995:BB2058" si="531">U1995+P1995-AZ1995</f>
        <v>24735.419974836619</v>
      </c>
      <c r="BC1995" s="65">
        <f t="shared" ref="BC1995:BC2058" si="532">O1995</f>
        <v>534.5</v>
      </c>
      <c r="BD1995" s="65">
        <f t="shared" ref="BD1995:BD2058" si="533">Q1995+R1995-AX1995</f>
        <v>48872.899999999994</v>
      </c>
      <c r="BE1995" s="65">
        <f t="shared" ref="BE1995:BE2058" si="534">(S1995-2862.47)</f>
        <v>31744.309999999998</v>
      </c>
      <c r="BF1995" s="65">
        <f t="shared" ref="BF1995:BF2058" si="535">Y1995-BA1995</f>
        <v>105887.13997483662</v>
      </c>
      <c r="BG1995" s="66">
        <f t="shared" ref="BG1995:BG2058" si="536">BA1995/7</f>
        <v>710.60286073762575</v>
      </c>
      <c r="BH1995" s="66">
        <f t="shared" ref="BH1995:BH2058" si="537">BB1995/580</f>
        <v>42.647275818683823</v>
      </c>
      <c r="BI1995" s="66">
        <f t="shared" ref="BI1995:BI2058" si="538">BC1995/600</f>
        <v>0.89083333333333337</v>
      </c>
      <c r="BJ1995" s="66">
        <f t="shared" ref="BJ1995:BJ2058" si="539">BD1995/580</f>
        <v>84.263620689655156</v>
      </c>
      <c r="BK1995" s="66">
        <f t="shared" ref="BK1995:BK2058" si="540">BE1995/580</f>
        <v>54.731568965517241</v>
      </c>
      <c r="BL1995" s="66">
        <f t="shared" ref="BL1995:BL2058" si="541">BF1995/580</f>
        <v>182.5640344393735</v>
      </c>
      <c r="BM1995" s="207">
        <f t="shared" si="526"/>
        <v>39871.979999999996</v>
      </c>
    </row>
    <row r="1996" spans="1:65" x14ac:dyDescent="0.35">
      <c r="A1996" s="1">
        <v>185</v>
      </c>
      <c r="B1996">
        <v>120</v>
      </c>
      <c r="C1996" t="s">
        <v>37</v>
      </c>
      <c r="D1996" s="60" t="s">
        <v>223</v>
      </c>
      <c r="E1996" s="6" t="s">
        <v>1104</v>
      </c>
      <c r="F1996" s="7" t="s">
        <v>1106</v>
      </c>
      <c r="G1996" s="6">
        <v>-23.85</v>
      </c>
      <c r="H1996" s="6">
        <v>-46.64</v>
      </c>
      <c r="I1996" s="6">
        <v>792</v>
      </c>
      <c r="J1996" s="8">
        <v>14172.2970393051</v>
      </c>
      <c r="K1996" t="s">
        <v>1165</v>
      </c>
      <c r="L1996" t="s">
        <v>1062</v>
      </c>
      <c r="M1996">
        <v>600</v>
      </c>
      <c r="N1996">
        <v>600</v>
      </c>
      <c r="O1996">
        <v>58.87</v>
      </c>
      <c r="P1996">
        <v>21235.96</v>
      </c>
      <c r="Q1996">
        <v>44998.77</v>
      </c>
      <c r="R1996">
        <v>5266.4</v>
      </c>
      <c r="S1996">
        <v>34606.78</v>
      </c>
      <c r="T1996">
        <v>0</v>
      </c>
      <c r="U1996">
        <v>11750.93</v>
      </c>
      <c r="V1996">
        <v>0</v>
      </c>
      <c r="W1996" s="181">
        <f t="shared" si="527"/>
        <v>32986.89</v>
      </c>
      <c r="X1996" s="181">
        <f t="shared" si="528"/>
        <v>54.978149999999999</v>
      </c>
      <c r="Y1996" s="174">
        <v>117917.71</v>
      </c>
      <c r="Z1996" s="181">
        <f t="shared" si="529"/>
        <v>196.52951666666667</v>
      </c>
      <c r="AA1996" s="174">
        <v>4.9924646603126857E-2</v>
      </c>
      <c r="AB1996" s="174">
        <v>18.00913535379885</v>
      </c>
      <c r="AC1996" s="174">
        <v>38.161163407939313</v>
      </c>
      <c r="AD1996" s="174">
        <v>4.4661654301122367</v>
      </c>
      <c r="AE1996" s="174">
        <v>29.348246332124319</v>
      </c>
      <c r="AF1996">
        <v>0</v>
      </c>
      <c r="AG1996" s="106">
        <v>9.9653648294221444</v>
      </c>
      <c r="AH1996" s="106">
        <v>0</v>
      </c>
      <c r="AI1996" s="106">
        <v>100</v>
      </c>
      <c r="AJ1996">
        <v>83.78</v>
      </c>
      <c r="AK1996">
        <v>55.08</v>
      </c>
      <c r="AL1996">
        <v>57.68</v>
      </c>
      <c r="AM1996">
        <v>196.53</v>
      </c>
      <c r="AN1996" t="s">
        <v>1064</v>
      </c>
      <c r="AO1996">
        <v>23.601600000000001</v>
      </c>
      <c r="AP1996">
        <v>8.33</v>
      </c>
      <c r="AQ1996">
        <v>12.806699999999999</v>
      </c>
      <c r="AR1996" t="s">
        <v>1072</v>
      </c>
      <c r="AS1996" t="s">
        <v>1074</v>
      </c>
      <c r="AT1996" t="s">
        <v>1076</v>
      </c>
      <c r="AU1996" t="s">
        <v>1078</v>
      </c>
      <c r="AV1996" t="s">
        <v>1079</v>
      </c>
      <c r="AW1996" t="s">
        <v>1083</v>
      </c>
      <c r="AX1996" s="65">
        <f t="shared" ref="AX1996:AX2058" si="542">IF(AR1996="LI01",583.5,1391.07)</f>
        <v>1391.07</v>
      </c>
      <c r="AY1996" s="106">
        <v>2862.47</v>
      </c>
      <c r="AZ1996" s="106">
        <v>909.18526417313035</v>
      </c>
      <c r="BA1996" s="65">
        <f t="shared" si="530"/>
        <v>5162.7252641731302</v>
      </c>
      <c r="BB1996" s="65">
        <f t="shared" si="531"/>
        <v>32077.704735826868</v>
      </c>
      <c r="BC1996" s="65">
        <f t="shared" si="532"/>
        <v>58.87</v>
      </c>
      <c r="BD1996" s="65">
        <f t="shared" si="533"/>
        <v>48874.1</v>
      </c>
      <c r="BE1996" s="65">
        <f t="shared" si="534"/>
        <v>31744.309999999998</v>
      </c>
      <c r="BF1996" s="65">
        <f t="shared" si="535"/>
        <v>112754.98473582687</v>
      </c>
      <c r="BG1996" s="66">
        <f t="shared" si="536"/>
        <v>737.53218059616142</v>
      </c>
      <c r="BH1996" s="66">
        <f t="shared" si="537"/>
        <v>55.306387475563568</v>
      </c>
      <c r="BI1996" s="66">
        <f t="shared" si="538"/>
        <v>9.8116666666666658E-2</v>
      </c>
      <c r="BJ1996" s="66">
        <f t="shared" si="539"/>
        <v>84.265689655172409</v>
      </c>
      <c r="BK1996" s="66">
        <f t="shared" si="540"/>
        <v>54.731568965517241</v>
      </c>
      <c r="BL1996" s="66">
        <f t="shared" si="541"/>
        <v>194.40514609625322</v>
      </c>
      <c r="BM1996" s="207">
        <f t="shared" ref="BM1996:BM2058" si="543">R1996+S1996</f>
        <v>39873.18</v>
      </c>
    </row>
    <row r="1997" spans="1:65" x14ac:dyDescent="0.35">
      <c r="A1997" s="1">
        <v>186</v>
      </c>
      <c r="B1997">
        <v>120</v>
      </c>
      <c r="C1997" t="s">
        <v>37</v>
      </c>
      <c r="D1997" s="60" t="s">
        <v>224</v>
      </c>
      <c r="E1997" s="6" t="s">
        <v>1107</v>
      </c>
      <c r="F1997" s="7" t="s">
        <v>1108</v>
      </c>
      <c r="G1997" s="6">
        <v>-30.03</v>
      </c>
      <c r="H1997" s="6">
        <v>-51.23</v>
      </c>
      <c r="I1997" s="6">
        <v>47</v>
      </c>
      <c r="J1997" s="8">
        <v>23954.0527728093</v>
      </c>
      <c r="K1997" t="s">
        <v>1165</v>
      </c>
      <c r="L1997" t="s">
        <v>1062</v>
      </c>
      <c r="M1997">
        <v>600</v>
      </c>
      <c r="N1997">
        <v>600</v>
      </c>
      <c r="O1997">
        <v>207.56</v>
      </c>
      <c r="P1997">
        <v>24989.23</v>
      </c>
      <c r="Q1997">
        <v>44998.77</v>
      </c>
      <c r="R1997">
        <v>5272.4</v>
      </c>
      <c r="S1997">
        <v>34606.78</v>
      </c>
      <c r="T1997">
        <v>0</v>
      </c>
      <c r="U1997">
        <v>11750.93</v>
      </c>
      <c r="V1997">
        <v>0</v>
      </c>
      <c r="W1997" s="181">
        <f t="shared" si="527"/>
        <v>36740.160000000003</v>
      </c>
      <c r="X1997" s="181">
        <f t="shared" si="528"/>
        <v>61.233600000000003</v>
      </c>
      <c r="Y1997" s="174">
        <v>121825.68</v>
      </c>
      <c r="Z1997" s="181">
        <f t="shared" si="529"/>
        <v>203.0428</v>
      </c>
      <c r="AA1997" s="174">
        <v>0.17037458768955771</v>
      </c>
      <c r="AB1997" s="174">
        <v>20.5122844378952</v>
      </c>
      <c r="AC1997" s="174">
        <v>36.937015249986707</v>
      </c>
      <c r="AD1997" s="174">
        <v>4.3278231650338412</v>
      </c>
      <c r="AE1997" s="174">
        <v>28.406802243993219</v>
      </c>
      <c r="AF1997">
        <v>0</v>
      </c>
      <c r="AG1997" s="106">
        <v>9.6456921069515076</v>
      </c>
      <c r="AH1997" s="106">
        <v>0</v>
      </c>
      <c r="AI1997" s="106">
        <v>100</v>
      </c>
      <c r="AJ1997">
        <v>83.79</v>
      </c>
      <c r="AK1997">
        <v>61.58</v>
      </c>
      <c r="AL1997">
        <v>57.68</v>
      </c>
      <c r="AM1997">
        <v>203.04</v>
      </c>
      <c r="AN1997" t="s">
        <v>1065</v>
      </c>
      <c r="AO1997">
        <v>23.601600000000001</v>
      </c>
      <c r="AP1997">
        <v>8.33</v>
      </c>
      <c r="AQ1997">
        <v>12.806699999999999</v>
      </c>
      <c r="AR1997" t="s">
        <v>1072</v>
      </c>
      <c r="AS1997" t="s">
        <v>1074</v>
      </c>
      <c r="AT1997" t="s">
        <v>1076</v>
      </c>
      <c r="AU1997" t="s">
        <v>1078</v>
      </c>
      <c r="AV1997" t="s">
        <v>1079</v>
      </c>
      <c r="AW1997" t="s">
        <v>1083</v>
      </c>
      <c r="AX1997" s="65">
        <f t="shared" si="542"/>
        <v>1391.07</v>
      </c>
      <c r="AY1997" s="106">
        <v>2862.47</v>
      </c>
      <c r="AZ1997" s="106">
        <v>982.25105435388855</v>
      </c>
      <c r="BA1997" s="65">
        <f t="shared" si="530"/>
        <v>5235.7910543538883</v>
      </c>
      <c r="BB1997" s="65">
        <f t="shared" si="531"/>
        <v>35757.908945646115</v>
      </c>
      <c r="BC1997" s="65">
        <f t="shared" si="532"/>
        <v>207.56</v>
      </c>
      <c r="BD1997" s="65">
        <f t="shared" si="533"/>
        <v>48880.1</v>
      </c>
      <c r="BE1997" s="65">
        <f t="shared" si="534"/>
        <v>31744.309999999998</v>
      </c>
      <c r="BF1997" s="65">
        <f t="shared" si="535"/>
        <v>116589.8889456461</v>
      </c>
      <c r="BG1997" s="66">
        <f t="shared" si="536"/>
        <v>747.97015062198409</v>
      </c>
      <c r="BH1997" s="66">
        <f t="shared" si="537"/>
        <v>61.651567147665716</v>
      </c>
      <c r="BI1997" s="66">
        <f t="shared" si="538"/>
        <v>0.34593333333333331</v>
      </c>
      <c r="BJ1997" s="66">
        <f t="shared" si="539"/>
        <v>84.276034482758618</v>
      </c>
      <c r="BK1997" s="66">
        <f t="shared" si="540"/>
        <v>54.731568965517241</v>
      </c>
      <c r="BL1997" s="66">
        <f t="shared" si="541"/>
        <v>201.01704990628639</v>
      </c>
      <c r="BM1997" s="207">
        <f t="shared" si="543"/>
        <v>39879.18</v>
      </c>
    </row>
    <row r="1998" spans="1:65" x14ac:dyDescent="0.35">
      <c r="A1998" s="1">
        <v>187</v>
      </c>
      <c r="B1998">
        <v>120</v>
      </c>
      <c r="C1998" t="s">
        <v>37</v>
      </c>
      <c r="D1998" s="60" t="s">
        <v>225</v>
      </c>
      <c r="E1998" s="6" t="s">
        <v>1109</v>
      </c>
      <c r="F1998" s="7" t="s">
        <v>1110</v>
      </c>
      <c r="G1998" s="6">
        <v>-15.37</v>
      </c>
      <c r="H1998" s="6">
        <v>-48.78</v>
      </c>
      <c r="I1998" s="6">
        <v>770</v>
      </c>
      <c r="J1998" s="8">
        <v>31081.371963744201</v>
      </c>
      <c r="K1998" t="s">
        <v>1165</v>
      </c>
      <c r="L1998" t="s">
        <v>1062</v>
      </c>
      <c r="M1998">
        <v>600</v>
      </c>
      <c r="N1998">
        <v>600</v>
      </c>
      <c r="O1998">
        <v>0</v>
      </c>
      <c r="P1998">
        <v>36518.75</v>
      </c>
      <c r="Q1998">
        <v>44998.77</v>
      </c>
      <c r="R1998">
        <v>5266.4</v>
      </c>
      <c r="S1998">
        <v>34606.78</v>
      </c>
      <c r="T1998">
        <v>0</v>
      </c>
      <c r="U1998">
        <v>11750.93</v>
      </c>
      <c r="V1998">
        <v>0</v>
      </c>
      <c r="W1998" s="181">
        <f t="shared" si="527"/>
        <v>48269.68</v>
      </c>
      <c r="X1998" s="181">
        <f t="shared" si="528"/>
        <v>80.449466666666666</v>
      </c>
      <c r="Y1998" s="174">
        <v>133141.64000000001</v>
      </c>
      <c r="Z1998" s="181">
        <f t="shared" si="529"/>
        <v>221.90273333333334</v>
      </c>
      <c r="AA1998" s="174">
        <v>0</v>
      </c>
      <c r="AB1998" s="174">
        <v>27.428496449345221</v>
      </c>
      <c r="AC1998" s="174">
        <v>33.797668407869992</v>
      </c>
      <c r="AD1998" s="174">
        <v>3.955486803377215</v>
      </c>
      <c r="AE1998" s="174">
        <v>25.99245435162133</v>
      </c>
      <c r="AF1998">
        <v>0</v>
      </c>
      <c r="AG1998" s="106">
        <v>8.8258864769879644</v>
      </c>
      <c r="AH1998" s="106">
        <v>0</v>
      </c>
      <c r="AI1998" s="106">
        <v>100</v>
      </c>
      <c r="AJ1998">
        <v>83.78</v>
      </c>
      <c r="AK1998">
        <v>80.45</v>
      </c>
      <c r="AL1998">
        <v>57.68</v>
      </c>
      <c r="AM1998">
        <v>221.9</v>
      </c>
      <c r="AN1998" t="s">
        <v>1066</v>
      </c>
      <c r="AO1998">
        <v>23.601600000000001</v>
      </c>
      <c r="AP1998">
        <v>8.33</v>
      </c>
      <c r="AQ1998">
        <v>12.806699999999999</v>
      </c>
      <c r="AR1998" t="s">
        <v>1072</v>
      </c>
      <c r="AS1998" t="s">
        <v>1074</v>
      </c>
      <c r="AT1998" t="s">
        <v>1076</v>
      </c>
      <c r="AU1998" t="s">
        <v>1078</v>
      </c>
      <c r="AV1998" t="s">
        <v>1079</v>
      </c>
      <c r="AW1998" t="s">
        <v>1083</v>
      </c>
      <c r="AX1998" s="65">
        <f t="shared" si="542"/>
        <v>1391.07</v>
      </c>
      <c r="AY1998" s="106">
        <v>2862.47</v>
      </c>
      <c r="AZ1998" s="106">
        <v>1253.9114776229524</v>
      </c>
      <c r="BA1998" s="65">
        <f t="shared" si="530"/>
        <v>5507.4514776229516</v>
      </c>
      <c r="BB1998" s="65">
        <f t="shared" si="531"/>
        <v>47015.768522377046</v>
      </c>
      <c r="BC1998" s="65">
        <f t="shared" si="532"/>
        <v>0</v>
      </c>
      <c r="BD1998" s="65">
        <f t="shared" si="533"/>
        <v>48874.1</v>
      </c>
      <c r="BE1998" s="65">
        <f t="shared" si="534"/>
        <v>31744.309999999998</v>
      </c>
      <c r="BF1998" s="65">
        <f t="shared" si="535"/>
        <v>127634.18852237707</v>
      </c>
      <c r="BG1998" s="66">
        <f t="shared" si="536"/>
        <v>786.77878251756454</v>
      </c>
      <c r="BH1998" s="66">
        <f t="shared" si="537"/>
        <v>81.061669866167321</v>
      </c>
      <c r="BI1998" s="66">
        <f t="shared" si="538"/>
        <v>0</v>
      </c>
      <c r="BJ1998" s="66">
        <f t="shared" si="539"/>
        <v>84.265689655172409</v>
      </c>
      <c r="BK1998" s="66">
        <f t="shared" si="540"/>
        <v>54.731568965517241</v>
      </c>
      <c r="BL1998" s="66">
        <f t="shared" si="541"/>
        <v>220.05894572823632</v>
      </c>
      <c r="BM1998" s="207">
        <f t="shared" si="543"/>
        <v>39873.18</v>
      </c>
    </row>
    <row r="1999" spans="1:65" x14ac:dyDescent="0.35">
      <c r="A1999" s="1">
        <v>188</v>
      </c>
      <c r="B1999">
        <v>120</v>
      </c>
      <c r="C1999" t="s">
        <v>37</v>
      </c>
      <c r="D1999" s="60" t="s">
        <v>226</v>
      </c>
      <c r="E1999" s="6" t="s">
        <v>1111</v>
      </c>
      <c r="F1999" s="7" t="s">
        <v>1112</v>
      </c>
      <c r="G1999" s="6">
        <v>-22.86</v>
      </c>
      <c r="H1999" s="6">
        <v>-43.41</v>
      </c>
      <c r="I1999" s="6">
        <v>45</v>
      </c>
      <c r="J1999" s="8">
        <v>45016.2336447989</v>
      </c>
      <c r="K1999" t="s">
        <v>1165</v>
      </c>
      <c r="L1999" t="s">
        <v>1062</v>
      </c>
      <c r="M1999">
        <v>600</v>
      </c>
      <c r="N1999">
        <v>600</v>
      </c>
      <c r="O1999">
        <v>0</v>
      </c>
      <c r="P1999">
        <v>36219.629999999997</v>
      </c>
      <c r="Q1999">
        <v>44998.77</v>
      </c>
      <c r="R1999">
        <v>5262.4</v>
      </c>
      <c r="S1999">
        <v>34606.78</v>
      </c>
      <c r="T1999">
        <v>0</v>
      </c>
      <c r="U1999">
        <v>11750.93</v>
      </c>
      <c r="V1999">
        <v>0</v>
      </c>
      <c r="W1999" s="181">
        <f t="shared" si="527"/>
        <v>47970.559999999998</v>
      </c>
      <c r="X1999" s="181">
        <f t="shared" si="528"/>
        <v>79.950933333333325</v>
      </c>
      <c r="Y1999" s="174">
        <v>132838.51999999999</v>
      </c>
      <c r="Z1999" s="181">
        <f t="shared" si="529"/>
        <v>221.39753333333331</v>
      </c>
      <c r="AA1999" s="174">
        <v>0</v>
      </c>
      <c r="AB1999" s="174">
        <v>27.265909014945361</v>
      </c>
      <c r="AC1999" s="174">
        <v>33.87479023403754</v>
      </c>
      <c r="AD1999" s="174">
        <v>3.961501528321755</v>
      </c>
      <c r="AE1999" s="174">
        <v>26.051765707717909</v>
      </c>
      <c r="AF1999">
        <v>0</v>
      </c>
      <c r="AG1999" s="106">
        <v>8.8460259870405071</v>
      </c>
      <c r="AH1999" s="106">
        <v>0</v>
      </c>
      <c r="AI1999" s="106">
        <v>100</v>
      </c>
      <c r="AJ1999">
        <v>83.77</v>
      </c>
      <c r="AK1999">
        <v>79.95</v>
      </c>
      <c r="AL1999">
        <v>57.68</v>
      </c>
      <c r="AM1999">
        <v>221.4</v>
      </c>
      <c r="AN1999" t="s">
        <v>1067</v>
      </c>
      <c r="AO1999">
        <v>23.601600000000001</v>
      </c>
      <c r="AP1999">
        <v>8.33</v>
      </c>
      <c r="AQ1999">
        <v>12.806699999999999</v>
      </c>
      <c r="AR1999" t="s">
        <v>1072</v>
      </c>
      <c r="AS1999" t="s">
        <v>1074</v>
      </c>
      <c r="AT1999" t="s">
        <v>1076</v>
      </c>
      <c r="AU1999" t="s">
        <v>1078</v>
      </c>
      <c r="AV1999" t="s">
        <v>1079</v>
      </c>
      <c r="AW1999" t="s">
        <v>1083</v>
      </c>
      <c r="AX1999" s="65">
        <f t="shared" si="542"/>
        <v>1391.07</v>
      </c>
      <c r="AY1999" s="106">
        <v>2862.47</v>
      </c>
      <c r="AZ1999" s="106">
        <v>1233.4911506596718</v>
      </c>
      <c r="BA1999" s="65">
        <f t="shared" si="530"/>
        <v>5487.0311506596718</v>
      </c>
      <c r="BB1999" s="65">
        <f t="shared" si="531"/>
        <v>46737.068849340329</v>
      </c>
      <c r="BC1999" s="65">
        <f t="shared" si="532"/>
        <v>0</v>
      </c>
      <c r="BD1999" s="65">
        <f t="shared" si="533"/>
        <v>48870.1</v>
      </c>
      <c r="BE1999" s="65">
        <f t="shared" si="534"/>
        <v>31744.309999999998</v>
      </c>
      <c r="BF1999" s="65">
        <f t="shared" si="535"/>
        <v>127351.48884934031</v>
      </c>
      <c r="BG1999" s="66">
        <f t="shared" si="536"/>
        <v>783.86159295138168</v>
      </c>
      <c r="BH1999" s="66">
        <f t="shared" si="537"/>
        <v>80.581153188517803</v>
      </c>
      <c r="BI1999" s="66">
        <f t="shared" si="538"/>
        <v>0</v>
      </c>
      <c r="BJ1999" s="66">
        <f t="shared" si="539"/>
        <v>84.258793103448269</v>
      </c>
      <c r="BK1999" s="66">
        <f t="shared" si="540"/>
        <v>54.731568965517241</v>
      </c>
      <c r="BL1999" s="66">
        <f t="shared" si="541"/>
        <v>219.57153249886261</v>
      </c>
      <c r="BM1999" s="207">
        <f t="shared" si="543"/>
        <v>39869.18</v>
      </c>
    </row>
    <row r="2000" spans="1:65" x14ac:dyDescent="0.35">
      <c r="A2000" s="1">
        <v>189</v>
      </c>
      <c r="B2000">
        <v>120</v>
      </c>
      <c r="C2000" t="s">
        <v>37</v>
      </c>
      <c r="D2000" s="60" t="s">
        <v>227</v>
      </c>
      <c r="E2000" s="6" t="s">
        <v>1113</v>
      </c>
      <c r="F2000" s="7" t="s">
        <v>1114</v>
      </c>
      <c r="G2000" s="6">
        <v>-20.32</v>
      </c>
      <c r="H2000" s="6">
        <v>-40.340000000000003</v>
      </c>
      <c r="I2000" s="6">
        <v>9</v>
      </c>
      <c r="J2000" s="8">
        <v>54061.366139626101</v>
      </c>
      <c r="K2000" t="s">
        <v>1165</v>
      </c>
      <c r="L2000" t="s">
        <v>1062</v>
      </c>
      <c r="M2000">
        <v>600</v>
      </c>
      <c r="N2000">
        <v>600</v>
      </c>
      <c r="O2000">
        <v>0</v>
      </c>
      <c r="P2000">
        <v>40580.99</v>
      </c>
      <c r="Q2000">
        <v>44998.77</v>
      </c>
      <c r="R2000">
        <v>5264.2</v>
      </c>
      <c r="S2000">
        <v>34606.78</v>
      </c>
      <c r="T2000">
        <v>0</v>
      </c>
      <c r="U2000">
        <v>11750.93</v>
      </c>
      <c r="V2000">
        <v>0</v>
      </c>
      <c r="W2000" s="181">
        <f t="shared" si="527"/>
        <v>52331.92</v>
      </c>
      <c r="X2000" s="181">
        <f t="shared" si="528"/>
        <v>87.219866666666661</v>
      </c>
      <c r="Y2000" s="174">
        <v>137201.67000000001</v>
      </c>
      <c r="Z2000" s="181">
        <f t="shared" si="529"/>
        <v>228.66945000000001</v>
      </c>
      <c r="AA2000" s="174">
        <v>0</v>
      </c>
      <c r="AB2000" s="174">
        <v>29.577621030414569</v>
      </c>
      <c r="AC2000" s="174">
        <v>32.797538105767948</v>
      </c>
      <c r="AD2000" s="174">
        <v>3.8368337644869772</v>
      </c>
      <c r="AE2000" s="174">
        <v>25.22329356486696</v>
      </c>
      <c r="AF2000">
        <v>0</v>
      </c>
      <c r="AG2000" s="106">
        <v>8.5647135344635377</v>
      </c>
      <c r="AH2000" s="106">
        <v>0</v>
      </c>
      <c r="AI2000" s="106">
        <v>100</v>
      </c>
      <c r="AJ2000">
        <v>83.77</v>
      </c>
      <c r="AK2000">
        <v>87.22</v>
      </c>
      <c r="AL2000">
        <v>57.68</v>
      </c>
      <c r="AM2000">
        <v>228.67</v>
      </c>
      <c r="AN2000" t="s">
        <v>1068</v>
      </c>
      <c r="AO2000">
        <v>23.601600000000001</v>
      </c>
      <c r="AP2000">
        <v>8.33</v>
      </c>
      <c r="AQ2000">
        <v>12.806699999999999</v>
      </c>
      <c r="AR2000" t="s">
        <v>1072</v>
      </c>
      <c r="AS2000" t="s">
        <v>1074</v>
      </c>
      <c r="AT2000" t="s">
        <v>1076</v>
      </c>
      <c r="AU2000" t="s">
        <v>1078</v>
      </c>
      <c r="AV2000" t="s">
        <v>1079</v>
      </c>
      <c r="AW2000" t="s">
        <v>1083</v>
      </c>
      <c r="AX2000" s="65">
        <f t="shared" si="542"/>
        <v>1391.07</v>
      </c>
      <c r="AY2000" s="106">
        <v>2862.47</v>
      </c>
      <c r="AZ2000" s="106">
        <v>1292.5541946167384</v>
      </c>
      <c r="BA2000" s="65">
        <f t="shared" si="530"/>
        <v>5546.0941946167386</v>
      </c>
      <c r="BB2000" s="65">
        <f t="shared" si="531"/>
        <v>51039.365805383262</v>
      </c>
      <c r="BC2000" s="65">
        <f t="shared" si="532"/>
        <v>0</v>
      </c>
      <c r="BD2000" s="65">
        <f t="shared" si="533"/>
        <v>48871.899999999994</v>
      </c>
      <c r="BE2000" s="65">
        <f t="shared" si="534"/>
        <v>31744.309999999998</v>
      </c>
      <c r="BF2000" s="65">
        <f t="shared" si="535"/>
        <v>131655.57580538327</v>
      </c>
      <c r="BG2000" s="66">
        <f t="shared" si="536"/>
        <v>792.29917065953407</v>
      </c>
      <c r="BH2000" s="66">
        <f t="shared" si="537"/>
        <v>87.998906561005626</v>
      </c>
      <c r="BI2000" s="66">
        <f t="shared" si="538"/>
        <v>0</v>
      </c>
      <c r="BJ2000" s="66">
        <f t="shared" si="539"/>
        <v>84.261896551724135</v>
      </c>
      <c r="BK2000" s="66">
        <f t="shared" si="540"/>
        <v>54.731568965517241</v>
      </c>
      <c r="BL2000" s="66">
        <f t="shared" si="541"/>
        <v>226.992372078247</v>
      </c>
      <c r="BM2000" s="207">
        <f t="shared" si="543"/>
        <v>39870.979999999996</v>
      </c>
    </row>
    <row r="2001" spans="1:65" x14ac:dyDescent="0.35">
      <c r="A2001" s="1">
        <v>190</v>
      </c>
      <c r="B2001">
        <v>120</v>
      </c>
      <c r="C2001" t="s">
        <v>37</v>
      </c>
      <c r="D2001" s="60" t="s">
        <v>228</v>
      </c>
      <c r="E2001" s="6" t="s">
        <v>1115</v>
      </c>
      <c r="F2001" s="7" t="s">
        <v>1116</v>
      </c>
      <c r="G2001" s="6">
        <v>-8.0500000000000007</v>
      </c>
      <c r="H2001" s="6">
        <v>-34.880000000000003</v>
      </c>
      <c r="I2001" s="6">
        <v>10</v>
      </c>
      <c r="J2001" s="8">
        <v>63550.072249703</v>
      </c>
      <c r="K2001" t="s">
        <v>1165</v>
      </c>
      <c r="L2001" t="s">
        <v>1062</v>
      </c>
      <c r="M2001">
        <v>600</v>
      </c>
      <c r="N2001">
        <v>600</v>
      </c>
      <c r="O2001">
        <v>0</v>
      </c>
      <c r="P2001">
        <v>46304.59</v>
      </c>
      <c r="Q2001">
        <v>44998.77</v>
      </c>
      <c r="R2001">
        <v>5250.2</v>
      </c>
      <c r="S2001">
        <v>34606.78</v>
      </c>
      <c r="T2001">
        <v>0</v>
      </c>
      <c r="U2001">
        <v>11750.93</v>
      </c>
      <c r="V2001">
        <v>0</v>
      </c>
      <c r="W2001" s="181">
        <f t="shared" si="527"/>
        <v>58055.519999999997</v>
      </c>
      <c r="X2001" s="181">
        <f t="shared" si="528"/>
        <v>96.759199999999993</v>
      </c>
      <c r="Y2001" s="174">
        <v>142911.26999999999</v>
      </c>
      <c r="Z2001" s="181">
        <f t="shared" si="529"/>
        <v>238.18544999999997</v>
      </c>
      <c r="AA2001" s="174">
        <v>0</v>
      </c>
      <c r="AB2001" s="174">
        <v>32.400936609128173</v>
      </c>
      <c r="AC2001" s="174">
        <v>31.487208811453431</v>
      </c>
      <c r="AD2001" s="174">
        <v>3.6737480535999718</v>
      </c>
      <c r="AE2001" s="174">
        <v>24.21557096231809</v>
      </c>
      <c r="AF2001">
        <v>0</v>
      </c>
      <c r="AG2001" s="106">
        <v>8.2225355635003474</v>
      </c>
      <c r="AH2001" s="106">
        <v>0</v>
      </c>
      <c r="AI2001" s="106">
        <v>100</v>
      </c>
      <c r="AJ2001">
        <v>83.75</v>
      </c>
      <c r="AK2001">
        <v>96.76</v>
      </c>
      <c r="AL2001">
        <v>57.68</v>
      </c>
      <c r="AM2001">
        <v>238.19</v>
      </c>
      <c r="AN2001" t="s">
        <v>1069</v>
      </c>
      <c r="AO2001">
        <v>23.601600000000001</v>
      </c>
      <c r="AP2001">
        <v>8.33</v>
      </c>
      <c r="AQ2001">
        <v>12.806699999999999</v>
      </c>
      <c r="AR2001" t="s">
        <v>1072</v>
      </c>
      <c r="AS2001" t="s">
        <v>1074</v>
      </c>
      <c r="AT2001" t="s">
        <v>1076</v>
      </c>
      <c r="AU2001" t="s">
        <v>1078</v>
      </c>
      <c r="AV2001" t="s">
        <v>1079</v>
      </c>
      <c r="AW2001" t="s">
        <v>1083</v>
      </c>
      <c r="AX2001" s="65">
        <f t="shared" si="542"/>
        <v>1391.07</v>
      </c>
      <c r="AY2001" s="106">
        <v>2862.47</v>
      </c>
      <c r="AZ2001" s="106">
        <v>1443.5989887859469</v>
      </c>
      <c r="BA2001" s="65">
        <f t="shared" si="530"/>
        <v>5697.1389887859459</v>
      </c>
      <c r="BB2001" s="65">
        <f t="shared" si="531"/>
        <v>56611.92101121405</v>
      </c>
      <c r="BC2001" s="65">
        <f t="shared" si="532"/>
        <v>0</v>
      </c>
      <c r="BD2001" s="65">
        <f t="shared" si="533"/>
        <v>48857.899999999994</v>
      </c>
      <c r="BE2001" s="65">
        <f t="shared" si="534"/>
        <v>31744.309999999998</v>
      </c>
      <c r="BF2001" s="65">
        <f t="shared" si="535"/>
        <v>137214.13101121405</v>
      </c>
      <c r="BG2001" s="66">
        <f t="shared" si="536"/>
        <v>813.87699839799222</v>
      </c>
      <c r="BH2001" s="66">
        <f t="shared" si="537"/>
        <v>97.606760364162156</v>
      </c>
      <c r="BI2001" s="66">
        <f t="shared" si="538"/>
        <v>0</v>
      </c>
      <c r="BJ2001" s="66">
        <f t="shared" si="539"/>
        <v>84.237758620689647</v>
      </c>
      <c r="BK2001" s="66">
        <f t="shared" si="540"/>
        <v>54.731568965517241</v>
      </c>
      <c r="BL2001" s="66">
        <f t="shared" si="541"/>
        <v>236.57608795036904</v>
      </c>
      <c r="BM2001" s="207">
        <f t="shared" si="543"/>
        <v>39856.979999999996</v>
      </c>
    </row>
    <row r="2002" spans="1:65" x14ac:dyDescent="0.35">
      <c r="A2002" s="1">
        <v>191</v>
      </c>
      <c r="B2002">
        <v>120</v>
      </c>
      <c r="C2002" t="s">
        <v>37</v>
      </c>
      <c r="D2002" s="60" t="s">
        <v>229</v>
      </c>
      <c r="E2002" s="6" t="s">
        <v>1117</v>
      </c>
      <c r="F2002" s="7" t="s">
        <v>1118</v>
      </c>
      <c r="G2002" s="6">
        <v>-3.8</v>
      </c>
      <c r="H2002" s="6">
        <v>-38.53</v>
      </c>
      <c r="I2002" s="6">
        <v>41</v>
      </c>
      <c r="J2002" s="8">
        <v>71394.000753582499</v>
      </c>
      <c r="K2002" t="s">
        <v>1165</v>
      </c>
      <c r="L2002" t="s">
        <v>1062</v>
      </c>
      <c r="M2002">
        <v>600</v>
      </c>
      <c r="N2002">
        <v>600</v>
      </c>
      <c r="O2002">
        <v>0</v>
      </c>
      <c r="P2002">
        <v>48318.47</v>
      </c>
      <c r="Q2002">
        <v>44998.77</v>
      </c>
      <c r="R2002">
        <v>5255.2</v>
      </c>
      <c r="S2002">
        <v>34606.78</v>
      </c>
      <c r="T2002">
        <v>0</v>
      </c>
      <c r="U2002">
        <v>11750.93</v>
      </c>
      <c r="V2002">
        <v>0</v>
      </c>
      <c r="W2002" s="181">
        <f t="shared" si="527"/>
        <v>60069.4</v>
      </c>
      <c r="X2002" s="181">
        <f t="shared" si="528"/>
        <v>100.11566666666667</v>
      </c>
      <c r="Y2002" s="174">
        <v>144930.16</v>
      </c>
      <c r="Z2002" s="181">
        <f t="shared" si="529"/>
        <v>241.55026666666666</v>
      </c>
      <c r="AA2002" s="174">
        <v>0</v>
      </c>
      <c r="AB2002" s="174">
        <v>33.339140728196263</v>
      </c>
      <c r="AC2002" s="174">
        <v>31.04858919634119</v>
      </c>
      <c r="AD2002" s="174">
        <v>3.626022354491294</v>
      </c>
      <c r="AE2002" s="174">
        <v>23.878245908236071</v>
      </c>
      <c r="AF2002">
        <v>0</v>
      </c>
      <c r="AG2002" s="106">
        <v>8.1079949128600983</v>
      </c>
      <c r="AH2002" s="106">
        <v>0</v>
      </c>
      <c r="AI2002" s="106">
        <v>100</v>
      </c>
      <c r="AJ2002">
        <v>83.76</v>
      </c>
      <c r="AK2002">
        <v>100.12</v>
      </c>
      <c r="AL2002">
        <v>57.68</v>
      </c>
      <c r="AM2002">
        <v>241.55</v>
      </c>
      <c r="AN2002" t="s">
        <v>1070</v>
      </c>
      <c r="AO2002">
        <v>23.601600000000001</v>
      </c>
      <c r="AP2002">
        <v>8.33</v>
      </c>
      <c r="AQ2002">
        <v>12.806699999999999</v>
      </c>
      <c r="AR2002" t="s">
        <v>1072</v>
      </c>
      <c r="AS2002" t="s">
        <v>1074</v>
      </c>
      <c r="AT2002" t="s">
        <v>1076</v>
      </c>
      <c r="AU2002" t="s">
        <v>1078</v>
      </c>
      <c r="AV2002" t="s">
        <v>1079</v>
      </c>
      <c r="AW2002" t="s">
        <v>1083</v>
      </c>
      <c r="AX2002" s="65">
        <f t="shared" si="542"/>
        <v>1391.07</v>
      </c>
      <c r="AY2002" s="106">
        <v>2862.47</v>
      </c>
      <c r="AZ2002" s="106">
        <v>1450.4661078711638</v>
      </c>
      <c r="BA2002" s="65">
        <f t="shared" si="530"/>
        <v>5704.0061078711642</v>
      </c>
      <c r="BB2002" s="65">
        <f t="shared" si="531"/>
        <v>58618.933892128836</v>
      </c>
      <c r="BC2002" s="65">
        <f t="shared" si="532"/>
        <v>0</v>
      </c>
      <c r="BD2002" s="65">
        <f t="shared" si="533"/>
        <v>48862.899999999994</v>
      </c>
      <c r="BE2002" s="65">
        <f t="shared" si="534"/>
        <v>31744.309999999998</v>
      </c>
      <c r="BF2002" s="65">
        <f t="shared" si="535"/>
        <v>139226.15389212884</v>
      </c>
      <c r="BG2002" s="66">
        <f t="shared" si="536"/>
        <v>814.85801541016633</v>
      </c>
      <c r="BH2002" s="66">
        <f t="shared" si="537"/>
        <v>101.06712740022213</v>
      </c>
      <c r="BI2002" s="66">
        <f t="shared" si="538"/>
        <v>0</v>
      </c>
      <c r="BJ2002" s="66">
        <f t="shared" si="539"/>
        <v>84.246379310344821</v>
      </c>
      <c r="BK2002" s="66">
        <f t="shared" si="540"/>
        <v>54.731568965517241</v>
      </c>
      <c r="BL2002" s="66">
        <f t="shared" si="541"/>
        <v>240.04509291746353</v>
      </c>
      <c r="BM2002" s="207">
        <f t="shared" si="543"/>
        <v>39861.979999999996</v>
      </c>
    </row>
    <row r="2003" spans="1:65" x14ac:dyDescent="0.35">
      <c r="A2003" s="1">
        <v>192</v>
      </c>
      <c r="B2003">
        <v>121</v>
      </c>
      <c r="C2003" t="s">
        <v>37</v>
      </c>
      <c r="D2003" s="60" t="s">
        <v>230</v>
      </c>
      <c r="E2003" s="6" t="s">
        <v>1104</v>
      </c>
      <c r="F2003" s="7" t="s">
        <v>1105</v>
      </c>
      <c r="G2003" s="6">
        <v>-22.74</v>
      </c>
      <c r="H2003" s="6">
        <v>-45.59</v>
      </c>
      <c r="I2003" s="6">
        <v>1642</v>
      </c>
      <c r="J2003" s="8">
        <v>3495.45982983364</v>
      </c>
      <c r="K2003" t="s">
        <v>1165</v>
      </c>
      <c r="L2003" t="s">
        <v>1062</v>
      </c>
      <c r="M2003">
        <v>600</v>
      </c>
      <c r="N2003">
        <v>600</v>
      </c>
      <c r="O2003">
        <v>40.35</v>
      </c>
      <c r="P2003">
        <v>16944.91</v>
      </c>
      <c r="Q2003">
        <v>44998.77</v>
      </c>
      <c r="R2003">
        <v>5265.2</v>
      </c>
      <c r="S2003">
        <v>34606.78</v>
      </c>
      <c r="T2003">
        <v>0</v>
      </c>
      <c r="U2003">
        <v>11578.67</v>
      </c>
      <c r="V2003">
        <v>0</v>
      </c>
      <c r="W2003" s="181">
        <f t="shared" si="527"/>
        <v>28523.58</v>
      </c>
      <c r="X2003" s="181">
        <f t="shared" si="528"/>
        <v>47.539300000000004</v>
      </c>
      <c r="Y2003" s="174">
        <v>113434.68</v>
      </c>
      <c r="Z2003" s="181">
        <f t="shared" si="529"/>
        <v>189.05779999999999</v>
      </c>
      <c r="AA2003" s="174">
        <v>3.5571132214592578E-2</v>
      </c>
      <c r="AB2003" s="174">
        <v>14.938033060083569</v>
      </c>
      <c r="AC2003" s="174">
        <v>39.669323349790382</v>
      </c>
      <c r="AD2003" s="174">
        <v>4.6416140108122139</v>
      </c>
      <c r="AE2003" s="174">
        <v>30.508112686525848</v>
      </c>
      <c r="AF2003">
        <v>0</v>
      </c>
      <c r="AG2003" s="106">
        <v>10.2073457605734</v>
      </c>
      <c r="AH2003" s="106">
        <v>0</v>
      </c>
      <c r="AI2003" s="106">
        <v>100</v>
      </c>
      <c r="AJ2003">
        <v>83.77</v>
      </c>
      <c r="AK2003">
        <v>47.61</v>
      </c>
      <c r="AL2003">
        <v>57.68</v>
      </c>
      <c r="AM2003">
        <v>189.06</v>
      </c>
      <c r="AN2003" t="s">
        <v>1063</v>
      </c>
      <c r="AO2003">
        <v>23.601600000000001</v>
      </c>
      <c r="AP2003">
        <v>8.33</v>
      </c>
      <c r="AQ2003">
        <v>12.806699999999999</v>
      </c>
      <c r="AR2003" t="s">
        <v>1072</v>
      </c>
      <c r="AS2003" t="s">
        <v>1074</v>
      </c>
      <c r="AT2003" t="s">
        <v>1076</v>
      </c>
      <c r="AU2003" t="s">
        <v>1078</v>
      </c>
      <c r="AV2003" t="s">
        <v>1079</v>
      </c>
      <c r="AW2003" t="s">
        <v>1084</v>
      </c>
      <c r="AX2003" s="65">
        <f t="shared" si="542"/>
        <v>1391.07</v>
      </c>
      <c r="AY2003" s="106">
        <v>2862.47</v>
      </c>
      <c r="AZ2003" s="106">
        <v>721.90066593273309</v>
      </c>
      <c r="BA2003" s="65">
        <f t="shared" si="530"/>
        <v>4975.4406659327324</v>
      </c>
      <c r="BB2003" s="65">
        <f t="shared" si="531"/>
        <v>27801.67933406727</v>
      </c>
      <c r="BC2003" s="65">
        <f t="shared" si="532"/>
        <v>40.35</v>
      </c>
      <c r="BD2003" s="65">
        <f t="shared" si="533"/>
        <v>48872.899999999994</v>
      </c>
      <c r="BE2003" s="65">
        <f t="shared" si="534"/>
        <v>31744.309999999998</v>
      </c>
      <c r="BF2003" s="65">
        <f t="shared" si="535"/>
        <v>108459.23933406726</v>
      </c>
      <c r="BG2003" s="66">
        <f t="shared" si="536"/>
        <v>710.77723799039029</v>
      </c>
      <c r="BH2003" s="66">
        <f t="shared" si="537"/>
        <v>47.933929886322879</v>
      </c>
      <c r="BI2003" s="66">
        <f t="shared" si="538"/>
        <v>6.7250000000000004E-2</v>
      </c>
      <c r="BJ2003" s="66">
        <f t="shared" si="539"/>
        <v>84.263620689655156</v>
      </c>
      <c r="BK2003" s="66">
        <f t="shared" si="540"/>
        <v>54.731568965517241</v>
      </c>
      <c r="BL2003" s="66">
        <f t="shared" si="541"/>
        <v>186.9986885070125</v>
      </c>
      <c r="BM2003" s="207">
        <f t="shared" si="543"/>
        <v>39871.979999999996</v>
      </c>
    </row>
    <row r="2004" spans="1:65" x14ac:dyDescent="0.35">
      <c r="A2004" s="1">
        <v>193</v>
      </c>
      <c r="B2004">
        <v>121</v>
      </c>
      <c r="C2004" t="s">
        <v>37</v>
      </c>
      <c r="D2004" s="60" t="s">
        <v>231</v>
      </c>
      <c r="E2004" s="6" t="s">
        <v>1104</v>
      </c>
      <c r="F2004" s="7" t="s">
        <v>1106</v>
      </c>
      <c r="G2004" s="6">
        <v>-23.85</v>
      </c>
      <c r="H2004" s="6">
        <v>-46.64</v>
      </c>
      <c r="I2004" s="6">
        <v>792</v>
      </c>
      <c r="J2004" s="8">
        <v>14172.2970393051</v>
      </c>
      <c r="K2004" t="s">
        <v>1165</v>
      </c>
      <c r="L2004" t="s">
        <v>1062</v>
      </c>
      <c r="M2004">
        <v>600</v>
      </c>
      <c r="N2004">
        <v>600</v>
      </c>
      <c r="O2004">
        <v>0</v>
      </c>
      <c r="P2004">
        <v>22659.14</v>
      </c>
      <c r="Q2004">
        <v>44998.77</v>
      </c>
      <c r="R2004">
        <v>5266.4</v>
      </c>
      <c r="S2004">
        <v>34606.78</v>
      </c>
      <c r="T2004">
        <v>0</v>
      </c>
      <c r="U2004">
        <v>11578.67</v>
      </c>
      <c r="V2004">
        <v>0</v>
      </c>
      <c r="W2004" s="181">
        <f t="shared" si="527"/>
        <v>34237.81</v>
      </c>
      <c r="X2004" s="181">
        <f t="shared" si="528"/>
        <v>57.063016666666663</v>
      </c>
      <c r="Y2004" s="174">
        <v>119109.75999999999</v>
      </c>
      <c r="Z2004" s="181">
        <f t="shared" si="529"/>
        <v>198.51626666666667</v>
      </c>
      <c r="AA2004" s="174">
        <v>0</v>
      </c>
      <c r="AB2004" s="174">
        <v>19.023747508180691</v>
      </c>
      <c r="AC2004" s="174">
        <v>37.779246637723048</v>
      </c>
      <c r="AD2004" s="174">
        <v>4.4214680644138653</v>
      </c>
      <c r="AE2004" s="174">
        <v>29.054529200629741</v>
      </c>
      <c r="AF2004">
        <v>0</v>
      </c>
      <c r="AG2004" s="106">
        <v>9.7210085890526532</v>
      </c>
      <c r="AH2004" s="106">
        <v>0</v>
      </c>
      <c r="AI2004" s="106">
        <v>100</v>
      </c>
      <c r="AJ2004">
        <v>83.78</v>
      </c>
      <c r="AK2004">
        <v>57.06</v>
      </c>
      <c r="AL2004">
        <v>57.68</v>
      </c>
      <c r="AM2004">
        <v>198.52</v>
      </c>
      <c r="AN2004" t="s">
        <v>1064</v>
      </c>
      <c r="AO2004">
        <v>23.601600000000001</v>
      </c>
      <c r="AP2004">
        <v>8.33</v>
      </c>
      <c r="AQ2004">
        <v>12.806699999999999</v>
      </c>
      <c r="AR2004" t="s">
        <v>1072</v>
      </c>
      <c r="AS2004" t="s">
        <v>1074</v>
      </c>
      <c r="AT2004" t="s">
        <v>1076</v>
      </c>
      <c r="AU2004" t="s">
        <v>1078</v>
      </c>
      <c r="AV2004" t="s">
        <v>1079</v>
      </c>
      <c r="AW2004" t="s">
        <v>1084</v>
      </c>
      <c r="AX2004" s="65">
        <f t="shared" si="542"/>
        <v>1391.07</v>
      </c>
      <c r="AY2004" s="106">
        <v>2862.47</v>
      </c>
      <c r="AZ2004" s="106">
        <v>905.46712972089426</v>
      </c>
      <c r="BA2004" s="65">
        <f t="shared" si="530"/>
        <v>5159.0071297208942</v>
      </c>
      <c r="BB2004" s="65">
        <f t="shared" si="531"/>
        <v>33332.342870279106</v>
      </c>
      <c r="BC2004" s="65">
        <f t="shared" si="532"/>
        <v>0</v>
      </c>
      <c r="BD2004" s="65">
        <f t="shared" si="533"/>
        <v>48874.1</v>
      </c>
      <c r="BE2004" s="65">
        <f t="shared" si="534"/>
        <v>31744.309999999998</v>
      </c>
      <c r="BF2004" s="65">
        <f t="shared" si="535"/>
        <v>113950.7528702791</v>
      </c>
      <c r="BG2004" s="66">
        <f t="shared" si="536"/>
        <v>737.00101853155627</v>
      </c>
      <c r="BH2004" s="66">
        <f t="shared" si="537"/>
        <v>57.46955667289501</v>
      </c>
      <c r="BI2004" s="66">
        <f t="shared" si="538"/>
        <v>0</v>
      </c>
      <c r="BJ2004" s="66">
        <f t="shared" si="539"/>
        <v>84.265689655172409</v>
      </c>
      <c r="BK2004" s="66">
        <f t="shared" si="540"/>
        <v>54.731568965517241</v>
      </c>
      <c r="BL2004" s="66">
        <f t="shared" si="541"/>
        <v>196.46681529358466</v>
      </c>
      <c r="BM2004" s="207">
        <f t="shared" si="543"/>
        <v>39873.18</v>
      </c>
    </row>
    <row r="2005" spans="1:65" x14ac:dyDescent="0.35">
      <c r="A2005" s="1">
        <v>194</v>
      </c>
      <c r="B2005">
        <v>121</v>
      </c>
      <c r="C2005" t="s">
        <v>37</v>
      </c>
      <c r="D2005" s="60" t="s">
        <v>232</v>
      </c>
      <c r="E2005" s="6" t="s">
        <v>1107</v>
      </c>
      <c r="F2005" s="7" t="s">
        <v>1108</v>
      </c>
      <c r="G2005" s="6">
        <v>-30.03</v>
      </c>
      <c r="H2005" s="6">
        <v>-51.23</v>
      </c>
      <c r="I2005" s="6">
        <v>47</v>
      </c>
      <c r="J2005" s="8">
        <v>23954.0527728093</v>
      </c>
      <c r="K2005" t="s">
        <v>1165</v>
      </c>
      <c r="L2005" t="s">
        <v>1062</v>
      </c>
      <c r="M2005">
        <v>600</v>
      </c>
      <c r="N2005">
        <v>600</v>
      </c>
      <c r="O2005">
        <v>2.78</v>
      </c>
      <c r="P2005">
        <v>25482.45</v>
      </c>
      <c r="Q2005">
        <v>44998.77</v>
      </c>
      <c r="R2005">
        <v>5272.4</v>
      </c>
      <c r="S2005">
        <v>34606.78</v>
      </c>
      <c r="T2005">
        <v>0</v>
      </c>
      <c r="U2005">
        <v>11578.67</v>
      </c>
      <c r="V2005">
        <v>0</v>
      </c>
      <c r="W2005" s="181">
        <f t="shared" si="527"/>
        <v>37061.120000000003</v>
      </c>
      <c r="X2005" s="181">
        <f t="shared" si="528"/>
        <v>61.768533333333338</v>
      </c>
      <c r="Y2005" s="174">
        <v>121941.85</v>
      </c>
      <c r="Z2005" s="181">
        <f t="shared" si="529"/>
        <v>203.23641666666668</v>
      </c>
      <c r="AA2005" s="174">
        <v>2.2797751551251679E-3</v>
      </c>
      <c r="AB2005" s="174">
        <v>20.897214532992571</v>
      </c>
      <c r="AC2005" s="174">
        <v>36.901826567335164</v>
      </c>
      <c r="AD2005" s="174">
        <v>4.3237001898855887</v>
      </c>
      <c r="AE2005" s="174">
        <v>28.37974001542538</v>
      </c>
      <c r="AF2005">
        <v>0</v>
      </c>
      <c r="AG2005" s="106">
        <v>9.4952389192061624</v>
      </c>
      <c r="AH2005" s="106">
        <v>0</v>
      </c>
      <c r="AI2005" s="106">
        <v>100</v>
      </c>
      <c r="AJ2005">
        <v>83.79</v>
      </c>
      <c r="AK2005">
        <v>61.77</v>
      </c>
      <c r="AL2005">
        <v>57.68</v>
      </c>
      <c r="AM2005">
        <v>203.24</v>
      </c>
      <c r="AN2005" t="s">
        <v>1065</v>
      </c>
      <c r="AO2005">
        <v>23.601600000000001</v>
      </c>
      <c r="AP2005">
        <v>8.33</v>
      </c>
      <c r="AQ2005">
        <v>12.806699999999999</v>
      </c>
      <c r="AR2005" t="s">
        <v>1072</v>
      </c>
      <c r="AS2005" t="s">
        <v>1074</v>
      </c>
      <c r="AT2005" t="s">
        <v>1076</v>
      </c>
      <c r="AU2005" t="s">
        <v>1078</v>
      </c>
      <c r="AV2005" t="s">
        <v>1079</v>
      </c>
      <c r="AW2005" t="s">
        <v>1084</v>
      </c>
      <c r="AX2005" s="65">
        <f t="shared" si="542"/>
        <v>1391.07</v>
      </c>
      <c r="AY2005" s="106">
        <v>2862.47</v>
      </c>
      <c r="AZ2005" s="106">
        <v>981.22127891414141</v>
      </c>
      <c r="BA2005" s="65">
        <f t="shared" si="530"/>
        <v>5234.7612789141413</v>
      </c>
      <c r="BB2005" s="65">
        <f t="shared" si="531"/>
        <v>36079.898721085861</v>
      </c>
      <c r="BC2005" s="65">
        <f t="shared" si="532"/>
        <v>2.78</v>
      </c>
      <c r="BD2005" s="65">
        <f t="shared" si="533"/>
        <v>48880.1</v>
      </c>
      <c r="BE2005" s="65">
        <f t="shared" si="534"/>
        <v>31744.309999999998</v>
      </c>
      <c r="BF2005" s="65">
        <f t="shared" si="535"/>
        <v>116707.08872108586</v>
      </c>
      <c r="BG2005" s="66">
        <f t="shared" si="536"/>
        <v>747.82303984487737</v>
      </c>
      <c r="BH2005" s="66">
        <f t="shared" si="537"/>
        <v>62.20672193290666</v>
      </c>
      <c r="BI2005" s="66">
        <f t="shared" si="538"/>
        <v>4.6333333333333331E-3</v>
      </c>
      <c r="BJ2005" s="66">
        <f t="shared" si="539"/>
        <v>84.276034482758618</v>
      </c>
      <c r="BK2005" s="66">
        <f t="shared" si="540"/>
        <v>54.731568965517241</v>
      </c>
      <c r="BL2005" s="66">
        <f t="shared" si="541"/>
        <v>201.2191184846308</v>
      </c>
      <c r="BM2005" s="207">
        <f t="shared" si="543"/>
        <v>39879.18</v>
      </c>
    </row>
    <row r="2006" spans="1:65" x14ac:dyDescent="0.35">
      <c r="A2006" s="1">
        <v>195</v>
      </c>
      <c r="B2006">
        <v>121</v>
      </c>
      <c r="C2006" t="s">
        <v>37</v>
      </c>
      <c r="D2006" s="60" t="s">
        <v>233</v>
      </c>
      <c r="E2006" s="6" t="s">
        <v>1109</v>
      </c>
      <c r="F2006" s="7" t="s">
        <v>1110</v>
      </c>
      <c r="G2006" s="6">
        <v>-15.37</v>
      </c>
      <c r="H2006" s="6">
        <v>-48.78</v>
      </c>
      <c r="I2006" s="6">
        <v>770</v>
      </c>
      <c r="J2006" s="8">
        <v>31081.371963744201</v>
      </c>
      <c r="K2006" t="s">
        <v>1165</v>
      </c>
      <c r="L2006" t="s">
        <v>1062</v>
      </c>
      <c r="M2006">
        <v>600</v>
      </c>
      <c r="N2006">
        <v>600</v>
      </c>
      <c r="O2006">
        <v>0</v>
      </c>
      <c r="P2006">
        <v>34087.99</v>
      </c>
      <c r="Q2006">
        <v>44998.77</v>
      </c>
      <c r="R2006">
        <v>5266.4</v>
      </c>
      <c r="S2006">
        <v>34606.78</v>
      </c>
      <c r="T2006">
        <v>0</v>
      </c>
      <c r="U2006">
        <v>11578.67</v>
      </c>
      <c r="V2006">
        <v>0</v>
      </c>
      <c r="W2006" s="181">
        <f t="shared" si="527"/>
        <v>45666.659999999996</v>
      </c>
      <c r="X2006" s="181">
        <f t="shared" si="528"/>
        <v>76.111099999999993</v>
      </c>
      <c r="Y2006" s="174">
        <v>130538.62</v>
      </c>
      <c r="Z2006" s="181">
        <f t="shared" si="529"/>
        <v>217.56436666666667</v>
      </c>
      <c r="AA2006" s="174">
        <v>0</v>
      </c>
      <c r="AB2006" s="174">
        <v>26.113337187109831</v>
      </c>
      <c r="AC2006" s="174">
        <v>34.471614607232709</v>
      </c>
      <c r="AD2006" s="174">
        <v>4.0343616318297224</v>
      </c>
      <c r="AE2006" s="174">
        <v>26.510759804263291</v>
      </c>
      <c r="AF2006">
        <v>0</v>
      </c>
      <c r="AG2006" s="106">
        <v>8.8699191089962497</v>
      </c>
      <c r="AH2006" s="106">
        <v>0</v>
      </c>
      <c r="AI2006" s="106">
        <v>100</v>
      </c>
      <c r="AJ2006">
        <v>83.78</v>
      </c>
      <c r="AK2006">
        <v>76.11</v>
      </c>
      <c r="AL2006">
        <v>57.68</v>
      </c>
      <c r="AM2006">
        <v>217.56</v>
      </c>
      <c r="AN2006" t="s">
        <v>1066</v>
      </c>
      <c r="AO2006">
        <v>23.601600000000001</v>
      </c>
      <c r="AP2006">
        <v>8.33</v>
      </c>
      <c r="AQ2006">
        <v>12.806699999999999</v>
      </c>
      <c r="AR2006" t="s">
        <v>1072</v>
      </c>
      <c r="AS2006" t="s">
        <v>1074</v>
      </c>
      <c r="AT2006" t="s">
        <v>1076</v>
      </c>
      <c r="AU2006" t="s">
        <v>1078</v>
      </c>
      <c r="AV2006" t="s">
        <v>1079</v>
      </c>
      <c r="AW2006" t="s">
        <v>1084</v>
      </c>
      <c r="AX2006" s="65">
        <f t="shared" si="542"/>
        <v>1391.07</v>
      </c>
      <c r="AY2006" s="106">
        <v>2862.47</v>
      </c>
      <c r="AZ2006" s="106">
        <v>1249.8280076909218</v>
      </c>
      <c r="BA2006" s="65">
        <f t="shared" si="530"/>
        <v>5503.3680076909222</v>
      </c>
      <c r="BB2006" s="65">
        <f t="shared" si="531"/>
        <v>44416.831992309075</v>
      </c>
      <c r="BC2006" s="65">
        <f t="shared" si="532"/>
        <v>0</v>
      </c>
      <c r="BD2006" s="65">
        <f t="shared" si="533"/>
        <v>48874.1</v>
      </c>
      <c r="BE2006" s="65">
        <f t="shared" si="534"/>
        <v>31744.309999999998</v>
      </c>
      <c r="BF2006" s="65">
        <f t="shared" si="535"/>
        <v>125035.25199230907</v>
      </c>
      <c r="BG2006" s="66">
        <f t="shared" si="536"/>
        <v>786.19542967013172</v>
      </c>
      <c r="BH2006" s="66">
        <f t="shared" si="537"/>
        <v>76.580744814325996</v>
      </c>
      <c r="BI2006" s="66">
        <f t="shared" si="538"/>
        <v>0</v>
      </c>
      <c r="BJ2006" s="66">
        <f t="shared" si="539"/>
        <v>84.265689655172409</v>
      </c>
      <c r="BK2006" s="66">
        <f t="shared" si="540"/>
        <v>54.731568965517241</v>
      </c>
      <c r="BL2006" s="66">
        <f t="shared" si="541"/>
        <v>215.57802067639494</v>
      </c>
      <c r="BM2006" s="207">
        <f t="shared" si="543"/>
        <v>39873.18</v>
      </c>
    </row>
    <row r="2007" spans="1:65" x14ac:dyDescent="0.35">
      <c r="A2007" s="1">
        <v>196</v>
      </c>
      <c r="B2007">
        <v>121</v>
      </c>
      <c r="C2007" t="s">
        <v>37</v>
      </c>
      <c r="D2007" s="60" t="s">
        <v>234</v>
      </c>
      <c r="E2007" s="6" t="s">
        <v>1111</v>
      </c>
      <c r="F2007" s="7" t="s">
        <v>1112</v>
      </c>
      <c r="G2007" s="6">
        <v>-22.86</v>
      </c>
      <c r="H2007" s="6">
        <v>-43.41</v>
      </c>
      <c r="I2007" s="6">
        <v>45</v>
      </c>
      <c r="J2007" s="8">
        <v>45016.2336447989</v>
      </c>
      <c r="K2007" t="s">
        <v>1165</v>
      </c>
      <c r="L2007" t="s">
        <v>1062</v>
      </c>
      <c r="M2007">
        <v>600</v>
      </c>
      <c r="N2007">
        <v>600</v>
      </c>
      <c r="O2007">
        <v>0</v>
      </c>
      <c r="P2007">
        <v>34120.65</v>
      </c>
      <c r="Q2007">
        <v>44998.77</v>
      </c>
      <c r="R2007">
        <v>5262.4</v>
      </c>
      <c r="S2007">
        <v>34606.78</v>
      </c>
      <c r="T2007">
        <v>0</v>
      </c>
      <c r="U2007">
        <v>11578.67</v>
      </c>
      <c r="V2007">
        <v>0</v>
      </c>
      <c r="W2007" s="181">
        <f t="shared" si="527"/>
        <v>45699.32</v>
      </c>
      <c r="X2007" s="181">
        <f t="shared" si="528"/>
        <v>76.165533333333329</v>
      </c>
      <c r="Y2007" s="174">
        <v>130567.27</v>
      </c>
      <c r="Z2007" s="181">
        <f t="shared" si="529"/>
        <v>217.61211666666668</v>
      </c>
      <c r="AA2007" s="174">
        <v>0</v>
      </c>
      <c r="AB2007" s="174">
        <v>26.1326211385135</v>
      </c>
      <c r="AC2007" s="174">
        <v>34.464050600123599</v>
      </c>
      <c r="AD2007" s="174">
        <v>4.030412828574879</v>
      </c>
      <c r="AE2007" s="174">
        <v>26.504942624594971</v>
      </c>
      <c r="AF2007">
        <v>0</v>
      </c>
      <c r="AG2007" s="106">
        <v>8.8679728081930485</v>
      </c>
      <c r="AH2007" s="106">
        <v>0</v>
      </c>
      <c r="AI2007" s="106">
        <v>100</v>
      </c>
      <c r="AJ2007">
        <v>83.77</v>
      </c>
      <c r="AK2007">
        <v>76.17</v>
      </c>
      <c r="AL2007">
        <v>57.68</v>
      </c>
      <c r="AM2007">
        <v>217.61</v>
      </c>
      <c r="AN2007" t="s">
        <v>1067</v>
      </c>
      <c r="AO2007">
        <v>23.601600000000001</v>
      </c>
      <c r="AP2007">
        <v>8.33</v>
      </c>
      <c r="AQ2007">
        <v>12.806699999999999</v>
      </c>
      <c r="AR2007" t="s">
        <v>1072</v>
      </c>
      <c r="AS2007" t="s">
        <v>1074</v>
      </c>
      <c r="AT2007" t="s">
        <v>1076</v>
      </c>
      <c r="AU2007" t="s">
        <v>1078</v>
      </c>
      <c r="AV2007" t="s">
        <v>1079</v>
      </c>
      <c r="AW2007" t="s">
        <v>1084</v>
      </c>
      <c r="AX2007" s="65">
        <f t="shared" si="542"/>
        <v>1391.07</v>
      </c>
      <c r="AY2007" s="106">
        <v>2862.47</v>
      </c>
      <c r="AZ2007" s="106">
        <v>1227.7600760052219</v>
      </c>
      <c r="BA2007" s="65">
        <f t="shared" si="530"/>
        <v>5481.3000760052219</v>
      </c>
      <c r="BB2007" s="65">
        <f t="shared" si="531"/>
        <v>44471.559923994777</v>
      </c>
      <c r="BC2007" s="65">
        <f t="shared" si="532"/>
        <v>0</v>
      </c>
      <c r="BD2007" s="65">
        <f t="shared" si="533"/>
        <v>48870.1</v>
      </c>
      <c r="BE2007" s="65">
        <f t="shared" si="534"/>
        <v>31744.309999999998</v>
      </c>
      <c r="BF2007" s="65">
        <f t="shared" si="535"/>
        <v>125085.96992399478</v>
      </c>
      <c r="BG2007" s="66">
        <f t="shared" si="536"/>
        <v>783.04286800074601</v>
      </c>
      <c r="BH2007" s="66">
        <f t="shared" si="537"/>
        <v>76.67510331723237</v>
      </c>
      <c r="BI2007" s="66">
        <f t="shared" si="538"/>
        <v>0</v>
      </c>
      <c r="BJ2007" s="66">
        <f t="shared" si="539"/>
        <v>84.258793103448269</v>
      </c>
      <c r="BK2007" s="66">
        <f t="shared" si="540"/>
        <v>54.731568965517241</v>
      </c>
      <c r="BL2007" s="66">
        <f t="shared" si="541"/>
        <v>215.66546538619789</v>
      </c>
      <c r="BM2007" s="207">
        <f t="shared" si="543"/>
        <v>39869.18</v>
      </c>
    </row>
    <row r="2008" spans="1:65" x14ac:dyDescent="0.35">
      <c r="A2008" s="1">
        <v>197</v>
      </c>
      <c r="B2008">
        <v>121</v>
      </c>
      <c r="C2008" t="s">
        <v>37</v>
      </c>
      <c r="D2008" s="60" t="s">
        <v>235</v>
      </c>
      <c r="E2008" s="6" t="s">
        <v>1113</v>
      </c>
      <c r="F2008" s="7" t="s">
        <v>1114</v>
      </c>
      <c r="G2008" s="6">
        <v>-20.32</v>
      </c>
      <c r="H2008" s="6">
        <v>-40.340000000000003</v>
      </c>
      <c r="I2008" s="6">
        <v>9</v>
      </c>
      <c r="J2008" s="8">
        <v>54061.366139626101</v>
      </c>
      <c r="K2008" t="s">
        <v>1165</v>
      </c>
      <c r="L2008" t="s">
        <v>1062</v>
      </c>
      <c r="M2008">
        <v>600</v>
      </c>
      <c r="N2008">
        <v>600</v>
      </c>
      <c r="O2008">
        <v>0</v>
      </c>
      <c r="P2008">
        <v>37163.339999999997</v>
      </c>
      <c r="Q2008">
        <v>44998.77</v>
      </c>
      <c r="R2008">
        <v>5264.2</v>
      </c>
      <c r="S2008">
        <v>34606.78</v>
      </c>
      <c r="T2008">
        <v>0</v>
      </c>
      <c r="U2008">
        <v>11578.67</v>
      </c>
      <c r="V2008">
        <v>0</v>
      </c>
      <c r="W2008" s="181">
        <f t="shared" si="527"/>
        <v>48742.009999999995</v>
      </c>
      <c r="X2008" s="181">
        <f t="shared" si="528"/>
        <v>81.236683333333318</v>
      </c>
      <c r="Y2008" s="174">
        <v>133611.76</v>
      </c>
      <c r="Z2008" s="181">
        <f t="shared" si="529"/>
        <v>222.68626666666668</v>
      </c>
      <c r="AA2008" s="174">
        <v>0</v>
      </c>
      <c r="AB2008" s="174">
        <v>27.81442292205416</v>
      </c>
      <c r="AC2008" s="174">
        <v>33.678749535220547</v>
      </c>
      <c r="AD2008" s="174">
        <v>3.939922653514929</v>
      </c>
      <c r="AE2008" s="174">
        <v>25.9009985348595</v>
      </c>
      <c r="AF2008">
        <v>0</v>
      </c>
      <c r="AG2008" s="106">
        <v>8.6659063543508434</v>
      </c>
      <c r="AH2008" s="106">
        <v>0</v>
      </c>
      <c r="AI2008" s="106">
        <v>100</v>
      </c>
      <c r="AJ2008">
        <v>83.77</v>
      </c>
      <c r="AK2008">
        <v>81.239999999999995</v>
      </c>
      <c r="AL2008">
        <v>57.68</v>
      </c>
      <c r="AM2008">
        <v>222.69</v>
      </c>
      <c r="AN2008" t="s">
        <v>1068</v>
      </c>
      <c r="AO2008">
        <v>23.601600000000001</v>
      </c>
      <c r="AP2008">
        <v>8.33</v>
      </c>
      <c r="AQ2008">
        <v>12.806699999999999</v>
      </c>
      <c r="AR2008" t="s">
        <v>1072</v>
      </c>
      <c r="AS2008" t="s">
        <v>1074</v>
      </c>
      <c r="AT2008" t="s">
        <v>1076</v>
      </c>
      <c r="AU2008" t="s">
        <v>1078</v>
      </c>
      <c r="AV2008" t="s">
        <v>1079</v>
      </c>
      <c r="AW2008" t="s">
        <v>1084</v>
      </c>
      <c r="AX2008" s="65">
        <f t="shared" si="542"/>
        <v>1391.07</v>
      </c>
      <c r="AY2008" s="106">
        <v>2862.47</v>
      </c>
      <c r="AZ2008" s="106">
        <v>1287.8502283800665</v>
      </c>
      <c r="BA2008" s="65">
        <f t="shared" si="530"/>
        <v>5541.3902283800662</v>
      </c>
      <c r="BB2008" s="65">
        <f t="shared" si="531"/>
        <v>47454.159771619925</v>
      </c>
      <c r="BC2008" s="65">
        <f t="shared" si="532"/>
        <v>0</v>
      </c>
      <c r="BD2008" s="65">
        <f t="shared" si="533"/>
        <v>48871.899999999994</v>
      </c>
      <c r="BE2008" s="65">
        <f t="shared" si="534"/>
        <v>31744.309999999998</v>
      </c>
      <c r="BF2008" s="65">
        <f t="shared" si="535"/>
        <v>128070.36977161994</v>
      </c>
      <c r="BG2008" s="66">
        <f t="shared" si="536"/>
        <v>791.62717548286662</v>
      </c>
      <c r="BH2008" s="66">
        <f t="shared" si="537"/>
        <v>81.817516847620567</v>
      </c>
      <c r="BI2008" s="66">
        <f t="shared" si="538"/>
        <v>0</v>
      </c>
      <c r="BJ2008" s="66">
        <f t="shared" si="539"/>
        <v>84.261896551724135</v>
      </c>
      <c r="BK2008" s="66">
        <f t="shared" si="540"/>
        <v>54.731568965517241</v>
      </c>
      <c r="BL2008" s="66">
        <f t="shared" si="541"/>
        <v>220.81098236486196</v>
      </c>
      <c r="BM2008" s="207">
        <f t="shared" si="543"/>
        <v>39870.979999999996</v>
      </c>
    </row>
    <row r="2009" spans="1:65" x14ac:dyDescent="0.35">
      <c r="A2009" s="1">
        <v>198</v>
      </c>
      <c r="B2009">
        <v>121</v>
      </c>
      <c r="C2009" t="s">
        <v>37</v>
      </c>
      <c r="D2009" s="60" t="s">
        <v>236</v>
      </c>
      <c r="E2009" s="6" t="s">
        <v>1115</v>
      </c>
      <c r="F2009" s="7" t="s">
        <v>1116</v>
      </c>
      <c r="G2009" s="6">
        <v>-8.0500000000000007</v>
      </c>
      <c r="H2009" s="6">
        <v>-34.880000000000003</v>
      </c>
      <c r="I2009" s="6">
        <v>10</v>
      </c>
      <c r="J2009" s="8">
        <v>63550.072249703</v>
      </c>
      <c r="K2009" t="s">
        <v>1165</v>
      </c>
      <c r="L2009" t="s">
        <v>1062</v>
      </c>
      <c r="M2009">
        <v>600</v>
      </c>
      <c r="N2009">
        <v>600</v>
      </c>
      <c r="O2009">
        <v>0</v>
      </c>
      <c r="P2009">
        <v>41875.480000000003</v>
      </c>
      <c r="Q2009">
        <v>44998.77</v>
      </c>
      <c r="R2009">
        <v>5250.2</v>
      </c>
      <c r="S2009">
        <v>34606.78</v>
      </c>
      <c r="T2009">
        <v>0</v>
      </c>
      <c r="U2009">
        <v>11578.67</v>
      </c>
      <c r="V2009">
        <v>0</v>
      </c>
      <c r="W2009" s="181">
        <f t="shared" si="527"/>
        <v>53454.15</v>
      </c>
      <c r="X2009" s="181">
        <f t="shared" si="528"/>
        <v>89.090249999999997</v>
      </c>
      <c r="Y2009" s="174">
        <v>138309.9</v>
      </c>
      <c r="Z2009" s="181">
        <f t="shared" si="529"/>
        <v>230.51649999999998</v>
      </c>
      <c r="AA2009" s="174">
        <v>0</v>
      </c>
      <c r="AB2009" s="174">
        <v>30.27656010162686</v>
      </c>
      <c r="AC2009" s="174">
        <v>32.534742632306148</v>
      </c>
      <c r="AD2009" s="174">
        <v>3.7959683290928559</v>
      </c>
      <c r="AE2009" s="174">
        <v>25.021187926533091</v>
      </c>
      <c r="AF2009">
        <v>0</v>
      </c>
      <c r="AG2009" s="106">
        <v>8.3715410104410459</v>
      </c>
      <c r="AH2009" s="106">
        <v>0</v>
      </c>
      <c r="AI2009" s="106">
        <v>100</v>
      </c>
      <c r="AJ2009">
        <v>83.75</v>
      </c>
      <c r="AK2009">
        <v>89.09</v>
      </c>
      <c r="AL2009">
        <v>57.68</v>
      </c>
      <c r="AM2009">
        <v>230.52</v>
      </c>
      <c r="AN2009" t="s">
        <v>1069</v>
      </c>
      <c r="AO2009">
        <v>23.601600000000001</v>
      </c>
      <c r="AP2009">
        <v>8.33</v>
      </c>
      <c r="AQ2009">
        <v>12.806699999999999</v>
      </c>
      <c r="AR2009" t="s">
        <v>1072</v>
      </c>
      <c r="AS2009" t="s">
        <v>1074</v>
      </c>
      <c r="AT2009" t="s">
        <v>1076</v>
      </c>
      <c r="AU2009" t="s">
        <v>1078</v>
      </c>
      <c r="AV2009" t="s">
        <v>1079</v>
      </c>
      <c r="AW2009" t="s">
        <v>1084</v>
      </c>
      <c r="AX2009" s="65">
        <f t="shared" si="542"/>
        <v>1391.07</v>
      </c>
      <c r="AY2009" s="106">
        <v>2862.47</v>
      </c>
      <c r="AZ2009" s="106">
        <v>1438.946148722272</v>
      </c>
      <c r="BA2009" s="65">
        <f t="shared" si="530"/>
        <v>5692.4861487222715</v>
      </c>
      <c r="BB2009" s="65">
        <f t="shared" si="531"/>
        <v>52015.203851277729</v>
      </c>
      <c r="BC2009" s="65">
        <f t="shared" si="532"/>
        <v>0</v>
      </c>
      <c r="BD2009" s="65">
        <f t="shared" si="533"/>
        <v>48857.899999999994</v>
      </c>
      <c r="BE2009" s="65">
        <f t="shared" si="534"/>
        <v>31744.309999999998</v>
      </c>
      <c r="BF2009" s="65">
        <f t="shared" si="535"/>
        <v>132617.41385127773</v>
      </c>
      <c r="BG2009" s="66">
        <f t="shared" si="536"/>
        <v>813.21230696032455</v>
      </c>
      <c r="BH2009" s="66">
        <f t="shared" si="537"/>
        <v>89.681385950478841</v>
      </c>
      <c r="BI2009" s="66">
        <f t="shared" si="538"/>
        <v>0</v>
      </c>
      <c r="BJ2009" s="66">
        <f t="shared" si="539"/>
        <v>84.237758620689647</v>
      </c>
      <c r="BK2009" s="66">
        <f t="shared" si="540"/>
        <v>54.731568965517241</v>
      </c>
      <c r="BL2009" s="66">
        <f t="shared" si="541"/>
        <v>228.65071353668574</v>
      </c>
      <c r="BM2009" s="207">
        <f t="shared" si="543"/>
        <v>39856.979999999996</v>
      </c>
    </row>
    <row r="2010" spans="1:65" x14ac:dyDescent="0.35">
      <c r="A2010" s="1">
        <v>199</v>
      </c>
      <c r="B2010">
        <v>121</v>
      </c>
      <c r="C2010" t="s">
        <v>37</v>
      </c>
      <c r="D2010" s="60" t="s">
        <v>237</v>
      </c>
      <c r="E2010" s="6" t="s">
        <v>1117</v>
      </c>
      <c r="F2010" s="7" t="s">
        <v>1118</v>
      </c>
      <c r="G2010" s="6">
        <v>-3.8</v>
      </c>
      <c r="H2010" s="6">
        <v>-38.53</v>
      </c>
      <c r="I2010" s="6">
        <v>41</v>
      </c>
      <c r="J2010" s="8">
        <v>71394.000753582499</v>
      </c>
      <c r="K2010" t="s">
        <v>1165</v>
      </c>
      <c r="L2010" t="s">
        <v>1062</v>
      </c>
      <c r="M2010">
        <v>600</v>
      </c>
      <c r="N2010">
        <v>600</v>
      </c>
      <c r="O2010">
        <v>0</v>
      </c>
      <c r="P2010">
        <v>43023.24</v>
      </c>
      <c r="Q2010">
        <v>44998.77</v>
      </c>
      <c r="R2010">
        <v>5255.2</v>
      </c>
      <c r="S2010">
        <v>34606.78</v>
      </c>
      <c r="T2010">
        <v>0</v>
      </c>
      <c r="U2010">
        <v>11578.67</v>
      </c>
      <c r="V2010">
        <v>0</v>
      </c>
      <c r="W2010" s="181">
        <f t="shared" si="527"/>
        <v>54601.909999999996</v>
      </c>
      <c r="X2010" s="181">
        <f t="shared" si="528"/>
        <v>91.003183333333325</v>
      </c>
      <c r="Y2010" s="174">
        <v>139462.66</v>
      </c>
      <c r="Z2010" s="181">
        <f t="shared" si="529"/>
        <v>232.43776666666668</v>
      </c>
      <c r="AA2010" s="174">
        <v>0</v>
      </c>
      <c r="AB2010" s="174">
        <v>30.84928969517718</v>
      </c>
      <c r="AC2010" s="174">
        <v>32.265819395671933</v>
      </c>
      <c r="AD2010" s="174">
        <v>3.7681770876878442</v>
      </c>
      <c r="AE2010" s="174">
        <v>24.814369667120928</v>
      </c>
      <c r="AF2010">
        <v>0</v>
      </c>
      <c r="AG2010" s="106">
        <v>8.3023441543421015</v>
      </c>
      <c r="AH2010" s="106">
        <v>0</v>
      </c>
      <c r="AI2010" s="106">
        <v>100</v>
      </c>
      <c r="AJ2010">
        <v>83.76</v>
      </c>
      <c r="AK2010">
        <v>91</v>
      </c>
      <c r="AL2010">
        <v>57.68</v>
      </c>
      <c r="AM2010">
        <v>232.44</v>
      </c>
      <c r="AN2010" t="s">
        <v>1070</v>
      </c>
      <c r="AO2010">
        <v>23.601600000000001</v>
      </c>
      <c r="AP2010">
        <v>8.33</v>
      </c>
      <c r="AQ2010">
        <v>12.806699999999999</v>
      </c>
      <c r="AR2010" t="s">
        <v>1072</v>
      </c>
      <c r="AS2010" t="s">
        <v>1074</v>
      </c>
      <c r="AT2010" t="s">
        <v>1076</v>
      </c>
      <c r="AU2010" t="s">
        <v>1078</v>
      </c>
      <c r="AV2010" t="s">
        <v>1079</v>
      </c>
      <c r="AW2010" t="s">
        <v>1084</v>
      </c>
      <c r="AX2010" s="65">
        <f t="shared" si="542"/>
        <v>1391.07</v>
      </c>
      <c r="AY2010" s="106">
        <v>2862.47</v>
      </c>
      <c r="AZ2010" s="106">
        <v>1448.2496543891136</v>
      </c>
      <c r="BA2010" s="65">
        <f t="shared" si="530"/>
        <v>5701.7896543891129</v>
      </c>
      <c r="BB2010" s="65">
        <f t="shared" si="531"/>
        <v>53153.660345610886</v>
      </c>
      <c r="BC2010" s="65">
        <f t="shared" si="532"/>
        <v>0</v>
      </c>
      <c r="BD2010" s="65">
        <f t="shared" si="533"/>
        <v>48862.899999999994</v>
      </c>
      <c r="BE2010" s="65">
        <f t="shared" si="534"/>
        <v>31744.309999999998</v>
      </c>
      <c r="BF2010" s="65">
        <f t="shared" si="535"/>
        <v>133760.87034561089</v>
      </c>
      <c r="BG2010" s="66">
        <f t="shared" si="536"/>
        <v>814.5413791984447</v>
      </c>
      <c r="BH2010" s="66">
        <f t="shared" si="537"/>
        <v>91.644241975191179</v>
      </c>
      <c r="BI2010" s="66">
        <f t="shared" si="538"/>
        <v>0</v>
      </c>
      <c r="BJ2010" s="66">
        <f t="shared" si="539"/>
        <v>84.246379310344821</v>
      </c>
      <c r="BK2010" s="66">
        <f t="shared" si="540"/>
        <v>54.731568965517241</v>
      </c>
      <c r="BL2010" s="66">
        <f t="shared" si="541"/>
        <v>230.62219025105327</v>
      </c>
      <c r="BM2010" s="207">
        <f t="shared" si="543"/>
        <v>39861.979999999996</v>
      </c>
    </row>
    <row r="2011" spans="1:65" x14ac:dyDescent="0.35">
      <c r="A2011" s="1">
        <v>200</v>
      </c>
      <c r="B2011">
        <v>122</v>
      </c>
      <c r="C2011" t="s">
        <v>37</v>
      </c>
      <c r="D2011" s="60" t="s">
        <v>238</v>
      </c>
      <c r="E2011" s="6" t="s">
        <v>1104</v>
      </c>
      <c r="F2011" s="7" t="s">
        <v>1105</v>
      </c>
      <c r="G2011" s="6">
        <v>-22.74</v>
      </c>
      <c r="H2011" s="6">
        <v>-45.59</v>
      </c>
      <c r="I2011" s="6">
        <v>1642</v>
      </c>
      <c r="J2011" s="8">
        <v>3495.45982983364</v>
      </c>
      <c r="K2011" t="s">
        <v>1165</v>
      </c>
      <c r="L2011" t="s">
        <v>1062</v>
      </c>
      <c r="M2011">
        <v>600</v>
      </c>
      <c r="N2011">
        <v>600</v>
      </c>
      <c r="O2011">
        <v>437.84</v>
      </c>
      <c r="P2011">
        <v>14090.31</v>
      </c>
      <c r="Q2011">
        <v>44998.77</v>
      </c>
      <c r="R2011">
        <v>5265.2</v>
      </c>
      <c r="S2011">
        <v>34606.78</v>
      </c>
      <c r="T2011">
        <v>0</v>
      </c>
      <c r="U2011">
        <v>11750.93</v>
      </c>
      <c r="V2011">
        <v>0</v>
      </c>
      <c r="W2011" s="181">
        <f t="shared" si="527"/>
        <v>25841.239999999998</v>
      </c>
      <c r="X2011" s="181">
        <f t="shared" si="528"/>
        <v>43.068733333333327</v>
      </c>
      <c r="Y2011" s="174">
        <v>111149.83</v>
      </c>
      <c r="Z2011" s="181">
        <f t="shared" si="529"/>
        <v>185.24971666666667</v>
      </c>
      <c r="AA2011" s="174">
        <v>0.39391873113975973</v>
      </c>
      <c r="AB2011" s="174">
        <v>12.67686149407516</v>
      </c>
      <c r="AC2011" s="174">
        <v>40.484785266878049</v>
      </c>
      <c r="AD2011" s="174">
        <v>4.7370292874042184</v>
      </c>
      <c r="AE2011" s="174">
        <v>31.135252298631489</v>
      </c>
      <c r="AF2011">
        <v>0</v>
      </c>
      <c r="AG2011" s="106">
        <v>10.57215292187132</v>
      </c>
      <c r="AH2011" s="106">
        <v>0</v>
      </c>
      <c r="AI2011" s="106">
        <v>100</v>
      </c>
      <c r="AJ2011">
        <v>83.77</v>
      </c>
      <c r="AK2011">
        <v>43.8</v>
      </c>
      <c r="AL2011">
        <v>57.68</v>
      </c>
      <c r="AM2011">
        <v>185.25</v>
      </c>
      <c r="AN2011" t="s">
        <v>1063</v>
      </c>
      <c r="AO2011">
        <v>23.601600000000001</v>
      </c>
      <c r="AP2011">
        <v>8.33</v>
      </c>
      <c r="AQ2011">
        <v>12.806699999999999</v>
      </c>
      <c r="AR2011" t="s">
        <v>1072</v>
      </c>
      <c r="AS2011" t="s">
        <v>1074</v>
      </c>
      <c r="AT2011" t="s">
        <v>1076</v>
      </c>
      <c r="AU2011" t="s">
        <v>1078</v>
      </c>
      <c r="AV2011" t="s">
        <v>1082</v>
      </c>
      <c r="AW2011" t="s">
        <v>1083</v>
      </c>
      <c r="AX2011" s="65">
        <f t="shared" si="542"/>
        <v>1391.07</v>
      </c>
      <c r="AY2011" s="106">
        <v>2862.47</v>
      </c>
      <c r="AZ2011" s="106">
        <v>748.61399054436367</v>
      </c>
      <c r="BA2011" s="65">
        <f t="shared" si="530"/>
        <v>5002.1539905443633</v>
      </c>
      <c r="BB2011" s="65">
        <f t="shared" si="531"/>
        <v>25092.626009455635</v>
      </c>
      <c r="BC2011" s="65">
        <f t="shared" si="532"/>
        <v>437.84</v>
      </c>
      <c r="BD2011" s="65">
        <f t="shared" si="533"/>
        <v>48872.899999999994</v>
      </c>
      <c r="BE2011" s="65">
        <f t="shared" si="534"/>
        <v>31744.309999999998</v>
      </c>
      <c r="BF2011" s="65">
        <f t="shared" si="535"/>
        <v>106147.67600945564</v>
      </c>
      <c r="BG2011" s="66">
        <f t="shared" si="536"/>
        <v>714.59342722062331</v>
      </c>
      <c r="BH2011" s="66">
        <f t="shared" si="537"/>
        <v>43.263148292164885</v>
      </c>
      <c r="BI2011" s="66">
        <f t="shared" si="538"/>
        <v>0.72973333333333334</v>
      </c>
      <c r="BJ2011" s="66">
        <f t="shared" si="539"/>
        <v>84.263620689655156</v>
      </c>
      <c r="BK2011" s="66">
        <f t="shared" si="540"/>
        <v>54.731568965517241</v>
      </c>
      <c r="BL2011" s="66">
        <f t="shared" si="541"/>
        <v>183.01323449906144</v>
      </c>
      <c r="BM2011" s="207">
        <f t="shared" si="543"/>
        <v>39871.979999999996</v>
      </c>
    </row>
    <row r="2012" spans="1:65" x14ac:dyDescent="0.35">
      <c r="A2012" s="1">
        <v>201</v>
      </c>
      <c r="B2012">
        <v>122</v>
      </c>
      <c r="C2012" t="s">
        <v>37</v>
      </c>
      <c r="D2012" s="60" t="s">
        <v>239</v>
      </c>
      <c r="E2012" s="6" t="s">
        <v>1104</v>
      </c>
      <c r="F2012" s="7" t="s">
        <v>1106</v>
      </c>
      <c r="G2012" s="6">
        <v>-23.85</v>
      </c>
      <c r="H2012" s="6">
        <v>-46.64</v>
      </c>
      <c r="I2012" s="6">
        <v>792</v>
      </c>
      <c r="J2012" s="8">
        <v>14172.2970393051</v>
      </c>
      <c r="K2012" t="s">
        <v>1165</v>
      </c>
      <c r="L2012" t="s">
        <v>1062</v>
      </c>
      <c r="M2012">
        <v>600</v>
      </c>
      <c r="N2012">
        <v>600</v>
      </c>
      <c r="O2012">
        <v>45.04</v>
      </c>
      <c r="P2012">
        <v>21257.53</v>
      </c>
      <c r="Q2012">
        <v>44998.77</v>
      </c>
      <c r="R2012">
        <v>5266.4</v>
      </c>
      <c r="S2012">
        <v>34606.78</v>
      </c>
      <c r="T2012">
        <v>0</v>
      </c>
      <c r="U2012">
        <v>11750.93</v>
      </c>
      <c r="V2012">
        <v>0</v>
      </c>
      <c r="W2012" s="181">
        <f t="shared" si="527"/>
        <v>33008.46</v>
      </c>
      <c r="X2012" s="181">
        <f t="shared" si="528"/>
        <v>55.014099999999999</v>
      </c>
      <c r="Y2012" s="174">
        <v>117925.45</v>
      </c>
      <c r="Z2012" s="181">
        <f t="shared" si="529"/>
        <v>196.54241666666667</v>
      </c>
      <c r="AA2012" s="174">
        <v>3.8193621478654523E-2</v>
      </c>
      <c r="AB2012" s="174">
        <v>18.026244546872618</v>
      </c>
      <c r="AC2012" s="174">
        <v>38.158658711923508</v>
      </c>
      <c r="AD2012" s="174">
        <v>4.4658722947421436</v>
      </c>
      <c r="AE2012" s="174">
        <v>29.346320069162338</v>
      </c>
      <c r="AF2012">
        <v>0</v>
      </c>
      <c r="AG2012" s="106">
        <v>9.9647107558207324</v>
      </c>
      <c r="AH2012" s="106">
        <v>0</v>
      </c>
      <c r="AI2012" s="106">
        <v>100</v>
      </c>
      <c r="AJ2012">
        <v>83.78</v>
      </c>
      <c r="AK2012">
        <v>55.09</v>
      </c>
      <c r="AL2012">
        <v>57.68</v>
      </c>
      <c r="AM2012">
        <v>196.54</v>
      </c>
      <c r="AN2012" t="s">
        <v>1064</v>
      </c>
      <c r="AO2012">
        <v>23.601600000000001</v>
      </c>
      <c r="AP2012">
        <v>8.33</v>
      </c>
      <c r="AQ2012">
        <v>12.806699999999999</v>
      </c>
      <c r="AR2012" t="s">
        <v>1072</v>
      </c>
      <c r="AS2012" t="s">
        <v>1074</v>
      </c>
      <c r="AT2012" t="s">
        <v>1076</v>
      </c>
      <c r="AU2012" t="s">
        <v>1078</v>
      </c>
      <c r="AV2012" t="s">
        <v>1082</v>
      </c>
      <c r="AW2012" t="s">
        <v>1083</v>
      </c>
      <c r="AX2012" s="65">
        <f t="shared" si="542"/>
        <v>1391.07</v>
      </c>
      <c r="AY2012" s="106">
        <v>2862.47</v>
      </c>
      <c r="AZ2012" s="106">
        <v>937.66701559055525</v>
      </c>
      <c r="BA2012" s="65">
        <f t="shared" si="530"/>
        <v>5191.2070155905549</v>
      </c>
      <c r="BB2012" s="65">
        <f t="shared" si="531"/>
        <v>32070.792984409443</v>
      </c>
      <c r="BC2012" s="65">
        <f t="shared" si="532"/>
        <v>45.04</v>
      </c>
      <c r="BD2012" s="65">
        <f t="shared" si="533"/>
        <v>48874.1</v>
      </c>
      <c r="BE2012" s="65">
        <f t="shared" si="534"/>
        <v>31744.309999999998</v>
      </c>
      <c r="BF2012" s="65">
        <f t="shared" si="535"/>
        <v>112734.24298440944</v>
      </c>
      <c r="BG2012" s="66">
        <f t="shared" si="536"/>
        <v>741.60100222722212</v>
      </c>
      <c r="BH2012" s="66">
        <f t="shared" si="537"/>
        <v>55.294470662774906</v>
      </c>
      <c r="BI2012" s="66">
        <f t="shared" si="538"/>
        <v>7.506666666666667E-2</v>
      </c>
      <c r="BJ2012" s="66">
        <f t="shared" si="539"/>
        <v>84.265689655172409</v>
      </c>
      <c r="BK2012" s="66">
        <f t="shared" si="540"/>
        <v>54.731568965517241</v>
      </c>
      <c r="BL2012" s="66">
        <f t="shared" si="541"/>
        <v>194.36938445587836</v>
      </c>
      <c r="BM2012" s="207">
        <f t="shared" si="543"/>
        <v>39873.18</v>
      </c>
    </row>
    <row r="2013" spans="1:65" x14ac:dyDescent="0.35">
      <c r="A2013" s="1">
        <v>202</v>
      </c>
      <c r="B2013">
        <v>122</v>
      </c>
      <c r="C2013" t="s">
        <v>37</v>
      </c>
      <c r="D2013" s="60" t="s">
        <v>240</v>
      </c>
      <c r="E2013" s="6" t="s">
        <v>1107</v>
      </c>
      <c r="F2013" s="7" t="s">
        <v>1108</v>
      </c>
      <c r="G2013" s="6">
        <v>-30.03</v>
      </c>
      <c r="H2013" s="6">
        <v>-51.23</v>
      </c>
      <c r="I2013" s="6">
        <v>47</v>
      </c>
      <c r="J2013" s="8">
        <v>23954.0527728093</v>
      </c>
      <c r="K2013" t="s">
        <v>1165</v>
      </c>
      <c r="L2013" t="s">
        <v>1062</v>
      </c>
      <c r="M2013">
        <v>600</v>
      </c>
      <c r="N2013">
        <v>600</v>
      </c>
      <c r="O2013">
        <v>181.58</v>
      </c>
      <c r="P2013">
        <v>25092.32</v>
      </c>
      <c r="Q2013">
        <v>44998.77</v>
      </c>
      <c r="R2013">
        <v>5272.4</v>
      </c>
      <c r="S2013">
        <v>34606.78</v>
      </c>
      <c r="T2013">
        <v>0</v>
      </c>
      <c r="U2013">
        <v>11750.93</v>
      </c>
      <c r="V2013">
        <v>0</v>
      </c>
      <c r="W2013" s="181">
        <f t="shared" si="527"/>
        <v>36843.25</v>
      </c>
      <c r="X2013" s="181">
        <f t="shared" si="528"/>
        <v>61.405416666666667</v>
      </c>
      <c r="Y2013" s="174">
        <v>121902.79</v>
      </c>
      <c r="Z2013" s="181">
        <f t="shared" si="529"/>
        <v>203.17131666666666</v>
      </c>
      <c r="AA2013" s="174">
        <v>0.1489547532095041</v>
      </c>
      <c r="AB2013" s="174">
        <v>20.58387671028694</v>
      </c>
      <c r="AC2013" s="174">
        <v>36.91365062276261</v>
      </c>
      <c r="AD2013" s="174">
        <v>4.3250855866383384</v>
      </c>
      <c r="AE2013" s="174">
        <v>28.388833430309511</v>
      </c>
      <c r="AF2013">
        <v>0</v>
      </c>
      <c r="AG2013" s="106">
        <v>9.6395906935353999</v>
      </c>
      <c r="AH2013" s="106">
        <v>0</v>
      </c>
      <c r="AI2013" s="106">
        <v>100</v>
      </c>
      <c r="AJ2013">
        <v>83.79</v>
      </c>
      <c r="AK2013">
        <v>61.71</v>
      </c>
      <c r="AL2013">
        <v>57.68</v>
      </c>
      <c r="AM2013">
        <v>203.17</v>
      </c>
      <c r="AN2013" t="s">
        <v>1065</v>
      </c>
      <c r="AO2013">
        <v>23.601600000000001</v>
      </c>
      <c r="AP2013">
        <v>8.33</v>
      </c>
      <c r="AQ2013">
        <v>12.806699999999999</v>
      </c>
      <c r="AR2013" t="s">
        <v>1072</v>
      </c>
      <c r="AS2013" t="s">
        <v>1074</v>
      </c>
      <c r="AT2013" t="s">
        <v>1076</v>
      </c>
      <c r="AU2013" t="s">
        <v>1078</v>
      </c>
      <c r="AV2013" t="s">
        <v>1082</v>
      </c>
      <c r="AW2013" t="s">
        <v>1083</v>
      </c>
      <c r="AX2013" s="65">
        <f t="shared" si="542"/>
        <v>1391.07</v>
      </c>
      <c r="AY2013" s="106">
        <v>2862.47</v>
      </c>
      <c r="AZ2013" s="106">
        <v>1020.3242400137775</v>
      </c>
      <c r="BA2013" s="65">
        <f t="shared" si="530"/>
        <v>5273.8642400137778</v>
      </c>
      <c r="BB2013" s="65">
        <f t="shared" si="531"/>
        <v>35822.925759986225</v>
      </c>
      <c r="BC2013" s="65">
        <f t="shared" si="532"/>
        <v>181.58</v>
      </c>
      <c r="BD2013" s="65">
        <f t="shared" si="533"/>
        <v>48880.1</v>
      </c>
      <c r="BE2013" s="65">
        <f t="shared" si="534"/>
        <v>31744.309999999998</v>
      </c>
      <c r="BF2013" s="65">
        <f t="shared" si="535"/>
        <v>116628.92575998622</v>
      </c>
      <c r="BG2013" s="66">
        <f t="shared" si="536"/>
        <v>753.40917714482543</v>
      </c>
      <c r="BH2013" s="66">
        <f t="shared" si="537"/>
        <v>61.763665103424529</v>
      </c>
      <c r="BI2013" s="66">
        <f t="shared" si="538"/>
        <v>0.30263333333333337</v>
      </c>
      <c r="BJ2013" s="66">
        <f t="shared" si="539"/>
        <v>84.276034482758618</v>
      </c>
      <c r="BK2013" s="66">
        <f t="shared" si="540"/>
        <v>54.731568965517241</v>
      </c>
      <c r="BL2013" s="66">
        <f t="shared" si="541"/>
        <v>201.08435475859693</v>
      </c>
      <c r="BM2013" s="207">
        <f t="shared" si="543"/>
        <v>39879.18</v>
      </c>
    </row>
    <row r="2014" spans="1:65" x14ac:dyDescent="0.35">
      <c r="A2014" s="1">
        <v>203</v>
      </c>
      <c r="B2014">
        <v>122</v>
      </c>
      <c r="C2014" t="s">
        <v>37</v>
      </c>
      <c r="D2014" s="60" t="s">
        <v>241</v>
      </c>
      <c r="E2014" s="6" t="s">
        <v>1109</v>
      </c>
      <c r="F2014" s="7" t="s">
        <v>1110</v>
      </c>
      <c r="G2014" s="6">
        <v>-15.37</v>
      </c>
      <c r="H2014" s="6">
        <v>-48.78</v>
      </c>
      <c r="I2014" s="6">
        <v>770</v>
      </c>
      <c r="J2014" s="8">
        <v>31081.371963744201</v>
      </c>
      <c r="K2014" t="s">
        <v>1165</v>
      </c>
      <c r="L2014" t="s">
        <v>1062</v>
      </c>
      <c r="M2014">
        <v>600</v>
      </c>
      <c r="N2014">
        <v>600</v>
      </c>
      <c r="O2014">
        <v>0</v>
      </c>
      <c r="P2014">
        <v>36191.5</v>
      </c>
      <c r="Q2014">
        <v>44998.77</v>
      </c>
      <c r="R2014">
        <v>5266.4</v>
      </c>
      <c r="S2014">
        <v>34606.78</v>
      </c>
      <c r="T2014">
        <v>0</v>
      </c>
      <c r="U2014">
        <v>11750.93</v>
      </c>
      <c r="V2014">
        <v>0</v>
      </c>
      <c r="W2014" s="181">
        <f t="shared" si="527"/>
        <v>47942.43</v>
      </c>
      <c r="X2014" s="181">
        <f t="shared" si="528"/>
        <v>79.904049999999998</v>
      </c>
      <c r="Y2014" s="174">
        <v>132814.38</v>
      </c>
      <c r="Z2014" s="181">
        <f t="shared" si="529"/>
        <v>221.35730000000001</v>
      </c>
      <c r="AA2014" s="174">
        <v>0</v>
      </c>
      <c r="AB2014" s="174">
        <v>27.24968486093147</v>
      </c>
      <c r="AC2014" s="174">
        <v>33.880947228756398</v>
      </c>
      <c r="AD2014" s="174">
        <v>3.9652332827213441</v>
      </c>
      <c r="AE2014" s="174">
        <v>26.05650080962619</v>
      </c>
      <c r="AF2014">
        <v>0</v>
      </c>
      <c r="AG2014" s="106">
        <v>8.8476338179645904</v>
      </c>
      <c r="AH2014" s="106">
        <v>0</v>
      </c>
      <c r="AI2014" s="106">
        <v>100</v>
      </c>
      <c r="AJ2014">
        <v>83.78</v>
      </c>
      <c r="AK2014">
        <v>79.900000000000006</v>
      </c>
      <c r="AL2014">
        <v>57.68</v>
      </c>
      <c r="AM2014">
        <v>221.36</v>
      </c>
      <c r="AN2014" t="s">
        <v>1066</v>
      </c>
      <c r="AO2014">
        <v>23.601600000000001</v>
      </c>
      <c r="AP2014">
        <v>8.33</v>
      </c>
      <c r="AQ2014">
        <v>12.806699999999999</v>
      </c>
      <c r="AR2014" t="s">
        <v>1072</v>
      </c>
      <c r="AS2014" t="s">
        <v>1074</v>
      </c>
      <c r="AT2014" t="s">
        <v>1076</v>
      </c>
      <c r="AU2014" t="s">
        <v>1078</v>
      </c>
      <c r="AV2014" t="s">
        <v>1082</v>
      </c>
      <c r="AW2014" t="s">
        <v>1083</v>
      </c>
      <c r="AX2014" s="65">
        <f t="shared" si="542"/>
        <v>1391.07</v>
      </c>
      <c r="AY2014" s="106">
        <v>2862.47</v>
      </c>
      <c r="AZ2014" s="106">
        <v>1303.5794553872274</v>
      </c>
      <c r="BA2014" s="65">
        <f t="shared" si="530"/>
        <v>5557.1194553872265</v>
      </c>
      <c r="BB2014" s="65">
        <f t="shared" si="531"/>
        <v>46638.850544612775</v>
      </c>
      <c r="BC2014" s="65">
        <f t="shared" si="532"/>
        <v>0</v>
      </c>
      <c r="BD2014" s="65">
        <f t="shared" si="533"/>
        <v>48874.1</v>
      </c>
      <c r="BE2014" s="65">
        <f t="shared" si="534"/>
        <v>31744.309999999998</v>
      </c>
      <c r="BF2014" s="65">
        <f t="shared" si="535"/>
        <v>127257.26054461277</v>
      </c>
      <c r="BG2014" s="66">
        <f t="shared" si="536"/>
        <v>793.87420791246097</v>
      </c>
      <c r="BH2014" s="66">
        <f t="shared" si="537"/>
        <v>80.411811283815126</v>
      </c>
      <c r="BI2014" s="66">
        <f t="shared" si="538"/>
        <v>0</v>
      </c>
      <c r="BJ2014" s="66">
        <f t="shared" si="539"/>
        <v>84.265689655172409</v>
      </c>
      <c r="BK2014" s="66">
        <f t="shared" si="540"/>
        <v>54.731568965517241</v>
      </c>
      <c r="BL2014" s="66">
        <f t="shared" si="541"/>
        <v>219.40906990450478</v>
      </c>
      <c r="BM2014" s="207">
        <f t="shared" si="543"/>
        <v>39873.18</v>
      </c>
    </row>
    <row r="2015" spans="1:65" x14ac:dyDescent="0.35">
      <c r="A2015" s="1">
        <v>204</v>
      </c>
      <c r="B2015">
        <v>122</v>
      </c>
      <c r="C2015" t="s">
        <v>37</v>
      </c>
      <c r="D2015" s="60" t="s">
        <v>242</v>
      </c>
      <c r="E2015" s="6" t="s">
        <v>1111</v>
      </c>
      <c r="F2015" s="7" t="s">
        <v>1112</v>
      </c>
      <c r="G2015" s="6">
        <v>-22.86</v>
      </c>
      <c r="H2015" s="6">
        <v>-43.41</v>
      </c>
      <c r="I2015" s="6">
        <v>45</v>
      </c>
      <c r="J2015" s="8">
        <v>45016.2336447989</v>
      </c>
      <c r="K2015" t="s">
        <v>1165</v>
      </c>
      <c r="L2015" t="s">
        <v>1062</v>
      </c>
      <c r="M2015">
        <v>600</v>
      </c>
      <c r="N2015">
        <v>600</v>
      </c>
      <c r="O2015">
        <v>0</v>
      </c>
      <c r="P2015">
        <v>35935.300000000003</v>
      </c>
      <c r="Q2015">
        <v>44998.77</v>
      </c>
      <c r="R2015">
        <v>5262.4</v>
      </c>
      <c r="S2015">
        <v>34606.78</v>
      </c>
      <c r="T2015">
        <v>0</v>
      </c>
      <c r="U2015">
        <v>11750.93</v>
      </c>
      <c r="V2015">
        <v>0</v>
      </c>
      <c r="W2015" s="181">
        <f t="shared" si="527"/>
        <v>47686.23</v>
      </c>
      <c r="X2015" s="181">
        <f t="shared" si="528"/>
        <v>79.477050000000006</v>
      </c>
      <c r="Y2015" s="174">
        <v>132554.18</v>
      </c>
      <c r="Z2015" s="181">
        <f t="shared" si="529"/>
        <v>220.92363333333333</v>
      </c>
      <c r="AA2015" s="174">
        <v>0</v>
      </c>
      <c r="AB2015" s="174">
        <v>27.109895742254221</v>
      </c>
      <c r="AC2015" s="174">
        <v>33.947454542738683</v>
      </c>
      <c r="AD2015" s="174">
        <v>3.9699992863295601</v>
      </c>
      <c r="AE2015" s="174">
        <v>26.10764896286183</v>
      </c>
      <c r="AF2015">
        <v>0</v>
      </c>
      <c r="AG2015" s="106">
        <v>8.8650014658157161</v>
      </c>
      <c r="AH2015" s="106">
        <v>0</v>
      </c>
      <c r="AI2015" s="106">
        <v>100</v>
      </c>
      <c r="AJ2015">
        <v>83.77</v>
      </c>
      <c r="AK2015">
        <v>79.48</v>
      </c>
      <c r="AL2015">
        <v>57.68</v>
      </c>
      <c r="AM2015">
        <v>220.92</v>
      </c>
      <c r="AN2015" t="s">
        <v>1067</v>
      </c>
      <c r="AO2015">
        <v>23.601600000000001</v>
      </c>
      <c r="AP2015">
        <v>8.33</v>
      </c>
      <c r="AQ2015">
        <v>12.806699999999999</v>
      </c>
      <c r="AR2015" t="s">
        <v>1072</v>
      </c>
      <c r="AS2015" t="s">
        <v>1074</v>
      </c>
      <c r="AT2015" t="s">
        <v>1076</v>
      </c>
      <c r="AU2015" t="s">
        <v>1078</v>
      </c>
      <c r="AV2015" t="s">
        <v>1082</v>
      </c>
      <c r="AW2015" t="s">
        <v>1083</v>
      </c>
      <c r="AX2015" s="65">
        <f t="shared" si="542"/>
        <v>1391.07</v>
      </c>
      <c r="AY2015" s="106">
        <v>2862.47</v>
      </c>
      <c r="AZ2015" s="106">
        <v>1281.9519761148331</v>
      </c>
      <c r="BA2015" s="65">
        <f t="shared" si="530"/>
        <v>5535.4919761148321</v>
      </c>
      <c r="BB2015" s="65">
        <f t="shared" si="531"/>
        <v>46404.27802388517</v>
      </c>
      <c r="BC2015" s="65">
        <f t="shared" si="532"/>
        <v>0</v>
      </c>
      <c r="BD2015" s="65">
        <f t="shared" si="533"/>
        <v>48870.1</v>
      </c>
      <c r="BE2015" s="65">
        <f t="shared" si="534"/>
        <v>31744.309999999998</v>
      </c>
      <c r="BF2015" s="65">
        <f t="shared" si="535"/>
        <v>127018.68802388516</v>
      </c>
      <c r="BG2015" s="66">
        <f t="shared" si="536"/>
        <v>790.78456801640459</v>
      </c>
      <c r="BH2015" s="66">
        <f t="shared" si="537"/>
        <v>80.007375903250292</v>
      </c>
      <c r="BI2015" s="66">
        <f t="shared" si="538"/>
        <v>0</v>
      </c>
      <c r="BJ2015" s="66">
        <f t="shared" si="539"/>
        <v>84.258793103448269</v>
      </c>
      <c r="BK2015" s="66">
        <f t="shared" si="540"/>
        <v>54.731568965517241</v>
      </c>
      <c r="BL2015" s="66">
        <f t="shared" si="541"/>
        <v>218.99773797221579</v>
      </c>
      <c r="BM2015" s="207">
        <f t="shared" si="543"/>
        <v>39869.18</v>
      </c>
    </row>
    <row r="2016" spans="1:65" x14ac:dyDescent="0.35">
      <c r="A2016" s="1">
        <v>205</v>
      </c>
      <c r="B2016">
        <v>122</v>
      </c>
      <c r="C2016" t="s">
        <v>37</v>
      </c>
      <c r="D2016" s="60" t="s">
        <v>243</v>
      </c>
      <c r="E2016" s="6" t="s">
        <v>1113</v>
      </c>
      <c r="F2016" s="7" t="s">
        <v>1114</v>
      </c>
      <c r="G2016" s="6">
        <v>-20.32</v>
      </c>
      <c r="H2016" s="6">
        <v>-40.340000000000003</v>
      </c>
      <c r="I2016" s="6">
        <v>9</v>
      </c>
      <c r="J2016" s="8">
        <v>54061.366139626101</v>
      </c>
      <c r="K2016" t="s">
        <v>1165</v>
      </c>
      <c r="L2016" t="s">
        <v>1062</v>
      </c>
      <c r="M2016">
        <v>600</v>
      </c>
      <c r="N2016">
        <v>600</v>
      </c>
      <c r="O2016">
        <v>0</v>
      </c>
      <c r="P2016">
        <v>40611.08</v>
      </c>
      <c r="Q2016">
        <v>44998.77</v>
      </c>
      <c r="R2016">
        <v>5264.2</v>
      </c>
      <c r="S2016">
        <v>34606.78</v>
      </c>
      <c r="T2016">
        <v>0</v>
      </c>
      <c r="U2016">
        <v>11750.93</v>
      </c>
      <c r="V2016">
        <v>0</v>
      </c>
      <c r="W2016" s="181">
        <f t="shared" si="527"/>
        <v>52362.01</v>
      </c>
      <c r="X2016" s="181">
        <f t="shared" si="528"/>
        <v>87.270016666666663</v>
      </c>
      <c r="Y2016" s="174">
        <v>137231.76</v>
      </c>
      <c r="Z2016" s="181">
        <f t="shared" si="529"/>
        <v>228.71960000000001</v>
      </c>
      <c r="AA2016" s="174">
        <v>0</v>
      </c>
      <c r="AB2016" s="174">
        <v>29.593062130807031</v>
      </c>
      <c r="AC2016" s="174">
        <v>32.790346782698109</v>
      </c>
      <c r="AD2016" s="174">
        <v>3.835992484538564</v>
      </c>
      <c r="AE2016" s="174">
        <v>25.217763001800751</v>
      </c>
      <c r="AF2016">
        <v>0</v>
      </c>
      <c r="AG2016" s="106">
        <v>8.5628356001555321</v>
      </c>
      <c r="AH2016" s="106">
        <v>0</v>
      </c>
      <c r="AI2016" s="106">
        <v>100</v>
      </c>
      <c r="AJ2016">
        <v>83.77</v>
      </c>
      <c r="AK2016">
        <v>87.27</v>
      </c>
      <c r="AL2016">
        <v>57.68</v>
      </c>
      <c r="AM2016">
        <v>228.72</v>
      </c>
      <c r="AN2016" t="s">
        <v>1068</v>
      </c>
      <c r="AO2016">
        <v>23.601600000000001</v>
      </c>
      <c r="AP2016">
        <v>8.33</v>
      </c>
      <c r="AQ2016">
        <v>12.806699999999999</v>
      </c>
      <c r="AR2016" t="s">
        <v>1072</v>
      </c>
      <c r="AS2016" t="s">
        <v>1074</v>
      </c>
      <c r="AT2016" t="s">
        <v>1076</v>
      </c>
      <c r="AU2016" t="s">
        <v>1078</v>
      </c>
      <c r="AV2016" t="s">
        <v>1082</v>
      </c>
      <c r="AW2016" t="s">
        <v>1083</v>
      </c>
      <c r="AX2016" s="65">
        <f t="shared" si="542"/>
        <v>1391.07</v>
      </c>
      <c r="AY2016" s="106">
        <v>2862.47</v>
      </c>
      <c r="AZ2016" s="106">
        <v>1356.695186175172</v>
      </c>
      <c r="BA2016" s="65">
        <f t="shared" si="530"/>
        <v>5610.2351861751722</v>
      </c>
      <c r="BB2016" s="65">
        <f t="shared" si="531"/>
        <v>51005.314813824829</v>
      </c>
      <c r="BC2016" s="65">
        <f t="shared" si="532"/>
        <v>0</v>
      </c>
      <c r="BD2016" s="65">
        <f t="shared" si="533"/>
        <v>48871.899999999994</v>
      </c>
      <c r="BE2016" s="65">
        <f t="shared" si="534"/>
        <v>31744.309999999998</v>
      </c>
      <c r="BF2016" s="65">
        <f t="shared" si="535"/>
        <v>131621.52481382483</v>
      </c>
      <c r="BG2016" s="66">
        <f t="shared" si="536"/>
        <v>801.46216945359606</v>
      </c>
      <c r="BH2016" s="66">
        <f t="shared" si="537"/>
        <v>87.940197954870399</v>
      </c>
      <c r="BI2016" s="66">
        <f t="shared" si="538"/>
        <v>0</v>
      </c>
      <c r="BJ2016" s="66">
        <f t="shared" si="539"/>
        <v>84.261896551724135</v>
      </c>
      <c r="BK2016" s="66">
        <f t="shared" si="540"/>
        <v>54.731568965517241</v>
      </c>
      <c r="BL2016" s="66">
        <f t="shared" si="541"/>
        <v>226.93366347211176</v>
      </c>
      <c r="BM2016" s="207">
        <f t="shared" si="543"/>
        <v>39870.979999999996</v>
      </c>
    </row>
    <row r="2017" spans="1:65" x14ac:dyDescent="0.35">
      <c r="A2017" s="1">
        <v>206</v>
      </c>
      <c r="B2017">
        <v>122</v>
      </c>
      <c r="C2017" t="s">
        <v>37</v>
      </c>
      <c r="D2017" s="60" t="s">
        <v>244</v>
      </c>
      <c r="E2017" s="6" t="s">
        <v>1115</v>
      </c>
      <c r="F2017" s="7" t="s">
        <v>1116</v>
      </c>
      <c r="G2017" s="6">
        <v>-8.0500000000000007</v>
      </c>
      <c r="H2017" s="6">
        <v>-34.880000000000003</v>
      </c>
      <c r="I2017" s="6">
        <v>10</v>
      </c>
      <c r="J2017" s="8">
        <v>63550.072249703</v>
      </c>
      <c r="K2017" t="s">
        <v>1165</v>
      </c>
      <c r="L2017" t="s">
        <v>1062</v>
      </c>
      <c r="M2017">
        <v>600</v>
      </c>
      <c r="N2017">
        <v>600</v>
      </c>
      <c r="O2017">
        <v>0</v>
      </c>
      <c r="P2017">
        <v>46738.28</v>
      </c>
      <c r="Q2017">
        <v>44998.77</v>
      </c>
      <c r="R2017">
        <v>5250.2</v>
      </c>
      <c r="S2017">
        <v>34606.78</v>
      </c>
      <c r="T2017">
        <v>0</v>
      </c>
      <c r="U2017">
        <v>11750.93</v>
      </c>
      <c r="V2017">
        <v>0</v>
      </c>
      <c r="W2017" s="181">
        <f t="shared" si="527"/>
        <v>58489.21</v>
      </c>
      <c r="X2017" s="181">
        <f t="shared" si="528"/>
        <v>97.482016666666667</v>
      </c>
      <c r="Y2017" s="174">
        <v>143344.95999999999</v>
      </c>
      <c r="Z2017" s="181">
        <f t="shared" si="529"/>
        <v>238.90826666666666</v>
      </c>
      <c r="AA2017" s="174">
        <v>0</v>
      </c>
      <c r="AB2017" s="174">
        <v>32.605457492192272</v>
      </c>
      <c r="AC2017" s="174">
        <v>31.391944299960041</v>
      </c>
      <c r="AD2017" s="174">
        <v>3.6626331333867621</v>
      </c>
      <c r="AE2017" s="174">
        <v>24.14230678218474</v>
      </c>
      <c r="AF2017">
        <v>0</v>
      </c>
      <c r="AG2017" s="106">
        <v>8.1976582922762002</v>
      </c>
      <c r="AH2017" s="106">
        <v>0</v>
      </c>
      <c r="AI2017" s="106">
        <v>100</v>
      </c>
      <c r="AJ2017">
        <v>83.75</v>
      </c>
      <c r="AK2017">
        <v>97.48</v>
      </c>
      <c r="AL2017">
        <v>57.68</v>
      </c>
      <c r="AM2017">
        <v>238.91</v>
      </c>
      <c r="AN2017" t="s">
        <v>1069</v>
      </c>
      <c r="AO2017">
        <v>23.601600000000001</v>
      </c>
      <c r="AP2017">
        <v>8.33</v>
      </c>
      <c r="AQ2017">
        <v>12.806699999999999</v>
      </c>
      <c r="AR2017" t="s">
        <v>1072</v>
      </c>
      <c r="AS2017" t="s">
        <v>1074</v>
      </c>
      <c r="AT2017" t="s">
        <v>1076</v>
      </c>
      <c r="AU2017" t="s">
        <v>1078</v>
      </c>
      <c r="AV2017" t="s">
        <v>1082</v>
      </c>
      <c r="AW2017" t="s">
        <v>1083</v>
      </c>
      <c r="AX2017" s="65">
        <f t="shared" si="542"/>
        <v>1391.07</v>
      </c>
      <c r="AY2017" s="106">
        <v>2862.47</v>
      </c>
      <c r="AZ2017" s="106">
        <v>1522.4063225151915</v>
      </c>
      <c r="BA2017" s="65">
        <f t="shared" si="530"/>
        <v>5775.9463225151912</v>
      </c>
      <c r="BB2017" s="65">
        <f t="shared" si="531"/>
        <v>56966.803677484808</v>
      </c>
      <c r="BC2017" s="65">
        <f t="shared" si="532"/>
        <v>0</v>
      </c>
      <c r="BD2017" s="65">
        <f t="shared" si="533"/>
        <v>48857.899999999994</v>
      </c>
      <c r="BE2017" s="65">
        <f t="shared" si="534"/>
        <v>31744.309999999998</v>
      </c>
      <c r="BF2017" s="65">
        <f t="shared" si="535"/>
        <v>137569.01367748479</v>
      </c>
      <c r="BG2017" s="66">
        <f t="shared" si="536"/>
        <v>825.13518893074161</v>
      </c>
      <c r="BH2017" s="66">
        <f t="shared" si="537"/>
        <v>98.218627030146223</v>
      </c>
      <c r="BI2017" s="66">
        <f t="shared" si="538"/>
        <v>0</v>
      </c>
      <c r="BJ2017" s="66">
        <f t="shared" si="539"/>
        <v>84.237758620689647</v>
      </c>
      <c r="BK2017" s="66">
        <f t="shared" si="540"/>
        <v>54.731568965517241</v>
      </c>
      <c r="BL2017" s="66">
        <f t="shared" si="541"/>
        <v>237.1879546163531</v>
      </c>
      <c r="BM2017" s="207">
        <f t="shared" si="543"/>
        <v>39856.979999999996</v>
      </c>
    </row>
    <row r="2018" spans="1:65" x14ac:dyDescent="0.35">
      <c r="A2018" s="1">
        <v>207</v>
      </c>
      <c r="B2018">
        <v>122</v>
      </c>
      <c r="C2018" t="s">
        <v>37</v>
      </c>
      <c r="D2018" s="60" t="s">
        <v>245</v>
      </c>
      <c r="E2018" s="6" t="s">
        <v>1117</v>
      </c>
      <c r="F2018" s="7" t="s">
        <v>1118</v>
      </c>
      <c r="G2018" s="6">
        <v>-3.8</v>
      </c>
      <c r="H2018" s="6">
        <v>-38.53</v>
      </c>
      <c r="I2018" s="6">
        <v>41</v>
      </c>
      <c r="J2018" s="8">
        <v>71394.000753582499</v>
      </c>
      <c r="K2018" t="s">
        <v>1165</v>
      </c>
      <c r="L2018" t="s">
        <v>1062</v>
      </c>
      <c r="M2018">
        <v>600</v>
      </c>
      <c r="N2018">
        <v>600</v>
      </c>
      <c r="O2018">
        <v>0</v>
      </c>
      <c r="P2018">
        <v>47306.18</v>
      </c>
      <c r="Q2018">
        <v>44998.77</v>
      </c>
      <c r="R2018">
        <v>5255.2</v>
      </c>
      <c r="S2018">
        <v>34606.78</v>
      </c>
      <c r="T2018">
        <v>0</v>
      </c>
      <c r="U2018">
        <v>11750.93</v>
      </c>
      <c r="V2018">
        <v>0</v>
      </c>
      <c r="W2018" s="181">
        <f t="shared" si="527"/>
        <v>59057.11</v>
      </c>
      <c r="X2018" s="181">
        <f t="shared" si="528"/>
        <v>98.428516666666667</v>
      </c>
      <c r="Y2018" s="174">
        <v>143917.85999999999</v>
      </c>
      <c r="Z2018" s="181">
        <f t="shared" si="529"/>
        <v>239.86309999999997</v>
      </c>
      <c r="AA2018" s="174">
        <v>0</v>
      </c>
      <c r="AB2018" s="174">
        <v>32.870263635104088</v>
      </c>
      <c r="AC2018" s="174">
        <v>31.266981040435152</v>
      </c>
      <c r="AD2018" s="174">
        <v>3.6515273364959708</v>
      </c>
      <c r="AE2018" s="174">
        <v>24.046202465767632</v>
      </c>
      <c r="AF2018">
        <v>0</v>
      </c>
      <c r="AG2018" s="106">
        <v>8.1650255221971761</v>
      </c>
      <c r="AH2018" s="106">
        <v>0</v>
      </c>
      <c r="AI2018" s="106">
        <v>100</v>
      </c>
      <c r="AJ2018">
        <v>83.76</v>
      </c>
      <c r="AK2018">
        <v>98.43</v>
      </c>
      <c r="AL2018">
        <v>57.68</v>
      </c>
      <c r="AM2018">
        <v>239.86</v>
      </c>
      <c r="AN2018" t="s">
        <v>1070</v>
      </c>
      <c r="AO2018">
        <v>23.601600000000001</v>
      </c>
      <c r="AP2018">
        <v>8.33</v>
      </c>
      <c r="AQ2018">
        <v>12.806699999999999</v>
      </c>
      <c r="AR2018" t="s">
        <v>1072</v>
      </c>
      <c r="AS2018" t="s">
        <v>1074</v>
      </c>
      <c r="AT2018" t="s">
        <v>1076</v>
      </c>
      <c r="AU2018" t="s">
        <v>1078</v>
      </c>
      <c r="AV2018" t="s">
        <v>1082</v>
      </c>
      <c r="AW2018" t="s">
        <v>1083</v>
      </c>
      <c r="AX2018" s="65">
        <f t="shared" si="542"/>
        <v>1391.07</v>
      </c>
      <c r="AY2018" s="106">
        <v>2862.47</v>
      </c>
      <c r="AZ2018" s="106">
        <v>1482.4503797939997</v>
      </c>
      <c r="BA2018" s="65">
        <f t="shared" si="530"/>
        <v>5735.9903797939987</v>
      </c>
      <c r="BB2018" s="65">
        <f t="shared" si="531"/>
        <v>57574.659620206003</v>
      </c>
      <c r="BC2018" s="65">
        <f t="shared" si="532"/>
        <v>0</v>
      </c>
      <c r="BD2018" s="65">
        <f t="shared" si="533"/>
        <v>48862.899999999994</v>
      </c>
      <c r="BE2018" s="65">
        <f t="shared" si="534"/>
        <v>31744.309999999998</v>
      </c>
      <c r="BF2018" s="65">
        <f t="shared" si="535"/>
        <v>138181.86962020598</v>
      </c>
      <c r="BG2018" s="66">
        <f t="shared" si="536"/>
        <v>819.42719711342841</v>
      </c>
      <c r="BH2018" s="66">
        <f t="shared" si="537"/>
        <v>99.26665451759655</v>
      </c>
      <c r="BI2018" s="66">
        <f t="shared" si="538"/>
        <v>0</v>
      </c>
      <c r="BJ2018" s="66">
        <f t="shared" si="539"/>
        <v>84.246379310344821</v>
      </c>
      <c r="BK2018" s="66">
        <f t="shared" si="540"/>
        <v>54.731568965517241</v>
      </c>
      <c r="BL2018" s="66">
        <f t="shared" si="541"/>
        <v>238.2446027934586</v>
      </c>
      <c r="BM2018" s="207">
        <f t="shared" si="543"/>
        <v>39861.979999999996</v>
      </c>
    </row>
    <row r="2019" spans="1:65" x14ac:dyDescent="0.35">
      <c r="A2019" s="1">
        <v>208</v>
      </c>
      <c r="B2019">
        <v>123</v>
      </c>
      <c r="C2019" t="s">
        <v>37</v>
      </c>
      <c r="D2019" s="60" t="s">
        <v>246</v>
      </c>
      <c r="E2019" s="6" t="s">
        <v>1104</v>
      </c>
      <c r="F2019" s="7" t="s">
        <v>1105</v>
      </c>
      <c r="G2019" s="6">
        <v>-22.74</v>
      </c>
      <c r="H2019" s="6">
        <v>-45.59</v>
      </c>
      <c r="I2019" s="6">
        <v>1642</v>
      </c>
      <c r="J2019" s="8">
        <v>3495.45982983364</v>
      </c>
      <c r="K2019" t="s">
        <v>1165</v>
      </c>
      <c r="L2019" t="s">
        <v>1062</v>
      </c>
      <c r="M2019">
        <v>600</v>
      </c>
      <c r="N2019">
        <v>600</v>
      </c>
      <c r="O2019">
        <v>29.59</v>
      </c>
      <c r="P2019">
        <v>17002.37</v>
      </c>
      <c r="Q2019">
        <v>44998.77</v>
      </c>
      <c r="R2019">
        <v>5265.2</v>
      </c>
      <c r="S2019">
        <v>34606.78</v>
      </c>
      <c r="T2019">
        <v>0</v>
      </c>
      <c r="U2019">
        <v>11578.67</v>
      </c>
      <c r="V2019">
        <v>0</v>
      </c>
      <c r="W2019" s="181">
        <f t="shared" si="527"/>
        <v>28581.040000000001</v>
      </c>
      <c r="X2019" s="181">
        <f t="shared" si="528"/>
        <v>47.635066666666667</v>
      </c>
      <c r="Y2019" s="174">
        <v>113481.39</v>
      </c>
      <c r="Z2019" s="181">
        <f t="shared" si="529"/>
        <v>189.13565</v>
      </c>
      <c r="AA2019" s="174">
        <v>2.6074759923190929E-2</v>
      </c>
      <c r="AB2019" s="174">
        <v>14.9825182789883</v>
      </c>
      <c r="AC2019" s="174">
        <v>39.652995085802168</v>
      </c>
      <c r="AD2019" s="174">
        <v>4.6397034791343321</v>
      </c>
      <c r="AE2019" s="174">
        <v>30.495555262409098</v>
      </c>
      <c r="AF2019">
        <v>0</v>
      </c>
      <c r="AG2019" s="106">
        <v>10.20314432172535</v>
      </c>
      <c r="AH2019" s="106">
        <v>0</v>
      </c>
      <c r="AI2019" s="106">
        <v>100</v>
      </c>
      <c r="AJ2019">
        <v>83.77</v>
      </c>
      <c r="AK2019">
        <v>47.68</v>
      </c>
      <c r="AL2019">
        <v>57.68</v>
      </c>
      <c r="AM2019">
        <v>189.14</v>
      </c>
      <c r="AN2019" t="s">
        <v>1063</v>
      </c>
      <c r="AO2019">
        <v>23.601600000000001</v>
      </c>
      <c r="AP2019">
        <v>8.33</v>
      </c>
      <c r="AQ2019">
        <v>12.806699999999999</v>
      </c>
      <c r="AR2019" t="s">
        <v>1072</v>
      </c>
      <c r="AS2019" t="s">
        <v>1074</v>
      </c>
      <c r="AT2019" t="s">
        <v>1076</v>
      </c>
      <c r="AU2019" t="s">
        <v>1078</v>
      </c>
      <c r="AV2019" t="s">
        <v>1082</v>
      </c>
      <c r="AW2019" t="s">
        <v>1084</v>
      </c>
      <c r="AX2019" s="65">
        <f t="shared" si="542"/>
        <v>1391.07</v>
      </c>
      <c r="AY2019" s="106">
        <v>2862.47</v>
      </c>
      <c r="AZ2019" s="106">
        <v>755.16286560591084</v>
      </c>
      <c r="BA2019" s="65">
        <f t="shared" si="530"/>
        <v>5008.7028656059101</v>
      </c>
      <c r="BB2019" s="65">
        <f t="shared" si="531"/>
        <v>27825.87713439409</v>
      </c>
      <c r="BC2019" s="65">
        <f t="shared" si="532"/>
        <v>29.59</v>
      </c>
      <c r="BD2019" s="65">
        <f t="shared" si="533"/>
        <v>48872.899999999994</v>
      </c>
      <c r="BE2019" s="65">
        <f t="shared" si="534"/>
        <v>31744.309999999998</v>
      </c>
      <c r="BF2019" s="65">
        <f t="shared" si="535"/>
        <v>108472.68713439409</v>
      </c>
      <c r="BG2019" s="66">
        <f t="shared" si="536"/>
        <v>715.52898080084435</v>
      </c>
      <c r="BH2019" s="66">
        <f t="shared" si="537"/>
        <v>47.975650231713949</v>
      </c>
      <c r="BI2019" s="66">
        <f t="shared" si="538"/>
        <v>4.9316666666666668E-2</v>
      </c>
      <c r="BJ2019" s="66">
        <f t="shared" si="539"/>
        <v>84.263620689655156</v>
      </c>
      <c r="BK2019" s="66">
        <f t="shared" si="540"/>
        <v>54.731568965517241</v>
      </c>
      <c r="BL2019" s="66">
        <f t="shared" si="541"/>
        <v>187.02187436964499</v>
      </c>
      <c r="BM2019" s="207">
        <f t="shared" si="543"/>
        <v>39871.979999999996</v>
      </c>
    </row>
    <row r="2020" spans="1:65" x14ac:dyDescent="0.35">
      <c r="A2020" s="1">
        <v>209</v>
      </c>
      <c r="B2020">
        <v>123</v>
      </c>
      <c r="C2020" t="s">
        <v>37</v>
      </c>
      <c r="D2020" s="60" t="s">
        <v>247</v>
      </c>
      <c r="E2020" s="6" t="s">
        <v>1104</v>
      </c>
      <c r="F2020" s="7" t="s">
        <v>1106</v>
      </c>
      <c r="G2020" s="6">
        <v>-23.85</v>
      </c>
      <c r="H2020" s="6">
        <v>-46.64</v>
      </c>
      <c r="I2020" s="6">
        <v>792</v>
      </c>
      <c r="J2020" s="8">
        <v>14172.2970393051</v>
      </c>
      <c r="K2020" t="s">
        <v>1165</v>
      </c>
      <c r="L2020" t="s">
        <v>1062</v>
      </c>
      <c r="M2020">
        <v>600</v>
      </c>
      <c r="N2020">
        <v>600</v>
      </c>
      <c r="O2020">
        <v>0</v>
      </c>
      <c r="P2020">
        <v>22424.880000000001</v>
      </c>
      <c r="Q2020">
        <v>44998.77</v>
      </c>
      <c r="R2020">
        <v>5266.4</v>
      </c>
      <c r="S2020">
        <v>34606.78</v>
      </c>
      <c r="T2020">
        <v>0</v>
      </c>
      <c r="U2020">
        <v>11578.67</v>
      </c>
      <c r="V2020">
        <v>0</v>
      </c>
      <c r="W2020" s="181">
        <f t="shared" si="527"/>
        <v>34003.550000000003</v>
      </c>
      <c r="X2020" s="181">
        <f t="shared" si="528"/>
        <v>56.672583333333336</v>
      </c>
      <c r="Y2020" s="174">
        <v>118875.5</v>
      </c>
      <c r="Z2020" s="181">
        <f t="shared" si="529"/>
        <v>198.12583333333333</v>
      </c>
      <c r="AA2020" s="174">
        <v>0</v>
      </c>
      <c r="AB2020" s="174">
        <v>18.864173021354279</v>
      </c>
      <c r="AC2020" s="174">
        <v>37.853695673204321</v>
      </c>
      <c r="AD2020" s="174">
        <v>4.4301811559152222</v>
      </c>
      <c r="AE2020" s="174">
        <v>29.11178501878015</v>
      </c>
      <c r="AF2020">
        <v>0</v>
      </c>
      <c r="AG2020" s="106">
        <v>9.740165130746032</v>
      </c>
      <c r="AH2020" s="106">
        <v>0</v>
      </c>
      <c r="AI2020" s="106">
        <v>100</v>
      </c>
      <c r="AJ2020">
        <v>83.78</v>
      </c>
      <c r="AK2020">
        <v>56.67</v>
      </c>
      <c r="AL2020">
        <v>57.68</v>
      </c>
      <c r="AM2020">
        <v>198.13</v>
      </c>
      <c r="AN2020" t="s">
        <v>1064</v>
      </c>
      <c r="AO2020">
        <v>23.601600000000001</v>
      </c>
      <c r="AP2020">
        <v>8.33</v>
      </c>
      <c r="AQ2020">
        <v>12.806699999999999</v>
      </c>
      <c r="AR2020" t="s">
        <v>1072</v>
      </c>
      <c r="AS2020" t="s">
        <v>1074</v>
      </c>
      <c r="AT2020" t="s">
        <v>1076</v>
      </c>
      <c r="AU2020" t="s">
        <v>1078</v>
      </c>
      <c r="AV2020" t="s">
        <v>1082</v>
      </c>
      <c r="AW2020" t="s">
        <v>1084</v>
      </c>
      <c r="AX2020" s="65">
        <f t="shared" si="542"/>
        <v>1391.07</v>
      </c>
      <c r="AY2020" s="106">
        <v>2862.47</v>
      </c>
      <c r="AZ2020" s="106">
        <v>941.70256025216372</v>
      </c>
      <c r="BA2020" s="65">
        <f t="shared" si="530"/>
        <v>5195.2425602521635</v>
      </c>
      <c r="BB2020" s="65">
        <f t="shared" si="531"/>
        <v>33061.847439747842</v>
      </c>
      <c r="BC2020" s="65">
        <f t="shared" si="532"/>
        <v>0</v>
      </c>
      <c r="BD2020" s="65">
        <f t="shared" si="533"/>
        <v>48874.1</v>
      </c>
      <c r="BE2020" s="65">
        <f t="shared" si="534"/>
        <v>31744.309999999998</v>
      </c>
      <c r="BF2020" s="65">
        <f t="shared" si="535"/>
        <v>113680.25743974783</v>
      </c>
      <c r="BG2020" s="66">
        <f t="shared" si="536"/>
        <v>742.17750860745195</v>
      </c>
      <c r="BH2020" s="66">
        <f t="shared" si="537"/>
        <v>57.003185240944553</v>
      </c>
      <c r="BI2020" s="66">
        <f t="shared" si="538"/>
        <v>0</v>
      </c>
      <c r="BJ2020" s="66">
        <f t="shared" si="539"/>
        <v>84.265689655172409</v>
      </c>
      <c r="BK2020" s="66">
        <f t="shared" si="540"/>
        <v>54.731568965517241</v>
      </c>
      <c r="BL2020" s="66">
        <f t="shared" si="541"/>
        <v>196.00044386163418</v>
      </c>
      <c r="BM2020" s="207">
        <f t="shared" si="543"/>
        <v>39873.18</v>
      </c>
    </row>
    <row r="2021" spans="1:65" x14ac:dyDescent="0.35">
      <c r="A2021" s="1">
        <v>210</v>
      </c>
      <c r="B2021">
        <v>123</v>
      </c>
      <c r="C2021" t="s">
        <v>37</v>
      </c>
      <c r="D2021" s="60" t="s">
        <v>248</v>
      </c>
      <c r="E2021" s="6" t="s">
        <v>1107</v>
      </c>
      <c r="F2021" s="7" t="s">
        <v>1108</v>
      </c>
      <c r="G2021" s="6">
        <v>-30.03</v>
      </c>
      <c r="H2021" s="6">
        <v>-51.23</v>
      </c>
      <c r="I2021" s="6">
        <v>47</v>
      </c>
      <c r="J2021" s="8">
        <v>23954.0527728093</v>
      </c>
      <c r="K2021" t="s">
        <v>1165</v>
      </c>
      <c r="L2021" t="s">
        <v>1062</v>
      </c>
      <c r="M2021">
        <v>600</v>
      </c>
      <c r="N2021">
        <v>600</v>
      </c>
      <c r="O2021">
        <v>2.19</v>
      </c>
      <c r="P2021">
        <v>25309.67</v>
      </c>
      <c r="Q2021">
        <v>44998.77</v>
      </c>
      <c r="R2021">
        <v>5272.4</v>
      </c>
      <c r="S2021">
        <v>34606.78</v>
      </c>
      <c r="T2021">
        <v>0</v>
      </c>
      <c r="U2021">
        <v>11578.67</v>
      </c>
      <c r="V2021">
        <v>0</v>
      </c>
      <c r="W2021" s="181">
        <f t="shared" si="527"/>
        <v>36888.339999999997</v>
      </c>
      <c r="X2021" s="181">
        <f t="shared" si="528"/>
        <v>61.480566666666661</v>
      </c>
      <c r="Y2021" s="174">
        <v>121768.49</v>
      </c>
      <c r="Z2021" s="181">
        <f t="shared" si="529"/>
        <v>202.94748333333334</v>
      </c>
      <c r="AA2021" s="174">
        <v>1.7984948322837869E-3</v>
      </c>
      <c r="AB2021" s="174">
        <v>20.785073379821</v>
      </c>
      <c r="AC2021" s="174">
        <v>36.954363152569272</v>
      </c>
      <c r="AD2021" s="174">
        <v>4.3298557779602911</v>
      </c>
      <c r="AE2021" s="174">
        <v>28.420143831955212</v>
      </c>
      <c r="AF2021">
        <v>0</v>
      </c>
      <c r="AG2021" s="106">
        <v>9.5087571505567645</v>
      </c>
      <c r="AH2021" s="106">
        <v>0</v>
      </c>
      <c r="AI2021" s="106">
        <v>100</v>
      </c>
      <c r="AJ2021">
        <v>83.79</v>
      </c>
      <c r="AK2021">
        <v>61.48</v>
      </c>
      <c r="AL2021">
        <v>57.68</v>
      </c>
      <c r="AM2021">
        <v>202.95</v>
      </c>
      <c r="AN2021" t="s">
        <v>1065</v>
      </c>
      <c r="AO2021">
        <v>23.601600000000001</v>
      </c>
      <c r="AP2021">
        <v>8.33</v>
      </c>
      <c r="AQ2021">
        <v>12.806699999999999</v>
      </c>
      <c r="AR2021" t="s">
        <v>1072</v>
      </c>
      <c r="AS2021" t="s">
        <v>1074</v>
      </c>
      <c r="AT2021" t="s">
        <v>1076</v>
      </c>
      <c r="AU2021" t="s">
        <v>1078</v>
      </c>
      <c r="AV2021" t="s">
        <v>1082</v>
      </c>
      <c r="AW2021" t="s">
        <v>1084</v>
      </c>
      <c r="AX2021" s="65">
        <f t="shared" si="542"/>
        <v>1391.07</v>
      </c>
      <c r="AY2021" s="106">
        <v>2862.47</v>
      </c>
      <c r="AZ2021" s="106">
        <v>1026.9339758057802</v>
      </c>
      <c r="BA2021" s="65">
        <f t="shared" si="530"/>
        <v>5280.4739758057804</v>
      </c>
      <c r="BB2021" s="65">
        <f t="shared" si="531"/>
        <v>35861.406024194213</v>
      </c>
      <c r="BC2021" s="65">
        <f t="shared" si="532"/>
        <v>2.19</v>
      </c>
      <c r="BD2021" s="65">
        <f t="shared" si="533"/>
        <v>48880.1</v>
      </c>
      <c r="BE2021" s="65">
        <f t="shared" si="534"/>
        <v>31744.309999999998</v>
      </c>
      <c r="BF2021" s="65">
        <f t="shared" si="535"/>
        <v>116488.01602419422</v>
      </c>
      <c r="BG2021" s="66">
        <f t="shared" si="536"/>
        <v>754.35342511511146</v>
      </c>
      <c r="BH2021" s="66">
        <f t="shared" si="537"/>
        <v>61.830010386541744</v>
      </c>
      <c r="BI2021" s="66">
        <f t="shared" si="538"/>
        <v>3.65E-3</v>
      </c>
      <c r="BJ2021" s="66">
        <f t="shared" si="539"/>
        <v>84.276034482758618</v>
      </c>
      <c r="BK2021" s="66">
        <f t="shared" si="540"/>
        <v>54.731568965517241</v>
      </c>
      <c r="BL2021" s="66">
        <f t="shared" si="541"/>
        <v>200.84140693826589</v>
      </c>
      <c r="BM2021" s="207">
        <f t="shared" si="543"/>
        <v>39879.18</v>
      </c>
    </row>
    <row r="2022" spans="1:65" x14ac:dyDescent="0.35">
      <c r="A2022" s="1">
        <v>211</v>
      </c>
      <c r="B2022">
        <v>123</v>
      </c>
      <c r="C2022" t="s">
        <v>37</v>
      </c>
      <c r="D2022" s="60" t="s">
        <v>249</v>
      </c>
      <c r="E2022" s="6" t="s">
        <v>1109</v>
      </c>
      <c r="F2022" s="7" t="s">
        <v>1110</v>
      </c>
      <c r="G2022" s="6">
        <v>-15.37</v>
      </c>
      <c r="H2022" s="6">
        <v>-48.78</v>
      </c>
      <c r="I2022" s="6">
        <v>770</v>
      </c>
      <c r="J2022" s="8">
        <v>31081.371963744201</v>
      </c>
      <c r="K2022" t="s">
        <v>1165</v>
      </c>
      <c r="L2022" t="s">
        <v>1062</v>
      </c>
      <c r="M2022">
        <v>600</v>
      </c>
      <c r="N2022">
        <v>600</v>
      </c>
      <c r="O2022">
        <v>0</v>
      </c>
      <c r="P2022">
        <v>33618.74</v>
      </c>
      <c r="Q2022">
        <v>44998.77</v>
      </c>
      <c r="R2022">
        <v>5266.4</v>
      </c>
      <c r="S2022">
        <v>34606.78</v>
      </c>
      <c r="T2022">
        <v>0</v>
      </c>
      <c r="U2022">
        <v>11578.67</v>
      </c>
      <c r="V2022">
        <v>0</v>
      </c>
      <c r="W2022" s="181">
        <f t="shared" si="527"/>
        <v>45197.409999999996</v>
      </c>
      <c r="X2022" s="181">
        <f t="shared" si="528"/>
        <v>75.329016666666661</v>
      </c>
      <c r="Y2022" s="174">
        <v>130069.36</v>
      </c>
      <c r="Z2022" s="181">
        <f t="shared" si="529"/>
        <v>216.78226666666666</v>
      </c>
      <c r="AA2022" s="174">
        <v>0</v>
      </c>
      <c r="AB2022" s="174">
        <v>25.846778980076468</v>
      </c>
      <c r="AC2022" s="174">
        <v>34.595980175500209</v>
      </c>
      <c r="AD2022" s="174">
        <v>4.0489166703057498</v>
      </c>
      <c r="AE2022" s="174">
        <v>26.606404459897391</v>
      </c>
      <c r="AF2022">
        <v>0</v>
      </c>
      <c r="AG2022" s="106">
        <v>8.9019197142201669</v>
      </c>
      <c r="AH2022" s="106">
        <v>0</v>
      </c>
      <c r="AI2022" s="106">
        <v>100</v>
      </c>
      <c r="AJ2022">
        <v>83.78</v>
      </c>
      <c r="AK2022">
        <v>75.33</v>
      </c>
      <c r="AL2022">
        <v>57.68</v>
      </c>
      <c r="AM2022">
        <v>216.78</v>
      </c>
      <c r="AN2022" t="s">
        <v>1066</v>
      </c>
      <c r="AO2022">
        <v>23.601600000000001</v>
      </c>
      <c r="AP2022">
        <v>8.33</v>
      </c>
      <c r="AQ2022">
        <v>12.806699999999999</v>
      </c>
      <c r="AR2022" t="s">
        <v>1072</v>
      </c>
      <c r="AS2022" t="s">
        <v>1074</v>
      </c>
      <c r="AT2022" t="s">
        <v>1076</v>
      </c>
      <c r="AU2022" t="s">
        <v>1078</v>
      </c>
      <c r="AV2022" t="s">
        <v>1082</v>
      </c>
      <c r="AW2022" t="s">
        <v>1084</v>
      </c>
      <c r="AX2022" s="65">
        <f t="shared" si="542"/>
        <v>1391.07</v>
      </c>
      <c r="AY2022" s="106">
        <v>2862.47</v>
      </c>
      <c r="AZ2022" s="106">
        <v>1308.8055940678469</v>
      </c>
      <c r="BA2022" s="65">
        <f t="shared" si="530"/>
        <v>5562.3455940678468</v>
      </c>
      <c r="BB2022" s="65">
        <f t="shared" si="531"/>
        <v>43888.60440593215</v>
      </c>
      <c r="BC2022" s="65">
        <f t="shared" si="532"/>
        <v>0</v>
      </c>
      <c r="BD2022" s="65">
        <f t="shared" si="533"/>
        <v>48874.1</v>
      </c>
      <c r="BE2022" s="65">
        <f t="shared" si="534"/>
        <v>31744.309999999998</v>
      </c>
      <c r="BF2022" s="65">
        <f t="shared" si="535"/>
        <v>124507.01440593216</v>
      </c>
      <c r="BG2022" s="66">
        <f t="shared" si="536"/>
        <v>794.62079915254958</v>
      </c>
      <c r="BH2022" s="66">
        <f t="shared" si="537"/>
        <v>75.670007596434743</v>
      </c>
      <c r="BI2022" s="66">
        <f t="shared" si="538"/>
        <v>0</v>
      </c>
      <c r="BJ2022" s="66">
        <f t="shared" si="539"/>
        <v>84.265689655172409</v>
      </c>
      <c r="BK2022" s="66">
        <f t="shared" si="540"/>
        <v>54.731568965517241</v>
      </c>
      <c r="BL2022" s="66">
        <f t="shared" si="541"/>
        <v>214.66726621712442</v>
      </c>
      <c r="BM2022" s="207">
        <f t="shared" si="543"/>
        <v>39873.18</v>
      </c>
    </row>
    <row r="2023" spans="1:65" x14ac:dyDescent="0.35">
      <c r="A2023" s="1">
        <v>212</v>
      </c>
      <c r="B2023">
        <v>123</v>
      </c>
      <c r="C2023" t="s">
        <v>37</v>
      </c>
      <c r="D2023" s="60" t="s">
        <v>250</v>
      </c>
      <c r="E2023" s="6" t="s">
        <v>1111</v>
      </c>
      <c r="F2023" s="7" t="s">
        <v>1112</v>
      </c>
      <c r="G2023" s="6">
        <v>-22.86</v>
      </c>
      <c r="H2023" s="6">
        <v>-43.41</v>
      </c>
      <c r="I2023" s="6">
        <v>45</v>
      </c>
      <c r="J2023" s="8">
        <v>45016.2336447989</v>
      </c>
      <c r="K2023" t="s">
        <v>1165</v>
      </c>
      <c r="L2023" t="s">
        <v>1062</v>
      </c>
      <c r="M2023">
        <v>600</v>
      </c>
      <c r="N2023">
        <v>600</v>
      </c>
      <c r="O2023">
        <v>0</v>
      </c>
      <c r="P2023">
        <v>33660.629999999997</v>
      </c>
      <c r="Q2023">
        <v>44998.77</v>
      </c>
      <c r="R2023">
        <v>5262.4</v>
      </c>
      <c r="S2023">
        <v>34606.78</v>
      </c>
      <c r="T2023">
        <v>0</v>
      </c>
      <c r="U2023">
        <v>11578.67</v>
      </c>
      <c r="V2023">
        <v>0</v>
      </c>
      <c r="W2023" s="181">
        <f t="shared" si="527"/>
        <v>45239.299999999996</v>
      </c>
      <c r="X2023" s="181">
        <f t="shared" si="528"/>
        <v>75.398833333333329</v>
      </c>
      <c r="Y2023" s="174">
        <v>130107.25</v>
      </c>
      <c r="Z2023" s="181">
        <f t="shared" si="529"/>
        <v>216.84541666666667</v>
      </c>
      <c r="AA2023" s="174">
        <v>0</v>
      </c>
      <c r="AB2023" s="174">
        <v>25.871448362793</v>
      </c>
      <c r="AC2023" s="174">
        <v>34.585905089839343</v>
      </c>
      <c r="AD2023" s="174">
        <v>4.0446631528988579</v>
      </c>
      <c r="AE2023" s="174">
        <v>26.598656108710308</v>
      </c>
      <c r="AF2023">
        <v>0</v>
      </c>
      <c r="AG2023" s="106">
        <v>8.8993272857584813</v>
      </c>
      <c r="AH2023" s="106">
        <v>0</v>
      </c>
      <c r="AI2023" s="106">
        <v>100</v>
      </c>
      <c r="AJ2023">
        <v>83.77</v>
      </c>
      <c r="AK2023">
        <v>75.400000000000006</v>
      </c>
      <c r="AL2023">
        <v>57.68</v>
      </c>
      <c r="AM2023">
        <v>216.85</v>
      </c>
      <c r="AN2023" t="s">
        <v>1067</v>
      </c>
      <c r="AO2023">
        <v>23.601600000000001</v>
      </c>
      <c r="AP2023">
        <v>8.33</v>
      </c>
      <c r="AQ2023">
        <v>12.806699999999999</v>
      </c>
      <c r="AR2023" t="s">
        <v>1072</v>
      </c>
      <c r="AS2023" t="s">
        <v>1074</v>
      </c>
      <c r="AT2023" t="s">
        <v>1076</v>
      </c>
      <c r="AU2023" t="s">
        <v>1078</v>
      </c>
      <c r="AV2023" t="s">
        <v>1082</v>
      </c>
      <c r="AW2023" t="s">
        <v>1084</v>
      </c>
      <c r="AX2023" s="65">
        <f t="shared" si="542"/>
        <v>1391.07</v>
      </c>
      <c r="AY2023" s="106">
        <v>2862.47</v>
      </c>
      <c r="AZ2023" s="106">
        <v>1285.8174321580664</v>
      </c>
      <c r="BA2023" s="65">
        <f t="shared" si="530"/>
        <v>5539.3574321580654</v>
      </c>
      <c r="BB2023" s="65">
        <f t="shared" si="531"/>
        <v>43953.482567841929</v>
      </c>
      <c r="BC2023" s="65">
        <f t="shared" si="532"/>
        <v>0</v>
      </c>
      <c r="BD2023" s="65">
        <f t="shared" si="533"/>
        <v>48870.1</v>
      </c>
      <c r="BE2023" s="65">
        <f t="shared" si="534"/>
        <v>31744.309999999998</v>
      </c>
      <c r="BF2023" s="65">
        <f t="shared" si="535"/>
        <v>124567.89256784193</v>
      </c>
      <c r="BG2023" s="66">
        <f t="shared" si="536"/>
        <v>791.33677602258081</v>
      </c>
      <c r="BH2023" s="66">
        <f t="shared" si="537"/>
        <v>75.781866496279193</v>
      </c>
      <c r="BI2023" s="66">
        <f t="shared" si="538"/>
        <v>0</v>
      </c>
      <c r="BJ2023" s="66">
        <f t="shared" si="539"/>
        <v>84.258793103448269</v>
      </c>
      <c r="BK2023" s="66">
        <f t="shared" si="540"/>
        <v>54.731568965517241</v>
      </c>
      <c r="BL2023" s="66">
        <f t="shared" si="541"/>
        <v>214.77222856524472</v>
      </c>
      <c r="BM2023" s="207">
        <f t="shared" si="543"/>
        <v>39869.18</v>
      </c>
    </row>
    <row r="2024" spans="1:65" x14ac:dyDescent="0.35">
      <c r="A2024" s="1">
        <v>213</v>
      </c>
      <c r="B2024">
        <v>123</v>
      </c>
      <c r="C2024" t="s">
        <v>37</v>
      </c>
      <c r="D2024" s="60" t="s">
        <v>251</v>
      </c>
      <c r="E2024" s="6" t="s">
        <v>1113</v>
      </c>
      <c r="F2024" s="7" t="s">
        <v>1114</v>
      </c>
      <c r="G2024" s="6">
        <v>-20.32</v>
      </c>
      <c r="H2024" s="6">
        <v>-40.340000000000003</v>
      </c>
      <c r="I2024" s="6">
        <v>9</v>
      </c>
      <c r="J2024" s="8">
        <v>54061.366139626101</v>
      </c>
      <c r="K2024" t="s">
        <v>1165</v>
      </c>
      <c r="L2024" t="s">
        <v>1062</v>
      </c>
      <c r="M2024">
        <v>600</v>
      </c>
      <c r="N2024">
        <v>600</v>
      </c>
      <c r="O2024">
        <v>0</v>
      </c>
      <c r="P2024">
        <v>37038.07</v>
      </c>
      <c r="Q2024">
        <v>44998.77</v>
      </c>
      <c r="R2024">
        <v>5264.2</v>
      </c>
      <c r="S2024">
        <v>34606.78</v>
      </c>
      <c r="T2024">
        <v>0</v>
      </c>
      <c r="U2024">
        <v>11578.67</v>
      </c>
      <c r="V2024">
        <v>0</v>
      </c>
      <c r="W2024" s="181">
        <f t="shared" si="527"/>
        <v>48616.74</v>
      </c>
      <c r="X2024" s="181">
        <f t="shared" si="528"/>
        <v>81.027900000000002</v>
      </c>
      <c r="Y2024" s="174">
        <v>133486.49</v>
      </c>
      <c r="Z2024" s="181">
        <f t="shared" si="529"/>
        <v>222.47748333333331</v>
      </c>
      <c r="AA2024" s="174">
        <v>0</v>
      </c>
      <c r="AB2024" s="174">
        <v>27.746680581682838</v>
      </c>
      <c r="AC2024" s="174">
        <v>33.710355257674387</v>
      </c>
      <c r="AD2024" s="174">
        <v>3.943620062225023</v>
      </c>
      <c r="AE2024" s="174">
        <v>25.925305249991961</v>
      </c>
      <c r="AF2024">
        <v>0</v>
      </c>
      <c r="AG2024" s="106">
        <v>8.674038848425786</v>
      </c>
      <c r="AH2024" s="106">
        <v>0</v>
      </c>
      <c r="AI2024" s="106">
        <v>100</v>
      </c>
      <c r="AJ2024">
        <v>83.77</v>
      </c>
      <c r="AK2024">
        <v>81.03</v>
      </c>
      <c r="AL2024">
        <v>57.68</v>
      </c>
      <c r="AM2024">
        <v>222.48</v>
      </c>
      <c r="AN2024" t="s">
        <v>1068</v>
      </c>
      <c r="AO2024">
        <v>23.601600000000001</v>
      </c>
      <c r="AP2024">
        <v>8.33</v>
      </c>
      <c r="AQ2024">
        <v>12.806699999999999</v>
      </c>
      <c r="AR2024" t="s">
        <v>1072</v>
      </c>
      <c r="AS2024" t="s">
        <v>1074</v>
      </c>
      <c r="AT2024" t="s">
        <v>1076</v>
      </c>
      <c r="AU2024" t="s">
        <v>1078</v>
      </c>
      <c r="AV2024" t="s">
        <v>1082</v>
      </c>
      <c r="AW2024" t="s">
        <v>1084</v>
      </c>
      <c r="AX2024" s="65">
        <f t="shared" si="542"/>
        <v>1391.07</v>
      </c>
      <c r="AY2024" s="106">
        <v>2862.47</v>
      </c>
      <c r="AZ2024" s="106">
        <v>1361.0056382405414</v>
      </c>
      <c r="BA2024" s="65">
        <f t="shared" si="530"/>
        <v>5614.5456382405409</v>
      </c>
      <c r="BB2024" s="65">
        <f t="shared" si="531"/>
        <v>47255.73436175946</v>
      </c>
      <c r="BC2024" s="65">
        <f t="shared" si="532"/>
        <v>0</v>
      </c>
      <c r="BD2024" s="65">
        <f t="shared" si="533"/>
        <v>48871.899999999994</v>
      </c>
      <c r="BE2024" s="65">
        <f t="shared" si="534"/>
        <v>31744.309999999998</v>
      </c>
      <c r="BF2024" s="65">
        <f t="shared" si="535"/>
        <v>127871.94436175945</v>
      </c>
      <c r="BG2024" s="66">
        <f t="shared" si="536"/>
        <v>802.07794832007733</v>
      </c>
      <c r="BH2024" s="66">
        <f t="shared" si="537"/>
        <v>81.475404071999066</v>
      </c>
      <c r="BI2024" s="66">
        <f t="shared" si="538"/>
        <v>0</v>
      </c>
      <c r="BJ2024" s="66">
        <f t="shared" si="539"/>
        <v>84.261896551724135</v>
      </c>
      <c r="BK2024" s="66">
        <f t="shared" si="540"/>
        <v>54.731568965517241</v>
      </c>
      <c r="BL2024" s="66">
        <f t="shared" si="541"/>
        <v>220.46886958924043</v>
      </c>
      <c r="BM2024" s="207">
        <f t="shared" si="543"/>
        <v>39870.979999999996</v>
      </c>
    </row>
    <row r="2025" spans="1:65" x14ac:dyDescent="0.35">
      <c r="A2025" s="1">
        <v>214</v>
      </c>
      <c r="B2025">
        <v>123</v>
      </c>
      <c r="C2025" t="s">
        <v>37</v>
      </c>
      <c r="D2025" s="60" t="s">
        <v>252</v>
      </c>
      <c r="E2025" s="6" t="s">
        <v>1115</v>
      </c>
      <c r="F2025" s="7" t="s">
        <v>1116</v>
      </c>
      <c r="G2025" s="6">
        <v>-8.0500000000000007</v>
      </c>
      <c r="H2025" s="6">
        <v>-34.880000000000003</v>
      </c>
      <c r="I2025" s="6">
        <v>10</v>
      </c>
      <c r="J2025" s="8">
        <v>63550.072249703</v>
      </c>
      <c r="K2025" t="s">
        <v>1165</v>
      </c>
      <c r="L2025" t="s">
        <v>1062</v>
      </c>
      <c r="M2025">
        <v>600</v>
      </c>
      <c r="N2025">
        <v>600</v>
      </c>
      <c r="O2025">
        <v>0</v>
      </c>
      <c r="P2025">
        <v>42171.18</v>
      </c>
      <c r="Q2025">
        <v>44998.77</v>
      </c>
      <c r="R2025">
        <v>5250.2</v>
      </c>
      <c r="S2025">
        <v>34606.78</v>
      </c>
      <c r="T2025">
        <v>0</v>
      </c>
      <c r="U2025">
        <v>11578.67</v>
      </c>
      <c r="V2025">
        <v>0</v>
      </c>
      <c r="W2025" s="181">
        <f t="shared" si="527"/>
        <v>53749.85</v>
      </c>
      <c r="X2025" s="181">
        <f t="shared" si="528"/>
        <v>89.583083333333335</v>
      </c>
      <c r="Y2025" s="174">
        <v>138605.6</v>
      </c>
      <c r="Z2025" s="181">
        <f t="shared" si="529"/>
        <v>231.00933333333333</v>
      </c>
      <c r="AA2025" s="174">
        <v>0</v>
      </c>
      <c r="AB2025" s="174">
        <v>30.42530749118362</v>
      </c>
      <c r="AC2025" s="174">
        <v>32.465333291006999</v>
      </c>
      <c r="AD2025" s="174">
        <v>3.787870042768835</v>
      </c>
      <c r="AE2025" s="174">
        <v>24.967807938495991</v>
      </c>
      <c r="AF2025">
        <v>0</v>
      </c>
      <c r="AG2025" s="106">
        <v>8.3536812365445545</v>
      </c>
      <c r="AH2025" s="106">
        <v>0</v>
      </c>
      <c r="AI2025" s="106">
        <v>100</v>
      </c>
      <c r="AJ2025">
        <v>83.75</v>
      </c>
      <c r="AK2025">
        <v>89.58</v>
      </c>
      <c r="AL2025">
        <v>57.68</v>
      </c>
      <c r="AM2025">
        <v>231.01</v>
      </c>
      <c r="AN2025" t="s">
        <v>1069</v>
      </c>
      <c r="AO2025">
        <v>23.601600000000001</v>
      </c>
      <c r="AP2025">
        <v>8.33</v>
      </c>
      <c r="AQ2025">
        <v>12.806699999999999</v>
      </c>
      <c r="AR2025" t="s">
        <v>1072</v>
      </c>
      <c r="AS2025" t="s">
        <v>1074</v>
      </c>
      <c r="AT2025" t="s">
        <v>1076</v>
      </c>
      <c r="AU2025" t="s">
        <v>1078</v>
      </c>
      <c r="AV2025" t="s">
        <v>1082</v>
      </c>
      <c r="AW2025" t="s">
        <v>1084</v>
      </c>
      <c r="AX2025" s="65">
        <f t="shared" si="542"/>
        <v>1391.07</v>
      </c>
      <c r="AY2025" s="106">
        <v>2862.47</v>
      </c>
      <c r="AZ2025" s="106">
        <v>1527.022506486933</v>
      </c>
      <c r="BA2025" s="65">
        <f t="shared" si="530"/>
        <v>5780.5625064869328</v>
      </c>
      <c r="BB2025" s="65">
        <f t="shared" si="531"/>
        <v>52222.827493513068</v>
      </c>
      <c r="BC2025" s="65">
        <f t="shared" si="532"/>
        <v>0</v>
      </c>
      <c r="BD2025" s="65">
        <f t="shared" si="533"/>
        <v>48857.899999999994</v>
      </c>
      <c r="BE2025" s="65">
        <f t="shared" si="534"/>
        <v>31744.309999999998</v>
      </c>
      <c r="BF2025" s="65">
        <f t="shared" si="535"/>
        <v>132825.03749351308</v>
      </c>
      <c r="BG2025" s="66">
        <f t="shared" si="536"/>
        <v>825.7946437838475</v>
      </c>
      <c r="BH2025" s="66">
        <f t="shared" si="537"/>
        <v>90.039357747436327</v>
      </c>
      <c r="BI2025" s="66">
        <f t="shared" si="538"/>
        <v>0</v>
      </c>
      <c r="BJ2025" s="66">
        <f t="shared" si="539"/>
        <v>84.237758620689647</v>
      </c>
      <c r="BK2025" s="66">
        <f t="shared" si="540"/>
        <v>54.731568965517241</v>
      </c>
      <c r="BL2025" s="66">
        <f t="shared" si="541"/>
        <v>229.00868533364326</v>
      </c>
      <c r="BM2025" s="207">
        <f t="shared" si="543"/>
        <v>39856.979999999996</v>
      </c>
    </row>
    <row r="2026" spans="1:65" x14ac:dyDescent="0.35">
      <c r="A2026" s="1">
        <v>215</v>
      </c>
      <c r="B2026">
        <v>123</v>
      </c>
      <c r="C2026" t="s">
        <v>37</v>
      </c>
      <c r="D2026" s="60" t="s">
        <v>253</v>
      </c>
      <c r="E2026" s="6" t="s">
        <v>1117</v>
      </c>
      <c r="F2026" s="7" t="s">
        <v>1118</v>
      </c>
      <c r="G2026" s="6">
        <v>-3.8</v>
      </c>
      <c r="H2026" s="6">
        <v>-38.53</v>
      </c>
      <c r="I2026" s="6">
        <v>41</v>
      </c>
      <c r="J2026" s="8">
        <v>71394.000753582499</v>
      </c>
      <c r="K2026" t="s">
        <v>1165</v>
      </c>
      <c r="L2026" t="s">
        <v>1062</v>
      </c>
      <c r="M2026">
        <v>600</v>
      </c>
      <c r="N2026">
        <v>600</v>
      </c>
      <c r="O2026">
        <v>0</v>
      </c>
      <c r="P2026">
        <v>41992.85</v>
      </c>
      <c r="Q2026">
        <v>44998.77</v>
      </c>
      <c r="R2026">
        <v>5255.2</v>
      </c>
      <c r="S2026">
        <v>34606.78</v>
      </c>
      <c r="T2026">
        <v>0</v>
      </c>
      <c r="U2026">
        <v>11578.67</v>
      </c>
      <c r="V2026">
        <v>0</v>
      </c>
      <c r="W2026" s="181">
        <f t="shared" si="527"/>
        <v>53571.519999999997</v>
      </c>
      <c r="X2026" s="181">
        <f t="shared" si="528"/>
        <v>89.285866666666664</v>
      </c>
      <c r="Y2026" s="174">
        <v>138432.28</v>
      </c>
      <c r="Z2026" s="181">
        <f t="shared" si="529"/>
        <v>230.72046666666665</v>
      </c>
      <c r="AA2026" s="174">
        <v>0</v>
      </c>
      <c r="AB2026" s="174">
        <v>30.334579478139059</v>
      </c>
      <c r="AC2026" s="174">
        <v>32.505980541532651</v>
      </c>
      <c r="AD2026" s="174">
        <v>3.7962244066196118</v>
      </c>
      <c r="AE2026" s="174">
        <v>24.99906813642021</v>
      </c>
      <c r="AF2026">
        <v>0</v>
      </c>
      <c r="AG2026" s="106">
        <v>8.3641402135397911</v>
      </c>
      <c r="AH2026" s="106">
        <v>0</v>
      </c>
      <c r="AI2026" s="106">
        <v>100</v>
      </c>
      <c r="AJ2026">
        <v>83.76</v>
      </c>
      <c r="AK2026">
        <v>89.29</v>
      </c>
      <c r="AL2026">
        <v>57.68</v>
      </c>
      <c r="AM2026">
        <v>230.72</v>
      </c>
      <c r="AN2026" t="s">
        <v>1070</v>
      </c>
      <c r="AO2026">
        <v>23.601600000000001</v>
      </c>
      <c r="AP2026">
        <v>8.33</v>
      </c>
      <c r="AQ2026">
        <v>12.806699999999999</v>
      </c>
      <c r="AR2026" t="s">
        <v>1072</v>
      </c>
      <c r="AS2026" t="s">
        <v>1074</v>
      </c>
      <c r="AT2026" t="s">
        <v>1076</v>
      </c>
      <c r="AU2026" t="s">
        <v>1078</v>
      </c>
      <c r="AV2026" t="s">
        <v>1082</v>
      </c>
      <c r="AW2026" t="s">
        <v>1084</v>
      </c>
      <c r="AX2026" s="65">
        <f t="shared" si="542"/>
        <v>1391.07</v>
      </c>
      <c r="AY2026" s="106">
        <v>2862.47</v>
      </c>
      <c r="AZ2026" s="106">
        <v>1487.9569704414359</v>
      </c>
      <c r="BA2026" s="65">
        <f t="shared" si="530"/>
        <v>5741.4969704414361</v>
      </c>
      <c r="BB2026" s="65">
        <f t="shared" si="531"/>
        <v>52083.563029558558</v>
      </c>
      <c r="BC2026" s="65">
        <f t="shared" si="532"/>
        <v>0</v>
      </c>
      <c r="BD2026" s="65">
        <f t="shared" si="533"/>
        <v>48862.899999999994</v>
      </c>
      <c r="BE2026" s="65">
        <f t="shared" si="534"/>
        <v>31744.309999999998</v>
      </c>
      <c r="BF2026" s="65">
        <f t="shared" si="535"/>
        <v>132690.78302955857</v>
      </c>
      <c r="BG2026" s="66">
        <f t="shared" si="536"/>
        <v>820.21385292020511</v>
      </c>
      <c r="BH2026" s="66">
        <f t="shared" si="537"/>
        <v>89.799246602687163</v>
      </c>
      <c r="BI2026" s="66">
        <f t="shared" si="538"/>
        <v>0</v>
      </c>
      <c r="BJ2026" s="66">
        <f t="shared" si="539"/>
        <v>84.246379310344821</v>
      </c>
      <c r="BK2026" s="66">
        <f t="shared" si="540"/>
        <v>54.731568965517241</v>
      </c>
      <c r="BL2026" s="66">
        <f t="shared" si="541"/>
        <v>228.77721211992858</v>
      </c>
      <c r="BM2026" s="207">
        <f t="shared" si="543"/>
        <v>39861.979999999996</v>
      </c>
    </row>
    <row r="2027" spans="1:65" x14ac:dyDescent="0.35">
      <c r="A2027" s="1">
        <v>216</v>
      </c>
      <c r="B2027">
        <v>124</v>
      </c>
      <c r="C2027" t="s">
        <v>37</v>
      </c>
      <c r="D2027" s="60" t="s">
        <v>254</v>
      </c>
      <c r="E2027" s="6" t="s">
        <v>1104</v>
      </c>
      <c r="F2027" s="7" t="s">
        <v>1105</v>
      </c>
      <c r="G2027" s="6">
        <v>-22.74</v>
      </c>
      <c r="H2027" s="6">
        <v>-45.59</v>
      </c>
      <c r="I2027" s="6">
        <v>1642</v>
      </c>
      <c r="J2027" s="8">
        <v>3495.45982983364</v>
      </c>
      <c r="K2027" t="s">
        <v>1165</v>
      </c>
      <c r="L2027" t="s">
        <v>1062</v>
      </c>
      <c r="M2027">
        <v>600</v>
      </c>
      <c r="N2027">
        <v>600</v>
      </c>
      <c r="O2027">
        <v>308.33</v>
      </c>
      <c r="P2027">
        <v>15215.84</v>
      </c>
      <c r="Q2027">
        <v>44998.77</v>
      </c>
      <c r="R2027">
        <v>5265.2</v>
      </c>
      <c r="S2027">
        <v>34606.78</v>
      </c>
      <c r="T2027">
        <v>0</v>
      </c>
      <c r="U2027">
        <v>11750.93</v>
      </c>
      <c r="V2027">
        <v>0</v>
      </c>
      <c r="W2027" s="181">
        <f t="shared" si="527"/>
        <v>26966.77</v>
      </c>
      <c r="X2027" s="181">
        <f t="shared" si="528"/>
        <v>44.944616666666668</v>
      </c>
      <c r="Y2027" s="174">
        <v>112145.85</v>
      </c>
      <c r="Z2027" s="181">
        <f t="shared" si="529"/>
        <v>186.90975</v>
      </c>
      <c r="AA2027" s="174">
        <v>0.27493661156431559</v>
      </c>
      <c r="AB2027" s="174">
        <v>13.567902869343801</v>
      </c>
      <c r="AC2027" s="174">
        <v>40.125220861940051</v>
      </c>
      <c r="AD2027" s="174">
        <v>4.6949575040003699</v>
      </c>
      <c r="AE2027" s="174">
        <v>30.858725490064941</v>
      </c>
      <c r="AF2027">
        <v>0</v>
      </c>
      <c r="AG2027" s="106">
        <v>10.47825666308651</v>
      </c>
      <c r="AH2027" s="106">
        <v>0</v>
      </c>
      <c r="AI2027" s="106">
        <v>100</v>
      </c>
      <c r="AJ2027">
        <v>83.77</v>
      </c>
      <c r="AK2027">
        <v>45.46</v>
      </c>
      <c r="AL2027">
        <v>57.68</v>
      </c>
      <c r="AM2027">
        <v>186.91</v>
      </c>
      <c r="AN2027" t="s">
        <v>1063</v>
      </c>
      <c r="AO2027">
        <v>23.601600000000001</v>
      </c>
      <c r="AP2027">
        <v>8.33</v>
      </c>
      <c r="AQ2027">
        <v>12.806699999999999</v>
      </c>
      <c r="AR2027" t="s">
        <v>1072</v>
      </c>
      <c r="AS2027" t="s">
        <v>1074</v>
      </c>
      <c r="AT2027" t="s">
        <v>1076</v>
      </c>
      <c r="AU2027" t="s">
        <v>1078</v>
      </c>
      <c r="AV2027" t="s">
        <v>1080</v>
      </c>
      <c r="AW2027" t="s">
        <v>1083</v>
      </c>
      <c r="AX2027" s="65">
        <f t="shared" si="542"/>
        <v>1391.07</v>
      </c>
      <c r="AY2027" s="106">
        <v>2862.47</v>
      </c>
      <c r="AZ2027" s="106">
        <v>779.85049454679142</v>
      </c>
      <c r="BA2027" s="65">
        <f t="shared" si="530"/>
        <v>5033.3904945467912</v>
      </c>
      <c r="BB2027" s="65">
        <f t="shared" si="531"/>
        <v>26186.91950545321</v>
      </c>
      <c r="BC2027" s="65">
        <f t="shared" si="532"/>
        <v>308.33</v>
      </c>
      <c r="BD2027" s="65">
        <f t="shared" si="533"/>
        <v>48872.899999999994</v>
      </c>
      <c r="BE2027" s="65">
        <f t="shared" si="534"/>
        <v>31744.309999999998</v>
      </c>
      <c r="BF2027" s="65">
        <f t="shared" si="535"/>
        <v>107112.45950545321</v>
      </c>
      <c r="BG2027" s="66">
        <f t="shared" si="536"/>
        <v>719.05578493525593</v>
      </c>
      <c r="BH2027" s="66">
        <f t="shared" si="537"/>
        <v>45.149861216298639</v>
      </c>
      <c r="BI2027" s="66">
        <f t="shared" si="538"/>
        <v>0.51388333333333336</v>
      </c>
      <c r="BJ2027" s="66">
        <f t="shared" si="539"/>
        <v>84.263620689655156</v>
      </c>
      <c r="BK2027" s="66">
        <f t="shared" si="540"/>
        <v>54.731568965517241</v>
      </c>
      <c r="BL2027" s="66">
        <f t="shared" si="541"/>
        <v>184.67665431974692</v>
      </c>
      <c r="BM2027" s="207">
        <f t="shared" si="543"/>
        <v>39871.979999999996</v>
      </c>
    </row>
    <row r="2028" spans="1:65" x14ac:dyDescent="0.35">
      <c r="A2028" s="1">
        <v>217</v>
      </c>
      <c r="B2028">
        <v>124</v>
      </c>
      <c r="C2028" t="s">
        <v>37</v>
      </c>
      <c r="D2028" s="60" t="s">
        <v>255</v>
      </c>
      <c r="E2028" s="6" t="s">
        <v>1104</v>
      </c>
      <c r="F2028" s="7" t="s">
        <v>1106</v>
      </c>
      <c r="G2028" s="6">
        <v>-23.85</v>
      </c>
      <c r="H2028" s="6">
        <v>-46.64</v>
      </c>
      <c r="I2028" s="6">
        <v>792</v>
      </c>
      <c r="J2028" s="8">
        <v>14172.2970393051</v>
      </c>
      <c r="K2028" t="s">
        <v>1165</v>
      </c>
      <c r="L2028" t="s">
        <v>1062</v>
      </c>
      <c r="M2028">
        <v>600</v>
      </c>
      <c r="N2028">
        <v>600</v>
      </c>
      <c r="O2028">
        <v>27.53</v>
      </c>
      <c r="P2028">
        <v>22727.01</v>
      </c>
      <c r="Q2028">
        <v>44998.77</v>
      </c>
      <c r="R2028">
        <v>5266.4</v>
      </c>
      <c r="S2028">
        <v>34606.78</v>
      </c>
      <c r="T2028">
        <v>0</v>
      </c>
      <c r="U2028">
        <v>11750.93</v>
      </c>
      <c r="V2028">
        <v>0</v>
      </c>
      <c r="W2028" s="181">
        <f t="shared" si="527"/>
        <v>34477.94</v>
      </c>
      <c r="X2028" s="181">
        <f t="shared" si="528"/>
        <v>57.463233333333335</v>
      </c>
      <c r="Y2028" s="174">
        <v>119377.42</v>
      </c>
      <c r="Z2028" s="181">
        <f t="shared" si="529"/>
        <v>198.96236666666667</v>
      </c>
      <c r="AA2028" s="174">
        <v>2.3061312599987501E-2</v>
      </c>
      <c r="AB2028" s="174">
        <v>19.037947042246351</v>
      </c>
      <c r="AC2028" s="174">
        <v>37.694540558842696</v>
      </c>
      <c r="AD2028" s="174">
        <v>4.4115545469151538</v>
      </c>
      <c r="AE2028" s="174">
        <v>28.98938509476918</v>
      </c>
      <c r="AF2028">
        <v>0</v>
      </c>
      <c r="AG2028" s="106">
        <v>9.8435114446266301</v>
      </c>
      <c r="AH2028" s="106">
        <v>0</v>
      </c>
      <c r="AI2028" s="106">
        <v>100</v>
      </c>
      <c r="AJ2028">
        <v>83.78</v>
      </c>
      <c r="AK2028">
        <v>57.51</v>
      </c>
      <c r="AL2028">
        <v>57.68</v>
      </c>
      <c r="AM2028">
        <v>198.96</v>
      </c>
      <c r="AN2028" t="s">
        <v>1064</v>
      </c>
      <c r="AO2028">
        <v>23.601600000000001</v>
      </c>
      <c r="AP2028">
        <v>8.33</v>
      </c>
      <c r="AQ2028">
        <v>12.806699999999999</v>
      </c>
      <c r="AR2028" t="s">
        <v>1072</v>
      </c>
      <c r="AS2028" t="s">
        <v>1074</v>
      </c>
      <c r="AT2028" t="s">
        <v>1076</v>
      </c>
      <c r="AU2028" t="s">
        <v>1078</v>
      </c>
      <c r="AV2028" t="s">
        <v>1080</v>
      </c>
      <c r="AW2028" t="s">
        <v>1083</v>
      </c>
      <c r="AX2028" s="65">
        <f t="shared" si="542"/>
        <v>1391.07</v>
      </c>
      <c r="AY2028" s="106">
        <v>2862.47</v>
      </c>
      <c r="AZ2028" s="106">
        <v>960.22517532463587</v>
      </c>
      <c r="BA2028" s="65">
        <f t="shared" si="530"/>
        <v>5213.7651753246355</v>
      </c>
      <c r="BB2028" s="65">
        <f t="shared" si="531"/>
        <v>33517.714824675364</v>
      </c>
      <c r="BC2028" s="65">
        <f t="shared" si="532"/>
        <v>27.53</v>
      </c>
      <c r="BD2028" s="65">
        <f t="shared" si="533"/>
        <v>48874.1</v>
      </c>
      <c r="BE2028" s="65">
        <f t="shared" si="534"/>
        <v>31744.309999999998</v>
      </c>
      <c r="BF2028" s="65">
        <f t="shared" si="535"/>
        <v>114163.65482467537</v>
      </c>
      <c r="BG2028" s="66">
        <f t="shared" si="536"/>
        <v>744.82359647494798</v>
      </c>
      <c r="BH2028" s="66">
        <f t="shared" si="537"/>
        <v>57.78916349081959</v>
      </c>
      <c r="BI2028" s="66">
        <f t="shared" si="538"/>
        <v>4.5883333333333338E-2</v>
      </c>
      <c r="BJ2028" s="66">
        <f t="shared" si="539"/>
        <v>84.265689655172409</v>
      </c>
      <c r="BK2028" s="66">
        <f t="shared" si="540"/>
        <v>54.731568965517241</v>
      </c>
      <c r="BL2028" s="66">
        <f t="shared" si="541"/>
        <v>196.83388762875063</v>
      </c>
      <c r="BM2028" s="207">
        <f t="shared" si="543"/>
        <v>39873.18</v>
      </c>
    </row>
    <row r="2029" spans="1:65" x14ac:dyDescent="0.35">
      <c r="A2029" s="1">
        <v>218</v>
      </c>
      <c r="B2029">
        <v>124</v>
      </c>
      <c r="C2029" t="s">
        <v>37</v>
      </c>
      <c r="D2029" s="60" t="s">
        <v>256</v>
      </c>
      <c r="E2029" s="6" t="s">
        <v>1107</v>
      </c>
      <c r="F2029" s="7" t="s">
        <v>1108</v>
      </c>
      <c r="G2029" s="6">
        <v>-30.03</v>
      </c>
      <c r="H2029" s="6">
        <v>-51.23</v>
      </c>
      <c r="I2029" s="6">
        <v>47</v>
      </c>
      <c r="J2029" s="8">
        <v>23954.0527728093</v>
      </c>
      <c r="K2029" t="s">
        <v>1165</v>
      </c>
      <c r="L2029" t="s">
        <v>1062</v>
      </c>
      <c r="M2029">
        <v>600</v>
      </c>
      <c r="N2029">
        <v>600</v>
      </c>
      <c r="O2029">
        <v>142.25</v>
      </c>
      <c r="P2029">
        <v>26443.14</v>
      </c>
      <c r="Q2029">
        <v>44998.77</v>
      </c>
      <c r="R2029">
        <v>5272.4</v>
      </c>
      <c r="S2029">
        <v>34606.78</v>
      </c>
      <c r="T2029">
        <v>0</v>
      </c>
      <c r="U2029">
        <v>11750.93</v>
      </c>
      <c r="V2029">
        <v>0</v>
      </c>
      <c r="W2029" s="181">
        <f t="shared" si="527"/>
        <v>38194.07</v>
      </c>
      <c r="X2029" s="181">
        <f t="shared" si="528"/>
        <v>63.65678333333333</v>
      </c>
      <c r="Y2029" s="174">
        <v>123214.28</v>
      </c>
      <c r="Z2029" s="181">
        <f t="shared" si="529"/>
        <v>205.35713333333334</v>
      </c>
      <c r="AA2029" s="174">
        <v>0.1154492807164884</v>
      </c>
      <c r="AB2029" s="174">
        <v>21.46110012573218</v>
      </c>
      <c r="AC2029" s="174">
        <v>36.520742563280812</v>
      </c>
      <c r="AD2029" s="174">
        <v>4.2790494738109901</v>
      </c>
      <c r="AE2029" s="174">
        <v>28.0866633315554</v>
      </c>
      <c r="AF2029">
        <v>0</v>
      </c>
      <c r="AG2029" s="106">
        <v>9.5369871089617213</v>
      </c>
      <c r="AH2029" s="106">
        <v>0</v>
      </c>
      <c r="AI2029" s="106">
        <v>100</v>
      </c>
      <c r="AJ2029">
        <v>83.79</v>
      </c>
      <c r="AK2029">
        <v>63.89</v>
      </c>
      <c r="AL2029">
        <v>57.68</v>
      </c>
      <c r="AM2029">
        <v>205.36</v>
      </c>
      <c r="AN2029" t="s">
        <v>1065</v>
      </c>
      <c r="AO2029">
        <v>23.601600000000001</v>
      </c>
      <c r="AP2029">
        <v>8.33</v>
      </c>
      <c r="AQ2029">
        <v>12.806699999999999</v>
      </c>
      <c r="AR2029" t="s">
        <v>1072</v>
      </c>
      <c r="AS2029" t="s">
        <v>1074</v>
      </c>
      <c r="AT2029" t="s">
        <v>1076</v>
      </c>
      <c r="AU2029" t="s">
        <v>1078</v>
      </c>
      <c r="AV2029" t="s">
        <v>1080</v>
      </c>
      <c r="AW2029" t="s">
        <v>1083</v>
      </c>
      <c r="AX2029" s="65">
        <f t="shared" si="542"/>
        <v>1391.07</v>
      </c>
      <c r="AY2029" s="106">
        <v>2862.47</v>
      </c>
      <c r="AZ2029" s="106">
        <v>1039.0828773856358</v>
      </c>
      <c r="BA2029" s="65">
        <f t="shared" si="530"/>
        <v>5292.6228773856355</v>
      </c>
      <c r="BB2029" s="65">
        <f t="shared" si="531"/>
        <v>37154.987122614366</v>
      </c>
      <c r="BC2029" s="65">
        <f t="shared" si="532"/>
        <v>142.25</v>
      </c>
      <c r="BD2029" s="65">
        <f t="shared" si="533"/>
        <v>48880.1</v>
      </c>
      <c r="BE2029" s="65">
        <f t="shared" si="534"/>
        <v>31744.309999999998</v>
      </c>
      <c r="BF2029" s="65">
        <f t="shared" si="535"/>
        <v>117921.65712261436</v>
      </c>
      <c r="BG2029" s="66">
        <f t="shared" si="536"/>
        <v>756.08898248366222</v>
      </c>
      <c r="BH2029" s="66">
        <f t="shared" si="537"/>
        <v>64.060322625197188</v>
      </c>
      <c r="BI2029" s="66">
        <f t="shared" si="538"/>
        <v>0.23708333333333334</v>
      </c>
      <c r="BJ2029" s="66">
        <f t="shared" si="539"/>
        <v>84.276034482758618</v>
      </c>
      <c r="BK2029" s="66">
        <f t="shared" si="540"/>
        <v>54.731568965517241</v>
      </c>
      <c r="BL2029" s="66">
        <f t="shared" si="541"/>
        <v>203.313201935542</v>
      </c>
      <c r="BM2029" s="207">
        <f t="shared" si="543"/>
        <v>39879.18</v>
      </c>
    </row>
    <row r="2030" spans="1:65" x14ac:dyDescent="0.35">
      <c r="A2030" s="1">
        <v>219</v>
      </c>
      <c r="B2030">
        <v>124</v>
      </c>
      <c r="C2030" t="s">
        <v>37</v>
      </c>
      <c r="D2030" s="60" t="s">
        <v>257</v>
      </c>
      <c r="E2030" s="6" t="s">
        <v>1109</v>
      </c>
      <c r="F2030" s="7" t="s">
        <v>1110</v>
      </c>
      <c r="G2030" s="6">
        <v>-15.37</v>
      </c>
      <c r="H2030" s="6">
        <v>-48.78</v>
      </c>
      <c r="I2030" s="6">
        <v>770</v>
      </c>
      <c r="J2030" s="8">
        <v>31081.371963744201</v>
      </c>
      <c r="K2030" t="s">
        <v>1165</v>
      </c>
      <c r="L2030" t="s">
        <v>1062</v>
      </c>
      <c r="M2030">
        <v>600</v>
      </c>
      <c r="N2030">
        <v>600</v>
      </c>
      <c r="O2030">
        <v>0</v>
      </c>
      <c r="P2030">
        <v>38369.56</v>
      </c>
      <c r="Q2030">
        <v>44998.77</v>
      </c>
      <c r="R2030">
        <v>5266.4</v>
      </c>
      <c r="S2030">
        <v>34606.78</v>
      </c>
      <c r="T2030">
        <v>0</v>
      </c>
      <c r="U2030">
        <v>11750.93</v>
      </c>
      <c r="V2030">
        <v>0</v>
      </c>
      <c r="W2030" s="181">
        <f t="shared" si="527"/>
        <v>50120.49</v>
      </c>
      <c r="X2030" s="181">
        <f t="shared" si="528"/>
        <v>83.534149999999997</v>
      </c>
      <c r="Y2030" s="174">
        <v>134992.45000000001</v>
      </c>
      <c r="Z2030" s="181">
        <f t="shared" si="529"/>
        <v>224.98741666666669</v>
      </c>
      <c r="AA2030" s="174">
        <v>0</v>
      </c>
      <c r="AB2030" s="174">
        <v>28.423485906063629</v>
      </c>
      <c r="AC2030" s="174">
        <v>33.334286473058313</v>
      </c>
      <c r="AD2030" s="174">
        <v>3.9012552183473961</v>
      </c>
      <c r="AE2030" s="174">
        <v>25.63608557367467</v>
      </c>
      <c r="AF2030">
        <v>0</v>
      </c>
      <c r="AG2030" s="106">
        <v>8.7048794210342866</v>
      </c>
      <c r="AH2030" s="106">
        <v>0</v>
      </c>
      <c r="AI2030" s="106">
        <v>100</v>
      </c>
      <c r="AJ2030">
        <v>83.78</v>
      </c>
      <c r="AK2030">
        <v>83.53</v>
      </c>
      <c r="AL2030">
        <v>57.68</v>
      </c>
      <c r="AM2030">
        <v>224.99</v>
      </c>
      <c r="AN2030" t="s">
        <v>1066</v>
      </c>
      <c r="AO2030">
        <v>23.601600000000001</v>
      </c>
      <c r="AP2030">
        <v>8.33</v>
      </c>
      <c r="AQ2030">
        <v>12.806699999999999</v>
      </c>
      <c r="AR2030" t="s">
        <v>1072</v>
      </c>
      <c r="AS2030" t="s">
        <v>1074</v>
      </c>
      <c r="AT2030" t="s">
        <v>1076</v>
      </c>
      <c r="AU2030" t="s">
        <v>1078</v>
      </c>
      <c r="AV2030" t="s">
        <v>1080</v>
      </c>
      <c r="AW2030" t="s">
        <v>1083</v>
      </c>
      <c r="AX2030" s="65">
        <f t="shared" si="542"/>
        <v>1391.07</v>
      </c>
      <c r="AY2030" s="106">
        <v>2862.47</v>
      </c>
      <c r="AZ2030" s="106">
        <v>1312.1746356301192</v>
      </c>
      <c r="BA2030" s="65">
        <f t="shared" si="530"/>
        <v>5565.7146356301182</v>
      </c>
      <c r="BB2030" s="65">
        <f t="shared" si="531"/>
        <v>48808.315364369875</v>
      </c>
      <c r="BC2030" s="65">
        <f t="shared" si="532"/>
        <v>0</v>
      </c>
      <c r="BD2030" s="65">
        <f t="shared" si="533"/>
        <v>48874.1</v>
      </c>
      <c r="BE2030" s="65">
        <f t="shared" si="534"/>
        <v>31744.309999999998</v>
      </c>
      <c r="BF2030" s="65">
        <f t="shared" si="535"/>
        <v>129426.73536436989</v>
      </c>
      <c r="BG2030" s="66">
        <f t="shared" si="536"/>
        <v>795.10209080430263</v>
      </c>
      <c r="BH2030" s="66">
        <f t="shared" si="537"/>
        <v>84.152267869603236</v>
      </c>
      <c r="BI2030" s="66">
        <f t="shared" si="538"/>
        <v>0</v>
      </c>
      <c r="BJ2030" s="66">
        <f t="shared" si="539"/>
        <v>84.265689655172409</v>
      </c>
      <c r="BK2030" s="66">
        <f t="shared" si="540"/>
        <v>54.731568965517241</v>
      </c>
      <c r="BL2030" s="66">
        <f t="shared" si="541"/>
        <v>223.14954373167222</v>
      </c>
      <c r="BM2030" s="207">
        <f t="shared" si="543"/>
        <v>39873.18</v>
      </c>
    </row>
    <row r="2031" spans="1:65" x14ac:dyDescent="0.35">
      <c r="A2031" s="1">
        <v>220</v>
      </c>
      <c r="B2031">
        <v>124</v>
      </c>
      <c r="C2031" t="s">
        <v>37</v>
      </c>
      <c r="D2031" s="60" t="s">
        <v>258</v>
      </c>
      <c r="E2031" s="6" t="s">
        <v>1111</v>
      </c>
      <c r="F2031" s="7" t="s">
        <v>1112</v>
      </c>
      <c r="G2031" s="6">
        <v>-22.86</v>
      </c>
      <c r="H2031" s="6">
        <v>-43.41</v>
      </c>
      <c r="I2031" s="6">
        <v>45</v>
      </c>
      <c r="J2031" s="8">
        <v>45016.2336447989</v>
      </c>
      <c r="K2031" t="s">
        <v>1165</v>
      </c>
      <c r="L2031" t="s">
        <v>1062</v>
      </c>
      <c r="M2031">
        <v>600</v>
      </c>
      <c r="N2031">
        <v>600</v>
      </c>
      <c r="O2031">
        <v>0</v>
      </c>
      <c r="P2031">
        <v>38329.730000000003</v>
      </c>
      <c r="Q2031">
        <v>44998.77</v>
      </c>
      <c r="R2031">
        <v>5262.4</v>
      </c>
      <c r="S2031">
        <v>34606.78</v>
      </c>
      <c r="T2031">
        <v>0</v>
      </c>
      <c r="U2031">
        <v>11750.93</v>
      </c>
      <c r="V2031">
        <v>0</v>
      </c>
      <c r="W2031" s="181">
        <f t="shared" si="527"/>
        <v>50080.66</v>
      </c>
      <c r="X2031" s="181">
        <f t="shared" si="528"/>
        <v>83.467766666666677</v>
      </c>
      <c r="Y2031" s="174">
        <v>134948.62</v>
      </c>
      <c r="Z2031" s="181">
        <f t="shared" si="529"/>
        <v>224.91436666666667</v>
      </c>
      <c r="AA2031" s="174">
        <v>0</v>
      </c>
      <c r="AB2031" s="174">
        <v>28.40320264112372</v>
      </c>
      <c r="AC2031" s="174">
        <v>33.345113125276868</v>
      </c>
      <c r="AD2031" s="174">
        <v>3.899558217045866</v>
      </c>
      <c r="AE2031" s="174">
        <v>25.644411925071921</v>
      </c>
      <c r="AF2031">
        <v>0</v>
      </c>
      <c r="AG2031" s="106">
        <v>8.7077066812539474</v>
      </c>
      <c r="AH2031" s="106">
        <v>0</v>
      </c>
      <c r="AI2031" s="106">
        <v>100</v>
      </c>
      <c r="AJ2031">
        <v>83.77</v>
      </c>
      <c r="AK2031">
        <v>83.47</v>
      </c>
      <c r="AL2031">
        <v>57.68</v>
      </c>
      <c r="AM2031">
        <v>224.91</v>
      </c>
      <c r="AN2031" t="s">
        <v>1067</v>
      </c>
      <c r="AO2031">
        <v>23.601600000000001</v>
      </c>
      <c r="AP2031">
        <v>8.33</v>
      </c>
      <c r="AQ2031">
        <v>12.806699999999999</v>
      </c>
      <c r="AR2031" t="s">
        <v>1072</v>
      </c>
      <c r="AS2031" t="s">
        <v>1074</v>
      </c>
      <c r="AT2031" t="s">
        <v>1076</v>
      </c>
      <c r="AU2031" t="s">
        <v>1078</v>
      </c>
      <c r="AV2031" t="s">
        <v>1080</v>
      </c>
      <c r="AW2031" t="s">
        <v>1083</v>
      </c>
      <c r="AX2031" s="65">
        <f t="shared" si="542"/>
        <v>1391.07</v>
      </c>
      <c r="AY2031" s="106">
        <v>2862.47</v>
      </c>
      <c r="AZ2031" s="106">
        <v>1297.4835459778526</v>
      </c>
      <c r="BA2031" s="65">
        <f t="shared" si="530"/>
        <v>5551.0235459778523</v>
      </c>
      <c r="BB2031" s="65">
        <f t="shared" si="531"/>
        <v>48783.176454022148</v>
      </c>
      <c r="BC2031" s="65">
        <f t="shared" si="532"/>
        <v>0</v>
      </c>
      <c r="BD2031" s="65">
        <f t="shared" si="533"/>
        <v>48870.1</v>
      </c>
      <c r="BE2031" s="65">
        <f t="shared" si="534"/>
        <v>31744.309999999998</v>
      </c>
      <c r="BF2031" s="65">
        <f t="shared" si="535"/>
        <v>129397.59645402215</v>
      </c>
      <c r="BG2031" s="66">
        <f t="shared" si="536"/>
        <v>793.00336371112178</v>
      </c>
      <c r="BH2031" s="66">
        <f t="shared" si="537"/>
        <v>84.108924920727844</v>
      </c>
      <c r="BI2031" s="66">
        <f t="shared" si="538"/>
        <v>0</v>
      </c>
      <c r="BJ2031" s="66">
        <f t="shared" si="539"/>
        <v>84.258793103448269</v>
      </c>
      <c r="BK2031" s="66">
        <f t="shared" si="540"/>
        <v>54.731568965517241</v>
      </c>
      <c r="BL2031" s="66">
        <f t="shared" si="541"/>
        <v>223.09930423107267</v>
      </c>
      <c r="BM2031" s="207">
        <f t="shared" si="543"/>
        <v>39869.18</v>
      </c>
    </row>
    <row r="2032" spans="1:65" x14ac:dyDescent="0.35">
      <c r="A2032" s="1">
        <v>221</v>
      </c>
      <c r="B2032">
        <v>124</v>
      </c>
      <c r="C2032" t="s">
        <v>37</v>
      </c>
      <c r="D2032" s="60" t="s">
        <v>259</v>
      </c>
      <c r="E2032" s="6" t="s">
        <v>1113</v>
      </c>
      <c r="F2032" s="7" t="s">
        <v>1114</v>
      </c>
      <c r="G2032" s="6">
        <v>-20.32</v>
      </c>
      <c r="H2032" s="6">
        <v>-40.340000000000003</v>
      </c>
      <c r="I2032" s="6">
        <v>9</v>
      </c>
      <c r="J2032" s="8">
        <v>54061.366139626101</v>
      </c>
      <c r="K2032" t="s">
        <v>1165</v>
      </c>
      <c r="L2032" t="s">
        <v>1062</v>
      </c>
      <c r="M2032">
        <v>600</v>
      </c>
      <c r="N2032">
        <v>600</v>
      </c>
      <c r="O2032">
        <v>0</v>
      </c>
      <c r="P2032">
        <v>42851.4</v>
      </c>
      <c r="Q2032">
        <v>44998.77</v>
      </c>
      <c r="R2032">
        <v>5264.2</v>
      </c>
      <c r="S2032">
        <v>34606.78</v>
      </c>
      <c r="T2032">
        <v>0</v>
      </c>
      <c r="U2032">
        <v>11750.93</v>
      </c>
      <c r="V2032">
        <v>0</v>
      </c>
      <c r="W2032" s="181">
        <f t="shared" si="527"/>
        <v>54602.33</v>
      </c>
      <c r="X2032" s="181">
        <f t="shared" si="528"/>
        <v>91.003883333333334</v>
      </c>
      <c r="Y2032" s="174">
        <v>139472.09</v>
      </c>
      <c r="Z2032" s="181">
        <f t="shared" si="529"/>
        <v>232.45348333333334</v>
      </c>
      <c r="AA2032" s="174">
        <v>0</v>
      </c>
      <c r="AB2032" s="174">
        <v>30.723996464095428</v>
      </c>
      <c r="AC2032" s="174">
        <v>32.263637836071723</v>
      </c>
      <c r="AD2032" s="174">
        <v>3.7743752172925782</v>
      </c>
      <c r="AE2032" s="174">
        <v>24.812691915637028</v>
      </c>
      <c r="AF2032">
        <v>0</v>
      </c>
      <c r="AG2032" s="106">
        <v>8.4252913970099677</v>
      </c>
      <c r="AH2032" s="106">
        <v>0</v>
      </c>
      <c r="AI2032" s="106">
        <v>100</v>
      </c>
      <c r="AJ2032">
        <v>83.77</v>
      </c>
      <c r="AK2032">
        <v>91</v>
      </c>
      <c r="AL2032">
        <v>57.68</v>
      </c>
      <c r="AM2032">
        <v>232.45</v>
      </c>
      <c r="AN2032" t="s">
        <v>1068</v>
      </c>
      <c r="AO2032">
        <v>23.601600000000001</v>
      </c>
      <c r="AP2032">
        <v>8.33</v>
      </c>
      <c r="AQ2032">
        <v>12.806699999999999</v>
      </c>
      <c r="AR2032" t="s">
        <v>1072</v>
      </c>
      <c r="AS2032" t="s">
        <v>1074</v>
      </c>
      <c r="AT2032" t="s">
        <v>1076</v>
      </c>
      <c r="AU2032" t="s">
        <v>1078</v>
      </c>
      <c r="AV2032" t="s">
        <v>1080</v>
      </c>
      <c r="AW2032" t="s">
        <v>1083</v>
      </c>
      <c r="AX2032" s="65">
        <f t="shared" si="542"/>
        <v>1391.07</v>
      </c>
      <c r="AY2032" s="106">
        <v>2862.47</v>
      </c>
      <c r="AZ2032" s="106">
        <v>1356.0062000792914</v>
      </c>
      <c r="BA2032" s="65">
        <f t="shared" si="530"/>
        <v>5609.5462000792904</v>
      </c>
      <c r="BB2032" s="65">
        <f t="shared" si="531"/>
        <v>53246.323799920712</v>
      </c>
      <c r="BC2032" s="65">
        <f t="shared" si="532"/>
        <v>0</v>
      </c>
      <c r="BD2032" s="65">
        <f t="shared" si="533"/>
        <v>48871.899999999994</v>
      </c>
      <c r="BE2032" s="65">
        <f t="shared" si="534"/>
        <v>31744.309999999998</v>
      </c>
      <c r="BF2032" s="65">
        <f t="shared" si="535"/>
        <v>133862.54379992071</v>
      </c>
      <c r="BG2032" s="66">
        <f t="shared" si="536"/>
        <v>801.36374286847001</v>
      </c>
      <c r="BH2032" s="66">
        <f t="shared" si="537"/>
        <v>91.804006551587435</v>
      </c>
      <c r="BI2032" s="66">
        <f t="shared" si="538"/>
        <v>0</v>
      </c>
      <c r="BJ2032" s="66">
        <f t="shared" si="539"/>
        <v>84.261896551724135</v>
      </c>
      <c r="BK2032" s="66">
        <f t="shared" si="540"/>
        <v>54.731568965517241</v>
      </c>
      <c r="BL2032" s="66">
        <f t="shared" si="541"/>
        <v>230.79748931020811</v>
      </c>
      <c r="BM2032" s="207">
        <f t="shared" si="543"/>
        <v>39870.979999999996</v>
      </c>
    </row>
    <row r="2033" spans="1:65" x14ac:dyDescent="0.35">
      <c r="A2033" s="1">
        <v>222</v>
      </c>
      <c r="B2033">
        <v>124</v>
      </c>
      <c r="C2033" t="s">
        <v>37</v>
      </c>
      <c r="D2033" s="60" t="s">
        <v>260</v>
      </c>
      <c r="E2033" s="6" t="s">
        <v>1115</v>
      </c>
      <c r="F2033" s="7" t="s">
        <v>1116</v>
      </c>
      <c r="G2033" s="6">
        <v>-8.0500000000000007</v>
      </c>
      <c r="H2033" s="6">
        <v>-34.880000000000003</v>
      </c>
      <c r="I2033" s="6">
        <v>10</v>
      </c>
      <c r="J2033" s="8">
        <v>63550.072249703</v>
      </c>
      <c r="K2033" t="s">
        <v>1165</v>
      </c>
      <c r="L2033" t="s">
        <v>1062</v>
      </c>
      <c r="M2033">
        <v>600</v>
      </c>
      <c r="N2033">
        <v>600</v>
      </c>
      <c r="O2033">
        <v>0</v>
      </c>
      <c r="P2033">
        <v>47662.01</v>
      </c>
      <c r="Q2033">
        <v>44998.77</v>
      </c>
      <c r="R2033">
        <v>5250.2</v>
      </c>
      <c r="S2033">
        <v>34606.78</v>
      </c>
      <c r="T2033">
        <v>0</v>
      </c>
      <c r="U2033">
        <v>11750.93</v>
      </c>
      <c r="V2033">
        <v>0</v>
      </c>
      <c r="W2033" s="181">
        <f t="shared" si="527"/>
        <v>59412.94</v>
      </c>
      <c r="X2033" s="181">
        <f t="shared" si="528"/>
        <v>99.021566666666672</v>
      </c>
      <c r="Y2033" s="174">
        <v>144268.70000000001</v>
      </c>
      <c r="Z2033" s="181">
        <f t="shared" si="529"/>
        <v>240.44783333333336</v>
      </c>
      <c r="AA2033" s="174">
        <v>0</v>
      </c>
      <c r="AB2033" s="174">
        <v>33.036971983527962</v>
      </c>
      <c r="AC2033" s="174">
        <v>31.190944397502712</v>
      </c>
      <c r="AD2033" s="174">
        <v>3.6391816104255459</v>
      </c>
      <c r="AE2033" s="174">
        <v>23.987725681315489</v>
      </c>
      <c r="AF2033">
        <v>0</v>
      </c>
      <c r="AG2033" s="106">
        <v>8.1451693957178506</v>
      </c>
      <c r="AH2033" s="106">
        <v>0</v>
      </c>
      <c r="AI2033" s="106">
        <v>100</v>
      </c>
      <c r="AJ2033">
        <v>83.75</v>
      </c>
      <c r="AK2033">
        <v>99.02</v>
      </c>
      <c r="AL2033">
        <v>57.68</v>
      </c>
      <c r="AM2033">
        <v>240.45</v>
      </c>
      <c r="AN2033" t="s">
        <v>1069</v>
      </c>
      <c r="AO2033">
        <v>23.601600000000001</v>
      </c>
      <c r="AP2033">
        <v>8.33</v>
      </c>
      <c r="AQ2033">
        <v>12.806699999999999</v>
      </c>
      <c r="AR2033" t="s">
        <v>1072</v>
      </c>
      <c r="AS2033" t="s">
        <v>1074</v>
      </c>
      <c r="AT2033" t="s">
        <v>1076</v>
      </c>
      <c r="AU2033" t="s">
        <v>1078</v>
      </c>
      <c r="AV2033" t="s">
        <v>1080</v>
      </c>
      <c r="AW2033" t="s">
        <v>1083</v>
      </c>
      <c r="AX2033" s="65">
        <f t="shared" si="542"/>
        <v>1391.07</v>
      </c>
      <c r="AY2033" s="106">
        <v>2862.47</v>
      </c>
      <c r="AZ2033" s="106">
        <v>1470.0692055498496</v>
      </c>
      <c r="BA2033" s="65">
        <f t="shared" si="530"/>
        <v>5723.6092055498493</v>
      </c>
      <c r="BB2033" s="65">
        <f t="shared" si="531"/>
        <v>57942.870794450151</v>
      </c>
      <c r="BC2033" s="65">
        <f t="shared" si="532"/>
        <v>0</v>
      </c>
      <c r="BD2033" s="65">
        <f t="shared" si="533"/>
        <v>48857.899999999994</v>
      </c>
      <c r="BE2033" s="65">
        <f t="shared" si="534"/>
        <v>31744.309999999998</v>
      </c>
      <c r="BF2033" s="65">
        <f t="shared" si="535"/>
        <v>138545.09079445017</v>
      </c>
      <c r="BG2033" s="66">
        <f t="shared" si="536"/>
        <v>817.65845793569281</v>
      </c>
      <c r="BH2033" s="66">
        <f t="shared" si="537"/>
        <v>99.901501369741638</v>
      </c>
      <c r="BI2033" s="66">
        <f t="shared" si="538"/>
        <v>0</v>
      </c>
      <c r="BJ2033" s="66">
        <f t="shared" si="539"/>
        <v>84.237758620689647</v>
      </c>
      <c r="BK2033" s="66">
        <f t="shared" si="540"/>
        <v>54.731568965517241</v>
      </c>
      <c r="BL2033" s="66">
        <f t="shared" si="541"/>
        <v>238.87084619732786</v>
      </c>
      <c r="BM2033" s="207">
        <f t="shared" si="543"/>
        <v>39856.979999999996</v>
      </c>
    </row>
    <row r="2034" spans="1:65" x14ac:dyDescent="0.35">
      <c r="A2034" s="1">
        <v>223</v>
      </c>
      <c r="B2034">
        <v>124</v>
      </c>
      <c r="C2034" t="s">
        <v>37</v>
      </c>
      <c r="D2034" s="60" t="s">
        <v>261</v>
      </c>
      <c r="E2034" s="6" t="s">
        <v>1117</v>
      </c>
      <c r="F2034" s="7" t="s">
        <v>1118</v>
      </c>
      <c r="G2034" s="6">
        <v>-3.8</v>
      </c>
      <c r="H2034" s="6">
        <v>-38.53</v>
      </c>
      <c r="I2034" s="6">
        <v>41</v>
      </c>
      <c r="J2034" s="8">
        <v>71394.000753582499</v>
      </c>
      <c r="K2034" t="s">
        <v>1165</v>
      </c>
      <c r="L2034" t="s">
        <v>1062</v>
      </c>
      <c r="M2034">
        <v>600</v>
      </c>
      <c r="N2034">
        <v>600</v>
      </c>
      <c r="O2034">
        <v>0</v>
      </c>
      <c r="P2034">
        <v>48894.71</v>
      </c>
      <c r="Q2034">
        <v>44998.77</v>
      </c>
      <c r="R2034">
        <v>5255.2</v>
      </c>
      <c r="S2034">
        <v>34606.78</v>
      </c>
      <c r="T2034">
        <v>0</v>
      </c>
      <c r="U2034">
        <v>11750.93</v>
      </c>
      <c r="V2034">
        <v>0</v>
      </c>
      <c r="W2034" s="181">
        <f t="shared" si="527"/>
        <v>60645.64</v>
      </c>
      <c r="X2034" s="181">
        <f t="shared" si="528"/>
        <v>101.07606666666666</v>
      </c>
      <c r="Y2034" s="174">
        <v>145506.39000000001</v>
      </c>
      <c r="Z2034" s="181">
        <f t="shared" si="529"/>
        <v>242.51065000000003</v>
      </c>
      <c r="AA2034" s="174">
        <v>0</v>
      </c>
      <c r="AB2034" s="174">
        <v>33.603135917261078</v>
      </c>
      <c r="AC2034" s="174">
        <v>30.925631513502601</v>
      </c>
      <c r="AD2034" s="174">
        <v>3.6116626905526279</v>
      </c>
      <c r="AE2034" s="174">
        <v>23.783684001781641</v>
      </c>
      <c r="AF2034">
        <v>0</v>
      </c>
      <c r="AG2034" s="106">
        <v>8.0758858769020385</v>
      </c>
      <c r="AH2034" s="106">
        <v>0</v>
      </c>
      <c r="AI2034" s="106">
        <v>100</v>
      </c>
      <c r="AJ2034">
        <v>83.76</v>
      </c>
      <c r="AK2034">
        <v>101.08</v>
      </c>
      <c r="AL2034">
        <v>57.68</v>
      </c>
      <c r="AM2034">
        <v>242.51</v>
      </c>
      <c r="AN2034" t="s">
        <v>1070</v>
      </c>
      <c r="AO2034">
        <v>23.601600000000001</v>
      </c>
      <c r="AP2034">
        <v>8.33</v>
      </c>
      <c r="AQ2034">
        <v>12.806699999999999</v>
      </c>
      <c r="AR2034" t="s">
        <v>1072</v>
      </c>
      <c r="AS2034" t="s">
        <v>1074</v>
      </c>
      <c r="AT2034" t="s">
        <v>1076</v>
      </c>
      <c r="AU2034" t="s">
        <v>1078</v>
      </c>
      <c r="AV2034" t="s">
        <v>1080</v>
      </c>
      <c r="AW2034" t="s">
        <v>1083</v>
      </c>
      <c r="AX2034" s="65">
        <f t="shared" si="542"/>
        <v>1391.07</v>
      </c>
      <c r="AY2034" s="106">
        <v>2862.47</v>
      </c>
      <c r="AZ2034" s="106">
        <v>1452.2573963649386</v>
      </c>
      <c r="BA2034" s="65">
        <f t="shared" si="530"/>
        <v>5705.7973963649383</v>
      </c>
      <c r="BB2034" s="65">
        <f t="shared" si="531"/>
        <v>59193.382603635058</v>
      </c>
      <c r="BC2034" s="65">
        <f t="shared" si="532"/>
        <v>0</v>
      </c>
      <c r="BD2034" s="65">
        <f t="shared" si="533"/>
        <v>48862.899999999994</v>
      </c>
      <c r="BE2034" s="65">
        <f t="shared" si="534"/>
        <v>31744.309999999998</v>
      </c>
      <c r="BF2034" s="65">
        <f t="shared" si="535"/>
        <v>139800.59260363507</v>
      </c>
      <c r="BG2034" s="66">
        <f t="shared" si="536"/>
        <v>815.11391376641973</v>
      </c>
      <c r="BH2034" s="66">
        <f t="shared" si="537"/>
        <v>102.05755621316389</v>
      </c>
      <c r="BI2034" s="66">
        <f t="shared" si="538"/>
        <v>0</v>
      </c>
      <c r="BJ2034" s="66">
        <f t="shared" si="539"/>
        <v>84.246379310344821</v>
      </c>
      <c r="BK2034" s="66">
        <f t="shared" si="540"/>
        <v>54.731568965517241</v>
      </c>
      <c r="BL2034" s="66">
        <f t="shared" si="541"/>
        <v>241.03550448902598</v>
      </c>
      <c r="BM2034" s="207">
        <f t="shared" si="543"/>
        <v>39861.979999999996</v>
      </c>
    </row>
    <row r="2035" spans="1:65" x14ac:dyDescent="0.35">
      <c r="A2035" s="1">
        <v>224</v>
      </c>
      <c r="B2035">
        <v>125</v>
      </c>
      <c r="C2035" t="s">
        <v>37</v>
      </c>
      <c r="D2035" s="60" t="s">
        <v>262</v>
      </c>
      <c r="E2035" s="6" t="s">
        <v>1104</v>
      </c>
      <c r="F2035" s="7" t="s">
        <v>1105</v>
      </c>
      <c r="G2035" s="6">
        <v>-22.74</v>
      </c>
      <c r="H2035" s="6">
        <v>-45.59</v>
      </c>
      <c r="I2035" s="6">
        <v>1642</v>
      </c>
      <c r="J2035" s="8">
        <v>3495.45982983364</v>
      </c>
      <c r="K2035" t="s">
        <v>1165</v>
      </c>
      <c r="L2035" t="s">
        <v>1062</v>
      </c>
      <c r="M2035">
        <v>600</v>
      </c>
      <c r="N2035">
        <v>600</v>
      </c>
      <c r="O2035">
        <v>7.94</v>
      </c>
      <c r="P2035">
        <v>18620.91</v>
      </c>
      <c r="Q2035">
        <v>44998.77</v>
      </c>
      <c r="R2035">
        <v>5265.2</v>
      </c>
      <c r="S2035">
        <v>34606.78</v>
      </c>
      <c r="T2035">
        <v>0</v>
      </c>
      <c r="U2035">
        <v>11578.67</v>
      </c>
      <c r="V2035">
        <v>0</v>
      </c>
      <c r="W2035" s="181">
        <f t="shared" si="527"/>
        <v>30199.58</v>
      </c>
      <c r="X2035" s="181">
        <f t="shared" si="528"/>
        <v>50.332633333333334</v>
      </c>
      <c r="Y2035" s="174">
        <v>115078.27</v>
      </c>
      <c r="Z2035" s="181">
        <f t="shared" si="529"/>
        <v>191.79711666666668</v>
      </c>
      <c r="AA2035" s="174">
        <v>6.8996518630320049E-3</v>
      </c>
      <c r="AB2035" s="174">
        <v>16.181082666605949</v>
      </c>
      <c r="AC2035" s="174">
        <v>39.102751544666077</v>
      </c>
      <c r="AD2035" s="174">
        <v>4.5753207795007693</v>
      </c>
      <c r="AE2035" s="174">
        <v>30.072384647423011</v>
      </c>
      <c r="AF2035">
        <v>0</v>
      </c>
      <c r="AG2035" s="106">
        <v>10.06156070994116</v>
      </c>
      <c r="AH2035" s="106">
        <v>0</v>
      </c>
      <c r="AI2035" s="106">
        <v>100</v>
      </c>
      <c r="AJ2035">
        <v>83.77</v>
      </c>
      <c r="AK2035">
        <v>50.35</v>
      </c>
      <c r="AL2035">
        <v>57.68</v>
      </c>
      <c r="AM2035">
        <v>191.8</v>
      </c>
      <c r="AN2035" t="s">
        <v>1063</v>
      </c>
      <c r="AO2035">
        <v>23.601600000000001</v>
      </c>
      <c r="AP2035">
        <v>8.33</v>
      </c>
      <c r="AQ2035">
        <v>12.806699999999999</v>
      </c>
      <c r="AR2035" t="s">
        <v>1072</v>
      </c>
      <c r="AS2035" t="s">
        <v>1074</v>
      </c>
      <c r="AT2035" t="s">
        <v>1076</v>
      </c>
      <c r="AU2035" t="s">
        <v>1078</v>
      </c>
      <c r="AV2035" t="s">
        <v>1080</v>
      </c>
      <c r="AW2035" t="s">
        <v>1084</v>
      </c>
      <c r="AX2035" s="65">
        <f t="shared" si="542"/>
        <v>1391.07</v>
      </c>
      <c r="AY2035" s="106">
        <v>2862.47</v>
      </c>
      <c r="AZ2035" s="106">
        <v>777.91370416755808</v>
      </c>
      <c r="BA2035" s="65">
        <f t="shared" si="530"/>
        <v>5031.4537041675576</v>
      </c>
      <c r="BB2035" s="65">
        <f t="shared" si="531"/>
        <v>29421.666295832445</v>
      </c>
      <c r="BC2035" s="65">
        <f t="shared" si="532"/>
        <v>7.94</v>
      </c>
      <c r="BD2035" s="65">
        <f t="shared" si="533"/>
        <v>48872.899999999994</v>
      </c>
      <c r="BE2035" s="65">
        <f t="shared" si="534"/>
        <v>31744.309999999998</v>
      </c>
      <c r="BF2035" s="65">
        <f t="shared" si="535"/>
        <v>110046.81629583245</v>
      </c>
      <c r="BG2035" s="66">
        <f t="shared" si="536"/>
        <v>718.77910059536532</v>
      </c>
      <c r="BH2035" s="66">
        <f t="shared" si="537"/>
        <v>50.727010854883524</v>
      </c>
      <c r="BI2035" s="66">
        <f t="shared" si="538"/>
        <v>1.3233333333333335E-2</v>
      </c>
      <c r="BJ2035" s="66">
        <f t="shared" si="539"/>
        <v>84.263620689655156</v>
      </c>
      <c r="BK2035" s="66">
        <f t="shared" si="540"/>
        <v>54.731568965517241</v>
      </c>
      <c r="BL2035" s="66">
        <f t="shared" si="541"/>
        <v>189.73589016522837</v>
      </c>
      <c r="BM2035" s="207">
        <f t="shared" si="543"/>
        <v>39871.979999999996</v>
      </c>
    </row>
    <row r="2036" spans="1:65" x14ac:dyDescent="0.35">
      <c r="A2036" s="1">
        <v>225</v>
      </c>
      <c r="B2036">
        <v>125</v>
      </c>
      <c r="C2036" t="s">
        <v>37</v>
      </c>
      <c r="D2036" s="60" t="s">
        <v>263</v>
      </c>
      <c r="E2036" s="6" t="s">
        <v>1104</v>
      </c>
      <c r="F2036" s="7" t="s">
        <v>1106</v>
      </c>
      <c r="G2036" s="6">
        <v>-23.85</v>
      </c>
      <c r="H2036" s="6">
        <v>-46.64</v>
      </c>
      <c r="I2036" s="6">
        <v>792</v>
      </c>
      <c r="J2036" s="8">
        <v>14172.2970393051</v>
      </c>
      <c r="K2036" t="s">
        <v>1165</v>
      </c>
      <c r="L2036" t="s">
        <v>1062</v>
      </c>
      <c r="M2036">
        <v>600</v>
      </c>
      <c r="N2036">
        <v>600</v>
      </c>
      <c r="O2036">
        <v>0</v>
      </c>
      <c r="P2036">
        <v>24151.01</v>
      </c>
      <c r="Q2036">
        <v>44998.77</v>
      </c>
      <c r="R2036">
        <v>5266.4</v>
      </c>
      <c r="S2036">
        <v>34606.78</v>
      </c>
      <c r="T2036">
        <v>0</v>
      </c>
      <c r="U2036">
        <v>11578.67</v>
      </c>
      <c r="V2036">
        <v>0</v>
      </c>
      <c r="W2036" s="181">
        <f t="shared" si="527"/>
        <v>35729.68</v>
      </c>
      <c r="X2036" s="181">
        <f t="shared" si="528"/>
        <v>59.549466666666667</v>
      </c>
      <c r="Y2036" s="174">
        <v>120601.64</v>
      </c>
      <c r="Z2036" s="181">
        <f t="shared" si="529"/>
        <v>201.00273333333334</v>
      </c>
      <c r="AA2036" s="174">
        <v>0</v>
      </c>
      <c r="AB2036" s="174">
        <v>20.02544078173398</v>
      </c>
      <c r="AC2036" s="174">
        <v>37.311905542909699</v>
      </c>
      <c r="AD2036" s="174">
        <v>4.3667731218248766</v>
      </c>
      <c r="AE2036" s="174">
        <v>28.695115588809571</v>
      </c>
      <c r="AF2036">
        <v>0</v>
      </c>
      <c r="AG2036" s="106">
        <v>9.6007566729606673</v>
      </c>
      <c r="AH2036" s="106">
        <v>0</v>
      </c>
      <c r="AI2036" s="106">
        <v>100</v>
      </c>
      <c r="AJ2036">
        <v>83.78</v>
      </c>
      <c r="AK2036">
        <v>59.55</v>
      </c>
      <c r="AL2036">
        <v>57.68</v>
      </c>
      <c r="AM2036">
        <v>201</v>
      </c>
      <c r="AN2036" t="s">
        <v>1064</v>
      </c>
      <c r="AO2036">
        <v>23.601600000000001</v>
      </c>
      <c r="AP2036">
        <v>8.33</v>
      </c>
      <c r="AQ2036">
        <v>12.806699999999999</v>
      </c>
      <c r="AR2036" t="s">
        <v>1072</v>
      </c>
      <c r="AS2036" t="s">
        <v>1074</v>
      </c>
      <c r="AT2036" t="s">
        <v>1076</v>
      </c>
      <c r="AU2036" t="s">
        <v>1078</v>
      </c>
      <c r="AV2036" t="s">
        <v>1080</v>
      </c>
      <c r="AW2036" t="s">
        <v>1084</v>
      </c>
      <c r="AX2036" s="65">
        <f t="shared" si="542"/>
        <v>1391.07</v>
      </c>
      <c r="AY2036" s="106">
        <v>2862.47</v>
      </c>
      <c r="AZ2036" s="106">
        <v>956.91440770381359</v>
      </c>
      <c r="BA2036" s="65">
        <f t="shared" si="530"/>
        <v>5210.4544077038136</v>
      </c>
      <c r="BB2036" s="65">
        <f t="shared" si="531"/>
        <v>34772.765592296186</v>
      </c>
      <c r="BC2036" s="65">
        <f t="shared" si="532"/>
        <v>0</v>
      </c>
      <c r="BD2036" s="65">
        <f t="shared" si="533"/>
        <v>48874.1</v>
      </c>
      <c r="BE2036" s="65">
        <f t="shared" si="534"/>
        <v>31744.309999999998</v>
      </c>
      <c r="BF2036" s="65">
        <f t="shared" si="535"/>
        <v>115391.18559229618</v>
      </c>
      <c r="BG2036" s="66">
        <f t="shared" si="536"/>
        <v>744.35062967197337</v>
      </c>
      <c r="BH2036" s="66">
        <f t="shared" si="537"/>
        <v>59.953044124648599</v>
      </c>
      <c r="BI2036" s="66">
        <f t="shared" si="538"/>
        <v>0</v>
      </c>
      <c r="BJ2036" s="66">
        <f t="shared" si="539"/>
        <v>84.265689655172409</v>
      </c>
      <c r="BK2036" s="66">
        <f t="shared" si="540"/>
        <v>54.731568965517241</v>
      </c>
      <c r="BL2036" s="66">
        <f t="shared" si="541"/>
        <v>198.95031998671755</v>
      </c>
      <c r="BM2036" s="207">
        <f t="shared" si="543"/>
        <v>39873.18</v>
      </c>
    </row>
    <row r="2037" spans="1:65" x14ac:dyDescent="0.35">
      <c r="A2037" s="1">
        <v>226</v>
      </c>
      <c r="B2037">
        <v>125</v>
      </c>
      <c r="C2037" t="s">
        <v>37</v>
      </c>
      <c r="D2037" s="60" t="s">
        <v>264</v>
      </c>
      <c r="E2037" s="6" t="s">
        <v>1107</v>
      </c>
      <c r="F2037" s="7" t="s">
        <v>1108</v>
      </c>
      <c r="G2037" s="6">
        <v>-30.03</v>
      </c>
      <c r="H2037" s="6">
        <v>-51.23</v>
      </c>
      <c r="I2037" s="6">
        <v>47</v>
      </c>
      <c r="J2037" s="8">
        <v>23954.0527728093</v>
      </c>
      <c r="K2037" t="s">
        <v>1165</v>
      </c>
      <c r="L2037" t="s">
        <v>1062</v>
      </c>
      <c r="M2037">
        <v>600</v>
      </c>
      <c r="N2037">
        <v>600</v>
      </c>
      <c r="O2037">
        <v>0.83</v>
      </c>
      <c r="P2037">
        <v>26852.68</v>
      </c>
      <c r="Q2037">
        <v>44998.77</v>
      </c>
      <c r="R2037">
        <v>5272.4</v>
      </c>
      <c r="S2037">
        <v>34606.78</v>
      </c>
      <c r="T2037">
        <v>0</v>
      </c>
      <c r="U2037">
        <v>11578.67</v>
      </c>
      <c r="V2037">
        <v>0</v>
      </c>
      <c r="W2037" s="181">
        <f t="shared" si="527"/>
        <v>38431.35</v>
      </c>
      <c r="X2037" s="181">
        <f t="shared" si="528"/>
        <v>64.052250000000001</v>
      </c>
      <c r="Y2037" s="174">
        <v>123310.13</v>
      </c>
      <c r="Z2037" s="181">
        <f t="shared" si="529"/>
        <v>205.51688333333334</v>
      </c>
      <c r="AA2037" s="174">
        <v>6.7309960665843098E-4</v>
      </c>
      <c r="AB2037" s="174">
        <v>21.776540175571949</v>
      </c>
      <c r="AC2037" s="174">
        <v>36.492354683268921</v>
      </c>
      <c r="AD2037" s="174">
        <v>4.2757233327059181</v>
      </c>
      <c r="AE2037" s="174">
        <v>28.064831332186571</v>
      </c>
      <c r="AF2037">
        <v>0</v>
      </c>
      <c r="AG2037" s="106">
        <v>9.389877376659971</v>
      </c>
      <c r="AH2037" s="106">
        <v>0</v>
      </c>
      <c r="AI2037" s="106">
        <v>100</v>
      </c>
      <c r="AJ2037">
        <v>83.79</v>
      </c>
      <c r="AK2037">
        <v>64.05</v>
      </c>
      <c r="AL2037">
        <v>57.68</v>
      </c>
      <c r="AM2037">
        <v>205.52</v>
      </c>
      <c r="AN2037" t="s">
        <v>1065</v>
      </c>
      <c r="AO2037">
        <v>23.601600000000001</v>
      </c>
      <c r="AP2037">
        <v>8.33</v>
      </c>
      <c r="AQ2037">
        <v>12.806699999999999</v>
      </c>
      <c r="AR2037" t="s">
        <v>1072</v>
      </c>
      <c r="AS2037" t="s">
        <v>1074</v>
      </c>
      <c r="AT2037" t="s">
        <v>1076</v>
      </c>
      <c r="AU2037" t="s">
        <v>1078</v>
      </c>
      <c r="AV2037" t="s">
        <v>1080</v>
      </c>
      <c r="AW2037" t="s">
        <v>1084</v>
      </c>
      <c r="AX2037" s="65">
        <f t="shared" si="542"/>
        <v>1391.07</v>
      </c>
      <c r="AY2037" s="106">
        <v>2862.47</v>
      </c>
      <c r="AZ2037" s="106">
        <v>1038.9777271480164</v>
      </c>
      <c r="BA2037" s="65">
        <f t="shared" si="530"/>
        <v>5292.5177271480161</v>
      </c>
      <c r="BB2037" s="65">
        <f t="shared" si="531"/>
        <v>37392.372272851979</v>
      </c>
      <c r="BC2037" s="65">
        <f t="shared" si="532"/>
        <v>0.83</v>
      </c>
      <c r="BD2037" s="65">
        <f t="shared" si="533"/>
        <v>48880.1</v>
      </c>
      <c r="BE2037" s="65">
        <f t="shared" si="534"/>
        <v>31744.309999999998</v>
      </c>
      <c r="BF2037" s="65">
        <f t="shared" si="535"/>
        <v>118017.61227285198</v>
      </c>
      <c r="BG2037" s="66">
        <f t="shared" si="536"/>
        <v>756.07396102114512</v>
      </c>
      <c r="BH2037" s="66">
        <f t="shared" si="537"/>
        <v>64.469607366986168</v>
      </c>
      <c r="BI2037" s="66">
        <f t="shared" si="538"/>
        <v>1.3833333333333332E-3</v>
      </c>
      <c r="BJ2037" s="66">
        <f t="shared" si="539"/>
        <v>84.276034482758618</v>
      </c>
      <c r="BK2037" s="66">
        <f t="shared" si="540"/>
        <v>54.731568965517241</v>
      </c>
      <c r="BL2037" s="66">
        <f t="shared" si="541"/>
        <v>203.4786418497448</v>
      </c>
      <c r="BM2037" s="207">
        <f t="shared" si="543"/>
        <v>39879.18</v>
      </c>
    </row>
    <row r="2038" spans="1:65" x14ac:dyDescent="0.35">
      <c r="A2038" s="1">
        <v>227</v>
      </c>
      <c r="B2038">
        <v>125</v>
      </c>
      <c r="C2038" t="s">
        <v>37</v>
      </c>
      <c r="D2038" s="60" t="s">
        <v>265</v>
      </c>
      <c r="E2038" s="6" t="s">
        <v>1109</v>
      </c>
      <c r="F2038" s="7" t="s">
        <v>1110</v>
      </c>
      <c r="G2038" s="6">
        <v>-15.37</v>
      </c>
      <c r="H2038" s="6">
        <v>-48.78</v>
      </c>
      <c r="I2038" s="6">
        <v>770</v>
      </c>
      <c r="J2038" s="8">
        <v>31081.371963744201</v>
      </c>
      <c r="K2038" t="s">
        <v>1165</v>
      </c>
      <c r="L2038" t="s">
        <v>1062</v>
      </c>
      <c r="M2038">
        <v>600</v>
      </c>
      <c r="N2038">
        <v>600</v>
      </c>
      <c r="O2038">
        <v>0</v>
      </c>
      <c r="P2038">
        <v>35959.65</v>
      </c>
      <c r="Q2038">
        <v>44998.77</v>
      </c>
      <c r="R2038">
        <v>5266.4</v>
      </c>
      <c r="S2038">
        <v>34606.78</v>
      </c>
      <c r="T2038">
        <v>0</v>
      </c>
      <c r="U2038">
        <v>11578.67</v>
      </c>
      <c r="V2038">
        <v>0</v>
      </c>
      <c r="W2038" s="181">
        <f t="shared" si="527"/>
        <v>47538.32</v>
      </c>
      <c r="X2038" s="181">
        <f t="shared" si="528"/>
        <v>79.230533333333327</v>
      </c>
      <c r="Y2038" s="174">
        <v>132410.26999999999</v>
      </c>
      <c r="Z2038" s="181">
        <f t="shared" si="529"/>
        <v>220.68378333333331</v>
      </c>
      <c r="AA2038" s="174">
        <v>0</v>
      </c>
      <c r="AB2038" s="174">
        <v>27.157749923778571</v>
      </c>
      <c r="AC2038" s="174">
        <v>33.984350307570551</v>
      </c>
      <c r="AD2038" s="174">
        <v>3.9773349907072921</v>
      </c>
      <c r="AE2038" s="174">
        <v>26.13602404103549</v>
      </c>
      <c r="AF2038">
        <v>0</v>
      </c>
      <c r="AG2038" s="106">
        <v>8.7445407369080979</v>
      </c>
      <c r="AH2038" s="106">
        <v>0</v>
      </c>
      <c r="AI2038" s="106">
        <v>100</v>
      </c>
      <c r="AJ2038">
        <v>83.78</v>
      </c>
      <c r="AK2038">
        <v>79.23</v>
      </c>
      <c r="AL2038">
        <v>57.68</v>
      </c>
      <c r="AM2038">
        <v>220.68</v>
      </c>
      <c r="AN2038" t="s">
        <v>1066</v>
      </c>
      <c r="AO2038">
        <v>23.601600000000001</v>
      </c>
      <c r="AP2038">
        <v>8.33</v>
      </c>
      <c r="AQ2038">
        <v>12.806699999999999</v>
      </c>
      <c r="AR2038" t="s">
        <v>1072</v>
      </c>
      <c r="AS2038" t="s">
        <v>1074</v>
      </c>
      <c r="AT2038" t="s">
        <v>1076</v>
      </c>
      <c r="AU2038" t="s">
        <v>1078</v>
      </c>
      <c r="AV2038" t="s">
        <v>1080</v>
      </c>
      <c r="AW2038" t="s">
        <v>1084</v>
      </c>
      <c r="AX2038" s="65">
        <f t="shared" si="542"/>
        <v>1391.07</v>
      </c>
      <c r="AY2038" s="106">
        <v>2862.47</v>
      </c>
      <c r="AZ2038" s="106">
        <v>1306.4198515800915</v>
      </c>
      <c r="BA2038" s="65">
        <f t="shared" si="530"/>
        <v>5559.9598515800917</v>
      </c>
      <c r="BB2038" s="65">
        <f t="shared" si="531"/>
        <v>46231.900148419911</v>
      </c>
      <c r="BC2038" s="65">
        <f t="shared" si="532"/>
        <v>0</v>
      </c>
      <c r="BD2038" s="65">
        <f t="shared" si="533"/>
        <v>48874.1</v>
      </c>
      <c r="BE2038" s="65">
        <f t="shared" si="534"/>
        <v>31744.309999999998</v>
      </c>
      <c r="BF2038" s="65">
        <f t="shared" si="535"/>
        <v>126850.3101484199</v>
      </c>
      <c r="BG2038" s="66">
        <f t="shared" si="536"/>
        <v>794.27997879715599</v>
      </c>
      <c r="BH2038" s="66">
        <f t="shared" si="537"/>
        <v>79.710172669689499</v>
      </c>
      <c r="BI2038" s="66">
        <f t="shared" si="538"/>
        <v>0</v>
      </c>
      <c r="BJ2038" s="66">
        <f t="shared" si="539"/>
        <v>84.265689655172409</v>
      </c>
      <c r="BK2038" s="66">
        <f t="shared" si="540"/>
        <v>54.731568965517241</v>
      </c>
      <c r="BL2038" s="66">
        <f t="shared" si="541"/>
        <v>218.70743129037913</v>
      </c>
      <c r="BM2038" s="207">
        <f t="shared" si="543"/>
        <v>39873.18</v>
      </c>
    </row>
    <row r="2039" spans="1:65" x14ac:dyDescent="0.35">
      <c r="A2039" s="1">
        <v>228</v>
      </c>
      <c r="B2039">
        <v>125</v>
      </c>
      <c r="C2039" t="s">
        <v>37</v>
      </c>
      <c r="D2039" s="60" t="s">
        <v>266</v>
      </c>
      <c r="E2039" s="6" t="s">
        <v>1111</v>
      </c>
      <c r="F2039" s="7" t="s">
        <v>1112</v>
      </c>
      <c r="G2039" s="6">
        <v>-22.86</v>
      </c>
      <c r="H2039" s="6">
        <v>-43.41</v>
      </c>
      <c r="I2039" s="6">
        <v>45</v>
      </c>
      <c r="J2039" s="8">
        <v>45016.2336447989</v>
      </c>
      <c r="K2039" t="s">
        <v>1165</v>
      </c>
      <c r="L2039" t="s">
        <v>1062</v>
      </c>
      <c r="M2039">
        <v>600</v>
      </c>
      <c r="N2039">
        <v>600</v>
      </c>
      <c r="O2039">
        <v>0</v>
      </c>
      <c r="P2039">
        <v>36123.620000000003</v>
      </c>
      <c r="Q2039">
        <v>44998.77</v>
      </c>
      <c r="R2039">
        <v>5262.4</v>
      </c>
      <c r="S2039">
        <v>34606.78</v>
      </c>
      <c r="T2039">
        <v>0</v>
      </c>
      <c r="U2039">
        <v>11578.67</v>
      </c>
      <c r="V2039">
        <v>0</v>
      </c>
      <c r="W2039" s="181">
        <f t="shared" si="527"/>
        <v>47702.29</v>
      </c>
      <c r="X2039" s="181">
        <f t="shared" si="528"/>
        <v>79.503816666666665</v>
      </c>
      <c r="Y2039" s="174">
        <v>132570.23999999999</v>
      </c>
      <c r="Z2039" s="181">
        <f t="shared" si="529"/>
        <v>220.95039999999997</v>
      </c>
      <c r="AA2039" s="174">
        <v>0</v>
      </c>
      <c r="AB2039" s="174">
        <v>27.24866455699259</v>
      </c>
      <c r="AC2039" s="174">
        <v>33.943342035135487</v>
      </c>
      <c r="AD2039" s="174">
        <v>3.9695183474058728</v>
      </c>
      <c r="AE2039" s="174">
        <v>26.104486195393481</v>
      </c>
      <c r="AF2039">
        <v>0</v>
      </c>
      <c r="AG2039" s="106">
        <v>8.7339888650725843</v>
      </c>
      <c r="AH2039" s="106">
        <v>0</v>
      </c>
      <c r="AI2039" s="106">
        <v>100</v>
      </c>
      <c r="AJ2039">
        <v>83.77</v>
      </c>
      <c r="AK2039">
        <v>79.5</v>
      </c>
      <c r="AL2039">
        <v>57.68</v>
      </c>
      <c r="AM2039">
        <v>220.95</v>
      </c>
      <c r="AN2039" t="s">
        <v>1067</v>
      </c>
      <c r="AO2039">
        <v>23.601600000000001</v>
      </c>
      <c r="AP2039">
        <v>8.33</v>
      </c>
      <c r="AQ2039">
        <v>12.806699999999999</v>
      </c>
      <c r="AR2039" t="s">
        <v>1072</v>
      </c>
      <c r="AS2039" t="s">
        <v>1074</v>
      </c>
      <c r="AT2039" t="s">
        <v>1076</v>
      </c>
      <c r="AU2039" t="s">
        <v>1078</v>
      </c>
      <c r="AV2039" t="s">
        <v>1080</v>
      </c>
      <c r="AW2039" t="s">
        <v>1084</v>
      </c>
      <c r="AX2039" s="65">
        <f t="shared" si="542"/>
        <v>1391.07</v>
      </c>
      <c r="AY2039" s="106">
        <v>2862.47</v>
      </c>
      <c r="AZ2039" s="106">
        <v>1291.3650758726333</v>
      </c>
      <c r="BA2039" s="65">
        <f t="shared" si="530"/>
        <v>5544.9050758726335</v>
      </c>
      <c r="BB2039" s="65">
        <f t="shared" si="531"/>
        <v>46410.924924127365</v>
      </c>
      <c r="BC2039" s="65">
        <f t="shared" si="532"/>
        <v>0</v>
      </c>
      <c r="BD2039" s="65">
        <f t="shared" si="533"/>
        <v>48870.1</v>
      </c>
      <c r="BE2039" s="65">
        <f t="shared" si="534"/>
        <v>31744.309999999998</v>
      </c>
      <c r="BF2039" s="65">
        <f t="shared" si="535"/>
        <v>127025.33492412735</v>
      </c>
      <c r="BG2039" s="66">
        <f t="shared" si="536"/>
        <v>792.1292965532333</v>
      </c>
      <c r="BH2039" s="66">
        <f t="shared" si="537"/>
        <v>80.018836076081669</v>
      </c>
      <c r="BI2039" s="66">
        <f t="shared" si="538"/>
        <v>0</v>
      </c>
      <c r="BJ2039" s="66">
        <f t="shared" si="539"/>
        <v>84.258793103448269</v>
      </c>
      <c r="BK2039" s="66">
        <f t="shared" si="540"/>
        <v>54.731568965517241</v>
      </c>
      <c r="BL2039" s="66">
        <f t="shared" si="541"/>
        <v>219.00919814504715</v>
      </c>
      <c r="BM2039" s="207">
        <f t="shared" si="543"/>
        <v>39869.18</v>
      </c>
    </row>
    <row r="2040" spans="1:65" x14ac:dyDescent="0.35">
      <c r="A2040" s="1">
        <v>229</v>
      </c>
      <c r="B2040">
        <v>125</v>
      </c>
      <c r="C2040" t="s">
        <v>37</v>
      </c>
      <c r="D2040" s="60" t="s">
        <v>267</v>
      </c>
      <c r="E2040" s="6" t="s">
        <v>1113</v>
      </c>
      <c r="F2040" s="7" t="s">
        <v>1114</v>
      </c>
      <c r="G2040" s="6">
        <v>-20.32</v>
      </c>
      <c r="H2040" s="6">
        <v>-40.340000000000003</v>
      </c>
      <c r="I2040" s="6">
        <v>9</v>
      </c>
      <c r="J2040" s="8">
        <v>54061.366139626101</v>
      </c>
      <c r="K2040" t="s">
        <v>1165</v>
      </c>
      <c r="L2040" t="s">
        <v>1062</v>
      </c>
      <c r="M2040">
        <v>600</v>
      </c>
      <c r="N2040">
        <v>600</v>
      </c>
      <c r="O2040">
        <v>0</v>
      </c>
      <c r="P2040">
        <v>39332.01</v>
      </c>
      <c r="Q2040">
        <v>44998.77</v>
      </c>
      <c r="R2040">
        <v>5264.2</v>
      </c>
      <c r="S2040">
        <v>34606.78</v>
      </c>
      <c r="T2040">
        <v>0</v>
      </c>
      <c r="U2040">
        <v>11578.67</v>
      </c>
      <c r="V2040">
        <v>0</v>
      </c>
      <c r="W2040" s="181">
        <f t="shared" si="527"/>
        <v>50910.68</v>
      </c>
      <c r="X2040" s="181">
        <f t="shared" si="528"/>
        <v>84.851133333333337</v>
      </c>
      <c r="Y2040" s="174">
        <v>135780.44</v>
      </c>
      <c r="Z2040" s="181">
        <f t="shared" si="529"/>
        <v>226.30073333333334</v>
      </c>
      <c r="AA2040" s="174">
        <v>0</v>
      </c>
      <c r="AB2040" s="174">
        <v>28.967360836362001</v>
      </c>
      <c r="AC2040" s="174">
        <v>33.140833834387337</v>
      </c>
      <c r="AD2040" s="174">
        <v>3.8769943594231981</v>
      </c>
      <c r="AE2040" s="174">
        <v>25.487308775844301</v>
      </c>
      <c r="AF2040">
        <v>0</v>
      </c>
      <c r="AG2040" s="106">
        <v>8.527494829152122</v>
      </c>
      <c r="AH2040" s="106">
        <v>0</v>
      </c>
      <c r="AI2040" s="106">
        <v>100</v>
      </c>
      <c r="AJ2040">
        <v>83.77</v>
      </c>
      <c r="AK2040">
        <v>84.85</v>
      </c>
      <c r="AL2040">
        <v>57.68</v>
      </c>
      <c r="AM2040">
        <v>226.3</v>
      </c>
      <c r="AN2040" t="s">
        <v>1068</v>
      </c>
      <c r="AO2040">
        <v>23.601600000000001</v>
      </c>
      <c r="AP2040">
        <v>8.33</v>
      </c>
      <c r="AQ2040">
        <v>12.806699999999999</v>
      </c>
      <c r="AR2040" t="s">
        <v>1072</v>
      </c>
      <c r="AS2040" t="s">
        <v>1074</v>
      </c>
      <c r="AT2040" t="s">
        <v>1076</v>
      </c>
      <c r="AU2040" t="s">
        <v>1078</v>
      </c>
      <c r="AV2040" t="s">
        <v>1080</v>
      </c>
      <c r="AW2040" t="s">
        <v>1084</v>
      </c>
      <c r="AX2040" s="65">
        <f t="shared" si="542"/>
        <v>1391.07</v>
      </c>
      <c r="AY2040" s="106">
        <v>2862.47</v>
      </c>
      <c r="AZ2040" s="106">
        <v>1350.1844233485858</v>
      </c>
      <c r="BA2040" s="65">
        <f t="shared" si="530"/>
        <v>5603.7244233485853</v>
      </c>
      <c r="BB2040" s="65">
        <f t="shared" si="531"/>
        <v>49560.495576651418</v>
      </c>
      <c r="BC2040" s="65">
        <f t="shared" si="532"/>
        <v>0</v>
      </c>
      <c r="BD2040" s="65">
        <f t="shared" si="533"/>
        <v>48871.899999999994</v>
      </c>
      <c r="BE2040" s="65">
        <f t="shared" si="534"/>
        <v>31744.309999999998</v>
      </c>
      <c r="BF2040" s="65">
        <f t="shared" si="535"/>
        <v>130176.71557665142</v>
      </c>
      <c r="BG2040" s="66">
        <f t="shared" si="536"/>
        <v>800.53206047836932</v>
      </c>
      <c r="BH2040" s="66">
        <f t="shared" si="537"/>
        <v>85.449130304571412</v>
      </c>
      <c r="BI2040" s="66">
        <f t="shared" si="538"/>
        <v>0</v>
      </c>
      <c r="BJ2040" s="66">
        <f t="shared" si="539"/>
        <v>84.261896551724135</v>
      </c>
      <c r="BK2040" s="66">
        <f t="shared" si="540"/>
        <v>54.731568965517241</v>
      </c>
      <c r="BL2040" s="66">
        <f t="shared" si="541"/>
        <v>224.44261306319211</v>
      </c>
      <c r="BM2040" s="207">
        <f t="shared" si="543"/>
        <v>39870.979999999996</v>
      </c>
    </row>
    <row r="2041" spans="1:65" x14ac:dyDescent="0.35">
      <c r="A2041" s="1">
        <v>230</v>
      </c>
      <c r="B2041">
        <v>125</v>
      </c>
      <c r="C2041" t="s">
        <v>37</v>
      </c>
      <c r="D2041" s="60" t="s">
        <v>268</v>
      </c>
      <c r="E2041" s="6" t="s">
        <v>1115</v>
      </c>
      <c r="F2041" s="7" t="s">
        <v>1116</v>
      </c>
      <c r="G2041" s="6">
        <v>-8.0500000000000007</v>
      </c>
      <c r="H2041" s="6">
        <v>-34.880000000000003</v>
      </c>
      <c r="I2041" s="6">
        <v>10</v>
      </c>
      <c r="J2041" s="8">
        <v>63550.072249703</v>
      </c>
      <c r="K2041" t="s">
        <v>1165</v>
      </c>
      <c r="L2041" t="s">
        <v>1062</v>
      </c>
      <c r="M2041">
        <v>600</v>
      </c>
      <c r="N2041">
        <v>600</v>
      </c>
      <c r="O2041">
        <v>0</v>
      </c>
      <c r="P2041">
        <v>43213.4</v>
      </c>
      <c r="Q2041">
        <v>44998.77</v>
      </c>
      <c r="R2041">
        <v>5250.2</v>
      </c>
      <c r="S2041">
        <v>34606.78</v>
      </c>
      <c r="T2041">
        <v>0</v>
      </c>
      <c r="U2041">
        <v>11578.67</v>
      </c>
      <c r="V2041">
        <v>0</v>
      </c>
      <c r="W2041" s="181">
        <f t="shared" si="527"/>
        <v>54792.07</v>
      </c>
      <c r="X2041" s="181">
        <f t="shared" si="528"/>
        <v>91.320116666666664</v>
      </c>
      <c r="Y2041" s="174">
        <v>139647.82</v>
      </c>
      <c r="Z2041" s="181">
        <f t="shared" si="529"/>
        <v>232.74636666666669</v>
      </c>
      <c r="AA2041" s="174">
        <v>0</v>
      </c>
      <c r="AB2041" s="174">
        <v>30.944557530507819</v>
      </c>
      <c r="AC2041" s="174">
        <v>32.223037924974413</v>
      </c>
      <c r="AD2041" s="174">
        <v>3.7596004004931829</v>
      </c>
      <c r="AE2041" s="174">
        <v>24.78146812460087</v>
      </c>
      <c r="AF2041">
        <v>0</v>
      </c>
      <c r="AG2041" s="106">
        <v>8.2913360194237189</v>
      </c>
      <c r="AH2041" s="106">
        <v>0</v>
      </c>
      <c r="AI2041" s="106">
        <v>100</v>
      </c>
      <c r="AJ2041">
        <v>83.75</v>
      </c>
      <c r="AK2041">
        <v>91.32</v>
      </c>
      <c r="AL2041">
        <v>57.68</v>
      </c>
      <c r="AM2041">
        <v>232.75</v>
      </c>
      <c r="AN2041" t="s">
        <v>1069</v>
      </c>
      <c r="AO2041">
        <v>23.601600000000001</v>
      </c>
      <c r="AP2041">
        <v>8.33</v>
      </c>
      <c r="AQ2041">
        <v>12.806699999999999</v>
      </c>
      <c r="AR2041" t="s">
        <v>1072</v>
      </c>
      <c r="AS2041" t="s">
        <v>1074</v>
      </c>
      <c r="AT2041" t="s">
        <v>1076</v>
      </c>
      <c r="AU2041" t="s">
        <v>1078</v>
      </c>
      <c r="AV2041" t="s">
        <v>1080</v>
      </c>
      <c r="AW2041" t="s">
        <v>1084</v>
      </c>
      <c r="AX2041" s="65">
        <f t="shared" si="542"/>
        <v>1391.07</v>
      </c>
      <c r="AY2041" s="106">
        <v>2862.47</v>
      </c>
      <c r="AZ2041" s="106">
        <v>1462.9523799805554</v>
      </c>
      <c r="BA2041" s="65">
        <f t="shared" si="530"/>
        <v>5716.4923799805547</v>
      </c>
      <c r="BB2041" s="65">
        <f t="shared" si="531"/>
        <v>53329.117620019446</v>
      </c>
      <c r="BC2041" s="65">
        <f t="shared" si="532"/>
        <v>0</v>
      </c>
      <c r="BD2041" s="65">
        <f t="shared" si="533"/>
        <v>48857.899999999994</v>
      </c>
      <c r="BE2041" s="65">
        <f t="shared" si="534"/>
        <v>31744.309999999998</v>
      </c>
      <c r="BF2041" s="65">
        <f t="shared" si="535"/>
        <v>133931.32762001944</v>
      </c>
      <c r="BG2041" s="66">
        <f t="shared" si="536"/>
        <v>816.64176856865072</v>
      </c>
      <c r="BH2041" s="66">
        <f t="shared" si="537"/>
        <v>91.946754517274911</v>
      </c>
      <c r="BI2041" s="66">
        <f t="shared" si="538"/>
        <v>0</v>
      </c>
      <c r="BJ2041" s="66">
        <f t="shared" si="539"/>
        <v>84.237758620689647</v>
      </c>
      <c r="BK2041" s="66">
        <f t="shared" si="540"/>
        <v>54.731568965517241</v>
      </c>
      <c r="BL2041" s="66">
        <f t="shared" si="541"/>
        <v>230.91608210348178</v>
      </c>
      <c r="BM2041" s="207">
        <f t="shared" si="543"/>
        <v>39856.979999999996</v>
      </c>
    </row>
    <row r="2042" spans="1:65" x14ac:dyDescent="0.35">
      <c r="A2042" s="1">
        <v>231</v>
      </c>
      <c r="B2042">
        <v>125</v>
      </c>
      <c r="C2042" t="s">
        <v>37</v>
      </c>
      <c r="D2042" s="60" t="s">
        <v>269</v>
      </c>
      <c r="E2042" s="6" t="s">
        <v>1117</v>
      </c>
      <c r="F2042" s="7" t="s">
        <v>1118</v>
      </c>
      <c r="G2042" s="6">
        <v>-3.8</v>
      </c>
      <c r="H2042" s="6">
        <v>-38.53</v>
      </c>
      <c r="I2042" s="6">
        <v>41</v>
      </c>
      <c r="J2042" s="8">
        <v>71394.000753582499</v>
      </c>
      <c r="K2042" t="s">
        <v>1165</v>
      </c>
      <c r="L2042" t="s">
        <v>1062</v>
      </c>
      <c r="M2042">
        <v>600</v>
      </c>
      <c r="N2042">
        <v>600</v>
      </c>
      <c r="O2042">
        <v>0</v>
      </c>
      <c r="P2042">
        <v>43642.73</v>
      </c>
      <c r="Q2042">
        <v>44998.77</v>
      </c>
      <c r="R2042">
        <v>5255.2</v>
      </c>
      <c r="S2042">
        <v>34606.78</v>
      </c>
      <c r="T2042">
        <v>0</v>
      </c>
      <c r="U2042">
        <v>11578.67</v>
      </c>
      <c r="V2042">
        <v>0</v>
      </c>
      <c r="W2042" s="181">
        <f t="shared" si="527"/>
        <v>55221.4</v>
      </c>
      <c r="X2042" s="181">
        <f t="shared" si="528"/>
        <v>92.035666666666671</v>
      </c>
      <c r="Y2042" s="174">
        <v>140082.15</v>
      </c>
      <c r="Z2042" s="181">
        <f t="shared" si="529"/>
        <v>233.47024999999999</v>
      </c>
      <c r="AA2042" s="174">
        <v>0</v>
      </c>
      <c r="AB2042" s="174">
        <v>31.155097205461232</v>
      </c>
      <c r="AC2042" s="174">
        <v>32.123129178128693</v>
      </c>
      <c r="AD2042" s="174">
        <v>3.7515129515073831</v>
      </c>
      <c r="AE2042" s="174">
        <v>24.704632246149849</v>
      </c>
      <c r="AF2042">
        <v>0</v>
      </c>
      <c r="AG2042" s="106">
        <v>8.2656284187528524</v>
      </c>
      <c r="AH2042" s="106">
        <v>0</v>
      </c>
      <c r="AI2042" s="106">
        <v>100</v>
      </c>
      <c r="AJ2042">
        <v>83.76</v>
      </c>
      <c r="AK2042">
        <v>92.04</v>
      </c>
      <c r="AL2042">
        <v>57.68</v>
      </c>
      <c r="AM2042">
        <v>233.47</v>
      </c>
      <c r="AN2042" t="s">
        <v>1070</v>
      </c>
      <c r="AO2042">
        <v>23.601600000000001</v>
      </c>
      <c r="AP2042">
        <v>8.33</v>
      </c>
      <c r="AQ2042">
        <v>12.806699999999999</v>
      </c>
      <c r="AR2042" t="s">
        <v>1072</v>
      </c>
      <c r="AS2042" t="s">
        <v>1074</v>
      </c>
      <c r="AT2042" t="s">
        <v>1076</v>
      </c>
      <c r="AU2042" t="s">
        <v>1078</v>
      </c>
      <c r="AV2042" t="s">
        <v>1080</v>
      </c>
      <c r="AW2042" t="s">
        <v>1084</v>
      </c>
      <c r="AX2042" s="65">
        <f t="shared" si="542"/>
        <v>1391.07</v>
      </c>
      <c r="AY2042" s="106">
        <v>2862.47</v>
      </c>
      <c r="AZ2042" s="106">
        <v>1447.3201211742885</v>
      </c>
      <c r="BA2042" s="65">
        <f t="shared" si="530"/>
        <v>5700.860121174288</v>
      </c>
      <c r="BB2042" s="65">
        <f t="shared" si="531"/>
        <v>53774.079878825716</v>
      </c>
      <c r="BC2042" s="65">
        <f t="shared" si="532"/>
        <v>0</v>
      </c>
      <c r="BD2042" s="65">
        <f t="shared" si="533"/>
        <v>48862.899999999994</v>
      </c>
      <c r="BE2042" s="65">
        <f t="shared" si="534"/>
        <v>31744.309999999998</v>
      </c>
      <c r="BF2042" s="65">
        <f t="shared" si="535"/>
        <v>134381.28987882572</v>
      </c>
      <c r="BG2042" s="66">
        <f t="shared" si="536"/>
        <v>814.40858873918398</v>
      </c>
      <c r="BH2042" s="66">
        <f t="shared" si="537"/>
        <v>92.713930825561576</v>
      </c>
      <c r="BI2042" s="66">
        <f t="shared" si="538"/>
        <v>0</v>
      </c>
      <c r="BJ2042" s="66">
        <f t="shared" si="539"/>
        <v>84.246379310344821</v>
      </c>
      <c r="BK2042" s="66">
        <f t="shared" si="540"/>
        <v>54.731568965517241</v>
      </c>
      <c r="BL2042" s="66">
        <f t="shared" si="541"/>
        <v>231.69187910142364</v>
      </c>
      <c r="BM2042" s="207">
        <f t="shared" si="543"/>
        <v>39861.979999999996</v>
      </c>
    </row>
    <row r="2043" spans="1:65" x14ac:dyDescent="0.35">
      <c r="A2043" s="1">
        <v>232</v>
      </c>
      <c r="B2043">
        <v>126</v>
      </c>
      <c r="C2043" t="s">
        <v>37</v>
      </c>
      <c r="D2043" s="60" t="s">
        <v>270</v>
      </c>
      <c r="E2043" s="6" t="s">
        <v>1104</v>
      </c>
      <c r="F2043" s="7" t="s">
        <v>1105</v>
      </c>
      <c r="G2043" s="6">
        <v>-22.74</v>
      </c>
      <c r="H2043" s="6">
        <v>-45.59</v>
      </c>
      <c r="I2043" s="6">
        <v>1642</v>
      </c>
      <c r="J2043" s="8">
        <v>3495.45982983364</v>
      </c>
      <c r="K2043" t="s">
        <v>1165</v>
      </c>
      <c r="L2043" t="s">
        <v>1062</v>
      </c>
      <c r="M2043">
        <v>600</v>
      </c>
      <c r="N2043">
        <v>600</v>
      </c>
      <c r="O2043">
        <v>374.12</v>
      </c>
      <c r="P2043">
        <v>14974.2</v>
      </c>
      <c r="Q2043">
        <v>44998.77</v>
      </c>
      <c r="R2043">
        <v>5265.2</v>
      </c>
      <c r="S2043">
        <v>34606.78</v>
      </c>
      <c r="T2043">
        <v>0</v>
      </c>
      <c r="U2043">
        <v>11750.93</v>
      </c>
      <c r="V2043">
        <v>0</v>
      </c>
      <c r="W2043" s="181">
        <f t="shared" si="527"/>
        <v>26725.13</v>
      </c>
      <c r="X2043" s="181">
        <f t="shared" si="528"/>
        <v>44.541883333333338</v>
      </c>
      <c r="Y2043" s="174">
        <v>111970</v>
      </c>
      <c r="Z2043" s="181">
        <f t="shared" si="529"/>
        <v>186.61666666666667</v>
      </c>
      <c r="AA2043" s="174">
        <v>0.3341252121103867</v>
      </c>
      <c r="AB2043" s="174">
        <v>13.37340359024739</v>
      </c>
      <c r="AC2043" s="174">
        <v>40.188237920871657</v>
      </c>
      <c r="AD2043" s="174">
        <v>4.7023309815129064</v>
      </c>
      <c r="AE2043" s="174">
        <v>30.90718942573903</v>
      </c>
      <c r="AF2043">
        <v>0</v>
      </c>
      <c r="AG2043" s="106">
        <v>10.49471286951862</v>
      </c>
      <c r="AH2043" s="106">
        <v>0</v>
      </c>
      <c r="AI2043" s="106">
        <v>100</v>
      </c>
      <c r="AJ2043">
        <v>83.77</v>
      </c>
      <c r="AK2043">
        <v>45.17</v>
      </c>
      <c r="AL2043">
        <v>57.68</v>
      </c>
      <c r="AM2043">
        <v>186.62</v>
      </c>
      <c r="AN2043" t="s">
        <v>1063</v>
      </c>
      <c r="AO2043">
        <v>23.601600000000001</v>
      </c>
      <c r="AP2043">
        <v>8.33</v>
      </c>
      <c r="AQ2043">
        <v>12.806699999999999</v>
      </c>
      <c r="AR2043" t="s">
        <v>1072</v>
      </c>
      <c r="AS2043" t="s">
        <v>1074</v>
      </c>
      <c r="AT2043" t="s">
        <v>1076</v>
      </c>
      <c r="AU2043" t="s">
        <v>1078</v>
      </c>
      <c r="AV2043" t="s">
        <v>1081</v>
      </c>
      <c r="AW2043" t="s">
        <v>1083</v>
      </c>
      <c r="AX2043" s="65">
        <f t="shared" si="542"/>
        <v>1391.07</v>
      </c>
      <c r="AY2043" s="106">
        <v>2862.47</v>
      </c>
      <c r="AZ2043" s="106">
        <v>773.92405412703022</v>
      </c>
      <c r="BA2043" s="65">
        <f t="shared" si="530"/>
        <v>5027.4640541270301</v>
      </c>
      <c r="BB2043" s="65">
        <f t="shared" si="531"/>
        <v>25951.205945872971</v>
      </c>
      <c r="BC2043" s="65">
        <f t="shared" si="532"/>
        <v>374.12</v>
      </c>
      <c r="BD2043" s="65">
        <f t="shared" si="533"/>
        <v>48872.899999999994</v>
      </c>
      <c r="BE2043" s="65">
        <f t="shared" si="534"/>
        <v>31744.309999999998</v>
      </c>
      <c r="BF2043" s="65">
        <f t="shared" si="535"/>
        <v>106942.53594587297</v>
      </c>
      <c r="BG2043" s="66">
        <f t="shared" si="536"/>
        <v>718.20915058957576</v>
      </c>
      <c r="BH2043" s="66">
        <f t="shared" si="537"/>
        <v>44.743458527367189</v>
      </c>
      <c r="BI2043" s="66">
        <f t="shared" si="538"/>
        <v>0.62353333333333338</v>
      </c>
      <c r="BJ2043" s="66">
        <f t="shared" si="539"/>
        <v>84.263620689655156</v>
      </c>
      <c r="BK2043" s="66">
        <f t="shared" si="540"/>
        <v>54.731568965517241</v>
      </c>
      <c r="BL2043" s="66">
        <f t="shared" si="541"/>
        <v>184.38368266529821</v>
      </c>
      <c r="BM2043" s="207">
        <f t="shared" si="543"/>
        <v>39871.979999999996</v>
      </c>
    </row>
    <row r="2044" spans="1:65" x14ac:dyDescent="0.35">
      <c r="A2044" s="1">
        <v>233</v>
      </c>
      <c r="B2044">
        <v>126</v>
      </c>
      <c r="C2044" t="s">
        <v>37</v>
      </c>
      <c r="D2044" s="60" t="s">
        <v>271</v>
      </c>
      <c r="E2044" s="6" t="s">
        <v>1104</v>
      </c>
      <c r="F2044" s="7" t="s">
        <v>1106</v>
      </c>
      <c r="G2044" s="6">
        <v>-23.85</v>
      </c>
      <c r="H2044" s="6">
        <v>-46.64</v>
      </c>
      <c r="I2044" s="6">
        <v>792</v>
      </c>
      <c r="J2044" s="8">
        <v>14172.2970393051</v>
      </c>
      <c r="K2044" t="s">
        <v>1165</v>
      </c>
      <c r="L2044" t="s">
        <v>1062</v>
      </c>
      <c r="M2044">
        <v>600</v>
      </c>
      <c r="N2044">
        <v>600</v>
      </c>
      <c r="O2044">
        <v>43.92</v>
      </c>
      <c r="P2044">
        <v>22273.24</v>
      </c>
      <c r="Q2044">
        <v>44998.77</v>
      </c>
      <c r="R2044">
        <v>5266.4</v>
      </c>
      <c r="S2044">
        <v>34606.78</v>
      </c>
      <c r="T2044">
        <v>0</v>
      </c>
      <c r="U2044">
        <v>11750.93</v>
      </c>
      <c r="V2044">
        <v>0</v>
      </c>
      <c r="W2044" s="181">
        <f t="shared" si="527"/>
        <v>34024.17</v>
      </c>
      <c r="X2044" s="181">
        <f t="shared" si="528"/>
        <v>56.706949999999999</v>
      </c>
      <c r="Y2044" s="174">
        <v>118940.04</v>
      </c>
      <c r="Z2044" s="181">
        <f t="shared" si="529"/>
        <v>198.23339999999999</v>
      </c>
      <c r="AA2044" s="174">
        <v>3.6926168849447168E-2</v>
      </c>
      <c r="AB2044" s="174">
        <v>18.726444013302839</v>
      </c>
      <c r="AC2044" s="174">
        <v>37.833155260415253</v>
      </c>
      <c r="AD2044" s="174">
        <v>4.4277772228763332</v>
      </c>
      <c r="AE2044" s="174">
        <v>29.095988197078132</v>
      </c>
      <c r="AF2044">
        <v>0</v>
      </c>
      <c r="AG2044" s="106">
        <v>9.8797091374780113</v>
      </c>
      <c r="AH2044" s="106">
        <v>0</v>
      </c>
      <c r="AI2044" s="106">
        <v>100</v>
      </c>
      <c r="AJ2044">
        <v>83.78</v>
      </c>
      <c r="AK2044">
        <v>56.78</v>
      </c>
      <c r="AL2044">
        <v>57.68</v>
      </c>
      <c r="AM2044">
        <v>198.23</v>
      </c>
      <c r="AN2044" t="s">
        <v>1064</v>
      </c>
      <c r="AO2044">
        <v>23.601600000000001</v>
      </c>
      <c r="AP2044">
        <v>8.33</v>
      </c>
      <c r="AQ2044">
        <v>12.806699999999999</v>
      </c>
      <c r="AR2044" t="s">
        <v>1072</v>
      </c>
      <c r="AS2044" t="s">
        <v>1074</v>
      </c>
      <c r="AT2044" t="s">
        <v>1076</v>
      </c>
      <c r="AU2044" t="s">
        <v>1078</v>
      </c>
      <c r="AV2044" t="s">
        <v>1081</v>
      </c>
      <c r="AW2044" t="s">
        <v>1083</v>
      </c>
      <c r="AX2044" s="65">
        <f t="shared" si="542"/>
        <v>1391.07</v>
      </c>
      <c r="AY2044" s="106">
        <v>2862.47</v>
      </c>
      <c r="AZ2044" s="106">
        <v>953.65473655667472</v>
      </c>
      <c r="BA2044" s="65">
        <f t="shared" si="530"/>
        <v>5207.1947365566739</v>
      </c>
      <c r="BB2044" s="65">
        <f t="shared" si="531"/>
        <v>33070.515263443325</v>
      </c>
      <c r="BC2044" s="65">
        <f t="shared" si="532"/>
        <v>43.92</v>
      </c>
      <c r="BD2044" s="65">
        <f t="shared" si="533"/>
        <v>48874.1</v>
      </c>
      <c r="BE2044" s="65">
        <f t="shared" si="534"/>
        <v>31744.309999999998</v>
      </c>
      <c r="BF2044" s="65">
        <f t="shared" si="535"/>
        <v>113732.84526344332</v>
      </c>
      <c r="BG2044" s="66">
        <f t="shared" si="536"/>
        <v>743.88496236523918</v>
      </c>
      <c r="BH2044" s="66">
        <f t="shared" si="537"/>
        <v>57.018129764557457</v>
      </c>
      <c r="BI2044" s="66">
        <f t="shared" si="538"/>
        <v>7.3200000000000001E-2</v>
      </c>
      <c r="BJ2044" s="66">
        <f t="shared" si="539"/>
        <v>84.265689655172409</v>
      </c>
      <c r="BK2044" s="66">
        <f t="shared" si="540"/>
        <v>54.731568965517241</v>
      </c>
      <c r="BL2044" s="66">
        <f t="shared" si="541"/>
        <v>196.09111252317814</v>
      </c>
      <c r="BM2044" s="207">
        <f t="shared" si="543"/>
        <v>39873.18</v>
      </c>
    </row>
    <row r="2045" spans="1:65" x14ac:dyDescent="0.35">
      <c r="A2045" s="1">
        <v>234</v>
      </c>
      <c r="B2045">
        <v>126</v>
      </c>
      <c r="C2045" t="s">
        <v>37</v>
      </c>
      <c r="D2045" s="60" t="s">
        <v>272</v>
      </c>
      <c r="E2045" s="6" t="s">
        <v>1107</v>
      </c>
      <c r="F2045" s="7" t="s">
        <v>1108</v>
      </c>
      <c r="G2045" s="6">
        <v>-30.03</v>
      </c>
      <c r="H2045" s="6">
        <v>-51.23</v>
      </c>
      <c r="I2045" s="6">
        <v>47</v>
      </c>
      <c r="J2045" s="8">
        <v>23954.0527728093</v>
      </c>
      <c r="K2045" t="s">
        <v>1165</v>
      </c>
      <c r="L2045" t="s">
        <v>1062</v>
      </c>
      <c r="M2045">
        <v>600</v>
      </c>
      <c r="N2045">
        <v>600</v>
      </c>
      <c r="O2045">
        <v>171.75</v>
      </c>
      <c r="P2045">
        <v>26200.799999999999</v>
      </c>
      <c r="Q2045">
        <v>44998.77</v>
      </c>
      <c r="R2045">
        <v>5272.4</v>
      </c>
      <c r="S2045">
        <v>34606.78</v>
      </c>
      <c r="T2045">
        <v>0</v>
      </c>
      <c r="U2045">
        <v>11750.93</v>
      </c>
      <c r="V2045">
        <v>0</v>
      </c>
      <c r="W2045" s="181">
        <f t="shared" si="527"/>
        <v>37951.729999999996</v>
      </c>
      <c r="X2045" s="181">
        <f t="shared" si="528"/>
        <v>63.25288333333333</v>
      </c>
      <c r="Y2045" s="174">
        <v>123001.44</v>
      </c>
      <c r="Z2045" s="181">
        <f t="shared" si="529"/>
        <v>205.00239999999999</v>
      </c>
      <c r="AA2045" s="174">
        <v>0.13963251161937609</v>
      </c>
      <c r="AB2045" s="174">
        <v>21.301214034567401</v>
      </c>
      <c r="AC2045" s="174">
        <v>36.583937553901812</v>
      </c>
      <c r="AD2045" s="174">
        <v>4.2864538821659321</v>
      </c>
      <c r="AE2045" s="174">
        <v>28.13526410747712</v>
      </c>
      <c r="AF2045">
        <v>0</v>
      </c>
      <c r="AG2045" s="106">
        <v>9.5534897802822467</v>
      </c>
      <c r="AH2045" s="106">
        <v>0</v>
      </c>
      <c r="AI2045" s="106">
        <v>100</v>
      </c>
      <c r="AJ2045">
        <v>83.79</v>
      </c>
      <c r="AK2045">
        <v>63.54</v>
      </c>
      <c r="AL2045">
        <v>57.68</v>
      </c>
      <c r="AM2045">
        <v>205</v>
      </c>
      <c r="AN2045" t="s">
        <v>1065</v>
      </c>
      <c r="AO2045">
        <v>23.601600000000001</v>
      </c>
      <c r="AP2045">
        <v>8.33</v>
      </c>
      <c r="AQ2045">
        <v>12.806699999999999</v>
      </c>
      <c r="AR2045" t="s">
        <v>1072</v>
      </c>
      <c r="AS2045" t="s">
        <v>1074</v>
      </c>
      <c r="AT2045" t="s">
        <v>1076</v>
      </c>
      <c r="AU2045" t="s">
        <v>1078</v>
      </c>
      <c r="AV2045" t="s">
        <v>1081</v>
      </c>
      <c r="AW2045" t="s">
        <v>1083</v>
      </c>
      <c r="AX2045" s="65">
        <f t="shared" si="542"/>
        <v>1391.07</v>
      </c>
      <c r="AY2045" s="106">
        <v>2862.47</v>
      </c>
      <c r="AZ2045" s="106">
        <v>1037.6107798033913</v>
      </c>
      <c r="BA2045" s="65">
        <f t="shared" si="530"/>
        <v>5291.1507798033908</v>
      </c>
      <c r="BB2045" s="65">
        <f t="shared" si="531"/>
        <v>36914.119220196604</v>
      </c>
      <c r="BC2045" s="65">
        <f t="shared" si="532"/>
        <v>171.75</v>
      </c>
      <c r="BD2045" s="65">
        <f t="shared" si="533"/>
        <v>48880.1</v>
      </c>
      <c r="BE2045" s="65">
        <f t="shared" si="534"/>
        <v>31744.309999999998</v>
      </c>
      <c r="BF2045" s="65">
        <f t="shared" si="535"/>
        <v>117710.28922019662</v>
      </c>
      <c r="BG2045" s="66">
        <f t="shared" si="536"/>
        <v>755.87868282905583</v>
      </c>
      <c r="BH2045" s="66">
        <f t="shared" si="537"/>
        <v>63.645033138270009</v>
      </c>
      <c r="BI2045" s="66">
        <f t="shared" si="538"/>
        <v>0.28625</v>
      </c>
      <c r="BJ2045" s="66">
        <f t="shared" si="539"/>
        <v>84.276034482758618</v>
      </c>
      <c r="BK2045" s="66">
        <f t="shared" si="540"/>
        <v>54.731568965517241</v>
      </c>
      <c r="BL2045" s="66">
        <f t="shared" si="541"/>
        <v>202.94877451758038</v>
      </c>
      <c r="BM2045" s="207">
        <f t="shared" si="543"/>
        <v>39879.18</v>
      </c>
    </row>
    <row r="2046" spans="1:65" x14ac:dyDescent="0.35">
      <c r="A2046" s="1">
        <v>235</v>
      </c>
      <c r="B2046">
        <v>126</v>
      </c>
      <c r="C2046" t="s">
        <v>37</v>
      </c>
      <c r="D2046" s="60" t="s">
        <v>273</v>
      </c>
      <c r="E2046" s="6" t="s">
        <v>1109</v>
      </c>
      <c r="F2046" s="7" t="s">
        <v>1110</v>
      </c>
      <c r="G2046" s="6">
        <v>-15.37</v>
      </c>
      <c r="H2046" s="6">
        <v>-48.78</v>
      </c>
      <c r="I2046" s="6">
        <v>770</v>
      </c>
      <c r="J2046" s="8">
        <v>31081.371963744201</v>
      </c>
      <c r="K2046" t="s">
        <v>1165</v>
      </c>
      <c r="L2046" t="s">
        <v>1062</v>
      </c>
      <c r="M2046">
        <v>600</v>
      </c>
      <c r="N2046">
        <v>600</v>
      </c>
      <c r="O2046">
        <v>0</v>
      </c>
      <c r="P2046">
        <v>37893.1</v>
      </c>
      <c r="Q2046">
        <v>44998.77</v>
      </c>
      <c r="R2046">
        <v>5266.4</v>
      </c>
      <c r="S2046">
        <v>34606.78</v>
      </c>
      <c r="T2046">
        <v>0</v>
      </c>
      <c r="U2046">
        <v>11750.93</v>
      </c>
      <c r="V2046">
        <v>0</v>
      </c>
      <c r="W2046" s="181">
        <f t="shared" si="527"/>
        <v>49644.03</v>
      </c>
      <c r="X2046" s="181">
        <f t="shared" si="528"/>
        <v>82.740049999999997</v>
      </c>
      <c r="Y2046" s="174">
        <v>134515.98000000001</v>
      </c>
      <c r="Z2046" s="181">
        <f t="shared" si="529"/>
        <v>224.19330000000002</v>
      </c>
      <c r="AA2046" s="174">
        <v>0</v>
      </c>
      <c r="AB2046" s="174">
        <v>28.169961665521079</v>
      </c>
      <c r="AC2046" s="174">
        <v>33.452360083909717</v>
      </c>
      <c r="AD2046" s="174">
        <v>3.915073881928377</v>
      </c>
      <c r="AE2046" s="174">
        <v>25.726891332910778</v>
      </c>
      <c r="AF2046">
        <v>0</v>
      </c>
      <c r="AG2046" s="106">
        <v>8.7357130357300292</v>
      </c>
      <c r="AH2046" s="106">
        <v>0</v>
      </c>
      <c r="AI2046" s="106">
        <v>100</v>
      </c>
      <c r="AJ2046">
        <v>83.78</v>
      </c>
      <c r="AK2046">
        <v>82.74</v>
      </c>
      <c r="AL2046">
        <v>57.68</v>
      </c>
      <c r="AM2046">
        <v>224.19</v>
      </c>
      <c r="AN2046" t="s">
        <v>1066</v>
      </c>
      <c r="AO2046">
        <v>23.601600000000001</v>
      </c>
      <c r="AP2046">
        <v>8.33</v>
      </c>
      <c r="AQ2046">
        <v>12.806699999999999</v>
      </c>
      <c r="AR2046" t="s">
        <v>1072</v>
      </c>
      <c r="AS2046" t="s">
        <v>1074</v>
      </c>
      <c r="AT2046" t="s">
        <v>1076</v>
      </c>
      <c r="AU2046" t="s">
        <v>1078</v>
      </c>
      <c r="AV2046" t="s">
        <v>1081</v>
      </c>
      <c r="AW2046" t="s">
        <v>1083</v>
      </c>
      <c r="AX2046" s="65">
        <f t="shared" si="542"/>
        <v>1391.07</v>
      </c>
      <c r="AY2046" s="106">
        <v>2862.47</v>
      </c>
      <c r="AZ2046" s="106">
        <v>1318.9370014266024</v>
      </c>
      <c r="BA2046" s="65">
        <f t="shared" si="530"/>
        <v>5572.4770014266014</v>
      </c>
      <c r="BB2046" s="65">
        <f t="shared" si="531"/>
        <v>48325.092998573396</v>
      </c>
      <c r="BC2046" s="65">
        <f t="shared" si="532"/>
        <v>0</v>
      </c>
      <c r="BD2046" s="65">
        <f t="shared" si="533"/>
        <v>48874.1</v>
      </c>
      <c r="BE2046" s="65">
        <f t="shared" si="534"/>
        <v>31744.309999999998</v>
      </c>
      <c r="BF2046" s="65">
        <f t="shared" si="535"/>
        <v>128943.50299857341</v>
      </c>
      <c r="BG2046" s="66">
        <f t="shared" si="536"/>
        <v>796.06814306094304</v>
      </c>
      <c r="BH2046" s="66">
        <f t="shared" si="537"/>
        <v>83.319125859609301</v>
      </c>
      <c r="BI2046" s="66">
        <f t="shared" si="538"/>
        <v>0</v>
      </c>
      <c r="BJ2046" s="66">
        <f t="shared" si="539"/>
        <v>84.265689655172409</v>
      </c>
      <c r="BK2046" s="66">
        <f t="shared" si="540"/>
        <v>54.731568965517241</v>
      </c>
      <c r="BL2046" s="66">
        <f t="shared" si="541"/>
        <v>222.31638448029898</v>
      </c>
      <c r="BM2046" s="207">
        <f t="shared" si="543"/>
        <v>39873.18</v>
      </c>
    </row>
    <row r="2047" spans="1:65" x14ac:dyDescent="0.35">
      <c r="A2047" s="1">
        <v>236</v>
      </c>
      <c r="B2047">
        <v>126</v>
      </c>
      <c r="C2047" t="s">
        <v>37</v>
      </c>
      <c r="D2047" s="60" t="s">
        <v>274</v>
      </c>
      <c r="E2047" s="6" t="s">
        <v>1111</v>
      </c>
      <c r="F2047" s="7" t="s">
        <v>1112</v>
      </c>
      <c r="G2047" s="6">
        <v>-22.86</v>
      </c>
      <c r="H2047" s="6">
        <v>-43.41</v>
      </c>
      <c r="I2047" s="6">
        <v>45</v>
      </c>
      <c r="J2047" s="8">
        <v>45016.2336447989</v>
      </c>
      <c r="K2047" t="s">
        <v>1165</v>
      </c>
      <c r="L2047" t="s">
        <v>1062</v>
      </c>
      <c r="M2047">
        <v>600</v>
      </c>
      <c r="N2047">
        <v>600</v>
      </c>
      <c r="O2047">
        <v>0</v>
      </c>
      <c r="P2047">
        <v>37590.11</v>
      </c>
      <c r="Q2047">
        <v>44998.77</v>
      </c>
      <c r="R2047">
        <v>5262.4</v>
      </c>
      <c r="S2047">
        <v>34606.78</v>
      </c>
      <c r="T2047">
        <v>0</v>
      </c>
      <c r="U2047">
        <v>11750.93</v>
      </c>
      <c r="V2047">
        <v>0</v>
      </c>
      <c r="W2047" s="181">
        <f t="shared" si="527"/>
        <v>49341.04</v>
      </c>
      <c r="X2047" s="181">
        <f t="shared" si="528"/>
        <v>82.235066666666668</v>
      </c>
      <c r="Y2047" s="174">
        <v>134208.99</v>
      </c>
      <c r="Z2047" s="181">
        <f t="shared" si="529"/>
        <v>223.68164999999999</v>
      </c>
      <c r="AA2047" s="174">
        <v>0</v>
      </c>
      <c r="AB2047" s="174">
        <v>28.00863787142724</v>
      </c>
      <c r="AC2047" s="174">
        <v>33.528879101168997</v>
      </c>
      <c r="AD2047" s="174">
        <v>3.92104880604496</v>
      </c>
      <c r="AE2047" s="174">
        <v>25.785739092440831</v>
      </c>
      <c r="AF2047">
        <v>0</v>
      </c>
      <c r="AG2047" s="106">
        <v>8.7556951289179672</v>
      </c>
      <c r="AH2047" s="106">
        <v>0</v>
      </c>
      <c r="AI2047" s="106">
        <v>100</v>
      </c>
      <c r="AJ2047">
        <v>83.77</v>
      </c>
      <c r="AK2047">
        <v>82.24</v>
      </c>
      <c r="AL2047">
        <v>57.68</v>
      </c>
      <c r="AM2047">
        <v>223.68</v>
      </c>
      <c r="AN2047" t="s">
        <v>1067</v>
      </c>
      <c r="AO2047">
        <v>23.601600000000001</v>
      </c>
      <c r="AP2047">
        <v>8.33</v>
      </c>
      <c r="AQ2047">
        <v>12.806699999999999</v>
      </c>
      <c r="AR2047" t="s">
        <v>1072</v>
      </c>
      <c r="AS2047" t="s">
        <v>1074</v>
      </c>
      <c r="AT2047" t="s">
        <v>1076</v>
      </c>
      <c r="AU2047" t="s">
        <v>1078</v>
      </c>
      <c r="AV2047" t="s">
        <v>1081</v>
      </c>
      <c r="AW2047" t="s">
        <v>1083</v>
      </c>
      <c r="AX2047" s="65">
        <f t="shared" si="542"/>
        <v>1391.07</v>
      </c>
      <c r="AY2047" s="106">
        <v>2862.47</v>
      </c>
      <c r="AZ2047" s="106">
        <v>1297.3355244985023</v>
      </c>
      <c r="BA2047" s="65">
        <f t="shared" si="530"/>
        <v>5550.8755244985023</v>
      </c>
      <c r="BB2047" s="65">
        <f t="shared" si="531"/>
        <v>48043.704475501501</v>
      </c>
      <c r="BC2047" s="65">
        <f t="shared" si="532"/>
        <v>0</v>
      </c>
      <c r="BD2047" s="65">
        <f t="shared" si="533"/>
        <v>48870.1</v>
      </c>
      <c r="BE2047" s="65">
        <f t="shared" si="534"/>
        <v>31744.309999999998</v>
      </c>
      <c r="BF2047" s="65">
        <f t="shared" si="535"/>
        <v>128658.11447550148</v>
      </c>
      <c r="BG2047" s="66">
        <f t="shared" si="536"/>
        <v>792.98221778550032</v>
      </c>
      <c r="BH2047" s="66">
        <f t="shared" si="537"/>
        <v>82.833973233623283</v>
      </c>
      <c r="BI2047" s="66">
        <f t="shared" si="538"/>
        <v>0</v>
      </c>
      <c r="BJ2047" s="66">
        <f t="shared" si="539"/>
        <v>84.258793103448269</v>
      </c>
      <c r="BK2047" s="66">
        <f t="shared" si="540"/>
        <v>54.731568965517241</v>
      </c>
      <c r="BL2047" s="66">
        <f t="shared" si="541"/>
        <v>221.82433530258876</v>
      </c>
      <c r="BM2047" s="207">
        <f t="shared" si="543"/>
        <v>39869.18</v>
      </c>
    </row>
    <row r="2048" spans="1:65" x14ac:dyDescent="0.35">
      <c r="A2048" s="1">
        <v>237</v>
      </c>
      <c r="B2048">
        <v>126</v>
      </c>
      <c r="C2048" t="s">
        <v>37</v>
      </c>
      <c r="D2048" s="60" t="s">
        <v>275</v>
      </c>
      <c r="E2048" s="6" t="s">
        <v>1113</v>
      </c>
      <c r="F2048" s="7" t="s">
        <v>1114</v>
      </c>
      <c r="G2048" s="6">
        <v>-20.32</v>
      </c>
      <c r="H2048" s="6">
        <v>-40.340000000000003</v>
      </c>
      <c r="I2048" s="6">
        <v>9</v>
      </c>
      <c r="J2048" s="8">
        <v>54061.366139626101</v>
      </c>
      <c r="K2048" t="s">
        <v>1165</v>
      </c>
      <c r="L2048" t="s">
        <v>1062</v>
      </c>
      <c r="M2048">
        <v>600</v>
      </c>
      <c r="N2048">
        <v>600</v>
      </c>
      <c r="O2048">
        <v>0</v>
      </c>
      <c r="P2048">
        <v>41979.5</v>
      </c>
      <c r="Q2048">
        <v>44998.77</v>
      </c>
      <c r="R2048">
        <v>5264.2</v>
      </c>
      <c r="S2048">
        <v>34606.78</v>
      </c>
      <c r="T2048">
        <v>0</v>
      </c>
      <c r="U2048">
        <v>11750.93</v>
      </c>
      <c r="V2048">
        <v>0</v>
      </c>
      <c r="W2048" s="181">
        <f t="shared" si="527"/>
        <v>53730.43</v>
      </c>
      <c r="X2048" s="181">
        <f t="shared" si="528"/>
        <v>89.550716666666673</v>
      </c>
      <c r="Y2048" s="174">
        <v>138600.18</v>
      </c>
      <c r="Z2048" s="181">
        <f t="shared" si="529"/>
        <v>231.00029999999998</v>
      </c>
      <c r="AA2048" s="174">
        <v>0</v>
      </c>
      <c r="AB2048" s="174">
        <v>30.288200202914599</v>
      </c>
      <c r="AC2048" s="174">
        <v>32.466602857225723</v>
      </c>
      <c r="AD2048" s="174">
        <v>3.798119165501805</v>
      </c>
      <c r="AE2048" s="174">
        <v>24.96878431182413</v>
      </c>
      <c r="AF2048">
        <v>0</v>
      </c>
      <c r="AG2048" s="106">
        <v>8.4782934625337436</v>
      </c>
      <c r="AH2048" s="106">
        <v>0</v>
      </c>
      <c r="AI2048" s="106">
        <v>100</v>
      </c>
      <c r="AJ2048">
        <v>83.77</v>
      </c>
      <c r="AK2048">
        <v>89.55</v>
      </c>
      <c r="AL2048">
        <v>57.68</v>
      </c>
      <c r="AM2048">
        <v>231</v>
      </c>
      <c r="AN2048" t="s">
        <v>1068</v>
      </c>
      <c r="AO2048">
        <v>23.601600000000001</v>
      </c>
      <c r="AP2048">
        <v>8.33</v>
      </c>
      <c r="AQ2048">
        <v>12.806699999999999</v>
      </c>
      <c r="AR2048" t="s">
        <v>1072</v>
      </c>
      <c r="AS2048" t="s">
        <v>1074</v>
      </c>
      <c r="AT2048" t="s">
        <v>1076</v>
      </c>
      <c r="AU2048" t="s">
        <v>1078</v>
      </c>
      <c r="AV2048" t="s">
        <v>1081</v>
      </c>
      <c r="AW2048" t="s">
        <v>1083</v>
      </c>
      <c r="AX2048" s="65">
        <f t="shared" si="542"/>
        <v>1391.07</v>
      </c>
      <c r="AY2048" s="106">
        <v>2862.47</v>
      </c>
      <c r="AZ2048" s="106">
        <v>1356.9930220517995</v>
      </c>
      <c r="BA2048" s="65">
        <f t="shared" si="530"/>
        <v>5610.533022051799</v>
      </c>
      <c r="BB2048" s="65">
        <f t="shared" si="531"/>
        <v>52373.4369779482</v>
      </c>
      <c r="BC2048" s="65">
        <f t="shared" si="532"/>
        <v>0</v>
      </c>
      <c r="BD2048" s="65">
        <f t="shared" si="533"/>
        <v>48871.899999999994</v>
      </c>
      <c r="BE2048" s="65">
        <f t="shared" si="534"/>
        <v>31744.309999999998</v>
      </c>
      <c r="BF2048" s="65">
        <f t="shared" si="535"/>
        <v>132989.6469779482</v>
      </c>
      <c r="BG2048" s="66">
        <f t="shared" si="536"/>
        <v>801.50471743597132</v>
      </c>
      <c r="BH2048" s="66">
        <f t="shared" si="537"/>
        <v>90.299029272324489</v>
      </c>
      <c r="BI2048" s="66">
        <f t="shared" si="538"/>
        <v>0</v>
      </c>
      <c r="BJ2048" s="66">
        <f t="shared" si="539"/>
        <v>84.261896551724135</v>
      </c>
      <c r="BK2048" s="66">
        <f t="shared" si="540"/>
        <v>54.731568965517241</v>
      </c>
      <c r="BL2048" s="66">
        <f t="shared" si="541"/>
        <v>229.29249478956586</v>
      </c>
      <c r="BM2048" s="207">
        <f t="shared" si="543"/>
        <v>39870.979999999996</v>
      </c>
    </row>
    <row r="2049" spans="1:65" x14ac:dyDescent="0.35">
      <c r="A2049" s="1">
        <v>238</v>
      </c>
      <c r="B2049">
        <v>126</v>
      </c>
      <c r="C2049" t="s">
        <v>37</v>
      </c>
      <c r="D2049" s="60" t="s">
        <v>276</v>
      </c>
      <c r="E2049" s="6" t="s">
        <v>1115</v>
      </c>
      <c r="F2049" s="7" t="s">
        <v>1116</v>
      </c>
      <c r="G2049" s="6">
        <v>-8.0500000000000007</v>
      </c>
      <c r="H2049" s="6">
        <v>-34.880000000000003</v>
      </c>
      <c r="I2049" s="6">
        <v>10</v>
      </c>
      <c r="J2049" s="8">
        <v>63550.072249703</v>
      </c>
      <c r="K2049" t="s">
        <v>1165</v>
      </c>
      <c r="L2049" t="s">
        <v>1062</v>
      </c>
      <c r="M2049">
        <v>600</v>
      </c>
      <c r="N2049">
        <v>600</v>
      </c>
      <c r="O2049">
        <v>0</v>
      </c>
      <c r="P2049">
        <v>47469.27</v>
      </c>
      <c r="Q2049">
        <v>44998.77</v>
      </c>
      <c r="R2049">
        <v>5250.2</v>
      </c>
      <c r="S2049">
        <v>34606.78</v>
      </c>
      <c r="T2049">
        <v>0</v>
      </c>
      <c r="U2049">
        <v>11750.93</v>
      </c>
      <c r="V2049">
        <v>0</v>
      </c>
      <c r="W2049" s="181">
        <f t="shared" si="527"/>
        <v>59220.2</v>
      </c>
      <c r="X2049" s="181">
        <f t="shared" si="528"/>
        <v>98.700333333333333</v>
      </c>
      <c r="Y2049" s="174">
        <v>144075.95000000001</v>
      </c>
      <c r="Z2049" s="181">
        <f t="shared" si="529"/>
        <v>240.12658333333334</v>
      </c>
      <c r="AA2049" s="174">
        <v>0</v>
      </c>
      <c r="AB2049" s="174">
        <v>32.947393371343367</v>
      </c>
      <c r="AC2049" s="174">
        <v>31.232672767384141</v>
      </c>
      <c r="AD2049" s="174">
        <v>3.6440502387803089</v>
      </c>
      <c r="AE2049" s="174">
        <v>24.019817325514769</v>
      </c>
      <c r="AF2049">
        <v>0</v>
      </c>
      <c r="AG2049" s="106">
        <v>8.1560662969773912</v>
      </c>
      <c r="AH2049" s="106">
        <v>0</v>
      </c>
      <c r="AI2049" s="106">
        <v>100</v>
      </c>
      <c r="AJ2049">
        <v>83.75</v>
      </c>
      <c r="AK2049">
        <v>98.7</v>
      </c>
      <c r="AL2049">
        <v>57.68</v>
      </c>
      <c r="AM2049">
        <v>240.13</v>
      </c>
      <c r="AN2049" t="s">
        <v>1069</v>
      </c>
      <c r="AO2049">
        <v>23.601600000000001</v>
      </c>
      <c r="AP2049">
        <v>8.33</v>
      </c>
      <c r="AQ2049">
        <v>12.806699999999999</v>
      </c>
      <c r="AR2049" t="s">
        <v>1072</v>
      </c>
      <c r="AS2049" t="s">
        <v>1074</v>
      </c>
      <c r="AT2049" t="s">
        <v>1076</v>
      </c>
      <c r="AU2049" t="s">
        <v>1078</v>
      </c>
      <c r="AV2049" t="s">
        <v>1081</v>
      </c>
      <c r="AW2049" t="s">
        <v>1083</v>
      </c>
      <c r="AX2049" s="65">
        <f t="shared" si="542"/>
        <v>1391.07</v>
      </c>
      <c r="AY2049" s="106">
        <v>2862.47</v>
      </c>
      <c r="AZ2049" s="106">
        <v>1494.7991970965415</v>
      </c>
      <c r="BA2049" s="65">
        <f t="shared" si="530"/>
        <v>5748.3391970965413</v>
      </c>
      <c r="BB2049" s="65">
        <f t="shared" si="531"/>
        <v>57725.400802903452</v>
      </c>
      <c r="BC2049" s="65">
        <f t="shared" si="532"/>
        <v>0</v>
      </c>
      <c r="BD2049" s="65">
        <f t="shared" si="533"/>
        <v>48857.899999999994</v>
      </c>
      <c r="BE2049" s="65">
        <f t="shared" si="534"/>
        <v>31744.309999999998</v>
      </c>
      <c r="BF2049" s="65">
        <f t="shared" si="535"/>
        <v>138327.61080290348</v>
      </c>
      <c r="BG2049" s="66">
        <f t="shared" si="536"/>
        <v>821.19131387093444</v>
      </c>
      <c r="BH2049" s="66">
        <f t="shared" si="537"/>
        <v>99.526553108454223</v>
      </c>
      <c r="BI2049" s="66">
        <f t="shared" si="538"/>
        <v>0</v>
      </c>
      <c r="BJ2049" s="66">
        <f t="shared" si="539"/>
        <v>84.237758620689647</v>
      </c>
      <c r="BK2049" s="66">
        <f t="shared" si="540"/>
        <v>54.731568965517241</v>
      </c>
      <c r="BL2049" s="66">
        <f t="shared" si="541"/>
        <v>238.49588069466117</v>
      </c>
      <c r="BM2049" s="207">
        <f t="shared" si="543"/>
        <v>39856.979999999996</v>
      </c>
    </row>
    <row r="2050" spans="1:65" x14ac:dyDescent="0.35">
      <c r="A2050" s="1">
        <v>239</v>
      </c>
      <c r="B2050">
        <v>126</v>
      </c>
      <c r="C2050" t="s">
        <v>37</v>
      </c>
      <c r="D2050" s="60" t="s">
        <v>277</v>
      </c>
      <c r="E2050" s="6" t="s">
        <v>1117</v>
      </c>
      <c r="F2050" s="7" t="s">
        <v>1118</v>
      </c>
      <c r="G2050" s="6">
        <v>-3.8</v>
      </c>
      <c r="H2050" s="6">
        <v>-38.53</v>
      </c>
      <c r="I2050" s="6">
        <v>41</v>
      </c>
      <c r="J2050" s="8">
        <v>71394.000753582499</v>
      </c>
      <c r="K2050" t="s">
        <v>1165</v>
      </c>
      <c r="L2050" t="s">
        <v>1062</v>
      </c>
      <c r="M2050">
        <v>600</v>
      </c>
      <c r="N2050">
        <v>600</v>
      </c>
      <c r="O2050">
        <v>0</v>
      </c>
      <c r="P2050">
        <v>49312.12</v>
      </c>
      <c r="Q2050">
        <v>44998.77</v>
      </c>
      <c r="R2050">
        <v>5255.2</v>
      </c>
      <c r="S2050">
        <v>34606.78</v>
      </c>
      <c r="T2050">
        <v>0</v>
      </c>
      <c r="U2050">
        <v>11750.93</v>
      </c>
      <c r="V2050">
        <v>0</v>
      </c>
      <c r="W2050" s="181">
        <f t="shared" si="527"/>
        <v>61063.05</v>
      </c>
      <c r="X2050" s="181">
        <f t="shared" si="528"/>
        <v>101.77175000000001</v>
      </c>
      <c r="Y2050" s="174">
        <v>145923.79999999999</v>
      </c>
      <c r="Z2050" s="181">
        <f t="shared" si="529"/>
        <v>243.2063333333333</v>
      </c>
      <c r="AA2050" s="174">
        <v>0</v>
      </c>
      <c r="AB2050" s="174">
        <v>33.793061858312363</v>
      </c>
      <c r="AC2050" s="174">
        <v>30.83716981054496</v>
      </c>
      <c r="AD2050" s="174">
        <v>3.6013316539180038</v>
      </c>
      <c r="AE2050" s="174">
        <v>23.715651593502908</v>
      </c>
      <c r="AF2050">
        <v>0</v>
      </c>
      <c r="AG2050" s="106">
        <v>8.0527850837217798</v>
      </c>
      <c r="AH2050" s="106">
        <v>0</v>
      </c>
      <c r="AI2050" s="106">
        <v>100</v>
      </c>
      <c r="AJ2050">
        <v>83.76</v>
      </c>
      <c r="AK2050">
        <v>101.77</v>
      </c>
      <c r="AL2050">
        <v>57.68</v>
      </c>
      <c r="AM2050">
        <v>243.21</v>
      </c>
      <c r="AN2050" t="s">
        <v>1070</v>
      </c>
      <c r="AO2050">
        <v>23.601600000000001</v>
      </c>
      <c r="AP2050">
        <v>8.33</v>
      </c>
      <c r="AQ2050">
        <v>12.806699999999999</v>
      </c>
      <c r="AR2050" t="s">
        <v>1072</v>
      </c>
      <c r="AS2050" t="s">
        <v>1074</v>
      </c>
      <c r="AT2050" t="s">
        <v>1076</v>
      </c>
      <c r="AU2050" t="s">
        <v>1078</v>
      </c>
      <c r="AV2050" t="s">
        <v>1081</v>
      </c>
      <c r="AW2050" t="s">
        <v>1083</v>
      </c>
      <c r="AX2050" s="65">
        <f t="shared" si="542"/>
        <v>1391.07</v>
      </c>
      <c r="AY2050" s="106">
        <v>2862.47</v>
      </c>
      <c r="AZ2050" s="106">
        <v>1490.1941913368692</v>
      </c>
      <c r="BA2050" s="65">
        <f t="shared" si="530"/>
        <v>5743.7341913368691</v>
      </c>
      <c r="BB2050" s="65">
        <f t="shared" si="531"/>
        <v>59572.855808663131</v>
      </c>
      <c r="BC2050" s="65">
        <f t="shared" si="532"/>
        <v>0</v>
      </c>
      <c r="BD2050" s="65">
        <f t="shared" si="533"/>
        <v>48862.899999999994</v>
      </c>
      <c r="BE2050" s="65">
        <f t="shared" si="534"/>
        <v>31744.309999999998</v>
      </c>
      <c r="BF2050" s="65">
        <f t="shared" si="535"/>
        <v>140180.06580866312</v>
      </c>
      <c r="BG2050" s="66">
        <f t="shared" si="536"/>
        <v>820.53345590526703</v>
      </c>
      <c r="BH2050" s="66">
        <f t="shared" si="537"/>
        <v>102.71182035976402</v>
      </c>
      <c r="BI2050" s="66">
        <f t="shared" si="538"/>
        <v>0</v>
      </c>
      <c r="BJ2050" s="66">
        <f t="shared" si="539"/>
        <v>84.246379310344821</v>
      </c>
      <c r="BK2050" s="66">
        <f t="shared" si="540"/>
        <v>54.731568965517241</v>
      </c>
      <c r="BL2050" s="66">
        <f t="shared" si="541"/>
        <v>241.68976863562605</v>
      </c>
      <c r="BM2050" s="207">
        <f t="shared" si="543"/>
        <v>39861.979999999996</v>
      </c>
    </row>
    <row r="2051" spans="1:65" x14ac:dyDescent="0.35">
      <c r="A2051" s="1">
        <v>240</v>
      </c>
      <c r="B2051">
        <v>127</v>
      </c>
      <c r="C2051" t="s">
        <v>37</v>
      </c>
      <c r="D2051" s="60" t="s">
        <v>278</v>
      </c>
      <c r="E2051" s="6" t="s">
        <v>1104</v>
      </c>
      <c r="F2051" s="7" t="s">
        <v>1105</v>
      </c>
      <c r="G2051" s="6">
        <v>-22.74</v>
      </c>
      <c r="H2051" s="6">
        <v>-45.59</v>
      </c>
      <c r="I2051" s="6">
        <v>1642</v>
      </c>
      <c r="J2051" s="8">
        <v>3495.45982983364</v>
      </c>
      <c r="K2051" t="s">
        <v>1165</v>
      </c>
      <c r="L2051" t="s">
        <v>1062</v>
      </c>
      <c r="M2051">
        <v>600</v>
      </c>
      <c r="N2051">
        <v>600</v>
      </c>
      <c r="O2051">
        <v>14.97</v>
      </c>
      <c r="P2051">
        <v>17996.080000000002</v>
      </c>
      <c r="Q2051">
        <v>44998.77</v>
      </c>
      <c r="R2051">
        <v>5265.2</v>
      </c>
      <c r="S2051">
        <v>34606.78</v>
      </c>
      <c r="T2051">
        <v>0</v>
      </c>
      <c r="U2051">
        <v>11578.67</v>
      </c>
      <c r="V2051">
        <v>0</v>
      </c>
      <c r="W2051" s="181">
        <f t="shared" si="527"/>
        <v>29574.75</v>
      </c>
      <c r="X2051" s="181">
        <f t="shared" si="528"/>
        <v>49.291249999999998</v>
      </c>
      <c r="Y2051" s="174">
        <v>114460.47</v>
      </c>
      <c r="Z2051" s="181">
        <f t="shared" si="529"/>
        <v>190.76745</v>
      </c>
      <c r="AA2051" s="174">
        <v>1.30787511181808E-2</v>
      </c>
      <c r="AB2051" s="174">
        <v>15.722528485161741</v>
      </c>
      <c r="AC2051" s="174">
        <v>39.313808513978657</v>
      </c>
      <c r="AD2051" s="174">
        <v>4.6000160579455951</v>
      </c>
      <c r="AE2051" s="174">
        <v>30.234700241926319</v>
      </c>
      <c r="AF2051">
        <v>0</v>
      </c>
      <c r="AG2051" s="106">
        <v>10.1158679498695</v>
      </c>
      <c r="AH2051" s="106">
        <v>0</v>
      </c>
      <c r="AI2051" s="106">
        <v>100</v>
      </c>
      <c r="AJ2051">
        <v>83.77</v>
      </c>
      <c r="AK2051">
        <v>49.32</v>
      </c>
      <c r="AL2051">
        <v>57.68</v>
      </c>
      <c r="AM2051">
        <v>190.77</v>
      </c>
      <c r="AN2051" t="s">
        <v>1063</v>
      </c>
      <c r="AO2051">
        <v>23.601600000000001</v>
      </c>
      <c r="AP2051">
        <v>8.33</v>
      </c>
      <c r="AQ2051">
        <v>12.806699999999999</v>
      </c>
      <c r="AR2051" t="s">
        <v>1072</v>
      </c>
      <c r="AS2051" t="s">
        <v>1074</v>
      </c>
      <c r="AT2051" t="s">
        <v>1076</v>
      </c>
      <c r="AU2051" t="s">
        <v>1078</v>
      </c>
      <c r="AV2051" t="s">
        <v>1081</v>
      </c>
      <c r="AW2051" t="s">
        <v>1084</v>
      </c>
      <c r="AX2051" s="65">
        <f t="shared" si="542"/>
        <v>1391.07</v>
      </c>
      <c r="AY2051" s="106">
        <v>2862.47</v>
      </c>
      <c r="AZ2051" s="106">
        <v>777.21063790540245</v>
      </c>
      <c r="BA2051" s="65">
        <f t="shared" si="530"/>
        <v>5030.7506379054021</v>
      </c>
      <c r="BB2051" s="65">
        <f t="shared" si="531"/>
        <v>28797.539362094598</v>
      </c>
      <c r="BC2051" s="65">
        <f t="shared" si="532"/>
        <v>14.97</v>
      </c>
      <c r="BD2051" s="65">
        <f t="shared" si="533"/>
        <v>48872.899999999994</v>
      </c>
      <c r="BE2051" s="65">
        <f t="shared" si="534"/>
        <v>31744.309999999998</v>
      </c>
      <c r="BF2051" s="65">
        <f t="shared" si="535"/>
        <v>109429.71936209461</v>
      </c>
      <c r="BG2051" s="66">
        <f t="shared" si="536"/>
        <v>718.67866255791455</v>
      </c>
      <c r="BH2051" s="66">
        <f t="shared" si="537"/>
        <v>49.650929934645859</v>
      </c>
      <c r="BI2051" s="66">
        <f t="shared" si="538"/>
        <v>2.495E-2</v>
      </c>
      <c r="BJ2051" s="66">
        <f t="shared" si="539"/>
        <v>84.263620689655156</v>
      </c>
      <c r="BK2051" s="66">
        <f t="shared" si="540"/>
        <v>54.731568965517241</v>
      </c>
      <c r="BL2051" s="66">
        <f t="shared" si="541"/>
        <v>188.67192993464587</v>
      </c>
      <c r="BM2051" s="207">
        <f t="shared" si="543"/>
        <v>39871.979999999996</v>
      </c>
    </row>
    <row r="2052" spans="1:65" x14ac:dyDescent="0.35">
      <c r="A2052" s="1">
        <v>241</v>
      </c>
      <c r="B2052">
        <v>127</v>
      </c>
      <c r="C2052" t="s">
        <v>37</v>
      </c>
      <c r="D2052" s="60" t="s">
        <v>279</v>
      </c>
      <c r="E2052" s="6" t="s">
        <v>1104</v>
      </c>
      <c r="F2052" s="7" t="s">
        <v>1106</v>
      </c>
      <c r="G2052" s="6">
        <v>-23.85</v>
      </c>
      <c r="H2052" s="6">
        <v>-46.64</v>
      </c>
      <c r="I2052" s="6">
        <v>792</v>
      </c>
      <c r="J2052" s="8">
        <v>14172.2970393051</v>
      </c>
      <c r="K2052" t="s">
        <v>1165</v>
      </c>
      <c r="L2052" t="s">
        <v>1062</v>
      </c>
      <c r="M2052">
        <v>600</v>
      </c>
      <c r="N2052">
        <v>600</v>
      </c>
      <c r="O2052">
        <v>0</v>
      </c>
      <c r="P2052">
        <v>23386.71</v>
      </c>
      <c r="Q2052">
        <v>44998.77</v>
      </c>
      <c r="R2052">
        <v>5266.4</v>
      </c>
      <c r="S2052">
        <v>34606.78</v>
      </c>
      <c r="T2052">
        <v>0</v>
      </c>
      <c r="U2052">
        <v>11578.67</v>
      </c>
      <c r="V2052">
        <v>0</v>
      </c>
      <c r="W2052" s="181">
        <f t="shared" si="527"/>
        <v>34965.379999999997</v>
      </c>
      <c r="X2052" s="181">
        <f t="shared" si="528"/>
        <v>58.275633333333332</v>
      </c>
      <c r="Y2052" s="174">
        <v>119837.34</v>
      </c>
      <c r="Z2052" s="181">
        <f t="shared" si="529"/>
        <v>199.72889999999998</v>
      </c>
      <c r="AA2052" s="174">
        <v>0</v>
      </c>
      <c r="AB2052" s="174">
        <v>19.51537809500778</v>
      </c>
      <c r="AC2052" s="174">
        <v>37.549873854009107</v>
      </c>
      <c r="AD2052" s="174">
        <v>4.3946235789279031</v>
      </c>
      <c r="AE2052" s="174">
        <v>28.878127635343041</v>
      </c>
      <c r="AF2052">
        <v>0</v>
      </c>
      <c r="AG2052" s="106">
        <v>9.6619884920676657</v>
      </c>
      <c r="AH2052" s="106">
        <v>0</v>
      </c>
      <c r="AI2052" s="106">
        <v>100</v>
      </c>
      <c r="AJ2052">
        <v>83.78</v>
      </c>
      <c r="AK2052">
        <v>58.28</v>
      </c>
      <c r="AL2052">
        <v>57.68</v>
      </c>
      <c r="AM2052">
        <v>199.73</v>
      </c>
      <c r="AN2052" t="s">
        <v>1064</v>
      </c>
      <c r="AO2052">
        <v>23.601600000000001</v>
      </c>
      <c r="AP2052">
        <v>8.33</v>
      </c>
      <c r="AQ2052">
        <v>12.806699999999999</v>
      </c>
      <c r="AR2052" t="s">
        <v>1072</v>
      </c>
      <c r="AS2052" t="s">
        <v>1074</v>
      </c>
      <c r="AT2052" t="s">
        <v>1076</v>
      </c>
      <c r="AU2052" t="s">
        <v>1078</v>
      </c>
      <c r="AV2052" t="s">
        <v>1081</v>
      </c>
      <c r="AW2052" t="s">
        <v>1084</v>
      </c>
      <c r="AX2052" s="65">
        <f t="shared" si="542"/>
        <v>1391.07</v>
      </c>
      <c r="AY2052" s="106">
        <v>2862.47</v>
      </c>
      <c r="AZ2052" s="106">
        <v>955.70133979356365</v>
      </c>
      <c r="BA2052" s="65">
        <f t="shared" si="530"/>
        <v>5209.2413397935634</v>
      </c>
      <c r="BB2052" s="65">
        <f t="shared" si="531"/>
        <v>34009.678660206431</v>
      </c>
      <c r="BC2052" s="65">
        <f t="shared" si="532"/>
        <v>0</v>
      </c>
      <c r="BD2052" s="65">
        <f t="shared" si="533"/>
        <v>48874.1</v>
      </c>
      <c r="BE2052" s="65">
        <f t="shared" si="534"/>
        <v>31744.309999999998</v>
      </c>
      <c r="BF2052" s="65">
        <f t="shared" si="535"/>
        <v>114628.09866020644</v>
      </c>
      <c r="BG2052" s="66">
        <f t="shared" si="536"/>
        <v>744.17733425622339</v>
      </c>
      <c r="BH2052" s="66">
        <f t="shared" si="537"/>
        <v>58.637377000355919</v>
      </c>
      <c r="BI2052" s="66">
        <f t="shared" si="538"/>
        <v>0</v>
      </c>
      <c r="BJ2052" s="66">
        <f t="shared" si="539"/>
        <v>84.265689655172409</v>
      </c>
      <c r="BK2052" s="66">
        <f t="shared" si="540"/>
        <v>54.731568965517241</v>
      </c>
      <c r="BL2052" s="66">
        <f t="shared" si="541"/>
        <v>197.6346528624249</v>
      </c>
      <c r="BM2052" s="207">
        <f t="shared" si="543"/>
        <v>39873.18</v>
      </c>
    </row>
    <row r="2053" spans="1:65" x14ac:dyDescent="0.35">
      <c r="A2053" s="1">
        <v>242</v>
      </c>
      <c r="B2053">
        <v>127</v>
      </c>
      <c r="C2053" t="s">
        <v>37</v>
      </c>
      <c r="D2053" s="60" t="s">
        <v>280</v>
      </c>
      <c r="E2053" s="6" t="s">
        <v>1107</v>
      </c>
      <c r="F2053" s="7" t="s">
        <v>1108</v>
      </c>
      <c r="G2053" s="6">
        <v>-30.03</v>
      </c>
      <c r="H2053" s="6">
        <v>-51.23</v>
      </c>
      <c r="I2053" s="6">
        <v>47</v>
      </c>
      <c r="J2053" s="8">
        <v>23954.0527728093</v>
      </c>
      <c r="K2053" t="s">
        <v>1165</v>
      </c>
      <c r="L2053" t="s">
        <v>1062</v>
      </c>
      <c r="M2053">
        <v>600</v>
      </c>
      <c r="N2053">
        <v>600</v>
      </c>
      <c r="O2053">
        <v>1.58</v>
      </c>
      <c r="P2053">
        <v>26377.7</v>
      </c>
      <c r="Q2053">
        <v>44998.77</v>
      </c>
      <c r="R2053">
        <v>5272.4</v>
      </c>
      <c r="S2053">
        <v>34606.78</v>
      </c>
      <c r="T2053">
        <v>0</v>
      </c>
      <c r="U2053">
        <v>11578.67</v>
      </c>
      <c r="V2053">
        <v>0</v>
      </c>
      <c r="W2053" s="181">
        <f t="shared" si="527"/>
        <v>37956.370000000003</v>
      </c>
      <c r="X2053" s="181">
        <f t="shared" si="528"/>
        <v>63.260616666666671</v>
      </c>
      <c r="Y2053" s="174">
        <v>122835.91</v>
      </c>
      <c r="Z2053" s="181">
        <f t="shared" si="529"/>
        <v>204.72651666666667</v>
      </c>
      <c r="AA2053" s="174">
        <v>1.2862688117831339E-3</v>
      </c>
      <c r="AB2053" s="174">
        <v>21.473932175045551</v>
      </c>
      <c r="AC2053" s="174">
        <v>36.633236974431981</v>
      </c>
      <c r="AD2053" s="174">
        <v>4.2922301792692377</v>
      </c>
      <c r="AE2053" s="174">
        <v>28.173178348253369</v>
      </c>
      <c r="AF2053">
        <v>0</v>
      </c>
      <c r="AG2053" s="106">
        <v>9.4261279132462157</v>
      </c>
      <c r="AH2053" s="106">
        <v>0</v>
      </c>
      <c r="AI2053" s="106">
        <v>100</v>
      </c>
      <c r="AJ2053">
        <v>83.79</v>
      </c>
      <c r="AK2053">
        <v>63.26</v>
      </c>
      <c r="AL2053">
        <v>57.68</v>
      </c>
      <c r="AM2053">
        <v>204.73</v>
      </c>
      <c r="AN2053" t="s">
        <v>1065</v>
      </c>
      <c r="AO2053">
        <v>23.601600000000001</v>
      </c>
      <c r="AP2053">
        <v>8.33</v>
      </c>
      <c r="AQ2053">
        <v>12.806699999999999</v>
      </c>
      <c r="AR2053" t="s">
        <v>1072</v>
      </c>
      <c r="AS2053" t="s">
        <v>1074</v>
      </c>
      <c r="AT2053" t="s">
        <v>1076</v>
      </c>
      <c r="AU2053" t="s">
        <v>1078</v>
      </c>
      <c r="AV2053" t="s">
        <v>1081</v>
      </c>
      <c r="AW2053" t="s">
        <v>1084</v>
      </c>
      <c r="AX2053" s="65">
        <f t="shared" si="542"/>
        <v>1391.07</v>
      </c>
      <c r="AY2053" s="106">
        <v>2862.47</v>
      </c>
      <c r="AZ2053" s="106">
        <v>1041.9300949589831</v>
      </c>
      <c r="BA2053" s="65">
        <f t="shared" si="530"/>
        <v>5295.4700949589824</v>
      </c>
      <c r="BB2053" s="65">
        <f t="shared" si="531"/>
        <v>36914.439905041021</v>
      </c>
      <c r="BC2053" s="65">
        <f t="shared" si="532"/>
        <v>1.58</v>
      </c>
      <c r="BD2053" s="65">
        <f t="shared" si="533"/>
        <v>48880.1</v>
      </c>
      <c r="BE2053" s="65">
        <f t="shared" si="534"/>
        <v>31744.309999999998</v>
      </c>
      <c r="BF2053" s="65">
        <f t="shared" si="535"/>
        <v>117540.43990504101</v>
      </c>
      <c r="BG2053" s="66">
        <f t="shared" si="536"/>
        <v>756.49572785128316</v>
      </c>
      <c r="BH2053" s="66">
        <f t="shared" si="537"/>
        <v>63.645586043174177</v>
      </c>
      <c r="BI2053" s="66">
        <f t="shared" si="538"/>
        <v>2.6333333333333334E-3</v>
      </c>
      <c r="BJ2053" s="66">
        <f t="shared" si="539"/>
        <v>84.276034482758618</v>
      </c>
      <c r="BK2053" s="66">
        <f t="shared" si="540"/>
        <v>54.731568965517241</v>
      </c>
      <c r="BL2053" s="66">
        <f t="shared" si="541"/>
        <v>202.65593087076036</v>
      </c>
      <c r="BM2053" s="207">
        <f t="shared" si="543"/>
        <v>39879.18</v>
      </c>
    </row>
    <row r="2054" spans="1:65" x14ac:dyDescent="0.35">
      <c r="A2054" s="1">
        <v>243</v>
      </c>
      <c r="B2054">
        <v>127</v>
      </c>
      <c r="C2054" t="s">
        <v>37</v>
      </c>
      <c r="D2054" s="60" t="s">
        <v>281</v>
      </c>
      <c r="E2054" s="6" t="s">
        <v>1109</v>
      </c>
      <c r="F2054" s="7" t="s">
        <v>1110</v>
      </c>
      <c r="G2054" s="6">
        <v>-15.37</v>
      </c>
      <c r="H2054" s="6">
        <v>-48.78</v>
      </c>
      <c r="I2054" s="6">
        <v>770</v>
      </c>
      <c r="J2054" s="8">
        <v>31081.371963744201</v>
      </c>
      <c r="K2054" t="s">
        <v>1165</v>
      </c>
      <c r="L2054" t="s">
        <v>1062</v>
      </c>
      <c r="M2054">
        <v>600</v>
      </c>
      <c r="N2054">
        <v>600</v>
      </c>
      <c r="O2054">
        <v>0</v>
      </c>
      <c r="P2054">
        <v>35034.300000000003</v>
      </c>
      <c r="Q2054">
        <v>44998.77</v>
      </c>
      <c r="R2054">
        <v>5266.4</v>
      </c>
      <c r="S2054">
        <v>34606.78</v>
      </c>
      <c r="T2054">
        <v>0</v>
      </c>
      <c r="U2054">
        <v>11578.67</v>
      </c>
      <c r="V2054">
        <v>0</v>
      </c>
      <c r="W2054" s="181">
        <f t="shared" si="527"/>
        <v>46612.97</v>
      </c>
      <c r="X2054" s="181">
        <f t="shared" si="528"/>
        <v>77.688283333333331</v>
      </c>
      <c r="Y2054" s="174">
        <v>131484.92000000001</v>
      </c>
      <c r="Z2054" s="181">
        <f t="shared" si="529"/>
        <v>219.14153333333334</v>
      </c>
      <c r="AA2054" s="174">
        <v>0</v>
      </c>
      <c r="AB2054" s="174">
        <v>26.645108807915008</v>
      </c>
      <c r="AC2054" s="174">
        <v>34.223521602325192</v>
      </c>
      <c r="AD2054" s="174">
        <v>4.0053262381724073</v>
      </c>
      <c r="AE2054" s="174">
        <v>26.319961254872421</v>
      </c>
      <c r="AF2054">
        <v>0</v>
      </c>
      <c r="AG2054" s="106">
        <v>8.8060820967149684</v>
      </c>
      <c r="AH2054" s="106">
        <v>0</v>
      </c>
      <c r="AI2054" s="106">
        <v>100</v>
      </c>
      <c r="AJ2054">
        <v>83.78</v>
      </c>
      <c r="AK2054">
        <v>77.69</v>
      </c>
      <c r="AL2054">
        <v>57.68</v>
      </c>
      <c r="AM2054">
        <v>219.14</v>
      </c>
      <c r="AN2054" t="s">
        <v>1066</v>
      </c>
      <c r="AO2054">
        <v>23.601600000000001</v>
      </c>
      <c r="AP2054">
        <v>8.33</v>
      </c>
      <c r="AQ2054">
        <v>12.806699999999999</v>
      </c>
      <c r="AR2054" t="s">
        <v>1072</v>
      </c>
      <c r="AS2054" t="s">
        <v>1074</v>
      </c>
      <c r="AT2054" t="s">
        <v>1076</v>
      </c>
      <c r="AU2054" t="s">
        <v>1078</v>
      </c>
      <c r="AV2054" t="s">
        <v>1081</v>
      </c>
      <c r="AW2054" t="s">
        <v>1084</v>
      </c>
      <c r="AX2054" s="65">
        <f t="shared" si="542"/>
        <v>1391.07</v>
      </c>
      <c r="AY2054" s="106">
        <v>2862.47</v>
      </c>
      <c r="AZ2054" s="106">
        <v>1323.0417046621442</v>
      </c>
      <c r="BA2054" s="65">
        <f t="shared" si="530"/>
        <v>5576.5817046621432</v>
      </c>
      <c r="BB2054" s="65">
        <f t="shared" si="531"/>
        <v>45289.928295337857</v>
      </c>
      <c r="BC2054" s="65">
        <f t="shared" si="532"/>
        <v>0</v>
      </c>
      <c r="BD2054" s="65">
        <f t="shared" si="533"/>
        <v>48874.1</v>
      </c>
      <c r="BE2054" s="65">
        <f t="shared" si="534"/>
        <v>31744.309999999998</v>
      </c>
      <c r="BF2054" s="65">
        <f t="shared" si="535"/>
        <v>125908.33829533788</v>
      </c>
      <c r="BG2054" s="66">
        <f t="shared" si="536"/>
        <v>796.65452923744908</v>
      </c>
      <c r="BH2054" s="66">
        <f t="shared" si="537"/>
        <v>78.086083267823895</v>
      </c>
      <c r="BI2054" s="66">
        <f t="shared" si="538"/>
        <v>0</v>
      </c>
      <c r="BJ2054" s="66">
        <f t="shared" si="539"/>
        <v>84.265689655172409</v>
      </c>
      <c r="BK2054" s="66">
        <f t="shared" si="540"/>
        <v>54.731568965517241</v>
      </c>
      <c r="BL2054" s="66">
        <f t="shared" si="541"/>
        <v>217.08334188851359</v>
      </c>
      <c r="BM2054" s="207">
        <f t="shared" si="543"/>
        <v>39873.18</v>
      </c>
    </row>
    <row r="2055" spans="1:65" x14ac:dyDescent="0.35">
      <c r="A2055" s="1">
        <v>244</v>
      </c>
      <c r="B2055">
        <v>127</v>
      </c>
      <c r="C2055" t="s">
        <v>37</v>
      </c>
      <c r="D2055" s="60" t="s">
        <v>282</v>
      </c>
      <c r="E2055" s="6" t="s">
        <v>1111</v>
      </c>
      <c r="F2055" s="7" t="s">
        <v>1112</v>
      </c>
      <c r="G2055" s="6">
        <v>-22.86</v>
      </c>
      <c r="H2055" s="6">
        <v>-43.41</v>
      </c>
      <c r="I2055" s="6">
        <v>45</v>
      </c>
      <c r="J2055" s="8">
        <v>45016.2336447989</v>
      </c>
      <c r="K2055" t="s">
        <v>1165</v>
      </c>
      <c r="L2055" t="s">
        <v>1062</v>
      </c>
      <c r="M2055">
        <v>600</v>
      </c>
      <c r="N2055">
        <v>600</v>
      </c>
      <c r="O2055">
        <v>0</v>
      </c>
      <c r="P2055">
        <v>34994.31</v>
      </c>
      <c r="Q2055">
        <v>44998.77</v>
      </c>
      <c r="R2055">
        <v>5262.4</v>
      </c>
      <c r="S2055">
        <v>34606.78</v>
      </c>
      <c r="T2055">
        <v>0</v>
      </c>
      <c r="U2055">
        <v>11578.67</v>
      </c>
      <c r="V2055">
        <v>0</v>
      </c>
      <c r="W2055" s="181">
        <f t="shared" si="527"/>
        <v>46572.979999999996</v>
      </c>
      <c r="X2055" s="181">
        <f t="shared" si="528"/>
        <v>77.621633333333321</v>
      </c>
      <c r="Y2055" s="174">
        <v>131440.93</v>
      </c>
      <c r="Z2055" s="181">
        <f t="shared" si="529"/>
        <v>219.06821666666664</v>
      </c>
      <c r="AA2055" s="174">
        <v>0</v>
      </c>
      <c r="AB2055" s="174">
        <v>26.623601948038559</v>
      </c>
      <c r="AC2055" s="174">
        <v>34.234975361175543</v>
      </c>
      <c r="AD2055" s="174">
        <v>4.0036235288353481</v>
      </c>
      <c r="AE2055" s="174">
        <v>26.32876988925748</v>
      </c>
      <c r="AF2055">
        <v>0</v>
      </c>
      <c r="AG2055" s="106">
        <v>8.8090292726930652</v>
      </c>
      <c r="AH2055" s="106">
        <v>0</v>
      </c>
      <c r="AI2055" s="106">
        <v>100</v>
      </c>
      <c r="AJ2055">
        <v>83.77</v>
      </c>
      <c r="AK2055">
        <v>77.62</v>
      </c>
      <c r="AL2055">
        <v>57.68</v>
      </c>
      <c r="AM2055">
        <v>219.07</v>
      </c>
      <c r="AN2055" t="s">
        <v>1067</v>
      </c>
      <c r="AO2055">
        <v>23.601600000000001</v>
      </c>
      <c r="AP2055">
        <v>8.33</v>
      </c>
      <c r="AQ2055">
        <v>12.806699999999999</v>
      </c>
      <c r="AR2055" t="s">
        <v>1072</v>
      </c>
      <c r="AS2055" t="s">
        <v>1074</v>
      </c>
      <c r="AT2055" t="s">
        <v>1076</v>
      </c>
      <c r="AU2055" t="s">
        <v>1078</v>
      </c>
      <c r="AV2055" t="s">
        <v>1081</v>
      </c>
      <c r="AW2055" t="s">
        <v>1084</v>
      </c>
      <c r="AX2055" s="65">
        <f t="shared" si="542"/>
        <v>1391.07</v>
      </c>
      <c r="AY2055" s="106">
        <v>2862.47</v>
      </c>
      <c r="AZ2055" s="106">
        <v>1301.1186169193581</v>
      </c>
      <c r="BA2055" s="65">
        <f t="shared" si="530"/>
        <v>5554.6586169193579</v>
      </c>
      <c r="BB2055" s="65">
        <f t="shared" si="531"/>
        <v>45271.861383080635</v>
      </c>
      <c r="BC2055" s="65">
        <f t="shared" si="532"/>
        <v>0</v>
      </c>
      <c r="BD2055" s="65">
        <f t="shared" si="533"/>
        <v>48870.1</v>
      </c>
      <c r="BE2055" s="65">
        <f t="shared" si="534"/>
        <v>31744.309999999998</v>
      </c>
      <c r="BF2055" s="65">
        <f t="shared" si="535"/>
        <v>125886.27138308063</v>
      </c>
      <c r="BG2055" s="66">
        <f t="shared" si="536"/>
        <v>793.52265955990822</v>
      </c>
      <c r="BH2055" s="66">
        <f t="shared" si="537"/>
        <v>78.054933419104543</v>
      </c>
      <c r="BI2055" s="66">
        <f t="shared" si="538"/>
        <v>0</v>
      </c>
      <c r="BJ2055" s="66">
        <f t="shared" si="539"/>
        <v>84.258793103448269</v>
      </c>
      <c r="BK2055" s="66">
        <f t="shared" si="540"/>
        <v>54.731568965517241</v>
      </c>
      <c r="BL2055" s="66">
        <f t="shared" si="541"/>
        <v>217.04529548807005</v>
      </c>
      <c r="BM2055" s="207">
        <f t="shared" si="543"/>
        <v>39869.18</v>
      </c>
    </row>
    <row r="2056" spans="1:65" x14ac:dyDescent="0.35">
      <c r="A2056" s="1">
        <v>245</v>
      </c>
      <c r="B2056">
        <v>127</v>
      </c>
      <c r="C2056" t="s">
        <v>37</v>
      </c>
      <c r="D2056" s="60" t="s">
        <v>283</v>
      </c>
      <c r="E2056" s="6" t="s">
        <v>1113</v>
      </c>
      <c r="F2056" s="7" t="s">
        <v>1114</v>
      </c>
      <c r="G2056" s="6">
        <v>-20.32</v>
      </c>
      <c r="H2056" s="6">
        <v>-40.340000000000003</v>
      </c>
      <c r="I2056" s="6">
        <v>9</v>
      </c>
      <c r="J2056" s="8">
        <v>54061.366139626101</v>
      </c>
      <c r="K2056" t="s">
        <v>1165</v>
      </c>
      <c r="L2056" t="s">
        <v>1062</v>
      </c>
      <c r="M2056">
        <v>600</v>
      </c>
      <c r="N2056">
        <v>600</v>
      </c>
      <c r="O2056">
        <v>0</v>
      </c>
      <c r="P2056">
        <v>38017.800000000003</v>
      </c>
      <c r="Q2056">
        <v>44998.77</v>
      </c>
      <c r="R2056">
        <v>5264.2</v>
      </c>
      <c r="S2056">
        <v>34606.78</v>
      </c>
      <c r="T2056">
        <v>0</v>
      </c>
      <c r="U2056">
        <v>11578.67</v>
      </c>
      <c r="V2056">
        <v>0</v>
      </c>
      <c r="W2056" s="181">
        <f t="shared" si="527"/>
        <v>49596.47</v>
      </c>
      <c r="X2056" s="181">
        <f t="shared" si="528"/>
        <v>82.660783333333342</v>
      </c>
      <c r="Y2056" s="174">
        <v>134466.22</v>
      </c>
      <c r="Z2056" s="181">
        <f t="shared" si="529"/>
        <v>224.11036666666666</v>
      </c>
      <c r="AA2056" s="174">
        <v>0</v>
      </c>
      <c r="AB2056" s="174">
        <v>28.273123168034321</v>
      </c>
      <c r="AC2056" s="174">
        <v>33.464739322634337</v>
      </c>
      <c r="AD2056" s="174">
        <v>3.9148865789489729</v>
      </c>
      <c r="AE2056" s="174">
        <v>25.736411717381511</v>
      </c>
      <c r="AF2056">
        <v>0</v>
      </c>
      <c r="AG2056" s="106">
        <v>8.6108392130008564</v>
      </c>
      <c r="AH2056" s="106">
        <v>0</v>
      </c>
      <c r="AI2056" s="106">
        <v>100</v>
      </c>
      <c r="AJ2056">
        <v>83.77</v>
      </c>
      <c r="AK2056">
        <v>82.66</v>
      </c>
      <c r="AL2056">
        <v>57.68</v>
      </c>
      <c r="AM2056">
        <v>224.11</v>
      </c>
      <c r="AN2056" t="s">
        <v>1068</v>
      </c>
      <c r="AO2056">
        <v>23.601600000000001</v>
      </c>
      <c r="AP2056">
        <v>8.33</v>
      </c>
      <c r="AQ2056">
        <v>12.806699999999999</v>
      </c>
      <c r="AR2056" t="s">
        <v>1072</v>
      </c>
      <c r="AS2056" t="s">
        <v>1074</v>
      </c>
      <c r="AT2056" t="s">
        <v>1076</v>
      </c>
      <c r="AU2056" t="s">
        <v>1078</v>
      </c>
      <c r="AV2056" t="s">
        <v>1081</v>
      </c>
      <c r="AW2056" t="s">
        <v>1084</v>
      </c>
      <c r="AX2056" s="65">
        <f t="shared" si="542"/>
        <v>1391.07</v>
      </c>
      <c r="AY2056" s="106">
        <v>2862.47</v>
      </c>
      <c r="AZ2056" s="106">
        <v>1362.6197336109969</v>
      </c>
      <c r="BA2056" s="65">
        <f t="shared" si="530"/>
        <v>5616.1597336109971</v>
      </c>
      <c r="BB2056" s="65">
        <f t="shared" si="531"/>
        <v>48233.850266389003</v>
      </c>
      <c r="BC2056" s="65">
        <f t="shared" si="532"/>
        <v>0</v>
      </c>
      <c r="BD2056" s="65">
        <f t="shared" si="533"/>
        <v>48871.899999999994</v>
      </c>
      <c r="BE2056" s="65">
        <f t="shared" si="534"/>
        <v>31744.309999999998</v>
      </c>
      <c r="BF2056" s="65">
        <f t="shared" si="535"/>
        <v>128850.060266389</v>
      </c>
      <c r="BG2056" s="66">
        <f t="shared" si="536"/>
        <v>802.30853337299959</v>
      </c>
      <c r="BH2056" s="66">
        <f t="shared" si="537"/>
        <v>83.161810804118971</v>
      </c>
      <c r="BI2056" s="66">
        <f t="shared" si="538"/>
        <v>0</v>
      </c>
      <c r="BJ2056" s="66">
        <f t="shared" si="539"/>
        <v>84.261896551724135</v>
      </c>
      <c r="BK2056" s="66">
        <f t="shared" si="540"/>
        <v>54.731568965517241</v>
      </c>
      <c r="BL2056" s="66">
        <f t="shared" si="541"/>
        <v>222.15527632136036</v>
      </c>
      <c r="BM2056" s="207">
        <f t="shared" si="543"/>
        <v>39870.979999999996</v>
      </c>
    </row>
    <row r="2057" spans="1:65" x14ac:dyDescent="0.35">
      <c r="A2057" s="1">
        <v>246</v>
      </c>
      <c r="B2057">
        <v>127</v>
      </c>
      <c r="C2057" t="s">
        <v>37</v>
      </c>
      <c r="D2057" s="60" t="s">
        <v>284</v>
      </c>
      <c r="E2057" s="6" t="s">
        <v>1115</v>
      </c>
      <c r="F2057" s="7" t="s">
        <v>1116</v>
      </c>
      <c r="G2057" s="6">
        <v>-8.0500000000000007</v>
      </c>
      <c r="H2057" s="6">
        <v>-34.880000000000003</v>
      </c>
      <c r="I2057" s="6">
        <v>10</v>
      </c>
      <c r="J2057" s="8">
        <v>63550.072249703</v>
      </c>
      <c r="K2057" t="s">
        <v>1165</v>
      </c>
      <c r="L2057" t="s">
        <v>1062</v>
      </c>
      <c r="M2057">
        <v>600</v>
      </c>
      <c r="N2057">
        <v>600</v>
      </c>
      <c r="O2057">
        <v>0</v>
      </c>
      <c r="P2057">
        <v>42398.63</v>
      </c>
      <c r="Q2057">
        <v>44998.77</v>
      </c>
      <c r="R2057">
        <v>5250.2</v>
      </c>
      <c r="S2057">
        <v>34606.78</v>
      </c>
      <c r="T2057">
        <v>0</v>
      </c>
      <c r="U2057">
        <v>11578.67</v>
      </c>
      <c r="V2057">
        <v>0</v>
      </c>
      <c r="W2057" s="181">
        <f t="shared" si="527"/>
        <v>53977.299999999996</v>
      </c>
      <c r="X2057" s="181">
        <f t="shared" si="528"/>
        <v>89.962166666666661</v>
      </c>
      <c r="Y2057" s="174">
        <v>138833.04999999999</v>
      </c>
      <c r="Z2057" s="181">
        <f t="shared" si="529"/>
        <v>231.38841666666664</v>
      </c>
      <c r="AA2057" s="174">
        <v>0</v>
      </c>
      <c r="AB2057" s="174">
        <v>30.53929161680162</v>
      </c>
      <c r="AC2057" s="174">
        <v>32.412145378928138</v>
      </c>
      <c r="AD2057" s="174">
        <v>3.781664380347475</v>
      </c>
      <c r="AE2057" s="174">
        <v>24.926903212167421</v>
      </c>
      <c r="AF2057">
        <v>0</v>
      </c>
      <c r="AG2057" s="106">
        <v>8.3399954117553428</v>
      </c>
      <c r="AH2057" s="106">
        <v>0</v>
      </c>
      <c r="AI2057" s="106">
        <v>100</v>
      </c>
      <c r="AJ2057">
        <v>83.75</v>
      </c>
      <c r="AK2057">
        <v>89.96</v>
      </c>
      <c r="AL2057">
        <v>57.68</v>
      </c>
      <c r="AM2057">
        <v>231.39</v>
      </c>
      <c r="AN2057" t="s">
        <v>1069</v>
      </c>
      <c r="AO2057">
        <v>23.601600000000001</v>
      </c>
      <c r="AP2057">
        <v>8.33</v>
      </c>
      <c r="AQ2057">
        <v>12.806699999999999</v>
      </c>
      <c r="AR2057" t="s">
        <v>1072</v>
      </c>
      <c r="AS2057" t="s">
        <v>1074</v>
      </c>
      <c r="AT2057" t="s">
        <v>1076</v>
      </c>
      <c r="AU2057" t="s">
        <v>1078</v>
      </c>
      <c r="AV2057" t="s">
        <v>1081</v>
      </c>
      <c r="AW2057" t="s">
        <v>1084</v>
      </c>
      <c r="AX2057" s="65">
        <f t="shared" si="542"/>
        <v>1391.07</v>
      </c>
      <c r="AY2057" s="106">
        <v>2862.47</v>
      </c>
      <c r="AZ2057" s="106">
        <v>1502.4899811122136</v>
      </c>
      <c r="BA2057" s="65">
        <f t="shared" si="530"/>
        <v>5756.0299811122131</v>
      </c>
      <c r="BB2057" s="65">
        <f t="shared" si="531"/>
        <v>52474.81001888778</v>
      </c>
      <c r="BC2057" s="65">
        <f t="shared" si="532"/>
        <v>0</v>
      </c>
      <c r="BD2057" s="65">
        <f t="shared" si="533"/>
        <v>48857.899999999994</v>
      </c>
      <c r="BE2057" s="65">
        <f t="shared" si="534"/>
        <v>31744.309999999998</v>
      </c>
      <c r="BF2057" s="65">
        <f t="shared" si="535"/>
        <v>133077.02001888776</v>
      </c>
      <c r="BG2057" s="66">
        <f t="shared" si="536"/>
        <v>822.28999730174473</v>
      </c>
      <c r="BH2057" s="66">
        <f t="shared" si="537"/>
        <v>90.473810377392724</v>
      </c>
      <c r="BI2057" s="66">
        <f t="shared" si="538"/>
        <v>0</v>
      </c>
      <c r="BJ2057" s="66">
        <f t="shared" si="539"/>
        <v>84.237758620689647</v>
      </c>
      <c r="BK2057" s="66">
        <f t="shared" si="540"/>
        <v>54.731568965517241</v>
      </c>
      <c r="BL2057" s="66">
        <f t="shared" si="541"/>
        <v>229.44313796359958</v>
      </c>
      <c r="BM2057" s="207">
        <f t="shared" si="543"/>
        <v>39856.979999999996</v>
      </c>
    </row>
    <row r="2058" spans="1:65" x14ac:dyDescent="0.35">
      <c r="A2058" s="1">
        <v>247</v>
      </c>
      <c r="B2058">
        <v>127</v>
      </c>
      <c r="C2058" t="s">
        <v>37</v>
      </c>
      <c r="D2058" s="60" t="s">
        <v>285</v>
      </c>
      <c r="E2058" s="6" t="s">
        <v>1117</v>
      </c>
      <c r="F2058" s="7" t="s">
        <v>1118</v>
      </c>
      <c r="G2058" s="6">
        <v>-3.8</v>
      </c>
      <c r="H2058" s="6">
        <v>-38.53</v>
      </c>
      <c r="I2058" s="6">
        <v>41</v>
      </c>
      <c r="J2058" s="8">
        <v>71394.000753582499</v>
      </c>
      <c r="K2058" t="s">
        <v>1165</v>
      </c>
      <c r="L2058" t="s">
        <v>1062</v>
      </c>
      <c r="M2058">
        <v>600</v>
      </c>
      <c r="N2058">
        <v>600</v>
      </c>
      <c r="O2058">
        <v>0</v>
      </c>
      <c r="P2058">
        <v>43458.41</v>
      </c>
      <c r="Q2058">
        <v>44998.77</v>
      </c>
      <c r="R2058">
        <v>5255.2</v>
      </c>
      <c r="S2058">
        <v>34606.78</v>
      </c>
      <c r="T2058">
        <v>0</v>
      </c>
      <c r="U2058">
        <v>11578.67</v>
      </c>
      <c r="V2058">
        <v>0</v>
      </c>
      <c r="W2058" s="181">
        <f t="shared" si="527"/>
        <v>55037.08</v>
      </c>
      <c r="X2058" s="181">
        <f t="shared" si="528"/>
        <v>91.728466666666677</v>
      </c>
      <c r="Y2058" s="174">
        <v>139897.82999999999</v>
      </c>
      <c r="Z2058" s="181">
        <f t="shared" si="529"/>
        <v>233.16304999999997</v>
      </c>
      <c r="AA2058" s="174">
        <v>0</v>
      </c>
      <c r="AB2058" s="174">
        <v>31.064391777913929</v>
      </c>
      <c r="AC2058" s="174">
        <v>32.165452459126783</v>
      </c>
      <c r="AD2058" s="174">
        <v>3.7564556934156879</v>
      </c>
      <c r="AE2058" s="174">
        <v>24.737181413035501</v>
      </c>
      <c r="AF2058">
        <v>0</v>
      </c>
      <c r="AG2058" s="106">
        <v>8.2765186565081112</v>
      </c>
      <c r="AH2058" s="106">
        <v>0</v>
      </c>
      <c r="AI2058" s="106">
        <v>100</v>
      </c>
      <c r="AJ2058">
        <v>83.76</v>
      </c>
      <c r="AK2058">
        <v>91.73</v>
      </c>
      <c r="AL2058">
        <v>57.68</v>
      </c>
      <c r="AM2058">
        <v>233.16</v>
      </c>
      <c r="AN2058" t="s">
        <v>1070</v>
      </c>
      <c r="AO2058">
        <v>23.601600000000001</v>
      </c>
      <c r="AP2058">
        <v>8.33</v>
      </c>
      <c r="AQ2058">
        <v>12.806699999999999</v>
      </c>
      <c r="AR2058" t="s">
        <v>1072</v>
      </c>
      <c r="AS2058" t="s">
        <v>1074</v>
      </c>
      <c r="AT2058" t="s">
        <v>1076</v>
      </c>
      <c r="AU2058" t="s">
        <v>1078</v>
      </c>
      <c r="AV2058" t="s">
        <v>1081</v>
      </c>
      <c r="AW2058" t="s">
        <v>1084</v>
      </c>
      <c r="AX2058" s="65">
        <f t="shared" si="542"/>
        <v>1391.07</v>
      </c>
      <c r="AY2058" s="106">
        <v>2862.47</v>
      </c>
      <c r="AZ2058" s="106">
        <v>1498.3911754492165</v>
      </c>
      <c r="BA2058" s="65">
        <f t="shared" si="530"/>
        <v>5751.9311754492155</v>
      </c>
      <c r="BB2058" s="65">
        <f t="shared" si="531"/>
        <v>53538.688824550787</v>
      </c>
      <c r="BC2058" s="65">
        <f t="shared" si="532"/>
        <v>0</v>
      </c>
      <c r="BD2058" s="65">
        <f t="shared" si="533"/>
        <v>48862.899999999994</v>
      </c>
      <c r="BE2058" s="65">
        <f t="shared" si="534"/>
        <v>31744.309999999998</v>
      </c>
      <c r="BF2058" s="65">
        <f t="shared" si="535"/>
        <v>134145.89882455076</v>
      </c>
      <c r="BG2058" s="66">
        <f t="shared" si="536"/>
        <v>821.70445363560225</v>
      </c>
      <c r="BH2058" s="66">
        <f t="shared" si="537"/>
        <v>92.308084180259982</v>
      </c>
      <c r="BI2058" s="66">
        <f t="shared" si="538"/>
        <v>0</v>
      </c>
      <c r="BJ2058" s="66">
        <f t="shared" si="539"/>
        <v>84.246379310344821</v>
      </c>
      <c r="BK2058" s="66">
        <f t="shared" si="540"/>
        <v>54.731568965517241</v>
      </c>
      <c r="BL2058" s="66">
        <f t="shared" si="541"/>
        <v>231.286032456122</v>
      </c>
      <c r="BM2058" s="207">
        <f t="shared" si="543"/>
        <v>39861.979999999996</v>
      </c>
    </row>
  </sheetData>
  <sortState xmlns:xlrd2="http://schemas.microsoft.com/office/spreadsheetml/2017/richdata2" ref="A11:BL2058">
    <sortCondition ref="K11:K2058"/>
    <sortCondition ref="B11:B2058"/>
    <sortCondition ref="D11:D2058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8FC35-808A-4EBA-ABA7-E8A5313A8DA8}">
  <dimension ref="A1:P78"/>
  <sheetViews>
    <sheetView zoomScale="70" zoomScaleNormal="70" workbookViewId="0">
      <selection activeCell="C40" sqref="C39:C40"/>
    </sheetView>
  </sheetViews>
  <sheetFormatPr defaultRowHeight="14.5" x14ac:dyDescent="0.35"/>
  <cols>
    <col min="1" max="1" width="23.08984375" bestFit="1" customWidth="1"/>
    <col min="3" max="3" width="12.6328125" customWidth="1"/>
    <col min="4" max="7" width="15.6328125" customWidth="1"/>
    <col min="8" max="8" width="14.36328125" customWidth="1"/>
    <col min="9" max="14" width="14.453125" customWidth="1"/>
  </cols>
  <sheetData>
    <row r="1" spans="1:16" ht="15" thickBot="1" x14ac:dyDescent="0.4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</row>
    <row r="2" spans="1:16" ht="15" hidden="1" thickTop="1" x14ac:dyDescent="0.35"/>
    <row r="3" spans="1:16" hidden="1" x14ac:dyDescent="0.35"/>
    <row r="4" spans="1:16" hidden="1" x14ac:dyDescent="0.35"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</row>
    <row r="5" spans="1:16" ht="169.75" hidden="1" customHeight="1" x14ac:dyDescent="0.35">
      <c r="A5" s="5" t="s">
        <v>1099</v>
      </c>
      <c r="B5" s="2" t="s">
        <v>31</v>
      </c>
      <c r="C5" s="2" t="s">
        <v>1134</v>
      </c>
      <c r="D5" s="2" t="s">
        <v>32</v>
      </c>
      <c r="E5" s="2" t="s">
        <v>33</v>
      </c>
      <c r="F5" s="2" t="s">
        <v>34</v>
      </c>
      <c r="G5" s="2" t="s">
        <v>35</v>
      </c>
      <c r="H5" s="2" t="s">
        <v>36</v>
      </c>
      <c r="I5" s="4" t="s">
        <v>1103</v>
      </c>
      <c r="J5" s="9" t="str">
        <f>J35</f>
        <v>Total End Uses [kWh/m²/ano]</v>
      </c>
      <c r="K5" s="9" t="str">
        <f t="shared" ref="K5:O5" si="0">K35</f>
        <v>Total ATM_equip: AVAC + Equip [kWh/ATM/ano]</v>
      </c>
      <c r="L5" s="9" t="str">
        <f t="shared" si="0"/>
        <v>AVAC: Agencia - ATM_Equip [kWh/m²/ano]</v>
      </c>
      <c r="M5" s="71" t="s">
        <v>1170</v>
      </c>
      <c r="N5" s="9" t="str">
        <f t="shared" si="0"/>
        <v>Iluminação: agencia (interior + exterior) - ATM_Equip [kWh/m²/ano]</v>
      </c>
      <c r="O5" s="9" t="str">
        <f t="shared" si="0"/>
        <v>Equipamentos: Agencia - ATM_Equip  [kWh/m²/ano]</v>
      </c>
    </row>
    <row r="6" spans="1:16" hidden="1" x14ac:dyDescent="0.35">
      <c r="A6" s="7" t="s">
        <v>1105</v>
      </c>
      <c r="B6" t="str">
        <f t="shared" ref="B6:H6" si="1">B36</f>
        <v>LI0*</v>
      </c>
      <c r="C6" t="str">
        <f t="shared" si="1"/>
        <v>Splitao</v>
      </c>
      <c r="D6" t="str">
        <f t="shared" si="1"/>
        <v>ENT01</v>
      </c>
      <c r="E6" t="str">
        <f t="shared" si="1"/>
        <v>ENV02</v>
      </c>
      <c r="F6" t="str">
        <f t="shared" si="1"/>
        <v>WMSGS02</v>
      </c>
      <c r="G6" t="str">
        <f t="shared" si="1"/>
        <v>BULD03</v>
      </c>
      <c r="H6" t="str">
        <f t="shared" si="1"/>
        <v>ZVDF02</v>
      </c>
      <c r="I6" s="8">
        <v>3495.45982983364</v>
      </c>
      <c r="J6">
        <f>DAVERAGE(Planilha_Final!$B$10:$BK$2058,Regressão!J$5,Regressão!$A5:$H6)</f>
        <v>162.07666666666665</v>
      </c>
      <c r="K6">
        <f>DAVERAGE(Planilha_Final!$B$10:$BK$2058,Regressão!K$5,Regressão!$A5:$H6)</f>
        <v>628.27961138383353</v>
      </c>
      <c r="L6">
        <f>DAVERAGE(Planilha_Final!$B$10:$BK$2058,Regressão!L$5,Regressão!$A5:$H6)</f>
        <v>40.28567710398822</v>
      </c>
      <c r="M6">
        <f>DAVERAGE(Planilha_Final!$B$10:$BK$2058,Regressão!M$5,Regressão!$A5:$H6)</f>
        <v>2.5384666666666664</v>
      </c>
      <c r="N6">
        <f>DAVERAGE(Planilha_Final!$B$10:$BK$2058,Regressão!N$5,Regressão!$A5:$H6)</f>
        <v>62.439594827586205</v>
      </c>
      <c r="O6">
        <f>DAVERAGE(Planilha_Final!$B$10:$BK$2058,Regressão!O$5,Regressão!$A5:$H6)</f>
        <v>54.731568965517241</v>
      </c>
    </row>
    <row r="7" spans="1:16" ht="117" hidden="1" x14ac:dyDescent="0.35">
      <c r="A7" s="5" t="s">
        <v>1099</v>
      </c>
      <c r="B7" s="2" t="s">
        <v>31</v>
      </c>
      <c r="C7" s="2" t="s">
        <v>1134</v>
      </c>
      <c r="D7" s="2" t="s">
        <v>32</v>
      </c>
      <c r="E7" s="2" t="s">
        <v>33</v>
      </c>
      <c r="F7" s="2" t="s">
        <v>34</v>
      </c>
      <c r="G7" s="2" t="s">
        <v>35</v>
      </c>
      <c r="H7" s="2" t="s">
        <v>36</v>
      </c>
      <c r="I7" s="4" t="s">
        <v>1103</v>
      </c>
      <c r="J7" s="9" t="str">
        <f>J5</f>
        <v>Total End Uses [kWh/m²/ano]</v>
      </c>
      <c r="K7" s="9" t="str">
        <f t="shared" ref="K7:O19" si="2">K5</f>
        <v>Total ATM_equip: AVAC + Equip [kWh/ATM/ano]</v>
      </c>
      <c r="L7" s="9" t="str">
        <f t="shared" si="2"/>
        <v>AVAC: Agencia - ATM_Equip [kWh/m²/ano]</v>
      </c>
      <c r="M7" s="71" t="s">
        <v>1170</v>
      </c>
      <c r="N7" s="9" t="str">
        <f t="shared" si="2"/>
        <v>Iluminação: agencia (interior + exterior) - ATM_Equip [kWh/m²/ano]</v>
      </c>
      <c r="O7" s="9" t="str">
        <f t="shared" si="2"/>
        <v>Equipamentos: Agencia - ATM_Equip  [kWh/m²/ano]</v>
      </c>
    </row>
    <row r="8" spans="1:16" hidden="1" x14ac:dyDescent="0.35">
      <c r="A8" s="7" t="s">
        <v>1106</v>
      </c>
      <c r="B8" t="str">
        <f>B6</f>
        <v>LI0*</v>
      </c>
      <c r="C8" t="str">
        <f t="shared" ref="C8:H20" si="3">C6</f>
        <v>Splitao</v>
      </c>
      <c r="D8" t="str">
        <f t="shared" si="3"/>
        <v>ENT01</v>
      </c>
      <c r="E8" t="str">
        <f t="shared" si="3"/>
        <v>ENV02</v>
      </c>
      <c r="F8" t="str">
        <f t="shared" si="3"/>
        <v>WMSGS02</v>
      </c>
      <c r="G8" t="str">
        <f t="shared" si="3"/>
        <v>BULD03</v>
      </c>
      <c r="H8" t="str">
        <f t="shared" si="3"/>
        <v>ZVDF02</v>
      </c>
      <c r="I8" s="8">
        <v>14172.2970393051</v>
      </c>
      <c r="J8">
        <f>DAVERAGE(Planilha_Final!$B$10:$BK$2058,Regressão!J$5,Regressão!$A7:$H8)</f>
        <v>171.30870833333333</v>
      </c>
      <c r="K8">
        <f>DAVERAGE(Planilha_Final!$B$10:$BK$2058,Regressão!K$5,Regressão!$A7:$H8)</f>
        <v>662.62673180162051</v>
      </c>
      <c r="L8">
        <f>DAVERAGE(Planilha_Final!$B$10:$BK$2058,Regressão!L$5,Regressão!$A7:$H8)</f>
        <v>51.546384271359756</v>
      </c>
      <c r="M8">
        <f>DAVERAGE(Planilha_Final!$B$10:$BK$2058,Regressão!M$5,Regressão!$A7:$H8)</f>
        <v>0.48244166666666666</v>
      </c>
      <c r="N8">
        <f>DAVERAGE(Planilha_Final!$B$10:$BK$2058,Regressão!N$5,Regressão!$A7:$H8)</f>
        <v>62.441663793103444</v>
      </c>
      <c r="O8">
        <f>DAVERAGE(Planilha_Final!$B$10:$BK$2058,Regressão!O$5,Regressão!$A7:$H8)</f>
        <v>54.731568965517241</v>
      </c>
    </row>
    <row r="9" spans="1:16" ht="117" hidden="1" x14ac:dyDescent="0.35">
      <c r="A9" s="5" t="s">
        <v>1099</v>
      </c>
      <c r="B9" s="2" t="s">
        <v>31</v>
      </c>
      <c r="C9" s="2" t="s">
        <v>1134</v>
      </c>
      <c r="D9" s="2" t="s">
        <v>32</v>
      </c>
      <c r="E9" s="2" t="s">
        <v>33</v>
      </c>
      <c r="F9" s="2" t="s">
        <v>34</v>
      </c>
      <c r="G9" s="2" t="s">
        <v>35</v>
      </c>
      <c r="H9" s="2" t="s">
        <v>36</v>
      </c>
      <c r="I9" s="4" t="s">
        <v>1103</v>
      </c>
      <c r="J9" s="9" t="str">
        <f>J7</f>
        <v>Total End Uses [kWh/m²/ano]</v>
      </c>
      <c r="K9" s="9" t="str">
        <f t="shared" si="2"/>
        <v>Total ATM_equip: AVAC + Equip [kWh/ATM/ano]</v>
      </c>
      <c r="L9" s="9" t="str">
        <f t="shared" si="2"/>
        <v>AVAC: Agencia - ATM_Equip [kWh/m²/ano]</v>
      </c>
      <c r="M9" s="71" t="s">
        <v>1170</v>
      </c>
      <c r="N9" s="9" t="str">
        <f t="shared" si="2"/>
        <v>Iluminação: agencia (interior + exterior) - ATM_Equip [kWh/m²/ano]</v>
      </c>
      <c r="O9" s="9" t="str">
        <f t="shared" si="2"/>
        <v>Equipamentos: Agencia - ATM_Equip  [kWh/m²/ano]</v>
      </c>
    </row>
    <row r="10" spans="1:16" hidden="1" x14ac:dyDescent="0.35">
      <c r="A10" s="7" t="s">
        <v>1108</v>
      </c>
      <c r="B10" t="str">
        <f>B8</f>
        <v>LI0*</v>
      </c>
      <c r="C10" t="str">
        <f t="shared" si="3"/>
        <v>Splitao</v>
      </c>
      <c r="D10" t="str">
        <f t="shared" si="3"/>
        <v>ENT01</v>
      </c>
      <c r="E10" t="str">
        <f t="shared" si="3"/>
        <v>ENV02</v>
      </c>
      <c r="F10" t="str">
        <f t="shared" si="3"/>
        <v>WMSGS02</v>
      </c>
      <c r="G10" t="str">
        <f t="shared" si="3"/>
        <v>BULD03</v>
      </c>
      <c r="H10" t="str">
        <f t="shared" si="3"/>
        <v>ZVDF02</v>
      </c>
      <c r="I10" s="8">
        <v>23954.0527728093</v>
      </c>
      <c r="J10">
        <f>DAVERAGE(Planilha_Final!$B$10:$BK$2058,Regressão!J$5,Regressão!$A9:$H10)</f>
        <v>177.49681666666666</v>
      </c>
      <c r="K10">
        <f>DAVERAGE(Planilha_Final!$B$10:$BK$2058,Regressão!K$5,Regressão!$A9:$H10)</f>
        <v>678.07554086853929</v>
      </c>
      <c r="L10">
        <f>DAVERAGE(Planilha_Final!$B$10:$BK$2058,Regressão!L$5,Regressão!$A9:$H10)</f>
        <v>57.240174506759004</v>
      </c>
      <c r="M10">
        <f>DAVERAGE(Planilha_Final!$B$10:$BK$2058,Regressão!M$5,Regressão!$A9:$H10)</f>
        <v>0.97632500000000011</v>
      </c>
      <c r="N10">
        <f>DAVERAGE(Planilha_Final!$B$10:$BK$2058,Regressão!N$5,Regressão!$A9:$H10)</f>
        <v>62.452008620689654</v>
      </c>
      <c r="O10">
        <f>DAVERAGE(Planilha_Final!$B$10:$BK$2058,Regressão!O$5,Regressão!$A9:$H10)</f>
        <v>54.731568965517241</v>
      </c>
    </row>
    <row r="11" spans="1:16" ht="117" hidden="1" x14ac:dyDescent="0.35">
      <c r="A11" s="5" t="s">
        <v>1099</v>
      </c>
      <c r="B11" s="2" t="s">
        <v>31</v>
      </c>
      <c r="C11" s="2" t="s">
        <v>1134</v>
      </c>
      <c r="D11" s="2" t="s">
        <v>32</v>
      </c>
      <c r="E11" s="2" t="s">
        <v>33</v>
      </c>
      <c r="F11" s="2" t="s">
        <v>34</v>
      </c>
      <c r="G11" s="2" t="s">
        <v>35</v>
      </c>
      <c r="H11" s="2" t="s">
        <v>36</v>
      </c>
      <c r="I11" s="4" t="s">
        <v>1103</v>
      </c>
      <c r="J11" s="9" t="str">
        <f>J9</f>
        <v>Total End Uses [kWh/m²/ano]</v>
      </c>
      <c r="K11" s="9" t="str">
        <f t="shared" si="2"/>
        <v>Total ATM_equip: AVAC + Equip [kWh/ATM/ano]</v>
      </c>
      <c r="L11" s="9" t="str">
        <f t="shared" si="2"/>
        <v>AVAC: Agencia - ATM_Equip [kWh/m²/ano]</v>
      </c>
      <c r="M11" s="71" t="s">
        <v>1170</v>
      </c>
      <c r="N11" s="9" t="str">
        <f t="shared" si="2"/>
        <v>Iluminação: agencia (interior + exterior) - ATM_Equip [kWh/m²/ano]</v>
      </c>
      <c r="O11" s="9" t="str">
        <f t="shared" si="2"/>
        <v>Equipamentos: Agencia - ATM_Equip  [kWh/m²/ano]</v>
      </c>
    </row>
    <row r="12" spans="1:16" hidden="1" x14ac:dyDescent="0.35">
      <c r="A12" s="7" t="s">
        <v>1110</v>
      </c>
      <c r="B12" t="str">
        <f>B10</f>
        <v>LI0*</v>
      </c>
      <c r="C12" t="str">
        <f t="shared" si="3"/>
        <v>Splitao</v>
      </c>
      <c r="D12" t="str">
        <f t="shared" si="3"/>
        <v>ENT01</v>
      </c>
      <c r="E12" t="str">
        <f t="shared" si="3"/>
        <v>ENV02</v>
      </c>
      <c r="F12" t="str">
        <f t="shared" si="3"/>
        <v>WMSGS02</v>
      </c>
      <c r="G12" t="str">
        <f t="shared" si="3"/>
        <v>BULD03</v>
      </c>
      <c r="H12" t="str">
        <f t="shared" si="3"/>
        <v>ZVDF02</v>
      </c>
      <c r="I12" s="8">
        <v>31081.371963744201</v>
      </c>
      <c r="J12">
        <f>DAVERAGE(Planilha_Final!$B$10:$BK$2058,Regressão!J$5,Regressão!$A11:$H12)</f>
        <v>194.53716666666668</v>
      </c>
      <c r="K12">
        <f>DAVERAGE(Planilha_Final!$B$10:$BK$2058,Regressão!K$5,Regressão!$A11:$H12)</f>
        <v>727.5128873210673</v>
      </c>
      <c r="L12">
        <f>DAVERAGE(Planilha_Final!$B$10:$BK$2058,Regressão!L$5,Regressão!$A11:$H12)</f>
        <v>75.291792739228498</v>
      </c>
      <c r="M12">
        <f>DAVERAGE(Planilha_Final!$B$10:$BK$2058,Regressão!M$5,Regressão!$A11:$H12)</f>
        <v>0</v>
      </c>
      <c r="N12">
        <f>DAVERAGE(Planilha_Final!$B$10:$BK$2058,Regressão!N$5,Regressão!$A11:$H12)</f>
        <v>62.441663793103444</v>
      </c>
      <c r="O12">
        <f>DAVERAGE(Planilha_Final!$B$10:$BK$2058,Regressão!O$5,Regressão!$A11:$H12)</f>
        <v>54.731568965517241</v>
      </c>
    </row>
    <row r="13" spans="1:16" ht="117" hidden="1" x14ac:dyDescent="0.35">
      <c r="A13" s="5" t="s">
        <v>1099</v>
      </c>
      <c r="B13" s="2" t="s">
        <v>31</v>
      </c>
      <c r="C13" s="2" t="s">
        <v>1134</v>
      </c>
      <c r="D13" s="2" t="s">
        <v>32</v>
      </c>
      <c r="E13" s="2" t="s">
        <v>33</v>
      </c>
      <c r="F13" s="2" t="s">
        <v>34</v>
      </c>
      <c r="G13" s="2" t="s">
        <v>35</v>
      </c>
      <c r="H13" s="2" t="s">
        <v>36</v>
      </c>
      <c r="I13" s="4" t="s">
        <v>1103</v>
      </c>
      <c r="J13" s="9" t="str">
        <f>J11</f>
        <v>Total End Uses [kWh/m²/ano]</v>
      </c>
      <c r="K13" s="9" t="str">
        <f t="shared" si="2"/>
        <v>Total ATM_equip: AVAC + Equip [kWh/ATM/ano]</v>
      </c>
      <c r="L13" s="9" t="str">
        <f t="shared" si="2"/>
        <v>AVAC: Agencia - ATM_Equip [kWh/m²/ano]</v>
      </c>
      <c r="M13" s="71" t="s">
        <v>1170</v>
      </c>
      <c r="N13" s="9" t="str">
        <f t="shared" si="2"/>
        <v>Iluminação: agencia (interior + exterior) - ATM_Equip [kWh/m²/ano]</v>
      </c>
      <c r="O13" s="9" t="str">
        <f t="shared" si="2"/>
        <v>Equipamentos: Agencia - ATM_Equip  [kWh/m²/ano]</v>
      </c>
    </row>
    <row r="14" spans="1:16" hidden="1" x14ac:dyDescent="0.35">
      <c r="A14" s="7" t="s">
        <v>1112</v>
      </c>
      <c r="B14" t="str">
        <f>B12</f>
        <v>LI0*</v>
      </c>
      <c r="C14" t="str">
        <f t="shared" si="3"/>
        <v>Splitao</v>
      </c>
      <c r="D14" t="str">
        <f t="shared" si="3"/>
        <v>ENT01</v>
      </c>
      <c r="E14" t="str">
        <f t="shared" si="3"/>
        <v>ENV02</v>
      </c>
      <c r="F14" t="str">
        <f t="shared" si="3"/>
        <v>WMSGS02</v>
      </c>
      <c r="G14" t="str">
        <f t="shared" si="3"/>
        <v>BULD03</v>
      </c>
      <c r="H14" t="str">
        <f t="shared" si="3"/>
        <v>ZVDF02</v>
      </c>
      <c r="I14" s="8">
        <v>45016.2336447989</v>
      </c>
      <c r="J14">
        <f>DAVERAGE(Planilha_Final!$B$10:$BK$2058,Regressão!J$5,Regressão!$A13:$H14)</f>
        <v>194.22325000000001</v>
      </c>
      <c r="K14">
        <f>DAVERAGE(Planilha_Final!$B$10:$BK$2058,Regressão!K$5,Regressão!$A13:$H14)</f>
        <v>724.50678702854657</v>
      </c>
      <c r="L14">
        <f>DAVERAGE(Planilha_Final!$B$10:$BK$2058,Regressão!L$5,Regressão!$A13:$H14)</f>
        <v>75.01021981172444</v>
      </c>
      <c r="M14">
        <f>DAVERAGE(Planilha_Final!$B$10:$BK$2058,Regressão!M$5,Regressão!$A13:$H14)</f>
        <v>0</v>
      </c>
      <c r="N14">
        <f>DAVERAGE(Planilha_Final!$B$10:$BK$2058,Regressão!N$5,Regressão!$A13:$H14)</f>
        <v>62.434767241379305</v>
      </c>
      <c r="O14">
        <f>DAVERAGE(Planilha_Final!$B$10:$BK$2058,Regressão!O$5,Regressão!$A13:$H14)</f>
        <v>54.731568965517241</v>
      </c>
    </row>
    <row r="15" spans="1:16" ht="117" hidden="1" x14ac:dyDescent="0.35">
      <c r="A15" s="5" t="s">
        <v>1099</v>
      </c>
      <c r="B15" s="2" t="s">
        <v>31</v>
      </c>
      <c r="C15" s="2" t="s">
        <v>1134</v>
      </c>
      <c r="D15" s="2" t="s">
        <v>32</v>
      </c>
      <c r="E15" s="2" t="s">
        <v>33</v>
      </c>
      <c r="F15" s="2" t="s">
        <v>34</v>
      </c>
      <c r="G15" s="2" t="s">
        <v>35</v>
      </c>
      <c r="H15" s="2" t="s">
        <v>36</v>
      </c>
      <c r="I15" s="4" t="s">
        <v>1103</v>
      </c>
      <c r="J15" s="9" t="str">
        <f>J13</f>
        <v>Total End Uses [kWh/m²/ano]</v>
      </c>
      <c r="K15" s="9" t="str">
        <f t="shared" si="2"/>
        <v>Total ATM_equip: AVAC + Equip [kWh/ATM/ano]</v>
      </c>
      <c r="L15" s="9" t="str">
        <f t="shared" si="2"/>
        <v>AVAC: Agencia - ATM_Equip [kWh/m²/ano]</v>
      </c>
      <c r="M15" s="71" t="s">
        <v>1170</v>
      </c>
      <c r="N15" s="9" t="str">
        <f t="shared" si="2"/>
        <v>Iluminação: agencia (interior + exterior) - ATM_Equip [kWh/m²/ano]</v>
      </c>
      <c r="O15" s="9" t="str">
        <f t="shared" si="2"/>
        <v>Equipamentos: Agencia - ATM_Equip  [kWh/m²/ano]</v>
      </c>
    </row>
    <row r="16" spans="1:16" hidden="1" x14ac:dyDescent="0.35">
      <c r="A16" s="7" t="s">
        <v>1114</v>
      </c>
      <c r="B16" t="str">
        <f>B14</f>
        <v>LI0*</v>
      </c>
      <c r="C16" t="str">
        <f t="shared" si="3"/>
        <v>Splitao</v>
      </c>
      <c r="D16" t="str">
        <f t="shared" si="3"/>
        <v>ENT01</v>
      </c>
      <c r="E16" t="str">
        <f t="shared" si="3"/>
        <v>ENV02</v>
      </c>
      <c r="F16" t="str">
        <f t="shared" si="3"/>
        <v>WMSGS02</v>
      </c>
      <c r="G16" t="str">
        <f t="shared" si="3"/>
        <v>BULD03</v>
      </c>
      <c r="H16" t="str">
        <f t="shared" si="3"/>
        <v>ZVDF02</v>
      </c>
      <c r="I16" s="8">
        <v>54061.366139626101</v>
      </c>
      <c r="J16">
        <f>DAVERAGE(Planilha_Final!$B$10:$BK$2058,Regressão!J$5,Regressão!$A15:$H16)</f>
        <v>201.17814999999999</v>
      </c>
      <c r="K16">
        <f>DAVERAGE(Planilha_Final!$B$10:$BK$2058,Regressão!K$5,Regressão!$A15:$H16)</f>
        <v>737.56718758644763</v>
      </c>
      <c r="L16">
        <f>DAVERAGE(Planilha_Final!$B$10:$BK$2058,Regressão!L$5,Regressão!$A15:$H16)</f>
        <v>82.04422359809459</v>
      </c>
      <c r="M16">
        <f>DAVERAGE(Planilha_Final!$B$10:$BK$2058,Regressão!M$5,Regressão!$A15:$H16)</f>
        <v>0</v>
      </c>
      <c r="N16">
        <f>DAVERAGE(Planilha_Final!$B$10:$BK$2058,Regressão!N$5,Regressão!$A15:$H16)</f>
        <v>62.437870689655171</v>
      </c>
      <c r="O16">
        <f>DAVERAGE(Planilha_Final!$B$10:$BK$2058,Regressão!O$5,Regressão!$A15:$H16)</f>
        <v>54.731568965517241</v>
      </c>
    </row>
    <row r="17" spans="1:15" ht="117" hidden="1" x14ac:dyDescent="0.35">
      <c r="A17" s="5" t="s">
        <v>1099</v>
      </c>
      <c r="B17" s="2" t="s">
        <v>31</v>
      </c>
      <c r="C17" s="2" t="s">
        <v>1134</v>
      </c>
      <c r="D17" s="2" t="s">
        <v>32</v>
      </c>
      <c r="E17" s="2" t="s">
        <v>33</v>
      </c>
      <c r="F17" s="2" t="s">
        <v>34</v>
      </c>
      <c r="G17" s="2" t="s">
        <v>35</v>
      </c>
      <c r="H17" s="2" t="s">
        <v>36</v>
      </c>
      <c r="I17" s="4" t="s">
        <v>1103</v>
      </c>
      <c r="J17" s="9" t="str">
        <f>J15</f>
        <v>Total End Uses [kWh/m²/ano]</v>
      </c>
      <c r="K17" s="9" t="str">
        <f t="shared" si="2"/>
        <v>Total ATM_equip: AVAC + Equip [kWh/ATM/ano]</v>
      </c>
      <c r="L17" s="9" t="str">
        <f t="shared" si="2"/>
        <v>AVAC: Agencia - ATM_Equip [kWh/m²/ano]</v>
      </c>
      <c r="M17" s="71" t="s">
        <v>1170</v>
      </c>
      <c r="N17" s="9" t="str">
        <f t="shared" si="2"/>
        <v>Iluminação: agencia (interior + exterior) - ATM_Equip [kWh/m²/ano]</v>
      </c>
      <c r="O17" s="9" t="str">
        <f t="shared" si="2"/>
        <v>Equipamentos: Agencia - ATM_Equip  [kWh/m²/ano]</v>
      </c>
    </row>
    <row r="18" spans="1:15" hidden="1" x14ac:dyDescent="0.35">
      <c r="A18" s="7" t="s">
        <v>1116</v>
      </c>
      <c r="B18" t="str">
        <f>B16</f>
        <v>LI0*</v>
      </c>
      <c r="C18" t="str">
        <f t="shared" si="3"/>
        <v>Splitao</v>
      </c>
      <c r="D18" t="str">
        <f t="shared" si="3"/>
        <v>ENT01</v>
      </c>
      <c r="E18" t="str">
        <f t="shared" si="3"/>
        <v>ENV02</v>
      </c>
      <c r="F18" t="str">
        <f t="shared" si="3"/>
        <v>WMSGS02</v>
      </c>
      <c r="G18" t="str">
        <f t="shared" si="3"/>
        <v>BULD03</v>
      </c>
      <c r="H18" t="str">
        <f t="shared" si="3"/>
        <v>ZVDF02</v>
      </c>
      <c r="I18" s="8">
        <v>63550.072249703</v>
      </c>
      <c r="J18">
        <f>DAVERAGE(Planilha_Final!$B$10:$BK$2058,Regressão!J$5,Regressão!$A17:$H18)</f>
        <v>210.93779166666667</v>
      </c>
      <c r="K18">
        <f>DAVERAGE(Planilha_Final!$B$10:$BK$2058,Regressão!K$5,Regressão!$A17:$H18)</f>
        <v>762.39770502549993</v>
      </c>
      <c r="L18">
        <f>DAVERAGE(Planilha_Final!$B$10:$BK$2058,Regressão!L$5,Regressão!$A17:$H18)</f>
        <v>91.864855284174993</v>
      </c>
      <c r="M18">
        <f>DAVERAGE(Planilha_Final!$B$10:$BK$2058,Regressão!M$5,Regressão!$A17:$H18)</f>
        <v>0</v>
      </c>
      <c r="N18">
        <f>DAVERAGE(Planilha_Final!$B$10:$BK$2058,Regressão!N$5,Regressão!$A17:$H18)</f>
        <v>62.413732758620682</v>
      </c>
      <c r="O18">
        <f>DAVERAGE(Planilha_Final!$B$10:$BK$2058,Regressão!O$5,Regressão!$A17:$H18)</f>
        <v>54.731568965517241</v>
      </c>
    </row>
    <row r="19" spans="1:15" ht="117" hidden="1" x14ac:dyDescent="0.35">
      <c r="A19" s="5" t="s">
        <v>1099</v>
      </c>
      <c r="B19" s="2" t="s">
        <v>31</v>
      </c>
      <c r="C19" s="2" t="s">
        <v>1134</v>
      </c>
      <c r="D19" s="2" t="s">
        <v>32</v>
      </c>
      <c r="E19" s="2" t="s">
        <v>33</v>
      </c>
      <c r="F19" s="2" t="s">
        <v>34</v>
      </c>
      <c r="G19" s="2" t="s">
        <v>35</v>
      </c>
      <c r="H19" s="2" t="s">
        <v>36</v>
      </c>
      <c r="I19" s="4" t="s">
        <v>1103</v>
      </c>
      <c r="J19" s="9" t="str">
        <f>J17</f>
        <v>Total End Uses [kWh/m²/ano]</v>
      </c>
      <c r="K19" s="9" t="str">
        <f t="shared" si="2"/>
        <v>Total ATM_equip: AVAC + Equip [kWh/ATM/ano]</v>
      </c>
      <c r="L19" s="9" t="str">
        <f t="shared" si="2"/>
        <v>AVAC: Agencia - ATM_Equip [kWh/m²/ano]</v>
      </c>
      <c r="M19" s="71" t="s">
        <v>1170</v>
      </c>
      <c r="N19" s="9" t="str">
        <f t="shared" si="2"/>
        <v>Iluminação: agencia (interior + exterior) - ATM_Equip [kWh/m²/ano]</v>
      </c>
      <c r="O19" s="9" t="str">
        <f t="shared" si="2"/>
        <v>Equipamentos: Agencia - ATM_Equip  [kWh/m²/ano]</v>
      </c>
    </row>
    <row r="20" spans="1:15" hidden="1" x14ac:dyDescent="0.35">
      <c r="A20" s="7" t="s">
        <v>1118</v>
      </c>
      <c r="B20" t="str">
        <f>B18</f>
        <v>LI0*</v>
      </c>
      <c r="C20" t="str">
        <f t="shared" si="3"/>
        <v>Splitao</v>
      </c>
      <c r="D20" t="str">
        <f t="shared" si="3"/>
        <v>ENT01</v>
      </c>
      <c r="E20" t="str">
        <f t="shared" si="3"/>
        <v>ENV02</v>
      </c>
      <c r="F20" t="str">
        <f t="shared" si="3"/>
        <v>WMSGS02</v>
      </c>
      <c r="G20" t="str">
        <f t="shared" si="3"/>
        <v>BULD03</v>
      </c>
      <c r="H20" t="str">
        <f t="shared" si="3"/>
        <v>ZVDF02</v>
      </c>
      <c r="I20" s="8">
        <v>71394.000753582499</v>
      </c>
      <c r="J20">
        <f>DAVERAGE(Planilha_Final!$B$10:$BK$2058,Regressão!J$5,Regressão!$A19:$H20)</f>
        <v>211.20592500000001</v>
      </c>
      <c r="K20">
        <f>DAVERAGE(Planilha_Final!$B$10:$BK$2058,Regressão!K$5,Regressão!$A19:$H20)</f>
        <v>758.94206473015583</v>
      </c>
      <c r="L20">
        <f>DAVERAGE(Planilha_Final!$B$10:$BK$2058,Regressão!L$5,Regressão!$A19:$H20)</f>
        <v>92.175319908429145</v>
      </c>
      <c r="M20">
        <f>DAVERAGE(Planilha_Final!$B$10:$BK$2058,Regressão!M$5,Regressão!$A19:$H20)</f>
        <v>0</v>
      </c>
      <c r="N20">
        <f>DAVERAGE(Planilha_Final!$B$10:$BK$2058,Regressão!N$5,Regressão!$A19:$H20)</f>
        <v>62.422353448275857</v>
      </c>
      <c r="O20">
        <f>DAVERAGE(Planilha_Final!$B$10:$BK$2058,Regressão!O$5,Regressão!$A19:$H20)</f>
        <v>54.731568965517241</v>
      </c>
    </row>
    <row r="21" spans="1:15" hidden="1" x14ac:dyDescent="0.35"/>
    <row r="22" spans="1:15" ht="75.5" hidden="1" x14ac:dyDescent="0.35">
      <c r="B22" s="2" t="s">
        <v>31</v>
      </c>
      <c r="C22" s="2" t="s">
        <v>1134</v>
      </c>
      <c r="D22" s="2" t="s">
        <v>32</v>
      </c>
      <c r="E22" s="2" t="s">
        <v>33</v>
      </c>
      <c r="F22" s="2" t="s">
        <v>34</v>
      </c>
      <c r="G22" s="2" t="s">
        <v>35</v>
      </c>
      <c r="H22" s="2" t="s">
        <v>36</v>
      </c>
    </row>
    <row r="23" spans="1:15" hidden="1" x14ac:dyDescent="0.35">
      <c r="B23" t="s">
        <v>1071</v>
      </c>
      <c r="C23" t="s">
        <v>1166</v>
      </c>
      <c r="D23" t="s">
        <v>1073</v>
      </c>
      <c r="E23" t="s">
        <v>1075</v>
      </c>
      <c r="F23" t="s">
        <v>1077</v>
      </c>
      <c r="G23" t="s">
        <v>1079</v>
      </c>
      <c r="H23" t="s">
        <v>1083</v>
      </c>
    </row>
    <row r="24" spans="1:15" hidden="1" x14ac:dyDescent="0.35">
      <c r="B24" t="s">
        <v>1072</v>
      </c>
      <c r="C24" t="s">
        <v>1165</v>
      </c>
      <c r="D24" t="s">
        <v>1074</v>
      </c>
      <c r="E24" t="s">
        <v>1076</v>
      </c>
      <c r="F24" t="s">
        <v>1078</v>
      </c>
      <c r="G24" t="s">
        <v>1082</v>
      </c>
      <c r="H24" t="s">
        <v>1084</v>
      </c>
    </row>
    <row r="25" spans="1:15" hidden="1" x14ac:dyDescent="0.35">
      <c r="G25" t="s">
        <v>1080</v>
      </c>
    </row>
    <row r="26" spans="1:15" hidden="1" x14ac:dyDescent="0.35">
      <c r="G26" t="s">
        <v>1081</v>
      </c>
    </row>
    <row r="27" spans="1:15" hidden="1" x14ac:dyDescent="0.35"/>
    <row r="28" spans="1:15" hidden="1" x14ac:dyDescent="0.35">
      <c r="B28" t="s">
        <v>1129</v>
      </c>
    </row>
    <row r="29" spans="1:15" hidden="1" x14ac:dyDescent="0.35">
      <c r="B29" t="s">
        <v>1128</v>
      </c>
    </row>
    <row r="30" spans="1:15" hidden="1" x14ac:dyDescent="0.35">
      <c r="B30" t="s">
        <v>1127</v>
      </c>
    </row>
    <row r="31" spans="1:15" hidden="1" x14ac:dyDescent="0.35">
      <c r="B31" t="s">
        <v>1126</v>
      </c>
    </row>
    <row r="32" spans="1:15" hidden="1" x14ac:dyDescent="0.35">
      <c r="B32" t="s">
        <v>1124</v>
      </c>
    </row>
    <row r="33" spans="1:15" hidden="1" x14ac:dyDescent="0.35">
      <c r="B33" t="s">
        <v>1125</v>
      </c>
    </row>
    <row r="34" spans="1:15" hidden="1" x14ac:dyDescent="0.35"/>
    <row r="35" spans="1:15" ht="45" hidden="1" customHeight="1" x14ac:dyDescent="0.35">
      <c r="B35" s="13" t="s">
        <v>31</v>
      </c>
      <c r="C35" s="13" t="s">
        <v>1134</v>
      </c>
      <c r="D35" s="13" t="s">
        <v>32</v>
      </c>
      <c r="E35" s="13" t="s">
        <v>33</v>
      </c>
      <c r="F35" s="13" t="s">
        <v>34</v>
      </c>
      <c r="G35" s="13" t="s">
        <v>35</v>
      </c>
      <c r="H35" s="13" t="s">
        <v>36</v>
      </c>
      <c r="J35" s="9" t="s">
        <v>1123</v>
      </c>
      <c r="K35" s="9" t="s">
        <v>1122</v>
      </c>
      <c r="L35" s="9" t="s">
        <v>1088</v>
      </c>
      <c r="M35" s="9"/>
      <c r="N35" s="9" t="s">
        <v>1141</v>
      </c>
      <c r="O35" s="9" t="s">
        <v>1087</v>
      </c>
    </row>
    <row r="36" spans="1:15" hidden="1" x14ac:dyDescent="0.35">
      <c r="B36" t="str">
        <f>D50</f>
        <v>LI0*</v>
      </c>
      <c r="C36" t="str">
        <f>D49</f>
        <v>Splitao</v>
      </c>
      <c r="D36" t="str">
        <f>D51</f>
        <v>ENT01</v>
      </c>
      <c r="E36" t="str">
        <f>D52</f>
        <v>ENV02</v>
      </c>
      <c r="F36" t="str">
        <f>D53</f>
        <v>WMSGS02</v>
      </c>
      <c r="G36" t="str">
        <f>D54</f>
        <v>BULD03</v>
      </c>
      <c r="H36" t="str">
        <f>D55</f>
        <v>ZVDF02</v>
      </c>
    </row>
    <row r="37" spans="1:15" ht="15" hidden="1" thickBot="1" x14ac:dyDescent="0.4"/>
    <row r="38" spans="1:15" ht="15" thickTop="1" x14ac:dyDescent="0.35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</row>
    <row r="39" spans="1:15" ht="59.4" customHeight="1" x14ac:dyDescent="0.35">
      <c r="A39" s="14" t="s">
        <v>1099</v>
      </c>
      <c r="B39" s="15" t="s">
        <v>1103</v>
      </c>
      <c r="C39" s="16" t="s">
        <v>1172</v>
      </c>
      <c r="D39" s="16" t="s">
        <v>1173</v>
      </c>
      <c r="E39" s="16" t="s">
        <v>1086</v>
      </c>
      <c r="F39" s="16" t="s">
        <v>1087</v>
      </c>
      <c r="G39" s="17" t="s">
        <v>1122</v>
      </c>
      <c r="H39" s="26" t="s">
        <v>1123</v>
      </c>
    </row>
    <row r="40" spans="1:15" x14ac:dyDescent="0.35">
      <c r="A40" s="7" t="s">
        <v>1105</v>
      </c>
      <c r="B40" s="8">
        <v>3495.45982983364</v>
      </c>
      <c r="C40" s="12">
        <f>VLOOKUP($A40,$A$5:$O$20,L$4,FALSE)</f>
        <v>40.28567710398822</v>
      </c>
      <c r="D40" s="12">
        <f>VLOOKUP($A40,$A$5:$O$20,M$4,FALSE)</f>
        <v>2.5384666666666664</v>
      </c>
      <c r="E40" s="12">
        <f t="shared" ref="D40:F47" si="4">VLOOKUP($A40,$A$5:$O$20,N$4,FALSE)</f>
        <v>62.439594827586205</v>
      </c>
      <c r="F40" s="12">
        <f t="shared" si="4"/>
        <v>54.731568965517241</v>
      </c>
      <c r="G40" s="11">
        <f>VLOOKUP($A40,$A5:$O6,K$4,FALSE)</f>
        <v>628.27961138383353</v>
      </c>
      <c r="H40" s="10">
        <f>VLOOKUP($A40,$A5:$O6,J$4,FALSE)</f>
        <v>162.07666666666665</v>
      </c>
    </row>
    <row r="41" spans="1:15" x14ac:dyDescent="0.35">
      <c r="A41" s="7" t="s">
        <v>1106</v>
      </c>
      <c r="B41" s="8">
        <v>14172.2970393051</v>
      </c>
      <c r="C41" s="12">
        <f t="shared" ref="C41:C47" si="5">VLOOKUP($A41,$A$5:$O$20,L$4,FALSE)</f>
        <v>51.546384271359756</v>
      </c>
      <c r="D41" s="12">
        <f t="shared" si="4"/>
        <v>0.48244166666666666</v>
      </c>
      <c r="E41" s="12">
        <f t="shared" si="4"/>
        <v>62.441663793103444</v>
      </c>
      <c r="F41" s="12">
        <f t="shared" si="4"/>
        <v>54.731568965517241</v>
      </c>
      <c r="G41" s="11">
        <f>VLOOKUP($A41,$A7:$O8,K$4,FALSE)</f>
        <v>662.62673180162051</v>
      </c>
      <c r="H41" s="10">
        <f>VLOOKUP($A41,$A7:$O8,J$4,FALSE)</f>
        <v>171.30870833333333</v>
      </c>
    </row>
    <row r="42" spans="1:15" x14ac:dyDescent="0.35">
      <c r="A42" s="7" t="s">
        <v>1108</v>
      </c>
      <c r="B42" s="8">
        <v>23954.0527728093</v>
      </c>
      <c r="C42" s="12">
        <f t="shared" si="5"/>
        <v>57.240174506759004</v>
      </c>
      <c r="D42" s="12">
        <f t="shared" si="4"/>
        <v>0.97632500000000011</v>
      </c>
      <c r="E42" s="12">
        <f t="shared" si="4"/>
        <v>62.452008620689654</v>
      </c>
      <c r="F42" s="12">
        <f t="shared" si="4"/>
        <v>54.731568965517241</v>
      </c>
      <c r="G42" s="11">
        <f>VLOOKUP($A42,$A9:$O10,K$4,FALSE)</f>
        <v>678.07554086853929</v>
      </c>
      <c r="H42" s="10">
        <f>VLOOKUP($A42,$A9:$O10,J$4,FALSE)</f>
        <v>177.49681666666666</v>
      </c>
    </row>
    <row r="43" spans="1:15" x14ac:dyDescent="0.35">
      <c r="A43" s="7" t="s">
        <v>1110</v>
      </c>
      <c r="B43" s="8">
        <v>31081.371963744201</v>
      </c>
      <c r="C43" s="12">
        <f t="shared" si="5"/>
        <v>75.291792739228498</v>
      </c>
      <c r="D43" s="12">
        <f t="shared" si="4"/>
        <v>0</v>
      </c>
      <c r="E43" s="12">
        <f t="shared" si="4"/>
        <v>62.441663793103444</v>
      </c>
      <c r="F43" s="12">
        <f t="shared" si="4"/>
        <v>54.731568965517241</v>
      </c>
      <c r="G43" s="11">
        <f>VLOOKUP($A43,$A11:$O12,K$4,FALSE)</f>
        <v>727.5128873210673</v>
      </c>
      <c r="H43" s="10">
        <f>VLOOKUP($A43,$A11:$O12,J$4,FALSE)</f>
        <v>194.53716666666668</v>
      </c>
    </row>
    <row r="44" spans="1:15" x14ac:dyDescent="0.35">
      <c r="A44" s="7" t="s">
        <v>1112</v>
      </c>
      <c r="B44" s="8">
        <v>45016.2336447989</v>
      </c>
      <c r="C44" s="12">
        <f t="shared" si="5"/>
        <v>75.01021981172444</v>
      </c>
      <c r="D44" s="12">
        <f t="shared" si="4"/>
        <v>0</v>
      </c>
      <c r="E44" s="12">
        <f t="shared" si="4"/>
        <v>62.434767241379305</v>
      </c>
      <c r="F44" s="12">
        <f t="shared" si="4"/>
        <v>54.731568965517241</v>
      </c>
      <c r="G44" s="11">
        <f>VLOOKUP($A44,$A13:$O14,K$4,FALSE)</f>
        <v>724.50678702854657</v>
      </c>
      <c r="H44" s="10">
        <f>VLOOKUP($A44,$A13:$O14,J$4,FALSE)</f>
        <v>194.22325000000001</v>
      </c>
    </row>
    <row r="45" spans="1:15" x14ac:dyDescent="0.35">
      <c r="A45" s="7" t="s">
        <v>1114</v>
      </c>
      <c r="B45" s="8">
        <v>54061.366139626101</v>
      </c>
      <c r="C45" s="12">
        <f t="shared" si="5"/>
        <v>82.04422359809459</v>
      </c>
      <c r="D45" s="12">
        <f t="shared" si="4"/>
        <v>0</v>
      </c>
      <c r="E45" s="12">
        <f t="shared" si="4"/>
        <v>62.437870689655171</v>
      </c>
      <c r="F45" s="12">
        <f t="shared" si="4"/>
        <v>54.731568965517241</v>
      </c>
      <c r="G45" s="11">
        <f>VLOOKUP($A45,$A15:$O16,K$4,FALSE)</f>
        <v>737.56718758644763</v>
      </c>
      <c r="H45" s="10">
        <f>VLOOKUP($A45,$A15:$O16,J$4,FALSE)</f>
        <v>201.17814999999999</v>
      </c>
    </row>
    <row r="46" spans="1:15" x14ac:dyDescent="0.35">
      <c r="A46" s="7" t="s">
        <v>1116</v>
      </c>
      <c r="B46" s="8">
        <v>63550.072249703</v>
      </c>
      <c r="C46" s="12">
        <f t="shared" si="5"/>
        <v>91.864855284174993</v>
      </c>
      <c r="D46" s="12">
        <f t="shared" si="4"/>
        <v>0</v>
      </c>
      <c r="E46" s="12">
        <f t="shared" si="4"/>
        <v>62.413732758620682</v>
      </c>
      <c r="F46" s="12">
        <f t="shared" si="4"/>
        <v>54.731568965517241</v>
      </c>
      <c r="G46" s="11">
        <f>VLOOKUP($A46,$A17:$O18,K$4,FALSE)</f>
        <v>762.39770502549993</v>
      </c>
      <c r="H46" s="10">
        <f>VLOOKUP($A46,$A17:$O18,J$4,FALSE)</f>
        <v>210.93779166666667</v>
      </c>
    </row>
    <row r="47" spans="1:15" x14ac:dyDescent="0.35">
      <c r="A47" s="7" t="s">
        <v>1118</v>
      </c>
      <c r="B47" s="8">
        <v>71394.000753582499</v>
      </c>
      <c r="C47" s="12">
        <f t="shared" si="5"/>
        <v>92.175319908429145</v>
      </c>
      <c r="D47" s="12">
        <f t="shared" si="4"/>
        <v>0</v>
      </c>
      <c r="E47" s="12">
        <f t="shared" si="4"/>
        <v>62.422353448275857</v>
      </c>
      <c r="F47" s="12">
        <f t="shared" si="4"/>
        <v>54.731568965517241</v>
      </c>
      <c r="G47" s="11">
        <f>VLOOKUP($A47,$A19:$O20,K$4,FALSE)</f>
        <v>758.94206473015583</v>
      </c>
      <c r="H47" s="10">
        <f>VLOOKUP($A47,$A19:$O20,J$4,FALSE)</f>
        <v>211.20592500000001</v>
      </c>
    </row>
    <row r="49" spans="1:10" x14ac:dyDescent="0.35">
      <c r="A49" s="23"/>
      <c r="B49" s="24"/>
      <c r="C49" s="52" t="s">
        <v>1134</v>
      </c>
      <c r="D49" s="53" t="s">
        <v>1165</v>
      </c>
      <c r="E49" s="57" t="s">
        <v>1167</v>
      </c>
    </row>
    <row r="50" spans="1:10" x14ac:dyDescent="0.35">
      <c r="A50" s="23"/>
      <c r="B50" s="24"/>
      <c r="C50" s="52" t="s">
        <v>31</v>
      </c>
      <c r="D50" s="53" t="s">
        <v>1185</v>
      </c>
      <c r="E50" t="s">
        <v>1129</v>
      </c>
    </row>
    <row r="51" spans="1:10" x14ac:dyDescent="0.35">
      <c r="A51" s="23"/>
      <c r="B51" s="24"/>
      <c r="C51" s="52" t="s">
        <v>32</v>
      </c>
      <c r="D51" s="53" t="s">
        <v>1073</v>
      </c>
      <c r="E51" t="s">
        <v>1137</v>
      </c>
    </row>
    <row r="52" spans="1:10" x14ac:dyDescent="0.35">
      <c r="A52" s="23"/>
      <c r="B52" s="24"/>
      <c r="C52" s="52" t="s">
        <v>33</v>
      </c>
      <c r="D52" s="53" t="s">
        <v>1076</v>
      </c>
      <c r="E52" t="s">
        <v>1127</v>
      </c>
    </row>
    <row r="53" spans="1:10" x14ac:dyDescent="0.35">
      <c r="A53" s="23"/>
      <c r="B53" s="24"/>
      <c r="C53" s="52" t="s">
        <v>34</v>
      </c>
      <c r="D53" s="53" t="s">
        <v>1078</v>
      </c>
      <c r="E53" t="s">
        <v>1126</v>
      </c>
    </row>
    <row r="54" spans="1:10" x14ac:dyDescent="0.35">
      <c r="A54" s="23"/>
      <c r="B54" s="24"/>
      <c r="C54" s="52" t="s">
        <v>35</v>
      </c>
      <c r="D54" s="53" t="s">
        <v>1080</v>
      </c>
      <c r="E54" t="s">
        <v>1124</v>
      </c>
    </row>
    <row r="55" spans="1:10" x14ac:dyDescent="0.35">
      <c r="A55" s="23"/>
      <c r="B55" s="24"/>
      <c r="C55" s="52" t="s">
        <v>36</v>
      </c>
      <c r="D55" s="53" t="s">
        <v>1084</v>
      </c>
      <c r="E55" t="s">
        <v>1138</v>
      </c>
    </row>
    <row r="58" spans="1:10" ht="21" x14ac:dyDescent="0.5">
      <c r="E58" s="189" t="s">
        <v>1160</v>
      </c>
      <c r="F58" s="189"/>
      <c r="G58" s="189"/>
      <c r="H58" s="189"/>
      <c r="I58" s="189"/>
      <c r="J58" s="189"/>
    </row>
    <row r="59" spans="1:10" ht="58" x14ac:dyDescent="0.35">
      <c r="E59" s="28" t="s">
        <v>1090</v>
      </c>
      <c r="F59" s="29" t="s">
        <v>1174</v>
      </c>
      <c r="G59" s="29" t="s">
        <v>1091</v>
      </c>
      <c r="H59" s="29" t="s">
        <v>1092</v>
      </c>
      <c r="I59" s="30" t="s">
        <v>1171</v>
      </c>
      <c r="J59" s="61" t="s">
        <v>1168</v>
      </c>
    </row>
    <row r="60" spans="1:10" ht="43.75" customHeight="1" x14ac:dyDescent="0.35">
      <c r="A60" s="18" t="s">
        <v>1099</v>
      </c>
      <c r="B60" s="19" t="s">
        <v>1103</v>
      </c>
      <c r="C60" s="20" t="s">
        <v>1133</v>
      </c>
      <c r="D60" s="20" t="s">
        <v>1132</v>
      </c>
      <c r="E60" s="43" t="s">
        <v>1175</v>
      </c>
      <c r="F60" s="21" t="s">
        <v>1176</v>
      </c>
      <c r="G60" s="21" t="s">
        <v>1135</v>
      </c>
      <c r="H60" s="21" t="s">
        <v>1136</v>
      </c>
      <c r="I60" s="22" t="s">
        <v>1157</v>
      </c>
      <c r="J60" s="62" t="s">
        <v>1130</v>
      </c>
    </row>
    <row r="61" spans="1:10" ht="23.5" x14ac:dyDescent="0.55000000000000004">
      <c r="A61" s="73" t="s">
        <v>1105</v>
      </c>
      <c r="B61" s="27">
        <f>VLOOKUP(A61,A39:B47,2,FALSE)</f>
        <v>3495.45982983364</v>
      </c>
      <c r="C61" s="33">
        <v>580</v>
      </c>
      <c r="D61" s="33">
        <v>7</v>
      </c>
      <c r="E61" s="44">
        <f>$C$61*VLOOKUP($A$61,$A$40:$F$47,3,FALSE)</f>
        <v>23365.692720313167</v>
      </c>
      <c r="F61" s="45">
        <f>$C$61*VLOOKUP($A$61,$A$40:$F$47,4,FALSE)</f>
        <v>1472.3106666666665</v>
      </c>
      <c r="G61" s="45">
        <f>$C$61*VLOOKUP($A$61,$A$40:$F$47,5,FALSE)</f>
        <v>36214.964999999997</v>
      </c>
      <c r="H61" s="45">
        <f>$C$61*VLOOKUP($A$61,$A$40:$G$47,6,FALSE)</f>
        <v>31744.31</v>
      </c>
      <c r="I61" s="46">
        <f>$D$61*VLOOKUP($A$61,$A$40:$G$47,7,FALSE)</f>
        <v>4397.9572796868342</v>
      </c>
      <c r="J61" s="63">
        <f>SUM(E61:I61)</f>
        <v>97195.23566666666</v>
      </c>
    </row>
    <row r="62" spans="1:10" ht="16.25" customHeight="1" x14ac:dyDescent="0.35">
      <c r="E62" s="183" t="s">
        <v>1156</v>
      </c>
      <c r="F62" s="184"/>
      <c r="G62" s="184"/>
      <c r="H62" s="184"/>
      <c r="I62" s="184"/>
      <c r="J62" s="185"/>
    </row>
    <row r="63" spans="1:10" x14ac:dyDescent="0.35">
      <c r="A63" s="34" t="s">
        <v>1139</v>
      </c>
    </row>
    <row r="64" spans="1:10" ht="14.4" customHeight="1" x14ac:dyDescent="0.35"/>
    <row r="65" spans="4:10" ht="21" x14ac:dyDescent="0.5">
      <c r="E65" s="189" t="s">
        <v>1183</v>
      </c>
      <c r="F65" s="189"/>
      <c r="G65" s="189"/>
      <c r="H65" s="189"/>
      <c r="I65" s="189"/>
      <c r="J65" s="189"/>
    </row>
    <row r="66" spans="4:10" ht="58" x14ac:dyDescent="0.35">
      <c r="E66" s="28" t="s">
        <v>1090</v>
      </c>
      <c r="F66" s="29" t="s">
        <v>1174</v>
      </c>
      <c r="G66" s="29" t="s">
        <v>1091</v>
      </c>
      <c r="H66" s="29" t="s">
        <v>1092</v>
      </c>
      <c r="I66" s="30" t="s">
        <v>1171</v>
      </c>
      <c r="J66" s="61" t="s">
        <v>1168</v>
      </c>
    </row>
    <row r="67" spans="4:10" ht="38.4" customHeight="1" x14ac:dyDescent="0.35">
      <c r="E67" s="83" t="s">
        <v>1180</v>
      </c>
      <c r="F67" s="21" t="s">
        <v>1176</v>
      </c>
      <c r="G67" s="21" t="s">
        <v>1135</v>
      </c>
      <c r="H67" s="21" t="s">
        <v>1136</v>
      </c>
      <c r="I67" s="82" t="s">
        <v>1179</v>
      </c>
      <c r="J67" s="62" t="s">
        <v>1130</v>
      </c>
    </row>
    <row r="68" spans="4:10" x14ac:dyDescent="0.35">
      <c r="E68" s="85">
        <f>(E77+E76*B61)*C61</f>
        <v>25465.271457574556</v>
      </c>
      <c r="F68" s="48">
        <f>F61</f>
        <v>1472.3106666666665</v>
      </c>
      <c r="G68" s="48">
        <f>G61</f>
        <v>36214.964999999997</v>
      </c>
      <c r="H68" s="48">
        <f>H61</f>
        <v>31744.31</v>
      </c>
      <c r="I68" s="84">
        <f>(I77+I76*B61)*D61</f>
        <v>4503.7380365611743</v>
      </c>
      <c r="J68" s="64">
        <f>SUM(E68:I68)</f>
        <v>99400.59516080239</v>
      </c>
    </row>
    <row r="69" spans="4:10" ht="19.25" customHeight="1" x14ac:dyDescent="0.35">
      <c r="E69" s="186" t="s">
        <v>1186</v>
      </c>
      <c r="F69" s="187"/>
      <c r="G69" s="187"/>
      <c r="H69" s="187"/>
      <c r="I69" s="187"/>
      <c r="J69" s="188"/>
    </row>
    <row r="70" spans="4:10" ht="15" thickBot="1" x14ac:dyDescent="0.4"/>
    <row r="71" spans="4:10" ht="15" thickTop="1" x14ac:dyDescent="0.35">
      <c r="E71" s="190" t="s">
        <v>1178</v>
      </c>
      <c r="F71" s="191"/>
      <c r="G71" s="191"/>
      <c r="H71" s="191"/>
      <c r="I71" s="192"/>
      <c r="J71" s="75" t="s">
        <v>1181</v>
      </c>
    </row>
    <row r="72" spans="4:10" ht="15" thickBot="1" x14ac:dyDescent="0.4">
      <c r="E72" s="77">
        <f>(E68-E61)/E61</f>
        <v>8.9857328964875999E-2</v>
      </c>
      <c r="F72" s="78"/>
      <c r="G72" s="81"/>
      <c r="H72" s="81"/>
      <c r="I72" s="76">
        <f>(I68-I61)/I61</f>
        <v>2.4052247474735011E-2</v>
      </c>
      <c r="J72" s="79">
        <f>(J68-J61)/J61</f>
        <v>2.2689995852256194E-2</v>
      </c>
    </row>
    <row r="73" spans="4:10" ht="15" thickTop="1" x14ac:dyDescent="0.35"/>
    <row r="74" spans="4:10" x14ac:dyDescent="0.35">
      <c r="E74" s="182" t="s">
        <v>1184</v>
      </c>
      <c r="F74" s="182"/>
      <c r="G74" s="182"/>
      <c r="H74" s="182"/>
      <c r="I74" s="182"/>
    </row>
    <row r="75" spans="4:10" x14ac:dyDescent="0.35">
      <c r="E75" s="59" t="s">
        <v>1175</v>
      </c>
      <c r="F75" s="59"/>
      <c r="G75" s="59"/>
      <c r="H75" s="59"/>
      <c r="I75" s="59" t="s">
        <v>1157</v>
      </c>
    </row>
    <row r="76" spans="4:10" x14ac:dyDescent="0.35">
      <c r="D76" s="80" t="s">
        <v>1177</v>
      </c>
      <c r="E76" s="74">
        <f>SLOPE(C40:C47,B40:B47)</f>
        <v>7.6844819975748933E-4</v>
      </c>
      <c r="F76" s="74"/>
      <c r="G76" s="74"/>
      <c r="H76" s="74"/>
      <c r="I76" s="74">
        <f>SLOPE(G40:G47,B40:B47)</f>
        <v>1.9112393598638381E-3</v>
      </c>
    </row>
    <row r="77" spans="4:10" x14ac:dyDescent="0.35">
      <c r="D77" s="80" t="s">
        <v>1148</v>
      </c>
      <c r="E77" s="74">
        <f>INTERCEPT(C40:C47,B40:B47)</f>
        <v>41.219560630533778</v>
      </c>
      <c r="F77" s="74"/>
      <c r="G77" s="74"/>
      <c r="H77" s="74"/>
      <c r="I77" s="74">
        <f>INTERCEPT(G40:G47,B40:B47)</f>
        <v>636.71048767256684</v>
      </c>
    </row>
    <row r="78" spans="4:10" x14ac:dyDescent="0.35">
      <c r="D78" s="80" t="s">
        <v>1149</v>
      </c>
      <c r="E78" s="74">
        <f>RSQ(C40:C47,B40:B47)</f>
        <v>0.94408623495705213</v>
      </c>
      <c r="F78" s="74"/>
      <c r="G78" s="74"/>
      <c r="H78" s="74"/>
      <c r="I78" s="74">
        <f>RSQ(G40:G47,B40:B47)</f>
        <v>0.91048953661817</v>
      </c>
    </row>
  </sheetData>
  <mergeCells count="6">
    <mergeCell ref="E74:I74"/>
    <mergeCell ref="E62:J62"/>
    <mergeCell ref="E69:J69"/>
    <mergeCell ref="E58:J58"/>
    <mergeCell ref="E65:J65"/>
    <mergeCell ref="E71:I71"/>
  </mergeCells>
  <phoneticPr fontId="4" type="noConversion"/>
  <dataValidations count="9">
    <dataValidation type="list" allowBlank="1" showInputMessage="1" showErrorMessage="1" sqref="D50" xr:uid="{6DB03024-2A1C-44D7-8C36-2CB2D3F15CAD}">
      <formula1>$B$23:$B$24</formula1>
    </dataValidation>
    <dataValidation type="list" allowBlank="1" showInputMessage="1" showErrorMessage="1" sqref="D51" xr:uid="{3D7D3FE2-6644-4E80-81B2-35258D7FB7CC}">
      <formula1>$D$23:$D$24</formula1>
    </dataValidation>
    <dataValidation type="list" allowBlank="1" showInputMessage="1" showErrorMessage="1" sqref="D52" xr:uid="{B1ACE48B-9054-41E5-BA70-BBA8D26C9FD6}">
      <formula1>$E$23:$E$24</formula1>
    </dataValidation>
    <dataValidation type="list" allowBlank="1" showInputMessage="1" showErrorMessage="1" sqref="D53" xr:uid="{DAA0E25C-5A80-4DD6-BBED-B8652F355D2F}">
      <formula1>$F$23:$F$24</formula1>
    </dataValidation>
    <dataValidation type="list" allowBlank="1" showInputMessage="1" showErrorMessage="1" sqref="D54" xr:uid="{F99AB949-4ED3-43AB-9C3E-A98D16E6C88B}">
      <formula1>$G$23:$G$26</formula1>
    </dataValidation>
    <dataValidation type="list" allowBlank="1" showInputMessage="1" showErrorMessage="1" sqref="D55" xr:uid="{D9F5A34B-1F23-4684-8947-2D4866652B9F}">
      <formula1>$H$23:$H$24</formula1>
    </dataValidation>
    <dataValidation type="list" allowBlank="1" showInputMessage="1" showErrorMessage="1" sqref="A61" xr:uid="{AFE5EB53-E6D2-4897-BC02-EBC3C27394C6}">
      <formula1>$A$40:$A$47</formula1>
    </dataValidation>
    <dataValidation allowBlank="1" showInputMessage="1" showErrorMessage="1" sqref="D36:H36" xr:uid="{0D24A5D6-8BE4-4A8E-AA09-87CE10A802DD}"/>
    <dataValidation type="list" allowBlank="1" showInputMessage="1" showErrorMessage="1" sqref="D49" xr:uid="{B3DEBA26-9D6B-49F7-979D-594875619275}">
      <formula1>$C$23:$C$24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ABA13-6B9E-4E7E-B9DA-150EA186E477}">
  <dimension ref="A1:AH72"/>
  <sheetViews>
    <sheetView topLeftCell="A46" zoomScale="70" zoomScaleNormal="70" workbookViewId="0">
      <selection activeCell="N67" sqref="N67"/>
    </sheetView>
  </sheetViews>
  <sheetFormatPr defaultRowHeight="14.5" x14ac:dyDescent="0.35"/>
  <cols>
    <col min="1" max="1" width="23.08984375" bestFit="1" customWidth="1"/>
    <col min="3" max="3" width="12.6328125" customWidth="1"/>
    <col min="4" max="4" width="16.54296875" customWidth="1"/>
    <col min="5" max="7" width="15.6328125" customWidth="1"/>
    <col min="8" max="8" width="16.08984375" customWidth="1"/>
    <col min="9" max="9" width="14.453125" customWidth="1"/>
    <col min="10" max="10" width="17.36328125" customWidth="1"/>
    <col min="11" max="12" width="14.453125" customWidth="1"/>
    <col min="13" max="13" width="11.81640625" customWidth="1"/>
    <col min="14" max="14" width="15.08984375" customWidth="1"/>
    <col min="15" max="15" width="14" customWidth="1"/>
    <col min="16" max="16" width="13.08984375" customWidth="1"/>
    <col min="17" max="17" width="12.6328125" customWidth="1"/>
  </cols>
  <sheetData>
    <row r="1" spans="1:34" ht="15" thickBot="1" x14ac:dyDescent="0.4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1:34" ht="26.5" hidden="1" thickTop="1" x14ac:dyDescent="0.6">
      <c r="A2" s="194" t="s">
        <v>1142</v>
      </c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T2" s="194" t="s">
        <v>1143</v>
      </c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</row>
    <row r="3" spans="1:34" hidden="1" x14ac:dyDescent="0.35"/>
    <row r="4" spans="1:34" hidden="1" x14ac:dyDescent="0.35"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  <c r="AC4">
        <v>10</v>
      </c>
      <c r="AD4">
        <v>11</v>
      </c>
      <c r="AE4">
        <v>12</v>
      </c>
      <c r="AF4">
        <v>13</v>
      </c>
      <c r="AG4">
        <v>14</v>
      </c>
      <c r="AH4">
        <v>15</v>
      </c>
    </row>
    <row r="5" spans="1:34" ht="169.75" hidden="1" customHeight="1" x14ac:dyDescent="0.35">
      <c r="A5" s="5" t="s">
        <v>1099</v>
      </c>
      <c r="B5" s="2" t="s">
        <v>31</v>
      </c>
      <c r="C5" s="2" t="s">
        <v>1134</v>
      </c>
      <c r="D5" s="2" t="s">
        <v>32</v>
      </c>
      <c r="E5" s="2" t="s">
        <v>33</v>
      </c>
      <c r="F5" s="2" t="s">
        <v>34</v>
      </c>
      <c r="G5" s="2" t="s">
        <v>35</v>
      </c>
      <c r="H5" s="2" t="s">
        <v>36</v>
      </c>
      <c r="I5" s="4" t="s">
        <v>1103</v>
      </c>
      <c r="J5" s="9" t="str">
        <f>J35</f>
        <v>Total End Uses [kWh/ano]</v>
      </c>
      <c r="K5" s="9" t="str">
        <f>K35</f>
        <v>Total ATM_equip: AVAC + Equip [kWh/ano]</v>
      </c>
      <c r="L5" s="9" t="str">
        <f>L35</f>
        <v>AVAC: Agencia - ATM_Equip [kWh/ano]</v>
      </c>
      <c r="M5" s="71" t="s">
        <v>1169</v>
      </c>
      <c r="N5" s="9" t="str">
        <f>N35</f>
        <v>Iluminação: agencia (interior + exterior) - ATM_Equip [kWh/ano]</v>
      </c>
      <c r="O5" s="9" t="str">
        <f>O35</f>
        <v>Equipamentos: Agencia - ATM_Equip  [kWh/ano]</v>
      </c>
      <c r="T5" s="5" t="s">
        <v>1099</v>
      </c>
      <c r="U5" s="2" t="s">
        <v>31</v>
      </c>
      <c r="V5" s="2" t="s">
        <v>1134</v>
      </c>
      <c r="W5" s="2" t="s">
        <v>32</v>
      </c>
      <c r="X5" s="2" t="s">
        <v>33</v>
      </c>
      <c r="Y5" s="2" t="s">
        <v>34</v>
      </c>
      <c r="Z5" s="2" t="s">
        <v>35</v>
      </c>
      <c r="AA5" s="2" t="s">
        <v>36</v>
      </c>
      <c r="AB5" s="4" t="s">
        <v>1103</v>
      </c>
      <c r="AC5" s="9" t="str">
        <f>AC35</f>
        <v>Total End Uses [kWh/ano]</v>
      </c>
      <c r="AD5" s="9" t="str">
        <f>AD35</f>
        <v>Total ATM_equip: AVAC + Equip [kWh/ano]</v>
      </c>
      <c r="AE5" s="9" t="str">
        <f>AE35</f>
        <v>AVAC: Agencia - ATM_Equip [kWh/ano]</v>
      </c>
      <c r="AF5" s="71" t="s">
        <v>1169</v>
      </c>
      <c r="AG5" s="9" t="str">
        <f>AG35</f>
        <v>Iluminação: agencia (interior + exterior) - ATM_Equip [kWh/ano]</v>
      </c>
      <c r="AH5" s="9" t="str">
        <f>AH35</f>
        <v>Equipamentos: Agencia - ATM_Equip  [kWh/ano]</v>
      </c>
    </row>
    <row r="6" spans="1:34" hidden="1" x14ac:dyDescent="0.35">
      <c r="A6" s="7" t="s">
        <v>1105</v>
      </c>
      <c r="B6" t="str">
        <f t="shared" ref="B6" si="0">B36</f>
        <v>LI01</v>
      </c>
      <c r="C6" t="str">
        <f t="shared" ref="C6:H6" si="1">C36</f>
        <v>VRF</v>
      </c>
      <c r="D6" t="str">
        <f t="shared" si="1"/>
        <v>ENT02</v>
      </c>
      <c r="E6" t="str">
        <f t="shared" si="1"/>
        <v>ENV01</v>
      </c>
      <c r="F6" t="str">
        <f t="shared" si="1"/>
        <v>WMSGS01</v>
      </c>
      <c r="G6" t="str">
        <f t="shared" si="1"/>
        <v>BULD01</v>
      </c>
      <c r="H6" t="str">
        <f t="shared" si="1"/>
        <v>ZVDF01</v>
      </c>
      <c r="I6" s="8">
        <v>3495.45982983364</v>
      </c>
      <c r="J6">
        <f>DAVERAGE(Planilha_Final!$B$10:$BK$2058,Sensibilidade!J$5,Sensibilidade!$A5:$H6)</f>
        <v>72079.960000000006</v>
      </c>
      <c r="K6">
        <f>DAVERAGE(Planilha_Final!$B$10:$BK$2058,Sensibilidade!K$5,Sensibilidade!$A5:$H6)</f>
        <v>3924.728166014374</v>
      </c>
      <c r="L6">
        <f>DAVERAGE(Planilha_Final!$B$10:$BK$2058,Sensibilidade!L$5,Sensibilidade!$A5:$H6)</f>
        <v>12535.431833985625</v>
      </c>
      <c r="M6">
        <f>DAVERAGE(Planilha_Final!$B$10:$BK$2058,Sensibilidade!M$5,Sensibilidade!$A5:$H6)</f>
        <v>318.47000000000003</v>
      </c>
      <c r="N6">
        <f>DAVERAGE(Planilha_Final!$B$10:$BK$2058,Sensibilidade!N$5,Sensibilidade!$A5:$H6)</f>
        <v>23557.030000000002</v>
      </c>
      <c r="O6">
        <f>DAVERAGE(Planilha_Final!$B$10:$BK$2058,Sensibilidade!O$5,Sensibilidade!$A5:$H6)</f>
        <v>31744.309999999998</v>
      </c>
      <c r="T6" s="7" t="s">
        <v>1105</v>
      </c>
      <c r="U6" t="str">
        <f t="shared" ref="U6:AA6" si="2">U36</f>
        <v>LI02</v>
      </c>
      <c r="V6" t="str">
        <f t="shared" si="2"/>
        <v>Splitao</v>
      </c>
      <c r="W6" t="str">
        <f t="shared" si="2"/>
        <v>ENT02</v>
      </c>
      <c r="X6" t="str">
        <f t="shared" si="2"/>
        <v>ENV02</v>
      </c>
      <c r="Y6" t="str">
        <f t="shared" si="2"/>
        <v>WMSGS02</v>
      </c>
      <c r="Z6" t="str">
        <f t="shared" si="2"/>
        <v>BULD04</v>
      </c>
      <c r="AA6" t="str">
        <f t="shared" si="2"/>
        <v>ZVDF02</v>
      </c>
      <c r="AB6" s="8">
        <v>3495.45982983364</v>
      </c>
      <c r="AC6">
        <f>DAVERAGE(Planilha_Final!$B$10:$BK$2058,Sensibilidade!AC$5,Sensibilidade!$T5:$AA6)</f>
        <v>114460.47</v>
      </c>
      <c r="AD6">
        <f>DAVERAGE(Planilha_Final!$B$10:$BK$2058,Sensibilidade!AD$5,Sensibilidade!$T5:$AA6)</f>
        <v>5030.7506379054021</v>
      </c>
      <c r="AE6">
        <f>DAVERAGE(Planilha_Final!$B$10:$BK$2058,Sensibilidade!AE$5,Sensibilidade!$T5:$AA6)</f>
        <v>28797.539362094598</v>
      </c>
      <c r="AF6">
        <f>DAVERAGE(Planilha_Final!$B$10:$BK$2058,Sensibilidade!AF$5,Sensibilidade!$T5:$AA6)</f>
        <v>14.97</v>
      </c>
      <c r="AG6">
        <f>DAVERAGE(Planilha_Final!$B$10:$BK$2058,Sensibilidade!AG$5,Sensibilidade!$T5:$AA6)</f>
        <v>48872.899999999994</v>
      </c>
      <c r="AH6">
        <f>DAVERAGE(Planilha_Final!$B$10:$BK$2058,Sensibilidade!AH$5,Sensibilidade!$T5:$AA6)</f>
        <v>31744.309999999998</v>
      </c>
    </row>
    <row r="7" spans="1:34" ht="112" hidden="1" x14ac:dyDescent="0.35">
      <c r="A7" s="5" t="s">
        <v>1099</v>
      </c>
      <c r="B7" s="2" t="s">
        <v>31</v>
      </c>
      <c r="C7" s="2" t="s">
        <v>1134</v>
      </c>
      <c r="D7" s="2" t="s">
        <v>32</v>
      </c>
      <c r="E7" s="2" t="s">
        <v>33</v>
      </c>
      <c r="F7" s="2" t="s">
        <v>34</v>
      </c>
      <c r="G7" s="2" t="s">
        <v>35</v>
      </c>
      <c r="H7" s="2" t="s">
        <v>36</v>
      </c>
      <c r="I7" s="4" t="s">
        <v>1103</v>
      </c>
      <c r="J7" s="9" t="str">
        <f>J5</f>
        <v>Total End Uses [kWh/ano]</v>
      </c>
      <c r="K7" s="9" t="str">
        <f t="shared" ref="K7:O19" si="3">K5</f>
        <v>Total ATM_equip: AVAC + Equip [kWh/ano]</v>
      </c>
      <c r="L7" s="9" t="str">
        <f t="shared" si="3"/>
        <v>AVAC: Agencia - ATM_Equip [kWh/ano]</v>
      </c>
      <c r="M7" s="71" t="s">
        <v>1169</v>
      </c>
      <c r="N7" s="9" t="str">
        <f t="shared" si="3"/>
        <v>Iluminação: agencia (interior + exterior) - ATM_Equip [kWh/ano]</v>
      </c>
      <c r="O7" s="9" t="str">
        <f t="shared" si="3"/>
        <v>Equipamentos: Agencia - ATM_Equip  [kWh/ano]</v>
      </c>
      <c r="T7" s="5" t="s">
        <v>1099</v>
      </c>
      <c r="U7" s="2" t="s">
        <v>31</v>
      </c>
      <c r="V7" s="2" t="s">
        <v>1134</v>
      </c>
      <c r="W7" s="2" t="s">
        <v>32</v>
      </c>
      <c r="X7" s="2" t="s">
        <v>33</v>
      </c>
      <c r="Y7" s="2" t="s">
        <v>34</v>
      </c>
      <c r="Z7" s="2" t="s">
        <v>35</v>
      </c>
      <c r="AA7" s="2" t="s">
        <v>36</v>
      </c>
      <c r="AB7" s="4" t="s">
        <v>1103</v>
      </c>
      <c r="AC7" s="9" t="str">
        <f>AC5</f>
        <v>Total End Uses [kWh/ano]</v>
      </c>
      <c r="AD7" s="9" t="str">
        <f t="shared" ref="AD7:AH7" si="4">AD5</f>
        <v>Total ATM_equip: AVAC + Equip [kWh/ano]</v>
      </c>
      <c r="AE7" s="9" t="str">
        <f t="shared" si="4"/>
        <v>AVAC: Agencia - ATM_Equip [kWh/ano]</v>
      </c>
      <c r="AF7" s="71" t="s">
        <v>1169</v>
      </c>
      <c r="AG7" s="9" t="str">
        <f t="shared" si="4"/>
        <v>Iluminação: agencia (interior + exterior) - ATM_Equip [kWh/ano]</v>
      </c>
      <c r="AH7" s="9" t="str">
        <f t="shared" si="4"/>
        <v>Equipamentos: Agencia - ATM_Equip  [kWh/ano]</v>
      </c>
    </row>
    <row r="8" spans="1:34" hidden="1" x14ac:dyDescent="0.35">
      <c r="A8" s="7" t="s">
        <v>1106</v>
      </c>
      <c r="B8" t="str">
        <f>B6</f>
        <v>LI01</v>
      </c>
      <c r="C8" t="str">
        <f t="shared" ref="C8:H20" si="5">C6</f>
        <v>VRF</v>
      </c>
      <c r="D8" t="str">
        <f t="shared" si="5"/>
        <v>ENT02</v>
      </c>
      <c r="E8" t="str">
        <f t="shared" si="5"/>
        <v>ENV01</v>
      </c>
      <c r="F8" t="str">
        <f t="shared" si="5"/>
        <v>WMSGS01</v>
      </c>
      <c r="G8" t="str">
        <f t="shared" si="5"/>
        <v>BULD01</v>
      </c>
      <c r="H8" t="str">
        <f t="shared" si="5"/>
        <v>ZVDF01</v>
      </c>
      <c r="I8" s="8">
        <v>14172.2970393051</v>
      </c>
      <c r="J8">
        <f>DAVERAGE(Planilha_Final!$B$10:$BK$2058,Sensibilidade!J$5,Sensibilidade!$A7:$H8)</f>
        <v>75330.649999999994</v>
      </c>
      <c r="K8">
        <f>DAVERAGE(Planilha_Final!$B$10:$BK$2058,Sensibilidade!K$5,Sensibilidade!$A7:$H8)</f>
        <v>4145.4345920994383</v>
      </c>
      <c r="L8">
        <f>DAVERAGE(Planilha_Final!$B$10:$BK$2058,Sensibilidade!L$5,Sensibilidade!$A7:$H8)</f>
        <v>15825.005407900564</v>
      </c>
      <c r="M8">
        <f>DAVERAGE(Planilha_Final!$B$10:$BK$2058,Sensibilidade!M$5,Sensibilidade!$A7:$H8)</f>
        <v>57.68</v>
      </c>
      <c r="N8">
        <f>DAVERAGE(Planilha_Final!$B$10:$BK$2058,Sensibilidade!N$5,Sensibilidade!$A7:$H8)</f>
        <v>23558.230000000003</v>
      </c>
      <c r="O8">
        <f>DAVERAGE(Planilha_Final!$B$10:$BK$2058,Sensibilidade!O$5,Sensibilidade!$A7:$H8)</f>
        <v>31744.309999999998</v>
      </c>
      <c r="T8" s="7" t="s">
        <v>1106</v>
      </c>
      <c r="U8" t="str">
        <f>U6</f>
        <v>LI02</v>
      </c>
      <c r="V8" t="str">
        <f t="shared" ref="V8:AA8" si="6">V6</f>
        <v>Splitao</v>
      </c>
      <c r="W8" t="str">
        <f t="shared" si="6"/>
        <v>ENT02</v>
      </c>
      <c r="X8" t="str">
        <f t="shared" si="6"/>
        <v>ENV02</v>
      </c>
      <c r="Y8" t="str">
        <f t="shared" si="6"/>
        <v>WMSGS02</v>
      </c>
      <c r="Z8" t="str">
        <f t="shared" si="6"/>
        <v>BULD04</v>
      </c>
      <c r="AA8" t="str">
        <f t="shared" si="6"/>
        <v>ZVDF02</v>
      </c>
      <c r="AB8" s="8">
        <v>14172.2970393051</v>
      </c>
      <c r="AC8">
        <f>DAVERAGE(Planilha_Final!$B$10:$BK$2058,Sensibilidade!AC$5,Sensibilidade!$T7:$AA8)</f>
        <v>119837.34</v>
      </c>
      <c r="AD8">
        <f>DAVERAGE(Planilha_Final!$B$10:$BK$2058,Sensibilidade!AD$5,Sensibilidade!$T7:$AA8)</f>
        <v>5209.2413397935634</v>
      </c>
      <c r="AE8">
        <f>DAVERAGE(Planilha_Final!$B$10:$BK$2058,Sensibilidade!AE$5,Sensibilidade!$T7:$AA8)</f>
        <v>34009.678660206431</v>
      </c>
      <c r="AF8">
        <f>DAVERAGE(Planilha_Final!$B$10:$BK$2058,Sensibilidade!AF$5,Sensibilidade!$T7:$AA8)</f>
        <v>0</v>
      </c>
      <c r="AG8">
        <f>DAVERAGE(Planilha_Final!$B$10:$BK$2058,Sensibilidade!AG$5,Sensibilidade!$T7:$AA8)</f>
        <v>48874.1</v>
      </c>
      <c r="AH8">
        <f>DAVERAGE(Planilha_Final!$B$10:$BK$2058,Sensibilidade!AH$5,Sensibilidade!$T7:$AA8)</f>
        <v>31744.309999999998</v>
      </c>
    </row>
    <row r="9" spans="1:34" ht="112" hidden="1" x14ac:dyDescent="0.35">
      <c r="A9" s="5" t="s">
        <v>1099</v>
      </c>
      <c r="B9" s="2" t="s">
        <v>31</v>
      </c>
      <c r="C9" s="2" t="s">
        <v>1134</v>
      </c>
      <c r="D9" s="2" t="s">
        <v>32</v>
      </c>
      <c r="E9" s="2" t="s">
        <v>33</v>
      </c>
      <c r="F9" s="2" t="s">
        <v>34</v>
      </c>
      <c r="G9" s="2" t="s">
        <v>35</v>
      </c>
      <c r="H9" s="2" t="s">
        <v>36</v>
      </c>
      <c r="I9" s="4" t="s">
        <v>1103</v>
      </c>
      <c r="J9" s="9" t="str">
        <f>J7</f>
        <v>Total End Uses [kWh/ano]</v>
      </c>
      <c r="K9" s="9" t="str">
        <f t="shared" si="3"/>
        <v>Total ATM_equip: AVAC + Equip [kWh/ano]</v>
      </c>
      <c r="L9" s="9" t="str">
        <f t="shared" si="3"/>
        <v>AVAC: Agencia - ATM_Equip [kWh/ano]</v>
      </c>
      <c r="M9" s="71" t="s">
        <v>1169</v>
      </c>
      <c r="N9" s="9" t="str">
        <f t="shared" si="3"/>
        <v>Iluminação: agencia (interior + exterior) - ATM_Equip [kWh/ano]</v>
      </c>
      <c r="O9" s="9" t="str">
        <f t="shared" si="3"/>
        <v>Equipamentos: Agencia - ATM_Equip  [kWh/ano]</v>
      </c>
      <c r="T9" s="5" t="s">
        <v>1099</v>
      </c>
      <c r="U9" s="2" t="s">
        <v>31</v>
      </c>
      <c r="V9" s="2" t="s">
        <v>1134</v>
      </c>
      <c r="W9" s="2" t="s">
        <v>32</v>
      </c>
      <c r="X9" s="2" t="s">
        <v>33</v>
      </c>
      <c r="Y9" s="2" t="s">
        <v>34</v>
      </c>
      <c r="Z9" s="2" t="s">
        <v>35</v>
      </c>
      <c r="AA9" s="2" t="s">
        <v>36</v>
      </c>
      <c r="AB9" s="4" t="s">
        <v>1103</v>
      </c>
      <c r="AC9" s="9" t="str">
        <f>AC7</f>
        <v>Total End Uses [kWh/ano]</v>
      </c>
      <c r="AD9" s="9" t="str">
        <f t="shared" ref="AD9:AH9" si="7">AD7</f>
        <v>Total ATM_equip: AVAC + Equip [kWh/ano]</v>
      </c>
      <c r="AE9" s="9" t="str">
        <f t="shared" si="7"/>
        <v>AVAC: Agencia - ATM_Equip [kWh/ano]</v>
      </c>
      <c r="AF9" s="71" t="s">
        <v>1169</v>
      </c>
      <c r="AG9" s="9" t="str">
        <f t="shared" si="7"/>
        <v>Iluminação: agencia (interior + exterior) - ATM_Equip [kWh/ano]</v>
      </c>
      <c r="AH9" s="9" t="str">
        <f t="shared" si="7"/>
        <v>Equipamentos: Agencia - ATM_Equip  [kWh/ano]</v>
      </c>
    </row>
    <row r="10" spans="1:34" hidden="1" x14ac:dyDescent="0.35">
      <c r="A10" s="7" t="s">
        <v>1108</v>
      </c>
      <c r="B10" t="str">
        <f>B8</f>
        <v>LI01</v>
      </c>
      <c r="C10" t="str">
        <f t="shared" si="5"/>
        <v>VRF</v>
      </c>
      <c r="D10" t="str">
        <f t="shared" si="5"/>
        <v>ENT02</v>
      </c>
      <c r="E10" t="str">
        <f t="shared" si="5"/>
        <v>ENV01</v>
      </c>
      <c r="F10" t="str">
        <f t="shared" si="5"/>
        <v>WMSGS01</v>
      </c>
      <c r="G10" t="str">
        <f t="shared" si="5"/>
        <v>BULD01</v>
      </c>
      <c r="H10" t="str">
        <f t="shared" si="5"/>
        <v>ZVDF01</v>
      </c>
      <c r="I10" s="8">
        <v>23954.0527728093</v>
      </c>
      <c r="J10">
        <f>DAVERAGE(Planilha_Final!$B$10:$BK$2058,Sensibilidade!J$5,Sensibilidade!$A9:$H10)</f>
        <v>76961.3</v>
      </c>
      <c r="K10">
        <f>DAVERAGE(Planilha_Final!$B$10:$BK$2058,Sensibilidade!K$5,Sensibilidade!$A9:$H10)</f>
        <v>4185.3139884301409</v>
      </c>
      <c r="L10">
        <f>DAVERAGE(Planilha_Final!$B$10:$BK$2058,Sensibilidade!L$5,Sensibilidade!$A9:$H10)</f>
        <v>17359.066011569859</v>
      </c>
      <c r="M10">
        <f>DAVERAGE(Planilha_Final!$B$10:$BK$2058,Sensibilidade!M$5,Sensibilidade!$A9:$H10)</f>
        <v>108.39</v>
      </c>
      <c r="N10">
        <f>DAVERAGE(Planilha_Final!$B$10:$BK$2058,Sensibilidade!N$5,Sensibilidade!$A9:$H10)</f>
        <v>23564.230000000003</v>
      </c>
      <c r="O10">
        <f>DAVERAGE(Planilha_Final!$B$10:$BK$2058,Sensibilidade!O$5,Sensibilidade!$A9:$H10)</f>
        <v>31744.309999999998</v>
      </c>
      <c r="T10" s="7" t="s">
        <v>1108</v>
      </c>
      <c r="U10" t="str">
        <f>U8</f>
        <v>LI02</v>
      </c>
      <c r="V10" t="str">
        <f t="shared" ref="V10" si="8">V8</f>
        <v>Splitao</v>
      </c>
      <c r="W10" t="str">
        <f t="shared" ref="W10:AA10" si="9">W8</f>
        <v>ENT02</v>
      </c>
      <c r="X10" t="str">
        <f t="shared" si="9"/>
        <v>ENV02</v>
      </c>
      <c r="Y10" t="str">
        <f t="shared" si="9"/>
        <v>WMSGS02</v>
      </c>
      <c r="Z10" t="str">
        <f t="shared" si="9"/>
        <v>BULD04</v>
      </c>
      <c r="AA10" t="str">
        <f t="shared" si="9"/>
        <v>ZVDF02</v>
      </c>
      <c r="AB10" s="8">
        <v>23954.0527728093</v>
      </c>
      <c r="AC10">
        <f>DAVERAGE(Planilha_Final!$B$10:$BK$2058,Sensibilidade!AC$5,Sensibilidade!$T9:$AA10)</f>
        <v>122835.91</v>
      </c>
      <c r="AD10">
        <f>DAVERAGE(Planilha_Final!$B$10:$BK$2058,Sensibilidade!AD$5,Sensibilidade!$T9:$AA10)</f>
        <v>5295.4700949589824</v>
      </c>
      <c r="AE10">
        <f>DAVERAGE(Planilha_Final!$B$10:$BK$2058,Sensibilidade!AE$5,Sensibilidade!$T9:$AA10)</f>
        <v>36914.439905041021</v>
      </c>
      <c r="AF10">
        <f>DAVERAGE(Planilha_Final!$B$10:$BK$2058,Sensibilidade!AF$5,Sensibilidade!$T9:$AA10)</f>
        <v>1.58</v>
      </c>
      <c r="AG10">
        <f>DAVERAGE(Planilha_Final!$B$10:$BK$2058,Sensibilidade!AG$5,Sensibilidade!$T9:$AA10)</f>
        <v>48880.1</v>
      </c>
      <c r="AH10">
        <f>DAVERAGE(Planilha_Final!$B$10:$BK$2058,Sensibilidade!AH$5,Sensibilidade!$T9:$AA10)</f>
        <v>31744.309999999998</v>
      </c>
    </row>
    <row r="11" spans="1:34" ht="112" hidden="1" x14ac:dyDescent="0.35">
      <c r="A11" s="5" t="s">
        <v>1099</v>
      </c>
      <c r="B11" s="2" t="s">
        <v>31</v>
      </c>
      <c r="C11" s="2" t="s">
        <v>1134</v>
      </c>
      <c r="D11" s="2" t="s">
        <v>32</v>
      </c>
      <c r="E11" s="2" t="s">
        <v>33</v>
      </c>
      <c r="F11" s="2" t="s">
        <v>34</v>
      </c>
      <c r="G11" s="2" t="s">
        <v>35</v>
      </c>
      <c r="H11" s="2" t="s">
        <v>36</v>
      </c>
      <c r="I11" s="4" t="s">
        <v>1103</v>
      </c>
      <c r="J11" s="9" t="str">
        <f>J9</f>
        <v>Total End Uses [kWh/ano]</v>
      </c>
      <c r="K11" s="9" t="str">
        <f t="shared" si="3"/>
        <v>Total ATM_equip: AVAC + Equip [kWh/ano]</v>
      </c>
      <c r="L11" s="9" t="str">
        <f t="shared" si="3"/>
        <v>AVAC: Agencia - ATM_Equip [kWh/ano]</v>
      </c>
      <c r="M11" s="71" t="s">
        <v>1169</v>
      </c>
      <c r="N11" s="9" t="str">
        <f t="shared" si="3"/>
        <v>Iluminação: agencia (interior + exterior) - ATM_Equip [kWh/ano]</v>
      </c>
      <c r="O11" s="9" t="str">
        <f t="shared" si="3"/>
        <v>Equipamentos: Agencia - ATM_Equip  [kWh/ano]</v>
      </c>
      <c r="T11" s="5" t="s">
        <v>1099</v>
      </c>
      <c r="U11" s="2" t="s">
        <v>31</v>
      </c>
      <c r="V11" s="2" t="s">
        <v>1134</v>
      </c>
      <c r="W11" s="2" t="s">
        <v>32</v>
      </c>
      <c r="X11" s="2" t="s">
        <v>33</v>
      </c>
      <c r="Y11" s="2" t="s">
        <v>34</v>
      </c>
      <c r="Z11" s="2" t="s">
        <v>35</v>
      </c>
      <c r="AA11" s="2" t="s">
        <v>36</v>
      </c>
      <c r="AB11" s="4" t="s">
        <v>1103</v>
      </c>
      <c r="AC11" s="9" t="str">
        <f>AC9</f>
        <v>Total End Uses [kWh/ano]</v>
      </c>
      <c r="AD11" s="9" t="str">
        <f t="shared" ref="AD11:AH11" si="10">AD9</f>
        <v>Total ATM_equip: AVAC + Equip [kWh/ano]</v>
      </c>
      <c r="AE11" s="9" t="str">
        <f t="shared" si="10"/>
        <v>AVAC: Agencia - ATM_Equip [kWh/ano]</v>
      </c>
      <c r="AF11" s="71" t="s">
        <v>1169</v>
      </c>
      <c r="AG11" s="9" t="str">
        <f t="shared" si="10"/>
        <v>Iluminação: agencia (interior + exterior) - ATM_Equip [kWh/ano]</v>
      </c>
      <c r="AH11" s="9" t="str">
        <f t="shared" si="10"/>
        <v>Equipamentos: Agencia - ATM_Equip  [kWh/ano]</v>
      </c>
    </row>
    <row r="12" spans="1:34" hidden="1" x14ac:dyDescent="0.35">
      <c r="A12" s="7" t="s">
        <v>1110</v>
      </c>
      <c r="B12" t="str">
        <f>B10</f>
        <v>LI01</v>
      </c>
      <c r="C12" t="str">
        <f t="shared" si="5"/>
        <v>VRF</v>
      </c>
      <c r="D12" t="str">
        <f t="shared" si="5"/>
        <v>ENT02</v>
      </c>
      <c r="E12" t="str">
        <f t="shared" si="5"/>
        <v>ENV01</v>
      </c>
      <c r="F12" t="str">
        <f t="shared" si="5"/>
        <v>WMSGS01</v>
      </c>
      <c r="G12" t="str">
        <f t="shared" si="5"/>
        <v>BULD01</v>
      </c>
      <c r="H12" t="str">
        <f t="shared" si="5"/>
        <v>ZVDF01</v>
      </c>
      <c r="I12" s="8">
        <v>31081.371963744201</v>
      </c>
      <c r="J12">
        <f>DAVERAGE(Planilha_Final!$B$10:$BK$2058,Sensibilidade!J$5,Sensibilidade!$A11:$H12)</f>
        <v>82327.97</v>
      </c>
      <c r="K12">
        <f>DAVERAGE(Planilha_Final!$B$10:$BK$2058,Sensibilidade!K$5,Sensibilidade!$A11:$H12)</f>
        <v>4408.0745799233373</v>
      </c>
      <c r="L12">
        <f>DAVERAGE(Planilha_Final!$B$10:$BK$2058,Sensibilidade!L$5,Sensibilidade!$A11:$H12)</f>
        <v>22617.265420076659</v>
      </c>
      <c r="M12">
        <f>DAVERAGE(Planilha_Final!$B$10:$BK$2058,Sensibilidade!M$5,Sensibilidade!$A11:$H12)</f>
        <v>0.1</v>
      </c>
      <c r="N12">
        <f>DAVERAGE(Planilha_Final!$B$10:$BK$2058,Sensibilidade!N$5,Sensibilidade!$A11:$H12)</f>
        <v>23558.230000000003</v>
      </c>
      <c r="O12">
        <f>DAVERAGE(Planilha_Final!$B$10:$BK$2058,Sensibilidade!O$5,Sensibilidade!$A11:$H12)</f>
        <v>31744.309999999998</v>
      </c>
      <c r="T12" s="7" t="s">
        <v>1110</v>
      </c>
      <c r="U12" t="str">
        <f>U10</f>
        <v>LI02</v>
      </c>
      <c r="V12" t="str">
        <f t="shared" ref="V12" si="11">V10</f>
        <v>Splitao</v>
      </c>
      <c r="W12" t="str">
        <f t="shared" ref="W12:AA12" si="12">W10</f>
        <v>ENT02</v>
      </c>
      <c r="X12" t="str">
        <f t="shared" si="12"/>
        <v>ENV02</v>
      </c>
      <c r="Y12" t="str">
        <f t="shared" si="12"/>
        <v>WMSGS02</v>
      </c>
      <c r="Z12" t="str">
        <f t="shared" si="12"/>
        <v>BULD04</v>
      </c>
      <c r="AA12" t="str">
        <f t="shared" si="12"/>
        <v>ZVDF02</v>
      </c>
      <c r="AB12" s="8">
        <v>31081.371963744201</v>
      </c>
      <c r="AC12">
        <f>DAVERAGE(Planilha_Final!$B$10:$BK$2058,Sensibilidade!AC$5,Sensibilidade!$T11:$AA12)</f>
        <v>131484.92000000001</v>
      </c>
      <c r="AD12">
        <f>DAVERAGE(Planilha_Final!$B$10:$BK$2058,Sensibilidade!AD$5,Sensibilidade!$T11:$AA12)</f>
        <v>5576.5817046621432</v>
      </c>
      <c r="AE12">
        <f>DAVERAGE(Planilha_Final!$B$10:$BK$2058,Sensibilidade!AE$5,Sensibilidade!$T11:$AA12)</f>
        <v>45289.928295337857</v>
      </c>
      <c r="AF12">
        <f>DAVERAGE(Planilha_Final!$B$10:$BK$2058,Sensibilidade!AF$5,Sensibilidade!$T11:$AA12)</f>
        <v>0</v>
      </c>
      <c r="AG12">
        <f>DAVERAGE(Planilha_Final!$B$10:$BK$2058,Sensibilidade!AG$5,Sensibilidade!$T11:$AA12)</f>
        <v>48874.1</v>
      </c>
      <c r="AH12">
        <f>DAVERAGE(Planilha_Final!$B$10:$BK$2058,Sensibilidade!AH$5,Sensibilidade!$T11:$AA12)</f>
        <v>31744.309999999998</v>
      </c>
    </row>
    <row r="13" spans="1:34" ht="112" hidden="1" x14ac:dyDescent="0.35">
      <c r="A13" s="5" t="s">
        <v>1099</v>
      </c>
      <c r="B13" s="2" t="s">
        <v>31</v>
      </c>
      <c r="C13" s="2" t="s">
        <v>1134</v>
      </c>
      <c r="D13" s="2" t="s">
        <v>32</v>
      </c>
      <c r="E13" s="2" t="s">
        <v>33</v>
      </c>
      <c r="F13" s="2" t="s">
        <v>34</v>
      </c>
      <c r="G13" s="2" t="s">
        <v>35</v>
      </c>
      <c r="H13" s="2" t="s">
        <v>36</v>
      </c>
      <c r="I13" s="4" t="s">
        <v>1103</v>
      </c>
      <c r="J13" s="9" t="str">
        <f>J11</f>
        <v>Total End Uses [kWh/ano]</v>
      </c>
      <c r="K13" s="9" t="str">
        <f t="shared" si="3"/>
        <v>Total ATM_equip: AVAC + Equip [kWh/ano]</v>
      </c>
      <c r="L13" s="9" t="str">
        <f t="shared" si="3"/>
        <v>AVAC: Agencia - ATM_Equip [kWh/ano]</v>
      </c>
      <c r="M13" s="71" t="s">
        <v>1169</v>
      </c>
      <c r="N13" s="9" t="str">
        <f t="shared" si="3"/>
        <v>Iluminação: agencia (interior + exterior) - ATM_Equip [kWh/ano]</v>
      </c>
      <c r="O13" s="9" t="str">
        <f t="shared" si="3"/>
        <v>Equipamentos: Agencia - ATM_Equip  [kWh/ano]</v>
      </c>
      <c r="T13" s="5" t="s">
        <v>1099</v>
      </c>
      <c r="U13" s="2" t="s">
        <v>31</v>
      </c>
      <c r="V13" s="2" t="s">
        <v>1134</v>
      </c>
      <c r="W13" s="2" t="s">
        <v>32</v>
      </c>
      <c r="X13" s="2" t="s">
        <v>33</v>
      </c>
      <c r="Y13" s="2" t="s">
        <v>34</v>
      </c>
      <c r="Z13" s="2" t="s">
        <v>35</v>
      </c>
      <c r="AA13" s="2" t="s">
        <v>36</v>
      </c>
      <c r="AB13" s="4" t="s">
        <v>1103</v>
      </c>
      <c r="AC13" s="9" t="str">
        <f>AC11</f>
        <v>Total End Uses [kWh/ano]</v>
      </c>
      <c r="AD13" s="9" t="str">
        <f t="shared" ref="AD13:AH13" si="13">AD11</f>
        <v>Total ATM_equip: AVAC + Equip [kWh/ano]</v>
      </c>
      <c r="AE13" s="9" t="str">
        <f t="shared" si="13"/>
        <v>AVAC: Agencia - ATM_Equip [kWh/ano]</v>
      </c>
      <c r="AF13" s="71" t="s">
        <v>1169</v>
      </c>
      <c r="AG13" s="9" t="str">
        <f t="shared" si="13"/>
        <v>Iluminação: agencia (interior + exterior) - ATM_Equip [kWh/ano]</v>
      </c>
      <c r="AH13" s="9" t="str">
        <f t="shared" si="13"/>
        <v>Equipamentos: Agencia - ATM_Equip  [kWh/ano]</v>
      </c>
    </row>
    <row r="14" spans="1:34" hidden="1" x14ac:dyDescent="0.35">
      <c r="A14" s="7" t="s">
        <v>1112</v>
      </c>
      <c r="B14" t="str">
        <f>B12</f>
        <v>LI01</v>
      </c>
      <c r="C14" t="str">
        <f t="shared" si="5"/>
        <v>VRF</v>
      </c>
      <c r="D14" t="str">
        <f t="shared" si="5"/>
        <v>ENT02</v>
      </c>
      <c r="E14" t="str">
        <f t="shared" si="5"/>
        <v>ENV01</v>
      </c>
      <c r="F14" t="str">
        <f t="shared" si="5"/>
        <v>WMSGS01</v>
      </c>
      <c r="G14" t="str">
        <f t="shared" si="5"/>
        <v>BULD01</v>
      </c>
      <c r="H14" t="str">
        <f t="shared" si="5"/>
        <v>ZVDF01</v>
      </c>
      <c r="I14" s="8">
        <v>45016.2336447989</v>
      </c>
      <c r="J14">
        <f>DAVERAGE(Planilha_Final!$B$10:$BK$2058,Sensibilidade!J$5,Sensibilidade!$A13:$H14)</f>
        <v>81650.33</v>
      </c>
      <c r="K14">
        <f>DAVERAGE(Planilha_Final!$B$10:$BK$2058,Sensibilidade!K$5,Sensibilidade!$A13:$H14)</f>
        <v>4394.5092624837489</v>
      </c>
      <c r="L14">
        <f>DAVERAGE(Planilha_Final!$B$10:$BK$2058,Sensibilidade!L$5,Sensibilidade!$A13:$H14)</f>
        <v>21957.29073751625</v>
      </c>
      <c r="M14">
        <f>DAVERAGE(Planilha_Final!$B$10:$BK$2058,Sensibilidade!M$5,Sensibilidade!$A13:$H14)</f>
        <v>0</v>
      </c>
      <c r="N14">
        <f>DAVERAGE(Planilha_Final!$B$10:$BK$2058,Sensibilidade!N$5,Sensibilidade!$A13:$H14)</f>
        <v>23554.230000000003</v>
      </c>
      <c r="O14">
        <f>DAVERAGE(Planilha_Final!$B$10:$BK$2058,Sensibilidade!O$5,Sensibilidade!$A13:$H14)</f>
        <v>31744.309999999998</v>
      </c>
      <c r="T14" s="7" t="s">
        <v>1112</v>
      </c>
      <c r="U14" t="str">
        <f>U12</f>
        <v>LI02</v>
      </c>
      <c r="V14" t="str">
        <f t="shared" ref="V14" si="14">V12</f>
        <v>Splitao</v>
      </c>
      <c r="W14" t="str">
        <f t="shared" ref="W14:AA14" si="15">W12</f>
        <v>ENT02</v>
      </c>
      <c r="X14" t="str">
        <f t="shared" si="15"/>
        <v>ENV02</v>
      </c>
      <c r="Y14" t="str">
        <f t="shared" si="15"/>
        <v>WMSGS02</v>
      </c>
      <c r="Z14" t="str">
        <f t="shared" si="15"/>
        <v>BULD04</v>
      </c>
      <c r="AA14" t="str">
        <f t="shared" si="15"/>
        <v>ZVDF02</v>
      </c>
      <c r="AB14" s="8">
        <v>45016.2336447989</v>
      </c>
      <c r="AC14">
        <f>DAVERAGE(Planilha_Final!$B$10:$BK$2058,Sensibilidade!AC$5,Sensibilidade!$T13:$AA14)</f>
        <v>131440.93</v>
      </c>
      <c r="AD14">
        <f>DAVERAGE(Planilha_Final!$B$10:$BK$2058,Sensibilidade!AD$5,Sensibilidade!$T13:$AA14)</f>
        <v>5554.6586169193579</v>
      </c>
      <c r="AE14">
        <f>DAVERAGE(Planilha_Final!$B$10:$BK$2058,Sensibilidade!AE$5,Sensibilidade!$T13:$AA14)</f>
        <v>45271.861383080635</v>
      </c>
      <c r="AF14">
        <f>DAVERAGE(Planilha_Final!$B$10:$BK$2058,Sensibilidade!AF$5,Sensibilidade!$T13:$AA14)</f>
        <v>0</v>
      </c>
      <c r="AG14">
        <f>DAVERAGE(Planilha_Final!$B$10:$BK$2058,Sensibilidade!AG$5,Sensibilidade!$T13:$AA14)</f>
        <v>48870.1</v>
      </c>
      <c r="AH14">
        <f>DAVERAGE(Planilha_Final!$B$10:$BK$2058,Sensibilidade!AH$5,Sensibilidade!$T13:$AA14)</f>
        <v>31744.309999999998</v>
      </c>
    </row>
    <row r="15" spans="1:34" ht="112" hidden="1" x14ac:dyDescent="0.35">
      <c r="A15" s="5" t="s">
        <v>1099</v>
      </c>
      <c r="B15" s="2" t="s">
        <v>31</v>
      </c>
      <c r="C15" s="2" t="s">
        <v>1134</v>
      </c>
      <c r="D15" s="2" t="s">
        <v>32</v>
      </c>
      <c r="E15" s="2" t="s">
        <v>33</v>
      </c>
      <c r="F15" s="2" t="s">
        <v>34</v>
      </c>
      <c r="G15" s="2" t="s">
        <v>35</v>
      </c>
      <c r="H15" s="2" t="s">
        <v>36</v>
      </c>
      <c r="I15" s="4" t="s">
        <v>1103</v>
      </c>
      <c r="J15" s="9" t="str">
        <f>J13</f>
        <v>Total End Uses [kWh/ano]</v>
      </c>
      <c r="K15" s="9" t="str">
        <f t="shared" si="3"/>
        <v>Total ATM_equip: AVAC + Equip [kWh/ano]</v>
      </c>
      <c r="L15" s="9" t="str">
        <f t="shared" si="3"/>
        <v>AVAC: Agencia - ATM_Equip [kWh/ano]</v>
      </c>
      <c r="M15" s="71" t="s">
        <v>1169</v>
      </c>
      <c r="N15" s="9" t="str">
        <f t="shared" si="3"/>
        <v>Iluminação: agencia (interior + exterior) - ATM_Equip [kWh/ano]</v>
      </c>
      <c r="O15" s="9" t="str">
        <f t="shared" si="3"/>
        <v>Equipamentos: Agencia - ATM_Equip  [kWh/ano]</v>
      </c>
      <c r="T15" s="5" t="s">
        <v>1099</v>
      </c>
      <c r="U15" s="2" t="s">
        <v>31</v>
      </c>
      <c r="V15" s="2" t="s">
        <v>1134</v>
      </c>
      <c r="W15" s="2" t="s">
        <v>32</v>
      </c>
      <c r="X15" s="2" t="s">
        <v>33</v>
      </c>
      <c r="Y15" s="2" t="s">
        <v>34</v>
      </c>
      <c r="Z15" s="2" t="s">
        <v>35</v>
      </c>
      <c r="AA15" s="2" t="s">
        <v>36</v>
      </c>
      <c r="AB15" s="4" t="s">
        <v>1103</v>
      </c>
      <c r="AC15" s="9" t="str">
        <f>AC13</f>
        <v>Total End Uses [kWh/ano]</v>
      </c>
      <c r="AD15" s="9" t="str">
        <f t="shared" ref="AD15:AH15" si="16">AD13</f>
        <v>Total ATM_equip: AVAC + Equip [kWh/ano]</v>
      </c>
      <c r="AE15" s="9" t="str">
        <f t="shared" si="16"/>
        <v>AVAC: Agencia - ATM_Equip [kWh/ano]</v>
      </c>
      <c r="AF15" s="71" t="s">
        <v>1169</v>
      </c>
      <c r="AG15" s="9" t="str">
        <f t="shared" si="16"/>
        <v>Iluminação: agencia (interior + exterior) - ATM_Equip [kWh/ano]</v>
      </c>
      <c r="AH15" s="9" t="str">
        <f t="shared" si="16"/>
        <v>Equipamentos: Agencia - ATM_Equip  [kWh/ano]</v>
      </c>
    </row>
    <row r="16" spans="1:34" hidden="1" x14ac:dyDescent="0.35">
      <c r="A16" s="7" t="s">
        <v>1114</v>
      </c>
      <c r="B16" t="str">
        <f>B14</f>
        <v>LI01</v>
      </c>
      <c r="C16" t="str">
        <f t="shared" si="5"/>
        <v>VRF</v>
      </c>
      <c r="D16" t="str">
        <f t="shared" si="5"/>
        <v>ENT02</v>
      </c>
      <c r="E16" t="str">
        <f t="shared" si="5"/>
        <v>ENV01</v>
      </c>
      <c r="F16" t="str">
        <f t="shared" si="5"/>
        <v>WMSGS01</v>
      </c>
      <c r="G16" t="str">
        <f t="shared" si="5"/>
        <v>BULD01</v>
      </c>
      <c r="H16" t="str">
        <f t="shared" si="5"/>
        <v>ZVDF01</v>
      </c>
      <c r="I16" s="8">
        <v>54061.366139626101</v>
      </c>
      <c r="J16">
        <f>DAVERAGE(Planilha_Final!$B$10:$BK$2058,Sensibilidade!J$5,Sensibilidade!$A15:$H16)</f>
        <v>83194.05</v>
      </c>
      <c r="K16">
        <f>DAVERAGE(Planilha_Final!$B$10:$BK$2058,Sensibilidade!K$5,Sensibilidade!$A15:$H16)</f>
        <v>4438.6004949464514</v>
      </c>
      <c r="L16">
        <f>DAVERAGE(Planilha_Final!$B$10:$BK$2058,Sensibilidade!L$5,Sensibilidade!$A15:$H16)</f>
        <v>23455.11950505355</v>
      </c>
      <c r="M16">
        <f>DAVERAGE(Planilha_Final!$B$10:$BK$2058,Sensibilidade!M$5,Sensibilidade!$A15:$H16)</f>
        <v>0</v>
      </c>
      <c r="N16">
        <f>DAVERAGE(Planilha_Final!$B$10:$BK$2058,Sensibilidade!N$5,Sensibilidade!$A15:$H16)</f>
        <v>23556.030000000002</v>
      </c>
      <c r="O16">
        <f>DAVERAGE(Planilha_Final!$B$10:$BK$2058,Sensibilidade!O$5,Sensibilidade!$A15:$H16)</f>
        <v>31744.309999999998</v>
      </c>
      <c r="T16" s="7" t="s">
        <v>1114</v>
      </c>
      <c r="U16" t="str">
        <f>U14</f>
        <v>LI02</v>
      </c>
      <c r="V16" t="str">
        <f t="shared" ref="V16" si="17">V14</f>
        <v>Splitao</v>
      </c>
      <c r="W16" t="str">
        <f t="shared" ref="W16:AA16" si="18">W14</f>
        <v>ENT02</v>
      </c>
      <c r="X16" t="str">
        <f t="shared" si="18"/>
        <v>ENV02</v>
      </c>
      <c r="Y16" t="str">
        <f t="shared" si="18"/>
        <v>WMSGS02</v>
      </c>
      <c r="Z16" t="str">
        <f t="shared" si="18"/>
        <v>BULD04</v>
      </c>
      <c r="AA16" t="str">
        <f t="shared" si="18"/>
        <v>ZVDF02</v>
      </c>
      <c r="AB16" s="8">
        <v>54061.366139626101</v>
      </c>
      <c r="AC16">
        <f>DAVERAGE(Planilha_Final!$B$10:$BK$2058,Sensibilidade!AC$5,Sensibilidade!$T15:$AA16)</f>
        <v>134466.22</v>
      </c>
      <c r="AD16">
        <f>DAVERAGE(Planilha_Final!$B$10:$BK$2058,Sensibilidade!AD$5,Sensibilidade!$T15:$AA16)</f>
        <v>5616.1597336109971</v>
      </c>
      <c r="AE16">
        <f>DAVERAGE(Planilha_Final!$B$10:$BK$2058,Sensibilidade!AE$5,Sensibilidade!$T15:$AA16)</f>
        <v>48233.850266389003</v>
      </c>
      <c r="AF16">
        <f>DAVERAGE(Planilha_Final!$B$10:$BK$2058,Sensibilidade!AF$5,Sensibilidade!$T15:$AA16)</f>
        <v>0</v>
      </c>
      <c r="AG16">
        <f>DAVERAGE(Planilha_Final!$B$10:$BK$2058,Sensibilidade!AG$5,Sensibilidade!$T15:$AA16)</f>
        <v>48871.899999999994</v>
      </c>
      <c r="AH16">
        <f>DAVERAGE(Planilha_Final!$B$10:$BK$2058,Sensibilidade!AH$5,Sensibilidade!$T15:$AA16)</f>
        <v>31744.309999999998</v>
      </c>
    </row>
    <row r="17" spans="1:34" ht="112" hidden="1" x14ac:dyDescent="0.35">
      <c r="A17" s="5" t="s">
        <v>1099</v>
      </c>
      <c r="B17" s="2" t="s">
        <v>31</v>
      </c>
      <c r="C17" s="2" t="s">
        <v>1134</v>
      </c>
      <c r="D17" s="2" t="s">
        <v>32</v>
      </c>
      <c r="E17" s="2" t="s">
        <v>33</v>
      </c>
      <c r="F17" s="2" t="s">
        <v>34</v>
      </c>
      <c r="G17" s="2" t="s">
        <v>35</v>
      </c>
      <c r="H17" s="2" t="s">
        <v>36</v>
      </c>
      <c r="I17" s="4" t="s">
        <v>1103</v>
      </c>
      <c r="J17" s="9" t="str">
        <f>J15</f>
        <v>Total End Uses [kWh/ano]</v>
      </c>
      <c r="K17" s="9" t="str">
        <f t="shared" si="3"/>
        <v>Total ATM_equip: AVAC + Equip [kWh/ano]</v>
      </c>
      <c r="L17" s="9" t="str">
        <f t="shared" si="3"/>
        <v>AVAC: Agencia - ATM_Equip [kWh/ano]</v>
      </c>
      <c r="M17" s="71" t="s">
        <v>1169</v>
      </c>
      <c r="N17" s="9" t="str">
        <f t="shared" si="3"/>
        <v>Iluminação: agencia (interior + exterior) - ATM_Equip [kWh/ano]</v>
      </c>
      <c r="O17" s="9" t="str">
        <f t="shared" si="3"/>
        <v>Equipamentos: Agencia - ATM_Equip  [kWh/ano]</v>
      </c>
      <c r="T17" s="5" t="s">
        <v>1099</v>
      </c>
      <c r="U17" s="2" t="s">
        <v>31</v>
      </c>
      <c r="V17" s="2" t="s">
        <v>1134</v>
      </c>
      <c r="W17" s="2" t="s">
        <v>32</v>
      </c>
      <c r="X17" s="2" t="s">
        <v>33</v>
      </c>
      <c r="Y17" s="2" t="s">
        <v>34</v>
      </c>
      <c r="Z17" s="2" t="s">
        <v>35</v>
      </c>
      <c r="AA17" s="2" t="s">
        <v>36</v>
      </c>
      <c r="AB17" s="4" t="s">
        <v>1103</v>
      </c>
      <c r="AC17" s="9" t="str">
        <f>AC15</f>
        <v>Total End Uses [kWh/ano]</v>
      </c>
      <c r="AD17" s="9" t="str">
        <f t="shared" ref="AD17:AH17" si="19">AD15</f>
        <v>Total ATM_equip: AVAC + Equip [kWh/ano]</v>
      </c>
      <c r="AE17" s="9" t="str">
        <f t="shared" si="19"/>
        <v>AVAC: Agencia - ATM_Equip [kWh/ano]</v>
      </c>
      <c r="AF17" s="71" t="s">
        <v>1169</v>
      </c>
      <c r="AG17" s="9" t="str">
        <f t="shared" si="19"/>
        <v>Iluminação: agencia (interior + exterior) - ATM_Equip [kWh/ano]</v>
      </c>
      <c r="AH17" s="9" t="str">
        <f t="shared" si="19"/>
        <v>Equipamentos: Agencia - ATM_Equip  [kWh/ano]</v>
      </c>
    </row>
    <row r="18" spans="1:34" hidden="1" x14ac:dyDescent="0.35">
      <c r="A18" s="7" t="s">
        <v>1116</v>
      </c>
      <c r="B18" t="str">
        <f>B16</f>
        <v>LI01</v>
      </c>
      <c r="C18" t="str">
        <f t="shared" si="5"/>
        <v>VRF</v>
      </c>
      <c r="D18" t="str">
        <f t="shared" si="5"/>
        <v>ENT02</v>
      </c>
      <c r="E18" t="str">
        <f t="shared" si="5"/>
        <v>ENV01</v>
      </c>
      <c r="F18" t="str">
        <f t="shared" si="5"/>
        <v>WMSGS01</v>
      </c>
      <c r="G18" t="str">
        <f t="shared" si="5"/>
        <v>BULD01</v>
      </c>
      <c r="H18" t="str">
        <f t="shared" si="5"/>
        <v>ZVDF01</v>
      </c>
      <c r="I18" s="8">
        <v>63550.072249703</v>
      </c>
      <c r="J18">
        <f>DAVERAGE(Planilha_Final!$B$10:$BK$2058,Sensibilidade!J$5,Sensibilidade!$A17:$H18)</f>
        <v>85438.95</v>
      </c>
      <c r="K18">
        <f>DAVERAGE(Planilha_Final!$B$10:$BK$2058,Sensibilidade!K$5,Sensibilidade!$A17:$H18)</f>
        <v>4525.6642244896902</v>
      </c>
      <c r="L18">
        <f>DAVERAGE(Planilha_Final!$B$10:$BK$2058,Sensibilidade!L$5,Sensibilidade!$A17:$H18)</f>
        <v>25626.955775510309</v>
      </c>
      <c r="M18">
        <f>DAVERAGE(Planilha_Final!$B$10:$BK$2058,Sensibilidade!M$5,Sensibilidade!$A17:$H18)</f>
        <v>0</v>
      </c>
      <c r="N18">
        <f>DAVERAGE(Planilha_Final!$B$10:$BK$2058,Sensibilidade!N$5,Sensibilidade!$A17:$H18)</f>
        <v>23542.030000000002</v>
      </c>
      <c r="O18">
        <f>DAVERAGE(Planilha_Final!$B$10:$BK$2058,Sensibilidade!O$5,Sensibilidade!$A17:$H18)</f>
        <v>31744.309999999998</v>
      </c>
      <c r="T18" s="7" t="s">
        <v>1116</v>
      </c>
      <c r="U18" t="str">
        <f>U16</f>
        <v>LI02</v>
      </c>
      <c r="V18" t="str">
        <f t="shared" ref="V18" si="20">V16</f>
        <v>Splitao</v>
      </c>
      <c r="W18" t="str">
        <f t="shared" ref="W18:AA18" si="21">W16</f>
        <v>ENT02</v>
      </c>
      <c r="X18" t="str">
        <f t="shared" si="21"/>
        <v>ENV02</v>
      </c>
      <c r="Y18" t="str">
        <f t="shared" si="21"/>
        <v>WMSGS02</v>
      </c>
      <c r="Z18" t="str">
        <f t="shared" si="21"/>
        <v>BULD04</v>
      </c>
      <c r="AA18" t="str">
        <f t="shared" si="21"/>
        <v>ZVDF02</v>
      </c>
      <c r="AB18" s="8">
        <v>63550.072249703</v>
      </c>
      <c r="AC18">
        <f>DAVERAGE(Planilha_Final!$B$10:$BK$2058,Sensibilidade!AC$5,Sensibilidade!$T17:$AA18)</f>
        <v>138833.04999999999</v>
      </c>
      <c r="AD18">
        <f>DAVERAGE(Planilha_Final!$B$10:$BK$2058,Sensibilidade!AD$5,Sensibilidade!$T17:$AA18)</f>
        <v>5756.0299811122131</v>
      </c>
      <c r="AE18">
        <f>DAVERAGE(Planilha_Final!$B$10:$BK$2058,Sensibilidade!AE$5,Sensibilidade!$T17:$AA18)</f>
        <v>52474.81001888778</v>
      </c>
      <c r="AF18">
        <f>DAVERAGE(Planilha_Final!$B$10:$BK$2058,Sensibilidade!AF$5,Sensibilidade!$T17:$AA18)</f>
        <v>0</v>
      </c>
      <c r="AG18">
        <f>DAVERAGE(Planilha_Final!$B$10:$BK$2058,Sensibilidade!AG$5,Sensibilidade!$T17:$AA18)</f>
        <v>48857.899999999994</v>
      </c>
      <c r="AH18">
        <f>DAVERAGE(Planilha_Final!$B$10:$BK$2058,Sensibilidade!AH$5,Sensibilidade!$T17:$AA18)</f>
        <v>31744.309999999998</v>
      </c>
    </row>
    <row r="19" spans="1:34" ht="112" hidden="1" x14ac:dyDescent="0.35">
      <c r="A19" s="5" t="s">
        <v>1099</v>
      </c>
      <c r="B19" s="2" t="s">
        <v>31</v>
      </c>
      <c r="C19" s="2" t="s">
        <v>1134</v>
      </c>
      <c r="D19" s="2" t="s">
        <v>32</v>
      </c>
      <c r="E19" s="2" t="s">
        <v>33</v>
      </c>
      <c r="F19" s="2" t="s">
        <v>34</v>
      </c>
      <c r="G19" s="2" t="s">
        <v>35</v>
      </c>
      <c r="H19" s="2" t="s">
        <v>36</v>
      </c>
      <c r="I19" s="4" t="s">
        <v>1103</v>
      </c>
      <c r="J19" s="9" t="str">
        <f>J17</f>
        <v>Total End Uses [kWh/ano]</v>
      </c>
      <c r="K19" s="9" t="str">
        <f t="shared" si="3"/>
        <v>Total ATM_equip: AVAC + Equip [kWh/ano]</v>
      </c>
      <c r="L19" s="9" t="str">
        <f t="shared" si="3"/>
        <v>AVAC: Agencia - ATM_Equip [kWh/ano]</v>
      </c>
      <c r="M19" s="71" t="s">
        <v>1169</v>
      </c>
      <c r="N19" s="9" t="str">
        <f t="shared" si="3"/>
        <v>Iluminação: agencia (interior + exterior) - ATM_Equip [kWh/ano]</v>
      </c>
      <c r="O19" s="9" t="str">
        <f t="shared" si="3"/>
        <v>Equipamentos: Agencia - ATM_Equip  [kWh/ano]</v>
      </c>
      <c r="T19" s="5" t="s">
        <v>1099</v>
      </c>
      <c r="U19" s="2" t="s">
        <v>31</v>
      </c>
      <c r="V19" s="2" t="s">
        <v>1134</v>
      </c>
      <c r="W19" s="2" t="s">
        <v>32</v>
      </c>
      <c r="X19" s="2" t="s">
        <v>33</v>
      </c>
      <c r="Y19" s="2" t="s">
        <v>34</v>
      </c>
      <c r="Z19" s="2" t="s">
        <v>35</v>
      </c>
      <c r="AA19" s="2" t="s">
        <v>36</v>
      </c>
      <c r="AB19" s="4" t="s">
        <v>1103</v>
      </c>
      <c r="AC19" s="9" t="str">
        <f>AC17</f>
        <v>Total End Uses [kWh/ano]</v>
      </c>
      <c r="AD19" s="9" t="str">
        <f t="shared" ref="AD19:AH19" si="22">AD17</f>
        <v>Total ATM_equip: AVAC + Equip [kWh/ano]</v>
      </c>
      <c r="AE19" s="9" t="str">
        <f t="shared" si="22"/>
        <v>AVAC: Agencia - ATM_Equip [kWh/ano]</v>
      </c>
      <c r="AF19" s="71" t="s">
        <v>1169</v>
      </c>
      <c r="AG19" s="9" t="str">
        <f t="shared" si="22"/>
        <v>Iluminação: agencia (interior + exterior) - ATM_Equip [kWh/ano]</v>
      </c>
      <c r="AH19" s="9" t="str">
        <f t="shared" si="22"/>
        <v>Equipamentos: Agencia - ATM_Equip  [kWh/ano]</v>
      </c>
    </row>
    <row r="20" spans="1:34" hidden="1" x14ac:dyDescent="0.35">
      <c r="A20" s="7" t="s">
        <v>1118</v>
      </c>
      <c r="B20" t="str">
        <f>B18</f>
        <v>LI01</v>
      </c>
      <c r="C20" t="str">
        <f t="shared" si="5"/>
        <v>VRF</v>
      </c>
      <c r="D20" t="str">
        <f t="shared" si="5"/>
        <v>ENT02</v>
      </c>
      <c r="E20" t="str">
        <f t="shared" si="5"/>
        <v>ENV01</v>
      </c>
      <c r="F20" t="str">
        <f t="shared" si="5"/>
        <v>WMSGS01</v>
      </c>
      <c r="G20" t="str">
        <f t="shared" si="5"/>
        <v>BULD01</v>
      </c>
      <c r="H20" t="str">
        <f t="shared" si="5"/>
        <v>ZVDF01</v>
      </c>
      <c r="I20" s="8">
        <v>71394.000753582499</v>
      </c>
      <c r="J20">
        <f>DAVERAGE(Planilha_Final!$B$10:$BK$2058,Sensibilidade!J$5,Sensibilidade!$A19:$H20)</f>
        <v>86142.48</v>
      </c>
      <c r="K20">
        <f>DAVERAGE(Planilha_Final!$B$10:$BK$2058,Sensibilidade!K$5,Sensibilidade!$A19:$H20)</f>
        <v>4534.754947641668</v>
      </c>
      <c r="L20">
        <f>DAVERAGE(Planilha_Final!$B$10:$BK$2058,Sensibilidade!L$5,Sensibilidade!$A19:$H20)</f>
        <v>26316.395052358333</v>
      </c>
      <c r="M20">
        <f>DAVERAGE(Planilha_Final!$B$10:$BK$2058,Sensibilidade!M$5,Sensibilidade!$A19:$H20)</f>
        <v>0</v>
      </c>
      <c r="N20">
        <f>DAVERAGE(Planilha_Final!$B$10:$BK$2058,Sensibilidade!N$5,Sensibilidade!$A19:$H20)</f>
        <v>23547.030000000002</v>
      </c>
      <c r="O20">
        <f>DAVERAGE(Planilha_Final!$B$10:$BK$2058,Sensibilidade!O$5,Sensibilidade!$A19:$H20)</f>
        <v>31744.309999999998</v>
      </c>
      <c r="T20" s="7" t="s">
        <v>1118</v>
      </c>
      <c r="U20" t="str">
        <f>U18</f>
        <v>LI02</v>
      </c>
      <c r="V20" t="str">
        <f t="shared" ref="V20" si="23">V18</f>
        <v>Splitao</v>
      </c>
      <c r="W20" t="str">
        <f t="shared" ref="W20:AA20" si="24">W18</f>
        <v>ENT02</v>
      </c>
      <c r="X20" t="str">
        <f t="shared" si="24"/>
        <v>ENV02</v>
      </c>
      <c r="Y20" t="str">
        <f t="shared" si="24"/>
        <v>WMSGS02</v>
      </c>
      <c r="Z20" t="str">
        <f t="shared" si="24"/>
        <v>BULD04</v>
      </c>
      <c r="AA20" t="str">
        <f t="shared" si="24"/>
        <v>ZVDF02</v>
      </c>
      <c r="AB20" s="8">
        <v>71394.000753582499</v>
      </c>
      <c r="AC20">
        <f>DAVERAGE(Planilha_Final!$B$10:$BK$2058,Sensibilidade!AC$5,Sensibilidade!$T19:$AA20)</f>
        <v>139897.82999999999</v>
      </c>
      <c r="AD20">
        <f>DAVERAGE(Planilha_Final!$B$10:$BK$2058,Sensibilidade!AD$5,Sensibilidade!$T19:$AA20)</f>
        <v>5751.9311754492155</v>
      </c>
      <c r="AE20">
        <f>DAVERAGE(Planilha_Final!$B$10:$BK$2058,Sensibilidade!AE$5,Sensibilidade!$T19:$AA20)</f>
        <v>53538.688824550787</v>
      </c>
      <c r="AF20">
        <f>DAVERAGE(Planilha_Final!$B$10:$BK$2058,Sensibilidade!AF$5,Sensibilidade!$T19:$AA20)</f>
        <v>0</v>
      </c>
      <c r="AG20">
        <f>DAVERAGE(Planilha_Final!$B$10:$BK$2058,Sensibilidade!AG$5,Sensibilidade!$T19:$AA20)</f>
        <v>48862.899999999994</v>
      </c>
      <c r="AH20">
        <f>DAVERAGE(Planilha_Final!$B$10:$BK$2058,Sensibilidade!AH$5,Sensibilidade!$T19:$AA20)</f>
        <v>31744.309999999998</v>
      </c>
    </row>
    <row r="21" spans="1:34" hidden="1" x14ac:dyDescent="0.35"/>
    <row r="22" spans="1:34" ht="71.400000000000006" hidden="1" customHeight="1" x14ac:dyDescent="0.35">
      <c r="B22" s="2" t="s">
        <v>31</v>
      </c>
      <c r="C22" s="2" t="s">
        <v>1134</v>
      </c>
      <c r="D22" s="2" t="s">
        <v>32</v>
      </c>
      <c r="E22" s="2" t="s">
        <v>33</v>
      </c>
      <c r="F22" s="2" t="s">
        <v>34</v>
      </c>
      <c r="G22" s="2" t="s">
        <v>35</v>
      </c>
      <c r="H22" s="2" t="s">
        <v>36</v>
      </c>
      <c r="U22" s="2" t="s">
        <v>31</v>
      </c>
      <c r="V22" s="2" t="s">
        <v>1134</v>
      </c>
      <c r="W22" s="2" t="s">
        <v>32</v>
      </c>
      <c r="X22" s="2" t="s">
        <v>33</v>
      </c>
      <c r="Y22" s="2" t="s">
        <v>34</v>
      </c>
      <c r="Z22" s="2" t="s">
        <v>35</v>
      </c>
      <c r="AA22" s="2" t="s">
        <v>36</v>
      </c>
    </row>
    <row r="23" spans="1:34" hidden="1" x14ac:dyDescent="0.35">
      <c r="B23" t="s">
        <v>1071</v>
      </c>
      <c r="C23" t="s">
        <v>1166</v>
      </c>
      <c r="D23" t="s">
        <v>1073</v>
      </c>
      <c r="E23" t="s">
        <v>1075</v>
      </c>
      <c r="F23" t="s">
        <v>1077</v>
      </c>
      <c r="G23" t="s">
        <v>1079</v>
      </c>
      <c r="H23" t="s">
        <v>1083</v>
      </c>
      <c r="U23" t="s">
        <v>1071</v>
      </c>
      <c r="V23" t="s">
        <v>1166</v>
      </c>
      <c r="W23" t="s">
        <v>1073</v>
      </c>
      <c r="X23" t="s">
        <v>1075</v>
      </c>
      <c r="Y23" t="s">
        <v>1077</v>
      </c>
      <c r="Z23" t="s">
        <v>1079</v>
      </c>
      <c r="AA23" t="s">
        <v>1083</v>
      </c>
    </row>
    <row r="24" spans="1:34" hidden="1" x14ac:dyDescent="0.35">
      <c r="B24" t="s">
        <v>1072</v>
      </c>
      <c r="C24" t="s">
        <v>1165</v>
      </c>
      <c r="D24" t="s">
        <v>1074</v>
      </c>
      <c r="E24" t="s">
        <v>1076</v>
      </c>
      <c r="F24" t="s">
        <v>1078</v>
      </c>
      <c r="G24" t="s">
        <v>1082</v>
      </c>
      <c r="H24" t="s">
        <v>1084</v>
      </c>
      <c r="U24" t="s">
        <v>1072</v>
      </c>
      <c r="V24" t="s">
        <v>1165</v>
      </c>
      <c r="W24" t="s">
        <v>1074</v>
      </c>
      <c r="X24" t="s">
        <v>1076</v>
      </c>
      <c r="Y24" t="s">
        <v>1078</v>
      </c>
      <c r="Z24" t="s">
        <v>1082</v>
      </c>
      <c r="AA24" t="s">
        <v>1084</v>
      </c>
    </row>
    <row r="25" spans="1:34" hidden="1" x14ac:dyDescent="0.35">
      <c r="G25" t="s">
        <v>1080</v>
      </c>
      <c r="Z25" t="s">
        <v>1080</v>
      </c>
    </row>
    <row r="26" spans="1:34" hidden="1" x14ac:dyDescent="0.35">
      <c r="G26" t="s">
        <v>1081</v>
      </c>
      <c r="Z26" t="s">
        <v>1081</v>
      </c>
    </row>
    <row r="27" spans="1:34" hidden="1" x14ac:dyDescent="0.35"/>
    <row r="28" spans="1:34" hidden="1" x14ac:dyDescent="0.35">
      <c r="B28" t="s">
        <v>1129</v>
      </c>
      <c r="T28" t="s">
        <v>1129</v>
      </c>
    </row>
    <row r="29" spans="1:34" hidden="1" x14ac:dyDescent="0.35">
      <c r="B29" t="s">
        <v>1128</v>
      </c>
      <c r="T29" t="s">
        <v>1128</v>
      </c>
    </row>
    <row r="30" spans="1:34" hidden="1" x14ac:dyDescent="0.35">
      <c r="B30" t="s">
        <v>1127</v>
      </c>
      <c r="T30" t="s">
        <v>1127</v>
      </c>
    </row>
    <row r="31" spans="1:34" hidden="1" x14ac:dyDescent="0.35">
      <c r="B31" t="s">
        <v>1126</v>
      </c>
      <c r="T31" t="s">
        <v>1126</v>
      </c>
    </row>
    <row r="32" spans="1:34" hidden="1" x14ac:dyDescent="0.35">
      <c r="B32" t="s">
        <v>1124</v>
      </c>
      <c r="T32" t="s">
        <v>1124</v>
      </c>
    </row>
    <row r="33" spans="1:34" hidden="1" x14ac:dyDescent="0.35">
      <c r="B33" t="s">
        <v>1125</v>
      </c>
      <c r="T33" t="s">
        <v>1125</v>
      </c>
    </row>
    <row r="34" spans="1:34" hidden="1" x14ac:dyDescent="0.35"/>
    <row r="35" spans="1:34" ht="119.4" hidden="1" customHeight="1" x14ac:dyDescent="0.35">
      <c r="B35" s="13" t="s">
        <v>31</v>
      </c>
      <c r="C35" s="13" t="s">
        <v>1134</v>
      </c>
      <c r="D35" s="13" t="s">
        <v>32</v>
      </c>
      <c r="E35" s="13" t="s">
        <v>33</v>
      </c>
      <c r="F35" s="13" t="s">
        <v>34</v>
      </c>
      <c r="G35" s="13" t="s">
        <v>35</v>
      </c>
      <c r="H35" s="13" t="s">
        <v>36</v>
      </c>
      <c r="J35" s="9" t="s">
        <v>1121</v>
      </c>
      <c r="K35" s="9" t="s">
        <v>1089</v>
      </c>
      <c r="L35" s="9" t="s">
        <v>1090</v>
      </c>
      <c r="M35" s="71" t="s">
        <v>1169</v>
      </c>
      <c r="N35" s="9" t="s">
        <v>1140</v>
      </c>
      <c r="O35" s="9" t="s">
        <v>1092</v>
      </c>
      <c r="U35" s="13" t="s">
        <v>31</v>
      </c>
      <c r="V35" s="13" t="s">
        <v>1134</v>
      </c>
      <c r="W35" s="13" t="s">
        <v>32</v>
      </c>
      <c r="X35" s="13" t="s">
        <v>33</v>
      </c>
      <c r="Y35" s="13" t="s">
        <v>34</v>
      </c>
      <c r="Z35" s="13" t="s">
        <v>35</v>
      </c>
      <c r="AA35" s="13" t="s">
        <v>36</v>
      </c>
      <c r="AC35" s="9" t="s">
        <v>1121</v>
      </c>
      <c r="AD35" s="9" t="s">
        <v>1089</v>
      </c>
      <c r="AE35" s="9" t="s">
        <v>1090</v>
      </c>
      <c r="AF35" s="71" t="s">
        <v>1169</v>
      </c>
      <c r="AG35" s="9" t="s">
        <v>1140</v>
      </c>
      <c r="AH35" s="9" t="s">
        <v>1092</v>
      </c>
    </row>
    <row r="36" spans="1:34" hidden="1" x14ac:dyDescent="0.35">
      <c r="B36" t="str">
        <f>D41</f>
        <v>LI01</v>
      </c>
      <c r="C36" t="str">
        <f>D40</f>
        <v>VRF</v>
      </c>
      <c r="D36" t="str">
        <f>D42</f>
        <v>ENT02</v>
      </c>
      <c r="E36" t="str">
        <f>D43</f>
        <v>ENV01</v>
      </c>
      <c r="F36" t="str">
        <f>D44</f>
        <v>WMSGS01</v>
      </c>
      <c r="G36" t="str">
        <f>D45</f>
        <v>BULD01</v>
      </c>
      <c r="H36" t="str">
        <f>D46</f>
        <v>ZVDF01</v>
      </c>
      <c r="U36" t="str">
        <f>M41</f>
        <v>LI02</v>
      </c>
      <c r="V36" t="str">
        <f>M40</f>
        <v>Splitao</v>
      </c>
      <c r="W36" t="str">
        <f>M42</f>
        <v>ENT02</v>
      </c>
      <c r="X36" t="str">
        <f>M43</f>
        <v>ENV02</v>
      </c>
      <c r="Y36" t="str">
        <f>M44</f>
        <v>WMSGS02</v>
      </c>
      <c r="Z36" t="str">
        <f>M45</f>
        <v>BULD04</v>
      </c>
      <c r="AA36" t="str">
        <f>M46</f>
        <v>ZVDF02</v>
      </c>
    </row>
    <row r="37" spans="1:34" ht="15" hidden="1" thickBot="1" x14ac:dyDescent="0.4"/>
    <row r="38" spans="1:34" ht="15" thickTop="1" x14ac:dyDescent="0.35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</row>
    <row r="39" spans="1:34" ht="23.5" x14ac:dyDescent="0.55000000000000004">
      <c r="A39" s="195" t="s">
        <v>1145</v>
      </c>
      <c r="B39" s="196"/>
      <c r="C39" s="196"/>
      <c r="D39" s="197"/>
      <c r="E39" s="35"/>
      <c r="F39" s="35"/>
      <c r="G39" s="35"/>
      <c r="H39" s="35"/>
      <c r="J39" s="195" t="s">
        <v>1146</v>
      </c>
      <c r="K39" s="196"/>
      <c r="L39" s="196"/>
      <c r="M39" s="197"/>
    </row>
    <row r="40" spans="1:34" x14ac:dyDescent="0.35">
      <c r="A40" s="23"/>
      <c r="B40" s="24"/>
      <c r="C40" s="25" t="s">
        <v>1134</v>
      </c>
      <c r="D40" t="s">
        <v>1166</v>
      </c>
      <c r="E40" s="198" t="s">
        <v>1167</v>
      </c>
      <c r="F40" s="198"/>
      <c r="G40" s="198"/>
      <c r="H40" s="198"/>
      <c r="I40" s="198"/>
      <c r="J40" s="36"/>
      <c r="K40" s="37"/>
      <c r="L40" s="25" t="s">
        <v>1134</v>
      </c>
      <c r="M40" t="s">
        <v>1165</v>
      </c>
      <c r="N40" s="107"/>
      <c r="O40" s="108"/>
      <c r="P40" s="108"/>
    </row>
    <row r="41" spans="1:34" x14ac:dyDescent="0.35">
      <c r="A41" s="23"/>
      <c r="B41" s="24"/>
      <c r="C41" s="25" t="s">
        <v>31</v>
      </c>
      <c r="D41" t="s">
        <v>1071</v>
      </c>
      <c r="E41" s="198" t="s">
        <v>1129</v>
      </c>
      <c r="F41" s="198"/>
      <c r="G41" s="198"/>
      <c r="H41" s="198"/>
      <c r="I41" s="198"/>
      <c r="J41" s="36"/>
      <c r="K41" s="37"/>
      <c r="L41" s="38" t="s">
        <v>31</v>
      </c>
      <c r="M41" t="s">
        <v>1072</v>
      </c>
      <c r="N41" s="107"/>
      <c r="O41" s="108"/>
      <c r="P41" s="108"/>
      <c r="Q41" s="106"/>
    </row>
    <row r="42" spans="1:34" x14ac:dyDescent="0.35">
      <c r="A42" s="23"/>
      <c r="B42" s="24"/>
      <c r="C42" s="25" t="s">
        <v>32</v>
      </c>
      <c r="D42" t="s">
        <v>1074</v>
      </c>
      <c r="E42" s="198" t="s">
        <v>1137</v>
      </c>
      <c r="F42" s="198"/>
      <c r="G42" s="198"/>
      <c r="H42" s="198"/>
      <c r="I42" s="198"/>
      <c r="J42" s="23"/>
      <c r="K42" s="24"/>
      <c r="L42" s="25" t="s">
        <v>32</v>
      </c>
      <c r="M42" t="s">
        <v>1074</v>
      </c>
      <c r="N42" s="107"/>
      <c r="O42" s="108"/>
      <c r="P42" s="108"/>
    </row>
    <row r="43" spans="1:34" ht="30.65" customHeight="1" x14ac:dyDescent="0.35">
      <c r="A43" s="23"/>
      <c r="B43" s="24"/>
      <c r="C43" s="25" t="s">
        <v>33</v>
      </c>
      <c r="D43" t="s">
        <v>1075</v>
      </c>
      <c r="E43" s="199" t="s">
        <v>1216</v>
      </c>
      <c r="F43" s="199"/>
      <c r="G43" s="199"/>
      <c r="H43" s="199"/>
      <c r="I43" s="199"/>
      <c r="J43" s="23"/>
      <c r="K43" s="24"/>
      <c r="L43" s="25" t="s">
        <v>33</v>
      </c>
      <c r="M43" t="s">
        <v>1076</v>
      </c>
      <c r="N43" s="107"/>
      <c r="O43" s="108"/>
      <c r="P43" s="108"/>
    </row>
    <row r="44" spans="1:34" ht="30" customHeight="1" x14ac:dyDescent="0.35">
      <c r="A44" s="23"/>
      <c r="B44" s="24"/>
      <c r="C44" s="25" t="s">
        <v>34</v>
      </c>
      <c r="D44" t="s">
        <v>1077</v>
      </c>
      <c r="E44" s="199" t="s">
        <v>1217</v>
      </c>
      <c r="F44" s="199"/>
      <c r="G44" s="199"/>
      <c r="H44" s="199"/>
      <c r="I44" s="199"/>
      <c r="J44" s="23"/>
      <c r="K44" s="24"/>
      <c r="L44" s="25" t="s">
        <v>34</v>
      </c>
      <c r="M44" t="s">
        <v>1078</v>
      </c>
      <c r="N44" s="107"/>
      <c r="O44" s="108"/>
      <c r="P44" s="108"/>
    </row>
    <row r="45" spans="1:34" x14ac:dyDescent="0.35">
      <c r="A45" s="23"/>
      <c r="B45" s="24"/>
      <c r="C45" s="25" t="s">
        <v>35</v>
      </c>
      <c r="D45" t="s">
        <v>1079</v>
      </c>
      <c r="E45" s="198" t="s">
        <v>1124</v>
      </c>
      <c r="F45" s="198"/>
      <c r="G45" s="198"/>
      <c r="H45" s="198"/>
      <c r="I45" s="198"/>
      <c r="J45" s="23"/>
      <c r="K45" s="24"/>
      <c r="L45" s="25" t="s">
        <v>35</v>
      </c>
      <c r="M45" t="s">
        <v>1081</v>
      </c>
      <c r="N45" s="107"/>
      <c r="O45" s="108"/>
      <c r="P45" s="108"/>
    </row>
    <row r="46" spans="1:34" x14ac:dyDescent="0.35">
      <c r="A46" s="23"/>
      <c r="B46" s="24"/>
      <c r="C46" s="25" t="s">
        <v>36</v>
      </c>
      <c r="D46" t="s">
        <v>1083</v>
      </c>
      <c r="E46" s="198" t="s">
        <v>1144</v>
      </c>
      <c r="F46" s="198"/>
      <c r="G46" s="198"/>
      <c r="H46" s="198"/>
      <c r="I46" s="198"/>
      <c r="J46" s="23"/>
      <c r="K46" s="24"/>
      <c r="L46" s="25" t="s">
        <v>36</v>
      </c>
      <c r="M46" t="s">
        <v>1084</v>
      </c>
      <c r="N46" s="107"/>
      <c r="O46" s="108"/>
      <c r="P46" s="108"/>
    </row>
    <row r="47" spans="1:34" x14ac:dyDescent="0.35">
      <c r="A47" s="35"/>
      <c r="B47" s="35"/>
      <c r="C47" s="35"/>
      <c r="D47" s="35"/>
      <c r="E47" s="35"/>
      <c r="F47" s="35"/>
      <c r="G47" s="35"/>
      <c r="H47" s="35"/>
      <c r="K47" s="35"/>
      <c r="L47" s="35"/>
      <c r="M47" s="35"/>
      <c r="N47" s="107"/>
      <c r="O47" s="107"/>
      <c r="P47" s="108"/>
    </row>
    <row r="48" spans="1:34" x14ac:dyDescent="0.35">
      <c r="A48" s="35"/>
      <c r="B48" s="35"/>
      <c r="C48" s="35"/>
      <c r="D48" s="35"/>
      <c r="E48" s="35"/>
      <c r="F48" s="35"/>
      <c r="G48" s="35"/>
      <c r="H48" s="35"/>
      <c r="K48" s="35"/>
    </row>
    <row r="49" spans="1:17" ht="58" x14ac:dyDescent="0.35">
      <c r="A49" s="14" t="s">
        <v>1099</v>
      </c>
      <c r="B49" s="15" t="s">
        <v>1103</v>
      </c>
      <c r="C49" s="16" t="s">
        <v>1150</v>
      </c>
      <c r="D49" s="16" t="s">
        <v>1187</v>
      </c>
      <c r="E49" s="16" t="s">
        <v>1151</v>
      </c>
      <c r="F49" s="16" t="s">
        <v>1152</v>
      </c>
      <c r="G49" s="17" t="s">
        <v>1153</v>
      </c>
      <c r="H49" s="26" t="s">
        <v>1121</v>
      </c>
      <c r="J49" s="16" t="s">
        <v>1154</v>
      </c>
      <c r="K49" s="16" t="s">
        <v>1187</v>
      </c>
      <c r="L49" s="16" t="s">
        <v>1151</v>
      </c>
      <c r="M49" s="16" t="s">
        <v>1152</v>
      </c>
      <c r="N49" s="17" t="s">
        <v>1153</v>
      </c>
      <c r="O49" s="26" t="s">
        <v>1121</v>
      </c>
      <c r="Q49" s="50" t="s">
        <v>1159</v>
      </c>
    </row>
    <row r="50" spans="1:17" x14ac:dyDescent="0.35">
      <c r="A50" s="7" t="s">
        <v>1105</v>
      </c>
      <c r="B50" s="8">
        <v>3495.45982983364</v>
      </c>
      <c r="C50" s="12">
        <f>VLOOKUP($A50,$A5:$O6,L$4,FALSE)</f>
        <v>12535.431833985625</v>
      </c>
      <c r="D50" s="12">
        <f>VLOOKUP($A50,$A5:$O6,M$4,FALSE)</f>
        <v>318.47000000000003</v>
      </c>
      <c r="E50" s="12">
        <f>VLOOKUP($A50,$A5:$O6,N$4,FALSE)</f>
        <v>23557.030000000002</v>
      </c>
      <c r="F50" s="12">
        <f>VLOOKUP($A50,$A5:$O6,O$4,FALSE)</f>
        <v>31744.309999999998</v>
      </c>
      <c r="G50" s="11">
        <f>VLOOKUP($A50,$A5:$O6,K$4,FALSE)</f>
        <v>3924.728166014374</v>
      </c>
      <c r="H50" s="10">
        <f>VLOOKUP($A50,$A5:$O6,J$4,FALSE)</f>
        <v>72079.960000000006</v>
      </c>
      <c r="J50" s="12">
        <f>VLOOKUP($A50,$T5:$AH6,AE$4,FALSE)</f>
        <v>28797.539362094598</v>
      </c>
      <c r="K50" s="12">
        <f>VLOOKUP($A50,$T5:$AH6,AF$4,FALSE)</f>
        <v>14.97</v>
      </c>
      <c r="L50" s="12">
        <f>VLOOKUP($A50,$T5:$AH6,AG$4,FALSE)</f>
        <v>48872.899999999994</v>
      </c>
      <c r="M50" s="12">
        <f>VLOOKUP($A50,$T5:$AH6,AH$4,FALSE)</f>
        <v>31744.309999999998</v>
      </c>
      <c r="N50" s="11">
        <f>VLOOKUP($A50,$T5:$AH6,AD$4,FALSE)</f>
        <v>5030.7506379054021</v>
      </c>
      <c r="O50" s="10">
        <f>VLOOKUP($A50,$T5:$AH6,AC$4,FALSE)</f>
        <v>114460.47</v>
      </c>
      <c r="Q50" s="51">
        <f t="shared" ref="Q50:Q57" si="25">(J50-C50)/C50</f>
        <v>1.2972913692546046</v>
      </c>
    </row>
    <row r="51" spans="1:17" x14ac:dyDescent="0.35">
      <c r="A51" s="7" t="s">
        <v>1106</v>
      </c>
      <c r="B51" s="8">
        <v>14172.2970393051</v>
      </c>
      <c r="C51" s="12">
        <f>VLOOKUP($A51,$A7:$O8,L$4,FALSE)</f>
        <v>15825.005407900564</v>
      </c>
      <c r="D51" s="12">
        <f>VLOOKUP($A51,$A7:$O8,M$4,FALSE)</f>
        <v>57.68</v>
      </c>
      <c r="E51" s="12">
        <f>VLOOKUP($A51,$A7:$O8,N$4,FALSE)</f>
        <v>23558.230000000003</v>
      </c>
      <c r="F51" s="12">
        <f>VLOOKUP($A51,$A7:$O8,O$4,FALSE)</f>
        <v>31744.309999999998</v>
      </c>
      <c r="G51" s="11">
        <f>VLOOKUP($A51,$A7:$O8,K$4,FALSE)</f>
        <v>4145.4345920994383</v>
      </c>
      <c r="H51" s="10">
        <f>VLOOKUP($A51,$A7:$O8,J$4,FALSE)</f>
        <v>75330.649999999994</v>
      </c>
      <c r="J51" s="12">
        <f>VLOOKUP($A51,$T7:$AH8,AE$4,FALSE)</f>
        <v>34009.678660206431</v>
      </c>
      <c r="K51" s="12">
        <f>VLOOKUP($A51,$T7:$AH8,AF$4,FALSE)</f>
        <v>0</v>
      </c>
      <c r="L51" s="12">
        <f>VLOOKUP($A51,$T7:$AH8,AG$4,FALSE)</f>
        <v>48874.1</v>
      </c>
      <c r="M51" s="12">
        <f>VLOOKUP($A51,$T7:$AH8,AH$4,FALSE)</f>
        <v>31744.309999999998</v>
      </c>
      <c r="N51" s="11">
        <f>VLOOKUP($A51,$T7:$AH8,AD$4,FALSE)</f>
        <v>5209.2413397935634</v>
      </c>
      <c r="O51" s="10">
        <f>VLOOKUP($A51,$T7:$AH8,AC$4,FALSE)</f>
        <v>119837.34</v>
      </c>
      <c r="Q51" s="51">
        <f t="shared" si="25"/>
        <v>1.1491100813922788</v>
      </c>
    </row>
    <row r="52" spans="1:17" x14ac:dyDescent="0.35">
      <c r="A52" s="7" t="s">
        <v>1108</v>
      </c>
      <c r="B52" s="8">
        <v>23954.0527728093</v>
      </c>
      <c r="C52" s="12">
        <f>VLOOKUP($A52,$A9:$O10,L$4,FALSE)</f>
        <v>17359.066011569859</v>
      </c>
      <c r="D52" s="12">
        <f>VLOOKUP($A52,$A9:$O10,M$4,FALSE)</f>
        <v>108.39</v>
      </c>
      <c r="E52" s="12">
        <f>VLOOKUP($A52,$A9:$O10,N$4,FALSE)</f>
        <v>23564.230000000003</v>
      </c>
      <c r="F52" s="12">
        <f>VLOOKUP($A52,$A9:$O10,O$4,FALSE)</f>
        <v>31744.309999999998</v>
      </c>
      <c r="G52" s="11">
        <f>VLOOKUP($A52,$A9:$O10,K$4,FALSE)</f>
        <v>4185.3139884301409</v>
      </c>
      <c r="H52" s="10">
        <f>VLOOKUP($A52,$A9:$O10,J$4,FALSE)</f>
        <v>76961.3</v>
      </c>
      <c r="J52" s="12">
        <f>VLOOKUP($A52,$T9:$AH10,AE$4,FALSE)</f>
        <v>36914.439905041021</v>
      </c>
      <c r="K52" s="12">
        <f>VLOOKUP($A52,$T9:$AH10,AF$4,FALSE)</f>
        <v>1.58</v>
      </c>
      <c r="L52" s="12">
        <f>VLOOKUP($A52,$T9:$AH10,AG$4,FALSE)</f>
        <v>48880.1</v>
      </c>
      <c r="M52" s="12">
        <f>VLOOKUP($A52,$T9:$AH10,AH$4,FALSE)</f>
        <v>31744.309999999998</v>
      </c>
      <c r="N52" s="11">
        <f>VLOOKUP($A52,$T9:$AH10,AD$4,FALSE)</f>
        <v>5295.4700949589824</v>
      </c>
      <c r="O52" s="10">
        <f>VLOOKUP($A52,$T9:$AH10,AC$4,FALSE)</f>
        <v>122835.91</v>
      </c>
      <c r="Q52" s="51">
        <f t="shared" si="25"/>
        <v>1.1265222380304021</v>
      </c>
    </row>
    <row r="53" spans="1:17" x14ac:dyDescent="0.35">
      <c r="A53" s="7" t="s">
        <v>1110</v>
      </c>
      <c r="B53" s="8">
        <v>31081.371963744201</v>
      </c>
      <c r="C53" s="12">
        <f>VLOOKUP($A53,$A11:$O12,L$4,FALSE)</f>
        <v>22617.265420076659</v>
      </c>
      <c r="D53" s="12">
        <f>VLOOKUP($A53,$A11:$O12,M$4,FALSE)</f>
        <v>0.1</v>
      </c>
      <c r="E53" s="12">
        <f>VLOOKUP($A53,$A11:$O12,N$4,FALSE)</f>
        <v>23558.230000000003</v>
      </c>
      <c r="F53" s="12">
        <f>VLOOKUP($A53,$A11:$O12,O$4,FALSE)</f>
        <v>31744.309999999998</v>
      </c>
      <c r="G53" s="11">
        <f>VLOOKUP($A53,$A11:$O12,K$4,FALSE)</f>
        <v>4408.0745799233373</v>
      </c>
      <c r="H53" s="10">
        <f>VLOOKUP($A53,$A11:$O12,J$4,FALSE)</f>
        <v>82327.97</v>
      </c>
      <c r="J53" s="12">
        <f>VLOOKUP($A53,$T11:$AH12,AE$4,FALSE)</f>
        <v>45289.928295337857</v>
      </c>
      <c r="K53" s="12">
        <f>VLOOKUP($A53,$T11:$AH12,AF$4,FALSE)</f>
        <v>0</v>
      </c>
      <c r="L53" s="12">
        <f>VLOOKUP($A53,$T11:$AH12,AG$4,FALSE)</f>
        <v>48874.1</v>
      </c>
      <c r="M53" s="12">
        <f>VLOOKUP($A53,$T11:$AH12,AH$4,FALSE)</f>
        <v>31744.309999999998</v>
      </c>
      <c r="N53" s="11">
        <f>VLOOKUP($A53,$T11:$AH12,AD$4,FALSE)</f>
        <v>5576.5817046621432</v>
      </c>
      <c r="O53" s="10">
        <f>VLOOKUP($A53,$T11:$AH12,AC$4,FALSE)</f>
        <v>131484.92000000001</v>
      </c>
      <c r="Q53" s="51">
        <f t="shared" si="25"/>
        <v>1.0024493436388364</v>
      </c>
    </row>
    <row r="54" spans="1:17" x14ac:dyDescent="0.35">
      <c r="A54" s="7" t="s">
        <v>1112</v>
      </c>
      <c r="B54" s="8">
        <v>45016.2336447989</v>
      </c>
      <c r="C54" s="12">
        <f>VLOOKUP($A54,$A13:$O14,L$4,FALSE)</f>
        <v>21957.29073751625</v>
      </c>
      <c r="D54" s="12">
        <f>VLOOKUP($A54,$A13:$O14,M$4,FALSE)</f>
        <v>0</v>
      </c>
      <c r="E54" s="12">
        <f>VLOOKUP($A54,$A13:$O14,N$4,FALSE)</f>
        <v>23554.230000000003</v>
      </c>
      <c r="F54" s="12">
        <f>VLOOKUP($A54,$A13:$O14,O$4,FALSE)</f>
        <v>31744.309999999998</v>
      </c>
      <c r="G54" s="11">
        <f>VLOOKUP($A54,$A13:$O14,K$4,FALSE)</f>
        <v>4394.5092624837489</v>
      </c>
      <c r="H54" s="10">
        <f>VLOOKUP($A54,$A13:$O14,J$4,FALSE)</f>
        <v>81650.33</v>
      </c>
      <c r="J54" s="12">
        <f>VLOOKUP($A54,$T13:$AH14,AE$4,FALSE)</f>
        <v>45271.861383080635</v>
      </c>
      <c r="K54" s="12">
        <f>VLOOKUP($A54,$T13:$AH14,AF$4,FALSE)</f>
        <v>0</v>
      </c>
      <c r="L54" s="12">
        <f>VLOOKUP($A54,$T13:$AH14,AG$4,FALSE)</f>
        <v>48870.1</v>
      </c>
      <c r="M54" s="12">
        <f>VLOOKUP($A54,$T13:$AH14,AH$4,FALSE)</f>
        <v>31744.309999999998</v>
      </c>
      <c r="N54" s="11">
        <f>VLOOKUP($A54,$T13:$AH14,AD$4,FALSE)</f>
        <v>5554.6586169193579</v>
      </c>
      <c r="O54" s="10">
        <f>VLOOKUP($A54,$T13:$AH14,AC$4,FALSE)</f>
        <v>131440.93</v>
      </c>
      <c r="Q54" s="51">
        <f t="shared" si="25"/>
        <v>1.0618145437100346</v>
      </c>
    </row>
    <row r="55" spans="1:17" x14ac:dyDescent="0.35">
      <c r="A55" s="7" t="s">
        <v>1114</v>
      </c>
      <c r="B55" s="8">
        <v>54061.366139626101</v>
      </c>
      <c r="C55" s="12">
        <f>VLOOKUP($A55,$A15:$O16,L$4,FALSE)</f>
        <v>23455.11950505355</v>
      </c>
      <c r="D55" s="12">
        <f>VLOOKUP($A55,$A15:$O16,M$4,FALSE)</f>
        <v>0</v>
      </c>
      <c r="E55" s="12">
        <f>VLOOKUP($A55,$A15:$O16,N$4,FALSE)</f>
        <v>23556.030000000002</v>
      </c>
      <c r="F55" s="12">
        <f>VLOOKUP($A55,$A15:$O16,O$4,FALSE)</f>
        <v>31744.309999999998</v>
      </c>
      <c r="G55" s="11">
        <f>VLOOKUP($A55,$A15:$O16,K$4,FALSE)</f>
        <v>4438.6004949464514</v>
      </c>
      <c r="H55" s="10">
        <f>VLOOKUP($A55,$A15:$O16,J$4,FALSE)</f>
        <v>83194.05</v>
      </c>
      <c r="J55" s="12">
        <f>VLOOKUP($A55,$T15:$AH16,AE$4,FALSE)</f>
        <v>48233.850266389003</v>
      </c>
      <c r="K55" s="12">
        <f>VLOOKUP($A55,$T15:$AH16,AF$4,FALSE)</f>
        <v>0</v>
      </c>
      <c r="L55" s="12">
        <f>VLOOKUP($A55,$T15:$AH16,AG$4,FALSE)</f>
        <v>48871.899999999994</v>
      </c>
      <c r="M55" s="12">
        <f>VLOOKUP($A55,$T15:$AH16,AH$4,FALSE)</f>
        <v>31744.309999999998</v>
      </c>
      <c r="N55" s="11">
        <f>VLOOKUP($A55,$T15:$AH16,AD$4,FALSE)</f>
        <v>5616.1597336109971</v>
      </c>
      <c r="O55" s="10">
        <f>VLOOKUP($A55,$T15:$AH16,AC$4,FALSE)</f>
        <v>134466.22</v>
      </c>
      <c r="Q55" s="51">
        <f t="shared" si="25"/>
        <v>1.0564316568925058</v>
      </c>
    </row>
    <row r="56" spans="1:17" x14ac:dyDescent="0.35">
      <c r="A56" s="7" t="s">
        <v>1116</v>
      </c>
      <c r="B56" s="8">
        <v>63550.072249703</v>
      </c>
      <c r="C56" s="12">
        <f>VLOOKUP($A56,$A17:$O18,L$4,FALSE)</f>
        <v>25626.955775510309</v>
      </c>
      <c r="D56" s="12">
        <f>VLOOKUP($A56,$A17:$O18,M$4,FALSE)</f>
        <v>0</v>
      </c>
      <c r="E56" s="12">
        <f>VLOOKUP($A56,$A17:$O18,N$4,FALSE)</f>
        <v>23542.030000000002</v>
      </c>
      <c r="F56" s="12">
        <f>VLOOKUP($A56,$A17:$O18,O$4,FALSE)</f>
        <v>31744.309999999998</v>
      </c>
      <c r="G56" s="11">
        <f>VLOOKUP($A56,$A17:$O18,K$4,FALSE)</f>
        <v>4525.6642244896902</v>
      </c>
      <c r="H56" s="10">
        <f>VLOOKUP($A56,$A17:$O18,J$4,FALSE)</f>
        <v>85438.95</v>
      </c>
      <c r="J56" s="12">
        <f>VLOOKUP($A56,$T17:$AH18,AE$4,FALSE)</f>
        <v>52474.81001888778</v>
      </c>
      <c r="K56" s="12">
        <f>VLOOKUP($A56,$T17:$AH18,AF$4,FALSE)</f>
        <v>0</v>
      </c>
      <c r="L56" s="12">
        <f>VLOOKUP($A56,$T17:$AH18,AG$4,FALSE)</f>
        <v>48857.899999999994</v>
      </c>
      <c r="M56" s="12">
        <f>VLOOKUP($A56,$T17:$AH18,AH$4,FALSE)</f>
        <v>31744.309999999998</v>
      </c>
      <c r="N56" s="11">
        <f>VLOOKUP($A56,$T17:$AH18,AD$4,FALSE)</f>
        <v>5756.0299811122131</v>
      </c>
      <c r="O56" s="10">
        <f>VLOOKUP($A56,$T17:$AH18,AC$4,FALSE)</f>
        <v>138833.04999999999</v>
      </c>
      <c r="Q56" s="51">
        <f t="shared" si="25"/>
        <v>1.0476411821428233</v>
      </c>
    </row>
    <row r="57" spans="1:17" x14ac:dyDescent="0.35">
      <c r="A57" s="7" t="s">
        <v>1118</v>
      </c>
      <c r="B57" s="8">
        <v>71394.000753582499</v>
      </c>
      <c r="C57" s="12">
        <f>VLOOKUP($A57,$A19:$O20,L$4,FALSE)</f>
        <v>26316.395052358333</v>
      </c>
      <c r="D57" s="12">
        <f>VLOOKUP($A57,$A19:$O20,M$4,FALSE)</f>
        <v>0</v>
      </c>
      <c r="E57" s="12">
        <f>VLOOKUP($A57,$A19:$O20,N$4,FALSE)</f>
        <v>23547.030000000002</v>
      </c>
      <c r="F57" s="12">
        <f>VLOOKUP($A57,$A19:$O20,O$4,FALSE)</f>
        <v>31744.309999999998</v>
      </c>
      <c r="G57" s="11">
        <f>VLOOKUP($A57,$A19:$O20,K$4,FALSE)</f>
        <v>4534.754947641668</v>
      </c>
      <c r="H57" s="10">
        <f>VLOOKUP($A57,$A19:$O20,J$4,FALSE)</f>
        <v>86142.48</v>
      </c>
      <c r="J57" s="12">
        <f>VLOOKUP($A57,$T19:$AH20,AE$4,FALSE)</f>
        <v>53538.688824550787</v>
      </c>
      <c r="K57" s="12">
        <f>VLOOKUP($A57,$T19:$AH20,AF$4,FALSE)</f>
        <v>0</v>
      </c>
      <c r="L57" s="12">
        <f>VLOOKUP($A57,$T19:$AH20,AG$4,FALSE)</f>
        <v>48862.899999999994</v>
      </c>
      <c r="M57" s="12">
        <f>VLOOKUP($A57,$T19:$AH20,AH$4,FALSE)</f>
        <v>31744.309999999998</v>
      </c>
      <c r="N57" s="11">
        <f>VLOOKUP($A57,$T19:$AH20,AD$4,FALSE)</f>
        <v>5751.9311754492155</v>
      </c>
      <c r="O57" s="10">
        <f>VLOOKUP($A57,$T19:$AH20,AC$4,FALSE)</f>
        <v>139897.82999999999</v>
      </c>
      <c r="Q57" s="51">
        <f t="shared" si="25"/>
        <v>1.034423359203712</v>
      </c>
    </row>
    <row r="60" spans="1:17" ht="15" thickBot="1" x14ac:dyDescent="0.4"/>
    <row r="61" spans="1:17" ht="19.5" thickTop="1" thickBot="1" x14ac:dyDescent="0.5">
      <c r="H61" s="193" t="s">
        <v>1189</v>
      </c>
      <c r="I61" s="193"/>
      <c r="J61" s="193"/>
      <c r="K61" s="193"/>
    </row>
    <row r="62" spans="1:17" ht="15.5" thickTop="1" thickBot="1" x14ac:dyDescent="0.4"/>
    <row r="63" spans="1:17" ht="15.5" thickTop="1" thickBot="1" x14ac:dyDescent="0.4">
      <c r="H63" s="97" t="s">
        <v>1188</v>
      </c>
      <c r="I63" s="39" t="s">
        <v>1147</v>
      </c>
      <c r="J63" s="40" t="s">
        <v>1146</v>
      </c>
      <c r="K63" s="41" t="s">
        <v>1155</v>
      </c>
    </row>
    <row r="64" spans="1:17" ht="15" thickTop="1" x14ac:dyDescent="0.35">
      <c r="H64" s="93" t="str">
        <f>A50</f>
        <v>Campos do Jordão</v>
      </c>
      <c r="I64" s="94">
        <f t="shared" ref="I64:I71" si="26">C50</f>
        <v>12535.431833985625</v>
      </c>
      <c r="J64" s="95">
        <f t="shared" ref="J64:J71" si="27">J50</f>
        <v>28797.539362094598</v>
      </c>
      <c r="K64" s="96">
        <f>(J64-I64)/I64</f>
        <v>1.2972913692546046</v>
      </c>
    </row>
    <row r="65" spans="8:11" x14ac:dyDescent="0.35">
      <c r="H65" s="86" t="str">
        <f t="shared" ref="H65:H71" si="28">A51</f>
        <v>São Paulo</v>
      </c>
      <c r="I65" s="87">
        <f t="shared" si="26"/>
        <v>15825.005407900564</v>
      </c>
      <c r="J65" s="88">
        <f t="shared" si="27"/>
        <v>34009.678660206431</v>
      </c>
      <c r="K65" s="42">
        <f t="shared" ref="K65:K71" si="29">(J65-I65)/I65</f>
        <v>1.1491100813922788</v>
      </c>
    </row>
    <row r="66" spans="8:11" x14ac:dyDescent="0.35">
      <c r="H66" s="86" t="str">
        <f t="shared" si="28"/>
        <v>Porto Alegre</v>
      </c>
      <c r="I66" s="87">
        <f t="shared" si="26"/>
        <v>17359.066011569859</v>
      </c>
      <c r="J66" s="88">
        <f t="shared" si="27"/>
        <v>36914.439905041021</v>
      </c>
      <c r="K66" s="42">
        <f t="shared" si="29"/>
        <v>1.1265222380304021</v>
      </c>
    </row>
    <row r="67" spans="8:11" x14ac:dyDescent="0.35">
      <c r="H67" s="86" t="str">
        <f t="shared" si="28"/>
        <v>Goiânia</v>
      </c>
      <c r="I67" s="87">
        <f t="shared" si="26"/>
        <v>22617.265420076659</v>
      </c>
      <c r="J67" s="88">
        <f t="shared" si="27"/>
        <v>45289.928295337857</v>
      </c>
      <c r="K67" s="42">
        <f t="shared" si="29"/>
        <v>1.0024493436388364</v>
      </c>
    </row>
    <row r="68" spans="8:11" x14ac:dyDescent="0.35">
      <c r="H68" s="86" t="str">
        <f t="shared" si="28"/>
        <v>Rio de Janeiro (Vila Militar)</v>
      </c>
      <c r="I68" s="87">
        <f t="shared" si="26"/>
        <v>21957.29073751625</v>
      </c>
      <c r="J68" s="88">
        <f t="shared" si="27"/>
        <v>45271.861383080635</v>
      </c>
      <c r="K68" s="42">
        <f t="shared" si="29"/>
        <v>1.0618145437100346</v>
      </c>
    </row>
    <row r="69" spans="8:11" x14ac:dyDescent="0.35">
      <c r="H69" s="86" t="str">
        <f t="shared" si="28"/>
        <v>Vitória</v>
      </c>
      <c r="I69" s="87">
        <f t="shared" si="26"/>
        <v>23455.11950505355</v>
      </c>
      <c r="J69" s="88">
        <f t="shared" si="27"/>
        <v>48233.850266389003</v>
      </c>
      <c r="K69" s="42">
        <f t="shared" si="29"/>
        <v>1.0564316568925058</v>
      </c>
    </row>
    <row r="70" spans="8:11" x14ac:dyDescent="0.35">
      <c r="H70" s="86" t="str">
        <f t="shared" si="28"/>
        <v>Recife</v>
      </c>
      <c r="I70" s="87">
        <f t="shared" si="26"/>
        <v>25626.955775510309</v>
      </c>
      <c r="J70" s="88">
        <f t="shared" si="27"/>
        <v>52474.81001888778</v>
      </c>
      <c r="K70" s="42">
        <f t="shared" si="29"/>
        <v>1.0476411821428233</v>
      </c>
    </row>
    <row r="71" spans="8:11" ht="15" thickBot="1" x14ac:dyDescent="0.4">
      <c r="H71" s="89" t="str">
        <f t="shared" si="28"/>
        <v>Fortaleza</v>
      </c>
      <c r="I71" s="90">
        <f t="shared" si="26"/>
        <v>26316.395052358333</v>
      </c>
      <c r="J71" s="91">
        <f t="shared" si="27"/>
        <v>53538.688824550787</v>
      </c>
      <c r="K71" s="92">
        <f t="shared" si="29"/>
        <v>1.034423359203712</v>
      </c>
    </row>
    <row r="72" spans="8:11" ht="15" thickTop="1" x14ac:dyDescent="0.35"/>
  </sheetData>
  <mergeCells count="12">
    <mergeCell ref="H61:K61"/>
    <mergeCell ref="A2:M2"/>
    <mergeCell ref="T2:AF2"/>
    <mergeCell ref="J39:M39"/>
    <mergeCell ref="E46:I46"/>
    <mergeCell ref="E45:I45"/>
    <mergeCell ref="E44:I44"/>
    <mergeCell ref="E43:I43"/>
    <mergeCell ref="E42:I42"/>
    <mergeCell ref="E41:I41"/>
    <mergeCell ref="E40:I40"/>
    <mergeCell ref="A39:D39"/>
  </mergeCells>
  <dataValidations count="8">
    <dataValidation allowBlank="1" showInputMessage="1" showErrorMessage="1" sqref="D36:H36 W36:AA36" xr:uid="{FE273283-C530-45CE-9328-8B79FE70196C}"/>
    <dataValidation type="list" allowBlank="1" showInputMessage="1" showErrorMessage="1" sqref="M46 D46" xr:uid="{444E211C-5A5B-4C52-B9D6-34D8A93DAB72}">
      <formula1>$H$23:$H$24</formula1>
    </dataValidation>
    <dataValidation type="list" allowBlank="1" showInputMessage="1" showErrorMessage="1" sqref="M45 D45" xr:uid="{E8BC574E-799E-4AC8-B875-FFA112210F87}">
      <formula1>$G$23:$G$26</formula1>
    </dataValidation>
    <dataValidation type="list" allowBlank="1" showInputMessage="1" showErrorMessage="1" sqref="M44 D44" xr:uid="{9D0ED8FA-F9CB-405C-985C-044C18FC881C}">
      <formula1>$F$23:$F$24</formula1>
    </dataValidation>
    <dataValidation type="list" allowBlank="1" showInputMessage="1" showErrorMessage="1" sqref="M43 D43" xr:uid="{07F1A28B-7015-4678-9C7B-D5893ED6F8AA}">
      <formula1>$E$23:$E$24</formula1>
    </dataValidation>
    <dataValidation type="list" allowBlank="1" showInputMessage="1" showErrorMessage="1" sqref="M42 D42" xr:uid="{8BFD1432-7D87-4C5D-A681-2868CBD69438}">
      <formula1>$D$23:$D$24</formula1>
    </dataValidation>
    <dataValidation type="list" allowBlank="1" showInputMessage="1" showErrorMessage="1" sqref="M41 D41" xr:uid="{5B4F78EF-6167-4F44-9F1D-B2A25D1CD3F5}">
      <formula1>$B$23:$B$24</formula1>
    </dataValidation>
    <dataValidation type="list" allowBlank="1" showInputMessage="1" showErrorMessage="1" sqref="M40 D40" xr:uid="{F0B67E87-0BAC-423A-B9A0-611EA64E4D60}">
      <formula1>$C$23:$C$24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8F18B-D9D2-482D-8169-B530B42275E4}">
  <dimension ref="A1:P92"/>
  <sheetViews>
    <sheetView zoomScale="70" zoomScaleNormal="70" workbookViewId="0">
      <selection activeCell="Q52" sqref="Q52"/>
    </sheetView>
  </sheetViews>
  <sheetFormatPr defaultRowHeight="14.5" x14ac:dyDescent="0.35"/>
  <cols>
    <col min="1" max="1" width="23.08984375" bestFit="1" customWidth="1"/>
    <col min="3" max="3" width="12.6328125" customWidth="1"/>
    <col min="4" max="7" width="15.6328125" customWidth="1"/>
    <col min="8" max="8" width="14.36328125" customWidth="1"/>
    <col min="9" max="14" width="14.453125" customWidth="1"/>
  </cols>
  <sheetData>
    <row r="1" spans="1:16" ht="15" thickBot="1" x14ac:dyDescent="0.4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</row>
    <row r="2" spans="1:16" ht="15" hidden="1" thickTop="1" x14ac:dyDescent="0.35"/>
    <row r="3" spans="1:16" hidden="1" x14ac:dyDescent="0.35"/>
    <row r="4" spans="1:16" hidden="1" x14ac:dyDescent="0.35"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</row>
    <row r="5" spans="1:16" ht="169.75" hidden="1" customHeight="1" x14ac:dyDescent="0.35">
      <c r="A5" s="5" t="s">
        <v>1099</v>
      </c>
      <c r="B5" s="2" t="s">
        <v>31</v>
      </c>
      <c r="C5" s="2" t="s">
        <v>1134</v>
      </c>
      <c r="D5" s="2" t="s">
        <v>32</v>
      </c>
      <c r="E5" s="2" t="s">
        <v>33</v>
      </c>
      <c r="F5" s="2" t="s">
        <v>34</v>
      </c>
      <c r="G5" s="2" t="s">
        <v>35</v>
      </c>
      <c r="H5" s="2" t="s">
        <v>36</v>
      </c>
      <c r="I5" s="4" t="s">
        <v>1103</v>
      </c>
      <c r="J5" s="9" t="str">
        <f>J35</f>
        <v>Total End Uses [kWh/m²/ano]</v>
      </c>
      <c r="K5" s="9" t="str">
        <f t="shared" ref="K5:O5" si="0">K35</f>
        <v>Total ATM_equip: AVAC + Equip [kWh/ATM/ano]</v>
      </c>
      <c r="L5" s="9" t="str">
        <f t="shared" si="0"/>
        <v>AVAC: Agencia - ATM_Equip [kWh/m²/ano]</v>
      </c>
      <c r="M5" s="71" t="s">
        <v>1170</v>
      </c>
      <c r="N5" s="9" t="str">
        <f t="shared" si="0"/>
        <v>Iluminação: agencia (interior + exterior) - ATM_Equip [kWh/m²/ano]</v>
      </c>
      <c r="O5" s="9" t="str">
        <f t="shared" si="0"/>
        <v>Equipamentos: Agencia - ATM_Equip  [kWh/m²/ano]</v>
      </c>
    </row>
    <row r="6" spans="1:16" hidden="1" x14ac:dyDescent="0.35">
      <c r="A6" s="7" t="s">
        <v>1105</v>
      </c>
      <c r="B6" t="str">
        <f t="shared" ref="B6:H6" si="1">B36</f>
        <v>*</v>
      </c>
      <c r="C6" t="str">
        <f t="shared" si="1"/>
        <v>VRF</v>
      </c>
      <c r="D6" t="str">
        <f t="shared" si="1"/>
        <v>ENT01</v>
      </c>
      <c r="E6" t="str">
        <f t="shared" si="1"/>
        <v>ENV01</v>
      </c>
      <c r="F6" t="str">
        <f t="shared" si="1"/>
        <v>*</v>
      </c>
      <c r="G6" t="str">
        <f t="shared" si="1"/>
        <v>BULD0*</v>
      </c>
      <c r="H6" t="str">
        <f t="shared" si="1"/>
        <v>ZVDF01</v>
      </c>
      <c r="I6" s="8">
        <v>3495.45982983364</v>
      </c>
      <c r="J6">
        <f>DAVERAGE(Planilha_Final!$B$10:$BK$2058,'Equação para qualquer cidade'!J$5,'Equação para qualquer cidade'!$A5:$H6)</f>
        <v>145.24909895833335</v>
      </c>
      <c r="K6">
        <f>DAVERAGE(Planilha_Final!$B$10:$BK$2058,'Equação para qualquer cidade'!K$5,'Equação para qualquer cidade'!$A5:$H6)</f>
        <v>620.14060482188427</v>
      </c>
      <c r="L6">
        <f>DAVERAGE(Planilha_Final!$B$10:$BK$2058,'Equação para qualquer cidade'!L$5,'Equação para qualquer cidade'!$A5:$H6)</f>
        <v>24.251502398701398</v>
      </c>
      <c r="M6">
        <f>DAVERAGE(Planilha_Final!$B$10:$BK$2058,'Equação para qualquer cidade'!M$5,'Equação para qualquer cidade'!$A5:$H6)</f>
        <v>1.3055614583333333</v>
      </c>
      <c r="N6">
        <f>DAVERAGE(Planilha_Final!$B$10:$BK$2058,'Equação para qualquer cidade'!N$5,'Equação para qualquer cidade'!$A5:$H6)</f>
        <v>62.439594827586191</v>
      </c>
      <c r="O6">
        <f>DAVERAGE(Planilha_Final!$B$10:$BK$2058,'Equação para qualquer cidade'!O$5,'Equação para qualquer cidade'!$A5:$H6)</f>
        <v>54.731568965517233</v>
      </c>
    </row>
    <row r="7" spans="1:16" ht="113.5" hidden="1" x14ac:dyDescent="0.35">
      <c r="A7" s="5" t="s">
        <v>1099</v>
      </c>
      <c r="B7" s="2" t="s">
        <v>31</v>
      </c>
      <c r="C7" s="2" t="s">
        <v>1134</v>
      </c>
      <c r="D7" s="2" t="s">
        <v>32</v>
      </c>
      <c r="E7" s="2" t="s">
        <v>33</v>
      </c>
      <c r="F7" s="2" t="s">
        <v>34</v>
      </c>
      <c r="G7" s="2" t="s">
        <v>35</v>
      </c>
      <c r="H7" s="2" t="s">
        <v>36</v>
      </c>
      <c r="I7" s="4" t="s">
        <v>1103</v>
      </c>
      <c r="J7" s="9" t="str">
        <f>J5</f>
        <v>Total End Uses [kWh/m²/ano]</v>
      </c>
      <c r="K7" s="9" t="str">
        <f t="shared" ref="K7:O19" si="2">K5</f>
        <v>Total ATM_equip: AVAC + Equip [kWh/ATM/ano]</v>
      </c>
      <c r="L7" s="9" t="str">
        <f t="shared" si="2"/>
        <v>AVAC: Agencia - ATM_Equip [kWh/m²/ano]</v>
      </c>
      <c r="M7" s="71" t="s">
        <v>1170</v>
      </c>
      <c r="N7" s="9" t="str">
        <f t="shared" si="2"/>
        <v>Iluminação: agencia (interior + exterior) - ATM_Equip [kWh/m²/ano]</v>
      </c>
      <c r="O7" s="9" t="str">
        <f t="shared" si="2"/>
        <v>Equipamentos: Agencia - ATM_Equip  [kWh/m²/ano]</v>
      </c>
    </row>
    <row r="8" spans="1:16" hidden="1" x14ac:dyDescent="0.35">
      <c r="A8" s="7" t="s">
        <v>1106</v>
      </c>
      <c r="B8" t="str">
        <f>B6</f>
        <v>*</v>
      </c>
      <c r="C8" t="str">
        <f t="shared" ref="C8:H20" si="3">C6</f>
        <v>VRF</v>
      </c>
      <c r="D8" t="str">
        <f t="shared" si="3"/>
        <v>ENT01</v>
      </c>
      <c r="E8" t="str">
        <f t="shared" si="3"/>
        <v>ENV01</v>
      </c>
      <c r="F8" t="str">
        <f t="shared" si="3"/>
        <v>*</v>
      </c>
      <c r="G8" t="str">
        <f t="shared" si="3"/>
        <v>BULD0*</v>
      </c>
      <c r="H8" t="str">
        <f t="shared" si="3"/>
        <v>ZVDF01</v>
      </c>
      <c r="I8" s="8">
        <v>14172.2970393051</v>
      </c>
      <c r="J8">
        <f>DAVERAGE(Planilha_Final!$B$10:$BK$2058,'Equação para qualquer cidade'!J$5,'Equação para qualquer cidade'!$A7:$H8)</f>
        <v>151.01146979166666</v>
      </c>
      <c r="K8">
        <f>DAVERAGE(Planilha_Final!$B$10:$BK$2058,'Equação para qualquer cidade'!K$5,'Equação para qualquer cidade'!$A7:$H8)</f>
        <v>652.28197259049819</v>
      </c>
      <c r="L8">
        <f>DAVERAGE(Planilha_Final!$B$10:$BK$2058,'Equação para qualquer cidade'!L$5,'Equação para qualquer cidade'!$A7:$H8)</f>
        <v>30.761146451493989</v>
      </c>
      <c r="M8">
        <f>DAVERAGE(Planilha_Final!$B$10:$BK$2058,'Equação para qualquer cidade'!M$5,'Equação para qualquer cidade'!$A7:$H8)</f>
        <v>0.39829166666666665</v>
      </c>
      <c r="N8">
        <f>DAVERAGE(Planilha_Final!$B$10:$BK$2058,'Equação para qualquer cidade'!N$5,'Equação para qualquer cidade'!$A7:$H8)</f>
        <v>62.441663793103451</v>
      </c>
      <c r="O8">
        <f>DAVERAGE(Planilha_Final!$B$10:$BK$2058,'Equação para qualquer cidade'!O$5,'Equação para qualquer cidade'!$A7:$H8)</f>
        <v>54.731568965517233</v>
      </c>
    </row>
    <row r="9" spans="1:16" ht="113.5" hidden="1" x14ac:dyDescent="0.35">
      <c r="A9" s="5" t="s">
        <v>1099</v>
      </c>
      <c r="B9" s="2" t="s">
        <v>31</v>
      </c>
      <c r="C9" s="2" t="s">
        <v>1134</v>
      </c>
      <c r="D9" s="2" t="s">
        <v>32</v>
      </c>
      <c r="E9" s="2" t="s">
        <v>33</v>
      </c>
      <c r="F9" s="2" t="s">
        <v>34</v>
      </c>
      <c r="G9" s="2" t="s">
        <v>35</v>
      </c>
      <c r="H9" s="2" t="s">
        <v>36</v>
      </c>
      <c r="I9" s="4" t="s">
        <v>1103</v>
      </c>
      <c r="J9" s="9" t="str">
        <f>J7</f>
        <v>Total End Uses [kWh/m²/ano]</v>
      </c>
      <c r="K9" s="9" t="str">
        <f t="shared" si="2"/>
        <v>Total ATM_equip: AVAC + Equip [kWh/ATM/ano]</v>
      </c>
      <c r="L9" s="9" t="str">
        <f t="shared" si="2"/>
        <v>AVAC: Agencia - ATM_Equip [kWh/m²/ano]</v>
      </c>
      <c r="M9" s="71" t="s">
        <v>1170</v>
      </c>
      <c r="N9" s="9" t="str">
        <f t="shared" si="2"/>
        <v>Iluminação: agencia (interior + exterior) - ATM_Equip [kWh/m²/ano]</v>
      </c>
      <c r="O9" s="9" t="str">
        <f t="shared" si="2"/>
        <v>Equipamentos: Agencia - ATM_Equip  [kWh/m²/ano]</v>
      </c>
    </row>
    <row r="10" spans="1:16" hidden="1" x14ac:dyDescent="0.35">
      <c r="A10" s="7" t="s">
        <v>1108</v>
      </c>
      <c r="B10" t="str">
        <f>B8</f>
        <v>*</v>
      </c>
      <c r="C10" t="str">
        <f t="shared" si="3"/>
        <v>VRF</v>
      </c>
      <c r="D10" t="str">
        <f t="shared" si="3"/>
        <v>ENT01</v>
      </c>
      <c r="E10" t="str">
        <f t="shared" si="3"/>
        <v>ENV01</v>
      </c>
      <c r="F10" t="str">
        <f t="shared" si="3"/>
        <v>*</v>
      </c>
      <c r="G10" t="str">
        <f t="shared" si="3"/>
        <v>BULD0*</v>
      </c>
      <c r="H10" t="str">
        <f t="shared" si="3"/>
        <v>ZVDF01</v>
      </c>
      <c r="I10" s="8">
        <v>23954.0527728093</v>
      </c>
      <c r="J10">
        <f>DAVERAGE(Planilha_Final!$B$10:$BK$2058,'Equação para qualquer cidade'!J$5,'Equação para qualquer cidade'!$A9:$H10)</f>
        <v>155.17535000000001</v>
      </c>
      <c r="K10">
        <f>DAVERAGE(Planilha_Final!$B$10:$BK$2058,'Equação para qualquer cidade'!K$5,'Equação para qualquer cidade'!$A9:$H10)</f>
        <v>664.83642099189012</v>
      </c>
      <c r="L10">
        <f>DAVERAGE(Planilha_Final!$B$10:$BK$2058,'Equação para qualquer cidade'!L$5,'Equação para qualquer cidade'!$A9:$H10)</f>
        <v>34.648781341477189</v>
      </c>
      <c r="M10">
        <f>DAVERAGE(Planilha_Final!$B$10:$BK$2058,'Equação para qualquer cidade'!M$5,'Equação para qualquer cidade'!$A9:$H10)</f>
        <v>0.64765520833333334</v>
      </c>
      <c r="N10">
        <f>DAVERAGE(Planilha_Final!$B$10:$BK$2058,'Equação para qualquer cidade'!N$5,'Equação para qualquer cidade'!$A9:$H10)</f>
        <v>62.452008620689661</v>
      </c>
      <c r="O10">
        <f>DAVERAGE(Planilha_Final!$B$10:$BK$2058,'Equação para qualquer cidade'!O$5,'Equação para qualquer cidade'!$A9:$H10)</f>
        <v>54.731568965517233</v>
      </c>
    </row>
    <row r="11" spans="1:16" ht="113.5" hidden="1" x14ac:dyDescent="0.35">
      <c r="A11" s="5" t="s">
        <v>1099</v>
      </c>
      <c r="B11" s="2" t="s">
        <v>31</v>
      </c>
      <c r="C11" s="2" t="s">
        <v>1134</v>
      </c>
      <c r="D11" s="2" t="s">
        <v>32</v>
      </c>
      <c r="E11" s="2" t="s">
        <v>33</v>
      </c>
      <c r="F11" s="2" t="s">
        <v>34</v>
      </c>
      <c r="G11" s="2" t="s">
        <v>35</v>
      </c>
      <c r="H11" s="2" t="s">
        <v>36</v>
      </c>
      <c r="I11" s="4" t="s">
        <v>1103</v>
      </c>
      <c r="J11" s="9" t="str">
        <f>J9</f>
        <v>Total End Uses [kWh/m²/ano]</v>
      </c>
      <c r="K11" s="9" t="str">
        <f t="shared" si="2"/>
        <v>Total ATM_equip: AVAC + Equip [kWh/ATM/ano]</v>
      </c>
      <c r="L11" s="9" t="str">
        <f t="shared" si="2"/>
        <v>AVAC: Agencia - ATM_Equip [kWh/m²/ano]</v>
      </c>
      <c r="M11" s="71" t="s">
        <v>1170</v>
      </c>
      <c r="N11" s="9" t="str">
        <f t="shared" si="2"/>
        <v>Iluminação: agencia (interior + exterior) - ATM_Equip [kWh/m²/ano]</v>
      </c>
      <c r="O11" s="9" t="str">
        <f t="shared" si="2"/>
        <v>Equipamentos: Agencia - ATM_Equip  [kWh/m²/ano]</v>
      </c>
    </row>
    <row r="12" spans="1:16" hidden="1" x14ac:dyDescent="0.35">
      <c r="A12" s="7" t="s">
        <v>1110</v>
      </c>
      <c r="B12" t="str">
        <f>B10</f>
        <v>*</v>
      </c>
      <c r="C12" t="str">
        <f t="shared" si="3"/>
        <v>VRF</v>
      </c>
      <c r="D12" t="str">
        <f t="shared" si="3"/>
        <v>ENT01</v>
      </c>
      <c r="E12" t="str">
        <f t="shared" si="3"/>
        <v>ENV01</v>
      </c>
      <c r="F12" t="str">
        <f t="shared" si="3"/>
        <v>*</v>
      </c>
      <c r="G12" t="str">
        <f t="shared" si="3"/>
        <v>BULD0*</v>
      </c>
      <c r="H12" t="str">
        <f t="shared" si="3"/>
        <v>ZVDF01</v>
      </c>
      <c r="I12" s="8">
        <v>31081.371963744201</v>
      </c>
      <c r="J12">
        <f>DAVERAGE(Planilha_Final!$B$10:$BK$2058,'Equação para qualquer cidade'!J$5,'Equação para qualquer cidade'!$A11:$H12)</f>
        <v>165.10629479166664</v>
      </c>
      <c r="K12">
        <f>DAVERAGE(Planilha_Final!$B$10:$BK$2058,'Equação para qualquer cidade'!K$5,'Equação para qualquer cidade'!$A11:$H12)</f>
        <v>707.95871961475336</v>
      </c>
      <c r="L12">
        <f>DAVERAGE(Planilha_Final!$B$10:$BK$2058,'Equação para qualquer cidade'!L$5,'Equação para qualquer cidade'!$A11:$H12)</f>
        <v>45.057751444304699</v>
      </c>
      <c r="M12">
        <f>DAVERAGE(Planilha_Final!$B$10:$BK$2058,'Equação para qualquer cidade'!M$5,'Equação para qualquer cidade'!$A11:$H12)</f>
        <v>2.3502083333333337E-2</v>
      </c>
      <c r="N12">
        <f>DAVERAGE(Planilha_Final!$B$10:$BK$2058,'Equação para qualquer cidade'!N$5,'Equação para qualquer cidade'!$A11:$H12)</f>
        <v>62.441663793103451</v>
      </c>
      <c r="O12">
        <f>DAVERAGE(Planilha_Final!$B$10:$BK$2058,'Equação para qualquer cidade'!O$5,'Equação para qualquer cidade'!$A11:$H12)</f>
        <v>54.731568965517233</v>
      </c>
    </row>
    <row r="13" spans="1:16" ht="113.5" hidden="1" x14ac:dyDescent="0.35">
      <c r="A13" s="5" t="s">
        <v>1099</v>
      </c>
      <c r="B13" s="2" t="s">
        <v>31</v>
      </c>
      <c r="C13" s="2" t="s">
        <v>1134</v>
      </c>
      <c r="D13" s="2" t="s">
        <v>32</v>
      </c>
      <c r="E13" s="2" t="s">
        <v>33</v>
      </c>
      <c r="F13" s="2" t="s">
        <v>34</v>
      </c>
      <c r="G13" s="2" t="s">
        <v>35</v>
      </c>
      <c r="H13" s="2" t="s">
        <v>36</v>
      </c>
      <c r="I13" s="4" t="s">
        <v>1103</v>
      </c>
      <c r="J13" s="9" t="str">
        <f>J11</f>
        <v>Total End Uses [kWh/m²/ano]</v>
      </c>
      <c r="K13" s="9" t="str">
        <f t="shared" si="2"/>
        <v>Total ATM_equip: AVAC + Equip [kWh/ATM/ano]</v>
      </c>
      <c r="L13" s="9" t="str">
        <f t="shared" si="2"/>
        <v>AVAC: Agencia - ATM_Equip [kWh/m²/ano]</v>
      </c>
      <c r="M13" s="71" t="s">
        <v>1170</v>
      </c>
      <c r="N13" s="9" t="str">
        <f t="shared" si="2"/>
        <v>Iluminação: agencia (interior + exterior) - ATM_Equip [kWh/m²/ano]</v>
      </c>
      <c r="O13" s="9" t="str">
        <f t="shared" si="2"/>
        <v>Equipamentos: Agencia - ATM_Equip  [kWh/m²/ano]</v>
      </c>
    </row>
    <row r="14" spans="1:16" hidden="1" x14ac:dyDescent="0.35">
      <c r="A14" s="7" t="s">
        <v>1112</v>
      </c>
      <c r="B14" t="str">
        <f>B12</f>
        <v>*</v>
      </c>
      <c r="C14" t="str">
        <f t="shared" si="3"/>
        <v>VRF</v>
      </c>
      <c r="D14" t="str">
        <f t="shared" si="3"/>
        <v>ENT01</v>
      </c>
      <c r="E14" t="str">
        <f t="shared" si="3"/>
        <v>ENV01</v>
      </c>
      <c r="F14" t="str">
        <f t="shared" si="3"/>
        <v>*</v>
      </c>
      <c r="G14" t="str">
        <f t="shared" si="3"/>
        <v>BULD0*</v>
      </c>
      <c r="H14" t="str">
        <f t="shared" si="3"/>
        <v>ZVDF01</v>
      </c>
      <c r="I14" s="8">
        <v>45016.2336447989</v>
      </c>
      <c r="J14">
        <f>DAVERAGE(Planilha_Final!$B$10:$BK$2058,'Equação para qualquer cidade'!J$5,'Equação para qualquer cidade'!$A13:$H14)</f>
        <v>164.362240625</v>
      </c>
      <c r="K14">
        <f>DAVERAGE(Planilha_Final!$B$10:$BK$2058,'Equação para qualquer cidade'!K$5,'Equação para qualquer cidade'!$A13:$H14)</f>
        <v>708.29557450052289</v>
      </c>
      <c r="L14">
        <f>DAVERAGE(Planilha_Final!$B$10:$BK$2058,'Equação para qualquer cidade'!L$5,'Equação para qualquer cidade'!$A13:$H14)</f>
        <v>44.315182721545412</v>
      </c>
      <c r="M14">
        <f>DAVERAGE(Planilha_Final!$B$10:$BK$2058,'Equação para qualquer cidade'!M$5,'Equação para qualquer cidade'!$A13:$H14)</f>
        <v>0</v>
      </c>
      <c r="N14">
        <f>DAVERAGE(Planilha_Final!$B$10:$BK$2058,'Equação para qualquer cidade'!N$5,'Equação para qualquer cidade'!$A13:$H14)</f>
        <v>62.434767241379312</v>
      </c>
      <c r="O14">
        <f>DAVERAGE(Planilha_Final!$B$10:$BK$2058,'Equação para qualquer cidade'!O$5,'Equação para qualquer cidade'!$A13:$H14)</f>
        <v>54.731568965517233</v>
      </c>
    </row>
    <row r="15" spans="1:16" ht="113.5" hidden="1" x14ac:dyDescent="0.35">
      <c r="A15" s="5" t="s">
        <v>1099</v>
      </c>
      <c r="B15" s="2" t="s">
        <v>31</v>
      </c>
      <c r="C15" s="2" t="s">
        <v>1134</v>
      </c>
      <c r="D15" s="2" t="s">
        <v>32</v>
      </c>
      <c r="E15" s="2" t="s">
        <v>33</v>
      </c>
      <c r="F15" s="2" t="s">
        <v>34</v>
      </c>
      <c r="G15" s="2" t="s">
        <v>35</v>
      </c>
      <c r="H15" s="2" t="s">
        <v>36</v>
      </c>
      <c r="I15" s="4" t="s">
        <v>1103</v>
      </c>
      <c r="J15" s="9" t="str">
        <f>J13</f>
        <v>Total End Uses [kWh/m²/ano]</v>
      </c>
      <c r="K15" s="9" t="str">
        <f t="shared" si="2"/>
        <v>Total ATM_equip: AVAC + Equip [kWh/ATM/ano]</v>
      </c>
      <c r="L15" s="9" t="str">
        <f t="shared" si="2"/>
        <v>AVAC: Agencia - ATM_Equip [kWh/m²/ano]</v>
      </c>
      <c r="M15" s="71" t="s">
        <v>1170</v>
      </c>
      <c r="N15" s="9" t="str">
        <f t="shared" si="2"/>
        <v>Iluminação: agencia (interior + exterior) - ATM_Equip [kWh/m²/ano]</v>
      </c>
      <c r="O15" s="9" t="str">
        <f t="shared" si="2"/>
        <v>Equipamentos: Agencia - ATM_Equip  [kWh/m²/ano]</v>
      </c>
    </row>
    <row r="16" spans="1:16" hidden="1" x14ac:dyDescent="0.35">
      <c r="A16" s="7" t="s">
        <v>1114</v>
      </c>
      <c r="B16" t="str">
        <f>B14</f>
        <v>*</v>
      </c>
      <c r="C16" t="str">
        <f t="shared" si="3"/>
        <v>VRF</v>
      </c>
      <c r="D16" t="str">
        <f t="shared" si="3"/>
        <v>ENT01</v>
      </c>
      <c r="E16" t="str">
        <f t="shared" si="3"/>
        <v>ENV01</v>
      </c>
      <c r="F16" t="str">
        <f t="shared" si="3"/>
        <v>*</v>
      </c>
      <c r="G16" t="str">
        <f t="shared" si="3"/>
        <v>BULD0*</v>
      </c>
      <c r="H16" t="str">
        <f t="shared" si="3"/>
        <v>ZVDF01</v>
      </c>
      <c r="I16" s="8">
        <v>54061.366139626101</v>
      </c>
      <c r="J16">
        <f>DAVERAGE(Planilha_Final!$B$10:$BK$2058,'Equação para qualquer cidade'!J$5,'Equação para qualquer cidade'!$A15:$H16)</f>
        <v>168.32678437499999</v>
      </c>
      <c r="K16">
        <f>DAVERAGE(Planilha_Final!$B$10:$BK$2058,'Equação para qualquer cidade'!K$5,'Equação para qualquer cidade'!$A15:$H16)</f>
        <v>722.03888231760232</v>
      </c>
      <c r="L16">
        <f>DAVERAGE(Planilha_Final!$B$10:$BK$2058,'Equação para qualquer cidade'!L$5,'Equação para qualquer cidade'!$A15:$H16)</f>
        <v>48.247463920304789</v>
      </c>
      <c r="M16">
        <f>DAVERAGE(Planilha_Final!$B$10:$BK$2058,'Equação para qualquer cidade'!M$5,'Equação para qualquer cidade'!$A15:$H16)</f>
        <v>0</v>
      </c>
      <c r="N16">
        <f>DAVERAGE(Planilha_Final!$B$10:$BK$2058,'Equação para qualquer cidade'!N$5,'Equação para qualquer cidade'!$A15:$H16)</f>
        <v>62.437870689655178</v>
      </c>
      <c r="O16">
        <f>DAVERAGE(Planilha_Final!$B$10:$BK$2058,'Equação para qualquer cidade'!O$5,'Equação para qualquer cidade'!$A15:$H16)</f>
        <v>54.731568965517233</v>
      </c>
    </row>
    <row r="17" spans="1:15" ht="113.5" hidden="1" x14ac:dyDescent="0.35">
      <c r="A17" s="5" t="s">
        <v>1099</v>
      </c>
      <c r="B17" s="2" t="s">
        <v>31</v>
      </c>
      <c r="C17" s="2" t="s">
        <v>1134</v>
      </c>
      <c r="D17" s="2" t="s">
        <v>32</v>
      </c>
      <c r="E17" s="2" t="s">
        <v>33</v>
      </c>
      <c r="F17" s="2" t="s">
        <v>34</v>
      </c>
      <c r="G17" s="2" t="s">
        <v>35</v>
      </c>
      <c r="H17" s="2" t="s">
        <v>36</v>
      </c>
      <c r="I17" s="4" t="s">
        <v>1103</v>
      </c>
      <c r="J17" s="9" t="str">
        <f>J15</f>
        <v>Total End Uses [kWh/m²/ano]</v>
      </c>
      <c r="K17" s="9" t="str">
        <f t="shared" si="2"/>
        <v>Total ATM_equip: AVAC + Equip [kWh/ATM/ano]</v>
      </c>
      <c r="L17" s="9" t="str">
        <f t="shared" si="2"/>
        <v>AVAC: Agencia - ATM_Equip [kWh/m²/ano]</v>
      </c>
      <c r="M17" s="71" t="s">
        <v>1170</v>
      </c>
      <c r="N17" s="9" t="str">
        <f t="shared" si="2"/>
        <v>Iluminação: agencia (interior + exterior) - ATM_Equip [kWh/m²/ano]</v>
      </c>
      <c r="O17" s="9" t="str">
        <f t="shared" si="2"/>
        <v>Equipamentos: Agencia - ATM_Equip  [kWh/m²/ano]</v>
      </c>
    </row>
    <row r="18" spans="1:15" hidden="1" x14ac:dyDescent="0.35">
      <c r="A18" s="7" t="s">
        <v>1116</v>
      </c>
      <c r="B18" t="str">
        <f>B16</f>
        <v>*</v>
      </c>
      <c r="C18" t="str">
        <f t="shared" si="3"/>
        <v>VRF</v>
      </c>
      <c r="D18" t="str">
        <f t="shared" si="3"/>
        <v>ENT01</v>
      </c>
      <c r="E18" t="str">
        <f t="shared" si="3"/>
        <v>ENV01</v>
      </c>
      <c r="F18" t="str">
        <f t="shared" si="3"/>
        <v>*</v>
      </c>
      <c r="G18" t="str">
        <f t="shared" si="3"/>
        <v>BULD0*</v>
      </c>
      <c r="H18" t="str">
        <f t="shared" si="3"/>
        <v>ZVDF01</v>
      </c>
      <c r="I18" s="8">
        <v>63550.072249703</v>
      </c>
      <c r="J18">
        <f>DAVERAGE(Planilha_Final!$B$10:$BK$2058,'Equação para qualquer cidade'!J$5,'Equação para qualquer cidade'!$A17:$H18)</f>
        <v>175.35830208333334</v>
      </c>
      <c r="K18">
        <f>DAVERAGE(Planilha_Final!$B$10:$BK$2058,'Equação para qualquer cidade'!K$5,'Equação para qualquer cidade'!$A17:$H18)</f>
        <v>749.2809842770705</v>
      </c>
      <c r="L18">
        <f>DAVERAGE(Planilha_Final!$B$10:$BK$2058,'Equação para qualquer cidade'!L$5,'Equação para qualquer cidade'!$A17:$H18)</f>
        <v>55.216801698380173</v>
      </c>
      <c r="M18">
        <f>DAVERAGE(Planilha_Final!$B$10:$BK$2058,'Equação para qualquer cidade'!M$5,'Equação para qualquer cidade'!$A17:$H18)</f>
        <v>0</v>
      </c>
      <c r="N18">
        <f>DAVERAGE(Planilha_Final!$B$10:$BK$2058,'Equação para qualquer cidade'!N$5,'Equação para qualquer cidade'!$A17:$H18)</f>
        <v>62.413732758620682</v>
      </c>
      <c r="O18">
        <f>DAVERAGE(Planilha_Final!$B$10:$BK$2058,'Equação para qualquer cidade'!O$5,'Equação para qualquer cidade'!$A17:$H18)</f>
        <v>54.731568965517233</v>
      </c>
    </row>
    <row r="19" spans="1:15" ht="113.5" hidden="1" x14ac:dyDescent="0.35">
      <c r="A19" s="5" t="s">
        <v>1099</v>
      </c>
      <c r="B19" s="2" t="s">
        <v>31</v>
      </c>
      <c r="C19" s="2" t="s">
        <v>1134</v>
      </c>
      <c r="D19" s="2" t="s">
        <v>32</v>
      </c>
      <c r="E19" s="2" t="s">
        <v>33</v>
      </c>
      <c r="F19" s="2" t="s">
        <v>34</v>
      </c>
      <c r="G19" s="2" t="s">
        <v>35</v>
      </c>
      <c r="H19" s="2" t="s">
        <v>36</v>
      </c>
      <c r="I19" s="4" t="s">
        <v>1103</v>
      </c>
      <c r="J19" s="9" t="str">
        <f>J17</f>
        <v>Total End Uses [kWh/m²/ano]</v>
      </c>
      <c r="K19" s="9" t="str">
        <f t="shared" si="2"/>
        <v>Total ATM_equip: AVAC + Equip [kWh/ATM/ano]</v>
      </c>
      <c r="L19" s="9" t="str">
        <f t="shared" si="2"/>
        <v>AVAC: Agencia - ATM_Equip [kWh/m²/ano]</v>
      </c>
      <c r="M19" s="71" t="s">
        <v>1170</v>
      </c>
      <c r="N19" s="9" t="str">
        <f t="shared" si="2"/>
        <v>Iluminação: agencia (interior + exterior) - ATM_Equip [kWh/m²/ano]</v>
      </c>
      <c r="O19" s="9" t="str">
        <f t="shared" si="2"/>
        <v>Equipamentos: Agencia - ATM_Equip  [kWh/m²/ano]</v>
      </c>
    </row>
    <row r="20" spans="1:15" hidden="1" x14ac:dyDescent="0.35">
      <c r="A20" s="7" t="s">
        <v>1118</v>
      </c>
      <c r="B20" t="str">
        <f>B18</f>
        <v>*</v>
      </c>
      <c r="C20" t="str">
        <f t="shared" si="3"/>
        <v>VRF</v>
      </c>
      <c r="D20" t="str">
        <f t="shared" si="3"/>
        <v>ENT01</v>
      </c>
      <c r="E20" t="str">
        <f t="shared" si="3"/>
        <v>ENV01</v>
      </c>
      <c r="F20" t="str">
        <f t="shared" si="3"/>
        <v>*</v>
      </c>
      <c r="G20" t="str">
        <f t="shared" si="3"/>
        <v>BULD0*</v>
      </c>
      <c r="H20" t="str">
        <f t="shared" si="3"/>
        <v>ZVDF01</v>
      </c>
      <c r="I20" s="8">
        <v>71394.000753582499</v>
      </c>
      <c r="J20">
        <f>DAVERAGE(Planilha_Final!$B$10:$BK$2058,'Equação para qualquer cidade'!J$5,'Equação para qualquer cidade'!$A19:$H20)</f>
        <v>173.38298750000001</v>
      </c>
      <c r="K20">
        <f>DAVERAGE(Planilha_Final!$B$10:$BK$2058,'Equação para qualquer cidade'!K$5,'Equação para qualquer cidade'!$A19:$H20)</f>
        <v>742.66420787505524</v>
      </c>
      <c r="L20">
        <f>DAVERAGE(Planilha_Final!$B$10:$BK$2058,'Equação para qualquer cidade'!L$5,'Equação para qualquer cidade'!$A19:$H20)</f>
        <v>53.244608698059672</v>
      </c>
      <c r="M20">
        <f>DAVERAGE(Planilha_Final!$B$10:$BK$2058,'Equação para qualquer cidade'!M$5,'Equação para qualquer cidade'!$A19:$H20)</f>
        <v>0</v>
      </c>
      <c r="N20">
        <f>DAVERAGE(Planilha_Final!$B$10:$BK$2058,'Equação para qualquer cidade'!N$5,'Equação para qualquer cidade'!$A19:$H20)</f>
        <v>62.422353448275842</v>
      </c>
      <c r="O20">
        <f>DAVERAGE(Planilha_Final!$B$10:$BK$2058,'Equação para qualquer cidade'!O$5,'Equação para qualquer cidade'!$A19:$H20)</f>
        <v>54.731568965517233</v>
      </c>
    </row>
    <row r="21" spans="1:15" hidden="1" x14ac:dyDescent="0.35"/>
    <row r="22" spans="1:15" ht="71.5" hidden="1" x14ac:dyDescent="0.35">
      <c r="B22" s="2" t="s">
        <v>31</v>
      </c>
      <c r="C22" s="2" t="s">
        <v>1134</v>
      </c>
      <c r="D22" s="2" t="s">
        <v>32</v>
      </c>
      <c r="E22" s="2" t="s">
        <v>33</v>
      </c>
      <c r="F22" s="2" t="s">
        <v>34</v>
      </c>
      <c r="G22" s="2" t="s">
        <v>35</v>
      </c>
      <c r="H22" s="2" t="s">
        <v>36</v>
      </c>
    </row>
    <row r="23" spans="1:15" hidden="1" x14ac:dyDescent="0.35">
      <c r="B23" t="s">
        <v>1071</v>
      </c>
      <c r="C23" t="s">
        <v>1166</v>
      </c>
      <c r="D23" t="s">
        <v>1073</v>
      </c>
      <c r="E23" t="s">
        <v>1075</v>
      </c>
      <c r="F23" t="s">
        <v>1077</v>
      </c>
      <c r="G23" t="s">
        <v>1079</v>
      </c>
      <c r="H23" t="s">
        <v>1083</v>
      </c>
    </row>
    <row r="24" spans="1:15" hidden="1" x14ac:dyDescent="0.35">
      <c r="B24" t="s">
        <v>1072</v>
      </c>
      <c r="C24" t="s">
        <v>1165</v>
      </c>
      <c r="D24" t="s">
        <v>1074</v>
      </c>
      <c r="E24" t="s">
        <v>1076</v>
      </c>
      <c r="F24" t="s">
        <v>1078</v>
      </c>
      <c r="G24" t="s">
        <v>1082</v>
      </c>
      <c r="H24" t="s">
        <v>1084</v>
      </c>
    </row>
    <row r="25" spans="1:15" hidden="1" x14ac:dyDescent="0.35">
      <c r="G25" t="s">
        <v>1080</v>
      </c>
    </row>
    <row r="26" spans="1:15" hidden="1" x14ac:dyDescent="0.35">
      <c r="G26" t="s">
        <v>1081</v>
      </c>
    </row>
    <row r="27" spans="1:15" hidden="1" x14ac:dyDescent="0.35"/>
    <row r="28" spans="1:15" hidden="1" x14ac:dyDescent="0.35">
      <c r="B28" t="s">
        <v>1129</v>
      </c>
    </row>
    <row r="29" spans="1:15" hidden="1" x14ac:dyDescent="0.35">
      <c r="B29" t="s">
        <v>1128</v>
      </c>
    </row>
    <row r="30" spans="1:15" hidden="1" x14ac:dyDescent="0.35">
      <c r="B30" t="s">
        <v>1127</v>
      </c>
    </row>
    <row r="31" spans="1:15" hidden="1" x14ac:dyDescent="0.35">
      <c r="B31" t="s">
        <v>1126</v>
      </c>
    </row>
    <row r="32" spans="1:15" hidden="1" x14ac:dyDescent="0.35">
      <c r="B32" t="s">
        <v>1124</v>
      </c>
    </row>
    <row r="33" spans="1:15" hidden="1" x14ac:dyDescent="0.35">
      <c r="B33" t="s">
        <v>1125</v>
      </c>
    </row>
    <row r="34" spans="1:15" hidden="1" x14ac:dyDescent="0.35"/>
    <row r="35" spans="1:15" ht="45" hidden="1" customHeight="1" x14ac:dyDescent="0.35">
      <c r="B35" s="13" t="s">
        <v>31</v>
      </c>
      <c r="C35" s="13" t="s">
        <v>1134</v>
      </c>
      <c r="D35" s="13" t="s">
        <v>32</v>
      </c>
      <c r="E35" s="13" t="s">
        <v>33</v>
      </c>
      <c r="F35" s="13" t="s">
        <v>34</v>
      </c>
      <c r="G35" s="13" t="s">
        <v>35</v>
      </c>
      <c r="H35" s="13" t="s">
        <v>36</v>
      </c>
      <c r="J35" s="9" t="s">
        <v>1123</v>
      </c>
      <c r="K35" s="9" t="s">
        <v>1122</v>
      </c>
      <c r="L35" s="9" t="s">
        <v>1088</v>
      </c>
      <c r="M35" s="9"/>
      <c r="N35" s="9" t="s">
        <v>1141</v>
      </c>
      <c r="O35" s="9" t="s">
        <v>1087</v>
      </c>
    </row>
    <row r="36" spans="1:15" hidden="1" x14ac:dyDescent="0.35">
      <c r="B36" t="str">
        <f>D51</f>
        <v>*</v>
      </c>
      <c r="C36" t="str">
        <f>D50</f>
        <v>VRF</v>
      </c>
      <c r="D36" t="str">
        <f>D52</f>
        <v>ENT01</v>
      </c>
      <c r="E36" t="str">
        <f>D53</f>
        <v>ENV01</v>
      </c>
      <c r="F36" t="str">
        <f>D54</f>
        <v>*</v>
      </c>
      <c r="G36" t="str">
        <f>D55</f>
        <v>BULD0*</v>
      </c>
      <c r="H36" t="str">
        <f>D56</f>
        <v>ZVDF01</v>
      </c>
    </row>
    <row r="37" spans="1:15" ht="15" hidden="1" thickBot="1" x14ac:dyDescent="0.4"/>
    <row r="38" spans="1:15" ht="15" thickTop="1" x14ac:dyDescent="0.35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</row>
    <row r="39" spans="1:15" ht="59.4" customHeight="1" x14ac:dyDescent="0.35">
      <c r="A39" s="14" t="s">
        <v>1099</v>
      </c>
      <c r="B39" s="15" t="s">
        <v>1103</v>
      </c>
      <c r="C39" s="16" t="s">
        <v>1172</v>
      </c>
      <c r="D39" s="16" t="s">
        <v>1173</v>
      </c>
      <c r="E39" s="16" t="s">
        <v>1086</v>
      </c>
      <c r="F39" s="16" t="s">
        <v>1087</v>
      </c>
      <c r="G39" s="17" t="s">
        <v>1122</v>
      </c>
      <c r="H39" s="26" t="s">
        <v>1123</v>
      </c>
    </row>
    <row r="40" spans="1:15" x14ac:dyDescent="0.35">
      <c r="A40" s="7" t="s">
        <v>1105</v>
      </c>
      <c r="B40" s="8">
        <v>3495.45982983364</v>
      </c>
      <c r="C40" s="12">
        <f>VLOOKUP($A40,$A$5:$O$20,L$4,FALSE)</f>
        <v>24.251502398701398</v>
      </c>
      <c r="D40" s="12">
        <f>VLOOKUP($A40,$A$5:$O$20,M$4,FALSE)</f>
        <v>1.3055614583333333</v>
      </c>
      <c r="E40" s="12">
        <f t="shared" ref="D40:F47" si="4">VLOOKUP($A40,$A$5:$O$20,N$4,FALSE)</f>
        <v>62.439594827586191</v>
      </c>
      <c r="F40" s="12">
        <f t="shared" si="4"/>
        <v>54.731568965517233</v>
      </c>
      <c r="G40" s="11">
        <f>VLOOKUP($A40,$A5:$O6,K$4,FALSE)</f>
        <v>620.14060482188427</v>
      </c>
      <c r="H40" s="10">
        <f>VLOOKUP($A40,$A5:$O6,J$4,FALSE)</f>
        <v>145.24909895833335</v>
      </c>
    </row>
    <row r="41" spans="1:15" x14ac:dyDescent="0.35">
      <c r="A41" s="7" t="s">
        <v>1106</v>
      </c>
      <c r="B41" s="8">
        <v>14172.2970393051</v>
      </c>
      <c r="C41" s="12">
        <f t="shared" ref="C41:C47" si="5">VLOOKUP($A41,$A$5:$O$20,L$4,FALSE)</f>
        <v>30.761146451493989</v>
      </c>
      <c r="D41" s="12">
        <f t="shared" si="4"/>
        <v>0.39829166666666665</v>
      </c>
      <c r="E41" s="12">
        <f t="shared" si="4"/>
        <v>62.441663793103451</v>
      </c>
      <c r="F41" s="12">
        <f t="shared" si="4"/>
        <v>54.731568965517233</v>
      </c>
      <c r="G41" s="11">
        <f>VLOOKUP($A41,$A7:$O8,K$4,FALSE)</f>
        <v>652.28197259049819</v>
      </c>
      <c r="H41" s="10">
        <f>VLOOKUP($A41,$A7:$O8,J$4,FALSE)</f>
        <v>151.01146979166666</v>
      </c>
    </row>
    <row r="42" spans="1:15" x14ac:dyDescent="0.35">
      <c r="A42" s="7" t="s">
        <v>1108</v>
      </c>
      <c r="B42" s="8">
        <v>23954.0527728093</v>
      </c>
      <c r="C42" s="12">
        <f t="shared" si="5"/>
        <v>34.648781341477189</v>
      </c>
      <c r="D42" s="12">
        <f t="shared" si="4"/>
        <v>0.64765520833333334</v>
      </c>
      <c r="E42" s="12">
        <f t="shared" si="4"/>
        <v>62.452008620689661</v>
      </c>
      <c r="F42" s="12">
        <f t="shared" si="4"/>
        <v>54.731568965517233</v>
      </c>
      <c r="G42" s="11">
        <f>VLOOKUP($A42,$A9:$O10,K$4,FALSE)</f>
        <v>664.83642099189012</v>
      </c>
      <c r="H42" s="10">
        <f>VLOOKUP($A42,$A9:$O10,J$4,FALSE)</f>
        <v>155.17535000000001</v>
      </c>
    </row>
    <row r="43" spans="1:15" x14ac:dyDescent="0.35">
      <c r="A43" s="7" t="s">
        <v>1110</v>
      </c>
      <c r="B43" s="8">
        <v>31081.371963744201</v>
      </c>
      <c r="C43" s="12">
        <f t="shared" si="5"/>
        <v>45.057751444304699</v>
      </c>
      <c r="D43" s="12">
        <f t="shared" si="4"/>
        <v>2.3502083333333337E-2</v>
      </c>
      <c r="E43" s="12">
        <f t="shared" si="4"/>
        <v>62.441663793103451</v>
      </c>
      <c r="F43" s="12">
        <f t="shared" si="4"/>
        <v>54.731568965517233</v>
      </c>
      <c r="G43" s="11">
        <f>VLOOKUP($A43,$A11:$O12,K$4,FALSE)</f>
        <v>707.95871961475336</v>
      </c>
      <c r="H43" s="10">
        <f>VLOOKUP($A43,$A11:$O12,J$4,FALSE)</f>
        <v>165.10629479166664</v>
      </c>
    </row>
    <row r="44" spans="1:15" x14ac:dyDescent="0.35">
      <c r="A44" s="7" t="s">
        <v>1112</v>
      </c>
      <c r="B44" s="8">
        <v>45016.2336447989</v>
      </c>
      <c r="C44" s="12">
        <f t="shared" si="5"/>
        <v>44.315182721545412</v>
      </c>
      <c r="D44" s="12">
        <f t="shared" si="4"/>
        <v>0</v>
      </c>
      <c r="E44" s="12">
        <f t="shared" si="4"/>
        <v>62.434767241379312</v>
      </c>
      <c r="F44" s="12">
        <f t="shared" si="4"/>
        <v>54.731568965517233</v>
      </c>
      <c r="G44" s="11">
        <f>VLOOKUP($A44,$A13:$O14,K$4,FALSE)</f>
        <v>708.29557450052289</v>
      </c>
      <c r="H44" s="10">
        <f>VLOOKUP($A44,$A13:$O14,J$4,FALSE)</f>
        <v>164.362240625</v>
      </c>
    </row>
    <row r="45" spans="1:15" x14ac:dyDescent="0.35">
      <c r="A45" s="7" t="s">
        <v>1114</v>
      </c>
      <c r="B45" s="8">
        <v>54061.366139626101</v>
      </c>
      <c r="C45" s="12">
        <f t="shared" si="5"/>
        <v>48.247463920304789</v>
      </c>
      <c r="D45" s="12">
        <f t="shared" si="4"/>
        <v>0</v>
      </c>
      <c r="E45" s="12">
        <f t="shared" si="4"/>
        <v>62.437870689655178</v>
      </c>
      <c r="F45" s="12">
        <f t="shared" si="4"/>
        <v>54.731568965517233</v>
      </c>
      <c r="G45" s="11">
        <f>VLOOKUP($A45,$A15:$O16,K$4,FALSE)</f>
        <v>722.03888231760232</v>
      </c>
      <c r="H45" s="10">
        <f>VLOOKUP($A45,$A15:$O16,J$4,FALSE)</f>
        <v>168.32678437499999</v>
      </c>
    </row>
    <row r="46" spans="1:15" x14ac:dyDescent="0.35">
      <c r="A46" s="7" t="s">
        <v>1116</v>
      </c>
      <c r="B46" s="8">
        <v>63550.072249703</v>
      </c>
      <c r="C46" s="12">
        <f t="shared" si="5"/>
        <v>55.216801698380173</v>
      </c>
      <c r="D46" s="12">
        <f t="shared" si="4"/>
        <v>0</v>
      </c>
      <c r="E46" s="12">
        <f t="shared" si="4"/>
        <v>62.413732758620682</v>
      </c>
      <c r="F46" s="12">
        <f t="shared" si="4"/>
        <v>54.731568965517233</v>
      </c>
      <c r="G46" s="11">
        <f>VLOOKUP($A46,$A17:$O18,K$4,FALSE)</f>
        <v>749.2809842770705</v>
      </c>
      <c r="H46" s="10">
        <f>VLOOKUP($A46,$A17:$O18,J$4,FALSE)</f>
        <v>175.35830208333334</v>
      </c>
    </row>
    <row r="47" spans="1:15" x14ac:dyDescent="0.35">
      <c r="A47" s="7" t="s">
        <v>1118</v>
      </c>
      <c r="B47" s="8">
        <v>71394.000753582499</v>
      </c>
      <c r="C47" s="12">
        <f t="shared" si="5"/>
        <v>53.244608698059672</v>
      </c>
      <c r="D47" s="12">
        <f t="shared" si="4"/>
        <v>0</v>
      </c>
      <c r="E47" s="12">
        <f t="shared" si="4"/>
        <v>62.422353448275842</v>
      </c>
      <c r="F47" s="12">
        <f t="shared" si="4"/>
        <v>54.731568965517233</v>
      </c>
      <c r="G47" s="11">
        <f>VLOOKUP($A47,$A19:$O20,K$4,FALSE)</f>
        <v>742.66420787505524</v>
      </c>
      <c r="H47" s="10">
        <f>VLOOKUP($A47,$A19:$O20,J$4,FALSE)</f>
        <v>173.38298750000001</v>
      </c>
    </row>
    <row r="50" spans="1:10" x14ac:dyDescent="0.35">
      <c r="A50" s="23"/>
      <c r="B50" s="24"/>
      <c r="C50" s="52" t="s">
        <v>1134</v>
      </c>
      <c r="D50" s="53" t="s">
        <v>1166</v>
      </c>
      <c r="E50" s="57" t="s">
        <v>1167</v>
      </c>
    </row>
    <row r="51" spans="1:10" x14ac:dyDescent="0.35">
      <c r="A51" s="23"/>
      <c r="B51" s="24"/>
      <c r="C51" s="52" t="s">
        <v>31</v>
      </c>
      <c r="D51" s="53" t="s">
        <v>1223</v>
      </c>
      <c r="E51" t="s">
        <v>1129</v>
      </c>
    </row>
    <row r="52" spans="1:10" x14ac:dyDescent="0.35">
      <c r="A52" s="23"/>
      <c r="B52" s="24"/>
      <c r="C52" s="52" t="s">
        <v>32</v>
      </c>
      <c r="D52" s="53" t="s">
        <v>1073</v>
      </c>
      <c r="E52" t="s">
        <v>1137</v>
      </c>
    </row>
    <row r="53" spans="1:10" x14ac:dyDescent="0.35">
      <c r="A53" s="23"/>
      <c r="B53" s="24"/>
      <c r="C53" s="52" t="s">
        <v>33</v>
      </c>
      <c r="D53" s="53" t="s">
        <v>1075</v>
      </c>
      <c r="E53" t="s">
        <v>1127</v>
      </c>
    </row>
    <row r="54" spans="1:10" x14ac:dyDescent="0.35">
      <c r="A54" s="23"/>
      <c r="B54" s="24"/>
      <c r="C54" s="52" t="s">
        <v>34</v>
      </c>
      <c r="D54" s="53" t="s">
        <v>1223</v>
      </c>
      <c r="E54" t="s">
        <v>1126</v>
      </c>
    </row>
    <row r="55" spans="1:10" x14ac:dyDescent="0.35">
      <c r="A55" s="23"/>
      <c r="B55" s="24"/>
      <c r="C55" s="52" t="s">
        <v>35</v>
      </c>
      <c r="D55" s="53" t="s">
        <v>1222</v>
      </c>
      <c r="E55" t="s">
        <v>1124</v>
      </c>
    </row>
    <row r="56" spans="1:10" x14ac:dyDescent="0.35">
      <c r="A56" s="23"/>
      <c r="B56" s="24"/>
      <c r="C56" s="52" t="s">
        <v>36</v>
      </c>
      <c r="D56" s="53" t="s">
        <v>1083</v>
      </c>
      <c r="E56" t="s">
        <v>1138</v>
      </c>
    </row>
    <row r="57" spans="1:10" x14ac:dyDescent="0.35">
      <c r="A57" s="100" t="s">
        <v>1219</v>
      </c>
      <c r="B57" s="100"/>
      <c r="C57" s="100"/>
      <c r="D57" s="100"/>
      <c r="E57" s="100"/>
      <c r="F57" s="101"/>
    </row>
    <row r="59" spans="1:10" ht="21" x14ac:dyDescent="0.5">
      <c r="E59" s="189" t="s">
        <v>1182</v>
      </c>
      <c r="F59" s="189"/>
      <c r="G59" s="189"/>
      <c r="H59" s="189"/>
      <c r="I59" s="189"/>
      <c r="J59" s="189"/>
    </row>
    <row r="60" spans="1:10" ht="58" x14ac:dyDescent="0.35">
      <c r="E60" s="28" t="s">
        <v>1090</v>
      </c>
      <c r="F60" s="29" t="s">
        <v>1174</v>
      </c>
      <c r="G60" s="29" t="s">
        <v>1091</v>
      </c>
      <c r="H60" s="29" t="s">
        <v>1092</v>
      </c>
      <c r="I60" s="30" t="s">
        <v>1171</v>
      </c>
      <c r="J60" s="61" t="s">
        <v>1168</v>
      </c>
    </row>
    <row r="61" spans="1:10" ht="39" x14ac:dyDescent="0.35">
      <c r="A61" s="18" t="s">
        <v>1099</v>
      </c>
      <c r="B61" s="19" t="s">
        <v>1103</v>
      </c>
      <c r="C61" s="20" t="s">
        <v>1133</v>
      </c>
      <c r="D61" s="20" t="s">
        <v>1132</v>
      </c>
      <c r="E61" s="43" t="s">
        <v>1175</v>
      </c>
      <c r="F61" s="21" t="s">
        <v>1176</v>
      </c>
      <c r="G61" s="21" t="s">
        <v>1135</v>
      </c>
      <c r="H61" s="21" t="s">
        <v>1136</v>
      </c>
      <c r="I61" s="22" t="s">
        <v>1157</v>
      </c>
      <c r="J61" s="62" t="s">
        <v>1130</v>
      </c>
    </row>
    <row r="62" spans="1:10" ht="23.5" x14ac:dyDescent="0.55000000000000004">
      <c r="A62" s="73" t="s">
        <v>1197</v>
      </c>
      <c r="B62" s="27">
        <f>VLOOKUP(A62,A67:B92,2,FALSE)</f>
        <v>27000</v>
      </c>
      <c r="C62" s="33">
        <v>200</v>
      </c>
      <c r="D62" s="33">
        <v>20</v>
      </c>
      <c r="E62" s="47">
        <f>(E70+E69*B62)*C62</f>
        <v>7396.7349684168967</v>
      </c>
      <c r="F62" s="47">
        <f>IF(B62&gt;=30000,0,(F70+F69*B62)*C62)</f>
        <v>39.999999999999993</v>
      </c>
      <c r="G62" s="47">
        <f>E40*C62</f>
        <v>12487.918965517238</v>
      </c>
      <c r="H62" s="47">
        <f>F40*C62</f>
        <v>10946.313793103447</v>
      </c>
      <c r="I62" s="49">
        <f>(I70+I69*B62)*D62</f>
        <v>13504.99747400128</v>
      </c>
      <c r="J62" s="64">
        <f>SUM(E62:I62)</f>
        <v>44375.96520103886</v>
      </c>
    </row>
    <row r="63" spans="1:10" x14ac:dyDescent="0.35">
      <c r="E63" s="200" t="s">
        <v>1218</v>
      </c>
      <c r="F63" s="201"/>
      <c r="G63" s="201"/>
      <c r="H63" s="201"/>
      <c r="I63" s="201"/>
      <c r="J63" s="202"/>
    </row>
    <row r="64" spans="1:10" x14ac:dyDescent="0.35">
      <c r="A64" s="34" t="s">
        <v>1139</v>
      </c>
    </row>
    <row r="66" spans="1:9" x14ac:dyDescent="0.35">
      <c r="A66" s="18" t="s">
        <v>1215</v>
      </c>
      <c r="B66" s="19" t="s">
        <v>1103</v>
      </c>
    </row>
    <row r="67" spans="1:9" x14ac:dyDescent="0.35">
      <c r="A67" s="99" t="s">
        <v>1190</v>
      </c>
      <c r="B67" s="98">
        <v>3000</v>
      </c>
      <c r="E67" s="182" t="s">
        <v>1184</v>
      </c>
      <c r="F67" s="182"/>
      <c r="G67" s="182"/>
      <c r="H67" s="182"/>
      <c r="I67" s="182"/>
    </row>
    <row r="68" spans="1:9" x14ac:dyDescent="0.35">
      <c r="A68" s="99" t="s">
        <v>1191</v>
      </c>
      <c r="B68" s="98">
        <v>6000</v>
      </c>
      <c r="E68" s="59" t="s">
        <v>1175</v>
      </c>
      <c r="F68" s="102" t="s">
        <v>1176</v>
      </c>
      <c r="G68" s="59"/>
      <c r="H68" s="59"/>
      <c r="I68" s="59" t="s">
        <v>1157</v>
      </c>
    </row>
    <row r="69" spans="1:9" x14ac:dyDescent="0.35">
      <c r="A69" s="99" t="s">
        <v>1192</v>
      </c>
      <c r="B69" s="98">
        <v>9000</v>
      </c>
      <c r="D69" s="80" t="s">
        <v>1177</v>
      </c>
      <c r="E69" s="74">
        <f>SLOPE(C40:C47,B40:B47)</f>
        <v>4.3950293670012175E-4</v>
      </c>
      <c r="F69" s="103">
        <f>-2/30000</f>
        <v>-6.666666666666667E-5</v>
      </c>
      <c r="G69" s="74"/>
      <c r="H69" s="74"/>
      <c r="I69" s="74">
        <f>SLOPE(G40:G47,B40:B47)</f>
        <v>1.8241790355609481E-3</v>
      </c>
    </row>
    <row r="70" spans="1:9" x14ac:dyDescent="0.35">
      <c r="A70" s="99" t="s">
        <v>1193</v>
      </c>
      <c r="B70" s="98">
        <v>12000</v>
      </c>
      <c r="D70" s="80" t="s">
        <v>1148</v>
      </c>
      <c r="E70" s="74">
        <f>INTERCEPT(C40:C47,B40:B47)</f>
        <v>25.117095551181198</v>
      </c>
      <c r="F70" s="103">
        <v>2</v>
      </c>
      <c r="G70" s="74"/>
      <c r="H70" s="74"/>
      <c r="I70" s="74">
        <f>INTERCEPT(G40:G47,B40:B47)</f>
        <v>625.99703973991836</v>
      </c>
    </row>
    <row r="71" spans="1:9" x14ac:dyDescent="0.35">
      <c r="A71" s="99" t="s">
        <v>1194</v>
      </c>
      <c r="B71" s="98">
        <v>15000</v>
      </c>
      <c r="D71" s="80" t="s">
        <v>1149</v>
      </c>
      <c r="E71" s="74">
        <f>RSQ(C40:C47,B40:B47)</f>
        <v>0.92642280038550928</v>
      </c>
      <c r="F71" s="104"/>
      <c r="G71" s="74"/>
      <c r="H71" s="74"/>
      <c r="I71" s="74">
        <f>RSQ(G40:G47,B40:B47)</f>
        <v>0.92775942382210519</v>
      </c>
    </row>
    <row r="72" spans="1:9" x14ac:dyDescent="0.35">
      <c r="A72" s="99" t="s">
        <v>1131</v>
      </c>
      <c r="B72" s="98">
        <v>18000</v>
      </c>
      <c r="F72" s="103" t="s">
        <v>1221</v>
      </c>
    </row>
    <row r="73" spans="1:9" x14ac:dyDescent="0.35">
      <c r="A73" s="99" t="s">
        <v>1195</v>
      </c>
      <c r="B73" s="98">
        <v>21000</v>
      </c>
    </row>
    <row r="74" spans="1:9" x14ac:dyDescent="0.35">
      <c r="A74" s="99" t="s">
        <v>1196</v>
      </c>
      <c r="B74" s="98">
        <v>24000</v>
      </c>
      <c r="F74" s="105" t="s">
        <v>1103</v>
      </c>
      <c r="G74" s="105" t="s">
        <v>1220</v>
      </c>
    </row>
    <row r="75" spans="1:9" x14ac:dyDescent="0.35">
      <c r="A75" s="99" t="s">
        <v>1197</v>
      </c>
      <c r="B75" s="98">
        <v>27000</v>
      </c>
      <c r="F75" s="105">
        <v>0</v>
      </c>
      <c r="G75" s="105">
        <v>2</v>
      </c>
    </row>
    <row r="76" spans="1:9" x14ac:dyDescent="0.35">
      <c r="A76" s="99" t="s">
        <v>1198</v>
      </c>
      <c r="B76" s="98">
        <v>30000</v>
      </c>
      <c r="F76" s="105">
        <v>10000</v>
      </c>
      <c r="G76" s="105">
        <f>(G78-G75)*F76/(F78-F75)+G75</f>
        <v>1.3333333333333335</v>
      </c>
    </row>
    <row r="77" spans="1:9" x14ac:dyDescent="0.35">
      <c r="A77" s="99" t="s">
        <v>1199</v>
      </c>
      <c r="B77" s="98">
        <v>33000</v>
      </c>
      <c r="F77" s="105">
        <v>20000</v>
      </c>
      <c r="G77" s="105">
        <f>(G78-G75)*F77/(F78-F75)+G75</f>
        <v>0.66666666666666674</v>
      </c>
    </row>
    <row r="78" spans="1:9" x14ac:dyDescent="0.35">
      <c r="A78" s="99" t="s">
        <v>1200</v>
      </c>
      <c r="B78" s="98">
        <v>36000</v>
      </c>
      <c r="F78" s="105">
        <v>30000</v>
      </c>
      <c r="G78" s="105">
        <v>0</v>
      </c>
    </row>
    <row r="79" spans="1:9" x14ac:dyDescent="0.35">
      <c r="A79" s="99" t="s">
        <v>1201</v>
      </c>
      <c r="B79" s="98">
        <v>39000</v>
      </c>
    </row>
    <row r="80" spans="1:9" x14ac:dyDescent="0.35">
      <c r="A80" s="99" t="s">
        <v>1202</v>
      </c>
      <c r="B80" s="98">
        <v>42000</v>
      </c>
    </row>
    <row r="81" spans="1:2" x14ac:dyDescent="0.35">
      <c r="A81" s="99" t="s">
        <v>1203</v>
      </c>
      <c r="B81" s="98">
        <v>45000</v>
      </c>
    </row>
    <row r="82" spans="1:2" x14ac:dyDescent="0.35">
      <c r="A82" s="99" t="s">
        <v>1204</v>
      </c>
      <c r="B82" s="98">
        <v>48000</v>
      </c>
    </row>
    <row r="83" spans="1:2" x14ac:dyDescent="0.35">
      <c r="A83" s="99" t="s">
        <v>1205</v>
      </c>
      <c r="B83" s="98">
        <v>51000</v>
      </c>
    </row>
    <row r="84" spans="1:2" x14ac:dyDescent="0.35">
      <c r="A84" s="99" t="s">
        <v>1206</v>
      </c>
      <c r="B84" s="98">
        <v>54000</v>
      </c>
    </row>
    <row r="85" spans="1:2" x14ac:dyDescent="0.35">
      <c r="A85" s="99" t="s">
        <v>1207</v>
      </c>
      <c r="B85" s="98">
        <v>57000</v>
      </c>
    </row>
    <row r="86" spans="1:2" x14ac:dyDescent="0.35">
      <c r="A86" s="99" t="s">
        <v>1208</v>
      </c>
      <c r="B86" s="98">
        <v>60000</v>
      </c>
    </row>
    <row r="87" spans="1:2" x14ac:dyDescent="0.35">
      <c r="A87" s="99" t="s">
        <v>1209</v>
      </c>
      <c r="B87" s="98">
        <v>63000</v>
      </c>
    </row>
    <row r="88" spans="1:2" x14ac:dyDescent="0.35">
      <c r="A88" s="99" t="s">
        <v>1210</v>
      </c>
      <c r="B88" s="98">
        <v>66000</v>
      </c>
    </row>
    <row r="89" spans="1:2" x14ac:dyDescent="0.35">
      <c r="A89" s="99" t="s">
        <v>1211</v>
      </c>
      <c r="B89" s="98">
        <v>69000</v>
      </c>
    </row>
    <row r="90" spans="1:2" x14ac:dyDescent="0.35">
      <c r="A90" s="99" t="s">
        <v>1212</v>
      </c>
      <c r="B90" s="98">
        <v>72000</v>
      </c>
    </row>
    <row r="91" spans="1:2" x14ac:dyDescent="0.35">
      <c r="A91" s="99" t="s">
        <v>1213</v>
      </c>
      <c r="B91" s="98">
        <v>75000</v>
      </c>
    </row>
    <row r="92" spans="1:2" x14ac:dyDescent="0.35">
      <c r="A92" s="99" t="s">
        <v>1214</v>
      </c>
      <c r="B92" s="98">
        <v>78000</v>
      </c>
    </row>
  </sheetData>
  <mergeCells count="3">
    <mergeCell ref="E59:J59"/>
    <mergeCell ref="E63:J63"/>
    <mergeCell ref="E67:I67"/>
  </mergeCells>
  <dataValidations count="9">
    <dataValidation type="list" allowBlank="1" showInputMessage="1" showErrorMessage="1" sqref="A62" xr:uid="{10A822A8-79FA-4A14-A6B5-86FD29857545}">
      <formula1>$A$67:$A$92</formula1>
    </dataValidation>
    <dataValidation type="list" allowBlank="1" showInputMessage="1" showErrorMessage="1" sqref="D50" xr:uid="{2671431D-CF36-4C8D-8D45-86244BF6D660}">
      <formula1>$C$23:$C$24</formula1>
    </dataValidation>
    <dataValidation allowBlank="1" showInputMessage="1" showErrorMessage="1" sqref="D36:H36" xr:uid="{AB8D6EA7-0306-44C3-9691-DCFADBED472D}"/>
    <dataValidation type="list" allowBlank="1" showInputMessage="1" showErrorMessage="1" sqref="D56" xr:uid="{E10C1612-42DA-4059-ABEE-A13859A9A9B3}">
      <formula1>$H$23:$H$24</formula1>
    </dataValidation>
    <dataValidation type="list" allowBlank="1" showInputMessage="1" showErrorMessage="1" sqref="D55" xr:uid="{D81BA19A-57A4-4ECB-A0A9-4D6A52781D95}">
      <formula1>$G$23:$G$26</formula1>
    </dataValidation>
    <dataValidation type="list" allowBlank="1" showInputMessage="1" showErrorMessage="1" sqref="D54" xr:uid="{CA97DC5F-A777-4EF6-8A51-8A331113BDA5}">
      <formula1>$F$23:$F$24</formula1>
    </dataValidation>
    <dataValidation type="list" allowBlank="1" showInputMessage="1" showErrorMessage="1" sqref="D53" xr:uid="{C863B5CB-A4D0-490D-BDA1-031CC8739331}">
      <formula1>$E$23:$E$24</formula1>
    </dataValidation>
    <dataValidation type="list" allowBlank="1" showInputMessage="1" showErrorMessage="1" sqref="D52" xr:uid="{E0A6CFFC-9740-450C-BCC7-1E02BD720A5A}">
      <formula1>$D$23:$D$24</formula1>
    </dataValidation>
    <dataValidation type="list" allowBlank="1" showInputMessage="1" showErrorMessage="1" sqref="D51" xr:uid="{D697454D-80C3-4FD3-A249-2CE8E00E1F41}">
      <formula1>$B$23:$B$24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B900-F039-4ACA-B4AE-EB5FC7072E63}">
  <dimension ref="A3:AD1027"/>
  <sheetViews>
    <sheetView zoomScale="80" zoomScaleNormal="80" workbookViewId="0">
      <selection activeCell="A4" sqref="A4"/>
    </sheetView>
  </sheetViews>
  <sheetFormatPr defaultRowHeight="14.5" x14ac:dyDescent="0.35"/>
  <cols>
    <col min="7" max="7" width="12.6328125" customWidth="1"/>
    <col min="8" max="8" width="10.36328125" style="136" bestFit="1" customWidth="1"/>
    <col min="15" max="15" width="21.6328125" customWidth="1"/>
    <col min="16" max="19" width="9.08984375" customWidth="1"/>
    <col min="20" max="20" width="14.90625" bestFit="1" customWidth="1"/>
    <col min="21" max="23" width="9.08984375" customWidth="1"/>
    <col min="24" max="24" width="15.6328125" customWidth="1"/>
    <col min="25" max="27" width="13" style="150" customWidth="1"/>
  </cols>
  <sheetData>
    <row r="3" spans="1:30" ht="68.5" x14ac:dyDescent="0.35">
      <c r="A3" s="2" t="s">
        <v>31</v>
      </c>
      <c r="B3" s="2" t="s">
        <v>32</v>
      </c>
      <c r="C3" s="2" t="s">
        <v>33</v>
      </c>
      <c r="D3" s="2" t="s">
        <v>34</v>
      </c>
      <c r="E3" s="2" t="s">
        <v>35</v>
      </c>
      <c r="F3" s="2" t="s">
        <v>36</v>
      </c>
      <c r="G3" s="70" t="s">
        <v>1090</v>
      </c>
      <c r="H3" s="131" t="s">
        <v>2248</v>
      </c>
      <c r="I3" s="2" t="s">
        <v>1103</v>
      </c>
      <c r="J3" s="2" t="s">
        <v>2249</v>
      </c>
      <c r="K3" s="2" t="s">
        <v>2250</v>
      </c>
      <c r="L3" s="2" t="s">
        <v>2251</v>
      </c>
      <c r="M3" s="2" t="s">
        <v>2252</v>
      </c>
      <c r="O3" s="163" t="s">
        <v>2315</v>
      </c>
      <c r="Y3" s="151" t="s">
        <v>2253</v>
      </c>
      <c r="Z3" s="151" t="s">
        <v>2254</v>
      </c>
      <c r="AA3" s="150" t="s">
        <v>2255</v>
      </c>
    </row>
    <row r="4" spans="1:30" x14ac:dyDescent="0.35">
      <c r="A4" t="s">
        <v>1071</v>
      </c>
      <c r="B4" t="s">
        <v>1073</v>
      </c>
      <c r="C4" t="s">
        <v>1075</v>
      </c>
      <c r="D4" t="s">
        <v>1077</v>
      </c>
      <c r="E4" t="s">
        <v>1079</v>
      </c>
      <c r="F4" t="s">
        <v>1083</v>
      </c>
      <c r="G4" s="65">
        <v>20570.872770166668</v>
      </c>
      <c r="H4" s="137">
        <f>G4/580</f>
        <v>35.467022017528741</v>
      </c>
      <c r="I4" s="132">
        <v>3495.45982983364</v>
      </c>
      <c r="J4">
        <f t="shared" ref="J4:J67" si="0">IF(A4="LI01",10,23.84)</f>
        <v>10</v>
      </c>
      <c r="K4">
        <f>IF(B4="ENT01",1,2)</f>
        <v>1</v>
      </c>
      <c r="L4">
        <f>IF(C4="ENV01",1,2)</f>
        <v>1</v>
      </c>
      <c r="M4">
        <f>IF(F4="ZVDF01",1,0)</f>
        <v>1</v>
      </c>
      <c r="Y4" s="164">
        <f>H4</f>
        <v>35.467022017528741</v>
      </c>
      <c r="Z4" s="164">
        <f t="shared" ref="Z4:Z67" si="1">$P$21+I4*$P$22+J4*$P$23+K4*$P$24+L4*$P$25+M4*$P$26</f>
        <v>46.319442374170187</v>
      </c>
      <c r="AA4" s="165">
        <f>Z4/Y4-1</f>
        <v>0.30598623000481662</v>
      </c>
      <c r="AC4" t="s">
        <v>2257</v>
      </c>
      <c r="AD4" s="108">
        <f>LARGE(AA4:AA1027,1)</f>
        <v>0.40225505621470337</v>
      </c>
    </row>
    <row r="5" spans="1:30" x14ac:dyDescent="0.35">
      <c r="A5" t="s">
        <v>1071</v>
      </c>
      <c r="B5" t="s">
        <v>1073</v>
      </c>
      <c r="C5" t="s">
        <v>1075</v>
      </c>
      <c r="D5" t="s">
        <v>1077</v>
      </c>
      <c r="E5" t="s">
        <v>1079</v>
      </c>
      <c r="F5" t="s">
        <v>1083</v>
      </c>
      <c r="G5" s="65">
        <v>28718.018732194701</v>
      </c>
      <c r="H5" s="137">
        <f t="shared" ref="H5:H68" si="2">G5/580</f>
        <v>49.513825400335691</v>
      </c>
      <c r="I5" s="132">
        <v>14172.2970393051</v>
      </c>
      <c r="J5">
        <f t="shared" si="0"/>
        <v>10</v>
      </c>
      <c r="K5">
        <f t="shared" ref="K5:K68" si="3">IF(B5="ENT01",1,2)</f>
        <v>1</v>
      </c>
      <c r="L5">
        <f t="shared" ref="L5:L68" si="4">IF(C5="ENV01",1,2)</f>
        <v>1</v>
      </c>
      <c r="M5">
        <f t="shared" ref="M5:M68" si="5">IF(F5="ZVDF01",1,0)</f>
        <v>1</v>
      </c>
      <c r="O5" t="s">
        <v>2256</v>
      </c>
      <c r="Y5" s="164">
        <f t="shared" ref="Y5:Y68" si="6">H5</f>
        <v>49.513825400335691</v>
      </c>
      <c r="Z5" s="164">
        <f t="shared" si="1"/>
        <v>55.035558747099465</v>
      </c>
      <c r="AA5" s="165">
        <f t="shared" ref="AA5:AA68" si="7">Z5/Y5-1</f>
        <v>0.11151902124545487</v>
      </c>
      <c r="AC5" t="s">
        <v>2258</v>
      </c>
      <c r="AD5" s="108">
        <f>SMALL(AA4:AA1027,1)</f>
        <v>-0.22278516938707049</v>
      </c>
    </row>
    <row r="6" spans="1:30" ht="15" thickBot="1" x14ac:dyDescent="0.4">
      <c r="A6" t="s">
        <v>1071</v>
      </c>
      <c r="B6" t="s">
        <v>1073</v>
      </c>
      <c r="C6" t="s">
        <v>1075</v>
      </c>
      <c r="D6" t="s">
        <v>1077</v>
      </c>
      <c r="E6" t="s">
        <v>1079</v>
      </c>
      <c r="F6" t="s">
        <v>1083</v>
      </c>
      <c r="G6" s="65">
        <v>34839.714109677006</v>
      </c>
      <c r="H6" s="137">
        <f t="shared" si="2"/>
        <v>60.06847260289139</v>
      </c>
      <c r="I6" s="132">
        <v>23954.0527728093</v>
      </c>
      <c r="J6">
        <f t="shared" si="0"/>
        <v>10</v>
      </c>
      <c r="K6">
        <f t="shared" si="3"/>
        <v>1</v>
      </c>
      <c r="L6">
        <f t="shared" si="4"/>
        <v>1</v>
      </c>
      <c r="M6">
        <f t="shared" si="5"/>
        <v>1</v>
      </c>
      <c r="Y6" s="164">
        <f t="shared" si="6"/>
        <v>60.06847260289139</v>
      </c>
      <c r="Z6" s="164">
        <f t="shared" si="1"/>
        <v>63.020968623833127</v>
      </c>
      <c r="AA6" s="165">
        <f t="shared" si="7"/>
        <v>4.9152174060766995E-2</v>
      </c>
      <c r="AC6" t="s">
        <v>2260</v>
      </c>
      <c r="AD6" s="142">
        <f>MEDIAN(AA4:AA1027)</f>
        <v>1.4814649878857278E-2</v>
      </c>
    </row>
    <row r="7" spans="1:30" x14ac:dyDescent="0.35">
      <c r="A7" t="s">
        <v>1071</v>
      </c>
      <c r="B7" t="s">
        <v>1073</v>
      </c>
      <c r="C7" t="s">
        <v>1075</v>
      </c>
      <c r="D7" t="s">
        <v>1077</v>
      </c>
      <c r="E7" t="s">
        <v>1079</v>
      </c>
      <c r="F7" t="s">
        <v>1083</v>
      </c>
      <c r="G7" s="65">
        <v>48140.687250073519</v>
      </c>
      <c r="H7" s="137">
        <f t="shared" si="2"/>
        <v>83.001184913919857</v>
      </c>
      <c r="I7" s="132">
        <v>31081.371963744201</v>
      </c>
      <c r="J7">
        <f t="shared" si="0"/>
        <v>10</v>
      </c>
      <c r="K7">
        <f t="shared" si="3"/>
        <v>1</v>
      </c>
      <c r="L7">
        <f t="shared" si="4"/>
        <v>1</v>
      </c>
      <c r="M7">
        <f t="shared" si="5"/>
        <v>1</v>
      </c>
      <c r="O7" s="152" t="s">
        <v>2259</v>
      </c>
      <c r="P7" s="141"/>
      <c r="Y7" s="164">
        <f t="shared" si="6"/>
        <v>83.001184913919857</v>
      </c>
      <c r="Z7" s="164">
        <f t="shared" si="1"/>
        <v>68.839409260924754</v>
      </c>
      <c r="AA7" s="165">
        <f t="shared" si="7"/>
        <v>-0.17062136724532562</v>
      </c>
      <c r="AC7" t="s">
        <v>2262</v>
      </c>
      <c r="AD7" s="108">
        <f>AVEDEV(AA4:AA1027)</f>
        <v>7.4571253586240449E-2</v>
      </c>
    </row>
    <row r="8" spans="1:30" x14ac:dyDescent="0.35">
      <c r="A8" t="s">
        <v>1071</v>
      </c>
      <c r="B8" t="s">
        <v>1073</v>
      </c>
      <c r="C8" t="s">
        <v>1075</v>
      </c>
      <c r="D8" t="s">
        <v>1077</v>
      </c>
      <c r="E8" t="s">
        <v>1079</v>
      </c>
      <c r="F8" t="s">
        <v>1083</v>
      </c>
      <c r="G8" s="65">
        <v>47321.274169610042</v>
      </c>
      <c r="H8" s="137">
        <f t="shared" si="2"/>
        <v>81.588403740706966</v>
      </c>
      <c r="I8" s="132">
        <v>45016.2336447989</v>
      </c>
      <c r="J8">
        <f t="shared" si="0"/>
        <v>10</v>
      </c>
      <c r="K8">
        <f t="shared" si="3"/>
        <v>1</v>
      </c>
      <c r="L8">
        <f t="shared" si="4"/>
        <v>1</v>
      </c>
      <c r="M8">
        <f t="shared" si="5"/>
        <v>1</v>
      </c>
      <c r="O8" s="138" t="s">
        <v>2261</v>
      </c>
      <c r="P8" s="166">
        <v>0.94998501688488823</v>
      </c>
      <c r="Y8" s="164">
        <f t="shared" si="6"/>
        <v>81.588403740706966</v>
      </c>
      <c r="Z8" s="164">
        <f t="shared" si="1"/>
        <v>80.215238419863297</v>
      </c>
      <c r="AA8" s="165">
        <f t="shared" si="7"/>
        <v>-1.6830398167951288E-2</v>
      </c>
      <c r="AC8" t="s">
        <v>2282</v>
      </c>
      <c r="AD8" s="142">
        <f>AVERAGE(AA4:AA1027)</f>
        <v>9.6996094471494942E-3</v>
      </c>
    </row>
    <row r="9" spans="1:30" x14ac:dyDescent="0.35">
      <c r="A9" t="s">
        <v>1071</v>
      </c>
      <c r="B9" t="s">
        <v>1073</v>
      </c>
      <c r="C9" t="s">
        <v>1075</v>
      </c>
      <c r="D9" t="s">
        <v>1077</v>
      </c>
      <c r="E9" t="s">
        <v>1079</v>
      </c>
      <c r="F9" t="s">
        <v>1083</v>
      </c>
      <c r="G9" s="65">
        <v>53879.320410710978</v>
      </c>
      <c r="H9" s="137">
        <f t="shared" si="2"/>
        <v>92.895380018467208</v>
      </c>
      <c r="I9" s="132">
        <v>54061.366139626101</v>
      </c>
      <c r="J9">
        <f t="shared" si="0"/>
        <v>10</v>
      </c>
      <c r="K9">
        <f t="shared" si="3"/>
        <v>1</v>
      </c>
      <c r="L9">
        <f t="shared" si="4"/>
        <v>1</v>
      </c>
      <c r="M9">
        <f t="shared" si="5"/>
        <v>1</v>
      </c>
      <c r="O9" s="138" t="s">
        <v>2263</v>
      </c>
      <c r="P9" s="166">
        <v>0.90247153230578148</v>
      </c>
      <c r="Y9" s="164">
        <f t="shared" si="6"/>
        <v>92.895380018467208</v>
      </c>
      <c r="Z9" s="164">
        <f t="shared" si="1"/>
        <v>87.599300374422299</v>
      </c>
      <c r="AA9" s="165">
        <f t="shared" si="7"/>
        <v>-5.7011227501217676E-2</v>
      </c>
    </row>
    <row r="10" spans="1:30" x14ac:dyDescent="0.35">
      <c r="A10" t="s">
        <v>1071</v>
      </c>
      <c r="B10" t="s">
        <v>1073</v>
      </c>
      <c r="C10" t="s">
        <v>1075</v>
      </c>
      <c r="D10" t="s">
        <v>1077</v>
      </c>
      <c r="E10" t="s">
        <v>1079</v>
      </c>
      <c r="F10" t="s">
        <v>1083</v>
      </c>
      <c r="G10" s="65">
        <v>62583.030949611602</v>
      </c>
      <c r="H10" s="137">
        <f t="shared" si="2"/>
        <v>107.90177749933035</v>
      </c>
      <c r="I10" s="132">
        <v>63550.072249703</v>
      </c>
      <c r="J10">
        <f t="shared" si="0"/>
        <v>10</v>
      </c>
      <c r="K10">
        <f t="shared" si="3"/>
        <v>1</v>
      </c>
      <c r="L10">
        <f t="shared" si="4"/>
        <v>1</v>
      </c>
      <c r="M10">
        <f t="shared" si="5"/>
        <v>1</v>
      </c>
      <c r="O10" s="138" t="s">
        <v>2264</v>
      </c>
      <c r="P10" s="166">
        <v>0.90199251232692979</v>
      </c>
      <c r="Y10" s="164">
        <f t="shared" si="6"/>
        <v>107.90177749933035</v>
      </c>
      <c r="Z10" s="164">
        <f t="shared" si="1"/>
        <v>95.345476986592402</v>
      </c>
      <c r="AA10" s="165">
        <f t="shared" si="7"/>
        <v>-0.11636787459609621</v>
      </c>
    </row>
    <row r="11" spans="1:30" x14ac:dyDescent="0.35">
      <c r="A11" t="s">
        <v>1071</v>
      </c>
      <c r="B11" t="s">
        <v>1073</v>
      </c>
      <c r="C11" t="s">
        <v>1075</v>
      </c>
      <c r="D11" t="s">
        <v>1077</v>
      </c>
      <c r="E11" t="s">
        <v>1079</v>
      </c>
      <c r="F11" t="s">
        <v>1083</v>
      </c>
      <c r="G11" s="65">
        <v>63139.32408484225</v>
      </c>
      <c r="H11" s="137">
        <f t="shared" si="2"/>
        <v>108.86090359455561</v>
      </c>
      <c r="I11" s="132">
        <v>71394.000753582499</v>
      </c>
      <c r="J11">
        <f t="shared" si="0"/>
        <v>10</v>
      </c>
      <c r="K11">
        <f t="shared" si="3"/>
        <v>1</v>
      </c>
      <c r="L11">
        <f t="shared" si="4"/>
        <v>1</v>
      </c>
      <c r="M11">
        <f t="shared" si="5"/>
        <v>1</v>
      </c>
      <c r="O11" s="138" t="s">
        <v>2265</v>
      </c>
      <c r="P11" s="161">
        <v>6.3680021879700126</v>
      </c>
      <c r="Y11" s="164">
        <f t="shared" si="6"/>
        <v>108.86090359455561</v>
      </c>
      <c r="Z11" s="164">
        <f t="shared" si="1"/>
        <v>101.7489270270314</v>
      </c>
      <c r="AA11" s="165">
        <f t="shared" si="7"/>
        <v>-6.5330861059285761E-2</v>
      </c>
    </row>
    <row r="12" spans="1:30" ht="15" thickBot="1" x14ac:dyDescent="0.4">
      <c r="A12" t="s">
        <v>1071</v>
      </c>
      <c r="B12" t="s">
        <v>1073</v>
      </c>
      <c r="C12" t="s">
        <v>1075</v>
      </c>
      <c r="D12" t="s">
        <v>1077</v>
      </c>
      <c r="E12" t="s">
        <v>1079</v>
      </c>
      <c r="F12" t="s">
        <v>1084</v>
      </c>
      <c r="G12" s="65">
        <v>22053.154845626581</v>
      </c>
      <c r="H12" s="137">
        <f t="shared" si="2"/>
        <v>38.022680768321692</v>
      </c>
      <c r="I12" s="132">
        <v>3495.45982983364</v>
      </c>
      <c r="J12">
        <f t="shared" si="0"/>
        <v>10</v>
      </c>
      <c r="K12">
        <f t="shared" si="3"/>
        <v>1</v>
      </c>
      <c r="L12">
        <f t="shared" si="4"/>
        <v>1</v>
      </c>
      <c r="M12">
        <f t="shared" si="5"/>
        <v>0</v>
      </c>
      <c r="O12" s="139" t="s">
        <v>2266</v>
      </c>
      <c r="P12" s="162">
        <v>1024</v>
      </c>
      <c r="Y12" s="164">
        <f t="shared" si="6"/>
        <v>38.022680768321692</v>
      </c>
      <c r="Z12" s="164">
        <f t="shared" si="1"/>
        <v>42.709277837373762</v>
      </c>
      <c r="AA12" s="165">
        <f t="shared" si="7"/>
        <v>0.12325793380030881</v>
      </c>
    </row>
    <row r="13" spans="1:30" x14ac:dyDescent="0.35">
      <c r="A13" t="s">
        <v>1071</v>
      </c>
      <c r="B13" t="s">
        <v>1073</v>
      </c>
      <c r="C13" t="s">
        <v>1075</v>
      </c>
      <c r="D13" t="s">
        <v>1077</v>
      </c>
      <c r="E13" t="s">
        <v>1079</v>
      </c>
      <c r="F13" t="s">
        <v>1084</v>
      </c>
      <c r="G13" s="65">
        <v>29269.443042669471</v>
      </c>
      <c r="H13" s="137">
        <f t="shared" si="2"/>
        <v>50.46455697011978</v>
      </c>
      <c r="I13" s="132">
        <v>14172.2970393051</v>
      </c>
      <c r="J13">
        <f t="shared" si="0"/>
        <v>10</v>
      </c>
      <c r="K13">
        <f t="shared" si="3"/>
        <v>1</v>
      </c>
      <c r="L13">
        <f t="shared" si="4"/>
        <v>1</v>
      </c>
      <c r="M13">
        <f t="shared" si="5"/>
        <v>0</v>
      </c>
      <c r="Y13" s="164">
        <f t="shared" si="6"/>
        <v>50.46455697011978</v>
      </c>
      <c r="Z13" s="164">
        <f t="shared" si="1"/>
        <v>51.42539421030304</v>
      </c>
      <c r="AA13" s="165">
        <f t="shared" si="7"/>
        <v>1.9039842968445742E-2</v>
      </c>
    </row>
    <row r="14" spans="1:30" ht="15" thickBot="1" x14ac:dyDescent="0.4">
      <c r="A14" t="s">
        <v>1071</v>
      </c>
      <c r="B14" t="s">
        <v>1073</v>
      </c>
      <c r="C14" t="s">
        <v>1075</v>
      </c>
      <c r="D14" t="s">
        <v>1077</v>
      </c>
      <c r="E14" t="s">
        <v>1079</v>
      </c>
      <c r="F14" t="s">
        <v>1084</v>
      </c>
      <c r="G14" s="65">
        <v>34067.10439109736</v>
      </c>
      <c r="H14" s="137">
        <f t="shared" si="2"/>
        <v>58.736386881202343</v>
      </c>
      <c r="I14" s="132">
        <v>23954.0527728093</v>
      </c>
      <c r="J14">
        <f t="shared" si="0"/>
        <v>10</v>
      </c>
      <c r="K14">
        <f t="shared" si="3"/>
        <v>1</v>
      </c>
      <c r="L14">
        <f t="shared" si="4"/>
        <v>1</v>
      </c>
      <c r="M14">
        <f t="shared" si="5"/>
        <v>0</v>
      </c>
      <c r="O14" t="s">
        <v>2267</v>
      </c>
      <c r="Y14" s="164">
        <f t="shared" si="6"/>
        <v>58.736386881202343</v>
      </c>
      <c r="Z14" s="164">
        <f t="shared" si="1"/>
        <v>59.410804087036702</v>
      </c>
      <c r="AA14" s="165">
        <f t="shared" si="7"/>
        <v>1.1482102349918311E-2</v>
      </c>
    </row>
    <row r="15" spans="1:30" x14ac:dyDescent="0.35">
      <c r="A15" t="s">
        <v>1071</v>
      </c>
      <c r="B15" t="s">
        <v>1073</v>
      </c>
      <c r="C15" t="s">
        <v>1075</v>
      </c>
      <c r="D15" t="s">
        <v>1077</v>
      </c>
      <c r="E15" t="s">
        <v>1079</v>
      </c>
      <c r="F15" t="s">
        <v>1084</v>
      </c>
      <c r="G15" s="65">
        <v>45431.416504794463</v>
      </c>
      <c r="H15" s="137">
        <f t="shared" si="2"/>
        <v>78.33002845654218</v>
      </c>
      <c r="I15" s="132">
        <v>31081.371963744201</v>
      </c>
      <c r="J15">
        <f t="shared" si="0"/>
        <v>10</v>
      </c>
      <c r="K15">
        <f t="shared" si="3"/>
        <v>1</v>
      </c>
      <c r="L15">
        <f t="shared" si="4"/>
        <v>1</v>
      </c>
      <c r="M15">
        <f t="shared" si="5"/>
        <v>0</v>
      </c>
      <c r="O15" s="140"/>
      <c r="P15" s="140" t="s">
        <v>2268</v>
      </c>
      <c r="Q15" s="140" t="s">
        <v>2269</v>
      </c>
      <c r="R15" s="140" t="s">
        <v>2270</v>
      </c>
      <c r="S15" s="140" t="s">
        <v>1131</v>
      </c>
      <c r="T15" s="140" t="s">
        <v>2271</v>
      </c>
      <c r="Y15" s="164">
        <f t="shared" si="6"/>
        <v>78.33002845654218</v>
      </c>
      <c r="Z15" s="164">
        <f t="shared" si="1"/>
        <v>65.229244724128321</v>
      </c>
      <c r="AA15" s="165">
        <f t="shared" si="7"/>
        <v>-0.16725110395794418</v>
      </c>
    </row>
    <row r="16" spans="1:30" x14ac:dyDescent="0.35">
      <c r="A16" t="s">
        <v>1071</v>
      </c>
      <c r="B16" t="s">
        <v>1073</v>
      </c>
      <c r="C16" t="s">
        <v>1075</v>
      </c>
      <c r="D16" t="s">
        <v>1077</v>
      </c>
      <c r="E16" t="s">
        <v>1079</v>
      </c>
      <c r="F16" t="s">
        <v>1084</v>
      </c>
      <c r="G16" s="65">
        <v>45453.153072987676</v>
      </c>
      <c r="H16" s="137">
        <f t="shared" si="2"/>
        <v>78.367505298254613</v>
      </c>
      <c r="I16" s="132">
        <v>45016.2336447989</v>
      </c>
      <c r="J16">
        <f t="shared" si="0"/>
        <v>10</v>
      </c>
      <c r="K16">
        <f t="shared" si="3"/>
        <v>1</v>
      </c>
      <c r="L16">
        <f t="shared" si="4"/>
        <v>1</v>
      </c>
      <c r="M16">
        <f t="shared" si="5"/>
        <v>0</v>
      </c>
      <c r="O16" s="138" t="s">
        <v>2272</v>
      </c>
      <c r="P16" s="159">
        <v>5</v>
      </c>
      <c r="Q16" s="159">
        <v>381993.78437668685</v>
      </c>
      <c r="R16" s="157">
        <v>76398.756875337363</v>
      </c>
      <c r="S16" s="157">
        <v>1883.9955996596614</v>
      </c>
      <c r="T16" s="159">
        <v>0</v>
      </c>
      <c r="Y16" s="164">
        <f t="shared" si="6"/>
        <v>78.367505298254613</v>
      </c>
      <c r="Z16" s="164">
        <f t="shared" si="1"/>
        <v>76.605073883066865</v>
      </c>
      <c r="AA16" s="165">
        <f t="shared" si="7"/>
        <v>-2.2489313759321616E-2</v>
      </c>
    </row>
    <row r="17" spans="1:27" x14ac:dyDescent="0.35">
      <c r="A17" t="s">
        <v>1071</v>
      </c>
      <c r="B17" t="s">
        <v>1073</v>
      </c>
      <c r="C17" t="s">
        <v>1075</v>
      </c>
      <c r="D17" t="s">
        <v>1077</v>
      </c>
      <c r="E17" t="s">
        <v>1079</v>
      </c>
      <c r="F17" t="s">
        <v>1084</v>
      </c>
      <c r="G17" s="65">
        <v>50490.106180835646</v>
      </c>
      <c r="H17" s="137">
        <f t="shared" si="2"/>
        <v>87.051907208337326</v>
      </c>
      <c r="I17" s="132">
        <v>54061.366139626101</v>
      </c>
      <c r="J17">
        <f t="shared" si="0"/>
        <v>10</v>
      </c>
      <c r="K17">
        <f t="shared" si="3"/>
        <v>1</v>
      </c>
      <c r="L17">
        <f t="shared" si="4"/>
        <v>1</v>
      </c>
      <c r="M17">
        <f t="shared" si="5"/>
        <v>0</v>
      </c>
      <c r="O17" s="138" t="s">
        <v>2273</v>
      </c>
      <c r="P17" s="159">
        <v>1018</v>
      </c>
      <c r="Q17" s="159">
        <v>41281.377999578704</v>
      </c>
      <c r="R17" s="157">
        <v>40.55145186599087</v>
      </c>
      <c r="S17" s="157"/>
      <c r="T17" s="159"/>
      <c r="Y17" s="164">
        <f t="shared" si="6"/>
        <v>87.051907208337326</v>
      </c>
      <c r="Z17" s="164">
        <f t="shared" si="1"/>
        <v>83.989135837625867</v>
      </c>
      <c r="AA17" s="165">
        <f t="shared" si="7"/>
        <v>-3.5183277069179786E-2</v>
      </c>
    </row>
    <row r="18" spans="1:27" ht="15" thickBot="1" x14ac:dyDescent="0.4">
      <c r="A18" t="s">
        <v>1071</v>
      </c>
      <c r="B18" t="s">
        <v>1073</v>
      </c>
      <c r="C18" t="s">
        <v>1075</v>
      </c>
      <c r="D18" t="s">
        <v>1077</v>
      </c>
      <c r="E18" t="s">
        <v>1079</v>
      </c>
      <c r="F18" t="s">
        <v>1084</v>
      </c>
      <c r="G18" s="65">
        <v>58166.323730197561</v>
      </c>
      <c r="H18" s="137">
        <f t="shared" si="2"/>
        <v>100.28676505206477</v>
      </c>
      <c r="I18" s="132">
        <v>63550.072249703</v>
      </c>
      <c r="J18">
        <f t="shared" si="0"/>
        <v>10</v>
      </c>
      <c r="K18">
        <f t="shared" si="3"/>
        <v>1</v>
      </c>
      <c r="L18">
        <f t="shared" si="4"/>
        <v>1</v>
      </c>
      <c r="M18">
        <f t="shared" si="5"/>
        <v>0</v>
      </c>
      <c r="O18" s="139" t="s">
        <v>1130</v>
      </c>
      <c r="P18" s="160">
        <v>1023</v>
      </c>
      <c r="Q18" s="160">
        <v>423275.16237626557</v>
      </c>
      <c r="R18" s="158"/>
      <c r="S18" s="158"/>
      <c r="T18" s="160"/>
      <c r="Y18" s="164">
        <f t="shared" si="6"/>
        <v>100.28676505206477</v>
      </c>
      <c r="Z18" s="164">
        <f t="shared" si="1"/>
        <v>91.73531244979597</v>
      </c>
      <c r="AA18" s="165">
        <f t="shared" si="7"/>
        <v>-8.5270001458609523E-2</v>
      </c>
    </row>
    <row r="19" spans="1:27" ht="15" thickBot="1" x14ac:dyDescent="0.4">
      <c r="A19" t="s">
        <v>1071</v>
      </c>
      <c r="B19" t="s">
        <v>1073</v>
      </c>
      <c r="C19" t="s">
        <v>1075</v>
      </c>
      <c r="D19" t="s">
        <v>1077</v>
      </c>
      <c r="E19" t="s">
        <v>1079</v>
      </c>
      <c r="F19" t="s">
        <v>1084</v>
      </c>
      <c r="G19" s="65">
        <v>57463.091280772496</v>
      </c>
      <c r="H19" s="137">
        <f t="shared" si="2"/>
        <v>99.074295311676721</v>
      </c>
      <c r="I19" s="132">
        <v>71394.000753582499</v>
      </c>
      <c r="J19">
        <f t="shared" si="0"/>
        <v>10</v>
      </c>
      <c r="K19">
        <f t="shared" si="3"/>
        <v>1</v>
      </c>
      <c r="L19">
        <f t="shared" si="4"/>
        <v>1</v>
      </c>
      <c r="M19">
        <f t="shared" si="5"/>
        <v>0</v>
      </c>
      <c r="Y19" s="164">
        <f t="shared" si="6"/>
        <v>99.074295311676721</v>
      </c>
      <c r="Z19" s="164">
        <f t="shared" si="1"/>
        <v>98.138762490234967</v>
      </c>
      <c r="AA19" s="165">
        <f t="shared" si="7"/>
        <v>-9.4427401022502133E-3</v>
      </c>
    </row>
    <row r="20" spans="1:27" ht="35.5" customHeight="1" x14ac:dyDescent="0.35">
      <c r="A20" t="s">
        <v>1071</v>
      </c>
      <c r="B20" t="s">
        <v>1073</v>
      </c>
      <c r="C20" t="s">
        <v>1075</v>
      </c>
      <c r="D20" t="s">
        <v>1077</v>
      </c>
      <c r="E20" t="s">
        <v>1082</v>
      </c>
      <c r="F20" t="s">
        <v>1083</v>
      </c>
      <c r="G20" s="65">
        <v>20509.230384359558</v>
      </c>
      <c r="H20" s="137">
        <f t="shared" si="2"/>
        <v>35.360742041999238</v>
      </c>
      <c r="I20" s="132">
        <v>3495.45982983364</v>
      </c>
      <c r="J20">
        <f t="shared" si="0"/>
        <v>10</v>
      </c>
      <c r="K20">
        <f t="shared" si="3"/>
        <v>1</v>
      </c>
      <c r="L20">
        <f t="shared" si="4"/>
        <v>1</v>
      </c>
      <c r="M20">
        <f t="shared" si="5"/>
        <v>1</v>
      </c>
      <c r="O20" s="140"/>
      <c r="P20" s="156" t="s">
        <v>2274</v>
      </c>
      <c r="Q20" s="156" t="s">
        <v>2265</v>
      </c>
      <c r="R20" s="156" t="s">
        <v>2275</v>
      </c>
      <c r="S20" s="156" t="s">
        <v>2276</v>
      </c>
      <c r="T20" s="156" t="s">
        <v>2277</v>
      </c>
      <c r="U20" s="156" t="s">
        <v>2278</v>
      </c>
      <c r="V20" s="156" t="s">
        <v>2279</v>
      </c>
      <c r="W20" s="156" t="s">
        <v>2280</v>
      </c>
      <c r="Y20" s="164">
        <f t="shared" si="6"/>
        <v>35.360742041999238</v>
      </c>
      <c r="Z20" s="164">
        <f t="shared" si="1"/>
        <v>46.319442374170187</v>
      </c>
      <c r="AA20" s="165">
        <f t="shared" si="7"/>
        <v>0.30991149221797731</v>
      </c>
    </row>
    <row r="21" spans="1:27" x14ac:dyDescent="0.35">
      <c r="A21" t="s">
        <v>1071</v>
      </c>
      <c r="B21" t="s">
        <v>1073</v>
      </c>
      <c r="C21" t="s">
        <v>1075</v>
      </c>
      <c r="D21" t="s">
        <v>1077</v>
      </c>
      <c r="E21" t="s">
        <v>1082</v>
      </c>
      <c r="F21" t="s">
        <v>1083</v>
      </c>
      <c r="G21" s="65">
        <v>28188.654436759054</v>
      </c>
      <c r="H21" s="137">
        <f t="shared" si="2"/>
        <v>48.60112833923975</v>
      </c>
      <c r="I21" s="132">
        <v>14172.2970393051</v>
      </c>
      <c r="J21">
        <f t="shared" si="0"/>
        <v>10</v>
      </c>
      <c r="K21">
        <f t="shared" si="3"/>
        <v>1</v>
      </c>
      <c r="L21">
        <f t="shared" si="4"/>
        <v>1</v>
      </c>
      <c r="M21">
        <f t="shared" si="5"/>
        <v>1</v>
      </c>
      <c r="O21" s="138" t="s">
        <v>2281</v>
      </c>
      <c r="P21" s="154">
        <v>43.8280669637372</v>
      </c>
      <c r="Q21" s="154">
        <v>1.0691031933658919</v>
      </c>
      <c r="R21" s="154">
        <v>40.995169816818091</v>
      </c>
      <c r="S21" s="154">
        <v>9.8702873547042501E-218</v>
      </c>
      <c r="T21" s="154">
        <v>41.730168936318272</v>
      </c>
      <c r="U21" s="154">
        <v>45.925964991156228</v>
      </c>
      <c r="V21" s="154">
        <v>41.730168936318272</v>
      </c>
      <c r="W21" s="154">
        <v>45.925964991156228</v>
      </c>
      <c r="Y21" s="164">
        <f t="shared" si="6"/>
        <v>48.60112833923975</v>
      </c>
      <c r="Z21" s="164">
        <f t="shared" si="1"/>
        <v>55.035558747099465</v>
      </c>
      <c r="AA21" s="165">
        <f t="shared" si="7"/>
        <v>0.13239261366416999</v>
      </c>
    </row>
    <row r="22" spans="1:27" x14ac:dyDescent="0.35">
      <c r="A22" t="s">
        <v>1071</v>
      </c>
      <c r="B22" t="s">
        <v>1073</v>
      </c>
      <c r="C22" t="s">
        <v>1075</v>
      </c>
      <c r="D22" t="s">
        <v>1077</v>
      </c>
      <c r="E22" t="s">
        <v>1082</v>
      </c>
      <c r="F22" t="s">
        <v>1083</v>
      </c>
      <c r="G22" s="65">
        <v>33997.113461121342</v>
      </c>
      <c r="H22" s="137">
        <f t="shared" si="2"/>
        <v>58.615712864002312</v>
      </c>
      <c r="I22" s="132">
        <v>23954.0527728093</v>
      </c>
      <c r="J22">
        <f t="shared" si="0"/>
        <v>10</v>
      </c>
      <c r="K22">
        <f t="shared" si="3"/>
        <v>1</v>
      </c>
      <c r="L22">
        <f t="shared" si="4"/>
        <v>1</v>
      </c>
      <c r="M22">
        <f t="shared" si="5"/>
        <v>1</v>
      </c>
      <c r="O22" s="138" t="s">
        <v>1103</v>
      </c>
      <c r="P22" s="154">
        <v>8.163575225439586E-4</v>
      </c>
      <c r="Q22" s="154">
        <v>8.8143438665783364E-6</v>
      </c>
      <c r="R22" s="154">
        <v>92.61693608748017</v>
      </c>
      <c r="S22" s="154">
        <v>0</v>
      </c>
      <c r="T22" s="154">
        <v>7.9906116170112027E-4</v>
      </c>
      <c r="U22" s="154">
        <v>8.3365388338679694E-4</v>
      </c>
      <c r="V22" s="154">
        <v>7.9906116170112027E-4</v>
      </c>
      <c r="W22" s="154">
        <v>8.3365388338679694E-4</v>
      </c>
      <c r="Y22" s="164">
        <f t="shared" si="6"/>
        <v>58.615712864002312</v>
      </c>
      <c r="Z22" s="164">
        <f t="shared" si="1"/>
        <v>63.020968623833127</v>
      </c>
      <c r="AA22" s="165">
        <f t="shared" si="7"/>
        <v>7.5154861121482952E-2</v>
      </c>
    </row>
    <row r="23" spans="1:27" x14ac:dyDescent="0.35">
      <c r="A23" t="s">
        <v>1071</v>
      </c>
      <c r="B23" t="s">
        <v>1073</v>
      </c>
      <c r="C23" t="s">
        <v>1075</v>
      </c>
      <c r="D23" t="s">
        <v>1077</v>
      </c>
      <c r="E23" t="s">
        <v>1082</v>
      </c>
      <c r="F23" t="s">
        <v>1083</v>
      </c>
      <c r="G23" s="65">
        <v>46465.371839252577</v>
      </c>
      <c r="H23" s="137">
        <f t="shared" si="2"/>
        <v>80.112710067676858</v>
      </c>
      <c r="I23" s="132">
        <v>31081.371963744201</v>
      </c>
      <c r="J23">
        <f t="shared" si="0"/>
        <v>10</v>
      </c>
      <c r="K23">
        <f t="shared" si="3"/>
        <v>1</v>
      </c>
      <c r="L23">
        <f t="shared" si="4"/>
        <v>1</v>
      </c>
      <c r="M23">
        <f t="shared" si="5"/>
        <v>1</v>
      </c>
      <c r="O23" s="138" t="s">
        <v>2249</v>
      </c>
      <c r="P23" s="154">
        <v>0.60476070487056666</v>
      </c>
      <c r="Q23" s="154">
        <v>2.8757235314171018E-2</v>
      </c>
      <c r="R23" s="154">
        <v>21.029862511593809</v>
      </c>
      <c r="S23" s="154">
        <v>8.0492383454088558E-82</v>
      </c>
      <c r="T23" s="154">
        <v>0.54833046725273227</v>
      </c>
      <c r="U23" s="154">
        <v>0.66119094248840105</v>
      </c>
      <c r="V23" s="154">
        <v>0.54833046725273227</v>
      </c>
      <c r="W23" s="154">
        <v>0.66119094248840105</v>
      </c>
      <c r="Y23" s="164">
        <f t="shared" si="6"/>
        <v>80.112710067676858</v>
      </c>
      <c r="Z23" s="164">
        <f t="shared" si="1"/>
        <v>68.839409260924754</v>
      </c>
      <c r="AA23" s="165">
        <f t="shared" si="7"/>
        <v>-0.14071800588481842</v>
      </c>
    </row>
    <row r="24" spans="1:27" x14ac:dyDescent="0.35">
      <c r="A24" t="s">
        <v>1071</v>
      </c>
      <c r="B24" t="s">
        <v>1073</v>
      </c>
      <c r="C24" t="s">
        <v>1075</v>
      </c>
      <c r="D24" t="s">
        <v>1077</v>
      </c>
      <c r="E24" t="s">
        <v>1082</v>
      </c>
      <c r="F24" t="s">
        <v>1083</v>
      </c>
      <c r="G24" s="65">
        <v>45758.12865883427</v>
      </c>
      <c r="H24" s="137">
        <f t="shared" si="2"/>
        <v>78.893325273852184</v>
      </c>
      <c r="I24" s="132">
        <v>45016.2336447989</v>
      </c>
      <c r="J24">
        <f t="shared" si="0"/>
        <v>10</v>
      </c>
      <c r="K24">
        <f t="shared" si="3"/>
        <v>1</v>
      </c>
      <c r="L24">
        <f t="shared" si="4"/>
        <v>1</v>
      </c>
      <c r="M24">
        <f t="shared" si="5"/>
        <v>1</v>
      </c>
      <c r="O24" s="138" t="s">
        <v>2250</v>
      </c>
      <c r="P24" s="154">
        <v>-5.2349019632216338</v>
      </c>
      <c r="Q24" s="154">
        <v>0.39800013674812623</v>
      </c>
      <c r="R24" s="154">
        <v>-13.153015488872892</v>
      </c>
      <c r="S24" s="154">
        <v>1.314060338974654E-36</v>
      </c>
      <c r="T24" s="154">
        <v>-6.0158964518524609</v>
      </c>
      <c r="U24" s="154">
        <v>-4.4539074745908067</v>
      </c>
      <c r="V24" s="154">
        <v>-6.0158964518524609</v>
      </c>
      <c r="W24" s="154">
        <v>-4.4539074745908067</v>
      </c>
      <c r="Y24" s="164">
        <f t="shared" si="6"/>
        <v>78.893325273852184</v>
      </c>
      <c r="Z24" s="164">
        <f t="shared" si="1"/>
        <v>80.215238419863297</v>
      </c>
      <c r="AA24" s="165">
        <f t="shared" si="7"/>
        <v>1.6755703241339237E-2</v>
      </c>
    </row>
    <row r="25" spans="1:27" x14ac:dyDescent="0.35">
      <c r="A25" t="s">
        <v>1071</v>
      </c>
      <c r="B25" t="s">
        <v>1073</v>
      </c>
      <c r="C25" t="s">
        <v>1075</v>
      </c>
      <c r="D25" t="s">
        <v>1077</v>
      </c>
      <c r="E25" t="s">
        <v>1082</v>
      </c>
      <c r="F25" t="s">
        <v>1083</v>
      </c>
      <c r="G25" s="65">
        <v>52061.810142474773</v>
      </c>
      <c r="H25" s="137">
        <f t="shared" si="2"/>
        <v>89.7617416249565</v>
      </c>
      <c r="I25" s="132">
        <v>54061.366139626101</v>
      </c>
      <c r="J25">
        <f t="shared" si="0"/>
        <v>10</v>
      </c>
      <c r="K25">
        <f t="shared" si="3"/>
        <v>1</v>
      </c>
      <c r="L25">
        <f t="shared" si="4"/>
        <v>1</v>
      </c>
      <c r="M25">
        <f t="shared" si="5"/>
        <v>1</v>
      </c>
      <c r="O25" s="138" t="s">
        <v>2251</v>
      </c>
      <c r="P25" s="154">
        <v>-4.7850391386823867</v>
      </c>
      <c r="Q25" s="154">
        <v>0.39800013674812695</v>
      </c>
      <c r="R25" s="154">
        <v>-12.022707272863533</v>
      </c>
      <c r="S25" s="154">
        <v>3.1453216060141042E-31</v>
      </c>
      <c r="T25" s="154">
        <v>-5.5660336273132147</v>
      </c>
      <c r="U25" s="154">
        <v>-4.0040446500515587</v>
      </c>
      <c r="V25" s="154">
        <v>-5.5660336273132147</v>
      </c>
      <c r="W25" s="154">
        <v>-4.0040446500515587</v>
      </c>
      <c r="Y25" s="164">
        <f t="shared" si="6"/>
        <v>89.7617416249565</v>
      </c>
      <c r="Z25" s="164">
        <f t="shared" si="1"/>
        <v>87.599300374422299</v>
      </c>
      <c r="AA25" s="165">
        <f t="shared" si="7"/>
        <v>-2.4090901216793914E-2</v>
      </c>
    </row>
    <row r="26" spans="1:27" ht="15" thickBot="1" x14ac:dyDescent="0.4">
      <c r="A26" t="s">
        <v>1071</v>
      </c>
      <c r="B26" t="s">
        <v>1073</v>
      </c>
      <c r="C26" t="s">
        <v>1075</v>
      </c>
      <c r="D26" t="s">
        <v>1077</v>
      </c>
      <c r="E26" t="s">
        <v>1082</v>
      </c>
      <c r="F26" t="s">
        <v>1083</v>
      </c>
      <c r="G26" s="65">
        <v>60580.061775635448</v>
      </c>
      <c r="H26" s="137">
        <f t="shared" si="2"/>
        <v>104.44838237178526</v>
      </c>
      <c r="I26" s="132">
        <v>63550.072249703</v>
      </c>
      <c r="J26">
        <f t="shared" si="0"/>
        <v>10</v>
      </c>
      <c r="K26">
        <f t="shared" si="3"/>
        <v>1</v>
      </c>
      <c r="L26">
        <f t="shared" si="4"/>
        <v>1</v>
      </c>
      <c r="M26">
        <f t="shared" si="5"/>
        <v>1</v>
      </c>
      <c r="O26" s="139" t="s">
        <v>2252</v>
      </c>
      <c r="P26" s="155">
        <v>3.6101645367964283</v>
      </c>
      <c r="Q26" s="155">
        <v>0.39800013674812712</v>
      </c>
      <c r="R26" s="155">
        <v>9.0707620512228804</v>
      </c>
      <c r="S26" s="155">
        <v>5.9523259298910894E-19</v>
      </c>
      <c r="T26" s="155">
        <v>2.8291700481655999</v>
      </c>
      <c r="U26" s="155">
        <v>4.3911590254272568</v>
      </c>
      <c r="V26" s="155">
        <v>2.8291700481655999</v>
      </c>
      <c r="W26" s="155">
        <v>4.3911590254272568</v>
      </c>
      <c r="Y26" s="164">
        <f t="shared" si="6"/>
        <v>104.44838237178526</v>
      </c>
      <c r="Z26" s="164">
        <f t="shared" si="1"/>
        <v>95.345476986592402</v>
      </c>
      <c r="AA26" s="165">
        <f t="shared" si="7"/>
        <v>-8.7152191144434954E-2</v>
      </c>
    </row>
    <row r="27" spans="1:27" x14ac:dyDescent="0.35">
      <c r="A27" t="s">
        <v>1071</v>
      </c>
      <c r="B27" t="s">
        <v>1073</v>
      </c>
      <c r="C27" t="s">
        <v>1075</v>
      </c>
      <c r="D27" t="s">
        <v>1077</v>
      </c>
      <c r="E27" t="s">
        <v>1082</v>
      </c>
      <c r="F27" t="s">
        <v>1083</v>
      </c>
      <c r="G27" s="65">
        <v>60789.937633928006</v>
      </c>
      <c r="H27" s="137">
        <f t="shared" si="2"/>
        <v>104.81023729987588</v>
      </c>
      <c r="I27" s="132">
        <v>71394.000753582499</v>
      </c>
      <c r="J27">
        <f t="shared" si="0"/>
        <v>10</v>
      </c>
      <c r="K27">
        <f t="shared" si="3"/>
        <v>1</v>
      </c>
      <c r="L27">
        <f t="shared" si="4"/>
        <v>1</v>
      </c>
      <c r="M27">
        <f t="shared" si="5"/>
        <v>1</v>
      </c>
      <c r="Y27" s="164">
        <f t="shared" si="6"/>
        <v>104.81023729987588</v>
      </c>
      <c r="Z27" s="164">
        <f t="shared" si="1"/>
        <v>101.7489270270314</v>
      </c>
      <c r="AA27" s="165">
        <f t="shared" si="7"/>
        <v>-2.9208122715013718E-2</v>
      </c>
    </row>
    <row r="28" spans="1:27" x14ac:dyDescent="0.35">
      <c r="A28" t="s">
        <v>1071</v>
      </c>
      <c r="B28" t="s">
        <v>1073</v>
      </c>
      <c r="C28" t="s">
        <v>1075</v>
      </c>
      <c r="D28" t="s">
        <v>1077</v>
      </c>
      <c r="E28" t="s">
        <v>1082</v>
      </c>
      <c r="F28" t="s">
        <v>1084</v>
      </c>
      <c r="G28" s="65">
        <v>21758.715422270241</v>
      </c>
      <c r="H28" s="137">
        <f t="shared" si="2"/>
        <v>37.515026590121103</v>
      </c>
      <c r="I28" s="132">
        <v>3495.45982983364</v>
      </c>
      <c r="J28">
        <f t="shared" si="0"/>
        <v>10</v>
      </c>
      <c r="K28">
        <f t="shared" si="3"/>
        <v>1</v>
      </c>
      <c r="L28">
        <f t="shared" si="4"/>
        <v>1</v>
      </c>
      <c r="M28">
        <f t="shared" si="5"/>
        <v>0</v>
      </c>
      <c r="Y28" s="164">
        <f t="shared" si="6"/>
        <v>37.515026590121103</v>
      </c>
      <c r="Z28" s="164">
        <f t="shared" si="1"/>
        <v>42.709277837373762</v>
      </c>
      <c r="AA28" s="165">
        <f t="shared" si="7"/>
        <v>0.13845788526298075</v>
      </c>
    </row>
    <row r="29" spans="1:27" x14ac:dyDescent="0.35">
      <c r="A29" t="s">
        <v>1071</v>
      </c>
      <c r="B29" t="s">
        <v>1073</v>
      </c>
      <c r="C29" t="s">
        <v>1075</v>
      </c>
      <c r="D29" t="s">
        <v>1077</v>
      </c>
      <c r="E29" t="s">
        <v>1082</v>
      </c>
      <c r="F29" t="s">
        <v>1084</v>
      </c>
      <c r="G29" s="65">
        <v>28430.068140519717</v>
      </c>
      <c r="H29" s="137">
        <f t="shared" si="2"/>
        <v>49.017358862965033</v>
      </c>
      <c r="I29" s="132">
        <v>14172.2970393051</v>
      </c>
      <c r="J29">
        <f t="shared" si="0"/>
        <v>10</v>
      </c>
      <c r="K29">
        <f t="shared" si="3"/>
        <v>1</v>
      </c>
      <c r="L29">
        <f t="shared" si="4"/>
        <v>1</v>
      </c>
      <c r="M29">
        <f t="shared" si="5"/>
        <v>0</v>
      </c>
      <c r="Y29" s="164">
        <f t="shared" si="6"/>
        <v>49.017358862965033</v>
      </c>
      <c r="Z29" s="164">
        <f t="shared" si="1"/>
        <v>51.42539421030304</v>
      </c>
      <c r="AA29" s="165">
        <f t="shared" si="7"/>
        <v>4.912617495508087E-2</v>
      </c>
    </row>
    <row r="30" spans="1:27" x14ac:dyDescent="0.35">
      <c r="A30" t="s">
        <v>1071</v>
      </c>
      <c r="B30" t="s">
        <v>1073</v>
      </c>
      <c r="C30" t="s">
        <v>1075</v>
      </c>
      <c r="D30" t="s">
        <v>1077</v>
      </c>
      <c r="E30" t="s">
        <v>1082</v>
      </c>
      <c r="F30" t="s">
        <v>1084</v>
      </c>
      <c r="G30" s="65">
        <v>32820.522767416063</v>
      </c>
      <c r="H30" s="137">
        <f t="shared" si="2"/>
        <v>56.587108219682868</v>
      </c>
      <c r="I30" s="132">
        <v>23954.0527728093</v>
      </c>
      <c r="J30">
        <f t="shared" si="0"/>
        <v>10</v>
      </c>
      <c r="K30">
        <f t="shared" si="3"/>
        <v>1</v>
      </c>
      <c r="L30">
        <f t="shared" si="4"/>
        <v>1</v>
      </c>
      <c r="M30">
        <f t="shared" si="5"/>
        <v>0</v>
      </c>
      <c r="Y30" s="164">
        <f t="shared" si="6"/>
        <v>56.587108219682868</v>
      </c>
      <c r="Z30" s="164">
        <f t="shared" si="1"/>
        <v>59.410804087036702</v>
      </c>
      <c r="AA30" s="165">
        <f t="shared" si="7"/>
        <v>4.989998528271955E-2</v>
      </c>
    </row>
    <row r="31" spans="1:27" x14ac:dyDescent="0.35">
      <c r="A31" t="s">
        <v>1071</v>
      </c>
      <c r="B31" t="s">
        <v>1073</v>
      </c>
      <c r="C31" t="s">
        <v>1075</v>
      </c>
      <c r="D31" t="s">
        <v>1077</v>
      </c>
      <c r="E31" t="s">
        <v>1082</v>
      </c>
      <c r="F31" t="s">
        <v>1084</v>
      </c>
      <c r="G31" s="65">
        <v>43313.579888530854</v>
      </c>
      <c r="H31" s="137">
        <f t="shared" si="2"/>
        <v>74.678586014708372</v>
      </c>
      <c r="I31" s="132">
        <v>31081.371963744201</v>
      </c>
      <c r="J31">
        <f t="shared" si="0"/>
        <v>10</v>
      </c>
      <c r="K31">
        <f t="shared" si="3"/>
        <v>1</v>
      </c>
      <c r="L31">
        <f t="shared" si="4"/>
        <v>1</v>
      </c>
      <c r="M31">
        <f t="shared" si="5"/>
        <v>0</v>
      </c>
      <c r="Y31" s="164">
        <f t="shared" si="6"/>
        <v>74.678586014708372</v>
      </c>
      <c r="Z31" s="164">
        <f t="shared" si="1"/>
        <v>65.229244724128321</v>
      </c>
      <c r="AA31" s="165">
        <f t="shared" si="7"/>
        <v>-0.12653347893757594</v>
      </c>
    </row>
    <row r="32" spans="1:27" x14ac:dyDescent="0.35">
      <c r="A32" t="s">
        <v>1071</v>
      </c>
      <c r="B32" t="s">
        <v>1073</v>
      </c>
      <c r="C32" t="s">
        <v>1075</v>
      </c>
      <c r="D32" t="s">
        <v>1077</v>
      </c>
      <c r="E32" t="s">
        <v>1082</v>
      </c>
      <c r="F32" t="s">
        <v>1084</v>
      </c>
      <c r="G32" s="65">
        <v>43280.458963635698</v>
      </c>
      <c r="H32" s="137">
        <f t="shared" si="2"/>
        <v>74.621480971785687</v>
      </c>
      <c r="I32" s="132">
        <v>45016.2336447989</v>
      </c>
      <c r="J32">
        <f t="shared" si="0"/>
        <v>10</v>
      </c>
      <c r="K32">
        <f t="shared" si="3"/>
        <v>1</v>
      </c>
      <c r="L32">
        <f t="shared" si="4"/>
        <v>1</v>
      </c>
      <c r="M32">
        <f t="shared" si="5"/>
        <v>0</v>
      </c>
      <c r="Y32" s="164">
        <f t="shared" si="6"/>
        <v>74.621480971785687</v>
      </c>
      <c r="Z32" s="164">
        <f t="shared" si="1"/>
        <v>76.605073883066865</v>
      </c>
      <c r="AA32" s="165">
        <f t="shared" si="7"/>
        <v>2.6582063039343407E-2</v>
      </c>
    </row>
    <row r="33" spans="1:27" x14ac:dyDescent="0.35">
      <c r="A33" t="s">
        <v>1071</v>
      </c>
      <c r="B33" t="s">
        <v>1073</v>
      </c>
      <c r="C33" t="s">
        <v>1075</v>
      </c>
      <c r="D33" t="s">
        <v>1077</v>
      </c>
      <c r="E33" t="s">
        <v>1082</v>
      </c>
      <c r="F33" t="s">
        <v>1084</v>
      </c>
      <c r="G33" s="65">
        <v>48135.579666502992</v>
      </c>
      <c r="H33" s="137">
        <f t="shared" si="2"/>
        <v>82.992378735349988</v>
      </c>
      <c r="I33" s="132">
        <v>54061.366139626101</v>
      </c>
      <c r="J33">
        <f t="shared" si="0"/>
        <v>10</v>
      </c>
      <c r="K33">
        <f t="shared" si="3"/>
        <v>1</v>
      </c>
      <c r="L33">
        <f t="shared" si="4"/>
        <v>1</v>
      </c>
      <c r="M33">
        <f t="shared" si="5"/>
        <v>0</v>
      </c>
      <c r="Y33" s="164">
        <f t="shared" si="6"/>
        <v>82.992378735349988</v>
      </c>
      <c r="Z33" s="164">
        <f t="shared" si="1"/>
        <v>83.989135837625867</v>
      </c>
      <c r="AA33" s="165">
        <f t="shared" si="7"/>
        <v>1.2010224522596147E-2</v>
      </c>
    </row>
    <row r="34" spans="1:27" x14ac:dyDescent="0.35">
      <c r="A34" t="s">
        <v>1071</v>
      </c>
      <c r="B34" t="s">
        <v>1073</v>
      </c>
      <c r="C34" t="s">
        <v>1075</v>
      </c>
      <c r="D34" t="s">
        <v>1077</v>
      </c>
      <c r="E34" t="s">
        <v>1082</v>
      </c>
      <c r="F34" t="s">
        <v>1084</v>
      </c>
      <c r="G34" s="65">
        <v>55691.062421089511</v>
      </c>
      <c r="H34" s="137">
        <f t="shared" si="2"/>
        <v>96.019073139809507</v>
      </c>
      <c r="I34" s="132">
        <v>63550.072249703</v>
      </c>
      <c r="J34">
        <f t="shared" si="0"/>
        <v>10</v>
      </c>
      <c r="K34">
        <f t="shared" si="3"/>
        <v>1</v>
      </c>
      <c r="L34">
        <f t="shared" si="4"/>
        <v>1</v>
      </c>
      <c r="M34">
        <f t="shared" si="5"/>
        <v>0</v>
      </c>
      <c r="Y34" s="164">
        <f t="shared" si="6"/>
        <v>96.019073139809507</v>
      </c>
      <c r="Z34" s="164">
        <f t="shared" si="1"/>
        <v>91.73531244979597</v>
      </c>
      <c r="AA34" s="165">
        <f t="shared" si="7"/>
        <v>-4.4613643414117554E-2</v>
      </c>
    </row>
    <row r="35" spans="1:27" x14ac:dyDescent="0.35">
      <c r="A35" t="s">
        <v>1071</v>
      </c>
      <c r="B35" t="s">
        <v>1073</v>
      </c>
      <c r="C35" t="s">
        <v>1075</v>
      </c>
      <c r="D35" t="s">
        <v>1077</v>
      </c>
      <c r="E35" t="s">
        <v>1082</v>
      </c>
      <c r="F35" t="s">
        <v>1084</v>
      </c>
      <c r="G35" s="65">
        <v>54760.568496345346</v>
      </c>
      <c r="H35" s="137">
        <f t="shared" si="2"/>
        <v>94.414773269560939</v>
      </c>
      <c r="I35" s="132">
        <v>71394.000753582499</v>
      </c>
      <c r="J35">
        <f t="shared" si="0"/>
        <v>10</v>
      </c>
      <c r="K35">
        <f t="shared" si="3"/>
        <v>1</v>
      </c>
      <c r="L35">
        <f t="shared" si="4"/>
        <v>1</v>
      </c>
      <c r="M35">
        <f t="shared" si="5"/>
        <v>0</v>
      </c>
      <c r="Y35" s="164">
        <f t="shared" si="6"/>
        <v>94.414773269560939</v>
      </c>
      <c r="Z35" s="164">
        <f t="shared" si="1"/>
        <v>98.138762490234967</v>
      </c>
      <c r="AA35" s="165">
        <f t="shared" si="7"/>
        <v>3.9442865684184536E-2</v>
      </c>
    </row>
    <row r="36" spans="1:27" x14ac:dyDescent="0.35">
      <c r="A36" t="s">
        <v>1071</v>
      </c>
      <c r="B36" t="s">
        <v>1073</v>
      </c>
      <c r="C36" t="s">
        <v>1075</v>
      </c>
      <c r="D36" t="s">
        <v>1077</v>
      </c>
      <c r="E36" t="s">
        <v>1080</v>
      </c>
      <c r="F36" t="s">
        <v>1083</v>
      </c>
      <c r="G36" s="65">
        <v>20772.107628486006</v>
      </c>
      <c r="H36" s="137">
        <f t="shared" si="2"/>
        <v>35.813978669803461</v>
      </c>
      <c r="I36" s="132">
        <v>3495.45982983364</v>
      </c>
      <c r="J36">
        <f t="shared" si="0"/>
        <v>10</v>
      </c>
      <c r="K36">
        <f t="shared" si="3"/>
        <v>1</v>
      </c>
      <c r="L36">
        <f t="shared" si="4"/>
        <v>1</v>
      </c>
      <c r="M36">
        <f t="shared" si="5"/>
        <v>1</v>
      </c>
      <c r="Y36" s="164">
        <f t="shared" si="6"/>
        <v>35.813978669803461</v>
      </c>
      <c r="Z36" s="164">
        <f t="shared" si="1"/>
        <v>46.319442374170187</v>
      </c>
      <c r="AA36" s="165">
        <f t="shared" si="7"/>
        <v>0.29333416991238681</v>
      </c>
    </row>
    <row r="37" spans="1:27" x14ac:dyDescent="0.35">
      <c r="A37" t="s">
        <v>1071</v>
      </c>
      <c r="B37" t="s">
        <v>1073</v>
      </c>
      <c r="C37" t="s">
        <v>1075</v>
      </c>
      <c r="D37" t="s">
        <v>1077</v>
      </c>
      <c r="E37" t="s">
        <v>1080</v>
      </c>
      <c r="F37" t="s">
        <v>1083</v>
      </c>
      <c r="G37" s="65">
        <v>29073.292541713949</v>
      </c>
      <c r="H37" s="137">
        <f t="shared" si="2"/>
        <v>50.126366451230943</v>
      </c>
      <c r="I37" s="132">
        <v>14172.2970393051</v>
      </c>
      <c r="J37">
        <f t="shared" si="0"/>
        <v>10</v>
      </c>
      <c r="K37">
        <f t="shared" si="3"/>
        <v>1</v>
      </c>
      <c r="L37">
        <f t="shared" si="4"/>
        <v>1</v>
      </c>
      <c r="M37">
        <f t="shared" si="5"/>
        <v>1</v>
      </c>
      <c r="Y37" s="164">
        <f t="shared" si="6"/>
        <v>50.126366451230943</v>
      </c>
      <c r="Z37" s="164">
        <f t="shared" si="1"/>
        <v>55.035558747099465</v>
      </c>
      <c r="AA37" s="165">
        <f t="shared" si="7"/>
        <v>9.7936328591556432E-2</v>
      </c>
    </row>
    <row r="38" spans="1:27" x14ac:dyDescent="0.35">
      <c r="A38" t="s">
        <v>1071</v>
      </c>
      <c r="B38" t="s">
        <v>1073</v>
      </c>
      <c r="C38" t="s">
        <v>1075</v>
      </c>
      <c r="D38" t="s">
        <v>1077</v>
      </c>
      <c r="E38" t="s">
        <v>1080</v>
      </c>
      <c r="F38" t="s">
        <v>1083</v>
      </c>
      <c r="G38" s="65">
        <v>34905.438471280104</v>
      </c>
      <c r="H38" s="137">
        <f t="shared" si="2"/>
        <v>60.181790467724319</v>
      </c>
      <c r="I38" s="132">
        <v>23954.0527728093</v>
      </c>
      <c r="J38">
        <f t="shared" si="0"/>
        <v>10</v>
      </c>
      <c r="K38">
        <f t="shared" si="3"/>
        <v>1</v>
      </c>
      <c r="L38">
        <f t="shared" si="4"/>
        <v>1</v>
      </c>
      <c r="M38">
        <f t="shared" si="5"/>
        <v>1</v>
      </c>
      <c r="Y38" s="164">
        <f t="shared" si="6"/>
        <v>60.181790467724319</v>
      </c>
      <c r="Z38" s="164">
        <f t="shared" si="1"/>
        <v>63.020968623833127</v>
      </c>
      <c r="AA38" s="165">
        <f t="shared" si="7"/>
        <v>4.7176698035121811E-2</v>
      </c>
    </row>
    <row r="39" spans="1:27" x14ac:dyDescent="0.35">
      <c r="A39" t="s">
        <v>1071</v>
      </c>
      <c r="B39" t="s">
        <v>1073</v>
      </c>
      <c r="C39" t="s">
        <v>1075</v>
      </c>
      <c r="D39" t="s">
        <v>1077</v>
      </c>
      <c r="E39" t="s">
        <v>1080</v>
      </c>
      <c r="F39" t="s">
        <v>1083</v>
      </c>
      <c r="G39" s="65">
        <v>48884.197376373188</v>
      </c>
      <c r="H39" s="137">
        <f t="shared" si="2"/>
        <v>84.283098924781356</v>
      </c>
      <c r="I39" s="132">
        <v>31081.371963744201</v>
      </c>
      <c r="J39">
        <f t="shared" si="0"/>
        <v>10</v>
      </c>
      <c r="K39">
        <f t="shared" si="3"/>
        <v>1</v>
      </c>
      <c r="L39">
        <f t="shared" si="4"/>
        <v>1</v>
      </c>
      <c r="M39">
        <f t="shared" si="5"/>
        <v>1</v>
      </c>
      <c r="Y39" s="164">
        <f t="shared" si="6"/>
        <v>84.283098924781356</v>
      </c>
      <c r="Z39" s="164">
        <f t="shared" si="1"/>
        <v>68.839409260924754</v>
      </c>
      <c r="AA39" s="165">
        <f t="shared" si="7"/>
        <v>-0.18323590210700913</v>
      </c>
    </row>
    <row r="40" spans="1:27" x14ac:dyDescent="0.35">
      <c r="A40" t="s">
        <v>1071</v>
      </c>
      <c r="B40" t="s">
        <v>1073</v>
      </c>
      <c r="C40" t="s">
        <v>1075</v>
      </c>
      <c r="D40" t="s">
        <v>1077</v>
      </c>
      <c r="E40" t="s">
        <v>1080</v>
      </c>
      <c r="F40" t="s">
        <v>1083</v>
      </c>
      <c r="G40" s="65">
        <v>47814.870012764608</v>
      </c>
      <c r="H40" s="137">
        <f t="shared" si="2"/>
        <v>82.439431056490704</v>
      </c>
      <c r="I40" s="132">
        <v>45016.2336447989</v>
      </c>
      <c r="J40">
        <f t="shared" si="0"/>
        <v>10</v>
      </c>
      <c r="K40">
        <f t="shared" si="3"/>
        <v>1</v>
      </c>
      <c r="L40">
        <f t="shared" si="4"/>
        <v>1</v>
      </c>
      <c r="M40">
        <f t="shared" si="5"/>
        <v>1</v>
      </c>
      <c r="Y40" s="164">
        <f t="shared" si="6"/>
        <v>82.439431056490704</v>
      </c>
      <c r="Z40" s="164">
        <f t="shared" si="1"/>
        <v>80.215238419863297</v>
      </c>
      <c r="AA40" s="165">
        <f t="shared" si="7"/>
        <v>-2.6979718420221843E-2</v>
      </c>
    </row>
    <row r="41" spans="1:27" x14ac:dyDescent="0.35">
      <c r="A41" t="s">
        <v>1071</v>
      </c>
      <c r="B41" t="s">
        <v>1073</v>
      </c>
      <c r="C41" t="s">
        <v>1075</v>
      </c>
      <c r="D41" t="s">
        <v>1077</v>
      </c>
      <c r="E41" t="s">
        <v>1080</v>
      </c>
      <c r="F41" t="s">
        <v>1083</v>
      </c>
      <c r="G41" s="65">
        <v>54513.247428652416</v>
      </c>
      <c r="H41" s="137">
        <f t="shared" si="2"/>
        <v>93.988357635607613</v>
      </c>
      <c r="I41" s="132">
        <v>54061.366139626101</v>
      </c>
      <c r="J41">
        <f t="shared" si="0"/>
        <v>10</v>
      </c>
      <c r="K41">
        <f t="shared" si="3"/>
        <v>1</v>
      </c>
      <c r="L41">
        <f t="shared" si="4"/>
        <v>1</v>
      </c>
      <c r="M41">
        <f t="shared" si="5"/>
        <v>1</v>
      </c>
      <c r="Y41" s="164">
        <f t="shared" si="6"/>
        <v>93.988357635607613</v>
      </c>
      <c r="Z41" s="164">
        <f t="shared" si="1"/>
        <v>87.599300374422299</v>
      </c>
      <c r="AA41" s="165">
        <f t="shared" si="7"/>
        <v>-6.7977113569274827E-2</v>
      </c>
    </row>
    <row r="42" spans="1:27" x14ac:dyDescent="0.35">
      <c r="A42" t="s">
        <v>1071</v>
      </c>
      <c r="B42" t="s">
        <v>1073</v>
      </c>
      <c r="C42" t="s">
        <v>1075</v>
      </c>
      <c r="D42" t="s">
        <v>1077</v>
      </c>
      <c r="E42" t="s">
        <v>1080</v>
      </c>
      <c r="F42" t="s">
        <v>1083</v>
      </c>
      <c r="G42" s="65">
        <v>63603.626557346062</v>
      </c>
      <c r="H42" s="137">
        <f t="shared" si="2"/>
        <v>109.66142509887253</v>
      </c>
      <c r="I42" s="132">
        <v>63550.072249703</v>
      </c>
      <c r="J42">
        <f t="shared" si="0"/>
        <v>10</v>
      </c>
      <c r="K42">
        <f t="shared" si="3"/>
        <v>1</v>
      </c>
      <c r="L42">
        <f t="shared" si="4"/>
        <v>1</v>
      </c>
      <c r="M42">
        <f t="shared" si="5"/>
        <v>1</v>
      </c>
      <c r="Y42" s="164">
        <f t="shared" si="6"/>
        <v>109.66142509887253</v>
      </c>
      <c r="Z42" s="164">
        <f t="shared" si="1"/>
        <v>95.345476986592402</v>
      </c>
      <c r="AA42" s="165">
        <f t="shared" si="7"/>
        <v>-0.13054679983752382</v>
      </c>
    </row>
    <row r="43" spans="1:27" x14ac:dyDescent="0.35">
      <c r="A43" t="s">
        <v>1071</v>
      </c>
      <c r="B43" t="s">
        <v>1073</v>
      </c>
      <c r="C43" t="s">
        <v>1075</v>
      </c>
      <c r="D43" t="s">
        <v>1077</v>
      </c>
      <c r="E43" t="s">
        <v>1080</v>
      </c>
      <c r="F43" t="s">
        <v>1083</v>
      </c>
      <c r="G43" s="65">
        <v>64113.846528552589</v>
      </c>
      <c r="H43" s="137">
        <f t="shared" si="2"/>
        <v>110.54111470440101</v>
      </c>
      <c r="I43" s="132">
        <v>71394.000753582499</v>
      </c>
      <c r="J43">
        <f t="shared" si="0"/>
        <v>10</v>
      </c>
      <c r="K43">
        <f t="shared" si="3"/>
        <v>1</v>
      </c>
      <c r="L43">
        <f t="shared" si="4"/>
        <v>1</v>
      </c>
      <c r="M43">
        <f t="shared" si="5"/>
        <v>1</v>
      </c>
      <c r="Y43" s="164">
        <f t="shared" si="6"/>
        <v>110.54111470440101</v>
      </c>
      <c r="Z43" s="164">
        <f t="shared" si="1"/>
        <v>101.7489270270314</v>
      </c>
      <c r="AA43" s="165">
        <f t="shared" si="7"/>
        <v>-7.9537715002068521E-2</v>
      </c>
    </row>
    <row r="44" spans="1:27" x14ac:dyDescent="0.35">
      <c r="A44" t="s">
        <v>1071</v>
      </c>
      <c r="B44" t="s">
        <v>1073</v>
      </c>
      <c r="C44" t="s">
        <v>1075</v>
      </c>
      <c r="D44" t="s">
        <v>1077</v>
      </c>
      <c r="E44" t="s">
        <v>1080</v>
      </c>
      <c r="F44" t="s">
        <v>1084</v>
      </c>
      <c r="G44" s="65">
        <v>22291.993656124228</v>
      </c>
      <c r="H44" s="137">
        <f t="shared" si="2"/>
        <v>38.434471820903845</v>
      </c>
      <c r="I44" s="132">
        <v>3495.45982983364</v>
      </c>
      <c r="J44">
        <f t="shared" si="0"/>
        <v>10</v>
      </c>
      <c r="K44">
        <f t="shared" si="3"/>
        <v>1</v>
      </c>
      <c r="L44">
        <f t="shared" si="4"/>
        <v>1</v>
      </c>
      <c r="M44">
        <f t="shared" si="5"/>
        <v>0</v>
      </c>
      <c r="Y44" s="164">
        <f t="shared" si="6"/>
        <v>38.434471820903845</v>
      </c>
      <c r="Z44" s="164">
        <f t="shared" si="1"/>
        <v>42.709277837373762</v>
      </c>
      <c r="AA44" s="165">
        <f t="shared" si="7"/>
        <v>0.11122322784581429</v>
      </c>
    </row>
    <row r="45" spans="1:27" x14ac:dyDescent="0.35">
      <c r="A45" t="s">
        <v>1071</v>
      </c>
      <c r="B45" t="s">
        <v>1073</v>
      </c>
      <c r="C45" t="s">
        <v>1075</v>
      </c>
      <c r="D45" t="s">
        <v>1077</v>
      </c>
      <c r="E45" t="s">
        <v>1080</v>
      </c>
      <c r="F45" t="s">
        <v>1084</v>
      </c>
      <c r="G45" s="65">
        <v>29496.962361625137</v>
      </c>
      <c r="H45" s="137">
        <f t="shared" si="2"/>
        <v>50.856831657974375</v>
      </c>
      <c r="I45" s="132">
        <v>14172.2970393051</v>
      </c>
      <c r="J45">
        <f t="shared" si="0"/>
        <v>10</v>
      </c>
      <c r="K45">
        <f t="shared" si="3"/>
        <v>1</v>
      </c>
      <c r="L45">
        <f t="shared" si="4"/>
        <v>1</v>
      </c>
      <c r="M45">
        <f t="shared" si="5"/>
        <v>0</v>
      </c>
      <c r="Y45" s="164">
        <f t="shared" si="6"/>
        <v>50.856831657974375</v>
      </c>
      <c r="Z45" s="164">
        <f t="shared" si="1"/>
        <v>51.42539421030304</v>
      </c>
      <c r="AA45" s="165">
        <f t="shared" si="7"/>
        <v>1.1179669157378891E-2</v>
      </c>
    </row>
    <row r="46" spans="1:27" x14ac:dyDescent="0.35">
      <c r="A46" t="s">
        <v>1071</v>
      </c>
      <c r="B46" t="s">
        <v>1073</v>
      </c>
      <c r="C46" t="s">
        <v>1075</v>
      </c>
      <c r="D46" t="s">
        <v>1077</v>
      </c>
      <c r="E46" t="s">
        <v>1080</v>
      </c>
      <c r="F46" t="s">
        <v>1084</v>
      </c>
      <c r="G46" s="65">
        <v>33927.062052136796</v>
      </c>
      <c r="H46" s="137">
        <f t="shared" si="2"/>
        <v>58.494934572649647</v>
      </c>
      <c r="I46" s="132">
        <v>23954.0527728093</v>
      </c>
      <c r="J46">
        <f t="shared" si="0"/>
        <v>10</v>
      </c>
      <c r="K46">
        <f t="shared" si="3"/>
        <v>1</v>
      </c>
      <c r="L46">
        <f t="shared" si="4"/>
        <v>1</v>
      </c>
      <c r="M46">
        <f t="shared" si="5"/>
        <v>0</v>
      </c>
      <c r="Y46" s="164">
        <f t="shared" si="6"/>
        <v>58.494934572649647</v>
      </c>
      <c r="Z46" s="164">
        <f t="shared" si="1"/>
        <v>59.410804087036702</v>
      </c>
      <c r="AA46" s="165">
        <f t="shared" si="7"/>
        <v>1.5657244872195886E-2</v>
      </c>
    </row>
    <row r="47" spans="1:27" x14ac:dyDescent="0.35">
      <c r="A47" t="s">
        <v>1071</v>
      </c>
      <c r="B47" t="s">
        <v>1073</v>
      </c>
      <c r="C47" t="s">
        <v>1075</v>
      </c>
      <c r="D47" t="s">
        <v>1077</v>
      </c>
      <c r="E47" t="s">
        <v>1080</v>
      </c>
      <c r="F47" t="s">
        <v>1084</v>
      </c>
      <c r="G47" s="65">
        <v>45652.829648199404</v>
      </c>
      <c r="H47" s="137">
        <f t="shared" si="2"/>
        <v>78.711775255516216</v>
      </c>
      <c r="I47" s="132">
        <v>31081.371963744201</v>
      </c>
      <c r="J47">
        <f t="shared" si="0"/>
        <v>10</v>
      </c>
      <c r="K47">
        <f t="shared" si="3"/>
        <v>1</v>
      </c>
      <c r="L47">
        <f t="shared" si="4"/>
        <v>1</v>
      </c>
      <c r="M47">
        <f t="shared" si="5"/>
        <v>0</v>
      </c>
      <c r="Y47" s="164">
        <f t="shared" si="6"/>
        <v>78.711775255516216</v>
      </c>
      <c r="Z47" s="164">
        <f t="shared" si="1"/>
        <v>65.229244724128321</v>
      </c>
      <c r="AA47" s="165">
        <f t="shared" si="7"/>
        <v>-0.17128987991467037</v>
      </c>
    </row>
    <row r="48" spans="1:27" x14ac:dyDescent="0.35">
      <c r="A48" t="s">
        <v>1071</v>
      </c>
      <c r="B48" t="s">
        <v>1073</v>
      </c>
      <c r="C48" t="s">
        <v>1075</v>
      </c>
      <c r="D48" t="s">
        <v>1077</v>
      </c>
      <c r="E48" t="s">
        <v>1080</v>
      </c>
      <c r="F48" t="s">
        <v>1084</v>
      </c>
      <c r="G48" s="65">
        <v>45442.314953945497</v>
      </c>
      <c r="H48" s="137">
        <f t="shared" si="2"/>
        <v>78.348818886112923</v>
      </c>
      <c r="I48" s="132">
        <v>45016.2336447989</v>
      </c>
      <c r="J48">
        <f t="shared" si="0"/>
        <v>10</v>
      </c>
      <c r="K48">
        <f t="shared" si="3"/>
        <v>1</v>
      </c>
      <c r="L48">
        <f t="shared" si="4"/>
        <v>1</v>
      </c>
      <c r="M48">
        <f t="shared" si="5"/>
        <v>0</v>
      </c>
      <c r="Y48" s="164">
        <f t="shared" si="6"/>
        <v>78.348818886112923</v>
      </c>
      <c r="Z48" s="164">
        <f t="shared" si="1"/>
        <v>76.605073883066865</v>
      </c>
      <c r="AA48" s="165">
        <f t="shared" si="7"/>
        <v>-2.2256174730352352E-2</v>
      </c>
    </row>
    <row r="49" spans="1:27" x14ac:dyDescent="0.35">
      <c r="A49" t="s">
        <v>1071</v>
      </c>
      <c r="B49" t="s">
        <v>1073</v>
      </c>
      <c r="C49" t="s">
        <v>1075</v>
      </c>
      <c r="D49" t="s">
        <v>1077</v>
      </c>
      <c r="E49" t="s">
        <v>1080</v>
      </c>
      <c r="F49" t="s">
        <v>1084</v>
      </c>
      <c r="G49" s="65">
        <v>50577.713206877947</v>
      </c>
      <c r="H49" s="137">
        <f t="shared" si="2"/>
        <v>87.202953804961979</v>
      </c>
      <c r="I49" s="132">
        <v>54061.366139626101</v>
      </c>
      <c r="J49">
        <f t="shared" si="0"/>
        <v>10</v>
      </c>
      <c r="K49">
        <f t="shared" si="3"/>
        <v>1</v>
      </c>
      <c r="L49">
        <f t="shared" si="4"/>
        <v>1</v>
      </c>
      <c r="M49">
        <f t="shared" si="5"/>
        <v>0</v>
      </c>
      <c r="Y49" s="164">
        <f t="shared" si="6"/>
        <v>87.202953804961979</v>
      </c>
      <c r="Z49" s="164">
        <f t="shared" si="1"/>
        <v>83.989135837625867</v>
      </c>
      <c r="AA49" s="165">
        <f t="shared" si="7"/>
        <v>-3.6854462229847562E-2</v>
      </c>
    </row>
    <row r="50" spans="1:27" x14ac:dyDescent="0.35">
      <c r="A50" t="s">
        <v>1071</v>
      </c>
      <c r="B50" t="s">
        <v>1073</v>
      </c>
      <c r="C50" t="s">
        <v>1075</v>
      </c>
      <c r="D50" t="s">
        <v>1077</v>
      </c>
      <c r="E50" t="s">
        <v>1080</v>
      </c>
      <c r="F50" t="s">
        <v>1084</v>
      </c>
      <c r="G50" s="65">
        <v>58694.342565133244</v>
      </c>
      <c r="H50" s="137">
        <f t="shared" si="2"/>
        <v>101.197142353678</v>
      </c>
      <c r="I50" s="132">
        <v>63550.072249703</v>
      </c>
      <c r="J50">
        <f t="shared" si="0"/>
        <v>10</v>
      </c>
      <c r="K50">
        <f t="shared" si="3"/>
        <v>1</v>
      </c>
      <c r="L50">
        <f t="shared" si="4"/>
        <v>1</v>
      </c>
      <c r="M50">
        <f t="shared" si="5"/>
        <v>0</v>
      </c>
      <c r="Y50" s="164">
        <f t="shared" si="6"/>
        <v>101.197142353678</v>
      </c>
      <c r="Z50" s="164">
        <f t="shared" si="1"/>
        <v>91.73531244979597</v>
      </c>
      <c r="AA50" s="165">
        <f t="shared" si="7"/>
        <v>-9.3498983111731548E-2</v>
      </c>
    </row>
    <row r="51" spans="1:27" x14ac:dyDescent="0.35">
      <c r="A51" t="s">
        <v>1071</v>
      </c>
      <c r="B51" t="s">
        <v>1073</v>
      </c>
      <c r="C51" t="s">
        <v>1075</v>
      </c>
      <c r="D51" t="s">
        <v>1077</v>
      </c>
      <c r="E51" t="s">
        <v>1080</v>
      </c>
      <c r="F51" t="s">
        <v>1084</v>
      </c>
      <c r="G51" s="65">
        <v>57894.41456334931</v>
      </c>
      <c r="H51" s="137">
        <f t="shared" si="2"/>
        <v>99.8179561437057</v>
      </c>
      <c r="I51" s="132">
        <v>71394.000753582499</v>
      </c>
      <c r="J51">
        <f t="shared" si="0"/>
        <v>10</v>
      </c>
      <c r="K51">
        <f t="shared" si="3"/>
        <v>1</v>
      </c>
      <c r="L51">
        <f t="shared" si="4"/>
        <v>1</v>
      </c>
      <c r="M51">
        <f t="shared" si="5"/>
        <v>0</v>
      </c>
      <c r="Y51" s="164">
        <f t="shared" si="6"/>
        <v>99.8179561437057</v>
      </c>
      <c r="Z51" s="164">
        <f t="shared" si="1"/>
        <v>98.138762490234967</v>
      </c>
      <c r="AA51" s="165">
        <f t="shared" si="7"/>
        <v>-1.6822560973430822E-2</v>
      </c>
    </row>
    <row r="52" spans="1:27" x14ac:dyDescent="0.35">
      <c r="A52" t="s">
        <v>1071</v>
      </c>
      <c r="B52" t="s">
        <v>1073</v>
      </c>
      <c r="C52" t="s">
        <v>1075</v>
      </c>
      <c r="D52" t="s">
        <v>1077</v>
      </c>
      <c r="E52" t="s">
        <v>1081</v>
      </c>
      <c r="F52" t="s">
        <v>1083</v>
      </c>
      <c r="G52" s="65">
        <v>20745.301102013877</v>
      </c>
      <c r="H52" s="137">
        <f t="shared" si="2"/>
        <v>35.76776052071358</v>
      </c>
      <c r="I52" s="132">
        <v>3495.45982983364</v>
      </c>
      <c r="J52">
        <f t="shared" si="0"/>
        <v>10</v>
      </c>
      <c r="K52">
        <f t="shared" si="3"/>
        <v>1</v>
      </c>
      <c r="L52">
        <f t="shared" si="4"/>
        <v>1</v>
      </c>
      <c r="M52">
        <f t="shared" si="5"/>
        <v>1</v>
      </c>
      <c r="Y52" s="164">
        <f t="shared" si="6"/>
        <v>35.76776052071358</v>
      </c>
      <c r="Z52" s="164">
        <f t="shared" si="1"/>
        <v>46.319442374170187</v>
      </c>
      <c r="AA52" s="165">
        <f t="shared" si="7"/>
        <v>0.29500538193734527</v>
      </c>
    </row>
    <row r="53" spans="1:27" x14ac:dyDescent="0.35">
      <c r="A53" t="s">
        <v>1071</v>
      </c>
      <c r="B53" t="s">
        <v>1073</v>
      </c>
      <c r="C53" t="s">
        <v>1075</v>
      </c>
      <c r="D53" t="s">
        <v>1077</v>
      </c>
      <c r="E53" t="s">
        <v>1081</v>
      </c>
      <c r="F53" t="s">
        <v>1083</v>
      </c>
      <c r="G53" s="65">
        <v>28956.145430068605</v>
      </c>
      <c r="H53" s="137">
        <f t="shared" si="2"/>
        <v>49.924388672532075</v>
      </c>
      <c r="I53" s="132">
        <v>14172.2970393051</v>
      </c>
      <c r="J53">
        <f t="shared" si="0"/>
        <v>10</v>
      </c>
      <c r="K53">
        <f t="shared" si="3"/>
        <v>1</v>
      </c>
      <c r="L53">
        <f t="shared" si="4"/>
        <v>1</v>
      </c>
      <c r="M53">
        <f t="shared" si="5"/>
        <v>1</v>
      </c>
      <c r="Y53" s="164">
        <f t="shared" si="6"/>
        <v>49.924388672532075</v>
      </c>
      <c r="Z53" s="164">
        <f t="shared" si="1"/>
        <v>55.035558747099465</v>
      </c>
      <c r="AA53" s="165">
        <f t="shared" si="7"/>
        <v>0.10237822055454648</v>
      </c>
    </row>
    <row r="54" spans="1:27" x14ac:dyDescent="0.35">
      <c r="A54" t="s">
        <v>1071</v>
      </c>
      <c r="B54" t="s">
        <v>1073</v>
      </c>
      <c r="C54" t="s">
        <v>1075</v>
      </c>
      <c r="D54" t="s">
        <v>1077</v>
      </c>
      <c r="E54" t="s">
        <v>1081</v>
      </c>
      <c r="F54" t="s">
        <v>1083</v>
      </c>
      <c r="G54" s="65">
        <v>34840.548452978241</v>
      </c>
      <c r="H54" s="137">
        <f t="shared" si="2"/>
        <v>60.069911125824554</v>
      </c>
      <c r="I54" s="132">
        <v>23954.0527728093</v>
      </c>
      <c r="J54">
        <f t="shared" si="0"/>
        <v>10</v>
      </c>
      <c r="K54">
        <f t="shared" si="3"/>
        <v>1</v>
      </c>
      <c r="L54">
        <f t="shared" si="4"/>
        <v>1</v>
      </c>
      <c r="M54">
        <f t="shared" si="5"/>
        <v>1</v>
      </c>
      <c r="Y54" s="164">
        <f t="shared" si="6"/>
        <v>60.069911125824554</v>
      </c>
      <c r="Z54" s="164">
        <f t="shared" si="1"/>
        <v>63.020968623833127</v>
      </c>
      <c r="AA54" s="165">
        <f t="shared" si="7"/>
        <v>4.9127049511146881E-2</v>
      </c>
    </row>
    <row r="55" spans="1:27" x14ac:dyDescent="0.35">
      <c r="A55" t="s">
        <v>1071</v>
      </c>
      <c r="B55" t="s">
        <v>1073</v>
      </c>
      <c r="C55" t="s">
        <v>1075</v>
      </c>
      <c r="D55" t="s">
        <v>1077</v>
      </c>
      <c r="E55" t="s">
        <v>1081</v>
      </c>
      <c r="F55" t="s">
        <v>1083</v>
      </c>
      <c r="G55" s="65">
        <v>48579.742508164978</v>
      </c>
      <c r="H55" s="137">
        <f t="shared" si="2"/>
        <v>83.758176738215482</v>
      </c>
      <c r="I55" s="132">
        <v>31081.371963744201</v>
      </c>
      <c r="J55">
        <f t="shared" si="0"/>
        <v>10</v>
      </c>
      <c r="K55">
        <f t="shared" si="3"/>
        <v>1</v>
      </c>
      <c r="L55">
        <f t="shared" si="4"/>
        <v>1</v>
      </c>
      <c r="M55">
        <f t="shared" si="5"/>
        <v>1</v>
      </c>
      <c r="Y55" s="164">
        <f t="shared" si="6"/>
        <v>83.758176738215482</v>
      </c>
      <c r="Z55" s="164">
        <f t="shared" si="1"/>
        <v>68.839409260924754</v>
      </c>
      <c r="AA55" s="165">
        <f t="shared" si="7"/>
        <v>-0.17811714698517189</v>
      </c>
    </row>
    <row r="56" spans="1:27" x14ac:dyDescent="0.35">
      <c r="A56" t="s">
        <v>1071</v>
      </c>
      <c r="B56" t="s">
        <v>1073</v>
      </c>
      <c r="C56" t="s">
        <v>1075</v>
      </c>
      <c r="D56" t="s">
        <v>1077</v>
      </c>
      <c r="E56" t="s">
        <v>1081</v>
      </c>
      <c r="F56" t="s">
        <v>1083</v>
      </c>
      <c r="G56" s="65">
        <v>47577.414959697126</v>
      </c>
      <c r="H56" s="137">
        <f t="shared" si="2"/>
        <v>82.030025792581256</v>
      </c>
      <c r="I56" s="132">
        <v>45016.2336447989</v>
      </c>
      <c r="J56">
        <f t="shared" si="0"/>
        <v>10</v>
      </c>
      <c r="K56">
        <f t="shared" si="3"/>
        <v>1</v>
      </c>
      <c r="L56">
        <f t="shared" si="4"/>
        <v>1</v>
      </c>
      <c r="M56">
        <f t="shared" si="5"/>
        <v>1</v>
      </c>
      <c r="Y56" s="164">
        <f t="shared" si="6"/>
        <v>82.030025792581256</v>
      </c>
      <c r="Z56" s="164">
        <f t="shared" si="1"/>
        <v>80.215238419863297</v>
      </c>
      <c r="AA56" s="165">
        <f t="shared" si="7"/>
        <v>-2.2123452421029088E-2</v>
      </c>
    </row>
    <row r="57" spans="1:27" x14ac:dyDescent="0.35">
      <c r="A57" t="s">
        <v>1071</v>
      </c>
      <c r="B57" t="s">
        <v>1073</v>
      </c>
      <c r="C57" t="s">
        <v>1075</v>
      </c>
      <c r="D57" t="s">
        <v>1077</v>
      </c>
      <c r="E57" t="s">
        <v>1081</v>
      </c>
      <c r="F57" t="s">
        <v>1083</v>
      </c>
      <c r="G57" s="65">
        <v>54192.467537751945</v>
      </c>
      <c r="H57" s="137">
        <f t="shared" si="2"/>
        <v>93.435288858193005</v>
      </c>
      <c r="I57" s="132">
        <v>54061.366139626101</v>
      </c>
      <c r="J57">
        <f t="shared" si="0"/>
        <v>10</v>
      </c>
      <c r="K57">
        <f t="shared" si="3"/>
        <v>1</v>
      </c>
      <c r="L57">
        <f t="shared" si="4"/>
        <v>1</v>
      </c>
      <c r="M57">
        <f t="shared" si="5"/>
        <v>1</v>
      </c>
      <c r="Y57" s="164">
        <f t="shared" si="6"/>
        <v>93.435288858193005</v>
      </c>
      <c r="Z57" s="164">
        <f t="shared" si="1"/>
        <v>87.599300374422299</v>
      </c>
      <c r="AA57" s="165">
        <f t="shared" si="7"/>
        <v>-6.2460217708835919E-2</v>
      </c>
    </row>
    <row r="58" spans="1:27" x14ac:dyDescent="0.35">
      <c r="A58" t="s">
        <v>1071</v>
      </c>
      <c r="B58" t="s">
        <v>1073</v>
      </c>
      <c r="C58" t="s">
        <v>1075</v>
      </c>
      <c r="D58" t="s">
        <v>1077</v>
      </c>
      <c r="E58" t="s">
        <v>1081</v>
      </c>
      <c r="F58" t="s">
        <v>1083</v>
      </c>
      <c r="G58" s="65">
        <v>63363.765214903549</v>
      </c>
      <c r="H58" s="137">
        <f t="shared" si="2"/>
        <v>109.24787106017854</v>
      </c>
      <c r="I58" s="132">
        <v>63550.072249703</v>
      </c>
      <c r="J58">
        <f t="shared" si="0"/>
        <v>10</v>
      </c>
      <c r="K58">
        <f t="shared" si="3"/>
        <v>1</v>
      </c>
      <c r="L58">
        <f t="shared" si="4"/>
        <v>1</v>
      </c>
      <c r="M58">
        <f t="shared" si="5"/>
        <v>1</v>
      </c>
      <c r="Y58" s="164">
        <f t="shared" si="6"/>
        <v>109.24787106017854</v>
      </c>
      <c r="Z58" s="164">
        <f t="shared" si="1"/>
        <v>95.345476986592402</v>
      </c>
      <c r="AA58" s="165">
        <f t="shared" si="7"/>
        <v>-0.12725551480932829</v>
      </c>
    </row>
    <row r="59" spans="1:27" x14ac:dyDescent="0.35">
      <c r="A59" t="s">
        <v>1071</v>
      </c>
      <c r="B59" t="s">
        <v>1073</v>
      </c>
      <c r="C59" t="s">
        <v>1075</v>
      </c>
      <c r="D59" t="s">
        <v>1077</v>
      </c>
      <c r="E59" t="s">
        <v>1081</v>
      </c>
      <c r="F59" t="s">
        <v>1083</v>
      </c>
      <c r="G59" s="65">
        <v>64222.691704733588</v>
      </c>
      <c r="H59" s="137">
        <f t="shared" si="2"/>
        <v>110.72877880126481</v>
      </c>
      <c r="I59" s="132">
        <v>71394.000753582499</v>
      </c>
      <c r="J59">
        <f t="shared" si="0"/>
        <v>10</v>
      </c>
      <c r="K59">
        <f t="shared" si="3"/>
        <v>1</v>
      </c>
      <c r="L59">
        <f t="shared" si="4"/>
        <v>1</v>
      </c>
      <c r="M59">
        <f t="shared" si="5"/>
        <v>1</v>
      </c>
      <c r="Y59" s="164">
        <f t="shared" si="6"/>
        <v>110.72877880126481</v>
      </c>
      <c r="Z59" s="164">
        <f t="shared" si="1"/>
        <v>101.7489270270314</v>
      </c>
      <c r="AA59" s="165">
        <f t="shared" si="7"/>
        <v>-8.1097722484146484E-2</v>
      </c>
    </row>
    <row r="60" spans="1:27" x14ac:dyDescent="0.35">
      <c r="A60" t="s">
        <v>1071</v>
      </c>
      <c r="B60" t="s">
        <v>1073</v>
      </c>
      <c r="C60" t="s">
        <v>1075</v>
      </c>
      <c r="D60" t="s">
        <v>1077</v>
      </c>
      <c r="E60" t="s">
        <v>1081</v>
      </c>
      <c r="F60" t="s">
        <v>1084</v>
      </c>
      <c r="G60" s="65">
        <v>22286.853741828574</v>
      </c>
      <c r="H60" s="137">
        <f t="shared" si="2"/>
        <v>38.42560989970444</v>
      </c>
      <c r="I60" s="132">
        <v>3495.45982983364</v>
      </c>
      <c r="J60">
        <f t="shared" si="0"/>
        <v>10</v>
      </c>
      <c r="K60">
        <f t="shared" si="3"/>
        <v>1</v>
      </c>
      <c r="L60">
        <f t="shared" si="4"/>
        <v>1</v>
      </c>
      <c r="M60">
        <f t="shared" si="5"/>
        <v>0</v>
      </c>
      <c r="Y60" s="164">
        <f t="shared" si="6"/>
        <v>38.42560989970444</v>
      </c>
      <c r="Z60" s="164">
        <f t="shared" si="1"/>
        <v>42.709277837373762</v>
      </c>
      <c r="AA60" s="165">
        <f t="shared" si="7"/>
        <v>0.11147950413409746</v>
      </c>
    </row>
    <row r="61" spans="1:27" x14ac:dyDescent="0.35">
      <c r="A61" t="s">
        <v>1071</v>
      </c>
      <c r="B61" t="s">
        <v>1073</v>
      </c>
      <c r="C61" t="s">
        <v>1075</v>
      </c>
      <c r="D61" t="s">
        <v>1077</v>
      </c>
      <c r="E61" t="s">
        <v>1081</v>
      </c>
      <c r="F61" t="s">
        <v>1084</v>
      </c>
      <c r="G61" s="65">
        <v>29521.334997438084</v>
      </c>
      <c r="H61" s="137">
        <f t="shared" si="2"/>
        <v>50.898853443858762</v>
      </c>
      <c r="I61" s="132">
        <v>14172.2970393051</v>
      </c>
      <c r="J61">
        <f t="shared" si="0"/>
        <v>10</v>
      </c>
      <c r="K61">
        <f t="shared" si="3"/>
        <v>1</v>
      </c>
      <c r="L61">
        <f t="shared" si="4"/>
        <v>1</v>
      </c>
      <c r="M61">
        <f t="shared" si="5"/>
        <v>0</v>
      </c>
      <c r="Y61" s="164">
        <f t="shared" si="6"/>
        <v>50.898853443858762</v>
      </c>
      <c r="Z61" s="164">
        <f t="shared" si="1"/>
        <v>51.42539421030304</v>
      </c>
      <c r="AA61" s="165">
        <f t="shared" si="7"/>
        <v>1.0344845331831554E-2</v>
      </c>
    </row>
    <row r="62" spans="1:27" x14ac:dyDescent="0.35">
      <c r="A62" t="s">
        <v>1071</v>
      </c>
      <c r="B62" t="s">
        <v>1073</v>
      </c>
      <c r="C62" t="s">
        <v>1075</v>
      </c>
      <c r="D62" t="s">
        <v>1077</v>
      </c>
      <c r="E62" t="s">
        <v>1081</v>
      </c>
      <c r="F62" t="s">
        <v>1084</v>
      </c>
      <c r="G62" s="65">
        <v>34007.741826434212</v>
      </c>
      <c r="H62" s="137">
        <f t="shared" si="2"/>
        <v>58.634037631783123</v>
      </c>
      <c r="I62" s="132">
        <v>23954.0527728093</v>
      </c>
      <c r="J62">
        <f t="shared" si="0"/>
        <v>10</v>
      </c>
      <c r="K62">
        <f t="shared" si="3"/>
        <v>1</v>
      </c>
      <c r="L62">
        <f t="shared" si="4"/>
        <v>1</v>
      </c>
      <c r="M62">
        <f t="shared" si="5"/>
        <v>0</v>
      </c>
      <c r="Y62" s="164">
        <f t="shared" si="6"/>
        <v>58.634037631783123</v>
      </c>
      <c r="Z62" s="164">
        <f t="shared" si="1"/>
        <v>59.410804087036702</v>
      </c>
      <c r="AA62" s="165">
        <f t="shared" si="7"/>
        <v>1.3247705370924789E-2</v>
      </c>
    </row>
    <row r="63" spans="1:27" x14ac:dyDescent="0.35">
      <c r="A63" t="s">
        <v>1071</v>
      </c>
      <c r="B63" t="s">
        <v>1073</v>
      </c>
      <c r="C63" t="s">
        <v>1075</v>
      </c>
      <c r="D63" t="s">
        <v>1077</v>
      </c>
      <c r="E63" t="s">
        <v>1081</v>
      </c>
      <c r="F63" t="s">
        <v>1084</v>
      </c>
      <c r="G63" s="65">
        <v>45942.112184977013</v>
      </c>
      <c r="H63" s="137">
        <f t="shared" si="2"/>
        <v>79.210538249960365</v>
      </c>
      <c r="I63" s="132">
        <v>31081.371963744201</v>
      </c>
      <c r="J63">
        <f t="shared" si="0"/>
        <v>10</v>
      </c>
      <c r="K63">
        <f t="shared" si="3"/>
        <v>1</v>
      </c>
      <c r="L63">
        <f t="shared" si="4"/>
        <v>1</v>
      </c>
      <c r="M63">
        <f t="shared" si="5"/>
        <v>0</v>
      </c>
      <c r="Y63" s="164">
        <f t="shared" si="6"/>
        <v>79.210538249960365</v>
      </c>
      <c r="Z63" s="164">
        <f t="shared" si="1"/>
        <v>65.229244724128321</v>
      </c>
      <c r="AA63" s="165">
        <f t="shared" si="7"/>
        <v>-0.1765079979852181</v>
      </c>
    </row>
    <row r="64" spans="1:27" x14ac:dyDescent="0.35">
      <c r="A64" t="s">
        <v>1071</v>
      </c>
      <c r="B64" t="s">
        <v>1073</v>
      </c>
      <c r="C64" t="s">
        <v>1075</v>
      </c>
      <c r="D64" t="s">
        <v>1077</v>
      </c>
      <c r="E64" t="s">
        <v>1081</v>
      </c>
      <c r="F64" t="s">
        <v>1084</v>
      </c>
      <c r="G64" s="65">
        <v>45679.316444026292</v>
      </c>
      <c r="H64" s="137">
        <f t="shared" si="2"/>
        <v>78.757442144872911</v>
      </c>
      <c r="I64" s="132">
        <v>45016.2336447989</v>
      </c>
      <c r="J64">
        <f t="shared" si="0"/>
        <v>10</v>
      </c>
      <c r="K64">
        <f t="shared" si="3"/>
        <v>1</v>
      </c>
      <c r="L64">
        <f t="shared" si="4"/>
        <v>1</v>
      </c>
      <c r="M64">
        <f t="shared" si="5"/>
        <v>0</v>
      </c>
      <c r="Y64" s="164">
        <f t="shared" si="6"/>
        <v>78.757442144872911</v>
      </c>
      <c r="Z64" s="164">
        <f t="shared" si="1"/>
        <v>76.605073883066865</v>
      </c>
      <c r="AA64" s="165">
        <f t="shared" si="7"/>
        <v>-2.7329077775872901E-2</v>
      </c>
    </row>
    <row r="65" spans="1:27" x14ac:dyDescent="0.35">
      <c r="A65" t="s">
        <v>1071</v>
      </c>
      <c r="B65" t="s">
        <v>1073</v>
      </c>
      <c r="C65" t="s">
        <v>1075</v>
      </c>
      <c r="D65" t="s">
        <v>1077</v>
      </c>
      <c r="E65" t="s">
        <v>1081</v>
      </c>
      <c r="F65" t="s">
        <v>1084</v>
      </c>
      <c r="G65" s="65">
        <v>50803.503038837989</v>
      </c>
      <c r="H65" s="137">
        <f t="shared" si="2"/>
        <v>87.59224661868619</v>
      </c>
      <c r="I65" s="132">
        <v>54061.366139626101</v>
      </c>
      <c r="J65">
        <f t="shared" si="0"/>
        <v>10</v>
      </c>
      <c r="K65">
        <f t="shared" si="3"/>
        <v>1</v>
      </c>
      <c r="L65">
        <f t="shared" si="4"/>
        <v>1</v>
      </c>
      <c r="M65">
        <f t="shared" si="5"/>
        <v>0</v>
      </c>
      <c r="Y65" s="164">
        <f t="shared" si="6"/>
        <v>87.59224661868619</v>
      </c>
      <c r="Z65" s="164">
        <f t="shared" si="1"/>
        <v>83.989135837625867</v>
      </c>
      <c r="AA65" s="165">
        <f t="shared" si="7"/>
        <v>-4.1135042428420476E-2</v>
      </c>
    </row>
    <row r="66" spans="1:27" x14ac:dyDescent="0.35">
      <c r="A66" t="s">
        <v>1071</v>
      </c>
      <c r="B66" t="s">
        <v>1073</v>
      </c>
      <c r="C66" t="s">
        <v>1075</v>
      </c>
      <c r="D66" t="s">
        <v>1077</v>
      </c>
      <c r="E66" t="s">
        <v>1081</v>
      </c>
      <c r="F66" t="s">
        <v>1084</v>
      </c>
      <c r="G66" s="65">
        <v>59157.042517494505</v>
      </c>
      <c r="H66" s="137">
        <f t="shared" si="2"/>
        <v>101.99490089223191</v>
      </c>
      <c r="I66" s="132">
        <v>63550.072249703</v>
      </c>
      <c r="J66">
        <f t="shared" si="0"/>
        <v>10</v>
      </c>
      <c r="K66">
        <f t="shared" si="3"/>
        <v>1</v>
      </c>
      <c r="L66">
        <f t="shared" si="4"/>
        <v>1</v>
      </c>
      <c r="M66">
        <f t="shared" si="5"/>
        <v>0</v>
      </c>
      <c r="Y66" s="164">
        <f t="shared" si="6"/>
        <v>101.99490089223191</v>
      </c>
      <c r="Z66" s="164">
        <f t="shared" si="1"/>
        <v>91.73531244979597</v>
      </c>
      <c r="AA66" s="165">
        <f t="shared" si="7"/>
        <v>-0.10058922899759715</v>
      </c>
    </row>
    <row r="67" spans="1:27" x14ac:dyDescent="0.35">
      <c r="A67" t="s">
        <v>1071</v>
      </c>
      <c r="B67" t="s">
        <v>1073</v>
      </c>
      <c r="C67" t="s">
        <v>1075</v>
      </c>
      <c r="D67" t="s">
        <v>1077</v>
      </c>
      <c r="E67" t="s">
        <v>1081</v>
      </c>
      <c r="F67" t="s">
        <v>1084</v>
      </c>
      <c r="G67" s="65">
        <v>58750.708261625921</v>
      </c>
      <c r="H67" s="137">
        <f t="shared" si="2"/>
        <v>101.29432458901022</v>
      </c>
      <c r="I67" s="132">
        <v>71394.000753582499</v>
      </c>
      <c r="J67">
        <f t="shared" si="0"/>
        <v>10</v>
      </c>
      <c r="K67">
        <f t="shared" si="3"/>
        <v>1</v>
      </c>
      <c r="L67">
        <f t="shared" si="4"/>
        <v>1</v>
      </c>
      <c r="M67">
        <f t="shared" si="5"/>
        <v>0</v>
      </c>
      <c r="Y67" s="164">
        <f t="shared" si="6"/>
        <v>101.29432458901022</v>
      </c>
      <c r="Z67" s="164">
        <f t="shared" si="1"/>
        <v>98.138762490234967</v>
      </c>
      <c r="AA67" s="165">
        <f t="shared" si="7"/>
        <v>-3.1152407714633235E-2</v>
      </c>
    </row>
    <row r="68" spans="1:27" x14ac:dyDescent="0.35">
      <c r="A68" t="s">
        <v>1071</v>
      </c>
      <c r="B68" t="s">
        <v>1073</v>
      </c>
      <c r="C68" t="s">
        <v>1075</v>
      </c>
      <c r="D68" t="s">
        <v>1078</v>
      </c>
      <c r="E68" t="s">
        <v>1079</v>
      </c>
      <c r="F68" t="s">
        <v>1083</v>
      </c>
      <c r="G68" s="65">
        <v>21132.701461390399</v>
      </c>
      <c r="H68" s="137">
        <f t="shared" si="2"/>
        <v>36.435692174811031</v>
      </c>
      <c r="I68" s="132">
        <v>3495.45982983364</v>
      </c>
      <c r="J68">
        <f t="shared" ref="J68:J131" si="8">IF(A68="LI01",10,23.84)</f>
        <v>10</v>
      </c>
      <c r="K68">
        <f t="shared" si="3"/>
        <v>1</v>
      </c>
      <c r="L68">
        <f t="shared" si="4"/>
        <v>1</v>
      </c>
      <c r="M68">
        <f t="shared" si="5"/>
        <v>1</v>
      </c>
      <c r="Y68" s="164">
        <f t="shared" si="6"/>
        <v>36.435692174811031</v>
      </c>
      <c r="Z68" s="164">
        <f t="shared" ref="Z68:Z131" si="9">$P$21+I68*$P$22+J68*$P$23+K68*$P$24+L68*$P$25+M68*$P$26</f>
        <v>46.319442374170187</v>
      </c>
      <c r="AA68" s="165">
        <f t="shared" si="7"/>
        <v>0.27126560823762969</v>
      </c>
    </row>
    <row r="69" spans="1:27" x14ac:dyDescent="0.35">
      <c r="A69" t="s">
        <v>1071</v>
      </c>
      <c r="B69" t="s">
        <v>1073</v>
      </c>
      <c r="C69" t="s">
        <v>1075</v>
      </c>
      <c r="D69" t="s">
        <v>1078</v>
      </c>
      <c r="E69" t="s">
        <v>1079</v>
      </c>
      <c r="F69" t="s">
        <v>1083</v>
      </c>
      <c r="G69" s="65">
        <v>29406.468675460441</v>
      </c>
      <c r="H69" s="137">
        <f t="shared" ref="H69:H132" si="10">G69/580</f>
        <v>50.700808061138694</v>
      </c>
      <c r="I69" s="132">
        <v>14172.2970393051</v>
      </c>
      <c r="J69">
        <f t="shared" si="8"/>
        <v>10</v>
      </c>
      <c r="K69">
        <f t="shared" ref="K69:K132" si="11">IF(B69="ENT01",1,2)</f>
        <v>1</v>
      </c>
      <c r="L69">
        <f t="shared" ref="L69:L132" si="12">IF(C69="ENV01",1,2)</f>
        <v>1</v>
      </c>
      <c r="M69">
        <f t="shared" ref="M69:M132" si="13">IF(F69="ZVDF01",1,0)</f>
        <v>1</v>
      </c>
      <c r="Y69" s="164">
        <f t="shared" ref="Y69:Y132" si="14">H69</f>
        <v>50.700808061138694</v>
      </c>
      <c r="Z69" s="164">
        <f t="shared" si="9"/>
        <v>55.035558747099465</v>
      </c>
      <c r="AA69" s="165">
        <f t="shared" ref="AA69:AA132" si="15">Z69/Y69-1</f>
        <v>8.5496678489495048E-2</v>
      </c>
    </row>
    <row r="70" spans="1:27" x14ac:dyDescent="0.35">
      <c r="A70" t="s">
        <v>1071</v>
      </c>
      <c r="B70" t="s">
        <v>1073</v>
      </c>
      <c r="C70" t="s">
        <v>1075</v>
      </c>
      <c r="D70" t="s">
        <v>1078</v>
      </c>
      <c r="E70" t="s">
        <v>1079</v>
      </c>
      <c r="F70" t="s">
        <v>1083</v>
      </c>
      <c r="G70" s="65">
        <v>35484.211789565714</v>
      </c>
      <c r="H70" s="137">
        <f t="shared" si="10"/>
        <v>61.179675499251232</v>
      </c>
      <c r="I70" s="132">
        <v>23954.0527728093</v>
      </c>
      <c r="J70">
        <f t="shared" si="8"/>
        <v>10</v>
      </c>
      <c r="K70">
        <f t="shared" si="11"/>
        <v>1</v>
      </c>
      <c r="L70">
        <f t="shared" si="12"/>
        <v>1</v>
      </c>
      <c r="M70">
        <f t="shared" si="13"/>
        <v>1</v>
      </c>
      <c r="Y70" s="164">
        <f t="shared" si="14"/>
        <v>61.179675499251232</v>
      </c>
      <c r="Z70" s="164">
        <f t="shared" si="9"/>
        <v>63.020968623833127</v>
      </c>
      <c r="AA70" s="165">
        <f t="shared" si="15"/>
        <v>3.0096483996624457E-2</v>
      </c>
    </row>
    <row r="71" spans="1:27" x14ac:dyDescent="0.35">
      <c r="A71" t="s">
        <v>1071</v>
      </c>
      <c r="B71" t="s">
        <v>1073</v>
      </c>
      <c r="C71" t="s">
        <v>1075</v>
      </c>
      <c r="D71" t="s">
        <v>1078</v>
      </c>
      <c r="E71" t="s">
        <v>1079</v>
      </c>
      <c r="F71" t="s">
        <v>1083</v>
      </c>
      <c r="G71" s="65">
        <v>49133.187640358425</v>
      </c>
      <c r="H71" s="137">
        <f t="shared" si="10"/>
        <v>84.71239248337659</v>
      </c>
      <c r="I71" s="132">
        <v>31081.371963744201</v>
      </c>
      <c r="J71">
        <f t="shared" si="8"/>
        <v>10</v>
      </c>
      <c r="K71">
        <f t="shared" si="11"/>
        <v>1</v>
      </c>
      <c r="L71">
        <f t="shared" si="12"/>
        <v>1</v>
      </c>
      <c r="M71">
        <f t="shared" si="13"/>
        <v>1</v>
      </c>
      <c r="Y71" s="164">
        <f t="shared" si="14"/>
        <v>84.71239248337659</v>
      </c>
      <c r="Z71" s="164">
        <f t="shared" si="9"/>
        <v>68.839409260924754</v>
      </c>
      <c r="AA71" s="165">
        <f t="shared" si="15"/>
        <v>-0.1873749844282423</v>
      </c>
    </row>
    <row r="72" spans="1:27" x14ac:dyDescent="0.35">
      <c r="A72" t="s">
        <v>1071</v>
      </c>
      <c r="B72" t="s">
        <v>1073</v>
      </c>
      <c r="C72" t="s">
        <v>1075</v>
      </c>
      <c r="D72" t="s">
        <v>1078</v>
      </c>
      <c r="E72" t="s">
        <v>1079</v>
      </c>
      <c r="F72" t="s">
        <v>1083</v>
      </c>
      <c r="G72" s="65">
        <v>48123.8906403605</v>
      </c>
      <c r="H72" s="137">
        <f t="shared" si="10"/>
        <v>82.97222524200086</v>
      </c>
      <c r="I72" s="132">
        <v>45016.2336447989</v>
      </c>
      <c r="J72">
        <f t="shared" si="8"/>
        <v>10</v>
      </c>
      <c r="K72">
        <f t="shared" si="11"/>
        <v>1</v>
      </c>
      <c r="L72">
        <f t="shared" si="12"/>
        <v>1</v>
      </c>
      <c r="M72">
        <f t="shared" si="13"/>
        <v>1</v>
      </c>
      <c r="Y72" s="164">
        <f t="shared" si="14"/>
        <v>82.97222524200086</v>
      </c>
      <c r="Z72" s="164">
        <f t="shared" si="9"/>
        <v>80.215238419863297</v>
      </c>
      <c r="AA72" s="165">
        <f t="shared" si="15"/>
        <v>-3.3227827915864649E-2</v>
      </c>
    </row>
    <row r="73" spans="1:27" x14ac:dyDescent="0.35">
      <c r="A73" t="s">
        <v>1071</v>
      </c>
      <c r="B73" t="s">
        <v>1073</v>
      </c>
      <c r="C73" t="s">
        <v>1075</v>
      </c>
      <c r="D73" t="s">
        <v>1078</v>
      </c>
      <c r="E73" t="s">
        <v>1079</v>
      </c>
      <c r="F73" t="s">
        <v>1083</v>
      </c>
      <c r="G73" s="65">
        <v>54745.56149178218</v>
      </c>
      <c r="H73" s="137">
        <f t="shared" si="10"/>
        <v>94.388899123762386</v>
      </c>
      <c r="I73" s="132">
        <v>54061.366139626101</v>
      </c>
      <c r="J73">
        <f t="shared" si="8"/>
        <v>10</v>
      </c>
      <c r="K73">
        <f t="shared" si="11"/>
        <v>1</v>
      </c>
      <c r="L73">
        <f t="shared" si="12"/>
        <v>1</v>
      </c>
      <c r="M73">
        <f t="shared" si="13"/>
        <v>1</v>
      </c>
      <c r="Y73" s="164">
        <f t="shared" si="14"/>
        <v>94.388899123762386</v>
      </c>
      <c r="Z73" s="164">
        <f t="shared" si="9"/>
        <v>87.599300374422299</v>
      </c>
      <c r="AA73" s="165">
        <f t="shared" si="15"/>
        <v>-7.1932174359164769E-2</v>
      </c>
    </row>
    <row r="74" spans="1:27" x14ac:dyDescent="0.35">
      <c r="A74" t="s">
        <v>1071</v>
      </c>
      <c r="B74" t="s">
        <v>1073</v>
      </c>
      <c r="C74" t="s">
        <v>1075</v>
      </c>
      <c r="D74" t="s">
        <v>1078</v>
      </c>
      <c r="E74" t="s">
        <v>1079</v>
      </c>
      <c r="F74" t="s">
        <v>1083</v>
      </c>
      <c r="G74" s="65">
        <v>63688.646530827922</v>
      </c>
      <c r="H74" s="137">
        <f t="shared" si="10"/>
        <v>109.80801126004815</v>
      </c>
      <c r="I74" s="132">
        <v>63550.072249703</v>
      </c>
      <c r="J74">
        <f t="shared" si="8"/>
        <v>10</v>
      </c>
      <c r="K74">
        <f t="shared" si="11"/>
        <v>1</v>
      </c>
      <c r="L74">
        <f t="shared" si="12"/>
        <v>1</v>
      </c>
      <c r="M74">
        <f t="shared" si="13"/>
        <v>1</v>
      </c>
      <c r="Y74" s="164">
        <f t="shared" si="14"/>
        <v>109.80801126004815</v>
      </c>
      <c r="Z74" s="164">
        <f t="shared" si="9"/>
        <v>95.345476986592402</v>
      </c>
      <c r="AA74" s="165">
        <f t="shared" si="15"/>
        <v>-0.13170746020711976</v>
      </c>
    </row>
    <row r="75" spans="1:27" x14ac:dyDescent="0.35">
      <c r="A75" t="s">
        <v>1071</v>
      </c>
      <c r="B75" t="s">
        <v>1073</v>
      </c>
      <c r="C75" t="s">
        <v>1075</v>
      </c>
      <c r="D75" t="s">
        <v>1078</v>
      </c>
      <c r="E75" t="s">
        <v>1079</v>
      </c>
      <c r="F75" t="s">
        <v>1083</v>
      </c>
      <c r="G75" s="65">
        <v>64094.781561074771</v>
      </c>
      <c r="H75" s="137">
        <f t="shared" si="10"/>
        <v>110.50824407081858</v>
      </c>
      <c r="I75" s="132">
        <v>71394.000753582499</v>
      </c>
      <c r="J75">
        <f t="shared" si="8"/>
        <v>10</v>
      </c>
      <c r="K75">
        <f t="shared" si="11"/>
        <v>1</v>
      </c>
      <c r="L75">
        <f t="shared" si="12"/>
        <v>1</v>
      </c>
      <c r="M75">
        <f t="shared" si="13"/>
        <v>1</v>
      </c>
      <c r="Y75" s="164">
        <f t="shared" si="14"/>
        <v>110.50824407081858</v>
      </c>
      <c r="Z75" s="164">
        <f t="shared" si="9"/>
        <v>101.7489270270314</v>
      </c>
      <c r="AA75" s="165">
        <f t="shared" si="15"/>
        <v>-7.926392385869252E-2</v>
      </c>
    </row>
    <row r="76" spans="1:27" x14ac:dyDescent="0.35">
      <c r="A76" t="s">
        <v>1071</v>
      </c>
      <c r="B76" t="s">
        <v>1073</v>
      </c>
      <c r="C76" t="s">
        <v>1075</v>
      </c>
      <c r="D76" t="s">
        <v>1078</v>
      </c>
      <c r="E76" t="s">
        <v>1079</v>
      </c>
      <c r="F76" t="s">
        <v>1084</v>
      </c>
      <c r="G76" s="65">
        <v>22825.267879806946</v>
      </c>
      <c r="H76" s="137">
        <f t="shared" si="10"/>
        <v>39.353910137598184</v>
      </c>
      <c r="I76" s="132">
        <v>3495.45982983364</v>
      </c>
      <c r="J76">
        <f t="shared" si="8"/>
        <v>10</v>
      </c>
      <c r="K76">
        <f t="shared" si="11"/>
        <v>1</v>
      </c>
      <c r="L76">
        <f t="shared" si="12"/>
        <v>1</v>
      </c>
      <c r="M76">
        <f t="shared" si="13"/>
        <v>0</v>
      </c>
      <c r="Y76" s="164">
        <f t="shared" si="14"/>
        <v>39.353910137598184</v>
      </c>
      <c r="Z76" s="164">
        <f t="shared" si="9"/>
        <v>42.709277837373762</v>
      </c>
      <c r="AA76" s="165">
        <f t="shared" si="15"/>
        <v>8.526135492111897E-2</v>
      </c>
    </row>
    <row r="77" spans="1:27" x14ac:dyDescent="0.35">
      <c r="A77" t="s">
        <v>1071</v>
      </c>
      <c r="B77" t="s">
        <v>1073</v>
      </c>
      <c r="C77" t="s">
        <v>1075</v>
      </c>
      <c r="D77" t="s">
        <v>1078</v>
      </c>
      <c r="E77" t="s">
        <v>1079</v>
      </c>
      <c r="F77" t="s">
        <v>1084</v>
      </c>
      <c r="G77" s="65">
        <v>30044.373934560288</v>
      </c>
      <c r="H77" s="137">
        <f t="shared" si="10"/>
        <v>51.800644714759116</v>
      </c>
      <c r="I77" s="132">
        <v>14172.2970393051</v>
      </c>
      <c r="J77">
        <f t="shared" si="8"/>
        <v>10</v>
      </c>
      <c r="K77">
        <f t="shared" si="11"/>
        <v>1</v>
      </c>
      <c r="L77">
        <f t="shared" si="12"/>
        <v>1</v>
      </c>
      <c r="M77">
        <f t="shared" si="13"/>
        <v>0</v>
      </c>
      <c r="Y77" s="164">
        <f t="shared" si="14"/>
        <v>51.800644714759116</v>
      </c>
      <c r="Z77" s="164">
        <f t="shared" si="9"/>
        <v>51.42539421030304</v>
      </c>
      <c r="AA77" s="165">
        <f t="shared" si="15"/>
        <v>-7.2441280706523337E-3</v>
      </c>
    </row>
    <row r="78" spans="1:27" x14ac:dyDescent="0.35">
      <c r="A78" t="s">
        <v>1071</v>
      </c>
      <c r="B78" t="s">
        <v>1073</v>
      </c>
      <c r="C78" t="s">
        <v>1075</v>
      </c>
      <c r="D78" t="s">
        <v>1078</v>
      </c>
      <c r="E78" t="s">
        <v>1079</v>
      </c>
      <c r="F78" t="s">
        <v>1084</v>
      </c>
      <c r="G78" s="65">
        <v>34798.588237160875</v>
      </c>
      <c r="H78" s="137">
        <f t="shared" si="10"/>
        <v>59.997565926139437</v>
      </c>
      <c r="I78" s="132">
        <v>23954.0527728093</v>
      </c>
      <c r="J78">
        <f t="shared" si="8"/>
        <v>10</v>
      </c>
      <c r="K78">
        <f t="shared" si="11"/>
        <v>1</v>
      </c>
      <c r="L78">
        <f t="shared" si="12"/>
        <v>1</v>
      </c>
      <c r="M78">
        <f t="shared" si="13"/>
        <v>0</v>
      </c>
      <c r="Y78" s="164">
        <f t="shared" si="14"/>
        <v>59.997565926139437</v>
      </c>
      <c r="Z78" s="164">
        <f t="shared" si="9"/>
        <v>59.410804087036702</v>
      </c>
      <c r="AA78" s="165">
        <f t="shared" si="15"/>
        <v>-9.7797607293781397E-3</v>
      </c>
    </row>
    <row r="79" spans="1:27" x14ac:dyDescent="0.35">
      <c r="A79" t="s">
        <v>1071</v>
      </c>
      <c r="B79" t="s">
        <v>1073</v>
      </c>
      <c r="C79" t="s">
        <v>1075</v>
      </c>
      <c r="D79" t="s">
        <v>1078</v>
      </c>
      <c r="E79" t="s">
        <v>1079</v>
      </c>
      <c r="F79" t="s">
        <v>1084</v>
      </c>
      <c r="G79" s="65">
        <v>46413.780611948867</v>
      </c>
      <c r="H79" s="137">
        <f t="shared" si="10"/>
        <v>80.023759675773903</v>
      </c>
      <c r="I79" s="132">
        <v>31081.371963744201</v>
      </c>
      <c r="J79">
        <f t="shared" si="8"/>
        <v>10</v>
      </c>
      <c r="K79">
        <f t="shared" si="11"/>
        <v>1</v>
      </c>
      <c r="L79">
        <f t="shared" si="12"/>
        <v>1</v>
      </c>
      <c r="M79">
        <f t="shared" si="13"/>
        <v>0</v>
      </c>
      <c r="Y79" s="164">
        <f t="shared" si="14"/>
        <v>80.023759675773903</v>
      </c>
      <c r="Z79" s="164">
        <f t="shared" si="9"/>
        <v>65.229244724128321</v>
      </c>
      <c r="AA79" s="165">
        <f t="shared" si="15"/>
        <v>-0.18487652931563547</v>
      </c>
    </row>
    <row r="80" spans="1:27" x14ac:dyDescent="0.35">
      <c r="A80" t="s">
        <v>1071</v>
      </c>
      <c r="B80" t="s">
        <v>1073</v>
      </c>
      <c r="C80" t="s">
        <v>1075</v>
      </c>
      <c r="D80" t="s">
        <v>1078</v>
      </c>
      <c r="E80" t="s">
        <v>1079</v>
      </c>
      <c r="F80" t="s">
        <v>1084</v>
      </c>
      <c r="G80" s="65">
        <v>46224.582590124955</v>
      </c>
      <c r="H80" s="137">
        <f t="shared" si="10"/>
        <v>79.69755618987061</v>
      </c>
      <c r="I80" s="132">
        <v>45016.2336447989</v>
      </c>
      <c r="J80">
        <f t="shared" si="8"/>
        <v>10</v>
      </c>
      <c r="K80">
        <f t="shared" si="11"/>
        <v>1</v>
      </c>
      <c r="L80">
        <f t="shared" si="12"/>
        <v>1</v>
      </c>
      <c r="M80">
        <f t="shared" si="13"/>
        <v>0</v>
      </c>
      <c r="Y80" s="164">
        <f t="shared" si="14"/>
        <v>79.69755618987061</v>
      </c>
      <c r="Z80" s="164">
        <f t="shared" si="9"/>
        <v>76.605073883066865</v>
      </c>
      <c r="AA80" s="165">
        <f t="shared" si="15"/>
        <v>-3.8802724382617781E-2</v>
      </c>
    </row>
    <row r="81" spans="1:27" x14ac:dyDescent="0.35">
      <c r="A81" t="s">
        <v>1071</v>
      </c>
      <c r="B81" t="s">
        <v>1073</v>
      </c>
      <c r="C81" t="s">
        <v>1075</v>
      </c>
      <c r="D81" t="s">
        <v>1078</v>
      </c>
      <c r="E81" t="s">
        <v>1079</v>
      </c>
      <c r="F81" t="s">
        <v>1084</v>
      </c>
      <c r="G81" s="65">
        <v>51333.517488526923</v>
      </c>
      <c r="H81" s="137">
        <f t="shared" si="10"/>
        <v>88.50606463539124</v>
      </c>
      <c r="I81" s="132">
        <v>54061.366139626101</v>
      </c>
      <c r="J81">
        <f t="shared" si="8"/>
        <v>10</v>
      </c>
      <c r="K81">
        <f t="shared" si="11"/>
        <v>1</v>
      </c>
      <c r="L81">
        <f t="shared" si="12"/>
        <v>1</v>
      </c>
      <c r="M81">
        <f t="shared" si="13"/>
        <v>0</v>
      </c>
      <c r="Y81" s="164">
        <f t="shared" si="14"/>
        <v>88.50606463539124</v>
      </c>
      <c r="Z81" s="164">
        <f t="shared" si="9"/>
        <v>83.989135837625867</v>
      </c>
      <c r="AA81" s="165">
        <f t="shared" si="15"/>
        <v>-5.103524618762878E-2</v>
      </c>
    </row>
    <row r="82" spans="1:27" x14ac:dyDescent="0.35">
      <c r="A82" t="s">
        <v>1071</v>
      </c>
      <c r="B82" t="s">
        <v>1073</v>
      </c>
      <c r="C82" t="s">
        <v>1075</v>
      </c>
      <c r="D82" t="s">
        <v>1078</v>
      </c>
      <c r="E82" t="s">
        <v>1079</v>
      </c>
      <c r="F82" t="s">
        <v>1084</v>
      </c>
      <c r="G82" s="65">
        <v>59214.741603955794</v>
      </c>
      <c r="H82" s="137">
        <f t="shared" si="10"/>
        <v>102.09438207578584</v>
      </c>
      <c r="I82" s="132">
        <v>63550.072249703</v>
      </c>
      <c r="J82">
        <f t="shared" si="8"/>
        <v>10</v>
      </c>
      <c r="K82">
        <f t="shared" si="11"/>
        <v>1</v>
      </c>
      <c r="L82">
        <f t="shared" si="12"/>
        <v>1</v>
      </c>
      <c r="M82">
        <f t="shared" si="13"/>
        <v>0</v>
      </c>
      <c r="Y82" s="164">
        <f t="shared" si="14"/>
        <v>102.09438207578584</v>
      </c>
      <c r="Z82" s="164">
        <f t="shared" si="9"/>
        <v>91.73531244979597</v>
      </c>
      <c r="AA82" s="165">
        <f t="shared" si="15"/>
        <v>-0.10146561853227354</v>
      </c>
    </row>
    <row r="83" spans="1:27" x14ac:dyDescent="0.35">
      <c r="A83" t="s">
        <v>1071</v>
      </c>
      <c r="B83" t="s">
        <v>1073</v>
      </c>
      <c r="C83" t="s">
        <v>1075</v>
      </c>
      <c r="D83" t="s">
        <v>1078</v>
      </c>
      <c r="E83" t="s">
        <v>1079</v>
      </c>
      <c r="F83" t="s">
        <v>1084</v>
      </c>
      <c r="G83" s="65">
        <v>58364.838756362478</v>
      </c>
      <c r="H83" s="137">
        <f t="shared" si="10"/>
        <v>100.629032338556</v>
      </c>
      <c r="I83" s="132">
        <v>71394.000753582499</v>
      </c>
      <c r="J83">
        <f t="shared" si="8"/>
        <v>10</v>
      </c>
      <c r="K83">
        <f t="shared" si="11"/>
        <v>1</v>
      </c>
      <c r="L83">
        <f t="shared" si="12"/>
        <v>1</v>
      </c>
      <c r="M83">
        <f t="shared" si="13"/>
        <v>0</v>
      </c>
      <c r="Y83" s="164">
        <f t="shared" si="14"/>
        <v>100.629032338556</v>
      </c>
      <c r="Z83" s="164">
        <f t="shared" si="9"/>
        <v>98.138762490234967</v>
      </c>
      <c r="AA83" s="165">
        <f t="shared" si="15"/>
        <v>-2.4747031651290996E-2</v>
      </c>
    </row>
    <row r="84" spans="1:27" x14ac:dyDescent="0.35">
      <c r="A84" t="s">
        <v>1071</v>
      </c>
      <c r="B84" t="s">
        <v>1073</v>
      </c>
      <c r="C84" t="s">
        <v>1075</v>
      </c>
      <c r="D84" t="s">
        <v>1078</v>
      </c>
      <c r="E84" t="s">
        <v>1082</v>
      </c>
      <c r="F84" t="s">
        <v>1083</v>
      </c>
      <c r="G84" s="65">
        <v>21101.668414547283</v>
      </c>
      <c r="H84" s="137">
        <f t="shared" si="10"/>
        <v>36.382186921633249</v>
      </c>
      <c r="I84" s="132">
        <v>3495.45982983364</v>
      </c>
      <c r="J84">
        <f t="shared" si="8"/>
        <v>10</v>
      </c>
      <c r="K84">
        <f t="shared" si="11"/>
        <v>1</v>
      </c>
      <c r="L84">
        <f t="shared" si="12"/>
        <v>1</v>
      </c>
      <c r="M84">
        <f t="shared" si="13"/>
        <v>1</v>
      </c>
      <c r="Y84" s="164">
        <f t="shared" si="14"/>
        <v>36.382186921633249</v>
      </c>
      <c r="Z84" s="164">
        <f t="shared" si="9"/>
        <v>46.319442374170187</v>
      </c>
      <c r="AA84" s="165">
        <f t="shared" si="15"/>
        <v>0.2731351876659216</v>
      </c>
    </row>
    <row r="85" spans="1:27" x14ac:dyDescent="0.35">
      <c r="A85" t="s">
        <v>1071</v>
      </c>
      <c r="B85" t="s">
        <v>1073</v>
      </c>
      <c r="C85" t="s">
        <v>1075</v>
      </c>
      <c r="D85" t="s">
        <v>1078</v>
      </c>
      <c r="E85" t="s">
        <v>1082</v>
      </c>
      <c r="F85" t="s">
        <v>1083</v>
      </c>
      <c r="G85" s="65">
        <v>28719.56128347119</v>
      </c>
      <c r="H85" s="137">
        <f t="shared" si="10"/>
        <v>49.516484971502052</v>
      </c>
      <c r="I85" s="132">
        <v>14172.2970393051</v>
      </c>
      <c r="J85">
        <f t="shared" si="8"/>
        <v>10</v>
      </c>
      <c r="K85">
        <f t="shared" si="11"/>
        <v>1</v>
      </c>
      <c r="L85">
        <f t="shared" si="12"/>
        <v>1</v>
      </c>
      <c r="M85">
        <f t="shared" si="13"/>
        <v>1</v>
      </c>
      <c r="Y85" s="164">
        <f t="shared" si="14"/>
        <v>49.516484971502052</v>
      </c>
      <c r="Z85" s="164">
        <f t="shared" si="9"/>
        <v>55.035558747099465</v>
      </c>
      <c r="AA85" s="165">
        <f t="shared" si="15"/>
        <v>0.11145932064389807</v>
      </c>
    </row>
    <row r="86" spans="1:27" x14ac:dyDescent="0.35">
      <c r="A86" t="s">
        <v>1071</v>
      </c>
      <c r="B86" t="s">
        <v>1073</v>
      </c>
      <c r="C86" t="s">
        <v>1075</v>
      </c>
      <c r="D86" t="s">
        <v>1078</v>
      </c>
      <c r="E86" t="s">
        <v>1082</v>
      </c>
      <c r="F86" t="s">
        <v>1083</v>
      </c>
      <c r="G86" s="65">
        <v>34380.317855457353</v>
      </c>
      <c r="H86" s="137">
        <f t="shared" si="10"/>
        <v>59.276410095616129</v>
      </c>
      <c r="I86" s="132">
        <v>23954.0527728093</v>
      </c>
      <c r="J86">
        <f t="shared" si="8"/>
        <v>10</v>
      </c>
      <c r="K86">
        <f t="shared" si="11"/>
        <v>1</v>
      </c>
      <c r="L86">
        <f t="shared" si="12"/>
        <v>1</v>
      </c>
      <c r="M86">
        <f t="shared" si="13"/>
        <v>1</v>
      </c>
      <c r="Y86" s="164">
        <f t="shared" si="14"/>
        <v>59.276410095616129</v>
      </c>
      <c r="Z86" s="164">
        <f t="shared" si="9"/>
        <v>63.020968623833127</v>
      </c>
      <c r="AA86" s="165">
        <f t="shared" si="15"/>
        <v>6.3171142148737092E-2</v>
      </c>
    </row>
    <row r="87" spans="1:27" x14ac:dyDescent="0.35">
      <c r="A87" t="s">
        <v>1071</v>
      </c>
      <c r="B87" t="s">
        <v>1073</v>
      </c>
      <c r="C87" t="s">
        <v>1075</v>
      </c>
      <c r="D87" t="s">
        <v>1078</v>
      </c>
      <c r="E87" t="s">
        <v>1082</v>
      </c>
      <c r="F87" t="s">
        <v>1083</v>
      </c>
      <c r="G87" s="65">
        <v>46802.392183664851</v>
      </c>
      <c r="H87" s="137">
        <f t="shared" si="10"/>
        <v>80.693779627008368</v>
      </c>
      <c r="I87" s="132">
        <v>31081.371963744201</v>
      </c>
      <c r="J87">
        <f t="shared" si="8"/>
        <v>10</v>
      </c>
      <c r="K87">
        <f t="shared" si="11"/>
        <v>1</v>
      </c>
      <c r="L87">
        <f t="shared" si="12"/>
        <v>1</v>
      </c>
      <c r="M87">
        <f t="shared" si="13"/>
        <v>1</v>
      </c>
      <c r="Y87" s="164">
        <f t="shared" si="14"/>
        <v>80.693779627008368</v>
      </c>
      <c r="Z87" s="164">
        <f t="shared" si="9"/>
        <v>68.839409260924754</v>
      </c>
      <c r="AA87" s="165">
        <f t="shared" si="15"/>
        <v>-0.14690562792916861</v>
      </c>
    </row>
    <row r="88" spans="1:27" x14ac:dyDescent="0.35">
      <c r="A88" t="s">
        <v>1071</v>
      </c>
      <c r="B88" t="s">
        <v>1073</v>
      </c>
      <c r="C88" t="s">
        <v>1075</v>
      </c>
      <c r="D88" t="s">
        <v>1078</v>
      </c>
      <c r="E88" t="s">
        <v>1082</v>
      </c>
      <c r="F88" t="s">
        <v>1083</v>
      </c>
      <c r="G88" s="65">
        <v>46042.705956602113</v>
      </c>
      <c r="H88" s="137">
        <f t="shared" si="10"/>
        <v>79.383975787245021</v>
      </c>
      <c r="I88" s="132">
        <v>45016.2336447989</v>
      </c>
      <c r="J88">
        <f t="shared" si="8"/>
        <v>10</v>
      </c>
      <c r="K88">
        <f t="shared" si="11"/>
        <v>1</v>
      </c>
      <c r="L88">
        <f t="shared" si="12"/>
        <v>1</v>
      </c>
      <c r="M88">
        <f t="shared" si="13"/>
        <v>1</v>
      </c>
      <c r="Y88" s="164">
        <f t="shared" si="14"/>
        <v>79.383975787245021</v>
      </c>
      <c r="Z88" s="164">
        <f t="shared" si="9"/>
        <v>80.215238419863297</v>
      </c>
      <c r="AA88" s="165">
        <f t="shared" si="15"/>
        <v>1.0471415980047638E-2</v>
      </c>
    </row>
    <row r="89" spans="1:27" x14ac:dyDescent="0.35">
      <c r="A89" t="s">
        <v>1071</v>
      </c>
      <c r="B89" t="s">
        <v>1073</v>
      </c>
      <c r="C89" t="s">
        <v>1075</v>
      </c>
      <c r="D89" t="s">
        <v>1078</v>
      </c>
      <c r="E89" t="s">
        <v>1082</v>
      </c>
      <c r="F89" t="s">
        <v>1083</v>
      </c>
      <c r="G89" s="65">
        <v>52465.24748195758</v>
      </c>
      <c r="H89" s="137">
        <f t="shared" si="10"/>
        <v>90.457323244754448</v>
      </c>
      <c r="I89" s="132">
        <v>54061.366139626101</v>
      </c>
      <c r="J89">
        <f t="shared" si="8"/>
        <v>10</v>
      </c>
      <c r="K89">
        <f t="shared" si="11"/>
        <v>1</v>
      </c>
      <c r="L89">
        <f t="shared" si="12"/>
        <v>1</v>
      </c>
      <c r="M89">
        <f t="shared" si="13"/>
        <v>1</v>
      </c>
      <c r="Y89" s="164">
        <f t="shared" si="14"/>
        <v>90.457323244754448</v>
      </c>
      <c r="Z89" s="164">
        <f t="shared" si="9"/>
        <v>87.599300374422299</v>
      </c>
      <c r="AA89" s="165">
        <f t="shared" si="15"/>
        <v>-3.1595262470889951E-2</v>
      </c>
    </row>
    <row r="90" spans="1:27" x14ac:dyDescent="0.35">
      <c r="A90" t="s">
        <v>1071</v>
      </c>
      <c r="B90" t="s">
        <v>1073</v>
      </c>
      <c r="C90" t="s">
        <v>1075</v>
      </c>
      <c r="D90" t="s">
        <v>1078</v>
      </c>
      <c r="E90" t="s">
        <v>1082</v>
      </c>
      <c r="F90" t="s">
        <v>1083</v>
      </c>
      <c r="G90" s="65">
        <v>61319.780993632587</v>
      </c>
      <c r="H90" s="137">
        <f t="shared" si="10"/>
        <v>105.72376033384928</v>
      </c>
      <c r="I90" s="132">
        <v>63550.072249703</v>
      </c>
      <c r="J90">
        <f t="shared" si="8"/>
        <v>10</v>
      </c>
      <c r="K90">
        <f t="shared" si="11"/>
        <v>1</v>
      </c>
      <c r="L90">
        <f t="shared" si="12"/>
        <v>1</v>
      </c>
      <c r="M90">
        <f t="shared" si="13"/>
        <v>1</v>
      </c>
      <c r="Y90" s="164">
        <f t="shared" si="14"/>
        <v>105.72376033384928</v>
      </c>
      <c r="Z90" s="164">
        <f t="shared" si="9"/>
        <v>95.345476986592402</v>
      </c>
      <c r="AA90" s="165">
        <f t="shared" si="15"/>
        <v>-9.8164152641609159E-2</v>
      </c>
    </row>
    <row r="91" spans="1:27" x14ac:dyDescent="0.35">
      <c r="A91" t="s">
        <v>1071</v>
      </c>
      <c r="B91" t="s">
        <v>1073</v>
      </c>
      <c r="C91" t="s">
        <v>1075</v>
      </c>
      <c r="D91" t="s">
        <v>1078</v>
      </c>
      <c r="E91" t="s">
        <v>1082</v>
      </c>
      <c r="F91" t="s">
        <v>1083</v>
      </c>
      <c r="G91" s="65">
        <v>61013.677209706861</v>
      </c>
      <c r="H91" s="137">
        <f t="shared" si="10"/>
        <v>105.19599518914976</v>
      </c>
      <c r="I91" s="132">
        <v>71394.000753582499</v>
      </c>
      <c r="J91">
        <f t="shared" si="8"/>
        <v>10</v>
      </c>
      <c r="K91">
        <f t="shared" si="11"/>
        <v>1</v>
      </c>
      <c r="L91">
        <f t="shared" si="12"/>
        <v>1</v>
      </c>
      <c r="M91">
        <f t="shared" si="13"/>
        <v>1</v>
      </c>
      <c r="Y91" s="164">
        <f t="shared" si="14"/>
        <v>105.19599518914976</v>
      </c>
      <c r="Z91" s="164">
        <f t="shared" si="9"/>
        <v>101.7489270270314</v>
      </c>
      <c r="AA91" s="165">
        <f t="shared" si="15"/>
        <v>-3.2768055056851653E-2</v>
      </c>
    </row>
    <row r="92" spans="1:27" x14ac:dyDescent="0.35">
      <c r="A92" t="s">
        <v>1071</v>
      </c>
      <c r="B92" t="s">
        <v>1073</v>
      </c>
      <c r="C92" t="s">
        <v>1075</v>
      </c>
      <c r="D92" t="s">
        <v>1078</v>
      </c>
      <c r="E92" t="s">
        <v>1082</v>
      </c>
      <c r="F92" t="s">
        <v>1084</v>
      </c>
      <c r="G92" s="65">
        <v>22444.057629357601</v>
      </c>
      <c r="H92" s="137">
        <f t="shared" si="10"/>
        <v>38.696651085099312</v>
      </c>
      <c r="I92" s="132">
        <v>3495.45982983364</v>
      </c>
      <c r="J92">
        <f t="shared" si="8"/>
        <v>10</v>
      </c>
      <c r="K92">
        <f t="shared" si="11"/>
        <v>1</v>
      </c>
      <c r="L92">
        <f t="shared" si="12"/>
        <v>1</v>
      </c>
      <c r="M92">
        <f t="shared" si="13"/>
        <v>0</v>
      </c>
      <c r="Y92" s="164">
        <f t="shared" si="14"/>
        <v>38.696651085099312</v>
      </c>
      <c r="Z92" s="164">
        <f t="shared" si="9"/>
        <v>42.709277837373762</v>
      </c>
      <c r="AA92" s="165">
        <f t="shared" si="15"/>
        <v>0.1036944190196234</v>
      </c>
    </row>
    <row r="93" spans="1:27" x14ac:dyDescent="0.35">
      <c r="A93" t="s">
        <v>1071</v>
      </c>
      <c r="B93" t="s">
        <v>1073</v>
      </c>
      <c r="C93" t="s">
        <v>1075</v>
      </c>
      <c r="D93" t="s">
        <v>1078</v>
      </c>
      <c r="E93" t="s">
        <v>1082</v>
      </c>
      <c r="F93" t="s">
        <v>1084</v>
      </c>
      <c r="G93" s="65">
        <v>28953.712148834562</v>
      </c>
      <c r="H93" s="137">
        <f t="shared" si="10"/>
        <v>49.920193360059592</v>
      </c>
      <c r="I93" s="132">
        <v>14172.2970393051</v>
      </c>
      <c r="J93">
        <f t="shared" si="8"/>
        <v>10</v>
      </c>
      <c r="K93">
        <f t="shared" si="11"/>
        <v>1</v>
      </c>
      <c r="L93">
        <f t="shared" si="12"/>
        <v>1</v>
      </c>
      <c r="M93">
        <f t="shared" si="13"/>
        <v>0</v>
      </c>
      <c r="Y93" s="164">
        <f t="shared" si="14"/>
        <v>49.920193360059592</v>
      </c>
      <c r="Z93" s="164">
        <f t="shared" si="9"/>
        <v>51.42539421030304</v>
      </c>
      <c r="AA93" s="165">
        <f t="shared" si="15"/>
        <v>3.0152143830591394E-2</v>
      </c>
    </row>
    <row r="94" spans="1:27" x14ac:dyDescent="0.35">
      <c r="A94" t="s">
        <v>1071</v>
      </c>
      <c r="B94" t="s">
        <v>1073</v>
      </c>
      <c r="C94" t="s">
        <v>1075</v>
      </c>
      <c r="D94" t="s">
        <v>1078</v>
      </c>
      <c r="E94" t="s">
        <v>1082</v>
      </c>
      <c r="F94" t="s">
        <v>1084</v>
      </c>
      <c r="G94" s="65">
        <v>33230.52623885902</v>
      </c>
      <c r="H94" s="137">
        <f t="shared" si="10"/>
        <v>57.294010756653485</v>
      </c>
      <c r="I94" s="132">
        <v>23954.0527728093</v>
      </c>
      <c r="J94">
        <f t="shared" si="8"/>
        <v>10</v>
      </c>
      <c r="K94">
        <f t="shared" si="11"/>
        <v>1</v>
      </c>
      <c r="L94">
        <f t="shared" si="12"/>
        <v>1</v>
      </c>
      <c r="M94">
        <f t="shared" si="13"/>
        <v>0</v>
      </c>
      <c r="Y94" s="164">
        <f t="shared" si="14"/>
        <v>57.294010756653485</v>
      </c>
      <c r="Z94" s="164">
        <f t="shared" si="9"/>
        <v>59.410804087036702</v>
      </c>
      <c r="AA94" s="165">
        <f t="shared" si="15"/>
        <v>3.6946153750239796E-2</v>
      </c>
    </row>
    <row r="95" spans="1:27" x14ac:dyDescent="0.35">
      <c r="A95" t="s">
        <v>1071</v>
      </c>
      <c r="B95" t="s">
        <v>1073</v>
      </c>
      <c r="C95" t="s">
        <v>1075</v>
      </c>
      <c r="D95" t="s">
        <v>1078</v>
      </c>
      <c r="E95" t="s">
        <v>1082</v>
      </c>
      <c r="F95" t="s">
        <v>1084</v>
      </c>
      <c r="G95" s="65">
        <v>43636.762559540985</v>
      </c>
      <c r="H95" s="137">
        <f t="shared" si="10"/>
        <v>75.235797516449978</v>
      </c>
      <c r="I95" s="132">
        <v>31081.371963744201</v>
      </c>
      <c r="J95">
        <f t="shared" si="8"/>
        <v>10</v>
      </c>
      <c r="K95">
        <f t="shared" si="11"/>
        <v>1</v>
      </c>
      <c r="L95">
        <f t="shared" si="12"/>
        <v>1</v>
      </c>
      <c r="M95">
        <f t="shared" si="13"/>
        <v>0</v>
      </c>
      <c r="Y95" s="164">
        <f t="shared" si="14"/>
        <v>75.235797516449978</v>
      </c>
      <c r="Z95" s="164">
        <f t="shared" si="9"/>
        <v>65.229244724128321</v>
      </c>
      <c r="AA95" s="165">
        <f t="shared" si="15"/>
        <v>-0.13300254829004465</v>
      </c>
    </row>
    <row r="96" spans="1:27" x14ac:dyDescent="0.35">
      <c r="A96" t="s">
        <v>1071</v>
      </c>
      <c r="B96" t="s">
        <v>1073</v>
      </c>
      <c r="C96" t="s">
        <v>1075</v>
      </c>
      <c r="D96" t="s">
        <v>1078</v>
      </c>
      <c r="E96" t="s">
        <v>1082</v>
      </c>
      <c r="F96" t="s">
        <v>1084</v>
      </c>
      <c r="G96" s="65">
        <v>43463.281519324861</v>
      </c>
      <c r="H96" s="137">
        <f t="shared" si="10"/>
        <v>74.936692274698032</v>
      </c>
      <c r="I96" s="132">
        <v>45016.2336447989</v>
      </c>
      <c r="J96">
        <f t="shared" si="8"/>
        <v>10</v>
      </c>
      <c r="K96">
        <f t="shared" si="11"/>
        <v>1</v>
      </c>
      <c r="L96">
        <f t="shared" si="12"/>
        <v>1</v>
      </c>
      <c r="M96">
        <f t="shared" si="13"/>
        <v>0</v>
      </c>
      <c r="Y96" s="164">
        <f t="shared" si="14"/>
        <v>74.936692274698032</v>
      </c>
      <c r="Z96" s="164">
        <f t="shared" si="9"/>
        <v>76.605073883066865</v>
      </c>
      <c r="AA96" s="165">
        <f t="shared" si="15"/>
        <v>2.226388112051958E-2</v>
      </c>
    </row>
    <row r="97" spans="1:27" x14ac:dyDescent="0.35">
      <c r="A97" t="s">
        <v>1071</v>
      </c>
      <c r="B97" t="s">
        <v>1073</v>
      </c>
      <c r="C97" t="s">
        <v>1075</v>
      </c>
      <c r="D97" t="s">
        <v>1078</v>
      </c>
      <c r="E97" t="s">
        <v>1082</v>
      </c>
      <c r="F97" t="s">
        <v>1084</v>
      </c>
      <c r="G97" s="65">
        <v>48395.731968327382</v>
      </c>
      <c r="H97" s="137">
        <f t="shared" si="10"/>
        <v>83.440917186771344</v>
      </c>
      <c r="I97" s="132">
        <v>54061.366139626101</v>
      </c>
      <c r="J97">
        <f t="shared" si="8"/>
        <v>10</v>
      </c>
      <c r="K97">
        <f t="shared" si="11"/>
        <v>1</v>
      </c>
      <c r="L97">
        <f t="shared" si="12"/>
        <v>1</v>
      </c>
      <c r="M97">
        <f t="shared" si="13"/>
        <v>0</v>
      </c>
      <c r="Y97" s="164">
        <f t="shared" si="14"/>
        <v>83.440917186771344</v>
      </c>
      <c r="Z97" s="164">
        <f t="shared" si="9"/>
        <v>83.989135837625867</v>
      </c>
      <c r="AA97" s="165">
        <f t="shared" si="15"/>
        <v>6.5701417162926656E-3</v>
      </c>
    </row>
    <row r="98" spans="1:27" x14ac:dyDescent="0.35">
      <c r="A98" t="s">
        <v>1071</v>
      </c>
      <c r="B98" t="s">
        <v>1073</v>
      </c>
      <c r="C98" t="s">
        <v>1075</v>
      </c>
      <c r="D98" t="s">
        <v>1078</v>
      </c>
      <c r="E98" t="s">
        <v>1082</v>
      </c>
      <c r="F98" t="s">
        <v>1084</v>
      </c>
      <c r="G98" s="65">
        <v>56279.474888048222</v>
      </c>
      <c r="H98" s="137">
        <f t="shared" si="10"/>
        <v>97.03357739318659</v>
      </c>
      <c r="I98" s="132">
        <v>63550.072249703</v>
      </c>
      <c r="J98">
        <f t="shared" si="8"/>
        <v>10</v>
      </c>
      <c r="K98">
        <f t="shared" si="11"/>
        <v>1</v>
      </c>
      <c r="L98">
        <f t="shared" si="12"/>
        <v>1</v>
      </c>
      <c r="M98">
        <f t="shared" si="13"/>
        <v>0</v>
      </c>
      <c r="Y98" s="164">
        <f t="shared" si="14"/>
        <v>97.03357739318659</v>
      </c>
      <c r="Z98" s="164">
        <f t="shared" si="9"/>
        <v>91.73531244979597</v>
      </c>
      <c r="AA98" s="165">
        <f t="shared" si="15"/>
        <v>-5.4602386985297846E-2</v>
      </c>
    </row>
    <row r="99" spans="1:27" x14ac:dyDescent="0.35">
      <c r="A99" t="s">
        <v>1071</v>
      </c>
      <c r="B99" t="s">
        <v>1073</v>
      </c>
      <c r="C99" t="s">
        <v>1075</v>
      </c>
      <c r="D99" t="s">
        <v>1078</v>
      </c>
      <c r="E99" t="s">
        <v>1082</v>
      </c>
      <c r="F99" t="s">
        <v>1084</v>
      </c>
      <c r="G99" s="65">
        <v>54925.128513796728</v>
      </c>
      <c r="H99" s="137">
        <f t="shared" si="10"/>
        <v>94.698497437580571</v>
      </c>
      <c r="I99" s="132">
        <v>71394.000753582499</v>
      </c>
      <c r="J99">
        <f t="shared" si="8"/>
        <v>10</v>
      </c>
      <c r="K99">
        <f t="shared" si="11"/>
        <v>1</v>
      </c>
      <c r="L99">
        <f t="shared" si="12"/>
        <v>1</v>
      </c>
      <c r="M99">
        <f t="shared" si="13"/>
        <v>0</v>
      </c>
      <c r="Y99" s="164">
        <f t="shared" si="14"/>
        <v>94.698497437580571</v>
      </c>
      <c r="Z99" s="164">
        <f t="shared" si="9"/>
        <v>98.138762490234967</v>
      </c>
      <c r="AA99" s="165">
        <f t="shared" si="15"/>
        <v>3.6328612868667731E-2</v>
      </c>
    </row>
    <row r="100" spans="1:27" x14ac:dyDescent="0.35">
      <c r="A100" t="s">
        <v>1071</v>
      </c>
      <c r="B100" t="s">
        <v>1073</v>
      </c>
      <c r="C100" t="s">
        <v>1075</v>
      </c>
      <c r="D100" t="s">
        <v>1078</v>
      </c>
      <c r="E100" t="s">
        <v>1080</v>
      </c>
      <c r="F100" t="s">
        <v>1083</v>
      </c>
      <c r="G100" s="65">
        <v>21684.659588550527</v>
      </c>
      <c r="H100" s="137">
        <f t="shared" si="10"/>
        <v>37.387344118190562</v>
      </c>
      <c r="I100" s="132">
        <v>3495.45982983364</v>
      </c>
      <c r="J100">
        <f t="shared" si="8"/>
        <v>10</v>
      </c>
      <c r="K100">
        <f t="shared" si="11"/>
        <v>1</v>
      </c>
      <c r="L100">
        <f t="shared" si="12"/>
        <v>1</v>
      </c>
      <c r="M100">
        <f t="shared" si="13"/>
        <v>1</v>
      </c>
      <c r="Y100" s="164">
        <f t="shared" si="14"/>
        <v>37.387344118190562</v>
      </c>
      <c r="Z100" s="164">
        <f t="shared" si="9"/>
        <v>46.319442374170187</v>
      </c>
      <c r="AA100" s="165">
        <f t="shared" si="15"/>
        <v>0.2389070009290597</v>
      </c>
    </row>
    <row r="101" spans="1:27" x14ac:dyDescent="0.35">
      <c r="A101" t="s">
        <v>1071</v>
      </c>
      <c r="B101" t="s">
        <v>1073</v>
      </c>
      <c r="C101" t="s">
        <v>1075</v>
      </c>
      <c r="D101" t="s">
        <v>1078</v>
      </c>
      <c r="E101" t="s">
        <v>1080</v>
      </c>
      <c r="F101" t="s">
        <v>1083</v>
      </c>
      <c r="G101" s="65">
        <v>30190.649982957704</v>
      </c>
      <c r="H101" s="137">
        <f t="shared" si="10"/>
        <v>52.052844798202941</v>
      </c>
      <c r="I101" s="132">
        <v>14172.2970393051</v>
      </c>
      <c r="J101">
        <f t="shared" si="8"/>
        <v>10</v>
      </c>
      <c r="K101">
        <f t="shared" si="11"/>
        <v>1</v>
      </c>
      <c r="L101">
        <f t="shared" si="12"/>
        <v>1</v>
      </c>
      <c r="M101">
        <f t="shared" si="13"/>
        <v>1</v>
      </c>
      <c r="Y101" s="164">
        <f t="shared" si="14"/>
        <v>52.052844798202941</v>
      </c>
      <c r="Z101" s="164">
        <f t="shared" si="9"/>
        <v>55.035558747099465</v>
      </c>
      <c r="AA101" s="165">
        <f t="shared" si="15"/>
        <v>5.7301651052114932E-2</v>
      </c>
    </row>
    <row r="102" spans="1:27" x14ac:dyDescent="0.35">
      <c r="A102" t="s">
        <v>1071</v>
      </c>
      <c r="B102" t="s">
        <v>1073</v>
      </c>
      <c r="C102" t="s">
        <v>1075</v>
      </c>
      <c r="D102" t="s">
        <v>1078</v>
      </c>
      <c r="E102" t="s">
        <v>1080</v>
      </c>
      <c r="F102" t="s">
        <v>1083</v>
      </c>
      <c r="G102" s="65">
        <v>35817.365446712611</v>
      </c>
      <c r="H102" s="137">
        <f t="shared" si="10"/>
        <v>61.754078356401052</v>
      </c>
      <c r="I102" s="132">
        <v>23954.0527728093</v>
      </c>
      <c r="J102">
        <f t="shared" si="8"/>
        <v>10</v>
      </c>
      <c r="K102">
        <f t="shared" si="11"/>
        <v>1</v>
      </c>
      <c r="L102">
        <f t="shared" si="12"/>
        <v>1</v>
      </c>
      <c r="M102">
        <f t="shared" si="13"/>
        <v>1</v>
      </c>
      <c r="Y102" s="164">
        <f t="shared" si="14"/>
        <v>61.754078356401052</v>
      </c>
      <c r="Z102" s="164">
        <f t="shared" si="9"/>
        <v>63.020968623833127</v>
      </c>
      <c r="AA102" s="165">
        <f t="shared" si="15"/>
        <v>2.0515086633152713E-2</v>
      </c>
    </row>
    <row r="103" spans="1:27" x14ac:dyDescent="0.35">
      <c r="A103" t="s">
        <v>1071</v>
      </c>
      <c r="B103" t="s">
        <v>1073</v>
      </c>
      <c r="C103" t="s">
        <v>1075</v>
      </c>
      <c r="D103" t="s">
        <v>1078</v>
      </c>
      <c r="E103" t="s">
        <v>1080</v>
      </c>
      <c r="F103" t="s">
        <v>1083</v>
      </c>
      <c r="G103" s="65">
        <v>50685.52320136514</v>
      </c>
      <c r="H103" s="137">
        <f t="shared" si="10"/>
        <v>87.388833105801965</v>
      </c>
      <c r="I103" s="132">
        <v>31081.371963744201</v>
      </c>
      <c r="J103">
        <f t="shared" si="8"/>
        <v>10</v>
      </c>
      <c r="K103">
        <f t="shared" si="11"/>
        <v>1</v>
      </c>
      <c r="L103">
        <f t="shared" si="12"/>
        <v>1</v>
      </c>
      <c r="M103">
        <f t="shared" si="13"/>
        <v>1</v>
      </c>
      <c r="Y103" s="164">
        <f t="shared" si="14"/>
        <v>87.388833105801965</v>
      </c>
      <c r="Z103" s="164">
        <f t="shared" si="9"/>
        <v>68.839409260924754</v>
      </c>
      <c r="AA103" s="165">
        <f t="shared" si="15"/>
        <v>-0.21226309112537711</v>
      </c>
    </row>
    <row r="104" spans="1:27" x14ac:dyDescent="0.35">
      <c r="A104" t="s">
        <v>1071</v>
      </c>
      <c r="B104" t="s">
        <v>1073</v>
      </c>
      <c r="C104" t="s">
        <v>1075</v>
      </c>
      <c r="D104" t="s">
        <v>1078</v>
      </c>
      <c r="E104" t="s">
        <v>1080</v>
      </c>
      <c r="F104" t="s">
        <v>1083</v>
      </c>
      <c r="G104" s="65">
        <v>49318.173423082393</v>
      </c>
      <c r="H104" s="137">
        <f t="shared" si="10"/>
        <v>85.031333488073088</v>
      </c>
      <c r="I104" s="132">
        <v>45016.2336447989</v>
      </c>
      <c r="J104">
        <f t="shared" si="8"/>
        <v>10</v>
      </c>
      <c r="K104">
        <f t="shared" si="11"/>
        <v>1</v>
      </c>
      <c r="L104">
        <f t="shared" si="12"/>
        <v>1</v>
      </c>
      <c r="M104">
        <f t="shared" si="13"/>
        <v>1</v>
      </c>
      <c r="Y104" s="164">
        <f t="shared" si="14"/>
        <v>85.031333488073088</v>
      </c>
      <c r="Z104" s="164">
        <f t="shared" si="9"/>
        <v>80.215238419863297</v>
      </c>
      <c r="AA104" s="165">
        <f t="shared" si="15"/>
        <v>-5.6639063162349679E-2</v>
      </c>
    </row>
    <row r="105" spans="1:27" x14ac:dyDescent="0.35">
      <c r="A105" t="s">
        <v>1071</v>
      </c>
      <c r="B105" t="s">
        <v>1073</v>
      </c>
      <c r="C105" t="s">
        <v>1075</v>
      </c>
      <c r="D105" t="s">
        <v>1078</v>
      </c>
      <c r="E105" t="s">
        <v>1080</v>
      </c>
      <c r="F105" t="s">
        <v>1083</v>
      </c>
      <c r="G105" s="65">
        <v>56217.532915213022</v>
      </c>
      <c r="H105" s="137">
        <f t="shared" si="10"/>
        <v>96.92678088829831</v>
      </c>
      <c r="I105" s="132">
        <v>54061.366139626101</v>
      </c>
      <c r="J105">
        <f t="shared" si="8"/>
        <v>10</v>
      </c>
      <c r="K105">
        <f t="shared" si="11"/>
        <v>1</v>
      </c>
      <c r="L105">
        <f t="shared" si="12"/>
        <v>1</v>
      </c>
      <c r="M105">
        <f t="shared" si="13"/>
        <v>1</v>
      </c>
      <c r="Y105" s="164">
        <f t="shared" si="14"/>
        <v>96.92678088829831</v>
      </c>
      <c r="Z105" s="164">
        <f t="shared" si="9"/>
        <v>87.599300374422299</v>
      </c>
      <c r="AA105" s="165">
        <f t="shared" si="15"/>
        <v>-9.6232232499553594E-2</v>
      </c>
    </row>
    <row r="106" spans="1:27" x14ac:dyDescent="0.35">
      <c r="A106" t="s">
        <v>1071</v>
      </c>
      <c r="B106" t="s">
        <v>1073</v>
      </c>
      <c r="C106" t="s">
        <v>1075</v>
      </c>
      <c r="D106" t="s">
        <v>1078</v>
      </c>
      <c r="E106" t="s">
        <v>1080</v>
      </c>
      <c r="F106" t="s">
        <v>1083</v>
      </c>
      <c r="G106" s="65">
        <v>65357.416590912093</v>
      </c>
      <c r="H106" s="137">
        <f t="shared" si="10"/>
        <v>112.68520101881396</v>
      </c>
      <c r="I106" s="132">
        <v>63550.072249703</v>
      </c>
      <c r="J106">
        <f t="shared" si="8"/>
        <v>10</v>
      </c>
      <c r="K106">
        <f t="shared" si="11"/>
        <v>1</v>
      </c>
      <c r="L106">
        <f t="shared" si="12"/>
        <v>1</v>
      </c>
      <c r="M106">
        <f t="shared" si="13"/>
        <v>1</v>
      </c>
      <c r="Y106" s="164">
        <f t="shared" si="14"/>
        <v>112.68520101881396</v>
      </c>
      <c r="Z106" s="164">
        <f t="shared" si="9"/>
        <v>95.345476986592402</v>
      </c>
      <c r="AA106" s="165">
        <f t="shared" si="15"/>
        <v>-0.15387756223043436</v>
      </c>
    </row>
    <row r="107" spans="1:27" x14ac:dyDescent="0.35">
      <c r="A107" t="s">
        <v>1071</v>
      </c>
      <c r="B107" t="s">
        <v>1073</v>
      </c>
      <c r="C107" t="s">
        <v>1075</v>
      </c>
      <c r="D107" t="s">
        <v>1078</v>
      </c>
      <c r="E107" t="s">
        <v>1080</v>
      </c>
      <c r="F107" t="s">
        <v>1083</v>
      </c>
      <c r="G107" s="65">
        <v>65569.962761336865</v>
      </c>
      <c r="H107" s="137">
        <f t="shared" si="10"/>
        <v>113.05165993333942</v>
      </c>
      <c r="I107" s="132">
        <v>71394.000753582499</v>
      </c>
      <c r="J107">
        <f t="shared" si="8"/>
        <v>10</v>
      </c>
      <c r="K107">
        <f t="shared" si="11"/>
        <v>1</v>
      </c>
      <c r="L107">
        <f t="shared" si="12"/>
        <v>1</v>
      </c>
      <c r="M107">
        <f t="shared" si="13"/>
        <v>1</v>
      </c>
      <c r="Y107" s="164">
        <f t="shared" si="14"/>
        <v>113.05165993333942</v>
      </c>
      <c r="Z107" s="164">
        <f t="shared" si="9"/>
        <v>101.7489270270314</v>
      </c>
      <c r="AA107" s="165">
        <f t="shared" si="15"/>
        <v>-9.9978478095524181E-2</v>
      </c>
    </row>
    <row r="108" spans="1:27" x14ac:dyDescent="0.35">
      <c r="A108" t="s">
        <v>1071</v>
      </c>
      <c r="B108" t="s">
        <v>1073</v>
      </c>
      <c r="C108" t="s">
        <v>1075</v>
      </c>
      <c r="D108" t="s">
        <v>1078</v>
      </c>
      <c r="E108" t="s">
        <v>1080</v>
      </c>
      <c r="F108" t="s">
        <v>1084</v>
      </c>
      <c r="G108" s="65">
        <v>23594.604410838529</v>
      </c>
      <c r="H108" s="137">
        <f t="shared" si="10"/>
        <v>40.68035243248022</v>
      </c>
      <c r="I108" s="132">
        <v>3495.45982983364</v>
      </c>
      <c r="J108">
        <f t="shared" si="8"/>
        <v>10</v>
      </c>
      <c r="K108">
        <f t="shared" si="11"/>
        <v>1</v>
      </c>
      <c r="L108">
        <f t="shared" si="12"/>
        <v>1</v>
      </c>
      <c r="M108">
        <f t="shared" si="13"/>
        <v>0</v>
      </c>
      <c r="Y108" s="164">
        <f t="shared" si="14"/>
        <v>40.68035243248022</v>
      </c>
      <c r="Z108" s="164">
        <f t="shared" si="9"/>
        <v>42.709277837373762</v>
      </c>
      <c r="AA108" s="165">
        <f t="shared" si="15"/>
        <v>4.9874823682048541E-2</v>
      </c>
    </row>
    <row r="109" spans="1:27" x14ac:dyDescent="0.35">
      <c r="A109" t="s">
        <v>1071</v>
      </c>
      <c r="B109" t="s">
        <v>1073</v>
      </c>
      <c r="C109" t="s">
        <v>1075</v>
      </c>
      <c r="D109" t="s">
        <v>1078</v>
      </c>
      <c r="E109" t="s">
        <v>1080</v>
      </c>
      <c r="F109" t="s">
        <v>1084</v>
      </c>
      <c r="G109" s="65">
        <v>30816.618105418667</v>
      </c>
      <c r="H109" s="137">
        <f t="shared" si="10"/>
        <v>53.132100181756321</v>
      </c>
      <c r="I109" s="132">
        <v>14172.2970393051</v>
      </c>
      <c r="J109">
        <f t="shared" si="8"/>
        <v>10</v>
      </c>
      <c r="K109">
        <f t="shared" si="11"/>
        <v>1</v>
      </c>
      <c r="L109">
        <f t="shared" si="12"/>
        <v>1</v>
      </c>
      <c r="M109">
        <f t="shared" si="13"/>
        <v>0</v>
      </c>
      <c r="Y109" s="164">
        <f t="shared" si="14"/>
        <v>53.132100181756321</v>
      </c>
      <c r="Z109" s="164">
        <f t="shared" si="9"/>
        <v>51.42539421030304</v>
      </c>
      <c r="AA109" s="165">
        <f t="shared" si="15"/>
        <v>-3.2121936938591111E-2</v>
      </c>
    </row>
    <row r="110" spans="1:27" x14ac:dyDescent="0.35">
      <c r="A110" t="s">
        <v>1071</v>
      </c>
      <c r="B110" t="s">
        <v>1073</v>
      </c>
      <c r="C110" t="s">
        <v>1075</v>
      </c>
      <c r="D110" t="s">
        <v>1078</v>
      </c>
      <c r="E110" t="s">
        <v>1080</v>
      </c>
      <c r="F110" t="s">
        <v>1084</v>
      </c>
      <c r="G110" s="65">
        <v>35113.515402668825</v>
      </c>
      <c r="H110" s="137">
        <f t="shared" si="10"/>
        <v>60.540543797704871</v>
      </c>
      <c r="I110" s="132">
        <v>23954.0527728093</v>
      </c>
      <c r="J110">
        <f t="shared" si="8"/>
        <v>10</v>
      </c>
      <c r="K110">
        <f t="shared" si="11"/>
        <v>1</v>
      </c>
      <c r="L110">
        <f t="shared" si="12"/>
        <v>1</v>
      </c>
      <c r="M110">
        <f t="shared" si="13"/>
        <v>0</v>
      </c>
      <c r="Y110" s="164">
        <f t="shared" si="14"/>
        <v>60.540543797704871</v>
      </c>
      <c r="Z110" s="164">
        <f t="shared" si="9"/>
        <v>59.410804087036702</v>
      </c>
      <c r="AA110" s="165">
        <f t="shared" si="15"/>
        <v>-1.86608781454487E-2</v>
      </c>
    </row>
    <row r="111" spans="1:27" x14ac:dyDescent="0.35">
      <c r="A111" t="s">
        <v>1071</v>
      </c>
      <c r="B111" t="s">
        <v>1073</v>
      </c>
      <c r="C111" t="s">
        <v>1075</v>
      </c>
      <c r="D111" t="s">
        <v>1078</v>
      </c>
      <c r="E111" t="s">
        <v>1080</v>
      </c>
      <c r="F111" t="s">
        <v>1084</v>
      </c>
      <c r="G111" s="65">
        <v>47566.180440589451</v>
      </c>
      <c r="H111" s="137">
        <f t="shared" si="10"/>
        <v>82.010655932050781</v>
      </c>
      <c r="I111" s="132">
        <v>31081.371963744201</v>
      </c>
      <c r="J111">
        <f t="shared" si="8"/>
        <v>10</v>
      </c>
      <c r="K111">
        <f t="shared" si="11"/>
        <v>1</v>
      </c>
      <c r="L111">
        <f t="shared" si="12"/>
        <v>1</v>
      </c>
      <c r="M111">
        <f t="shared" si="13"/>
        <v>0</v>
      </c>
      <c r="Y111" s="164">
        <f t="shared" si="14"/>
        <v>82.010655932050781</v>
      </c>
      <c r="Z111" s="164">
        <f t="shared" si="9"/>
        <v>65.229244724128321</v>
      </c>
      <c r="AA111" s="165">
        <f t="shared" si="15"/>
        <v>-0.20462476512596794</v>
      </c>
    </row>
    <row r="112" spans="1:27" x14ac:dyDescent="0.35">
      <c r="A112" t="s">
        <v>1071</v>
      </c>
      <c r="B112" t="s">
        <v>1073</v>
      </c>
      <c r="C112" t="s">
        <v>1075</v>
      </c>
      <c r="D112" t="s">
        <v>1078</v>
      </c>
      <c r="E112" t="s">
        <v>1080</v>
      </c>
      <c r="F112" t="s">
        <v>1084</v>
      </c>
      <c r="G112" s="65">
        <v>47110.780750464226</v>
      </c>
      <c r="H112" s="137">
        <f t="shared" si="10"/>
        <v>81.225484052524521</v>
      </c>
      <c r="I112" s="132">
        <v>45016.2336447989</v>
      </c>
      <c r="J112">
        <f t="shared" si="8"/>
        <v>10</v>
      </c>
      <c r="K112">
        <f t="shared" si="11"/>
        <v>1</v>
      </c>
      <c r="L112">
        <f t="shared" si="12"/>
        <v>1</v>
      </c>
      <c r="M112">
        <f t="shared" si="13"/>
        <v>0</v>
      </c>
      <c r="Y112" s="164">
        <f t="shared" si="14"/>
        <v>81.225484052524521</v>
      </c>
      <c r="Z112" s="164">
        <f t="shared" si="9"/>
        <v>76.605073883066865</v>
      </c>
      <c r="AA112" s="165">
        <f t="shared" si="15"/>
        <v>-5.6883750504581387E-2</v>
      </c>
    </row>
    <row r="113" spans="1:27" x14ac:dyDescent="0.35">
      <c r="A113" t="s">
        <v>1071</v>
      </c>
      <c r="B113" t="s">
        <v>1073</v>
      </c>
      <c r="C113" t="s">
        <v>1075</v>
      </c>
      <c r="D113" t="s">
        <v>1078</v>
      </c>
      <c r="E113" t="s">
        <v>1080</v>
      </c>
      <c r="F113" t="s">
        <v>1084</v>
      </c>
      <c r="G113" s="65">
        <v>52465.513124727549</v>
      </c>
      <c r="H113" s="137">
        <f t="shared" si="10"/>
        <v>90.457781249530257</v>
      </c>
      <c r="I113" s="132">
        <v>54061.366139626101</v>
      </c>
      <c r="J113">
        <f t="shared" si="8"/>
        <v>10</v>
      </c>
      <c r="K113">
        <f t="shared" si="11"/>
        <v>1</v>
      </c>
      <c r="L113">
        <f t="shared" si="12"/>
        <v>1</v>
      </c>
      <c r="M113">
        <f t="shared" si="13"/>
        <v>0</v>
      </c>
      <c r="Y113" s="164">
        <f t="shared" si="14"/>
        <v>90.457781249530257</v>
      </c>
      <c r="Z113" s="164">
        <f t="shared" si="9"/>
        <v>83.989135837625867</v>
      </c>
      <c r="AA113" s="165">
        <f t="shared" si="15"/>
        <v>-7.151010474223829E-2</v>
      </c>
    </row>
    <row r="114" spans="1:27" x14ac:dyDescent="0.35">
      <c r="A114" t="s">
        <v>1071</v>
      </c>
      <c r="B114" t="s">
        <v>1073</v>
      </c>
      <c r="C114" t="s">
        <v>1075</v>
      </c>
      <c r="D114" t="s">
        <v>1078</v>
      </c>
      <c r="E114" t="s">
        <v>1080</v>
      </c>
      <c r="F114" t="s">
        <v>1084</v>
      </c>
      <c r="G114" s="65">
        <v>60633.186985353052</v>
      </c>
      <c r="H114" s="137">
        <f t="shared" si="10"/>
        <v>104.53997756095353</v>
      </c>
      <c r="I114" s="132">
        <v>63550.072249703</v>
      </c>
      <c r="J114">
        <f t="shared" si="8"/>
        <v>10</v>
      </c>
      <c r="K114">
        <f t="shared" si="11"/>
        <v>1</v>
      </c>
      <c r="L114">
        <f t="shared" si="12"/>
        <v>1</v>
      </c>
      <c r="M114">
        <f t="shared" si="13"/>
        <v>0</v>
      </c>
      <c r="Y114" s="164">
        <f t="shared" si="14"/>
        <v>104.53997756095353</v>
      </c>
      <c r="Z114" s="164">
        <f t="shared" si="9"/>
        <v>91.73531244979597</v>
      </c>
      <c r="AA114" s="165">
        <f t="shared" si="15"/>
        <v>-0.12248582226537807</v>
      </c>
    </row>
    <row r="115" spans="1:27" x14ac:dyDescent="0.35">
      <c r="A115" t="s">
        <v>1071</v>
      </c>
      <c r="B115" t="s">
        <v>1073</v>
      </c>
      <c r="C115" t="s">
        <v>1075</v>
      </c>
      <c r="D115" t="s">
        <v>1078</v>
      </c>
      <c r="E115" t="s">
        <v>1080</v>
      </c>
      <c r="F115" t="s">
        <v>1084</v>
      </c>
      <c r="G115" s="65">
        <v>59469.587305764304</v>
      </c>
      <c r="H115" s="137">
        <f t="shared" si="10"/>
        <v>102.53377121683501</v>
      </c>
      <c r="I115" s="132">
        <v>71394.000753582499</v>
      </c>
      <c r="J115">
        <f t="shared" si="8"/>
        <v>10</v>
      </c>
      <c r="K115">
        <f t="shared" si="11"/>
        <v>1</v>
      </c>
      <c r="L115">
        <f t="shared" si="12"/>
        <v>1</v>
      </c>
      <c r="M115">
        <f t="shared" si="13"/>
        <v>0</v>
      </c>
      <c r="Y115" s="164">
        <f t="shared" si="14"/>
        <v>102.53377121683501</v>
      </c>
      <c r="Z115" s="164">
        <f t="shared" si="9"/>
        <v>98.138762490234967</v>
      </c>
      <c r="AA115" s="165">
        <f t="shared" si="15"/>
        <v>-4.2864011285663306E-2</v>
      </c>
    </row>
    <row r="116" spans="1:27" x14ac:dyDescent="0.35">
      <c r="A116" t="s">
        <v>1071</v>
      </c>
      <c r="B116" t="s">
        <v>1073</v>
      </c>
      <c r="C116" t="s">
        <v>1075</v>
      </c>
      <c r="D116" t="s">
        <v>1078</v>
      </c>
      <c r="E116" t="s">
        <v>1081</v>
      </c>
      <c r="F116" t="s">
        <v>1083</v>
      </c>
      <c r="G116" s="65">
        <v>21607.769232345927</v>
      </c>
      <c r="H116" s="137">
        <f t="shared" si="10"/>
        <v>37.254774538527457</v>
      </c>
      <c r="I116" s="132">
        <v>3495.45982983364</v>
      </c>
      <c r="J116">
        <f t="shared" si="8"/>
        <v>10</v>
      </c>
      <c r="K116">
        <f t="shared" si="11"/>
        <v>1</v>
      </c>
      <c r="L116">
        <f t="shared" si="12"/>
        <v>1</v>
      </c>
      <c r="M116">
        <f t="shared" si="13"/>
        <v>1</v>
      </c>
      <c r="Y116" s="164">
        <f t="shared" si="14"/>
        <v>37.254774538527457</v>
      </c>
      <c r="Z116" s="164">
        <f t="shared" si="9"/>
        <v>46.319442374170187</v>
      </c>
      <c r="AA116" s="165">
        <f t="shared" si="15"/>
        <v>0.24331560042776257</v>
      </c>
    </row>
    <row r="117" spans="1:27" x14ac:dyDescent="0.35">
      <c r="A117" t="s">
        <v>1071</v>
      </c>
      <c r="B117" t="s">
        <v>1073</v>
      </c>
      <c r="C117" t="s">
        <v>1075</v>
      </c>
      <c r="D117" t="s">
        <v>1078</v>
      </c>
      <c r="E117" t="s">
        <v>1081</v>
      </c>
      <c r="F117" t="s">
        <v>1083</v>
      </c>
      <c r="G117" s="65">
        <v>29884.024632824439</v>
      </c>
      <c r="H117" s="137">
        <f t="shared" si="10"/>
        <v>51.524180401421447</v>
      </c>
      <c r="I117" s="132">
        <v>14172.2970393051</v>
      </c>
      <c r="J117">
        <f t="shared" si="8"/>
        <v>10</v>
      </c>
      <c r="K117">
        <f t="shared" si="11"/>
        <v>1</v>
      </c>
      <c r="L117">
        <f t="shared" si="12"/>
        <v>1</v>
      </c>
      <c r="M117">
        <f t="shared" si="13"/>
        <v>1</v>
      </c>
      <c r="Y117" s="164">
        <f t="shared" si="14"/>
        <v>51.524180401421447</v>
      </c>
      <c r="Z117" s="164">
        <f t="shared" si="9"/>
        <v>55.035558747099465</v>
      </c>
      <c r="AA117" s="165">
        <f t="shared" si="15"/>
        <v>6.815010580121994E-2</v>
      </c>
    </row>
    <row r="118" spans="1:27" x14ac:dyDescent="0.35">
      <c r="A118" t="s">
        <v>1071</v>
      </c>
      <c r="B118" t="s">
        <v>1073</v>
      </c>
      <c r="C118" t="s">
        <v>1075</v>
      </c>
      <c r="D118" t="s">
        <v>1078</v>
      </c>
      <c r="E118" t="s">
        <v>1081</v>
      </c>
      <c r="F118" t="s">
        <v>1083</v>
      </c>
      <c r="G118" s="65">
        <v>35731.256053863865</v>
      </c>
      <c r="H118" s="137">
        <f t="shared" si="10"/>
        <v>61.605613885972183</v>
      </c>
      <c r="I118" s="132">
        <v>23954.0527728093</v>
      </c>
      <c r="J118">
        <f t="shared" si="8"/>
        <v>10</v>
      </c>
      <c r="K118">
        <f t="shared" si="11"/>
        <v>1</v>
      </c>
      <c r="L118">
        <f t="shared" si="12"/>
        <v>1</v>
      </c>
      <c r="M118">
        <f t="shared" si="13"/>
        <v>1</v>
      </c>
      <c r="Y118" s="164">
        <f t="shared" si="14"/>
        <v>61.605613885972183</v>
      </c>
      <c r="Z118" s="164">
        <f t="shared" si="9"/>
        <v>63.020968623833127</v>
      </c>
      <c r="AA118" s="165">
        <f t="shared" si="15"/>
        <v>2.2974444187516152E-2</v>
      </c>
    </row>
    <row r="119" spans="1:27" x14ac:dyDescent="0.35">
      <c r="A119" t="s">
        <v>1071</v>
      </c>
      <c r="B119" t="s">
        <v>1073</v>
      </c>
      <c r="C119" t="s">
        <v>1075</v>
      </c>
      <c r="D119" t="s">
        <v>1078</v>
      </c>
      <c r="E119" t="s">
        <v>1081</v>
      </c>
      <c r="F119" t="s">
        <v>1083</v>
      </c>
      <c r="G119" s="65">
        <v>49438.530158885042</v>
      </c>
      <c r="H119" s="137">
        <f t="shared" si="10"/>
        <v>85.238845101525939</v>
      </c>
      <c r="I119" s="132">
        <v>31081.371963744201</v>
      </c>
      <c r="J119">
        <f t="shared" si="8"/>
        <v>10</v>
      </c>
      <c r="K119">
        <f t="shared" si="11"/>
        <v>1</v>
      </c>
      <c r="L119">
        <f t="shared" si="12"/>
        <v>1</v>
      </c>
      <c r="M119">
        <f t="shared" si="13"/>
        <v>1</v>
      </c>
      <c r="Y119" s="164">
        <f t="shared" si="14"/>
        <v>85.238845101525939</v>
      </c>
      <c r="Z119" s="164">
        <f t="shared" si="9"/>
        <v>68.839409260924754</v>
      </c>
      <c r="AA119" s="165">
        <f t="shared" si="15"/>
        <v>-0.19239392346374717</v>
      </c>
    </row>
    <row r="120" spans="1:27" x14ac:dyDescent="0.35">
      <c r="A120" t="s">
        <v>1071</v>
      </c>
      <c r="B120" t="s">
        <v>1073</v>
      </c>
      <c r="C120" t="s">
        <v>1075</v>
      </c>
      <c r="D120" t="s">
        <v>1078</v>
      </c>
      <c r="E120" t="s">
        <v>1081</v>
      </c>
      <c r="F120" t="s">
        <v>1083</v>
      </c>
      <c r="G120" s="65">
        <v>48584.839236871921</v>
      </c>
      <c r="H120" s="137">
        <f t="shared" si="10"/>
        <v>83.766964201503313</v>
      </c>
      <c r="I120" s="132">
        <v>45016.2336447989</v>
      </c>
      <c r="J120">
        <f t="shared" si="8"/>
        <v>10</v>
      </c>
      <c r="K120">
        <f t="shared" si="11"/>
        <v>1</v>
      </c>
      <c r="L120">
        <f t="shared" si="12"/>
        <v>1</v>
      </c>
      <c r="M120">
        <f t="shared" si="13"/>
        <v>1</v>
      </c>
      <c r="Y120" s="164">
        <f t="shared" si="14"/>
        <v>83.766964201503313</v>
      </c>
      <c r="Z120" s="164">
        <f t="shared" si="9"/>
        <v>80.215238419863297</v>
      </c>
      <c r="AA120" s="165">
        <f t="shared" si="15"/>
        <v>-4.240007759020914E-2</v>
      </c>
    </row>
    <row r="121" spans="1:27" x14ac:dyDescent="0.35">
      <c r="A121" t="s">
        <v>1071</v>
      </c>
      <c r="B121" t="s">
        <v>1073</v>
      </c>
      <c r="C121" t="s">
        <v>1075</v>
      </c>
      <c r="D121" t="s">
        <v>1078</v>
      </c>
      <c r="E121" t="s">
        <v>1081</v>
      </c>
      <c r="F121" t="s">
        <v>1083</v>
      </c>
      <c r="G121" s="65">
        <v>55249.389812611094</v>
      </c>
      <c r="H121" s="137">
        <f t="shared" si="10"/>
        <v>95.257568642432915</v>
      </c>
      <c r="I121" s="132">
        <v>54061.366139626101</v>
      </c>
      <c r="J121">
        <f t="shared" si="8"/>
        <v>10</v>
      </c>
      <c r="K121">
        <f t="shared" si="11"/>
        <v>1</v>
      </c>
      <c r="L121">
        <f t="shared" si="12"/>
        <v>1</v>
      </c>
      <c r="M121">
        <f t="shared" si="13"/>
        <v>1</v>
      </c>
      <c r="Y121" s="164">
        <f t="shared" si="14"/>
        <v>95.257568642432915</v>
      </c>
      <c r="Z121" s="164">
        <f t="shared" si="9"/>
        <v>87.599300374422299</v>
      </c>
      <c r="AA121" s="165">
        <f t="shared" si="15"/>
        <v>-8.0395378311169718E-2</v>
      </c>
    </row>
    <row r="122" spans="1:27" x14ac:dyDescent="0.35">
      <c r="A122" t="s">
        <v>1071</v>
      </c>
      <c r="B122" t="s">
        <v>1073</v>
      </c>
      <c r="C122" t="s">
        <v>1075</v>
      </c>
      <c r="D122" t="s">
        <v>1078</v>
      </c>
      <c r="E122" t="s">
        <v>1081</v>
      </c>
      <c r="F122" t="s">
        <v>1083</v>
      </c>
      <c r="G122" s="65">
        <v>64480.647859023891</v>
      </c>
      <c r="H122" s="137">
        <f t="shared" si="10"/>
        <v>111.1735307914205</v>
      </c>
      <c r="I122" s="132">
        <v>63550.072249703</v>
      </c>
      <c r="J122">
        <f t="shared" si="8"/>
        <v>10</v>
      </c>
      <c r="K122">
        <f t="shared" si="11"/>
        <v>1</v>
      </c>
      <c r="L122">
        <f t="shared" si="12"/>
        <v>1</v>
      </c>
      <c r="M122">
        <f t="shared" si="13"/>
        <v>1</v>
      </c>
      <c r="Y122" s="164">
        <f t="shared" si="14"/>
        <v>111.1735307914205</v>
      </c>
      <c r="Z122" s="164">
        <f t="shared" si="9"/>
        <v>95.345476986592402</v>
      </c>
      <c r="AA122" s="165">
        <f t="shared" si="15"/>
        <v>-0.1423725026285626</v>
      </c>
    </row>
    <row r="123" spans="1:27" x14ac:dyDescent="0.35">
      <c r="A123" t="s">
        <v>1071</v>
      </c>
      <c r="B123" t="s">
        <v>1073</v>
      </c>
      <c r="C123" t="s">
        <v>1075</v>
      </c>
      <c r="D123" t="s">
        <v>1078</v>
      </c>
      <c r="E123" t="s">
        <v>1081</v>
      </c>
      <c r="F123" t="s">
        <v>1083</v>
      </c>
      <c r="G123" s="65">
        <v>65136.290372025149</v>
      </c>
      <c r="H123" s="137">
        <f t="shared" si="10"/>
        <v>112.30394891728474</v>
      </c>
      <c r="I123" s="132">
        <v>71394.000753582499</v>
      </c>
      <c r="J123">
        <f t="shared" si="8"/>
        <v>10</v>
      </c>
      <c r="K123">
        <f t="shared" si="11"/>
        <v>1</v>
      </c>
      <c r="L123">
        <f t="shared" si="12"/>
        <v>1</v>
      </c>
      <c r="M123">
        <f t="shared" si="13"/>
        <v>1</v>
      </c>
      <c r="Y123" s="164">
        <f t="shared" si="14"/>
        <v>112.30394891728474</v>
      </c>
      <c r="Z123" s="164">
        <f t="shared" si="9"/>
        <v>101.7489270270314</v>
      </c>
      <c r="AA123" s="165">
        <f t="shared" si="15"/>
        <v>-9.3986204332204171E-2</v>
      </c>
    </row>
    <row r="124" spans="1:27" x14ac:dyDescent="0.35">
      <c r="A124" t="s">
        <v>1071</v>
      </c>
      <c r="B124" t="s">
        <v>1073</v>
      </c>
      <c r="C124" t="s">
        <v>1075</v>
      </c>
      <c r="D124" t="s">
        <v>1078</v>
      </c>
      <c r="E124" t="s">
        <v>1081</v>
      </c>
      <c r="F124" t="s">
        <v>1084</v>
      </c>
      <c r="G124" s="65">
        <v>23224.995281285774</v>
      </c>
      <c r="H124" s="137">
        <f t="shared" si="10"/>
        <v>40.043095312561675</v>
      </c>
      <c r="I124" s="132">
        <v>3495.45982983364</v>
      </c>
      <c r="J124">
        <f t="shared" si="8"/>
        <v>10</v>
      </c>
      <c r="K124">
        <f t="shared" si="11"/>
        <v>1</v>
      </c>
      <c r="L124">
        <f t="shared" si="12"/>
        <v>1</v>
      </c>
      <c r="M124">
        <f t="shared" si="13"/>
        <v>0</v>
      </c>
      <c r="Y124" s="164">
        <f t="shared" si="14"/>
        <v>40.043095312561675</v>
      </c>
      <c r="Z124" s="164">
        <f t="shared" si="9"/>
        <v>42.709277837373762</v>
      </c>
      <c r="AA124" s="165">
        <f t="shared" si="15"/>
        <v>6.6582827925784516E-2</v>
      </c>
    </row>
    <row r="125" spans="1:27" x14ac:dyDescent="0.35">
      <c r="A125" t="s">
        <v>1071</v>
      </c>
      <c r="B125" t="s">
        <v>1073</v>
      </c>
      <c r="C125" t="s">
        <v>1075</v>
      </c>
      <c r="D125" t="s">
        <v>1078</v>
      </c>
      <c r="E125" t="s">
        <v>1081</v>
      </c>
      <c r="F125" t="s">
        <v>1084</v>
      </c>
      <c r="G125" s="65">
        <v>30204.610869858683</v>
      </c>
      <c r="H125" s="137">
        <f t="shared" si="10"/>
        <v>52.076915292859802</v>
      </c>
      <c r="I125" s="132">
        <v>14172.2970393051</v>
      </c>
      <c r="J125">
        <f t="shared" si="8"/>
        <v>10</v>
      </c>
      <c r="K125">
        <f t="shared" si="11"/>
        <v>1</v>
      </c>
      <c r="L125">
        <f t="shared" si="12"/>
        <v>1</v>
      </c>
      <c r="M125">
        <f t="shared" si="13"/>
        <v>0</v>
      </c>
      <c r="Y125" s="164">
        <f t="shared" si="14"/>
        <v>52.076915292859802</v>
      </c>
      <c r="Z125" s="164">
        <f t="shared" si="9"/>
        <v>51.42539421030304</v>
      </c>
      <c r="AA125" s="165">
        <f t="shared" si="15"/>
        <v>-1.2510746439048259E-2</v>
      </c>
    </row>
    <row r="126" spans="1:27" x14ac:dyDescent="0.35">
      <c r="A126" t="s">
        <v>1071</v>
      </c>
      <c r="B126" t="s">
        <v>1073</v>
      </c>
      <c r="C126" t="s">
        <v>1075</v>
      </c>
      <c r="D126" t="s">
        <v>1078</v>
      </c>
      <c r="E126" t="s">
        <v>1081</v>
      </c>
      <c r="F126" t="s">
        <v>1084</v>
      </c>
      <c r="G126" s="65">
        <v>34682.320728827523</v>
      </c>
      <c r="H126" s="137">
        <f t="shared" si="10"/>
        <v>59.797104704875039</v>
      </c>
      <c r="I126" s="132">
        <v>23954.0527728093</v>
      </c>
      <c r="J126">
        <f t="shared" si="8"/>
        <v>10</v>
      </c>
      <c r="K126">
        <f t="shared" si="11"/>
        <v>1</v>
      </c>
      <c r="L126">
        <f t="shared" si="12"/>
        <v>1</v>
      </c>
      <c r="M126">
        <f t="shared" si="13"/>
        <v>0</v>
      </c>
      <c r="Y126" s="164">
        <f t="shared" si="14"/>
        <v>59.797104704875039</v>
      </c>
      <c r="Z126" s="164">
        <f t="shared" si="9"/>
        <v>59.410804087036702</v>
      </c>
      <c r="AA126" s="165">
        <f t="shared" si="15"/>
        <v>-6.4601893309867986E-3</v>
      </c>
    </row>
    <row r="127" spans="1:27" x14ac:dyDescent="0.35">
      <c r="A127" t="s">
        <v>1071</v>
      </c>
      <c r="B127" t="s">
        <v>1073</v>
      </c>
      <c r="C127" t="s">
        <v>1075</v>
      </c>
      <c r="D127" t="s">
        <v>1078</v>
      </c>
      <c r="E127" t="s">
        <v>1081</v>
      </c>
      <c r="F127" t="s">
        <v>1084</v>
      </c>
      <c r="G127" s="65">
        <v>46091.704400050556</v>
      </c>
      <c r="H127" s="137">
        <f t="shared" si="10"/>
        <v>79.468455862156134</v>
      </c>
      <c r="I127" s="132">
        <v>31081.371963744201</v>
      </c>
      <c r="J127">
        <f t="shared" si="8"/>
        <v>10</v>
      </c>
      <c r="K127">
        <f t="shared" si="11"/>
        <v>1</v>
      </c>
      <c r="L127">
        <f t="shared" si="12"/>
        <v>1</v>
      </c>
      <c r="M127">
        <f t="shared" si="13"/>
        <v>0</v>
      </c>
      <c r="Y127" s="164">
        <f t="shared" si="14"/>
        <v>79.468455862156134</v>
      </c>
      <c r="Z127" s="164">
        <f t="shared" si="9"/>
        <v>65.229244724128321</v>
      </c>
      <c r="AA127" s="165">
        <f t="shared" si="15"/>
        <v>-0.17918066965748991</v>
      </c>
    </row>
    <row r="128" spans="1:27" x14ac:dyDescent="0.35">
      <c r="A128" t="s">
        <v>1071</v>
      </c>
      <c r="B128" t="s">
        <v>1073</v>
      </c>
      <c r="C128" t="s">
        <v>1075</v>
      </c>
      <c r="D128" t="s">
        <v>1078</v>
      </c>
      <c r="E128" t="s">
        <v>1081</v>
      </c>
      <c r="F128" t="s">
        <v>1084</v>
      </c>
      <c r="G128" s="65">
        <v>45857.430995849136</v>
      </c>
      <c r="H128" s="137">
        <f t="shared" si="10"/>
        <v>79.064536199739891</v>
      </c>
      <c r="I128" s="132">
        <v>45016.2336447989</v>
      </c>
      <c r="J128">
        <f t="shared" si="8"/>
        <v>10</v>
      </c>
      <c r="K128">
        <f t="shared" si="11"/>
        <v>1</v>
      </c>
      <c r="L128">
        <f t="shared" si="12"/>
        <v>1</v>
      </c>
      <c r="M128">
        <f t="shared" si="13"/>
        <v>0</v>
      </c>
      <c r="Y128" s="164">
        <f t="shared" si="14"/>
        <v>79.064536199739891</v>
      </c>
      <c r="Z128" s="164">
        <f t="shared" si="9"/>
        <v>76.605073883066865</v>
      </c>
      <c r="AA128" s="165">
        <f t="shared" si="15"/>
        <v>-3.1107022628447667E-2</v>
      </c>
    </row>
    <row r="129" spans="1:27" x14ac:dyDescent="0.35">
      <c r="A129" t="s">
        <v>1071</v>
      </c>
      <c r="B129" t="s">
        <v>1073</v>
      </c>
      <c r="C129" t="s">
        <v>1075</v>
      </c>
      <c r="D129" t="s">
        <v>1078</v>
      </c>
      <c r="E129" t="s">
        <v>1081</v>
      </c>
      <c r="F129" t="s">
        <v>1084</v>
      </c>
      <c r="G129" s="65">
        <v>50828.757296868091</v>
      </c>
      <c r="H129" s="137">
        <f t="shared" si="10"/>
        <v>87.63578844287602</v>
      </c>
      <c r="I129" s="132">
        <v>54061.366139626101</v>
      </c>
      <c r="J129">
        <f t="shared" si="8"/>
        <v>10</v>
      </c>
      <c r="K129">
        <f t="shared" si="11"/>
        <v>1</v>
      </c>
      <c r="L129">
        <f t="shared" si="12"/>
        <v>1</v>
      </c>
      <c r="M129">
        <f t="shared" si="13"/>
        <v>0</v>
      </c>
      <c r="Y129" s="164">
        <f t="shared" si="14"/>
        <v>87.63578844287602</v>
      </c>
      <c r="Z129" s="164">
        <f t="shared" si="9"/>
        <v>83.989135837625867</v>
      </c>
      <c r="AA129" s="165">
        <f t="shared" si="15"/>
        <v>-4.1611454293324024E-2</v>
      </c>
    </row>
    <row r="130" spans="1:27" x14ac:dyDescent="0.35">
      <c r="A130" t="s">
        <v>1071</v>
      </c>
      <c r="B130" t="s">
        <v>1073</v>
      </c>
      <c r="C130" t="s">
        <v>1075</v>
      </c>
      <c r="D130" t="s">
        <v>1078</v>
      </c>
      <c r="E130" t="s">
        <v>1081</v>
      </c>
      <c r="F130" t="s">
        <v>1084</v>
      </c>
      <c r="G130" s="65">
        <v>58645.217247748253</v>
      </c>
      <c r="H130" s="137">
        <f t="shared" si="10"/>
        <v>101.11244353060043</v>
      </c>
      <c r="I130" s="132">
        <v>63550.072249703</v>
      </c>
      <c r="J130">
        <f t="shared" si="8"/>
        <v>10</v>
      </c>
      <c r="K130">
        <f t="shared" si="11"/>
        <v>1</v>
      </c>
      <c r="L130">
        <f t="shared" si="12"/>
        <v>1</v>
      </c>
      <c r="M130">
        <f t="shared" si="13"/>
        <v>0</v>
      </c>
      <c r="Y130" s="164">
        <f t="shared" si="14"/>
        <v>101.11244353060043</v>
      </c>
      <c r="Z130" s="164">
        <f t="shared" si="9"/>
        <v>91.73531244979597</v>
      </c>
      <c r="AA130" s="165">
        <f t="shared" si="15"/>
        <v>-9.2739634741065169E-2</v>
      </c>
    </row>
    <row r="131" spans="1:27" x14ac:dyDescent="0.35">
      <c r="A131" t="s">
        <v>1071</v>
      </c>
      <c r="B131" t="s">
        <v>1073</v>
      </c>
      <c r="C131" t="s">
        <v>1075</v>
      </c>
      <c r="D131" t="s">
        <v>1078</v>
      </c>
      <c r="E131" t="s">
        <v>1081</v>
      </c>
      <c r="F131" t="s">
        <v>1084</v>
      </c>
      <c r="G131" s="65">
        <v>58250.907816182407</v>
      </c>
      <c r="H131" s="137">
        <f t="shared" si="10"/>
        <v>100.43259968307312</v>
      </c>
      <c r="I131" s="132">
        <v>71394.000753582499</v>
      </c>
      <c r="J131">
        <f t="shared" si="8"/>
        <v>10</v>
      </c>
      <c r="K131">
        <f t="shared" si="11"/>
        <v>1</v>
      </c>
      <c r="L131">
        <f t="shared" si="12"/>
        <v>1</v>
      </c>
      <c r="M131">
        <f t="shared" si="13"/>
        <v>0</v>
      </c>
      <c r="Y131" s="164">
        <f t="shared" si="14"/>
        <v>100.43259968307312</v>
      </c>
      <c r="Z131" s="164">
        <f t="shared" si="9"/>
        <v>98.138762490234967</v>
      </c>
      <c r="AA131" s="165">
        <f t="shared" si="15"/>
        <v>-2.2839568029470736E-2</v>
      </c>
    </row>
    <row r="132" spans="1:27" x14ac:dyDescent="0.35">
      <c r="A132" t="s">
        <v>1071</v>
      </c>
      <c r="B132" t="s">
        <v>1073</v>
      </c>
      <c r="C132" t="s">
        <v>1076</v>
      </c>
      <c r="D132" t="s">
        <v>1077</v>
      </c>
      <c r="E132" t="s">
        <v>1079</v>
      </c>
      <c r="F132" t="s">
        <v>1083</v>
      </c>
      <c r="G132" s="65">
        <v>19235.920404767116</v>
      </c>
      <c r="H132" s="137">
        <f t="shared" si="10"/>
        <v>33.165380008219167</v>
      </c>
      <c r="I132" s="132">
        <v>3495.45982983364</v>
      </c>
      <c r="J132">
        <f t="shared" ref="J132:J195" si="16">IF(A132="LI01",10,23.84)</f>
        <v>10</v>
      </c>
      <c r="K132">
        <f t="shared" si="11"/>
        <v>1</v>
      </c>
      <c r="L132">
        <f t="shared" si="12"/>
        <v>2</v>
      </c>
      <c r="M132">
        <f t="shared" si="13"/>
        <v>1</v>
      </c>
      <c r="Y132" s="164">
        <f t="shared" si="14"/>
        <v>33.165380008219167</v>
      </c>
      <c r="Z132" s="164">
        <f t="shared" ref="Z132:Z195" si="17">$P$21+I132*$P$22+J132*$P$23+K132*$P$24+L132*$P$25+M132*$P$26</f>
        <v>41.534403235487801</v>
      </c>
      <c r="AA132" s="165">
        <f t="shared" si="15"/>
        <v>0.25234214790225806</v>
      </c>
    </row>
    <row r="133" spans="1:27" x14ac:dyDescent="0.35">
      <c r="A133" t="s">
        <v>1071</v>
      </c>
      <c r="B133" t="s">
        <v>1073</v>
      </c>
      <c r="C133" t="s">
        <v>1076</v>
      </c>
      <c r="D133" t="s">
        <v>1077</v>
      </c>
      <c r="E133" t="s">
        <v>1079</v>
      </c>
      <c r="F133" t="s">
        <v>1083</v>
      </c>
      <c r="G133" s="65">
        <v>25942.437259681417</v>
      </c>
      <c r="H133" s="137">
        <f t="shared" ref="H133:H196" si="18">G133/580</f>
        <v>44.728340102898997</v>
      </c>
      <c r="I133" s="132">
        <v>14172.2970393051</v>
      </c>
      <c r="J133">
        <f t="shared" si="16"/>
        <v>10</v>
      </c>
      <c r="K133">
        <f t="shared" ref="K133:K196" si="19">IF(B133="ENT01",1,2)</f>
        <v>1</v>
      </c>
      <c r="L133">
        <f t="shared" ref="L133:L196" si="20">IF(C133="ENV01",1,2)</f>
        <v>2</v>
      </c>
      <c r="M133">
        <f t="shared" ref="M133:M196" si="21">IF(F133="ZVDF01",1,0)</f>
        <v>1</v>
      </c>
      <c r="Y133" s="164">
        <f t="shared" ref="Y133:Y196" si="22">H133</f>
        <v>44.728340102898997</v>
      </c>
      <c r="Z133" s="164">
        <f t="shared" si="17"/>
        <v>50.250519608417079</v>
      </c>
      <c r="AA133" s="165">
        <f t="shared" ref="AA133:AA196" si="23">Z133/Y133-1</f>
        <v>0.12346041665785346</v>
      </c>
    </row>
    <row r="134" spans="1:27" x14ac:dyDescent="0.35">
      <c r="A134" t="s">
        <v>1071</v>
      </c>
      <c r="B134" t="s">
        <v>1073</v>
      </c>
      <c r="C134" t="s">
        <v>1076</v>
      </c>
      <c r="D134" t="s">
        <v>1077</v>
      </c>
      <c r="E134" t="s">
        <v>1079</v>
      </c>
      <c r="F134" t="s">
        <v>1083</v>
      </c>
      <c r="G134" s="65">
        <v>30843.254569173889</v>
      </c>
      <c r="H134" s="137">
        <f t="shared" si="18"/>
        <v>53.178025119265328</v>
      </c>
      <c r="I134" s="132">
        <v>23954.0527728093</v>
      </c>
      <c r="J134">
        <f t="shared" si="16"/>
        <v>10</v>
      </c>
      <c r="K134">
        <f t="shared" si="19"/>
        <v>1</v>
      </c>
      <c r="L134">
        <f t="shared" si="20"/>
        <v>2</v>
      </c>
      <c r="M134">
        <f t="shared" si="21"/>
        <v>1</v>
      </c>
      <c r="Y134" s="164">
        <f t="shared" si="22"/>
        <v>53.178025119265328</v>
      </c>
      <c r="Z134" s="164">
        <f t="shared" si="17"/>
        <v>58.235929485150741</v>
      </c>
      <c r="AA134" s="165">
        <f t="shared" si="23"/>
        <v>9.5112677737500873E-2</v>
      </c>
    </row>
    <row r="135" spans="1:27" x14ac:dyDescent="0.35">
      <c r="A135" t="s">
        <v>1071</v>
      </c>
      <c r="B135" t="s">
        <v>1073</v>
      </c>
      <c r="C135" t="s">
        <v>1076</v>
      </c>
      <c r="D135" t="s">
        <v>1077</v>
      </c>
      <c r="E135" t="s">
        <v>1079</v>
      </c>
      <c r="F135" t="s">
        <v>1083</v>
      </c>
      <c r="G135" s="65">
        <v>41550.404499259304</v>
      </c>
      <c r="H135" s="137">
        <f t="shared" si="18"/>
        <v>71.638628446998794</v>
      </c>
      <c r="I135" s="132">
        <v>31081.371963744201</v>
      </c>
      <c r="J135">
        <f t="shared" si="16"/>
        <v>10</v>
      </c>
      <c r="K135">
        <f t="shared" si="19"/>
        <v>1</v>
      </c>
      <c r="L135">
        <f t="shared" si="20"/>
        <v>2</v>
      </c>
      <c r="M135">
        <f t="shared" si="21"/>
        <v>1</v>
      </c>
      <c r="Y135" s="164">
        <f t="shared" si="22"/>
        <v>71.638628446998794</v>
      </c>
      <c r="Z135" s="164">
        <f t="shared" si="17"/>
        <v>64.054370122242375</v>
      </c>
      <c r="AA135" s="165">
        <f t="shared" si="23"/>
        <v>-0.10586827929526266</v>
      </c>
    </row>
    <row r="136" spans="1:27" x14ac:dyDescent="0.35">
      <c r="A136" t="s">
        <v>1071</v>
      </c>
      <c r="B136" t="s">
        <v>1073</v>
      </c>
      <c r="C136" t="s">
        <v>1076</v>
      </c>
      <c r="D136" t="s">
        <v>1077</v>
      </c>
      <c r="E136" t="s">
        <v>1079</v>
      </c>
      <c r="F136" t="s">
        <v>1083</v>
      </c>
      <c r="G136" s="65">
        <v>41149.349912196158</v>
      </c>
      <c r="H136" s="137">
        <f t="shared" si="18"/>
        <v>70.947155021027854</v>
      </c>
      <c r="I136" s="132">
        <v>45016.2336447989</v>
      </c>
      <c r="J136">
        <f t="shared" si="16"/>
        <v>10</v>
      </c>
      <c r="K136">
        <f t="shared" si="19"/>
        <v>1</v>
      </c>
      <c r="L136">
        <f t="shared" si="20"/>
        <v>2</v>
      </c>
      <c r="M136">
        <f t="shared" si="21"/>
        <v>1</v>
      </c>
      <c r="Y136" s="164">
        <f t="shared" si="22"/>
        <v>70.947155021027854</v>
      </c>
      <c r="Z136" s="164">
        <f t="shared" si="17"/>
        <v>75.430199281180919</v>
      </c>
      <c r="AA136" s="165">
        <f t="shared" si="23"/>
        <v>6.3188499367231143E-2</v>
      </c>
    </row>
    <row r="137" spans="1:27" x14ac:dyDescent="0.35">
      <c r="A137" t="s">
        <v>1071</v>
      </c>
      <c r="B137" t="s">
        <v>1073</v>
      </c>
      <c r="C137" t="s">
        <v>1076</v>
      </c>
      <c r="D137" t="s">
        <v>1077</v>
      </c>
      <c r="E137" t="s">
        <v>1079</v>
      </c>
      <c r="F137" t="s">
        <v>1083</v>
      </c>
      <c r="G137" s="65">
        <v>46303.82370945529</v>
      </c>
      <c r="H137" s="137">
        <f t="shared" si="18"/>
        <v>79.834178809405671</v>
      </c>
      <c r="I137" s="132">
        <v>54061.366139626101</v>
      </c>
      <c r="J137">
        <f t="shared" si="16"/>
        <v>10</v>
      </c>
      <c r="K137">
        <f t="shared" si="19"/>
        <v>1</v>
      </c>
      <c r="L137">
        <f t="shared" si="20"/>
        <v>2</v>
      </c>
      <c r="M137">
        <f t="shared" si="21"/>
        <v>1</v>
      </c>
      <c r="Y137" s="164">
        <f t="shared" si="22"/>
        <v>79.834178809405671</v>
      </c>
      <c r="Z137" s="164">
        <f t="shared" si="17"/>
        <v>82.81426123573992</v>
      </c>
      <c r="AA137" s="165">
        <f t="shared" si="23"/>
        <v>3.7328403332723248E-2</v>
      </c>
    </row>
    <row r="138" spans="1:27" x14ac:dyDescent="0.35">
      <c r="A138" t="s">
        <v>1071</v>
      </c>
      <c r="B138" t="s">
        <v>1073</v>
      </c>
      <c r="C138" t="s">
        <v>1076</v>
      </c>
      <c r="D138" t="s">
        <v>1077</v>
      </c>
      <c r="E138" t="s">
        <v>1079</v>
      </c>
      <c r="F138" t="s">
        <v>1083</v>
      </c>
      <c r="G138" s="65">
        <v>52882.885737498189</v>
      </c>
      <c r="H138" s="137">
        <f t="shared" si="18"/>
        <v>91.177389202583086</v>
      </c>
      <c r="I138" s="132">
        <v>63550.072249703</v>
      </c>
      <c r="J138">
        <f t="shared" si="16"/>
        <v>10</v>
      </c>
      <c r="K138">
        <f t="shared" si="19"/>
        <v>1</v>
      </c>
      <c r="L138">
        <f t="shared" si="20"/>
        <v>2</v>
      </c>
      <c r="M138">
        <f t="shared" si="21"/>
        <v>1</v>
      </c>
      <c r="Y138" s="164">
        <f t="shared" si="22"/>
        <v>91.177389202583086</v>
      </c>
      <c r="Z138" s="164">
        <f t="shared" si="17"/>
        <v>90.560437847910023</v>
      </c>
      <c r="AA138" s="165">
        <f t="shared" si="23"/>
        <v>-6.7664950715169425E-3</v>
      </c>
    </row>
    <row r="139" spans="1:27" x14ac:dyDescent="0.35">
      <c r="A139" t="s">
        <v>1071</v>
      </c>
      <c r="B139" t="s">
        <v>1073</v>
      </c>
      <c r="C139" t="s">
        <v>1076</v>
      </c>
      <c r="D139" t="s">
        <v>1077</v>
      </c>
      <c r="E139" t="s">
        <v>1079</v>
      </c>
      <c r="F139" t="s">
        <v>1083</v>
      </c>
      <c r="G139" s="65">
        <v>54550.170902632599</v>
      </c>
      <c r="H139" s="137">
        <f t="shared" si="18"/>
        <v>94.052018797642418</v>
      </c>
      <c r="I139" s="132">
        <v>71394.000753582499</v>
      </c>
      <c r="J139">
        <f t="shared" si="16"/>
        <v>10</v>
      </c>
      <c r="K139">
        <f t="shared" si="19"/>
        <v>1</v>
      </c>
      <c r="L139">
        <f t="shared" si="20"/>
        <v>2</v>
      </c>
      <c r="M139">
        <f t="shared" si="21"/>
        <v>1</v>
      </c>
      <c r="Y139" s="164">
        <f t="shared" si="22"/>
        <v>94.052018797642418</v>
      </c>
      <c r="Z139" s="164">
        <f t="shared" si="17"/>
        <v>96.963887888349021</v>
      </c>
      <c r="AA139" s="165">
        <f t="shared" si="23"/>
        <v>3.0960197643089771E-2</v>
      </c>
    </row>
    <row r="140" spans="1:27" x14ac:dyDescent="0.35">
      <c r="A140" t="s">
        <v>1071</v>
      </c>
      <c r="B140" t="s">
        <v>1073</v>
      </c>
      <c r="C140" t="s">
        <v>1076</v>
      </c>
      <c r="D140" t="s">
        <v>1077</v>
      </c>
      <c r="E140" t="s">
        <v>1079</v>
      </c>
      <c r="F140" t="s">
        <v>1084</v>
      </c>
      <c r="G140" s="65">
        <v>20117.682648513688</v>
      </c>
      <c r="H140" s="137">
        <f t="shared" si="18"/>
        <v>34.685659738816703</v>
      </c>
      <c r="I140" s="132">
        <v>3495.45982983364</v>
      </c>
      <c r="J140">
        <f t="shared" si="16"/>
        <v>10</v>
      </c>
      <c r="K140">
        <f t="shared" si="19"/>
        <v>1</v>
      </c>
      <c r="L140">
        <f t="shared" si="20"/>
        <v>2</v>
      </c>
      <c r="M140">
        <f t="shared" si="21"/>
        <v>0</v>
      </c>
      <c r="Y140" s="164">
        <f t="shared" si="22"/>
        <v>34.685659738816703</v>
      </c>
      <c r="Z140" s="164">
        <f t="shared" si="17"/>
        <v>37.924238698691376</v>
      </c>
      <c r="AA140" s="165">
        <f t="shared" si="23"/>
        <v>9.3369391969511328E-2</v>
      </c>
    </row>
    <row r="141" spans="1:27" x14ac:dyDescent="0.35">
      <c r="A141" t="s">
        <v>1071</v>
      </c>
      <c r="B141" t="s">
        <v>1073</v>
      </c>
      <c r="C141" t="s">
        <v>1076</v>
      </c>
      <c r="D141" t="s">
        <v>1077</v>
      </c>
      <c r="E141" t="s">
        <v>1079</v>
      </c>
      <c r="F141" t="s">
        <v>1084</v>
      </c>
      <c r="G141" s="65">
        <v>26252.383586807366</v>
      </c>
      <c r="H141" s="137">
        <f t="shared" si="18"/>
        <v>45.262730322081666</v>
      </c>
      <c r="I141" s="132">
        <v>14172.2970393051</v>
      </c>
      <c r="J141">
        <f t="shared" si="16"/>
        <v>10</v>
      </c>
      <c r="K141">
        <f t="shared" si="19"/>
        <v>1</v>
      </c>
      <c r="L141">
        <f t="shared" si="20"/>
        <v>2</v>
      </c>
      <c r="M141">
        <f t="shared" si="21"/>
        <v>0</v>
      </c>
      <c r="Y141" s="164">
        <f t="shared" si="22"/>
        <v>45.262730322081666</v>
      </c>
      <c r="Z141" s="164">
        <f t="shared" si="17"/>
        <v>46.640355071620654</v>
      </c>
      <c r="AA141" s="165">
        <f t="shared" si="23"/>
        <v>3.0436183140876594E-2</v>
      </c>
    </row>
    <row r="142" spans="1:27" x14ac:dyDescent="0.35">
      <c r="A142" t="s">
        <v>1071</v>
      </c>
      <c r="B142" t="s">
        <v>1073</v>
      </c>
      <c r="C142" t="s">
        <v>1076</v>
      </c>
      <c r="D142" t="s">
        <v>1077</v>
      </c>
      <c r="E142" t="s">
        <v>1079</v>
      </c>
      <c r="F142" t="s">
        <v>1084</v>
      </c>
      <c r="G142" s="65">
        <v>29897.030150012099</v>
      </c>
      <c r="H142" s="137">
        <f t="shared" si="18"/>
        <v>51.546603706917409</v>
      </c>
      <c r="I142" s="132">
        <v>23954.0527728093</v>
      </c>
      <c r="J142">
        <f t="shared" si="16"/>
        <v>10</v>
      </c>
      <c r="K142">
        <f t="shared" si="19"/>
        <v>1</v>
      </c>
      <c r="L142">
        <f t="shared" si="20"/>
        <v>2</v>
      </c>
      <c r="M142">
        <f t="shared" si="21"/>
        <v>0</v>
      </c>
      <c r="Y142" s="164">
        <f t="shared" si="22"/>
        <v>51.546603706917409</v>
      </c>
      <c r="Z142" s="164">
        <f t="shared" si="17"/>
        <v>54.625764948354316</v>
      </c>
      <c r="AA142" s="165">
        <f t="shared" si="23"/>
        <v>5.9735482456697575E-2</v>
      </c>
    </row>
    <row r="143" spans="1:27" x14ac:dyDescent="0.35">
      <c r="A143" t="s">
        <v>1071</v>
      </c>
      <c r="B143" t="s">
        <v>1073</v>
      </c>
      <c r="C143" t="s">
        <v>1076</v>
      </c>
      <c r="D143" t="s">
        <v>1077</v>
      </c>
      <c r="E143" t="s">
        <v>1079</v>
      </c>
      <c r="F143" t="s">
        <v>1084</v>
      </c>
      <c r="G143" s="65">
        <v>39031.384253814234</v>
      </c>
      <c r="H143" s="137">
        <f t="shared" si="18"/>
        <v>67.295490092783169</v>
      </c>
      <c r="I143" s="132">
        <v>31081.371963744201</v>
      </c>
      <c r="J143">
        <f t="shared" si="16"/>
        <v>10</v>
      </c>
      <c r="K143">
        <f t="shared" si="19"/>
        <v>1</v>
      </c>
      <c r="L143">
        <f t="shared" si="20"/>
        <v>2</v>
      </c>
      <c r="M143">
        <f t="shared" si="21"/>
        <v>0</v>
      </c>
      <c r="Y143" s="164">
        <f t="shared" si="22"/>
        <v>67.295490092783169</v>
      </c>
      <c r="Z143" s="164">
        <f t="shared" si="17"/>
        <v>60.444205585445943</v>
      </c>
      <c r="AA143" s="165">
        <f t="shared" si="23"/>
        <v>-0.10180896963364217</v>
      </c>
    </row>
    <row r="144" spans="1:27" x14ac:dyDescent="0.35">
      <c r="A144" t="s">
        <v>1071</v>
      </c>
      <c r="B144" t="s">
        <v>1073</v>
      </c>
      <c r="C144" t="s">
        <v>1076</v>
      </c>
      <c r="D144" t="s">
        <v>1077</v>
      </c>
      <c r="E144" t="s">
        <v>1079</v>
      </c>
      <c r="F144" t="s">
        <v>1084</v>
      </c>
      <c r="G144" s="65">
        <v>39219.841227259123</v>
      </c>
      <c r="H144" s="137">
        <f t="shared" si="18"/>
        <v>67.620415909067447</v>
      </c>
      <c r="I144" s="132">
        <v>45016.2336447989</v>
      </c>
      <c r="J144">
        <f t="shared" si="16"/>
        <v>10</v>
      </c>
      <c r="K144">
        <f t="shared" si="19"/>
        <v>1</v>
      </c>
      <c r="L144">
        <f t="shared" si="20"/>
        <v>2</v>
      </c>
      <c r="M144">
        <f t="shared" si="21"/>
        <v>0</v>
      </c>
      <c r="Y144" s="164">
        <f t="shared" si="22"/>
        <v>67.620415909067447</v>
      </c>
      <c r="Z144" s="164">
        <f t="shared" si="17"/>
        <v>71.820034744384486</v>
      </c>
      <c r="AA144" s="165">
        <f t="shared" si="23"/>
        <v>6.2105782386261632E-2</v>
      </c>
    </row>
    <row r="145" spans="1:27" x14ac:dyDescent="0.35">
      <c r="A145" t="s">
        <v>1071</v>
      </c>
      <c r="B145" t="s">
        <v>1073</v>
      </c>
      <c r="C145" t="s">
        <v>1076</v>
      </c>
      <c r="D145" t="s">
        <v>1077</v>
      </c>
      <c r="E145" t="s">
        <v>1079</v>
      </c>
      <c r="F145" t="s">
        <v>1084</v>
      </c>
      <c r="G145" s="65">
        <v>43022.996389263186</v>
      </c>
      <c r="H145" s="137">
        <f t="shared" si="18"/>
        <v>74.17757998148825</v>
      </c>
      <c r="I145" s="132">
        <v>54061.366139626101</v>
      </c>
      <c r="J145">
        <f t="shared" si="16"/>
        <v>10</v>
      </c>
      <c r="K145">
        <f t="shared" si="19"/>
        <v>1</v>
      </c>
      <c r="L145">
        <f t="shared" si="20"/>
        <v>2</v>
      </c>
      <c r="M145">
        <f t="shared" si="21"/>
        <v>0</v>
      </c>
      <c r="Y145" s="164">
        <f t="shared" si="22"/>
        <v>74.17757998148825</v>
      </c>
      <c r="Z145" s="164">
        <f t="shared" si="17"/>
        <v>79.204096698943488</v>
      </c>
      <c r="AA145" s="165">
        <f t="shared" si="23"/>
        <v>6.7763288027321122E-2</v>
      </c>
    </row>
    <row r="146" spans="1:27" x14ac:dyDescent="0.35">
      <c r="A146" t="s">
        <v>1071</v>
      </c>
      <c r="B146" t="s">
        <v>1073</v>
      </c>
      <c r="C146" t="s">
        <v>1076</v>
      </c>
      <c r="D146" t="s">
        <v>1077</v>
      </c>
      <c r="E146" t="s">
        <v>1079</v>
      </c>
      <c r="F146" t="s">
        <v>1084</v>
      </c>
      <c r="G146" s="65">
        <v>48637.453333154328</v>
      </c>
      <c r="H146" s="137">
        <f t="shared" si="18"/>
        <v>83.857678160610917</v>
      </c>
      <c r="I146" s="132">
        <v>63550.072249703</v>
      </c>
      <c r="J146">
        <f t="shared" si="16"/>
        <v>10</v>
      </c>
      <c r="K146">
        <f t="shared" si="19"/>
        <v>1</v>
      </c>
      <c r="L146">
        <f t="shared" si="20"/>
        <v>2</v>
      </c>
      <c r="M146">
        <f t="shared" si="21"/>
        <v>0</v>
      </c>
      <c r="Y146" s="164">
        <f t="shared" si="22"/>
        <v>83.857678160610917</v>
      </c>
      <c r="Z146" s="164">
        <f t="shared" si="17"/>
        <v>86.950273311113591</v>
      </c>
      <c r="AA146" s="165">
        <f t="shared" si="23"/>
        <v>3.6879093463325852E-2</v>
      </c>
    </row>
    <row r="147" spans="1:27" x14ac:dyDescent="0.35">
      <c r="A147" t="s">
        <v>1071</v>
      </c>
      <c r="B147" t="s">
        <v>1073</v>
      </c>
      <c r="C147" t="s">
        <v>1076</v>
      </c>
      <c r="D147" t="s">
        <v>1077</v>
      </c>
      <c r="E147" t="s">
        <v>1079</v>
      </c>
      <c r="F147" t="s">
        <v>1084</v>
      </c>
      <c r="G147" s="65">
        <v>49309.986920825169</v>
      </c>
      <c r="H147" s="137">
        <f t="shared" si="18"/>
        <v>85.017218829008911</v>
      </c>
      <c r="I147" s="132">
        <v>71394.000753582499</v>
      </c>
      <c r="J147">
        <f t="shared" si="16"/>
        <v>10</v>
      </c>
      <c r="K147">
        <f t="shared" si="19"/>
        <v>1</v>
      </c>
      <c r="L147">
        <f t="shared" si="20"/>
        <v>2</v>
      </c>
      <c r="M147">
        <f t="shared" si="21"/>
        <v>0</v>
      </c>
      <c r="Y147" s="164">
        <f t="shared" si="22"/>
        <v>85.017218829008911</v>
      </c>
      <c r="Z147" s="164">
        <f t="shared" si="17"/>
        <v>93.353723351552588</v>
      </c>
      <c r="AA147" s="165">
        <f t="shared" si="23"/>
        <v>9.8056660019783637E-2</v>
      </c>
    </row>
    <row r="148" spans="1:27" x14ac:dyDescent="0.35">
      <c r="A148" t="s">
        <v>1071</v>
      </c>
      <c r="B148" t="s">
        <v>1073</v>
      </c>
      <c r="C148" t="s">
        <v>1076</v>
      </c>
      <c r="D148" t="s">
        <v>1077</v>
      </c>
      <c r="E148" t="s">
        <v>1082</v>
      </c>
      <c r="F148" t="s">
        <v>1083</v>
      </c>
      <c r="G148" s="65">
        <v>19303.120463131054</v>
      </c>
      <c r="H148" s="137">
        <f t="shared" si="18"/>
        <v>33.28124217781216</v>
      </c>
      <c r="I148" s="132">
        <v>3495.45982983364</v>
      </c>
      <c r="J148">
        <f t="shared" si="16"/>
        <v>10</v>
      </c>
      <c r="K148">
        <f t="shared" si="19"/>
        <v>1</v>
      </c>
      <c r="L148">
        <f t="shared" si="20"/>
        <v>2</v>
      </c>
      <c r="M148">
        <f t="shared" si="21"/>
        <v>1</v>
      </c>
      <c r="Y148" s="164">
        <f t="shared" si="22"/>
        <v>33.28124217781216</v>
      </c>
      <c r="Z148" s="164">
        <f t="shared" si="17"/>
        <v>41.534403235487801</v>
      </c>
      <c r="AA148" s="165">
        <f t="shared" si="23"/>
        <v>0.24798236236440219</v>
      </c>
    </row>
    <row r="149" spans="1:27" x14ac:dyDescent="0.35">
      <c r="A149" t="s">
        <v>1071</v>
      </c>
      <c r="B149" t="s">
        <v>1073</v>
      </c>
      <c r="C149" t="s">
        <v>1076</v>
      </c>
      <c r="D149" t="s">
        <v>1077</v>
      </c>
      <c r="E149" t="s">
        <v>1082</v>
      </c>
      <c r="F149" t="s">
        <v>1083</v>
      </c>
      <c r="G149" s="65">
        <v>25718.561787354534</v>
      </c>
      <c r="H149" s="137">
        <f t="shared" si="18"/>
        <v>44.342347909231954</v>
      </c>
      <c r="I149" s="132">
        <v>14172.2970393051</v>
      </c>
      <c r="J149">
        <f t="shared" si="16"/>
        <v>10</v>
      </c>
      <c r="K149">
        <f t="shared" si="19"/>
        <v>1</v>
      </c>
      <c r="L149">
        <f t="shared" si="20"/>
        <v>2</v>
      </c>
      <c r="M149">
        <f t="shared" si="21"/>
        <v>1</v>
      </c>
      <c r="Y149" s="164">
        <f t="shared" si="22"/>
        <v>44.342347909231954</v>
      </c>
      <c r="Z149" s="164">
        <f t="shared" si="17"/>
        <v>50.250519608417079</v>
      </c>
      <c r="AA149" s="165">
        <f t="shared" si="23"/>
        <v>0.13323993829282688</v>
      </c>
    </row>
    <row r="150" spans="1:27" x14ac:dyDescent="0.35">
      <c r="A150" t="s">
        <v>1071</v>
      </c>
      <c r="B150" t="s">
        <v>1073</v>
      </c>
      <c r="C150" t="s">
        <v>1076</v>
      </c>
      <c r="D150" t="s">
        <v>1077</v>
      </c>
      <c r="E150" t="s">
        <v>1082</v>
      </c>
      <c r="F150" t="s">
        <v>1083</v>
      </c>
      <c r="G150" s="65">
        <v>30439.793804233781</v>
      </c>
      <c r="H150" s="137">
        <f t="shared" si="18"/>
        <v>52.482403110747896</v>
      </c>
      <c r="I150" s="132">
        <v>23954.0527728093</v>
      </c>
      <c r="J150">
        <f t="shared" si="16"/>
        <v>10</v>
      </c>
      <c r="K150">
        <f t="shared" si="19"/>
        <v>1</v>
      </c>
      <c r="L150">
        <f t="shared" si="20"/>
        <v>2</v>
      </c>
      <c r="M150">
        <f t="shared" si="21"/>
        <v>1</v>
      </c>
      <c r="Y150" s="164">
        <f t="shared" si="22"/>
        <v>52.482403110747896</v>
      </c>
      <c r="Z150" s="164">
        <f t="shared" si="17"/>
        <v>58.235929485150741</v>
      </c>
      <c r="AA150" s="165">
        <f t="shared" si="23"/>
        <v>0.10962772345355076</v>
      </c>
    </row>
    <row r="151" spans="1:27" x14ac:dyDescent="0.35">
      <c r="A151" t="s">
        <v>1071</v>
      </c>
      <c r="B151" t="s">
        <v>1073</v>
      </c>
      <c r="C151" t="s">
        <v>1076</v>
      </c>
      <c r="D151" t="s">
        <v>1077</v>
      </c>
      <c r="E151" t="s">
        <v>1082</v>
      </c>
      <c r="F151" t="s">
        <v>1083</v>
      </c>
      <c r="G151" s="65">
        <v>40617.765240939494</v>
      </c>
      <c r="H151" s="137">
        <f t="shared" si="18"/>
        <v>70.030629725757748</v>
      </c>
      <c r="I151" s="132">
        <v>31081.371963744201</v>
      </c>
      <c r="J151">
        <f t="shared" si="16"/>
        <v>10</v>
      </c>
      <c r="K151">
        <f t="shared" si="19"/>
        <v>1</v>
      </c>
      <c r="L151">
        <f t="shared" si="20"/>
        <v>2</v>
      </c>
      <c r="M151">
        <f t="shared" si="21"/>
        <v>1</v>
      </c>
      <c r="Y151" s="164">
        <f t="shared" si="22"/>
        <v>70.030629725757748</v>
      </c>
      <c r="Z151" s="164">
        <f t="shared" si="17"/>
        <v>64.054370122242375</v>
      </c>
      <c r="AA151" s="165">
        <f t="shared" si="23"/>
        <v>-8.533779614603787E-2</v>
      </c>
    </row>
    <row r="152" spans="1:27" x14ac:dyDescent="0.35">
      <c r="A152" t="s">
        <v>1071</v>
      </c>
      <c r="B152" t="s">
        <v>1073</v>
      </c>
      <c r="C152" t="s">
        <v>1076</v>
      </c>
      <c r="D152" t="s">
        <v>1077</v>
      </c>
      <c r="E152" t="s">
        <v>1082</v>
      </c>
      <c r="F152" t="s">
        <v>1083</v>
      </c>
      <c r="G152" s="65">
        <v>40192.988158635431</v>
      </c>
      <c r="H152" s="137">
        <f t="shared" si="18"/>
        <v>69.298255445923161</v>
      </c>
      <c r="I152" s="132">
        <v>45016.2336447989</v>
      </c>
      <c r="J152">
        <f t="shared" si="16"/>
        <v>10</v>
      </c>
      <c r="K152">
        <f t="shared" si="19"/>
        <v>1</v>
      </c>
      <c r="L152">
        <f t="shared" si="20"/>
        <v>2</v>
      </c>
      <c r="M152">
        <f t="shared" si="21"/>
        <v>1</v>
      </c>
      <c r="Y152" s="164">
        <f t="shared" si="22"/>
        <v>69.298255445923161</v>
      </c>
      <c r="Z152" s="164">
        <f t="shared" si="17"/>
        <v>75.430199281180919</v>
      </c>
      <c r="AA152" s="165">
        <f t="shared" si="23"/>
        <v>8.8486265574792444E-2</v>
      </c>
    </row>
    <row r="153" spans="1:27" x14ac:dyDescent="0.35">
      <c r="A153" t="s">
        <v>1071</v>
      </c>
      <c r="B153" t="s">
        <v>1073</v>
      </c>
      <c r="C153" t="s">
        <v>1076</v>
      </c>
      <c r="D153" t="s">
        <v>1077</v>
      </c>
      <c r="E153" t="s">
        <v>1082</v>
      </c>
      <c r="F153" t="s">
        <v>1083</v>
      </c>
      <c r="G153" s="65">
        <v>45235.872658949607</v>
      </c>
      <c r="H153" s="137">
        <f t="shared" si="18"/>
        <v>77.9928838947407</v>
      </c>
      <c r="I153" s="132">
        <v>54061.366139626101</v>
      </c>
      <c r="J153">
        <f t="shared" si="16"/>
        <v>10</v>
      </c>
      <c r="K153">
        <f t="shared" si="19"/>
        <v>1</v>
      </c>
      <c r="L153">
        <f t="shared" si="20"/>
        <v>2</v>
      </c>
      <c r="M153">
        <f t="shared" si="21"/>
        <v>1</v>
      </c>
      <c r="Y153" s="164">
        <f t="shared" si="22"/>
        <v>77.9928838947407</v>
      </c>
      <c r="Z153" s="164">
        <f t="shared" si="17"/>
        <v>82.81426123573992</v>
      </c>
      <c r="AA153" s="165">
        <f t="shared" si="23"/>
        <v>6.1818169815417434E-2</v>
      </c>
    </row>
    <row r="154" spans="1:27" x14ac:dyDescent="0.35">
      <c r="A154" t="s">
        <v>1071</v>
      </c>
      <c r="B154" t="s">
        <v>1073</v>
      </c>
      <c r="C154" t="s">
        <v>1076</v>
      </c>
      <c r="D154" t="s">
        <v>1077</v>
      </c>
      <c r="E154" t="s">
        <v>1082</v>
      </c>
      <c r="F154" t="s">
        <v>1083</v>
      </c>
      <c r="G154" s="65">
        <v>51752.635191437315</v>
      </c>
      <c r="H154" s="137">
        <f t="shared" si="18"/>
        <v>89.2286813645471</v>
      </c>
      <c r="I154" s="132">
        <v>63550.072249703</v>
      </c>
      <c r="J154">
        <f t="shared" si="16"/>
        <v>10</v>
      </c>
      <c r="K154">
        <f t="shared" si="19"/>
        <v>1</v>
      </c>
      <c r="L154">
        <f t="shared" si="20"/>
        <v>2</v>
      </c>
      <c r="M154">
        <f t="shared" si="21"/>
        <v>1</v>
      </c>
      <c r="Y154" s="164">
        <f t="shared" si="22"/>
        <v>89.2286813645471</v>
      </c>
      <c r="Z154" s="164">
        <f t="shared" si="17"/>
        <v>90.560437847910023</v>
      </c>
      <c r="AA154" s="165">
        <f t="shared" si="23"/>
        <v>1.4925206368588739E-2</v>
      </c>
    </row>
    <row r="155" spans="1:27" x14ac:dyDescent="0.35">
      <c r="A155" t="s">
        <v>1071</v>
      </c>
      <c r="B155" t="s">
        <v>1073</v>
      </c>
      <c r="C155" t="s">
        <v>1076</v>
      </c>
      <c r="D155" t="s">
        <v>1077</v>
      </c>
      <c r="E155" t="s">
        <v>1082</v>
      </c>
      <c r="F155" t="s">
        <v>1083</v>
      </c>
      <c r="G155" s="65">
        <v>52938.675656272855</v>
      </c>
      <c r="H155" s="137">
        <f t="shared" si="18"/>
        <v>91.273578717711814</v>
      </c>
      <c r="I155" s="132">
        <v>71394.000753582499</v>
      </c>
      <c r="J155">
        <f t="shared" si="16"/>
        <v>10</v>
      </c>
      <c r="K155">
        <f t="shared" si="19"/>
        <v>1</v>
      </c>
      <c r="L155">
        <f t="shared" si="20"/>
        <v>2</v>
      </c>
      <c r="M155">
        <f t="shared" si="21"/>
        <v>1</v>
      </c>
      <c r="Y155" s="164">
        <f t="shared" si="22"/>
        <v>91.273578717711814</v>
      </c>
      <c r="Z155" s="164">
        <f t="shared" si="17"/>
        <v>96.963887888349021</v>
      </c>
      <c r="AA155" s="165">
        <f t="shared" si="23"/>
        <v>6.2343443202068638E-2</v>
      </c>
    </row>
    <row r="156" spans="1:27" x14ac:dyDescent="0.35">
      <c r="A156" t="s">
        <v>1071</v>
      </c>
      <c r="B156" t="s">
        <v>1073</v>
      </c>
      <c r="C156" t="s">
        <v>1076</v>
      </c>
      <c r="D156" t="s">
        <v>1077</v>
      </c>
      <c r="E156" t="s">
        <v>1082</v>
      </c>
      <c r="F156" t="s">
        <v>1084</v>
      </c>
      <c r="G156" s="65">
        <v>20076.873182591993</v>
      </c>
      <c r="H156" s="137">
        <f t="shared" si="18"/>
        <v>34.615298590675849</v>
      </c>
      <c r="I156" s="132">
        <v>3495.45982983364</v>
      </c>
      <c r="J156">
        <f t="shared" si="16"/>
        <v>10</v>
      </c>
      <c r="K156">
        <f t="shared" si="19"/>
        <v>1</v>
      </c>
      <c r="L156">
        <f t="shared" si="20"/>
        <v>2</v>
      </c>
      <c r="M156">
        <f t="shared" si="21"/>
        <v>0</v>
      </c>
      <c r="Y156" s="164">
        <f t="shared" si="22"/>
        <v>34.615298590675849</v>
      </c>
      <c r="Z156" s="164">
        <f t="shared" si="17"/>
        <v>37.924238698691376</v>
      </c>
      <c r="AA156" s="165">
        <f t="shared" si="23"/>
        <v>9.5591840681300333E-2</v>
      </c>
    </row>
    <row r="157" spans="1:27" x14ac:dyDescent="0.35">
      <c r="A157" t="s">
        <v>1071</v>
      </c>
      <c r="B157" t="s">
        <v>1073</v>
      </c>
      <c r="C157" t="s">
        <v>1076</v>
      </c>
      <c r="D157" t="s">
        <v>1077</v>
      </c>
      <c r="E157" t="s">
        <v>1082</v>
      </c>
      <c r="F157" t="s">
        <v>1084</v>
      </c>
      <c r="G157" s="65">
        <v>25822.159869978681</v>
      </c>
      <c r="H157" s="137">
        <f t="shared" si="18"/>
        <v>44.520965293066695</v>
      </c>
      <c r="I157" s="132">
        <v>14172.2970393051</v>
      </c>
      <c r="J157">
        <f t="shared" si="16"/>
        <v>10</v>
      </c>
      <c r="K157">
        <f t="shared" si="19"/>
        <v>1</v>
      </c>
      <c r="L157">
        <f t="shared" si="20"/>
        <v>2</v>
      </c>
      <c r="M157">
        <f t="shared" si="21"/>
        <v>0</v>
      </c>
      <c r="Y157" s="164">
        <f t="shared" si="22"/>
        <v>44.520965293066695</v>
      </c>
      <c r="Z157" s="164">
        <f t="shared" si="17"/>
        <v>46.640355071620654</v>
      </c>
      <c r="AA157" s="165">
        <f t="shared" si="23"/>
        <v>4.7604308770097914E-2</v>
      </c>
    </row>
    <row r="158" spans="1:27" x14ac:dyDescent="0.35">
      <c r="A158" t="s">
        <v>1071</v>
      </c>
      <c r="B158" t="s">
        <v>1073</v>
      </c>
      <c r="C158" t="s">
        <v>1076</v>
      </c>
      <c r="D158" t="s">
        <v>1077</v>
      </c>
      <c r="E158" t="s">
        <v>1082</v>
      </c>
      <c r="F158" t="s">
        <v>1084</v>
      </c>
      <c r="G158" s="65">
        <v>29264.794791638069</v>
      </c>
      <c r="H158" s="137">
        <f t="shared" si="18"/>
        <v>50.456542744203567</v>
      </c>
      <c r="I158" s="132">
        <v>23954.0527728093</v>
      </c>
      <c r="J158">
        <f t="shared" si="16"/>
        <v>10</v>
      </c>
      <c r="K158">
        <f t="shared" si="19"/>
        <v>1</v>
      </c>
      <c r="L158">
        <f t="shared" si="20"/>
        <v>2</v>
      </c>
      <c r="M158">
        <f t="shared" si="21"/>
        <v>0</v>
      </c>
      <c r="Y158" s="164">
        <f t="shared" si="22"/>
        <v>50.456542744203567</v>
      </c>
      <c r="Z158" s="164">
        <f t="shared" si="17"/>
        <v>54.625764948354316</v>
      </c>
      <c r="AA158" s="165">
        <f t="shared" si="23"/>
        <v>8.2629961891903747E-2</v>
      </c>
    </row>
    <row r="159" spans="1:27" x14ac:dyDescent="0.35">
      <c r="A159" t="s">
        <v>1071</v>
      </c>
      <c r="B159" t="s">
        <v>1073</v>
      </c>
      <c r="C159" t="s">
        <v>1076</v>
      </c>
      <c r="D159" t="s">
        <v>1077</v>
      </c>
      <c r="E159" t="s">
        <v>1082</v>
      </c>
      <c r="F159" t="s">
        <v>1084</v>
      </c>
      <c r="G159" s="65">
        <v>37798.782848283983</v>
      </c>
      <c r="H159" s="137">
        <f t="shared" si="18"/>
        <v>65.170315255662047</v>
      </c>
      <c r="I159" s="132">
        <v>31081.371963744201</v>
      </c>
      <c r="J159">
        <f t="shared" si="16"/>
        <v>10</v>
      </c>
      <c r="K159">
        <f t="shared" si="19"/>
        <v>1</v>
      </c>
      <c r="L159">
        <f t="shared" si="20"/>
        <v>2</v>
      </c>
      <c r="M159">
        <f t="shared" si="21"/>
        <v>0</v>
      </c>
      <c r="Y159" s="164">
        <f t="shared" si="22"/>
        <v>65.170315255662047</v>
      </c>
      <c r="Z159" s="164">
        <f t="shared" si="17"/>
        <v>60.444205585445943</v>
      </c>
      <c r="AA159" s="165">
        <f t="shared" si="23"/>
        <v>-7.2519361793412451E-2</v>
      </c>
    </row>
    <row r="160" spans="1:27" x14ac:dyDescent="0.35">
      <c r="A160" t="s">
        <v>1071</v>
      </c>
      <c r="B160" t="s">
        <v>1073</v>
      </c>
      <c r="C160" t="s">
        <v>1076</v>
      </c>
      <c r="D160" t="s">
        <v>1077</v>
      </c>
      <c r="E160" t="s">
        <v>1082</v>
      </c>
      <c r="F160" t="s">
        <v>1084</v>
      </c>
      <c r="G160" s="65">
        <v>37899.682757991744</v>
      </c>
      <c r="H160" s="137">
        <f t="shared" si="18"/>
        <v>65.344280617227142</v>
      </c>
      <c r="I160" s="132">
        <v>45016.2336447989</v>
      </c>
      <c r="J160">
        <f t="shared" si="16"/>
        <v>10</v>
      </c>
      <c r="K160">
        <f t="shared" si="19"/>
        <v>1</v>
      </c>
      <c r="L160">
        <f t="shared" si="20"/>
        <v>2</v>
      </c>
      <c r="M160">
        <f t="shared" si="21"/>
        <v>0</v>
      </c>
      <c r="Y160" s="164">
        <f t="shared" si="22"/>
        <v>65.344280617227142</v>
      </c>
      <c r="Z160" s="164">
        <f t="shared" si="17"/>
        <v>71.820034744384486</v>
      </c>
      <c r="AA160" s="165">
        <f t="shared" si="23"/>
        <v>9.9102080028869333E-2</v>
      </c>
    </row>
    <row r="161" spans="1:27" x14ac:dyDescent="0.35">
      <c r="A161" t="s">
        <v>1071</v>
      </c>
      <c r="B161" t="s">
        <v>1073</v>
      </c>
      <c r="C161" t="s">
        <v>1076</v>
      </c>
      <c r="D161" t="s">
        <v>1077</v>
      </c>
      <c r="E161" t="s">
        <v>1082</v>
      </c>
      <c r="F161" t="s">
        <v>1084</v>
      </c>
      <c r="G161" s="65">
        <v>41628.604325938097</v>
      </c>
      <c r="H161" s="137">
        <f t="shared" si="18"/>
        <v>71.773455734376029</v>
      </c>
      <c r="I161" s="132">
        <v>54061.366139626101</v>
      </c>
      <c r="J161">
        <f t="shared" si="16"/>
        <v>10</v>
      </c>
      <c r="K161">
        <f t="shared" si="19"/>
        <v>1</v>
      </c>
      <c r="L161">
        <f t="shared" si="20"/>
        <v>2</v>
      </c>
      <c r="M161">
        <f t="shared" si="21"/>
        <v>0</v>
      </c>
      <c r="Y161" s="164">
        <f t="shared" si="22"/>
        <v>71.773455734376029</v>
      </c>
      <c r="Z161" s="164">
        <f t="shared" si="17"/>
        <v>79.204096698943488</v>
      </c>
      <c r="AA161" s="165">
        <f t="shared" si="23"/>
        <v>0.10352909565992285</v>
      </c>
    </row>
    <row r="162" spans="1:27" x14ac:dyDescent="0.35">
      <c r="A162" t="s">
        <v>1071</v>
      </c>
      <c r="B162" t="s">
        <v>1073</v>
      </c>
      <c r="C162" t="s">
        <v>1076</v>
      </c>
      <c r="D162" t="s">
        <v>1077</v>
      </c>
      <c r="E162" t="s">
        <v>1082</v>
      </c>
      <c r="F162" t="s">
        <v>1084</v>
      </c>
      <c r="G162" s="65">
        <v>47146.170077908144</v>
      </c>
      <c r="H162" s="137">
        <f t="shared" si="18"/>
        <v>81.286500134324385</v>
      </c>
      <c r="I162" s="132">
        <v>63550.072249703</v>
      </c>
      <c r="J162">
        <f t="shared" si="16"/>
        <v>10</v>
      </c>
      <c r="K162">
        <f t="shared" si="19"/>
        <v>1</v>
      </c>
      <c r="L162">
        <f t="shared" si="20"/>
        <v>2</v>
      </c>
      <c r="M162">
        <f t="shared" si="21"/>
        <v>0</v>
      </c>
      <c r="Y162" s="164">
        <f t="shared" si="22"/>
        <v>81.286500134324385</v>
      </c>
      <c r="Z162" s="164">
        <f t="shared" si="17"/>
        <v>86.950273311113591</v>
      </c>
      <c r="AA162" s="165">
        <f t="shared" si="23"/>
        <v>6.9676676538292792E-2</v>
      </c>
    </row>
    <row r="163" spans="1:27" x14ac:dyDescent="0.35">
      <c r="A163" t="s">
        <v>1071</v>
      </c>
      <c r="B163" t="s">
        <v>1073</v>
      </c>
      <c r="C163" t="s">
        <v>1076</v>
      </c>
      <c r="D163" t="s">
        <v>1077</v>
      </c>
      <c r="E163" t="s">
        <v>1082</v>
      </c>
      <c r="F163" t="s">
        <v>1084</v>
      </c>
      <c r="G163" s="65">
        <v>47465.459422811262</v>
      </c>
      <c r="H163" s="137">
        <f t="shared" si="18"/>
        <v>81.836999004847002</v>
      </c>
      <c r="I163" s="132">
        <v>71394.000753582499</v>
      </c>
      <c r="J163">
        <f t="shared" si="16"/>
        <v>10</v>
      </c>
      <c r="K163">
        <f t="shared" si="19"/>
        <v>1</v>
      </c>
      <c r="L163">
        <f t="shared" si="20"/>
        <v>2</v>
      </c>
      <c r="M163">
        <f t="shared" si="21"/>
        <v>0</v>
      </c>
      <c r="Y163" s="164">
        <f t="shared" si="22"/>
        <v>81.836999004847002</v>
      </c>
      <c r="Z163" s="164">
        <f t="shared" si="17"/>
        <v>93.353723351552588</v>
      </c>
      <c r="AA163" s="165">
        <f t="shared" si="23"/>
        <v>0.14072759860150152</v>
      </c>
    </row>
    <row r="164" spans="1:27" x14ac:dyDescent="0.35">
      <c r="A164" t="s">
        <v>1071</v>
      </c>
      <c r="B164" t="s">
        <v>1073</v>
      </c>
      <c r="C164" t="s">
        <v>1076</v>
      </c>
      <c r="D164" t="s">
        <v>1077</v>
      </c>
      <c r="E164" t="s">
        <v>1080</v>
      </c>
      <c r="F164" t="s">
        <v>1083</v>
      </c>
      <c r="G164" s="65">
        <v>19453.648941923471</v>
      </c>
      <c r="H164" s="137">
        <f t="shared" si="18"/>
        <v>33.540774037799089</v>
      </c>
      <c r="I164" s="132">
        <v>3495.45982983364</v>
      </c>
      <c r="J164">
        <f t="shared" si="16"/>
        <v>10</v>
      </c>
      <c r="K164">
        <f t="shared" si="19"/>
        <v>1</v>
      </c>
      <c r="L164">
        <f t="shared" si="20"/>
        <v>2</v>
      </c>
      <c r="M164">
        <f t="shared" si="21"/>
        <v>1</v>
      </c>
      <c r="Y164" s="164">
        <f t="shared" si="22"/>
        <v>33.540774037799089</v>
      </c>
      <c r="Z164" s="164">
        <f t="shared" si="17"/>
        <v>41.534403235487801</v>
      </c>
      <c r="AA164" s="165">
        <f t="shared" si="23"/>
        <v>0.23832572225912907</v>
      </c>
    </row>
    <row r="165" spans="1:27" x14ac:dyDescent="0.35">
      <c r="A165" t="s">
        <v>1071</v>
      </c>
      <c r="B165" t="s">
        <v>1073</v>
      </c>
      <c r="C165" t="s">
        <v>1076</v>
      </c>
      <c r="D165" t="s">
        <v>1077</v>
      </c>
      <c r="E165" t="s">
        <v>1080</v>
      </c>
      <c r="F165" t="s">
        <v>1083</v>
      </c>
      <c r="G165" s="65">
        <v>26291.830909944125</v>
      </c>
      <c r="H165" s="137">
        <f t="shared" si="18"/>
        <v>45.330742948179527</v>
      </c>
      <c r="I165" s="132">
        <v>14172.2970393051</v>
      </c>
      <c r="J165">
        <f t="shared" si="16"/>
        <v>10</v>
      </c>
      <c r="K165">
        <f t="shared" si="19"/>
        <v>1</v>
      </c>
      <c r="L165">
        <f t="shared" si="20"/>
        <v>2</v>
      </c>
      <c r="M165">
        <f t="shared" si="21"/>
        <v>1</v>
      </c>
      <c r="Y165" s="164">
        <f t="shared" si="22"/>
        <v>45.330742948179527</v>
      </c>
      <c r="Z165" s="164">
        <f t="shared" si="17"/>
        <v>50.250519608417079</v>
      </c>
      <c r="AA165" s="165">
        <f t="shared" si="23"/>
        <v>0.1085306866878768</v>
      </c>
    </row>
    <row r="166" spans="1:27" x14ac:dyDescent="0.35">
      <c r="A166" t="s">
        <v>1071</v>
      </c>
      <c r="B166" t="s">
        <v>1073</v>
      </c>
      <c r="C166" t="s">
        <v>1076</v>
      </c>
      <c r="D166" t="s">
        <v>1077</v>
      </c>
      <c r="E166" t="s">
        <v>1080</v>
      </c>
      <c r="F166" t="s">
        <v>1083</v>
      </c>
      <c r="G166" s="65">
        <v>30996.252055773712</v>
      </c>
      <c r="H166" s="137">
        <f t="shared" si="18"/>
        <v>53.441813889265021</v>
      </c>
      <c r="I166" s="132">
        <v>23954.0527728093</v>
      </c>
      <c r="J166">
        <f t="shared" si="16"/>
        <v>10</v>
      </c>
      <c r="K166">
        <f t="shared" si="19"/>
        <v>1</v>
      </c>
      <c r="L166">
        <f t="shared" si="20"/>
        <v>2</v>
      </c>
      <c r="M166">
        <f t="shared" si="21"/>
        <v>1</v>
      </c>
      <c r="Y166" s="164">
        <f t="shared" si="22"/>
        <v>53.441813889265021</v>
      </c>
      <c r="Z166" s="164">
        <f t="shared" si="17"/>
        <v>58.235929485150741</v>
      </c>
      <c r="AA166" s="165">
        <f t="shared" si="23"/>
        <v>8.9707202038827649E-2</v>
      </c>
    </row>
    <row r="167" spans="1:27" x14ac:dyDescent="0.35">
      <c r="A167" t="s">
        <v>1071</v>
      </c>
      <c r="B167" t="s">
        <v>1073</v>
      </c>
      <c r="C167" t="s">
        <v>1076</v>
      </c>
      <c r="D167" t="s">
        <v>1077</v>
      </c>
      <c r="E167" t="s">
        <v>1080</v>
      </c>
      <c r="F167" t="s">
        <v>1083</v>
      </c>
      <c r="G167" s="65">
        <v>42075.844370497092</v>
      </c>
      <c r="H167" s="137">
        <f t="shared" si="18"/>
        <v>72.544559259477751</v>
      </c>
      <c r="I167" s="132">
        <v>31081.371963744201</v>
      </c>
      <c r="J167">
        <f t="shared" si="16"/>
        <v>10</v>
      </c>
      <c r="K167">
        <f t="shared" si="19"/>
        <v>1</v>
      </c>
      <c r="L167">
        <f t="shared" si="20"/>
        <v>2</v>
      </c>
      <c r="M167">
        <f t="shared" si="21"/>
        <v>1</v>
      </c>
      <c r="Y167" s="164">
        <f t="shared" si="22"/>
        <v>72.544559259477751</v>
      </c>
      <c r="Z167" s="164">
        <f t="shared" si="17"/>
        <v>64.054370122242375</v>
      </c>
      <c r="AA167" s="165">
        <f t="shared" si="23"/>
        <v>-0.11703412666506974</v>
      </c>
    </row>
    <row r="168" spans="1:27" x14ac:dyDescent="0.35">
      <c r="A168" t="s">
        <v>1071</v>
      </c>
      <c r="B168" t="s">
        <v>1073</v>
      </c>
      <c r="C168" t="s">
        <v>1076</v>
      </c>
      <c r="D168" t="s">
        <v>1077</v>
      </c>
      <c r="E168" t="s">
        <v>1080</v>
      </c>
      <c r="F168" t="s">
        <v>1083</v>
      </c>
      <c r="G168" s="65">
        <v>41614.536966288717</v>
      </c>
      <c r="H168" s="137">
        <f t="shared" si="18"/>
        <v>71.749201666015026</v>
      </c>
      <c r="I168" s="132">
        <v>45016.2336447989</v>
      </c>
      <c r="J168">
        <f t="shared" si="16"/>
        <v>10</v>
      </c>
      <c r="K168">
        <f t="shared" si="19"/>
        <v>1</v>
      </c>
      <c r="L168">
        <f t="shared" si="20"/>
        <v>2</v>
      </c>
      <c r="M168">
        <f t="shared" si="21"/>
        <v>1</v>
      </c>
      <c r="Y168" s="164">
        <f t="shared" si="22"/>
        <v>71.749201666015026</v>
      </c>
      <c r="Z168" s="164">
        <f t="shared" si="17"/>
        <v>75.430199281180919</v>
      </c>
      <c r="AA168" s="165">
        <f t="shared" si="23"/>
        <v>5.1303673486160051E-2</v>
      </c>
    </row>
    <row r="169" spans="1:27" x14ac:dyDescent="0.35">
      <c r="A169" t="s">
        <v>1071</v>
      </c>
      <c r="B169" t="s">
        <v>1073</v>
      </c>
      <c r="C169" t="s">
        <v>1076</v>
      </c>
      <c r="D169" t="s">
        <v>1077</v>
      </c>
      <c r="E169" t="s">
        <v>1080</v>
      </c>
      <c r="F169" t="s">
        <v>1083</v>
      </c>
      <c r="G169" s="65">
        <v>46861.888952194902</v>
      </c>
      <c r="H169" s="137">
        <f t="shared" si="18"/>
        <v>80.796360262405003</v>
      </c>
      <c r="I169" s="132">
        <v>54061.366139626101</v>
      </c>
      <c r="J169">
        <f t="shared" si="16"/>
        <v>10</v>
      </c>
      <c r="K169">
        <f t="shared" si="19"/>
        <v>1</v>
      </c>
      <c r="L169">
        <f t="shared" si="20"/>
        <v>2</v>
      </c>
      <c r="M169">
        <f t="shared" si="21"/>
        <v>1</v>
      </c>
      <c r="Y169" s="164">
        <f t="shared" si="22"/>
        <v>80.796360262405003</v>
      </c>
      <c r="Z169" s="164">
        <f t="shared" si="17"/>
        <v>82.81426123573992</v>
      </c>
      <c r="AA169" s="165">
        <f t="shared" si="23"/>
        <v>2.4975146984113072E-2</v>
      </c>
    </row>
    <row r="170" spans="1:27" x14ac:dyDescent="0.35">
      <c r="A170" t="s">
        <v>1071</v>
      </c>
      <c r="B170" t="s">
        <v>1073</v>
      </c>
      <c r="C170" t="s">
        <v>1076</v>
      </c>
      <c r="D170" t="s">
        <v>1077</v>
      </c>
      <c r="E170" t="s">
        <v>1080</v>
      </c>
      <c r="F170" t="s">
        <v>1083</v>
      </c>
      <c r="G170" s="65">
        <v>53380.201075535319</v>
      </c>
      <c r="H170" s="137">
        <f t="shared" si="18"/>
        <v>92.034829440578136</v>
      </c>
      <c r="I170" s="132">
        <v>63550.072249703</v>
      </c>
      <c r="J170">
        <f t="shared" si="16"/>
        <v>10</v>
      </c>
      <c r="K170">
        <f t="shared" si="19"/>
        <v>1</v>
      </c>
      <c r="L170">
        <f t="shared" si="20"/>
        <v>2</v>
      </c>
      <c r="M170">
        <f t="shared" si="21"/>
        <v>1</v>
      </c>
      <c r="Y170" s="164">
        <f t="shared" si="22"/>
        <v>92.034829440578136</v>
      </c>
      <c r="Z170" s="164">
        <f t="shared" si="17"/>
        <v>90.560437847910023</v>
      </c>
      <c r="AA170" s="165">
        <f t="shared" si="23"/>
        <v>-1.6019930733071508E-2</v>
      </c>
    </row>
    <row r="171" spans="1:27" x14ac:dyDescent="0.35">
      <c r="A171" t="s">
        <v>1071</v>
      </c>
      <c r="B171" t="s">
        <v>1073</v>
      </c>
      <c r="C171" t="s">
        <v>1076</v>
      </c>
      <c r="D171" t="s">
        <v>1077</v>
      </c>
      <c r="E171" t="s">
        <v>1080</v>
      </c>
      <c r="F171" t="s">
        <v>1083</v>
      </c>
      <c r="G171" s="65">
        <v>54829.717773350632</v>
      </c>
      <c r="H171" s="137">
        <f t="shared" si="18"/>
        <v>94.533996160949371</v>
      </c>
      <c r="I171" s="132">
        <v>71394.000753582499</v>
      </c>
      <c r="J171">
        <f t="shared" si="16"/>
        <v>10</v>
      </c>
      <c r="K171">
        <f t="shared" si="19"/>
        <v>1</v>
      </c>
      <c r="L171">
        <f t="shared" si="20"/>
        <v>2</v>
      </c>
      <c r="M171">
        <f t="shared" si="21"/>
        <v>1</v>
      </c>
      <c r="Y171" s="164">
        <f t="shared" si="22"/>
        <v>94.533996160949371</v>
      </c>
      <c r="Z171" s="164">
        <f t="shared" si="17"/>
        <v>96.963887888349021</v>
      </c>
      <c r="AA171" s="165">
        <f t="shared" si="23"/>
        <v>2.5703893055178062E-2</v>
      </c>
    </row>
    <row r="172" spans="1:27" x14ac:dyDescent="0.35">
      <c r="A172" t="s">
        <v>1071</v>
      </c>
      <c r="B172" t="s">
        <v>1073</v>
      </c>
      <c r="C172" t="s">
        <v>1076</v>
      </c>
      <c r="D172" t="s">
        <v>1077</v>
      </c>
      <c r="E172" t="s">
        <v>1080</v>
      </c>
      <c r="F172" t="s">
        <v>1084</v>
      </c>
      <c r="G172" s="65">
        <v>20442.095099906892</v>
      </c>
      <c r="H172" s="137">
        <f t="shared" si="18"/>
        <v>35.244991551563608</v>
      </c>
      <c r="I172" s="132">
        <v>3495.45982983364</v>
      </c>
      <c r="J172">
        <f t="shared" si="16"/>
        <v>10</v>
      </c>
      <c r="K172">
        <f t="shared" si="19"/>
        <v>1</v>
      </c>
      <c r="L172">
        <f t="shared" si="20"/>
        <v>2</v>
      </c>
      <c r="M172">
        <f t="shared" si="21"/>
        <v>0</v>
      </c>
      <c r="Y172" s="164">
        <f t="shared" si="22"/>
        <v>35.244991551563608</v>
      </c>
      <c r="Z172" s="164">
        <f t="shared" si="17"/>
        <v>37.924238698691376</v>
      </c>
      <c r="AA172" s="165">
        <f t="shared" si="23"/>
        <v>7.6017812153764242E-2</v>
      </c>
    </row>
    <row r="173" spans="1:27" x14ac:dyDescent="0.35">
      <c r="A173" t="s">
        <v>1071</v>
      </c>
      <c r="B173" t="s">
        <v>1073</v>
      </c>
      <c r="C173" t="s">
        <v>1076</v>
      </c>
      <c r="D173" t="s">
        <v>1077</v>
      </c>
      <c r="E173" t="s">
        <v>1080</v>
      </c>
      <c r="F173" t="s">
        <v>1084</v>
      </c>
      <c r="G173" s="65">
        <v>26641.246782687456</v>
      </c>
      <c r="H173" s="137">
        <f t="shared" si="18"/>
        <v>45.933184108081818</v>
      </c>
      <c r="I173" s="132">
        <v>14172.2970393051</v>
      </c>
      <c r="J173">
        <f t="shared" si="16"/>
        <v>10</v>
      </c>
      <c r="K173">
        <f t="shared" si="19"/>
        <v>1</v>
      </c>
      <c r="L173">
        <f t="shared" si="20"/>
        <v>2</v>
      </c>
      <c r="M173">
        <f t="shared" si="21"/>
        <v>0</v>
      </c>
      <c r="Y173" s="164">
        <f t="shared" si="22"/>
        <v>45.933184108081818</v>
      </c>
      <c r="Z173" s="164">
        <f t="shared" si="17"/>
        <v>46.640355071620654</v>
      </c>
      <c r="AA173" s="165">
        <f t="shared" si="23"/>
        <v>1.5395644287903965E-2</v>
      </c>
    </row>
    <row r="174" spans="1:27" x14ac:dyDescent="0.35">
      <c r="A174" t="s">
        <v>1071</v>
      </c>
      <c r="B174" t="s">
        <v>1073</v>
      </c>
      <c r="C174" t="s">
        <v>1076</v>
      </c>
      <c r="D174" t="s">
        <v>1077</v>
      </c>
      <c r="E174" t="s">
        <v>1080</v>
      </c>
      <c r="F174" t="s">
        <v>1084</v>
      </c>
      <c r="G174" s="65">
        <v>30055.569922920262</v>
      </c>
      <c r="H174" s="137">
        <f t="shared" si="18"/>
        <v>51.81994814296597</v>
      </c>
      <c r="I174" s="132">
        <v>23954.0527728093</v>
      </c>
      <c r="J174">
        <f t="shared" si="16"/>
        <v>10</v>
      </c>
      <c r="K174">
        <f t="shared" si="19"/>
        <v>1</v>
      </c>
      <c r="L174">
        <f t="shared" si="20"/>
        <v>2</v>
      </c>
      <c r="M174">
        <f t="shared" si="21"/>
        <v>0</v>
      </c>
      <c r="Y174" s="164">
        <f t="shared" si="22"/>
        <v>51.81994814296597</v>
      </c>
      <c r="Z174" s="164">
        <f t="shared" si="17"/>
        <v>54.625764948354316</v>
      </c>
      <c r="AA174" s="165">
        <f t="shared" si="23"/>
        <v>5.4145496202492982E-2</v>
      </c>
    </row>
    <row r="175" spans="1:27" x14ac:dyDescent="0.35">
      <c r="A175" t="s">
        <v>1071</v>
      </c>
      <c r="B175" t="s">
        <v>1073</v>
      </c>
      <c r="C175" t="s">
        <v>1076</v>
      </c>
      <c r="D175" t="s">
        <v>1077</v>
      </c>
      <c r="E175" t="s">
        <v>1080</v>
      </c>
      <c r="F175" t="s">
        <v>1084</v>
      </c>
      <c r="G175" s="65">
        <v>39536.385133937147</v>
      </c>
      <c r="H175" s="137">
        <f t="shared" si="18"/>
        <v>68.166181265408881</v>
      </c>
      <c r="I175" s="132">
        <v>31081.371963744201</v>
      </c>
      <c r="J175">
        <f t="shared" si="16"/>
        <v>10</v>
      </c>
      <c r="K175">
        <f t="shared" si="19"/>
        <v>1</v>
      </c>
      <c r="L175">
        <f t="shared" si="20"/>
        <v>2</v>
      </c>
      <c r="M175">
        <f t="shared" si="21"/>
        <v>0</v>
      </c>
      <c r="Y175" s="164">
        <f t="shared" si="22"/>
        <v>68.166181265408881</v>
      </c>
      <c r="Z175" s="164">
        <f t="shared" si="17"/>
        <v>60.444205585445943</v>
      </c>
      <c r="AA175" s="165">
        <f t="shared" si="23"/>
        <v>-0.11328162347685267</v>
      </c>
    </row>
    <row r="176" spans="1:27" x14ac:dyDescent="0.35">
      <c r="A176" t="s">
        <v>1071</v>
      </c>
      <c r="B176" t="s">
        <v>1073</v>
      </c>
      <c r="C176" t="s">
        <v>1076</v>
      </c>
      <c r="D176" t="s">
        <v>1077</v>
      </c>
      <c r="E176" t="s">
        <v>1080</v>
      </c>
      <c r="F176" t="s">
        <v>1084</v>
      </c>
      <c r="G176" s="65">
        <v>39562.261012260962</v>
      </c>
      <c r="H176" s="137">
        <f t="shared" si="18"/>
        <v>68.210794848725797</v>
      </c>
      <c r="I176" s="132">
        <v>45016.2336447989</v>
      </c>
      <c r="J176">
        <f t="shared" si="16"/>
        <v>10</v>
      </c>
      <c r="K176">
        <f t="shared" si="19"/>
        <v>1</v>
      </c>
      <c r="L176">
        <f t="shared" si="20"/>
        <v>2</v>
      </c>
      <c r="M176">
        <f t="shared" si="21"/>
        <v>0</v>
      </c>
      <c r="Y176" s="164">
        <f t="shared" si="22"/>
        <v>68.210794848725797</v>
      </c>
      <c r="Z176" s="164">
        <f t="shared" si="17"/>
        <v>71.820034744384486</v>
      </c>
      <c r="AA176" s="165">
        <f t="shared" si="23"/>
        <v>5.2913030901678537E-2</v>
      </c>
    </row>
    <row r="177" spans="1:27" x14ac:dyDescent="0.35">
      <c r="A177" t="s">
        <v>1071</v>
      </c>
      <c r="B177" t="s">
        <v>1073</v>
      </c>
      <c r="C177" t="s">
        <v>1076</v>
      </c>
      <c r="D177" t="s">
        <v>1077</v>
      </c>
      <c r="E177" t="s">
        <v>1080</v>
      </c>
      <c r="F177" t="s">
        <v>1084</v>
      </c>
      <c r="G177" s="65">
        <v>43447.057869295175</v>
      </c>
      <c r="H177" s="137">
        <f t="shared" si="18"/>
        <v>74.908720464302021</v>
      </c>
      <c r="I177" s="132">
        <v>54061.366139626101</v>
      </c>
      <c r="J177">
        <f t="shared" si="16"/>
        <v>10</v>
      </c>
      <c r="K177">
        <f t="shared" si="19"/>
        <v>1</v>
      </c>
      <c r="L177">
        <f t="shared" si="20"/>
        <v>2</v>
      </c>
      <c r="M177">
        <f t="shared" si="21"/>
        <v>0</v>
      </c>
      <c r="Y177" s="164">
        <f t="shared" si="22"/>
        <v>74.908720464302021</v>
      </c>
      <c r="Z177" s="164">
        <f t="shared" si="17"/>
        <v>79.204096698943488</v>
      </c>
      <c r="AA177" s="165">
        <f t="shared" si="23"/>
        <v>5.7341471166744151E-2</v>
      </c>
    </row>
    <row r="178" spans="1:27" x14ac:dyDescent="0.35">
      <c r="A178" t="s">
        <v>1071</v>
      </c>
      <c r="B178" t="s">
        <v>1073</v>
      </c>
      <c r="C178" t="s">
        <v>1076</v>
      </c>
      <c r="D178" t="s">
        <v>1077</v>
      </c>
      <c r="E178" t="s">
        <v>1080</v>
      </c>
      <c r="F178" t="s">
        <v>1084</v>
      </c>
      <c r="G178" s="65">
        <v>49043.248747033489</v>
      </c>
      <c r="H178" s="137">
        <f t="shared" si="18"/>
        <v>84.557325425919814</v>
      </c>
      <c r="I178" s="132">
        <v>63550.072249703</v>
      </c>
      <c r="J178">
        <f t="shared" si="16"/>
        <v>10</v>
      </c>
      <c r="K178">
        <f t="shared" si="19"/>
        <v>1</v>
      </c>
      <c r="L178">
        <f t="shared" si="20"/>
        <v>2</v>
      </c>
      <c r="M178">
        <f t="shared" si="21"/>
        <v>0</v>
      </c>
      <c r="Y178" s="164">
        <f t="shared" si="22"/>
        <v>84.557325425919814</v>
      </c>
      <c r="Z178" s="164">
        <f t="shared" si="17"/>
        <v>86.950273311113591</v>
      </c>
      <c r="AA178" s="165">
        <f t="shared" si="23"/>
        <v>2.8299711150280293E-2</v>
      </c>
    </row>
    <row r="179" spans="1:27" x14ac:dyDescent="0.35">
      <c r="A179" t="s">
        <v>1071</v>
      </c>
      <c r="B179" t="s">
        <v>1073</v>
      </c>
      <c r="C179" t="s">
        <v>1076</v>
      </c>
      <c r="D179" t="s">
        <v>1077</v>
      </c>
      <c r="E179" t="s">
        <v>1080</v>
      </c>
      <c r="F179" t="s">
        <v>1084</v>
      </c>
      <c r="G179" s="65">
        <v>49550.557894912105</v>
      </c>
      <c r="H179" s="137">
        <f t="shared" si="18"/>
        <v>85.431996370538116</v>
      </c>
      <c r="I179" s="132">
        <v>71394.000753582499</v>
      </c>
      <c r="J179">
        <f t="shared" si="16"/>
        <v>10</v>
      </c>
      <c r="K179">
        <f t="shared" si="19"/>
        <v>1</v>
      </c>
      <c r="L179">
        <f t="shared" si="20"/>
        <v>2</v>
      </c>
      <c r="M179">
        <f t="shared" si="21"/>
        <v>0</v>
      </c>
      <c r="Y179" s="164">
        <f t="shared" si="22"/>
        <v>85.431996370538116</v>
      </c>
      <c r="Z179" s="164">
        <f t="shared" si="17"/>
        <v>93.353723351552588</v>
      </c>
      <c r="AA179" s="165">
        <f t="shared" si="23"/>
        <v>9.2725528110757516E-2</v>
      </c>
    </row>
    <row r="180" spans="1:27" x14ac:dyDescent="0.35">
      <c r="A180" t="s">
        <v>1071</v>
      </c>
      <c r="B180" t="s">
        <v>1073</v>
      </c>
      <c r="C180" t="s">
        <v>1076</v>
      </c>
      <c r="D180" t="s">
        <v>1077</v>
      </c>
      <c r="E180" t="s">
        <v>1081</v>
      </c>
      <c r="F180" t="s">
        <v>1083</v>
      </c>
      <c r="G180" s="65">
        <v>19455.62285409122</v>
      </c>
      <c r="H180" s="137">
        <f t="shared" si="18"/>
        <v>33.544177334640032</v>
      </c>
      <c r="I180" s="132">
        <v>3495.45982983364</v>
      </c>
      <c r="J180">
        <f t="shared" si="16"/>
        <v>10</v>
      </c>
      <c r="K180">
        <f t="shared" si="19"/>
        <v>1</v>
      </c>
      <c r="L180">
        <f t="shared" si="20"/>
        <v>2</v>
      </c>
      <c r="M180">
        <f t="shared" si="21"/>
        <v>1</v>
      </c>
      <c r="Y180" s="164">
        <f t="shared" si="22"/>
        <v>33.544177334640032</v>
      </c>
      <c r="Z180" s="164">
        <f t="shared" si="17"/>
        <v>41.534403235487801</v>
      </c>
      <c r="AA180" s="165">
        <f t="shared" si="23"/>
        <v>0.23820008525284386</v>
      </c>
    </row>
    <row r="181" spans="1:27" x14ac:dyDescent="0.35">
      <c r="A181" t="s">
        <v>1071</v>
      </c>
      <c r="B181" t="s">
        <v>1073</v>
      </c>
      <c r="C181" t="s">
        <v>1076</v>
      </c>
      <c r="D181" t="s">
        <v>1077</v>
      </c>
      <c r="E181" t="s">
        <v>1081</v>
      </c>
      <c r="F181" t="s">
        <v>1083</v>
      </c>
      <c r="G181" s="65">
        <v>26248.853192433959</v>
      </c>
      <c r="H181" s="137">
        <f t="shared" si="18"/>
        <v>45.256643435230963</v>
      </c>
      <c r="I181" s="132">
        <v>14172.2970393051</v>
      </c>
      <c r="J181">
        <f t="shared" si="16"/>
        <v>10</v>
      </c>
      <c r="K181">
        <f t="shared" si="19"/>
        <v>1</v>
      </c>
      <c r="L181">
        <f t="shared" si="20"/>
        <v>2</v>
      </c>
      <c r="M181">
        <f t="shared" si="21"/>
        <v>1</v>
      </c>
      <c r="Y181" s="164">
        <f t="shared" si="22"/>
        <v>45.256643435230963</v>
      </c>
      <c r="Z181" s="164">
        <f t="shared" si="17"/>
        <v>50.250519608417079</v>
      </c>
      <c r="AA181" s="165">
        <f t="shared" si="23"/>
        <v>0.11034570383756148</v>
      </c>
    </row>
    <row r="182" spans="1:27" x14ac:dyDescent="0.35">
      <c r="A182" t="s">
        <v>1071</v>
      </c>
      <c r="B182" t="s">
        <v>1073</v>
      </c>
      <c r="C182" t="s">
        <v>1076</v>
      </c>
      <c r="D182" t="s">
        <v>1077</v>
      </c>
      <c r="E182" t="s">
        <v>1081</v>
      </c>
      <c r="F182" t="s">
        <v>1083</v>
      </c>
      <c r="G182" s="65">
        <v>31117.7758994699</v>
      </c>
      <c r="H182" s="137">
        <f t="shared" si="18"/>
        <v>53.65133775770672</v>
      </c>
      <c r="I182" s="132">
        <v>23954.0527728093</v>
      </c>
      <c r="J182">
        <f t="shared" si="16"/>
        <v>10</v>
      </c>
      <c r="K182">
        <f t="shared" si="19"/>
        <v>1</v>
      </c>
      <c r="L182">
        <f t="shared" si="20"/>
        <v>2</v>
      </c>
      <c r="M182">
        <f t="shared" si="21"/>
        <v>1</v>
      </c>
      <c r="Y182" s="164">
        <f t="shared" si="22"/>
        <v>53.65133775770672</v>
      </c>
      <c r="Z182" s="164">
        <f t="shared" si="17"/>
        <v>58.235929485150741</v>
      </c>
      <c r="AA182" s="165">
        <f t="shared" si="23"/>
        <v>8.5451582738689025E-2</v>
      </c>
    </row>
    <row r="183" spans="1:27" x14ac:dyDescent="0.35">
      <c r="A183" t="s">
        <v>1071</v>
      </c>
      <c r="B183" t="s">
        <v>1073</v>
      </c>
      <c r="C183" t="s">
        <v>1076</v>
      </c>
      <c r="D183" t="s">
        <v>1077</v>
      </c>
      <c r="E183" t="s">
        <v>1081</v>
      </c>
      <c r="F183" t="s">
        <v>1083</v>
      </c>
      <c r="G183" s="65">
        <v>41950.881549967402</v>
      </c>
      <c r="H183" s="137">
        <f t="shared" si="18"/>
        <v>72.329106120633455</v>
      </c>
      <c r="I183" s="132">
        <v>31081.371963744201</v>
      </c>
      <c r="J183">
        <f t="shared" si="16"/>
        <v>10</v>
      </c>
      <c r="K183">
        <f t="shared" si="19"/>
        <v>1</v>
      </c>
      <c r="L183">
        <f t="shared" si="20"/>
        <v>2</v>
      </c>
      <c r="M183">
        <f t="shared" si="21"/>
        <v>1</v>
      </c>
      <c r="Y183" s="164">
        <f t="shared" si="22"/>
        <v>72.329106120633455</v>
      </c>
      <c r="Z183" s="164">
        <f t="shared" si="17"/>
        <v>64.054370122242375</v>
      </c>
      <c r="AA183" s="165">
        <f t="shared" si="23"/>
        <v>-0.1144039577177981</v>
      </c>
    </row>
    <row r="184" spans="1:27" x14ac:dyDescent="0.35">
      <c r="A184" t="s">
        <v>1071</v>
      </c>
      <c r="B184" t="s">
        <v>1073</v>
      </c>
      <c r="C184" t="s">
        <v>1076</v>
      </c>
      <c r="D184" t="s">
        <v>1077</v>
      </c>
      <c r="E184" t="s">
        <v>1081</v>
      </c>
      <c r="F184" t="s">
        <v>1083</v>
      </c>
      <c r="G184" s="65">
        <v>41608.183807921181</v>
      </c>
      <c r="H184" s="137">
        <f t="shared" si="18"/>
        <v>71.738247944691693</v>
      </c>
      <c r="I184" s="132">
        <v>45016.2336447989</v>
      </c>
      <c r="J184">
        <f t="shared" si="16"/>
        <v>10</v>
      </c>
      <c r="K184">
        <f t="shared" si="19"/>
        <v>1</v>
      </c>
      <c r="L184">
        <f t="shared" si="20"/>
        <v>2</v>
      </c>
      <c r="M184">
        <f t="shared" si="21"/>
        <v>1</v>
      </c>
      <c r="Y184" s="164">
        <f t="shared" si="22"/>
        <v>71.738247944691693</v>
      </c>
      <c r="Z184" s="164">
        <f t="shared" si="17"/>
        <v>75.430199281180919</v>
      </c>
      <c r="AA184" s="165">
        <f t="shared" si="23"/>
        <v>5.1464197164887926E-2</v>
      </c>
    </row>
    <row r="185" spans="1:27" x14ac:dyDescent="0.35">
      <c r="A185" t="s">
        <v>1071</v>
      </c>
      <c r="B185" t="s">
        <v>1073</v>
      </c>
      <c r="C185" t="s">
        <v>1076</v>
      </c>
      <c r="D185" t="s">
        <v>1077</v>
      </c>
      <c r="E185" t="s">
        <v>1081</v>
      </c>
      <c r="F185" t="s">
        <v>1083</v>
      </c>
      <c r="G185" s="65">
        <v>46812.706311197835</v>
      </c>
      <c r="H185" s="137">
        <f t="shared" si="18"/>
        <v>80.711562605513507</v>
      </c>
      <c r="I185" s="132">
        <v>54061.366139626101</v>
      </c>
      <c r="J185">
        <f t="shared" si="16"/>
        <v>10</v>
      </c>
      <c r="K185">
        <f t="shared" si="19"/>
        <v>1</v>
      </c>
      <c r="L185">
        <f t="shared" si="20"/>
        <v>2</v>
      </c>
      <c r="M185">
        <f t="shared" si="21"/>
        <v>1</v>
      </c>
      <c r="Y185" s="164">
        <f t="shared" si="22"/>
        <v>80.711562605513507</v>
      </c>
      <c r="Z185" s="164">
        <f t="shared" si="17"/>
        <v>82.81426123573992</v>
      </c>
      <c r="AA185" s="165">
        <f t="shared" si="23"/>
        <v>2.6052012405007874E-2</v>
      </c>
    </row>
    <row r="186" spans="1:27" x14ac:dyDescent="0.35">
      <c r="A186" t="s">
        <v>1071</v>
      </c>
      <c r="B186" t="s">
        <v>1073</v>
      </c>
      <c r="C186" t="s">
        <v>1076</v>
      </c>
      <c r="D186" t="s">
        <v>1077</v>
      </c>
      <c r="E186" t="s">
        <v>1081</v>
      </c>
      <c r="F186" t="s">
        <v>1083</v>
      </c>
      <c r="G186" s="65">
        <v>53522.003784489811</v>
      </c>
      <c r="H186" s="137">
        <f t="shared" si="18"/>
        <v>92.279316869810017</v>
      </c>
      <c r="I186" s="132">
        <v>63550.072249703</v>
      </c>
      <c r="J186">
        <f t="shared" si="16"/>
        <v>10</v>
      </c>
      <c r="K186">
        <f t="shared" si="19"/>
        <v>1</v>
      </c>
      <c r="L186">
        <f t="shared" si="20"/>
        <v>2</v>
      </c>
      <c r="M186">
        <f t="shared" si="21"/>
        <v>1</v>
      </c>
      <c r="Y186" s="164">
        <f t="shared" si="22"/>
        <v>92.279316869810017</v>
      </c>
      <c r="Z186" s="164">
        <f t="shared" si="17"/>
        <v>90.560437847910023</v>
      </c>
      <c r="AA186" s="165">
        <f t="shared" si="23"/>
        <v>-1.862691532843741E-2</v>
      </c>
    </row>
    <row r="187" spans="1:27" x14ac:dyDescent="0.35">
      <c r="A187" t="s">
        <v>1071</v>
      </c>
      <c r="B187" t="s">
        <v>1073</v>
      </c>
      <c r="C187" t="s">
        <v>1076</v>
      </c>
      <c r="D187" t="s">
        <v>1077</v>
      </c>
      <c r="E187" t="s">
        <v>1081</v>
      </c>
      <c r="F187" t="s">
        <v>1083</v>
      </c>
      <c r="G187" s="65">
        <v>55251.032584345572</v>
      </c>
      <c r="H187" s="137">
        <f t="shared" si="18"/>
        <v>95.260401007492362</v>
      </c>
      <c r="I187" s="132">
        <v>71394.000753582499</v>
      </c>
      <c r="J187">
        <f t="shared" si="16"/>
        <v>10</v>
      </c>
      <c r="K187">
        <f t="shared" si="19"/>
        <v>1</v>
      </c>
      <c r="L187">
        <f t="shared" si="20"/>
        <v>2</v>
      </c>
      <c r="M187">
        <f t="shared" si="21"/>
        <v>1</v>
      </c>
      <c r="Y187" s="164">
        <f t="shared" si="22"/>
        <v>95.260401007492362</v>
      </c>
      <c r="Z187" s="164">
        <f t="shared" si="17"/>
        <v>96.963887888349021</v>
      </c>
      <c r="AA187" s="165">
        <f t="shared" si="23"/>
        <v>1.7882423996122832E-2</v>
      </c>
    </row>
    <row r="188" spans="1:27" x14ac:dyDescent="0.35">
      <c r="A188" t="s">
        <v>1071</v>
      </c>
      <c r="B188" t="s">
        <v>1073</v>
      </c>
      <c r="C188" t="s">
        <v>1076</v>
      </c>
      <c r="D188" t="s">
        <v>1077</v>
      </c>
      <c r="E188" t="s">
        <v>1081</v>
      </c>
      <c r="F188" t="s">
        <v>1084</v>
      </c>
      <c r="G188" s="65">
        <v>20339.459584802251</v>
      </c>
      <c r="H188" s="137">
        <f t="shared" si="18"/>
        <v>35.068033766900435</v>
      </c>
      <c r="I188" s="132">
        <v>3495.45982983364</v>
      </c>
      <c r="J188">
        <f t="shared" si="16"/>
        <v>10</v>
      </c>
      <c r="K188">
        <f t="shared" si="19"/>
        <v>1</v>
      </c>
      <c r="L188">
        <f t="shared" si="20"/>
        <v>2</v>
      </c>
      <c r="M188">
        <f t="shared" si="21"/>
        <v>0</v>
      </c>
      <c r="Y188" s="164">
        <f t="shared" si="22"/>
        <v>35.068033766900435</v>
      </c>
      <c r="Z188" s="164">
        <f t="shared" si="17"/>
        <v>37.924238698691376</v>
      </c>
      <c r="AA188" s="165">
        <f t="shared" si="23"/>
        <v>8.1447535689520789E-2</v>
      </c>
    </row>
    <row r="189" spans="1:27" x14ac:dyDescent="0.35">
      <c r="A189" t="s">
        <v>1071</v>
      </c>
      <c r="B189" t="s">
        <v>1073</v>
      </c>
      <c r="C189" t="s">
        <v>1076</v>
      </c>
      <c r="D189" t="s">
        <v>1077</v>
      </c>
      <c r="E189" t="s">
        <v>1081</v>
      </c>
      <c r="F189" t="s">
        <v>1084</v>
      </c>
      <c r="G189" s="65">
        <v>26372.802191750128</v>
      </c>
      <c r="H189" s="137">
        <f t="shared" si="18"/>
        <v>45.470348606465741</v>
      </c>
      <c r="I189" s="132">
        <v>14172.2970393051</v>
      </c>
      <c r="J189">
        <f t="shared" si="16"/>
        <v>10</v>
      </c>
      <c r="K189">
        <f t="shared" si="19"/>
        <v>1</v>
      </c>
      <c r="L189">
        <f t="shared" si="20"/>
        <v>2</v>
      </c>
      <c r="M189">
        <f t="shared" si="21"/>
        <v>0</v>
      </c>
      <c r="Y189" s="164">
        <f t="shared" si="22"/>
        <v>45.470348606465741</v>
      </c>
      <c r="Z189" s="164">
        <f t="shared" si="17"/>
        <v>46.640355071620654</v>
      </c>
      <c r="AA189" s="165">
        <f t="shared" si="23"/>
        <v>2.573119628532039E-2</v>
      </c>
    </row>
    <row r="190" spans="1:27" x14ac:dyDescent="0.35">
      <c r="A190" t="s">
        <v>1071</v>
      </c>
      <c r="B190" t="s">
        <v>1073</v>
      </c>
      <c r="C190" t="s">
        <v>1076</v>
      </c>
      <c r="D190" t="s">
        <v>1077</v>
      </c>
      <c r="E190" t="s">
        <v>1081</v>
      </c>
      <c r="F190" t="s">
        <v>1084</v>
      </c>
      <c r="G190" s="65">
        <v>29918.722899457094</v>
      </c>
      <c r="H190" s="137">
        <f t="shared" si="18"/>
        <v>51.584004999063957</v>
      </c>
      <c r="I190" s="132">
        <v>23954.0527728093</v>
      </c>
      <c r="J190">
        <f t="shared" si="16"/>
        <v>10</v>
      </c>
      <c r="K190">
        <f t="shared" si="19"/>
        <v>1</v>
      </c>
      <c r="L190">
        <f t="shared" si="20"/>
        <v>2</v>
      </c>
      <c r="M190">
        <f t="shared" si="21"/>
        <v>0</v>
      </c>
      <c r="Y190" s="164">
        <f t="shared" si="22"/>
        <v>51.584004999063957</v>
      </c>
      <c r="Z190" s="164">
        <f t="shared" si="17"/>
        <v>54.625764948354316</v>
      </c>
      <c r="AA190" s="165">
        <f t="shared" si="23"/>
        <v>5.8967114890469574E-2</v>
      </c>
    </row>
    <row r="191" spans="1:27" x14ac:dyDescent="0.35">
      <c r="A191" t="s">
        <v>1071</v>
      </c>
      <c r="B191" t="s">
        <v>1073</v>
      </c>
      <c r="C191" t="s">
        <v>1076</v>
      </c>
      <c r="D191" t="s">
        <v>1077</v>
      </c>
      <c r="E191" t="s">
        <v>1081</v>
      </c>
      <c r="F191" t="s">
        <v>1084</v>
      </c>
      <c r="G191" s="65">
        <v>38920.56250300401</v>
      </c>
      <c r="H191" s="137">
        <f t="shared" si="18"/>
        <v>67.104418108627598</v>
      </c>
      <c r="I191" s="132">
        <v>31081.371963744201</v>
      </c>
      <c r="J191">
        <f t="shared" si="16"/>
        <v>10</v>
      </c>
      <c r="K191">
        <f t="shared" si="19"/>
        <v>1</v>
      </c>
      <c r="L191">
        <f t="shared" si="20"/>
        <v>2</v>
      </c>
      <c r="M191">
        <f t="shared" si="21"/>
        <v>0</v>
      </c>
      <c r="Y191" s="164">
        <f t="shared" si="22"/>
        <v>67.104418108627598</v>
      </c>
      <c r="Z191" s="164">
        <f t="shared" si="17"/>
        <v>60.444205585445943</v>
      </c>
      <c r="AA191" s="165">
        <f t="shared" si="23"/>
        <v>-9.9251475698667213E-2</v>
      </c>
    </row>
    <row r="192" spans="1:27" x14ac:dyDescent="0.35">
      <c r="A192" t="s">
        <v>1071</v>
      </c>
      <c r="B192" t="s">
        <v>1073</v>
      </c>
      <c r="C192" t="s">
        <v>1076</v>
      </c>
      <c r="D192" t="s">
        <v>1077</v>
      </c>
      <c r="E192" t="s">
        <v>1081</v>
      </c>
      <c r="F192" t="s">
        <v>1084</v>
      </c>
      <c r="G192" s="65">
        <v>39058.405953555375</v>
      </c>
      <c r="H192" s="137">
        <f t="shared" si="18"/>
        <v>67.342079230267885</v>
      </c>
      <c r="I192" s="132">
        <v>45016.2336447989</v>
      </c>
      <c r="J192">
        <f t="shared" si="16"/>
        <v>10</v>
      </c>
      <c r="K192">
        <f t="shared" si="19"/>
        <v>1</v>
      </c>
      <c r="L192">
        <f t="shared" si="20"/>
        <v>2</v>
      </c>
      <c r="M192">
        <f t="shared" si="21"/>
        <v>0</v>
      </c>
      <c r="Y192" s="164">
        <f t="shared" si="22"/>
        <v>67.342079230267885</v>
      </c>
      <c r="Z192" s="164">
        <f t="shared" si="17"/>
        <v>71.820034744384486</v>
      </c>
      <c r="AA192" s="165">
        <f t="shared" si="23"/>
        <v>6.6495652722643017E-2</v>
      </c>
    </row>
    <row r="193" spans="1:27" x14ac:dyDescent="0.35">
      <c r="A193" t="s">
        <v>1071</v>
      </c>
      <c r="B193" t="s">
        <v>1073</v>
      </c>
      <c r="C193" t="s">
        <v>1076</v>
      </c>
      <c r="D193" t="s">
        <v>1077</v>
      </c>
      <c r="E193" t="s">
        <v>1081</v>
      </c>
      <c r="F193" t="s">
        <v>1084</v>
      </c>
      <c r="G193" s="65">
        <v>42776.832247008751</v>
      </c>
      <c r="H193" s="137">
        <f t="shared" si="18"/>
        <v>73.753159046566807</v>
      </c>
      <c r="I193" s="132">
        <v>54061.366139626101</v>
      </c>
      <c r="J193">
        <f t="shared" si="16"/>
        <v>10</v>
      </c>
      <c r="K193">
        <f t="shared" si="19"/>
        <v>1</v>
      </c>
      <c r="L193">
        <f t="shared" si="20"/>
        <v>2</v>
      </c>
      <c r="M193">
        <f t="shared" si="21"/>
        <v>0</v>
      </c>
      <c r="Y193" s="164">
        <f t="shared" si="22"/>
        <v>73.753159046566807</v>
      </c>
      <c r="Z193" s="164">
        <f t="shared" si="17"/>
        <v>79.204096698943488</v>
      </c>
      <c r="AA193" s="165">
        <f t="shared" si="23"/>
        <v>7.3907853207142216E-2</v>
      </c>
    </row>
    <row r="194" spans="1:27" x14ac:dyDescent="0.35">
      <c r="A194" t="s">
        <v>1071</v>
      </c>
      <c r="B194" t="s">
        <v>1073</v>
      </c>
      <c r="C194" t="s">
        <v>1076</v>
      </c>
      <c r="D194" t="s">
        <v>1077</v>
      </c>
      <c r="E194" t="s">
        <v>1081</v>
      </c>
      <c r="F194" t="s">
        <v>1084</v>
      </c>
      <c r="G194" s="65">
        <v>48269.563620301793</v>
      </c>
      <c r="H194" s="137">
        <f t="shared" si="18"/>
        <v>83.223385552244466</v>
      </c>
      <c r="I194" s="132">
        <v>63550.072249703</v>
      </c>
      <c r="J194">
        <f t="shared" si="16"/>
        <v>10</v>
      </c>
      <c r="K194">
        <f t="shared" si="19"/>
        <v>1</v>
      </c>
      <c r="L194">
        <f t="shared" si="20"/>
        <v>2</v>
      </c>
      <c r="M194">
        <f t="shared" si="21"/>
        <v>0</v>
      </c>
      <c r="Y194" s="164">
        <f t="shared" si="22"/>
        <v>83.223385552244466</v>
      </c>
      <c r="Z194" s="164">
        <f t="shared" si="17"/>
        <v>86.950273311113591</v>
      </c>
      <c r="AA194" s="165">
        <f t="shared" si="23"/>
        <v>4.4781736937744787E-2</v>
      </c>
    </row>
    <row r="195" spans="1:27" x14ac:dyDescent="0.35">
      <c r="A195" t="s">
        <v>1071</v>
      </c>
      <c r="B195" t="s">
        <v>1073</v>
      </c>
      <c r="C195" t="s">
        <v>1076</v>
      </c>
      <c r="D195" t="s">
        <v>1077</v>
      </c>
      <c r="E195" t="s">
        <v>1081</v>
      </c>
      <c r="F195" t="s">
        <v>1084</v>
      </c>
      <c r="G195" s="65">
        <v>49095.802377018772</v>
      </c>
      <c r="H195" s="137">
        <f t="shared" si="18"/>
        <v>84.647935132790991</v>
      </c>
      <c r="I195" s="132">
        <v>71394.000753582499</v>
      </c>
      <c r="J195">
        <f t="shared" si="16"/>
        <v>10</v>
      </c>
      <c r="K195">
        <f t="shared" si="19"/>
        <v>1</v>
      </c>
      <c r="L195">
        <f t="shared" si="20"/>
        <v>2</v>
      </c>
      <c r="M195">
        <f t="shared" si="21"/>
        <v>0</v>
      </c>
      <c r="Y195" s="164">
        <f t="shared" si="22"/>
        <v>84.647935132790991</v>
      </c>
      <c r="Z195" s="164">
        <f t="shared" si="17"/>
        <v>93.353723351552588</v>
      </c>
      <c r="AA195" s="165">
        <f t="shared" si="23"/>
        <v>0.10284702403082169</v>
      </c>
    </row>
    <row r="196" spans="1:27" x14ac:dyDescent="0.35">
      <c r="A196" t="s">
        <v>1071</v>
      </c>
      <c r="B196" t="s">
        <v>1073</v>
      </c>
      <c r="C196" t="s">
        <v>1076</v>
      </c>
      <c r="D196" t="s">
        <v>1078</v>
      </c>
      <c r="E196" t="s">
        <v>1079</v>
      </c>
      <c r="F196" t="s">
        <v>1083</v>
      </c>
      <c r="G196" s="65">
        <v>19716.776533318385</v>
      </c>
      <c r="H196" s="137">
        <f t="shared" si="18"/>
        <v>33.994442298824801</v>
      </c>
      <c r="I196" s="132">
        <v>3495.45982983364</v>
      </c>
      <c r="J196">
        <f t="shared" ref="J196:J259" si="24">IF(A196="LI01",10,23.84)</f>
        <v>10</v>
      </c>
      <c r="K196">
        <f t="shared" si="19"/>
        <v>1</v>
      </c>
      <c r="L196">
        <f t="shared" si="20"/>
        <v>2</v>
      </c>
      <c r="M196">
        <f t="shared" si="21"/>
        <v>1</v>
      </c>
      <c r="Y196" s="164">
        <f t="shared" si="22"/>
        <v>33.994442298824801</v>
      </c>
      <c r="Z196" s="164">
        <f t="shared" ref="Z196:Z259" si="25">$P$21+I196*$P$22+J196*$P$23+K196*$P$24+L196*$P$25+M196*$P$26</f>
        <v>41.534403235487801</v>
      </c>
      <c r="AA196" s="165">
        <f t="shared" si="23"/>
        <v>0.22179981275714766</v>
      </c>
    </row>
    <row r="197" spans="1:27" x14ac:dyDescent="0.35">
      <c r="A197" t="s">
        <v>1071</v>
      </c>
      <c r="B197" t="s">
        <v>1073</v>
      </c>
      <c r="C197" t="s">
        <v>1076</v>
      </c>
      <c r="D197" t="s">
        <v>1078</v>
      </c>
      <c r="E197" t="s">
        <v>1079</v>
      </c>
      <c r="F197" t="s">
        <v>1083</v>
      </c>
      <c r="G197" s="65">
        <v>26610.194666381019</v>
      </c>
      <c r="H197" s="137">
        <f t="shared" ref="H197:H260" si="26">G197/580</f>
        <v>45.879645976519001</v>
      </c>
      <c r="I197" s="132">
        <v>14172.2970393051</v>
      </c>
      <c r="J197">
        <f t="shared" si="24"/>
        <v>10</v>
      </c>
      <c r="K197">
        <f t="shared" ref="K197:K260" si="27">IF(B197="ENT01",1,2)</f>
        <v>1</v>
      </c>
      <c r="L197">
        <f t="shared" ref="L197:L260" si="28">IF(C197="ENV01",1,2)</f>
        <v>2</v>
      </c>
      <c r="M197">
        <f t="shared" ref="M197:M260" si="29">IF(F197="ZVDF01",1,0)</f>
        <v>1</v>
      </c>
      <c r="Y197" s="164">
        <f t="shared" ref="Y197:Y260" si="30">H197</f>
        <v>45.879645976519001</v>
      </c>
      <c r="Z197" s="164">
        <f t="shared" si="25"/>
        <v>50.250519608417079</v>
      </c>
      <c r="AA197" s="165">
        <f t="shared" ref="AA197:AA260" si="31">Z197/Y197-1</f>
        <v>9.5268251070094845E-2</v>
      </c>
    </row>
    <row r="198" spans="1:27" x14ac:dyDescent="0.35">
      <c r="A198" t="s">
        <v>1071</v>
      </c>
      <c r="B198" t="s">
        <v>1073</v>
      </c>
      <c r="C198" t="s">
        <v>1076</v>
      </c>
      <c r="D198" t="s">
        <v>1078</v>
      </c>
      <c r="E198" t="s">
        <v>1079</v>
      </c>
      <c r="F198" t="s">
        <v>1083</v>
      </c>
      <c r="G198" s="65">
        <v>31549.478791680122</v>
      </c>
      <c r="H198" s="137">
        <f t="shared" si="26"/>
        <v>54.395653089103661</v>
      </c>
      <c r="I198" s="132">
        <v>23954.0527728093</v>
      </c>
      <c r="J198">
        <f t="shared" si="24"/>
        <v>10</v>
      </c>
      <c r="K198">
        <f t="shared" si="27"/>
        <v>1</v>
      </c>
      <c r="L198">
        <f t="shared" si="28"/>
        <v>2</v>
      </c>
      <c r="M198">
        <f t="shared" si="29"/>
        <v>1</v>
      </c>
      <c r="Y198" s="164">
        <f t="shared" si="30"/>
        <v>54.395653089103661</v>
      </c>
      <c r="Z198" s="164">
        <f t="shared" si="25"/>
        <v>58.235929485150741</v>
      </c>
      <c r="AA198" s="165">
        <f t="shared" si="31"/>
        <v>7.059895741588873E-2</v>
      </c>
    </row>
    <row r="199" spans="1:27" x14ac:dyDescent="0.35">
      <c r="A199" t="s">
        <v>1071</v>
      </c>
      <c r="B199" t="s">
        <v>1073</v>
      </c>
      <c r="C199" t="s">
        <v>1076</v>
      </c>
      <c r="D199" t="s">
        <v>1078</v>
      </c>
      <c r="E199" t="s">
        <v>1079</v>
      </c>
      <c r="F199" t="s">
        <v>1083</v>
      </c>
      <c r="G199" s="65">
        <v>42654.501165952541</v>
      </c>
      <c r="H199" s="137">
        <f t="shared" si="26"/>
        <v>73.542243389573343</v>
      </c>
      <c r="I199" s="132">
        <v>31081.371963744201</v>
      </c>
      <c r="J199">
        <f t="shared" si="24"/>
        <v>10</v>
      </c>
      <c r="K199">
        <f t="shared" si="27"/>
        <v>1</v>
      </c>
      <c r="L199">
        <f t="shared" si="28"/>
        <v>2</v>
      </c>
      <c r="M199">
        <f t="shared" si="29"/>
        <v>1</v>
      </c>
      <c r="Y199" s="164">
        <f t="shared" si="30"/>
        <v>73.542243389573343</v>
      </c>
      <c r="Z199" s="164">
        <f t="shared" si="25"/>
        <v>64.054370122242375</v>
      </c>
      <c r="AA199" s="165">
        <f t="shared" si="31"/>
        <v>-0.12901256244076098</v>
      </c>
    </row>
    <row r="200" spans="1:27" x14ac:dyDescent="0.35">
      <c r="A200" t="s">
        <v>1071</v>
      </c>
      <c r="B200" t="s">
        <v>1073</v>
      </c>
      <c r="C200" t="s">
        <v>1076</v>
      </c>
      <c r="D200" t="s">
        <v>1078</v>
      </c>
      <c r="E200" t="s">
        <v>1079</v>
      </c>
      <c r="F200" t="s">
        <v>1083</v>
      </c>
      <c r="G200" s="65">
        <v>42085.513358321332</v>
      </c>
      <c r="H200" s="137">
        <f t="shared" si="26"/>
        <v>72.561229928140222</v>
      </c>
      <c r="I200" s="132">
        <v>45016.2336447989</v>
      </c>
      <c r="J200">
        <f t="shared" si="24"/>
        <v>10</v>
      </c>
      <c r="K200">
        <f t="shared" si="27"/>
        <v>1</v>
      </c>
      <c r="L200">
        <f t="shared" si="28"/>
        <v>2</v>
      </c>
      <c r="M200">
        <f t="shared" si="29"/>
        <v>1</v>
      </c>
      <c r="Y200" s="164">
        <f t="shared" si="30"/>
        <v>72.561229928140222</v>
      </c>
      <c r="Z200" s="164">
        <f t="shared" si="25"/>
        <v>75.430199281180919</v>
      </c>
      <c r="AA200" s="165">
        <f t="shared" si="31"/>
        <v>3.9538598723890539E-2</v>
      </c>
    </row>
    <row r="201" spans="1:27" x14ac:dyDescent="0.35">
      <c r="A201" t="s">
        <v>1071</v>
      </c>
      <c r="B201" t="s">
        <v>1073</v>
      </c>
      <c r="C201" t="s">
        <v>1076</v>
      </c>
      <c r="D201" t="s">
        <v>1078</v>
      </c>
      <c r="E201" t="s">
        <v>1079</v>
      </c>
      <c r="F201" t="s">
        <v>1083</v>
      </c>
      <c r="G201" s="65">
        <v>47330.875263489754</v>
      </c>
      <c r="H201" s="137">
        <f t="shared" si="26"/>
        <v>81.604957350844401</v>
      </c>
      <c r="I201" s="132">
        <v>54061.366139626101</v>
      </c>
      <c r="J201">
        <f t="shared" si="24"/>
        <v>10</v>
      </c>
      <c r="K201">
        <f t="shared" si="27"/>
        <v>1</v>
      </c>
      <c r="L201">
        <f t="shared" si="28"/>
        <v>2</v>
      </c>
      <c r="M201">
        <f t="shared" si="29"/>
        <v>1</v>
      </c>
      <c r="Y201" s="164">
        <f t="shared" si="30"/>
        <v>81.604957350844401</v>
      </c>
      <c r="Z201" s="164">
        <f t="shared" si="25"/>
        <v>82.81426123573992</v>
      </c>
      <c r="AA201" s="165">
        <f t="shared" si="31"/>
        <v>1.4819000268529781E-2</v>
      </c>
    </row>
    <row r="202" spans="1:27" x14ac:dyDescent="0.35">
      <c r="A202" t="s">
        <v>1071</v>
      </c>
      <c r="B202" t="s">
        <v>1073</v>
      </c>
      <c r="C202" t="s">
        <v>1076</v>
      </c>
      <c r="D202" t="s">
        <v>1078</v>
      </c>
      <c r="E202" t="s">
        <v>1079</v>
      </c>
      <c r="F202" t="s">
        <v>1083</v>
      </c>
      <c r="G202" s="65">
        <v>54295.069869047831</v>
      </c>
      <c r="H202" s="137">
        <f t="shared" si="26"/>
        <v>93.612189429392814</v>
      </c>
      <c r="I202" s="132">
        <v>63550.072249703</v>
      </c>
      <c r="J202">
        <f t="shared" si="24"/>
        <v>10</v>
      </c>
      <c r="K202">
        <f t="shared" si="27"/>
        <v>1</v>
      </c>
      <c r="L202">
        <f t="shared" si="28"/>
        <v>2</v>
      </c>
      <c r="M202">
        <f t="shared" si="29"/>
        <v>1</v>
      </c>
      <c r="Y202" s="164">
        <f t="shared" si="30"/>
        <v>93.612189429392814</v>
      </c>
      <c r="Z202" s="164">
        <f t="shared" si="25"/>
        <v>90.560437847910023</v>
      </c>
      <c r="AA202" s="165">
        <f t="shared" si="31"/>
        <v>-3.2599938107254478E-2</v>
      </c>
    </row>
    <row r="203" spans="1:27" x14ac:dyDescent="0.35">
      <c r="A203" t="s">
        <v>1071</v>
      </c>
      <c r="B203" t="s">
        <v>1073</v>
      </c>
      <c r="C203" t="s">
        <v>1076</v>
      </c>
      <c r="D203" t="s">
        <v>1078</v>
      </c>
      <c r="E203" t="s">
        <v>1079</v>
      </c>
      <c r="F203" t="s">
        <v>1083</v>
      </c>
      <c r="G203" s="65">
        <v>55823.431256827193</v>
      </c>
      <c r="H203" s="137">
        <f t="shared" si="26"/>
        <v>96.247295270391717</v>
      </c>
      <c r="I203" s="132">
        <v>71394.000753582499</v>
      </c>
      <c r="J203">
        <f t="shared" si="24"/>
        <v>10</v>
      </c>
      <c r="K203">
        <f t="shared" si="27"/>
        <v>1</v>
      </c>
      <c r="L203">
        <f t="shared" si="28"/>
        <v>2</v>
      </c>
      <c r="M203">
        <f t="shared" si="29"/>
        <v>1</v>
      </c>
      <c r="Y203" s="164">
        <f t="shared" si="30"/>
        <v>96.247295270391717</v>
      </c>
      <c r="Z203" s="164">
        <f t="shared" si="25"/>
        <v>96.963887888349021</v>
      </c>
      <c r="AA203" s="165">
        <f t="shared" si="31"/>
        <v>7.4453273304371237E-3</v>
      </c>
    </row>
    <row r="204" spans="1:27" x14ac:dyDescent="0.35">
      <c r="A204" t="s">
        <v>1071</v>
      </c>
      <c r="B204" t="s">
        <v>1073</v>
      </c>
      <c r="C204" t="s">
        <v>1076</v>
      </c>
      <c r="D204" t="s">
        <v>1078</v>
      </c>
      <c r="E204" t="s">
        <v>1079</v>
      </c>
      <c r="F204" t="s">
        <v>1084</v>
      </c>
      <c r="G204" s="65">
        <v>20857.965208600675</v>
      </c>
      <c r="H204" s="137">
        <f t="shared" si="26"/>
        <v>35.962008980345992</v>
      </c>
      <c r="I204" s="132">
        <v>3495.45982983364</v>
      </c>
      <c r="J204">
        <f t="shared" si="24"/>
        <v>10</v>
      </c>
      <c r="K204">
        <f t="shared" si="27"/>
        <v>1</v>
      </c>
      <c r="L204">
        <f t="shared" si="28"/>
        <v>2</v>
      </c>
      <c r="M204">
        <f t="shared" si="29"/>
        <v>0</v>
      </c>
      <c r="Y204" s="164">
        <f t="shared" si="30"/>
        <v>35.962008980345992</v>
      </c>
      <c r="Z204" s="164">
        <f t="shared" si="25"/>
        <v>37.924238698691376</v>
      </c>
      <c r="AA204" s="165">
        <f t="shared" si="31"/>
        <v>5.4563962747959494E-2</v>
      </c>
    </row>
    <row r="205" spans="1:27" x14ac:dyDescent="0.35">
      <c r="A205" t="s">
        <v>1071</v>
      </c>
      <c r="B205" t="s">
        <v>1073</v>
      </c>
      <c r="C205" t="s">
        <v>1076</v>
      </c>
      <c r="D205" t="s">
        <v>1078</v>
      </c>
      <c r="E205" t="s">
        <v>1079</v>
      </c>
      <c r="F205" t="s">
        <v>1084</v>
      </c>
      <c r="G205" s="65">
        <v>27019.929238387929</v>
      </c>
      <c r="H205" s="137">
        <f t="shared" si="26"/>
        <v>46.586084893772295</v>
      </c>
      <c r="I205" s="132">
        <v>14172.2970393051</v>
      </c>
      <c r="J205">
        <f t="shared" si="24"/>
        <v>10</v>
      </c>
      <c r="K205">
        <f t="shared" si="27"/>
        <v>1</v>
      </c>
      <c r="L205">
        <f t="shared" si="28"/>
        <v>2</v>
      </c>
      <c r="M205">
        <f t="shared" si="29"/>
        <v>0</v>
      </c>
      <c r="Y205" s="164">
        <f t="shared" si="30"/>
        <v>46.586084893772295</v>
      </c>
      <c r="Z205" s="164">
        <f t="shared" si="25"/>
        <v>46.640355071620654</v>
      </c>
      <c r="AA205" s="165">
        <f t="shared" si="31"/>
        <v>1.1649439520857729E-3</v>
      </c>
    </row>
    <row r="206" spans="1:27" x14ac:dyDescent="0.35">
      <c r="A206" t="s">
        <v>1071</v>
      </c>
      <c r="B206" t="s">
        <v>1073</v>
      </c>
      <c r="C206" t="s">
        <v>1076</v>
      </c>
      <c r="D206" t="s">
        <v>1078</v>
      </c>
      <c r="E206" t="s">
        <v>1079</v>
      </c>
      <c r="F206" t="s">
        <v>1084</v>
      </c>
      <c r="G206" s="65">
        <v>30655.866530088919</v>
      </c>
      <c r="H206" s="137">
        <f t="shared" si="26"/>
        <v>52.854942293256755</v>
      </c>
      <c r="I206" s="132">
        <v>23954.0527728093</v>
      </c>
      <c r="J206">
        <f t="shared" si="24"/>
        <v>10</v>
      </c>
      <c r="K206">
        <f t="shared" si="27"/>
        <v>1</v>
      </c>
      <c r="L206">
        <f t="shared" si="28"/>
        <v>2</v>
      </c>
      <c r="M206">
        <f t="shared" si="29"/>
        <v>0</v>
      </c>
      <c r="Y206" s="164">
        <f t="shared" si="30"/>
        <v>52.854942293256755</v>
      </c>
      <c r="Z206" s="164">
        <f t="shared" si="25"/>
        <v>54.625764948354316</v>
      </c>
      <c r="AA206" s="165">
        <f t="shared" si="31"/>
        <v>3.3503445056707326E-2</v>
      </c>
    </row>
    <row r="207" spans="1:27" x14ac:dyDescent="0.35">
      <c r="A207" t="s">
        <v>1071</v>
      </c>
      <c r="B207" t="s">
        <v>1073</v>
      </c>
      <c r="C207" t="s">
        <v>1076</v>
      </c>
      <c r="D207" t="s">
        <v>1078</v>
      </c>
      <c r="E207" t="s">
        <v>1079</v>
      </c>
      <c r="F207" t="s">
        <v>1084</v>
      </c>
      <c r="G207" s="65">
        <v>40080.773810622326</v>
      </c>
      <c r="H207" s="137">
        <f t="shared" si="26"/>
        <v>69.104782432107456</v>
      </c>
      <c r="I207" s="132">
        <v>31081.371963744201</v>
      </c>
      <c r="J207">
        <f t="shared" si="24"/>
        <v>10</v>
      </c>
      <c r="K207">
        <f t="shared" si="27"/>
        <v>1</v>
      </c>
      <c r="L207">
        <f t="shared" si="28"/>
        <v>2</v>
      </c>
      <c r="M207">
        <f t="shared" si="29"/>
        <v>0</v>
      </c>
      <c r="Y207" s="164">
        <f t="shared" si="30"/>
        <v>69.104782432107456</v>
      </c>
      <c r="Z207" s="164">
        <f t="shared" si="25"/>
        <v>60.444205585445943</v>
      </c>
      <c r="AA207" s="165">
        <f t="shared" si="31"/>
        <v>-0.12532528924709607</v>
      </c>
    </row>
    <row r="208" spans="1:27" x14ac:dyDescent="0.35">
      <c r="A208" t="s">
        <v>1071</v>
      </c>
      <c r="B208" t="s">
        <v>1073</v>
      </c>
      <c r="C208" t="s">
        <v>1076</v>
      </c>
      <c r="D208" t="s">
        <v>1078</v>
      </c>
      <c r="E208" t="s">
        <v>1079</v>
      </c>
      <c r="F208" t="s">
        <v>1084</v>
      </c>
      <c r="G208" s="65">
        <v>40078.841158195399</v>
      </c>
      <c r="H208" s="137">
        <f t="shared" si="26"/>
        <v>69.101450272750682</v>
      </c>
      <c r="I208" s="132">
        <v>45016.2336447989</v>
      </c>
      <c r="J208">
        <f t="shared" si="24"/>
        <v>10</v>
      </c>
      <c r="K208">
        <f t="shared" si="27"/>
        <v>1</v>
      </c>
      <c r="L208">
        <f t="shared" si="28"/>
        <v>2</v>
      </c>
      <c r="M208">
        <f t="shared" si="29"/>
        <v>0</v>
      </c>
      <c r="Y208" s="164">
        <f t="shared" si="30"/>
        <v>69.101450272750682</v>
      </c>
      <c r="Z208" s="164">
        <f t="shared" si="25"/>
        <v>71.820034744384486</v>
      </c>
      <c r="AA208" s="165">
        <f t="shared" si="31"/>
        <v>3.9341930754032806E-2</v>
      </c>
    </row>
    <row r="209" spans="1:27" x14ac:dyDescent="0.35">
      <c r="A209" t="s">
        <v>1071</v>
      </c>
      <c r="B209" t="s">
        <v>1073</v>
      </c>
      <c r="C209" t="s">
        <v>1076</v>
      </c>
      <c r="D209" t="s">
        <v>1078</v>
      </c>
      <c r="E209" t="s">
        <v>1079</v>
      </c>
      <c r="F209" t="s">
        <v>1084</v>
      </c>
      <c r="G209" s="65">
        <v>43965.858754146764</v>
      </c>
      <c r="H209" s="137">
        <f t="shared" si="26"/>
        <v>75.803204748528898</v>
      </c>
      <c r="I209" s="132">
        <v>54061.366139626101</v>
      </c>
      <c r="J209">
        <f t="shared" si="24"/>
        <v>10</v>
      </c>
      <c r="K209">
        <f t="shared" si="27"/>
        <v>1</v>
      </c>
      <c r="L209">
        <f t="shared" si="28"/>
        <v>2</v>
      </c>
      <c r="M209">
        <f t="shared" si="29"/>
        <v>0</v>
      </c>
      <c r="Y209" s="164">
        <f t="shared" si="30"/>
        <v>75.803204748528898</v>
      </c>
      <c r="Z209" s="164">
        <f t="shared" si="25"/>
        <v>79.204096698943488</v>
      </c>
      <c r="AA209" s="165">
        <f t="shared" si="31"/>
        <v>4.4864751585329099E-2</v>
      </c>
    </row>
    <row r="210" spans="1:27" x14ac:dyDescent="0.35">
      <c r="A210" t="s">
        <v>1071</v>
      </c>
      <c r="B210" t="s">
        <v>1073</v>
      </c>
      <c r="C210" t="s">
        <v>1076</v>
      </c>
      <c r="D210" t="s">
        <v>1078</v>
      </c>
      <c r="E210" t="s">
        <v>1079</v>
      </c>
      <c r="F210" t="s">
        <v>1084</v>
      </c>
      <c r="G210" s="65">
        <v>49897.141796255339</v>
      </c>
      <c r="H210" s="137">
        <f t="shared" si="26"/>
        <v>86.029554821129892</v>
      </c>
      <c r="I210" s="132">
        <v>63550.072249703</v>
      </c>
      <c r="J210">
        <f t="shared" si="24"/>
        <v>10</v>
      </c>
      <c r="K210">
        <f t="shared" si="27"/>
        <v>1</v>
      </c>
      <c r="L210">
        <f t="shared" si="28"/>
        <v>2</v>
      </c>
      <c r="M210">
        <f t="shared" si="29"/>
        <v>0</v>
      </c>
      <c r="Y210" s="164">
        <f t="shared" si="30"/>
        <v>86.029554821129892</v>
      </c>
      <c r="Z210" s="164">
        <f t="shared" si="25"/>
        <v>86.950273311113591</v>
      </c>
      <c r="AA210" s="165">
        <f t="shared" si="31"/>
        <v>1.0702350975755115E-2</v>
      </c>
    </row>
    <row r="211" spans="1:27" x14ac:dyDescent="0.35">
      <c r="A211" t="s">
        <v>1071</v>
      </c>
      <c r="B211" t="s">
        <v>1073</v>
      </c>
      <c r="C211" t="s">
        <v>1076</v>
      </c>
      <c r="D211" t="s">
        <v>1078</v>
      </c>
      <c r="E211" t="s">
        <v>1079</v>
      </c>
      <c r="F211" t="s">
        <v>1084</v>
      </c>
      <c r="G211" s="65">
        <v>50451.416035677328</v>
      </c>
      <c r="H211" s="137">
        <f t="shared" si="26"/>
        <v>86.985200061512629</v>
      </c>
      <c r="I211" s="132">
        <v>71394.000753582499</v>
      </c>
      <c r="J211">
        <f t="shared" si="24"/>
        <v>10</v>
      </c>
      <c r="K211">
        <f t="shared" si="27"/>
        <v>1</v>
      </c>
      <c r="L211">
        <f t="shared" si="28"/>
        <v>2</v>
      </c>
      <c r="M211">
        <f t="shared" si="29"/>
        <v>0</v>
      </c>
      <c r="Y211" s="164">
        <f t="shared" si="30"/>
        <v>86.985200061512629</v>
      </c>
      <c r="Z211" s="164">
        <f t="shared" si="25"/>
        <v>93.353723351552588</v>
      </c>
      <c r="AA211" s="165">
        <f t="shared" si="31"/>
        <v>7.3213871848732737E-2</v>
      </c>
    </row>
    <row r="212" spans="1:27" x14ac:dyDescent="0.35">
      <c r="A212" t="s">
        <v>1071</v>
      </c>
      <c r="B212" t="s">
        <v>1073</v>
      </c>
      <c r="C212" t="s">
        <v>1076</v>
      </c>
      <c r="D212" t="s">
        <v>1078</v>
      </c>
      <c r="E212" t="s">
        <v>1082</v>
      </c>
      <c r="F212" t="s">
        <v>1083</v>
      </c>
      <c r="G212" s="65">
        <v>19853.507617565705</v>
      </c>
      <c r="H212" s="137">
        <f t="shared" si="26"/>
        <v>34.230185547527078</v>
      </c>
      <c r="I212" s="132">
        <v>3495.45982983364</v>
      </c>
      <c r="J212">
        <f t="shared" si="24"/>
        <v>10</v>
      </c>
      <c r="K212">
        <f t="shared" si="27"/>
        <v>1</v>
      </c>
      <c r="L212">
        <f t="shared" si="28"/>
        <v>2</v>
      </c>
      <c r="M212">
        <f t="shared" si="29"/>
        <v>1</v>
      </c>
      <c r="Y212" s="164">
        <f t="shared" si="30"/>
        <v>34.230185547527078</v>
      </c>
      <c r="Z212" s="164">
        <f t="shared" si="25"/>
        <v>41.534403235487801</v>
      </c>
      <c r="AA212" s="165">
        <f t="shared" si="31"/>
        <v>0.21338527884457847</v>
      </c>
    </row>
    <row r="213" spans="1:27" x14ac:dyDescent="0.35">
      <c r="A213" t="s">
        <v>1071</v>
      </c>
      <c r="B213" t="s">
        <v>1073</v>
      </c>
      <c r="C213" t="s">
        <v>1076</v>
      </c>
      <c r="D213" t="s">
        <v>1078</v>
      </c>
      <c r="E213" t="s">
        <v>1082</v>
      </c>
      <c r="F213" t="s">
        <v>1083</v>
      </c>
      <c r="G213" s="65">
        <v>26425.85656578109</v>
      </c>
      <c r="H213" s="137">
        <f t="shared" si="26"/>
        <v>45.56182166513981</v>
      </c>
      <c r="I213" s="132">
        <v>14172.2970393051</v>
      </c>
      <c r="J213">
        <f t="shared" si="24"/>
        <v>10</v>
      </c>
      <c r="K213">
        <f t="shared" si="27"/>
        <v>1</v>
      </c>
      <c r="L213">
        <f t="shared" si="28"/>
        <v>2</v>
      </c>
      <c r="M213">
        <f t="shared" si="29"/>
        <v>1</v>
      </c>
      <c r="Y213" s="164">
        <f t="shared" si="30"/>
        <v>45.56182166513981</v>
      </c>
      <c r="Z213" s="164">
        <f t="shared" si="25"/>
        <v>50.250519608417079</v>
      </c>
      <c r="AA213" s="165">
        <f t="shared" si="31"/>
        <v>0.10290848284638887</v>
      </c>
    </row>
    <row r="214" spans="1:27" x14ac:dyDescent="0.35">
      <c r="A214" t="s">
        <v>1071</v>
      </c>
      <c r="B214" t="s">
        <v>1073</v>
      </c>
      <c r="C214" t="s">
        <v>1076</v>
      </c>
      <c r="D214" t="s">
        <v>1078</v>
      </c>
      <c r="E214" t="s">
        <v>1082</v>
      </c>
      <c r="F214" t="s">
        <v>1083</v>
      </c>
      <c r="G214" s="65">
        <v>31149.927635025742</v>
      </c>
      <c r="H214" s="137">
        <f t="shared" si="26"/>
        <v>53.706771784527142</v>
      </c>
      <c r="I214" s="132">
        <v>23954.0527728093</v>
      </c>
      <c r="J214">
        <f t="shared" si="24"/>
        <v>10</v>
      </c>
      <c r="K214">
        <f t="shared" si="27"/>
        <v>1</v>
      </c>
      <c r="L214">
        <f t="shared" si="28"/>
        <v>2</v>
      </c>
      <c r="M214">
        <f t="shared" si="29"/>
        <v>1</v>
      </c>
      <c r="Y214" s="164">
        <f t="shared" si="30"/>
        <v>53.706771784527142</v>
      </c>
      <c r="Z214" s="164">
        <f t="shared" si="25"/>
        <v>58.235929485150741</v>
      </c>
      <c r="AA214" s="165">
        <f t="shared" si="31"/>
        <v>8.4331222118407823E-2</v>
      </c>
    </row>
    <row r="215" spans="1:27" x14ac:dyDescent="0.35">
      <c r="A215" t="s">
        <v>1071</v>
      </c>
      <c r="B215" t="s">
        <v>1073</v>
      </c>
      <c r="C215" t="s">
        <v>1076</v>
      </c>
      <c r="D215" t="s">
        <v>1078</v>
      </c>
      <c r="E215" t="s">
        <v>1082</v>
      </c>
      <c r="F215" t="s">
        <v>1083</v>
      </c>
      <c r="G215" s="65">
        <v>41604.385230108557</v>
      </c>
      <c r="H215" s="137">
        <f t="shared" si="26"/>
        <v>71.731698672600956</v>
      </c>
      <c r="I215" s="132">
        <v>31081.371963744201</v>
      </c>
      <c r="J215">
        <f t="shared" si="24"/>
        <v>10</v>
      </c>
      <c r="K215">
        <f t="shared" si="27"/>
        <v>1</v>
      </c>
      <c r="L215">
        <f t="shared" si="28"/>
        <v>2</v>
      </c>
      <c r="M215">
        <f t="shared" si="29"/>
        <v>1</v>
      </c>
      <c r="Y215" s="164">
        <f t="shared" si="30"/>
        <v>71.731698672600956</v>
      </c>
      <c r="Z215" s="164">
        <f t="shared" si="25"/>
        <v>64.054370122242375</v>
      </c>
      <c r="AA215" s="165">
        <f t="shared" si="31"/>
        <v>-0.10702839459301772</v>
      </c>
    </row>
    <row r="216" spans="1:27" x14ac:dyDescent="0.35">
      <c r="A216" t="s">
        <v>1071</v>
      </c>
      <c r="B216" t="s">
        <v>1073</v>
      </c>
      <c r="C216" t="s">
        <v>1076</v>
      </c>
      <c r="D216" t="s">
        <v>1078</v>
      </c>
      <c r="E216" t="s">
        <v>1082</v>
      </c>
      <c r="F216" t="s">
        <v>1083</v>
      </c>
      <c r="G216" s="65">
        <v>41052.140284982052</v>
      </c>
      <c r="H216" s="137">
        <f t="shared" si="26"/>
        <v>70.779552215486291</v>
      </c>
      <c r="I216" s="132">
        <v>45016.2336447989</v>
      </c>
      <c r="J216">
        <f t="shared" si="24"/>
        <v>10</v>
      </c>
      <c r="K216">
        <f t="shared" si="27"/>
        <v>1</v>
      </c>
      <c r="L216">
        <f t="shared" si="28"/>
        <v>2</v>
      </c>
      <c r="M216">
        <f t="shared" si="29"/>
        <v>1</v>
      </c>
      <c r="Y216" s="164">
        <f t="shared" si="30"/>
        <v>70.779552215486291</v>
      </c>
      <c r="Z216" s="164">
        <f t="shared" si="25"/>
        <v>75.430199281180919</v>
      </c>
      <c r="AA216" s="165">
        <f t="shared" si="31"/>
        <v>6.5706082055109194E-2</v>
      </c>
    </row>
    <row r="217" spans="1:27" x14ac:dyDescent="0.35">
      <c r="A217" t="s">
        <v>1071</v>
      </c>
      <c r="B217" t="s">
        <v>1073</v>
      </c>
      <c r="C217" t="s">
        <v>1076</v>
      </c>
      <c r="D217" t="s">
        <v>1078</v>
      </c>
      <c r="E217" t="s">
        <v>1082</v>
      </c>
      <c r="F217" t="s">
        <v>1083</v>
      </c>
      <c r="G217" s="65">
        <v>46294.214375425676</v>
      </c>
      <c r="H217" s="137">
        <f t="shared" si="26"/>
        <v>79.817610992113231</v>
      </c>
      <c r="I217" s="132">
        <v>54061.366139626101</v>
      </c>
      <c r="J217">
        <f t="shared" si="24"/>
        <v>10</v>
      </c>
      <c r="K217">
        <f t="shared" si="27"/>
        <v>1</v>
      </c>
      <c r="L217">
        <f t="shared" si="28"/>
        <v>2</v>
      </c>
      <c r="M217">
        <f t="shared" si="29"/>
        <v>1</v>
      </c>
      <c r="Y217" s="164">
        <f t="shared" si="30"/>
        <v>79.817610992113231</v>
      </c>
      <c r="Z217" s="164">
        <f t="shared" si="25"/>
        <v>82.81426123573992</v>
      </c>
      <c r="AA217" s="165">
        <f t="shared" si="31"/>
        <v>3.7543722574242322E-2</v>
      </c>
    </row>
    <row r="218" spans="1:27" x14ac:dyDescent="0.35">
      <c r="A218" t="s">
        <v>1071</v>
      </c>
      <c r="B218" t="s">
        <v>1073</v>
      </c>
      <c r="C218" t="s">
        <v>1076</v>
      </c>
      <c r="D218" t="s">
        <v>1078</v>
      </c>
      <c r="E218" t="s">
        <v>1082</v>
      </c>
      <c r="F218" t="s">
        <v>1083</v>
      </c>
      <c r="G218" s="65">
        <v>53275.612405290041</v>
      </c>
      <c r="H218" s="137">
        <f t="shared" si="26"/>
        <v>91.854504147051799</v>
      </c>
      <c r="I218" s="132">
        <v>63550.072249703</v>
      </c>
      <c r="J218">
        <f t="shared" si="24"/>
        <v>10</v>
      </c>
      <c r="K218">
        <f t="shared" si="27"/>
        <v>1</v>
      </c>
      <c r="L218">
        <f t="shared" si="28"/>
        <v>2</v>
      </c>
      <c r="M218">
        <f t="shared" si="29"/>
        <v>1</v>
      </c>
      <c r="Y218" s="164">
        <f t="shared" si="30"/>
        <v>91.854504147051799</v>
      </c>
      <c r="Z218" s="164">
        <f t="shared" si="25"/>
        <v>90.560437847910023</v>
      </c>
      <c r="AA218" s="165">
        <f t="shared" si="31"/>
        <v>-1.4088218222484516E-2</v>
      </c>
    </row>
    <row r="219" spans="1:27" x14ac:dyDescent="0.35">
      <c r="A219" t="s">
        <v>1071</v>
      </c>
      <c r="B219" t="s">
        <v>1073</v>
      </c>
      <c r="C219" t="s">
        <v>1076</v>
      </c>
      <c r="D219" t="s">
        <v>1078</v>
      </c>
      <c r="E219" t="s">
        <v>1082</v>
      </c>
      <c r="F219" t="s">
        <v>1083</v>
      </c>
      <c r="G219" s="65">
        <v>53927.02443347501</v>
      </c>
      <c r="H219" s="137">
        <f t="shared" si="26"/>
        <v>92.977628333577599</v>
      </c>
      <c r="I219" s="132">
        <v>71394.000753582499</v>
      </c>
      <c r="J219">
        <f t="shared" si="24"/>
        <v>10</v>
      </c>
      <c r="K219">
        <f t="shared" si="27"/>
        <v>1</v>
      </c>
      <c r="L219">
        <f t="shared" si="28"/>
        <v>2</v>
      </c>
      <c r="M219">
        <f t="shared" si="29"/>
        <v>1</v>
      </c>
      <c r="Y219" s="164">
        <f t="shared" si="30"/>
        <v>92.977628333577599</v>
      </c>
      <c r="Z219" s="164">
        <f t="shared" si="25"/>
        <v>96.963887888349021</v>
      </c>
      <c r="AA219" s="165">
        <f t="shared" si="31"/>
        <v>4.2873319380333452E-2</v>
      </c>
    </row>
    <row r="220" spans="1:27" x14ac:dyDescent="0.35">
      <c r="A220" t="s">
        <v>1071</v>
      </c>
      <c r="B220" t="s">
        <v>1073</v>
      </c>
      <c r="C220" t="s">
        <v>1076</v>
      </c>
      <c r="D220" t="s">
        <v>1078</v>
      </c>
      <c r="E220" t="s">
        <v>1082</v>
      </c>
      <c r="F220" t="s">
        <v>1084</v>
      </c>
      <c r="G220" s="65">
        <v>20837.779991047009</v>
      </c>
      <c r="H220" s="137">
        <f t="shared" si="26"/>
        <v>35.927206881115531</v>
      </c>
      <c r="I220" s="132">
        <v>3495.45982983364</v>
      </c>
      <c r="J220">
        <f t="shared" si="24"/>
        <v>10</v>
      </c>
      <c r="K220">
        <f t="shared" si="27"/>
        <v>1</v>
      </c>
      <c r="L220">
        <f t="shared" si="28"/>
        <v>2</v>
      </c>
      <c r="M220">
        <f t="shared" si="29"/>
        <v>0</v>
      </c>
      <c r="Y220" s="164">
        <f t="shared" si="30"/>
        <v>35.927206881115531</v>
      </c>
      <c r="Z220" s="164">
        <f t="shared" si="25"/>
        <v>37.924238698691376</v>
      </c>
      <c r="AA220" s="165">
        <f t="shared" si="31"/>
        <v>5.5585501655725622E-2</v>
      </c>
    </row>
    <row r="221" spans="1:27" x14ac:dyDescent="0.35">
      <c r="A221" t="s">
        <v>1071</v>
      </c>
      <c r="B221" t="s">
        <v>1073</v>
      </c>
      <c r="C221" t="s">
        <v>1076</v>
      </c>
      <c r="D221" t="s">
        <v>1078</v>
      </c>
      <c r="E221" t="s">
        <v>1082</v>
      </c>
      <c r="F221" t="s">
        <v>1084</v>
      </c>
      <c r="G221" s="65">
        <v>26572.821920810216</v>
      </c>
      <c r="H221" s="137">
        <f t="shared" si="26"/>
        <v>45.815210208293479</v>
      </c>
      <c r="I221" s="132">
        <v>14172.2970393051</v>
      </c>
      <c r="J221">
        <f t="shared" si="24"/>
        <v>10</v>
      </c>
      <c r="K221">
        <f t="shared" si="27"/>
        <v>1</v>
      </c>
      <c r="L221">
        <f t="shared" si="28"/>
        <v>2</v>
      </c>
      <c r="M221">
        <f t="shared" si="29"/>
        <v>0</v>
      </c>
      <c r="Y221" s="164">
        <f t="shared" si="30"/>
        <v>45.815210208293479</v>
      </c>
      <c r="Z221" s="164">
        <f t="shared" si="25"/>
        <v>46.640355071620654</v>
      </c>
      <c r="AA221" s="165">
        <f t="shared" si="31"/>
        <v>1.8010282165589864E-2</v>
      </c>
    </row>
    <row r="222" spans="1:27" x14ac:dyDescent="0.35">
      <c r="A222" t="s">
        <v>1071</v>
      </c>
      <c r="B222" t="s">
        <v>1073</v>
      </c>
      <c r="C222" t="s">
        <v>1076</v>
      </c>
      <c r="D222" t="s">
        <v>1078</v>
      </c>
      <c r="E222" t="s">
        <v>1082</v>
      </c>
      <c r="F222" t="s">
        <v>1084</v>
      </c>
      <c r="G222" s="65">
        <v>30014.574754706067</v>
      </c>
      <c r="H222" s="137">
        <f t="shared" si="26"/>
        <v>51.749266818458736</v>
      </c>
      <c r="I222" s="132">
        <v>23954.0527728093</v>
      </c>
      <c r="J222">
        <f t="shared" si="24"/>
        <v>10</v>
      </c>
      <c r="K222">
        <f t="shared" si="27"/>
        <v>1</v>
      </c>
      <c r="L222">
        <f t="shared" si="28"/>
        <v>2</v>
      </c>
      <c r="M222">
        <f t="shared" si="29"/>
        <v>0</v>
      </c>
      <c r="Y222" s="164">
        <f t="shared" si="30"/>
        <v>51.749266818458736</v>
      </c>
      <c r="Z222" s="164">
        <f t="shared" si="25"/>
        <v>54.625764948354316</v>
      </c>
      <c r="AA222" s="165">
        <f t="shared" si="31"/>
        <v>5.5585292444559675E-2</v>
      </c>
    </row>
    <row r="223" spans="1:27" x14ac:dyDescent="0.35">
      <c r="A223" t="s">
        <v>1071</v>
      </c>
      <c r="B223" t="s">
        <v>1073</v>
      </c>
      <c r="C223" t="s">
        <v>1076</v>
      </c>
      <c r="D223" t="s">
        <v>1078</v>
      </c>
      <c r="E223" t="s">
        <v>1082</v>
      </c>
      <c r="F223" t="s">
        <v>1084</v>
      </c>
      <c r="G223" s="65">
        <v>38725.023544337892</v>
      </c>
      <c r="H223" s="137">
        <f t="shared" si="26"/>
        <v>66.767281972996358</v>
      </c>
      <c r="I223" s="132">
        <v>31081.371963744201</v>
      </c>
      <c r="J223">
        <f t="shared" si="24"/>
        <v>10</v>
      </c>
      <c r="K223">
        <f t="shared" si="27"/>
        <v>1</v>
      </c>
      <c r="L223">
        <f t="shared" si="28"/>
        <v>2</v>
      </c>
      <c r="M223">
        <f t="shared" si="29"/>
        <v>0</v>
      </c>
      <c r="Y223" s="164">
        <f t="shared" si="30"/>
        <v>66.767281972996358</v>
      </c>
      <c r="Z223" s="164">
        <f t="shared" si="25"/>
        <v>60.444205585445943</v>
      </c>
      <c r="AA223" s="165">
        <f t="shared" si="31"/>
        <v>-9.4703216915550725E-2</v>
      </c>
    </row>
    <row r="224" spans="1:27" x14ac:dyDescent="0.35">
      <c r="A224" t="s">
        <v>1071</v>
      </c>
      <c r="B224" t="s">
        <v>1073</v>
      </c>
      <c r="C224" t="s">
        <v>1076</v>
      </c>
      <c r="D224" t="s">
        <v>1078</v>
      </c>
      <c r="E224" t="s">
        <v>1082</v>
      </c>
      <c r="F224" t="s">
        <v>1084</v>
      </c>
      <c r="G224" s="65">
        <v>38660.037816301148</v>
      </c>
      <c r="H224" s="137">
        <f t="shared" si="26"/>
        <v>66.655237614312327</v>
      </c>
      <c r="I224" s="132">
        <v>45016.2336447989</v>
      </c>
      <c r="J224">
        <f t="shared" si="24"/>
        <v>10</v>
      </c>
      <c r="K224">
        <f t="shared" si="27"/>
        <v>1</v>
      </c>
      <c r="L224">
        <f t="shared" si="28"/>
        <v>2</v>
      </c>
      <c r="M224">
        <f t="shared" si="29"/>
        <v>0</v>
      </c>
      <c r="Y224" s="164">
        <f t="shared" si="30"/>
        <v>66.655237614312327</v>
      </c>
      <c r="Z224" s="164">
        <f t="shared" si="25"/>
        <v>71.820034744384486</v>
      </c>
      <c r="AA224" s="165">
        <f t="shared" si="31"/>
        <v>7.7485240694171065E-2</v>
      </c>
    </row>
    <row r="225" spans="1:27" x14ac:dyDescent="0.35">
      <c r="A225" t="s">
        <v>1071</v>
      </c>
      <c r="B225" t="s">
        <v>1073</v>
      </c>
      <c r="C225" t="s">
        <v>1076</v>
      </c>
      <c r="D225" t="s">
        <v>1078</v>
      </c>
      <c r="E225" t="s">
        <v>1082</v>
      </c>
      <c r="F225" t="s">
        <v>1084</v>
      </c>
      <c r="G225" s="65">
        <v>42563.422862264684</v>
      </c>
      <c r="H225" s="137">
        <f t="shared" si="26"/>
        <v>73.385211831490835</v>
      </c>
      <c r="I225" s="132">
        <v>54061.366139626101</v>
      </c>
      <c r="J225">
        <f t="shared" si="24"/>
        <v>10</v>
      </c>
      <c r="K225">
        <f t="shared" si="27"/>
        <v>1</v>
      </c>
      <c r="L225">
        <f t="shared" si="28"/>
        <v>2</v>
      </c>
      <c r="M225">
        <f t="shared" si="29"/>
        <v>0</v>
      </c>
      <c r="Y225" s="164">
        <f t="shared" si="30"/>
        <v>73.385211831490835</v>
      </c>
      <c r="Z225" s="164">
        <f t="shared" si="25"/>
        <v>79.204096698943488</v>
      </c>
      <c r="AA225" s="165">
        <f t="shared" si="31"/>
        <v>7.9292335911138823E-2</v>
      </c>
    </row>
    <row r="226" spans="1:27" x14ac:dyDescent="0.35">
      <c r="A226" t="s">
        <v>1071</v>
      </c>
      <c r="B226" t="s">
        <v>1073</v>
      </c>
      <c r="C226" t="s">
        <v>1076</v>
      </c>
      <c r="D226" t="s">
        <v>1078</v>
      </c>
      <c r="E226" t="s">
        <v>1082</v>
      </c>
      <c r="F226" t="s">
        <v>1084</v>
      </c>
      <c r="G226" s="65">
        <v>48530.615746669486</v>
      </c>
      <c r="H226" s="137">
        <f t="shared" si="26"/>
        <v>83.67347542529221</v>
      </c>
      <c r="I226" s="132">
        <v>63550.072249703</v>
      </c>
      <c r="J226">
        <f t="shared" si="24"/>
        <v>10</v>
      </c>
      <c r="K226">
        <f t="shared" si="27"/>
        <v>1</v>
      </c>
      <c r="L226">
        <f t="shared" si="28"/>
        <v>2</v>
      </c>
      <c r="M226">
        <f t="shared" si="29"/>
        <v>0</v>
      </c>
      <c r="Y226" s="164">
        <f t="shared" si="30"/>
        <v>83.67347542529221</v>
      </c>
      <c r="Z226" s="164">
        <f t="shared" si="25"/>
        <v>86.950273311113591</v>
      </c>
      <c r="AA226" s="165">
        <f t="shared" si="31"/>
        <v>3.9161728004797336E-2</v>
      </c>
    </row>
    <row r="227" spans="1:27" x14ac:dyDescent="0.35">
      <c r="A227" t="s">
        <v>1071</v>
      </c>
      <c r="B227" t="s">
        <v>1073</v>
      </c>
      <c r="C227" t="s">
        <v>1076</v>
      </c>
      <c r="D227" t="s">
        <v>1078</v>
      </c>
      <c r="E227" t="s">
        <v>1082</v>
      </c>
      <c r="F227" t="s">
        <v>1084</v>
      </c>
      <c r="G227" s="65">
        <v>48364.398592714904</v>
      </c>
      <c r="H227" s="137">
        <f t="shared" si="26"/>
        <v>83.386894125370532</v>
      </c>
      <c r="I227" s="132">
        <v>71394.000753582499</v>
      </c>
      <c r="J227">
        <f t="shared" si="24"/>
        <v>10</v>
      </c>
      <c r="K227">
        <f t="shared" si="27"/>
        <v>1</v>
      </c>
      <c r="L227">
        <f t="shared" si="28"/>
        <v>2</v>
      </c>
      <c r="M227">
        <f t="shared" si="29"/>
        <v>0</v>
      </c>
      <c r="Y227" s="164">
        <f t="shared" si="30"/>
        <v>83.386894125370532</v>
      </c>
      <c r="Z227" s="164">
        <f t="shared" si="25"/>
        <v>93.353723351552588</v>
      </c>
      <c r="AA227" s="165">
        <f t="shared" si="31"/>
        <v>0.11952512838764728</v>
      </c>
    </row>
    <row r="228" spans="1:27" x14ac:dyDescent="0.35">
      <c r="A228" t="s">
        <v>1071</v>
      </c>
      <c r="B228" t="s">
        <v>1073</v>
      </c>
      <c r="C228" t="s">
        <v>1076</v>
      </c>
      <c r="D228" t="s">
        <v>1078</v>
      </c>
      <c r="E228" t="s">
        <v>1080</v>
      </c>
      <c r="F228" t="s">
        <v>1083</v>
      </c>
      <c r="G228" s="65">
        <v>20224.149418548772</v>
      </c>
      <c r="H228" s="137">
        <f t="shared" si="26"/>
        <v>34.869223135428918</v>
      </c>
      <c r="I228" s="132">
        <v>3495.45982983364</v>
      </c>
      <c r="J228">
        <f t="shared" si="24"/>
        <v>10</v>
      </c>
      <c r="K228">
        <f t="shared" si="27"/>
        <v>1</v>
      </c>
      <c r="L228">
        <f t="shared" si="28"/>
        <v>2</v>
      </c>
      <c r="M228">
        <f t="shared" si="29"/>
        <v>1</v>
      </c>
      <c r="Y228" s="164">
        <f t="shared" si="30"/>
        <v>34.869223135428918</v>
      </c>
      <c r="Z228" s="164">
        <f t="shared" si="25"/>
        <v>41.534403235487801</v>
      </c>
      <c r="AA228" s="165">
        <f t="shared" si="31"/>
        <v>0.19114793794435636</v>
      </c>
    </row>
    <row r="229" spans="1:27" x14ac:dyDescent="0.35">
      <c r="A229" t="s">
        <v>1071</v>
      </c>
      <c r="B229" t="s">
        <v>1073</v>
      </c>
      <c r="C229" t="s">
        <v>1076</v>
      </c>
      <c r="D229" t="s">
        <v>1078</v>
      </c>
      <c r="E229" t="s">
        <v>1080</v>
      </c>
      <c r="F229" t="s">
        <v>1083</v>
      </c>
      <c r="G229" s="65">
        <v>27362.308161291094</v>
      </c>
      <c r="H229" s="137">
        <f t="shared" si="26"/>
        <v>47.176393381536371</v>
      </c>
      <c r="I229" s="132">
        <v>14172.2970393051</v>
      </c>
      <c r="J229">
        <f t="shared" si="24"/>
        <v>10</v>
      </c>
      <c r="K229">
        <f t="shared" si="27"/>
        <v>1</v>
      </c>
      <c r="L229">
        <f t="shared" si="28"/>
        <v>2</v>
      </c>
      <c r="M229">
        <f t="shared" si="29"/>
        <v>1</v>
      </c>
      <c r="Y229" s="164">
        <f t="shared" si="30"/>
        <v>47.176393381536371</v>
      </c>
      <c r="Z229" s="164">
        <f t="shared" si="25"/>
        <v>50.250519608417079</v>
      </c>
      <c r="AA229" s="165">
        <f t="shared" si="31"/>
        <v>6.5162383271202717E-2</v>
      </c>
    </row>
    <row r="230" spans="1:27" x14ac:dyDescent="0.35">
      <c r="A230" t="s">
        <v>1071</v>
      </c>
      <c r="B230" t="s">
        <v>1073</v>
      </c>
      <c r="C230" t="s">
        <v>1076</v>
      </c>
      <c r="D230" t="s">
        <v>1078</v>
      </c>
      <c r="E230" t="s">
        <v>1080</v>
      </c>
      <c r="F230" t="s">
        <v>1083</v>
      </c>
      <c r="G230" s="65">
        <v>32007.126398147368</v>
      </c>
      <c r="H230" s="137">
        <f t="shared" si="26"/>
        <v>55.184700686460978</v>
      </c>
      <c r="I230" s="132">
        <v>23954.0527728093</v>
      </c>
      <c r="J230">
        <f t="shared" si="24"/>
        <v>10</v>
      </c>
      <c r="K230">
        <f t="shared" si="27"/>
        <v>1</v>
      </c>
      <c r="L230">
        <f t="shared" si="28"/>
        <v>2</v>
      </c>
      <c r="M230">
        <f t="shared" si="29"/>
        <v>1</v>
      </c>
      <c r="Y230" s="164">
        <f t="shared" si="30"/>
        <v>55.184700686460978</v>
      </c>
      <c r="Z230" s="164">
        <f t="shared" si="25"/>
        <v>58.235929485150741</v>
      </c>
      <c r="AA230" s="165">
        <f t="shared" si="31"/>
        <v>5.5291208627291644E-2</v>
      </c>
    </row>
    <row r="231" spans="1:27" x14ac:dyDescent="0.35">
      <c r="A231" t="s">
        <v>1071</v>
      </c>
      <c r="B231" t="s">
        <v>1073</v>
      </c>
      <c r="C231" t="s">
        <v>1076</v>
      </c>
      <c r="D231" t="s">
        <v>1078</v>
      </c>
      <c r="E231" t="s">
        <v>1080</v>
      </c>
      <c r="F231" t="s">
        <v>1083</v>
      </c>
      <c r="G231" s="65">
        <v>43841.345323910908</v>
      </c>
      <c r="H231" s="137">
        <f t="shared" si="26"/>
        <v>75.588526420536041</v>
      </c>
      <c r="I231" s="132">
        <v>31081.371963744201</v>
      </c>
      <c r="J231">
        <f t="shared" si="24"/>
        <v>10</v>
      </c>
      <c r="K231">
        <f t="shared" si="27"/>
        <v>1</v>
      </c>
      <c r="L231">
        <f t="shared" si="28"/>
        <v>2</v>
      </c>
      <c r="M231">
        <f t="shared" si="29"/>
        <v>1</v>
      </c>
      <c r="Y231" s="164">
        <f t="shared" si="30"/>
        <v>75.588526420536041</v>
      </c>
      <c r="Z231" s="164">
        <f t="shared" si="25"/>
        <v>64.054370122242375</v>
      </c>
      <c r="AA231" s="165">
        <f t="shared" si="31"/>
        <v>-0.15259136332574463</v>
      </c>
    </row>
    <row r="232" spans="1:27" x14ac:dyDescent="0.35">
      <c r="A232" t="s">
        <v>1071</v>
      </c>
      <c r="B232" t="s">
        <v>1073</v>
      </c>
      <c r="C232" t="s">
        <v>1076</v>
      </c>
      <c r="D232" t="s">
        <v>1078</v>
      </c>
      <c r="E232" t="s">
        <v>1080</v>
      </c>
      <c r="F232" t="s">
        <v>1083</v>
      </c>
      <c r="G232" s="65">
        <v>43205.764251640576</v>
      </c>
      <c r="H232" s="137">
        <f t="shared" si="26"/>
        <v>74.492696985587202</v>
      </c>
      <c r="I232" s="132">
        <v>45016.2336447989</v>
      </c>
      <c r="J232">
        <f t="shared" si="24"/>
        <v>10</v>
      </c>
      <c r="K232">
        <f t="shared" si="27"/>
        <v>1</v>
      </c>
      <c r="L232">
        <f t="shared" si="28"/>
        <v>2</v>
      </c>
      <c r="M232">
        <f t="shared" si="29"/>
        <v>1</v>
      </c>
      <c r="Y232" s="164">
        <f t="shared" si="30"/>
        <v>74.492696985587202</v>
      </c>
      <c r="Z232" s="164">
        <f t="shared" si="25"/>
        <v>75.430199281180919</v>
      </c>
      <c r="AA232" s="165">
        <f t="shared" si="31"/>
        <v>1.2585157116476786E-2</v>
      </c>
    </row>
    <row r="233" spans="1:27" x14ac:dyDescent="0.35">
      <c r="A233" t="s">
        <v>1071</v>
      </c>
      <c r="B233" t="s">
        <v>1073</v>
      </c>
      <c r="C233" t="s">
        <v>1076</v>
      </c>
      <c r="D233" t="s">
        <v>1078</v>
      </c>
      <c r="E233" t="s">
        <v>1080</v>
      </c>
      <c r="F233" t="s">
        <v>1083</v>
      </c>
      <c r="G233" s="65">
        <v>48678.215091380502</v>
      </c>
      <c r="H233" s="137">
        <f t="shared" si="26"/>
        <v>83.927957054104311</v>
      </c>
      <c r="I233" s="132">
        <v>54061.366139626101</v>
      </c>
      <c r="J233">
        <f t="shared" si="24"/>
        <v>10</v>
      </c>
      <c r="K233">
        <f t="shared" si="27"/>
        <v>1</v>
      </c>
      <c r="L233">
        <f t="shared" si="28"/>
        <v>2</v>
      </c>
      <c r="M233">
        <f t="shared" si="29"/>
        <v>1</v>
      </c>
      <c r="Y233" s="164">
        <f t="shared" si="30"/>
        <v>83.927957054104311</v>
      </c>
      <c r="Z233" s="164">
        <f t="shared" si="25"/>
        <v>82.81426123573992</v>
      </c>
      <c r="AA233" s="165">
        <f t="shared" si="31"/>
        <v>-1.326966433421517E-2</v>
      </c>
    </row>
    <row r="234" spans="1:27" x14ac:dyDescent="0.35">
      <c r="A234" t="s">
        <v>1071</v>
      </c>
      <c r="B234" t="s">
        <v>1073</v>
      </c>
      <c r="C234" t="s">
        <v>1076</v>
      </c>
      <c r="D234" t="s">
        <v>1078</v>
      </c>
      <c r="E234" t="s">
        <v>1080</v>
      </c>
      <c r="F234" t="s">
        <v>1083</v>
      </c>
      <c r="G234" s="65">
        <v>55319.36647352585</v>
      </c>
      <c r="H234" s="137">
        <f t="shared" si="26"/>
        <v>95.378218057803196</v>
      </c>
      <c r="I234" s="132">
        <v>63550.072249703</v>
      </c>
      <c r="J234">
        <f t="shared" si="24"/>
        <v>10</v>
      </c>
      <c r="K234">
        <f t="shared" si="27"/>
        <v>1</v>
      </c>
      <c r="L234">
        <f t="shared" si="28"/>
        <v>2</v>
      </c>
      <c r="M234">
        <f t="shared" si="29"/>
        <v>1</v>
      </c>
      <c r="Y234" s="164">
        <f t="shared" si="30"/>
        <v>95.378218057803196</v>
      </c>
      <c r="Z234" s="164">
        <f t="shared" si="25"/>
        <v>90.560437847910023</v>
      </c>
      <c r="AA234" s="165">
        <f t="shared" si="31"/>
        <v>-5.0512373873177197E-2</v>
      </c>
    </row>
    <row r="235" spans="1:27" x14ac:dyDescent="0.35">
      <c r="A235" t="s">
        <v>1071</v>
      </c>
      <c r="B235" t="s">
        <v>1073</v>
      </c>
      <c r="C235" t="s">
        <v>1076</v>
      </c>
      <c r="D235" t="s">
        <v>1078</v>
      </c>
      <c r="E235" t="s">
        <v>1080</v>
      </c>
      <c r="F235" t="s">
        <v>1083</v>
      </c>
      <c r="G235" s="65">
        <v>56366.273022848771</v>
      </c>
      <c r="H235" s="137">
        <f t="shared" si="26"/>
        <v>97.183229349739264</v>
      </c>
      <c r="I235" s="132">
        <v>71394.000753582499</v>
      </c>
      <c r="J235">
        <f t="shared" si="24"/>
        <v>10</v>
      </c>
      <c r="K235">
        <f t="shared" si="27"/>
        <v>1</v>
      </c>
      <c r="L235">
        <f t="shared" si="28"/>
        <v>2</v>
      </c>
      <c r="M235">
        <f t="shared" si="29"/>
        <v>1</v>
      </c>
      <c r="Y235" s="164">
        <f t="shared" si="30"/>
        <v>97.183229349739264</v>
      </c>
      <c r="Z235" s="164">
        <f t="shared" si="25"/>
        <v>96.963887888349021</v>
      </c>
      <c r="AA235" s="165">
        <f t="shared" si="31"/>
        <v>-2.2569888123483706E-3</v>
      </c>
    </row>
    <row r="236" spans="1:27" x14ac:dyDescent="0.35">
      <c r="A236" t="s">
        <v>1071</v>
      </c>
      <c r="B236" t="s">
        <v>1073</v>
      </c>
      <c r="C236" t="s">
        <v>1076</v>
      </c>
      <c r="D236" t="s">
        <v>1078</v>
      </c>
      <c r="E236" t="s">
        <v>1080</v>
      </c>
      <c r="F236" t="s">
        <v>1084</v>
      </c>
      <c r="G236" s="65">
        <v>21617.764086616418</v>
      </c>
      <c r="H236" s="137">
        <f t="shared" si="26"/>
        <v>37.272007045890376</v>
      </c>
      <c r="I236" s="132">
        <v>3495.45982983364</v>
      </c>
      <c r="J236">
        <f t="shared" si="24"/>
        <v>10</v>
      </c>
      <c r="K236">
        <f t="shared" si="27"/>
        <v>1</v>
      </c>
      <c r="L236">
        <f t="shared" si="28"/>
        <v>2</v>
      </c>
      <c r="M236">
        <f t="shared" si="29"/>
        <v>0</v>
      </c>
      <c r="Y236" s="164">
        <f t="shared" si="30"/>
        <v>37.272007045890376</v>
      </c>
      <c r="Z236" s="164">
        <f t="shared" si="25"/>
        <v>37.924238698691376</v>
      </c>
      <c r="AA236" s="165">
        <f t="shared" si="31"/>
        <v>1.749923614250104E-2</v>
      </c>
    </row>
    <row r="237" spans="1:27" x14ac:dyDescent="0.35">
      <c r="A237" t="s">
        <v>1071</v>
      </c>
      <c r="B237" t="s">
        <v>1073</v>
      </c>
      <c r="C237" t="s">
        <v>1076</v>
      </c>
      <c r="D237" t="s">
        <v>1078</v>
      </c>
      <c r="E237" t="s">
        <v>1080</v>
      </c>
      <c r="F237" t="s">
        <v>1084</v>
      </c>
      <c r="G237" s="65">
        <v>27829.137032397844</v>
      </c>
      <c r="H237" s="137">
        <f t="shared" si="26"/>
        <v>47.981270745513527</v>
      </c>
      <c r="I237" s="132">
        <v>14172.2970393051</v>
      </c>
      <c r="J237">
        <f t="shared" si="24"/>
        <v>10</v>
      </c>
      <c r="K237">
        <f t="shared" si="27"/>
        <v>1</v>
      </c>
      <c r="L237">
        <f t="shared" si="28"/>
        <v>2</v>
      </c>
      <c r="M237">
        <f t="shared" si="29"/>
        <v>0</v>
      </c>
      <c r="Y237" s="164">
        <f t="shared" si="30"/>
        <v>47.981270745513527</v>
      </c>
      <c r="Z237" s="164">
        <f t="shared" si="25"/>
        <v>46.640355071620654</v>
      </c>
      <c r="AA237" s="165">
        <f t="shared" si="31"/>
        <v>-2.7946647786902479E-2</v>
      </c>
    </row>
    <row r="238" spans="1:27" x14ac:dyDescent="0.35">
      <c r="A238" t="s">
        <v>1071</v>
      </c>
      <c r="B238" t="s">
        <v>1073</v>
      </c>
      <c r="C238" t="s">
        <v>1076</v>
      </c>
      <c r="D238" t="s">
        <v>1078</v>
      </c>
      <c r="E238" t="s">
        <v>1080</v>
      </c>
      <c r="F238" t="s">
        <v>1084</v>
      </c>
      <c r="G238" s="65">
        <v>31145.134503725876</v>
      </c>
      <c r="H238" s="137">
        <f t="shared" si="26"/>
        <v>53.698507765044617</v>
      </c>
      <c r="I238" s="132">
        <v>23954.0527728093</v>
      </c>
      <c r="J238">
        <f t="shared" si="24"/>
        <v>10</v>
      </c>
      <c r="K238">
        <f t="shared" si="27"/>
        <v>1</v>
      </c>
      <c r="L238">
        <f t="shared" si="28"/>
        <v>2</v>
      </c>
      <c r="M238">
        <f t="shared" si="29"/>
        <v>0</v>
      </c>
      <c r="Y238" s="164">
        <f t="shared" si="30"/>
        <v>53.698507765044617</v>
      </c>
      <c r="Z238" s="164">
        <f t="shared" si="25"/>
        <v>54.625764948354316</v>
      </c>
      <c r="AA238" s="165">
        <f t="shared" si="31"/>
        <v>1.7267838938222813E-2</v>
      </c>
    </row>
    <row r="239" spans="1:27" x14ac:dyDescent="0.35">
      <c r="A239" t="s">
        <v>1071</v>
      </c>
      <c r="B239" t="s">
        <v>1073</v>
      </c>
      <c r="C239" t="s">
        <v>1076</v>
      </c>
      <c r="D239" t="s">
        <v>1078</v>
      </c>
      <c r="E239" t="s">
        <v>1080</v>
      </c>
      <c r="F239" t="s">
        <v>1084</v>
      </c>
      <c r="G239" s="65">
        <v>41284.295972550091</v>
      </c>
      <c r="H239" s="137">
        <f t="shared" si="26"/>
        <v>71.179820642327741</v>
      </c>
      <c r="I239" s="132">
        <v>31081.371963744201</v>
      </c>
      <c r="J239">
        <f t="shared" si="24"/>
        <v>10</v>
      </c>
      <c r="K239">
        <f t="shared" si="27"/>
        <v>1</v>
      </c>
      <c r="L239">
        <f t="shared" si="28"/>
        <v>2</v>
      </c>
      <c r="M239">
        <f t="shared" si="29"/>
        <v>0</v>
      </c>
      <c r="Y239" s="164">
        <f t="shared" si="30"/>
        <v>71.179820642327741</v>
      </c>
      <c r="Z239" s="164">
        <f t="shared" si="25"/>
        <v>60.444205585445943</v>
      </c>
      <c r="AA239" s="165">
        <f t="shared" si="31"/>
        <v>-0.15082385653691521</v>
      </c>
    </row>
    <row r="240" spans="1:27" x14ac:dyDescent="0.35">
      <c r="A240" t="s">
        <v>1071</v>
      </c>
      <c r="B240" t="s">
        <v>1073</v>
      </c>
      <c r="C240" t="s">
        <v>1076</v>
      </c>
      <c r="D240" t="s">
        <v>1078</v>
      </c>
      <c r="E240" t="s">
        <v>1080</v>
      </c>
      <c r="F240" t="s">
        <v>1084</v>
      </c>
      <c r="G240" s="65">
        <v>41076.617301391336</v>
      </c>
      <c r="H240" s="137">
        <f t="shared" si="26"/>
        <v>70.821753967916095</v>
      </c>
      <c r="I240" s="132">
        <v>45016.2336447989</v>
      </c>
      <c r="J240">
        <f t="shared" si="24"/>
        <v>10</v>
      </c>
      <c r="K240">
        <f t="shared" si="27"/>
        <v>1</v>
      </c>
      <c r="L240">
        <f t="shared" si="28"/>
        <v>2</v>
      </c>
      <c r="M240">
        <f t="shared" si="29"/>
        <v>0</v>
      </c>
      <c r="Y240" s="164">
        <f t="shared" si="30"/>
        <v>70.821753967916095</v>
      </c>
      <c r="Z240" s="164">
        <f t="shared" si="25"/>
        <v>71.820034744384486</v>
      </c>
      <c r="AA240" s="165">
        <f t="shared" si="31"/>
        <v>1.4095679936430683E-2</v>
      </c>
    </row>
    <row r="241" spans="1:27" x14ac:dyDescent="0.35">
      <c r="A241" t="s">
        <v>1071</v>
      </c>
      <c r="B241" t="s">
        <v>1073</v>
      </c>
      <c r="C241" t="s">
        <v>1076</v>
      </c>
      <c r="D241" t="s">
        <v>1078</v>
      </c>
      <c r="E241" t="s">
        <v>1080</v>
      </c>
      <c r="F241" t="s">
        <v>1084</v>
      </c>
      <c r="G241" s="65">
        <v>45150.388921536854</v>
      </c>
      <c r="H241" s="137">
        <f t="shared" si="26"/>
        <v>77.845498140580787</v>
      </c>
      <c r="I241" s="132">
        <v>54061.366139626101</v>
      </c>
      <c r="J241">
        <f t="shared" si="24"/>
        <v>10</v>
      </c>
      <c r="K241">
        <f t="shared" si="27"/>
        <v>1</v>
      </c>
      <c r="L241">
        <f t="shared" si="28"/>
        <v>2</v>
      </c>
      <c r="M241">
        <f t="shared" si="29"/>
        <v>0</v>
      </c>
      <c r="Y241" s="164">
        <f t="shared" si="30"/>
        <v>77.845498140580787</v>
      </c>
      <c r="Z241" s="164">
        <f t="shared" si="25"/>
        <v>79.204096698943488</v>
      </c>
      <c r="AA241" s="165">
        <f t="shared" si="31"/>
        <v>1.7452500026516882E-2</v>
      </c>
    </row>
    <row r="242" spans="1:27" x14ac:dyDescent="0.35">
      <c r="A242" t="s">
        <v>1071</v>
      </c>
      <c r="B242" t="s">
        <v>1073</v>
      </c>
      <c r="C242" t="s">
        <v>1076</v>
      </c>
      <c r="D242" t="s">
        <v>1078</v>
      </c>
      <c r="E242" t="s">
        <v>1080</v>
      </c>
      <c r="F242" t="s">
        <v>1084</v>
      </c>
      <c r="G242" s="65">
        <v>50858.809449445216</v>
      </c>
      <c r="H242" s="137">
        <f t="shared" si="26"/>
        <v>87.687602499043479</v>
      </c>
      <c r="I242" s="132">
        <v>63550.072249703</v>
      </c>
      <c r="J242">
        <f t="shared" si="24"/>
        <v>10</v>
      </c>
      <c r="K242">
        <f t="shared" si="27"/>
        <v>1</v>
      </c>
      <c r="L242">
        <f t="shared" si="28"/>
        <v>2</v>
      </c>
      <c r="M242">
        <f t="shared" si="29"/>
        <v>0</v>
      </c>
      <c r="Y242" s="164">
        <f t="shared" si="30"/>
        <v>87.687602499043479</v>
      </c>
      <c r="Z242" s="164">
        <f t="shared" si="25"/>
        <v>86.950273311113591</v>
      </c>
      <c r="AA242" s="165">
        <f t="shared" si="31"/>
        <v>-8.408591031302648E-3</v>
      </c>
    </row>
    <row r="243" spans="1:27" x14ac:dyDescent="0.35">
      <c r="A243" t="s">
        <v>1071</v>
      </c>
      <c r="B243" t="s">
        <v>1073</v>
      </c>
      <c r="C243" t="s">
        <v>1076</v>
      </c>
      <c r="D243" t="s">
        <v>1078</v>
      </c>
      <c r="E243" t="s">
        <v>1080</v>
      </c>
      <c r="F243" t="s">
        <v>1084</v>
      </c>
      <c r="G243" s="65">
        <v>50998.898049343705</v>
      </c>
      <c r="H243" s="137">
        <f t="shared" si="26"/>
        <v>87.92913456783397</v>
      </c>
      <c r="I243" s="132">
        <v>71394.000753582499</v>
      </c>
      <c r="J243">
        <f t="shared" si="24"/>
        <v>10</v>
      </c>
      <c r="K243">
        <f t="shared" si="27"/>
        <v>1</v>
      </c>
      <c r="L243">
        <f t="shared" si="28"/>
        <v>2</v>
      </c>
      <c r="M243">
        <f t="shared" si="29"/>
        <v>0</v>
      </c>
      <c r="Y243" s="164">
        <f t="shared" si="30"/>
        <v>87.92913456783397</v>
      </c>
      <c r="Z243" s="164">
        <f t="shared" si="25"/>
        <v>93.353723351552588</v>
      </c>
      <c r="AA243" s="165">
        <f t="shared" si="31"/>
        <v>6.1692734841302777E-2</v>
      </c>
    </row>
    <row r="244" spans="1:27" x14ac:dyDescent="0.35">
      <c r="A244" t="s">
        <v>1071</v>
      </c>
      <c r="B244" t="s">
        <v>1073</v>
      </c>
      <c r="C244" t="s">
        <v>1076</v>
      </c>
      <c r="D244" t="s">
        <v>1078</v>
      </c>
      <c r="E244" t="s">
        <v>1081</v>
      </c>
      <c r="F244" t="s">
        <v>1083</v>
      </c>
      <c r="G244" s="65">
        <v>20189.145831856371</v>
      </c>
      <c r="H244" s="137">
        <f t="shared" si="26"/>
        <v>34.808872123890296</v>
      </c>
      <c r="I244" s="132">
        <v>3495.45982983364</v>
      </c>
      <c r="J244">
        <f t="shared" si="24"/>
        <v>10</v>
      </c>
      <c r="K244">
        <f t="shared" si="27"/>
        <v>1</v>
      </c>
      <c r="L244">
        <f t="shared" si="28"/>
        <v>2</v>
      </c>
      <c r="M244">
        <f t="shared" si="29"/>
        <v>1</v>
      </c>
      <c r="Y244" s="164">
        <f t="shared" si="30"/>
        <v>34.808872123890296</v>
      </c>
      <c r="Z244" s="164">
        <f t="shared" si="25"/>
        <v>41.534403235487801</v>
      </c>
      <c r="AA244" s="165">
        <f t="shared" si="31"/>
        <v>0.19321312933266754</v>
      </c>
    </row>
    <row r="245" spans="1:27" x14ac:dyDescent="0.35">
      <c r="A245" t="s">
        <v>1071</v>
      </c>
      <c r="B245" t="s">
        <v>1073</v>
      </c>
      <c r="C245" t="s">
        <v>1076</v>
      </c>
      <c r="D245" t="s">
        <v>1078</v>
      </c>
      <c r="E245" t="s">
        <v>1081</v>
      </c>
      <c r="F245" t="s">
        <v>1083</v>
      </c>
      <c r="G245" s="65">
        <v>27119.858531789745</v>
      </c>
      <c r="H245" s="137">
        <f t="shared" si="26"/>
        <v>46.758376778947834</v>
      </c>
      <c r="I245" s="132">
        <v>14172.2970393051</v>
      </c>
      <c r="J245">
        <f t="shared" si="24"/>
        <v>10</v>
      </c>
      <c r="K245">
        <f t="shared" si="27"/>
        <v>1</v>
      </c>
      <c r="L245">
        <f t="shared" si="28"/>
        <v>2</v>
      </c>
      <c r="M245">
        <f t="shared" si="29"/>
        <v>1</v>
      </c>
      <c r="Y245" s="164">
        <f t="shared" si="30"/>
        <v>46.758376778947834</v>
      </c>
      <c r="Z245" s="164">
        <f t="shared" si="25"/>
        <v>50.250519608417079</v>
      </c>
      <c r="AA245" s="165">
        <f t="shared" si="31"/>
        <v>7.4684860126314812E-2</v>
      </c>
    </row>
    <row r="246" spans="1:27" x14ac:dyDescent="0.35">
      <c r="A246" t="s">
        <v>1071</v>
      </c>
      <c r="B246" t="s">
        <v>1073</v>
      </c>
      <c r="C246" t="s">
        <v>1076</v>
      </c>
      <c r="D246" t="s">
        <v>1078</v>
      </c>
      <c r="E246" t="s">
        <v>1081</v>
      </c>
      <c r="F246" t="s">
        <v>1083</v>
      </c>
      <c r="G246" s="65">
        <v>31969.206805482918</v>
      </c>
      <c r="H246" s="137">
        <f t="shared" si="26"/>
        <v>55.119322078418826</v>
      </c>
      <c r="I246" s="132">
        <v>23954.0527728093</v>
      </c>
      <c r="J246">
        <f t="shared" si="24"/>
        <v>10</v>
      </c>
      <c r="K246">
        <f t="shared" si="27"/>
        <v>1</v>
      </c>
      <c r="L246">
        <f t="shared" si="28"/>
        <v>2</v>
      </c>
      <c r="M246">
        <f t="shared" si="29"/>
        <v>1</v>
      </c>
      <c r="Y246" s="164">
        <f t="shared" si="30"/>
        <v>55.119322078418826</v>
      </c>
      <c r="Z246" s="164">
        <f t="shared" si="25"/>
        <v>58.235929485150741</v>
      </c>
      <c r="AA246" s="165">
        <f t="shared" si="31"/>
        <v>5.6542919782247791E-2</v>
      </c>
    </row>
    <row r="247" spans="1:27" x14ac:dyDescent="0.35">
      <c r="A247" t="s">
        <v>1071</v>
      </c>
      <c r="B247" t="s">
        <v>1073</v>
      </c>
      <c r="C247" t="s">
        <v>1076</v>
      </c>
      <c r="D247" t="s">
        <v>1078</v>
      </c>
      <c r="E247" t="s">
        <v>1081</v>
      </c>
      <c r="F247" t="s">
        <v>1083</v>
      </c>
      <c r="G247" s="65">
        <v>43102.146826454344</v>
      </c>
      <c r="H247" s="137">
        <f t="shared" si="26"/>
        <v>74.314046252507495</v>
      </c>
      <c r="I247" s="132">
        <v>31081.371963744201</v>
      </c>
      <c r="J247">
        <f t="shared" si="24"/>
        <v>10</v>
      </c>
      <c r="K247">
        <f t="shared" si="27"/>
        <v>1</v>
      </c>
      <c r="L247">
        <f t="shared" si="28"/>
        <v>2</v>
      </c>
      <c r="M247">
        <f t="shared" si="29"/>
        <v>1</v>
      </c>
      <c r="Y247" s="164">
        <f t="shared" si="30"/>
        <v>74.314046252507495</v>
      </c>
      <c r="Z247" s="164">
        <f t="shared" si="25"/>
        <v>64.054370122242375</v>
      </c>
      <c r="AA247" s="165">
        <f t="shared" si="31"/>
        <v>-0.13805837049168801</v>
      </c>
    </row>
    <row r="248" spans="1:27" x14ac:dyDescent="0.35">
      <c r="A248" t="s">
        <v>1071</v>
      </c>
      <c r="B248" t="s">
        <v>1073</v>
      </c>
      <c r="C248" t="s">
        <v>1076</v>
      </c>
      <c r="D248" t="s">
        <v>1078</v>
      </c>
      <c r="E248" t="s">
        <v>1081</v>
      </c>
      <c r="F248" t="s">
        <v>1083</v>
      </c>
      <c r="G248" s="65">
        <v>42559.741096227728</v>
      </c>
      <c r="H248" s="137">
        <f t="shared" si="26"/>
        <v>73.37886395901333</v>
      </c>
      <c r="I248" s="132">
        <v>45016.2336447989</v>
      </c>
      <c r="J248">
        <f t="shared" si="24"/>
        <v>10</v>
      </c>
      <c r="K248">
        <f t="shared" si="27"/>
        <v>1</v>
      </c>
      <c r="L248">
        <f t="shared" si="28"/>
        <v>2</v>
      </c>
      <c r="M248">
        <f t="shared" si="29"/>
        <v>1</v>
      </c>
      <c r="Y248" s="164">
        <f t="shared" si="30"/>
        <v>73.37886395901333</v>
      </c>
      <c r="Z248" s="164">
        <f t="shared" si="25"/>
        <v>75.430199281180919</v>
      </c>
      <c r="AA248" s="165">
        <f t="shared" si="31"/>
        <v>2.7955397664828796E-2</v>
      </c>
    </row>
    <row r="249" spans="1:27" x14ac:dyDescent="0.35">
      <c r="A249" t="s">
        <v>1071</v>
      </c>
      <c r="B249" t="s">
        <v>1073</v>
      </c>
      <c r="C249" t="s">
        <v>1076</v>
      </c>
      <c r="D249" t="s">
        <v>1078</v>
      </c>
      <c r="E249" t="s">
        <v>1081</v>
      </c>
      <c r="F249" t="s">
        <v>1083</v>
      </c>
      <c r="G249" s="65">
        <v>47761.446446318965</v>
      </c>
      <c r="H249" s="137">
        <f t="shared" si="26"/>
        <v>82.34732145917063</v>
      </c>
      <c r="I249" s="132">
        <v>54061.366139626101</v>
      </c>
      <c r="J249">
        <f t="shared" si="24"/>
        <v>10</v>
      </c>
      <c r="K249">
        <f t="shared" si="27"/>
        <v>1</v>
      </c>
      <c r="L249">
        <f t="shared" si="28"/>
        <v>2</v>
      </c>
      <c r="M249">
        <f t="shared" si="29"/>
        <v>1</v>
      </c>
      <c r="Y249" s="164">
        <f t="shared" si="30"/>
        <v>82.34732145917063</v>
      </c>
      <c r="Z249" s="164">
        <f t="shared" si="25"/>
        <v>82.81426123573992</v>
      </c>
      <c r="AA249" s="165">
        <f t="shared" si="31"/>
        <v>5.6703699439792921E-3</v>
      </c>
    </row>
    <row r="250" spans="1:27" x14ac:dyDescent="0.35">
      <c r="A250" t="s">
        <v>1071</v>
      </c>
      <c r="B250" t="s">
        <v>1073</v>
      </c>
      <c r="C250" t="s">
        <v>1076</v>
      </c>
      <c r="D250" t="s">
        <v>1078</v>
      </c>
      <c r="E250" t="s">
        <v>1081</v>
      </c>
      <c r="F250" t="s">
        <v>1083</v>
      </c>
      <c r="G250" s="65">
        <v>54554.282588515918</v>
      </c>
      <c r="H250" s="137">
        <f t="shared" si="26"/>
        <v>94.059107911234335</v>
      </c>
      <c r="I250" s="132">
        <v>63550.072249703</v>
      </c>
      <c r="J250">
        <f t="shared" si="24"/>
        <v>10</v>
      </c>
      <c r="K250">
        <f t="shared" si="27"/>
        <v>1</v>
      </c>
      <c r="L250">
        <f t="shared" si="28"/>
        <v>2</v>
      </c>
      <c r="M250">
        <f t="shared" si="29"/>
        <v>1</v>
      </c>
      <c r="Y250" s="164">
        <f t="shared" si="30"/>
        <v>94.059107911234335</v>
      </c>
      <c r="Z250" s="164">
        <f t="shared" si="25"/>
        <v>90.560437847910023</v>
      </c>
      <c r="AA250" s="165">
        <f t="shared" si="31"/>
        <v>-3.7196504846995659E-2</v>
      </c>
    </row>
    <row r="251" spans="1:27" x14ac:dyDescent="0.35">
      <c r="A251" t="s">
        <v>1071</v>
      </c>
      <c r="B251" t="s">
        <v>1073</v>
      </c>
      <c r="C251" t="s">
        <v>1076</v>
      </c>
      <c r="D251" t="s">
        <v>1078</v>
      </c>
      <c r="E251" t="s">
        <v>1081</v>
      </c>
      <c r="F251" t="s">
        <v>1083</v>
      </c>
      <c r="G251" s="65">
        <v>56125.240169194418</v>
      </c>
      <c r="H251" s="137">
        <f t="shared" si="26"/>
        <v>96.76765546412831</v>
      </c>
      <c r="I251" s="132">
        <v>71394.000753582499</v>
      </c>
      <c r="J251">
        <f t="shared" si="24"/>
        <v>10</v>
      </c>
      <c r="K251">
        <f t="shared" si="27"/>
        <v>1</v>
      </c>
      <c r="L251">
        <f t="shared" si="28"/>
        <v>2</v>
      </c>
      <c r="M251">
        <f t="shared" si="29"/>
        <v>1</v>
      </c>
      <c r="Y251" s="164">
        <f t="shared" si="30"/>
        <v>96.76765546412831</v>
      </c>
      <c r="Z251" s="164">
        <f t="shared" si="25"/>
        <v>96.963887888349021</v>
      </c>
      <c r="AA251" s="165">
        <f t="shared" si="31"/>
        <v>2.0278720537303396E-3</v>
      </c>
    </row>
    <row r="252" spans="1:27" x14ac:dyDescent="0.35">
      <c r="A252" t="s">
        <v>1071</v>
      </c>
      <c r="B252" t="s">
        <v>1073</v>
      </c>
      <c r="C252" t="s">
        <v>1076</v>
      </c>
      <c r="D252" t="s">
        <v>1078</v>
      </c>
      <c r="E252" t="s">
        <v>1081</v>
      </c>
      <c r="F252" t="s">
        <v>1084</v>
      </c>
      <c r="G252" s="65">
        <v>21314.333191691549</v>
      </c>
      <c r="H252" s="137">
        <f t="shared" si="26"/>
        <v>36.74885033050267</v>
      </c>
      <c r="I252" s="132">
        <v>3495.45982983364</v>
      </c>
      <c r="J252">
        <f t="shared" si="24"/>
        <v>10</v>
      </c>
      <c r="K252">
        <f t="shared" si="27"/>
        <v>1</v>
      </c>
      <c r="L252">
        <f t="shared" si="28"/>
        <v>2</v>
      </c>
      <c r="M252">
        <f t="shared" si="29"/>
        <v>0</v>
      </c>
      <c r="Y252" s="164">
        <f t="shared" si="30"/>
        <v>36.74885033050267</v>
      </c>
      <c r="Z252" s="164">
        <f t="shared" si="25"/>
        <v>37.924238698691376</v>
      </c>
      <c r="AA252" s="165">
        <f t="shared" si="31"/>
        <v>3.1984357540924213E-2</v>
      </c>
    </row>
    <row r="253" spans="1:27" x14ac:dyDescent="0.35">
      <c r="A253" t="s">
        <v>1071</v>
      </c>
      <c r="B253" t="s">
        <v>1073</v>
      </c>
      <c r="C253" t="s">
        <v>1076</v>
      </c>
      <c r="D253" t="s">
        <v>1078</v>
      </c>
      <c r="E253" t="s">
        <v>1081</v>
      </c>
      <c r="F253" t="s">
        <v>1084</v>
      </c>
      <c r="G253" s="65">
        <v>27261.675814510512</v>
      </c>
      <c r="H253" s="137">
        <f t="shared" si="26"/>
        <v>47.002889335362951</v>
      </c>
      <c r="I253" s="132">
        <v>14172.2970393051</v>
      </c>
      <c r="J253">
        <f t="shared" si="24"/>
        <v>10</v>
      </c>
      <c r="K253">
        <f t="shared" si="27"/>
        <v>1</v>
      </c>
      <c r="L253">
        <f t="shared" si="28"/>
        <v>2</v>
      </c>
      <c r="M253">
        <f t="shared" si="29"/>
        <v>0</v>
      </c>
      <c r="Y253" s="164">
        <f t="shared" si="30"/>
        <v>47.002889335362951</v>
      </c>
      <c r="Z253" s="164">
        <f t="shared" si="25"/>
        <v>46.640355071620654</v>
      </c>
      <c r="AA253" s="165">
        <f t="shared" si="31"/>
        <v>-7.7130208135852696E-3</v>
      </c>
    </row>
    <row r="254" spans="1:27" x14ac:dyDescent="0.35">
      <c r="A254" t="s">
        <v>1071</v>
      </c>
      <c r="B254" t="s">
        <v>1073</v>
      </c>
      <c r="C254" t="s">
        <v>1076</v>
      </c>
      <c r="D254" t="s">
        <v>1078</v>
      </c>
      <c r="E254" t="s">
        <v>1081</v>
      </c>
      <c r="F254" t="s">
        <v>1084</v>
      </c>
      <c r="G254" s="65">
        <v>30807.232216305885</v>
      </c>
      <c r="H254" s="137">
        <f t="shared" si="26"/>
        <v>53.115917614320495</v>
      </c>
      <c r="I254" s="132">
        <v>23954.0527728093</v>
      </c>
      <c r="J254">
        <f t="shared" si="24"/>
        <v>10</v>
      </c>
      <c r="K254">
        <f t="shared" si="27"/>
        <v>1</v>
      </c>
      <c r="L254">
        <f t="shared" si="28"/>
        <v>2</v>
      </c>
      <c r="M254">
        <f t="shared" si="29"/>
        <v>0</v>
      </c>
      <c r="Y254" s="164">
        <f t="shared" si="30"/>
        <v>53.115917614320495</v>
      </c>
      <c r="Z254" s="164">
        <f t="shared" si="25"/>
        <v>54.625764948354316</v>
      </c>
      <c r="AA254" s="165">
        <f t="shared" si="31"/>
        <v>2.8425515398170509E-2</v>
      </c>
    </row>
    <row r="255" spans="1:27" x14ac:dyDescent="0.35">
      <c r="A255" t="s">
        <v>1071</v>
      </c>
      <c r="B255" t="s">
        <v>1073</v>
      </c>
      <c r="C255" t="s">
        <v>1076</v>
      </c>
      <c r="D255" t="s">
        <v>1078</v>
      </c>
      <c r="E255" t="s">
        <v>1081</v>
      </c>
      <c r="F255" t="s">
        <v>1084</v>
      </c>
      <c r="G255" s="65">
        <v>40013.300489204055</v>
      </c>
      <c r="H255" s="137">
        <f t="shared" si="26"/>
        <v>68.988449119317337</v>
      </c>
      <c r="I255" s="132">
        <v>31081.371963744201</v>
      </c>
      <c r="J255">
        <f t="shared" si="24"/>
        <v>10</v>
      </c>
      <c r="K255">
        <f t="shared" si="27"/>
        <v>1</v>
      </c>
      <c r="L255">
        <f t="shared" si="28"/>
        <v>2</v>
      </c>
      <c r="M255">
        <f t="shared" si="29"/>
        <v>0</v>
      </c>
      <c r="Y255" s="164">
        <f t="shared" si="30"/>
        <v>68.988449119317337</v>
      </c>
      <c r="Z255" s="164">
        <f t="shared" si="25"/>
        <v>60.444205585445943</v>
      </c>
      <c r="AA255" s="165">
        <f t="shared" si="31"/>
        <v>-0.12385034948522911</v>
      </c>
    </row>
    <row r="256" spans="1:27" x14ac:dyDescent="0.35">
      <c r="A256" t="s">
        <v>1071</v>
      </c>
      <c r="B256" t="s">
        <v>1073</v>
      </c>
      <c r="C256" t="s">
        <v>1076</v>
      </c>
      <c r="D256" t="s">
        <v>1078</v>
      </c>
      <c r="E256" t="s">
        <v>1081</v>
      </c>
      <c r="F256" t="s">
        <v>1084</v>
      </c>
      <c r="G256" s="65">
        <v>39907.120430343231</v>
      </c>
      <c r="H256" s="137">
        <f t="shared" si="26"/>
        <v>68.805380052315911</v>
      </c>
      <c r="I256" s="132">
        <v>45016.2336447989</v>
      </c>
      <c r="J256">
        <f t="shared" si="24"/>
        <v>10</v>
      </c>
      <c r="K256">
        <f t="shared" si="27"/>
        <v>1</v>
      </c>
      <c r="L256">
        <f t="shared" si="28"/>
        <v>2</v>
      </c>
      <c r="M256">
        <f t="shared" si="29"/>
        <v>0</v>
      </c>
      <c r="Y256" s="164">
        <f t="shared" si="30"/>
        <v>68.805380052315911</v>
      </c>
      <c r="Z256" s="164">
        <f t="shared" si="25"/>
        <v>71.820034744384486</v>
      </c>
      <c r="AA256" s="165">
        <f t="shared" si="31"/>
        <v>4.3814229203826605E-2</v>
      </c>
    </row>
    <row r="257" spans="1:27" x14ac:dyDescent="0.35">
      <c r="A257" t="s">
        <v>1071</v>
      </c>
      <c r="B257" t="s">
        <v>1073</v>
      </c>
      <c r="C257" t="s">
        <v>1076</v>
      </c>
      <c r="D257" t="s">
        <v>1078</v>
      </c>
      <c r="E257" t="s">
        <v>1081</v>
      </c>
      <c r="F257" t="s">
        <v>1084</v>
      </c>
      <c r="G257" s="65">
        <v>43651.128114044703</v>
      </c>
      <c r="H257" s="137">
        <f t="shared" si="26"/>
        <v>75.260565713870179</v>
      </c>
      <c r="I257" s="132">
        <v>54061.366139626101</v>
      </c>
      <c r="J257">
        <f t="shared" si="24"/>
        <v>10</v>
      </c>
      <c r="K257">
        <f t="shared" si="27"/>
        <v>1</v>
      </c>
      <c r="L257">
        <f t="shared" si="28"/>
        <v>2</v>
      </c>
      <c r="M257">
        <f t="shared" si="29"/>
        <v>0</v>
      </c>
      <c r="Y257" s="164">
        <f t="shared" si="30"/>
        <v>75.260565713870179</v>
      </c>
      <c r="Z257" s="164">
        <f t="shared" si="25"/>
        <v>79.204096698943488</v>
      </c>
      <c r="AA257" s="165">
        <f t="shared" si="31"/>
        <v>5.2398370217758394E-2</v>
      </c>
    </row>
    <row r="258" spans="1:27" x14ac:dyDescent="0.35">
      <c r="A258" t="s">
        <v>1071</v>
      </c>
      <c r="B258" t="s">
        <v>1073</v>
      </c>
      <c r="C258" t="s">
        <v>1076</v>
      </c>
      <c r="D258" t="s">
        <v>1078</v>
      </c>
      <c r="E258" t="s">
        <v>1081</v>
      </c>
      <c r="F258" t="s">
        <v>1084</v>
      </c>
      <c r="G258" s="65">
        <v>49233.052228789027</v>
      </c>
      <c r="H258" s="137">
        <f t="shared" si="26"/>
        <v>84.884572808256948</v>
      </c>
      <c r="I258" s="132">
        <v>63550.072249703</v>
      </c>
      <c r="J258">
        <f t="shared" si="24"/>
        <v>10</v>
      </c>
      <c r="K258">
        <f t="shared" si="27"/>
        <v>1</v>
      </c>
      <c r="L258">
        <f t="shared" si="28"/>
        <v>2</v>
      </c>
      <c r="M258">
        <f t="shared" si="29"/>
        <v>0</v>
      </c>
      <c r="Y258" s="164">
        <f t="shared" si="30"/>
        <v>84.884572808256948</v>
      </c>
      <c r="Z258" s="164">
        <f t="shared" si="25"/>
        <v>86.950273311113591</v>
      </c>
      <c r="AA258" s="165">
        <f t="shared" si="31"/>
        <v>2.4335405533851162E-2</v>
      </c>
    </row>
    <row r="259" spans="1:27" x14ac:dyDescent="0.35">
      <c r="A259" t="s">
        <v>1071</v>
      </c>
      <c r="B259" t="s">
        <v>1073</v>
      </c>
      <c r="C259" t="s">
        <v>1076</v>
      </c>
      <c r="D259" t="s">
        <v>1078</v>
      </c>
      <c r="E259" t="s">
        <v>1081</v>
      </c>
      <c r="F259" t="s">
        <v>1084</v>
      </c>
      <c r="G259" s="65">
        <v>49969.104944152401</v>
      </c>
      <c r="H259" s="137">
        <f t="shared" si="26"/>
        <v>86.153629214055869</v>
      </c>
      <c r="I259" s="132">
        <v>71394.000753582499</v>
      </c>
      <c r="J259">
        <f t="shared" si="24"/>
        <v>10</v>
      </c>
      <c r="K259">
        <f t="shared" si="27"/>
        <v>1</v>
      </c>
      <c r="L259">
        <f t="shared" si="28"/>
        <v>2</v>
      </c>
      <c r="M259">
        <f t="shared" si="29"/>
        <v>0</v>
      </c>
      <c r="Y259" s="164">
        <f t="shared" si="30"/>
        <v>86.153629214055869</v>
      </c>
      <c r="Z259" s="164">
        <f t="shared" si="25"/>
        <v>93.353723351552588</v>
      </c>
      <c r="AA259" s="165">
        <f t="shared" si="31"/>
        <v>8.3572731679213197E-2</v>
      </c>
    </row>
    <row r="260" spans="1:27" x14ac:dyDescent="0.35">
      <c r="A260" t="s">
        <v>1071</v>
      </c>
      <c r="B260" t="s">
        <v>1074</v>
      </c>
      <c r="C260" t="s">
        <v>1075</v>
      </c>
      <c r="D260" t="s">
        <v>1077</v>
      </c>
      <c r="E260" t="s">
        <v>1079</v>
      </c>
      <c r="F260" t="s">
        <v>1083</v>
      </c>
      <c r="G260" s="65">
        <v>20207.471097605983</v>
      </c>
      <c r="H260" s="137">
        <f t="shared" si="26"/>
        <v>34.840467409665486</v>
      </c>
      <c r="I260" s="132">
        <v>3495.45982983364</v>
      </c>
      <c r="J260">
        <f t="shared" ref="J260:J323" si="32">IF(A260="LI01",10,23.84)</f>
        <v>10</v>
      </c>
      <c r="K260">
        <f t="shared" si="27"/>
        <v>2</v>
      </c>
      <c r="L260">
        <f t="shared" si="28"/>
        <v>1</v>
      </c>
      <c r="M260">
        <f t="shared" si="29"/>
        <v>1</v>
      </c>
      <c r="Y260" s="164">
        <f t="shared" si="30"/>
        <v>34.840467409665486</v>
      </c>
      <c r="Z260" s="164">
        <f t="shared" ref="Z260:Z323" si="33">$P$21+I260*$P$22+J260*$P$23+K260*$P$24+L260*$P$25+M260*$P$26</f>
        <v>41.084540410948549</v>
      </c>
      <c r="AA260" s="165">
        <f t="shared" si="31"/>
        <v>0.17921897912169871</v>
      </c>
    </row>
    <row r="261" spans="1:27" x14ac:dyDescent="0.35">
      <c r="A261" t="s">
        <v>1071</v>
      </c>
      <c r="B261" t="s">
        <v>1074</v>
      </c>
      <c r="C261" t="s">
        <v>1075</v>
      </c>
      <c r="D261" t="s">
        <v>1077</v>
      </c>
      <c r="E261" t="s">
        <v>1079</v>
      </c>
      <c r="F261" t="s">
        <v>1083</v>
      </c>
      <c r="G261" s="65">
        <v>26213.389516352498</v>
      </c>
      <c r="H261" s="137">
        <f t="shared" ref="H261:H324" si="34">G261/580</f>
        <v>45.195499166124996</v>
      </c>
      <c r="I261" s="132">
        <v>14172.2970393051</v>
      </c>
      <c r="J261">
        <f t="shared" si="32"/>
        <v>10</v>
      </c>
      <c r="K261">
        <f t="shared" ref="K261:K324" si="35">IF(B261="ENT01",1,2)</f>
        <v>2</v>
      </c>
      <c r="L261">
        <f t="shared" ref="L261:L324" si="36">IF(C261="ENV01",1,2)</f>
        <v>1</v>
      </c>
      <c r="M261">
        <f t="shared" ref="M261:M324" si="37">IF(F261="ZVDF01",1,0)</f>
        <v>1</v>
      </c>
      <c r="Y261" s="164">
        <f t="shared" ref="Y261:Y324" si="38">H261</f>
        <v>45.195499166124996</v>
      </c>
      <c r="Z261" s="164">
        <f t="shared" si="33"/>
        <v>49.800656783877827</v>
      </c>
      <c r="AA261" s="165">
        <f t="shared" ref="AA261:AA324" si="39">Z261/Y261-1</f>
        <v>0.10189416430219445</v>
      </c>
    </row>
    <row r="262" spans="1:27" x14ac:dyDescent="0.35">
      <c r="A262" t="s">
        <v>1071</v>
      </c>
      <c r="B262" t="s">
        <v>1074</v>
      </c>
      <c r="C262" t="s">
        <v>1075</v>
      </c>
      <c r="D262" t="s">
        <v>1077</v>
      </c>
      <c r="E262" t="s">
        <v>1079</v>
      </c>
      <c r="F262" t="s">
        <v>1083</v>
      </c>
      <c r="G262" s="65">
        <v>30053.485355434725</v>
      </c>
      <c r="H262" s="137">
        <f t="shared" si="34"/>
        <v>51.816354061094351</v>
      </c>
      <c r="I262" s="132">
        <v>23954.0527728093</v>
      </c>
      <c r="J262">
        <f t="shared" si="32"/>
        <v>10</v>
      </c>
      <c r="K262">
        <f t="shared" si="35"/>
        <v>2</v>
      </c>
      <c r="L262">
        <f t="shared" si="36"/>
        <v>1</v>
      </c>
      <c r="M262">
        <f t="shared" si="37"/>
        <v>1</v>
      </c>
      <c r="Y262" s="164">
        <f t="shared" si="38"/>
        <v>51.816354061094351</v>
      </c>
      <c r="Z262" s="164">
        <f t="shared" si="33"/>
        <v>57.786066660611489</v>
      </c>
      <c r="AA262" s="165">
        <f t="shared" si="39"/>
        <v>0.11520904370227436</v>
      </c>
    </row>
    <row r="263" spans="1:27" x14ac:dyDescent="0.35">
      <c r="A263" t="s">
        <v>1071</v>
      </c>
      <c r="B263" t="s">
        <v>1074</v>
      </c>
      <c r="C263" t="s">
        <v>1075</v>
      </c>
      <c r="D263" t="s">
        <v>1077</v>
      </c>
      <c r="E263" t="s">
        <v>1079</v>
      </c>
      <c r="F263" t="s">
        <v>1083</v>
      </c>
      <c r="G263" s="65">
        <v>39780.525695732322</v>
      </c>
      <c r="H263" s="137">
        <f t="shared" si="34"/>
        <v>68.587113268503998</v>
      </c>
      <c r="I263" s="132">
        <v>31081.371963744201</v>
      </c>
      <c r="J263">
        <f t="shared" si="32"/>
        <v>10</v>
      </c>
      <c r="K263">
        <f t="shared" si="35"/>
        <v>2</v>
      </c>
      <c r="L263">
        <f t="shared" si="36"/>
        <v>1</v>
      </c>
      <c r="M263">
        <f t="shared" si="37"/>
        <v>1</v>
      </c>
      <c r="Y263" s="164">
        <f t="shared" si="38"/>
        <v>68.587113268503998</v>
      </c>
      <c r="Z263" s="164">
        <f t="shared" si="33"/>
        <v>63.604507297703123</v>
      </c>
      <c r="AA263" s="165">
        <f t="shared" si="39"/>
        <v>-7.264638695748904E-2</v>
      </c>
    </row>
    <row r="264" spans="1:27" x14ac:dyDescent="0.35">
      <c r="A264" t="s">
        <v>1071</v>
      </c>
      <c r="B264" t="s">
        <v>1074</v>
      </c>
      <c r="C264" t="s">
        <v>1075</v>
      </c>
      <c r="D264" t="s">
        <v>1077</v>
      </c>
      <c r="E264" t="s">
        <v>1079</v>
      </c>
      <c r="F264" t="s">
        <v>1083</v>
      </c>
      <c r="G264" s="65">
        <v>39420.269063471977</v>
      </c>
      <c r="H264" s="137">
        <f t="shared" si="34"/>
        <v>67.965981143917205</v>
      </c>
      <c r="I264" s="132">
        <v>45016.2336447989</v>
      </c>
      <c r="J264">
        <f t="shared" si="32"/>
        <v>10</v>
      </c>
      <c r="K264">
        <f t="shared" si="35"/>
        <v>2</v>
      </c>
      <c r="L264">
        <f t="shared" si="36"/>
        <v>1</v>
      </c>
      <c r="M264">
        <f t="shared" si="37"/>
        <v>1</v>
      </c>
      <c r="Y264" s="164">
        <f t="shared" si="38"/>
        <v>67.965981143917205</v>
      </c>
      <c r="Z264" s="164">
        <f t="shared" si="33"/>
        <v>74.980336456641666</v>
      </c>
      <c r="AA264" s="165">
        <f t="shared" si="39"/>
        <v>0.10320391458591094</v>
      </c>
    </row>
    <row r="265" spans="1:27" x14ac:dyDescent="0.35">
      <c r="A265" t="s">
        <v>1071</v>
      </c>
      <c r="B265" t="s">
        <v>1074</v>
      </c>
      <c r="C265" t="s">
        <v>1075</v>
      </c>
      <c r="D265" t="s">
        <v>1077</v>
      </c>
      <c r="E265" t="s">
        <v>1079</v>
      </c>
      <c r="F265" t="s">
        <v>1083</v>
      </c>
      <c r="G265" s="65">
        <v>43647.959791475674</v>
      </c>
      <c r="H265" s="137">
        <f t="shared" si="34"/>
        <v>75.255103088751156</v>
      </c>
      <c r="I265" s="132">
        <v>54061.366139626101</v>
      </c>
      <c r="J265">
        <f t="shared" si="32"/>
        <v>10</v>
      </c>
      <c r="K265">
        <f t="shared" si="35"/>
        <v>2</v>
      </c>
      <c r="L265">
        <f t="shared" si="36"/>
        <v>1</v>
      </c>
      <c r="M265">
        <f t="shared" si="37"/>
        <v>1</v>
      </c>
      <c r="Y265" s="164">
        <f t="shared" si="38"/>
        <v>75.255103088751156</v>
      </c>
      <c r="Z265" s="164">
        <f t="shared" si="33"/>
        <v>82.364398411200668</v>
      </c>
      <c r="AA265" s="165">
        <f t="shared" si="39"/>
        <v>9.4469278901462062E-2</v>
      </c>
    </row>
    <row r="266" spans="1:27" x14ac:dyDescent="0.35">
      <c r="A266" t="s">
        <v>1071</v>
      </c>
      <c r="B266" t="s">
        <v>1074</v>
      </c>
      <c r="C266" t="s">
        <v>1075</v>
      </c>
      <c r="D266" t="s">
        <v>1077</v>
      </c>
      <c r="E266" t="s">
        <v>1079</v>
      </c>
      <c r="F266" t="s">
        <v>1083</v>
      </c>
      <c r="G266" s="65">
        <v>48891.029985334091</v>
      </c>
      <c r="H266" s="137">
        <f t="shared" si="34"/>
        <v>84.294879285058784</v>
      </c>
      <c r="I266" s="132">
        <v>63550.072249703</v>
      </c>
      <c r="J266">
        <f t="shared" si="32"/>
        <v>10</v>
      </c>
      <c r="K266">
        <f t="shared" si="35"/>
        <v>2</v>
      </c>
      <c r="L266">
        <f t="shared" si="36"/>
        <v>1</v>
      </c>
      <c r="M266">
        <f t="shared" si="37"/>
        <v>1</v>
      </c>
      <c r="Y266" s="164">
        <f t="shared" si="38"/>
        <v>84.294879285058784</v>
      </c>
      <c r="Z266" s="164">
        <f t="shared" si="33"/>
        <v>90.110575023370771</v>
      </c>
      <c r="AA266" s="165">
        <f t="shared" si="39"/>
        <v>6.8992277913408451E-2</v>
      </c>
    </row>
    <row r="267" spans="1:27" x14ac:dyDescent="0.35">
      <c r="A267" t="s">
        <v>1071</v>
      </c>
      <c r="B267" t="s">
        <v>1074</v>
      </c>
      <c r="C267" t="s">
        <v>1075</v>
      </c>
      <c r="D267" t="s">
        <v>1077</v>
      </c>
      <c r="E267" t="s">
        <v>1079</v>
      </c>
      <c r="F267" t="s">
        <v>1083</v>
      </c>
      <c r="G267" s="65">
        <v>50970.337869731578</v>
      </c>
      <c r="H267" s="137">
        <f t="shared" si="34"/>
        <v>87.879892878847542</v>
      </c>
      <c r="I267" s="132">
        <v>71394.000753582499</v>
      </c>
      <c r="J267">
        <f t="shared" si="32"/>
        <v>10</v>
      </c>
      <c r="K267">
        <f t="shared" si="35"/>
        <v>2</v>
      </c>
      <c r="L267">
        <f t="shared" si="36"/>
        <v>1</v>
      </c>
      <c r="M267">
        <f t="shared" si="37"/>
        <v>1</v>
      </c>
      <c r="Y267" s="164">
        <f t="shared" si="38"/>
        <v>87.879892878847542</v>
      </c>
      <c r="Z267" s="164">
        <f t="shared" si="33"/>
        <v>96.514025063809768</v>
      </c>
      <c r="AA267" s="165">
        <f t="shared" si="39"/>
        <v>9.8249234291459153E-2</v>
      </c>
    </row>
    <row r="268" spans="1:27" x14ac:dyDescent="0.35">
      <c r="A268" t="s">
        <v>1071</v>
      </c>
      <c r="B268" t="s">
        <v>1074</v>
      </c>
      <c r="C268" t="s">
        <v>1075</v>
      </c>
      <c r="D268" t="s">
        <v>1077</v>
      </c>
      <c r="E268" t="s">
        <v>1079</v>
      </c>
      <c r="F268" t="s">
        <v>1084</v>
      </c>
      <c r="G268" s="65">
        <v>21609.205994419008</v>
      </c>
      <c r="H268" s="137">
        <f t="shared" si="34"/>
        <v>37.257251714515533</v>
      </c>
      <c r="I268" s="132">
        <v>3495.45982983364</v>
      </c>
      <c r="J268">
        <f t="shared" si="32"/>
        <v>10</v>
      </c>
      <c r="K268">
        <f t="shared" si="35"/>
        <v>2</v>
      </c>
      <c r="L268">
        <f t="shared" si="36"/>
        <v>1</v>
      </c>
      <c r="M268">
        <f t="shared" si="37"/>
        <v>0</v>
      </c>
      <c r="Y268" s="164">
        <f t="shared" si="38"/>
        <v>37.257251714515533</v>
      </c>
      <c r="Z268" s="164">
        <f t="shared" si="33"/>
        <v>37.474375874152123</v>
      </c>
      <c r="AA268" s="165">
        <f t="shared" si="39"/>
        <v>5.8277019813568476E-3</v>
      </c>
    </row>
    <row r="269" spans="1:27" x14ac:dyDescent="0.35">
      <c r="A269" t="s">
        <v>1071</v>
      </c>
      <c r="B269" t="s">
        <v>1074</v>
      </c>
      <c r="C269" t="s">
        <v>1075</v>
      </c>
      <c r="D269" t="s">
        <v>1077</v>
      </c>
      <c r="E269" t="s">
        <v>1079</v>
      </c>
      <c r="F269" t="s">
        <v>1084</v>
      </c>
      <c r="G269" s="65">
        <v>26884.380722266771</v>
      </c>
      <c r="H269" s="137">
        <f t="shared" si="34"/>
        <v>46.352380555632365</v>
      </c>
      <c r="I269" s="132">
        <v>14172.2970393051</v>
      </c>
      <c r="J269">
        <f t="shared" si="32"/>
        <v>10</v>
      </c>
      <c r="K269">
        <f t="shared" si="35"/>
        <v>2</v>
      </c>
      <c r="L269">
        <f t="shared" si="36"/>
        <v>1</v>
      </c>
      <c r="M269">
        <f t="shared" si="37"/>
        <v>0</v>
      </c>
      <c r="Y269" s="164">
        <f t="shared" si="38"/>
        <v>46.352380555632365</v>
      </c>
      <c r="Z269" s="164">
        <f t="shared" si="33"/>
        <v>46.190492247081401</v>
      </c>
      <c r="AA269" s="165">
        <f t="shared" si="39"/>
        <v>-3.4925565118854029E-3</v>
      </c>
    </row>
    <row r="270" spans="1:27" x14ac:dyDescent="0.35">
      <c r="A270" t="s">
        <v>1071</v>
      </c>
      <c r="B270" t="s">
        <v>1074</v>
      </c>
      <c r="C270" t="s">
        <v>1075</v>
      </c>
      <c r="D270" t="s">
        <v>1077</v>
      </c>
      <c r="E270" t="s">
        <v>1079</v>
      </c>
      <c r="F270" t="s">
        <v>1084</v>
      </c>
      <c r="G270" s="65">
        <v>29496.496830751999</v>
      </c>
      <c r="H270" s="137">
        <f t="shared" si="34"/>
        <v>50.856029018537932</v>
      </c>
      <c r="I270" s="132">
        <v>23954.0527728093</v>
      </c>
      <c r="J270">
        <f t="shared" si="32"/>
        <v>10</v>
      </c>
      <c r="K270">
        <f t="shared" si="35"/>
        <v>2</v>
      </c>
      <c r="L270">
        <f t="shared" si="36"/>
        <v>1</v>
      </c>
      <c r="M270">
        <f t="shared" si="37"/>
        <v>0</v>
      </c>
      <c r="Y270" s="164">
        <f t="shared" si="38"/>
        <v>50.856029018537932</v>
      </c>
      <c r="Z270" s="164">
        <f t="shared" si="33"/>
        <v>54.175902123815064</v>
      </c>
      <c r="AA270" s="165">
        <f t="shared" si="39"/>
        <v>6.5279833470029303E-2</v>
      </c>
    </row>
    <row r="271" spans="1:27" x14ac:dyDescent="0.35">
      <c r="A271" t="s">
        <v>1071</v>
      </c>
      <c r="B271" t="s">
        <v>1074</v>
      </c>
      <c r="C271" t="s">
        <v>1075</v>
      </c>
      <c r="D271" t="s">
        <v>1077</v>
      </c>
      <c r="E271" t="s">
        <v>1079</v>
      </c>
      <c r="F271" t="s">
        <v>1084</v>
      </c>
      <c r="G271" s="65">
        <v>37277.68997659898</v>
      </c>
      <c r="H271" s="137">
        <f t="shared" si="34"/>
        <v>64.271879269998237</v>
      </c>
      <c r="I271" s="132">
        <v>31081.371963744201</v>
      </c>
      <c r="J271">
        <f t="shared" si="32"/>
        <v>10</v>
      </c>
      <c r="K271">
        <f t="shared" si="35"/>
        <v>2</v>
      </c>
      <c r="L271">
        <f t="shared" si="36"/>
        <v>1</v>
      </c>
      <c r="M271">
        <f t="shared" si="37"/>
        <v>0</v>
      </c>
      <c r="Y271" s="164">
        <f t="shared" si="38"/>
        <v>64.271879269998237</v>
      </c>
      <c r="Z271" s="164">
        <f t="shared" si="33"/>
        <v>59.994342760906697</v>
      </c>
      <c r="AA271" s="165">
        <f t="shared" si="39"/>
        <v>-6.6553779937290058E-2</v>
      </c>
    </row>
    <row r="272" spans="1:27" x14ac:dyDescent="0.35">
      <c r="A272" t="s">
        <v>1071</v>
      </c>
      <c r="B272" t="s">
        <v>1074</v>
      </c>
      <c r="C272" t="s">
        <v>1075</v>
      </c>
      <c r="D272" t="s">
        <v>1077</v>
      </c>
      <c r="E272" t="s">
        <v>1079</v>
      </c>
      <c r="F272" t="s">
        <v>1084</v>
      </c>
      <c r="G272" s="65">
        <v>37433.367912952119</v>
      </c>
      <c r="H272" s="137">
        <f t="shared" si="34"/>
        <v>64.540289505089859</v>
      </c>
      <c r="I272" s="132">
        <v>45016.2336447989</v>
      </c>
      <c r="J272">
        <f t="shared" si="32"/>
        <v>10</v>
      </c>
      <c r="K272">
        <f t="shared" si="35"/>
        <v>2</v>
      </c>
      <c r="L272">
        <f t="shared" si="36"/>
        <v>1</v>
      </c>
      <c r="M272">
        <f t="shared" si="37"/>
        <v>0</v>
      </c>
      <c r="Y272" s="164">
        <f t="shared" si="38"/>
        <v>64.540289505089859</v>
      </c>
      <c r="Z272" s="164">
        <f t="shared" si="33"/>
        <v>71.370171919845234</v>
      </c>
      <c r="AA272" s="165">
        <f t="shared" si="39"/>
        <v>0.10582354785093973</v>
      </c>
    </row>
    <row r="273" spans="1:27" x14ac:dyDescent="0.35">
      <c r="A273" t="s">
        <v>1071</v>
      </c>
      <c r="B273" t="s">
        <v>1074</v>
      </c>
      <c r="C273" t="s">
        <v>1075</v>
      </c>
      <c r="D273" t="s">
        <v>1077</v>
      </c>
      <c r="E273" t="s">
        <v>1079</v>
      </c>
      <c r="F273" t="s">
        <v>1084</v>
      </c>
      <c r="G273" s="65">
        <v>40349.82079506333</v>
      </c>
      <c r="H273" s="137">
        <f t="shared" si="34"/>
        <v>69.56865654321264</v>
      </c>
      <c r="I273" s="132">
        <v>54061.366139626101</v>
      </c>
      <c r="J273">
        <f t="shared" si="32"/>
        <v>10</v>
      </c>
      <c r="K273">
        <f t="shared" si="35"/>
        <v>2</v>
      </c>
      <c r="L273">
        <f t="shared" si="36"/>
        <v>1</v>
      </c>
      <c r="M273">
        <f t="shared" si="37"/>
        <v>0</v>
      </c>
      <c r="Y273" s="164">
        <f t="shared" si="38"/>
        <v>69.56865654321264</v>
      </c>
      <c r="Z273" s="164">
        <f t="shared" si="33"/>
        <v>78.754233874404235</v>
      </c>
      <c r="AA273" s="165">
        <f t="shared" si="39"/>
        <v>0.13203614655812657</v>
      </c>
    </row>
    <row r="274" spans="1:27" x14ac:dyDescent="0.35">
      <c r="A274" t="s">
        <v>1071</v>
      </c>
      <c r="B274" t="s">
        <v>1074</v>
      </c>
      <c r="C274" t="s">
        <v>1075</v>
      </c>
      <c r="D274" t="s">
        <v>1077</v>
      </c>
      <c r="E274" t="s">
        <v>1079</v>
      </c>
      <c r="F274" t="s">
        <v>1084</v>
      </c>
      <c r="G274" s="65">
        <v>44635.724109880663</v>
      </c>
      <c r="H274" s="137">
        <f t="shared" si="34"/>
        <v>76.958145017035619</v>
      </c>
      <c r="I274" s="132">
        <v>63550.072249703</v>
      </c>
      <c r="J274">
        <f t="shared" si="32"/>
        <v>10</v>
      </c>
      <c r="K274">
        <f t="shared" si="35"/>
        <v>2</v>
      </c>
      <c r="L274">
        <f t="shared" si="36"/>
        <v>1</v>
      </c>
      <c r="M274">
        <f t="shared" si="37"/>
        <v>0</v>
      </c>
      <c r="Y274" s="164">
        <f t="shared" si="38"/>
        <v>76.958145017035619</v>
      </c>
      <c r="Z274" s="164">
        <f t="shared" si="33"/>
        <v>86.500410486574339</v>
      </c>
      <c r="AA274" s="165">
        <f t="shared" si="39"/>
        <v>0.1239929245621294</v>
      </c>
    </row>
    <row r="275" spans="1:27" x14ac:dyDescent="0.35">
      <c r="A275" t="s">
        <v>1071</v>
      </c>
      <c r="B275" t="s">
        <v>1074</v>
      </c>
      <c r="C275" t="s">
        <v>1075</v>
      </c>
      <c r="D275" t="s">
        <v>1077</v>
      </c>
      <c r="E275" t="s">
        <v>1079</v>
      </c>
      <c r="F275" t="s">
        <v>1084</v>
      </c>
      <c r="G275" s="65">
        <v>45844.480219834462</v>
      </c>
      <c r="H275" s="137">
        <f t="shared" si="34"/>
        <v>79.042207275576658</v>
      </c>
      <c r="I275" s="132">
        <v>71394.000753582499</v>
      </c>
      <c r="J275">
        <f t="shared" si="32"/>
        <v>10</v>
      </c>
      <c r="K275">
        <f t="shared" si="35"/>
        <v>2</v>
      </c>
      <c r="L275">
        <f t="shared" si="36"/>
        <v>1</v>
      </c>
      <c r="M275">
        <f t="shared" si="37"/>
        <v>0</v>
      </c>
      <c r="Y275" s="164">
        <f t="shared" si="38"/>
        <v>79.042207275576658</v>
      </c>
      <c r="Z275" s="164">
        <f t="shared" si="33"/>
        <v>92.903860527013336</v>
      </c>
      <c r="AA275" s="165">
        <f t="shared" si="39"/>
        <v>0.1753702702545834</v>
      </c>
    </row>
    <row r="276" spans="1:27" x14ac:dyDescent="0.35">
      <c r="A276" t="s">
        <v>1071</v>
      </c>
      <c r="B276" t="s">
        <v>1074</v>
      </c>
      <c r="C276" t="s">
        <v>1075</v>
      </c>
      <c r="D276" t="s">
        <v>1077</v>
      </c>
      <c r="E276" t="s">
        <v>1082</v>
      </c>
      <c r="F276" t="s">
        <v>1083</v>
      </c>
      <c r="G276" s="65">
        <v>20504.759658793293</v>
      </c>
      <c r="H276" s="137">
        <f t="shared" si="34"/>
        <v>35.353033894471196</v>
      </c>
      <c r="I276" s="132">
        <v>3495.45982983364</v>
      </c>
      <c r="J276">
        <f t="shared" si="32"/>
        <v>10</v>
      </c>
      <c r="K276">
        <f t="shared" si="35"/>
        <v>2</v>
      </c>
      <c r="L276">
        <f t="shared" si="36"/>
        <v>1</v>
      </c>
      <c r="M276">
        <f t="shared" si="37"/>
        <v>1</v>
      </c>
      <c r="Y276" s="164">
        <f t="shared" si="38"/>
        <v>35.353033894471196</v>
      </c>
      <c r="Z276" s="164">
        <f t="shared" si="33"/>
        <v>41.084540410948549</v>
      </c>
      <c r="AA276" s="165">
        <f t="shared" si="39"/>
        <v>0.16212205531174217</v>
      </c>
    </row>
    <row r="277" spans="1:27" x14ac:dyDescent="0.35">
      <c r="A277" t="s">
        <v>1071</v>
      </c>
      <c r="B277" t="s">
        <v>1074</v>
      </c>
      <c r="C277" t="s">
        <v>1075</v>
      </c>
      <c r="D277" t="s">
        <v>1077</v>
      </c>
      <c r="E277" t="s">
        <v>1082</v>
      </c>
      <c r="F277" t="s">
        <v>1083</v>
      </c>
      <c r="G277" s="65">
        <v>26411.225205765593</v>
      </c>
      <c r="H277" s="137">
        <f t="shared" si="34"/>
        <v>45.536595182354468</v>
      </c>
      <c r="I277" s="132">
        <v>14172.2970393051</v>
      </c>
      <c r="J277">
        <f t="shared" si="32"/>
        <v>10</v>
      </c>
      <c r="K277">
        <f t="shared" si="35"/>
        <v>2</v>
      </c>
      <c r="L277">
        <f t="shared" si="36"/>
        <v>1</v>
      </c>
      <c r="M277">
        <f t="shared" si="37"/>
        <v>1</v>
      </c>
      <c r="Y277" s="164">
        <f t="shared" si="38"/>
        <v>45.536595182354468</v>
      </c>
      <c r="Z277" s="164">
        <f t="shared" si="33"/>
        <v>49.800656783877827</v>
      </c>
      <c r="AA277" s="165">
        <f t="shared" si="39"/>
        <v>9.3640325642433853E-2</v>
      </c>
    </row>
    <row r="278" spans="1:27" x14ac:dyDescent="0.35">
      <c r="A278" t="s">
        <v>1071</v>
      </c>
      <c r="B278" t="s">
        <v>1074</v>
      </c>
      <c r="C278" t="s">
        <v>1075</v>
      </c>
      <c r="D278" t="s">
        <v>1077</v>
      </c>
      <c r="E278" t="s">
        <v>1082</v>
      </c>
      <c r="F278" t="s">
        <v>1083</v>
      </c>
      <c r="G278" s="65">
        <v>30323.527849961323</v>
      </c>
      <c r="H278" s="137">
        <f t="shared" si="34"/>
        <v>52.281944568898837</v>
      </c>
      <c r="I278" s="132">
        <v>23954.0527728093</v>
      </c>
      <c r="J278">
        <f t="shared" si="32"/>
        <v>10</v>
      </c>
      <c r="K278">
        <f t="shared" si="35"/>
        <v>2</v>
      </c>
      <c r="L278">
        <f t="shared" si="36"/>
        <v>1</v>
      </c>
      <c r="M278">
        <f t="shared" si="37"/>
        <v>1</v>
      </c>
      <c r="Y278" s="164">
        <f t="shared" si="38"/>
        <v>52.281944568898837</v>
      </c>
      <c r="Z278" s="164">
        <f t="shared" si="33"/>
        <v>57.786066660611489</v>
      </c>
      <c r="AA278" s="165">
        <f t="shared" si="39"/>
        <v>0.10527768500383794</v>
      </c>
    </row>
    <row r="279" spans="1:27" x14ac:dyDescent="0.35">
      <c r="A279" t="s">
        <v>1071</v>
      </c>
      <c r="B279" t="s">
        <v>1074</v>
      </c>
      <c r="C279" t="s">
        <v>1075</v>
      </c>
      <c r="D279" t="s">
        <v>1077</v>
      </c>
      <c r="E279" t="s">
        <v>1082</v>
      </c>
      <c r="F279" t="s">
        <v>1083</v>
      </c>
      <c r="G279" s="65">
        <v>39818.722130483635</v>
      </c>
      <c r="H279" s="137">
        <f t="shared" si="34"/>
        <v>68.652969190489031</v>
      </c>
      <c r="I279" s="132">
        <v>31081.371963744201</v>
      </c>
      <c r="J279">
        <f t="shared" si="32"/>
        <v>10</v>
      </c>
      <c r="K279">
        <f t="shared" si="35"/>
        <v>2</v>
      </c>
      <c r="L279">
        <f t="shared" si="36"/>
        <v>1</v>
      </c>
      <c r="M279">
        <f t="shared" si="37"/>
        <v>1</v>
      </c>
      <c r="Y279" s="164">
        <f t="shared" si="38"/>
        <v>68.652969190489031</v>
      </c>
      <c r="Z279" s="164">
        <f t="shared" si="33"/>
        <v>63.604507297703123</v>
      </c>
      <c r="AA279" s="165">
        <f t="shared" si="39"/>
        <v>-7.3535958492605302E-2</v>
      </c>
    </row>
    <row r="280" spans="1:27" x14ac:dyDescent="0.35">
      <c r="A280" t="s">
        <v>1071</v>
      </c>
      <c r="B280" t="s">
        <v>1074</v>
      </c>
      <c r="C280" t="s">
        <v>1075</v>
      </c>
      <c r="D280" t="s">
        <v>1077</v>
      </c>
      <c r="E280" t="s">
        <v>1082</v>
      </c>
      <c r="F280" t="s">
        <v>1083</v>
      </c>
      <c r="G280" s="65">
        <v>39510.590251628273</v>
      </c>
      <c r="H280" s="137">
        <f t="shared" si="34"/>
        <v>68.121707330393576</v>
      </c>
      <c r="I280" s="132">
        <v>45016.2336447989</v>
      </c>
      <c r="J280">
        <f t="shared" si="32"/>
        <v>10</v>
      </c>
      <c r="K280">
        <f t="shared" si="35"/>
        <v>2</v>
      </c>
      <c r="L280">
        <f t="shared" si="36"/>
        <v>1</v>
      </c>
      <c r="M280">
        <f t="shared" si="37"/>
        <v>1</v>
      </c>
      <c r="Y280" s="164">
        <f t="shared" si="38"/>
        <v>68.121707330393576</v>
      </c>
      <c r="Z280" s="164">
        <f t="shared" si="33"/>
        <v>74.980336456641666</v>
      </c>
      <c r="AA280" s="165">
        <f t="shared" si="39"/>
        <v>0.10068199102796127</v>
      </c>
    </row>
    <row r="281" spans="1:27" x14ac:dyDescent="0.35">
      <c r="A281" t="s">
        <v>1071</v>
      </c>
      <c r="B281" t="s">
        <v>1074</v>
      </c>
      <c r="C281" t="s">
        <v>1075</v>
      </c>
      <c r="D281" t="s">
        <v>1077</v>
      </c>
      <c r="E281" t="s">
        <v>1082</v>
      </c>
      <c r="F281" t="s">
        <v>1083</v>
      </c>
      <c r="G281" s="65">
        <v>43948.423583903605</v>
      </c>
      <c r="H281" s="137">
        <f t="shared" si="34"/>
        <v>75.773144110178634</v>
      </c>
      <c r="I281" s="132">
        <v>54061.366139626101</v>
      </c>
      <c r="J281">
        <f t="shared" si="32"/>
        <v>10</v>
      </c>
      <c r="K281">
        <f t="shared" si="35"/>
        <v>2</v>
      </c>
      <c r="L281">
        <f t="shared" si="36"/>
        <v>1</v>
      </c>
      <c r="M281">
        <f t="shared" si="37"/>
        <v>1</v>
      </c>
      <c r="Y281" s="164">
        <f t="shared" si="38"/>
        <v>75.773144110178634</v>
      </c>
      <c r="Z281" s="164">
        <f t="shared" si="33"/>
        <v>82.364398411200668</v>
      </c>
      <c r="AA281" s="165">
        <f t="shared" si="39"/>
        <v>8.6986680814484352E-2</v>
      </c>
    </row>
    <row r="282" spans="1:27" x14ac:dyDescent="0.35">
      <c r="A282" t="s">
        <v>1071</v>
      </c>
      <c r="B282" t="s">
        <v>1074</v>
      </c>
      <c r="C282" t="s">
        <v>1075</v>
      </c>
      <c r="D282" t="s">
        <v>1077</v>
      </c>
      <c r="E282" t="s">
        <v>1082</v>
      </c>
      <c r="F282" t="s">
        <v>1083</v>
      </c>
      <c r="G282" s="65">
        <v>49465.438189699562</v>
      </c>
      <c r="H282" s="137">
        <f t="shared" si="34"/>
        <v>85.285238258102694</v>
      </c>
      <c r="I282" s="132">
        <v>63550.072249703</v>
      </c>
      <c r="J282">
        <f t="shared" si="32"/>
        <v>10</v>
      </c>
      <c r="K282">
        <f t="shared" si="35"/>
        <v>2</v>
      </c>
      <c r="L282">
        <f t="shared" si="36"/>
        <v>1</v>
      </c>
      <c r="M282">
        <f t="shared" si="37"/>
        <v>1</v>
      </c>
      <c r="Y282" s="164">
        <f t="shared" si="38"/>
        <v>85.285238258102694</v>
      </c>
      <c r="Z282" s="164">
        <f t="shared" si="33"/>
        <v>90.110575023370771</v>
      </c>
      <c r="AA282" s="165">
        <f t="shared" si="39"/>
        <v>5.6578803833143176E-2</v>
      </c>
    </row>
    <row r="283" spans="1:27" x14ac:dyDescent="0.35">
      <c r="A283" t="s">
        <v>1071</v>
      </c>
      <c r="B283" t="s">
        <v>1074</v>
      </c>
      <c r="C283" t="s">
        <v>1075</v>
      </c>
      <c r="D283" t="s">
        <v>1077</v>
      </c>
      <c r="E283" t="s">
        <v>1082</v>
      </c>
      <c r="F283" t="s">
        <v>1083</v>
      </c>
      <c r="G283" s="65">
        <v>50489.796043476963</v>
      </c>
      <c r="H283" s="137">
        <f t="shared" si="34"/>
        <v>87.051372488753387</v>
      </c>
      <c r="I283" s="132">
        <v>71394.000753582499</v>
      </c>
      <c r="J283">
        <f t="shared" si="32"/>
        <v>10</v>
      </c>
      <c r="K283">
        <f t="shared" si="35"/>
        <v>2</v>
      </c>
      <c r="L283">
        <f t="shared" si="36"/>
        <v>1</v>
      </c>
      <c r="M283">
        <f t="shared" si="37"/>
        <v>1</v>
      </c>
      <c r="Y283" s="164">
        <f t="shared" si="38"/>
        <v>87.051372488753387</v>
      </c>
      <c r="Z283" s="164">
        <f t="shared" si="33"/>
        <v>96.514025063809768</v>
      </c>
      <c r="AA283" s="165">
        <f t="shared" si="39"/>
        <v>0.10870193432365371</v>
      </c>
    </row>
    <row r="284" spans="1:27" x14ac:dyDescent="0.35">
      <c r="A284" t="s">
        <v>1071</v>
      </c>
      <c r="B284" t="s">
        <v>1074</v>
      </c>
      <c r="C284" t="s">
        <v>1075</v>
      </c>
      <c r="D284" t="s">
        <v>1077</v>
      </c>
      <c r="E284" t="s">
        <v>1082</v>
      </c>
      <c r="F284" t="s">
        <v>1084</v>
      </c>
      <c r="G284" s="65">
        <v>21883.273059992229</v>
      </c>
      <c r="H284" s="137">
        <f t="shared" si="34"/>
        <v>37.729781137917634</v>
      </c>
      <c r="I284" s="132">
        <v>3495.45982983364</v>
      </c>
      <c r="J284">
        <f t="shared" si="32"/>
        <v>10</v>
      </c>
      <c r="K284">
        <f t="shared" si="35"/>
        <v>2</v>
      </c>
      <c r="L284">
        <f t="shared" si="36"/>
        <v>1</v>
      </c>
      <c r="M284">
        <f t="shared" si="37"/>
        <v>0</v>
      </c>
      <c r="Y284" s="164">
        <f t="shared" si="38"/>
        <v>37.729781137917634</v>
      </c>
      <c r="Z284" s="164">
        <f t="shared" si="33"/>
        <v>37.474375874152123</v>
      </c>
      <c r="AA284" s="165">
        <f t="shared" si="39"/>
        <v>-6.7693279966798414E-3</v>
      </c>
    </row>
    <row r="285" spans="1:27" x14ac:dyDescent="0.35">
      <c r="A285" t="s">
        <v>1071</v>
      </c>
      <c r="B285" t="s">
        <v>1074</v>
      </c>
      <c r="C285" t="s">
        <v>1075</v>
      </c>
      <c r="D285" t="s">
        <v>1077</v>
      </c>
      <c r="E285" t="s">
        <v>1082</v>
      </c>
      <c r="F285" t="s">
        <v>1084</v>
      </c>
      <c r="G285" s="65">
        <v>26941.248042569281</v>
      </c>
      <c r="H285" s="137">
        <f t="shared" si="34"/>
        <v>46.450427659602212</v>
      </c>
      <c r="I285" s="132">
        <v>14172.2970393051</v>
      </c>
      <c r="J285">
        <f t="shared" si="32"/>
        <v>10</v>
      </c>
      <c r="K285">
        <f t="shared" si="35"/>
        <v>2</v>
      </c>
      <c r="L285">
        <f t="shared" si="36"/>
        <v>1</v>
      </c>
      <c r="M285">
        <f t="shared" si="37"/>
        <v>0</v>
      </c>
      <c r="Y285" s="164">
        <f t="shared" si="38"/>
        <v>46.450427659602212</v>
      </c>
      <c r="Z285" s="164">
        <f t="shared" si="33"/>
        <v>46.190492247081401</v>
      </c>
      <c r="AA285" s="165">
        <f t="shared" si="39"/>
        <v>-5.5959745823153106E-3</v>
      </c>
    </row>
    <row r="286" spans="1:27" x14ac:dyDescent="0.35">
      <c r="A286" t="s">
        <v>1071</v>
      </c>
      <c r="B286" t="s">
        <v>1074</v>
      </c>
      <c r="C286" t="s">
        <v>1075</v>
      </c>
      <c r="D286" t="s">
        <v>1077</v>
      </c>
      <c r="E286" t="s">
        <v>1082</v>
      </c>
      <c r="F286" t="s">
        <v>1084</v>
      </c>
      <c r="G286" s="65">
        <v>29639.518444421999</v>
      </c>
      <c r="H286" s="137">
        <f t="shared" si="34"/>
        <v>51.102618007624137</v>
      </c>
      <c r="I286" s="132">
        <v>23954.0527728093</v>
      </c>
      <c r="J286">
        <f t="shared" si="32"/>
        <v>10</v>
      </c>
      <c r="K286">
        <f t="shared" si="35"/>
        <v>2</v>
      </c>
      <c r="L286">
        <f t="shared" si="36"/>
        <v>1</v>
      </c>
      <c r="M286">
        <f t="shared" si="37"/>
        <v>0</v>
      </c>
      <c r="Y286" s="164">
        <f t="shared" si="38"/>
        <v>51.102618007624137</v>
      </c>
      <c r="Z286" s="164">
        <f t="shared" si="33"/>
        <v>54.175902123815064</v>
      </c>
      <c r="AA286" s="165">
        <f t="shared" si="39"/>
        <v>6.0139465178328244E-2</v>
      </c>
    </row>
    <row r="287" spans="1:27" x14ac:dyDescent="0.35">
      <c r="A287" t="s">
        <v>1071</v>
      </c>
      <c r="B287" t="s">
        <v>1074</v>
      </c>
      <c r="C287" t="s">
        <v>1075</v>
      </c>
      <c r="D287" t="s">
        <v>1077</v>
      </c>
      <c r="E287" t="s">
        <v>1082</v>
      </c>
      <c r="F287" t="s">
        <v>1084</v>
      </c>
      <c r="G287" s="65">
        <v>37151.115269127309</v>
      </c>
      <c r="H287" s="137">
        <f t="shared" si="34"/>
        <v>64.053647015736743</v>
      </c>
      <c r="I287" s="132">
        <v>31081.371963744201</v>
      </c>
      <c r="J287">
        <f t="shared" si="32"/>
        <v>10</v>
      </c>
      <c r="K287">
        <f t="shared" si="35"/>
        <v>2</v>
      </c>
      <c r="L287">
        <f t="shared" si="36"/>
        <v>1</v>
      </c>
      <c r="M287">
        <f t="shared" si="37"/>
        <v>0</v>
      </c>
      <c r="Y287" s="164">
        <f t="shared" si="38"/>
        <v>64.053647015736743</v>
      </c>
      <c r="Z287" s="164">
        <f t="shared" si="33"/>
        <v>59.994342760906697</v>
      </c>
      <c r="AA287" s="165">
        <f t="shared" si="39"/>
        <v>-6.3373507114009464E-2</v>
      </c>
    </row>
    <row r="288" spans="1:27" x14ac:dyDescent="0.35">
      <c r="A288" t="s">
        <v>1071</v>
      </c>
      <c r="B288" t="s">
        <v>1074</v>
      </c>
      <c r="C288" t="s">
        <v>1075</v>
      </c>
      <c r="D288" t="s">
        <v>1077</v>
      </c>
      <c r="E288" t="s">
        <v>1082</v>
      </c>
      <c r="F288" t="s">
        <v>1084</v>
      </c>
      <c r="G288" s="65">
        <v>37325.476009726</v>
      </c>
      <c r="H288" s="137">
        <f t="shared" si="34"/>
        <v>64.354268982286214</v>
      </c>
      <c r="I288" s="132">
        <v>45016.2336447989</v>
      </c>
      <c r="J288">
        <f t="shared" si="32"/>
        <v>10</v>
      </c>
      <c r="K288">
        <f t="shared" si="35"/>
        <v>2</v>
      </c>
      <c r="L288">
        <f t="shared" si="36"/>
        <v>1</v>
      </c>
      <c r="M288">
        <f t="shared" si="37"/>
        <v>0</v>
      </c>
      <c r="Y288" s="164">
        <f t="shared" si="38"/>
        <v>64.354268982286214</v>
      </c>
      <c r="Z288" s="164">
        <f t="shared" si="33"/>
        <v>71.370171919845234</v>
      </c>
      <c r="AA288" s="165">
        <f t="shared" si="39"/>
        <v>0.10902000828399094</v>
      </c>
    </row>
    <row r="289" spans="1:27" x14ac:dyDescent="0.35">
      <c r="A289" t="s">
        <v>1071</v>
      </c>
      <c r="B289" t="s">
        <v>1074</v>
      </c>
      <c r="C289" t="s">
        <v>1075</v>
      </c>
      <c r="D289" t="s">
        <v>1077</v>
      </c>
      <c r="E289" t="s">
        <v>1082</v>
      </c>
      <c r="F289" t="s">
        <v>1084</v>
      </c>
      <c r="G289" s="65">
        <v>40459.712902712119</v>
      </c>
      <c r="H289" s="137">
        <f t="shared" si="34"/>
        <v>69.758125694331241</v>
      </c>
      <c r="I289" s="132">
        <v>54061.366139626101</v>
      </c>
      <c r="J289">
        <f t="shared" si="32"/>
        <v>10</v>
      </c>
      <c r="K289">
        <f t="shared" si="35"/>
        <v>2</v>
      </c>
      <c r="L289">
        <f t="shared" si="36"/>
        <v>1</v>
      </c>
      <c r="M289">
        <f t="shared" si="37"/>
        <v>0</v>
      </c>
      <c r="Y289" s="164">
        <f t="shared" si="38"/>
        <v>69.758125694331241</v>
      </c>
      <c r="Z289" s="164">
        <f t="shared" si="33"/>
        <v>78.754233874404235</v>
      </c>
      <c r="AA289" s="165">
        <f t="shared" si="39"/>
        <v>0.12896143768960311</v>
      </c>
    </row>
    <row r="290" spans="1:27" x14ac:dyDescent="0.35">
      <c r="A290" t="s">
        <v>1071</v>
      </c>
      <c r="B290" t="s">
        <v>1074</v>
      </c>
      <c r="C290" t="s">
        <v>1075</v>
      </c>
      <c r="D290" t="s">
        <v>1077</v>
      </c>
      <c r="E290" t="s">
        <v>1082</v>
      </c>
      <c r="F290" t="s">
        <v>1084</v>
      </c>
      <c r="G290" s="65">
        <v>44985.943469984231</v>
      </c>
      <c r="H290" s="137">
        <f t="shared" si="34"/>
        <v>77.561971499972813</v>
      </c>
      <c r="I290" s="132">
        <v>63550.072249703</v>
      </c>
      <c r="J290">
        <f t="shared" si="32"/>
        <v>10</v>
      </c>
      <c r="K290">
        <f t="shared" si="35"/>
        <v>2</v>
      </c>
      <c r="L290">
        <f t="shared" si="36"/>
        <v>1</v>
      </c>
      <c r="M290">
        <f t="shared" si="37"/>
        <v>0</v>
      </c>
      <c r="Y290" s="164">
        <f t="shared" si="38"/>
        <v>77.561971499972813</v>
      </c>
      <c r="Z290" s="164">
        <f t="shared" si="33"/>
        <v>86.500410486574339</v>
      </c>
      <c r="AA290" s="165">
        <f t="shared" si="39"/>
        <v>0.11524254494491104</v>
      </c>
    </row>
    <row r="291" spans="1:27" x14ac:dyDescent="0.35">
      <c r="A291" t="s">
        <v>1071</v>
      </c>
      <c r="B291" t="s">
        <v>1074</v>
      </c>
      <c r="C291" t="s">
        <v>1075</v>
      </c>
      <c r="D291" t="s">
        <v>1077</v>
      </c>
      <c r="E291" t="s">
        <v>1082</v>
      </c>
      <c r="F291" t="s">
        <v>1084</v>
      </c>
      <c r="G291" s="65">
        <v>45251.594277611635</v>
      </c>
      <c r="H291" s="137">
        <f t="shared" si="34"/>
        <v>78.019990133813167</v>
      </c>
      <c r="I291" s="132">
        <v>71394.000753582499</v>
      </c>
      <c r="J291">
        <f t="shared" si="32"/>
        <v>10</v>
      </c>
      <c r="K291">
        <f t="shared" si="35"/>
        <v>2</v>
      </c>
      <c r="L291">
        <f t="shared" si="36"/>
        <v>1</v>
      </c>
      <c r="M291">
        <f t="shared" si="37"/>
        <v>0</v>
      </c>
      <c r="Y291" s="164">
        <f t="shared" si="38"/>
        <v>78.019990133813167</v>
      </c>
      <c r="Z291" s="164">
        <f t="shared" si="33"/>
        <v>92.903860527013336</v>
      </c>
      <c r="AA291" s="165">
        <f t="shared" si="39"/>
        <v>0.19076995995093871</v>
      </c>
    </row>
    <row r="292" spans="1:27" x14ac:dyDescent="0.35">
      <c r="A292" t="s">
        <v>1071</v>
      </c>
      <c r="B292" t="s">
        <v>1074</v>
      </c>
      <c r="C292" t="s">
        <v>1075</v>
      </c>
      <c r="D292" t="s">
        <v>1077</v>
      </c>
      <c r="E292" t="s">
        <v>1080</v>
      </c>
      <c r="F292" t="s">
        <v>1083</v>
      </c>
      <c r="G292" s="65">
        <v>20823.852335149015</v>
      </c>
      <c r="H292" s="137">
        <f t="shared" si="34"/>
        <v>35.903193681291405</v>
      </c>
      <c r="I292" s="132">
        <v>3495.45982983364</v>
      </c>
      <c r="J292">
        <f t="shared" si="32"/>
        <v>10</v>
      </c>
      <c r="K292">
        <f t="shared" si="35"/>
        <v>2</v>
      </c>
      <c r="L292">
        <f t="shared" si="36"/>
        <v>1</v>
      </c>
      <c r="M292">
        <f t="shared" si="37"/>
        <v>1</v>
      </c>
      <c r="Y292" s="164">
        <f t="shared" si="38"/>
        <v>35.903193681291405</v>
      </c>
      <c r="Z292" s="164">
        <f t="shared" si="33"/>
        <v>41.084540410948549</v>
      </c>
      <c r="AA292" s="165">
        <f t="shared" si="39"/>
        <v>0.14431436867849068</v>
      </c>
    </row>
    <row r="293" spans="1:27" x14ac:dyDescent="0.35">
      <c r="A293" t="s">
        <v>1071</v>
      </c>
      <c r="B293" t="s">
        <v>1074</v>
      </c>
      <c r="C293" t="s">
        <v>1075</v>
      </c>
      <c r="D293" t="s">
        <v>1077</v>
      </c>
      <c r="E293" t="s">
        <v>1080</v>
      </c>
      <c r="F293" t="s">
        <v>1083</v>
      </c>
      <c r="G293" s="65">
        <v>27065.785083667473</v>
      </c>
      <c r="H293" s="137">
        <f t="shared" si="34"/>
        <v>46.6651466959784</v>
      </c>
      <c r="I293" s="132">
        <v>14172.2970393051</v>
      </c>
      <c r="J293">
        <f t="shared" si="32"/>
        <v>10</v>
      </c>
      <c r="K293">
        <f t="shared" si="35"/>
        <v>2</v>
      </c>
      <c r="L293">
        <f t="shared" si="36"/>
        <v>1</v>
      </c>
      <c r="M293">
        <f t="shared" si="37"/>
        <v>1</v>
      </c>
      <c r="Y293" s="164">
        <f t="shared" si="38"/>
        <v>46.6651466959784</v>
      </c>
      <c r="Z293" s="164">
        <f t="shared" si="33"/>
        <v>49.800656783877827</v>
      </c>
      <c r="AA293" s="165">
        <f t="shared" si="39"/>
        <v>6.7191690370699053E-2</v>
      </c>
    </row>
    <row r="294" spans="1:27" x14ac:dyDescent="0.35">
      <c r="A294" t="s">
        <v>1071</v>
      </c>
      <c r="B294" t="s">
        <v>1074</v>
      </c>
      <c r="C294" t="s">
        <v>1075</v>
      </c>
      <c r="D294" t="s">
        <v>1077</v>
      </c>
      <c r="E294" t="s">
        <v>1080</v>
      </c>
      <c r="F294" t="s">
        <v>1083</v>
      </c>
      <c r="G294" s="65">
        <v>30938.440338564462</v>
      </c>
      <c r="H294" s="137">
        <f t="shared" si="34"/>
        <v>53.342138514766312</v>
      </c>
      <c r="I294" s="132">
        <v>23954.0527728093</v>
      </c>
      <c r="J294">
        <f t="shared" si="32"/>
        <v>10</v>
      </c>
      <c r="K294">
        <f t="shared" si="35"/>
        <v>2</v>
      </c>
      <c r="L294">
        <f t="shared" si="36"/>
        <v>1</v>
      </c>
      <c r="M294">
        <f t="shared" si="37"/>
        <v>1</v>
      </c>
      <c r="Y294" s="164">
        <f t="shared" si="38"/>
        <v>53.342138514766312</v>
      </c>
      <c r="Z294" s="164">
        <f t="shared" si="33"/>
        <v>57.786066660611489</v>
      </c>
      <c r="AA294" s="165">
        <f t="shared" si="39"/>
        <v>8.3309898507631042E-2</v>
      </c>
    </row>
    <row r="295" spans="1:27" x14ac:dyDescent="0.35">
      <c r="A295" t="s">
        <v>1071</v>
      </c>
      <c r="B295" t="s">
        <v>1074</v>
      </c>
      <c r="C295" t="s">
        <v>1075</v>
      </c>
      <c r="D295" t="s">
        <v>1077</v>
      </c>
      <c r="E295" t="s">
        <v>1080</v>
      </c>
      <c r="F295" t="s">
        <v>1083</v>
      </c>
      <c r="G295" s="65">
        <v>40955.734379742782</v>
      </c>
      <c r="H295" s="137">
        <f t="shared" si="34"/>
        <v>70.613335137487553</v>
      </c>
      <c r="I295" s="132">
        <v>31081.371963744201</v>
      </c>
      <c r="J295">
        <f t="shared" si="32"/>
        <v>10</v>
      </c>
      <c r="K295">
        <f t="shared" si="35"/>
        <v>2</v>
      </c>
      <c r="L295">
        <f t="shared" si="36"/>
        <v>1</v>
      </c>
      <c r="M295">
        <f t="shared" si="37"/>
        <v>1</v>
      </c>
      <c r="Y295" s="164">
        <f t="shared" si="38"/>
        <v>70.613335137487553</v>
      </c>
      <c r="Z295" s="164">
        <f t="shared" si="33"/>
        <v>63.604507297703123</v>
      </c>
      <c r="AA295" s="165">
        <f t="shared" si="39"/>
        <v>-9.9256434016859685E-2</v>
      </c>
    </row>
    <row r="296" spans="1:27" x14ac:dyDescent="0.35">
      <c r="A296" t="s">
        <v>1071</v>
      </c>
      <c r="B296" t="s">
        <v>1074</v>
      </c>
      <c r="C296" t="s">
        <v>1075</v>
      </c>
      <c r="D296" t="s">
        <v>1077</v>
      </c>
      <c r="E296" t="s">
        <v>1080</v>
      </c>
      <c r="F296" t="s">
        <v>1083</v>
      </c>
      <c r="G296" s="65">
        <v>40857.760730900889</v>
      </c>
      <c r="H296" s="137">
        <f t="shared" si="34"/>
        <v>70.444415053277396</v>
      </c>
      <c r="I296" s="132">
        <v>45016.2336447989</v>
      </c>
      <c r="J296">
        <f t="shared" si="32"/>
        <v>10</v>
      </c>
      <c r="K296">
        <f t="shared" si="35"/>
        <v>2</v>
      </c>
      <c r="L296">
        <f t="shared" si="36"/>
        <v>1</v>
      </c>
      <c r="M296">
        <f t="shared" si="37"/>
        <v>1</v>
      </c>
      <c r="Y296" s="164">
        <f t="shared" si="38"/>
        <v>70.444415053277396</v>
      </c>
      <c r="Z296" s="164">
        <f t="shared" si="33"/>
        <v>74.980336456641666</v>
      </c>
      <c r="AA296" s="165">
        <f t="shared" si="39"/>
        <v>6.4390078332451584E-2</v>
      </c>
    </row>
    <row r="297" spans="1:27" x14ac:dyDescent="0.35">
      <c r="A297" t="s">
        <v>1071</v>
      </c>
      <c r="B297" t="s">
        <v>1074</v>
      </c>
      <c r="C297" t="s">
        <v>1075</v>
      </c>
      <c r="D297" t="s">
        <v>1077</v>
      </c>
      <c r="E297" t="s">
        <v>1080</v>
      </c>
      <c r="F297" t="s">
        <v>1083</v>
      </c>
      <c r="G297" s="65">
        <v>45174.928929002133</v>
      </c>
      <c r="H297" s="137">
        <f t="shared" si="34"/>
        <v>77.88780849827954</v>
      </c>
      <c r="I297" s="132">
        <v>54061.366139626101</v>
      </c>
      <c r="J297">
        <f t="shared" si="32"/>
        <v>10</v>
      </c>
      <c r="K297">
        <f t="shared" si="35"/>
        <v>2</v>
      </c>
      <c r="L297">
        <f t="shared" si="36"/>
        <v>1</v>
      </c>
      <c r="M297">
        <f t="shared" si="37"/>
        <v>1</v>
      </c>
      <c r="Y297" s="164">
        <f t="shared" si="38"/>
        <v>77.88780849827954</v>
      </c>
      <c r="Z297" s="164">
        <f t="shared" si="33"/>
        <v>82.364398411200668</v>
      </c>
      <c r="AA297" s="165">
        <f t="shared" si="39"/>
        <v>5.7474847466275847E-2</v>
      </c>
    </row>
    <row r="298" spans="1:27" x14ac:dyDescent="0.35">
      <c r="A298" t="s">
        <v>1071</v>
      </c>
      <c r="B298" t="s">
        <v>1074</v>
      </c>
      <c r="C298" t="s">
        <v>1075</v>
      </c>
      <c r="D298" t="s">
        <v>1077</v>
      </c>
      <c r="E298" t="s">
        <v>1080</v>
      </c>
      <c r="F298" t="s">
        <v>1083</v>
      </c>
      <c r="G298" s="65">
        <v>49775.759286499444</v>
      </c>
      <c r="H298" s="137">
        <f t="shared" si="34"/>
        <v>85.820274631895586</v>
      </c>
      <c r="I298" s="132">
        <v>63550.072249703</v>
      </c>
      <c r="J298">
        <f t="shared" si="32"/>
        <v>10</v>
      </c>
      <c r="K298">
        <f t="shared" si="35"/>
        <v>2</v>
      </c>
      <c r="L298">
        <f t="shared" si="36"/>
        <v>1</v>
      </c>
      <c r="M298">
        <f t="shared" si="37"/>
        <v>1</v>
      </c>
      <c r="Y298" s="164">
        <f t="shared" si="38"/>
        <v>85.820274631895586</v>
      </c>
      <c r="Z298" s="164">
        <f t="shared" si="33"/>
        <v>90.110575023370771</v>
      </c>
      <c r="AA298" s="165">
        <f t="shared" si="39"/>
        <v>4.9991687976732146E-2</v>
      </c>
    </row>
    <row r="299" spans="1:27" x14ac:dyDescent="0.35">
      <c r="A299" t="s">
        <v>1071</v>
      </c>
      <c r="B299" t="s">
        <v>1074</v>
      </c>
      <c r="C299" t="s">
        <v>1075</v>
      </c>
      <c r="D299" t="s">
        <v>1077</v>
      </c>
      <c r="E299" t="s">
        <v>1080</v>
      </c>
      <c r="F299" t="s">
        <v>1083</v>
      </c>
      <c r="G299" s="65">
        <v>51308.720536037159</v>
      </c>
      <c r="H299" s="137">
        <f t="shared" si="34"/>
        <v>88.463311269029589</v>
      </c>
      <c r="I299" s="132">
        <v>71394.000753582499</v>
      </c>
      <c r="J299">
        <f t="shared" si="32"/>
        <v>10</v>
      </c>
      <c r="K299">
        <f t="shared" si="35"/>
        <v>2</v>
      </c>
      <c r="L299">
        <f t="shared" si="36"/>
        <v>1</v>
      </c>
      <c r="M299">
        <f t="shared" si="37"/>
        <v>1</v>
      </c>
      <c r="Y299" s="164">
        <f t="shared" si="38"/>
        <v>88.463311269029589</v>
      </c>
      <c r="Z299" s="164">
        <f t="shared" si="33"/>
        <v>96.514025063809768</v>
      </c>
      <c r="AA299" s="165">
        <f t="shared" si="39"/>
        <v>9.1006245179957146E-2</v>
      </c>
    </row>
    <row r="300" spans="1:27" x14ac:dyDescent="0.35">
      <c r="A300" t="s">
        <v>1071</v>
      </c>
      <c r="B300" t="s">
        <v>1074</v>
      </c>
      <c r="C300" t="s">
        <v>1075</v>
      </c>
      <c r="D300" t="s">
        <v>1077</v>
      </c>
      <c r="E300" t="s">
        <v>1080</v>
      </c>
      <c r="F300" t="s">
        <v>1084</v>
      </c>
      <c r="G300" s="65">
        <v>22586.294551541137</v>
      </c>
      <c r="H300" s="137">
        <f t="shared" si="34"/>
        <v>38.941887157829548</v>
      </c>
      <c r="I300" s="132">
        <v>3495.45982983364</v>
      </c>
      <c r="J300">
        <f t="shared" si="32"/>
        <v>10</v>
      </c>
      <c r="K300">
        <f t="shared" si="35"/>
        <v>2</v>
      </c>
      <c r="L300">
        <f t="shared" si="36"/>
        <v>1</v>
      </c>
      <c r="M300">
        <f t="shared" si="37"/>
        <v>0</v>
      </c>
      <c r="Y300" s="164">
        <f t="shared" si="38"/>
        <v>38.941887157829548</v>
      </c>
      <c r="Z300" s="164">
        <f t="shared" si="33"/>
        <v>37.474375874152123</v>
      </c>
      <c r="AA300" s="165">
        <f t="shared" si="39"/>
        <v>-3.7684647324092824E-2</v>
      </c>
    </row>
    <row r="301" spans="1:27" x14ac:dyDescent="0.35">
      <c r="A301" t="s">
        <v>1071</v>
      </c>
      <c r="B301" t="s">
        <v>1074</v>
      </c>
      <c r="C301" t="s">
        <v>1075</v>
      </c>
      <c r="D301" t="s">
        <v>1077</v>
      </c>
      <c r="E301" t="s">
        <v>1080</v>
      </c>
      <c r="F301" t="s">
        <v>1084</v>
      </c>
      <c r="G301" s="65">
        <v>27873.401689802013</v>
      </c>
      <c r="H301" s="137">
        <f t="shared" si="34"/>
        <v>48.057589120348297</v>
      </c>
      <c r="I301" s="132">
        <v>14172.2970393051</v>
      </c>
      <c r="J301">
        <f t="shared" si="32"/>
        <v>10</v>
      </c>
      <c r="K301">
        <f t="shared" si="35"/>
        <v>2</v>
      </c>
      <c r="L301">
        <f t="shared" si="36"/>
        <v>1</v>
      </c>
      <c r="M301">
        <f t="shared" si="37"/>
        <v>0</v>
      </c>
      <c r="Y301" s="164">
        <f t="shared" si="38"/>
        <v>48.057589120348297</v>
      </c>
      <c r="Z301" s="164">
        <f t="shared" si="33"/>
        <v>46.190492247081401</v>
      </c>
      <c r="AA301" s="165">
        <f t="shared" si="39"/>
        <v>-3.8851238845777569E-2</v>
      </c>
    </row>
    <row r="302" spans="1:27" x14ac:dyDescent="0.35">
      <c r="A302" t="s">
        <v>1071</v>
      </c>
      <c r="B302" t="s">
        <v>1074</v>
      </c>
      <c r="C302" t="s">
        <v>1075</v>
      </c>
      <c r="D302" t="s">
        <v>1077</v>
      </c>
      <c r="E302" t="s">
        <v>1080</v>
      </c>
      <c r="F302" t="s">
        <v>1084</v>
      </c>
      <c r="G302" s="65">
        <v>30510.0868979406</v>
      </c>
      <c r="H302" s="137">
        <f t="shared" si="34"/>
        <v>52.603598099897589</v>
      </c>
      <c r="I302" s="132">
        <v>23954.0527728093</v>
      </c>
      <c r="J302">
        <f t="shared" si="32"/>
        <v>10</v>
      </c>
      <c r="K302">
        <f t="shared" si="35"/>
        <v>2</v>
      </c>
      <c r="L302">
        <f t="shared" si="36"/>
        <v>1</v>
      </c>
      <c r="M302">
        <f t="shared" si="37"/>
        <v>0</v>
      </c>
      <c r="Y302" s="164">
        <f t="shared" si="38"/>
        <v>52.603598099897589</v>
      </c>
      <c r="Z302" s="164">
        <f t="shared" si="33"/>
        <v>54.175902123815064</v>
      </c>
      <c r="AA302" s="165">
        <f t="shared" si="39"/>
        <v>2.9889666880420718E-2</v>
      </c>
    </row>
    <row r="303" spans="1:27" x14ac:dyDescent="0.35">
      <c r="A303" t="s">
        <v>1071</v>
      </c>
      <c r="B303" t="s">
        <v>1074</v>
      </c>
      <c r="C303" t="s">
        <v>1075</v>
      </c>
      <c r="D303" t="s">
        <v>1077</v>
      </c>
      <c r="E303" t="s">
        <v>1080</v>
      </c>
      <c r="F303" t="s">
        <v>1084</v>
      </c>
      <c r="G303" s="65">
        <v>38504.562958775932</v>
      </c>
      <c r="H303" s="137">
        <f t="shared" si="34"/>
        <v>66.387177515130915</v>
      </c>
      <c r="I303" s="132">
        <v>31081.371963744201</v>
      </c>
      <c r="J303">
        <f t="shared" si="32"/>
        <v>10</v>
      </c>
      <c r="K303">
        <f t="shared" si="35"/>
        <v>2</v>
      </c>
      <c r="L303">
        <f t="shared" si="36"/>
        <v>1</v>
      </c>
      <c r="M303">
        <f t="shared" si="37"/>
        <v>0</v>
      </c>
      <c r="Y303" s="164">
        <f t="shared" si="38"/>
        <v>66.387177515130915</v>
      </c>
      <c r="Z303" s="164">
        <f t="shared" si="33"/>
        <v>59.994342760906697</v>
      </c>
      <c r="AA303" s="165">
        <f t="shared" si="39"/>
        <v>-9.6296227577489124E-2</v>
      </c>
    </row>
    <row r="304" spans="1:27" x14ac:dyDescent="0.35">
      <c r="A304" t="s">
        <v>1071</v>
      </c>
      <c r="B304" t="s">
        <v>1074</v>
      </c>
      <c r="C304" t="s">
        <v>1075</v>
      </c>
      <c r="D304" t="s">
        <v>1077</v>
      </c>
      <c r="E304" t="s">
        <v>1080</v>
      </c>
      <c r="F304" t="s">
        <v>1084</v>
      </c>
      <c r="G304" s="65">
        <v>38841.341813375249</v>
      </c>
      <c r="H304" s="137">
        <f t="shared" si="34"/>
        <v>66.967830712715951</v>
      </c>
      <c r="I304" s="132">
        <v>45016.2336447989</v>
      </c>
      <c r="J304">
        <f t="shared" si="32"/>
        <v>10</v>
      </c>
      <c r="K304">
        <f t="shared" si="35"/>
        <v>2</v>
      </c>
      <c r="L304">
        <f t="shared" si="36"/>
        <v>1</v>
      </c>
      <c r="M304">
        <f t="shared" si="37"/>
        <v>0</v>
      </c>
      <c r="Y304" s="164">
        <f t="shared" si="38"/>
        <v>66.967830712715951</v>
      </c>
      <c r="Z304" s="164">
        <f t="shared" si="33"/>
        <v>71.370171919845234</v>
      </c>
      <c r="AA304" s="165">
        <f t="shared" si="39"/>
        <v>6.5738148604735258E-2</v>
      </c>
    </row>
    <row r="305" spans="1:27" x14ac:dyDescent="0.35">
      <c r="A305" t="s">
        <v>1071</v>
      </c>
      <c r="B305" t="s">
        <v>1074</v>
      </c>
      <c r="C305" t="s">
        <v>1075</v>
      </c>
      <c r="D305" t="s">
        <v>1077</v>
      </c>
      <c r="E305" t="s">
        <v>1080</v>
      </c>
      <c r="F305" t="s">
        <v>1084</v>
      </c>
      <c r="G305" s="65">
        <v>41815.609516272991</v>
      </c>
      <c r="H305" s="137">
        <f t="shared" si="34"/>
        <v>72.095878476332743</v>
      </c>
      <c r="I305" s="132">
        <v>54061.366139626101</v>
      </c>
      <c r="J305">
        <f t="shared" si="32"/>
        <v>10</v>
      </c>
      <c r="K305">
        <f t="shared" si="35"/>
        <v>2</v>
      </c>
      <c r="L305">
        <f t="shared" si="36"/>
        <v>1</v>
      </c>
      <c r="M305">
        <f t="shared" si="37"/>
        <v>0</v>
      </c>
      <c r="Y305" s="164">
        <f t="shared" si="38"/>
        <v>72.095878476332743</v>
      </c>
      <c r="Z305" s="164">
        <f t="shared" si="33"/>
        <v>78.754233874404235</v>
      </c>
      <c r="AA305" s="165">
        <f t="shared" si="39"/>
        <v>9.2354175284198314E-2</v>
      </c>
    </row>
    <row r="306" spans="1:27" x14ac:dyDescent="0.35">
      <c r="A306" t="s">
        <v>1071</v>
      </c>
      <c r="B306" t="s">
        <v>1074</v>
      </c>
      <c r="C306" t="s">
        <v>1075</v>
      </c>
      <c r="D306" t="s">
        <v>1077</v>
      </c>
      <c r="E306" t="s">
        <v>1080</v>
      </c>
      <c r="F306" t="s">
        <v>1084</v>
      </c>
      <c r="G306" s="65">
        <v>45573.366626833405</v>
      </c>
      <c r="H306" s="137">
        <f t="shared" si="34"/>
        <v>78.57477004626449</v>
      </c>
      <c r="I306" s="132">
        <v>63550.072249703</v>
      </c>
      <c r="J306">
        <f t="shared" si="32"/>
        <v>10</v>
      </c>
      <c r="K306">
        <f t="shared" si="35"/>
        <v>2</v>
      </c>
      <c r="L306">
        <f t="shared" si="36"/>
        <v>1</v>
      </c>
      <c r="M306">
        <f t="shared" si="37"/>
        <v>0</v>
      </c>
      <c r="Y306" s="164">
        <f t="shared" si="38"/>
        <v>78.57477004626449</v>
      </c>
      <c r="Z306" s="164">
        <f t="shared" si="33"/>
        <v>86.500410486574339</v>
      </c>
      <c r="AA306" s="165">
        <f t="shared" si="39"/>
        <v>0.10086749774314652</v>
      </c>
    </row>
    <row r="307" spans="1:27" x14ac:dyDescent="0.35">
      <c r="A307" t="s">
        <v>1071</v>
      </c>
      <c r="B307" t="s">
        <v>1074</v>
      </c>
      <c r="C307" t="s">
        <v>1075</v>
      </c>
      <c r="D307" t="s">
        <v>1077</v>
      </c>
      <c r="E307" t="s">
        <v>1080</v>
      </c>
      <c r="F307" t="s">
        <v>1084</v>
      </c>
      <c r="G307" s="65">
        <v>46280.271930070347</v>
      </c>
      <c r="H307" s="137">
        <f t="shared" si="34"/>
        <v>79.793572293224742</v>
      </c>
      <c r="I307" s="132">
        <v>71394.000753582499</v>
      </c>
      <c r="J307">
        <f t="shared" si="32"/>
        <v>10</v>
      </c>
      <c r="K307">
        <f t="shared" si="35"/>
        <v>2</v>
      </c>
      <c r="L307">
        <f t="shared" si="36"/>
        <v>1</v>
      </c>
      <c r="M307">
        <f t="shared" si="37"/>
        <v>0</v>
      </c>
      <c r="Y307" s="164">
        <f t="shared" si="38"/>
        <v>79.793572293224742</v>
      </c>
      <c r="Z307" s="164">
        <f t="shared" si="33"/>
        <v>92.903860527013336</v>
      </c>
      <c r="AA307" s="165">
        <f t="shared" si="39"/>
        <v>0.16430256043194835</v>
      </c>
    </row>
    <row r="308" spans="1:27" x14ac:dyDescent="0.35">
      <c r="A308" t="s">
        <v>1071</v>
      </c>
      <c r="B308" t="s">
        <v>1074</v>
      </c>
      <c r="C308" t="s">
        <v>1075</v>
      </c>
      <c r="D308" t="s">
        <v>1077</v>
      </c>
      <c r="E308" t="s">
        <v>1081</v>
      </c>
      <c r="F308" t="s">
        <v>1083</v>
      </c>
      <c r="G308" s="65">
        <v>20868.866965853103</v>
      </c>
      <c r="H308" s="137">
        <f t="shared" si="34"/>
        <v>35.98080511353983</v>
      </c>
      <c r="I308" s="132">
        <v>3495.45982983364</v>
      </c>
      <c r="J308">
        <f t="shared" si="32"/>
        <v>10</v>
      </c>
      <c r="K308">
        <f t="shared" si="35"/>
        <v>2</v>
      </c>
      <c r="L308">
        <f t="shared" si="36"/>
        <v>1</v>
      </c>
      <c r="M308">
        <f t="shared" si="37"/>
        <v>1</v>
      </c>
      <c r="Y308" s="164">
        <f t="shared" si="38"/>
        <v>35.98080511353983</v>
      </c>
      <c r="Z308" s="164">
        <f t="shared" si="33"/>
        <v>41.084540410948549</v>
      </c>
      <c r="AA308" s="165">
        <f t="shared" si="39"/>
        <v>0.14184605600968458</v>
      </c>
    </row>
    <row r="309" spans="1:27" x14ac:dyDescent="0.35">
      <c r="A309" t="s">
        <v>1071</v>
      </c>
      <c r="B309" t="s">
        <v>1074</v>
      </c>
      <c r="C309" t="s">
        <v>1075</v>
      </c>
      <c r="D309" t="s">
        <v>1077</v>
      </c>
      <c r="E309" t="s">
        <v>1081</v>
      </c>
      <c r="F309" t="s">
        <v>1083</v>
      </c>
      <c r="G309" s="65">
        <v>26957.90204718518</v>
      </c>
      <c r="H309" s="137">
        <f t="shared" si="34"/>
        <v>46.479141460664103</v>
      </c>
      <c r="I309" s="132">
        <v>14172.2970393051</v>
      </c>
      <c r="J309">
        <f t="shared" si="32"/>
        <v>10</v>
      </c>
      <c r="K309">
        <f t="shared" si="35"/>
        <v>2</v>
      </c>
      <c r="L309">
        <f t="shared" si="36"/>
        <v>1</v>
      </c>
      <c r="M309">
        <f t="shared" si="37"/>
        <v>1</v>
      </c>
      <c r="Y309" s="164">
        <f t="shared" si="38"/>
        <v>46.479141460664103</v>
      </c>
      <c r="Z309" s="164">
        <f t="shared" si="33"/>
        <v>49.800656783877827</v>
      </c>
      <c r="AA309" s="165">
        <f t="shared" si="39"/>
        <v>7.1462493041631658E-2</v>
      </c>
    </row>
    <row r="310" spans="1:27" x14ac:dyDescent="0.35">
      <c r="A310" t="s">
        <v>1071</v>
      </c>
      <c r="B310" t="s">
        <v>1074</v>
      </c>
      <c r="C310" t="s">
        <v>1075</v>
      </c>
      <c r="D310" t="s">
        <v>1077</v>
      </c>
      <c r="E310" t="s">
        <v>1081</v>
      </c>
      <c r="F310" t="s">
        <v>1083</v>
      </c>
      <c r="G310" s="65">
        <v>30981.524784551017</v>
      </c>
      <c r="H310" s="137">
        <f t="shared" si="34"/>
        <v>53.416422042329337</v>
      </c>
      <c r="I310" s="132">
        <v>23954.0527728093</v>
      </c>
      <c r="J310">
        <f t="shared" si="32"/>
        <v>10</v>
      </c>
      <c r="K310">
        <f t="shared" si="35"/>
        <v>2</v>
      </c>
      <c r="L310">
        <f t="shared" si="36"/>
        <v>1</v>
      </c>
      <c r="M310">
        <f t="shared" si="37"/>
        <v>1</v>
      </c>
      <c r="Y310" s="164">
        <f t="shared" si="38"/>
        <v>53.416422042329337</v>
      </c>
      <c r="Z310" s="164">
        <f t="shared" si="33"/>
        <v>57.786066660611489</v>
      </c>
      <c r="AA310" s="165">
        <f t="shared" si="39"/>
        <v>8.1803393997813334E-2</v>
      </c>
    </row>
    <row r="311" spans="1:27" x14ac:dyDescent="0.35">
      <c r="A311" t="s">
        <v>1071</v>
      </c>
      <c r="B311" t="s">
        <v>1074</v>
      </c>
      <c r="C311" t="s">
        <v>1075</v>
      </c>
      <c r="D311" t="s">
        <v>1077</v>
      </c>
      <c r="E311" t="s">
        <v>1081</v>
      </c>
      <c r="F311" t="s">
        <v>1083</v>
      </c>
      <c r="G311" s="65">
        <v>40910.584559872732</v>
      </c>
      <c r="H311" s="137">
        <f t="shared" si="34"/>
        <v>70.535490620470227</v>
      </c>
      <c r="I311" s="132">
        <v>31081.371963744201</v>
      </c>
      <c r="J311">
        <f t="shared" si="32"/>
        <v>10</v>
      </c>
      <c r="K311">
        <f t="shared" si="35"/>
        <v>2</v>
      </c>
      <c r="L311">
        <f t="shared" si="36"/>
        <v>1</v>
      </c>
      <c r="M311">
        <f t="shared" si="37"/>
        <v>1</v>
      </c>
      <c r="Y311" s="164">
        <f t="shared" si="38"/>
        <v>70.535490620470227</v>
      </c>
      <c r="Z311" s="164">
        <f t="shared" si="33"/>
        <v>63.604507297703123</v>
      </c>
      <c r="AA311" s="165">
        <f t="shared" si="39"/>
        <v>-9.8262353629332444E-2</v>
      </c>
    </row>
    <row r="312" spans="1:27" x14ac:dyDescent="0.35">
      <c r="A312" t="s">
        <v>1071</v>
      </c>
      <c r="B312" t="s">
        <v>1074</v>
      </c>
      <c r="C312" t="s">
        <v>1075</v>
      </c>
      <c r="D312" t="s">
        <v>1077</v>
      </c>
      <c r="E312" t="s">
        <v>1081</v>
      </c>
      <c r="F312" t="s">
        <v>1083</v>
      </c>
      <c r="G312" s="65">
        <v>40635.839005374386</v>
      </c>
      <c r="H312" s="137">
        <f t="shared" si="34"/>
        <v>70.061791388576523</v>
      </c>
      <c r="I312" s="132">
        <v>45016.2336447989</v>
      </c>
      <c r="J312">
        <f t="shared" si="32"/>
        <v>10</v>
      </c>
      <c r="K312">
        <f t="shared" si="35"/>
        <v>2</v>
      </c>
      <c r="L312">
        <f t="shared" si="36"/>
        <v>1</v>
      </c>
      <c r="M312">
        <f t="shared" si="37"/>
        <v>1</v>
      </c>
      <c r="Y312" s="164">
        <f t="shared" si="38"/>
        <v>70.061791388576523</v>
      </c>
      <c r="Z312" s="164">
        <f t="shared" si="33"/>
        <v>74.980336456641666</v>
      </c>
      <c r="AA312" s="165">
        <f t="shared" si="39"/>
        <v>7.0202958996379738E-2</v>
      </c>
    </row>
    <row r="313" spans="1:27" x14ac:dyDescent="0.35">
      <c r="A313" t="s">
        <v>1071</v>
      </c>
      <c r="B313" t="s">
        <v>1074</v>
      </c>
      <c r="C313" t="s">
        <v>1075</v>
      </c>
      <c r="D313" t="s">
        <v>1077</v>
      </c>
      <c r="E313" t="s">
        <v>1081</v>
      </c>
      <c r="F313" t="s">
        <v>1083</v>
      </c>
      <c r="G313" s="65">
        <v>44907.865351118162</v>
      </c>
      <c r="H313" s="137">
        <f t="shared" si="34"/>
        <v>77.42735405365201</v>
      </c>
      <c r="I313" s="132">
        <v>54061.366139626101</v>
      </c>
      <c r="J313">
        <f t="shared" si="32"/>
        <v>10</v>
      </c>
      <c r="K313">
        <f t="shared" si="35"/>
        <v>2</v>
      </c>
      <c r="L313">
        <f t="shared" si="36"/>
        <v>1</v>
      </c>
      <c r="M313">
        <f t="shared" si="37"/>
        <v>1</v>
      </c>
      <c r="Y313" s="164">
        <f t="shared" si="38"/>
        <v>77.42735405365201</v>
      </c>
      <c r="Z313" s="164">
        <f t="shared" si="33"/>
        <v>82.364398411200668</v>
      </c>
      <c r="AA313" s="165">
        <f t="shared" si="39"/>
        <v>6.3763568029557183E-2</v>
      </c>
    </row>
    <row r="314" spans="1:27" x14ac:dyDescent="0.35">
      <c r="A314" t="s">
        <v>1071</v>
      </c>
      <c r="B314" t="s">
        <v>1074</v>
      </c>
      <c r="C314" t="s">
        <v>1075</v>
      </c>
      <c r="D314" t="s">
        <v>1077</v>
      </c>
      <c r="E314" t="s">
        <v>1081</v>
      </c>
      <c r="F314" t="s">
        <v>1083</v>
      </c>
      <c r="G314" s="65">
        <v>49924.582721827202</v>
      </c>
      <c r="H314" s="137">
        <f t="shared" si="34"/>
        <v>86.076866761771043</v>
      </c>
      <c r="I314" s="132">
        <v>63550.072249703</v>
      </c>
      <c r="J314">
        <f t="shared" si="32"/>
        <v>10</v>
      </c>
      <c r="K314">
        <f t="shared" si="35"/>
        <v>2</v>
      </c>
      <c r="L314">
        <f t="shared" si="36"/>
        <v>1</v>
      </c>
      <c r="M314">
        <f t="shared" si="37"/>
        <v>1</v>
      </c>
      <c r="Y314" s="164">
        <f t="shared" si="38"/>
        <v>86.076866761771043</v>
      </c>
      <c r="Z314" s="164">
        <f t="shared" si="33"/>
        <v>90.110575023370771</v>
      </c>
      <c r="AA314" s="165">
        <f t="shared" si="39"/>
        <v>4.6861699471050011E-2</v>
      </c>
    </row>
    <row r="315" spans="1:27" x14ac:dyDescent="0.35">
      <c r="A315" t="s">
        <v>1071</v>
      </c>
      <c r="B315" t="s">
        <v>1074</v>
      </c>
      <c r="C315" t="s">
        <v>1075</v>
      </c>
      <c r="D315" t="s">
        <v>1077</v>
      </c>
      <c r="E315" t="s">
        <v>1081</v>
      </c>
      <c r="F315" t="s">
        <v>1083</v>
      </c>
      <c r="G315" s="65">
        <v>51870.672737266148</v>
      </c>
      <c r="H315" s="137">
        <f t="shared" si="34"/>
        <v>89.432194374596804</v>
      </c>
      <c r="I315" s="132">
        <v>71394.000753582499</v>
      </c>
      <c r="J315">
        <f t="shared" si="32"/>
        <v>10</v>
      </c>
      <c r="K315">
        <f t="shared" si="35"/>
        <v>2</v>
      </c>
      <c r="L315">
        <f t="shared" si="36"/>
        <v>1</v>
      </c>
      <c r="M315">
        <f t="shared" si="37"/>
        <v>1</v>
      </c>
      <c r="Y315" s="164">
        <f t="shared" si="38"/>
        <v>89.432194374596804</v>
      </c>
      <c r="Z315" s="164">
        <f t="shared" si="33"/>
        <v>96.514025063809768</v>
      </c>
      <c r="AA315" s="165">
        <f t="shared" si="39"/>
        <v>7.9186592017969737E-2</v>
      </c>
    </row>
    <row r="316" spans="1:27" x14ac:dyDescent="0.35">
      <c r="A316" t="s">
        <v>1071</v>
      </c>
      <c r="B316" t="s">
        <v>1074</v>
      </c>
      <c r="C316" t="s">
        <v>1075</v>
      </c>
      <c r="D316" t="s">
        <v>1077</v>
      </c>
      <c r="E316" t="s">
        <v>1081</v>
      </c>
      <c r="F316" t="s">
        <v>1084</v>
      </c>
      <c r="G316" s="65">
        <v>22386.625381298469</v>
      </c>
      <c r="H316" s="137">
        <f t="shared" si="34"/>
        <v>38.597629967755978</v>
      </c>
      <c r="I316" s="132">
        <v>3495.45982983364</v>
      </c>
      <c r="J316">
        <f t="shared" si="32"/>
        <v>10</v>
      </c>
      <c r="K316">
        <f t="shared" si="35"/>
        <v>2</v>
      </c>
      <c r="L316">
        <f t="shared" si="36"/>
        <v>1</v>
      </c>
      <c r="M316">
        <f t="shared" si="37"/>
        <v>0</v>
      </c>
      <c r="Y316" s="164">
        <f t="shared" si="38"/>
        <v>38.597629967755978</v>
      </c>
      <c r="Z316" s="164">
        <f t="shared" si="33"/>
        <v>37.474375874152123</v>
      </c>
      <c r="AA316" s="165">
        <f t="shared" si="39"/>
        <v>-2.9101633819024864E-2</v>
      </c>
    </row>
    <row r="317" spans="1:27" x14ac:dyDescent="0.35">
      <c r="A317" t="s">
        <v>1071</v>
      </c>
      <c r="B317" t="s">
        <v>1074</v>
      </c>
      <c r="C317" t="s">
        <v>1075</v>
      </c>
      <c r="D317" t="s">
        <v>1077</v>
      </c>
      <c r="E317" t="s">
        <v>1081</v>
      </c>
      <c r="F317" t="s">
        <v>1084</v>
      </c>
      <c r="G317" s="65">
        <v>27490.440230217842</v>
      </c>
      <c r="H317" s="137">
        <f t="shared" si="34"/>
        <v>47.3973107417549</v>
      </c>
      <c r="I317" s="132">
        <v>14172.2970393051</v>
      </c>
      <c r="J317">
        <f t="shared" si="32"/>
        <v>10</v>
      </c>
      <c r="K317">
        <f t="shared" si="35"/>
        <v>2</v>
      </c>
      <c r="L317">
        <f t="shared" si="36"/>
        <v>1</v>
      </c>
      <c r="M317">
        <f t="shared" si="37"/>
        <v>0</v>
      </c>
      <c r="Y317" s="164">
        <f t="shared" si="38"/>
        <v>47.3973107417549</v>
      </c>
      <c r="Z317" s="164">
        <f t="shared" si="33"/>
        <v>46.190492247081401</v>
      </c>
      <c r="AA317" s="165">
        <f t="shared" si="39"/>
        <v>-2.5461750377545056E-2</v>
      </c>
    </row>
    <row r="318" spans="1:27" x14ac:dyDescent="0.35">
      <c r="A318" t="s">
        <v>1071</v>
      </c>
      <c r="B318" t="s">
        <v>1074</v>
      </c>
      <c r="C318" t="s">
        <v>1075</v>
      </c>
      <c r="D318" t="s">
        <v>1077</v>
      </c>
      <c r="E318" t="s">
        <v>1081</v>
      </c>
      <c r="F318" t="s">
        <v>1084</v>
      </c>
      <c r="G318" s="65">
        <v>30270.368727015812</v>
      </c>
      <c r="H318" s="137">
        <f t="shared" si="34"/>
        <v>52.190290908647953</v>
      </c>
      <c r="I318" s="132">
        <v>23954.0527728093</v>
      </c>
      <c r="J318">
        <f t="shared" si="32"/>
        <v>10</v>
      </c>
      <c r="K318">
        <f t="shared" si="35"/>
        <v>2</v>
      </c>
      <c r="L318">
        <f t="shared" si="36"/>
        <v>1</v>
      </c>
      <c r="M318">
        <f t="shared" si="37"/>
        <v>0</v>
      </c>
      <c r="Y318" s="164">
        <f t="shared" si="38"/>
        <v>52.190290908647953</v>
      </c>
      <c r="Z318" s="164">
        <f t="shared" si="33"/>
        <v>54.175902123815064</v>
      </c>
      <c r="AA318" s="165">
        <f t="shared" si="39"/>
        <v>3.804560542961255E-2</v>
      </c>
    </row>
    <row r="319" spans="1:27" x14ac:dyDescent="0.35">
      <c r="A319" t="s">
        <v>1071</v>
      </c>
      <c r="B319" t="s">
        <v>1074</v>
      </c>
      <c r="C319" t="s">
        <v>1075</v>
      </c>
      <c r="D319" t="s">
        <v>1077</v>
      </c>
      <c r="E319" t="s">
        <v>1081</v>
      </c>
      <c r="F319" t="s">
        <v>1084</v>
      </c>
      <c r="G319" s="65">
        <v>38050.576093865915</v>
      </c>
      <c r="H319" s="137">
        <f t="shared" si="34"/>
        <v>65.604441541148134</v>
      </c>
      <c r="I319" s="132">
        <v>31081.371963744201</v>
      </c>
      <c r="J319">
        <f t="shared" si="32"/>
        <v>10</v>
      </c>
      <c r="K319">
        <f t="shared" si="35"/>
        <v>2</v>
      </c>
      <c r="L319">
        <f t="shared" si="36"/>
        <v>1</v>
      </c>
      <c r="M319">
        <f t="shared" si="37"/>
        <v>0</v>
      </c>
      <c r="Y319" s="164">
        <f t="shared" si="38"/>
        <v>65.604441541148134</v>
      </c>
      <c r="Z319" s="164">
        <f t="shared" si="33"/>
        <v>59.994342760906697</v>
      </c>
      <c r="AA319" s="165">
        <f t="shared" si="39"/>
        <v>-8.5514008631910943E-2</v>
      </c>
    </row>
    <row r="320" spans="1:27" x14ac:dyDescent="0.35">
      <c r="A320" t="s">
        <v>1071</v>
      </c>
      <c r="B320" t="s">
        <v>1074</v>
      </c>
      <c r="C320" t="s">
        <v>1075</v>
      </c>
      <c r="D320" t="s">
        <v>1077</v>
      </c>
      <c r="E320" t="s">
        <v>1081</v>
      </c>
      <c r="F320" t="s">
        <v>1084</v>
      </c>
      <c r="G320" s="65">
        <v>38200.750540062909</v>
      </c>
      <c r="H320" s="137">
        <f t="shared" si="34"/>
        <v>65.863363000108464</v>
      </c>
      <c r="I320" s="132">
        <v>45016.2336447989</v>
      </c>
      <c r="J320">
        <f t="shared" si="32"/>
        <v>10</v>
      </c>
      <c r="K320">
        <f t="shared" si="35"/>
        <v>2</v>
      </c>
      <c r="L320">
        <f t="shared" si="36"/>
        <v>1</v>
      </c>
      <c r="M320">
        <f t="shared" si="37"/>
        <v>0</v>
      </c>
      <c r="Y320" s="164">
        <f t="shared" si="38"/>
        <v>65.863363000108464</v>
      </c>
      <c r="Z320" s="164">
        <f t="shared" si="33"/>
        <v>71.370171919845234</v>
      </c>
      <c r="AA320" s="165">
        <f t="shared" si="39"/>
        <v>8.3609592175360126E-2</v>
      </c>
    </row>
    <row r="321" spans="1:27" x14ac:dyDescent="0.35">
      <c r="A321" t="s">
        <v>1071</v>
      </c>
      <c r="B321" t="s">
        <v>1074</v>
      </c>
      <c r="C321" t="s">
        <v>1075</v>
      </c>
      <c r="D321" t="s">
        <v>1077</v>
      </c>
      <c r="E321" t="s">
        <v>1081</v>
      </c>
      <c r="F321" t="s">
        <v>1084</v>
      </c>
      <c r="G321" s="65">
        <v>41071.278388509447</v>
      </c>
      <c r="H321" s="137">
        <f t="shared" si="34"/>
        <v>70.812548945705942</v>
      </c>
      <c r="I321" s="132">
        <v>54061.366139626101</v>
      </c>
      <c r="J321">
        <f t="shared" si="32"/>
        <v>10</v>
      </c>
      <c r="K321">
        <f t="shared" si="35"/>
        <v>2</v>
      </c>
      <c r="L321">
        <f t="shared" si="36"/>
        <v>1</v>
      </c>
      <c r="M321">
        <f t="shared" si="37"/>
        <v>0</v>
      </c>
      <c r="Y321" s="164">
        <f t="shared" si="38"/>
        <v>70.812548945705942</v>
      </c>
      <c r="Z321" s="164">
        <f t="shared" si="33"/>
        <v>78.754233874404235</v>
      </c>
      <c r="AA321" s="165">
        <f t="shared" si="39"/>
        <v>0.11215081291294027</v>
      </c>
    </row>
    <row r="322" spans="1:27" x14ac:dyDescent="0.35">
      <c r="A322" t="s">
        <v>1071</v>
      </c>
      <c r="B322" t="s">
        <v>1074</v>
      </c>
      <c r="C322" t="s">
        <v>1075</v>
      </c>
      <c r="D322" t="s">
        <v>1077</v>
      </c>
      <c r="E322" t="s">
        <v>1081</v>
      </c>
      <c r="F322" t="s">
        <v>1084</v>
      </c>
      <c r="G322" s="65">
        <v>45084.238938704613</v>
      </c>
      <c r="H322" s="137">
        <f t="shared" si="34"/>
        <v>77.73144644604244</v>
      </c>
      <c r="I322" s="132">
        <v>63550.072249703</v>
      </c>
      <c r="J322">
        <f t="shared" si="32"/>
        <v>10</v>
      </c>
      <c r="K322">
        <f t="shared" si="35"/>
        <v>2</v>
      </c>
      <c r="L322">
        <f t="shared" si="36"/>
        <v>1</v>
      </c>
      <c r="M322">
        <f t="shared" si="37"/>
        <v>0</v>
      </c>
      <c r="Y322" s="164">
        <f t="shared" si="38"/>
        <v>77.73144644604244</v>
      </c>
      <c r="Z322" s="164">
        <f t="shared" si="33"/>
        <v>86.500410486574339</v>
      </c>
      <c r="AA322" s="165">
        <f t="shared" si="39"/>
        <v>0.11281102361344719</v>
      </c>
    </row>
    <row r="323" spans="1:27" x14ac:dyDescent="0.35">
      <c r="A323" t="s">
        <v>1071</v>
      </c>
      <c r="B323" t="s">
        <v>1074</v>
      </c>
      <c r="C323" t="s">
        <v>1075</v>
      </c>
      <c r="D323" t="s">
        <v>1077</v>
      </c>
      <c r="E323" t="s">
        <v>1081</v>
      </c>
      <c r="F323" t="s">
        <v>1084</v>
      </c>
      <c r="G323" s="65">
        <v>46196.543388545317</v>
      </c>
      <c r="H323" s="137">
        <f t="shared" si="34"/>
        <v>79.649212738871242</v>
      </c>
      <c r="I323" s="132">
        <v>71394.000753582499</v>
      </c>
      <c r="J323">
        <f t="shared" si="32"/>
        <v>10</v>
      </c>
      <c r="K323">
        <f t="shared" si="35"/>
        <v>2</v>
      </c>
      <c r="L323">
        <f t="shared" si="36"/>
        <v>1</v>
      </c>
      <c r="M323">
        <f t="shared" si="37"/>
        <v>0</v>
      </c>
      <c r="Y323" s="164">
        <f t="shared" si="38"/>
        <v>79.649212738871242</v>
      </c>
      <c r="Z323" s="164">
        <f t="shared" si="33"/>
        <v>92.903860527013336</v>
      </c>
      <c r="AA323" s="165">
        <f t="shared" si="39"/>
        <v>0.16641279094116412</v>
      </c>
    </row>
    <row r="324" spans="1:27" x14ac:dyDescent="0.35">
      <c r="A324" t="s">
        <v>1071</v>
      </c>
      <c r="B324" t="s">
        <v>1074</v>
      </c>
      <c r="C324" t="s">
        <v>1075</v>
      </c>
      <c r="D324" t="s">
        <v>1078</v>
      </c>
      <c r="E324" t="s">
        <v>1079</v>
      </c>
      <c r="F324" t="s">
        <v>1083</v>
      </c>
      <c r="G324" s="65">
        <v>20902.565704718487</v>
      </c>
      <c r="H324" s="137">
        <f t="shared" si="34"/>
        <v>36.038906387445664</v>
      </c>
      <c r="I324" s="132">
        <v>3495.45982983364</v>
      </c>
      <c r="J324">
        <f t="shared" ref="J324:J387" si="40">IF(A324="LI01",10,23.84)</f>
        <v>10</v>
      </c>
      <c r="K324">
        <f t="shared" si="35"/>
        <v>2</v>
      </c>
      <c r="L324">
        <f t="shared" si="36"/>
        <v>1</v>
      </c>
      <c r="M324">
        <f t="shared" si="37"/>
        <v>1</v>
      </c>
      <c r="Y324" s="164">
        <f t="shared" si="38"/>
        <v>36.038906387445664</v>
      </c>
      <c r="Z324" s="164">
        <f t="shared" ref="Z324:Z387" si="41">$P$21+I324*$P$22+J324*$P$23+K324*$P$24+L324*$P$25+M324*$P$26</f>
        <v>41.084540410948549</v>
      </c>
      <c r="AA324" s="165">
        <f t="shared" si="39"/>
        <v>0.14000519242339049</v>
      </c>
    </row>
    <row r="325" spans="1:27" x14ac:dyDescent="0.35">
      <c r="A325" t="s">
        <v>1071</v>
      </c>
      <c r="B325" t="s">
        <v>1074</v>
      </c>
      <c r="C325" t="s">
        <v>1075</v>
      </c>
      <c r="D325" t="s">
        <v>1078</v>
      </c>
      <c r="E325" t="s">
        <v>1079</v>
      </c>
      <c r="F325" t="s">
        <v>1083</v>
      </c>
      <c r="G325" s="65">
        <v>27099.97620314137</v>
      </c>
      <c r="H325" s="137">
        <f t="shared" ref="H325:H388" si="42">G325/580</f>
        <v>46.724096901967883</v>
      </c>
      <c r="I325" s="132">
        <v>14172.2970393051</v>
      </c>
      <c r="J325">
        <f t="shared" si="40"/>
        <v>10</v>
      </c>
      <c r="K325">
        <f t="shared" ref="K325:K388" si="43">IF(B325="ENT01",1,2)</f>
        <v>2</v>
      </c>
      <c r="L325">
        <f t="shared" ref="L325:L388" si="44">IF(C325="ENV01",1,2)</f>
        <v>1</v>
      </c>
      <c r="M325">
        <f t="shared" ref="M325:M388" si="45">IF(F325="ZVDF01",1,0)</f>
        <v>1</v>
      </c>
      <c r="Y325" s="164">
        <f t="shared" ref="Y325:Y388" si="46">H325</f>
        <v>46.724096901967883</v>
      </c>
      <c r="Z325" s="164">
        <f t="shared" si="41"/>
        <v>49.800656783877827</v>
      </c>
      <c r="AA325" s="165">
        <f t="shared" ref="AA325:AA388" si="47">Z325/Y325-1</f>
        <v>6.5845250864128957E-2</v>
      </c>
    </row>
    <row r="326" spans="1:27" x14ac:dyDescent="0.35">
      <c r="A326" t="s">
        <v>1071</v>
      </c>
      <c r="B326" t="s">
        <v>1074</v>
      </c>
      <c r="C326" t="s">
        <v>1075</v>
      </c>
      <c r="D326" t="s">
        <v>1078</v>
      </c>
      <c r="E326" t="s">
        <v>1079</v>
      </c>
      <c r="F326" t="s">
        <v>1083</v>
      </c>
      <c r="G326" s="65">
        <v>30974.995965740723</v>
      </c>
      <c r="H326" s="137">
        <f t="shared" si="42"/>
        <v>53.405165458173663</v>
      </c>
      <c r="I326" s="132">
        <v>23954.0527728093</v>
      </c>
      <c r="J326">
        <f t="shared" si="40"/>
        <v>10</v>
      </c>
      <c r="K326">
        <f t="shared" si="43"/>
        <v>2</v>
      </c>
      <c r="L326">
        <f t="shared" si="44"/>
        <v>1</v>
      </c>
      <c r="M326">
        <f t="shared" si="45"/>
        <v>1</v>
      </c>
      <c r="Y326" s="164">
        <f t="shared" si="46"/>
        <v>53.405165458173663</v>
      </c>
      <c r="Z326" s="164">
        <f t="shared" si="41"/>
        <v>57.786066660611489</v>
      </c>
      <c r="AA326" s="165">
        <f t="shared" si="47"/>
        <v>8.2031413344630488E-2</v>
      </c>
    </row>
    <row r="327" spans="1:27" x14ac:dyDescent="0.35">
      <c r="A327" t="s">
        <v>1071</v>
      </c>
      <c r="B327" t="s">
        <v>1074</v>
      </c>
      <c r="C327" t="s">
        <v>1075</v>
      </c>
      <c r="D327" t="s">
        <v>1078</v>
      </c>
      <c r="E327" t="s">
        <v>1079</v>
      </c>
      <c r="F327" t="s">
        <v>1083</v>
      </c>
      <c r="G327" s="65">
        <v>41171.167029190212</v>
      </c>
      <c r="H327" s="137">
        <f t="shared" si="42"/>
        <v>70.984770739983119</v>
      </c>
      <c r="I327" s="132">
        <v>31081.371963744201</v>
      </c>
      <c r="J327">
        <f t="shared" si="40"/>
        <v>10</v>
      </c>
      <c r="K327">
        <f t="shared" si="43"/>
        <v>2</v>
      </c>
      <c r="L327">
        <f t="shared" si="44"/>
        <v>1</v>
      </c>
      <c r="M327">
        <f t="shared" si="45"/>
        <v>1</v>
      </c>
      <c r="Y327" s="164">
        <f t="shared" si="46"/>
        <v>70.984770739983119</v>
      </c>
      <c r="Z327" s="164">
        <f t="shared" si="41"/>
        <v>63.604507297703123</v>
      </c>
      <c r="AA327" s="165">
        <f t="shared" si="47"/>
        <v>-0.1039696735700375</v>
      </c>
    </row>
    <row r="328" spans="1:27" x14ac:dyDescent="0.35">
      <c r="A328" t="s">
        <v>1071</v>
      </c>
      <c r="B328" t="s">
        <v>1074</v>
      </c>
      <c r="C328" t="s">
        <v>1075</v>
      </c>
      <c r="D328" t="s">
        <v>1078</v>
      </c>
      <c r="E328" t="s">
        <v>1079</v>
      </c>
      <c r="F328" t="s">
        <v>1083</v>
      </c>
      <c r="G328" s="65">
        <v>40635.71587153781</v>
      </c>
      <c r="H328" s="137">
        <f t="shared" si="42"/>
        <v>70.061579088858295</v>
      </c>
      <c r="I328" s="132">
        <v>45016.2336447989</v>
      </c>
      <c r="J328">
        <f t="shared" si="40"/>
        <v>10</v>
      </c>
      <c r="K328">
        <f t="shared" si="43"/>
        <v>2</v>
      </c>
      <c r="L328">
        <f t="shared" si="44"/>
        <v>1</v>
      </c>
      <c r="M328">
        <f t="shared" si="45"/>
        <v>1</v>
      </c>
      <c r="Y328" s="164">
        <f t="shared" si="46"/>
        <v>70.061579088858295</v>
      </c>
      <c r="Z328" s="164">
        <f t="shared" si="41"/>
        <v>74.980336456641666</v>
      </c>
      <c r="AA328" s="165">
        <f t="shared" si="47"/>
        <v>7.0206201911963362E-2</v>
      </c>
    </row>
    <row r="329" spans="1:27" x14ac:dyDescent="0.35">
      <c r="A329" t="s">
        <v>1071</v>
      </c>
      <c r="B329" t="s">
        <v>1074</v>
      </c>
      <c r="C329" t="s">
        <v>1075</v>
      </c>
      <c r="D329" t="s">
        <v>1078</v>
      </c>
      <c r="E329" t="s">
        <v>1079</v>
      </c>
      <c r="F329" t="s">
        <v>1083</v>
      </c>
      <c r="G329" s="65">
        <v>44986.994803986141</v>
      </c>
      <c r="H329" s="137">
        <f t="shared" si="42"/>
        <v>77.563784144803691</v>
      </c>
      <c r="I329" s="132">
        <v>54061.366139626101</v>
      </c>
      <c r="J329">
        <f t="shared" si="40"/>
        <v>10</v>
      </c>
      <c r="K329">
        <f t="shared" si="43"/>
        <v>2</v>
      </c>
      <c r="L329">
        <f t="shared" si="44"/>
        <v>1</v>
      </c>
      <c r="M329">
        <f t="shared" si="45"/>
        <v>1</v>
      </c>
      <c r="Y329" s="164">
        <f t="shared" si="46"/>
        <v>77.563784144803691</v>
      </c>
      <c r="Z329" s="164">
        <f t="shared" si="41"/>
        <v>82.364398411200668</v>
      </c>
      <c r="AA329" s="165">
        <f t="shared" si="47"/>
        <v>6.189247107174034E-2</v>
      </c>
    </row>
    <row r="330" spans="1:27" x14ac:dyDescent="0.35">
      <c r="A330" t="s">
        <v>1071</v>
      </c>
      <c r="B330" t="s">
        <v>1074</v>
      </c>
      <c r="C330" t="s">
        <v>1075</v>
      </c>
      <c r="D330" t="s">
        <v>1078</v>
      </c>
      <c r="E330" t="s">
        <v>1079</v>
      </c>
      <c r="F330" t="s">
        <v>1083</v>
      </c>
      <c r="G330" s="65">
        <v>50680.412132477693</v>
      </c>
      <c r="H330" s="137">
        <f t="shared" si="42"/>
        <v>87.380020918064986</v>
      </c>
      <c r="I330" s="132">
        <v>63550.072249703</v>
      </c>
      <c r="J330">
        <f t="shared" si="40"/>
        <v>10</v>
      </c>
      <c r="K330">
        <f t="shared" si="43"/>
        <v>2</v>
      </c>
      <c r="L330">
        <f t="shared" si="44"/>
        <v>1</v>
      </c>
      <c r="M330">
        <f t="shared" si="45"/>
        <v>1</v>
      </c>
      <c r="Y330" s="164">
        <f t="shared" si="46"/>
        <v>87.380020918064986</v>
      </c>
      <c r="Z330" s="164">
        <f t="shared" si="41"/>
        <v>90.110575023370771</v>
      </c>
      <c r="AA330" s="165">
        <f t="shared" si="47"/>
        <v>3.1249181181430385E-2</v>
      </c>
    </row>
    <row r="331" spans="1:27" x14ac:dyDescent="0.35">
      <c r="A331" t="s">
        <v>1071</v>
      </c>
      <c r="B331" t="s">
        <v>1074</v>
      </c>
      <c r="C331" t="s">
        <v>1075</v>
      </c>
      <c r="D331" t="s">
        <v>1078</v>
      </c>
      <c r="E331" t="s">
        <v>1079</v>
      </c>
      <c r="F331" t="s">
        <v>1083</v>
      </c>
      <c r="G331" s="65">
        <v>52672.838517485419</v>
      </c>
      <c r="H331" s="137">
        <f t="shared" si="42"/>
        <v>90.815238823250723</v>
      </c>
      <c r="I331" s="132">
        <v>71394.000753582499</v>
      </c>
      <c r="J331">
        <f t="shared" si="40"/>
        <v>10</v>
      </c>
      <c r="K331">
        <f t="shared" si="43"/>
        <v>2</v>
      </c>
      <c r="L331">
        <f t="shared" si="44"/>
        <v>1</v>
      </c>
      <c r="M331">
        <f t="shared" si="45"/>
        <v>1</v>
      </c>
      <c r="Y331" s="164">
        <f t="shared" si="46"/>
        <v>90.815238823250723</v>
      </c>
      <c r="Z331" s="164">
        <f t="shared" si="41"/>
        <v>96.514025063809768</v>
      </c>
      <c r="AA331" s="165">
        <f t="shared" si="47"/>
        <v>6.2751431526269608E-2</v>
      </c>
    </row>
    <row r="332" spans="1:27" x14ac:dyDescent="0.35">
      <c r="A332" t="s">
        <v>1071</v>
      </c>
      <c r="B332" t="s">
        <v>1074</v>
      </c>
      <c r="C332" t="s">
        <v>1075</v>
      </c>
      <c r="D332" t="s">
        <v>1078</v>
      </c>
      <c r="E332" t="s">
        <v>1079</v>
      </c>
      <c r="F332" t="s">
        <v>1084</v>
      </c>
      <c r="G332" s="65">
        <v>22594.150014965704</v>
      </c>
      <c r="H332" s="137">
        <f t="shared" si="42"/>
        <v>38.955431060285697</v>
      </c>
      <c r="I332" s="132">
        <v>3495.45982983364</v>
      </c>
      <c r="J332">
        <f t="shared" si="40"/>
        <v>10</v>
      </c>
      <c r="K332">
        <f t="shared" si="43"/>
        <v>2</v>
      </c>
      <c r="L332">
        <f t="shared" si="44"/>
        <v>1</v>
      </c>
      <c r="M332">
        <f t="shared" si="45"/>
        <v>0</v>
      </c>
      <c r="Y332" s="164">
        <f t="shared" si="46"/>
        <v>38.955431060285697</v>
      </c>
      <c r="Z332" s="164">
        <f t="shared" si="41"/>
        <v>37.474375874152123</v>
      </c>
      <c r="AA332" s="165">
        <f t="shared" si="47"/>
        <v>-3.8019222116719931E-2</v>
      </c>
    </row>
    <row r="333" spans="1:27" x14ac:dyDescent="0.35">
      <c r="A333" t="s">
        <v>1071</v>
      </c>
      <c r="B333" t="s">
        <v>1074</v>
      </c>
      <c r="C333" t="s">
        <v>1075</v>
      </c>
      <c r="D333" t="s">
        <v>1078</v>
      </c>
      <c r="E333" t="s">
        <v>1079</v>
      </c>
      <c r="F333" t="s">
        <v>1084</v>
      </c>
      <c r="G333" s="65">
        <v>27858.026159656001</v>
      </c>
      <c r="H333" s="137">
        <f t="shared" si="42"/>
        <v>48.031079585613796</v>
      </c>
      <c r="I333" s="132">
        <v>14172.2970393051</v>
      </c>
      <c r="J333">
        <f t="shared" si="40"/>
        <v>10</v>
      </c>
      <c r="K333">
        <f t="shared" si="43"/>
        <v>2</v>
      </c>
      <c r="L333">
        <f t="shared" si="44"/>
        <v>1</v>
      </c>
      <c r="M333">
        <f t="shared" si="45"/>
        <v>0</v>
      </c>
      <c r="Y333" s="164">
        <f t="shared" si="46"/>
        <v>48.031079585613796</v>
      </c>
      <c r="Z333" s="164">
        <f t="shared" si="41"/>
        <v>46.190492247081401</v>
      </c>
      <c r="AA333" s="165">
        <f t="shared" si="47"/>
        <v>-3.8320757193300414E-2</v>
      </c>
    </row>
    <row r="334" spans="1:27" x14ac:dyDescent="0.35">
      <c r="A334" t="s">
        <v>1071</v>
      </c>
      <c r="B334" t="s">
        <v>1074</v>
      </c>
      <c r="C334" t="s">
        <v>1075</v>
      </c>
      <c r="D334" t="s">
        <v>1078</v>
      </c>
      <c r="E334" t="s">
        <v>1079</v>
      </c>
      <c r="F334" t="s">
        <v>1084</v>
      </c>
      <c r="G334" s="65">
        <v>30511.523702861959</v>
      </c>
      <c r="H334" s="137">
        <f t="shared" si="42"/>
        <v>52.606075349762001</v>
      </c>
      <c r="I334" s="132">
        <v>23954.0527728093</v>
      </c>
      <c r="J334">
        <f t="shared" si="40"/>
        <v>10</v>
      </c>
      <c r="K334">
        <f t="shared" si="43"/>
        <v>2</v>
      </c>
      <c r="L334">
        <f t="shared" si="44"/>
        <v>1</v>
      </c>
      <c r="M334">
        <f t="shared" si="45"/>
        <v>0</v>
      </c>
      <c r="Y334" s="164">
        <f t="shared" si="46"/>
        <v>52.606075349762001</v>
      </c>
      <c r="Z334" s="164">
        <f t="shared" si="41"/>
        <v>54.175902123815064</v>
      </c>
      <c r="AA334" s="165">
        <f t="shared" si="47"/>
        <v>2.9841168793067308E-2</v>
      </c>
    </row>
    <row r="335" spans="1:27" x14ac:dyDescent="0.35">
      <c r="A335" t="s">
        <v>1071</v>
      </c>
      <c r="B335" t="s">
        <v>1074</v>
      </c>
      <c r="C335" t="s">
        <v>1075</v>
      </c>
      <c r="D335" t="s">
        <v>1078</v>
      </c>
      <c r="E335" t="s">
        <v>1079</v>
      </c>
      <c r="F335" t="s">
        <v>1084</v>
      </c>
      <c r="G335" s="65">
        <v>38633.413368516987</v>
      </c>
      <c r="H335" s="137">
        <f t="shared" si="42"/>
        <v>66.609333393994802</v>
      </c>
      <c r="I335" s="132">
        <v>31081.371963744201</v>
      </c>
      <c r="J335">
        <f t="shared" si="40"/>
        <v>10</v>
      </c>
      <c r="K335">
        <f t="shared" si="43"/>
        <v>2</v>
      </c>
      <c r="L335">
        <f t="shared" si="44"/>
        <v>1</v>
      </c>
      <c r="M335">
        <f t="shared" si="45"/>
        <v>0</v>
      </c>
      <c r="Y335" s="164">
        <f t="shared" si="46"/>
        <v>66.609333393994802</v>
      </c>
      <c r="Z335" s="164">
        <f t="shared" si="41"/>
        <v>59.994342760906697</v>
      </c>
      <c r="AA335" s="165">
        <f t="shared" si="47"/>
        <v>-9.9310266234919009E-2</v>
      </c>
    </row>
    <row r="336" spans="1:27" x14ac:dyDescent="0.35">
      <c r="A336" t="s">
        <v>1071</v>
      </c>
      <c r="B336" t="s">
        <v>1074</v>
      </c>
      <c r="C336" t="s">
        <v>1075</v>
      </c>
      <c r="D336" t="s">
        <v>1078</v>
      </c>
      <c r="E336" t="s">
        <v>1079</v>
      </c>
      <c r="F336" t="s">
        <v>1084</v>
      </c>
      <c r="G336" s="65">
        <v>38595.166111847211</v>
      </c>
      <c r="H336" s="137">
        <f t="shared" si="42"/>
        <v>66.543389848012438</v>
      </c>
      <c r="I336" s="132">
        <v>45016.2336447989</v>
      </c>
      <c r="J336">
        <f t="shared" si="40"/>
        <v>10</v>
      </c>
      <c r="K336">
        <f t="shared" si="43"/>
        <v>2</v>
      </c>
      <c r="L336">
        <f t="shared" si="44"/>
        <v>1</v>
      </c>
      <c r="M336">
        <f t="shared" si="45"/>
        <v>0</v>
      </c>
      <c r="Y336" s="164">
        <f t="shared" si="46"/>
        <v>66.543389848012438</v>
      </c>
      <c r="Z336" s="164">
        <f t="shared" si="41"/>
        <v>71.370171919845234</v>
      </c>
      <c r="AA336" s="165">
        <f t="shared" si="47"/>
        <v>7.2535860930099005E-2</v>
      </c>
    </row>
    <row r="337" spans="1:27" x14ac:dyDescent="0.35">
      <c r="A337" t="s">
        <v>1071</v>
      </c>
      <c r="B337" t="s">
        <v>1074</v>
      </c>
      <c r="C337" t="s">
        <v>1075</v>
      </c>
      <c r="D337" t="s">
        <v>1078</v>
      </c>
      <c r="E337" t="s">
        <v>1079</v>
      </c>
      <c r="F337" t="s">
        <v>1084</v>
      </c>
      <c r="G337" s="65">
        <v>41612.528381925549</v>
      </c>
      <c r="H337" s="137">
        <f t="shared" si="42"/>
        <v>71.745738589526809</v>
      </c>
      <c r="I337" s="132">
        <v>54061.366139626101</v>
      </c>
      <c r="J337">
        <f t="shared" si="40"/>
        <v>10</v>
      </c>
      <c r="K337">
        <f t="shared" si="43"/>
        <v>2</v>
      </c>
      <c r="L337">
        <f t="shared" si="44"/>
        <v>1</v>
      </c>
      <c r="M337">
        <f t="shared" si="45"/>
        <v>0</v>
      </c>
      <c r="Y337" s="164">
        <f t="shared" si="46"/>
        <v>71.745738589526809</v>
      </c>
      <c r="Z337" s="164">
        <f t="shared" si="41"/>
        <v>78.754233874404235</v>
      </c>
      <c r="AA337" s="165">
        <f t="shared" si="47"/>
        <v>9.7685178557775698E-2</v>
      </c>
    </row>
    <row r="338" spans="1:27" x14ac:dyDescent="0.35">
      <c r="A338" t="s">
        <v>1071</v>
      </c>
      <c r="B338" t="s">
        <v>1074</v>
      </c>
      <c r="C338" t="s">
        <v>1075</v>
      </c>
      <c r="D338" t="s">
        <v>1078</v>
      </c>
      <c r="E338" t="s">
        <v>1079</v>
      </c>
      <c r="F338" t="s">
        <v>1084</v>
      </c>
      <c r="G338" s="65">
        <v>46303.191188808363</v>
      </c>
      <c r="H338" s="137">
        <f t="shared" si="42"/>
        <v>79.833088256566143</v>
      </c>
      <c r="I338" s="132">
        <v>63550.072249703</v>
      </c>
      <c r="J338">
        <f t="shared" si="40"/>
        <v>10</v>
      </c>
      <c r="K338">
        <f t="shared" si="43"/>
        <v>2</v>
      </c>
      <c r="L338">
        <f t="shared" si="44"/>
        <v>1</v>
      </c>
      <c r="M338">
        <f t="shared" si="45"/>
        <v>0</v>
      </c>
      <c r="Y338" s="164">
        <f t="shared" si="46"/>
        <v>79.833088256566143</v>
      </c>
      <c r="Z338" s="164">
        <f t="shared" si="41"/>
        <v>86.500410486574339</v>
      </c>
      <c r="AA338" s="165">
        <f t="shared" si="47"/>
        <v>8.3515774920054131E-2</v>
      </c>
    </row>
    <row r="339" spans="1:27" x14ac:dyDescent="0.35">
      <c r="A339" t="s">
        <v>1071</v>
      </c>
      <c r="B339" t="s">
        <v>1074</v>
      </c>
      <c r="C339" t="s">
        <v>1075</v>
      </c>
      <c r="D339" t="s">
        <v>1078</v>
      </c>
      <c r="E339" t="s">
        <v>1079</v>
      </c>
      <c r="F339" t="s">
        <v>1084</v>
      </c>
      <c r="G339" s="65">
        <v>47426.785580419804</v>
      </c>
      <c r="H339" s="137">
        <f t="shared" si="42"/>
        <v>81.770319966241047</v>
      </c>
      <c r="I339" s="132">
        <v>71394.000753582499</v>
      </c>
      <c r="J339">
        <f t="shared" si="40"/>
        <v>10</v>
      </c>
      <c r="K339">
        <f t="shared" si="43"/>
        <v>2</v>
      </c>
      <c r="L339">
        <f t="shared" si="44"/>
        <v>1</v>
      </c>
      <c r="M339">
        <f t="shared" si="45"/>
        <v>0</v>
      </c>
      <c r="Y339" s="164">
        <f t="shared" si="46"/>
        <v>81.770319966241047</v>
      </c>
      <c r="Z339" s="164">
        <f t="shared" si="41"/>
        <v>92.903860527013336</v>
      </c>
      <c r="AA339" s="165">
        <f t="shared" si="47"/>
        <v>0.13615625529371522</v>
      </c>
    </row>
    <row r="340" spans="1:27" x14ac:dyDescent="0.35">
      <c r="A340" t="s">
        <v>1071</v>
      </c>
      <c r="B340" t="s">
        <v>1074</v>
      </c>
      <c r="C340" t="s">
        <v>1075</v>
      </c>
      <c r="D340" t="s">
        <v>1078</v>
      </c>
      <c r="E340" t="s">
        <v>1082</v>
      </c>
      <c r="F340" t="s">
        <v>1083</v>
      </c>
      <c r="G340" s="65">
        <v>21371.791846178759</v>
      </c>
      <c r="H340" s="137">
        <f t="shared" si="42"/>
        <v>36.847916976170275</v>
      </c>
      <c r="I340" s="132">
        <v>3495.45982983364</v>
      </c>
      <c r="J340">
        <f t="shared" si="40"/>
        <v>10</v>
      </c>
      <c r="K340">
        <f t="shared" si="43"/>
        <v>2</v>
      </c>
      <c r="L340">
        <f t="shared" si="44"/>
        <v>1</v>
      </c>
      <c r="M340">
        <f t="shared" si="45"/>
        <v>1</v>
      </c>
      <c r="Y340" s="164">
        <f t="shared" si="46"/>
        <v>36.847916976170275</v>
      </c>
      <c r="Z340" s="164">
        <f t="shared" si="41"/>
        <v>41.084540410948549</v>
      </c>
      <c r="AA340" s="165">
        <f t="shared" si="47"/>
        <v>0.11497592760855713</v>
      </c>
    </row>
    <row r="341" spans="1:27" x14ac:dyDescent="0.35">
      <c r="A341" t="s">
        <v>1071</v>
      </c>
      <c r="B341" t="s">
        <v>1074</v>
      </c>
      <c r="C341" t="s">
        <v>1075</v>
      </c>
      <c r="D341" t="s">
        <v>1078</v>
      </c>
      <c r="E341" t="s">
        <v>1082</v>
      </c>
      <c r="F341" t="s">
        <v>1083</v>
      </c>
      <c r="G341" s="65">
        <v>27463.731717303304</v>
      </c>
      <c r="H341" s="137">
        <f t="shared" si="42"/>
        <v>47.351261581557424</v>
      </c>
      <c r="I341" s="132">
        <v>14172.2970393051</v>
      </c>
      <c r="J341">
        <f t="shared" si="40"/>
        <v>10</v>
      </c>
      <c r="K341">
        <f t="shared" si="43"/>
        <v>2</v>
      </c>
      <c r="L341">
        <f t="shared" si="44"/>
        <v>1</v>
      </c>
      <c r="M341">
        <f t="shared" si="45"/>
        <v>1</v>
      </c>
      <c r="Y341" s="164">
        <f t="shared" si="46"/>
        <v>47.351261581557424</v>
      </c>
      <c r="Z341" s="164">
        <f t="shared" si="41"/>
        <v>49.800656783877827</v>
      </c>
      <c r="AA341" s="165">
        <f t="shared" si="47"/>
        <v>5.172819309368526E-2</v>
      </c>
    </row>
    <row r="342" spans="1:27" x14ac:dyDescent="0.35">
      <c r="A342" t="s">
        <v>1071</v>
      </c>
      <c r="B342" t="s">
        <v>1074</v>
      </c>
      <c r="C342" t="s">
        <v>1075</v>
      </c>
      <c r="D342" t="s">
        <v>1078</v>
      </c>
      <c r="E342" t="s">
        <v>1082</v>
      </c>
      <c r="F342" t="s">
        <v>1083</v>
      </c>
      <c r="G342" s="65">
        <v>31435.128246508466</v>
      </c>
      <c r="H342" s="137">
        <f t="shared" si="42"/>
        <v>54.198496976738731</v>
      </c>
      <c r="I342" s="132">
        <v>23954.0527728093</v>
      </c>
      <c r="J342">
        <f t="shared" si="40"/>
        <v>10</v>
      </c>
      <c r="K342">
        <f t="shared" si="43"/>
        <v>2</v>
      </c>
      <c r="L342">
        <f t="shared" si="44"/>
        <v>1</v>
      </c>
      <c r="M342">
        <f t="shared" si="45"/>
        <v>1</v>
      </c>
      <c r="Y342" s="164">
        <f t="shared" si="46"/>
        <v>54.198496976738731</v>
      </c>
      <c r="Z342" s="164">
        <f t="shared" si="41"/>
        <v>57.786066660611489</v>
      </c>
      <c r="AA342" s="165">
        <f t="shared" si="47"/>
        <v>6.6193158186886425E-2</v>
      </c>
    </row>
    <row r="343" spans="1:27" x14ac:dyDescent="0.35">
      <c r="A343" t="s">
        <v>1071</v>
      </c>
      <c r="B343" t="s">
        <v>1074</v>
      </c>
      <c r="C343" t="s">
        <v>1075</v>
      </c>
      <c r="D343" t="s">
        <v>1078</v>
      </c>
      <c r="E343" t="s">
        <v>1082</v>
      </c>
      <c r="F343" t="s">
        <v>1083</v>
      </c>
      <c r="G343" s="65">
        <v>41348.230340261267</v>
      </c>
      <c r="H343" s="137">
        <f t="shared" si="42"/>
        <v>71.290052310795289</v>
      </c>
      <c r="I343" s="132">
        <v>31081.371963744201</v>
      </c>
      <c r="J343">
        <f t="shared" si="40"/>
        <v>10</v>
      </c>
      <c r="K343">
        <f t="shared" si="43"/>
        <v>2</v>
      </c>
      <c r="L343">
        <f t="shared" si="44"/>
        <v>1</v>
      </c>
      <c r="M343">
        <f t="shared" si="45"/>
        <v>1</v>
      </c>
      <c r="Y343" s="164">
        <f t="shared" si="46"/>
        <v>71.290052310795289</v>
      </c>
      <c r="Z343" s="164">
        <f t="shared" si="41"/>
        <v>63.604507297703123</v>
      </c>
      <c r="AA343" s="165">
        <f t="shared" si="47"/>
        <v>-0.10780669622160399</v>
      </c>
    </row>
    <row r="344" spans="1:27" x14ac:dyDescent="0.35">
      <c r="A344" t="s">
        <v>1071</v>
      </c>
      <c r="B344" t="s">
        <v>1074</v>
      </c>
      <c r="C344" t="s">
        <v>1075</v>
      </c>
      <c r="D344" t="s">
        <v>1078</v>
      </c>
      <c r="E344" t="s">
        <v>1082</v>
      </c>
      <c r="F344" t="s">
        <v>1083</v>
      </c>
      <c r="G344" s="65">
        <v>40893.18429904084</v>
      </c>
      <c r="H344" s="137">
        <f t="shared" si="42"/>
        <v>70.505490170760069</v>
      </c>
      <c r="I344" s="132">
        <v>45016.2336447989</v>
      </c>
      <c r="J344">
        <f t="shared" si="40"/>
        <v>10</v>
      </c>
      <c r="K344">
        <f t="shared" si="43"/>
        <v>2</v>
      </c>
      <c r="L344">
        <f t="shared" si="44"/>
        <v>1</v>
      </c>
      <c r="M344">
        <f t="shared" si="45"/>
        <v>1</v>
      </c>
      <c r="Y344" s="164">
        <f t="shared" si="46"/>
        <v>70.505490170760069</v>
      </c>
      <c r="Z344" s="164">
        <f t="shared" si="41"/>
        <v>74.980336456641666</v>
      </c>
      <c r="AA344" s="165">
        <f t="shared" si="47"/>
        <v>6.3468054403193142E-2</v>
      </c>
    </row>
    <row r="345" spans="1:27" x14ac:dyDescent="0.35">
      <c r="A345" t="s">
        <v>1071</v>
      </c>
      <c r="B345" t="s">
        <v>1074</v>
      </c>
      <c r="C345" t="s">
        <v>1075</v>
      </c>
      <c r="D345" t="s">
        <v>1078</v>
      </c>
      <c r="E345" t="s">
        <v>1082</v>
      </c>
      <c r="F345" t="s">
        <v>1083</v>
      </c>
      <c r="G345" s="65">
        <v>45621.303087075023</v>
      </c>
      <c r="H345" s="137">
        <f t="shared" si="42"/>
        <v>78.65741911564659</v>
      </c>
      <c r="I345" s="132">
        <v>54061.366139626101</v>
      </c>
      <c r="J345">
        <f t="shared" si="40"/>
        <v>10</v>
      </c>
      <c r="K345">
        <f t="shared" si="43"/>
        <v>2</v>
      </c>
      <c r="L345">
        <f t="shared" si="44"/>
        <v>1</v>
      </c>
      <c r="M345">
        <f t="shared" si="45"/>
        <v>1</v>
      </c>
      <c r="Y345" s="164">
        <f t="shared" si="46"/>
        <v>78.65741911564659</v>
      </c>
      <c r="Z345" s="164">
        <f t="shared" si="41"/>
        <v>82.364398411200668</v>
      </c>
      <c r="AA345" s="165">
        <f t="shared" si="47"/>
        <v>4.7128158249177599E-2</v>
      </c>
    </row>
    <row r="346" spans="1:27" x14ac:dyDescent="0.35">
      <c r="A346" t="s">
        <v>1071</v>
      </c>
      <c r="B346" t="s">
        <v>1074</v>
      </c>
      <c r="C346" t="s">
        <v>1075</v>
      </c>
      <c r="D346" t="s">
        <v>1078</v>
      </c>
      <c r="E346" t="s">
        <v>1082</v>
      </c>
      <c r="F346" t="s">
        <v>1083</v>
      </c>
      <c r="G346" s="65">
        <v>51717.614081222368</v>
      </c>
      <c r="H346" s="137">
        <f t="shared" si="42"/>
        <v>89.168300140038568</v>
      </c>
      <c r="I346" s="132">
        <v>63550.072249703</v>
      </c>
      <c r="J346">
        <f t="shared" si="40"/>
        <v>10</v>
      </c>
      <c r="K346">
        <f t="shared" si="43"/>
        <v>2</v>
      </c>
      <c r="L346">
        <f t="shared" si="44"/>
        <v>1</v>
      </c>
      <c r="M346">
        <f t="shared" si="45"/>
        <v>1</v>
      </c>
      <c r="Y346" s="164">
        <f t="shared" si="46"/>
        <v>89.168300140038568</v>
      </c>
      <c r="Z346" s="164">
        <f t="shared" si="41"/>
        <v>90.110575023370771</v>
      </c>
      <c r="AA346" s="165">
        <f t="shared" si="47"/>
        <v>1.0567375197826578E-2</v>
      </c>
    </row>
    <row r="347" spans="1:27" x14ac:dyDescent="0.35">
      <c r="A347" t="s">
        <v>1071</v>
      </c>
      <c r="B347" t="s">
        <v>1074</v>
      </c>
      <c r="C347" t="s">
        <v>1075</v>
      </c>
      <c r="D347" t="s">
        <v>1078</v>
      </c>
      <c r="E347" t="s">
        <v>1082</v>
      </c>
      <c r="F347" t="s">
        <v>1083</v>
      </c>
      <c r="G347" s="65">
        <v>52135.18141181962</v>
      </c>
      <c r="H347" s="137">
        <f t="shared" si="42"/>
        <v>89.888243813482106</v>
      </c>
      <c r="I347" s="132">
        <v>71394.000753582499</v>
      </c>
      <c r="J347">
        <f t="shared" si="40"/>
        <v>10</v>
      </c>
      <c r="K347">
        <f t="shared" si="43"/>
        <v>2</v>
      </c>
      <c r="L347">
        <f t="shared" si="44"/>
        <v>1</v>
      </c>
      <c r="M347">
        <f t="shared" si="45"/>
        <v>1</v>
      </c>
      <c r="Y347" s="164">
        <f t="shared" si="46"/>
        <v>89.888243813482106</v>
      </c>
      <c r="Z347" s="164">
        <f t="shared" si="41"/>
        <v>96.514025063809768</v>
      </c>
      <c r="AA347" s="165">
        <f t="shared" si="47"/>
        <v>7.371132162817795E-2</v>
      </c>
    </row>
    <row r="348" spans="1:27" x14ac:dyDescent="0.35">
      <c r="A348" t="s">
        <v>1071</v>
      </c>
      <c r="B348" t="s">
        <v>1074</v>
      </c>
      <c r="C348" t="s">
        <v>1075</v>
      </c>
      <c r="D348" t="s">
        <v>1078</v>
      </c>
      <c r="E348" t="s">
        <v>1082</v>
      </c>
      <c r="F348" t="s">
        <v>1084</v>
      </c>
      <c r="G348" s="65">
        <v>23005.55323920483</v>
      </c>
      <c r="H348" s="137">
        <f t="shared" si="42"/>
        <v>39.664746964146261</v>
      </c>
      <c r="I348" s="132">
        <v>3495.45982983364</v>
      </c>
      <c r="J348">
        <f t="shared" si="40"/>
        <v>10</v>
      </c>
      <c r="K348">
        <f t="shared" si="43"/>
        <v>2</v>
      </c>
      <c r="L348">
        <f t="shared" si="44"/>
        <v>1</v>
      </c>
      <c r="M348">
        <f t="shared" si="45"/>
        <v>0</v>
      </c>
      <c r="Y348" s="164">
        <f t="shared" si="46"/>
        <v>39.664746964146261</v>
      </c>
      <c r="Z348" s="164">
        <f t="shared" si="41"/>
        <v>37.474375874152123</v>
      </c>
      <c r="AA348" s="165">
        <f t="shared" si="47"/>
        <v>-5.5222111765242277E-2</v>
      </c>
    </row>
    <row r="349" spans="1:27" x14ac:dyDescent="0.35">
      <c r="A349" t="s">
        <v>1071</v>
      </c>
      <c r="B349" t="s">
        <v>1074</v>
      </c>
      <c r="C349" t="s">
        <v>1075</v>
      </c>
      <c r="D349" t="s">
        <v>1078</v>
      </c>
      <c r="E349" t="s">
        <v>1082</v>
      </c>
      <c r="F349" t="s">
        <v>1084</v>
      </c>
      <c r="G349" s="65">
        <v>28037.534053588439</v>
      </c>
      <c r="H349" s="137">
        <f t="shared" si="42"/>
        <v>48.340575954462828</v>
      </c>
      <c r="I349" s="132">
        <v>14172.2970393051</v>
      </c>
      <c r="J349">
        <f t="shared" si="40"/>
        <v>10</v>
      </c>
      <c r="K349">
        <f t="shared" si="43"/>
        <v>2</v>
      </c>
      <c r="L349">
        <f t="shared" si="44"/>
        <v>1</v>
      </c>
      <c r="M349">
        <f t="shared" si="45"/>
        <v>0</v>
      </c>
      <c r="Y349" s="164">
        <f t="shared" si="46"/>
        <v>48.340575954462828</v>
      </c>
      <c r="Z349" s="164">
        <f t="shared" si="41"/>
        <v>46.190492247081401</v>
      </c>
      <c r="AA349" s="165">
        <f t="shared" si="47"/>
        <v>-4.447782561396918E-2</v>
      </c>
    </row>
    <row r="350" spans="1:27" x14ac:dyDescent="0.35">
      <c r="A350" t="s">
        <v>1071</v>
      </c>
      <c r="B350" t="s">
        <v>1074</v>
      </c>
      <c r="C350" t="s">
        <v>1075</v>
      </c>
      <c r="D350" t="s">
        <v>1078</v>
      </c>
      <c r="E350" t="s">
        <v>1082</v>
      </c>
      <c r="F350" t="s">
        <v>1084</v>
      </c>
      <c r="G350" s="65">
        <v>30811.999376654381</v>
      </c>
      <c r="H350" s="137">
        <f t="shared" si="42"/>
        <v>53.124136856300659</v>
      </c>
      <c r="I350" s="132">
        <v>23954.0527728093</v>
      </c>
      <c r="J350">
        <f t="shared" si="40"/>
        <v>10</v>
      </c>
      <c r="K350">
        <f t="shared" si="43"/>
        <v>2</v>
      </c>
      <c r="L350">
        <f t="shared" si="44"/>
        <v>1</v>
      </c>
      <c r="M350">
        <f t="shared" si="45"/>
        <v>0</v>
      </c>
      <c r="Y350" s="164">
        <f t="shared" si="46"/>
        <v>53.124136856300659</v>
      </c>
      <c r="Z350" s="164">
        <f t="shared" si="41"/>
        <v>54.175902123815064</v>
      </c>
      <c r="AA350" s="165">
        <f t="shared" si="47"/>
        <v>1.9798256117730562E-2</v>
      </c>
    </row>
    <row r="351" spans="1:27" x14ac:dyDescent="0.35">
      <c r="A351" t="s">
        <v>1071</v>
      </c>
      <c r="B351" t="s">
        <v>1074</v>
      </c>
      <c r="C351" t="s">
        <v>1075</v>
      </c>
      <c r="D351" t="s">
        <v>1078</v>
      </c>
      <c r="E351" t="s">
        <v>1082</v>
      </c>
      <c r="F351" t="s">
        <v>1084</v>
      </c>
      <c r="G351" s="65">
        <v>38632.77401292124</v>
      </c>
      <c r="H351" s="137">
        <f t="shared" si="42"/>
        <v>66.608231056760758</v>
      </c>
      <c r="I351" s="132">
        <v>31081.371963744201</v>
      </c>
      <c r="J351">
        <f t="shared" si="40"/>
        <v>10</v>
      </c>
      <c r="K351">
        <f t="shared" si="43"/>
        <v>2</v>
      </c>
      <c r="L351">
        <f t="shared" si="44"/>
        <v>1</v>
      </c>
      <c r="M351">
        <f t="shared" si="45"/>
        <v>0</v>
      </c>
      <c r="Y351" s="164">
        <f t="shared" si="46"/>
        <v>66.608231056760758</v>
      </c>
      <c r="Z351" s="164">
        <f t="shared" si="41"/>
        <v>59.994342760906697</v>
      </c>
      <c r="AA351" s="165">
        <f t="shared" si="47"/>
        <v>-9.9295360211832939E-2</v>
      </c>
    </row>
    <row r="352" spans="1:27" x14ac:dyDescent="0.35">
      <c r="A352" t="s">
        <v>1071</v>
      </c>
      <c r="B352" t="s">
        <v>1074</v>
      </c>
      <c r="C352" t="s">
        <v>1075</v>
      </c>
      <c r="D352" t="s">
        <v>1078</v>
      </c>
      <c r="E352" t="s">
        <v>1082</v>
      </c>
      <c r="F352" t="s">
        <v>1084</v>
      </c>
      <c r="G352" s="65">
        <v>38620.311354509126</v>
      </c>
      <c r="H352" s="137">
        <f t="shared" si="42"/>
        <v>66.586743714670902</v>
      </c>
      <c r="I352" s="132">
        <v>45016.2336447989</v>
      </c>
      <c r="J352">
        <f t="shared" si="40"/>
        <v>10</v>
      </c>
      <c r="K352">
        <f t="shared" si="43"/>
        <v>2</v>
      </c>
      <c r="L352">
        <f t="shared" si="44"/>
        <v>1</v>
      </c>
      <c r="M352">
        <f t="shared" si="45"/>
        <v>0</v>
      </c>
      <c r="Y352" s="164">
        <f t="shared" si="46"/>
        <v>66.586743714670902</v>
      </c>
      <c r="Z352" s="164">
        <f t="shared" si="41"/>
        <v>71.370171919845234</v>
      </c>
      <c r="AA352" s="165">
        <f t="shared" si="47"/>
        <v>7.1837545107652057E-2</v>
      </c>
    </row>
    <row r="353" spans="1:27" x14ac:dyDescent="0.35">
      <c r="A353" t="s">
        <v>1071</v>
      </c>
      <c r="B353" t="s">
        <v>1074</v>
      </c>
      <c r="C353" t="s">
        <v>1075</v>
      </c>
      <c r="D353" t="s">
        <v>1078</v>
      </c>
      <c r="E353" t="s">
        <v>1082</v>
      </c>
      <c r="F353" t="s">
        <v>1084</v>
      </c>
      <c r="G353" s="65">
        <v>42030.847811532505</v>
      </c>
      <c r="H353" s="137">
        <f t="shared" si="42"/>
        <v>72.466978985400871</v>
      </c>
      <c r="I353" s="132">
        <v>54061.366139626101</v>
      </c>
      <c r="J353">
        <f t="shared" si="40"/>
        <v>10</v>
      </c>
      <c r="K353">
        <f t="shared" si="43"/>
        <v>2</v>
      </c>
      <c r="L353">
        <f t="shared" si="44"/>
        <v>1</v>
      </c>
      <c r="M353">
        <f t="shared" si="45"/>
        <v>0</v>
      </c>
      <c r="Y353" s="164">
        <f t="shared" si="46"/>
        <v>72.466978985400871</v>
      </c>
      <c r="Z353" s="164">
        <f t="shared" si="41"/>
        <v>78.754233874404235</v>
      </c>
      <c r="AA353" s="165">
        <f t="shared" si="47"/>
        <v>8.6760273120671805E-2</v>
      </c>
    </row>
    <row r="354" spans="1:27" x14ac:dyDescent="0.35">
      <c r="A354" t="s">
        <v>1071</v>
      </c>
      <c r="B354" t="s">
        <v>1074</v>
      </c>
      <c r="C354" t="s">
        <v>1075</v>
      </c>
      <c r="D354" t="s">
        <v>1078</v>
      </c>
      <c r="E354" t="s">
        <v>1082</v>
      </c>
      <c r="F354" t="s">
        <v>1084</v>
      </c>
      <c r="G354" s="65">
        <v>47123.721291599693</v>
      </c>
      <c r="H354" s="137">
        <f t="shared" si="42"/>
        <v>81.247795330344303</v>
      </c>
      <c r="I354" s="132">
        <v>63550.072249703</v>
      </c>
      <c r="J354">
        <f t="shared" si="40"/>
        <v>10</v>
      </c>
      <c r="K354">
        <f t="shared" si="43"/>
        <v>2</v>
      </c>
      <c r="L354">
        <f t="shared" si="44"/>
        <v>1</v>
      </c>
      <c r="M354">
        <f t="shared" si="45"/>
        <v>0</v>
      </c>
      <c r="Y354" s="164">
        <f t="shared" si="46"/>
        <v>81.247795330344303</v>
      </c>
      <c r="Z354" s="164">
        <f t="shared" si="41"/>
        <v>86.500410486574339</v>
      </c>
      <c r="AA354" s="165">
        <f t="shared" si="47"/>
        <v>6.4649325373980826E-2</v>
      </c>
    </row>
    <row r="355" spans="1:27" x14ac:dyDescent="0.35">
      <c r="A355" t="s">
        <v>1071</v>
      </c>
      <c r="B355" t="s">
        <v>1074</v>
      </c>
      <c r="C355" t="s">
        <v>1075</v>
      </c>
      <c r="D355" t="s">
        <v>1078</v>
      </c>
      <c r="E355" t="s">
        <v>1082</v>
      </c>
      <c r="F355" t="s">
        <v>1084</v>
      </c>
      <c r="G355" s="65">
        <v>46813.374262200639</v>
      </c>
      <c r="H355" s="137">
        <f t="shared" si="42"/>
        <v>80.712714245173515</v>
      </c>
      <c r="I355" s="132">
        <v>71394.000753582499</v>
      </c>
      <c r="J355">
        <f t="shared" si="40"/>
        <v>10</v>
      </c>
      <c r="K355">
        <f t="shared" si="43"/>
        <v>2</v>
      </c>
      <c r="L355">
        <f t="shared" si="44"/>
        <v>1</v>
      </c>
      <c r="M355">
        <f t="shared" si="45"/>
        <v>0</v>
      </c>
      <c r="Y355" s="164">
        <f t="shared" si="46"/>
        <v>80.712714245173515</v>
      </c>
      <c r="Z355" s="164">
        <f t="shared" si="41"/>
        <v>92.903860527013336</v>
      </c>
      <c r="AA355" s="165">
        <f t="shared" si="47"/>
        <v>0.15104369114397409</v>
      </c>
    </row>
    <row r="356" spans="1:27" x14ac:dyDescent="0.35">
      <c r="A356" t="s">
        <v>1071</v>
      </c>
      <c r="B356" t="s">
        <v>1074</v>
      </c>
      <c r="C356" t="s">
        <v>1075</v>
      </c>
      <c r="D356" t="s">
        <v>1078</v>
      </c>
      <c r="E356" t="s">
        <v>1080</v>
      </c>
      <c r="F356" t="s">
        <v>1083</v>
      </c>
      <c r="G356" s="65">
        <v>22018.319589811312</v>
      </c>
      <c r="H356" s="137">
        <f t="shared" si="42"/>
        <v>37.962619982433296</v>
      </c>
      <c r="I356" s="132">
        <v>3495.45982983364</v>
      </c>
      <c r="J356">
        <f t="shared" si="40"/>
        <v>10</v>
      </c>
      <c r="K356">
        <f t="shared" si="43"/>
        <v>2</v>
      </c>
      <c r="L356">
        <f t="shared" si="44"/>
        <v>1</v>
      </c>
      <c r="M356">
        <f t="shared" si="45"/>
        <v>1</v>
      </c>
      <c r="Y356" s="164">
        <f t="shared" si="46"/>
        <v>37.962619982433296</v>
      </c>
      <c r="Z356" s="164">
        <f t="shared" si="41"/>
        <v>41.084540410948549</v>
      </c>
      <c r="AA356" s="165">
        <f t="shared" si="47"/>
        <v>8.2236695727530895E-2</v>
      </c>
    </row>
    <row r="357" spans="1:27" x14ac:dyDescent="0.35">
      <c r="A357" t="s">
        <v>1071</v>
      </c>
      <c r="B357" t="s">
        <v>1074</v>
      </c>
      <c r="C357" t="s">
        <v>1075</v>
      </c>
      <c r="D357" t="s">
        <v>1078</v>
      </c>
      <c r="E357" t="s">
        <v>1080</v>
      </c>
      <c r="F357" t="s">
        <v>1083</v>
      </c>
      <c r="G357" s="65">
        <v>28499.547482606355</v>
      </c>
      <c r="H357" s="137">
        <f t="shared" si="42"/>
        <v>49.137150832079925</v>
      </c>
      <c r="I357" s="132">
        <v>14172.2970393051</v>
      </c>
      <c r="J357">
        <f t="shared" si="40"/>
        <v>10</v>
      </c>
      <c r="K357">
        <f t="shared" si="43"/>
        <v>2</v>
      </c>
      <c r="L357">
        <f t="shared" si="44"/>
        <v>1</v>
      </c>
      <c r="M357">
        <f t="shared" si="45"/>
        <v>1</v>
      </c>
      <c r="Y357" s="164">
        <f t="shared" si="46"/>
        <v>49.137150832079925</v>
      </c>
      <c r="Z357" s="164">
        <f t="shared" si="41"/>
        <v>49.800656783877827</v>
      </c>
      <c r="AA357" s="165">
        <f t="shared" si="47"/>
        <v>1.3503142542093061E-2</v>
      </c>
    </row>
    <row r="358" spans="1:27" x14ac:dyDescent="0.35">
      <c r="A358" t="s">
        <v>1071</v>
      </c>
      <c r="B358" t="s">
        <v>1074</v>
      </c>
      <c r="C358" t="s">
        <v>1075</v>
      </c>
      <c r="D358" t="s">
        <v>1078</v>
      </c>
      <c r="E358" t="s">
        <v>1080</v>
      </c>
      <c r="F358" t="s">
        <v>1083</v>
      </c>
      <c r="G358" s="65">
        <v>32342.305716997915</v>
      </c>
      <c r="H358" s="137">
        <f t="shared" si="42"/>
        <v>55.762596063789509</v>
      </c>
      <c r="I358" s="132">
        <v>23954.0527728093</v>
      </c>
      <c r="J358">
        <f t="shared" si="40"/>
        <v>10</v>
      </c>
      <c r="K358">
        <f t="shared" si="43"/>
        <v>2</v>
      </c>
      <c r="L358">
        <f t="shared" si="44"/>
        <v>1</v>
      </c>
      <c r="M358">
        <f t="shared" si="45"/>
        <v>1</v>
      </c>
      <c r="Y358" s="164">
        <f t="shared" si="46"/>
        <v>55.762596063789509</v>
      </c>
      <c r="Z358" s="164">
        <f t="shared" si="41"/>
        <v>57.786066660611489</v>
      </c>
      <c r="AA358" s="165">
        <f t="shared" si="47"/>
        <v>3.6287238035102254E-2</v>
      </c>
    </row>
    <row r="359" spans="1:27" x14ac:dyDescent="0.35">
      <c r="A359" t="s">
        <v>1071</v>
      </c>
      <c r="B359" t="s">
        <v>1074</v>
      </c>
      <c r="C359" t="s">
        <v>1075</v>
      </c>
      <c r="D359" t="s">
        <v>1078</v>
      </c>
      <c r="E359" t="s">
        <v>1080</v>
      </c>
      <c r="F359" t="s">
        <v>1083</v>
      </c>
      <c r="G359" s="65">
        <v>43086.948740141437</v>
      </c>
      <c r="H359" s="137">
        <f t="shared" si="42"/>
        <v>74.28784265541627</v>
      </c>
      <c r="I359" s="132">
        <v>31081.371963744201</v>
      </c>
      <c r="J359">
        <f t="shared" si="40"/>
        <v>10</v>
      </c>
      <c r="K359">
        <f t="shared" si="43"/>
        <v>2</v>
      </c>
      <c r="L359">
        <f t="shared" si="44"/>
        <v>1</v>
      </c>
      <c r="M359">
        <f t="shared" si="45"/>
        <v>1</v>
      </c>
      <c r="Y359" s="164">
        <f t="shared" si="46"/>
        <v>74.28784265541627</v>
      </c>
      <c r="Z359" s="164">
        <f t="shared" si="41"/>
        <v>63.604507297703123</v>
      </c>
      <c r="AA359" s="165">
        <f t="shared" si="47"/>
        <v>-0.14381000949600509</v>
      </c>
    </row>
    <row r="360" spans="1:27" x14ac:dyDescent="0.35">
      <c r="A360" t="s">
        <v>1071</v>
      </c>
      <c r="B360" t="s">
        <v>1074</v>
      </c>
      <c r="C360" t="s">
        <v>1075</v>
      </c>
      <c r="D360" t="s">
        <v>1078</v>
      </c>
      <c r="E360" t="s">
        <v>1080</v>
      </c>
      <c r="F360" t="s">
        <v>1083</v>
      </c>
      <c r="G360" s="65">
        <v>42873.671266609046</v>
      </c>
      <c r="H360" s="137">
        <f t="shared" si="42"/>
        <v>73.920122873463868</v>
      </c>
      <c r="I360" s="132">
        <v>45016.2336447989</v>
      </c>
      <c r="J360">
        <f t="shared" si="40"/>
        <v>10</v>
      </c>
      <c r="K360">
        <f t="shared" si="43"/>
        <v>2</v>
      </c>
      <c r="L360">
        <f t="shared" si="44"/>
        <v>1</v>
      </c>
      <c r="M360">
        <f t="shared" si="45"/>
        <v>1</v>
      </c>
      <c r="Y360" s="164">
        <f t="shared" si="46"/>
        <v>73.920122873463868</v>
      </c>
      <c r="Z360" s="164">
        <f t="shared" si="41"/>
        <v>74.980336456641666</v>
      </c>
      <c r="AA360" s="165">
        <f t="shared" si="47"/>
        <v>1.4342692381513755E-2</v>
      </c>
    </row>
    <row r="361" spans="1:27" x14ac:dyDescent="0.35">
      <c r="A361" t="s">
        <v>1071</v>
      </c>
      <c r="B361" t="s">
        <v>1074</v>
      </c>
      <c r="C361" t="s">
        <v>1075</v>
      </c>
      <c r="D361" t="s">
        <v>1078</v>
      </c>
      <c r="E361" t="s">
        <v>1080</v>
      </c>
      <c r="F361" t="s">
        <v>1083</v>
      </c>
      <c r="G361" s="65">
        <v>47407.656141828433</v>
      </c>
      <c r="H361" s="137">
        <f t="shared" si="42"/>
        <v>81.737338175566265</v>
      </c>
      <c r="I361" s="132">
        <v>54061.366139626101</v>
      </c>
      <c r="J361">
        <f t="shared" si="40"/>
        <v>10</v>
      </c>
      <c r="K361">
        <f t="shared" si="43"/>
        <v>2</v>
      </c>
      <c r="L361">
        <f t="shared" si="44"/>
        <v>1</v>
      </c>
      <c r="M361">
        <f t="shared" si="45"/>
        <v>1</v>
      </c>
      <c r="Y361" s="164">
        <f t="shared" si="46"/>
        <v>81.737338175566265</v>
      </c>
      <c r="Z361" s="164">
        <f t="shared" si="41"/>
        <v>82.364398411200668</v>
      </c>
      <c r="AA361" s="165">
        <f t="shared" si="47"/>
        <v>7.6716498191746751E-3</v>
      </c>
    </row>
    <row r="362" spans="1:27" x14ac:dyDescent="0.35">
      <c r="A362" t="s">
        <v>1071</v>
      </c>
      <c r="B362" t="s">
        <v>1074</v>
      </c>
      <c r="C362" t="s">
        <v>1075</v>
      </c>
      <c r="D362" t="s">
        <v>1078</v>
      </c>
      <c r="E362" t="s">
        <v>1080</v>
      </c>
      <c r="F362" t="s">
        <v>1083</v>
      </c>
      <c r="G362" s="65">
        <v>52059.537117623469</v>
      </c>
      <c r="H362" s="137">
        <f t="shared" si="42"/>
        <v>89.757822616592193</v>
      </c>
      <c r="I362" s="132">
        <v>63550.072249703</v>
      </c>
      <c r="J362">
        <f t="shared" si="40"/>
        <v>10</v>
      </c>
      <c r="K362">
        <f t="shared" si="43"/>
        <v>2</v>
      </c>
      <c r="L362">
        <f t="shared" si="44"/>
        <v>1</v>
      </c>
      <c r="M362">
        <f t="shared" si="45"/>
        <v>1</v>
      </c>
      <c r="Y362" s="164">
        <f t="shared" si="46"/>
        <v>89.757822616592193</v>
      </c>
      <c r="Z362" s="164">
        <f t="shared" si="41"/>
        <v>90.110575023370771</v>
      </c>
      <c r="AA362" s="165">
        <f t="shared" si="47"/>
        <v>3.9300463903340077E-3</v>
      </c>
    </row>
    <row r="363" spans="1:27" x14ac:dyDescent="0.35">
      <c r="A363" t="s">
        <v>1071</v>
      </c>
      <c r="B363" t="s">
        <v>1074</v>
      </c>
      <c r="C363" t="s">
        <v>1075</v>
      </c>
      <c r="D363" t="s">
        <v>1078</v>
      </c>
      <c r="E363" t="s">
        <v>1080</v>
      </c>
      <c r="F363" t="s">
        <v>1083</v>
      </c>
      <c r="G363" s="65">
        <v>53191.633185235063</v>
      </c>
      <c r="H363" s="137">
        <f t="shared" si="42"/>
        <v>91.709712388336314</v>
      </c>
      <c r="I363" s="132">
        <v>71394.000753582499</v>
      </c>
      <c r="J363">
        <f t="shared" si="40"/>
        <v>10</v>
      </c>
      <c r="K363">
        <f t="shared" si="43"/>
        <v>2</v>
      </c>
      <c r="L363">
        <f t="shared" si="44"/>
        <v>1</v>
      </c>
      <c r="M363">
        <f t="shared" si="45"/>
        <v>1</v>
      </c>
      <c r="Y363" s="164">
        <f t="shared" si="46"/>
        <v>91.709712388336314</v>
      </c>
      <c r="Z363" s="164">
        <f t="shared" si="41"/>
        <v>96.514025063809768</v>
      </c>
      <c r="AA363" s="165">
        <f t="shared" si="47"/>
        <v>5.2386083767551606E-2</v>
      </c>
    </row>
    <row r="364" spans="1:27" x14ac:dyDescent="0.35">
      <c r="A364" t="s">
        <v>1071</v>
      </c>
      <c r="B364" t="s">
        <v>1074</v>
      </c>
      <c r="C364" t="s">
        <v>1075</v>
      </c>
      <c r="D364" t="s">
        <v>1078</v>
      </c>
      <c r="E364" t="s">
        <v>1080</v>
      </c>
      <c r="F364" t="s">
        <v>1084</v>
      </c>
      <c r="G364" s="65">
        <v>24209.622797670425</v>
      </c>
      <c r="H364" s="137">
        <f t="shared" si="42"/>
        <v>41.740728961500736</v>
      </c>
      <c r="I364" s="132">
        <v>3495.45982983364</v>
      </c>
      <c r="J364">
        <f t="shared" si="40"/>
        <v>10</v>
      </c>
      <c r="K364">
        <f t="shared" si="43"/>
        <v>2</v>
      </c>
      <c r="L364">
        <f t="shared" si="44"/>
        <v>1</v>
      </c>
      <c r="M364">
        <f t="shared" si="45"/>
        <v>0</v>
      </c>
      <c r="Y364" s="164">
        <f t="shared" si="46"/>
        <v>41.740728961500736</v>
      </c>
      <c r="Z364" s="164">
        <f t="shared" si="41"/>
        <v>37.474375874152123</v>
      </c>
      <c r="AA364" s="165">
        <f t="shared" si="47"/>
        <v>-0.10221079491169527</v>
      </c>
    </row>
    <row r="365" spans="1:27" x14ac:dyDescent="0.35">
      <c r="A365" t="s">
        <v>1071</v>
      </c>
      <c r="B365" t="s">
        <v>1074</v>
      </c>
      <c r="C365" t="s">
        <v>1075</v>
      </c>
      <c r="D365" t="s">
        <v>1078</v>
      </c>
      <c r="E365" t="s">
        <v>1080</v>
      </c>
      <c r="F365" t="s">
        <v>1084</v>
      </c>
      <c r="G365" s="65">
        <v>29374.568940427591</v>
      </c>
      <c r="H365" s="137">
        <f t="shared" si="42"/>
        <v>50.645808517978608</v>
      </c>
      <c r="I365" s="132">
        <v>14172.2970393051</v>
      </c>
      <c r="J365">
        <f t="shared" si="40"/>
        <v>10</v>
      </c>
      <c r="K365">
        <f t="shared" si="43"/>
        <v>2</v>
      </c>
      <c r="L365">
        <f t="shared" si="44"/>
        <v>1</v>
      </c>
      <c r="M365">
        <f t="shared" si="45"/>
        <v>0</v>
      </c>
      <c r="Y365" s="164">
        <f t="shared" si="46"/>
        <v>50.645808517978608</v>
      </c>
      <c r="Z365" s="164">
        <f t="shared" si="41"/>
        <v>46.190492247081401</v>
      </c>
      <c r="AA365" s="165">
        <f t="shared" si="47"/>
        <v>-8.797008876490986E-2</v>
      </c>
    </row>
    <row r="366" spans="1:27" x14ac:dyDescent="0.35">
      <c r="A366" t="s">
        <v>1071</v>
      </c>
      <c r="B366" t="s">
        <v>1074</v>
      </c>
      <c r="C366" t="s">
        <v>1075</v>
      </c>
      <c r="D366" t="s">
        <v>1078</v>
      </c>
      <c r="E366" t="s">
        <v>1080</v>
      </c>
      <c r="F366" t="s">
        <v>1084</v>
      </c>
      <c r="G366" s="65">
        <v>32016.314861687722</v>
      </c>
      <c r="H366" s="137">
        <f t="shared" si="42"/>
        <v>55.200542864978829</v>
      </c>
      <c r="I366" s="132">
        <v>23954.0527728093</v>
      </c>
      <c r="J366">
        <f t="shared" si="40"/>
        <v>10</v>
      </c>
      <c r="K366">
        <f t="shared" si="43"/>
        <v>2</v>
      </c>
      <c r="L366">
        <f t="shared" si="44"/>
        <v>1</v>
      </c>
      <c r="M366">
        <f t="shared" si="45"/>
        <v>0</v>
      </c>
      <c r="Y366" s="164">
        <f t="shared" si="46"/>
        <v>55.200542864978829</v>
      </c>
      <c r="Z366" s="164">
        <f t="shared" si="41"/>
        <v>54.175902123815064</v>
      </c>
      <c r="AA366" s="165">
        <f t="shared" si="47"/>
        <v>-1.8562149717803456E-2</v>
      </c>
    </row>
    <row r="367" spans="1:27" x14ac:dyDescent="0.35">
      <c r="A367" t="s">
        <v>1071</v>
      </c>
      <c r="B367" t="s">
        <v>1074</v>
      </c>
      <c r="C367" t="s">
        <v>1075</v>
      </c>
      <c r="D367" t="s">
        <v>1078</v>
      </c>
      <c r="E367" t="s">
        <v>1080</v>
      </c>
      <c r="F367" t="s">
        <v>1084</v>
      </c>
      <c r="G367" s="65">
        <v>40613.854843861802</v>
      </c>
      <c r="H367" s="137">
        <f t="shared" si="42"/>
        <v>70.023887661830699</v>
      </c>
      <c r="I367" s="132">
        <v>31081.371963744201</v>
      </c>
      <c r="J367">
        <f t="shared" si="40"/>
        <v>10</v>
      </c>
      <c r="K367">
        <f t="shared" si="43"/>
        <v>2</v>
      </c>
      <c r="L367">
        <f t="shared" si="44"/>
        <v>1</v>
      </c>
      <c r="M367">
        <f t="shared" si="45"/>
        <v>0</v>
      </c>
      <c r="Y367" s="164">
        <f t="shared" si="46"/>
        <v>70.023887661830699</v>
      </c>
      <c r="Z367" s="164">
        <f t="shared" si="41"/>
        <v>59.994342760906697</v>
      </c>
      <c r="AA367" s="165">
        <f t="shared" si="47"/>
        <v>-0.14323033518733075</v>
      </c>
    </row>
    <row r="368" spans="1:27" x14ac:dyDescent="0.35">
      <c r="A368" t="s">
        <v>1071</v>
      </c>
      <c r="B368" t="s">
        <v>1074</v>
      </c>
      <c r="C368" t="s">
        <v>1075</v>
      </c>
      <c r="D368" t="s">
        <v>1078</v>
      </c>
      <c r="E368" t="s">
        <v>1080</v>
      </c>
      <c r="F368" t="s">
        <v>1084</v>
      </c>
      <c r="G368" s="65">
        <v>40739.562571205053</v>
      </c>
      <c r="H368" s="137">
        <f t="shared" si="42"/>
        <v>70.240625122767327</v>
      </c>
      <c r="I368" s="132">
        <v>45016.2336447989</v>
      </c>
      <c r="J368">
        <f t="shared" si="40"/>
        <v>10</v>
      </c>
      <c r="K368">
        <f t="shared" si="43"/>
        <v>2</v>
      </c>
      <c r="L368">
        <f t="shared" si="44"/>
        <v>1</v>
      </c>
      <c r="M368">
        <f t="shared" si="45"/>
        <v>0</v>
      </c>
      <c r="Y368" s="164">
        <f t="shared" si="46"/>
        <v>70.240625122767327</v>
      </c>
      <c r="Z368" s="164">
        <f t="shared" si="41"/>
        <v>71.370171919845234</v>
      </c>
      <c r="AA368" s="165">
        <f t="shared" si="47"/>
        <v>1.6081103992221957E-2</v>
      </c>
    </row>
    <row r="369" spans="1:27" x14ac:dyDescent="0.35">
      <c r="A369" t="s">
        <v>1071</v>
      </c>
      <c r="B369" t="s">
        <v>1074</v>
      </c>
      <c r="C369" t="s">
        <v>1075</v>
      </c>
      <c r="D369" t="s">
        <v>1078</v>
      </c>
      <c r="E369" t="s">
        <v>1080</v>
      </c>
      <c r="F369" t="s">
        <v>1084</v>
      </c>
      <c r="G369" s="65">
        <v>43947.626074386382</v>
      </c>
      <c r="H369" s="137">
        <f t="shared" si="42"/>
        <v>75.77176909376962</v>
      </c>
      <c r="I369" s="132">
        <v>54061.366139626101</v>
      </c>
      <c r="J369">
        <f t="shared" si="40"/>
        <v>10</v>
      </c>
      <c r="K369">
        <f t="shared" si="43"/>
        <v>2</v>
      </c>
      <c r="L369">
        <f t="shared" si="44"/>
        <v>1</v>
      </c>
      <c r="M369">
        <f t="shared" si="45"/>
        <v>0</v>
      </c>
      <c r="Y369" s="164">
        <f t="shared" si="46"/>
        <v>75.77176909376962</v>
      </c>
      <c r="Z369" s="164">
        <f t="shared" si="41"/>
        <v>78.754233874404235</v>
      </c>
      <c r="AA369" s="165">
        <f t="shared" si="47"/>
        <v>3.9361160710709164E-2</v>
      </c>
    </row>
    <row r="370" spans="1:27" x14ac:dyDescent="0.35">
      <c r="A370" t="s">
        <v>1071</v>
      </c>
      <c r="B370" t="s">
        <v>1074</v>
      </c>
      <c r="C370" t="s">
        <v>1075</v>
      </c>
      <c r="D370" t="s">
        <v>1078</v>
      </c>
      <c r="E370" t="s">
        <v>1080</v>
      </c>
      <c r="F370" t="s">
        <v>1084</v>
      </c>
      <c r="G370" s="65">
        <v>47730.007191505087</v>
      </c>
      <c r="H370" s="137">
        <f t="shared" si="42"/>
        <v>82.29311584742257</v>
      </c>
      <c r="I370" s="132">
        <v>63550.072249703</v>
      </c>
      <c r="J370">
        <f t="shared" si="40"/>
        <v>10</v>
      </c>
      <c r="K370">
        <f t="shared" si="43"/>
        <v>2</v>
      </c>
      <c r="L370">
        <f t="shared" si="44"/>
        <v>1</v>
      </c>
      <c r="M370">
        <f t="shared" si="45"/>
        <v>0</v>
      </c>
      <c r="Y370" s="164">
        <f t="shared" si="46"/>
        <v>82.29311584742257</v>
      </c>
      <c r="Z370" s="164">
        <f t="shared" si="41"/>
        <v>86.500410486574339</v>
      </c>
      <c r="AA370" s="165">
        <f t="shared" si="47"/>
        <v>5.1125718060698988E-2</v>
      </c>
    </row>
    <row r="371" spans="1:27" x14ac:dyDescent="0.35">
      <c r="A371" t="s">
        <v>1071</v>
      </c>
      <c r="B371" t="s">
        <v>1074</v>
      </c>
      <c r="C371" t="s">
        <v>1075</v>
      </c>
      <c r="D371" t="s">
        <v>1078</v>
      </c>
      <c r="E371" t="s">
        <v>1080</v>
      </c>
      <c r="F371" t="s">
        <v>1084</v>
      </c>
      <c r="G371" s="65">
        <v>48066.444981918823</v>
      </c>
      <c r="H371" s="137">
        <f t="shared" si="42"/>
        <v>82.873181003308318</v>
      </c>
      <c r="I371" s="132">
        <v>71394.000753582499</v>
      </c>
      <c r="J371">
        <f t="shared" si="40"/>
        <v>10</v>
      </c>
      <c r="K371">
        <f t="shared" si="43"/>
        <v>2</v>
      </c>
      <c r="L371">
        <f t="shared" si="44"/>
        <v>1</v>
      </c>
      <c r="M371">
        <f t="shared" si="45"/>
        <v>0</v>
      </c>
      <c r="Y371" s="164">
        <f t="shared" si="46"/>
        <v>82.873181003308318</v>
      </c>
      <c r="Z371" s="164">
        <f t="shared" si="41"/>
        <v>92.903860527013336</v>
      </c>
      <c r="AA371" s="165">
        <f t="shared" si="47"/>
        <v>0.1210364969977995</v>
      </c>
    </row>
    <row r="372" spans="1:27" x14ac:dyDescent="0.35">
      <c r="A372" t="s">
        <v>1071</v>
      </c>
      <c r="B372" t="s">
        <v>1074</v>
      </c>
      <c r="C372" t="s">
        <v>1075</v>
      </c>
      <c r="D372" t="s">
        <v>1078</v>
      </c>
      <c r="E372" t="s">
        <v>1081</v>
      </c>
      <c r="F372" t="s">
        <v>1083</v>
      </c>
      <c r="G372" s="65">
        <v>22011.195138672607</v>
      </c>
      <c r="H372" s="137">
        <f t="shared" si="42"/>
        <v>37.950336445987254</v>
      </c>
      <c r="I372" s="132">
        <v>3495.45982983364</v>
      </c>
      <c r="J372">
        <f t="shared" si="40"/>
        <v>10</v>
      </c>
      <c r="K372">
        <f t="shared" si="43"/>
        <v>2</v>
      </c>
      <c r="L372">
        <f t="shared" si="44"/>
        <v>1</v>
      </c>
      <c r="M372">
        <f t="shared" si="45"/>
        <v>1</v>
      </c>
      <c r="Y372" s="164">
        <f t="shared" si="46"/>
        <v>37.950336445987254</v>
      </c>
      <c r="Z372" s="164">
        <f t="shared" si="41"/>
        <v>41.084540410948549</v>
      </c>
      <c r="AA372" s="165">
        <f t="shared" si="47"/>
        <v>8.2586987586316774E-2</v>
      </c>
    </row>
    <row r="373" spans="1:27" x14ac:dyDescent="0.35">
      <c r="A373" t="s">
        <v>1071</v>
      </c>
      <c r="B373" t="s">
        <v>1074</v>
      </c>
      <c r="C373" t="s">
        <v>1075</v>
      </c>
      <c r="D373" t="s">
        <v>1078</v>
      </c>
      <c r="E373" t="s">
        <v>1081</v>
      </c>
      <c r="F373" t="s">
        <v>1083</v>
      </c>
      <c r="G373" s="65">
        <v>28242.228974959984</v>
      </c>
      <c r="H373" s="137">
        <f t="shared" si="42"/>
        <v>48.693498232689628</v>
      </c>
      <c r="I373" s="132">
        <v>14172.2970393051</v>
      </c>
      <c r="J373">
        <f t="shared" si="40"/>
        <v>10</v>
      </c>
      <c r="K373">
        <f t="shared" si="43"/>
        <v>2</v>
      </c>
      <c r="L373">
        <f t="shared" si="44"/>
        <v>1</v>
      </c>
      <c r="M373">
        <f t="shared" si="45"/>
        <v>1</v>
      </c>
      <c r="Y373" s="164">
        <f t="shared" si="46"/>
        <v>48.693498232689628</v>
      </c>
      <c r="Z373" s="164">
        <f t="shared" si="41"/>
        <v>49.800656783877827</v>
      </c>
      <c r="AA373" s="165">
        <f t="shared" si="47"/>
        <v>2.2737297408731427E-2</v>
      </c>
    </row>
    <row r="374" spans="1:27" x14ac:dyDescent="0.35">
      <c r="A374" t="s">
        <v>1071</v>
      </c>
      <c r="B374" t="s">
        <v>1074</v>
      </c>
      <c r="C374" t="s">
        <v>1075</v>
      </c>
      <c r="D374" t="s">
        <v>1078</v>
      </c>
      <c r="E374" t="s">
        <v>1081</v>
      </c>
      <c r="F374" t="s">
        <v>1083</v>
      </c>
      <c r="G374" s="65">
        <v>32317.421342927722</v>
      </c>
      <c r="H374" s="137">
        <f t="shared" si="42"/>
        <v>55.719691970565037</v>
      </c>
      <c r="I374" s="132">
        <v>23954.0527728093</v>
      </c>
      <c r="J374">
        <f t="shared" si="40"/>
        <v>10</v>
      </c>
      <c r="K374">
        <f t="shared" si="43"/>
        <v>2</v>
      </c>
      <c r="L374">
        <f t="shared" si="44"/>
        <v>1</v>
      </c>
      <c r="M374">
        <f t="shared" si="45"/>
        <v>1</v>
      </c>
      <c r="Y374" s="164">
        <f t="shared" si="46"/>
        <v>55.719691970565037</v>
      </c>
      <c r="Z374" s="164">
        <f t="shared" si="41"/>
        <v>57.786066660611489</v>
      </c>
      <c r="AA374" s="165">
        <f t="shared" si="47"/>
        <v>3.7085177914085499E-2</v>
      </c>
    </row>
    <row r="375" spans="1:27" x14ac:dyDescent="0.35">
      <c r="A375" t="s">
        <v>1071</v>
      </c>
      <c r="B375" t="s">
        <v>1074</v>
      </c>
      <c r="C375" t="s">
        <v>1075</v>
      </c>
      <c r="D375" t="s">
        <v>1078</v>
      </c>
      <c r="E375" t="s">
        <v>1081</v>
      </c>
      <c r="F375" t="s">
        <v>1083</v>
      </c>
      <c r="G375" s="65">
        <v>42721.809402429113</v>
      </c>
      <c r="H375" s="137">
        <f t="shared" si="42"/>
        <v>73.658292073153646</v>
      </c>
      <c r="I375" s="132">
        <v>31081.371963744201</v>
      </c>
      <c r="J375">
        <f t="shared" si="40"/>
        <v>10</v>
      </c>
      <c r="K375">
        <f t="shared" si="43"/>
        <v>2</v>
      </c>
      <c r="L375">
        <f t="shared" si="44"/>
        <v>1</v>
      </c>
      <c r="M375">
        <f t="shared" si="45"/>
        <v>1</v>
      </c>
      <c r="Y375" s="164">
        <f t="shared" si="46"/>
        <v>73.658292073153646</v>
      </c>
      <c r="Z375" s="164">
        <f t="shared" si="41"/>
        <v>63.604507297703123</v>
      </c>
      <c r="AA375" s="165">
        <f t="shared" si="47"/>
        <v>-0.13649223315503456</v>
      </c>
    </row>
    <row r="376" spans="1:27" x14ac:dyDescent="0.35">
      <c r="A376" t="s">
        <v>1071</v>
      </c>
      <c r="B376" t="s">
        <v>1074</v>
      </c>
      <c r="C376" t="s">
        <v>1075</v>
      </c>
      <c r="D376" t="s">
        <v>1078</v>
      </c>
      <c r="E376" t="s">
        <v>1081</v>
      </c>
      <c r="F376" t="s">
        <v>1083</v>
      </c>
      <c r="G376" s="65">
        <v>42239.530060095407</v>
      </c>
      <c r="H376" s="137">
        <f t="shared" si="42"/>
        <v>72.826775965681733</v>
      </c>
      <c r="I376" s="132">
        <v>45016.2336447989</v>
      </c>
      <c r="J376">
        <f t="shared" si="40"/>
        <v>10</v>
      </c>
      <c r="K376">
        <f t="shared" si="43"/>
        <v>2</v>
      </c>
      <c r="L376">
        <f t="shared" si="44"/>
        <v>1</v>
      </c>
      <c r="M376">
        <f t="shared" si="45"/>
        <v>1</v>
      </c>
      <c r="Y376" s="164">
        <f t="shared" si="46"/>
        <v>72.826775965681733</v>
      </c>
      <c r="Z376" s="164">
        <f t="shared" si="41"/>
        <v>74.980336456641666</v>
      </c>
      <c r="AA376" s="165">
        <f t="shared" si="47"/>
        <v>2.9570998611482713E-2</v>
      </c>
    </row>
    <row r="377" spans="1:27" x14ac:dyDescent="0.35">
      <c r="A377" t="s">
        <v>1071</v>
      </c>
      <c r="B377" t="s">
        <v>1074</v>
      </c>
      <c r="C377" t="s">
        <v>1075</v>
      </c>
      <c r="D377" t="s">
        <v>1078</v>
      </c>
      <c r="E377" t="s">
        <v>1081</v>
      </c>
      <c r="F377" t="s">
        <v>1083</v>
      </c>
      <c r="G377" s="65">
        <v>46619.521349615992</v>
      </c>
      <c r="H377" s="137">
        <f t="shared" si="42"/>
        <v>80.37848508554481</v>
      </c>
      <c r="I377" s="132">
        <v>54061.366139626101</v>
      </c>
      <c r="J377">
        <f t="shared" si="40"/>
        <v>10</v>
      </c>
      <c r="K377">
        <f t="shared" si="43"/>
        <v>2</v>
      </c>
      <c r="L377">
        <f t="shared" si="44"/>
        <v>1</v>
      </c>
      <c r="M377">
        <f t="shared" si="45"/>
        <v>1</v>
      </c>
      <c r="Y377" s="164">
        <f t="shared" si="46"/>
        <v>80.37848508554481</v>
      </c>
      <c r="Z377" s="164">
        <f t="shared" si="41"/>
        <v>82.364398411200668</v>
      </c>
      <c r="AA377" s="165">
        <f t="shared" si="47"/>
        <v>2.4707026059800796E-2</v>
      </c>
    </row>
    <row r="378" spans="1:27" x14ac:dyDescent="0.35">
      <c r="A378" t="s">
        <v>1071</v>
      </c>
      <c r="B378" t="s">
        <v>1074</v>
      </c>
      <c r="C378" t="s">
        <v>1075</v>
      </c>
      <c r="D378" t="s">
        <v>1078</v>
      </c>
      <c r="E378" t="s">
        <v>1081</v>
      </c>
      <c r="F378" t="s">
        <v>1083</v>
      </c>
      <c r="G378" s="65">
        <v>52004.60518173733</v>
      </c>
      <c r="H378" s="137">
        <f t="shared" si="42"/>
        <v>89.663112382305741</v>
      </c>
      <c r="I378" s="132">
        <v>63550.072249703</v>
      </c>
      <c r="J378">
        <f t="shared" si="40"/>
        <v>10</v>
      </c>
      <c r="K378">
        <f t="shared" si="43"/>
        <v>2</v>
      </c>
      <c r="L378">
        <f t="shared" si="44"/>
        <v>1</v>
      </c>
      <c r="M378">
        <f t="shared" si="45"/>
        <v>1</v>
      </c>
      <c r="Y378" s="164">
        <f t="shared" si="46"/>
        <v>89.663112382305741</v>
      </c>
      <c r="Z378" s="164">
        <f t="shared" si="41"/>
        <v>90.110575023370771</v>
      </c>
      <c r="AA378" s="165">
        <f t="shared" si="47"/>
        <v>4.990487494535456E-3</v>
      </c>
    </row>
    <row r="379" spans="1:27" x14ac:dyDescent="0.35">
      <c r="A379" t="s">
        <v>1071</v>
      </c>
      <c r="B379" t="s">
        <v>1074</v>
      </c>
      <c r="C379" t="s">
        <v>1075</v>
      </c>
      <c r="D379" t="s">
        <v>1078</v>
      </c>
      <c r="E379" t="s">
        <v>1081</v>
      </c>
      <c r="F379" t="s">
        <v>1083</v>
      </c>
      <c r="G379" s="65">
        <v>53766.31121027108</v>
      </c>
      <c r="H379" s="137">
        <f t="shared" si="42"/>
        <v>92.700536569432899</v>
      </c>
      <c r="I379" s="132">
        <v>71394.000753582499</v>
      </c>
      <c r="J379">
        <f t="shared" si="40"/>
        <v>10</v>
      </c>
      <c r="K379">
        <f t="shared" si="43"/>
        <v>2</v>
      </c>
      <c r="L379">
        <f t="shared" si="44"/>
        <v>1</v>
      </c>
      <c r="M379">
        <f t="shared" si="45"/>
        <v>1</v>
      </c>
      <c r="Y379" s="164">
        <f t="shared" si="46"/>
        <v>92.700536569432899</v>
      </c>
      <c r="Z379" s="164">
        <f t="shared" si="41"/>
        <v>96.514025063809768</v>
      </c>
      <c r="AA379" s="165">
        <f t="shared" si="47"/>
        <v>4.1137717595847612E-2</v>
      </c>
    </row>
    <row r="380" spans="1:27" x14ac:dyDescent="0.35">
      <c r="A380" t="s">
        <v>1071</v>
      </c>
      <c r="B380" t="s">
        <v>1074</v>
      </c>
      <c r="C380" t="s">
        <v>1075</v>
      </c>
      <c r="D380" t="s">
        <v>1078</v>
      </c>
      <c r="E380" t="s">
        <v>1081</v>
      </c>
      <c r="F380" t="s">
        <v>1084</v>
      </c>
      <c r="G380" s="65">
        <v>23794.829160889607</v>
      </c>
      <c r="H380" s="137">
        <f t="shared" si="42"/>
        <v>41.025567518775183</v>
      </c>
      <c r="I380" s="132">
        <v>3495.45982983364</v>
      </c>
      <c r="J380">
        <f t="shared" si="40"/>
        <v>10</v>
      </c>
      <c r="K380">
        <f t="shared" si="43"/>
        <v>2</v>
      </c>
      <c r="L380">
        <f t="shared" si="44"/>
        <v>1</v>
      </c>
      <c r="M380">
        <f t="shared" si="45"/>
        <v>0</v>
      </c>
      <c r="Y380" s="164">
        <f t="shared" si="46"/>
        <v>41.025567518775183</v>
      </c>
      <c r="Z380" s="164">
        <f t="shared" si="41"/>
        <v>37.474375874152123</v>
      </c>
      <c r="AA380" s="165">
        <f t="shared" si="47"/>
        <v>-8.6560451430632179E-2</v>
      </c>
    </row>
    <row r="381" spans="1:27" x14ac:dyDescent="0.35">
      <c r="A381" t="s">
        <v>1071</v>
      </c>
      <c r="B381" t="s">
        <v>1074</v>
      </c>
      <c r="C381" t="s">
        <v>1075</v>
      </c>
      <c r="D381" t="s">
        <v>1078</v>
      </c>
      <c r="E381" t="s">
        <v>1081</v>
      </c>
      <c r="F381" t="s">
        <v>1084</v>
      </c>
      <c r="G381" s="65">
        <v>28790.804415798801</v>
      </c>
      <c r="H381" s="137">
        <f t="shared" si="42"/>
        <v>49.639317958273793</v>
      </c>
      <c r="I381" s="132">
        <v>14172.2970393051</v>
      </c>
      <c r="J381">
        <f t="shared" si="40"/>
        <v>10</v>
      </c>
      <c r="K381">
        <f t="shared" si="43"/>
        <v>2</v>
      </c>
      <c r="L381">
        <f t="shared" si="44"/>
        <v>1</v>
      </c>
      <c r="M381">
        <f t="shared" si="45"/>
        <v>0</v>
      </c>
      <c r="Y381" s="164">
        <f t="shared" si="46"/>
        <v>49.639317958273793</v>
      </c>
      <c r="Z381" s="164">
        <f t="shared" si="41"/>
        <v>46.190492247081401</v>
      </c>
      <c r="AA381" s="165">
        <f t="shared" si="47"/>
        <v>-6.9477701407812065E-2</v>
      </c>
    </row>
    <row r="382" spans="1:27" x14ac:dyDescent="0.35">
      <c r="A382" t="s">
        <v>1071</v>
      </c>
      <c r="B382" t="s">
        <v>1074</v>
      </c>
      <c r="C382" t="s">
        <v>1075</v>
      </c>
      <c r="D382" t="s">
        <v>1078</v>
      </c>
      <c r="E382" t="s">
        <v>1081</v>
      </c>
      <c r="F382" t="s">
        <v>1084</v>
      </c>
      <c r="G382" s="65">
        <v>31666.525973595406</v>
      </c>
      <c r="H382" s="137">
        <f t="shared" si="42"/>
        <v>54.597458575164495</v>
      </c>
      <c r="I382" s="132">
        <v>23954.0527728093</v>
      </c>
      <c r="J382">
        <f t="shared" si="40"/>
        <v>10</v>
      </c>
      <c r="K382">
        <f t="shared" si="43"/>
        <v>2</v>
      </c>
      <c r="L382">
        <f t="shared" si="44"/>
        <v>1</v>
      </c>
      <c r="M382">
        <f t="shared" si="45"/>
        <v>0</v>
      </c>
      <c r="Y382" s="164">
        <f t="shared" si="46"/>
        <v>54.597458575164495</v>
      </c>
      <c r="Z382" s="164">
        <f t="shared" si="41"/>
        <v>54.175902123815064</v>
      </c>
      <c r="AA382" s="165">
        <f t="shared" si="47"/>
        <v>-7.7211735188932318E-3</v>
      </c>
    </row>
    <row r="383" spans="1:27" x14ac:dyDescent="0.35">
      <c r="A383" t="s">
        <v>1071</v>
      </c>
      <c r="B383" t="s">
        <v>1074</v>
      </c>
      <c r="C383" t="s">
        <v>1075</v>
      </c>
      <c r="D383" t="s">
        <v>1078</v>
      </c>
      <c r="E383" t="s">
        <v>1081</v>
      </c>
      <c r="F383" t="s">
        <v>1084</v>
      </c>
      <c r="G383" s="65">
        <v>39816.062607283493</v>
      </c>
      <c r="H383" s="137">
        <f t="shared" si="42"/>
        <v>68.648383805661197</v>
      </c>
      <c r="I383" s="132">
        <v>31081.371963744201</v>
      </c>
      <c r="J383">
        <f t="shared" si="40"/>
        <v>10</v>
      </c>
      <c r="K383">
        <f t="shared" si="43"/>
        <v>2</v>
      </c>
      <c r="L383">
        <f t="shared" si="44"/>
        <v>1</v>
      </c>
      <c r="M383">
        <f t="shared" si="45"/>
        <v>0</v>
      </c>
      <c r="Y383" s="164">
        <f t="shared" si="46"/>
        <v>68.648383805661197</v>
      </c>
      <c r="Z383" s="164">
        <f t="shared" si="41"/>
        <v>59.994342760906697</v>
      </c>
      <c r="AA383" s="165">
        <f t="shared" si="47"/>
        <v>-0.12606328896618291</v>
      </c>
    </row>
    <row r="384" spans="1:27" x14ac:dyDescent="0.35">
      <c r="A384" t="s">
        <v>1071</v>
      </c>
      <c r="B384" t="s">
        <v>1074</v>
      </c>
      <c r="C384" t="s">
        <v>1075</v>
      </c>
      <c r="D384" t="s">
        <v>1078</v>
      </c>
      <c r="E384" t="s">
        <v>1081</v>
      </c>
      <c r="F384" t="s">
        <v>1084</v>
      </c>
      <c r="G384" s="65">
        <v>39720.235426601997</v>
      </c>
      <c r="H384" s="137">
        <f t="shared" si="42"/>
        <v>68.48316452862413</v>
      </c>
      <c r="I384" s="132">
        <v>45016.2336447989</v>
      </c>
      <c r="J384">
        <f t="shared" si="40"/>
        <v>10</v>
      </c>
      <c r="K384">
        <f t="shared" si="43"/>
        <v>2</v>
      </c>
      <c r="L384">
        <f t="shared" si="44"/>
        <v>1</v>
      </c>
      <c r="M384">
        <f t="shared" si="45"/>
        <v>0</v>
      </c>
      <c r="Y384" s="164">
        <f t="shared" si="46"/>
        <v>68.48316452862413</v>
      </c>
      <c r="Z384" s="164">
        <f t="shared" si="41"/>
        <v>71.370171919845234</v>
      </c>
      <c r="AA384" s="165">
        <f t="shared" si="47"/>
        <v>4.2156454233571727E-2</v>
      </c>
    </row>
    <row r="385" spans="1:27" x14ac:dyDescent="0.35">
      <c r="A385" t="s">
        <v>1071</v>
      </c>
      <c r="B385" t="s">
        <v>1074</v>
      </c>
      <c r="C385" t="s">
        <v>1075</v>
      </c>
      <c r="D385" t="s">
        <v>1078</v>
      </c>
      <c r="E385" t="s">
        <v>1081</v>
      </c>
      <c r="F385" t="s">
        <v>1084</v>
      </c>
      <c r="G385" s="65">
        <v>42710.715833398244</v>
      </c>
      <c r="H385" s="137">
        <f t="shared" si="42"/>
        <v>73.639165229996976</v>
      </c>
      <c r="I385" s="132">
        <v>54061.366139626101</v>
      </c>
      <c r="J385">
        <f t="shared" si="40"/>
        <v>10</v>
      </c>
      <c r="K385">
        <f t="shared" si="43"/>
        <v>2</v>
      </c>
      <c r="L385">
        <f t="shared" si="44"/>
        <v>1</v>
      </c>
      <c r="M385">
        <f t="shared" si="45"/>
        <v>0</v>
      </c>
      <c r="Y385" s="164">
        <f t="shared" si="46"/>
        <v>73.639165229996976</v>
      </c>
      <c r="Z385" s="164">
        <f t="shared" si="41"/>
        <v>78.754233874404235</v>
      </c>
      <c r="AA385" s="165">
        <f t="shared" si="47"/>
        <v>6.9461252425002007E-2</v>
      </c>
    </row>
    <row r="386" spans="1:27" x14ac:dyDescent="0.35">
      <c r="A386" t="s">
        <v>1071</v>
      </c>
      <c r="B386" t="s">
        <v>1074</v>
      </c>
      <c r="C386" t="s">
        <v>1075</v>
      </c>
      <c r="D386" t="s">
        <v>1078</v>
      </c>
      <c r="E386" t="s">
        <v>1081</v>
      </c>
      <c r="F386" t="s">
        <v>1084</v>
      </c>
      <c r="G386" s="65">
        <v>46984.027588816418</v>
      </c>
      <c r="H386" s="137">
        <f t="shared" si="42"/>
        <v>81.006944118649002</v>
      </c>
      <c r="I386" s="132">
        <v>63550.072249703</v>
      </c>
      <c r="J386">
        <f t="shared" si="40"/>
        <v>10</v>
      </c>
      <c r="K386">
        <f t="shared" si="43"/>
        <v>2</v>
      </c>
      <c r="L386">
        <f t="shared" si="44"/>
        <v>1</v>
      </c>
      <c r="M386">
        <f t="shared" si="45"/>
        <v>0</v>
      </c>
      <c r="Y386" s="164">
        <f t="shared" si="46"/>
        <v>81.006944118649002</v>
      </c>
      <c r="Z386" s="164">
        <f t="shared" si="41"/>
        <v>86.500410486574339</v>
      </c>
      <c r="AA386" s="165">
        <f t="shared" si="47"/>
        <v>6.7814758693763189E-2</v>
      </c>
    </row>
    <row r="387" spans="1:27" x14ac:dyDescent="0.35">
      <c r="A387" t="s">
        <v>1071</v>
      </c>
      <c r="B387" t="s">
        <v>1074</v>
      </c>
      <c r="C387" t="s">
        <v>1075</v>
      </c>
      <c r="D387" t="s">
        <v>1078</v>
      </c>
      <c r="E387" t="s">
        <v>1081</v>
      </c>
      <c r="F387" t="s">
        <v>1084</v>
      </c>
      <c r="G387" s="65">
        <v>47981.824392273382</v>
      </c>
      <c r="H387" s="137">
        <f t="shared" si="42"/>
        <v>82.727283434954103</v>
      </c>
      <c r="I387" s="132">
        <v>71394.000753582499</v>
      </c>
      <c r="J387">
        <f t="shared" si="40"/>
        <v>10</v>
      </c>
      <c r="K387">
        <f t="shared" si="43"/>
        <v>2</v>
      </c>
      <c r="L387">
        <f t="shared" si="44"/>
        <v>1</v>
      </c>
      <c r="M387">
        <f t="shared" si="45"/>
        <v>0</v>
      </c>
      <c r="Y387" s="164">
        <f t="shared" si="46"/>
        <v>82.727283434954103</v>
      </c>
      <c r="Z387" s="164">
        <f t="shared" si="41"/>
        <v>92.903860527013336</v>
      </c>
      <c r="AA387" s="165">
        <f t="shared" si="47"/>
        <v>0.123013553322596</v>
      </c>
    </row>
    <row r="388" spans="1:27" x14ac:dyDescent="0.35">
      <c r="A388" t="s">
        <v>1071</v>
      </c>
      <c r="B388" t="s">
        <v>1074</v>
      </c>
      <c r="C388" t="s">
        <v>1076</v>
      </c>
      <c r="D388" t="s">
        <v>1077</v>
      </c>
      <c r="E388" t="s">
        <v>1079</v>
      </c>
      <c r="F388" t="s">
        <v>1083</v>
      </c>
      <c r="G388" s="65">
        <v>20341.853432986551</v>
      </c>
      <c r="H388" s="137">
        <f t="shared" si="42"/>
        <v>35.072161091356122</v>
      </c>
      <c r="I388" s="132">
        <v>3495.45982983364</v>
      </c>
      <c r="J388">
        <f t="shared" ref="J388:J451" si="48">IF(A388="LI01",10,23.84)</f>
        <v>10</v>
      </c>
      <c r="K388">
        <f t="shared" si="43"/>
        <v>2</v>
      </c>
      <c r="L388">
        <f t="shared" si="44"/>
        <v>2</v>
      </c>
      <c r="M388">
        <f t="shared" si="45"/>
        <v>1</v>
      </c>
      <c r="Y388" s="164">
        <f t="shared" si="46"/>
        <v>35.072161091356122</v>
      </c>
      <c r="Z388" s="164">
        <f t="shared" ref="Z388:Z451" si="49">$P$21+I388*$P$22+J388*$P$23+K388*$P$24+L388*$P$25+M388*$P$26</f>
        <v>36.299501272266163</v>
      </c>
      <c r="AA388" s="165">
        <f t="shared" si="47"/>
        <v>3.4994712122616622E-2</v>
      </c>
    </row>
    <row r="389" spans="1:27" x14ac:dyDescent="0.35">
      <c r="A389" t="s">
        <v>1071</v>
      </c>
      <c r="B389" t="s">
        <v>1074</v>
      </c>
      <c r="C389" t="s">
        <v>1076</v>
      </c>
      <c r="D389" t="s">
        <v>1077</v>
      </c>
      <c r="E389" t="s">
        <v>1079</v>
      </c>
      <c r="F389" t="s">
        <v>1083</v>
      </c>
      <c r="G389" s="65">
        <v>26310.496900096841</v>
      </c>
      <c r="H389" s="137">
        <f t="shared" ref="H389:H452" si="50">G389/580</f>
        <v>45.362925689822141</v>
      </c>
      <c r="I389" s="132">
        <v>14172.2970393051</v>
      </c>
      <c r="J389">
        <f t="shared" si="48"/>
        <v>10</v>
      </c>
      <c r="K389">
        <f t="shared" ref="K389:K452" si="51">IF(B389="ENT01",1,2)</f>
        <v>2</v>
      </c>
      <c r="L389">
        <f t="shared" ref="L389:L452" si="52">IF(C389="ENV01",1,2)</f>
        <v>2</v>
      </c>
      <c r="M389">
        <f t="shared" ref="M389:M452" si="53">IF(F389="ZVDF01",1,0)</f>
        <v>1</v>
      </c>
      <c r="Y389" s="164">
        <f t="shared" ref="Y389:Y452" si="54">H389</f>
        <v>45.362925689822141</v>
      </c>
      <c r="Z389" s="164">
        <f t="shared" si="49"/>
        <v>45.015617645195441</v>
      </c>
      <c r="AA389" s="165">
        <f t="shared" ref="AA389:AA452" si="55">Z389/Y389-1</f>
        <v>-7.6562091034755309E-3</v>
      </c>
    </row>
    <row r="390" spans="1:27" x14ac:dyDescent="0.35">
      <c r="A390" t="s">
        <v>1071</v>
      </c>
      <c r="B390" t="s">
        <v>1074</v>
      </c>
      <c r="C390" t="s">
        <v>1076</v>
      </c>
      <c r="D390" t="s">
        <v>1077</v>
      </c>
      <c r="E390" t="s">
        <v>1079</v>
      </c>
      <c r="F390" t="s">
        <v>1083</v>
      </c>
      <c r="G390" s="65">
        <v>30060.645682847473</v>
      </c>
      <c r="H390" s="137">
        <f t="shared" si="50"/>
        <v>51.828699453185301</v>
      </c>
      <c r="I390" s="132">
        <v>23954.0527728093</v>
      </c>
      <c r="J390">
        <f t="shared" si="48"/>
        <v>10</v>
      </c>
      <c r="K390">
        <f t="shared" si="51"/>
        <v>2</v>
      </c>
      <c r="L390">
        <f t="shared" si="52"/>
        <v>2</v>
      </c>
      <c r="M390">
        <f t="shared" si="53"/>
        <v>1</v>
      </c>
      <c r="Y390" s="164">
        <f t="shared" si="54"/>
        <v>51.828699453185301</v>
      </c>
      <c r="Z390" s="164">
        <f t="shared" si="49"/>
        <v>53.001027521929103</v>
      </c>
      <c r="AA390" s="165">
        <f t="shared" si="55"/>
        <v>2.2619283931728074E-2</v>
      </c>
    </row>
    <row r="391" spans="1:27" x14ac:dyDescent="0.35">
      <c r="A391" t="s">
        <v>1071</v>
      </c>
      <c r="B391" t="s">
        <v>1074</v>
      </c>
      <c r="C391" t="s">
        <v>1076</v>
      </c>
      <c r="D391" t="s">
        <v>1077</v>
      </c>
      <c r="E391" t="s">
        <v>1079</v>
      </c>
      <c r="F391" t="s">
        <v>1083</v>
      </c>
      <c r="G391" s="65">
        <v>39718.453494396366</v>
      </c>
      <c r="H391" s="137">
        <f t="shared" si="50"/>
        <v>68.480092231717876</v>
      </c>
      <c r="I391" s="132">
        <v>31081.371963744201</v>
      </c>
      <c r="J391">
        <f t="shared" si="48"/>
        <v>10</v>
      </c>
      <c r="K391">
        <f t="shared" si="51"/>
        <v>2</v>
      </c>
      <c r="L391">
        <f t="shared" si="52"/>
        <v>2</v>
      </c>
      <c r="M391">
        <f t="shared" si="53"/>
        <v>1</v>
      </c>
      <c r="Y391" s="164">
        <f t="shared" si="54"/>
        <v>68.480092231717876</v>
      </c>
      <c r="Z391" s="164">
        <f t="shared" si="49"/>
        <v>58.819468159020737</v>
      </c>
      <c r="AA391" s="165">
        <f t="shared" si="55"/>
        <v>-0.14107200732160574</v>
      </c>
    </row>
    <row r="392" spans="1:27" x14ac:dyDescent="0.35">
      <c r="A392" t="s">
        <v>1071</v>
      </c>
      <c r="B392" t="s">
        <v>1074</v>
      </c>
      <c r="C392" t="s">
        <v>1076</v>
      </c>
      <c r="D392" t="s">
        <v>1077</v>
      </c>
      <c r="E392" t="s">
        <v>1079</v>
      </c>
      <c r="F392" t="s">
        <v>1083</v>
      </c>
      <c r="G392" s="65">
        <v>39359.68333808818</v>
      </c>
      <c r="H392" s="137">
        <f t="shared" si="50"/>
        <v>67.861522996703755</v>
      </c>
      <c r="I392" s="132">
        <v>45016.2336447989</v>
      </c>
      <c r="J392">
        <f t="shared" si="48"/>
        <v>10</v>
      </c>
      <c r="K392">
        <f t="shared" si="51"/>
        <v>2</v>
      </c>
      <c r="L392">
        <f t="shared" si="52"/>
        <v>2</v>
      </c>
      <c r="M392">
        <f t="shared" si="53"/>
        <v>1</v>
      </c>
      <c r="Y392" s="164">
        <f t="shared" si="54"/>
        <v>67.861522996703755</v>
      </c>
      <c r="Z392" s="164">
        <f t="shared" si="49"/>
        <v>70.195297317959287</v>
      </c>
      <c r="AA392" s="165">
        <f t="shared" si="55"/>
        <v>3.4390243811193155E-2</v>
      </c>
    </row>
    <row r="393" spans="1:27" x14ac:dyDescent="0.35">
      <c r="A393" t="s">
        <v>1071</v>
      </c>
      <c r="B393" t="s">
        <v>1074</v>
      </c>
      <c r="C393" t="s">
        <v>1076</v>
      </c>
      <c r="D393" t="s">
        <v>1077</v>
      </c>
      <c r="E393" t="s">
        <v>1079</v>
      </c>
      <c r="F393" t="s">
        <v>1083</v>
      </c>
      <c r="G393" s="65">
        <v>43482.472847501303</v>
      </c>
      <c r="H393" s="137">
        <f t="shared" si="50"/>
        <v>74.969780771553971</v>
      </c>
      <c r="I393" s="132">
        <v>54061.366139626101</v>
      </c>
      <c r="J393">
        <f t="shared" si="48"/>
        <v>10</v>
      </c>
      <c r="K393">
        <f t="shared" si="51"/>
        <v>2</v>
      </c>
      <c r="L393">
        <f t="shared" si="52"/>
        <v>2</v>
      </c>
      <c r="M393">
        <f t="shared" si="53"/>
        <v>1</v>
      </c>
      <c r="Y393" s="164">
        <f t="shared" si="54"/>
        <v>74.969780771553971</v>
      </c>
      <c r="Z393" s="164">
        <f t="shared" si="49"/>
        <v>77.579359272518289</v>
      </c>
      <c r="AA393" s="165">
        <f t="shared" si="55"/>
        <v>3.4808405121473651E-2</v>
      </c>
    </row>
    <row r="394" spans="1:27" x14ac:dyDescent="0.35">
      <c r="A394" t="s">
        <v>1071</v>
      </c>
      <c r="B394" t="s">
        <v>1074</v>
      </c>
      <c r="C394" t="s">
        <v>1076</v>
      </c>
      <c r="D394" t="s">
        <v>1077</v>
      </c>
      <c r="E394" t="s">
        <v>1079</v>
      </c>
      <c r="F394" t="s">
        <v>1083</v>
      </c>
      <c r="G394" s="65">
        <v>48531.015606318848</v>
      </c>
      <c r="H394" s="137">
        <f t="shared" si="50"/>
        <v>83.674164838480777</v>
      </c>
      <c r="I394" s="132">
        <v>63550.072249703</v>
      </c>
      <c r="J394">
        <f t="shared" si="48"/>
        <v>10</v>
      </c>
      <c r="K394">
        <f t="shared" si="51"/>
        <v>2</v>
      </c>
      <c r="L394">
        <f t="shared" si="52"/>
        <v>2</v>
      </c>
      <c r="M394">
        <f t="shared" si="53"/>
        <v>1</v>
      </c>
      <c r="Y394" s="164">
        <f t="shared" si="54"/>
        <v>83.674164838480777</v>
      </c>
      <c r="Z394" s="164">
        <f t="shared" si="49"/>
        <v>85.325535884688392</v>
      </c>
      <c r="AA394" s="165">
        <f t="shared" si="55"/>
        <v>1.9735733836068858E-2</v>
      </c>
    </row>
    <row r="395" spans="1:27" x14ac:dyDescent="0.35">
      <c r="A395" t="s">
        <v>1071</v>
      </c>
      <c r="B395" t="s">
        <v>1074</v>
      </c>
      <c r="C395" t="s">
        <v>1076</v>
      </c>
      <c r="D395" t="s">
        <v>1077</v>
      </c>
      <c r="E395" t="s">
        <v>1079</v>
      </c>
      <c r="F395" t="s">
        <v>1083</v>
      </c>
      <c r="G395" s="65">
        <v>50604.048510927809</v>
      </c>
      <c r="H395" s="137">
        <f t="shared" si="50"/>
        <v>87.248359501599666</v>
      </c>
      <c r="I395" s="132">
        <v>71394.000753582499</v>
      </c>
      <c r="J395">
        <f t="shared" si="48"/>
        <v>10</v>
      </c>
      <c r="K395">
        <f t="shared" si="51"/>
        <v>2</v>
      </c>
      <c r="L395">
        <f t="shared" si="52"/>
        <v>2</v>
      </c>
      <c r="M395">
        <f t="shared" si="53"/>
        <v>1</v>
      </c>
      <c r="Y395" s="164">
        <f t="shared" si="54"/>
        <v>87.248359501599666</v>
      </c>
      <c r="Z395" s="164">
        <f t="shared" si="49"/>
        <v>91.72898592512739</v>
      </c>
      <c r="AA395" s="165">
        <f t="shared" si="55"/>
        <v>5.1354850098305649E-2</v>
      </c>
    </row>
    <row r="396" spans="1:27" x14ac:dyDescent="0.35">
      <c r="A396" t="s">
        <v>1071</v>
      </c>
      <c r="B396" t="s">
        <v>1074</v>
      </c>
      <c r="C396" t="s">
        <v>1076</v>
      </c>
      <c r="D396" t="s">
        <v>1077</v>
      </c>
      <c r="E396" t="s">
        <v>1079</v>
      </c>
      <c r="F396" t="s">
        <v>1084</v>
      </c>
      <c r="G396" s="65">
        <v>21864.540789218121</v>
      </c>
      <c r="H396" s="137">
        <f t="shared" si="50"/>
        <v>37.697484119341588</v>
      </c>
      <c r="I396" s="132">
        <v>3495.45982983364</v>
      </c>
      <c r="J396">
        <f t="shared" si="48"/>
        <v>10</v>
      </c>
      <c r="K396">
        <f t="shared" si="51"/>
        <v>2</v>
      </c>
      <c r="L396">
        <f t="shared" si="52"/>
        <v>2</v>
      </c>
      <c r="M396">
        <f t="shared" si="53"/>
        <v>0</v>
      </c>
      <c r="Y396" s="164">
        <f t="shared" si="54"/>
        <v>37.697484119341588</v>
      </c>
      <c r="Z396" s="164">
        <f t="shared" si="49"/>
        <v>32.689336735469738</v>
      </c>
      <c r="AA396" s="165">
        <f t="shared" si="55"/>
        <v>-0.13285097138093371</v>
      </c>
    </row>
    <row r="397" spans="1:27" x14ac:dyDescent="0.35">
      <c r="A397" t="s">
        <v>1071</v>
      </c>
      <c r="B397" t="s">
        <v>1074</v>
      </c>
      <c r="C397" t="s">
        <v>1076</v>
      </c>
      <c r="D397" t="s">
        <v>1077</v>
      </c>
      <c r="E397" t="s">
        <v>1079</v>
      </c>
      <c r="F397" t="s">
        <v>1084</v>
      </c>
      <c r="G397" s="65">
        <v>27050.337067427081</v>
      </c>
      <c r="H397" s="137">
        <f t="shared" si="50"/>
        <v>46.638512185219106</v>
      </c>
      <c r="I397" s="132">
        <v>14172.2970393051</v>
      </c>
      <c r="J397">
        <f t="shared" si="48"/>
        <v>10</v>
      </c>
      <c r="K397">
        <f t="shared" si="51"/>
        <v>2</v>
      </c>
      <c r="L397">
        <f t="shared" si="52"/>
        <v>2</v>
      </c>
      <c r="M397">
        <f t="shared" si="53"/>
        <v>0</v>
      </c>
      <c r="Y397" s="164">
        <f t="shared" si="54"/>
        <v>46.638512185219106</v>
      </c>
      <c r="Z397" s="164">
        <f t="shared" si="49"/>
        <v>41.405453108399016</v>
      </c>
      <c r="AA397" s="165">
        <f t="shared" si="55"/>
        <v>-0.11220467445525795</v>
      </c>
    </row>
    <row r="398" spans="1:27" x14ac:dyDescent="0.35">
      <c r="A398" t="s">
        <v>1071</v>
      </c>
      <c r="B398" t="s">
        <v>1074</v>
      </c>
      <c r="C398" t="s">
        <v>1076</v>
      </c>
      <c r="D398" t="s">
        <v>1077</v>
      </c>
      <c r="E398" t="s">
        <v>1079</v>
      </c>
      <c r="F398" t="s">
        <v>1084</v>
      </c>
      <c r="G398" s="65">
        <v>29581.300337410059</v>
      </c>
      <c r="H398" s="137">
        <f t="shared" si="50"/>
        <v>51.002241961051823</v>
      </c>
      <c r="I398" s="132">
        <v>23954.0527728093</v>
      </c>
      <c r="J398">
        <f t="shared" si="48"/>
        <v>10</v>
      </c>
      <c r="K398">
        <f t="shared" si="51"/>
        <v>2</v>
      </c>
      <c r="L398">
        <f t="shared" si="52"/>
        <v>2</v>
      </c>
      <c r="M398">
        <f t="shared" si="53"/>
        <v>0</v>
      </c>
      <c r="Y398" s="164">
        <f t="shared" si="54"/>
        <v>51.002241961051823</v>
      </c>
      <c r="Z398" s="164">
        <f t="shared" si="49"/>
        <v>49.390862985132678</v>
      </c>
      <c r="AA398" s="165">
        <f t="shared" si="55"/>
        <v>-3.159427730941089E-2</v>
      </c>
    </row>
    <row r="399" spans="1:27" x14ac:dyDescent="0.35">
      <c r="A399" t="s">
        <v>1071</v>
      </c>
      <c r="B399" t="s">
        <v>1074</v>
      </c>
      <c r="C399" t="s">
        <v>1076</v>
      </c>
      <c r="D399" t="s">
        <v>1077</v>
      </c>
      <c r="E399" t="s">
        <v>1079</v>
      </c>
      <c r="F399" t="s">
        <v>1084</v>
      </c>
      <c r="G399" s="65">
        <v>37213.017909651579</v>
      </c>
      <c r="H399" s="137">
        <f t="shared" si="50"/>
        <v>64.160375706295824</v>
      </c>
      <c r="I399" s="132">
        <v>31081.371963744201</v>
      </c>
      <c r="J399">
        <f t="shared" si="48"/>
        <v>10</v>
      </c>
      <c r="K399">
        <f t="shared" si="51"/>
        <v>2</v>
      </c>
      <c r="L399">
        <f t="shared" si="52"/>
        <v>2</v>
      </c>
      <c r="M399">
        <f t="shared" si="53"/>
        <v>0</v>
      </c>
      <c r="Y399" s="164">
        <f t="shared" si="54"/>
        <v>64.160375706295824</v>
      </c>
      <c r="Z399" s="164">
        <f t="shared" si="49"/>
        <v>55.209303622224311</v>
      </c>
      <c r="AA399" s="165">
        <f t="shared" si="55"/>
        <v>-0.13951090506462194</v>
      </c>
    </row>
    <row r="400" spans="1:27" x14ac:dyDescent="0.35">
      <c r="A400" t="s">
        <v>1071</v>
      </c>
      <c r="B400" t="s">
        <v>1074</v>
      </c>
      <c r="C400" t="s">
        <v>1076</v>
      </c>
      <c r="D400" t="s">
        <v>1077</v>
      </c>
      <c r="E400" t="s">
        <v>1079</v>
      </c>
      <c r="F400" t="s">
        <v>1084</v>
      </c>
      <c r="G400" s="65">
        <v>37370.051670529203</v>
      </c>
      <c r="H400" s="137">
        <f t="shared" si="50"/>
        <v>64.43112356987794</v>
      </c>
      <c r="I400" s="132">
        <v>45016.2336447989</v>
      </c>
      <c r="J400">
        <f t="shared" si="48"/>
        <v>10</v>
      </c>
      <c r="K400">
        <f t="shared" si="51"/>
        <v>2</v>
      </c>
      <c r="L400">
        <f t="shared" si="52"/>
        <v>2</v>
      </c>
      <c r="M400">
        <f t="shared" si="53"/>
        <v>0</v>
      </c>
      <c r="Y400" s="164">
        <f t="shared" si="54"/>
        <v>64.43112356987794</v>
      </c>
      <c r="Z400" s="164">
        <f t="shared" si="49"/>
        <v>66.585132781162855</v>
      </c>
      <c r="AA400" s="165">
        <f t="shared" si="55"/>
        <v>3.3431191199837063E-2</v>
      </c>
    </row>
    <row r="401" spans="1:27" x14ac:dyDescent="0.35">
      <c r="A401" t="s">
        <v>1071</v>
      </c>
      <c r="B401" t="s">
        <v>1074</v>
      </c>
      <c r="C401" t="s">
        <v>1076</v>
      </c>
      <c r="D401" t="s">
        <v>1077</v>
      </c>
      <c r="E401" t="s">
        <v>1079</v>
      </c>
      <c r="F401" t="s">
        <v>1084</v>
      </c>
      <c r="G401" s="65">
        <v>40210.131837097833</v>
      </c>
      <c r="H401" s="137">
        <f t="shared" si="50"/>
        <v>69.32781351223764</v>
      </c>
      <c r="I401" s="132">
        <v>54061.366139626101</v>
      </c>
      <c r="J401">
        <f t="shared" si="48"/>
        <v>10</v>
      </c>
      <c r="K401">
        <f t="shared" si="51"/>
        <v>2</v>
      </c>
      <c r="L401">
        <f t="shared" si="52"/>
        <v>2</v>
      </c>
      <c r="M401">
        <f t="shared" si="53"/>
        <v>0</v>
      </c>
      <c r="Y401" s="164">
        <f t="shared" si="54"/>
        <v>69.32781351223764</v>
      </c>
      <c r="Z401" s="164">
        <f t="shared" si="49"/>
        <v>73.969194735721857</v>
      </c>
      <c r="AA401" s="165">
        <f t="shared" si="55"/>
        <v>6.6948328359799358E-2</v>
      </c>
    </row>
    <row r="402" spans="1:27" x14ac:dyDescent="0.35">
      <c r="A402" t="s">
        <v>1071</v>
      </c>
      <c r="B402" t="s">
        <v>1074</v>
      </c>
      <c r="C402" t="s">
        <v>1076</v>
      </c>
      <c r="D402" t="s">
        <v>1077</v>
      </c>
      <c r="E402" t="s">
        <v>1079</v>
      </c>
      <c r="F402" t="s">
        <v>1084</v>
      </c>
      <c r="G402" s="65">
        <v>44287.375021160187</v>
      </c>
      <c r="H402" s="137">
        <f t="shared" si="50"/>
        <v>76.357543139931352</v>
      </c>
      <c r="I402" s="132">
        <v>63550.072249703</v>
      </c>
      <c r="J402">
        <f t="shared" si="48"/>
        <v>10</v>
      </c>
      <c r="K402">
        <f t="shared" si="51"/>
        <v>2</v>
      </c>
      <c r="L402">
        <f t="shared" si="52"/>
        <v>2</v>
      </c>
      <c r="M402">
        <f t="shared" si="53"/>
        <v>0</v>
      </c>
      <c r="Y402" s="164">
        <f t="shared" si="54"/>
        <v>76.357543139931352</v>
      </c>
      <c r="Z402" s="164">
        <f t="shared" si="49"/>
        <v>81.71537134789196</v>
      </c>
      <c r="AA402" s="165">
        <f t="shared" si="55"/>
        <v>7.0167634887648989E-2</v>
      </c>
    </row>
    <row r="403" spans="1:27" x14ac:dyDescent="0.35">
      <c r="A403" t="s">
        <v>1071</v>
      </c>
      <c r="B403" t="s">
        <v>1074</v>
      </c>
      <c r="C403" t="s">
        <v>1076</v>
      </c>
      <c r="D403" t="s">
        <v>1077</v>
      </c>
      <c r="E403" t="s">
        <v>1079</v>
      </c>
      <c r="F403" t="s">
        <v>1084</v>
      </c>
      <c r="G403" s="65">
        <v>45504.583376164635</v>
      </c>
      <c r="H403" s="137">
        <f t="shared" si="50"/>
        <v>78.456178234766611</v>
      </c>
      <c r="I403" s="132">
        <v>71394.000753582499</v>
      </c>
      <c r="J403">
        <f t="shared" si="48"/>
        <v>10</v>
      </c>
      <c r="K403">
        <f t="shared" si="51"/>
        <v>2</v>
      </c>
      <c r="L403">
        <f t="shared" si="52"/>
        <v>2</v>
      </c>
      <c r="M403">
        <f t="shared" si="53"/>
        <v>0</v>
      </c>
      <c r="Y403" s="164">
        <f t="shared" si="54"/>
        <v>78.456178234766611</v>
      </c>
      <c r="Z403" s="164">
        <f t="shared" si="49"/>
        <v>88.118821388330957</v>
      </c>
      <c r="AA403" s="165">
        <f t="shared" si="55"/>
        <v>0.12315974816732145</v>
      </c>
    </row>
    <row r="404" spans="1:27" x14ac:dyDescent="0.35">
      <c r="A404" t="s">
        <v>1071</v>
      </c>
      <c r="B404" t="s">
        <v>1074</v>
      </c>
      <c r="C404" t="s">
        <v>1076</v>
      </c>
      <c r="D404" t="s">
        <v>1077</v>
      </c>
      <c r="E404" t="s">
        <v>1082</v>
      </c>
      <c r="F404" t="s">
        <v>1083</v>
      </c>
      <c r="G404" s="65">
        <v>20592.480782175135</v>
      </c>
      <c r="H404" s="137">
        <f t="shared" si="50"/>
        <v>35.504277210646784</v>
      </c>
      <c r="I404" s="132">
        <v>3495.45982983364</v>
      </c>
      <c r="J404">
        <f t="shared" si="48"/>
        <v>10</v>
      </c>
      <c r="K404">
        <f t="shared" si="51"/>
        <v>2</v>
      </c>
      <c r="L404">
        <f t="shared" si="52"/>
        <v>2</v>
      </c>
      <c r="M404">
        <f t="shared" si="53"/>
        <v>1</v>
      </c>
      <c r="Y404" s="164">
        <f t="shared" si="54"/>
        <v>35.504277210646784</v>
      </c>
      <c r="Z404" s="164">
        <f t="shared" si="49"/>
        <v>36.299501272266163</v>
      </c>
      <c r="AA404" s="165">
        <f t="shared" si="55"/>
        <v>2.2397979175898142E-2</v>
      </c>
    </row>
    <row r="405" spans="1:27" x14ac:dyDescent="0.35">
      <c r="A405" t="s">
        <v>1071</v>
      </c>
      <c r="B405" t="s">
        <v>1074</v>
      </c>
      <c r="C405" t="s">
        <v>1076</v>
      </c>
      <c r="D405" t="s">
        <v>1077</v>
      </c>
      <c r="E405" t="s">
        <v>1082</v>
      </c>
      <c r="F405" t="s">
        <v>1083</v>
      </c>
      <c r="G405" s="65">
        <v>26435.070528293028</v>
      </c>
      <c r="H405" s="137">
        <f t="shared" si="50"/>
        <v>45.577707807401772</v>
      </c>
      <c r="I405" s="132">
        <v>14172.2970393051</v>
      </c>
      <c r="J405">
        <f t="shared" si="48"/>
        <v>10</v>
      </c>
      <c r="K405">
        <f t="shared" si="51"/>
        <v>2</v>
      </c>
      <c r="L405">
        <f t="shared" si="52"/>
        <v>2</v>
      </c>
      <c r="M405">
        <f t="shared" si="53"/>
        <v>1</v>
      </c>
      <c r="Y405" s="164">
        <f t="shared" si="54"/>
        <v>45.577707807401772</v>
      </c>
      <c r="Z405" s="164">
        <f t="shared" si="49"/>
        <v>45.015617645195441</v>
      </c>
      <c r="AA405" s="165">
        <f t="shared" si="55"/>
        <v>-1.2332567591629706E-2</v>
      </c>
    </row>
    <row r="406" spans="1:27" x14ac:dyDescent="0.35">
      <c r="A406" t="s">
        <v>1071</v>
      </c>
      <c r="B406" t="s">
        <v>1074</v>
      </c>
      <c r="C406" t="s">
        <v>1076</v>
      </c>
      <c r="D406" t="s">
        <v>1077</v>
      </c>
      <c r="E406" t="s">
        <v>1082</v>
      </c>
      <c r="F406" t="s">
        <v>1083</v>
      </c>
      <c r="G406" s="65">
        <v>30211.680547685177</v>
      </c>
      <c r="H406" s="137">
        <f t="shared" si="50"/>
        <v>52.08910439256065</v>
      </c>
      <c r="I406" s="132">
        <v>23954.0527728093</v>
      </c>
      <c r="J406">
        <f t="shared" si="48"/>
        <v>10</v>
      </c>
      <c r="K406">
        <f t="shared" si="51"/>
        <v>2</v>
      </c>
      <c r="L406">
        <f t="shared" si="52"/>
        <v>2</v>
      </c>
      <c r="M406">
        <f t="shared" si="53"/>
        <v>1</v>
      </c>
      <c r="Y406" s="164">
        <f t="shared" si="54"/>
        <v>52.08910439256065</v>
      </c>
      <c r="Z406" s="164">
        <f t="shared" si="49"/>
        <v>53.001027521929103</v>
      </c>
      <c r="AA406" s="165">
        <f t="shared" si="55"/>
        <v>1.7506984234090472E-2</v>
      </c>
    </row>
    <row r="407" spans="1:27" x14ac:dyDescent="0.35">
      <c r="A407" t="s">
        <v>1071</v>
      </c>
      <c r="B407" t="s">
        <v>1074</v>
      </c>
      <c r="C407" t="s">
        <v>1076</v>
      </c>
      <c r="D407" t="s">
        <v>1077</v>
      </c>
      <c r="E407" t="s">
        <v>1082</v>
      </c>
      <c r="F407" t="s">
        <v>1083</v>
      </c>
      <c r="G407" s="65">
        <v>39610.107261235607</v>
      </c>
      <c r="H407" s="137">
        <f t="shared" si="50"/>
        <v>68.293288381440703</v>
      </c>
      <c r="I407" s="132">
        <v>31081.371963744201</v>
      </c>
      <c r="J407">
        <f t="shared" si="48"/>
        <v>10</v>
      </c>
      <c r="K407">
        <f t="shared" si="51"/>
        <v>2</v>
      </c>
      <c r="L407">
        <f t="shared" si="52"/>
        <v>2</v>
      </c>
      <c r="M407">
        <f t="shared" si="53"/>
        <v>1</v>
      </c>
      <c r="Y407" s="164">
        <f t="shared" si="54"/>
        <v>68.293288381440703</v>
      </c>
      <c r="Z407" s="164">
        <f t="shared" si="49"/>
        <v>58.819468159020737</v>
      </c>
      <c r="AA407" s="165">
        <f t="shared" si="55"/>
        <v>-0.1387225662572511</v>
      </c>
    </row>
    <row r="408" spans="1:27" x14ac:dyDescent="0.35">
      <c r="A408" t="s">
        <v>1071</v>
      </c>
      <c r="B408" t="s">
        <v>1074</v>
      </c>
      <c r="C408" t="s">
        <v>1076</v>
      </c>
      <c r="D408" t="s">
        <v>1077</v>
      </c>
      <c r="E408" t="s">
        <v>1082</v>
      </c>
      <c r="F408" t="s">
        <v>1083</v>
      </c>
      <c r="G408" s="65">
        <v>39294.812703424766</v>
      </c>
      <c r="H408" s="137">
        <f t="shared" si="50"/>
        <v>67.749677074870291</v>
      </c>
      <c r="I408" s="132">
        <v>45016.2336447989</v>
      </c>
      <c r="J408">
        <f t="shared" si="48"/>
        <v>10</v>
      </c>
      <c r="K408">
        <f t="shared" si="51"/>
        <v>2</v>
      </c>
      <c r="L408">
        <f t="shared" si="52"/>
        <v>2</v>
      </c>
      <c r="M408">
        <f t="shared" si="53"/>
        <v>1</v>
      </c>
      <c r="Y408" s="164">
        <f t="shared" si="54"/>
        <v>67.749677074870291</v>
      </c>
      <c r="Z408" s="164">
        <f t="shared" si="49"/>
        <v>70.195297317959287</v>
      </c>
      <c r="AA408" s="165">
        <f t="shared" si="55"/>
        <v>3.6097887822938768E-2</v>
      </c>
    </row>
    <row r="409" spans="1:27" x14ac:dyDescent="0.35">
      <c r="A409" t="s">
        <v>1071</v>
      </c>
      <c r="B409" t="s">
        <v>1074</v>
      </c>
      <c r="C409" t="s">
        <v>1076</v>
      </c>
      <c r="D409" t="s">
        <v>1077</v>
      </c>
      <c r="E409" t="s">
        <v>1082</v>
      </c>
      <c r="F409" t="s">
        <v>1083</v>
      </c>
      <c r="G409" s="65">
        <v>43567.615041823163</v>
      </c>
      <c r="H409" s="137">
        <f t="shared" si="50"/>
        <v>75.116577658315805</v>
      </c>
      <c r="I409" s="132">
        <v>54061.366139626101</v>
      </c>
      <c r="J409">
        <f t="shared" si="48"/>
        <v>10</v>
      </c>
      <c r="K409">
        <f t="shared" si="51"/>
        <v>2</v>
      </c>
      <c r="L409">
        <f t="shared" si="52"/>
        <v>2</v>
      </c>
      <c r="M409">
        <f t="shared" si="53"/>
        <v>1</v>
      </c>
      <c r="Y409" s="164">
        <f t="shared" si="54"/>
        <v>75.116577658315805</v>
      </c>
      <c r="Z409" s="164">
        <f t="shared" si="49"/>
        <v>77.579359272518289</v>
      </c>
      <c r="AA409" s="165">
        <f t="shared" si="55"/>
        <v>3.2786126458063336E-2</v>
      </c>
    </row>
    <row r="410" spans="1:27" x14ac:dyDescent="0.35">
      <c r="A410" t="s">
        <v>1071</v>
      </c>
      <c r="B410" t="s">
        <v>1074</v>
      </c>
      <c r="C410" t="s">
        <v>1076</v>
      </c>
      <c r="D410" t="s">
        <v>1077</v>
      </c>
      <c r="E410" t="s">
        <v>1082</v>
      </c>
      <c r="F410" t="s">
        <v>1083</v>
      </c>
      <c r="G410" s="65">
        <v>48878.069277211434</v>
      </c>
      <c r="H410" s="137">
        <f t="shared" si="50"/>
        <v>84.272533236571434</v>
      </c>
      <c r="I410" s="132">
        <v>63550.072249703</v>
      </c>
      <c r="J410">
        <f t="shared" si="48"/>
        <v>10</v>
      </c>
      <c r="K410">
        <f t="shared" si="51"/>
        <v>2</v>
      </c>
      <c r="L410">
        <f t="shared" si="52"/>
        <v>2</v>
      </c>
      <c r="M410">
        <f t="shared" si="53"/>
        <v>1</v>
      </c>
      <c r="Y410" s="164">
        <f t="shared" si="54"/>
        <v>84.272533236571434</v>
      </c>
      <c r="Z410" s="164">
        <f t="shared" si="49"/>
        <v>85.325535884688392</v>
      </c>
      <c r="AA410" s="165">
        <f t="shared" si="55"/>
        <v>1.2495205824191169E-2</v>
      </c>
    </row>
    <row r="411" spans="1:27" x14ac:dyDescent="0.35">
      <c r="A411" t="s">
        <v>1071</v>
      </c>
      <c r="B411" t="s">
        <v>1074</v>
      </c>
      <c r="C411" t="s">
        <v>1076</v>
      </c>
      <c r="D411" t="s">
        <v>1077</v>
      </c>
      <c r="E411" t="s">
        <v>1082</v>
      </c>
      <c r="F411" t="s">
        <v>1083</v>
      </c>
      <c r="G411" s="65">
        <v>50038.595879049215</v>
      </c>
      <c r="H411" s="137">
        <f t="shared" si="50"/>
        <v>86.273441170774504</v>
      </c>
      <c r="I411" s="132">
        <v>71394.000753582499</v>
      </c>
      <c r="J411">
        <f t="shared" si="48"/>
        <v>10</v>
      </c>
      <c r="K411">
        <f t="shared" si="51"/>
        <v>2</v>
      </c>
      <c r="L411">
        <f t="shared" si="52"/>
        <v>2</v>
      </c>
      <c r="M411">
        <f t="shared" si="53"/>
        <v>1</v>
      </c>
      <c r="Y411" s="164">
        <f t="shared" si="54"/>
        <v>86.273441170774504</v>
      </c>
      <c r="Z411" s="164">
        <f t="shared" si="49"/>
        <v>91.72898592512739</v>
      </c>
      <c r="AA411" s="165">
        <f t="shared" si="55"/>
        <v>6.3235506551244214E-2</v>
      </c>
    </row>
    <row r="412" spans="1:27" x14ac:dyDescent="0.35">
      <c r="A412" t="s">
        <v>1071</v>
      </c>
      <c r="B412" t="s">
        <v>1074</v>
      </c>
      <c r="C412" t="s">
        <v>1076</v>
      </c>
      <c r="D412" t="s">
        <v>1077</v>
      </c>
      <c r="E412" t="s">
        <v>1082</v>
      </c>
      <c r="F412" t="s">
        <v>1084</v>
      </c>
      <c r="G412" s="65">
        <v>22048.510875416225</v>
      </c>
      <c r="H412" s="137">
        <f t="shared" si="50"/>
        <v>38.014673923131419</v>
      </c>
      <c r="I412" s="132">
        <v>3495.45982983364</v>
      </c>
      <c r="J412">
        <f t="shared" si="48"/>
        <v>10</v>
      </c>
      <c r="K412">
        <f t="shared" si="51"/>
        <v>2</v>
      </c>
      <c r="L412">
        <f t="shared" si="52"/>
        <v>2</v>
      </c>
      <c r="M412">
        <f t="shared" si="53"/>
        <v>0</v>
      </c>
      <c r="Y412" s="164">
        <f t="shared" si="54"/>
        <v>38.014673923131419</v>
      </c>
      <c r="Z412" s="164">
        <f t="shared" si="49"/>
        <v>32.689336735469738</v>
      </c>
      <c r="AA412" s="165">
        <f t="shared" si="55"/>
        <v>-0.1400863571375075</v>
      </c>
    </row>
    <row r="413" spans="1:27" x14ac:dyDescent="0.35">
      <c r="A413" t="s">
        <v>1071</v>
      </c>
      <c r="B413" t="s">
        <v>1074</v>
      </c>
      <c r="C413" t="s">
        <v>1076</v>
      </c>
      <c r="D413" t="s">
        <v>1077</v>
      </c>
      <c r="E413" t="s">
        <v>1082</v>
      </c>
      <c r="F413" t="s">
        <v>1084</v>
      </c>
      <c r="G413" s="65">
        <v>27004.163663435385</v>
      </c>
      <c r="H413" s="137">
        <f t="shared" si="50"/>
        <v>46.558902867992046</v>
      </c>
      <c r="I413" s="132">
        <v>14172.2970393051</v>
      </c>
      <c r="J413">
        <f t="shared" si="48"/>
        <v>10</v>
      </c>
      <c r="K413">
        <f t="shared" si="51"/>
        <v>2</v>
      </c>
      <c r="L413">
        <f t="shared" si="52"/>
        <v>2</v>
      </c>
      <c r="M413">
        <f t="shared" si="53"/>
        <v>0</v>
      </c>
      <c r="Y413" s="164">
        <f t="shared" si="54"/>
        <v>46.558902867992046</v>
      </c>
      <c r="Z413" s="164">
        <f t="shared" si="49"/>
        <v>41.405453108399016</v>
      </c>
      <c r="AA413" s="165">
        <f t="shared" si="55"/>
        <v>-0.11068666661249627</v>
      </c>
    </row>
    <row r="414" spans="1:27" x14ac:dyDescent="0.35">
      <c r="A414" t="s">
        <v>1071</v>
      </c>
      <c r="B414" t="s">
        <v>1074</v>
      </c>
      <c r="C414" t="s">
        <v>1076</v>
      </c>
      <c r="D414" t="s">
        <v>1077</v>
      </c>
      <c r="E414" t="s">
        <v>1082</v>
      </c>
      <c r="F414" t="s">
        <v>1084</v>
      </c>
      <c r="G414" s="65">
        <v>29602.919931160857</v>
      </c>
      <c r="H414" s="137">
        <f t="shared" si="50"/>
        <v>51.03951712269113</v>
      </c>
      <c r="I414" s="132">
        <v>23954.0527728093</v>
      </c>
      <c r="J414">
        <f t="shared" si="48"/>
        <v>10</v>
      </c>
      <c r="K414">
        <f t="shared" si="51"/>
        <v>2</v>
      </c>
      <c r="L414">
        <f t="shared" si="52"/>
        <v>2</v>
      </c>
      <c r="M414">
        <f t="shared" si="53"/>
        <v>0</v>
      </c>
      <c r="Y414" s="164">
        <f t="shared" si="54"/>
        <v>51.03951712269113</v>
      </c>
      <c r="Z414" s="164">
        <f t="shared" si="49"/>
        <v>49.390862985132678</v>
      </c>
      <c r="AA414" s="165">
        <f t="shared" si="55"/>
        <v>-3.2301523025685008E-2</v>
      </c>
    </row>
    <row r="415" spans="1:27" x14ac:dyDescent="0.35">
      <c r="A415" t="s">
        <v>1071</v>
      </c>
      <c r="B415" t="s">
        <v>1074</v>
      </c>
      <c r="C415" t="s">
        <v>1076</v>
      </c>
      <c r="D415" t="s">
        <v>1077</v>
      </c>
      <c r="E415" t="s">
        <v>1082</v>
      </c>
      <c r="F415" t="s">
        <v>1084</v>
      </c>
      <c r="G415" s="65">
        <v>36964.822921547842</v>
      </c>
      <c r="H415" s="137">
        <f t="shared" si="50"/>
        <v>63.732453313013522</v>
      </c>
      <c r="I415" s="132">
        <v>31081.371963744201</v>
      </c>
      <c r="J415">
        <f t="shared" si="48"/>
        <v>10</v>
      </c>
      <c r="K415">
        <f t="shared" si="51"/>
        <v>2</v>
      </c>
      <c r="L415">
        <f t="shared" si="52"/>
        <v>2</v>
      </c>
      <c r="M415">
        <f t="shared" si="53"/>
        <v>0</v>
      </c>
      <c r="Y415" s="164">
        <f t="shared" si="54"/>
        <v>63.732453313013522</v>
      </c>
      <c r="Z415" s="164">
        <f t="shared" si="49"/>
        <v>55.209303622224311</v>
      </c>
      <c r="AA415" s="165">
        <f t="shared" si="55"/>
        <v>-0.1337332747717852</v>
      </c>
    </row>
    <row r="416" spans="1:27" x14ac:dyDescent="0.35">
      <c r="A416" t="s">
        <v>1071</v>
      </c>
      <c r="B416" t="s">
        <v>1074</v>
      </c>
      <c r="C416" t="s">
        <v>1076</v>
      </c>
      <c r="D416" t="s">
        <v>1077</v>
      </c>
      <c r="E416" t="s">
        <v>1082</v>
      </c>
      <c r="F416" t="s">
        <v>1084</v>
      </c>
      <c r="G416" s="65">
        <v>37125.469610021966</v>
      </c>
      <c r="H416" s="137">
        <f t="shared" si="50"/>
        <v>64.009430362106841</v>
      </c>
      <c r="I416" s="132">
        <v>45016.2336447989</v>
      </c>
      <c r="J416">
        <f t="shared" si="48"/>
        <v>10</v>
      </c>
      <c r="K416">
        <f t="shared" si="51"/>
        <v>2</v>
      </c>
      <c r="L416">
        <f t="shared" si="52"/>
        <v>2</v>
      </c>
      <c r="M416">
        <f t="shared" si="53"/>
        <v>0</v>
      </c>
      <c r="Y416" s="164">
        <f t="shared" si="54"/>
        <v>64.009430362106841</v>
      </c>
      <c r="Z416" s="164">
        <f t="shared" si="49"/>
        <v>66.585132781162855</v>
      </c>
      <c r="AA416" s="165">
        <f t="shared" si="55"/>
        <v>4.0239421042884471E-2</v>
      </c>
    </row>
    <row r="417" spans="1:27" x14ac:dyDescent="0.35">
      <c r="A417" t="s">
        <v>1071</v>
      </c>
      <c r="B417" t="s">
        <v>1074</v>
      </c>
      <c r="C417" t="s">
        <v>1076</v>
      </c>
      <c r="D417" t="s">
        <v>1077</v>
      </c>
      <c r="E417" t="s">
        <v>1082</v>
      </c>
      <c r="F417" t="s">
        <v>1084</v>
      </c>
      <c r="G417" s="65">
        <v>40101.337174490451</v>
      </c>
      <c r="H417" s="137">
        <f t="shared" si="50"/>
        <v>69.140236507742159</v>
      </c>
      <c r="I417" s="132">
        <v>54061.366139626101</v>
      </c>
      <c r="J417">
        <f t="shared" si="48"/>
        <v>10</v>
      </c>
      <c r="K417">
        <f t="shared" si="51"/>
        <v>2</v>
      </c>
      <c r="L417">
        <f t="shared" si="52"/>
        <v>2</v>
      </c>
      <c r="M417">
        <f t="shared" si="53"/>
        <v>0</v>
      </c>
      <c r="Y417" s="164">
        <f t="shared" si="54"/>
        <v>69.140236507742159</v>
      </c>
      <c r="Z417" s="164">
        <f t="shared" si="49"/>
        <v>73.969194735721857</v>
      </c>
      <c r="AA417" s="165">
        <f t="shared" si="55"/>
        <v>6.9842952120057644E-2</v>
      </c>
    </row>
    <row r="418" spans="1:27" x14ac:dyDescent="0.35">
      <c r="A418" t="s">
        <v>1071</v>
      </c>
      <c r="B418" t="s">
        <v>1074</v>
      </c>
      <c r="C418" t="s">
        <v>1076</v>
      </c>
      <c r="D418" t="s">
        <v>1077</v>
      </c>
      <c r="E418" t="s">
        <v>1082</v>
      </c>
      <c r="F418" t="s">
        <v>1084</v>
      </c>
      <c r="G418" s="65">
        <v>44423.189337336938</v>
      </c>
      <c r="H418" s="137">
        <f t="shared" si="50"/>
        <v>76.591705754029206</v>
      </c>
      <c r="I418" s="132">
        <v>63550.072249703</v>
      </c>
      <c r="J418">
        <f t="shared" si="48"/>
        <v>10</v>
      </c>
      <c r="K418">
        <f t="shared" si="51"/>
        <v>2</v>
      </c>
      <c r="L418">
        <f t="shared" si="52"/>
        <v>2</v>
      </c>
      <c r="M418">
        <f t="shared" si="53"/>
        <v>0</v>
      </c>
      <c r="Y418" s="164">
        <f t="shared" si="54"/>
        <v>76.591705754029206</v>
      </c>
      <c r="Z418" s="164">
        <f t="shared" si="49"/>
        <v>81.71537134789196</v>
      </c>
      <c r="AA418" s="165">
        <f t="shared" si="55"/>
        <v>6.6895828254787348E-2</v>
      </c>
    </row>
    <row r="419" spans="1:27" x14ac:dyDescent="0.35">
      <c r="A419" t="s">
        <v>1071</v>
      </c>
      <c r="B419" t="s">
        <v>1074</v>
      </c>
      <c r="C419" t="s">
        <v>1076</v>
      </c>
      <c r="D419" t="s">
        <v>1077</v>
      </c>
      <c r="E419" t="s">
        <v>1082</v>
      </c>
      <c r="F419" t="s">
        <v>1084</v>
      </c>
      <c r="G419" s="65">
        <v>44823.107385696028</v>
      </c>
      <c r="H419" s="137">
        <f t="shared" si="50"/>
        <v>77.281219630510392</v>
      </c>
      <c r="I419" s="132">
        <v>71394.000753582499</v>
      </c>
      <c r="J419">
        <f t="shared" si="48"/>
        <v>10</v>
      </c>
      <c r="K419">
        <f t="shared" si="51"/>
        <v>2</v>
      </c>
      <c r="L419">
        <f t="shared" si="52"/>
        <v>2</v>
      </c>
      <c r="M419">
        <f t="shared" si="53"/>
        <v>0</v>
      </c>
      <c r="Y419" s="164">
        <f t="shared" si="54"/>
        <v>77.281219630510392</v>
      </c>
      <c r="Z419" s="164">
        <f t="shared" si="49"/>
        <v>88.118821388330957</v>
      </c>
      <c r="AA419" s="165">
        <f t="shared" si="55"/>
        <v>0.14023590478561632</v>
      </c>
    </row>
    <row r="420" spans="1:27" x14ac:dyDescent="0.35">
      <c r="A420" t="s">
        <v>1071</v>
      </c>
      <c r="B420" t="s">
        <v>1074</v>
      </c>
      <c r="C420" t="s">
        <v>1076</v>
      </c>
      <c r="D420" t="s">
        <v>1077</v>
      </c>
      <c r="E420" t="s">
        <v>1080</v>
      </c>
      <c r="F420" t="s">
        <v>1083</v>
      </c>
      <c r="G420" s="65">
        <v>20884.404714978158</v>
      </c>
      <c r="H420" s="137">
        <f t="shared" si="50"/>
        <v>36.007594336169241</v>
      </c>
      <c r="I420" s="132">
        <v>3495.45982983364</v>
      </c>
      <c r="J420">
        <f t="shared" si="48"/>
        <v>10</v>
      </c>
      <c r="K420">
        <f t="shared" si="51"/>
        <v>2</v>
      </c>
      <c r="L420">
        <f t="shared" si="52"/>
        <v>2</v>
      </c>
      <c r="M420">
        <f t="shared" si="53"/>
        <v>1</v>
      </c>
      <c r="Y420" s="164">
        <f t="shared" si="54"/>
        <v>36.007594336169241</v>
      </c>
      <c r="Z420" s="164">
        <f t="shared" si="49"/>
        <v>36.299501272266163</v>
      </c>
      <c r="AA420" s="165">
        <f t="shared" si="55"/>
        <v>8.1068158392272327E-3</v>
      </c>
    </row>
    <row r="421" spans="1:27" x14ac:dyDescent="0.35">
      <c r="A421" t="s">
        <v>1071</v>
      </c>
      <c r="B421" t="s">
        <v>1074</v>
      </c>
      <c r="C421" t="s">
        <v>1076</v>
      </c>
      <c r="D421" t="s">
        <v>1077</v>
      </c>
      <c r="E421" t="s">
        <v>1080</v>
      </c>
      <c r="F421" t="s">
        <v>1083</v>
      </c>
      <c r="G421" s="65">
        <v>27032.93137032212</v>
      </c>
      <c r="H421" s="137">
        <f t="shared" si="50"/>
        <v>46.608502362624343</v>
      </c>
      <c r="I421" s="132">
        <v>14172.2970393051</v>
      </c>
      <c r="J421">
        <f t="shared" si="48"/>
        <v>10</v>
      </c>
      <c r="K421">
        <f t="shared" si="51"/>
        <v>2</v>
      </c>
      <c r="L421">
        <f t="shared" si="52"/>
        <v>2</v>
      </c>
      <c r="M421">
        <f t="shared" si="53"/>
        <v>1</v>
      </c>
      <c r="Y421" s="164">
        <f t="shared" si="54"/>
        <v>46.608502362624343</v>
      </c>
      <c r="Z421" s="164">
        <f t="shared" si="49"/>
        <v>45.015617645195441</v>
      </c>
      <c r="AA421" s="165">
        <f t="shared" si="55"/>
        <v>-3.4175839958038301E-2</v>
      </c>
    </row>
    <row r="422" spans="1:27" x14ac:dyDescent="0.35">
      <c r="A422" t="s">
        <v>1071</v>
      </c>
      <c r="B422" t="s">
        <v>1074</v>
      </c>
      <c r="C422" t="s">
        <v>1076</v>
      </c>
      <c r="D422" t="s">
        <v>1077</v>
      </c>
      <c r="E422" t="s">
        <v>1080</v>
      </c>
      <c r="F422" t="s">
        <v>1083</v>
      </c>
      <c r="G422" s="65">
        <v>30785.591218356985</v>
      </c>
      <c r="H422" s="137">
        <f t="shared" si="50"/>
        <v>53.078605548891353</v>
      </c>
      <c r="I422" s="132">
        <v>23954.0527728093</v>
      </c>
      <c r="J422">
        <f t="shared" si="48"/>
        <v>10</v>
      </c>
      <c r="K422">
        <f t="shared" si="51"/>
        <v>2</v>
      </c>
      <c r="L422">
        <f t="shared" si="52"/>
        <v>2</v>
      </c>
      <c r="M422">
        <f t="shared" si="53"/>
        <v>1</v>
      </c>
      <c r="Y422" s="164">
        <f t="shared" si="54"/>
        <v>53.078605548891353</v>
      </c>
      <c r="Z422" s="164">
        <f t="shared" si="49"/>
        <v>53.001027521929103</v>
      </c>
      <c r="AA422" s="165">
        <f t="shared" si="55"/>
        <v>-1.4615686708422393E-3</v>
      </c>
    </row>
    <row r="423" spans="1:27" x14ac:dyDescent="0.35">
      <c r="A423" t="s">
        <v>1071</v>
      </c>
      <c r="B423" t="s">
        <v>1074</v>
      </c>
      <c r="C423" t="s">
        <v>1076</v>
      </c>
      <c r="D423" t="s">
        <v>1077</v>
      </c>
      <c r="E423" t="s">
        <v>1080</v>
      </c>
      <c r="F423" t="s">
        <v>1083</v>
      </c>
      <c r="G423" s="65">
        <v>40690.419665881192</v>
      </c>
      <c r="H423" s="137">
        <f t="shared" si="50"/>
        <v>70.155895975657231</v>
      </c>
      <c r="I423" s="132">
        <v>31081.371963744201</v>
      </c>
      <c r="J423">
        <f t="shared" si="48"/>
        <v>10</v>
      </c>
      <c r="K423">
        <f t="shared" si="51"/>
        <v>2</v>
      </c>
      <c r="L423">
        <f t="shared" si="52"/>
        <v>2</v>
      </c>
      <c r="M423">
        <f t="shared" si="53"/>
        <v>1</v>
      </c>
      <c r="Y423" s="164">
        <f t="shared" si="54"/>
        <v>70.155895975657231</v>
      </c>
      <c r="Z423" s="164">
        <f t="shared" si="49"/>
        <v>58.819468159020737</v>
      </c>
      <c r="AA423" s="165">
        <f t="shared" si="55"/>
        <v>-0.16158909609778227</v>
      </c>
    </row>
    <row r="424" spans="1:27" x14ac:dyDescent="0.35">
      <c r="A424" t="s">
        <v>1071</v>
      </c>
      <c r="B424" t="s">
        <v>1074</v>
      </c>
      <c r="C424" t="s">
        <v>1076</v>
      </c>
      <c r="D424" t="s">
        <v>1077</v>
      </c>
      <c r="E424" t="s">
        <v>1080</v>
      </c>
      <c r="F424" t="s">
        <v>1083</v>
      </c>
      <c r="G424" s="65">
        <v>40548.478854810965</v>
      </c>
      <c r="H424" s="137">
        <f t="shared" si="50"/>
        <v>69.911170439329254</v>
      </c>
      <c r="I424" s="132">
        <v>45016.2336447989</v>
      </c>
      <c r="J424">
        <f t="shared" si="48"/>
        <v>10</v>
      </c>
      <c r="K424">
        <f t="shared" si="51"/>
        <v>2</v>
      </c>
      <c r="L424">
        <f t="shared" si="52"/>
        <v>2</v>
      </c>
      <c r="M424">
        <f t="shared" si="53"/>
        <v>1</v>
      </c>
      <c r="Y424" s="164">
        <f t="shared" si="54"/>
        <v>69.911170439329254</v>
      </c>
      <c r="Z424" s="164">
        <f t="shared" si="49"/>
        <v>70.195297317959287</v>
      </c>
      <c r="AA424" s="165">
        <f t="shared" si="55"/>
        <v>4.0641127425637968E-3</v>
      </c>
    </row>
    <row r="425" spans="1:27" x14ac:dyDescent="0.35">
      <c r="A425" t="s">
        <v>1071</v>
      </c>
      <c r="B425" t="s">
        <v>1074</v>
      </c>
      <c r="C425" t="s">
        <v>1076</v>
      </c>
      <c r="D425" t="s">
        <v>1077</v>
      </c>
      <c r="E425" t="s">
        <v>1080</v>
      </c>
      <c r="F425" t="s">
        <v>1083</v>
      </c>
      <c r="G425" s="65">
        <v>44758.099723382664</v>
      </c>
      <c r="H425" s="137">
        <f t="shared" si="50"/>
        <v>77.169137454108039</v>
      </c>
      <c r="I425" s="132">
        <v>54061.366139626101</v>
      </c>
      <c r="J425">
        <f t="shared" si="48"/>
        <v>10</v>
      </c>
      <c r="K425">
        <f t="shared" si="51"/>
        <v>2</v>
      </c>
      <c r="L425">
        <f t="shared" si="52"/>
        <v>2</v>
      </c>
      <c r="M425">
        <f t="shared" si="53"/>
        <v>1</v>
      </c>
      <c r="Y425" s="164">
        <f t="shared" si="54"/>
        <v>77.169137454108039</v>
      </c>
      <c r="Z425" s="164">
        <f t="shared" si="49"/>
        <v>77.579359272518289</v>
      </c>
      <c r="AA425" s="165">
        <f t="shared" si="55"/>
        <v>5.3158792743304151E-3</v>
      </c>
    </row>
    <row r="426" spans="1:27" x14ac:dyDescent="0.35">
      <c r="A426" t="s">
        <v>1071</v>
      </c>
      <c r="B426" t="s">
        <v>1074</v>
      </c>
      <c r="C426" t="s">
        <v>1076</v>
      </c>
      <c r="D426" t="s">
        <v>1077</v>
      </c>
      <c r="E426" t="s">
        <v>1080</v>
      </c>
      <c r="F426" t="s">
        <v>1083</v>
      </c>
      <c r="G426" s="65">
        <v>49300.193667332627</v>
      </c>
      <c r="H426" s="137">
        <f t="shared" si="50"/>
        <v>85.000333909194183</v>
      </c>
      <c r="I426" s="132">
        <v>63550.072249703</v>
      </c>
      <c r="J426">
        <f t="shared" si="48"/>
        <v>10</v>
      </c>
      <c r="K426">
        <f t="shared" si="51"/>
        <v>2</v>
      </c>
      <c r="L426">
        <f t="shared" si="52"/>
        <v>2</v>
      </c>
      <c r="M426">
        <f t="shared" si="53"/>
        <v>1</v>
      </c>
      <c r="Y426" s="164">
        <f t="shared" si="54"/>
        <v>85.000333909194183</v>
      </c>
      <c r="Z426" s="164">
        <f t="shared" si="49"/>
        <v>85.325535884688392</v>
      </c>
      <c r="AA426" s="165">
        <f t="shared" si="55"/>
        <v>3.8258905646373353E-3</v>
      </c>
    </row>
    <row r="427" spans="1:27" x14ac:dyDescent="0.35">
      <c r="A427" t="s">
        <v>1071</v>
      </c>
      <c r="B427" t="s">
        <v>1074</v>
      </c>
      <c r="C427" t="s">
        <v>1076</v>
      </c>
      <c r="D427" t="s">
        <v>1077</v>
      </c>
      <c r="E427" t="s">
        <v>1080</v>
      </c>
      <c r="F427" t="s">
        <v>1083</v>
      </c>
      <c r="G427" s="65">
        <v>50900.354718851777</v>
      </c>
      <c r="H427" s="137">
        <f t="shared" si="50"/>
        <v>87.759232273882375</v>
      </c>
      <c r="I427" s="132">
        <v>71394.000753582499</v>
      </c>
      <c r="J427">
        <f t="shared" si="48"/>
        <v>10</v>
      </c>
      <c r="K427">
        <f t="shared" si="51"/>
        <v>2</v>
      </c>
      <c r="L427">
        <f t="shared" si="52"/>
        <v>2</v>
      </c>
      <c r="M427">
        <f t="shared" si="53"/>
        <v>1</v>
      </c>
      <c r="Y427" s="164">
        <f t="shared" si="54"/>
        <v>87.759232273882375</v>
      </c>
      <c r="Z427" s="164">
        <f t="shared" si="49"/>
        <v>91.72898592512739</v>
      </c>
      <c r="AA427" s="165">
        <f t="shared" si="55"/>
        <v>4.5234598667135639E-2</v>
      </c>
    </row>
    <row r="428" spans="1:27" x14ac:dyDescent="0.35">
      <c r="A428" t="s">
        <v>1071</v>
      </c>
      <c r="B428" t="s">
        <v>1074</v>
      </c>
      <c r="C428" t="s">
        <v>1076</v>
      </c>
      <c r="D428" t="s">
        <v>1077</v>
      </c>
      <c r="E428" t="s">
        <v>1080</v>
      </c>
      <c r="F428" t="s">
        <v>1084</v>
      </c>
      <c r="G428" s="65">
        <v>22712.367108214101</v>
      </c>
      <c r="H428" s="137">
        <f t="shared" si="50"/>
        <v>39.1592536348519</v>
      </c>
      <c r="I428" s="132">
        <v>3495.45982983364</v>
      </c>
      <c r="J428">
        <f t="shared" si="48"/>
        <v>10</v>
      </c>
      <c r="K428">
        <f t="shared" si="51"/>
        <v>2</v>
      </c>
      <c r="L428">
        <f t="shared" si="52"/>
        <v>2</v>
      </c>
      <c r="M428">
        <f t="shared" si="53"/>
        <v>0</v>
      </c>
      <c r="Y428" s="164">
        <f t="shared" si="54"/>
        <v>39.1592536348519</v>
      </c>
      <c r="Z428" s="164">
        <f t="shared" si="49"/>
        <v>32.689336735469738</v>
      </c>
      <c r="AA428" s="165">
        <f t="shared" si="55"/>
        <v>-0.16522063877192772</v>
      </c>
    </row>
    <row r="429" spans="1:27" x14ac:dyDescent="0.35">
      <c r="A429" t="s">
        <v>1071</v>
      </c>
      <c r="B429" t="s">
        <v>1074</v>
      </c>
      <c r="C429" t="s">
        <v>1076</v>
      </c>
      <c r="D429" t="s">
        <v>1077</v>
      </c>
      <c r="E429" t="s">
        <v>1080</v>
      </c>
      <c r="F429" t="s">
        <v>1084</v>
      </c>
      <c r="G429" s="65">
        <v>27886.591185156474</v>
      </c>
      <c r="H429" s="137">
        <f t="shared" si="50"/>
        <v>48.080329629580127</v>
      </c>
      <c r="I429" s="132">
        <v>14172.2970393051</v>
      </c>
      <c r="J429">
        <f t="shared" si="48"/>
        <v>10</v>
      </c>
      <c r="K429">
        <f t="shared" si="51"/>
        <v>2</v>
      </c>
      <c r="L429">
        <f t="shared" si="52"/>
        <v>2</v>
      </c>
      <c r="M429">
        <f t="shared" si="53"/>
        <v>0</v>
      </c>
      <c r="Y429" s="164">
        <f t="shared" si="54"/>
        <v>48.080329629580127</v>
      </c>
      <c r="Z429" s="164">
        <f t="shared" si="49"/>
        <v>41.405453108399016</v>
      </c>
      <c r="AA429" s="165">
        <f t="shared" si="55"/>
        <v>-0.13882759483151663</v>
      </c>
    </row>
    <row r="430" spans="1:27" x14ac:dyDescent="0.35">
      <c r="A430" t="s">
        <v>1071</v>
      </c>
      <c r="B430" t="s">
        <v>1074</v>
      </c>
      <c r="C430" t="s">
        <v>1076</v>
      </c>
      <c r="D430" t="s">
        <v>1077</v>
      </c>
      <c r="E430" t="s">
        <v>1080</v>
      </c>
      <c r="F430" t="s">
        <v>1084</v>
      </c>
      <c r="G430" s="65">
        <v>30429.817271337793</v>
      </c>
      <c r="H430" s="137">
        <f t="shared" si="50"/>
        <v>52.465202191961716</v>
      </c>
      <c r="I430" s="132">
        <v>23954.0527728093</v>
      </c>
      <c r="J430">
        <f t="shared" si="48"/>
        <v>10</v>
      </c>
      <c r="K430">
        <f t="shared" si="51"/>
        <v>2</v>
      </c>
      <c r="L430">
        <f t="shared" si="52"/>
        <v>2</v>
      </c>
      <c r="M430">
        <f t="shared" si="53"/>
        <v>0</v>
      </c>
      <c r="Y430" s="164">
        <f t="shared" si="54"/>
        <v>52.465202191961716</v>
      </c>
      <c r="Z430" s="164">
        <f t="shared" si="49"/>
        <v>49.390862985132678</v>
      </c>
      <c r="AA430" s="165">
        <f t="shared" si="55"/>
        <v>-5.8597681480012764E-2</v>
      </c>
    </row>
    <row r="431" spans="1:27" x14ac:dyDescent="0.35">
      <c r="A431" t="s">
        <v>1071</v>
      </c>
      <c r="B431" t="s">
        <v>1074</v>
      </c>
      <c r="C431" t="s">
        <v>1076</v>
      </c>
      <c r="D431" t="s">
        <v>1077</v>
      </c>
      <c r="E431" t="s">
        <v>1080</v>
      </c>
      <c r="F431" t="s">
        <v>1084</v>
      </c>
      <c r="G431" s="65">
        <v>38235.857116050196</v>
      </c>
      <c r="H431" s="137">
        <f t="shared" si="50"/>
        <v>65.923891579396894</v>
      </c>
      <c r="I431" s="132">
        <v>31081.371963744201</v>
      </c>
      <c r="J431">
        <f t="shared" si="48"/>
        <v>10</v>
      </c>
      <c r="K431">
        <f t="shared" si="51"/>
        <v>2</v>
      </c>
      <c r="L431">
        <f t="shared" si="52"/>
        <v>2</v>
      </c>
      <c r="M431">
        <f t="shared" si="53"/>
        <v>0</v>
      </c>
      <c r="Y431" s="164">
        <f t="shared" si="54"/>
        <v>65.923891579396894</v>
      </c>
      <c r="Z431" s="164">
        <f t="shared" si="49"/>
        <v>55.209303622224311</v>
      </c>
      <c r="AA431" s="165">
        <f t="shared" si="55"/>
        <v>-0.1625296641395666</v>
      </c>
    </row>
    <row r="432" spans="1:27" x14ac:dyDescent="0.35">
      <c r="A432" t="s">
        <v>1071</v>
      </c>
      <c r="B432" t="s">
        <v>1074</v>
      </c>
      <c r="C432" t="s">
        <v>1076</v>
      </c>
      <c r="D432" t="s">
        <v>1077</v>
      </c>
      <c r="E432" t="s">
        <v>1080</v>
      </c>
      <c r="F432" t="s">
        <v>1084</v>
      </c>
      <c r="G432" s="65">
        <v>38554.569765249165</v>
      </c>
      <c r="H432" s="137">
        <f t="shared" si="50"/>
        <v>66.473396146981315</v>
      </c>
      <c r="I432" s="132">
        <v>45016.2336447989</v>
      </c>
      <c r="J432">
        <f t="shared" si="48"/>
        <v>10</v>
      </c>
      <c r="K432">
        <f t="shared" si="51"/>
        <v>2</v>
      </c>
      <c r="L432">
        <f t="shared" si="52"/>
        <v>2</v>
      </c>
      <c r="M432">
        <f t="shared" si="53"/>
        <v>0</v>
      </c>
      <c r="Y432" s="164">
        <f t="shared" si="54"/>
        <v>66.473396146981315</v>
      </c>
      <c r="Z432" s="164">
        <f t="shared" si="49"/>
        <v>66.585132781162855</v>
      </c>
      <c r="AA432" s="165">
        <f t="shared" si="55"/>
        <v>1.6809226045029213E-3</v>
      </c>
    </row>
    <row r="433" spans="1:27" x14ac:dyDescent="0.35">
      <c r="A433" t="s">
        <v>1071</v>
      </c>
      <c r="B433" t="s">
        <v>1074</v>
      </c>
      <c r="C433" t="s">
        <v>1076</v>
      </c>
      <c r="D433" t="s">
        <v>1077</v>
      </c>
      <c r="E433" t="s">
        <v>1080</v>
      </c>
      <c r="F433" t="s">
        <v>1084</v>
      </c>
      <c r="G433" s="65">
        <v>41452.12610885685</v>
      </c>
      <c r="H433" s="137">
        <f t="shared" si="50"/>
        <v>71.469182946304912</v>
      </c>
      <c r="I433" s="132">
        <v>54061.366139626101</v>
      </c>
      <c r="J433">
        <f t="shared" si="48"/>
        <v>10</v>
      </c>
      <c r="K433">
        <f t="shared" si="51"/>
        <v>2</v>
      </c>
      <c r="L433">
        <f t="shared" si="52"/>
        <v>2</v>
      </c>
      <c r="M433">
        <f t="shared" si="53"/>
        <v>0</v>
      </c>
      <c r="Y433" s="164">
        <f t="shared" si="54"/>
        <v>71.469182946304912</v>
      </c>
      <c r="Z433" s="164">
        <f t="shared" si="49"/>
        <v>73.969194735721857</v>
      </c>
      <c r="AA433" s="165">
        <f t="shared" si="55"/>
        <v>3.4980276622096129E-2</v>
      </c>
    </row>
    <row r="434" spans="1:27" x14ac:dyDescent="0.35">
      <c r="A434" t="s">
        <v>1071</v>
      </c>
      <c r="B434" t="s">
        <v>1074</v>
      </c>
      <c r="C434" t="s">
        <v>1076</v>
      </c>
      <c r="D434" t="s">
        <v>1077</v>
      </c>
      <c r="E434" t="s">
        <v>1080</v>
      </c>
      <c r="F434" t="s">
        <v>1084</v>
      </c>
      <c r="G434" s="65">
        <v>45110.672645901905</v>
      </c>
      <c r="H434" s="137">
        <f t="shared" si="50"/>
        <v>77.77702180327914</v>
      </c>
      <c r="I434" s="132">
        <v>63550.072249703</v>
      </c>
      <c r="J434">
        <f t="shared" si="48"/>
        <v>10</v>
      </c>
      <c r="K434">
        <f t="shared" si="51"/>
        <v>2</v>
      </c>
      <c r="L434">
        <f t="shared" si="52"/>
        <v>2</v>
      </c>
      <c r="M434">
        <f t="shared" si="53"/>
        <v>0</v>
      </c>
      <c r="Y434" s="164">
        <f t="shared" si="54"/>
        <v>77.77702180327914</v>
      </c>
      <c r="Z434" s="164">
        <f t="shared" si="49"/>
        <v>81.71537134789196</v>
      </c>
      <c r="AA434" s="165">
        <f t="shared" si="55"/>
        <v>5.0636414885800729E-2</v>
      </c>
    </row>
    <row r="435" spans="1:27" x14ac:dyDescent="0.35">
      <c r="A435" t="s">
        <v>1071</v>
      </c>
      <c r="B435" t="s">
        <v>1074</v>
      </c>
      <c r="C435" t="s">
        <v>1076</v>
      </c>
      <c r="D435" t="s">
        <v>1077</v>
      </c>
      <c r="E435" t="s">
        <v>1080</v>
      </c>
      <c r="F435" t="s">
        <v>1084</v>
      </c>
      <c r="G435" s="65">
        <v>45883.641583653756</v>
      </c>
      <c r="H435" s="137">
        <f t="shared" si="50"/>
        <v>79.10972686836854</v>
      </c>
      <c r="I435" s="132">
        <v>71394.000753582499</v>
      </c>
      <c r="J435">
        <f t="shared" si="48"/>
        <v>10</v>
      </c>
      <c r="K435">
        <f t="shared" si="51"/>
        <v>2</v>
      </c>
      <c r="L435">
        <f t="shared" si="52"/>
        <v>2</v>
      </c>
      <c r="M435">
        <f t="shared" si="53"/>
        <v>0</v>
      </c>
      <c r="Y435" s="164">
        <f t="shared" si="54"/>
        <v>79.10972686836854</v>
      </c>
      <c r="Z435" s="164">
        <f t="shared" si="49"/>
        <v>88.118821388330957</v>
      </c>
      <c r="AA435" s="165">
        <f t="shared" si="55"/>
        <v>0.11388099639065552</v>
      </c>
    </row>
    <row r="436" spans="1:27" x14ac:dyDescent="0.35">
      <c r="A436" t="s">
        <v>1071</v>
      </c>
      <c r="B436" t="s">
        <v>1074</v>
      </c>
      <c r="C436" t="s">
        <v>1076</v>
      </c>
      <c r="D436" t="s">
        <v>1077</v>
      </c>
      <c r="E436" t="s">
        <v>1081</v>
      </c>
      <c r="F436" t="s">
        <v>1083</v>
      </c>
      <c r="G436" s="65">
        <v>20886.757218508104</v>
      </c>
      <c r="H436" s="137">
        <f t="shared" si="50"/>
        <v>36.01165037673811</v>
      </c>
      <c r="I436" s="132">
        <v>3495.45982983364</v>
      </c>
      <c r="J436">
        <f t="shared" si="48"/>
        <v>10</v>
      </c>
      <c r="K436">
        <f t="shared" si="51"/>
        <v>2</v>
      </c>
      <c r="L436">
        <f t="shared" si="52"/>
        <v>2</v>
      </c>
      <c r="M436">
        <f t="shared" si="53"/>
        <v>1</v>
      </c>
      <c r="Y436" s="164">
        <f t="shared" si="54"/>
        <v>36.01165037673811</v>
      </c>
      <c r="Z436" s="164">
        <f t="shared" si="49"/>
        <v>36.299501272266163</v>
      </c>
      <c r="AA436" s="165">
        <f t="shared" si="55"/>
        <v>7.9932714140196204E-3</v>
      </c>
    </row>
    <row r="437" spans="1:27" x14ac:dyDescent="0.35">
      <c r="A437" t="s">
        <v>1071</v>
      </c>
      <c r="B437" t="s">
        <v>1074</v>
      </c>
      <c r="C437" t="s">
        <v>1076</v>
      </c>
      <c r="D437" t="s">
        <v>1077</v>
      </c>
      <c r="E437" t="s">
        <v>1081</v>
      </c>
      <c r="F437" t="s">
        <v>1083</v>
      </c>
      <c r="G437" s="65">
        <v>26910.508646207119</v>
      </c>
      <c r="H437" s="137">
        <f t="shared" si="50"/>
        <v>46.397428700357104</v>
      </c>
      <c r="I437" s="132">
        <v>14172.2970393051</v>
      </c>
      <c r="J437">
        <f t="shared" si="48"/>
        <v>10</v>
      </c>
      <c r="K437">
        <f t="shared" si="51"/>
        <v>2</v>
      </c>
      <c r="L437">
        <f t="shared" si="52"/>
        <v>2</v>
      </c>
      <c r="M437">
        <f t="shared" si="53"/>
        <v>1</v>
      </c>
      <c r="Y437" s="164">
        <f t="shared" si="54"/>
        <v>46.397428700357104</v>
      </c>
      <c r="Z437" s="164">
        <f t="shared" si="49"/>
        <v>45.015617645195441</v>
      </c>
      <c r="AA437" s="165">
        <f t="shared" si="55"/>
        <v>-2.9782061072514243E-2</v>
      </c>
    </row>
    <row r="438" spans="1:27" x14ac:dyDescent="0.35">
      <c r="A438" t="s">
        <v>1071</v>
      </c>
      <c r="B438" t="s">
        <v>1074</v>
      </c>
      <c r="C438" t="s">
        <v>1076</v>
      </c>
      <c r="D438" t="s">
        <v>1077</v>
      </c>
      <c r="E438" t="s">
        <v>1081</v>
      </c>
      <c r="F438" t="s">
        <v>1083</v>
      </c>
      <c r="G438" s="65">
        <v>30793.920901969504</v>
      </c>
      <c r="H438" s="137">
        <f t="shared" si="50"/>
        <v>53.092967072361212</v>
      </c>
      <c r="I438" s="132">
        <v>23954.0527728093</v>
      </c>
      <c r="J438">
        <f t="shared" si="48"/>
        <v>10</v>
      </c>
      <c r="K438">
        <f t="shared" si="51"/>
        <v>2</v>
      </c>
      <c r="L438">
        <f t="shared" si="52"/>
        <v>2</v>
      </c>
      <c r="M438">
        <f t="shared" si="53"/>
        <v>1</v>
      </c>
      <c r="Y438" s="164">
        <f t="shared" si="54"/>
        <v>53.092967072361212</v>
      </c>
      <c r="Z438" s="164">
        <f t="shared" si="49"/>
        <v>53.001027521929103</v>
      </c>
      <c r="AA438" s="165">
        <f t="shared" si="55"/>
        <v>-1.7316709820870413E-3</v>
      </c>
    </row>
    <row r="439" spans="1:27" x14ac:dyDescent="0.35">
      <c r="A439" t="s">
        <v>1071</v>
      </c>
      <c r="B439" t="s">
        <v>1074</v>
      </c>
      <c r="C439" t="s">
        <v>1076</v>
      </c>
      <c r="D439" t="s">
        <v>1077</v>
      </c>
      <c r="E439" t="s">
        <v>1081</v>
      </c>
      <c r="F439" t="s">
        <v>1083</v>
      </c>
      <c r="G439" s="65">
        <v>40606.9312422527</v>
      </c>
      <c r="H439" s="137">
        <f t="shared" si="50"/>
        <v>70.01195041767707</v>
      </c>
      <c r="I439" s="132">
        <v>31081.371963744201</v>
      </c>
      <c r="J439">
        <f t="shared" si="48"/>
        <v>10</v>
      </c>
      <c r="K439">
        <f t="shared" si="51"/>
        <v>2</v>
      </c>
      <c r="L439">
        <f t="shared" si="52"/>
        <v>2</v>
      </c>
      <c r="M439">
        <f t="shared" si="53"/>
        <v>1</v>
      </c>
      <c r="Y439" s="164">
        <f t="shared" si="54"/>
        <v>70.01195041767707</v>
      </c>
      <c r="Z439" s="164">
        <f t="shared" si="49"/>
        <v>58.819468159020737</v>
      </c>
      <c r="AA439" s="165">
        <f t="shared" si="55"/>
        <v>-0.15986531144874927</v>
      </c>
    </row>
    <row r="440" spans="1:27" x14ac:dyDescent="0.35">
      <c r="A440" t="s">
        <v>1071</v>
      </c>
      <c r="B440" t="s">
        <v>1074</v>
      </c>
      <c r="C440" t="s">
        <v>1076</v>
      </c>
      <c r="D440" t="s">
        <v>1077</v>
      </c>
      <c r="E440" t="s">
        <v>1081</v>
      </c>
      <c r="F440" t="s">
        <v>1083</v>
      </c>
      <c r="G440" s="65">
        <v>40315.828567093195</v>
      </c>
      <c r="H440" s="137">
        <f t="shared" si="50"/>
        <v>69.510049253608955</v>
      </c>
      <c r="I440" s="132">
        <v>45016.2336447989</v>
      </c>
      <c r="J440">
        <f t="shared" si="48"/>
        <v>10</v>
      </c>
      <c r="K440">
        <f t="shared" si="51"/>
        <v>2</v>
      </c>
      <c r="L440">
        <f t="shared" si="52"/>
        <v>2</v>
      </c>
      <c r="M440">
        <f t="shared" si="53"/>
        <v>1</v>
      </c>
      <c r="Y440" s="164">
        <f t="shared" si="54"/>
        <v>69.510049253608955</v>
      </c>
      <c r="Z440" s="164">
        <f t="shared" si="49"/>
        <v>70.195297317959287</v>
      </c>
      <c r="AA440" s="165">
        <f t="shared" si="55"/>
        <v>9.8582589382174568E-3</v>
      </c>
    </row>
    <row r="441" spans="1:27" x14ac:dyDescent="0.35">
      <c r="A441" t="s">
        <v>1071</v>
      </c>
      <c r="B441" t="s">
        <v>1074</v>
      </c>
      <c r="C441" t="s">
        <v>1076</v>
      </c>
      <c r="D441" t="s">
        <v>1077</v>
      </c>
      <c r="E441" t="s">
        <v>1081</v>
      </c>
      <c r="F441" t="s">
        <v>1083</v>
      </c>
      <c r="G441" s="65">
        <v>44463.322190291852</v>
      </c>
      <c r="H441" s="137">
        <f t="shared" si="50"/>
        <v>76.660900328089397</v>
      </c>
      <c r="I441" s="132">
        <v>54061.366139626101</v>
      </c>
      <c r="J441">
        <f t="shared" si="48"/>
        <v>10</v>
      </c>
      <c r="K441">
        <f t="shared" si="51"/>
        <v>2</v>
      </c>
      <c r="L441">
        <f t="shared" si="52"/>
        <v>2</v>
      </c>
      <c r="M441">
        <f t="shared" si="53"/>
        <v>1</v>
      </c>
      <c r="Y441" s="164">
        <f t="shared" si="54"/>
        <v>76.660900328089397</v>
      </c>
      <c r="Z441" s="164">
        <f t="shared" si="49"/>
        <v>77.579359272518289</v>
      </c>
      <c r="AA441" s="165">
        <f t="shared" si="55"/>
        <v>1.1980800388439405E-2</v>
      </c>
    </row>
    <row r="442" spans="1:27" x14ac:dyDescent="0.35">
      <c r="A442" t="s">
        <v>1071</v>
      </c>
      <c r="B442" t="s">
        <v>1074</v>
      </c>
      <c r="C442" t="s">
        <v>1076</v>
      </c>
      <c r="D442" t="s">
        <v>1077</v>
      </c>
      <c r="E442" t="s">
        <v>1081</v>
      </c>
      <c r="F442" t="s">
        <v>1083</v>
      </c>
      <c r="G442" s="65">
        <v>49447.616122072199</v>
      </c>
      <c r="H442" s="137">
        <f t="shared" si="50"/>
        <v>85.254510555296889</v>
      </c>
      <c r="I442" s="132">
        <v>63550.072249703</v>
      </c>
      <c r="J442">
        <f t="shared" si="48"/>
        <v>10</v>
      </c>
      <c r="K442">
        <f t="shared" si="51"/>
        <v>2</v>
      </c>
      <c r="L442">
        <f t="shared" si="52"/>
        <v>2</v>
      </c>
      <c r="M442">
        <f t="shared" si="53"/>
        <v>1</v>
      </c>
      <c r="Y442" s="164">
        <f t="shared" si="54"/>
        <v>85.254510555296889</v>
      </c>
      <c r="Z442" s="164">
        <f t="shared" si="49"/>
        <v>85.325535884688392</v>
      </c>
      <c r="AA442" s="165">
        <f t="shared" si="55"/>
        <v>8.3309761476413335E-4</v>
      </c>
    </row>
    <row r="443" spans="1:27" x14ac:dyDescent="0.35">
      <c r="A443" t="s">
        <v>1071</v>
      </c>
      <c r="B443" t="s">
        <v>1074</v>
      </c>
      <c r="C443" t="s">
        <v>1076</v>
      </c>
      <c r="D443" t="s">
        <v>1077</v>
      </c>
      <c r="E443" t="s">
        <v>1081</v>
      </c>
      <c r="F443" t="s">
        <v>1083</v>
      </c>
      <c r="G443" s="65">
        <v>51365.616137662335</v>
      </c>
      <c r="H443" s="137">
        <f t="shared" si="50"/>
        <v>88.561407133900573</v>
      </c>
      <c r="I443" s="132">
        <v>71394.000753582499</v>
      </c>
      <c r="J443">
        <f t="shared" si="48"/>
        <v>10</v>
      </c>
      <c r="K443">
        <f t="shared" si="51"/>
        <v>2</v>
      </c>
      <c r="L443">
        <f t="shared" si="52"/>
        <v>2</v>
      </c>
      <c r="M443">
        <f t="shared" si="53"/>
        <v>1</v>
      </c>
      <c r="Y443" s="164">
        <f t="shared" si="54"/>
        <v>88.561407133900573</v>
      </c>
      <c r="Z443" s="164">
        <f t="shared" si="49"/>
        <v>91.72898592512739</v>
      </c>
      <c r="AA443" s="165">
        <f t="shared" si="55"/>
        <v>3.5767033222920519E-2</v>
      </c>
    </row>
    <row r="444" spans="1:27" x14ac:dyDescent="0.35">
      <c r="A444" t="s">
        <v>1071</v>
      </c>
      <c r="B444" t="s">
        <v>1074</v>
      </c>
      <c r="C444" t="s">
        <v>1076</v>
      </c>
      <c r="D444" t="s">
        <v>1077</v>
      </c>
      <c r="E444" t="s">
        <v>1081</v>
      </c>
      <c r="F444" t="s">
        <v>1084</v>
      </c>
      <c r="G444" s="65">
        <v>22459.293346250917</v>
      </c>
      <c r="H444" s="137">
        <f t="shared" si="50"/>
        <v>38.722919562501581</v>
      </c>
      <c r="I444" s="132">
        <v>3495.45982983364</v>
      </c>
      <c r="J444">
        <f t="shared" si="48"/>
        <v>10</v>
      </c>
      <c r="K444">
        <f t="shared" si="51"/>
        <v>2</v>
      </c>
      <c r="L444">
        <f t="shared" si="52"/>
        <v>2</v>
      </c>
      <c r="M444">
        <f t="shared" si="53"/>
        <v>0</v>
      </c>
      <c r="Y444" s="164">
        <f t="shared" si="54"/>
        <v>38.722919562501581</v>
      </c>
      <c r="Z444" s="164">
        <f t="shared" si="49"/>
        <v>32.689336735469738</v>
      </c>
      <c r="AA444" s="165">
        <f t="shared" si="55"/>
        <v>-0.1558142540696914</v>
      </c>
    </row>
    <row r="445" spans="1:27" x14ac:dyDescent="0.35">
      <c r="A445" t="s">
        <v>1071</v>
      </c>
      <c r="B445" t="s">
        <v>1074</v>
      </c>
      <c r="C445" t="s">
        <v>1076</v>
      </c>
      <c r="D445" t="s">
        <v>1077</v>
      </c>
      <c r="E445" t="s">
        <v>1081</v>
      </c>
      <c r="F445" t="s">
        <v>1084</v>
      </c>
      <c r="G445" s="65">
        <v>27478.040590056738</v>
      </c>
      <c r="H445" s="137">
        <f t="shared" si="50"/>
        <v>47.375932051821962</v>
      </c>
      <c r="I445" s="132">
        <v>14172.2970393051</v>
      </c>
      <c r="J445">
        <f t="shared" si="48"/>
        <v>10</v>
      </c>
      <c r="K445">
        <f t="shared" si="51"/>
        <v>2</v>
      </c>
      <c r="L445">
        <f t="shared" si="52"/>
        <v>2</v>
      </c>
      <c r="M445">
        <f t="shared" si="53"/>
        <v>0</v>
      </c>
      <c r="Y445" s="164">
        <f t="shared" si="54"/>
        <v>47.375932051821962</v>
      </c>
      <c r="Z445" s="164">
        <f t="shared" si="49"/>
        <v>41.405453108399016</v>
      </c>
      <c r="AA445" s="165">
        <f t="shared" si="55"/>
        <v>-0.1260234613831378</v>
      </c>
    </row>
    <row r="446" spans="1:27" x14ac:dyDescent="0.35">
      <c r="A446" t="s">
        <v>1071</v>
      </c>
      <c r="B446" t="s">
        <v>1074</v>
      </c>
      <c r="C446" t="s">
        <v>1076</v>
      </c>
      <c r="D446" t="s">
        <v>1077</v>
      </c>
      <c r="E446" t="s">
        <v>1081</v>
      </c>
      <c r="F446" t="s">
        <v>1084</v>
      </c>
      <c r="G446" s="65">
        <v>30141.521203962355</v>
      </c>
      <c r="H446" s="137">
        <f t="shared" si="50"/>
        <v>51.968140006831646</v>
      </c>
      <c r="I446" s="132">
        <v>23954.0527728093</v>
      </c>
      <c r="J446">
        <f t="shared" si="48"/>
        <v>10</v>
      </c>
      <c r="K446">
        <f t="shared" si="51"/>
        <v>2</v>
      </c>
      <c r="L446">
        <f t="shared" si="52"/>
        <v>2</v>
      </c>
      <c r="M446">
        <f t="shared" si="53"/>
        <v>0</v>
      </c>
      <c r="Y446" s="164">
        <f t="shared" si="54"/>
        <v>51.968140006831646</v>
      </c>
      <c r="Z446" s="164">
        <f t="shared" si="49"/>
        <v>49.390862985132678</v>
      </c>
      <c r="AA446" s="165">
        <f t="shared" si="55"/>
        <v>-4.9593405139382818E-2</v>
      </c>
    </row>
    <row r="447" spans="1:27" x14ac:dyDescent="0.35">
      <c r="A447" t="s">
        <v>1071</v>
      </c>
      <c r="B447" t="s">
        <v>1074</v>
      </c>
      <c r="C447" t="s">
        <v>1076</v>
      </c>
      <c r="D447" t="s">
        <v>1077</v>
      </c>
      <c r="E447" t="s">
        <v>1081</v>
      </c>
      <c r="F447" t="s">
        <v>1084</v>
      </c>
      <c r="G447" s="65">
        <v>37739.936510459906</v>
      </c>
      <c r="H447" s="137">
        <f t="shared" si="50"/>
        <v>65.068856052517077</v>
      </c>
      <c r="I447" s="132">
        <v>31081.371963744201</v>
      </c>
      <c r="J447">
        <f t="shared" si="48"/>
        <v>10</v>
      </c>
      <c r="K447">
        <f t="shared" si="51"/>
        <v>2</v>
      </c>
      <c r="L447">
        <f t="shared" si="52"/>
        <v>2</v>
      </c>
      <c r="M447">
        <f t="shared" si="53"/>
        <v>0</v>
      </c>
      <c r="Y447" s="164">
        <f t="shared" si="54"/>
        <v>65.068856052517077</v>
      </c>
      <c r="Z447" s="164">
        <f t="shared" si="49"/>
        <v>55.209303622224311</v>
      </c>
      <c r="AA447" s="165">
        <f t="shared" si="55"/>
        <v>-0.15152490805025254</v>
      </c>
    </row>
    <row r="448" spans="1:27" x14ac:dyDescent="0.35">
      <c r="A448" t="s">
        <v>1071</v>
      </c>
      <c r="B448" t="s">
        <v>1074</v>
      </c>
      <c r="C448" t="s">
        <v>1076</v>
      </c>
      <c r="D448" t="s">
        <v>1077</v>
      </c>
      <c r="E448" t="s">
        <v>1081</v>
      </c>
      <c r="F448" t="s">
        <v>1084</v>
      </c>
      <c r="G448" s="65">
        <v>37869.671549719904</v>
      </c>
      <c r="H448" s="137">
        <f t="shared" si="50"/>
        <v>65.292537154689484</v>
      </c>
      <c r="I448" s="132">
        <v>45016.2336447989</v>
      </c>
      <c r="J448">
        <f t="shared" si="48"/>
        <v>10</v>
      </c>
      <c r="K448">
        <f t="shared" si="51"/>
        <v>2</v>
      </c>
      <c r="L448">
        <f t="shared" si="52"/>
        <v>2</v>
      </c>
      <c r="M448">
        <f t="shared" si="53"/>
        <v>0</v>
      </c>
      <c r="Y448" s="164">
        <f t="shared" si="54"/>
        <v>65.292537154689484</v>
      </c>
      <c r="Z448" s="164">
        <f t="shared" si="49"/>
        <v>66.585132781162855</v>
      </c>
      <c r="AA448" s="165">
        <f t="shared" si="55"/>
        <v>1.9796988795380832E-2</v>
      </c>
    </row>
    <row r="449" spans="1:27" x14ac:dyDescent="0.35">
      <c r="A449" t="s">
        <v>1071</v>
      </c>
      <c r="B449" t="s">
        <v>1074</v>
      </c>
      <c r="C449" t="s">
        <v>1076</v>
      </c>
      <c r="D449" t="s">
        <v>1077</v>
      </c>
      <c r="E449" t="s">
        <v>1081</v>
      </c>
      <c r="F449" t="s">
        <v>1084</v>
      </c>
      <c r="G449" s="65">
        <v>40623.334104794529</v>
      </c>
      <c r="H449" s="137">
        <f t="shared" si="50"/>
        <v>70.040231215162976</v>
      </c>
      <c r="I449" s="132">
        <v>54061.366139626101</v>
      </c>
      <c r="J449">
        <f t="shared" si="48"/>
        <v>10</v>
      </c>
      <c r="K449">
        <f t="shared" si="51"/>
        <v>2</v>
      </c>
      <c r="L449">
        <f t="shared" si="52"/>
        <v>2</v>
      </c>
      <c r="M449">
        <f t="shared" si="53"/>
        <v>0</v>
      </c>
      <c r="Y449" s="164">
        <f t="shared" si="54"/>
        <v>70.040231215162976</v>
      </c>
      <c r="Z449" s="164">
        <f t="shared" si="49"/>
        <v>73.969194735721857</v>
      </c>
      <c r="AA449" s="165">
        <f t="shared" si="55"/>
        <v>5.6095810256381551E-2</v>
      </c>
    </row>
    <row r="450" spans="1:27" x14ac:dyDescent="0.35">
      <c r="A450" t="s">
        <v>1071</v>
      </c>
      <c r="B450" t="s">
        <v>1074</v>
      </c>
      <c r="C450" t="s">
        <v>1076</v>
      </c>
      <c r="D450" t="s">
        <v>1077</v>
      </c>
      <c r="E450" t="s">
        <v>1081</v>
      </c>
      <c r="F450" t="s">
        <v>1084</v>
      </c>
      <c r="G450" s="65">
        <v>44491.081974548215</v>
      </c>
      <c r="H450" s="137">
        <f t="shared" si="50"/>
        <v>76.708762025083132</v>
      </c>
      <c r="I450" s="132">
        <v>63550.072249703</v>
      </c>
      <c r="J450">
        <f t="shared" si="48"/>
        <v>10</v>
      </c>
      <c r="K450">
        <f t="shared" si="51"/>
        <v>2</v>
      </c>
      <c r="L450">
        <f t="shared" si="52"/>
        <v>2</v>
      </c>
      <c r="M450">
        <f t="shared" si="53"/>
        <v>0</v>
      </c>
      <c r="Y450" s="164">
        <f t="shared" si="54"/>
        <v>76.708762025083132</v>
      </c>
      <c r="Z450" s="164">
        <f t="shared" si="49"/>
        <v>81.71537134789196</v>
      </c>
      <c r="AA450" s="165">
        <f t="shared" si="55"/>
        <v>6.5267763298952897E-2</v>
      </c>
    </row>
    <row r="451" spans="1:27" x14ac:dyDescent="0.35">
      <c r="A451" t="s">
        <v>1071</v>
      </c>
      <c r="B451" t="s">
        <v>1074</v>
      </c>
      <c r="C451" t="s">
        <v>1076</v>
      </c>
      <c r="D451" t="s">
        <v>1077</v>
      </c>
      <c r="E451" t="s">
        <v>1081</v>
      </c>
      <c r="F451" t="s">
        <v>1084</v>
      </c>
      <c r="G451" s="65">
        <v>45624.025345199734</v>
      </c>
      <c r="H451" s="137">
        <f t="shared" si="50"/>
        <v>78.662112664137467</v>
      </c>
      <c r="I451" s="132">
        <v>71394.000753582499</v>
      </c>
      <c r="J451">
        <f t="shared" si="48"/>
        <v>10</v>
      </c>
      <c r="K451">
        <f t="shared" si="51"/>
        <v>2</v>
      </c>
      <c r="L451">
        <f t="shared" si="52"/>
        <v>2</v>
      </c>
      <c r="M451">
        <f t="shared" si="53"/>
        <v>0</v>
      </c>
      <c r="Y451" s="164">
        <f t="shared" si="54"/>
        <v>78.662112664137467</v>
      </c>
      <c r="Z451" s="164">
        <f t="shared" si="49"/>
        <v>88.118821388330957</v>
      </c>
      <c r="AA451" s="165">
        <f t="shared" si="55"/>
        <v>0.12021935851851162</v>
      </c>
    </row>
    <row r="452" spans="1:27" x14ac:dyDescent="0.35">
      <c r="A452" t="s">
        <v>1071</v>
      </c>
      <c r="B452" t="s">
        <v>1074</v>
      </c>
      <c r="C452" t="s">
        <v>1076</v>
      </c>
      <c r="D452" t="s">
        <v>1078</v>
      </c>
      <c r="E452" t="s">
        <v>1079</v>
      </c>
      <c r="F452" t="s">
        <v>1083</v>
      </c>
      <c r="G452" s="65">
        <v>21089.548459177287</v>
      </c>
      <c r="H452" s="137">
        <f t="shared" si="50"/>
        <v>36.361290446857389</v>
      </c>
      <c r="I452" s="132">
        <v>3495.45982983364</v>
      </c>
      <c r="J452">
        <f t="shared" ref="J452:J515" si="56">IF(A452="LI01",10,23.84)</f>
        <v>10</v>
      </c>
      <c r="K452">
        <f t="shared" si="51"/>
        <v>2</v>
      </c>
      <c r="L452">
        <f t="shared" si="52"/>
        <v>2</v>
      </c>
      <c r="M452">
        <f t="shared" si="53"/>
        <v>1</v>
      </c>
      <c r="Y452" s="164">
        <f t="shared" si="54"/>
        <v>36.361290446857389</v>
      </c>
      <c r="Z452" s="164">
        <f t="shared" ref="Z452:Z515" si="57">$P$21+I452*$P$22+J452*$P$23+K452*$P$24+L452*$P$25+M452*$P$26</f>
        <v>36.299501272266163</v>
      </c>
      <c r="AA452" s="165">
        <f t="shared" si="55"/>
        <v>-1.6993119284787195E-3</v>
      </c>
    </row>
    <row r="453" spans="1:27" x14ac:dyDescent="0.35">
      <c r="A453" t="s">
        <v>1071</v>
      </c>
      <c r="B453" t="s">
        <v>1074</v>
      </c>
      <c r="C453" t="s">
        <v>1076</v>
      </c>
      <c r="D453" t="s">
        <v>1078</v>
      </c>
      <c r="E453" t="s">
        <v>1079</v>
      </c>
      <c r="F453" t="s">
        <v>1083</v>
      </c>
      <c r="G453" s="65">
        <v>27251.259314774234</v>
      </c>
      <c r="H453" s="137">
        <f t="shared" ref="H453:H516" si="58">G453/580</f>
        <v>46.984929853059022</v>
      </c>
      <c r="I453" s="132">
        <v>14172.2970393051</v>
      </c>
      <c r="J453">
        <f t="shared" si="56"/>
        <v>10</v>
      </c>
      <c r="K453">
        <f t="shared" ref="K453:K516" si="59">IF(B453="ENT01",1,2)</f>
        <v>2</v>
      </c>
      <c r="L453">
        <f t="shared" ref="L453:L516" si="60">IF(C453="ENV01",1,2)</f>
        <v>2</v>
      </c>
      <c r="M453">
        <f t="shared" ref="M453:M516" si="61">IF(F453="ZVDF01",1,0)</f>
        <v>1</v>
      </c>
      <c r="Y453" s="164">
        <f t="shared" ref="Y453:Y516" si="62">H453</f>
        <v>46.984929853059022</v>
      </c>
      <c r="Z453" s="164">
        <f t="shared" si="57"/>
        <v>45.015617645195441</v>
      </c>
      <c r="AA453" s="165">
        <f t="shared" ref="AA453:AA516" si="63">Z453/Y453-1</f>
        <v>-4.1913699009925587E-2</v>
      </c>
    </row>
    <row r="454" spans="1:27" x14ac:dyDescent="0.35">
      <c r="A454" t="s">
        <v>1071</v>
      </c>
      <c r="B454" t="s">
        <v>1074</v>
      </c>
      <c r="C454" t="s">
        <v>1076</v>
      </c>
      <c r="D454" t="s">
        <v>1078</v>
      </c>
      <c r="E454" t="s">
        <v>1079</v>
      </c>
      <c r="F454" t="s">
        <v>1083</v>
      </c>
      <c r="G454" s="65">
        <v>31017.733206380719</v>
      </c>
      <c r="H454" s="137">
        <f t="shared" si="58"/>
        <v>53.478850355828826</v>
      </c>
      <c r="I454" s="132">
        <v>23954.0527728093</v>
      </c>
      <c r="J454">
        <f t="shared" si="56"/>
        <v>10</v>
      </c>
      <c r="K454">
        <f t="shared" si="59"/>
        <v>2</v>
      </c>
      <c r="L454">
        <f t="shared" si="60"/>
        <v>2</v>
      </c>
      <c r="M454">
        <f t="shared" si="61"/>
        <v>1</v>
      </c>
      <c r="Y454" s="164">
        <f t="shared" si="62"/>
        <v>53.478850355828826</v>
      </c>
      <c r="Z454" s="164">
        <f t="shared" si="57"/>
        <v>53.001027521929103</v>
      </c>
      <c r="AA454" s="165">
        <f t="shared" si="63"/>
        <v>-8.9348000325448762E-3</v>
      </c>
    </row>
    <row r="455" spans="1:27" x14ac:dyDescent="0.35">
      <c r="A455" t="s">
        <v>1071</v>
      </c>
      <c r="B455" t="s">
        <v>1074</v>
      </c>
      <c r="C455" t="s">
        <v>1076</v>
      </c>
      <c r="D455" t="s">
        <v>1078</v>
      </c>
      <c r="E455" t="s">
        <v>1079</v>
      </c>
      <c r="F455" t="s">
        <v>1083</v>
      </c>
      <c r="G455" s="65">
        <v>41147.960379953875</v>
      </c>
      <c r="H455" s="137">
        <f t="shared" si="58"/>
        <v>70.944759275782545</v>
      </c>
      <c r="I455" s="132">
        <v>31081.371963744201</v>
      </c>
      <c r="J455">
        <f t="shared" si="56"/>
        <v>10</v>
      </c>
      <c r="K455">
        <f t="shared" si="59"/>
        <v>2</v>
      </c>
      <c r="L455">
        <f t="shared" si="60"/>
        <v>2</v>
      </c>
      <c r="M455">
        <f t="shared" si="61"/>
        <v>1</v>
      </c>
      <c r="Y455" s="164">
        <f t="shared" si="62"/>
        <v>70.944759275782545</v>
      </c>
      <c r="Z455" s="164">
        <f t="shared" si="57"/>
        <v>58.819468159020737</v>
      </c>
      <c r="AA455" s="165">
        <f t="shared" si="63"/>
        <v>-0.17091172400243604</v>
      </c>
    </row>
    <row r="456" spans="1:27" x14ac:dyDescent="0.35">
      <c r="A456" t="s">
        <v>1071</v>
      </c>
      <c r="B456" t="s">
        <v>1074</v>
      </c>
      <c r="C456" t="s">
        <v>1076</v>
      </c>
      <c r="D456" t="s">
        <v>1078</v>
      </c>
      <c r="E456" t="s">
        <v>1079</v>
      </c>
      <c r="F456" t="s">
        <v>1083</v>
      </c>
      <c r="G456" s="65">
        <v>40604.07226166255</v>
      </c>
      <c r="H456" s="137">
        <f t="shared" si="58"/>
        <v>70.007021140797505</v>
      </c>
      <c r="I456" s="132">
        <v>45016.2336447989</v>
      </c>
      <c r="J456">
        <f t="shared" si="56"/>
        <v>10</v>
      </c>
      <c r="K456">
        <f t="shared" si="59"/>
        <v>2</v>
      </c>
      <c r="L456">
        <f t="shared" si="60"/>
        <v>2</v>
      </c>
      <c r="M456">
        <f t="shared" si="61"/>
        <v>1</v>
      </c>
      <c r="Y456" s="164">
        <f t="shared" si="62"/>
        <v>70.007021140797505</v>
      </c>
      <c r="Z456" s="164">
        <f t="shared" si="57"/>
        <v>70.195297317959287</v>
      </c>
      <c r="AA456" s="165">
        <f t="shared" si="63"/>
        <v>2.6893899225211015E-3</v>
      </c>
    </row>
    <row r="457" spans="1:27" x14ac:dyDescent="0.35">
      <c r="A457" t="s">
        <v>1071</v>
      </c>
      <c r="B457" t="s">
        <v>1074</v>
      </c>
      <c r="C457" t="s">
        <v>1076</v>
      </c>
      <c r="D457" t="s">
        <v>1078</v>
      </c>
      <c r="E457" t="s">
        <v>1079</v>
      </c>
      <c r="F457" t="s">
        <v>1083</v>
      </c>
      <c r="G457" s="65">
        <v>44849.645773268232</v>
      </c>
      <c r="H457" s="137">
        <f t="shared" si="58"/>
        <v>77.326975471152124</v>
      </c>
      <c r="I457" s="132">
        <v>54061.366139626101</v>
      </c>
      <c r="J457">
        <f t="shared" si="56"/>
        <v>10</v>
      </c>
      <c r="K457">
        <f t="shared" si="59"/>
        <v>2</v>
      </c>
      <c r="L457">
        <f t="shared" si="60"/>
        <v>2</v>
      </c>
      <c r="M457">
        <f t="shared" si="61"/>
        <v>1</v>
      </c>
      <c r="Y457" s="164">
        <f t="shared" si="62"/>
        <v>77.326975471152124</v>
      </c>
      <c r="Z457" s="164">
        <f t="shared" si="57"/>
        <v>77.579359272518289</v>
      </c>
      <c r="AA457" s="165">
        <f t="shared" si="63"/>
        <v>3.263851971816889E-3</v>
      </c>
    </row>
    <row r="458" spans="1:27" x14ac:dyDescent="0.35">
      <c r="A458" t="s">
        <v>1071</v>
      </c>
      <c r="B458" t="s">
        <v>1074</v>
      </c>
      <c r="C458" t="s">
        <v>1076</v>
      </c>
      <c r="D458" t="s">
        <v>1078</v>
      </c>
      <c r="E458" t="s">
        <v>1079</v>
      </c>
      <c r="F458" t="s">
        <v>1083</v>
      </c>
      <c r="G458" s="65">
        <v>50363.413902311782</v>
      </c>
      <c r="H458" s="137">
        <f t="shared" si="58"/>
        <v>86.833472245365144</v>
      </c>
      <c r="I458" s="132">
        <v>63550.072249703</v>
      </c>
      <c r="J458">
        <f t="shared" si="56"/>
        <v>10</v>
      </c>
      <c r="K458">
        <f t="shared" si="59"/>
        <v>2</v>
      </c>
      <c r="L458">
        <f t="shared" si="60"/>
        <v>2</v>
      </c>
      <c r="M458">
        <f t="shared" si="61"/>
        <v>1</v>
      </c>
      <c r="Y458" s="164">
        <f t="shared" si="62"/>
        <v>86.833472245365144</v>
      </c>
      <c r="Z458" s="164">
        <f t="shared" si="57"/>
        <v>85.325535884688392</v>
      </c>
      <c r="AA458" s="165">
        <f t="shared" si="63"/>
        <v>-1.7365842015574118E-2</v>
      </c>
    </row>
    <row r="459" spans="1:27" x14ac:dyDescent="0.35">
      <c r="A459" t="s">
        <v>1071</v>
      </c>
      <c r="B459" t="s">
        <v>1074</v>
      </c>
      <c r="C459" t="s">
        <v>1076</v>
      </c>
      <c r="D459" t="s">
        <v>1078</v>
      </c>
      <c r="E459" t="s">
        <v>1079</v>
      </c>
      <c r="F459" t="s">
        <v>1083</v>
      </c>
      <c r="G459" s="65">
        <v>52336.582323363866</v>
      </c>
      <c r="H459" s="137">
        <f t="shared" si="58"/>
        <v>90.235486764420457</v>
      </c>
      <c r="I459" s="132">
        <v>71394.000753582499</v>
      </c>
      <c r="J459">
        <f t="shared" si="56"/>
        <v>10</v>
      </c>
      <c r="K459">
        <f t="shared" si="59"/>
        <v>2</v>
      </c>
      <c r="L459">
        <f t="shared" si="60"/>
        <v>2</v>
      </c>
      <c r="M459">
        <f t="shared" si="61"/>
        <v>1</v>
      </c>
      <c r="Y459" s="164">
        <f t="shared" si="62"/>
        <v>90.235486764420457</v>
      </c>
      <c r="Z459" s="164">
        <f t="shared" si="57"/>
        <v>91.72898592512739</v>
      </c>
      <c r="AA459" s="165">
        <f t="shared" si="63"/>
        <v>1.6551128766070011E-2</v>
      </c>
    </row>
    <row r="460" spans="1:27" x14ac:dyDescent="0.35">
      <c r="A460" t="s">
        <v>1071</v>
      </c>
      <c r="B460" t="s">
        <v>1074</v>
      </c>
      <c r="C460" t="s">
        <v>1076</v>
      </c>
      <c r="D460" t="s">
        <v>1078</v>
      </c>
      <c r="E460" t="s">
        <v>1079</v>
      </c>
      <c r="F460" t="s">
        <v>1084</v>
      </c>
      <c r="G460" s="65">
        <v>22898.201796804122</v>
      </c>
      <c r="H460" s="137">
        <f t="shared" si="58"/>
        <v>39.479658270351933</v>
      </c>
      <c r="I460" s="132">
        <v>3495.45982983364</v>
      </c>
      <c r="J460">
        <f t="shared" si="56"/>
        <v>10</v>
      </c>
      <c r="K460">
        <f t="shared" si="59"/>
        <v>2</v>
      </c>
      <c r="L460">
        <f t="shared" si="60"/>
        <v>2</v>
      </c>
      <c r="M460">
        <f t="shared" si="61"/>
        <v>0</v>
      </c>
      <c r="Y460" s="164">
        <f t="shared" si="62"/>
        <v>39.479658270351933</v>
      </c>
      <c r="Z460" s="164">
        <f t="shared" si="57"/>
        <v>32.689336735469738</v>
      </c>
      <c r="AA460" s="165">
        <f t="shared" si="63"/>
        <v>-0.17199544860249028</v>
      </c>
    </row>
    <row r="461" spans="1:27" x14ac:dyDescent="0.35">
      <c r="A461" t="s">
        <v>1071</v>
      </c>
      <c r="B461" t="s">
        <v>1074</v>
      </c>
      <c r="C461" t="s">
        <v>1076</v>
      </c>
      <c r="D461" t="s">
        <v>1078</v>
      </c>
      <c r="E461" t="s">
        <v>1079</v>
      </c>
      <c r="F461" t="s">
        <v>1084</v>
      </c>
      <c r="G461" s="65">
        <v>28048.734760988264</v>
      </c>
      <c r="H461" s="137">
        <f t="shared" si="58"/>
        <v>48.359887518945285</v>
      </c>
      <c r="I461" s="132">
        <v>14172.2970393051</v>
      </c>
      <c r="J461">
        <f t="shared" si="56"/>
        <v>10</v>
      </c>
      <c r="K461">
        <f t="shared" si="59"/>
        <v>2</v>
      </c>
      <c r="L461">
        <f t="shared" si="60"/>
        <v>2</v>
      </c>
      <c r="M461">
        <f t="shared" si="61"/>
        <v>0</v>
      </c>
      <c r="Y461" s="164">
        <f t="shared" si="62"/>
        <v>48.359887518945285</v>
      </c>
      <c r="Z461" s="164">
        <f t="shared" si="57"/>
        <v>41.405453108399016</v>
      </c>
      <c r="AA461" s="165">
        <f t="shared" si="63"/>
        <v>-0.14380584338253122</v>
      </c>
    </row>
    <row r="462" spans="1:27" x14ac:dyDescent="0.35">
      <c r="A462" t="s">
        <v>1071</v>
      </c>
      <c r="B462" t="s">
        <v>1074</v>
      </c>
      <c r="C462" t="s">
        <v>1076</v>
      </c>
      <c r="D462" t="s">
        <v>1078</v>
      </c>
      <c r="E462" t="s">
        <v>1079</v>
      </c>
      <c r="F462" t="s">
        <v>1084</v>
      </c>
      <c r="G462" s="65">
        <v>30632.987449161028</v>
      </c>
      <c r="H462" s="137">
        <f t="shared" si="58"/>
        <v>52.815495602001775</v>
      </c>
      <c r="I462" s="132">
        <v>23954.0527728093</v>
      </c>
      <c r="J462">
        <f t="shared" si="56"/>
        <v>10</v>
      </c>
      <c r="K462">
        <f t="shared" si="59"/>
        <v>2</v>
      </c>
      <c r="L462">
        <f t="shared" si="60"/>
        <v>2</v>
      </c>
      <c r="M462">
        <f t="shared" si="61"/>
        <v>0</v>
      </c>
      <c r="Y462" s="164">
        <f t="shared" si="62"/>
        <v>52.815495602001775</v>
      </c>
      <c r="Z462" s="164">
        <f t="shared" si="57"/>
        <v>49.390862985132678</v>
      </c>
      <c r="AA462" s="165">
        <f t="shared" si="63"/>
        <v>-6.4841436738109492E-2</v>
      </c>
    </row>
    <row r="463" spans="1:27" x14ac:dyDescent="0.35">
      <c r="A463" t="s">
        <v>1071</v>
      </c>
      <c r="B463" t="s">
        <v>1074</v>
      </c>
      <c r="C463" t="s">
        <v>1076</v>
      </c>
      <c r="D463" t="s">
        <v>1078</v>
      </c>
      <c r="E463" t="s">
        <v>1079</v>
      </c>
      <c r="F463" t="s">
        <v>1084</v>
      </c>
      <c r="G463" s="65">
        <v>38604.388411759923</v>
      </c>
      <c r="H463" s="137">
        <f t="shared" si="58"/>
        <v>66.559290365103308</v>
      </c>
      <c r="I463" s="132">
        <v>31081.371963744201</v>
      </c>
      <c r="J463">
        <f t="shared" si="56"/>
        <v>10</v>
      </c>
      <c r="K463">
        <f t="shared" si="59"/>
        <v>2</v>
      </c>
      <c r="L463">
        <f t="shared" si="60"/>
        <v>2</v>
      </c>
      <c r="M463">
        <f t="shared" si="61"/>
        <v>0</v>
      </c>
      <c r="Y463" s="164">
        <f t="shared" si="62"/>
        <v>66.559290365103308</v>
      </c>
      <c r="Z463" s="164">
        <f t="shared" si="57"/>
        <v>55.209303622224311</v>
      </c>
      <c r="AA463" s="165">
        <f t="shared" si="63"/>
        <v>-0.17052445542342709</v>
      </c>
    </row>
    <row r="464" spans="1:27" x14ac:dyDescent="0.35">
      <c r="A464" t="s">
        <v>1071</v>
      </c>
      <c r="B464" t="s">
        <v>1074</v>
      </c>
      <c r="C464" t="s">
        <v>1076</v>
      </c>
      <c r="D464" t="s">
        <v>1078</v>
      </c>
      <c r="E464" t="s">
        <v>1079</v>
      </c>
      <c r="F464" t="s">
        <v>1084</v>
      </c>
      <c r="G464" s="65">
        <v>38552.776582343868</v>
      </c>
      <c r="H464" s="137">
        <f t="shared" si="58"/>
        <v>66.470304452317009</v>
      </c>
      <c r="I464" s="132">
        <v>45016.2336447989</v>
      </c>
      <c r="J464">
        <f t="shared" si="56"/>
        <v>10</v>
      </c>
      <c r="K464">
        <f t="shared" si="59"/>
        <v>2</v>
      </c>
      <c r="L464">
        <f t="shared" si="60"/>
        <v>2</v>
      </c>
      <c r="M464">
        <f t="shared" si="61"/>
        <v>0</v>
      </c>
      <c r="Y464" s="164">
        <f t="shared" si="62"/>
        <v>66.470304452317009</v>
      </c>
      <c r="Z464" s="164">
        <f t="shared" si="57"/>
        <v>66.585132781162855</v>
      </c>
      <c r="AA464" s="165">
        <f t="shared" si="63"/>
        <v>1.7275132074687782E-3</v>
      </c>
    </row>
    <row r="465" spans="1:27" x14ac:dyDescent="0.35">
      <c r="A465" t="s">
        <v>1071</v>
      </c>
      <c r="B465" t="s">
        <v>1074</v>
      </c>
      <c r="C465" t="s">
        <v>1076</v>
      </c>
      <c r="D465" t="s">
        <v>1078</v>
      </c>
      <c r="E465" t="s">
        <v>1079</v>
      </c>
      <c r="F465" t="s">
        <v>1084</v>
      </c>
      <c r="G465" s="65">
        <v>41483.46193854577</v>
      </c>
      <c r="H465" s="137">
        <f t="shared" si="58"/>
        <v>71.523210238872011</v>
      </c>
      <c r="I465" s="132">
        <v>54061.366139626101</v>
      </c>
      <c r="J465">
        <f t="shared" si="56"/>
        <v>10</v>
      </c>
      <c r="K465">
        <f t="shared" si="59"/>
        <v>2</v>
      </c>
      <c r="L465">
        <f t="shared" si="60"/>
        <v>2</v>
      </c>
      <c r="M465">
        <f t="shared" si="61"/>
        <v>0</v>
      </c>
      <c r="Y465" s="164">
        <f t="shared" si="62"/>
        <v>71.523210238872011</v>
      </c>
      <c r="Z465" s="164">
        <f t="shared" si="57"/>
        <v>73.969194735721857</v>
      </c>
      <c r="AA465" s="165">
        <f t="shared" si="63"/>
        <v>3.4198471918147844E-2</v>
      </c>
    </row>
    <row r="466" spans="1:27" x14ac:dyDescent="0.35">
      <c r="A466" t="s">
        <v>1071</v>
      </c>
      <c r="B466" t="s">
        <v>1074</v>
      </c>
      <c r="C466" t="s">
        <v>1076</v>
      </c>
      <c r="D466" t="s">
        <v>1078</v>
      </c>
      <c r="E466" t="s">
        <v>1079</v>
      </c>
      <c r="F466" t="s">
        <v>1084</v>
      </c>
      <c r="G466" s="65">
        <v>46001.712996751827</v>
      </c>
      <c r="H466" s="137">
        <f t="shared" si="58"/>
        <v>79.313298270261768</v>
      </c>
      <c r="I466" s="132">
        <v>63550.072249703</v>
      </c>
      <c r="J466">
        <f t="shared" si="56"/>
        <v>10</v>
      </c>
      <c r="K466">
        <f t="shared" si="59"/>
        <v>2</v>
      </c>
      <c r="L466">
        <f t="shared" si="60"/>
        <v>2</v>
      </c>
      <c r="M466">
        <f t="shared" si="61"/>
        <v>0</v>
      </c>
      <c r="Y466" s="164">
        <f t="shared" si="62"/>
        <v>79.313298270261768</v>
      </c>
      <c r="Z466" s="164">
        <f t="shared" si="57"/>
        <v>81.71537134789196</v>
      </c>
      <c r="AA466" s="165">
        <f t="shared" si="63"/>
        <v>3.0285880552402222E-2</v>
      </c>
    </row>
    <row r="467" spans="1:27" x14ac:dyDescent="0.35">
      <c r="A467" t="s">
        <v>1071</v>
      </c>
      <c r="B467" t="s">
        <v>1074</v>
      </c>
      <c r="C467" t="s">
        <v>1076</v>
      </c>
      <c r="D467" t="s">
        <v>1078</v>
      </c>
      <c r="E467" t="s">
        <v>1079</v>
      </c>
      <c r="F467" t="s">
        <v>1084</v>
      </c>
      <c r="G467" s="65">
        <v>47116.42103918246</v>
      </c>
      <c r="H467" s="137">
        <f t="shared" si="58"/>
        <v>81.235208688245621</v>
      </c>
      <c r="I467" s="132">
        <v>71394.000753582499</v>
      </c>
      <c r="J467">
        <f t="shared" si="56"/>
        <v>10</v>
      </c>
      <c r="K467">
        <f t="shared" si="59"/>
        <v>2</v>
      </c>
      <c r="L467">
        <f t="shared" si="60"/>
        <v>2</v>
      </c>
      <c r="M467">
        <f t="shared" si="61"/>
        <v>0</v>
      </c>
      <c r="Y467" s="164">
        <f t="shared" si="62"/>
        <v>81.235208688245621</v>
      </c>
      <c r="Z467" s="164">
        <f t="shared" si="57"/>
        <v>88.118821388330957</v>
      </c>
      <c r="AA467" s="165">
        <f t="shared" si="63"/>
        <v>8.4736813153301727E-2</v>
      </c>
    </row>
    <row r="468" spans="1:27" x14ac:dyDescent="0.35">
      <c r="A468" t="s">
        <v>1071</v>
      </c>
      <c r="B468" t="s">
        <v>1074</v>
      </c>
      <c r="C468" t="s">
        <v>1076</v>
      </c>
      <c r="D468" t="s">
        <v>1078</v>
      </c>
      <c r="E468" t="s">
        <v>1082</v>
      </c>
      <c r="F468" t="s">
        <v>1083</v>
      </c>
      <c r="G468" s="65">
        <v>21513.131093173564</v>
      </c>
      <c r="H468" s="137">
        <f t="shared" si="58"/>
        <v>37.091605333057871</v>
      </c>
      <c r="I468" s="132">
        <v>3495.45982983364</v>
      </c>
      <c r="J468">
        <f t="shared" si="56"/>
        <v>10</v>
      </c>
      <c r="K468">
        <f t="shared" si="59"/>
        <v>2</v>
      </c>
      <c r="L468">
        <f t="shared" si="60"/>
        <v>2</v>
      </c>
      <c r="M468">
        <f t="shared" si="61"/>
        <v>1</v>
      </c>
      <c r="Y468" s="164">
        <f t="shared" si="62"/>
        <v>37.091605333057871</v>
      </c>
      <c r="Z468" s="164">
        <f t="shared" si="57"/>
        <v>36.299501272266163</v>
      </c>
      <c r="AA468" s="165">
        <f t="shared" si="63"/>
        <v>-2.1355345870828213E-2</v>
      </c>
    </row>
    <row r="469" spans="1:27" x14ac:dyDescent="0.35">
      <c r="A469" t="s">
        <v>1071</v>
      </c>
      <c r="B469" t="s">
        <v>1074</v>
      </c>
      <c r="C469" t="s">
        <v>1076</v>
      </c>
      <c r="D469" t="s">
        <v>1078</v>
      </c>
      <c r="E469" t="s">
        <v>1082</v>
      </c>
      <c r="F469" t="s">
        <v>1083</v>
      </c>
      <c r="G469" s="65">
        <v>27501.573922819662</v>
      </c>
      <c r="H469" s="137">
        <f t="shared" si="58"/>
        <v>47.416506763482175</v>
      </c>
      <c r="I469" s="132">
        <v>14172.2970393051</v>
      </c>
      <c r="J469">
        <f t="shared" si="56"/>
        <v>10</v>
      </c>
      <c r="K469">
        <f t="shared" si="59"/>
        <v>2</v>
      </c>
      <c r="L469">
        <f t="shared" si="60"/>
        <v>2</v>
      </c>
      <c r="M469">
        <f t="shared" si="61"/>
        <v>1</v>
      </c>
      <c r="Y469" s="164">
        <f t="shared" si="62"/>
        <v>47.416506763482175</v>
      </c>
      <c r="Z469" s="164">
        <f t="shared" si="57"/>
        <v>45.015617645195441</v>
      </c>
      <c r="AA469" s="165">
        <f t="shared" si="63"/>
        <v>-5.0634036165139396E-2</v>
      </c>
    </row>
    <row r="470" spans="1:27" x14ac:dyDescent="0.35">
      <c r="A470" t="s">
        <v>1071</v>
      </c>
      <c r="B470" t="s">
        <v>1074</v>
      </c>
      <c r="C470" t="s">
        <v>1076</v>
      </c>
      <c r="D470" t="s">
        <v>1078</v>
      </c>
      <c r="E470" t="s">
        <v>1082</v>
      </c>
      <c r="F470" t="s">
        <v>1083</v>
      </c>
      <c r="G470" s="65">
        <v>31349.40832631255</v>
      </c>
      <c r="H470" s="137">
        <f t="shared" si="58"/>
        <v>54.050704010883706</v>
      </c>
      <c r="I470" s="132">
        <v>23954.0527728093</v>
      </c>
      <c r="J470">
        <f t="shared" si="56"/>
        <v>10</v>
      </c>
      <c r="K470">
        <f t="shared" si="59"/>
        <v>2</v>
      </c>
      <c r="L470">
        <f t="shared" si="60"/>
        <v>2</v>
      </c>
      <c r="M470">
        <f t="shared" si="61"/>
        <v>1</v>
      </c>
      <c r="Y470" s="164">
        <f t="shared" si="62"/>
        <v>54.050704010883706</v>
      </c>
      <c r="Z470" s="164">
        <f t="shared" si="57"/>
        <v>53.001027521929103</v>
      </c>
      <c r="AA470" s="165">
        <f t="shared" si="63"/>
        <v>-1.9420218629219721E-2</v>
      </c>
    </row>
    <row r="471" spans="1:27" x14ac:dyDescent="0.35">
      <c r="A471" t="s">
        <v>1071</v>
      </c>
      <c r="B471" t="s">
        <v>1074</v>
      </c>
      <c r="C471" t="s">
        <v>1076</v>
      </c>
      <c r="D471" t="s">
        <v>1078</v>
      </c>
      <c r="E471" t="s">
        <v>1082</v>
      </c>
      <c r="F471" t="s">
        <v>1083</v>
      </c>
      <c r="G471" s="65">
        <v>41156.578089544797</v>
      </c>
      <c r="H471" s="137">
        <f t="shared" si="58"/>
        <v>70.959617395766898</v>
      </c>
      <c r="I471" s="132">
        <v>31081.371963744201</v>
      </c>
      <c r="J471">
        <f t="shared" si="56"/>
        <v>10</v>
      </c>
      <c r="K471">
        <f t="shared" si="59"/>
        <v>2</v>
      </c>
      <c r="L471">
        <f t="shared" si="60"/>
        <v>2</v>
      </c>
      <c r="M471">
        <f t="shared" si="61"/>
        <v>1</v>
      </c>
      <c r="Y471" s="164">
        <f t="shared" si="62"/>
        <v>70.959617395766898</v>
      </c>
      <c r="Z471" s="164">
        <f t="shared" si="57"/>
        <v>58.819468159020737</v>
      </c>
      <c r="AA471" s="165">
        <f t="shared" si="63"/>
        <v>-0.17108532546104716</v>
      </c>
    </row>
    <row r="472" spans="1:27" x14ac:dyDescent="0.35">
      <c r="A472" t="s">
        <v>1071</v>
      </c>
      <c r="B472" t="s">
        <v>1074</v>
      </c>
      <c r="C472" t="s">
        <v>1076</v>
      </c>
      <c r="D472" t="s">
        <v>1078</v>
      </c>
      <c r="E472" t="s">
        <v>1082</v>
      </c>
      <c r="F472" t="s">
        <v>1083</v>
      </c>
      <c r="G472" s="65">
        <v>40676.525796640395</v>
      </c>
      <c r="H472" s="137">
        <f t="shared" si="58"/>
        <v>70.131941028690335</v>
      </c>
      <c r="I472" s="132">
        <v>45016.2336447989</v>
      </c>
      <c r="J472">
        <f t="shared" si="56"/>
        <v>10</v>
      </c>
      <c r="K472">
        <f t="shared" si="59"/>
        <v>2</v>
      </c>
      <c r="L472">
        <f t="shared" si="60"/>
        <v>2</v>
      </c>
      <c r="M472">
        <f t="shared" si="61"/>
        <v>1</v>
      </c>
      <c r="Y472" s="164">
        <f t="shared" si="62"/>
        <v>70.131941028690335</v>
      </c>
      <c r="Z472" s="164">
        <f t="shared" si="57"/>
        <v>70.195297317959287</v>
      </c>
      <c r="AA472" s="165">
        <f t="shared" si="63"/>
        <v>9.0338707783699235E-4</v>
      </c>
    </row>
    <row r="473" spans="1:27" x14ac:dyDescent="0.35">
      <c r="A473" t="s">
        <v>1071</v>
      </c>
      <c r="B473" t="s">
        <v>1074</v>
      </c>
      <c r="C473" t="s">
        <v>1076</v>
      </c>
      <c r="D473" t="s">
        <v>1078</v>
      </c>
      <c r="E473" t="s">
        <v>1082</v>
      </c>
      <c r="F473" t="s">
        <v>1083</v>
      </c>
      <c r="G473" s="65">
        <v>45231.89818982227</v>
      </c>
      <c r="H473" s="137">
        <f t="shared" si="58"/>
        <v>77.986031361762528</v>
      </c>
      <c r="I473" s="132">
        <v>54061.366139626101</v>
      </c>
      <c r="J473">
        <f t="shared" si="56"/>
        <v>10</v>
      </c>
      <c r="K473">
        <f t="shared" si="59"/>
        <v>2</v>
      </c>
      <c r="L473">
        <f t="shared" si="60"/>
        <v>2</v>
      </c>
      <c r="M473">
        <f t="shared" si="61"/>
        <v>1</v>
      </c>
      <c r="Y473" s="164">
        <f t="shared" si="62"/>
        <v>77.986031361762528</v>
      </c>
      <c r="Z473" s="164">
        <f t="shared" si="57"/>
        <v>77.579359272518289</v>
      </c>
      <c r="AA473" s="165">
        <f t="shared" si="63"/>
        <v>-5.2146786051692207E-3</v>
      </c>
    </row>
    <row r="474" spans="1:27" x14ac:dyDescent="0.35">
      <c r="A474" t="s">
        <v>1071</v>
      </c>
      <c r="B474" t="s">
        <v>1074</v>
      </c>
      <c r="C474" t="s">
        <v>1076</v>
      </c>
      <c r="D474" t="s">
        <v>1078</v>
      </c>
      <c r="E474" t="s">
        <v>1082</v>
      </c>
      <c r="F474" t="s">
        <v>1083</v>
      </c>
      <c r="G474" s="65">
        <v>51131.813979772211</v>
      </c>
      <c r="H474" s="137">
        <f t="shared" si="58"/>
        <v>88.158299965124499</v>
      </c>
      <c r="I474" s="132">
        <v>63550.072249703</v>
      </c>
      <c r="J474">
        <f t="shared" si="56"/>
        <v>10</v>
      </c>
      <c r="K474">
        <f t="shared" si="59"/>
        <v>2</v>
      </c>
      <c r="L474">
        <f t="shared" si="60"/>
        <v>2</v>
      </c>
      <c r="M474">
        <f t="shared" si="61"/>
        <v>1</v>
      </c>
      <c r="Y474" s="164">
        <f t="shared" si="62"/>
        <v>88.158299965124499</v>
      </c>
      <c r="Z474" s="164">
        <f t="shared" si="57"/>
        <v>85.325535884688392</v>
      </c>
      <c r="AA474" s="165">
        <f t="shared" si="63"/>
        <v>-3.2132698583760666E-2</v>
      </c>
    </row>
    <row r="475" spans="1:27" x14ac:dyDescent="0.35">
      <c r="A475" t="s">
        <v>1071</v>
      </c>
      <c r="B475" t="s">
        <v>1074</v>
      </c>
      <c r="C475" t="s">
        <v>1076</v>
      </c>
      <c r="D475" t="s">
        <v>1078</v>
      </c>
      <c r="E475" t="s">
        <v>1082</v>
      </c>
      <c r="F475" t="s">
        <v>1083</v>
      </c>
      <c r="G475" s="65">
        <v>51658.853900387076</v>
      </c>
      <c r="H475" s="137">
        <f t="shared" si="58"/>
        <v>89.066989483425999</v>
      </c>
      <c r="I475" s="132">
        <v>71394.000753582499</v>
      </c>
      <c r="J475">
        <f t="shared" si="56"/>
        <v>10</v>
      </c>
      <c r="K475">
        <f t="shared" si="59"/>
        <v>2</v>
      </c>
      <c r="L475">
        <f t="shared" si="60"/>
        <v>2</v>
      </c>
      <c r="M475">
        <f t="shared" si="61"/>
        <v>1</v>
      </c>
      <c r="Y475" s="164">
        <f t="shared" si="62"/>
        <v>89.066989483425999</v>
      </c>
      <c r="Z475" s="164">
        <f t="shared" si="57"/>
        <v>91.72898592512739</v>
      </c>
      <c r="AA475" s="165">
        <f t="shared" si="63"/>
        <v>2.9887576274223893E-2</v>
      </c>
    </row>
    <row r="476" spans="1:27" x14ac:dyDescent="0.35">
      <c r="A476" t="s">
        <v>1071</v>
      </c>
      <c r="B476" t="s">
        <v>1074</v>
      </c>
      <c r="C476" t="s">
        <v>1076</v>
      </c>
      <c r="D476" t="s">
        <v>1078</v>
      </c>
      <c r="E476" t="s">
        <v>1082</v>
      </c>
      <c r="F476" t="s">
        <v>1084</v>
      </c>
      <c r="G476" s="65">
        <v>23218.510502343554</v>
      </c>
      <c r="H476" s="137">
        <f t="shared" si="58"/>
        <v>40.031914659213022</v>
      </c>
      <c r="I476" s="132">
        <v>3495.45982983364</v>
      </c>
      <c r="J476">
        <f t="shared" si="56"/>
        <v>10</v>
      </c>
      <c r="K476">
        <f t="shared" si="59"/>
        <v>2</v>
      </c>
      <c r="L476">
        <f t="shared" si="60"/>
        <v>2</v>
      </c>
      <c r="M476">
        <f t="shared" si="61"/>
        <v>0</v>
      </c>
      <c r="Y476" s="164">
        <f t="shared" si="62"/>
        <v>40.031914659213022</v>
      </c>
      <c r="Z476" s="164">
        <f t="shared" si="57"/>
        <v>32.689336735469738</v>
      </c>
      <c r="AA476" s="165">
        <f t="shared" si="63"/>
        <v>-0.18341810493576904</v>
      </c>
    </row>
    <row r="477" spans="1:27" x14ac:dyDescent="0.35">
      <c r="A477" t="s">
        <v>1071</v>
      </c>
      <c r="B477" t="s">
        <v>1074</v>
      </c>
      <c r="C477" t="s">
        <v>1076</v>
      </c>
      <c r="D477" t="s">
        <v>1078</v>
      </c>
      <c r="E477" t="s">
        <v>1082</v>
      </c>
      <c r="F477" t="s">
        <v>1084</v>
      </c>
      <c r="G477" s="65">
        <v>28125.260074980462</v>
      </c>
      <c r="H477" s="137">
        <f t="shared" si="58"/>
        <v>48.491827715483559</v>
      </c>
      <c r="I477" s="132">
        <v>14172.2970393051</v>
      </c>
      <c r="J477">
        <f t="shared" si="56"/>
        <v>10</v>
      </c>
      <c r="K477">
        <f t="shared" si="59"/>
        <v>2</v>
      </c>
      <c r="L477">
        <f t="shared" si="60"/>
        <v>2</v>
      </c>
      <c r="M477">
        <f t="shared" si="61"/>
        <v>0</v>
      </c>
      <c r="Y477" s="164">
        <f t="shared" si="62"/>
        <v>48.491827715483559</v>
      </c>
      <c r="Z477" s="164">
        <f t="shared" si="57"/>
        <v>41.405453108399016</v>
      </c>
      <c r="AA477" s="165">
        <f t="shared" si="63"/>
        <v>-0.14613544056665551</v>
      </c>
    </row>
    <row r="478" spans="1:27" x14ac:dyDescent="0.35">
      <c r="A478" t="s">
        <v>1071</v>
      </c>
      <c r="B478" t="s">
        <v>1074</v>
      </c>
      <c r="C478" t="s">
        <v>1076</v>
      </c>
      <c r="D478" t="s">
        <v>1078</v>
      </c>
      <c r="E478" t="s">
        <v>1082</v>
      </c>
      <c r="F478" t="s">
        <v>1084</v>
      </c>
      <c r="G478" s="65">
        <v>30796.542000324291</v>
      </c>
      <c r="H478" s="137">
        <f t="shared" si="58"/>
        <v>53.097486207455674</v>
      </c>
      <c r="I478" s="132">
        <v>23954.0527728093</v>
      </c>
      <c r="J478">
        <f t="shared" si="56"/>
        <v>10</v>
      </c>
      <c r="K478">
        <f t="shared" si="59"/>
        <v>2</v>
      </c>
      <c r="L478">
        <f t="shared" si="60"/>
        <v>2</v>
      </c>
      <c r="M478">
        <f t="shared" si="61"/>
        <v>0</v>
      </c>
      <c r="Y478" s="164">
        <f t="shared" si="62"/>
        <v>53.097486207455674</v>
      </c>
      <c r="Z478" s="164">
        <f t="shared" si="57"/>
        <v>49.390862985132678</v>
      </c>
      <c r="AA478" s="165">
        <f t="shared" si="63"/>
        <v>-6.9807885214018484E-2</v>
      </c>
    </row>
    <row r="479" spans="1:27" x14ac:dyDescent="0.35">
      <c r="A479" t="s">
        <v>1071</v>
      </c>
      <c r="B479" t="s">
        <v>1074</v>
      </c>
      <c r="C479" t="s">
        <v>1076</v>
      </c>
      <c r="D479" t="s">
        <v>1078</v>
      </c>
      <c r="E479" t="s">
        <v>1082</v>
      </c>
      <c r="F479" t="s">
        <v>1084</v>
      </c>
      <c r="G479" s="65">
        <v>38472.575980390116</v>
      </c>
      <c r="H479" s="137">
        <f t="shared" si="58"/>
        <v>66.332027552396752</v>
      </c>
      <c r="I479" s="132">
        <v>31081.371963744201</v>
      </c>
      <c r="J479">
        <f t="shared" si="56"/>
        <v>10</v>
      </c>
      <c r="K479">
        <f t="shared" si="59"/>
        <v>2</v>
      </c>
      <c r="L479">
        <f t="shared" si="60"/>
        <v>2</v>
      </c>
      <c r="M479">
        <f t="shared" si="61"/>
        <v>0</v>
      </c>
      <c r="Y479" s="164">
        <f t="shared" si="62"/>
        <v>66.332027552396752</v>
      </c>
      <c r="Z479" s="164">
        <f t="shared" si="57"/>
        <v>55.209303622224311</v>
      </c>
      <c r="AA479" s="165">
        <f t="shared" si="63"/>
        <v>-0.16768255608327998</v>
      </c>
    </row>
    <row r="480" spans="1:27" x14ac:dyDescent="0.35">
      <c r="A480" t="s">
        <v>1071</v>
      </c>
      <c r="B480" t="s">
        <v>1074</v>
      </c>
      <c r="C480" t="s">
        <v>1076</v>
      </c>
      <c r="D480" t="s">
        <v>1078</v>
      </c>
      <c r="E480" t="s">
        <v>1082</v>
      </c>
      <c r="F480" t="s">
        <v>1084</v>
      </c>
      <c r="G480" s="65">
        <v>38427.654857575086</v>
      </c>
      <c r="H480" s="137">
        <f t="shared" si="58"/>
        <v>66.254577340646705</v>
      </c>
      <c r="I480" s="132">
        <v>45016.2336447989</v>
      </c>
      <c r="J480">
        <f t="shared" si="56"/>
        <v>10</v>
      </c>
      <c r="K480">
        <f t="shared" si="59"/>
        <v>2</v>
      </c>
      <c r="L480">
        <f t="shared" si="60"/>
        <v>2</v>
      </c>
      <c r="M480">
        <f t="shared" si="61"/>
        <v>0</v>
      </c>
      <c r="Y480" s="164">
        <f t="shared" si="62"/>
        <v>66.254577340646705</v>
      </c>
      <c r="Z480" s="164">
        <f t="shared" si="57"/>
        <v>66.585132781162855</v>
      </c>
      <c r="AA480" s="165">
        <f t="shared" si="63"/>
        <v>4.9891713717620245E-3</v>
      </c>
    </row>
    <row r="481" spans="1:27" x14ac:dyDescent="0.35">
      <c r="A481" t="s">
        <v>1071</v>
      </c>
      <c r="B481" t="s">
        <v>1074</v>
      </c>
      <c r="C481" t="s">
        <v>1076</v>
      </c>
      <c r="D481" t="s">
        <v>1078</v>
      </c>
      <c r="E481" t="s">
        <v>1082</v>
      </c>
      <c r="F481" t="s">
        <v>1084</v>
      </c>
      <c r="G481" s="65">
        <v>41681.469491420547</v>
      </c>
      <c r="H481" s="137">
        <f t="shared" si="58"/>
        <v>71.864602571414736</v>
      </c>
      <c r="I481" s="132">
        <v>54061.366139626101</v>
      </c>
      <c r="J481">
        <f t="shared" si="56"/>
        <v>10</v>
      </c>
      <c r="K481">
        <f t="shared" si="59"/>
        <v>2</v>
      </c>
      <c r="L481">
        <f t="shared" si="60"/>
        <v>2</v>
      </c>
      <c r="M481">
        <f t="shared" si="61"/>
        <v>0</v>
      </c>
      <c r="Y481" s="164">
        <f t="shared" si="62"/>
        <v>71.864602571414736</v>
      </c>
      <c r="Z481" s="164">
        <f t="shared" si="57"/>
        <v>73.969194735721857</v>
      </c>
      <c r="AA481" s="165">
        <f t="shared" si="63"/>
        <v>2.9285518725518545E-2</v>
      </c>
    </row>
    <row r="482" spans="1:27" x14ac:dyDescent="0.35">
      <c r="A482" t="s">
        <v>1071</v>
      </c>
      <c r="B482" t="s">
        <v>1074</v>
      </c>
      <c r="C482" t="s">
        <v>1076</v>
      </c>
      <c r="D482" t="s">
        <v>1078</v>
      </c>
      <c r="E482" t="s">
        <v>1082</v>
      </c>
      <c r="F482" t="s">
        <v>1084</v>
      </c>
      <c r="G482" s="65">
        <v>46580.818791470498</v>
      </c>
      <c r="H482" s="137">
        <f t="shared" si="58"/>
        <v>80.311756537018098</v>
      </c>
      <c r="I482" s="132">
        <v>63550.072249703</v>
      </c>
      <c r="J482">
        <f t="shared" si="56"/>
        <v>10</v>
      </c>
      <c r="K482">
        <f t="shared" si="59"/>
        <v>2</v>
      </c>
      <c r="L482">
        <f t="shared" si="60"/>
        <v>2</v>
      </c>
      <c r="M482">
        <f t="shared" si="61"/>
        <v>0</v>
      </c>
      <c r="Y482" s="164">
        <f t="shared" si="62"/>
        <v>80.311756537018098</v>
      </c>
      <c r="Z482" s="164">
        <f t="shared" si="57"/>
        <v>81.71537134789196</v>
      </c>
      <c r="AA482" s="165">
        <f t="shared" si="63"/>
        <v>1.7477077720581269E-2</v>
      </c>
    </row>
    <row r="483" spans="1:27" x14ac:dyDescent="0.35">
      <c r="A483" t="s">
        <v>1071</v>
      </c>
      <c r="B483" t="s">
        <v>1074</v>
      </c>
      <c r="C483" t="s">
        <v>1076</v>
      </c>
      <c r="D483" t="s">
        <v>1078</v>
      </c>
      <c r="E483" t="s">
        <v>1082</v>
      </c>
      <c r="F483" t="s">
        <v>1084</v>
      </c>
      <c r="G483" s="65">
        <v>46383.775895610233</v>
      </c>
      <c r="H483" s="137">
        <f t="shared" si="58"/>
        <v>79.972027406224541</v>
      </c>
      <c r="I483" s="132">
        <v>71394.000753582499</v>
      </c>
      <c r="J483">
        <f t="shared" si="56"/>
        <v>10</v>
      </c>
      <c r="K483">
        <f t="shared" si="59"/>
        <v>2</v>
      </c>
      <c r="L483">
        <f t="shared" si="60"/>
        <v>2</v>
      </c>
      <c r="M483">
        <f t="shared" si="61"/>
        <v>0</v>
      </c>
      <c r="Y483" s="164">
        <f t="shared" si="62"/>
        <v>79.972027406224541</v>
      </c>
      <c r="Z483" s="164">
        <f t="shared" si="57"/>
        <v>88.118821388330957</v>
      </c>
      <c r="AA483" s="165">
        <f t="shared" si="63"/>
        <v>0.10187054456834144</v>
      </c>
    </row>
    <row r="484" spans="1:27" x14ac:dyDescent="0.35">
      <c r="A484" t="s">
        <v>1071</v>
      </c>
      <c r="B484" t="s">
        <v>1074</v>
      </c>
      <c r="C484" t="s">
        <v>1076</v>
      </c>
      <c r="D484" t="s">
        <v>1078</v>
      </c>
      <c r="E484" t="s">
        <v>1080</v>
      </c>
      <c r="F484" t="s">
        <v>1083</v>
      </c>
      <c r="G484" s="65">
        <v>22143.69062143163</v>
      </c>
      <c r="H484" s="137">
        <f t="shared" si="58"/>
        <v>38.17877693350281</v>
      </c>
      <c r="I484" s="132">
        <v>3495.45982983364</v>
      </c>
      <c r="J484">
        <f t="shared" si="56"/>
        <v>10</v>
      </c>
      <c r="K484">
        <f t="shared" si="59"/>
        <v>2</v>
      </c>
      <c r="L484">
        <f t="shared" si="60"/>
        <v>2</v>
      </c>
      <c r="M484">
        <f t="shared" si="61"/>
        <v>1</v>
      </c>
      <c r="Y484" s="164">
        <f t="shared" si="62"/>
        <v>38.17877693350281</v>
      </c>
      <c r="Z484" s="164">
        <f t="shared" si="57"/>
        <v>36.299501272266163</v>
      </c>
      <c r="AA484" s="165">
        <f t="shared" si="63"/>
        <v>-4.9223045162233525E-2</v>
      </c>
    </row>
    <row r="485" spans="1:27" x14ac:dyDescent="0.35">
      <c r="A485" t="s">
        <v>1071</v>
      </c>
      <c r="B485" t="s">
        <v>1074</v>
      </c>
      <c r="C485" t="s">
        <v>1076</v>
      </c>
      <c r="D485" t="s">
        <v>1078</v>
      </c>
      <c r="E485" t="s">
        <v>1080</v>
      </c>
      <c r="F485" t="s">
        <v>1083</v>
      </c>
      <c r="G485" s="65">
        <v>28515.954137540524</v>
      </c>
      <c r="H485" s="137">
        <f t="shared" si="58"/>
        <v>49.165438168173317</v>
      </c>
      <c r="I485" s="132">
        <v>14172.2970393051</v>
      </c>
      <c r="J485">
        <f t="shared" si="56"/>
        <v>10</v>
      </c>
      <c r="K485">
        <f t="shared" si="59"/>
        <v>2</v>
      </c>
      <c r="L485">
        <f t="shared" si="60"/>
        <v>2</v>
      </c>
      <c r="M485">
        <f t="shared" si="61"/>
        <v>1</v>
      </c>
      <c r="Y485" s="164">
        <f t="shared" si="62"/>
        <v>49.165438168173317</v>
      </c>
      <c r="Z485" s="164">
        <f t="shared" si="57"/>
        <v>45.015617645195441</v>
      </c>
      <c r="AA485" s="165">
        <f t="shared" si="63"/>
        <v>-8.4405238264798288E-2</v>
      </c>
    </row>
    <row r="486" spans="1:27" x14ac:dyDescent="0.35">
      <c r="A486" t="s">
        <v>1071</v>
      </c>
      <c r="B486" t="s">
        <v>1074</v>
      </c>
      <c r="C486" t="s">
        <v>1076</v>
      </c>
      <c r="D486" t="s">
        <v>1078</v>
      </c>
      <c r="E486" t="s">
        <v>1080</v>
      </c>
      <c r="F486" t="s">
        <v>1083</v>
      </c>
      <c r="G486" s="65">
        <v>32234.737737530031</v>
      </c>
      <c r="H486" s="137">
        <f t="shared" si="58"/>
        <v>55.577134030224194</v>
      </c>
      <c r="I486" s="132">
        <v>23954.0527728093</v>
      </c>
      <c r="J486">
        <f t="shared" si="56"/>
        <v>10</v>
      </c>
      <c r="K486">
        <f t="shared" si="59"/>
        <v>2</v>
      </c>
      <c r="L486">
        <f t="shared" si="60"/>
        <v>2</v>
      </c>
      <c r="M486">
        <f t="shared" si="61"/>
        <v>1</v>
      </c>
      <c r="Y486" s="164">
        <f t="shared" si="62"/>
        <v>55.577134030224194</v>
      </c>
      <c r="Z486" s="164">
        <f t="shared" si="57"/>
        <v>53.001027521929103</v>
      </c>
      <c r="AA486" s="165">
        <f t="shared" si="63"/>
        <v>-4.6351913484674157E-2</v>
      </c>
    </row>
    <row r="487" spans="1:27" x14ac:dyDescent="0.35">
      <c r="A487" t="s">
        <v>1071</v>
      </c>
      <c r="B487" t="s">
        <v>1074</v>
      </c>
      <c r="C487" t="s">
        <v>1076</v>
      </c>
      <c r="D487" t="s">
        <v>1078</v>
      </c>
      <c r="E487" t="s">
        <v>1080</v>
      </c>
      <c r="F487" t="s">
        <v>1083</v>
      </c>
      <c r="G487" s="65">
        <v>42877.019218302914</v>
      </c>
      <c r="H487" s="137">
        <f t="shared" si="58"/>
        <v>73.925895203970541</v>
      </c>
      <c r="I487" s="132">
        <v>31081.371963744201</v>
      </c>
      <c r="J487">
        <f t="shared" si="56"/>
        <v>10</v>
      </c>
      <c r="K487">
        <f t="shared" si="59"/>
        <v>2</v>
      </c>
      <c r="L487">
        <f t="shared" si="60"/>
        <v>2</v>
      </c>
      <c r="M487">
        <f t="shared" si="61"/>
        <v>1</v>
      </c>
      <c r="Y487" s="164">
        <f t="shared" si="62"/>
        <v>73.925895203970541</v>
      </c>
      <c r="Z487" s="164">
        <f t="shared" si="57"/>
        <v>58.819468159020737</v>
      </c>
      <c r="AA487" s="165">
        <f t="shared" si="63"/>
        <v>-0.2043455409402799</v>
      </c>
    </row>
    <row r="488" spans="1:27" x14ac:dyDescent="0.35">
      <c r="A488" t="s">
        <v>1071</v>
      </c>
      <c r="B488" t="s">
        <v>1074</v>
      </c>
      <c r="C488" t="s">
        <v>1076</v>
      </c>
      <c r="D488" t="s">
        <v>1078</v>
      </c>
      <c r="E488" t="s">
        <v>1080</v>
      </c>
      <c r="F488" t="s">
        <v>1083</v>
      </c>
      <c r="G488" s="65">
        <v>42587.302394714119</v>
      </c>
      <c r="H488" s="137">
        <f t="shared" si="58"/>
        <v>73.426383439162279</v>
      </c>
      <c r="I488" s="132">
        <v>45016.2336447989</v>
      </c>
      <c r="J488">
        <f t="shared" si="56"/>
        <v>10</v>
      </c>
      <c r="K488">
        <f t="shared" si="59"/>
        <v>2</v>
      </c>
      <c r="L488">
        <f t="shared" si="60"/>
        <v>2</v>
      </c>
      <c r="M488">
        <f t="shared" si="61"/>
        <v>1</v>
      </c>
      <c r="Y488" s="164">
        <f t="shared" si="62"/>
        <v>73.426383439162279</v>
      </c>
      <c r="Z488" s="164">
        <f t="shared" si="57"/>
        <v>70.195297317959287</v>
      </c>
      <c r="AA488" s="165">
        <f t="shared" si="63"/>
        <v>-4.4004429605063122E-2</v>
      </c>
    </row>
    <row r="489" spans="1:27" x14ac:dyDescent="0.35">
      <c r="A489" t="s">
        <v>1071</v>
      </c>
      <c r="B489" t="s">
        <v>1074</v>
      </c>
      <c r="C489" t="s">
        <v>1076</v>
      </c>
      <c r="D489" t="s">
        <v>1078</v>
      </c>
      <c r="E489" t="s">
        <v>1080</v>
      </c>
      <c r="F489" t="s">
        <v>1083</v>
      </c>
      <c r="G489" s="65">
        <v>47028.579649205654</v>
      </c>
      <c r="H489" s="137">
        <f t="shared" si="58"/>
        <v>81.083758015871823</v>
      </c>
      <c r="I489" s="132">
        <v>54061.366139626101</v>
      </c>
      <c r="J489">
        <f t="shared" si="56"/>
        <v>10</v>
      </c>
      <c r="K489">
        <f t="shared" si="59"/>
        <v>2</v>
      </c>
      <c r="L489">
        <f t="shared" si="60"/>
        <v>2</v>
      </c>
      <c r="M489">
        <f t="shared" si="61"/>
        <v>1</v>
      </c>
      <c r="Y489" s="164">
        <f t="shared" si="62"/>
        <v>81.083758015871823</v>
      </c>
      <c r="Z489" s="164">
        <f t="shared" si="57"/>
        <v>77.579359272518289</v>
      </c>
      <c r="AA489" s="165">
        <f t="shared" si="63"/>
        <v>-4.3219490920334058E-2</v>
      </c>
    </row>
    <row r="490" spans="1:27" x14ac:dyDescent="0.35">
      <c r="A490" t="s">
        <v>1071</v>
      </c>
      <c r="B490" t="s">
        <v>1074</v>
      </c>
      <c r="C490" t="s">
        <v>1076</v>
      </c>
      <c r="D490" t="s">
        <v>1078</v>
      </c>
      <c r="E490" t="s">
        <v>1080</v>
      </c>
      <c r="F490" t="s">
        <v>1083</v>
      </c>
      <c r="G490" s="65">
        <v>51646.191699743416</v>
      </c>
      <c r="H490" s="137">
        <f t="shared" si="58"/>
        <v>89.045158103005889</v>
      </c>
      <c r="I490" s="132">
        <v>63550.072249703</v>
      </c>
      <c r="J490">
        <f t="shared" si="56"/>
        <v>10</v>
      </c>
      <c r="K490">
        <f t="shared" si="59"/>
        <v>2</v>
      </c>
      <c r="L490">
        <f t="shared" si="60"/>
        <v>2</v>
      </c>
      <c r="M490">
        <f t="shared" si="61"/>
        <v>1</v>
      </c>
      <c r="Y490" s="164">
        <f t="shared" si="62"/>
        <v>89.045158103005889</v>
      </c>
      <c r="Z490" s="164">
        <f t="shared" si="57"/>
        <v>85.325535884688392</v>
      </c>
      <c r="AA490" s="165">
        <f t="shared" si="63"/>
        <v>-4.1772313032615416E-2</v>
      </c>
    </row>
    <row r="491" spans="1:27" x14ac:dyDescent="0.35">
      <c r="A491" t="s">
        <v>1071</v>
      </c>
      <c r="B491" t="s">
        <v>1074</v>
      </c>
      <c r="C491" t="s">
        <v>1076</v>
      </c>
      <c r="D491" t="s">
        <v>1078</v>
      </c>
      <c r="E491" t="s">
        <v>1080</v>
      </c>
      <c r="F491" t="s">
        <v>1083</v>
      </c>
      <c r="G491" s="65">
        <v>52824.212034523989</v>
      </c>
      <c r="H491" s="137">
        <f t="shared" si="58"/>
        <v>91.076227645731009</v>
      </c>
      <c r="I491" s="132">
        <v>71394.000753582499</v>
      </c>
      <c r="J491">
        <f t="shared" si="56"/>
        <v>10</v>
      </c>
      <c r="K491">
        <f t="shared" si="59"/>
        <v>2</v>
      </c>
      <c r="L491">
        <f t="shared" si="60"/>
        <v>2</v>
      </c>
      <c r="M491">
        <f t="shared" si="61"/>
        <v>1</v>
      </c>
      <c r="Y491" s="164">
        <f t="shared" si="62"/>
        <v>91.076227645731009</v>
      </c>
      <c r="Z491" s="164">
        <f t="shared" si="57"/>
        <v>91.72898592512739</v>
      </c>
      <c r="AA491" s="165">
        <f t="shared" si="63"/>
        <v>7.1671642125481494E-3</v>
      </c>
    </row>
    <row r="492" spans="1:27" x14ac:dyDescent="0.35">
      <c r="A492" t="s">
        <v>1071</v>
      </c>
      <c r="B492" t="s">
        <v>1074</v>
      </c>
      <c r="C492" t="s">
        <v>1076</v>
      </c>
      <c r="D492" t="s">
        <v>1078</v>
      </c>
      <c r="E492" t="s">
        <v>1080</v>
      </c>
      <c r="F492" t="s">
        <v>1084</v>
      </c>
      <c r="G492" s="65">
        <v>24394.56191490878</v>
      </c>
      <c r="H492" s="137">
        <f t="shared" si="58"/>
        <v>42.059589508463411</v>
      </c>
      <c r="I492" s="132">
        <v>3495.45982983364</v>
      </c>
      <c r="J492">
        <f t="shared" si="56"/>
        <v>10</v>
      </c>
      <c r="K492">
        <f t="shared" si="59"/>
        <v>2</v>
      </c>
      <c r="L492">
        <f t="shared" si="60"/>
        <v>2</v>
      </c>
      <c r="M492">
        <f t="shared" si="61"/>
        <v>0</v>
      </c>
      <c r="Y492" s="164">
        <f t="shared" si="62"/>
        <v>42.059589508463411</v>
      </c>
      <c r="Z492" s="164">
        <f t="shared" si="57"/>
        <v>32.689336735469738</v>
      </c>
      <c r="AA492" s="165">
        <f t="shared" si="63"/>
        <v>-0.22278516938707049</v>
      </c>
    </row>
    <row r="493" spans="1:27" x14ac:dyDescent="0.35">
      <c r="A493" t="s">
        <v>1071</v>
      </c>
      <c r="B493" t="s">
        <v>1074</v>
      </c>
      <c r="C493" t="s">
        <v>1076</v>
      </c>
      <c r="D493" t="s">
        <v>1078</v>
      </c>
      <c r="E493" t="s">
        <v>1080</v>
      </c>
      <c r="F493" t="s">
        <v>1084</v>
      </c>
      <c r="G493" s="65">
        <v>29435.858337192822</v>
      </c>
      <c r="H493" s="137">
        <f t="shared" si="58"/>
        <v>50.75147989171176</v>
      </c>
      <c r="I493" s="132">
        <v>14172.2970393051</v>
      </c>
      <c r="J493">
        <f t="shared" si="56"/>
        <v>10</v>
      </c>
      <c r="K493">
        <f t="shared" si="59"/>
        <v>2</v>
      </c>
      <c r="L493">
        <f t="shared" si="60"/>
        <v>2</v>
      </c>
      <c r="M493">
        <f t="shared" si="61"/>
        <v>0</v>
      </c>
      <c r="Y493" s="164">
        <f t="shared" si="62"/>
        <v>50.75147989171176</v>
      </c>
      <c r="Z493" s="164">
        <f t="shared" si="57"/>
        <v>41.405453108399016</v>
      </c>
      <c r="AA493" s="165">
        <f t="shared" si="63"/>
        <v>-0.18415279324375022</v>
      </c>
    </row>
    <row r="494" spans="1:27" x14ac:dyDescent="0.35">
      <c r="A494" t="s">
        <v>1071</v>
      </c>
      <c r="B494" t="s">
        <v>1074</v>
      </c>
      <c r="C494" t="s">
        <v>1076</v>
      </c>
      <c r="D494" t="s">
        <v>1078</v>
      </c>
      <c r="E494" t="s">
        <v>1080</v>
      </c>
      <c r="F494" t="s">
        <v>1084</v>
      </c>
      <c r="G494" s="65">
        <v>31966.930392225971</v>
      </c>
      <c r="H494" s="137">
        <f t="shared" si="58"/>
        <v>55.115397227975812</v>
      </c>
      <c r="I494" s="132">
        <v>23954.0527728093</v>
      </c>
      <c r="J494">
        <f t="shared" si="56"/>
        <v>10</v>
      </c>
      <c r="K494">
        <f t="shared" si="59"/>
        <v>2</v>
      </c>
      <c r="L494">
        <f t="shared" si="60"/>
        <v>2</v>
      </c>
      <c r="M494">
        <f t="shared" si="61"/>
        <v>0</v>
      </c>
      <c r="Y494" s="164">
        <f t="shared" si="62"/>
        <v>55.115397227975812</v>
      </c>
      <c r="Z494" s="164">
        <f t="shared" si="57"/>
        <v>49.390862985132678</v>
      </c>
      <c r="AA494" s="165">
        <f t="shared" si="63"/>
        <v>-0.10386451936769203</v>
      </c>
    </row>
    <row r="495" spans="1:27" x14ac:dyDescent="0.35">
      <c r="A495" t="s">
        <v>1071</v>
      </c>
      <c r="B495" t="s">
        <v>1074</v>
      </c>
      <c r="C495" t="s">
        <v>1076</v>
      </c>
      <c r="D495" t="s">
        <v>1078</v>
      </c>
      <c r="E495" t="s">
        <v>1080</v>
      </c>
      <c r="F495" t="s">
        <v>1084</v>
      </c>
      <c r="G495" s="65">
        <v>40394.417169047338</v>
      </c>
      <c r="H495" s="137">
        <f t="shared" si="58"/>
        <v>69.645546843185059</v>
      </c>
      <c r="I495" s="132">
        <v>31081.371963744201</v>
      </c>
      <c r="J495">
        <f t="shared" si="56"/>
        <v>10</v>
      </c>
      <c r="K495">
        <f t="shared" si="59"/>
        <v>2</v>
      </c>
      <c r="L495">
        <f t="shared" si="60"/>
        <v>2</v>
      </c>
      <c r="M495">
        <f t="shared" si="61"/>
        <v>0</v>
      </c>
      <c r="Y495" s="164">
        <f t="shared" si="62"/>
        <v>69.645546843185059</v>
      </c>
      <c r="Z495" s="164">
        <f t="shared" si="57"/>
        <v>55.209303622224311</v>
      </c>
      <c r="AA495" s="165">
        <f t="shared" si="63"/>
        <v>-0.20728164075537525</v>
      </c>
    </row>
    <row r="496" spans="1:27" x14ac:dyDescent="0.35">
      <c r="A496" t="s">
        <v>1071</v>
      </c>
      <c r="B496" t="s">
        <v>1074</v>
      </c>
      <c r="C496" t="s">
        <v>1076</v>
      </c>
      <c r="D496" t="s">
        <v>1078</v>
      </c>
      <c r="E496" t="s">
        <v>1080</v>
      </c>
      <c r="F496" t="s">
        <v>1084</v>
      </c>
      <c r="G496" s="65">
        <v>40504.856098904122</v>
      </c>
      <c r="H496" s="137">
        <f t="shared" si="58"/>
        <v>69.835958791213997</v>
      </c>
      <c r="I496" s="132">
        <v>45016.2336447989</v>
      </c>
      <c r="J496">
        <f t="shared" si="56"/>
        <v>10</v>
      </c>
      <c r="K496">
        <f t="shared" si="59"/>
        <v>2</v>
      </c>
      <c r="L496">
        <f t="shared" si="60"/>
        <v>2</v>
      </c>
      <c r="M496">
        <f t="shared" si="61"/>
        <v>0</v>
      </c>
      <c r="Y496" s="164">
        <f t="shared" si="62"/>
        <v>69.835958791213997</v>
      </c>
      <c r="Z496" s="164">
        <f t="shared" si="57"/>
        <v>66.585132781162855</v>
      </c>
      <c r="AA496" s="165">
        <f t="shared" si="63"/>
        <v>-4.6549457705163277E-2</v>
      </c>
    </row>
    <row r="497" spans="1:27" x14ac:dyDescent="0.35">
      <c r="A497" t="s">
        <v>1071</v>
      </c>
      <c r="B497" t="s">
        <v>1074</v>
      </c>
      <c r="C497" t="s">
        <v>1076</v>
      </c>
      <c r="D497" t="s">
        <v>1078</v>
      </c>
      <c r="E497" t="s">
        <v>1080</v>
      </c>
      <c r="F497" t="s">
        <v>1084</v>
      </c>
      <c r="G497" s="65">
        <v>43609.62184384837</v>
      </c>
      <c r="H497" s="137">
        <f t="shared" si="58"/>
        <v>75.18900317904891</v>
      </c>
      <c r="I497" s="132">
        <v>54061.366139626101</v>
      </c>
      <c r="J497">
        <f t="shared" si="56"/>
        <v>10</v>
      </c>
      <c r="K497">
        <f t="shared" si="59"/>
        <v>2</v>
      </c>
      <c r="L497">
        <f t="shared" si="60"/>
        <v>2</v>
      </c>
      <c r="M497">
        <f t="shared" si="61"/>
        <v>0</v>
      </c>
      <c r="Y497" s="164">
        <f t="shared" si="62"/>
        <v>75.18900317904891</v>
      </c>
      <c r="Z497" s="164">
        <f t="shared" si="57"/>
        <v>73.969194735721857</v>
      </c>
      <c r="AA497" s="165">
        <f t="shared" si="63"/>
        <v>-1.6223229352067658E-2</v>
      </c>
    </row>
    <row r="498" spans="1:27" x14ac:dyDescent="0.35">
      <c r="A498" t="s">
        <v>1071</v>
      </c>
      <c r="B498" t="s">
        <v>1074</v>
      </c>
      <c r="C498" t="s">
        <v>1076</v>
      </c>
      <c r="D498" t="s">
        <v>1078</v>
      </c>
      <c r="E498" t="s">
        <v>1080</v>
      </c>
      <c r="F498" t="s">
        <v>1084</v>
      </c>
      <c r="G498" s="65">
        <v>47325.724510179432</v>
      </c>
      <c r="H498" s="137">
        <f t="shared" si="58"/>
        <v>81.596076741688677</v>
      </c>
      <c r="I498" s="132">
        <v>63550.072249703</v>
      </c>
      <c r="J498">
        <f t="shared" si="56"/>
        <v>10</v>
      </c>
      <c r="K498">
        <f t="shared" si="59"/>
        <v>2</v>
      </c>
      <c r="L498">
        <f t="shared" si="60"/>
        <v>2</v>
      </c>
      <c r="M498">
        <f t="shared" si="61"/>
        <v>0</v>
      </c>
      <c r="Y498" s="164">
        <f t="shared" si="62"/>
        <v>81.596076741688677</v>
      </c>
      <c r="Z498" s="164">
        <f t="shared" si="57"/>
        <v>81.71537134789196</v>
      </c>
      <c r="AA498" s="165">
        <f t="shared" si="63"/>
        <v>1.462013995855882E-3</v>
      </c>
    </row>
    <row r="499" spans="1:27" x14ac:dyDescent="0.35">
      <c r="A499" t="s">
        <v>1071</v>
      </c>
      <c r="B499" t="s">
        <v>1074</v>
      </c>
      <c r="C499" t="s">
        <v>1076</v>
      </c>
      <c r="D499" t="s">
        <v>1078</v>
      </c>
      <c r="E499" t="s">
        <v>1080</v>
      </c>
      <c r="F499" t="s">
        <v>1084</v>
      </c>
      <c r="G499" s="65">
        <v>47704.782789681012</v>
      </c>
      <c r="H499" s="137">
        <f t="shared" si="58"/>
        <v>82.249625499450019</v>
      </c>
      <c r="I499" s="132">
        <v>71394.000753582499</v>
      </c>
      <c r="J499">
        <f t="shared" si="56"/>
        <v>10</v>
      </c>
      <c r="K499">
        <f t="shared" si="59"/>
        <v>2</v>
      </c>
      <c r="L499">
        <f t="shared" si="60"/>
        <v>2</v>
      </c>
      <c r="M499">
        <f t="shared" si="61"/>
        <v>0</v>
      </c>
      <c r="Y499" s="164">
        <f t="shared" si="62"/>
        <v>82.249625499450019</v>
      </c>
      <c r="Z499" s="164">
        <f t="shared" si="57"/>
        <v>88.118821388330957</v>
      </c>
      <c r="AA499" s="165">
        <f t="shared" si="63"/>
        <v>7.1358329636652007E-2</v>
      </c>
    </row>
    <row r="500" spans="1:27" x14ac:dyDescent="0.35">
      <c r="A500" t="s">
        <v>1071</v>
      </c>
      <c r="B500" t="s">
        <v>1074</v>
      </c>
      <c r="C500" t="s">
        <v>1076</v>
      </c>
      <c r="D500" t="s">
        <v>1078</v>
      </c>
      <c r="E500" t="s">
        <v>1081</v>
      </c>
      <c r="F500" t="s">
        <v>1083</v>
      </c>
      <c r="G500" s="65">
        <v>22085.25705840615</v>
      </c>
      <c r="H500" s="137">
        <f t="shared" si="58"/>
        <v>38.078029411045087</v>
      </c>
      <c r="I500" s="132">
        <v>3495.45982983364</v>
      </c>
      <c r="J500">
        <f t="shared" si="56"/>
        <v>10</v>
      </c>
      <c r="K500">
        <f t="shared" si="59"/>
        <v>2</v>
      </c>
      <c r="L500">
        <f t="shared" si="60"/>
        <v>2</v>
      </c>
      <c r="M500">
        <f t="shared" si="61"/>
        <v>1</v>
      </c>
      <c r="Y500" s="164">
        <f t="shared" si="62"/>
        <v>38.078029411045087</v>
      </c>
      <c r="Z500" s="164">
        <f t="shared" si="57"/>
        <v>36.299501272266163</v>
      </c>
      <c r="AA500" s="165">
        <f t="shared" si="63"/>
        <v>-4.6707462709796532E-2</v>
      </c>
    </row>
    <row r="501" spans="1:27" x14ac:dyDescent="0.35">
      <c r="A501" t="s">
        <v>1071</v>
      </c>
      <c r="B501" t="s">
        <v>1074</v>
      </c>
      <c r="C501" t="s">
        <v>1076</v>
      </c>
      <c r="D501" t="s">
        <v>1078</v>
      </c>
      <c r="E501" t="s">
        <v>1081</v>
      </c>
      <c r="F501" t="s">
        <v>1083</v>
      </c>
      <c r="G501" s="65">
        <v>28221.566253497793</v>
      </c>
      <c r="H501" s="137">
        <f t="shared" si="58"/>
        <v>48.657872850858261</v>
      </c>
      <c r="I501" s="132">
        <v>14172.2970393051</v>
      </c>
      <c r="J501">
        <f t="shared" si="56"/>
        <v>10</v>
      </c>
      <c r="K501">
        <f t="shared" si="59"/>
        <v>2</v>
      </c>
      <c r="L501">
        <f t="shared" si="60"/>
        <v>2</v>
      </c>
      <c r="M501">
        <f t="shared" si="61"/>
        <v>1</v>
      </c>
      <c r="Y501" s="164">
        <f t="shared" si="62"/>
        <v>48.657872850858261</v>
      </c>
      <c r="Z501" s="164">
        <f t="shared" si="57"/>
        <v>45.015617645195441</v>
      </c>
      <c r="AA501" s="165">
        <f t="shared" si="63"/>
        <v>-7.4854386192070743E-2</v>
      </c>
    </row>
    <row r="502" spans="1:27" x14ac:dyDescent="0.35">
      <c r="A502" t="s">
        <v>1071</v>
      </c>
      <c r="B502" t="s">
        <v>1074</v>
      </c>
      <c r="C502" t="s">
        <v>1076</v>
      </c>
      <c r="D502" t="s">
        <v>1078</v>
      </c>
      <c r="E502" t="s">
        <v>1081</v>
      </c>
      <c r="F502" t="s">
        <v>1083</v>
      </c>
      <c r="G502" s="65">
        <v>32148.718659936003</v>
      </c>
      <c r="H502" s="137">
        <f t="shared" si="58"/>
        <v>55.428825275751727</v>
      </c>
      <c r="I502" s="132">
        <v>23954.0527728093</v>
      </c>
      <c r="J502">
        <f t="shared" si="56"/>
        <v>10</v>
      </c>
      <c r="K502">
        <f t="shared" si="59"/>
        <v>2</v>
      </c>
      <c r="L502">
        <f t="shared" si="60"/>
        <v>2</v>
      </c>
      <c r="M502">
        <f t="shared" si="61"/>
        <v>1</v>
      </c>
      <c r="Y502" s="164">
        <f t="shared" si="62"/>
        <v>55.428825275751727</v>
      </c>
      <c r="Z502" s="164">
        <f t="shared" si="57"/>
        <v>53.001027521929103</v>
      </c>
      <c r="AA502" s="165">
        <f t="shared" si="63"/>
        <v>-4.3800274347230439E-2</v>
      </c>
    </row>
    <row r="503" spans="1:27" x14ac:dyDescent="0.35">
      <c r="A503" t="s">
        <v>1071</v>
      </c>
      <c r="B503" t="s">
        <v>1074</v>
      </c>
      <c r="C503" t="s">
        <v>1076</v>
      </c>
      <c r="D503" t="s">
        <v>1078</v>
      </c>
      <c r="E503" t="s">
        <v>1081</v>
      </c>
      <c r="F503" t="s">
        <v>1083</v>
      </c>
      <c r="G503" s="65">
        <v>42425.084056505562</v>
      </c>
      <c r="H503" s="137">
        <f t="shared" si="58"/>
        <v>73.146696649147515</v>
      </c>
      <c r="I503" s="132">
        <v>31081.371963744201</v>
      </c>
      <c r="J503">
        <f t="shared" si="56"/>
        <v>10</v>
      </c>
      <c r="K503">
        <f t="shared" si="59"/>
        <v>2</v>
      </c>
      <c r="L503">
        <f t="shared" si="60"/>
        <v>2</v>
      </c>
      <c r="M503">
        <f t="shared" si="61"/>
        <v>1</v>
      </c>
      <c r="Y503" s="164">
        <f t="shared" si="62"/>
        <v>73.146696649147515</v>
      </c>
      <c r="Z503" s="164">
        <f t="shared" si="57"/>
        <v>58.819468159020737</v>
      </c>
      <c r="AA503" s="165">
        <f t="shared" si="63"/>
        <v>-0.1958697951713142</v>
      </c>
    </row>
    <row r="504" spans="1:27" x14ac:dyDescent="0.35">
      <c r="A504" t="s">
        <v>1071</v>
      </c>
      <c r="B504" t="s">
        <v>1074</v>
      </c>
      <c r="C504" t="s">
        <v>1076</v>
      </c>
      <c r="D504" t="s">
        <v>1078</v>
      </c>
      <c r="E504" t="s">
        <v>1081</v>
      </c>
      <c r="F504" t="s">
        <v>1083</v>
      </c>
      <c r="G504" s="65">
        <v>41909.179083672811</v>
      </c>
      <c r="H504" s="137">
        <f t="shared" si="58"/>
        <v>72.257205316677258</v>
      </c>
      <c r="I504" s="132">
        <v>45016.2336447989</v>
      </c>
      <c r="J504">
        <f t="shared" si="56"/>
        <v>10</v>
      </c>
      <c r="K504">
        <f t="shared" si="59"/>
        <v>2</v>
      </c>
      <c r="L504">
        <f t="shared" si="60"/>
        <v>2</v>
      </c>
      <c r="M504">
        <f t="shared" si="61"/>
        <v>1</v>
      </c>
      <c r="Y504" s="164">
        <f t="shared" si="62"/>
        <v>72.257205316677258</v>
      </c>
      <c r="Z504" s="164">
        <f t="shared" si="57"/>
        <v>70.195297317959287</v>
      </c>
      <c r="AA504" s="165">
        <f t="shared" si="63"/>
        <v>-2.8535673220149715E-2</v>
      </c>
    </row>
    <row r="505" spans="1:27" x14ac:dyDescent="0.35">
      <c r="A505" t="s">
        <v>1071</v>
      </c>
      <c r="B505" t="s">
        <v>1074</v>
      </c>
      <c r="C505" t="s">
        <v>1076</v>
      </c>
      <c r="D505" t="s">
        <v>1078</v>
      </c>
      <c r="E505" t="s">
        <v>1081</v>
      </c>
      <c r="F505" t="s">
        <v>1083</v>
      </c>
      <c r="G505" s="65">
        <v>46145.283304197794</v>
      </c>
      <c r="H505" s="137">
        <f t="shared" si="58"/>
        <v>79.56083328309964</v>
      </c>
      <c r="I505" s="132">
        <v>54061.366139626101</v>
      </c>
      <c r="J505">
        <f t="shared" si="56"/>
        <v>10</v>
      </c>
      <c r="K505">
        <f t="shared" si="59"/>
        <v>2</v>
      </c>
      <c r="L505">
        <f t="shared" si="60"/>
        <v>2</v>
      </c>
      <c r="M505">
        <f t="shared" si="61"/>
        <v>1</v>
      </c>
      <c r="Y505" s="164">
        <f t="shared" si="62"/>
        <v>79.56083328309964</v>
      </c>
      <c r="Z505" s="164">
        <f t="shared" si="57"/>
        <v>77.579359272518289</v>
      </c>
      <c r="AA505" s="165">
        <f t="shared" si="63"/>
        <v>-2.490514401138455E-2</v>
      </c>
    </row>
    <row r="506" spans="1:27" x14ac:dyDescent="0.35">
      <c r="A506" t="s">
        <v>1071</v>
      </c>
      <c r="B506" t="s">
        <v>1074</v>
      </c>
      <c r="C506" t="s">
        <v>1076</v>
      </c>
      <c r="D506" t="s">
        <v>1078</v>
      </c>
      <c r="E506" t="s">
        <v>1081</v>
      </c>
      <c r="F506" t="s">
        <v>1083</v>
      </c>
      <c r="G506" s="65">
        <v>51377.071458053266</v>
      </c>
      <c r="H506" s="137">
        <f t="shared" si="58"/>
        <v>88.581157686298738</v>
      </c>
      <c r="I506" s="132">
        <v>63550.072249703</v>
      </c>
      <c r="J506">
        <f t="shared" si="56"/>
        <v>10</v>
      </c>
      <c r="K506">
        <f t="shared" si="59"/>
        <v>2</v>
      </c>
      <c r="L506">
        <f t="shared" si="60"/>
        <v>2</v>
      </c>
      <c r="M506">
        <f t="shared" si="61"/>
        <v>1</v>
      </c>
      <c r="Y506" s="164">
        <f t="shared" si="62"/>
        <v>88.581157686298738</v>
      </c>
      <c r="Z506" s="164">
        <f t="shared" si="57"/>
        <v>85.325535884688392</v>
      </c>
      <c r="AA506" s="165">
        <f t="shared" si="63"/>
        <v>-3.6752983215006085E-2</v>
      </c>
    </row>
    <row r="507" spans="1:27" x14ac:dyDescent="0.35">
      <c r="A507" t="s">
        <v>1071</v>
      </c>
      <c r="B507" t="s">
        <v>1074</v>
      </c>
      <c r="C507" t="s">
        <v>1076</v>
      </c>
      <c r="D507" t="s">
        <v>1078</v>
      </c>
      <c r="E507" t="s">
        <v>1081</v>
      </c>
      <c r="F507" t="s">
        <v>1083</v>
      </c>
      <c r="G507" s="65">
        <v>53145.034105068742</v>
      </c>
      <c r="H507" s="137">
        <f t="shared" si="58"/>
        <v>91.629369146670243</v>
      </c>
      <c r="I507" s="132">
        <v>71394.000753582499</v>
      </c>
      <c r="J507">
        <f t="shared" si="56"/>
        <v>10</v>
      </c>
      <c r="K507">
        <f t="shared" si="59"/>
        <v>2</v>
      </c>
      <c r="L507">
        <f t="shared" si="60"/>
        <v>2</v>
      </c>
      <c r="M507">
        <f t="shared" si="61"/>
        <v>1</v>
      </c>
      <c r="Y507" s="164">
        <f t="shared" si="62"/>
        <v>91.629369146670243</v>
      </c>
      <c r="Z507" s="164">
        <f t="shared" si="57"/>
        <v>91.72898592512739</v>
      </c>
      <c r="AA507" s="165">
        <f t="shared" si="63"/>
        <v>1.0871708425459481E-3</v>
      </c>
    </row>
    <row r="508" spans="1:27" x14ac:dyDescent="0.35">
      <c r="A508" t="s">
        <v>1071</v>
      </c>
      <c r="B508" t="s">
        <v>1074</v>
      </c>
      <c r="C508" t="s">
        <v>1076</v>
      </c>
      <c r="D508" t="s">
        <v>1078</v>
      </c>
      <c r="E508" t="s">
        <v>1081</v>
      </c>
      <c r="F508" t="s">
        <v>1084</v>
      </c>
      <c r="G508" s="65">
        <v>23919.810237772999</v>
      </c>
      <c r="H508" s="137">
        <f t="shared" si="58"/>
        <v>41.241052134091376</v>
      </c>
      <c r="I508" s="132">
        <v>3495.45982983364</v>
      </c>
      <c r="J508">
        <f t="shared" si="56"/>
        <v>10</v>
      </c>
      <c r="K508">
        <f t="shared" si="59"/>
        <v>2</v>
      </c>
      <c r="L508">
        <f t="shared" si="60"/>
        <v>2</v>
      </c>
      <c r="M508">
        <f t="shared" si="61"/>
        <v>0</v>
      </c>
      <c r="Y508" s="164">
        <f t="shared" si="62"/>
        <v>41.241052134091376</v>
      </c>
      <c r="Z508" s="164">
        <f t="shared" si="57"/>
        <v>32.689336735469738</v>
      </c>
      <c r="AA508" s="165">
        <f t="shared" si="63"/>
        <v>-0.20735929264890107</v>
      </c>
    </row>
    <row r="509" spans="1:27" x14ac:dyDescent="0.35">
      <c r="A509" t="s">
        <v>1071</v>
      </c>
      <c r="B509" t="s">
        <v>1074</v>
      </c>
      <c r="C509" t="s">
        <v>1076</v>
      </c>
      <c r="D509" t="s">
        <v>1078</v>
      </c>
      <c r="E509" t="s">
        <v>1081</v>
      </c>
      <c r="F509" t="s">
        <v>1084</v>
      </c>
      <c r="G509" s="65">
        <v>28796.890792128368</v>
      </c>
      <c r="H509" s="137">
        <f t="shared" si="58"/>
        <v>49.649811710566155</v>
      </c>
      <c r="I509" s="132">
        <v>14172.2970393051</v>
      </c>
      <c r="J509">
        <f t="shared" si="56"/>
        <v>10</v>
      </c>
      <c r="K509">
        <f t="shared" si="59"/>
        <v>2</v>
      </c>
      <c r="L509">
        <f t="shared" si="60"/>
        <v>2</v>
      </c>
      <c r="M509">
        <f t="shared" si="61"/>
        <v>0</v>
      </c>
      <c r="Y509" s="164">
        <f t="shared" si="62"/>
        <v>49.649811710566155</v>
      </c>
      <c r="Z509" s="164">
        <f t="shared" si="57"/>
        <v>41.405453108399016</v>
      </c>
      <c r="AA509" s="165">
        <f t="shared" si="63"/>
        <v>-0.16605014839185439</v>
      </c>
    </row>
    <row r="510" spans="1:27" x14ac:dyDescent="0.35">
      <c r="A510" t="s">
        <v>1071</v>
      </c>
      <c r="B510" t="s">
        <v>1074</v>
      </c>
      <c r="C510" t="s">
        <v>1076</v>
      </c>
      <c r="D510" t="s">
        <v>1078</v>
      </c>
      <c r="E510" t="s">
        <v>1081</v>
      </c>
      <c r="F510" t="s">
        <v>1084</v>
      </c>
      <c r="G510" s="65">
        <v>31560.088833192422</v>
      </c>
      <c r="H510" s="137">
        <f t="shared" si="58"/>
        <v>54.413946264124867</v>
      </c>
      <c r="I510" s="132">
        <v>23954.0527728093</v>
      </c>
      <c r="J510">
        <f t="shared" si="56"/>
        <v>10</v>
      </c>
      <c r="K510">
        <f t="shared" si="59"/>
        <v>2</v>
      </c>
      <c r="L510">
        <f t="shared" si="60"/>
        <v>2</v>
      </c>
      <c r="M510">
        <f t="shared" si="61"/>
        <v>0</v>
      </c>
      <c r="Y510" s="164">
        <f t="shared" si="62"/>
        <v>54.413946264124867</v>
      </c>
      <c r="Z510" s="164">
        <f t="shared" si="57"/>
        <v>49.390862985132678</v>
      </c>
      <c r="AA510" s="165">
        <f t="shared" si="63"/>
        <v>-9.2312423998990645E-2</v>
      </c>
    </row>
    <row r="511" spans="1:27" x14ac:dyDescent="0.35">
      <c r="A511" t="s">
        <v>1071</v>
      </c>
      <c r="B511" t="s">
        <v>1074</v>
      </c>
      <c r="C511" t="s">
        <v>1076</v>
      </c>
      <c r="D511" t="s">
        <v>1078</v>
      </c>
      <c r="E511" t="s">
        <v>1081</v>
      </c>
      <c r="F511" t="s">
        <v>1084</v>
      </c>
      <c r="G511" s="65">
        <v>39527.611459709507</v>
      </c>
      <c r="H511" s="137">
        <f t="shared" si="58"/>
        <v>68.151054240878466</v>
      </c>
      <c r="I511" s="132">
        <v>31081.371963744201</v>
      </c>
      <c r="J511">
        <f t="shared" si="56"/>
        <v>10</v>
      </c>
      <c r="K511">
        <f t="shared" si="59"/>
        <v>2</v>
      </c>
      <c r="L511">
        <f t="shared" si="60"/>
        <v>2</v>
      </c>
      <c r="M511">
        <f t="shared" si="61"/>
        <v>0</v>
      </c>
      <c r="Y511" s="164">
        <f t="shared" si="62"/>
        <v>68.151054240878466</v>
      </c>
      <c r="Z511" s="164">
        <f t="shared" si="57"/>
        <v>55.209303622224311</v>
      </c>
      <c r="AA511" s="165">
        <f t="shared" si="63"/>
        <v>-0.18989802524421429</v>
      </c>
    </row>
    <row r="512" spans="1:27" x14ac:dyDescent="0.35">
      <c r="A512" t="s">
        <v>1071</v>
      </c>
      <c r="B512" t="s">
        <v>1074</v>
      </c>
      <c r="C512" t="s">
        <v>1076</v>
      </c>
      <c r="D512" t="s">
        <v>1078</v>
      </c>
      <c r="E512" t="s">
        <v>1081</v>
      </c>
      <c r="F512" t="s">
        <v>1084</v>
      </c>
      <c r="G512" s="65">
        <v>39402.334817640018</v>
      </c>
      <c r="H512" s="137">
        <f t="shared" si="58"/>
        <v>67.935060030413823</v>
      </c>
      <c r="I512" s="132">
        <v>45016.2336447989</v>
      </c>
      <c r="J512">
        <f t="shared" si="56"/>
        <v>10</v>
      </c>
      <c r="K512">
        <f t="shared" si="59"/>
        <v>2</v>
      </c>
      <c r="L512">
        <f t="shared" si="60"/>
        <v>2</v>
      </c>
      <c r="M512">
        <f t="shared" si="61"/>
        <v>0</v>
      </c>
      <c r="Y512" s="164">
        <f t="shared" si="62"/>
        <v>67.935060030413823</v>
      </c>
      <c r="Z512" s="164">
        <f t="shared" si="57"/>
        <v>66.585132781162855</v>
      </c>
      <c r="AA512" s="165">
        <f t="shared" si="63"/>
        <v>-1.9870847963431859E-2</v>
      </c>
    </row>
    <row r="513" spans="1:27" x14ac:dyDescent="0.35">
      <c r="A513" t="s">
        <v>1071</v>
      </c>
      <c r="B513" t="s">
        <v>1074</v>
      </c>
      <c r="C513" t="s">
        <v>1076</v>
      </c>
      <c r="D513" t="s">
        <v>1078</v>
      </c>
      <c r="E513" t="s">
        <v>1081</v>
      </c>
      <c r="F513" t="s">
        <v>1084</v>
      </c>
      <c r="G513" s="65">
        <v>42276.012539795775</v>
      </c>
      <c r="H513" s="137">
        <f t="shared" si="58"/>
        <v>72.889676792751331</v>
      </c>
      <c r="I513" s="132">
        <v>54061.366139626101</v>
      </c>
      <c r="J513">
        <f t="shared" si="56"/>
        <v>10</v>
      </c>
      <c r="K513">
        <f t="shared" si="59"/>
        <v>2</v>
      </c>
      <c r="L513">
        <f t="shared" si="60"/>
        <v>2</v>
      </c>
      <c r="M513">
        <f t="shared" si="61"/>
        <v>0</v>
      </c>
      <c r="Y513" s="164">
        <f t="shared" si="62"/>
        <v>72.889676792751331</v>
      </c>
      <c r="Z513" s="164">
        <f t="shared" si="57"/>
        <v>73.969194735721857</v>
      </c>
      <c r="AA513" s="165">
        <f t="shared" si="63"/>
        <v>1.4810299489184775E-2</v>
      </c>
    </row>
    <row r="514" spans="1:27" x14ac:dyDescent="0.35">
      <c r="A514" t="s">
        <v>1071</v>
      </c>
      <c r="B514" t="s">
        <v>1074</v>
      </c>
      <c r="C514" t="s">
        <v>1076</v>
      </c>
      <c r="D514" t="s">
        <v>1078</v>
      </c>
      <c r="E514" t="s">
        <v>1081</v>
      </c>
      <c r="F514" t="s">
        <v>1084</v>
      </c>
      <c r="G514" s="65">
        <v>46416.428370896021</v>
      </c>
      <c r="H514" s="137">
        <f t="shared" si="58"/>
        <v>80.028324777406937</v>
      </c>
      <c r="I514" s="132">
        <v>63550.072249703</v>
      </c>
      <c r="J514">
        <f t="shared" si="56"/>
        <v>10</v>
      </c>
      <c r="K514">
        <f t="shared" si="59"/>
        <v>2</v>
      </c>
      <c r="L514">
        <f t="shared" si="60"/>
        <v>2</v>
      </c>
      <c r="M514">
        <f t="shared" si="61"/>
        <v>0</v>
      </c>
      <c r="Y514" s="164">
        <f t="shared" si="62"/>
        <v>80.028324777406937</v>
      </c>
      <c r="Z514" s="164">
        <f t="shared" si="57"/>
        <v>81.71537134789196</v>
      </c>
      <c r="AA514" s="165">
        <f t="shared" si="63"/>
        <v>2.1080618333289225E-2</v>
      </c>
    </row>
    <row r="515" spans="1:27" x14ac:dyDescent="0.35">
      <c r="A515" t="s">
        <v>1071</v>
      </c>
      <c r="B515" t="s">
        <v>1074</v>
      </c>
      <c r="C515" t="s">
        <v>1076</v>
      </c>
      <c r="D515" t="s">
        <v>1078</v>
      </c>
      <c r="E515" t="s">
        <v>1081</v>
      </c>
      <c r="F515" t="s">
        <v>1084</v>
      </c>
      <c r="G515" s="65">
        <v>47413.510517533279</v>
      </c>
      <c r="H515" s="137">
        <f t="shared" si="58"/>
        <v>81.747431926781516</v>
      </c>
      <c r="I515" s="132">
        <v>71394.000753582499</v>
      </c>
      <c r="J515">
        <f t="shared" si="56"/>
        <v>10</v>
      </c>
      <c r="K515">
        <f t="shared" si="59"/>
        <v>2</v>
      </c>
      <c r="L515">
        <f t="shared" si="60"/>
        <v>2</v>
      </c>
      <c r="M515">
        <f t="shared" si="61"/>
        <v>0</v>
      </c>
      <c r="Y515" s="164">
        <f t="shared" si="62"/>
        <v>81.747431926781516</v>
      </c>
      <c r="Z515" s="164">
        <f t="shared" si="57"/>
        <v>88.118821388330957</v>
      </c>
      <c r="AA515" s="165">
        <f t="shared" si="63"/>
        <v>7.793993415299072E-2</v>
      </c>
    </row>
    <row r="516" spans="1:27" x14ac:dyDescent="0.35">
      <c r="A516" t="s">
        <v>1072</v>
      </c>
      <c r="B516" t="s">
        <v>1073</v>
      </c>
      <c r="C516" t="s">
        <v>1075</v>
      </c>
      <c r="D516" t="s">
        <v>1077</v>
      </c>
      <c r="E516" t="s">
        <v>1079</v>
      </c>
      <c r="F516" t="s">
        <v>1083</v>
      </c>
      <c r="G516" s="65">
        <v>22808.188076524784</v>
      </c>
      <c r="H516" s="137">
        <f t="shared" si="58"/>
        <v>39.324462200904797</v>
      </c>
      <c r="I516" s="132">
        <v>3495.45982983364</v>
      </c>
      <c r="J516">
        <f t="shared" ref="J516:J579" si="64">IF(A516="LI01",10,23.84)</f>
        <v>23.84</v>
      </c>
      <c r="K516">
        <f t="shared" si="59"/>
        <v>1</v>
      </c>
      <c r="L516">
        <f t="shared" si="60"/>
        <v>1</v>
      </c>
      <c r="M516">
        <f t="shared" si="61"/>
        <v>1</v>
      </c>
      <c r="Y516" s="164">
        <f t="shared" si="62"/>
        <v>39.324462200904797</v>
      </c>
      <c r="Z516" s="164">
        <f t="shared" ref="Z516:Z579" si="65">$P$21+I516*$P$22+J516*$P$23+K516*$P$24+L516*$P$25+M516*$P$26</f>
        <v>54.689330529578832</v>
      </c>
      <c r="AA516" s="165">
        <f t="shared" si="63"/>
        <v>0.39072036764740581</v>
      </c>
    </row>
    <row r="517" spans="1:27" x14ac:dyDescent="0.35">
      <c r="A517" t="s">
        <v>1072</v>
      </c>
      <c r="B517" t="s">
        <v>1073</v>
      </c>
      <c r="C517" t="s">
        <v>1075</v>
      </c>
      <c r="D517" t="s">
        <v>1077</v>
      </c>
      <c r="E517" t="s">
        <v>1079</v>
      </c>
      <c r="F517" t="s">
        <v>1083</v>
      </c>
      <c r="G517" s="65">
        <v>32189.498020182666</v>
      </c>
      <c r="H517" s="137">
        <f t="shared" ref="H517:H580" si="66">G517/580</f>
        <v>55.499134517556321</v>
      </c>
      <c r="I517" s="132">
        <v>14172.2970393051</v>
      </c>
      <c r="J517">
        <f t="shared" si="64"/>
        <v>23.84</v>
      </c>
      <c r="K517">
        <f t="shared" ref="K517:K580" si="67">IF(B517="ENT01",1,2)</f>
        <v>1</v>
      </c>
      <c r="L517">
        <f t="shared" ref="L517:L580" si="68">IF(C517="ENV01",1,2)</f>
        <v>1</v>
      </c>
      <c r="M517">
        <f t="shared" ref="M517:M580" si="69">IF(F517="ZVDF01",1,0)</f>
        <v>1</v>
      </c>
      <c r="Y517" s="164">
        <f t="shared" ref="Y517:Y580" si="70">H517</f>
        <v>55.499134517556321</v>
      </c>
      <c r="Z517" s="164">
        <f t="shared" si="65"/>
        <v>63.405446902508103</v>
      </c>
      <c r="AA517" s="165">
        <f t="shared" ref="AA517:AA580" si="71">Z517/Y517-1</f>
        <v>0.14245830054251996</v>
      </c>
    </row>
    <row r="518" spans="1:27" x14ac:dyDescent="0.35">
      <c r="A518" t="s">
        <v>1072</v>
      </c>
      <c r="B518" t="s">
        <v>1073</v>
      </c>
      <c r="C518" t="s">
        <v>1075</v>
      </c>
      <c r="D518" t="s">
        <v>1077</v>
      </c>
      <c r="E518" t="s">
        <v>1079</v>
      </c>
      <c r="F518" t="s">
        <v>1083</v>
      </c>
      <c r="G518" s="65">
        <v>37976.551664530089</v>
      </c>
      <c r="H518" s="137">
        <f t="shared" si="66"/>
        <v>65.47681321470705</v>
      </c>
      <c r="I518" s="132">
        <v>23954.0527728093</v>
      </c>
      <c r="J518">
        <f t="shared" si="64"/>
        <v>23.84</v>
      </c>
      <c r="K518">
        <f t="shared" si="67"/>
        <v>1</v>
      </c>
      <c r="L518">
        <f t="shared" si="68"/>
        <v>1</v>
      </c>
      <c r="M518">
        <f t="shared" si="69"/>
        <v>1</v>
      </c>
      <c r="Y518" s="164">
        <f t="shared" si="70"/>
        <v>65.47681321470705</v>
      </c>
      <c r="Z518" s="164">
        <f t="shared" si="65"/>
        <v>71.390856779241759</v>
      </c>
      <c r="AA518" s="165">
        <f t="shared" si="71"/>
        <v>9.032271538845027E-2</v>
      </c>
    </row>
    <row r="519" spans="1:27" x14ac:dyDescent="0.35">
      <c r="A519" t="s">
        <v>1072</v>
      </c>
      <c r="B519" t="s">
        <v>1073</v>
      </c>
      <c r="C519" t="s">
        <v>1075</v>
      </c>
      <c r="D519" t="s">
        <v>1077</v>
      </c>
      <c r="E519" t="s">
        <v>1079</v>
      </c>
      <c r="F519" t="s">
        <v>1083</v>
      </c>
      <c r="G519" s="65">
        <v>52603.580105152228</v>
      </c>
      <c r="H519" s="137">
        <f t="shared" si="66"/>
        <v>90.695827767503843</v>
      </c>
      <c r="I519" s="132">
        <v>31081.371963744201</v>
      </c>
      <c r="J519">
        <f t="shared" si="64"/>
        <v>23.84</v>
      </c>
      <c r="K519">
        <f t="shared" si="67"/>
        <v>1</v>
      </c>
      <c r="L519">
        <f t="shared" si="68"/>
        <v>1</v>
      </c>
      <c r="M519">
        <f t="shared" si="69"/>
        <v>1</v>
      </c>
      <c r="Y519" s="164">
        <f t="shared" si="70"/>
        <v>90.695827767503843</v>
      </c>
      <c r="Z519" s="164">
        <f t="shared" si="65"/>
        <v>77.209297416333385</v>
      </c>
      <c r="AA519" s="165">
        <f t="shared" si="71"/>
        <v>-0.14870066995521325</v>
      </c>
    </row>
    <row r="520" spans="1:27" x14ac:dyDescent="0.35">
      <c r="A520" t="s">
        <v>1072</v>
      </c>
      <c r="B520" t="s">
        <v>1073</v>
      </c>
      <c r="C520" t="s">
        <v>1075</v>
      </c>
      <c r="D520" t="s">
        <v>1077</v>
      </c>
      <c r="E520" t="s">
        <v>1079</v>
      </c>
      <c r="F520" t="s">
        <v>1083</v>
      </c>
      <c r="G520" s="65">
        <v>51822.592096189001</v>
      </c>
      <c r="H520" s="137">
        <f t="shared" si="66"/>
        <v>89.349296717567242</v>
      </c>
      <c r="I520" s="132">
        <v>45016.2336447989</v>
      </c>
      <c r="J520">
        <f t="shared" si="64"/>
        <v>23.84</v>
      </c>
      <c r="K520">
        <f t="shared" si="67"/>
        <v>1</v>
      </c>
      <c r="L520">
        <f t="shared" si="68"/>
        <v>1</v>
      </c>
      <c r="M520">
        <f t="shared" si="69"/>
        <v>1</v>
      </c>
      <c r="Y520" s="164">
        <f t="shared" si="70"/>
        <v>89.349296717567242</v>
      </c>
      <c r="Z520" s="164">
        <f t="shared" si="65"/>
        <v>88.585126575271929</v>
      </c>
      <c r="AA520" s="165">
        <f t="shared" si="71"/>
        <v>-8.5526150777756049E-3</v>
      </c>
    </row>
    <row r="521" spans="1:27" x14ac:dyDescent="0.35">
      <c r="A521" t="s">
        <v>1072</v>
      </c>
      <c r="B521" t="s">
        <v>1073</v>
      </c>
      <c r="C521" t="s">
        <v>1075</v>
      </c>
      <c r="D521" t="s">
        <v>1077</v>
      </c>
      <c r="E521" t="s">
        <v>1079</v>
      </c>
      <c r="F521" t="s">
        <v>1083</v>
      </c>
      <c r="G521" s="65">
        <v>58332.198826699321</v>
      </c>
      <c r="H521" s="137">
        <f t="shared" si="66"/>
        <v>100.57275659775745</v>
      </c>
      <c r="I521" s="132">
        <v>54061.366139626101</v>
      </c>
      <c r="J521">
        <f t="shared" si="64"/>
        <v>23.84</v>
      </c>
      <c r="K521">
        <f t="shared" si="67"/>
        <v>1</v>
      </c>
      <c r="L521">
        <f t="shared" si="68"/>
        <v>1</v>
      </c>
      <c r="M521">
        <f t="shared" si="69"/>
        <v>1</v>
      </c>
      <c r="Y521" s="164">
        <f t="shared" si="70"/>
        <v>100.57275659775745</v>
      </c>
      <c r="Z521" s="164">
        <f t="shared" si="65"/>
        <v>95.96918852983093</v>
      </c>
      <c r="AA521" s="165">
        <f t="shared" si="71"/>
        <v>-4.5773509881394281E-2</v>
      </c>
    </row>
    <row r="522" spans="1:27" x14ac:dyDescent="0.35">
      <c r="A522" t="s">
        <v>1072</v>
      </c>
      <c r="B522" t="s">
        <v>1073</v>
      </c>
      <c r="C522" t="s">
        <v>1075</v>
      </c>
      <c r="D522" t="s">
        <v>1077</v>
      </c>
      <c r="E522" t="s">
        <v>1079</v>
      </c>
      <c r="F522" t="s">
        <v>1083</v>
      </c>
      <c r="G522" s="65">
        <v>66836.585356263895</v>
      </c>
      <c r="H522" s="137">
        <f t="shared" si="66"/>
        <v>115.23549199355844</v>
      </c>
      <c r="I522" s="132">
        <v>63550.072249703</v>
      </c>
      <c r="J522">
        <f t="shared" si="64"/>
        <v>23.84</v>
      </c>
      <c r="K522">
        <f t="shared" si="67"/>
        <v>1</v>
      </c>
      <c r="L522">
        <f t="shared" si="68"/>
        <v>1</v>
      </c>
      <c r="M522">
        <f t="shared" si="69"/>
        <v>1</v>
      </c>
      <c r="Y522" s="164">
        <f t="shared" si="70"/>
        <v>115.23549199355844</v>
      </c>
      <c r="Z522" s="164">
        <f t="shared" si="65"/>
        <v>103.71536514200103</v>
      </c>
      <c r="AA522" s="165">
        <f t="shared" si="71"/>
        <v>-9.997030126969364E-2</v>
      </c>
    </row>
    <row r="523" spans="1:27" x14ac:dyDescent="0.35">
      <c r="A523" t="s">
        <v>1072</v>
      </c>
      <c r="B523" t="s">
        <v>1073</v>
      </c>
      <c r="C523" t="s">
        <v>1075</v>
      </c>
      <c r="D523" t="s">
        <v>1077</v>
      </c>
      <c r="E523" t="s">
        <v>1079</v>
      </c>
      <c r="F523" t="s">
        <v>1083</v>
      </c>
      <c r="G523" s="65">
        <v>67592.706251238997</v>
      </c>
      <c r="H523" s="137">
        <f t="shared" si="66"/>
        <v>116.53914870903276</v>
      </c>
      <c r="I523" s="132">
        <v>71394.000753582499</v>
      </c>
      <c r="J523">
        <f t="shared" si="64"/>
        <v>23.84</v>
      </c>
      <c r="K523">
        <f t="shared" si="67"/>
        <v>1</v>
      </c>
      <c r="L523">
        <f t="shared" si="68"/>
        <v>1</v>
      </c>
      <c r="M523">
        <f t="shared" si="69"/>
        <v>1</v>
      </c>
      <c r="Y523" s="164">
        <f t="shared" si="70"/>
        <v>116.53914870903276</v>
      </c>
      <c r="Z523" s="164">
        <f t="shared" si="65"/>
        <v>110.11881518244003</v>
      </c>
      <c r="AA523" s="165">
        <f t="shared" si="71"/>
        <v>-5.5091646006635853E-2</v>
      </c>
    </row>
    <row r="524" spans="1:27" x14ac:dyDescent="0.35">
      <c r="A524" t="s">
        <v>1072</v>
      </c>
      <c r="B524" t="s">
        <v>1073</v>
      </c>
      <c r="C524" t="s">
        <v>1075</v>
      </c>
      <c r="D524" t="s">
        <v>1077</v>
      </c>
      <c r="E524" t="s">
        <v>1079</v>
      </c>
      <c r="F524" t="s">
        <v>1084</v>
      </c>
      <c r="G524" s="65">
        <v>25268.011548523686</v>
      </c>
      <c r="H524" s="137">
        <f t="shared" si="66"/>
        <v>43.565537152627044</v>
      </c>
      <c r="I524" s="132">
        <v>3495.45982983364</v>
      </c>
      <c r="J524">
        <f t="shared" si="64"/>
        <v>23.84</v>
      </c>
      <c r="K524">
        <f t="shared" si="67"/>
        <v>1</v>
      </c>
      <c r="L524">
        <f t="shared" si="68"/>
        <v>1</v>
      </c>
      <c r="M524">
        <f t="shared" si="69"/>
        <v>0</v>
      </c>
      <c r="Y524" s="164">
        <f t="shared" si="70"/>
        <v>43.565537152627044</v>
      </c>
      <c r="Z524" s="164">
        <f t="shared" si="65"/>
        <v>51.079165992782407</v>
      </c>
      <c r="AA524" s="165">
        <f t="shared" si="71"/>
        <v>0.1724672603905284</v>
      </c>
    </row>
    <row r="525" spans="1:27" x14ac:dyDescent="0.35">
      <c r="A525" t="s">
        <v>1072</v>
      </c>
      <c r="B525" t="s">
        <v>1073</v>
      </c>
      <c r="C525" t="s">
        <v>1075</v>
      </c>
      <c r="D525" t="s">
        <v>1077</v>
      </c>
      <c r="E525" t="s">
        <v>1079</v>
      </c>
      <c r="F525" t="s">
        <v>1084</v>
      </c>
      <c r="G525" s="65">
        <v>33328.579721618473</v>
      </c>
      <c r="H525" s="137">
        <f t="shared" si="66"/>
        <v>57.463068485549094</v>
      </c>
      <c r="I525" s="132">
        <v>14172.2970393051</v>
      </c>
      <c r="J525">
        <f t="shared" si="64"/>
        <v>23.84</v>
      </c>
      <c r="K525">
        <f t="shared" si="67"/>
        <v>1</v>
      </c>
      <c r="L525">
        <f t="shared" si="68"/>
        <v>1</v>
      </c>
      <c r="M525">
        <f t="shared" si="69"/>
        <v>0</v>
      </c>
      <c r="Y525" s="164">
        <f t="shared" si="70"/>
        <v>57.463068485549094</v>
      </c>
      <c r="Z525" s="164">
        <f t="shared" si="65"/>
        <v>59.795282365711678</v>
      </c>
      <c r="AA525" s="165">
        <f t="shared" si="71"/>
        <v>4.0586309461512426E-2</v>
      </c>
    </row>
    <row r="526" spans="1:27" x14ac:dyDescent="0.35">
      <c r="A526" t="s">
        <v>1072</v>
      </c>
      <c r="B526" t="s">
        <v>1073</v>
      </c>
      <c r="C526" t="s">
        <v>1075</v>
      </c>
      <c r="D526" t="s">
        <v>1077</v>
      </c>
      <c r="E526" t="s">
        <v>1079</v>
      </c>
      <c r="F526" t="s">
        <v>1084</v>
      </c>
      <c r="G526" s="65">
        <v>37854.450427727403</v>
      </c>
      <c r="H526" s="137">
        <f t="shared" si="66"/>
        <v>65.266293840909313</v>
      </c>
      <c r="I526" s="132">
        <v>23954.0527728093</v>
      </c>
      <c r="J526">
        <f t="shared" si="64"/>
        <v>23.84</v>
      </c>
      <c r="K526">
        <f t="shared" si="67"/>
        <v>1</v>
      </c>
      <c r="L526">
        <f t="shared" si="68"/>
        <v>1</v>
      </c>
      <c r="M526">
        <f t="shared" si="69"/>
        <v>0</v>
      </c>
      <c r="Y526" s="164">
        <f t="shared" si="70"/>
        <v>65.266293840909313</v>
      </c>
      <c r="Z526" s="164">
        <f t="shared" si="65"/>
        <v>67.780692242445326</v>
      </c>
      <c r="AA526" s="165">
        <f t="shared" si="71"/>
        <v>3.8525221114362962E-2</v>
      </c>
    </row>
    <row r="527" spans="1:27" x14ac:dyDescent="0.35">
      <c r="A527" t="s">
        <v>1072</v>
      </c>
      <c r="B527" t="s">
        <v>1073</v>
      </c>
      <c r="C527" t="s">
        <v>1075</v>
      </c>
      <c r="D527" t="s">
        <v>1077</v>
      </c>
      <c r="E527" t="s">
        <v>1079</v>
      </c>
      <c r="F527" t="s">
        <v>1084</v>
      </c>
      <c r="G527" s="65">
        <v>49858.787871320616</v>
      </c>
      <c r="H527" s="137">
        <f t="shared" si="66"/>
        <v>85.96342736434589</v>
      </c>
      <c r="I527" s="132">
        <v>31081.371963744201</v>
      </c>
      <c r="J527">
        <f t="shared" si="64"/>
        <v>23.84</v>
      </c>
      <c r="K527">
        <f t="shared" si="67"/>
        <v>1</v>
      </c>
      <c r="L527">
        <f t="shared" si="68"/>
        <v>1</v>
      </c>
      <c r="M527">
        <f t="shared" si="69"/>
        <v>0</v>
      </c>
      <c r="Y527" s="164">
        <f t="shared" si="70"/>
        <v>85.96342736434589</v>
      </c>
      <c r="Z527" s="164">
        <f t="shared" si="65"/>
        <v>73.599132879536953</v>
      </c>
      <c r="AA527" s="165">
        <f t="shared" si="71"/>
        <v>-0.14383203257362376</v>
      </c>
    </row>
    <row r="528" spans="1:27" x14ac:dyDescent="0.35">
      <c r="A528" t="s">
        <v>1072</v>
      </c>
      <c r="B528" t="s">
        <v>1073</v>
      </c>
      <c r="C528" t="s">
        <v>1075</v>
      </c>
      <c r="D528" t="s">
        <v>1077</v>
      </c>
      <c r="E528" t="s">
        <v>1079</v>
      </c>
      <c r="F528" t="s">
        <v>1084</v>
      </c>
      <c r="G528" s="65">
        <v>49964.950809569142</v>
      </c>
      <c r="H528" s="137">
        <f t="shared" si="66"/>
        <v>86.146466913050247</v>
      </c>
      <c r="I528" s="132">
        <v>45016.2336447989</v>
      </c>
      <c r="J528">
        <f t="shared" si="64"/>
        <v>23.84</v>
      </c>
      <c r="K528">
        <f t="shared" si="67"/>
        <v>1</v>
      </c>
      <c r="L528">
        <f t="shared" si="68"/>
        <v>1</v>
      </c>
      <c r="M528">
        <f t="shared" si="69"/>
        <v>0</v>
      </c>
      <c r="Y528" s="164">
        <f t="shared" si="70"/>
        <v>86.146466913050247</v>
      </c>
      <c r="Z528" s="164">
        <f t="shared" si="65"/>
        <v>84.974962038475496</v>
      </c>
      <c r="AA528" s="165">
        <f t="shared" si="71"/>
        <v>-1.35989892163213E-2</v>
      </c>
    </row>
    <row r="529" spans="1:27" x14ac:dyDescent="0.35">
      <c r="A529" t="s">
        <v>1072</v>
      </c>
      <c r="B529" t="s">
        <v>1073</v>
      </c>
      <c r="C529" t="s">
        <v>1075</v>
      </c>
      <c r="D529" t="s">
        <v>1077</v>
      </c>
      <c r="E529" t="s">
        <v>1079</v>
      </c>
      <c r="F529" t="s">
        <v>1084</v>
      </c>
      <c r="G529" s="65">
        <v>54892.480233509261</v>
      </c>
      <c r="H529" s="137">
        <f t="shared" si="66"/>
        <v>94.642207299153895</v>
      </c>
      <c r="I529" s="132">
        <v>54061.366139626101</v>
      </c>
      <c r="J529">
        <f t="shared" si="64"/>
        <v>23.84</v>
      </c>
      <c r="K529">
        <f t="shared" si="67"/>
        <v>1</v>
      </c>
      <c r="L529">
        <f t="shared" si="68"/>
        <v>1</v>
      </c>
      <c r="M529">
        <f t="shared" si="69"/>
        <v>0</v>
      </c>
      <c r="Y529" s="164">
        <f t="shared" si="70"/>
        <v>94.642207299153895</v>
      </c>
      <c r="Z529" s="164">
        <f t="shared" si="65"/>
        <v>92.359023993034498</v>
      </c>
      <c r="AA529" s="165">
        <f t="shared" si="71"/>
        <v>-2.4124366614807435E-2</v>
      </c>
    </row>
    <row r="530" spans="1:27" x14ac:dyDescent="0.35">
      <c r="A530" t="s">
        <v>1072</v>
      </c>
      <c r="B530" t="s">
        <v>1073</v>
      </c>
      <c r="C530" t="s">
        <v>1075</v>
      </c>
      <c r="D530" t="s">
        <v>1077</v>
      </c>
      <c r="E530" t="s">
        <v>1079</v>
      </c>
      <c r="F530" t="s">
        <v>1084</v>
      </c>
      <c r="G530" s="65">
        <v>62322.582480163008</v>
      </c>
      <c r="H530" s="137">
        <f t="shared" si="66"/>
        <v>107.45272841407416</v>
      </c>
      <c r="I530" s="132">
        <v>63550.072249703</v>
      </c>
      <c r="J530">
        <f t="shared" si="64"/>
        <v>23.84</v>
      </c>
      <c r="K530">
        <f t="shared" si="67"/>
        <v>1</v>
      </c>
      <c r="L530">
        <f t="shared" si="68"/>
        <v>1</v>
      </c>
      <c r="M530">
        <f t="shared" si="69"/>
        <v>0</v>
      </c>
      <c r="Y530" s="164">
        <f t="shared" si="70"/>
        <v>107.45272841407416</v>
      </c>
      <c r="Z530" s="164">
        <f t="shared" si="65"/>
        <v>100.1052006052046</v>
      </c>
      <c r="AA530" s="165">
        <f t="shared" si="71"/>
        <v>-6.8379164655135716E-2</v>
      </c>
    </row>
    <row r="531" spans="1:27" x14ac:dyDescent="0.35">
      <c r="A531" t="s">
        <v>1072</v>
      </c>
      <c r="B531" t="s">
        <v>1073</v>
      </c>
      <c r="C531" t="s">
        <v>1075</v>
      </c>
      <c r="D531" t="s">
        <v>1077</v>
      </c>
      <c r="E531" t="s">
        <v>1079</v>
      </c>
      <c r="F531" t="s">
        <v>1084</v>
      </c>
      <c r="G531" s="65">
        <v>61790.179436389801</v>
      </c>
      <c r="H531" s="137">
        <f t="shared" si="66"/>
        <v>106.53479213170655</v>
      </c>
      <c r="I531" s="132">
        <v>71394.000753582499</v>
      </c>
      <c r="J531">
        <f t="shared" si="64"/>
        <v>23.84</v>
      </c>
      <c r="K531">
        <f t="shared" si="67"/>
        <v>1</v>
      </c>
      <c r="L531">
        <f t="shared" si="68"/>
        <v>1</v>
      </c>
      <c r="M531">
        <f t="shared" si="69"/>
        <v>0</v>
      </c>
      <c r="Y531" s="164">
        <f t="shared" si="70"/>
        <v>106.53479213170655</v>
      </c>
      <c r="Z531" s="164">
        <f t="shared" si="65"/>
        <v>106.5086506456436</v>
      </c>
      <c r="AA531" s="165">
        <f t="shared" si="71"/>
        <v>-2.4537980071936971E-4</v>
      </c>
    </row>
    <row r="532" spans="1:27" x14ac:dyDescent="0.35">
      <c r="A532" t="s">
        <v>1072</v>
      </c>
      <c r="B532" t="s">
        <v>1073</v>
      </c>
      <c r="C532" t="s">
        <v>1075</v>
      </c>
      <c r="D532" t="s">
        <v>1077</v>
      </c>
      <c r="E532" t="s">
        <v>1082</v>
      </c>
      <c r="F532" t="s">
        <v>1083</v>
      </c>
      <c r="G532" s="65">
        <v>22620.572175208483</v>
      </c>
      <c r="H532" s="137">
        <f t="shared" si="66"/>
        <v>39.000986508980141</v>
      </c>
      <c r="I532" s="132">
        <v>3495.45982983364</v>
      </c>
      <c r="J532">
        <f t="shared" si="64"/>
        <v>23.84</v>
      </c>
      <c r="K532">
        <f t="shared" si="67"/>
        <v>1</v>
      </c>
      <c r="L532">
        <f t="shared" si="68"/>
        <v>1</v>
      </c>
      <c r="M532">
        <f t="shared" si="69"/>
        <v>1</v>
      </c>
      <c r="Y532" s="164">
        <f t="shared" si="70"/>
        <v>39.000986508980141</v>
      </c>
      <c r="Z532" s="164">
        <f t="shared" si="65"/>
        <v>54.689330529578832</v>
      </c>
      <c r="AA532" s="165">
        <f t="shared" si="71"/>
        <v>0.40225505621470337</v>
      </c>
    </row>
    <row r="533" spans="1:27" x14ac:dyDescent="0.35">
      <c r="A533" t="s">
        <v>1072</v>
      </c>
      <c r="B533" t="s">
        <v>1073</v>
      </c>
      <c r="C533" t="s">
        <v>1075</v>
      </c>
      <c r="D533" t="s">
        <v>1077</v>
      </c>
      <c r="E533" t="s">
        <v>1082</v>
      </c>
      <c r="F533" t="s">
        <v>1083</v>
      </c>
      <c r="G533" s="65">
        <v>31477.412870371285</v>
      </c>
      <c r="H533" s="137">
        <f t="shared" si="66"/>
        <v>54.271401500640145</v>
      </c>
      <c r="I533" s="132">
        <v>14172.2970393051</v>
      </c>
      <c r="J533">
        <f t="shared" si="64"/>
        <v>23.84</v>
      </c>
      <c r="K533">
        <f t="shared" si="67"/>
        <v>1</v>
      </c>
      <c r="L533">
        <f t="shared" si="68"/>
        <v>1</v>
      </c>
      <c r="M533">
        <f t="shared" si="69"/>
        <v>1</v>
      </c>
      <c r="Y533" s="164">
        <f t="shared" si="70"/>
        <v>54.271401500640145</v>
      </c>
      <c r="Z533" s="164">
        <f t="shared" si="65"/>
        <v>63.405446902508103</v>
      </c>
      <c r="AA533" s="165">
        <f t="shared" si="71"/>
        <v>0.16830310530602799</v>
      </c>
    </row>
    <row r="534" spans="1:27" x14ac:dyDescent="0.35">
      <c r="A534" t="s">
        <v>1072</v>
      </c>
      <c r="B534" t="s">
        <v>1073</v>
      </c>
      <c r="C534" t="s">
        <v>1075</v>
      </c>
      <c r="D534" t="s">
        <v>1077</v>
      </c>
      <c r="E534" t="s">
        <v>1082</v>
      </c>
      <c r="F534" t="s">
        <v>1083</v>
      </c>
      <c r="G534" s="65">
        <v>37057.931742991386</v>
      </c>
      <c r="H534" s="137">
        <f t="shared" si="66"/>
        <v>63.892985763778249</v>
      </c>
      <c r="I534" s="132">
        <v>23954.0527728093</v>
      </c>
      <c r="J534">
        <f t="shared" si="64"/>
        <v>23.84</v>
      </c>
      <c r="K534">
        <f t="shared" si="67"/>
        <v>1</v>
      </c>
      <c r="L534">
        <f t="shared" si="68"/>
        <v>1</v>
      </c>
      <c r="M534">
        <f t="shared" si="69"/>
        <v>1</v>
      </c>
      <c r="Y534" s="164">
        <f t="shared" si="70"/>
        <v>63.892985763778249</v>
      </c>
      <c r="Z534" s="164">
        <f t="shared" si="65"/>
        <v>71.390856779241759</v>
      </c>
      <c r="AA534" s="165">
        <f t="shared" si="71"/>
        <v>0.11735045601381411</v>
      </c>
    </row>
    <row r="535" spans="1:27" x14ac:dyDescent="0.35">
      <c r="A535" t="s">
        <v>1072</v>
      </c>
      <c r="B535" t="s">
        <v>1073</v>
      </c>
      <c r="C535" t="s">
        <v>1075</v>
      </c>
      <c r="D535" t="s">
        <v>1077</v>
      </c>
      <c r="E535" t="s">
        <v>1082</v>
      </c>
      <c r="F535" t="s">
        <v>1083</v>
      </c>
      <c r="G535" s="65">
        <v>50790.392356081218</v>
      </c>
      <c r="H535" s="137">
        <f t="shared" si="66"/>
        <v>87.569641993243479</v>
      </c>
      <c r="I535" s="132">
        <v>31081.371963744201</v>
      </c>
      <c r="J535">
        <f t="shared" si="64"/>
        <v>23.84</v>
      </c>
      <c r="K535">
        <f t="shared" si="67"/>
        <v>1</v>
      </c>
      <c r="L535">
        <f t="shared" si="68"/>
        <v>1</v>
      </c>
      <c r="M535">
        <f t="shared" si="69"/>
        <v>1</v>
      </c>
      <c r="Y535" s="164">
        <f t="shared" si="70"/>
        <v>87.569641993243479</v>
      </c>
      <c r="Z535" s="164">
        <f t="shared" si="65"/>
        <v>77.209297416333385</v>
      </c>
      <c r="AA535" s="165">
        <f t="shared" si="71"/>
        <v>-0.11830977426754186</v>
      </c>
    </row>
    <row r="536" spans="1:27" x14ac:dyDescent="0.35">
      <c r="A536" t="s">
        <v>1072</v>
      </c>
      <c r="B536" t="s">
        <v>1073</v>
      </c>
      <c r="C536" t="s">
        <v>1075</v>
      </c>
      <c r="D536" t="s">
        <v>1077</v>
      </c>
      <c r="E536" t="s">
        <v>1082</v>
      </c>
      <c r="F536" t="s">
        <v>1083</v>
      </c>
      <c r="G536" s="65">
        <v>50177.05054885376</v>
      </c>
      <c r="H536" s="137">
        <f t="shared" si="66"/>
        <v>86.512156118713378</v>
      </c>
      <c r="I536" s="132">
        <v>45016.2336447989</v>
      </c>
      <c r="J536">
        <f t="shared" si="64"/>
        <v>23.84</v>
      </c>
      <c r="K536">
        <f t="shared" si="67"/>
        <v>1</v>
      </c>
      <c r="L536">
        <f t="shared" si="68"/>
        <v>1</v>
      </c>
      <c r="M536">
        <f t="shared" si="69"/>
        <v>1</v>
      </c>
      <c r="Y536" s="164">
        <f t="shared" si="70"/>
        <v>86.512156118713378</v>
      </c>
      <c r="Z536" s="164">
        <f t="shared" si="65"/>
        <v>88.585126575271929</v>
      </c>
      <c r="AA536" s="165">
        <f t="shared" si="71"/>
        <v>2.3961608975668014E-2</v>
      </c>
    </row>
    <row r="537" spans="1:27" x14ac:dyDescent="0.35">
      <c r="A537" t="s">
        <v>1072</v>
      </c>
      <c r="B537" t="s">
        <v>1073</v>
      </c>
      <c r="C537" t="s">
        <v>1075</v>
      </c>
      <c r="D537" t="s">
        <v>1077</v>
      </c>
      <c r="E537" t="s">
        <v>1082</v>
      </c>
      <c r="F537" t="s">
        <v>1083</v>
      </c>
      <c r="G537" s="65">
        <v>56528.216479571718</v>
      </c>
      <c r="H537" s="137">
        <f t="shared" si="66"/>
        <v>97.46244220615813</v>
      </c>
      <c r="I537" s="132">
        <v>54061.366139626101</v>
      </c>
      <c r="J537">
        <f t="shared" si="64"/>
        <v>23.84</v>
      </c>
      <c r="K537">
        <f t="shared" si="67"/>
        <v>1</v>
      </c>
      <c r="L537">
        <f t="shared" si="68"/>
        <v>1</v>
      </c>
      <c r="M537">
        <f t="shared" si="69"/>
        <v>1</v>
      </c>
      <c r="Y537" s="164">
        <f t="shared" si="70"/>
        <v>97.46244220615813</v>
      </c>
      <c r="Z537" s="164">
        <f t="shared" si="65"/>
        <v>95.96918852983093</v>
      </c>
      <c r="AA537" s="165">
        <f t="shared" si="71"/>
        <v>-1.5321324220139987E-2</v>
      </c>
    </row>
    <row r="538" spans="1:27" x14ac:dyDescent="0.35">
      <c r="A538" t="s">
        <v>1072</v>
      </c>
      <c r="B538" t="s">
        <v>1073</v>
      </c>
      <c r="C538" t="s">
        <v>1075</v>
      </c>
      <c r="D538" t="s">
        <v>1077</v>
      </c>
      <c r="E538" t="s">
        <v>1082</v>
      </c>
      <c r="F538" t="s">
        <v>1083</v>
      </c>
      <c r="G538" s="65">
        <v>64934.441062092221</v>
      </c>
      <c r="H538" s="137">
        <f t="shared" si="66"/>
        <v>111.95593286567625</v>
      </c>
      <c r="I538" s="132">
        <v>63550.072249703</v>
      </c>
      <c r="J538">
        <f t="shared" si="64"/>
        <v>23.84</v>
      </c>
      <c r="K538">
        <f t="shared" si="67"/>
        <v>1</v>
      </c>
      <c r="L538">
        <f t="shared" si="68"/>
        <v>1</v>
      </c>
      <c r="M538">
        <f t="shared" si="69"/>
        <v>1</v>
      </c>
      <c r="Y538" s="164">
        <f t="shared" si="70"/>
        <v>111.95593286567625</v>
      </c>
      <c r="Z538" s="164">
        <f t="shared" si="65"/>
        <v>103.71536514200103</v>
      </c>
      <c r="AA538" s="165">
        <f t="shared" si="71"/>
        <v>-7.3605458082888542E-2</v>
      </c>
    </row>
    <row r="539" spans="1:27" x14ac:dyDescent="0.35">
      <c r="A539" t="s">
        <v>1072</v>
      </c>
      <c r="B539" t="s">
        <v>1073</v>
      </c>
      <c r="C539" t="s">
        <v>1075</v>
      </c>
      <c r="D539" t="s">
        <v>1077</v>
      </c>
      <c r="E539" t="s">
        <v>1082</v>
      </c>
      <c r="F539" t="s">
        <v>1083</v>
      </c>
      <c r="G539" s="65">
        <v>65306.065700035258</v>
      </c>
      <c r="H539" s="137">
        <f t="shared" si="66"/>
        <v>112.5966650000608</v>
      </c>
      <c r="I539" s="132">
        <v>71394.000753582499</v>
      </c>
      <c r="J539">
        <f t="shared" si="64"/>
        <v>23.84</v>
      </c>
      <c r="K539">
        <f t="shared" si="67"/>
        <v>1</v>
      </c>
      <c r="L539">
        <f t="shared" si="68"/>
        <v>1</v>
      </c>
      <c r="M539">
        <f t="shared" si="69"/>
        <v>1</v>
      </c>
      <c r="Y539" s="164">
        <f t="shared" si="70"/>
        <v>112.5966650000608</v>
      </c>
      <c r="Z539" s="164">
        <f t="shared" si="65"/>
        <v>110.11881518244003</v>
      </c>
      <c r="AA539" s="165">
        <f t="shared" si="71"/>
        <v>-2.2006422815626259E-2</v>
      </c>
    </row>
    <row r="540" spans="1:27" x14ac:dyDescent="0.35">
      <c r="A540" t="s">
        <v>1072</v>
      </c>
      <c r="B540" t="s">
        <v>1073</v>
      </c>
      <c r="C540" t="s">
        <v>1075</v>
      </c>
      <c r="D540" t="s">
        <v>1077</v>
      </c>
      <c r="E540" t="s">
        <v>1082</v>
      </c>
      <c r="F540" t="s">
        <v>1084</v>
      </c>
      <c r="G540" s="65">
        <v>24699.987753140438</v>
      </c>
      <c r="H540" s="137">
        <f t="shared" si="66"/>
        <v>42.586185781276619</v>
      </c>
      <c r="I540" s="132">
        <v>3495.45982983364</v>
      </c>
      <c r="J540">
        <f t="shared" si="64"/>
        <v>23.84</v>
      </c>
      <c r="K540">
        <f t="shared" si="67"/>
        <v>1</v>
      </c>
      <c r="L540">
        <f t="shared" si="68"/>
        <v>1</v>
      </c>
      <c r="M540">
        <f t="shared" si="69"/>
        <v>0</v>
      </c>
      <c r="Y540" s="164">
        <f t="shared" si="70"/>
        <v>42.586185781276619</v>
      </c>
      <c r="Z540" s="164">
        <f t="shared" si="65"/>
        <v>51.079165992782407</v>
      </c>
      <c r="AA540" s="165">
        <f t="shared" si="71"/>
        <v>0.19943040344410923</v>
      </c>
    </row>
    <row r="541" spans="1:27" x14ac:dyDescent="0.35">
      <c r="A541" t="s">
        <v>1072</v>
      </c>
      <c r="B541" t="s">
        <v>1073</v>
      </c>
      <c r="C541" t="s">
        <v>1075</v>
      </c>
      <c r="D541" t="s">
        <v>1077</v>
      </c>
      <c r="E541" t="s">
        <v>1082</v>
      </c>
      <c r="F541" t="s">
        <v>1084</v>
      </c>
      <c r="G541" s="65">
        <v>32189.507250163351</v>
      </c>
      <c r="H541" s="137">
        <f t="shared" si="66"/>
        <v>55.499150431316124</v>
      </c>
      <c r="I541" s="132">
        <v>14172.2970393051</v>
      </c>
      <c r="J541">
        <f t="shared" si="64"/>
        <v>23.84</v>
      </c>
      <c r="K541">
        <f t="shared" si="67"/>
        <v>1</v>
      </c>
      <c r="L541">
        <f t="shared" si="68"/>
        <v>1</v>
      </c>
      <c r="M541">
        <f t="shared" si="69"/>
        <v>0</v>
      </c>
      <c r="Y541" s="164">
        <f t="shared" si="70"/>
        <v>55.499150431316124</v>
      </c>
      <c r="Z541" s="164">
        <f t="shared" si="65"/>
        <v>59.795282365711678</v>
      </c>
      <c r="AA541" s="165">
        <f t="shared" si="71"/>
        <v>7.7408967542887064E-2</v>
      </c>
    </row>
    <row r="542" spans="1:27" x14ac:dyDescent="0.35">
      <c r="A542" t="s">
        <v>1072</v>
      </c>
      <c r="B542" t="s">
        <v>1073</v>
      </c>
      <c r="C542" t="s">
        <v>1075</v>
      </c>
      <c r="D542" t="s">
        <v>1077</v>
      </c>
      <c r="E542" t="s">
        <v>1082</v>
      </c>
      <c r="F542" t="s">
        <v>1084</v>
      </c>
      <c r="G542" s="65">
        <v>36407.160599039664</v>
      </c>
      <c r="H542" s="137">
        <f t="shared" si="66"/>
        <v>62.770966550068387</v>
      </c>
      <c r="I542" s="132">
        <v>23954.0527728093</v>
      </c>
      <c r="J542">
        <f t="shared" si="64"/>
        <v>23.84</v>
      </c>
      <c r="K542">
        <f t="shared" si="67"/>
        <v>1</v>
      </c>
      <c r="L542">
        <f t="shared" si="68"/>
        <v>1</v>
      </c>
      <c r="M542">
        <f t="shared" si="69"/>
        <v>0</v>
      </c>
      <c r="Y542" s="164">
        <f t="shared" si="70"/>
        <v>62.770966550068387</v>
      </c>
      <c r="Z542" s="164">
        <f t="shared" si="65"/>
        <v>67.780692242445326</v>
      </c>
      <c r="AA542" s="165">
        <f t="shared" si="71"/>
        <v>7.9809599369176532E-2</v>
      </c>
    </row>
    <row r="543" spans="1:27" x14ac:dyDescent="0.35">
      <c r="A543" t="s">
        <v>1072</v>
      </c>
      <c r="B543" t="s">
        <v>1073</v>
      </c>
      <c r="C543" t="s">
        <v>1075</v>
      </c>
      <c r="D543" t="s">
        <v>1077</v>
      </c>
      <c r="E543" t="s">
        <v>1082</v>
      </c>
      <c r="F543" t="s">
        <v>1084</v>
      </c>
      <c r="G543" s="65">
        <v>47619.575504119777</v>
      </c>
      <c r="H543" s="137">
        <f t="shared" si="66"/>
        <v>82.102716386413405</v>
      </c>
      <c r="I543" s="132">
        <v>31081.371963744201</v>
      </c>
      <c r="J543">
        <f t="shared" si="64"/>
        <v>23.84</v>
      </c>
      <c r="K543">
        <f t="shared" si="67"/>
        <v>1</v>
      </c>
      <c r="L543">
        <f t="shared" si="68"/>
        <v>1</v>
      </c>
      <c r="M543">
        <f t="shared" si="69"/>
        <v>0</v>
      </c>
      <c r="Y543" s="164">
        <f t="shared" si="70"/>
        <v>82.102716386413405</v>
      </c>
      <c r="Z543" s="164">
        <f t="shared" si="65"/>
        <v>73.599132879536953</v>
      </c>
      <c r="AA543" s="165">
        <f t="shared" si="71"/>
        <v>-0.10357249895185749</v>
      </c>
    </row>
    <row r="544" spans="1:27" x14ac:dyDescent="0.35">
      <c r="A544" t="s">
        <v>1072</v>
      </c>
      <c r="B544" t="s">
        <v>1073</v>
      </c>
      <c r="C544" t="s">
        <v>1075</v>
      </c>
      <c r="D544" t="s">
        <v>1077</v>
      </c>
      <c r="E544" t="s">
        <v>1082</v>
      </c>
      <c r="F544" t="s">
        <v>1084</v>
      </c>
      <c r="G544" s="65">
        <v>47693.406303107404</v>
      </c>
      <c r="H544" s="137">
        <f t="shared" si="66"/>
        <v>82.230010867426557</v>
      </c>
      <c r="I544" s="132">
        <v>45016.2336447989</v>
      </c>
      <c r="J544">
        <f t="shared" si="64"/>
        <v>23.84</v>
      </c>
      <c r="K544">
        <f t="shared" si="67"/>
        <v>1</v>
      </c>
      <c r="L544">
        <f t="shared" si="68"/>
        <v>1</v>
      </c>
      <c r="M544">
        <f t="shared" si="69"/>
        <v>0</v>
      </c>
      <c r="Y544" s="164">
        <f t="shared" si="70"/>
        <v>82.230010867426557</v>
      </c>
      <c r="Z544" s="164">
        <f t="shared" si="65"/>
        <v>84.974962038475496</v>
      </c>
      <c r="AA544" s="165">
        <f t="shared" si="71"/>
        <v>3.3381379159421742E-2</v>
      </c>
    </row>
    <row r="545" spans="1:27" x14ac:dyDescent="0.35">
      <c r="A545" t="s">
        <v>1072</v>
      </c>
      <c r="B545" t="s">
        <v>1073</v>
      </c>
      <c r="C545" t="s">
        <v>1075</v>
      </c>
      <c r="D545" t="s">
        <v>1077</v>
      </c>
      <c r="E545" t="s">
        <v>1082</v>
      </c>
      <c r="F545" t="s">
        <v>1084</v>
      </c>
      <c r="G545" s="65">
        <v>52494.746947067586</v>
      </c>
      <c r="H545" s="137">
        <f t="shared" si="66"/>
        <v>90.508184391495831</v>
      </c>
      <c r="I545" s="132">
        <v>54061.366139626101</v>
      </c>
      <c r="J545">
        <f t="shared" si="64"/>
        <v>23.84</v>
      </c>
      <c r="K545">
        <f t="shared" si="67"/>
        <v>1</v>
      </c>
      <c r="L545">
        <f t="shared" si="68"/>
        <v>1</v>
      </c>
      <c r="M545">
        <f t="shared" si="69"/>
        <v>0</v>
      </c>
      <c r="Y545" s="164">
        <f t="shared" si="70"/>
        <v>90.508184391495831</v>
      </c>
      <c r="Z545" s="164">
        <f t="shared" si="65"/>
        <v>92.359023993034498</v>
      </c>
      <c r="AA545" s="165">
        <f t="shared" si="71"/>
        <v>2.0449416966898948E-2</v>
      </c>
    </row>
    <row r="546" spans="1:27" x14ac:dyDescent="0.35">
      <c r="A546" t="s">
        <v>1072</v>
      </c>
      <c r="B546" t="s">
        <v>1073</v>
      </c>
      <c r="C546" t="s">
        <v>1075</v>
      </c>
      <c r="D546" t="s">
        <v>1077</v>
      </c>
      <c r="E546" t="s">
        <v>1082</v>
      </c>
      <c r="F546" t="s">
        <v>1084</v>
      </c>
      <c r="G546" s="65">
        <v>59952.80311645961</v>
      </c>
      <c r="H546" s="137">
        <f t="shared" si="66"/>
        <v>103.36690192493036</v>
      </c>
      <c r="I546" s="132">
        <v>63550.072249703</v>
      </c>
      <c r="J546">
        <f t="shared" si="64"/>
        <v>23.84</v>
      </c>
      <c r="K546">
        <f t="shared" si="67"/>
        <v>1</v>
      </c>
      <c r="L546">
        <f t="shared" si="68"/>
        <v>1</v>
      </c>
      <c r="M546">
        <f t="shared" si="69"/>
        <v>0</v>
      </c>
      <c r="Y546" s="164">
        <f t="shared" si="70"/>
        <v>103.36690192493036</v>
      </c>
      <c r="Z546" s="164">
        <f t="shared" si="65"/>
        <v>100.1052006052046</v>
      </c>
      <c r="AA546" s="165">
        <f t="shared" si="71"/>
        <v>-3.1554600737618621E-2</v>
      </c>
    </row>
    <row r="547" spans="1:27" x14ac:dyDescent="0.35">
      <c r="A547" t="s">
        <v>1072</v>
      </c>
      <c r="B547" t="s">
        <v>1073</v>
      </c>
      <c r="C547" t="s">
        <v>1075</v>
      </c>
      <c r="D547" t="s">
        <v>1077</v>
      </c>
      <c r="E547" t="s">
        <v>1082</v>
      </c>
      <c r="F547" t="s">
        <v>1084</v>
      </c>
      <c r="G547" s="65">
        <v>59147.721639831754</v>
      </c>
      <c r="H547" s="137">
        <f t="shared" si="66"/>
        <v>101.97883041350302</v>
      </c>
      <c r="I547" s="132">
        <v>71394.000753582499</v>
      </c>
      <c r="J547">
        <f t="shared" si="64"/>
        <v>23.84</v>
      </c>
      <c r="K547">
        <f t="shared" si="67"/>
        <v>1</v>
      </c>
      <c r="L547">
        <f t="shared" si="68"/>
        <v>1</v>
      </c>
      <c r="M547">
        <f t="shared" si="69"/>
        <v>0</v>
      </c>
      <c r="Y547" s="164">
        <f t="shared" si="70"/>
        <v>101.97883041350302</v>
      </c>
      <c r="Z547" s="164">
        <f t="shared" si="65"/>
        <v>106.5086506456436</v>
      </c>
      <c r="AA547" s="165">
        <f t="shared" si="71"/>
        <v>4.4419221261639219E-2</v>
      </c>
    </row>
    <row r="548" spans="1:27" x14ac:dyDescent="0.35">
      <c r="A548" t="s">
        <v>1072</v>
      </c>
      <c r="B548" t="s">
        <v>1073</v>
      </c>
      <c r="C548" t="s">
        <v>1075</v>
      </c>
      <c r="D548" t="s">
        <v>1077</v>
      </c>
      <c r="E548" t="s">
        <v>1080</v>
      </c>
      <c r="F548" t="s">
        <v>1083</v>
      </c>
      <c r="G548" s="65">
        <v>23082.771623394401</v>
      </c>
      <c r="H548" s="137">
        <f t="shared" si="66"/>
        <v>39.797882109300694</v>
      </c>
      <c r="I548" s="132">
        <v>3495.45982983364</v>
      </c>
      <c r="J548">
        <f t="shared" si="64"/>
        <v>23.84</v>
      </c>
      <c r="K548">
        <f t="shared" si="67"/>
        <v>1</v>
      </c>
      <c r="L548">
        <f t="shared" si="68"/>
        <v>1</v>
      </c>
      <c r="M548">
        <f t="shared" si="69"/>
        <v>1</v>
      </c>
      <c r="Y548" s="164">
        <f t="shared" si="70"/>
        <v>39.797882109300694</v>
      </c>
      <c r="Z548" s="164">
        <f t="shared" si="65"/>
        <v>54.689330529578832</v>
      </c>
      <c r="AA548" s="165">
        <f t="shared" si="71"/>
        <v>0.37417690668514325</v>
      </c>
    </row>
    <row r="549" spans="1:27" x14ac:dyDescent="0.35">
      <c r="A549" t="s">
        <v>1072</v>
      </c>
      <c r="B549" t="s">
        <v>1073</v>
      </c>
      <c r="C549" t="s">
        <v>1075</v>
      </c>
      <c r="D549" t="s">
        <v>1077</v>
      </c>
      <c r="E549" t="s">
        <v>1080</v>
      </c>
      <c r="F549" t="s">
        <v>1083</v>
      </c>
      <c r="G549" s="65">
        <v>32511.079246804748</v>
      </c>
      <c r="H549" s="137">
        <f t="shared" si="66"/>
        <v>56.053584908284044</v>
      </c>
      <c r="I549" s="132">
        <v>14172.2970393051</v>
      </c>
      <c r="J549">
        <f t="shared" si="64"/>
        <v>23.84</v>
      </c>
      <c r="K549">
        <f t="shared" si="67"/>
        <v>1</v>
      </c>
      <c r="L549">
        <f t="shared" si="68"/>
        <v>1</v>
      </c>
      <c r="M549">
        <f t="shared" si="69"/>
        <v>1</v>
      </c>
      <c r="Y549" s="164">
        <f t="shared" si="70"/>
        <v>56.053584908284044</v>
      </c>
      <c r="Z549" s="164">
        <f t="shared" si="65"/>
        <v>63.405446902508103</v>
      </c>
      <c r="AA549" s="165">
        <f t="shared" si="71"/>
        <v>0.13115774854103113</v>
      </c>
    </row>
    <row r="550" spans="1:27" x14ac:dyDescent="0.35">
      <c r="A550" t="s">
        <v>1072</v>
      </c>
      <c r="B550" t="s">
        <v>1073</v>
      </c>
      <c r="C550" t="s">
        <v>1075</v>
      </c>
      <c r="D550" t="s">
        <v>1077</v>
      </c>
      <c r="E550" t="s">
        <v>1080</v>
      </c>
      <c r="F550" t="s">
        <v>1083</v>
      </c>
      <c r="G550" s="65">
        <v>38082.806504398417</v>
      </c>
      <c r="H550" s="137">
        <f t="shared" si="66"/>
        <v>65.660011214480036</v>
      </c>
      <c r="I550" s="132">
        <v>23954.0527728093</v>
      </c>
      <c r="J550">
        <f t="shared" si="64"/>
        <v>23.84</v>
      </c>
      <c r="K550">
        <f t="shared" si="67"/>
        <v>1</v>
      </c>
      <c r="L550">
        <f t="shared" si="68"/>
        <v>1</v>
      </c>
      <c r="M550">
        <f t="shared" si="69"/>
        <v>1</v>
      </c>
      <c r="Y550" s="164">
        <f t="shared" si="70"/>
        <v>65.660011214480036</v>
      </c>
      <c r="Z550" s="164">
        <f t="shared" si="65"/>
        <v>71.390856779241759</v>
      </c>
      <c r="AA550" s="165">
        <f t="shared" si="71"/>
        <v>8.7280605939005662E-2</v>
      </c>
    </row>
    <row r="551" spans="1:27" x14ac:dyDescent="0.35">
      <c r="A551" t="s">
        <v>1072</v>
      </c>
      <c r="B551" t="s">
        <v>1073</v>
      </c>
      <c r="C551" t="s">
        <v>1075</v>
      </c>
      <c r="D551" t="s">
        <v>1077</v>
      </c>
      <c r="E551" t="s">
        <v>1080</v>
      </c>
      <c r="F551" t="s">
        <v>1083</v>
      </c>
      <c r="G551" s="65">
        <v>53252.61754873523</v>
      </c>
      <c r="H551" s="137">
        <f t="shared" si="66"/>
        <v>91.814857842646944</v>
      </c>
      <c r="I551" s="132">
        <v>31081.371963744201</v>
      </c>
      <c r="J551">
        <f t="shared" si="64"/>
        <v>23.84</v>
      </c>
      <c r="K551">
        <f t="shared" si="67"/>
        <v>1</v>
      </c>
      <c r="L551">
        <f t="shared" si="68"/>
        <v>1</v>
      </c>
      <c r="M551">
        <f t="shared" si="69"/>
        <v>1</v>
      </c>
      <c r="Y551" s="164">
        <f t="shared" si="70"/>
        <v>91.814857842646944</v>
      </c>
      <c r="Z551" s="164">
        <f t="shared" si="65"/>
        <v>77.209297416333385</v>
      </c>
      <c r="AA551" s="165">
        <f t="shared" si="71"/>
        <v>-0.15907621892030466</v>
      </c>
    </row>
    <row r="552" spans="1:27" x14ac:dyDescent="0.35">
      <c r="A552" t="s">
        <v>1072</v>
      </c>
      <c r="B552" t="s">
        <v>1073</v>
      </c>
      <c r="C552" t="s">
        <v>1075</v>
      </c>
      <c r="D552" t="s">
        <v>1077</v>
      </c>
      <c r="E552" t="s">
        <v>1080</v>
      </c>
      <c r="F552" t="s">
        <v>1083</v>
      </c>
      <c r="G552" s="65">
        <v>52218.529233589128</v>
      </c>
      <c r="H552" s="137">
        <f t="shared" si="66"/>
        <v>90.031946954464019</v>
      </c>
      <c r="I552" s="132">
        <v>45016.2336447989</v>
      </c>
      <c r="J552">
        <f t="shared" si="64"/>
        <v>23.84</v>
      </c>
      <c r="K552">
        <f t="shared" si="67"/>
        <v>1</v>
      </c>
      <c r="L552">
        <f t="shared" si="68"/>
        <v>1</v>
      </c>
      <c r="M552">
        <f t="shared" si="69"/>
        <v>1</v>
      </c>
      <c r="Y552" s="164">
        <f t="shared" si="70"/>
        <v>90.031946954464019</v>
      </c>
      <c r="Z552" s="164">
        <f t="shared" si="65"/>
        <v>88.585126575271929</v>
      </c>
      <c r="AA552" s="165">
        <f t="shared" si="71"/>
        <v>-1.6070077657254878E-2</v>
      </c>
    </row>
    <row r="553" spans="1:27" x14ac:dyDescent="0.35">
      <c r="A553" t="s">
        <v>1072</v>
      </c>
      <c r="B553" t="s">
        <v>1073</v>
      </c>
      <c r="C553" t="s">
        <v>1075</v>
      </c>
      <c r="D553" t="s">
        <v>1077</v>
      </c>
      <c r="E553" t="s">
        <v>1080</v>
      </c>
      <c r="F553" t="s">
        <v>1083</v>
      </c>
      <c r="G553" s="65">
        <v>58870.368311415907</v>
      </c>
      <c r="H553" s="137">
        <f t="shared" si="66"/>
        <v>101.50063501968259</v>
      </c>
      <c r="I553" s="132">
        <v>54061.366139626101</v>
      </c>
      <c r="J553">
        <f t="shared" si="64"/>
        <v>23.84</v>
      </c>
      <c r="K553">
        <f t="shared" si="67"/>
        <v>1</v>
      </c>
      <c r="L553">
        <f t="shared" si="68"/>
        <v>1</v>
      </c>
      <c r="M553">
        <f t="shared" si="69"/>
        <v>1</v>
      </c>
      <c r="Y553" s="164">
        <f t="shared" si="70"/>
        <v>101.50063501968259</v>
      </c>
      <c r="Z553" s="164">
        <f t="shared" si="65"/>
        <v>95.96918852983093</v>
      </c>
      <c r="AA553" s="165">
        <f t="shared" si="71"/>
        <v>-5.4496668801914616E-2</v>
      </c>
    </row>
    <row r="554" spans="1:27" x14ac:dyDescent="0.35">
      <c r="A554" t="s">
        <v>1072</v>
      </c>
      <c r="B554" t="s">
        <v>1073</v>
      </c>
      <c r="C554" t="s">
        <v>1075</v>
      </c>
      <c r="D554" t="s">
        <v>1077</v>
      </c>
      <c r="E554" t="s">
        <v>1080</v>
      </c>
      <c r="F554" t="s">
        <v>1083</v>
      </c>
      <c r="G554" s="65">
        <v>67739.376047679747</v>
      </c>
      <c r="H554" s="137">
        <f t="shared" si="66"/>
        <v>116.79202766841335</v>
      </c>
      <c r="I554" s="132">
        <v>63550.072249703</v>
      </c>
      <c r="J554">
        <f t="shared" si="64"/>
        <v>23.84</v>
      </c>
      <c r="K554">
        <f t="shared" si="67"/>
        <v>1</v>
      </c>
      <c r="L554">
        <f t="shared" si="68"/>
        <v>1</v>
      </c>
      <c r="M554">
        <f t="shared" si="69"/>
        <v>1</v>
      </c>
      <c r="Y554" s="164">
        <f t="shared" si="70"/>
        <v>116.79202766841335</v>
      </c>
      <c r="Z554" s="164">
        <f t="shared" si="65"/>
        <v>103.71536514200103</v>
      </c>
      <c r="AA554" s="165">
        <f t="shared" si="71"/>
        <v>-0.11196536944746383</v>
      </c>
    </row>
    <row r="555" spans="1:27" x14ac:dyDescent="0.35">
      <c r="A555" t="s">
        <v>1072</v>
      </c>
      <c r="B555" t="s">
        <v>1073</v>
      </c>
      <c r="C555" t="s">
        <v>1075</v>
      </c>
      <c r="D555" t="s">
        <v>1077</v>
      </c>
      <c r="E555" t="s">
        <v>1080</v>
      </c>
      <c r="F555" t="s">
        <v>1083</v>
      </c>
      <c r="G555" s="65">
        <v>68451.680558932989</v>
      </c>
      <c r="H555" s="137">
        <f t="shared" si="66"/>
        <v>118.02013889471205</v>
      </c>
      <c r="I555" s="132">
        <v>71394.000753582499</v>
      </c>
      <c r="J555">
        <f t="shared" si="64"/>
        <v>23.84</v>
      </c>
      <c r="K555">
        <f t="shared" si="67"/>
        <v>1</v>
      </c>
      <c r="L555">
        <f t="shared" si="68"/>
        <v>1</v>
      </c>
      <c r="M555">
        <f t="shared" si="69"/>
        <v>1</v>
      </c>
      <c r="Y555" s="164">
        <f t="shared" si="70"/>
        <v>118.02013889471205</v>
      </c>
      <c r="Z555" s="164">
        <f t="shared" si="65"/>
        <v>110.11881518244003</v>
      </c>
      <c r="AA555" s="165">
        <f t="shared" si="71"/>
        <v>-6.6948944360427642E-2</v>
      </c>
    </row>
    <row r="556" spans="1:27" x14ac:dyDescent="0.35">
      <c r="A556" t="s">
        <v>1072</v>
      </c>
      <c r="B556" t="s">
        <v>1073</v>
      </c>
      <c r="C556" t="s">
        <v>1075</v>
      </c>
      <c r="D556" t="s">
        <v>1077</v>
      </c>
      <c r="E556" t="s">
        <v>1080</v>
      </c>
      <c r="F556" t="s">
        <v>1084</v>
      </c>
      <c r="G556" s="65">
        <v>25526.109739495605</v>
      </c>
      <c r="H556" s="137">
        <f t="shared" si="66"/>
        <v>44.010534033613112</v>
      </c>
      <c r="I556" s="132">
        <v>3495.45982983364</v>
      </c>
      <c r="J556">
        <f t="shared" si="64"/>
        <v>23.84</v>
      </c>
      <c r="K556">
        <f t="shared" si="67"/>
        <v>1</v>
      </c>
      <c r="L556">
        <f t="shared" si="68"/>
        <v>1</v>
      </c>
      <c r="M556">
        <f t="shared" si="69"/>
        <v>0</v>
      </c>
      <c r="Y556" s="164">
        <f t="shared" si="70"/>
        <v>44.010534033613112</v>
      </c>
      <c r="Z556" s="164">
        <f t="shared" si="65"/>
        <v>51.079165992782407</v>
      </c>
      <c r="AA556" s="165">
        <f t="shared" si="71"/>
        <v>0.16061227418350832</v>
      </c>
    </row>
    <row r="557" spans="1:27" x14ac:dyDescent="0.35">
      <c r="A557" t="s">
        <v>1072</v>
      </c>
      <c r="B557" t="s">
        <v>1073</v>
      </c>
      <c r="C557" t="s">
        <v>1075</v>
      </c>
      <c r="D557" t="s">
        <v>1077</v>
      </c>
      <c r="E557" t="s">
        <v>1080</v>
      </c>
      <c r="F557" t="s">
        <v>1084</v>
      </c>
      <c r="G557" s="65">
        <v>33386.901095410409</v>
      </c>
      <c r="H557" s="137">
        <f t="shared" si="66"/>
        <v>57.56362257829381</v>
      </c>
      <c r="I557" s="132">
        <v>14172.2970393051</v>
      </c>
      <c r="J557">
        <f t="shared" si="64"/>
        <v>23.84</v>
      </c>
      <c r="K557">
        <f t="shared" si="67"/>
        <v>1</v>
      </c>
      <c r="L557">
        <f t="shared" si="68"/>
        <v>1</v>
      </c>
      <c r="M557">
        <f t="shared" si="69"/>
        <v>0</v>
      </c>
      <c r="Y557" s="164">
        <f t="shared" si="70"/>
        <v>57.56362257829381</v>
      </c>
      <c r="Z557" s="164">
        <f t="shared" si="65"/>
        <v>59.795282365711678</v>
      </c>
      <c r="AA557" s="165">
        <f t="shared" si="71"/>
        <v>3.8768577922324576E-2</v>
      </c>
    </row>
    <row r="558" spans="1:27" x14ac:dyDescent="0.35">
      <c r="A558" t="s">
        <v>1072</v>
      </c>
      <c r="B558" t="s">
        <v>1073</v>
      </c>
      <c r="C558" t="s">
        <v>1075</v>
      </c>
      <c r="D558" t="s">
        <v>1077</v>
      </c>
      <c r="E558" t="s">
        <v>1080</v>
      </c>
      <c r="F558" t="s">
        <v>1084</v>
      </c>
      <c r="G558" s="65">
        <v>37606.525333243881</v>
      </c>
      <c r="H558" s="137">
        <f t="shared" si="66"/>
        <v>64.838836781454972</v>
      </c>
      <c r="I558" s="132">
        <v>23954.0527728093</v>
      </c>
      <c r="J558">
        <f t="shared" si="64"/>
        <v>23.84</v>
      </c>
      <c r="K558">
        <f t="shared" si="67"/>
        <v>1</v>
      </c>
      <c r="L558">
        <f t="shared" si="68"/>
        <v>1</v>
      </c>
      <c r="M558">
        <f t="shared" si="69"/>
        <v>0</v>
      </c>
      <c r="Y558" s="164">
        <f t="shared" si="70"/>
        <v>64.838836781454972</v>
      </c>
      <c r="Z558" s="164">
        <f t="shared" si="65"/>
        <v>67.780692242445326</v>
      </c>
      <c r="AA558" s="165">
        <f t="shared" si="71"/>
        <v>4.5371811201766921E-2</v>
      </c>
    </row>
    <row r="559" spans="1:27" x14ac:dyDescent="0.35">
      <c r="A559" t="s">
        <v>1072</v>
      </c>
      <c r="B559" t="s">
        <v>1073</v>
      </c>
      <c r="C559" t="s">
        <v>1075</v>
      </c>
      <c r="D559" t="s">
        <v>1077</v>
      </c>
      <c r="E559" t="s">
        <v>1080</v>
      </c>
      <c r="F559" t="s">
        <v>1084</v>
      </c>
      <c r="G559" s="65">
        <v>49953.568857652492</v>
      </c>
      <c r="H559" s="137">
        <f t="shared" si="66"/>
        <v>86.126842858021533</v>
      </c>
      <c r="I559" s="132">
        <v>31081.371963744201</v>
      </c>
      <c r="J559">
        <f t="shared" si="64"/>
        <v>23.84</v>
      </c>
      <c r="K559">
        <f t="shared" si="67"/>
        <v>1</v>
      </c>
      <c r="L559">
        <f t="shared" si="68"/>
        <v>1</v>
      </c>
      <c r="M559">
        <f t="shared" si="69"/>
        <v>0</v>
      </c>
      <c r="Y559" s="164">
        <f t="shared" si="70"/>
        <v>86.126842858021533</v>
      </c>
      <c r="Z559" s="164">
        <f t="shared" si="65"/>
        <v>73.599132879536953</v>
      </c>
      <c r="AA559" s="165">
        <f t="shared" si="71"/>
        <v>-0.14545650998883441</v>
      </c>
    </row>
    <row r="560" spans="1:27" x14ac:dyDescent="0.35">
      <c r="A560" t="s">
        <v>1072</v>
      </c>
      <c r="B560" t="s">
        <v>1073</v>
      </c>
      <c r="C560" t="s">
        <v>1075</v>
      </c>
      <c r="D560" t="s">
        <v>1077</v>
      </c>
      <c r="E560" t="s">
        <v>1080</v>
      </c>
      <c r="F560" t="s">
        <v>1084</v>
      </c>
      <c r="G560" s="65">
        <v>49800.240686005971</v>
      </c>
      <c r="H560" s="137">
        <f t="shared" si="66"/>
        <v>85.862483941389598</v>
      </c>
      <c r="I560" s="132">
        <v>45016.2336447989</v>
      </c>
      <c r="J560">
        <f t="shared" si="64"/>
        <v>23.84</v>
      </c>
      <c r="K560">
        <f t="shared" si="67"/>
        <v>1</v>
      </c>
      <c r="L560">
        <f t="shared" si="68"/>
        <v>1</v>
      </c>
      <c r="M560">
        <f t="shared" si="69"/>
        <v>0</v>
      </c>
      <c r="Y560" s="164">
        <f t="shared" si="70"/>
        <v>85.862483941389598</v>
      </c>
      <c r="Z560" s="164">
        <f t="shared" si="65"/>
        <v>84.974962038475496</v>
      </c>
      <c r="AA560" s="165">
        <f t="shared" si="71"/>
        <v>-1.0336550518616816E-2</v>
      </c>
    </row>
    <row r="561" spans="1:27" x14ac:dyDescent="0.35">
      <c r="A561" t="s">
        <v>1072</v>
      </c>
      <c r="B561" t="s">
        <v>1073</v>
      </c>
      <c r="C561" t="s">
        <v>1075</v>
      </c>
      <c r="D561" t="s">
        <v>1077</v>
      </c>
      <c r="E561" t="s">
        <v>1080</v>
      </c>
      <c r="F561" t="s">
        <v>1084</v>
      </c>
      <c r="G561" s="65">
        <v>54830.910873231718</v>
      </c>
      <c r="H561" s="137">
        <f t="shared" si="66"/>
        <v>94.536053229709864</v>
      </c>
      <c r="I561" s="132">
        <v>54061.366139626101</v>
      </c>
      <c r="J561">
        <f t="shared" si="64"/>
        <v>23.84</v>
      </c>
      <c r="K561">
        <f t="shared" si="67"/>
        <v>1</v>
      </c>
      <c r="L561">
        <f t="shared" si="68"/>
        <v>1</v>
      </c>
      <c r="M561">
        <f t="shared" si="69"/>
        <v>0</v>
      </c>
      <c r="Y561" s="164">
        <f t="shared" si="70"/>
        <v>94.536053229709864</v>
      </c>
      <c r="Z561" s="164">
        <f t="shared" si="65"/>
        <v>92.359023993034498</v>
      </c>
      <c r="AA561" s="165">
        <f t="shared" si="71"/>
        <v>-2.3028560663363784E-2</v>
      </c>
    </row>
    <row r="562" spans="1:27" x14ac:dyDescent="0.35">
      <c r="A562" t="s">
        <v>1072</v>
      </c>
      <c r="B562" t="s">
        <v>1073</v>
      </c>
      <c r="C562" t="s">
        <v>1075</v>
      </c>
      <c r="D562" t="s">
        <v>1077</v>
      </c>
      <c r="E562" t="s">
        <v>1080</v>
      </c>
      <c r="F562" t="s">
        <v>1084</v>
      </c>
      <c r="G562" s="65">
        <v>62664.103576057962</v>
      </c>
      <c r="H562" s="137">
        <f t="shared" si="66"/>
        <v>108.04155788975511</v>
      </c>
      <c r="I562" s="132">
        <v>63550.072249703</v>
      </c>
      <c r="J562">
        <f t="shared" si="64"/>
        <v>23.84</v>
      </c>
      <c r="K562">
        <f t="shared" si="67"/>
        <v>1</v>
      </c>
      <c r="L562">
        <f t="shared" si="68"/>
        <v>1</v>
      </c>
      <c r="M562">
        <f t="shared" si="69"/>
        <v>0</v>
      </c>
      <c r="Y562" s="164">
        <f t="shared" si="70"/>
        <v>108.04155788975511</v>
      </c>
      <c r="Z562" s="164">
        <f t="shared" si="65"/>
        <v>100.1052006052046</v>
      </c>
      <c r="AA562" s="165">
        <f t="shared" si="71"/>
        <v>-7.3456523948393193E-2</v>
      </c>
    </row>
    <row r="563" spans="1:27" x14ac:dyDescent="0.35">
      <c r="A563" t="s">
        <v>1072</v>
      </c>
      <c r="B563" t="s">
        <v>1073</v>
      </c>
      <c r="C563" t="s">
        <v>1075</v>
      </c>
      <c r="D563" t="s">
        <v>1077</v>
      </c>
      <c r="E563" t="s">
        <v>1080</v>
      </c>
      <c r="F563" t="s">
        <v>1084</v>
      </c>
      <c r="G563" s="65">
        <v>62031.220652690899</v>
      </c>
      <c r="H563" s="137">
        <f t="shared" si="66"/>
        <v>106.95038043567396</v>
      </c>
      <c r="I563" s="132">
        <v>71394.000753582499</v>
      </c>
      <c r="J563">
        <f t="shared" si="64"/>
        <v>23.84</v>
      </c>
      <c r="K563">
        <f t="shared" si="67"/>
        <v>1</v>
      </c>
      <c r="L563">
        <f t="shared" si="68"/>
        <v>1</v>
      </c>
      <c r="M563">
        <f t="shared" si="69"/>
        <v>0</v>
      </c>
      <c r="Y563" s="164">
        <f t="shared" si="70"/>
        <v>106.95038043567396</v>
      </c>
      <c r="Z563" s="164">
        <f t="shared" si="65"/>
        <v>106.5086506456436</v>
      </c>
      <c r="AA563" s="165">
        <f t="shared" si="71"/>
        <v>-4.1302311242926715E-3</v>
      </c>
    </row>
    <row r="564" spans="1:27" x14ac:dyDescent="0.35">
      <c r="A564" t="s">
        <v>1072</v>
      </c>
      <c r="B564" t="s">
        <v>1073</v>
      </c>
      <c r="C564" t="s">
        <v>1075</v>
      </c>
      <c r="D564" t="s">
        <v>1077</v>
      </c>
      <c r="E564" t="s">
        <v>1081</v>
      </c>
      <c r="F564" t="s">
        <v>1083</v>
      </c>
      <c r="G564" s="65">
        <v>23045.143082114952</v>
      </c>
      <c r="H564" s="137">
        <f t="shared" si="66"/>
        <v>39.733005313991299</v>
      </c>
      <c r="I564" s="132">
        <v>3495.45982983364</v>
      </c>
      <c r="J564">
        <f t="shared" si="64"/>
        <v>23.84</v>
      </c>
      <c r="K564">
        <f t="shared" si="67"/>
        <v>1</v>
      </c>
      <c r="L564">
        <f t="shared" si="68"/>
        <v>1</v>
      </c>
      <c r="M564">
        <f t="shared" si="69"/>
        <v>1</v>
      </c>
      <c r="Y564" s="164">
        <f t="shared" si="70"/>
        <v>39.733005313991299</v>
      </c>
      <c r="Z564" s="164">
        <f t="shared" si="65"/>
        <v>54.689330529578832</v>
      </c>
      <c r="AA564" s="165">
        <f t="shared" si="71"/>
        <v>0.37642068847787158</v>
      </c>
    </row>
    <row r="565" spans="1:27" x14ac:dyDescent="0.35">
      <c r="A565" t="s">
        <v>1072</v>
      </c>
      <c r="B565" t="s">
        <v>1073</v>
      </c>
      <c r="C565" t="s">
        <v>1075</v>
      </c>
      <c r="D565" t="s">
        <v>1077</v>
      </c>
      <c r="E565" t="s">
        <v>1081</v>
      </c>
      <c r="F565" t="s">
        <v>1083</v>
      </c>
      <c r="G565" s="65">
        <v>32416.475536313425</v>
      </c>
      <c r="H565" s="137">
        <f t="shared" si="66"/>
        <v>55.890475062609354</v>
      </c>
      <c r="I565" s="132">
        <v>14172.2970393051</v>
      </c>
      <c r="J565">
        <f t="shared" si="64"/>
        <v>23.84</v>
      </c>
      <c r="K565">
        <f t="shared" si="67"/>
        <v>1</v>
      </c>
      <c r="L565">
        <f t="shared" si="68"/>
        <v>1</v>
      </c>
      <c r="M565">
        <f t="shared" si="69"/>
        <v>1</v>
      </c>
      <c r="Y565" s="164">
        <f t="shared" si="70"/>
        <v>55.890475062609354</v>
      </c>
      <c r="Z565" s="164">
        <f t="shared" si="65"/>
        <v>63.405446902508103</v>
      </c>
      <c r="AA565" s="165">
        <f t="shared" si="71"/>
        <v>0.13445890076046707</v>
      </c>
    </row>
    <row r="566" spans="1:27" x14ac:dyDescent="0.35">
      <c r="A566" t="s">
        <v>1072</v>
      </c>
      <c r="B566" t="s">
        <v>1073</v>
      </c>
      <c r="C566" t="s">
        <v>1075</v>
      </c>
      <c r="D566" t="s">
        <v>1077</v>
      </c>
      <c r="E566" t="s">
        <v>1081</v>
      </c>
      <c r="F566" t="s">
        <v>1083</v>
      </c>
      <c r="G566" s="65">
        <v>37994.976039367088</v>
      </c>
      <c r="H566" s="137">
        <f t="shared" si="66"/>
        <v>65.50857937821911</v>
      </c>
      <c r="I566" s="132">
        <v>23954.0527728093</v>
      </c>
      <c r="J566">
        <f t="shared" si="64"/>
        <v>23.84</v>
      </c>
      <c r="K566">
        <f t="shared" si="67"/>
        <v>1</v>
      </c>
      <c r="L566">
        <f t="shared" si="68"/>
        <v>1</v>
      </c>
      <c r="M566">
        <f t="shared" si="69"/>
        <v>1</v>
      </c>
      <c r="Y566" s="164">
        <f t="shared" si="70"/>
        <v>65.50857937821911</v>
      </c>
      <c r="Z566" s="164">
        <f t="shared" si="65"/>
        <v>71.390856779241759</v>
      </c>
      <c r="AA566" s="165">
        <f t="shared" si="71"/>
        <v>8.9794000371475668E-2</v>
      </c>
    </row>
    <row r="567" spans="1:27" x14ac:dyDescent="0.35">
      <c r="A567" t="s">
        <v>1072</v>
      </c>
      <c r="B567" t="s">
        <v>1073</v>
      </c>
      <c r="C567" t="s">
        <v>1075</v>
      </c>
      <c r="D567" t="s">
        <v>1077</v>
      </c>
      <c r="E567" t="s">
        <v>1081</v>
      </c>
      <c r="F567" t="s">
        <v>1083</v>
      </c>
      <c r="G567" s="65">
        <v>53072.305250848229</v>
      </c>
      <c r="H567" s="137">
        <f t="shared" si="66"/>
        <v>91.503974570427985</v>
      </c>
      <c r="I567" s="132">
        <v>31081.371963744201</v>
      </c>
      <c r="J567">
        <f t="shared" si="64"/>
        <v>23.84</v>
      </c>
      <c r="K567">
        <f t="shared" si="67"/>
        <v>1</v>
      </c>
      <c r="L567">
        <f t="shared" si="68"/>
        <v>1</v>
      </c>
      <c r="M567">
        <f t="shared" si="69"/>
        <v>1</v>
      </c>
      <c r="Y567" s="164">
        <f t="shared" si="70"/>
        <v>91.503974570427985</v>
      </c>
      <c r="Z567" s="164">
        <f t="shared" si="65"/>
        <v>77.209297416333385</v>
      </c>
      <c r="AA567" s="165">
        <f t="shared" si="71"/>
        <v>-0.15621919398804252</v>
      </c>
    </row>
    <row r="568" spans="1:27" x14ac:dyDescent="0.35">
      <c r="A568" t="s">
        <v>1072</v>
      </c>
      <c r="B568" t="s">
        <v>1073</v>
      </c>
      <c r="C568" t="s">
        <v>1075</v>
      </c>
      <c r="D568" t="s">
        <v>1077</v>
      </c>
      <c r="E568" t="s">
        <v>1081</v>
      </c>
      <c r="F568" t="s">
        <v>1083</v>
      </c>
      <c r="G568" s="65">
        <v>52093.414652485102</v>
      </c>
      <c r="H568" s="137">
        <f t="shared" si="66"/>
        <v>89.816232159457073</v>
      </c>
      <c r="I568" s="132">
        <v>45016.2336447989</v>
      </c>
      <c r="J568">
        <f t="shared" si="64"/>
        <v>23.84</v>
      </c>
      <c r="K568">
        <f t="shared" si="67"/>
        <v>1</v>
      </c>
      <c r="L568">
        <f t="shared" si="68"/>
        <v>1</v>
      </c>
      <c r="M568">
        <f t="shared" si="69"/>
        <v>1</v>
      </c>
      <c r="Y568" s="164">
        <f t="shared" si="70"/>
        <v>89.816232159457073</v>
      </c>
      <c r="Z568" s="164">
        <f t="shared" si="65"/>
        <v>88.585126575271929</v>
      </c>
      <c r="AA568" s="165">
        <f t="shared" si="71"/>
        <v>-1.3706938652241374E-2</v>
      </c>
    </row>
    <row r="569" spans="1:27" x14ac:dyDescent="0.35">
      <c r="A569" t="s">
        <v>1072</v>
      </c>
      <c r="B569" t="s">
        <v>1073</v>
      </c>
      <c r="C569" t="s">
        <v>1075</v>
      </c>
      <c r="D569" t="s">
        <v>1077</v>
      </c>
      <c r="E569" t="s">
        <v>1081</v>
      </c>
      <c r="F569" t="s">
        <v>1083</v>
      </c>
      <c r="G569" s="65">
        <v>58695.07470311044</v>
      </c>
      <c r="H569" s="137">
        <f t="shared" si="66"/>
        <v>101.19840466053525</v>
      </c>
      <c r="I569" s="132">
        <v>54061.366139626101</v>
      </c>
      <c r="J569">
        <f t="shared" si="64"/>
        <v>23.84</v>
      </c>
      <c r="K569">
        <f t="shared" si="67"/>
        <v>1</v>
      </c>
      <c r="L569">
        <f t="shared" si="68"/>
        <v>1</v>
      </c>
      <c r="M569">
        <f t="shared" si="69"/>
        <v>1</v>
      </c>
      <c r="Y569" s="164">
        <f t="shared" si="70"/>
        <v>101.19840466053525</v>
      </c>
      <c r="Z569" s="164">
        <f t="shared" si="65"/>
        <v>95.96918852983093</v>
      </c>
      <c r="AA569" s="165">
        <f t="shared" si="71"/>
        <v>-5.1672910736542232E-2</v>
      </c>
    </row>
    <row r="570" spans="1:27" x14ac:dyDescent="0.35">
      <c r="A570" t="s">
        <v>1072</v>
      </c>
      <c r="B570" t="s">
        <v>1073</v>
      </c>
      <c r="C570" t="s">
        <v>1075</v>
      </c>
      <c r="D570" t="s">
        <v>1077</v>
      </c>
      <c r="E570" t="s">
        <v>1081</v>
      </c>
      <c r="F570" t="s">
        <v>1083</v>
      </c>
      <c r="G570" s="65">
        <v>67699.887447676927</v>
      </c>
      <c r="H570" s="137">
        <f t="shared" si="66"/>
        <v>116.72394387530505</v>
      </c>
      <c r="I570" s="132">
        <v>63550.072249703</v>
      </c>
      <c r="J570">
        <f t="shared" si="64"/>
        <v>23.84</v>
      </c>
      <c r="K570">
        <f t="shared" si="67"/>
        <v>1</v>
      </c>
      <c r="L570">
        <f t="shared" si="68"/>
        <v>1</v>
      </c>
      <c r="M570">
        <f t="shared" si="69"/>
        <v>1</v>
      </c>
      <c r="Y570" s="164">
        <f t="shared" si="70"/>
        <v>116.72394387530505</v>
      </c>
      <c r="Z570" s="164">
        <f t="shared" si="65"/>
        <v>103.71536514200103</v>
      </c>
      <c r="AA570" s="165">
        <f t="shared" si="71"/>
        <v>-0.11144738861120862</v>
      </c>
    </row>
    <row r="571" spans="1:27" x14ac:dyDescent="0.35">
      <c r="A571" t="s">
        <v>1072</v>
      </c>
      <c r="B571" t="s">
        <v>1073</v>
      </c>
      <c r="C571" t="s">
        <v>1075</v>
      </c>
      <c r="D571" t="s">
        <v>1077</v>
      </c>
      <c r="E571" t="s">
        <v>1081</v>
      </c>
      <c r="F571" t="s">
        <v>1083</v>
      </c>
      <c r="G571" s="65">
        <v>68745.628212037962</v>
      </c>
      <c r="H571" s="137">
        <f t="shared" si="66"/>
        <v>118.5269451931689</v>
      </c>
      <c r="I571" s="132">
        <v>71394.000753582499</v>
      </c>
      <c r="J571">
        <f t="shared" si="64"/>
        <v>23.84</v>
      </c>
      <c r="K571">
        <f t="shared" si="67"/>
        <v>1</v>
      </c>
      <c r="L571">
        <f t="shared" si="68"/>
        <v>1</v>
      </c>
      <c r="M571">
        <f t="shared" si="69"/>
        <v>1</v>
      </c>
      <c r="Y571" s="164">
        <f t="shared" si="70"/>
        <v>118.5269451931689</v>
      </c>
      <c r="Z571" s="164">
        <f t="shared" si="65"/>
        <v>110.11881518244003</v>
      </c>
      <c r="AA571" s="165">
        <f t="shared" si="71"/>
        <v>-7.0938553229611623E-2</v>
      </c>
    </row>
    <row r="572" spans="1:27" x14ac:dyDescent="0.35">
      <c r="A572" t="s">
        <v>1072</v>
      </c>
      <c r="B572" t="s">
        <v>1073</v>
      </c>
      <c r="C572" t="s">
        <v>1075</v>
      </c>
      <c r="D572" t="s">
        <v>1077</v>
      </c>
      <c r="E572" t="s">
        <v>1081</v>
      </c>
      <c r="F572" t="s">
        <v>1084</v>
      </c>
      <c r="G572" s="65">
        <v>25560.179102066093</v>
      </c>
      <c r="H572" s="137">
        <f t="shared" si="66"/>
        <v>44.069274313907059</v>
      </c>
      <c r="I572" s="132">
        <v>3495.45982983364</v>
      </c>
      <c r="J572">
        <f t="shared" si="64"/>
        <v>23.84</v>
      </c>
      <c r="K572">
        <f t="shared" si="67"/>
        <v>1</v>
      </c>
      <c r="L572">
        <f t="shared" si="68"/>
        <v>1</v>
      </c>
      <c r="M572">
        <f t="shared" si="69"/>
        <v>0</v>
      </c>
      <c r="Y572" s="164">
        <f t="shared" si="70"/>
        <v>44.069274313907059</v>
      </c>
      <c r="Z572" s="164">
        <f t="shared" si="65"/>
        <v>51.079165992782407</v>
      </c>
      <c r="AA572" s="165">
        <f t="shared" si="71"/>
        <v>0.15906528500886208</v>
      </c>
    </row>
    <row r="573" spans="1:27" x14ac:dyDescent="0.35">
      <c r="A573" t="s">
        <v>1072</v>
      </c>
      <c r="B573" t="s">
        <v>1073</v>
      </c>
      <c r="C573" t="s">
        <v>1075</v>
      </c>
      <c r="D573" t="s">
        <v>1077</v>
      </c>
      <c r="E573" t="s">
        <v>1081</v>
      </c>
      <c r="F573" t="s">
        <v>1084</v>
      </c>
      <c r="G573" s="65">
        <v>33504.993290346269</v>
      </c>
      <c r="H573" s="137">
        <f t="shared" si="66"/>
        <v>57.767229810941842</v>
      </c>
      <c r="I573" s="132">
        <v>14172.2970393051</v>
      </c>
      <c r="J573">
        <f t="shared" si="64"/>
        <v>23.84</v>
      </c>
      <c r="K573">
        <f t="shared" si="67"/>
        <v>1</v>
      </c>
      <c r="L573">
        <f t="shared" si="68"/>
        <v>1</v>
      </c>
      <c r="M573">
        <f t="shared" si="69"/>
        <v>0</v>
      </c>
      <c r="Y573" s="164">
        <f t="shared" si="70"/>
        <v>57.767229810941842</v>
      </c>
      <c r="Z573" s="164">
        <f t="shared" si="65"/>
        <v>59.795282365711678</v>
      </c>
      <c r="AA573" s="165">
        <f t="shared" si="71"/>
        <v>3.5107318827770628E-2</v>
      </c>
    </row>
    <row r="574" spans="1:27" x14ac:dyDescent="0.35">
      <c r="A574" t="s">
        <v>1072</v>
      </c>
      <c r="B574" t="s">
        <v>1073</v>
      </c>
      <c r="C574" t="s">
        <v>1075</v>
      </c>
      <c r="D574" t="s">
        <v>1077</v>
      </c>
      <c r="E574" t="s">
        <v>1081</v>
      </c>
      <c r="F574" t="s">
        <v>1084</v>
      </c>
      <c r="G574" s="65">
        <v>37760.308396055829</v>
      </c>
      <c r="H574" s="137">
        <f t="shared" si="66"/>
        <v>65.103979993199701</v>
      </c>
      <c r="I574" s="132">
        <v>23954.0527728093</v>
      </c>
      <c r="J574">
        <f t="shared" si="64"/>
        <v>23.84</v>
      </c>
      <c r="K574">
        <f t="shared" si="67"/>
        <v>1</v>
      </c>
      <c r="L574">
        <f t="shared" si="68"/>
        <v>1</v>
      </c>
      <c r="M574">
        <f t="shared" si="69"/>
        <v>0</v>
      </c>
      <c r="Y574" s="164">
        <f t="shared" si="70"/>
        <v>65.103979993199701</v>
      </c>
      <c r="Z574" s="164">
        <f t="shared" si="65"/>
        <v>67.780692242445326</v>
      </c>
      <c r="AA574" s="165">
        <f t="shared" si="71"/>
        <v>4.1114418035966604E-2</v>
      </c>
    </row>
    <row r="575" spans="1:27" x14ac:dyDescent="0.35">
      <c r="A575" t="s">
        <v>1072</v>
      </c>
      <c r="B575" t="s">
        <v>1073</v>
      </c>
      <c r="C575" t="s">
        <v>1075</v>
      </c>
      <c r="D575" t="s">
        <v>1077</v>
      </c>
      <c r="E575" t="s">
        <v>1081</v>
      </c>
      <c r="F575" t="s">
        <v>1084</v>
      </c>
      <c r="G575" s="65">
        <v>50353.772423601033</v>
      </c>
      <c r="H575" s="137">
        <f t="shared" si="66"/>
        <v>86.81684900620867</v>
      </c>
      <c r="I575" s="132">
        <v>31081.371963744201</v>
      </c>
      <c r="J575">
        <f t="shared" si="64"/>
        <v>23.84</v>
      </c>
      <c r="K575">
        <f t="shared" si="67"/>
        <v>1</v>
      </c>
      <c r="L575">
        <f t="shared" si="68"/>
        <v>1</v>
      </c>
      <c r="M575">
        <f t="shared" si="69"/>
        <v>0</v>
      </c>
      <c r="Y575" s="164">
        <f t="shared" si="70"/>
        <v>86.81684900620867</v>
      </c>
      <c r="Z575" s="164">
        <f t="shared" si="65"/>
        <v>73.599132879536953</v>
      </c>
      <c r="AA575" s="165">
        <f t="shared" si="71"/>
        <v>-0.15224828219377617</v>
      </c>
    </row>
    <row r="576" spans="1:27" x14ac:dyDescent="0.35">
      <c r="A576" t="s">
        <v>1072</v>
      </c>
      <c r="B576" t="s">
        <v>1073</v>
      </c>
      <c r="C576" t="s">
        <v>1075</v>
      </c>
      <c r="D576" t="s">
        <v>1077</v>
      </c>
      <c r="E576" t="s">
        <v>1081</v>
      </c>
      <c r="F576" t="s">
        <v>1084</v>
      </c>
      <c r="G576" s="65">
        <v>50109.798599165653</v>
      </c>
      <c r="H576" s="137">
        <f t="shared" si="66"/>
        <v>86.396204481320098</v>
      </c>
      <c r="I576" s="132">
        <v>45016.2336447989</v>
      </c>
      <c r="J576">
        <f t="shared" si="64"/>
        <v>23.84</v>
      </c>
      <c r="K576">
        <f t="shared" si="67"/>
        <v>1</v>
      </c>
      <c r="L576">
        <f t="shared" si="68"/>
        <v>1</v>
      </c>
      <c r="M576">
        <f t="shared" si="69"/>
        <v>0</v>
      </c>
      <c r="Y576" s="164">
        <f t="shared" si="70"/>
        <v>86.396204481320098</v>
      </c>
      <c r="Z576" s="164">
        <f t="shared" si="65"/>
        <v>84.974962038475496</v>
      </c>
      <c r="AA576" s="165">
        <f t="shared" si="71"/>
        <v>-1.6450287965507737E-2</v>
      </c>
    </row>
    <row r="577" spans="1:27" x14ac:dyDescent="0.35">
      <c r="A577" t="s">
        <v>1072</v>
      </c>
      <c r="B577" t="s">
        <v>1073</v>
      </c>
      <c r="C577" t="s">
        <v>1075</v>
      </c>
      <c r="D577" t="s">
        <v>1077</v>
      </c>
      <c r="E577" t="s">
        <v>1081</v>
      </c>
      <c r="F577" t="s">
        <v>1084</v>
      </c>
      <c r="G577" s="65">
        <v>55147.830159288729</v>
      </c>
      <c r="H577" s="137">
        <f t="shared" si="66"/>
        <v>95.082465791877112</v>
      </c>
      <c r="I577" s="132">
        <v>54061.366139626101</v>
      </c>
      <c r="J577">
        <f t="shared" si="64"/>
        <v>23.84</v>
      </c>
      <c r="K577">
        <f t="shared" si="67"/>
        <v>1</v>
      </c>
      <c r="L577">
        <f t="shared" si="68"/>
        <v>1</v>
      </c>
      <c r="M577">
        <f t="shared" si="69"/>
        <v>0</v>
      </c>
      <c r="Y577" s="164">
        <f t="shared" si="70"/>
        <v>95.082465791877112</v>
      </c>
      <c r="Z577" s="164">
        <f t="shared" si="65"/>
        <v>92.359023993034498</v>
      </c>
      <c r="AA577" s="165">
        <f t="shared" si="71"/>
        <v>-2.8642944586690366E-2</v>
      </c>
    </row>
    <row r="578" spans="1:27" x14ac:dyDescent="0.35">
      <c r="A578" t="s">
        <v>1072</v>
      </c>
      <c r="B578" t="s">
        <v>1073</v>
      </c>
      <c r="C578" t="s">
        <v>1075</v>
      </c>
      <c r="D578" t="s">
        <v>1077</v>
      </c>
      <c r="E578" t="s">
        <v>1081</v>
      </c>
      <c r="F578" t="s">
        <v>1084</v>
      </c>
      <c r="G578" s="65">
        <v>63228.73638336757</v>
      </c>
      <c r="H578" s="137">
        <f t="shared" si="66"/>
        <v>109.01506272994409</v>
      </c>
      <c r="I578" s="132">
        <v>63550.072249703</v>
      </c>
      <c r="J578">
        <f t="shared" si="64"/>
        <v>23.84</v>
      </c>
      <c r="K578">
        <f t="shared" si="67"/>
        <v>1</v>
      </c>
      <c r="L578">
        <f t="shared" si="68"/>
        <v>1</v>
      </c>
      <c r="M578">
        <f t="shared" si="69"/>
        <v>0</v>
      </c>
      <c r="Y578" s="164">
        <f t="shared" si="70"/>
        <v>109.01506272994409</v>
      </c>
      <c r="Z578" s="164">
        <f t="shared" si="65"/>
        <v>100.1052006052046</v>
      </c>
      <c r="AA578" s="165">
        <f t="shared" si="71"/>
        <v>-8.1730559994368068E-2</v>
      </c>
    </row>
    <row r="579" spans="1:27" x14ac:dyDescent="0.35">
      <c r="A579" t="s">
        <v>1072</v>
      </c>
      <c r="B579" t="s">
        <v>1073</v>
      </c>
      <c r="C579" t="s">
        <v>1075</v>
      </c>
      <c r="D579" t="s">
        <v>1077</v>
      </c>
      <c r="E579" t="s">
        <v>1081</v>
      </c>
      <c r="F579" t="s">
        <v>1084</v>
      </c>
      <c r="G579" s="65">
        <v>62977.760006881545</v>
      </c>
      <c r="H579" s="137">
        <f t="shared" si="66"/>
        <v>108.58234483945094</v>
      </c>
      <c r="I579" s="132">
        <v>71394.000753582499</v>
      </c>
      <c r="J579">
        <f t="shared" si="64"/>
        <v>23.84</v>
      </c>
      <c r="K579">
        <f t="shared" si="67"/>
        <v>1</v>
      </c>
      <c r="L579">
        <f t="shared" si="68"/>
        <v>1</v>
      </c>
      <c r="M579">
        <f t="shared" si="69"/>
        <v>0</v>
      </c>
      <c r="Y579" s="164">
        <f t="shared" si="70"/>
        <v>108.58234483945094</v>
      </c>
      <c r="Z579" s="164">
        <f t="shared" si="65"/>
        <v>106.5086506456436</v>
      </c>
      <c r="AA579" s="165">
        <f t="shared" si="71"/>
        <v>-1.9097894753272171E-2</v>
      </c>
    </row>
    <row r="580" spans="1:27" x14ac:dyDescent="0.35">
      <c r="A580" t="s">
        <v>1072</v>
      </c>
      <c r="B580" t="s">
        <v>1073</v>
      </c>
      <c r="C580" t="s">
        <v>1075</v>
      </c>
      <c r="D580" t="s">
        <v>1078</v>
      </c>
      <c r="E580" t="s">
        <v>1079</v>
      </c>
      <c r="F580" t="s">
        <v>1083</v>
      </c>
      <c r="G580" s="65">
        <v>23485.270005736358</v>
      </c>
      <c r="H580" s="137">
        <f t="shared" si="66"/>
        <v>40.491844837476478</v>
      </c>
      <c r="I580" s="132">
        <v>3495.45982983364</v>
      </c>
      <c r="J580">
        <f t="shared" ref="J580:J643" si="72">IF(A580="LI01",10,23.84)</f>
        <v>23.84</v>
      </c>
      <c r="K580">
        <f t="shared" si="67"/>
        <v>1</v>
      </c>
      <c r="L580">
        <f t="shared" si="68"/>
        <v>1</v>
      </c>
      <c r="M580">
        <f t="shared" si="69"/>
        <v>1</v>
      </c>
      <c r="Y580" s="164">
        <f t="shared" si="70"/>
        <v>40.491844837476478</v>
      </c>
      <c r="Z580" s="164">
        <f t="shared" ref="Z580:Z643" si="73">$P$21+I580*$P$22+J580*$P$23+K580*$P$24+L580*$P$25+M580*$P$26</f>
        <v>54.689330529578832</v>
      </c>
      <c r="AA580" s="165">
        <f t="shared" si="71"/>
        <v>0.35062580500066853</v>
      </c>
    </row>
    <row r="581" spans="1:27" x14ac:dyDescent="0.35">
      <c r="A581" t="s">
        <v>1072</v>
      </c>
      <c r="B581" t="s">
        <v>1073</v>
      </c>
      <c r="C581" t="s">
        <v>1075</v>
      </c>
      <c r="D581" t="s">
        <v>1078</v>
      </c>
      <c r="E581" t="s">
        <v>1079</v>
      </c>
      <c r="F581" t="s">
        <v>1083</v>
      </c>
      <c r="G581" s="65">
        <v>32911.997832896755</v>
      </c>
      <c r="H581" s="137">
        <f t="shared" ref="H581:H644" si="74">G581/580</f>
        <v>56.744823849821991</v>
      </c>
      <c r="I581" s="132">
        <v>14172.2970393051</v>
      </c>
      <c r="J581">
        <f t="shared" si="72"/>
        <v>23.84</v>
      </c>
      <c r="K581">
        <f t="shared" ref="K581:K644" si="75">IF(B581="ENT01",1,2)</f>
        <v>1</v>
      </c>
      <c r="L581">
        <f t="shared" ref="L581:L644" si="76">IF(C581="ENV01",1,2)</f>
        <v>1</v>
      </c>
      <c r="M581">
        <f t="shared" ref="M581:M644" si="77">IF(F581="ZVDF01",1,0)</f>
        <v>1</v>
      </c>
      <c r="Y581" s="164">
        <f t="shared" ref="Y581:Y644" si="78">H581</f>
        <v>56.744823849821991</v>
      </c>
      <c r="Z581" s="164">
        <f t="shared" si="73"/>
        <v>63.405446902508103</v>
      </c>
      <c r="AA581" s="165">
        <f t="shared" ref="AA581:AA644" si="79">Z581/Y581-1</f>
        <v>0.11737851315414738</v>
      </c>
    </row>
    <row r="582" spans="1:27" x14ac:dyDescent="0.35">
      <c r="A582" t="s">
        <v>1072</v>
      </c>
      <c r="B582" t="s">
        <v>1073</v>
      </c>
      <c r="C582" t="s">
        <v>1075</v>
      </c>
      <c r="D582" t="s">
        <v>1078</v>
      </c>
      <c r="E582" t="s">
        <v>1079</v>
      </c>
      <c r="F582" t="s">
        <v>1083</v>
      </c>
      <c r="G582" s="65">
        <v>38626.446357279834</v>
      </c>
      <c r="H582" s="137">
        <f t="shared" si="74"/>
        <v>66.597321305654887</v>
      </c>
      <c r="I582" s="132">
        <v>23954.0527728093</v>
      </c>
      <c r="J582">
        <f t="shared" si="72"/>
        <v>23.84</v>
      </c>
      <c r="K582">
        <f t="shared" si="75"/>
        <v>1</v>
      </c>
      <c r="L582">
        <f t="shared" si="76"/>
        <v>1</v>
      </c>
      <c r="M582">
        <f t="shared" si="77"/>
        <v>1</v>
      </c>
      <c r="Y582" s="164">
        <f t="shared" si="78"/>
        <v>66.597321305654887</v>
      </c>
      <c r="Z582" s="164">
        <f t="shared" si="73"/>
        <v>71.390856779241759</v>
      </c>
      <c r="AA582" s="165">
        <f t="shared" si="79"/>
        <v>7.1977902107901226E-2</v>
      </c>
    </row>
    <row r="583" spans="1:27" x14ac:dyDescent="0.35">
      <c r="A583" t="s">
        <v>1072</v>
      </c>
      <c r="B583" t="s">
        <v>1073</v>
      </c>
      <c r="C583" t="s">
        <v>1075</v>
      </c>
      <c r="D583" t="s">
        <v>1078</v>
      </c>
      <c r="E583" t="s">
        <v>1079</v>
      </c>
      <c r="F583" t="s">
        <v>1083</v>
      </c>
      <c r="G583" s="65">
        <v>53541.659986129001</v>
      </c>
      <c r="H583" s="137">
        <f t="shared" si="74"/>
        <v>92.313206872636215</v>
      </c>
      <c r="I583" s="132">
        <v>31081.371963744201</v>
      </c>
      <c r="J583">
        <f t="shared" si="72"/>
        <v>23.84</v>
      </c>
      <c r="K583">
        <f t="shared" si="75"/>
        <v>1</v>
      </c>
      <c r="L583">
        <f t="shared" si="76"/>
        <v>1</v>
      </c>
      <c r="M583">
        <f t="shared" si="77"/>
        <v>1</v>
      </c>
      <c r="Y583" s="164">
        <f t="shared" si="78"/>
        <v>92.313206872636215</v>
      </c>
      <c r="Z583" s="164">
        <f t="shared" si="73"/>
        <v>77.209297416333385</v>
      </c>
      <c r="AA583" s="165">
        <f t="shared" si="79"/>
        <v>-0.16361591117879348</v>
      </c>
    </row>
    <row r="584" spans="1:27" x14ac:dyDescent="0.35">
      <c r="A584" t="s">
        <v>1072</v>
      </c>
      <c r="B584" t="s">
        <v>1073</v>
      </c>
      <c r="C584" t="s">
        <v>1075</v>
      </c>
      <c r="D584" t="s">
        <v>1078</v>
      </c>
      <c r="E584" t="s">
        <v>1079</v>
      </c>
      <c r="F584" t="s">
        <v>1083</v>
      </c>
      <c r="G584" s="65">
        <v>52569.392274603546</v>
      </c>
      <c r="H584" s="137">
        <f t="shared" si="74"/>
        <v>90.636883232075078</v>
      </c>
      <c r="I584" s="132">
        <v>45016.2336447989</v>
      </c>
      <c r="J584">
        <f t="shared" si="72"/>
        <v>23.84</v>
      </c>
      <c r="K584">
        <f t="shared" si="75"/>
        <v>1</v>
      </c>
      <c r="L584">
        <f t="shared" si="76"/>
        <v>1</v>
      </c>
      <c r="M584">
        <f t="shared" si="77"/>
        <v>1</v>
      </c>
      <c r="Y584" s="164">
        <f t="shared" si="78"/>
        <v>90.636883232075078</v>
      </c>
      <c r="Z584" s="164">
        <f t="shared" si="73"/>
        <v>88.585126575271929</v>
      </c>
      <c r="AA584" s="165">
        <f t="shared" si="79"/>
        <v>-2.2637105156734449E-2</v>
      </c>
    </row>
    <row r="585" spans="1:27" x14ac:dyDescent="0.35">
      <c r="A585" t="s">
        <v>1072</v>
      </c>
      <c r="B585" t="s">
        <v>1073</v>
      </c>
      <c r="C585" t="s">
        <v>1075</v>
      </c>
      <c r="D585" t="s">
        <v>1078</v>
      </c>
      <c r="E585" t="s">
        <v>1079</v>
      </c>
      <c r="F585" t="s">
        <v>1083</v>
      </c>
      <c r="G585" s="65">
        <v>59120.168836341414</v>
      </c>
      <c r="H585" s="137">
        <f t="shared" si="74"/>
        <v>101.931325579899</v>
      </c>
      <c r="I585" s="132">
        <v>54061.366139626101</v>
      </c>
      <c r="J585">
        <f t="shared" si="72"/>
        <v>23.84</v>
      </c>
      <c r="K585">
        <f t="shared" si="75"/>
        <v>1</v>
      </c>
      <c r="L585">
        <f t="shared" si="76"/>
        <v>1</v>
      </c>
      <c r="M585">
        <f t="shared" si="77"/>
        <v>1</v>
      </c>
      <c r="Y585" s="164">
        <f t="shared" si="78"/>
        <v>101.931325579899</v>
      </c>
      <c r="Z585" s="164">
        <f t="shared" si="73"/>
        <v>95.96918852983093</v>
      </c>
      <c r="AA585" s="165">
        <f t="shared" si="79"/>
        <v>-5.8491705235351188E-2</v>
      </c>
    </row>
    <row r="586" spans="1:27" x14ac:dyDescent="0.35">
      <c r="A586" t="s">
        <v>1072</v>
      </c>
      <c r="B586" t="s">
        <v>1073</v>
      </c>
      <c r="C586" t="s">
        <v>1075</v>
      </c>
      <c r="D586" t="s">
        <v>1078</v>
      </c>
      <c r="E586" t="s">
        <v>1079</v>
      </c>
      <c r="F586" t="s">
        <v>1083</v>
      </c>
      <c r="G586" s="65">
        <v>67777.460664919563</v>
      </c>
      <c r="H586" s="137">
        <f t="shared" si="74"/>
        <v>116.85769080158545</v>
      </c>
      <c r="I586" s="132">
        <v>63550.072249703</v>
      </c>
      <c r="J586">
        <f t="shared" si="72"/>
        <v>23.84</v>
      </c>
      <c r="K586">
        <f t="shared" si="75"/>
        <v>1</v>
      </c>
      <c r="L586">
        <f t="shared" si="76"/>
        <v>1</v>
      </c>
      <c r="M586">
        <f t="shared" si="77"/>
        <v>1</v>
      </c>
      <c r="Y586" s="164">
        <f t="shared" si="78"/>
        <v>116.85769080158545</v>
      </c>
      <c r="Z586" s="164">
        <f t="shared" si="73"/>
        <v>103.71536514200103</v>
      </c>
      <c r="AA586" s="165">
        <f t="shared" si="79"/>
        <v>-0.11246436216080102</v>
      </c>
    </row>
    <row r="587" spans="1:27" x14ac:dyDescent="0.35">
      <c r="A587" t="s">
        <v>1072</v>
      </c>
      <c r="B587" t="s">
        <v>1073</v>
      </c>
      <c r="C587" t="s">
        <v>1075</v>
      </c>
      <c r="D587" t="s">
        <v>1078</v>
      </c>
      <c r="E587" t="s">
        <v>1079</v>
      </c>
      <c r="F587" t="s">
        <v>1083</v>
      </c>
      <c r="G587" s="65">
        <v>68417.221071315245</v>
      </c>
      <c r="H587" s="137">
        <f t="shared" si="74"/>
        <v>117.96072598502629</v>
      </c>
      <c r="I587" s="132">
        <v>71394.000753582499</v>
      </c>
      <c r="J587">
        <f t="shared" si="72"/>
        <v>23.84</v>
      </c>
      <c r="K587">
        <f t="shared" si="75"/>
        <v>1</v>
      </c>
      <c r="L587">
        <f t="shared" si="76"/>
        <v>1</v>
      </c>
      <c r="M587">
        <f t="shared" si="77"/>
        <v>1</v>
      </c>
      <c r="Y587" s="164">
        <f t="shared" si="78"/>
        <v>117.96072598502629</v>
      </c>
      <c r="Z587" s="164">
        <f t="shared" si="73"/>
        <v>110.11881518244003</v>
      </c>
      <c r="AA587" s="165">
        <f t="shared" si="79"/>
        <v>-6.6478997455319933E-2</v>
      </c>
    </row>
    <row r="588" spans="1:27" x14ac:dyDescent="0.35">
      <c r="A588" t="s">
        <v>1072</v>
      </c>
      <c r="B588" t="s">
        <v>1073</v>
      </c>
      <c r="C588" t="s">
        <v>1075</v>
      </c>
      <c r="D588" t="s">
        <v>1078</v>
      </c>
      <c r="E588" t="s">
        <v>1079</v>
      </c>
      <c r="F588" t="s">
        <v>1084</v>
      </c>
      <c r="G588" s="65">
        <v>26058.828729632645</v>
      </c>
      <c r="H588" s="137">
        <f t="shared" si="74"/>
        <v>44.929015051090765</v>
      </c>
      <c r="I588" s="132">
        <v>3495.45982983364</v>
      </c>
      <c r="J588">
        <f t="shared" si="72"/>
        <v>23.84</v>
      </c>
      <c r="K588">
        <f t="shared" si="75"/>
        <v>1</v>
      </c>
      <c r="L588">
        <f t="shared" si="76"/>
        <v>1</v>
      </c>
      <c r="M588">
        <f t="shared" si="77"/>
        <v>0</v>
      </c>
      <c r="Y588" s="164">
        <f t="shared" si="78"/>
        <v>44.929015051090765</v>
      </c>
      <c r="Z588" s="164">
        <f t="shared" si="73"/>
        <v>51.079165992782407</v>
      </c>
      <c r="AA588" s="165">
        <f t="shared" si="79"/>
        <v>0.13688595075360621</v>
      </c>
    </row>
    <row r="589" spans="1:27" x14ac:dyDescent="0.35">
      <c r="A589" t="s">
        <v>1072</v>
      </c>
      <c r="B589" t="s">
        <v>1073</v>
      </c>
      <c r="C589" t="s">
        <v>1075</v>
      </c>
      <c r="D589" t="s">
        <v>1078</v>
      </c>
      <c r="E589" t="s">
        <v>1079</v>
      </c>
      <c r="F589" t="s">
        <v>1084</v>
      </c>
      <c r="G589" s="65">
        <v>34064.143173271506</v>
      </c>
      <c r="H589" s="137">
        <f t="shared" si="74"/>
        <v>58.731281333226732</v>
      </c>
      <c r="I589" s="132">
        <v>14172.2970393051</v>
      </c>
      <c r="J589">
        <f t="shared" si="72"/>
        <v>23.84</v>
      </c>
      <c r="K589">
        <f t="shared" si="75"/>
        <v>1</v>
      </c>
      <c r="L589">
        <f t="shared" si="76"/>
        <v>1</v>
      </c>
      <c r="M589">
        <f t="shared" si="77"/>
        <v>0</v>
      </c>
      <c r="Y589" s="164">
        <f t="shared" si="78"/>
        <v>58.731281333226732</v>
      </c>
      <c r="Z589" s="164">
        <f t="shared" si="73"/>
        <v>59.795282365711678</v>
      </c>
      <c r="AA589" s="165">
        <f t="shared" si="79"/>
        <v>1.8116428048761124E-2</v>
      </c>
    </row>
    <row r="590" spans="1:27" x14ac:dyDescent="0.35">
      <c r="A590" t="s">
        <v>1072</v>
      </c>
      <c r="B590" t="s">
        <v>1073</v>
      </c>
      <c r="C590" t="s">
        <v>1075</v>
      </c>
      <c r="D590" t="s">
        <v>1078</v>
      </c>
      <c r="E590" t="s">
        <v>1079</v>
      </c>
      <c r="F590" t="s">
        <v>1084</v>
      </c>
      <c r="G590" s="65">
        <v>38562.158027462232</v>
      </c>
      <c r="H590" s="137">
        <f t="shared" si="74"/>
        <v>66.486479357693497</v>
      </c>
      <c r="I590" s="132">
        <v>23954.0527728093</v>
      </c>
      <c r="J590">
        <f t="shared" si="72"/>
        <v>23.84</v>
      </c>
      <c r="K590">
        <f t="shared" si="75"/>
        <v>1</v>
      </c>
      <c r="L590">
        <f t="shared" si="76"/>
        <v>1</v>
      </c>
      <c r="M590">
        <f t="shared" si="77"/>
        <v>0</v>
      </c>
      <c r="Y590" s="164">
        <f t="shared" si="78"/>
        <v>66.486479357693497</v>
      </c>
      <c r="Z590" s="164">
        <f t="shared" si="73"/>
        <v>67.780692242445326</v>
      </c>
      <c r="AA590" s="165">
        <f t="shared" si="79"/>
        <v>1.9465805638301914E-2</v>
      </c>
    </row>
    <row r="591" spans="1:27" x14ac:dyDescent="0.35">
      <c r="A591" t="s">
        <v>1072</v>
      </c>
      <c r="B591" t="s">
        <v>1073</v>
      </c>
      <c r="C591" t="s">
        <v>1075</v>
      </c>
      <c r="D591" t="s">
        <v>1078</v>
      </c>
      <c r="E591" t="s">
        <v>1079</v>
      </c>
      <c r="F591" t="s">
        <v>1084</v>
      </c>
      <c r="G591" s="65">
        <v>50790.129280497778</v>
      </c>
      <c r="H591" s="137">
        <f t="shared" si="74"/>
        <v>87.569188414651336</v>
      </c>
      <c r="I591" s="132">
        <v>31081.371963744201</v>
      </c>
      <c r="J591">
        <f t="shared" si="72"/>
        <v>23.84</v>
      </c>
      <c r="K591">
        <f t="shared" si="75"/>
        <v>1</v>
      </c>
      <c r="L591">
        <f t="shared" si="76"/>
        <v>1</v>
      </c>
      <c r="M591">
        <f t="shared" si="77"/>
        <v>0</v>
      </c>
      <c r="Y591" s="164">
        <f t="shared" si="78"/>
        <v>87.569188414651336</v>
      </c>
      <c r="Z591" s="164">
        <f t="shared" si="73"/>
        <v>73.599132879536953</v>
      </c>
      <c r="AA591" s="165">
        <f t="shared" si="79"/>
        <v>-0.15953163193615982</v>
      </c>
    </row>
    <row r="592" spans="1:27" x14ac:dyDescent="0.35">
      <c r="A592" t="s">
        <v>1072</v>
      </c>
      <c r="B592" t="s">
        <v>1073</v>
      </c>
      <c r="C592" t="s">
        <v>1075</v>
      </c>
      <c r="D592" t="s">
        <v>1078</v>
      </c>
      <c r="E592" t="s">
        <v>1079</v>
      </c>
      <c r="F592" t="s">
        <v>1084</v>
      </c>
      <c r="G592" s="65">
        <v>50680.750028618953</v>
      </c>
      <c r="H592" s="137">
        <f t="shared" si="74"/>
        <v>87.380603497618878</v>
      </c>
      <c r="I592" s="132">
        <v>45016.2336447989</v>
      </c>
      <c r="J592">
        <f t="shared" si="72"/>
        <v>23.84</v>
      </c>
      <c r="K592">
        <f t="shared" si="75"/>
        <v>1</v>
      </c>
      <c r="L592">
        <f t="shared" si="76"/>
        <v>1</v>
      </c>
      <c r="M592">
        <f t="shared" si="77"/>
        <v>0</v>
      </c>
      <c r="Y592" s="164">
        <f t="shared" si="78"/>
        <v>87.380603497618878</v>
      </c>
      <c r="Z592" s="164">
        <f t="shared" si="73"/>
        <v>84.974962038475496</v>
      </c>
      <c r="AA592" s="165">
        <f t="shared" si="79"/>
        <v>-2.753061163292303E-2</v>
      </c>
    </row>
    <row r="593" spans="1:27" x14ac:dyDescent="0.35">
      <c r="A593" t="s">
        <v>1072</v>
      </c>
      <c r="B593" t="s">
        <v>1073</v>
      </c>
      <c r="C593" t="s">
        <v>1075</v>
      </c>
      <c r="D593" t="s">
        <v>1078</v>
      </c>
      <c r="E593" t="s">
        <v>1079</v>
      </c>
      <c r="F593" t="s">
        <v>1084</v>
      </c>
      <c r="G593" s="65">
        <v>55678.546358093728</v>
      </c>
      <c r="H593" s="137">
        <f t="shared" si="74"/>
        <v>95.997493720851253</v>
      </c>
      <c r="I593" s="132">
        <v>54061.366139626101</v>
      </c>
      <c r="J593">
        <f t="shared" si="72"/>
        <v>23.84</v>
      </c>
      <c r="K593">
        <f t="shared" si="75"/>
        <v>1</v>
      </c>
      <c r="L593">
        <f t="shared" si="76"/>
        <v>1</v>
      </c>
      <c r="M593">
        <f t="shared" si="77"/>
        <v>0</v>
      </c>
      <c r="Y593" s="164">
        <f t="shared" si="78"/>
        <v>95.997493720851253</v>
      </c>
      <c r="Z593" s="164">
        <f t="shared" si="73"/>
        <v>92.359023993034498</v>
      </c>
      <c r="AA593" s="165">
        <f t="shared" si="79"/>
        <v>-3.7901715834342209E-2</v>
      </c>
    </row>
    <row r="594" spans="1:27" x14ac:dyDescent="0.35">
      <c r="A594" t="s">
        <v>1072</v>
      </c>
      <c r="B594" t="s">
        <v>1073</v>
      </c>
      <c r="C594" t="s">
        <v>1075</v>
      </c>
      <c r="D594" t="s">
        <v>1078</v>
      </c>
      <c r="E594" t="s">
        <v>1079</v>
      </c>
      <c r="F594" t="s">
        <v>1084</v>
      </c>
      <c r="G594" s="65">
        <v>63300.886363739803</v>
      </c>
      <c r="H594" s="137">
        <f t="shared" si="74"/>
        <v>109.13945924782725</v>
      </c>
      <c r="I594" s="132">
        <v>63550.072249703</v>
      </c>
      <c r="J594">
        <f t="shared" si="72"/>
        <v>23.84</v>
      </c>
      <c r="K594">
        <f t="shared" si="75"/>
        <v>1</v>
      </c>
      <c r="L594">
        <f t="shared" si="76"/>
        <v>1</v>
      </c>
      <c r="M594">
        <f t="shared" si="77"/>
        <v>0</v>
      </c>
      <c r="Y594" s="164">
        <f t="shared" si="78"/>
        <v>109.13945924782725</v>
      </c>
      <c r="Z594" s="164">
        <f t="shared" si="73"/>
        <v>100.1052006052046</v>
      </c>
      <c r="AA594" s="165">
        <f t="shared" si="79"/>
        <v>-8.2777198136085639E-2</v>
      </c>
    </row>
    <row r="595" spans="1:27" x14ac:dyDescent="0.35">
      <c r="A595" t="s">
        <v>1072</v>
      </c>
      <c r="B595" t="s">
        <v>1073</v>
      </c>
      <c r="C595" t="s">
        <v>1075</v>
      </c>
      <c r="D595" t="s">
        <v>1078</v>
      </c>
      <c r="E595" t="s">
        <v>1079</v>
      </c>
      <c r="F595" t="s">
        <v>1084</v>
      </c>
      <c r="G595" s="65">
        <v>62650.835285068701</v>
      </c>
      <c r="H595" s="137">
        <f t="shared" si="74"/>
        <v>108.01868152598051</v>
      </c>
      <c r="I595" s="132">
        <v>71394.000753582499</v>
      </c>
      <c r="J595">
        <f t="shared" si="72"/>
        <v>23.84</v>
      </c>
      <c r="K595">
        <f t="shared" si="75"/>
        <v>1</v>
      </c>
      <c r="L595">
        <f t="shared" si="76"/>
        <v>1</v>
      </c>
      <c r="M595">
        <f t="shared" si="77"/>
        <v>0</v>
      </c>
      <c r="Y595" s="164">
        <f t="shared" si="78"/>
        <v>108.01868152598051</v>
      </c>
      <c r="Z595" s="164">
        <f t="shared" si="73"/>
        <v>106.5086506456436</v>
      </c>
      <c r="AA595" s="165">
        <f t="shared" si="79"/>
        <v>-1.3979349303330668E-2</v>
      </c>
    </row>
    <row r="596" spans="1:27" x14ac:dyDescent="0.35">
      <c r="A596" t="s">
        <v>1072</v>
      </c>
      <c r="B596" t="s">
        <v>1073</v>
      </c>
      <c r="C596" t="s">
        <v>1075</v>
      </c>
      <c r="D596" t="s">
        <v>1078</v>
      </c>
      <c r="E596" t="s">
        <v>1082</v>
      </c>
      <c r="F596" t="s">
        <v>1083</v>
      </c>
      <c r="G596" s="65">
        <v>23289.584831697157</v>
      </c>
      <c r="H596" s="137">
        <f t="shared" si="74"/>
        <v>40.15445660637441</v>
      </c>
      <c r="I596" s="132">
        <v>3495.45982983364</v>
      </c>
      <c r="J596">
        <f t="shared" si="72"/>
        <v>23.84</v>
      </c>
      <c r="K596">
        <f t="shared" si="75"/>
        <v>1</v>
      </c>
      <c r="L596">
        <f t="shared" si="76"/>
        <v>1</v>
      </c>
      <c r="M596">
        <f t="shared" si="77"/>
        <v>1</v>
      </c>
      <c r="Y596" s="164">
        <f t="shared" si="78"/>
        <v>40.15445660637441</v>
      </c>
      <c r="Z596" s="164">
        <f t="shared" si="73"/>
        <v>54.689330529578832</v>
      </c>
      <c r="AA596" s="165">
        <f t="shared" si="79"/>
        <v>0.36197411574228733</v>
      </c>
    </row>
    <row r="597" spans="1:27" x14ac:dyDescent="0.35">
      <c r="A597" t="s">
        <v>1072</v>
      </c>
      <c r="B597" t="s">
        <v>1073</v>
      </c>
      <c r="C597" t="s">
        <v>1075</v>
      </c>
      <c r="D597" t="s">
        <v>1078</v>
      </c>
      <c r="E597" t="s">
        <v>1082</v>
      </c>
      <c r="F597" t="s">
        <v>1083</v>
      </c>
      <c r="G597" s="65">
        <v>31959.602537981275</v>
      </c>
      <c r="H597" s="137">
        <f t="shared" si="74"/>
        <v>55.102762996519438</v>
      </c>
      <c r="I597" s="132">
        <v>14172.2970393051</v>
      </c>
      <c r="J597">
        <f t="shared" si="72"/>
        <v>23.84</v>
      </c>
      <c r="K597">
        <f t="shared" si="75"/>
        <v>1</v>
      </c>
      <c r="L597">
        <f t="shared" si="76"/>
        <v>1</v>
      </c>
      <c r="M597">
        <f t="shared" si="77"/>
        <v>1</v>
      </c>
      <c r="Y597" s="164">
        <f t="shared" si="78"/>
        <v>55.102762996519438</v>
      </c>
      <c r="Z597" s="164">
        <f t="shared" si="73"/>
        <v>63.405446902508103</v>
      </c>
      <c r="AA597" s="165">
        <f t="shared" si="79"/>
        <v>0.15067636275359009</v>
      </c>
    </row>
    <row r="598" spans="1:27" x14ac:dyDescent="0.35">
      <c r="A598" t="s">
        <v>1072</v>
      </c>
      <c r="B598" t="s">
        <v>1073</v>
      </c>
      <c r="C598" t="s">
        <v>1075</v>
      </c>
      <c r="D598" t="s">
        <v>1078</v>
      </c>
      <c r="E598" t="s">
        <v>1082</v>
      </c>
      <c r="F598" t="s">
        <v>1083</v>
      </c>
      <c r="G598" s="65">
        <v>37405.946891905674</v>
      </c>
      <c r="H598" s="137">
        <f t="shared" si="74"/>
        <v>64.493011882595994</v>
      </c>
      <c r="I598" s="132">
        <v>23954.0527728093</v>
      </c>
      <c r="J598">
        <f t="shared" si="72"/>
        <v>23.84</v>
      </c>
      <c r="K598">
        <f t="shared" si="75"/>
        <v>1</v>
      </c>
      <c r="L598">
        <f t="shared" si="76"/>
        <v>1</v>
      </c>
      <c r="M598">
        <f t="shared" si="77"/>
        <v>1</v>
      </c>
      <c r="Y598" s="164">
        <f t="shared" si="78"/>
        <v>64.493011882595994</v>
      </c>
      <c r="Z598" s="164">
        <f t="shared" si="73"/>
        <v>71.390856779241759</v>
      </c>
      <c r="AA598" s="165">
        <f t="shared" si="79"/>
        <v>0.1069549195376811</v>
      </c>
    </row>
    <row r="599" spans="1:27" x14ac:dyDescent="0.35">
      <c r="A599" t="s">
        <v>1072</v>
      </c>
      <c r="B599" t="s">
        <v>1073</v>
      </c>
      <c r="C599" t="s">
        <v>1075</v>
      </c>
      <c r="D599" t="s">
        <v>1078</v>
      </c>
      <c r="E599" t="s">
        <v>1082</v>
      </c>
      <c r="F599" t="s">
        <v>1083</v>
      </c>
      <c r="G599" s="65">
        <v>51013.431883068268</v>
      </c>
      <c r="H599" s="137">
        <f t="shared" si="74"/>
        <v>87.954192901841836</v>
      </c>
      <c r="I599" s="132">
        <v>31081.371963744201</v>
      </c>
      <c r="J599">
        <f t="shared" si="72"/>
        <v>23.84</v>
      </c>
      <c r="K599">
        <f t="shared" si="75"/>
        <v>1</v>
      </c>
      <c r="L599">
        <f t="shared" si="76"/>
        <v>1</v>
      </c>
      <c r="M599">
        <f t="shared" si="77"/>
        <v>1</v>
      </c>
      <c r="Y599" s="164">
        <f t="shared" si="78"/>
        <v>87.954192901841836</v>
      </c>
      <c r="Z599" s="164">
        <f t="shared" si="73"/>
        <v>77.209297416333385</v>
      </c>
      <c r="AA599" s="165">
        <f t="shared" si="79"/>
        <v>-0.12216467607746584</v>
      </c>
    </row>
    <row r="600" spans="1:27" x14ac:dyDescent="0.35">
      <c r="A600" t="s">
        <v>1072</v>
      </c>
      <c r="B600" t="s">
        <v>1073</v>
      </c>
      <c r="C600" t="s">
        <v>1075</v>
      </c>
      <c r="D600" t="s">
        <v>1078</v>
      </c>
      <c r="E600" t="s">
        <v>1082</v>
      </c>
      <c r="F600" t="s">
        <v>1083</v>
      </c>
      <c r="G600" s="65">
        <v>50343.823907117709</v>
      </c>
      <c r="H600" s="137">
        <f t="shared" si="74"/>
        <v>86.799696391582259</v>
      </c>
      <c r="I600" s="132">
        <v>45016.2336447989</v>
      </c>
      <c r="J600">
        <f t="shared" si="72"/>
        <v>23.84</v>
      </c>
      <c r="K600">
        <f t="shared" si="75"/>
        <v>1</v>
      </c>
      <c r="L600">
        <f t="shared" si="76"/>
        <v>1</v>
      </c>
      <c r="M600">
        <f t="shared" si="77"/>
        <v>1</v>
      </c>
      <c r="Y600" s="164">
        <f t="shared" si="78"/>
        <v>86.799696391582259</v>
      </c>
      <c r="Z600" s="164">
        <f t="shared" si="73"/>
        <v>88.585126575271929</v>
      </c>
      <c r="AA600" s="165">
        <f t="shared" si="79"/>
        <v>2.0569544110327298E-2</v>
      </c>
    </row>
    <row r="601" spans="1:27" x14ac:dyDescent="0.35">
      <c r="A601" t="s">
        <v>1072</v>
      </c>
      <c r="B601" t="s">
        <v>1073</v>
      </c>
      <c r="C601" t="s">
        <v>1075</v>
      </c>
      <c r="D601" t="s">
        <v>1078</v>
      </c>
      <c r="E601" t="s">
        <v>1082</v>
      </c>
      <c r="F601" t="s">
        <v>1083</v>
      </c>
      <c r="G601" s="65">
        <v>56786.168184885821</v>
      </c>
      <c r="H601" s="137">
        <f t="shared" si="74"/>
        <v>97.90718652566521</v>
      </c>
      <c r="I601" s="132">
        <v>54061.366139626101</v>
      </c>
      <c r="J601">
        <f t="shared" si="72"/>
        <v>23.84</v>
      </c>
      <c r="K601">
        <f t="shared" si="75"/>
        <v>1</v>
      </c>
      <c r="L601">
        <f t="shared" si="76"/>
        <v>1</v>
      </c>
      <c r="M601">
        <f t="shared" si="77"/>
        <v>1</v>
      </c>
      <c r="Y601" s="164">
        <f t="shared" si="78"/>
        <v>97.90718652566521</v>
      </c>
      <c r="Z601" s="164">
        <f t="shared" si="73"/>
        <v>95.96918852983093</v>
      </c>
      <c r="AA601" s="165">
        <f t="shared" si="79"/>
        <v>-1.9794236404967691E-2</v>
      </c>
    </row>
    <row r="602" spans="1:27" x14ac:dyDescent="0.35">
      <c r="A602" t="s">
        <v>1072</v>
      </c>
      <c r="B602" t="s">
        <v>1073</v>
      </c>
      <c r="C602" t="s">
        <v>1075</v>
      </c>
      <c r="D602" t="s">
        <v>1078</v>
      </c>
      <c r="E602" t="s">
        <v>1082</v>
      </c>
      <c r="F602" t="s">
        <v>1083</v>
      </c>
      <c r="G602" s="65">
        <v>65510.974779529824</v>
      </c>
      <c r="H602" s="137">
        <f t="shared" si="74"/>
        <v>112.94995651643073</v>
      </c>
      <c r="I602" s="132">
        <v>63550.072249703</v>
      </c>
      <c r="J602">
        <f t="shared" si="72"/>
        <v>23.84</v>
      </c>
      <c r="K602">
        <f t="shared" si="75"/>
        <v>1</v>
      </c>
      <c r="L602">
        <f t="shared" si="76"/>
        <v>1</v>
      </c>
      <c r="M602">
        <f t="shared" si="77"/>
        <v>1</v>
      </c>
      <c r="Y602" s="164">
        <f t="shared" si="78"/>
        <v>112.94995651643073</v>
      </c>
      <c r="Z602" s="164">
        <f t="shared" si="73"/>
        <v>103.71536514200103</v>
      </c>
      <c r="AA602" s="165">
        <f t="shared" si="79"/>
        <v>-8.1758255241880962E-2</v>
      </c>
    </row>
    <row r="603" spans="1:27" x14ac:dyDescent="0.35">
      <c r="A603" t="s">
        <v>1072</v>
      </c>
      <c r="B603" t="s">
        <v>1073</v>
      </c>
      <c r="C603" t="s">
        <v>1075</v>
      </c>
      <c r="D603" t="s">
        <v>1078</v>
      </c>
      <c r="E603" t="s">
        <v>1082</v>
      </c>
      <c r="F603" t="s">
        <v>1083</v>
      </c>
      <c r="G603" s="65">
        <v>65413.083216676096</v>
      </c>
      <c r="H603" s="137">
        <f t="shared" si="74"/>
        <v>112.78117795978638</v>
      </c>
      <c r="I603" s="132">
        <v>71394.000753582499</v>
      </c>
      <c r="J603">
        <f t="shared" si="72"/>
        <v>23.84</v>
      </c>
      <c r="K603">
        <f t="shared" si="75"/>
        <v>1</v>
      </c>
      <c r="L603">
        <f t="shared" si="76"/>
        <v>1</v>
      </c>
      <c r="M603">
        <f t="shared" si="77"/>
        <v>1</v>
      </c>
      <c r="Y603" s="164">
        <f t="shared" si="78"/>
        <v>112.78117795978638</v>
      </c>
      <c r="Z603" s="164">
        <f t="shared" si="73"/>
        <v>110.11881518244003</v>
      </c>
      <c r="AA603" s="165">
        <f t="shared" si="79"/>
        <v>-2.360644591153005E-2</v>
      </c>
    </row>
    <row r="604" spans="1:27" x14ac:dyDescent="0.35">
      <c r="A604" t="s">
        <v>1072</v>
      </c>
      <c r="B604" t="s">
        <v>1073</v>
      </c>
      <c r="C604" t="s">
        <v>1075</v>
      </c>
      <c r="D604" t="s">
        <v>1078</v>
      </c>
      <c r="E604" t="s">
        <v>1082</v>
      </c>
      <c r="F604" t="s">
        <v>1084</v>
      </c>
      <c r="G604" s="65">
        <v>25346.977155184799</v>
      </c>
      <c r="H604" s="137">
        <f t="shared" si="74"/>
        <v>43.70168475031862</v>
      </c>
      <c r="I604" s="132">
        <v>3495.45982983364</v>
      </c>
      <c r="J604">
        <f t="shared" si="72"/>
        <v>23.84</v>
      </c>
      <c r="K604">
        <f t="shared" si="75"/>
        <v>1</v>
      </c>
      <c r="L604">
        <f t="shared" si="76"/>
        <v>1</v>
      </c>
      <c r="M604">
        <f t="shared" si="77"/>
        <v>0</v>
      </c>
      <c r="Y604" s="164">
        <f t="shared" si="78"/>
        <v>43.70168475031862</v>
      </c>
      <c r="Z604" s="164">
        <f t="shared" si="73"/>
        <v>51.079165992782407</v>
      </c>
      <c r="AA604" s="165">
        <f t="shared" si="79"/>
        <v>0.16881457281598289</v>
      </c>
    </row>
    <row r="605" spans="1:27" x14ac:dyDescent="0.35">
      <c r="A605" t="s">
        <v>1072</v>
      </c>
      <c r="B605" t="s">
        <v>1073</v>
      </c>
      <c r="C605" t="s">
        <v>1075</v>
      </c>
      <c r="D605" t="s">
        <v>1078</v>
      </c>
      <c r="E605" t="s">
        <v>1082</v>
      </c>
      <c r="F605" t="s">
        <v>1084</v>
      </c>
      <c r="G605" s="65">
        <v>32571.456982684827</v>
      </c>
      <c r="H605" s="137">
        <f t="shared" si="74"/>
        <v>56.157684452904874</v>
      </c>
      <c r="I605" s="132">
        <v>14172.2970393051</v>
      </c>
      <c r="J605">
        <f t="shared" si="72"/>
        <v>23.84</v>
      </c>
      <c r="K605">
        <f t="shared" si="75"/>
        <v>1</v>
      </c>
      <c r="L605">
        <f t="shared" si="76"/>
        <v>1</v>
      </c>
      <c r="M605">
        <f t="shared" si="77"/>
        <v>0</v>
      </c>
      <c r="Y605" s="164">
        <f t="shared" si="78"/>
        <v>56.157684452904874</v>
      </c>
      <c r="Z605" s="164">
        <f t="shared" si="73"/>
        <v>59.795282365711678</v>
      </c>
      <c r="AA605" s="165">
        <f t="shared" si="79"/>
        <v>6.4774713349468271E-2</v>
      </c>
    </row>
    <row r="606" spans="1:27" x14ac:dyDescent="0.35">
      <c r="A606" t="s">
        <v>1072</v>
      </c>
      <c r="B606" t="s">
        <v>1073</v>
      </c>
      <c r="C606" t="s">
        <v>1075</v>
      </c>
      <c r="D606" t="s">
        <v>1078</v>
      </c>
      <c r="E606" t="s">
        <v>1082</v>
      </c>
      <c r="F606" t="s">
        <v>1084</v>
      </c>
      <c r="G606" s="65">
        <v>36723.367454511455</v>
      </c>
      <c r="H606" s="137">
        <f t="shared" si="74"/>
        <v>63.316150783640438</v>
      </c>
      <c r="I606" s="132">
        <v>23954.0527728093</v>
      </c>
      <c r="J606">
        <f t="shared" si="72"/>
        <v>23.84</v>
      </c>
      <c r="K606">
        <f t="shared" si="75"/>
        <v>1</v>
      </c>
      <c r="L606">
        <f t="shared" si="76"/>
        <v>1</v>
      </c>
      <c r="M606">
        <f t="shared" si="77"/>
        <v>0</v>
      </c>
      <c r="Y606" s="164">
        <f t="shared" si="78"/>
        <v>63.316150783640438</v>
      </c>
      <c r="Z606" s="164">
        <f t="shared" si="73"/>
        <v>67.780692242445326</v>
      </c>
      <c r="AA606" s="165">
        <f t="shared" si="79"/>
        <v>7.0511889992504573E-2</v>
      </c>
    </row>
    <row r="607" spans="1:27" x14ac:dyDescent="0.35">
      <c r="A607" t="s">
        <v>1072</v>
      </c>
      <c r="B607" t="s">
        <v>1073</v>
      </c>
      <c r="C607" t="s">
        <v>1075</v>
      </c>
      <c r="D607" t="s">
        <v>1078</v>
      </c>
      <c r="E607" t="s">
        <v>1082</v>
      </c>
      <c r="F607" t="s">
        <v>1084</v>
      </c>
      <c r="G607" s="65">
        <v>47820.485434142836</v>
      </c>
      <c r="H607" s="137">
        <f t="shared" si="74"/>
        <v>82.449112817487645</v>
      </c>
      <c r="I607" s="132">
        <v>31081.371963744201</v>
      </c>
      <c r="J607">
        <f t="shared" si="72"/>
        <v>23.84</v>
      </c>
      <c r="K607">
        <f t="shared" si="75"/>
        <v>1</v>
      </c>
      <c r="L607">
        <f t="shared" si="76"/>
        <v>1</v>
      </c>
      <c r="M607">
        <f t="shared" si="77"/>
        <v>0</v>
      </c>
      <c r="Y607" s="164">
        <f t="shared" si="78"/>
        <v>82.449112817487645</v>
      </c>
      <c r="Z607" s="164">
        <f t="shared" si="73"/>
        <v>73.599132879536953</v>
      </c>
      <c r="AA607" s="165">
        <f t="shared" si="79"/>
        <v>-0.1073386921402214</v>
      </c>
    </row>
    <row r="608" spans="1:27" x14ac:dyDescent="0.35">
      <c r="A608" t="s">
        <v>1072</v>
      </c>
      <c r="B608" t="s">
        <v>1073</v>
      </c>
      <c r="C608" t="s">
        <v>1075</v>
      </c>
      <c r="D608" t="s">
        <v>1078</v>
      </c>
      <c r="E608" t="s">
        <v>1082</v>
      </c>
      <c r="F608" t="s">
        <v>1084</v>
      </c>
      <c r="G608" s="65">
        <v>47746.825450622222</v>
      </c>
      <c r="H608" s="137">
        <f t="shared" si="74"/>
        <v>82.322112845900378</v>
      </c>
      <c r="I608" s="132">
        <v>45016.2336447989</v>
      </c>
      <c r="J608">
        <f t="shared" si="72"/>
        <v>23.84</v>
      </c>
      <c r="K608">
        <f t="shared" si="75"/>
        <v>1</v>
      </c>
      <c r="L608">
        <f t="shared" si="76"/>
        <v>1</v>
      </c>
      <c r="M608">
        <f t="shared" si="77"/>
        <v>0</v>
      </c>
      <c r="Y608" s="164">
        <f t="shared" si="78"/>
        <v>82.322112845900378</v>
      </c>
      <c r="Z608" s="164">
        <f t="shared" si="73"/>
        <v>84.974962038475496</v>
      </c>
      <c r="AA608" s="165">
        <f t="shared" si="79"/>
        <v>3.2225232089718281E-2</v>
      </c>
    </row>
    <row r="609" spans="1:27" x14ac:dyDescent="0.35">
      <c r="A609" t="s">
        <v>1072</v>
      </c>
      <c r="B609" t="s">
        <v>1073</v>
      </c>
      <c r="C609" t="s">
        <v>1075</v>
      </c>
      <c r="D609" t="s">
        <v>1078</v>
      </c>
      <c r="E609" t="s">
        <v>1082</v>
      </c>
      <c r="F609" t="s">
        <v>1084</v>
      </c>
      <c r="G609" s="65">
        <v>52657.002074086216</v>
      </c>
      <c r="H609" s="137">
        <f t="shared" si="74"/>
        <v>90.78793461049348</v>
      </c>
      <c r="I609" s="132">
        <v>54061.366139626101</v>
      </c>
      <c r="J609">
        <f t="shared" si="72"/>
        <v>23.84</v>
      </c>
      <c r="K609">
        <f t="shared" si="75"/>
        <v>1</v>
      </c>
      <c r="L609">
        <f t="shared" si="76"/>
        <v>1</v>
      </c>
      <c r="M609">
        <f t="shared" si="77"/>
        <v>0</v>
      </c>
      <c r="Y609" s="164">
        <f t="shared" si="78"/>
        <v>90.78793461049348</v>
      </c>
      <c r="Z609" s="164">
        <f t="shared" si="73"/>
        <v>92.359023993034498</v>
      </c>
      <c r="AA609" s="165">
        <f t="shared" si="79"/>
        <v>1.7305045976444333E-2</v>
      </c>
    </row>
    <row r="610" spans="1:27" x14ac:dyDescent="0.35">
      <c r="A610" t="s">
        <v>1072</v>
      </c>
      <c r="B610" t="s">
        <v>1073</v>
      </c>
      <c r="C610" t="s">
        <v>1075</v>
      </c>
      <c r="D610" t="s">
        <v>1078</v>
      </c>
      <c r="E610" t="s">
        <v>1082</v>
      </c>
      <c r="F610" t="s">
        <v>1084</v>
      </c>
      <c r="G610" s="65">
        <v>60455.240395254776</v>
      </c>
      <c r="H610" s="137">
        <f t="shared" si="74"/>
        <v>104.23317309526685</v>
      </c>
      <c r="I610" s="132">
        <v>63550.072249703</v>
      </c>
      <c r="J610">
        <f t="shared" si="72"/>
        <v>23.84</v>
      </c>
      <c r="K610">
        <f t="shared" si="75"/>
        <v>1</v>
      </c>
      <c r="L610">
        <f t="shared" si="76"/>
        <v>1</v>
      </c>
      <c r="M610">
        <f t="shared" si="77"/>
        <v>0</v>
      </c>
      <c r="Y610" s="164">
        <f t="shared" si="78"/>
        <v>104.23317309526685</v>
      </c>
      <c r="Z610" s="164">
        <f t="shared" si="73"/>
        <v>100.1052006052046</v>
      </c>
      <c r="AA610" s="165">
        <f t="shared" si="79"/>
        <v>-3.9603250745224527E-2</v>
      </c>
    </row>
    <row r="611" spans="1:27" x14ac:dyDescent="0.35">
      <c r="A611" t="s">
        <v>1072</v>
      </c>
      <c r="B611" t="s">
        <v>1073</v>
      </c>
      <c r="C611" t="s">
        <v>1075</v>
      </c>
      <c r="D611" t="s">
        <v>1078</v>
      </c>
      <c r="E611" t="s">
        <v>1082</v>
      </c>
      <c r="F611" t="s">
        <v>1084</v>
      </c>
      <c r="G611" s="65">
        <v>59199.499445537476</v>
      </c>
      <c r="H611" s="137">
        <f t="shared" si="74"/>
        <v>102.068102492306</v>
      </c>
      <c r="I611" s="132">
        <v>71394.000753582499</v>
      </c>
      <c r="J611">
        <f t="shared" si="72"/>
        <v>23.84</v>
      </c>
      <c r="K611">
        <f t="shared" si="75"/>
        <v>1</v>
      </c>
      <c r="L611">
        <f t="shared" si="76"/>
        <v>1</v>
      </c>
      <c r="M611">
        <f t="shared" si="77"/>
        <v>0</v>
      </c>
      <c r="Y611" s="164">
        <f t="shared" si="78"/>
        <v>102.068102492306</v>
      </c>
      <c r="Z611" s="164">
        <f t="shared" si="73"/>
        <v>106.5086506456436</v>
      </c>
      <c r="AA611" s="165">
        <f t="shared" si="79"/>
        <v>4.3505738275798178E-2</v>
      </c>
    </row>
    <row r="612" spans="1:27" x14ac:dyDescent="0.35">
      <c r="A612" t="s">
        <v>1072</v>
      </c>
      <c r="B612" t="s">
        <v>1073</v>
      </c>
      <c r="C612" t="s">
        <v>1075</v>
      </c>
      <c r="D612" t="s">
        <v>1078</v>
      </c>
      <c r="E612" t="s">
        <v>1080</v>
      </c>
      <c r="F612" t="s">
        <v>1083</v>
      </c>
      <c r="G612" s="65">
        <v>24210.851860276111</v>
      </c>
      <c r="H612" s="137">
        <f t="shared" si="74"/>
        <v>41.742848034958811</v>
      </c>
      <c r="I612" s="132">
        <v>3495.45982983364</v>
      </c>
      <c r="J612">
        <f t="shared" si="72"/>
        <v>23.84</v>
      </c>
      <c r="K612">
        <f t="shared" si="75"/>
        <v>1</v>
      </c>
      <c r="L612">
        <f t="shared" si="76"/>
        <v>1</v>
      </c>
      <c r="M612">
        <f t="shared" si="77"/>
        <v>1</v>
      </c>
      <c r="Y612" s="164">
        <f t="shared" si="78"/>
        <v>41.742848034958811</v>
      </c>
      <c r="Z612" s="164">
        <f t="shared" si="73"/>
        <v>54.689330529578832</v>
      </c>
      <c r="AA612" s="165">
        <f t="shared" si="79"/>
        <v>0.31014851894575091</v>
      </c>
    </row>
    <row r="613" spans="1:27" x14ac:dyDescent="0.35">
      <c r="A613" t="s">
        <v>1072</v>
      </c>
      <c r="B613" t="s">
        <v>1073</v>
      </c>
      <c r="C613" t="s">
        <v>1075</v>
      </c>
      <c r="D613" t="s">
        <v>1078</v>
      </c>
      <c r="E613" t="s">
        <v>1080</v>
      </c>
      <c r="F613" t="s">
        <v>1083</v>
      </c>
      <c r="G613" s="65">
        <v>33726.865010814479</v>
      </c>
      <c r="H613" s="137">
        <f t="shared" si="74"/>
        <v>58.149767260024966</v>
      </c>
      <c r="I613" s="132">
        <v>14172.2970393051</v>
      </c>
      <c r="J613">
        <f t="shared" si="72"/>
        <v>23.84</v>
      </c>
      <c r="K613">
        <f t="shared" si="75"/>
        <v>1</v>
      </c>
      <c r="L613">
        <f t="shared" si="76"/>
        <v>1</v>
      </c>
      <c r="M613">
        <f t="shared" si="77"/>
        <v>1</v>
      </c>
      <c r="Y613" s="164">
        <f t="shared" si="78"/>
        <v>58.149767260024966</v>
      </c>
      <c r="Z613" s="164">
        <f t="shared" si="73"/>
        <v>63.405446902508103</v>
      </c>
      <c r="AA613" s="165">
        <f t="shared" si="79"/>
        <v>9.0381782939588096E-2</v>
      </c>
    </row>
    <row r="614" spans="1:27" x14ac:dyDescent="0.35">
      <c r="A614" t="s">
        <v>1072</v>
      </c>
      <c r="B614" t="s">
        <v>1073</v>
      </c>
      <c r="C614" t="s">
        <v>1075</v>
      </c>
      <c r="D614" t="s">
        <v>1078</v>
      </c>
      <c r="E614" t="s">
        <v>1080</v>
      </c>
      <c r="F614" t="s">
        <v>1083</v>
      </c>
      <c r="G614" s="65">
        <v>39013.373091590911</v>
      </c>
      <c r="H614" s="137">
        <f t="shared" si="74"/>
        <v>67.264436364811914</v>
      </c>
      <c r="I614" s="132">
        <v>23954.0527728093</v>
      </c>
      <c r="J614">
        <f t="shared" si="72"/>
        <v>23.84</v>
      </c>
      <c r="K614">
        <f t="shared" si="75"/>
        <v>1</v>
      </c>
      <c r="L614">
        <f t="shared" si="76"/>
        <v>1</v>
      </c>
      <c r="M614">
        <f t="shared" si="77"/>
        <v>1</v>
      </c>
      <c r="Y614" s="164">
        <f t="shared" si="78"/>
        <v>67.264436364811914</v>
      </c>
      <c r="Z614" s="164">
        <f t="shared" si="73"/>
        <v>71.390856779241759</v>
      </c>
      <c r="AA614" s="165">
        <f t="shared" si="79"/>
        <v>6.1346242344914703E-2</v>
      </c>
    </row>
    <row r="615" spans="1:27" x14ac:dyDescent="0.35">
      <c r="A615" t="s">
        <v>1072</v>
      </c>
      <c r="B615" t="s">
        <v>1073</v>
      </c>
      <c r="C615" t="s">
        <v>1075</v>
      </c>
      <c r="D615" t="s">
        <v>1078</v>
      </c>
      <c r="E615" t="s">
        <v>1080</v>
      </c>
      <c r="F615" t="s">
        <v>1083</v>
      </c>
      <c r="G615" s="65">
        <v>55016.776255122684</v>
      </c>
      <c r="H615" s="137">
        <f t="shared" si="74"/>
        <v>94.856510784694279</v>
      </c>
      <c r="I615" s="132">
        <v>31081.371963744201</v>
      </c>
      <c r="J615">
        <f t="shared" si="72"/>
        <v>23.84</v>
      </c>
      <c r="K615">
        <f t="shared" si="75"/>
        <v>1</v>
      </c>
      <c r="L615">
        <f t="shared" si="76"/>
        <v>1</v>
      </c>
      <c r="M615">
        <f t="shared" si="77"/>
        <v>1</v>
      </c>
      <c r="Y615" s="164">
        <f t="shared" si="78"/>
        <v>94.856510784694279</v>
      </c>
      <c r="Z615" s="164">
        <f t="shared" si="73"/>
        <v>77.209297416333385</v>
      </c>
      <c r="AA615" s="165">
        <f t="shared" si="79"/>
        <v>-0.18604113963686286</v>
      </c>
    </row>
    <row r="616" spans="1:27" x14ac:dyDescent="0.35">
      <c r="A616" t="s">
        <v>1072</v>
      </c>
      <c r="B616" t="s">
        <v>1073</v>
      </c>
      <c r="C616" t="s">
        <v>1075</v>
      </c>
      <c r="D616" t="s">
        <v>1078</v>
      </c>
      <c r="E616" t="s">
        <v>1080</v>
      </c>
      <c r="F616" t="s">
        <v>1083</v>
      </c>
      <c r="G616" s="65">
        <v>53721.112424578969</v>
      </c>
      <c r="H616" s="137">
        <f t="shared" si="74"/>
        <v>92.622607628584433</v>
      </c>
      <c r="I616" s="132">
        <v>45016.2336447989</v>
      </c>
      <c r="J616">
        <f t="shared" si="72"/>
        <v>23.84</v>
      </c>
      <c r="K616">
        <f t="shared" si="75"/>
        <v>1</v>
      </c>
      <c r="L616">
        <f t="shared" si="76"/>
        <v>1</v>
      </c>
      <c r="M616">
        <f t="shared" si="77"/>
        <v>1</v>
      </c>
      <c r="Y616" s="164">
        <f t="shared" si="78"/>
        <v>92.622607628584433</v>
      </c>
      <c r="Z616" s="164">
        <f t="shared" si="73"/>
        <v>88.585126575271929</v>
      </c>
      <c r="AA616" s="165">
        <f t="shared" si="79"/>
        <v>-4.3590664921708488E-2</v>
      </c>
    </row>
    <row r="617" spans="1:27" x14ac:dyDescent="0.35">
      <c r="A617" t="s">
        <v>1072</v>
      </c>
      <c r="B617" t="s">
        <v>1073</v>
      </c>
      <c r="C617" t="s">
        <v>1075</v>
      </c>
      <c r="D617" t="s">
        <v>1078</v>
      </c>
      <c r="E617" t="s">
        <v>1080</v>
      </c>
      <c r="F617" t="s">
        <v>1083</v>
      </c>
      <c r="G617" s="65">
        <v>60513.207781490819</v>
      </c>
      <c r="H617" s="137">
        <f t="shared" si="74"/>
        <v>104.33311686463934</v>
      </c>
      <c r="I617" s="132">
        <v>54061.366139626101</v>
      </c>
      <c r="J617">
        <f t="shared" si="72"/>
        <v>23.84</v>
      </c>
      <c r="K617">
        <f t="shared" si="75"/>
        <v>1</v>
      </c>
      <c r="L617">
        <f t="shared" si="76"/>
        <v>1</v>
      </c>
      <c r="M617">
        <f t="shared" si="77"/>
        <v>1</v>
      </c>
      <c r="Y617" s="164">
        <f t="shared" si="78"/>
        <v>104.33311686463934</v>
      </c>
      <c r="Z617" s="164">
        <f t="shared" si="73"/>
        <v>95.96918852983093</v>
      </c>
      <c r="AA617" s="165">
        <f t="shared" si="79"/>
        <v>-8.0165613624480159E-2</v>
      </c>
    </row>
    <row r="618" spans="1:27" x14ac:dyDescent="0.35">
      <c r="A618" t="s">
        <v>1072</v>
      </c>
      <c r="B618" t="s">
        <v>1073</v>
      </c>
      <c r="C618" t="s">
        <v>1075</v>
      </c>
      <c r="D618" t="s">
        <v>1078</v>
      </c>
      <c r="E618" t="s">
        <v>1080</v>
      </c>
      <c r="F618" t="s">
        <v>1083</v>
      </c>
      <c r="G618" s="65">
        <v>69352.917710522641</v>
      </c>
      <c r="H618" s="137">
        <f t="shared" si="74"/>
        <v>119.57399605262525</v>
      </c>
      <c r="I618" s="132">
        <v>63550.072249703</v>
      </c>
      <c r="J618">
        <f t="shared" si="72"/>
        <v>23.84</v>
      </c>
      <c r="K618">
        <f t="shared" si="75"/>
        <v>1</v>
      </c>
      <c r="L618">
        <f t="shared" si="76"/>
        <v>1</v>
      </c>
      <c r="M618">
        <f t="shared" si="77"/>
        <v>1</v>
      </c>
      <c r="Y618" s="164">
        <f t="shared" si="78"/>
        <v>119.57399605262525</v>
      </c>
      <c r="Z618" s="164">
        <f t="shared" si="73"/>
        <v>103.71536514200103</v>
      </c>
      <c r="AA618" s="165">
        <f t="shared" si="79"/>
        <v>-0.13262608455139968</v>
      </c>
    </row>
    <row r="619" spans="1:27" x14ac:dyDescent="0.35">
      <c r="A619" t="s">
        <v>1072</v>
      </c>
      <c r="B619" t="s">
        <v>1073</v>
      </c>
      <c r="C619" t="s">
        <v>1075</v>
      </c>
      <c r="D619" t="s">
        <v>1078</v>
      </c>
      <c r="E619" t="s">
        <v>1080</v>
      </c>
      <c r="F619" t="s">
        <v>1083</v>
      </c>
      <c r="G619" s="65">
        <v>69785.920648719242</v>
      </c>
      <c r="H619" s="137">
        <f t="shared" si="74"/>
        <v>120.32055284261938</v>
      </c>
      <c r="I619" s="132">
        <v>71394.000753582499</v>
      </c>
      <c r="J619">
        <f t="shared" si="72"/>
        <v>23.84</v>
      </c>
      <c r="K619">
        <f t="shared" si="75"/>
        <v>1</v>
      </c>
      <c r="L619">
        <f t="shared" si="76"/>
        <v>1</v>
      </c>
      <c r="M619">
        <f t="shared" si="77"/>
        <v>1</v>
      </c>
      <c r="Y619" s="164">
        <f t="shared" si="78"/>
        <v>120.32055284261938</v>
      </c>
      <c r="Z619" s="164">
        <f t="shared" si="73"/>
        <v>110.11881518244003</v>
      </c>
      <c r="AA619" s="165">
        <f t="shared" si="79"/>
        <v>-8.4787988578504447E-2</v>
      </c>
    </row>
    <row r="620" spans="1:27" x14ac:dyDescent="0.35">
      <c r="A620" t="s">
        <v>1072</v>
      </c>
      <c r="B620" t="s">
        <v>1073</v>
      </c>
      <c r="C620" t="s">
        <v>1075</v>
      </c>
      <c r="D620" t="s">
        <v>1078</v>
      </c>
      <c r="E620" t="s">
        <v>1080</v>
      </c>
      <c r="F620" t="s">
        <v>1084</v>
      </c>
      <c r="G620" s="65">
        <v>26925.501684099578</v>
      </c>
      <c r="H620" s="137">
        <f t="shared" si="74"/>
        <v>46.423278765688927</v>
      </c>
      <c r="I620" s="132">
        <v>3495.45982983364</v>
      </c>
      <c r="J620">
        <f t="shared" si="72"/>
        <v>23.84</v>
      </c>
      <c r="K620">
        <f t="shared" si="75"/>
        <v>1</v>
      </c>
      <c r="L620">
        <f t="shared" si="76"/>
        <v>1</v>
      </c>
      <c r="M620">
        <f t="shared" si="77"/>
        <v>0</v>
      </c>
      <c r="Y620" s="164">
        <f t="shared" si="78"/>
        <v>46.423278765688927</v>
      </c>
      <c r="Z620" s="164">
        <f t="shared" si="73"/>
        <v>51.079165992782407</v>
      </c>
      <c r="AA620" s="165">
        <f t="shared" si="79"/>
        <v>0.10029208084575458</v>
      </c>
    </row>
    <row r="621" spans="1:27" x14ac:dyDescent="0.35">
      <c r="A621" t="s">
        <v>1072</v>
      </c>
      <c r="B621" t="s">
        <v>1073</v>
      </c>
      <c r="C621" t="s">
        <v>1075</v>
      </c>
      <c r="D621" t="s">
        <v>1078</v>
      </c>
      <c r="E621" t="s">
        <v>1080</v>
      </c>
      <c r="F621" t="s">
        <v>1084</v>
      </c>
      <c r="G621" s="65">
        <v>34689.030641235004</v>
      </c>
      <c r="H621" s="137">
        <f t="shared" si="74"/>
        <v>59.808673519370693</v>
      </c>
      <c r="I621" s="132">
        <v>14172.2970393051</v>
      </c>
      <c r="J621">
        <f t="shared" si="72"/>
        <v>23.84</v>
      </c>
      <c r="K621">
        <f t="shared" si="75"/>
        <v>1</v>
      </c>
      <c r="L621">
        <f t="shared" si="76"/>
        <v>1</v>
      </c>
      <c r="M621">
        <f t="shared" si="77"/>
        <v>0</v>
      </c>
      <c r="Y621" s="164">
        <f t="shared" si="78"/>
        <v>59.808673519370693</v>
      </c>
      <c r="Z621" s="164">
        <f t="shared" si="73"/>
        <v>59.795282365711678</v>
      </c>
      <c r="AA621" s="165">
        <f t="shared" si="79"/>
        <v>-2.2389986052240296E-4</v>
      </c>
    </row>
    <row r="622" spans="1:27" x14ac:dyDescent="0.35">
      <c r="A622" t="s">
        <v>1072</v>
      </c>
      <c r="B622" t="s">
        <v>1073</v>
      </c>
      <c r="C622" t="s">
        <v>1075</v>
      </c>
      <c r="D622" t="s">
        <v>1078</v>
      </c>
      <c r="E622" t="s">
        <v>1080</v>
      </c>
      <c r="F622" t="s">
        <v>1084</v>
      </c>
      <c r="G622" s="65">
        <v>38839.908359450492</v>
      </c>
      <c r="H622" s="137">
        <f t="shared" si="74"/>
        <v>66.96535924043188</v>
      </c>
      <c r="I622" s="132">
        <v>23954.0527728093</v>
      </c>
      <c r="J622">
        <f t="shared" si="72"/>
        <v>23.84</v>
      </c>
      <c r="K622">
        <f t="shared" si="75"/>
        <v>1</v>
      </c>
      <c r="L622">
        <f t="shared" si="76"/>
        <v>1</v>
      </c>
      <c r="M622">
        <f t="shared" si="77"/>
        <v>0</v>
      </c>
      <c r="Y622" s="164">
        <f t="shared" si="78"/>
        <v>66.96535924043188</v>
      </c>
      <c r="Z622" s="164">
        <f t="shared" si="73"/>
        <v>67.780692242445326</v>
      </c>
      <c r="AA622" s="165">
        <f t="shared" si="79"/>
        <v>1.2175444308244243E-2</v>
      </c>
    </row>
    <row r="623" spans="1:27" x14ac:dyDescent="0.35">
      <c r="A623" t="s">
        <v>1072</v>
      </c>
      <c r="B623" t="s">
        <v>1073</v>
      </c>
      <c r="C623" t="s">
        <v>1075</v>
      </c>
      <c r="D623" t="s">
        <v>1078</v>
      </c>
      <c r="E623" t="s">
        <v>1080</v>
      </c>
      <c r="F623" t="s">
        <v>1084</v>
      </c>
      <c r="G623" s="65">
        <v>51805.80391474122</v>
      </c>
      <c r="H623" s="137">
        <f t="shared" si="74"/>
        <v>89.32035157714003</v>
      </c>
      <c r="I623" s="132">
        <v>31081.371963744201</v>
      </c>
      <c r="J623">
        <f t="shared" si="72"/>
        <v>23.84</v>
      </c>
      <c r="K623">
        <f t="shared" si="75"/>
        <v>1</v>
      </c>
      <c r="L623">
        <f t="shared" si="76"/>
        <v>1</v>
      </c>
      <c r="M623">
        <f t="shared" si="77"/>
        <v>0</v>
      </c>
      <c r="Y623" s="164">
        <f t="shared" si="78"/>
        <v>89.32035157714003</v>
      </c>
      <c r="Z623" s="164">
        <f t="shared" si="73"/>
        <v>73.599132879536953</v>
      </c>
      <c r="AA623" s="165">
        <f t="shared" si="79"/>
        <v>-0.17600936874980511</v>
      </c>
    </row>
    <row r="624" spans="1:27" x14ac:dyDescent="0.35">
      <c r="A624" t="s">
        <v>1072</v>
      </c>
      <c r="B624" t="s">
        <v>1073</v>
      </c>
      <c r="C624" t="s">
        <v>1075</v>
      </c>
      <c r="D624" t="s">
        <v>1078</v>
      </c>
      <c r="E624" t="s">
        <v>1080</v>
      </c>
      <c r="F624" t="s">
        <v>1084</v>
      </c>
      <c r="G624" s="65">
        <v>51403.591252656239</v>
      </c>
      <c r="H624" s="137">
        <f t="shared" si="74"/>
        <v>88.626881470096961</v>
      </c>
      <c r="I624" s="132">
        <v>45016.2336447989</v>
      </c>
      <c r="J624">
        <f t="shared" si="72"/>
        <v>23.84</v>
      </c>
      <c r="K624">
        <f t="shared" si="75"/>
        <v>1</v>
      </c>
      <c r="L624">
        <f t="shared" si="76"/>
        <v>1</v>
      </c>
      <c r="M624">
        <f t="shared" si="77"/>
        <v>0</v>
      </c>
      <c r="Y624" s="164">
        <f t="shared" si="78"/>
        <v>88.626881470096961</v>
      </c>
      <c r="Z624" s="164">
        <f t="shared" si="73"/>
        <v>84.974962038475496</v>
      </c>
      <c r="AA624" s="165">
        <f t="shared" si="79"/>
        <v>-4.1205550404632474E-2</v>
      </c>
    </row>
    <row r="625" spans="1:27" x14ac:dyDescent="0.35">
      <c r="A625" t="s">
        <v>1072</v>
      </c>
      <c r="B625" t="s">
        <v>1073</v>
      </c>
      <c r="C625" t="s">
        <v>1075</v>
      </c>
      <c r="D625" t="s">
        <v>1078</v>
      </c>
      <c r="E625" t="s">
        <v>1080</v>
      </c>
      <c r="F625" t="s">
        <v>1084</v>
      </c>
      <c r="G625" s="65">
        <v>56606.791983854593</v>
      </c>
      <c r="H625" s="137">
        <f t="shared" si="74"/>
        <v>97.597917213542402</v>
      </c>
      <c r="I625" s="132">
        <v>54061.366139626101</v>
      </c>
      <c r="J625">
        <f t="shared" si="72"/>
        <v>23.84</v>
      </c>
      <c r="K625">
        <f t="shared" si="75"/>
        <v>1</v>
      </c>
      <c r="L625">
        <f t="shared" si="76"/>
        <v>1</v>
      </c>
      <c r="M625">
        <f t="shared" si="77"/>
        <v>0</v>
      </c>
      <c r="Y625" s="164">
        <f t="shared" si="78"/>
        <v>97.597917213542402</v>
      </c>
      <c r="Z625" s="164">
        <f t="shared" si="73"/>
        <v>92.359023993034498</v>
      </c>
      <c r="AA625" s="165">
        <f t="shared" si="79"/>
        <v>-5.3678330133268171E-2</v>
      </c>
    </row>
    <row r="626" spans="1:27" x14ac:dyDescent="0.35">
      <c r="A626" t="s">
        <v>1072</v>
      </c>
      <c r="B626" t="s">
        <v>1073</v>
      </c>
      <c r="C626" t="s">
        <v>1075</v>
      </c>
      <c r="D626" t="s">
        <v>1078</v>
      </c>
      <c r="E626" t="s">
        <v>1080</v>
      </c>
      <c r="F626" t="s">
        <v>1084</v>
      </c>
      <c r="G626" s="65">
        <v>64499.603327166129</v>
      </c>
      <c r="H626" s="137">
        <f t="shared" si="74"/>
        <v>111.20621263304506</v>
      </c>
      <c r="I626" s="132">
        <v>63550.072249703</v>
      </c>
      <c r="J626">
        <f t="shared" si="72"/>
        <v>23.84</v>
      </c>
      <c r="K626">
        <f t="shared" si="75"/>
        <v>1</v>
      </c>
      <c r="L626">
        <f t="shared" si="76"/>
        <v>1</v>
      </c>
      <c r="M626">
        <f t="shared" si="77"/>
        <v>0</v>
      </c>
      <c r="Y626" s="164">
        <f t="shared" si="78"/>
        <v>111.20621263304506</v>
      </c>
      <c r="Z626" s="164">
        <f t="shared" si="73"/>
        <v>100.1052006052046</v>
      </c>
      <c r="AA626" s="165">
        <f t="shared" si="79"/>
        <v>-9.9823667805963745E-2</v>
      </c>
    </row>
    <row r="627" spans="1:27" x14ac:dyDescent="0.35">
      <c r="A627" t="s">
        <v>1072</v>
      </c>
      <c r="B627" t="s">
        <v>1073</v>
      </c>
      <c r="C627" t="s">
        <v>1075</v>
      </c>
      <c r="D627" t="s">
        <v>1078</v>
      </c>
      <c r="E627" t="s">
        <v>1080</v>
      </c>
      <c r="F627" t="s">
        <v>1084</v>
      </c>
      <c r="G627" s="65">
        <v>63537.720357978593</v>
      </c>
      <c r="H627" s="137">
        <f t="shared" si="74"/>
        <v>109.54779372065275</v>
      </c>
      <c r="I627" s="132">
        <v>71394.000753582499</v>
      </c>
      <c r="J627">
        <f t="shared" si="72"/>
        <v>23.84</v>
      </c>
      <c r="K627">
        <f t="shared" si="75"/>
        <v>1</v>
      </c>
      <c r="L627">
        <f t="shared" si="76"/>
        <v>1</v>
      </c>
      <c r="M627">
        <f t="shared" si="77"/>
        <v>0</v>
      </c>
      <c r="Y627" s="164">
        <f t="shared" si="78"/>
        <v>109.54779372065275</v>
      </c>
      <c r="Z627" s="164">
        <f t="shared" si="73"/>
        <v>106.5086506456436</v>
      </c>
      <c r="AA627" s="165">
        <f t="shared" si="79"/>
        <v>-2.774262239145564E-2</v>
      </c>
    </row>
    <row r="628" spans="1:27" x14ac:dyDescent="0.35">
      <c r="A628" t="s">
        <v>1072</v>
      </c>
      <c r="B628" t="s">
        <v>1073</v>
      </c>
      <c r="C628" t="s">
        <v>1075</v>
      </c>
      <c r="D628" t="s">
        <v>1078</v>
      </c>
      <c r="E628" t="s">
        <v>1081</v>
      </c>
      <c r="F628" t="s">
        <v>1083</v>
      </c>
      <c r="G628" s="65">
        <v>24074.595287381551</v>
      </c>
      <c r="H628" s="137">
        <f t="shared" si="74"/>
        <v>41.507922909278534</v>
      </c>
      <c r="I628" s="132">
        <v>3495.45982983364</v>
      </c>
      <c r="J628">
        <f t="shared" si="72"/>
        <v>23.84</v>
      </c>
      <c r="K628">
        <f t="shared" si="75"/>
        <v>1</v>
      </c>
      <c r="L628">
        <f t="shared" si="76"/>
        <v>1</v>
      </c>
      <c r="M628">
        <f t="shared" si="77"/>
        <v>1</v>
      </c>
      <c r="Y628" s="164">
        <f t="shared" si="78"/>
        <v>41.507922909278534</v>
      </c>
      <c r="Z628" s="164">
        <f t="shared" si="73"/>
        <v>54.689330529578832</v>
      </c>
      <c r="AA628" s="165">
        <f t="shared" si="79"/>
        <v>0.317563652826236</v>
      </c>
    </row>
    <row r="629" spans="1:27" x14ac:dyDescent="0.35">
      <c r="A629" t="s">
        <v>1072</v>
      </c>
      <c r="B629" t="s">
        <v>1073</v>
      </c>
      <c r="C629" t="s">
        <v>1075</v>
      </c>
      <c r="D629" t="s">
        <v>1078</v>
      </c>
      <c r="E629" t="s">
        <v>1081</v>
      </c>
      <c r="F629" t="s">
        <v>1083</v>
      </c>
      <c r="G629" s="65">
        <v>33427.192170076429</v>
      </c>
      <c r="H629" s="137">
        <f t="shared" si="74"/>
        <v>57.633089948407637</v>
      </c>
      <c r="I629" s="132">
        <v>14172.2970393051</v>
      </c>
      <c r="J629">
        <f t="shared" si="72"/>
        <v>23.84</v>
      </c>
      <c r="K629">
        <f t="shared" si="75"/>
        <v>1</v>
      </c>
      <c r="L629">
        <f t="shared" si="76"/>
        <v>1</v>
      </c>
      <c r="M629">
        <f t="shared" si="77"/>
        <v>1</v>
      </c>
      <c r="Y629" s="164">
        <f t="shared" si="78"/>
        <v>57.633089948407637</v>
      </c>
      <c r="Z629" s="164">
        <f t="shared" si="73"/>
        <v>63.405446902508103</v>
      </c>
      <c r="AA629" s="165">
        <f t="shared" si="79"/>
        <v>0.10015699243729248</v>
      </c>
    </row>
    <row r="630" spans="1:27" x14ac:dyDescent="0.35">
      <c r="A630" t="s">
        <v>1072</v>
      </c>
      <c r="B630" t="s">
        <v>1073</v>
      </c>
      <c r="C630" t="s">
        <v>1075</v>
      </c>
      <c r="D630" t="s">
        <v>1078</v>
      </c>
      <c r="E630" t="s">
        <v>1081</v>
      </c>
      <c r="F630" t="s">
        <v>1083</v>
      </c>
      <c r="G630" s="65">
        <v>38913.757400944902</v>
      </c>
      <c r="H630" s="137">
        <f t="shared" si="74"/>
        <v>67.092685174042927</v>
      </c>
      <c r="I630" s="132">
        <v>23954.0527728093</v>
      </c>
      <c r="J630">
        <f t="shared" si="72"/>
        <v>23.84</v>
      </c>
      <c r="K630">
        <f t="shared" si="75"/>
        <v>1</v>
      </c>
      <c r="L630">
        <f t="shared" si="76"/>
        <v>1</v>
      </c>
      <c r="M630">
        <f t="shared" si="77"/>
        <v>1</v>
      </c>
      <c r="Y630" s="164">
        <f t="shared" si="78"/>
        <v>67.092685174042927</v>
      </c>
      <c r="Z630" s="164">
        <f t="shared" si="73"/>
        <v>71.390856779241759</v>
      </c>
      <c r="AA630" s="165">
        <f t="shared" si="79"/>
        <v>6.4063192493325927E-2</v>
      </c>
    </row>
    <row r="631" spans="1:27" x14ac:dyDescent="0.35">
      <c r="A631" t="s">
        <v>1072</v>
      </c>
      <c r="B631" t="s">
        <v>1073</v>
      </c>
      <c r="C631" t="s">
        <v>1075</v>
      </c>
      <c r="D631" t="s">
        <v>1078</v>
      </c>
      <c r="E631" t="s">
        <v>1081</v>
      </c>
      <c r="F631" t="s">
        <v>1083</v>
      </c>
      <c r="G631" s="65">
        <v>54293.222499475378</v>
      </c>
      <c r="H631" s="137">
        <f t="shared" si="74"/>
        <v>93.609004309440309</v>
      </c>
      <c r="I631" s="132">
        <v>31081.371963744201</v>
      </c>
      <c r="J631">
        <f t="shared" si="72"/>
        <v>23.84</v>
      </c>
      <c r="K631">
        <f t="shared" si="75"/>
        <v>1</v>
      </c>
      <c r="L631">
        <f t="shared" si="76"/>
        <v>1</v>
      </c>
      <c r="M631">
        <f t="shared" si="77"/>
        <v>1</v>
      </c>
      <c r="Y631" s="164">
        <f t="shared" si="78"/>
        <v>93.609004309440309</v>
      </c>
      <c r="Z631" s="164">
        <f t="shared" si="73"/>
        <v>77.209297416333385</v>
      </c>
      <c r="AA631" s="165">
        <f t="shared" si="79"/>
        <v>-0.1751936901165505</v>
      </c>
    </row>
    <row r="632" spans="1:27" x14ac:dyDescent="0.35">
      <c r="A632" t="s">
        <v>1072</v>
      </c>
      <c r="B632" t="s">
        <v>1073</v>
      </c>
      <c r="C632" t="s">
        <v>1075</v>
      </c>
      <c r="D632" t="s">
        <v>1078</v>
      </c>
      <c r="E632" t="s">
        <v>1081</v>
      </c>
      <c r="F632" t="s">
        <v>1083</v>
      </c>
      <c r="G632" s="65">
        <v>53107.707782225109</v>
      </c>
      <c r="H632" s="137">
        <f t="shared" si="74"/>
        <v>91.565013417629501</v>
      </c>
      <c r="I632" s="132">
        <v>45016.2336447989</v>
      </c>
      <c r="J632">
        <f t="shared" si="72"/>
        <v>23.84</v>
      </c>
      <c r="K632">
        <f t="shared" si="75"/>
        <v>1</v>
      </c>
      <c r="L632">
        <f t="shared" si="76"/>
        <v>1</v>
      </c>
      <c r="M632">
        <f t="shared" si="77"/>
        <v>1</v>
      </c>
      <c r="Y632" s="164">
        <f t="shared" si="78"/>
        <v>91.565013417629501</v>
      </c>
      <c r="Z632" s="164">
        <f t="shared" si="73"/>
        <v>88.585126575271929</v>
      </c>
      <c r="AA632" s="165">
        <f t="shared" si="79"/>
        <v>-3.2543945893026449E-2</v>
      </c>
    </row>
    <row r="633" spans="1:27" x14ac:dyDescent="0.35">
      <c r="A633" t="s">
        <v>1072</v>
      </c>
      <c r="B633" t="s">
        <v>1073</v>
      </c>
      <c r="C633" t="s">
        <v>1075</v>
      </c>
      <c r="D633" t="s">
        <v>1078</v>
      </c>
      <c r="E633" t="s">
        <v>1081</v>
      </c>
      <c r="F633" t="s">
        <v>1083</v>
      </c>
      <c r="G633" s="65">
        <v>59760.463989902972</v>
      </c>
      <c r="H633" s="137">
        <f t="shared" si="74"/>
        <v>103.03528274121201</v>
      </c>
      <c r="I633" s="132">
        <v>54061.366139626101</v>
      </c>
      <c r="J633">
        <f t="shared" si="72"/>
        <v>23.84</v>
      </c>
      <c r="K633">
        <f t="shared" si="75"/>
        <v>1</v>
      </c>
      <c r="L633">
        <f t="shared" si="76"/>
        <v>1</v>
      </c>
      <c r="M633">
        <f t="shared" si="77"/>
        <v>1</v>
      </c>
      <c r="Y633" s="164">
        <f t="shared" si="78"/>
        <v>103.03528274121201</v>
      </c>
      <c r="Z633" s="164">
        <f t="shared" si="73"/>
        <v>95.96918852983093</v>
      </c>
      <c r="AA633" s="165">
        <f t="shared" si="79"/>
        <v>-6.8579364499135709E-2</v>
      </c>
    </row>
    <row r="634" spans="1:27" x14ac:dyDescent="0.35">
      <c r="A634" t="s">
        <v>1072</v>
      </c>
      <c r="B634" t="s">
        <v>1073</v>
      </c>
      <c r="C634" t="s">
        <v>1075</v>
      </c>
      <c r="D634" t="s">
        <v>1078</v>
      </c>
      <c r="E634" t="s">
        <v>1081</v>
      </c>
      <c r="F634" t="s">
        <v>1083</v>
      </c>
      <c r="G634" s="65">
        <v>68972.059487530714</v>
      </c>
      <c r="H634" s="137">
        <f t="shared" si="74"/>
        <v>118.91734394401847</v>
      </c>
      <c r="I634" s="132">
        <v>63550.072249703</v>
      </c>
      <c r="J634">
        <f t="shared" si="72"/>
        <v>23.84</v>
      </c>
      <c r="K634">
        <f t="shared" si="75"/>
        <v>1</v>
      </c>
      <c r="L634">
        <f t="shared" si="76"/>
        <v>1</v>
      </c>
      <c r="M634">
        <f t="shared" si="77"/>
        <v>1</v>
      </c>
      <c r="Y634" s="164">
        <f t="shared" si="78"/>
        <v>118.91734394401847</v>
      </c>
      <c r="Z634" s="164">
        <f t="shared" si="73"/>
        <v>103.71536514200103</v>
      </c>
      <c r="AA634" s="165">
        <f t="shared" si="79"/>
        <v>-0.12783651482473335</v>
      </c>
    </row>
    <row r="635" spans="1:27" x14ac:dyDescent="0.35">
      <c r="A635" t="s">
        <v>1072</v>
      </c>
      <c r="B635" t="s">
        <v>1073</v>
      </c>
      <c r="C635" t="s">
        <v>1075</v>
      </c>
      <c r="D635" t="s">
        <v>1078</v>
      </c>
      <c r="E635" t="s">
        <v>1081</v>
      </c>
      <c r="F635" t="s">
        <v>1083</v>
      </c>
      <c r="G635" s="65">
        <v>69889.598836249206</v>
      </c>
      <c r="H635" s="137">
        <f t="shared" si="74"/>
        <v>120.49930833836071</v>
      </c>
      <c r="I635" s="132">
        <v>71394.000753582499</v>
      </c>
      <c r="J635">
        <f t="shared" si="72"/>
        <v>23.84</v>
      </c>
      <c r="K635">
        <f t="shared" si="75"/>
        <v>1</v>
      </c>
      <c r="L635">
        <f t="shared" si="76"/>
        <v>1</v>
      </c>
      <c r="M635">
        <f t="shared" si="77"/>
        <v>1</v>
      </c>
      <c r="Y635" s="164">
        <f t="shared" si="78"/>
        <v>120.49930833836071</v>
      </c>
      <c r="Z635" s="164">
        <f t="shared" si="73"/>
        <v>110.11881518244003</v>
      </c>
      <c r="AA635" s="165">
        <f t="shared" si="79"/>
        <v>-8.6145665888573975E-2</v>
      </c>
    </row>
    <row r="636" spans="1:27" x14ac:dyDescent="0.35">
      <c r="A636" t="s">
        <v>1072</v>
      </c>
      <c r="B636" t="s">
        <v>1073</v>
      </c>
      <c r="C636" t="s">
        <v>1075</v>
      </c>
      <c r="D636" t="s">
        <v>1078</v>
      </c>
      <c r="E636" t="s">
        <v>1081</v>
      </c>
      <c r="F636" t="s">
        <v>1084</v>
      </c>
      <c r="G636" s="65">
        <v>26621.629418353048</v>
      </c>
      <c r="H636" s="137">
        <f t="shared" si="74"/>
        <v>45.899361066125948</v>
      </c>
      <c r="I636" s="132">
        <v>3495.45982983364</v>
      </c>
      <c r="J636">
        <f t="shared" si="72"/>
        <v>23.84</v>
      </c>
      <c r="K636">
        <f t="shared" si="75"/>
        <v>1</v>
      </c>
      <c r="L636">
        <f t="shared" si="76"/>
        <v>1</v>
      </c>
      <c r="M636">
        <f t="shared" si="77"/>
        <v>0</v>
      </c>
      <c r="Y636" s="164">
        <f t="shared" si="78"/>
        <v>45.899361066125948</v>
      </c>
      <c r="Z636" s="164">
        <f t="shared" si="73"/>
        <v>51.079165992782407</v>
      </c>
      <c r="AA636" s="165">
        <f t="shared" si="79"/>
        <v>0.11285135144243208</v>
      </c>
    </row>
    <row r="637" spans="1:27" x14ac:dyDescent="0.35">
      <c r="A637" t="s">
        <v>1072</v>
      </c>
      <c r="B637" t="s">
        <v>1073</v>
      </c>
      <c r="C637" t="s">
        <v>1075</v>
      </c>
      <c r="D637" t="s">
        <v>1078</v>
      </c>
      <c r="E637" t="s">
        <v>1081</v>
      </c>
      <c r="F637" t="s">
        <v>1084</v>
      </c>
      <c r="G637" s="65">
        <v>34379.848712515479</v>
      </c>
      <c r="H637" s="137">
        <f t="shared" si="74"/>
        <v>59.275601228474962</v>
      </c>
      <c r="I637" s="132">
        <v>14172.2970393051</v>
      </c>
      <c r="J637">
        <f t="shared" si="72"/>
        <v>23.84</v>
      </c>
      <c r="K637">
        <f t="shared" si="75"/>
        <v>1</v>
      </c>
      <c r="L637">
        <f t="shared" si="76"/>
        <v>1</v>
      </c>
      <c r="M637">
        <f t="shared" si="77"/>
        <v>0</v>
      </c>
      <c r="Y637" s="164">
        <f t="shared" si="78"/>
        <v>59.275601228474962</v>
      </c>
      <c r="Z637" s="164">
        <f t="shared" si="73"/>
        <v>59.795282365711678</v>
      </c>
      <c r="AA637" s="165">
        <f t="shared" si="79"/>
        <v>8.7672014533202169E-3</v>
      </c>
    </row>
    <row r="638" spans="1:27" x14ac:dyDescent="0.35">
      <c r="A638" t="s">
        <v>1072</v>
      </c>
      <c r="B638" t="s">
        <v>1073</v>
      </c>
      <c r="C638" t="s">
        <v>1075</v>
      </c>
      <c r="D638" t="s">
        <v>1078</v>
      </c>
      <c r="E638" t="s">
        <v>1081</v>
      </c>
      <c r="F638" t="s">
        <v>1084</v>
      </c>
      <c r="G638" s="65">
        <v>38705.365224626243</v>
      </c>
      <c r="H638" s="137">
        <f t="shared" si="74"/>
        <v>66.733388318321104</v>
      </c>
      <c r="I638" s="132">
        <v>23954.0527728093</v>
      </c>
      <c r="J638">
        <f t="shared" si="72"/>
        <v>23.84</v>
      </c>
      <c r="K638">
        <f t="shared" si="75"/>
        <v>1</v>
      </c>
      <c r="L638">
        <f t="shared" si="76"/>
        <v>1</v>
      </c>
      <c r="M638">
        <f t="shared" si="77"/>
        <v>0</v>
      </c>
      <c r="Y638" s="164">
        <f t="shared" si="78"/>
        <v>66.733388318321104</v>
      </c>
      <c r="Z638" s="164">
        <f t="shared" si="73"/>
        <v>67.780692242445326</v>
      </c>
      <c r="AA638" s="165">
        <f t="shared" si="79"/>
        <v>1.5693852065903569E-2</v>
      </c>
    </row>
    <row r="639" spans="1:27" x14ac:dyDescent="0.35">
      <c r="A639" t="s">
        <v>1072</v>
      </c>
      <c r="B639" t="s">
        <v>1073</v>
      </c>
      <c r="C639" t="s">
        <v>1075</v>
      </c>
      <c r="D639" t="s">
        <v>1078</v>
      </c>
      <c r="E639" t="s">
        <v>1081</v>
      </c>
      <c r="F639" t="s">
        <v>1084</v>
      </c>
      <c r="G639" s="65">
        <v>51050.724516989641</v>
      </c>
      <c r="H639" s="137">
        <f t="shared" si="74"/>
        <v>88.018490546533869</v>
      </c>
      <c r="I639" s="132">
        <v>31081.371963744201</v>
      </c>
      <c r="J639">
        <f t="shared" si="72"/>
        <v>23.84</v>
      </c>
      <c r="K639">
        <f t="shared" si="75"/>
        <v>1</v>
      </c>
      <c r="L639">
        <f t="shared" si="76"/>
        <v>1</v>
      </c>
      <c r="M639">
        <f t="shared" si="77"/>
        <v>0</v>
      </c>
      <c r="Y639" s="164">
        <f t="shared" si="78"/>
        <v>88.018490546533869</v>
      </c>
      <c r="Z639" s="164">
        <f t="shared" si="73"/>
        <v>73.599132879536953</v>
      </c>
      <c r="AA639" s="165">
        <f t="shared" si="79"/>
        <v>-0.16382191488927711</v>
      </c>
    </row>
    <row r="640" spans="1:27" x14ac:dyDescent="0.35">
      <c r="A640" t="s">
        <v>1072</v>
      </c>
      <c r="B640" t="s">
        <v>1073</v>
      </c>
      <c r="C640" t="s">
        <v>1075</v>
      </c>
      <c r="D640" t="s">
        <v>1078</v>
      </c>
      <c r="E640" t="s">
        <v>1081</v>
      </c>
      <c r="F640" t="s">
        <v>1084</v>
      </c>
      <c r="G640" s="65">
        <v>50861.548742174564</v>
      </c>
      <c r="H640" s="137">
        <f t="shared" si="74"/>
        <v>87.692325417542349</v>
      </c>
      <c r="I640" s="132">
        <v>45016.2336447989</v>
      </c>
      <c r="J640">
        <f t="shared" si="72"/>
        <v>23.84</v>
      </c>
      <c r="K640">
        <f t="shared" si="75"/>
        <v>1</v>
      </c>
      <c r="L640">
        <f t="shared" si="76"/>
        <v>1</v>
      </c>
      <c r="M640">
        <f t="shared" si="77"/>
        <v>0</v>
      </c>
      <c r="Y640" s="164">
        <f t="shared" si="78"/>
        <v>87.692325417542349</v>
      </c>
      <c r="Z640" s="164">
        <f t="shared" si="73"/>
        <v>84.974962038475496</v>
      </c>
      <c r="AA640" s="165">
        <f t="shared" si="79"/>
        <v>-3.0987470866216338E-2</v>
      </c>
    </row>
    <row r="641" spans="1:27" x14ac:dyDescent="0.35">
      <c r="A641" t="s">
        <v>1072</v>
      </c>
      <c r="B641" t="s">
        <v>1073</v>
      </c>
      <c r="C641" t="s">
        <v>1075</v>
      </c>
      <c r="D641" t="s">
        <v>1078</v>
      </c>
      <c r="E641" t="s">
        <v>1081</v>
      </c>
      <c r="F641" t="s">
        <v>1084</v>
      </c>
      <c r="G641" s="65">
        <v>55869.687103449658</v>
      </c>
      <c r="H641" s="137">
        <f t="shared" si="74"/>
        <v>96.327046730085613</v>
      </c>
      <c r="I641" s="132">
        <v>54061.366139626101</v>
      </c>
      <c r="J641">
        <f t="shared" si="72"/>
        <v>23.84</v>
      </c>
      <c r="K641">
        <f t="shared" si="75"/>
        <v>1</v>
      </c>
      <c r="L641">
        <f t="shared" si="76"/>
        <v>1</v>
      </c>
      <c r="M641">
        <f t="shared" si="77"/>
        <v>0</v>
      </c>
      <c r="Y641" s="164">
        <f t="shared" si="78"/>
        <v>96.327046730085613</v>
      </c>
      <c r="Z641" s="164">
        <f t="shared" si="73"/>
        <v>92.359023993034498</v>
      </c>
      <c r="AA641" s="165">
        <f t="shared" si="79"/>
        <v>-4.1193235666922901E-2</v>
      </c>
    </row>
    <row r="642" spans="1:27" x14ac:dyDescent="0.35">
      <c r="A642" t="s">
        <v>1072</v>
      </c>
      <c r="B642" t="s">
        <v>1073</v>
      </c>
      <c r="C642" t="s">
        <v>1075</v>
      </c>
      <c r="D642" t="s">
        <v>1078</v>
      </c>
      <c r="E642" t="s">
        <v>1081</v>
      </c>
      <c r="F642" t="s">
        <v>1084</v>
      </c>
      <c r="G642" s="65">
        <v>63676.69760221328</v>
      </c>
      <c r="H642" s="137">
        <f t="shared" si="74"/>
        <v>109.78740965898841</v>
      </c>
      <c r="I642" s="132">
        <v>63550.072249703</v>
      </c>
      <c r="J642">
        <f t="shared" si="72"/>
        <v>23.84</v>
      </c>
      <c r="K642">
        <f t="shared" si="75"/>
        <v>1</v>
      </c>
      <c r="L642">
        <f t="shared" si="76"/>
        <v>1</v>
      </c>
      <c r="M642">
        <f t="shared" si="77"/>
        <v>0</v>
      </c>
      <c r="Y642" s="164">
        <f t="shared" si="78"/>
        <v>109.78740965898841</v>
      </c>
      <c r="Z642" s="164">
        <f t="shared" si="73"/>
        <v>100.1052006052046</v>
      </c>
      <c r="AA642" s="165">
        <f t="shared" si="79"/>
        <v>-8.8190522791800952E-2</v>
      </c>
    </row>
    <row r="643" spans="1:27" x14ac:dyDescent="0.35">
      <c r="A643" t="s">
        <v>1072</v>
      </c>
      <c r="B643" t="s">
        <v>1073</v>
      </c>
      <c r="C643" t="s">
        <v>1075</v>
      </c>
      <c r="D643" t="s">
        <v>1078</v>
      </c>
      <c r="E643" t="s">
        <v>1081</v>
      </c>
      <c r="F643" t="s">
        <v>1084</v>
      </c>
      <c r="G643" s="65">
        <v>63406.589463275755</v>
      </c>
      <c r="H643" s="137">
        <f t="shared" si="74"/>
        <v>109.3217059711651</v>
      </c>
      <c r="I643" s="132">
        <v>71394.000753582499</v>
      </c>
      <c r="J643">
        <f t="shared" si="72"/>
        <v>23.84</v>
      </c>
      <c r="K643">
        <f t="shared" si="75"/>
        <v>1</v>
      </c>
      <c r="L643">
        <f t="shared" si="76"/>
        <v>1</v>
      </c>
      <c r="M643">
        <f t="shared" si="77"/>
        <v>0</v>
      </c>
      <c r="Y643" s="164">
        <f t="shared" si="78"/>
        <v>109.3217059711651</v>
      </c>
      <c r="Z643" s="164">
        <f t="shared" si="73"/>
        <v>106.5086506456436</v>
      </c>
      <c r="AA643" s="165">
        <f t="shared" si="79"/>
        <v>-2.5731901094403709E-2</v>
      </c>
    </row>
    <row r="644" spans="1:27" x14ac:dyDescent="0.35">
      <c r="A644" t="s">
        <v>1072</v>
      </c>
      <c r="B644" t="s">
        <v>1073</v>
      </c>
      <c r="C644" t="s">
        <v>1076</v>
      </c>
      <c r="D644" t="s">
        <v>1077</v>
      </c>
      <c r="E644" t="s">
        <v>1079</v>
      </c>
      <c r="F644" t="s">
        <v>1083</v>
      </c>
      <c r="G644" s="65">
        <v>21329.425961889378</v>
      </c>
      <c r="H644" s="137">
        <f t="shared" si="74"/>
        <v>36.774872348085133</v>
      </c>
      <c r="I644" s="132">
        <v>3495.45982983364</v>
      </c>
      <c r="J644">
        <f t="shared" ref="J644:J707" si="80">IF(A644="LI01",10,23.84)</f>
        <v>23.84</v>
      </c>
      <c r="K644">
        <f t="shared" si="75"/>
        <v>1</v>
      </c>
      <c r="L644">
        <f t="shared" si="76"/>
        <v>2</v>
      </c>
      <c r="M644">
        <f t="shared" si="77"/>
        <v>1</v>
      </c>
      <c r="Y644" s="164">
        <f t="shared" si="78"/>
        <v>36.774872348085133</v>
      </c>
      <c r="Z644" s="164">
        <f t="shared" ref="Z644:Z707" si="81">$P$21+I644*$P$22+J644*$P$23+K644*$P$24+L644*$P$25+M644*$P$26</f>
        <v>49.904291390896447</v>
      </c>
      <c r="AA644" s="165">
        <f t="shared" si="79"/>
        <v>0.35702147157813213</v>
      </c>
    </row>
    <row r="645" spans="1:27" x14ac:dyDescent="0.35">
      <c r="A645" t="s">
        <v>1072</v>
      </c>
      <c r="B645" t="s">
        <v>1073</v>
      </c>
      <c r="C645" t="s">
        <v>1076</v>
      </c>
      <c r="D645" t="s">
        <v>1077</v>
      </c>
      <c r="E645" t="s">
        <v>1079</v>
      </c>
      <c r="F645" t="s">
        <v>1083</v>
      </c>
      <c r="G645" s="65">
        <v>29500.329008807268</v>
      </c>
      <c r="H645" s="137">
        <f t="shared" ref="H645:H708" si="82">G645/580</f>
        <v>50.862636222081498</v>
      </c>
      <c r="I645" s="132">
        <v>14172.2970393051</v>
      </c>
      <c r="J645">
        <f t="shared" si="80"/>
        <v>23.84</v>
      </c>
      <c r="K645">
        <f t="shared" ref="K645:K708" si="83">IF(B645="ENT01",1,2)</f>
        <v>1</v>
      </c>
      <c r="L645">
        <f t="shared" ref="L645:L708" si="84">IF(C645="ENV01",1,2)</f>
        <v>2</v>
      </c>
      <c r="M645">
        <f t="shared" ref="M645:M708" si="85">IF(F645="ZVDF01",1,0)</f>
        <v>1</v>
      </c>
      <c r="Y645" s="164">
        <f t="shared" ref="Y645:Y708" si="86">H645</f>
        <v>50.862636222081498</v>
      </c>
      <c r="Z645" s="164">
        <f t="shared" si="81"/>
        <v>58.620407763825717</v>
      </c>
      <c r="AA645" s="165">
        <f t="shared" ref="AA645:AA708" si="87">Z645/Y645-1</f>
        <v>0.15252397669423723</v>
      </c>
    </row>
    <row r="646" spans="1:27" x14ac:dyDescent="0.35">
      <c r="A646" t="s">
        <v>1072</v>
      </c>
      <c r="B646" t="s">
        <v>1073</v>
      </c>
      <c r="C646" t="s">
        <v>1076</v>
      </c>
      <c r="D646" t="s">
        <v>1077</v>
      </c>
      <c r="E646" t="s">
        <v>1079</v>
      </c>
      <c r="F646" t="s">
        <v>1083</v>
      </c>
      <c r="G646" s="65">
        <v>34353.200039698968</v>
      </c>
      <c r="H646" s="137">
        <f t="shared" si="82"/>
        <v>59.229655240860289</v>
      </c>
      <c r="I646" s="132">
        <v>23954.0527728093</v>
      </c>
      <c r="J646">
        <f t="shared" si="80"/>
        <v>23.84</v>
      </c>
      <c r="K646">
        <f t="shared" si="83"/>
        <v>1</v>
      </c>
      <c r="L646">
        <f t="shared" si="84"/>
        <v>2</v>
      </c>
      <c r="M646">
        <f t="shared" si="85"/>
        <v>1</v>
      </c>
      <c r="Y646" s="164">
        <f t="shared" si="86"/>
        <v>59.229655240860289</v>
      </c>
      <c r="Z646" s="164">
        <f t="shared" si="81"/>
        <v>66.60581764055938</v>
      </c>
      <c r="AA646" s="165">
        <f t="shared" si="87"/>
        <v>0.12453495414929505</v>
      </c>
    </row>
    <row r="647" spans="1:27" x14ac:dyDescent="0.35">
      <c r="A647" t="s">
        <v>1072</v>
      </c>
      <c r="B647" t="s">
        <v>1073</v>
      </c>
      <c r="C647" t="s">
        <v>1076</v>
      </c>
      <c r="D647" t="s">
        <v>1077</v>
      </c>
      <c r="E647" t="s">
        <v>1079</v>
      </c>
      <c r="F647" t="s">
        <v>1083</v>
      </c>
      <c r="G647" s="65">
        <v>46495.545644783204</v>
      </c>
      <c r="H647" s="137">
        <f t="shared" si="82"/>
        <v>80.164733870315871</v>
      </c>
      <c r="I647" s="132">
        <v>31081.371963744201</v>
      </c>
      <c r="J647">
        <f t="shared" si="80"/>
        <v>23.84</v>
      </c>
      <c r="K647">
        <f t="shared" si="83"/>
        <v>1</v>
      </c>
      <c r="L647">
        <f t="shared" si="84"/>
        <v>2</v>
      </c>
      <c r="M647">
        <f t="shared" si="85"/>
        <v>1</v>
      </c>
      <c r="Y647" s="164">
        <f t="shared" si="86"/>
        <v>80.164733870315871</v>
      </c>
      <c r="Z647" s="164">
        <f t="shared" si="81"/>
        <v>72.424258277651006</v>
      </c>
      <c r="AA647" s="165">
        <f t="shared" si="87"/>
        <v>-9.6557117063306053E-2</v>
      </c>
    </row>
    <row r="648" spans="1:27" x14ac:dyDescent="0.35">
      <c r="A648" t="s">
        <v>1072</v>
      </c>
      <c r="B648" t="s">
        <v>1073</v>
      </c>
      <c r="C648" t="s">
        <v>1076</v>
      </c>
      <c r="D648" t="s">
        <v>1077</v>
      </c>
      <c r="E648" t="s">
        <v>1079</v>
      </c>
      <c r="F648" t="s">
        <v>1083</v>
      </c>
      <c r="G648" s="65">
        <v>46262.865173718092</v>
      </c>
      <c r="H648" s="137">
        <f t="shared" si="82"/>
        <v>79.763560644341538</v>
      </c>
      <c r="I648" s="132">
        <v>45016.2336447989</v>
      </c>
      <c r="J648">
        <f t="shared" si="80"/>
        <v>23.84</v>
      </c>
      <c r="K648">
        <f t="shared" si="83"/>
        <v>1</v>
      </c>
      <c r="L648">
        <f t="shared" si="84"/>
        <v>2</v>
      </c>
      <c r="M648">
        <f t="shared" si="85"/>
        <v>1</v>
      </c>
      <c r="Y648" s="164">
        <f t="shared" si="86"/>
        <v>79.763560644341538</v>
      </c>
      <c r="Z648" s="164">
        <f t="shared" si="81"/>
        <v>83.80008743658955</v>
      </c>
      <c r="AA648" s="165">
        <f t="shared" si="87"/>
        <v>5.060615097471044E-2</v>
      </c>
    </row>
    <row r="649" spans="1:27" x14ac:dyDescent="0.35">
      <c r="A649" t="s">
        <v>1072</v>
      </c>
      <c r="B649" t="s">
        <v>1073</v>
      </c>
      <c r="C649" t="s">
        <v>1076</v>
      </c>
      <c r="D649" t="s">
        <v>1077</v>
      </c>
      <c r="E649" t="s">
        <v>1079</v>
      </c>
      <c r="F649" t="s">
        <v>1083</v>
      </c>
      <c r="G649" s="65">
        <v>51510.430679270576</v>
      </c>
      <c r="H649" s="137">
        <f t="shared" si="82"/>
        <v>88.811087378052719</v>
      </c>
      <c r="I649" s="132">
        <v>54061.366139626101</v>
      </c>
      <c r="J649">
        <f t="shared" si="80"/>
        <v>23.84</v>
      </c>
      <c r="K649">
        <f t="shared" si="83"/>
        <v>1</v>
      </c>
      <c r="L649">
        <f t="shared" si="84"/>
        <v>2</v>
      </c>
      <c r="M649">
        <f t="shared" si="85"/>
        <v>1</v>
      </c>
      <c r="Y649" s="164">
        <f t="shared" si="86"/>
        <v>88.811087378052719</v>
      </c>
      <c r="Z649" s="164">
        <f t="shared" si="81"/>
        <v>91.184149391148551</v>
      </c>
      <c r="AA649" s="165">
        <f t="shared" si="87"/>
        <v>2.6720335074765345E-2</v>
      </c>
    </row>
    <row r="650" spans="1:27" x14ac:dyDescent="0.35">
      <c r="A650" t="s">
        <v>1072</v>
      </c>
      <c r="B650" t="s">
        <v>1073</v>
      </c>
      <c r="C650" t="s">
        <v>1076</v>
      </c>
      <c r="D650" t="s">
        <v>1077</v>
      </c>
      <c r="E650" t="s">
        <v>1079</v>
      </c>
      <c r="F650" t="s">
        <v>1083</v>
      </c>
      <c r="G650" s="65">
        <v>58139.401090135812</v>
      </c>
      <c r="H650" s="137">
        <f t="shared" si="82"/>
        <v>100.24034670713071</v>
      </c>
      <c r="I650" s="132">
        <v>63550.072249703</v>
      </c>
      <c r="J650">
        <f t="shared" si="80"/>
        <v>23.84</v>
      </c>
      <c r="K650">
        <f t="shared" si="83"/>
        <v>1</v>
      </c>
      <c r="L650">
        <f t="shared" si="84"/>
        <v>2</v>
      </c>
      <c r="M650">
        <f t="shared" si="85"/>
        <v>1</v>
      </c>
      <c r="Y650" s="164">
        <f t="shared" si="86"/>
        <v>100.24034670713071</v>
      </c>
      <c r="Z650" s="164">
        <f t="shared" si="81"/>
        <v>98.930326003318655</v>
      </c>
      <c r="AA650" s="165">
        <f t="shared" si="87"/>
        <v>-1.3068796615792855E-2</v>
      </c>
    </row>
    <row r="651" spans="1:27" x14ac:dyDescent="0.35">
      <c r="A651" t="s">
        <v>1072</v>
      </c>
      <c r="B651" t="s">
        <v>1073</v>
      </c>
      <c r="C651" t="s">
        <v>1076</v>
      </c>
      <c r="D651" t="s">
        <v>1077</v>
      </c>
      <c r="E651" t="s">
        <v>1079</v>
      </c>
      <c r="F651" t="s">
        <v>1083</v>
      </c>
      <c r="G651" s="65">
        <v>59864.203175637049</v>
      </c>
      <c r="H651" s="137">
        <f t="shared" si="82"/>
        <v>103.21414340627078</v>
      </c>
      <c r="I651" s="132">
        <v>71394.000753582499</v>
      </c>
      <c r="J651">
        <f t="shared" si="80"/>
        <v>23.84</v>
      </c>
      <c r="K651">
        <f t="shared" si="83"/>
        <v>1</v>
      </c>
      <c r="L651">
        <f t="shared" si="84"/>
        <v>2</v>
      </c>
      <c r="M651">
        <f t="shared" si="85"/>
        <v>1</v>
      </c>
      <c r="Y651" s="164">
        <f t="shared" si="86"/>
        <v>103.21414340627078</v>
      </c>
      <c r="Z651" s="164">
        <f t="shared" si="81"/>
        <v>105.33377604375765</v>
      </c>
      <c r="AA651" s="165">
        <f t="shared" si="87"/>
        <v>2.053626148059573E-2</v>
      </c>
    </row>
    <row r="652" spans="1:27" x14ac:dyDescent="0.35">
      <c r="A652" t="s">
        <v>1072</v>
      </c>
      <c r="B652" t="s">
        <v>1073</v>
      </c>
      <c r="C652" t="s">
        <v>1076</v>
      </c>
      <c r="D652" t="s">
        <v>1077</v>
      </c>
      <c r="E652" t="s">
        <v>1079</v>
      </c>
      <c r="F652" t="s">
        <v>1084</v>
      </c>
      <c r="G652" s="65">
        <v>23341.415386751825</v>
      </c>
      <c r="H652" s="137">
        <f t="shared" si="82"/>
        <v>40.243819632330734</v>
      </c>
      <c r="I652" s="132">
        <v>3495.45982983364</v>
      </c>
      <c r="J652">
        <f t="shared" si="80"/>
        <v>23.84</v>
      </c>
      <c r="K652">
        <f t="shared" si="83"/>
        <v>1</v>
      </c>
      <c r="L652">
        <f t="shared" si="84"/>
        <v>2</v>
      </c>
      <c r="M652">
        <f t="shared" si="85"/>
        <v>0</v>
      </c>
      <c r="Y652" s="164">
        <f t="shared" si="86"/>
        <v>40.243819632330734</v>
      </c>
      <c r="Z652" s="164">
        <f t="shared" si="81"/>
        <v>46.294126854100021</v>
      </c>
      <c r="AA652" s="165">
        <f t="shared" si="87"/>
        <v>0.15034127667416142</v>
      </c>
    </row>
    <row r="653" spans="1:27" x14ac:dyDescent="0.35">
      <c r="A653" t="s">
        <v>1072</v>
      </c>
      <c r="B653" t="s">
        <v>1073</v>
      </c>
      <c r="C653" t="s">
        <v>1076</v>
      </c>
      <c r="D653" t="s">
        <v>1077</v>
      </c>
      <c r="E653" t="s">
        <v>1079</v>
      </c>
      <c r="F653" t="s">
        <v>1084</v>
      </c>
      <c r="G653" s="65">
        <v>30445.26259020832</v>
      </c>
      <c r="H653" s="137">
        <f t="shared" si="82"/>
        <v>52.491832052083311</v>
      </c>
      <c r="I653" s="132">
        <v>14172.2970393051</v>
      </c>
      <c r="J653">
        <f t="shared" si="80"/>
        <v>23.84</v>
      </c>
      <c r="K653">
        <f t="shared" si="83"/>
        <v>1</v>
      </c>
      <c r="L653">
        <f t="shared" si="84"/>
        <v>2</v>
      </c>
      <c r="M653">
        <f t="shared" si="85"/>
        <v>0</v>
      </c>
      <c r="Y653" s="164">
        <f t="shared" si="86"/>
        <v>52.491832052083311</v>
      </c>
      <c r="Z653" s="164">
        <f t="shared" si="81"/>
        <v>55.010243227029292</v>
      </c>
      <c r="AA653" s="165">
        <f t="shared" si="87"/>
        <v>4.7977200956658805E-2</v>
      </c>
    </row>
    <row r="654" spans="1:27" x14ac:dyDescent="0.35">
      <c r="A654" t="s">
        <v>1072</v>
      </c>
      <c r="B654" t="s">
        <v>1073</v>
      </c>
      <c r="C654" t="s">
        <v>1076</v>
      </c>
      <c r="D654" t="s">
        <v>1077</v>
      </c>
      <c r="E654" t="s">
        <v>1079</v>
      </c>
      <c r="F654" t="s">
        <v>1084</v>
      </c>
      <c r="G654" s="65">
        <v>34016.331959352123</v>
      </c>
      <c r="H654" s="137">
        <f t="shared" si="82"/>
        <v>58.648848205779522</v>
      </c>
      <c r="I654" s="132">
        <v>23954.0527728093</v>
      </c>
      <c r="J654">
        <f t="shared" si="80"/>
        <v>23.84</v>
      </c>
      <c r="K654">
        <f t="shared" si="83"/>
        <v>1</v>
      </c>
      <c r="L654">
        <f t="shared" si="84"/>
        <v>2</v>
      </c>
      <c r="M654">
        <f t="shared" si="85"/>
        <v>0</v>
      </c>
      <c r="Y654" s="164">
        <f t="shared" si="86"/>
        <v>58.648848205779522</v>
      </c>
      <c r="Z654" s="164">
        <f t="shared" si="81"/>
        <v>62.995653103762947</v>
      </c>
      <c r="AA654" s="165">
        <f t="shared" si="87"/>
        <v>7.4115776029086033E-2</v>
      </c>
    </row>
    <row r="655" spans="1:27" x14ac:dyDescent="0.35">
      <c r="A655" t="s">
        <v>1072</v>
      </c>
      <c r="B655" t="s">
        <v>1073</v>
      </c>
      <c r="C655" t="s">
        <v>1076</v>
      </c>
      <c r="D655" t="s">
        <v>1077</v>
      </c>
      <c r="E655" t="s">
        <v>1079</v>
      </c>
      <c r="F655" t="s">
        <v>1084</v>
      </c>
      <c r="G655" s="65">
        <v>43857.356388559805</v>
      </c>
      <c r="H655" s="137">
        <f t="shared" si="82"/>
        <v>75.616131704413462</v>
      </c>
      <c r="I655" s="132">
        <v>31081.371963744201</v>
      </c>
      <c r="J655">
        <f t="shared" si="80"/>
        <v>23.84</v>
      </c>
      <c r="K655">
        <f t="shared" si="83"/>
        <v>1</v>
      </c>
      <c r="L655">
        <f t="shared" si="84"/>
        <v>2</v>
      </c>
      <c r="M655">
        <f t="shared" si="85"/>
        <v>0</v>
      </c>
      <c r="Y655" s="164">
        <f t="shared" si="86"/>
        <v>75.616131704413462</v>
      </c>
      <c r="Z655" s="164">
        <f t="shared" si="81"/>
        <v>68.814093740854574</v>
      </c>
      <c r="AA655" s="165">
        <f t="shared" si="87"/>
        <v>-8.9954852360714876E-2</v>
      </c>
    </row>
    <row r="656" spans="1:27" x14ac:dyDescent="0.35">
      <c r="A656" t="s">
        <v>1072</v>
      </c>
      <c r="B656" t="s">
        <v>1073</v>
      </c>
      <c r="C656" t="s">
        <v>1076</v>
      </c>
      <c r="D656" t="s">
        <v>1077</v>
      </c>
      <c r="E656" t="s">
        <v>1079</v>
      </c>
      <c r="F656" t="s">
        <v>1084</v>
      </c>
      <c r="G656" s="65">
        <v>44146.966410389759</v>
      </c>
      <c r="H656" s="137">
        <f t="shared" si="82"/>
        <v>76.115459328258211</v>
      </c>
      <c r="I656" s="132">
        <v>45016.2336447989</v>
      </c>
      <c r="J656">
        <f t="shared" si="80"/>
        <v>23.84</v>
      </c>
      <c r="K656">
        <f t="shared" si="83"/>
        <v>1</v>
      </c>
      <c r="L656">
        <f t="shared" si="84"/>
        <v>2</v>
      </c>
      <c r="M656">
        <f t="shared" si="85"/>
        <v>0</v>
      </c>
      <c r="Y656" s="164">
        <f t="shared" si="86"/>
        <v>76.115459328258211</v>
      </c>
      <c r="Z656" s="164">
        <f t="shared" si="81"/>
        <v>80.189922899793117</v>
      </c>
      <c r="AA656" s="165">
        <f t="shared" si="87"/>
        <v>5.3530039856466427E-2</v>
      </c>
    </row>
    <row r="657" spans="1:27" x14ac:dyDescent="0.35">
      <c r="A657" t="s">
        <v>1072</v>
      </c>
      <c r="B657" t="s">
        <v>1073</v>
      </c>
      <c r="C657" t="s">
        <v>1076</v>
      </c>
      <c r="D657" t="s">
        <v>1077</v>
      </c>
      <c r="E657" t="s">
        <v>1079</v>
      </c>
      <c r="F657" t="s">
        <v>1084</v>
      </c>
      <c r="G657" s="65">
        <v>47955.532197679815</v>
      </c>
      <c r="H657" s="137">
        <f t="shared" si="82"/>
        <v>82.681952064965202</v>
      </c>
      <c r="I657" s="132">
        <v>54061.366139626101</v>
      </c>
      <c r="J657">
        <f t="shared" si="80"/>
        <v>23.84</v>
      </c>
      <c r="K657">
        <f t="shared" si="83"/>
        <v>1</v>
      </c>
      <c r="L657">
        <f t="shared" si="84"/>
        <v>2</v>
      </c>
      <c r="M657">
        <f t="shared" si="85"/>
        <v>0</v>
      </c>
      <c r="Y657" s="164">
        <f t="shared" si="86"/>
        <v>82.681952064965202</v>
      </c>
      <c r="Z657" s="164">
        <f t="shared" si="81"/>
        <v>87.573984854352119</v>
      </c>
      <c r="AA657" s="165">
        <f t="shared" si="87"/>
        <v>5.9166875807952879E-2</v>
      </c>
    </row>
    <row r="658" spans="1:27" x14ac:dyDescent="0.35">
      <c r="A658" t="s">
        <v>1072</v>
      </c>
      <c r="B658" t="s">
        <v>1073</v>
      </c>
      <c r="C658" t="s">
        <v>1076</v>
      </c>
      <c r="D658" t="s">
        <v>1077</v>
      </c>
      <c r="E658" t="s">
        <v>1079</v>
      </c>
      <c r="F658" t="s">
        <v>1084</v>
      </c>
      <c r="G658" s="65">
        <v>53563.53214064143</v>
      </c>
      <c r="H658" s="137">
        <f t="shared" si="82"/>
        <v>92.350917483864535</v>
      </c>
      <c r="I658" s="132">
        <v>63550.072249703</v>
      </c>
      <c r="J658">
        <f t="shared" si="80"/>
        <v>23.84</v>
      </c>
      <c r="K658">
        <f t="shared" si="83"/>
        <v>1</v>
      </c>
      <c r="L658">
        <f t="shared" si="84"/>
        <v>2</v>
      </c>
      <c r="M658">
        <f t="shared" si="85"/>
        <v>0</v>
      </c>
      <c r="Y658" s="164">
        <f t="shared" si="86"/>
        <v>92.350917483864535</v>
      </c>
      <c r="Z658" s="164">
        <f t="shared" si="81"/>
        <v>95.320161466522222</v>
      </c>
      <c r="AA658" s="165">
        <f t="shared" si="87"/>
        <v>3.2151754022113233E-2</v>
      </c>
    </row>
    <row r="659" spans="1:27" x14ac:dyDescent="0.35">
      <c r="A659" t="s">
        <v>1072</v>
      </c>
      <c r="B659" t="s">
        <v>1073</v>
      </c>
      <c r="C659" t="s">
        <v>1076</v>
      </c>
      <c r="D659" t="s">
        <v>1077</v>
      </c>
      <c r="E659" t="s">
        <v>1079</v>
      </c>
      <c r="F659" t="s">
        <v>1084</v>
      </c>
      <c r="G659" s="65">
        <v>54308.013230358265</v>
      </c>
      <c r="H659" s="137">
        <f t="shared" si="82"/>
        <v>93.634505569583212</v>
      </c>
      <c r="I659" s="132">
        <v>71394.000753582499</v>
      </c>
      <c r="J659">
        <f t="shared" si="80"/>
        <v>23.84</v>
      </c>
      <c r="K659">
        <f t="shared" si="83"/>
        <v>1</v>
      </c>
      <c r="L659">
        <f t="shared" si="84"/>
        <v>2</v>
      </c>
      <c r="M659">
        <f t="shared" si="85"/>
        <v>0</v>
      </c>
      <c r="Y659" s="164">
        <f t="shared" si="86"/>
        <v>93.634505569583212</v>
      </c>
      <c r="Z659" s="164">
        <f t="shared" si="81"/>
        <v>101.72361150696122</v>
      </c>
      <c r="AA659" s="165">
        <f t="shared" si="87"/>
        <v>8.6390224289342843E-2</v>
      </c>
    </row>
    <row r="660" spans="1:27" x14ac:dyDescent="0.35">
      <c r="A660" t="s">
        <v>1072</v>
      </c>
      <c r="B660" t="s">
        <v>1073</v>
      </c>
      <c r="C660" t="s">
        <v>1076</v>
      </c>
      <c r="D660" t="s">
        <v>1077</v>
      </c>
      <c r="E660" t="s">
        <v>1082</v>
      </c>
      <c r="F660" t="s">
        <v>1083</v>
      </c>
      <c r="G660" s="65">
        <v>21314.032653026472</v>
      </c>
      <c r="H660" s="137">
        <f t="shared" si="82"/>
        <v>36.748332160390468</v>
      </c>
      <c r="I660" s="132">
        <v>3495.45982983364</v>
      </c>
      <c r="J660">
        <f t="shared" si="80"/>
        <v>23.84</v>
      </c>
      <c r="K660">
        <f t="shared" si="83"/>
        <v>1</v>
      </c>
      <c r="L660">
        <f t="shared" si="84"/>
        <v>2</v>
      </c>
      <c r="M660">
        <f t="shared" si="85"/>
        <v>1</v>
      </c>
      <c r="Y660" s="164">
        <f t="shared" si="86"/>
        <v>36.748332160390468</v>
      </c>
      <c r="Z660" s="164">
        <f t="shared" si="81"/>
        <v>49.904291390896447</v>
      </c>
      <c r="AA660" s="165">
        <f t="shared" si="87"/>
        <v>0.35800153250726985</v>
      </c>
    </row>
    <row r="661" spans="1:27" x14ac:dyDescent="0.35">
      <c r="A661" t="s">
        <v>1072</v>
      </c>
      <c r="B661" t="s">
        <v>1073</v>
      </c>
      <c r="C661" t="s">
        <v>1076</v>
      </c>
      <c r="D661" t="s">
        <v>1077</v>
      </c>
      <c r="E661" t="s">
        <v>1082</v>
      </c>
      <c r="F661" t="s">
        <v>1083</v>
      </c>
      <c r="G661" s="65">
        <v>29075.212505935189</v>
      </c>
      <c r="H661" s="137">
        <f t="shared" si="82"/>
        <v>50.129676734371017</v>
      </c>
      <c r="I661" s="132">
        <v>14172.2970393051</v>
      </c>
      <c r="J661">
        <f t="shared" si="80"/>
        <v>23.84</v>
      </c>
      <c r="K661">
        <f t="shared" si="83"/>
        <v>1</v>
      </c>
      <c r="L661">
        <f t="shared" si="84"/>
        <v>2</v>
      </c>
      <c r="M661">
        <f t="shared" si="85"/>
        <v>1</v>
      </c>
      <c r="Y661" s="164">
        <f t="shared" si="86"/>
        <v>50.129676734371017</v>
      </c>
      <c r="Z661" s="164">
        <f t="shared" si="81"/>
        <v>58.620407763825717</v>
      </c>
      <c r="AA661" s="165">
        <f t="shared" si="87"/>
        <v>0.16937533977020647</v>
      </c>
    </row>
    <row r="662" spans="1:27" x14ac:dyDescent="0.35">
      <c r="A662" t="s">
        <v>1072</v>
      </c>
      <c r="B662" t="s">
        <v>1073</v>
      </c>
      <c r="C662" t="s">
        <v>1076</v>
      </c>
      <c r="D662" t="s">
        <v>1077</v>
      </c>
      <c r="E662" t="s">
        <v>1082</v>
      </c>
      <c r="F662" t="s">
        <v>1083</v>
      </c>
      <c r="G662" s="65">
        <v>33766.885837115216</v>
      </c>
      <c r="H662" s="137">
        <f t="shared" si="82"/>
        <v>58.218768684681407</v>
      </c>
      <c r="I662" s="132">
        <v>23954.0527728093</v>
      </c>
      <c r="J662">
        <f t="shared" si="80"/>
        <v>23.84</v>
      </c>
      <c r="K662">
        <f t="shared" si="83"/>
        <v>1</v>
      </c>
      <c r="L662">
        <f t="shared" si="84"/>
        <v>2</v>
      </c>
      <c r="M662">
        <f t="shared" si="85"/>
        <v>1</v>
      </c>
      <c r="Y662" s="164">
        <f t="shared" si="86"/>
        <v>58.218768684681407</v>
      </c>
      <c r="Z662" s="164">
        <f t="shared" si="81"/>
        <v>66.60581764055938</v>
      </c>
      <c r="AA662" s="165">
        <f t="shared" si="87"/>
        <v>0.1440609127496848</v>
      </c>
    </row>
    <row r="663" spans="1:27" x14ac:dyDescent="0.35">
      <c r="A663" t="s">
        <v>1072</v>
      </c>
      <c r="B663" t="s">
        <v>1073</v>
      </c>
      <c r="C663" t="s">
        <v>1076</v>
      </c>
      <c r="D663" t="s">
        <v>1077</v>
      </c>
      <c r="E663" t="s">
        <v>1082</v>
      </c>
      <c r="F663" t="s">
        <v>1083</v>
      </c>
      <c r="G663" s="65">
        <v>45280.998781175571</v>
      </c>
      <c r="H663" s="137">
        <f t="shared" si="82"/>
        <v>78.070687553750986</v>
      </c>
      <c r="I663" s="132">
        <v>31081.371963744201</v>
      </c>
      <c r="J663">
        <f t="shared" si="80"/>
        <v>23.84</v>
      </c>
      <c r="K663">
        <f t="shared" si="83"/>
        <v>1</v>
      </c>
      <c r="L663">
        <f t="shared" si="84"/>
        <v>2</v>
      </c>
      <c r="M663">
        <f t="shared" si="85"/>
        <v>1</v>
      </c>
      <c r="Y663" s="164">
        <f t="shared" si="86"/>
        <v>78.070687553750986</v>
      </c>
      <c r="Z663" s="164">
        <f t="shared" si="81"/>
        <v>72.424258277651006</v>
      </c>
      <c r="AA663" s="165">
        <f t="shared" si="87"/>
        <v>-7.2324574728670932E-2</v>
      </c>
    </row>
    <row r="664" spans="1:27" x14ac:dyDescent="0.35">
      <c r="A664" t="s">
        <v>1072</v>
      </c>
      <c r="B664" t="s">
        <v>1073</v>
      </c>
      <c r="C664" t="s">
        <v>1076</v>
      </c>
      <c r="D664" t="s">
        <v>1077</v>
      </c>
      <c r="E664" t="s">
        <v>1082</v>
      </c>
      <c r="F664" t="s">
        <v>1083</v>
      </c>
      <c r="G664" s="65">
        <v>45032.374067905665</v>
      </c>
      <c r="H664" s="137">
        <f t="shared" si="82"/>
        <v>77.642024255009773</v>
      </c>
      <c r="I664" s="132">
        <v>45016.2336447989</v>
      </c>
      <c r="J664">
        <f t="shared" si="80"/>
        <v>23.84</v>
      </c>
      <c r="K664">
        <f t="shared" si="83"/>
        <v>1</v>
      </c>
      <c r="L664">
        <f t="shared" si="84"/>
        <v>2</v>
      </c>
      <c r="M664">
        <f t="shared" si="85"/>
        <v>1</v>
      </c>
      <c r="Y664" s="164">
        <f t="shared" si="86"/>
        <v>77.642024255009773</v>
      </c>
      <c r="Z664" s="164">
        <f t="shared" si="81"/>
        <v>83.80008743658955</v>
      </c>
      <c r="AA664" s="165">
        <f t="shared" si="87"/>
        <v>7.9313532080952154E-2</v>
      </c>
    </row>
    <row r="665" spans="1:27" x14ac:dyDescent="0.35">
      <c r="A665" t="s">
        <v>1072</v>
      </c>
      <c r="B665" t="s">
        <v>1073</v>
      </c>
      <c r="C665" t="s">
        <v>1076</v>
      </c>
      <c r="D665" t="s">
        <v>1077</v>
      </c>
      <c r="E665" t="s">
        <v>1082</v>
      </c>
      <c r="F665" t="s">
        <v>1083</v>
      </c>
      <c r="G665" s="65">
        <v>50174.427521726997</v>
      </c>
      <c r="H665" s="137">
        <f t="shared" si="82"/>
        <v>86.507633658149999</v>
      </c>
      <c r="I665" s="132">
        <v>54061.366139626101</v>
      </c>
      <c r="J665">
        <f t="shared" si="80"/>
        <v>23.84</v>
      </c>
      <c r="K665">
        <f t="shared" si="83"/>
        <v>1</v>
      </c>
      <c r="L665">
        <f t="shared" si="84"/>
        <v>2</v>
      </c>
      <c r="M665">
        <f t="shared" si="85"/>
        <v>1</v>
      </c>
      <c r="Y665" s="164">
        <f t="shared" si="86"/>
        <v>86.507633658149999</v>
      </c>
      <c r="Z665" s="164">
        <f t="shared" si="81"/>
        <v>91.184149391148551</v>
      </c>
      <c r="AA665" s="165">
        <f t="shared" si="87"/>
        <v>5.4058994972381536E-2</v>
      </c>
    </row>
    <row r="666" spans="1:27" x14ac:dyDescent="0.35">
      <c r="A666" t="s">
        <v>1072</v>
      </c>
      <c r="B666" t="s">
        <v>1073</v>
      </c>
      <c r="C666" t="s">
        <v>1076</v>
      </c>
      <c r="D666" t="s">
        <v>1077</v>
      </c>
      <c r="E666" t="s">
        <v>1082</v>
      </c>
      <c r="F666" t="s">
        <v>1083</v>
      </c>
      <c r="G666" s="65">
        <v>56786.710134900932</v>
      </c>
      <c r="H666" s="137">
        <f t="shared" si="82"/>
        <v>97.908120922242986</v>
      </c>
      <c r="I666" s="132">
        <v>63550.072249703</v>
      </c>
      <c r="J666">
        <f t="shared" si="80"/>
        <v>23.84</v>
      </c>
      <c r="K666">
        <f t="shared" si="83"/>
        <v>1</v>
      </c>
      <c r="L666">
        <f t="shared" si="84"/>
        <v>2</v>
      </c>
      <c r="M666">
        <f t="shared" si="85"/>
        <v>1</v>
      </c>
      <c r="Y666" s="164">
        <f t="shared" si="86"/>
        <v>97.908120922242986</v>
      </c>
      <c r="Z666" s="164">
        <f t="shared" si="81"/>
        <v>98.930326003318655</v>
      </c>
      <c r="AA666" s="165">
        <f t="shared" si="87"/>
        <v>1.0440452451206728E-2</v>
      </c>
    </row>
    <row r="667" spans="1:27" x14ac:dyDescent="0.35">
      <c r="A667" t="s">
        <v>1072</v>
      </c>
      <c r="B667" t="s">
        <v>1073</v>
      </c>
      <c r="C667" t="s">
        <v>1076</v>
      </c>
      <c r="D667" t="s">
        <v>1077</v>
      </c>
      <c r="E667" t="s">
        <v>1082</v>
      </c>
      <c r="F667" t="s">
        <v>1083</v>
      </c>
      <c r="G667" s="65">
        <v>58030.319773542971</v>
      </c>
      <c r="H667" s="137">
        <f t="shared" si="82"/>
        <v>100.05227547162582</v>
      </c>
      <c r="I667" s="132">
        <v>71394.000753582499</v>
      </c>
      <c r="J667">
        <f t="shared" si="80"/>
        <v>23.84</v>
      </c>
      <c r="K667">
        <f t="shared" si="83"/>
        <v>1</v>
      </c>
      <c r="L667">
        <f t="shared" si="84"/>
        <v>2</v>
      </c>
      <c r="M667">
        <f t="shared" si="85"/>
        <v>1</v>
      </c>
      <c r="Y667" s="164">
        <f t="shared" si="86"/>
        <v>100.05227547162582</v>
      </c>
      <c r="Z667" s="164">
        <f t="shared" si="81"/>
        <v>105.33377604375765</v>
      </c>
      <c r="AA667" s="165">
        <f t="shared" si="87"/>
        <v>5.2787410853335714E-2</v>
      </c>
    </row>
    <row r="668" spans="1:27" x14ac:dyDescent="0.35">
      <c r="A668" t="s">
        <v>1072</v>
      </c>
      <c r="B668" t="s">
        <v>1073</v>
      </c>
      <c r="C668" t="s">
        <v>1076</v>
      </c>
      <c r="D668" t="s">
        <v>1077</v>
      </c>
      <c r="E668" t="s">
        <v>1082</v>
      </c>
      <c r="F668" t="s">
        <v>1084</v>
      </c>
      <c r="G668" s="65">
        <v>23065.329197134673</v>
      </c>
      <c r="H668" s="137">
        <f t="shared" si="82"/>
        <v>39.767808960577021</v>
      </c>
      <c r="I668" s="132">
        <v>3495.45982983364</v>
      </c>
      <c r="J668">
        <f t="shared" si="80"/>
        <v>23.84</v>
      </c>
      <c r="K668">
        <f t="shared" si="83"/>
        <v>1</v>
      </c>
      <c r="L668">
        <f t="shared" si="84"/>
        <v>2</v>
      </c>
      <c r="M668">
        <f t="shared" si="85"/>
        <v>0</v>
      </c>
      <c r="Y668" s="164">
        <f t="shared" si="86"/>
        <v>39.767808960577021</v>
      </c>
      <c r="Z668" s="164">
        <f t="shared" si="81"/>
        <v>46.294126854100021</v>
      </c>
      <c r="AA668" s="165">
        <f t="shared" si="87"/>
        <v>0.16411057244800009</v>
      </c>
    </row>
    <row r="669" spans="1:27" x14ac:dyDescent="0.35">
      <c r="A669" t="s">
        <v>1072</v>
      </c>
      <c r="B669" t="s">
        <v>1073</v>
      </c>
      <c r="C669" t="s">
        <v>1076</v>
      </c>
      <c r="D669" t="s">
        <v>1077</v>
      </c>
      <c r="E669" t="s">
        <v>1082</v>
      </c>
      <c r="F669" t="s">
        <v>1084</v>
      </c>
      <c r="G669" s="65">
        <v>29715.350245561793</v>
      </c>
      <c r="H669" s="137">
        <f t="shared" si="82"/>
        <v>51.233362492347915</v>
      </c>
      <c r="I669" s="132">
        <v>14172.2970393051</v>
      </c>
      <c r="J669">
        <f t="shared" si="80"/>
        <v>23.84</v>
      </c>
      <c r="K669">
        <f t="shared" si="83"/>
        <v>1</v>
      </c>
      <c r="L669">
        <f t="shared" si="84"/>
        <v>2</v>
      </c>
      <c r="M669">
        <f t="shared" si="85"/>
        <v>0</v>
      </c>
      <c r="Y669" s="164">
        <f t="shared" si="86"/>
        <v>51.233362492347915</v>
      </c>
      <c r="Z669" s="164">
        <f t="shared" si="81"/>
        <v>55.010243227029292</v>
      </c>
      <c r="AA669" s="165">
        <f t="shared" si="87"/>
        <v>7.3719165616847437E-2</v>
      </c>
    </row>
    <row r="670" spans="1:27" x14ac:dyDescent="0.35">
      <c r="A670" t="s">
        <v>1072</v>
      </c>
      <c r="B670" t="s">
        <v>1073</v>
      </c>
      <c r="C670" t="s">
        <v>1076</v>
      </c>
      <c r="D670" t="s">
        <v>1077</v>
      </c>
      <c r="E670" t="s">
        <v>1082</v>
      </c>
      <c r="F670" t="s">
        <v>1084</v>
      </c>
      <c r="G670" s="65">
        <v>33133.997481722057</v>
      </c>
      <c r="H670" s="137">
        <f t="shared" si="82"/>
        <v>57.127581865038032</v>
      </c>
      <c r="I670" s="132">
        <v>23954.0527728093</v>
      </c>
      <c r="J670">
        <f t="shared" si="80"/>
        <v>23.84</v>
      </c>
      <c r="K670">
        <f t="shared" si="83"/>
        <v>1</v>
      </c>
      <c r="L670">
        <f t="shared" si="84"/>
        <v>2</v>
      </c>
      <c r="M670">
        <f t="shared" si="85"/>
        <v>0</v>
      </c>
      <c r="Y670" s="164">
        <f t="shared" si="86"/>
        <v>57.127581865038032</v>
      </c>
      <c r="Z670" s="164">
        <f t="shared" si="81"/>
        <v>62.995653103762947</v>
      </c>
      <c r="AA670" s="165">
        <f t="shared" si="87"/>
        <v>0.10271870517096349</v>
      </c>
    </row>
    <row r="671" spans="1:27" x14ac:dyDescent="0.35">
      <c r="A671" t="s">
        <v>1072</v>
      </c>
      <c r="B671" t="s">
        <v>1073</v>
      </c>
      <c r="C671" t="s">
        <v>1076</v>
      </c>
      <c r="D671" t="s">
        <v>1077</v>
      </c>
      <c r="E671" t="s">
        <v>1082</v>
      </c>
      <c r="F671" t="s">
        <v>1084</v>
      </c>
      <c r="G671" s="65">
        <v>42393.920858131627</v>
      </c>
      <c r="H671" s="137">
        <f t="shared" si="82"/>
        <v>73.092966996778671</v>
      </c>
      <c r="I671" s="132">
        <v>31081.371963744201</v>
      </c>
      <c r="J671">
        <f t="shared" si="80"/>
        <v>23.84</v>
      </c>
      <c r="K671">
        <f t="shared" si="83"/>
        <v>1</v>
      </c>
      <c r="L671">
        <f t="shared" si="84"/>
        <v>2</v>
      </c>
      <c r="M671">
        <f t="shared" si="85"/>
        <v>0</v>
      </c>
      <c r="Y671" s="164">
        <f t="shared" si="86"/>
        <v>73.092966996778671</v>
      </c>
      <c r="Z671" s="164">
        <f t="shared" si="81"/>
        <v>68.814093740854574</v>
      </c>
      <c r="AA671" s="165">
        <f t="shared" si="87"/>
        <v>-5.8540150054555484E-2</v>
      </c>
    </row>
    <row r="672" spans="1:27" x14ac:dyDescent="0.35">
      <c r="A672" t="s">
        <v>1072</v>
      </c>
      <c r="B672" t="s">
        <v>1073</v>
      </c>
      <c r="C672" t="s">
        <v>1076</v>
      </c>
      <c r="D672" t="s">
        <v>1077</v>
      </c>
      <c r="E672" t="s">
        <v>1082</v>
      </c>
      <c r="F672" t="s">
        <v>1084</v>
      </c>
      <c r="G672" s="65">
        <v>42612.054345499731</v>
      </c>
      <c r="H672" s="137">
        <f t="shared" si="82"/>
        <v>73.469059216378852</v>
      </c>
      <c r="I672" s="132">
        <v>45016.2336447989</v>
      </c>
      <c r="J672">
        <f t="shared" si="80"/>
        <v>23.84</v>
      </c>
      <c r="K672">
        <f t="shared" si="83"/>
        <v>1</v>
      </c>
      <c r="L672">
        <f t="shared" si="84"/>
        <v>2</v>
      </c>
      <c r="M672">
        <f t="shared" si="85"/>
        <v>0</v>
      </c>
      <c r="Y672" s="164">
        <f t="shared" si="86"/>
        <v>73.469059216378852</v>
      </c>
      <c r="Z672" s="164">
        <f t="shared" si="81"/>
        <v>80.189922899793117</v>
      </c>
      <c r="AA672" s="165">
        <f t="shared" si="87"/>
        <v>9.1478831430523488E-2</v>
      </c>
    </row>
    <row r="673" spans="1:27" x14ac:dyDescent="0.35">
      <c r="A673" t="s">
        <v>1072</v>
      </c>
      <c r="B673" t="s">
        <v>1073</v>
      </c>
      <c r="C673" t="s">
        <v>1076</v>
      </c>
      <c r="D673" t="s">
        <v>1077</v>
      </c>
      <c r="E673" t="s">
        <v>1082</v>
      </c>
      <c r="F673" t="s">
        <v>1084</v>
      </c>
      <c r="G673" s="65">
        <v>46375.025014474777</v>
      </c>
      <c r="H673" s="137">
        <f t="shared" si="82"/>
        <v>79.956939680128926</v>
      </c>
      <c r="I673" s="132">
        <v>54061.366139626101</v>
      </c>
      <c r="J673">
        <f t="shared" si="80"/>
        <v>23.84</v>
      </c>
      <c r="K673">
        <f t="shared" si="83"/>
        <v>1</v>
      </c>
      <c r="L673">
        <f t="shared" si="84"/>
        <v>2</v>
      </c>
      <c r="M673">
        <f t="shared" si="85"/>
        <v>0</v>
      </c>
      <c r="Y673" s="164">
        <f t="shared" si="86"/>
        <v>79.956939680128926</v>
      </c>
      <c r="Z673" s="164">
        <f t="shared" si="81"/>
        <v>87.573984854352119</v>
      </c>
      <c r="AA673" s="165">
        <f t="shared" si="87"/>
        <v>9.5264341090285587E-2</v>
      </c>
    </row>
    <row r="674" spans="1:27" x14ac:dyDescent="0.35">
      <c r="A674" t="s">
        <v>1072</v>
      </c>
      <c r="B674" t="s">
        <v>1073</v>
      </c>
      <c r="C674" t="s">
        <v>1076</v>
      </c>
      <c r="D674" t="s">
        <v>1077</v>
      </c>
      <c r="E674" t="s">
        <v>1082</v>
      </c>
      <c r="F674" t="s">
        <v>1084</v>
      </c>
      <c r="G674" s="65">
        <v>51973.658446040237</v>
      </c>
      <c r="H674" s="137">
        <f t="shared" si="82"/>
        <v>89.609755941448682</v>
      </c>
      <c r="I674" s="132">
        <v>63550.072249703</v>
      </c>
      <c r="J674">
        <f t="shared" si="80"/>
        <v>23.84</v>
      </c>
      <c r="K674">
        <f t="shared" si="83"/>
        <v>1</v>
      </c>
      <c r="L674">
        <f t="shared" si="84"/>
        <v>2</v>
      </c>
      <c r="M674">
        <f t="shared" si="85"/>
        <v>0</v>
      </c>
      <c r="Y674" s="164">
        <f t="shared" si="86"/>
        <v>89.609755941448682</v>
      </c>
      <c r="Z674" s="164">
        <f t="shared" si="81"/>
        <v>95.320161466522222</v>
      </c>
      <c r="AA674" s="165">
        <f t="shared" si="87"/>
        <v>6.3725265905251849E-2</v>
      </c>
    </row>
    <row r="675" spans="1:27" x14ac:dyDescent="0.35">
      <c r="A675" t="s">
        <v>1072</v>
      </c>
      <c r="B675" t="s">
        <v>1073</v>
      </c>
      <c r="C675" t="s">
        <v>1076</v>
      </c>
      <c r="D675" t="s">
        <v>1077</v>
      </c>
      <c r="E675" t="s">
        <v>1082</v>
      </c>
      <c r="F675" t="s">
        <v>1084</v>
      </c>
      <c r="G675" s="65">
        <v>52346.494293853713</v>
      </c>
      <c r="H675" s="137">
        <f t="shared" si="82"/>
        <v>90.252576368713292</v>
      </c>
      <c r="I675" s="132">
        <v>71394.000753582499</v>
      </c>
      <c r="J675">
        <f t="shared" si="80"/>
        <v>23.84</v>
      </c>
      <c r="K675">
        <f t="shared" si="83"/>
        <v>1</v>
      </c>
      <c r="L675">
        <f t="shared" si="84"/>
        <v>2</v>
      </c>
      <c r="M675">
        <f t="shared" si="85"/>
        <v>0</v>
      </c>
      <c r="Y675" s="164">
        <f t="shared" si="86"/>
        <v>90.252576368713292</v>
      </c>
      <c r="Z675" s="164">
        <f t="shared" si="81"/>
        <v>101.72361150696122</v>
      </c>
      <c r="AA675" s="165">
        <f t="shared" si="87"/>
        <v>0.12709925411308753</v>
      </c>
    </row>
    <row r="676" spans="1:27" x14ac:dyDescent="0.35">
      <c r="A676" t="s">
        <v>1072</v>
      </c>
      <c r="B676" t="s">
        <v>1073</v>
      </c>
      <c r="C676" t="s">
        <v>1076</v>
      </c>
      <c r="D676" t="s">
        <v>1077</v>
      </c>
      <c r="E676" t="s">
        <v>1080</v>
      </c>
      <c r="F676" t="s">
        <v>1083</v>
      </c>
      <c r="G676" s="65">
        <v>21663.619912339716</v>
      </c>
      <c r="H676" s="137">
        <f t="shared" si="82"/>
        <v>37.35106881437882</v>
      </c>
      <c r="I676" s="132">
        <v>3495.45982983364</v>
      </c>
      <c r="J676">
        <f t="shared" si="80"/>
        <v>23.84</v>
      </c>
      <c r="K676">
        <f t="shared" si="83"/>
        <v>1</v>
      </c>
      <c r="L676">
        <f t="shared" si="84"/>
        <v>2</v>
      </c>
      <c r="M676">
        <f t="shared" si="85"/>
        <v>1</v>
      </c>
      <c r="Y676" s="164">
        <f t="shared" si="86"/>
        <v>37.35106881437882</v>
      </c>
      <c r="Z676" s="164">
        <f t="shared" si="81"/>
        <v>49.904291390896447</v>
      </c>
      <c r="AA676" s="165">
        <f t="shared" si="87"/>
        <v>0.3360873724632234</v>
      </c>
    </row>
    <row r="677" spans="1:27" x14ac:dyDescent="0.35">
      <c r="A677" t="s">
        <v>1072</v>
      </c>
      <c r="B677" t="s">
        <v>1073</v>
      </c>
      <c r="C677" t="s">
        <v>1076</v>
      </c>
      <c r="D677" t="s">
        <v>1077</v>
      </c>
      <c r="E677" t="s">
        <v>1080</v>
      </c>
      <c r="F677" t="s">
        <v>1083</v>
      </c>
      <c r="G677" s="65">
        <v>29848.887263354882</v>
      </c>
      <c r="H677" s="137">
        <f t="shared" si="82"/>
        <v>51.463598729922211</v>
      </c>
      <c r="I677" s="132">
        <v>14172.2970393051</v>
      </c>
      <c r="J677">
        <f t="shared" si="80"/>
        <v>23.84</v>
      </c>
      <c r="K677">
        <f t="shared" si="83"/>
        <v>1</v>
      </c>
      <c r="L677">
        <f t="shared" si="84"/>
        <v>2</v>
      </c>
      <c r="M677">
        <f t="shared" si="85"/>
        <v>1</v>
      </c>
      <c r="Y677" s="164">
        <f t="shared" si="86"/>
        <v>51.463598729922211</v>
      </c>
      <c r="Z677" s="164">
        <f t="shared" si="81"/>
        <v>58.620407763825717</v>
      </c>
      <c r="AA677" s="165">
        <f t="shared" si="87"/>
        <v>0.13906546006356835</v>
      </c>
    </row>
    <row r="678" spans="1:27" x14ac:dyDescent="0.35">
      <c r="A678" t="s">
        <v>1072</v>
      </c>
      <c r="B678" t="s">
        <v>1073</v>
      </c>
      <c r="C678" t="s">
        <v>1076</v>
      </c>
      <c r="D678" t="s">
        <v>1077</v>
      </c>
      <c r="E678" t="s">
        <v>1080</v>
      </c>
      <c r="F678" t="s">
        <v>1083</v>
      </c>
      <c r="G678" s="65">
        <v>34524.641949923636</v>
      </c>
      <c r="H678" s="137">
        <f t="shared" si="82"/>
        <v>59.525244741247647</v>
      </c>
      <c r="I678" s="132">
        <v>23954.0527728093</v>
      </c>
      <c r="J678">
        <f t="shared" si="80"/>
        <v>23.84</v>
      </c>
      <c r="K678">
        <f t="shared" si="83"/>
        <v>1</v>
      </c>
      <c r="L678">
        <f t="shared" si="84"/>
        <v>2</v>
      </c>
      <c r="M678">
        <f t="shared" si="85"/>
        <v>1</v>
      </c>
      <c r="Y678" s="164">
        <f t="shared" si="86"/>
        <v>59.525244741247647</v>
      </c>
      <c r="Z678" s="164">
        <f t="shared" si="81"/>
        <v>66.60581764055938</v>
      </c>
      <c r="AA678" s="165">
        <f t="shared" si="87"/>
        <v>0.11895075660907439</v>
      </c>
    </row>
    <row r="679" spans="1:27" x14ac:dyDescent="0.35">
      <c r="A679" t="s">
        <v>1072</v>
      </c>
      <c r="B679" t="s">
        <v>1073</v>
      </c>
      <c r="C679" t="s">
        <v>1076</v>
      </c>
      <c r="D679" t="s">
        <v>1077</v>
      </c>
      <c r="E679" t="s">
        <v>1080</v>
      </c>
      <c r="F679" t="s">
        <v>1083</v>
      </c>
      <c r="G679" s="65">
        <v>47011.979284431727</v>
      </c>
      <c r="H679" s="137">
        <f t="shared" si="82"/>
        <v>81.055136697296078</v>
      </c>
      <c r="I679" s="132">
        <v>31081.371963744201</v>
      </c>
      <c r="J679">
        <f t="shared" si="80"/>
        <v>23.84</v>
      </c>
      <c r="K679">
        <f t="shared" si="83"/>
        <v>1</v>
      </c>
      <c r="L679">
        <f t="shared" si="84"/>
        <v>2</v>
      </c>
      <c r="M679">
        <f t="shared" si="85"/>
        <v>1</v>
      </c>
      <c r="Y679" s="164">
        <f t="shared" si="86"/>
        <v>81.055136697296078</v>
      </c>
      <c r="Z679" s="164">
        <f t="shared" si="81"/>
        <v>72.424258277651006</v>
      </c>
      <c r="AA679" s="165">
        <f t="shared" si="87"/>
        <v>-0.10648157256063195</v>
      </c>
    </row>
    <row r="680" spans="1:27" x14ac:dyDescent="0.35">
      <c r="A680" t="s">
        <v>1072</v>
      </c>
      <c r="B680" t="s">
        <v>1073</v>
      </c>
      <c r="C680" t="s">
        <v>1076</v>
      </c>
      <c r="D680" t="s">
        <v>1077</v>
      </c>
      <c r="E680" t="s">
        <v>1080</v>
      </c>
      <c r="F680" t="s">
        <v>1083</v>
      </c>
      <c r="G680" s="65">
        <v>46671.750345832326</v>
      </c>
      <c r="H680" s="137">
        <f t="shared" si="82"/>
        <v>80.468535079021251</v>
      </c>
      <c r="I680" s="132">
        <v>45016.2336447989</v>
      </c>
      <c r="J680">
        <f t="shared" si="80"/>
        <v>23.84</v>
      </c>
      <c r="K680">
        <f t="shared" si="83"/>
        <v>1</v>
      </c>
      <c r="L680">
        <f t="shared" si="84"/>
        <v>2</v>
      </c>
      <c r="M680">
        <f t="shared" si="85"/>
        <v>1</v>
      </c>
      <c r="Y680" s="164">
        <f t="shared" si="86"/>
        <v>80.468535079021251</v>
      </c>
      <c r="Z680" s="164">
        <f t="shared" si="81"/>
        <v>83.80008743658955</v>
      </c>
      <c r="AA680" s="165">
        <f t="shared" si="87"/>
        <v>4.1401926284561519E-2</v>
      </c>
    </row>
    <row r="681" spans="1:27" x14ac:dyDescent="0.35">
      <c r="A681" t="s">
        <v>1072</v>
      </c>
      <c r="B681" t="s">
        <v>1073</v>
      </c>
      <c r="C681" t="s">
        <v>1076</v>
      </c>
      <c r="D681" t="s">
        <v>1077</v>
      </c>
      <c r="E681" t="s">
        <v>1080</v>
      </c>
      <c r="F681" t="s">
        <v>1083</v>
      </c>
      <c r="G681" s="65">
        <v>52004.651005086824</v>
      </c>
      <c r="H681" s="137">
        <f t="shared" si="82"/>
        <v>89.663191388080733</v>
      </c>
      <c r="I681" s="132">
        <v>54061.366139626101</v>
      </c>
      <c r="J681">
        <f t="shared" si="80"/>
        <v>23.84</v>
      </c>
      <c r="K681">
        <f t="shared" si="83"/>
        <v>1</v>
      </c>
      <c r="L681">
        <f t="shared" si="84"/>
        <v>2</v>
      </c>
      <c r="M681">
        <f t="shared" si="85"/>
        <v>1</v>
      </c>
      <c r="Y681" s="164">
        <f t="shared" si="86"/>
        <v>89.663191388080733</v>
      </c>
      <c r="Z681" s="164">
        <f t="shared" si="81"/>
        <v>91.184149391148551</v>
      </c>
      <c r="AA681" s="165">
        <f t="shared" si="87"/>
        <v>1.6963014359870465E-2</v>
      </c>
    </row>
    <row r="682" spans="1:27" x14ac:dyDescent="0.35">
      <c r="A682" t="s">
        <v>1072</v>
      </c>
      <c r="B682" t="s">
        <v>1073</v>
      </c>
      <c r="C682" t="s">
        <v>1076</v>
      </c>
      <c r="D682" t="s">
        <v>1077</v>
      </c>
      <c r="E682" t="s">
        <v>1080</v>
      </c>
      <c r="F682" t="s">
        <v>1083</v>
      </c>
      <c r="G682" s="65">
        <v>58566.912182412649</v>
      </c>
      <c r="H682" s="137">
        <f t="shared" si="82"/>
        <v>100.97743479726319</v>
      </c>
      <c r="I682" s="132">
        <v>63550.072249703</v>
      </c>
      <c r="J682">
        <f t="shared" si="80"/>
        <v>23.84</v>
      </c>
      <c r="K682">
        <f t="shared" si="83"/>
        <v>1</v>
      </c>
      <c r="L682">
        <f t="shared" si="84"/>
        <v>2</v>
      </c>
      <c r="M682">
        <f t="shared" si="85"/>
        <v>1</v>
      </c>
      <c r="Y682" s="164">
        <f t="shared" si="86"/>
        <v>100.97743479726319</v>
      </c>
      <c r="Z682" s="164">
        <f t="shared" si="81"/>
        <v>98.930326003318655</v>
      </c>
      <c r="AA682" s="165">
        <f t="shared" si="87"/>
        <v>-2.0272933235574886E-2</v>
      </c>
    </row>
    <row r="683" spans="1:27" x14ac:dyDescent="0.35">
      <c r="A683" t="s">
        <v>1072</v>
      </c>
      <c r="B683" t="s">
        <v>1073</v>
      </c>
      <c r="C683" t="s">
        <v>1076</v>
      </c>
      <c r="D683" t="s">
        <v>1077</v>
      </c>
      <c r="E683" t="s">
        <v>1080</v>
      </c>
      <c r="F683" t="s">
        <v>1083</v>
      </c>
      <c r="G683" s="65">
        <v>60083.01673289157</v>
      </c>
      <c r="H683" s="137">
        <f t="shared" si="82"/>
        <v>103.59140816015788</v>
      </c>
      <c r="I683" s="132">
        <v>71394.000753582499</v>
      </c>
      <c r="J683">
        <f t="shared" si="80"/>
        <v>23.84</v>
      </c>
      <c r="K683">
        <f t="shared" si="83"/>
        <v>1</v>
      </c>
      <c r="L683">
        <f t="shared" si="84"/>
        <v>2</v>
      </c>
      <c r="M683">
        <f t="shared" si="85"/>
        <v>1</v>
      </c>
      <c r="Y683" s="164">
        <f t="shared" si="86"/>
        <v>103.59140816015788</v>
      </c>
      <c r="Z683" s="164">
        <f t="shared" si="81"/>
        <v>105.33377604375765</v>
      </c>
      <c r="AA683" s="165">
        <f t="shared" si="87"/>
        <v>1.6819617712947599E-2</v>
      </c>
    </row>
    <row r="684" spans="1:27" x14ac:dyDescent="0.35">
      <c r="A684" t="s">
        <v>1072</v>
      </c>
      <c r="B684" t="s">
        <v>1073</v>
      </c>
      <c r="C684" t="s">
        <v>1076</v>
      </c>
      <c r="D684" t="s">
        <v>1077</v>
      </c>
      <c r="E684" t="s">
        <v>1080</v>
      </c>
      <c r="F684" t="s">
        <v>1084</v>
      </c>
      <c r="G684" s="65">
        <v>23793.171913727241</v>
      </c>
      <c r="H684" s="137">
        <f t="shared" si="82"/>
        <v>41.022710196081448</v>
      </c>
      <c r="I684" s="132">
        <v>3495.45982983364</v>
      </c>
      <c r="J684">
        <f t="shared" si="80"/>
        <v>23.84</v>
      </c>
      <c r="K684">
        <f t="shared" si="83"/>
        <v>1</v>
      </c>
      <c r="L684">
        <f t="shared" si="84"/>
        <v>2</v>
      </c>
      <c r="M684">
        <f t="shared" si="85"/>
        <v>0</v>
      </c>
      <c r="Y684" s="164">
        <f t="shared" si="86"/>
        <v>41.022710196081448</v>
      </c>
      <c r="Z684" s="164">
        <f t="shared" si="81"/>
        <v>46.294126854100021</v>
      </c>
      <c r="AA684" s="165">
        <f t="shared" si="87"/>
        <v>0.12849996094412375</v>
      </c>
    </row>
    <row r="685" spans="1:27" x14ac:dyDescent="0.35">
      <c r="A685" t="s">
        <v>1072</v>
      </c>
      <c r="B685" t="s">
        <v>1073</v>
      </c>
      <c r="C685" t="s">
        <v>1076</v>
      </c>
      <c r="D685" t="s">
        <v>1077</v>
      </c>
      <c r="E685" t="s">
        <v>1080</v>
      </c>
      <c r="F685" t="s">
        <v>1084</v>
      </c>
      <c r="G685" s="65">
        <v>30779.611807466972</v>
      </c>
      <c r="H685" s="137">
        <f t="shared" si="82"/>
        <v>53.068296219770644</v>
      </c>
      <c r="I685" s="132">
        <v>14172.2970393051</v>
      </c>
      <c r="J685">
        <f t="shared" si="80"/>
        <v>23.84</v>
      </c>
      <c r="K685">
        <f t="shared" si="83"/>
        <v>1</v>
      </c>
      <c r="L685">
        <f t="shared" si="84"/>
        <v>2</v>
      </c>
      <c r="M685">
        <f t="shared" si="85"/>
        <v>0</v>
      </c>
      <c r="Y685" s="164">
        <f t="shared" si="86"/>
        <v>53.068296219770644</v>
      </c>
      <c r="Z685" s="164">
        <f t="shared" si="81"/>
        <v>55.010243227029292</v>
      </c>
      <c r="AA685" s="165">
        <f t="shared" si="87"/>
        <v>3.6593355083730295E-2</v>
      </c>
    </row>
    <row r="686" spans="1:27" x14ac:dyDescent="0.35">
      <c r="A686" t="s">
        <v>1072</v>
      </c>
      <c r="B686" t="s">
        <v>1073</v>
      </c>
      <c r="C686" t="s">
        <v>1076</v>
      </c>
      <c r="D686" t="s">
        <v>1077</v>
      </c>
      <c r="E686" t="s">
        <v>1080</v>
      </c>
      <c r="F686" t="s">
        <v>1084</v>
      </c>
      <c r="G686" s="65">
        <v>34144.855699361877</v>
      </c>
      <c r="H686" s="137">
        <f t="shared" si="82"/>
        <v>58.870440860968756</v>
      </c>
      <c r="I686" s="132">
        <v>23954.0527728093</v>
      </c>
      <c r="J686">
        <f t="shared" si="80"/>
        <v>23.84</v>
      </c>
      <c r="K686">
        <f t="shared" si="83"/>
        <v>1</v>
      </c>
      <c r="L686">
        <f t="shared" si="84"/>
        <v>2</v>
      </c>
      <c r="M686">
        <f t="shared" si="85"/>
        <v>0</v>
      </c>
      <c r="Y686" s="164">
        <f t="shared" si="86"/>
        <v>58.870440860968756</v>
      </c>
      <c r="Z686" s="164">
        <f t="shared" si="81"/>
        <v>62.995653103762947</v>
      </c>
      <c r="AA686" s="165">
        <f t="shared" si="87"/>
        <v>7.0072725504748412E-2</v>
      </c>
    </row>
    <row r="687" spans="1:27" x14ac:dyDescent="0.35">
      <c r="A687" t="s">
        <v>1072</v>
      </c>
      <c r="B687" t="s">
        <v>1073</v>
      </c>
      <c r="C687" t="s">
        <v>1076</v>
      </c>
      <c r="D687" t="s">
        <v>1077</v>
      </c>
      <c r="E687" t="s">
        <v>1080</v>
      </c>
      <c r="F687" t="s">
        <v>1084</v>
      </c>
      <c r="G687" s="65">
        <v>44277.634140897906</v>
      </c>
      <c r="H687" s="137">
        <f t="shared" si="82"/>
        <v>76.340748518789496</v>
      </c>
      <c r="I687" s="132">
        <v>31081.371963744201</v>
      </c>
      <c r="J687">
        <f t="shared" si="80"/>
        <v>23.84</v>
      </c>
      <c r="K687">
        <f t="shared" si="83"/>
        <v>1</v>
      </c>
      <c r="L687">
        <f t="shared" si="84"/>
        <v>2</v>
      </c>
      <c r="M687">
        <f t="shared" si="85"/>
        <v>0</v>
      </c>
      <c r="Y687" s="164">
        <f t="shared" si="86"/>
        <v>76.340748518789496</v>
      </c>
      <c r="Z687" s="164">
        <f t="shared" si="81"/>
        <v>68.814093740854574</v>
      </c>
      <c r="AA687" s="165">
        <f t="shared" si="87"/>
        <v>-9.8592886813029024E-2</v>
      </c>
    </row>
    <row r="688" spans="1:27" x14ac:dyDescent="0.35">
      <c r="A688" t="s">
        <v>1072</v>
      </c>
      <c r="B688" t="s">
        <v>1073</v>
      </c>
      <c r="C688" t="s">
        <v>1076</v>
      </c>
      <c r="D688" t="s">
        <v>1077</v>
      </c>
      <c r="E688" t="s">
        <v>1080</v>
      </c>
      <c r="F688" t="s">
        <v>1084</v>
      </c>
      <c r="G688" s="65">
        <v>44472.689056522911</v>
      </c>
      <c r="H688" s="137">
        <f t="shared" si="82"/>
        <v>76.677050097453289</v>
      </c>
      <c r="I688" s="132">
        <v>45016.2336447989</v>
      </c>
      <c r="J688">
        <f t="shared" si="80"/>
        <v>23.84</v>
      </c>
      <c r="K688">
        <f t="shared" si="83"/>
        <v>1</v>
      </c>
      <c r="L688">
        <f t="shared" si="84"/>
        <v>2</v>
      </c>
      <c r="M688">
        <f t="shared" si="85"/>
        <v>0</v>
      </c>
      <c r="Y688" s="164">
        <f t="shared" si="86"/>
        <v>76.677050097453289</v>
      </c>
      <c r="Z688" s="164">
        <f t="shared" si="81"/>
        <v>80.189922899793117</v>
      </c>
      <c r="AA688" s="165">
        <f t="shared" si="87"/>
        <v>4.581387518005875E-2</v>
      </c>
    </row>
    <row r="689" spans="1:27" x14ac:dyDescent="0.35">
      <c r="A689" t="s">
        <v>1072</v>
      </c>
      <c r="B689" t="s">
        <v>1073</v>
      </c>
      <c r="C689" t="s">
        <v>1076</v>
      </c>
      <c r="D689" t="s">
        <v>1077</v>
      </c>
      <c r="E689" t="s">
        <v>1080</v>
      </c>
      <c r="F689" t="s">
        <v>1084</v>
      </c>
      <c r="G689" s="65">
        <v>48372.411965186875</v>
      </c>
      <c r="H689" s="137">
        <f t="shared" si="82"/>
        <v>83.400710284804958</v>
      </c>
      <c r="I689" s="132">
        <v>54061.366139626101</v>
      </c>
      <c r="J689">
        <f t="shared" si="80"/>
        <v>23.84</v>
      </c>
      <c r="K689">
        <f t="shared" si="83"/>
        <v>1</v>
      </c>
      <c r="L689">
        <f t="shared" si="84"/>
        <v>2</v>
      </c>
      <c r="M689">
        <f t="shared" si="85"/>
        <v>0</v>
      </c>
      <c r="Y689" s="164">
        <f t="shared" si="86"/>
        <v>83.400710284804958</v>
      </c>
      <c r="Z689" s="164">
        <f t="shared" si="81"/>
        <v>87.573984854352119</v>
      </c>
      <c r="AA689" s="165">
        <f t="shared" si="87"/>
        <v>5.0038837262846414E-2</v>
      </c>
    </row>
    <row r="690" spans="1:27" x14ac:dyDescent="0.35">
      <c r="A690" t="s">
        <v>1072</v>
      </c>
      <c r="B690" t="s">
        <v>1073</v>
      </c>
      <c r="C690" t="s">
        <v>1076</v>
      </c>
      <c r="D690" t="s">
        <v>1077</v>
      </c>
      <c r="E690" t="s">
        <v>1080</v>
      </c>
      <c r="F690" t="s">
        <v>1084</v>
      </c>
      <c r="G690" s="65">
        <v>53946.188011405291</v>
      </c>
      <c r="H690" s="137">
        <f t="shared" si="82"/>
        <v>93.010668985181539</v>
      </c>
      <c r="I690" s="132">
        <v>63550.072249703</v>
      </c>
      <c r="J690">
        <f t="shared" si="80"/>
        <v>23.84</v>
      </c>
      <c r="K690">
        <f t="shared" si="83"/>
        <v>1</v>
      </c>
      <c r="L690">
        <f t="shared" si="84"/>
        <v>2</v>
      </c>
      <c r="M690">
        <f t="shared" si="85"/>
        <v>0</v>
      </c>
      <c r="Y690" s="164">
        <f t="shared" si="86"/>
        <v>93.010668985181539</v>
      </c>
      <c r="Z690" s="164">
        <f t="shared" si="81"/>
        <v>95.320161466522222</v>
      </c>
      <c r="AA690" s="165">
        <f t="shared" si="87"/>
        <v>2.4830403936871193E-2</v>
      </c>
    </row>
    <row r="691" spans="1:27" x14ac:dyDescent="0.35">
      <c r="A691" t="s">
        <v>1072</v>
      </c>
      <c r="B691" t="s">
        <v>1073</v>
      </c>
      <c r="C691" t="s">
        <v>1076</v>
      </c>
      <c r="D691" t="s">
        <v>1077</v>
      </c>
      <c r="E691" t="s">
        <v>1080</v>
      </c>
      <c r="F691" t="s">
        <v>1084</v>
      </c>
      <c r="G691" s="65">
        <v>54536.64646588068</v>
      </c>
      <c r="H691" s="137">
        <f t="shared" si="82"/>
        <v>94.028700803242558</v>
      </c>
      <c r="I691" s="132">
        <v>71394.000753582499</v>
      </c>
      <c r="J691">
        <f t="shared" si="80"/>
        <v>23.84</v>
      </c>
      <c r="K691">
        <f t="shared" si="83"/>
        <v>1</v>
      </c>
      <c r="L691">
        <f t="shared" si="84"/>
        <v>2</v>
      </c>
      <c r="M691">
        <f t="shared" si="85"/>
        <v>0</v>
      </c>
      <c r="Y691" s="164">
        <f t="shared" si="86"/>
        <v>94.028700803242558</v>
      </c>
      <c r="Z691" s="164">
        <f t="shared" si="81"/>
        <v>101.72361150696122</v>
      </c>
      <c r="AA691" s="165">
        <f t="shared" si="87"/>
        <v>8.1835765441665043E-2</v>
      </c>
    </row>
    <row r="692" spans="1:27" x14ac:dyDescent="0.35">
      <c r="A692" t="s">
        <v>1072</v>
      </c>
      <c r="B692" t="s">
        <v>1073</v>
      </c>
      <c r="C692" t="s">
        <v>1076</v>
      </c>
      <c r="D692" t="s">
        <v>1077</v>
      </c>
      <c r="E692" t="s">
        <v>1081</v>
      </c>
      <c r="F692" t="s">
        <v>1083</v>
      </c>
      <c r="G692" s="65">
        <v>21645.709955089445</v>
      </c>
      <c r="H692" s="137">
        <f t="shared" si="82"/>
        <v>37.320189577740422</v>
      </c>
      <c r="I692" s="132">
        <v>3495.45982983364</v>
      </c>
      <c r="J692">
        <f t="shared" si="80"/>
        <v>23.84</v>
      </c>
      <c r="K692">
        <f t="shared" si="83"/>
        <v>1</v>
      </c>
      <c r="L692">
        <f t="shared" si="84"/>
        <v>2</v>
      </c>
      <c r="M692">
        <f t="shared" si="85"/>
        <v>1</v>
      </c>
      <c r="Y692" s="164">
        <f t="shared" si="86"/>
        <v>37.320189577740422</v>
      </c>
      <c r="Z692" s="164">
        <f t="shared" si="81"/>
        <v>49.904291390896447</v>
      </c>
      <c r="AA692" s="165">
        <f t="shared" si="87"/>
        <v>0.3371928694773243</v>
      </c>
    </row>
    <row r="693" spans="1:27" x14ac:dyDescent="0.35">
      <c r="A693" t="s">
        <v>1072</v>
      </c>
      <c r="B693" t="s">
        <v>1073</v>
      </c>
      <c r="C693" t="s">
        <v>1076</v>
      </c>
      <c r="D693" t="s">
        <v>1077</v>
      </c>
      <c r="E693" t="s">
        <v>1081</v>
      </c>
      <c r="F693" t="s">
        <v>1083</v>
      </c>
      <c r="G693" s="65">
        <v>29845.485374071497</v>
      </c>
      <c r="H693" s="137">
        <f t="shared" si="82"/>
        <v>51.457733403571545</v>
      </c>
      <c r="I693" s="132">
        <v>14172.2970393051</v>
      </c>
      <c r="J693">
        <f t="shared" si="80"/>
        <v>23.84</v>
      </c>
      <c r="K693">
        <f t="shared" si="83"/>
        <v>1</v>
      </c>
      <c r="L693">
        <f t="shared" si="84"/>
        <v>2</v>
      </c>
      <c r="M693">
        <f t="shared" si="85"/>
        <v>1</v>
      </c>
      <c r="Y693" s="164">
        <f t="shared" si="86"/>
        <v>51.457733403571545</v>
      </c>
      <c r="Z693" s="164">
        <f t="shared" si="81"/>
        <v>58.620407763825717</v>
      </c>
      <c r="AA693" s="165">
        <f t="shared" si="87"/>
        <v>0.13919529459408775</v>
      </c>
    </row>
    <row r="694" spans="1:27" x14ac:dyDescent="0.35">
      <c r="A694" t="s">
        <v>1072</v>
      </c>
      <c r="B694" t="s">
        <v>1073</v>
      </c>
      <c r="C694" t="s">
        <v>1076</v>
      </c>
      <c r="D694" t="s">
        <v>1077</v>
      </c>
      <c r="E694" t="s">
        <v>1081</v>
      </c>
      <c r="F694" t="s">
        <v>1083</v>
      </c>
      <c r="G694" s="65">
        <v>34652.308847473403</v>
      </c>
      <c r="H694" s="137">
        <f t="shared" si="82"/>
        <v>59.745360081850698</v>
      </c>
      <c r="I694" s="132">
        <v>23954.0527728093</v>
      </c>
      <c r="J694">
        <f t="shared" si="80"/>
        <v>23.84</v>
      </c>
      <c r="K694">
        <f t="shared" si="83"/>
        <v>1</v>
      </c>
      <c r="L694">
        <f t="shared" si="84"/>
        <v>2</v>
      </c>
      <c r="M694">
        <f t="shared" si="85"/>
        <v>1</v>
      </c>
      <c r="Y694" s="164">
        <f t="shared" si="86"/>
        <v>59.745360081850698</v>
      </c>
      <c r="Z694" s="164">
        <f t="shared" si="81"/>
        <v>66.60581764055938</v>
      </c>
      <c r="AA694" s="165">
        <f t="shared" si="87"/>
        <v>0.11482829041970644</v>
      </c>
    </row>
    <row r="695" spans="1:27" x14ac:dyDescent="0.35">
      <c r="A695" t="s">
        <v>1072</v>
      </c>
      <c r="B695" t="s">
        <v>1073</v>
      </c>
      <c r="C695" t="s">
        <v>1076</v>
      </c>
      <c r="D695" t="s">
        <v>1077</v>
      </c>
      <c r="E695" t="s">
        <v>1081</v>
      </c>
      <c r="F695" t="s">
        <v>1083</v>
      </c>
      <c r="G695" s="65">
        <v>47053.782990910811</v>
      </c>
      <c r="H695" s="137">
        <f t="shared" si="82"/>
        <v>81.1272120532945</v>
      </c>
      <c r="I695" s="132">
        <v>31081.371963744201</v>
      </c>
      <c r="J695">
        <f t="shared" si="80"/>
        <v>23.84</v>
      </c>
      <c r="K695">
        <f t="shared" si="83"/>
        <v>1</v>
      </c>
      <c r="L695">
        <f t="shared" si="84"/>
        <v>2</v>
      </c>
      <c r="M695">
        <f t="shared" si="85"/>
        <v>1</v>
      </c>
      <c r="Y695" s="164">
        <f t="shared" si="86"/>
        <v>81.1272120532945</v>
      </c>
      <c r="Z695" s="164">
        <f t="shared" si="81"/>
        <v>72.424258277651006</v>
      </c>
      <c r="AA695" s="165">
        <f t="shared" si="87"/>
        <v>-0.1072753957072542</v>
      </c>
    </row>
    <row r="696" spans="1:27" x14ac:dyDescent="0.35">
      <c r="A696" t="s">
        <v>1072</v>
      </c>
      <c r="B696" t="s">
        <v>1073</v>
      </c>
      <c r="C696" t="s">
        <v>1076</v>
      </c>
      <c r="D696" t="s">
        <v>1077</v>
      </c>
      <c r="E696" t="s">
        <v>1081</v>
      </c>
      <c r="F696" t="s">
        <v>1083</v>
      </c>
      <c r="G696" s="65">
        <v>46730.623526188072</v>
      </c>
      <c r="H696" s="137">
        <f t="shared" si="82"/>
        <v>80.570040562393231</v>
      </c>
      <c r="I696" s="132">
        <v>45016.2336447989</v>
      </c>
      <c r="J696">
        <f t="shared" si="80"/>
        <v>23.84</v>
      </c>
      <c r="K696">
        <f t="shared" si="83"/>
        <v>1</v>
      </c>
      <c r="L696">
        <f t="shared" si="84"/>
        <v>2</v>
      </c>
      <c r="M696">
        <f t="shared" si="85"/>
        <v>1</v>
      </c>
      <c r="Y696" s="164">
        <f t="shared" si="86"/>
        <v>80.570040562393231</v>
      </c>
      <c r="Z696" s="164">
        <f t="shared" si="81"/>
        <v>83.80008743658955</v>
      </c>
      <c r="AA696" s="165">
        <f t="shared" si="87"/>
        <v>4.0089924885851058E-2</v>
      </c>
    </row>
    <row r="697" spans="1:27" x14ac:dyDescent="0.35">
      <c r="A697" t="s">
        <v>1072</v>
      </c>
      <c r="B697" t="s">
        <v>1073</v>
      </c>
      <c r="C697" t="s">
        <v>1076</v>
      </c>
      <c r="D697" t="s">
        <v>1077</v>
      </c>
      <c r="E697" t="s">
        <v>1081</v>
      </c>
      <c r="F697" t="s">
        <v>1083</v>
      </c>
      <c r="G697" s="65">
        <v>52040.893658786903</v>
      </c>
      <c r="H697" s="137">
        <f t="shared" si="82"/>
        <v>89.725678722046382</v>
      </c>
      <c r="I697" s="132">
        <v>54061.366139626101</v>
      </c>
      <c r="J697">
        <f t="shared" si="80"/>
        <v>23.84</v>
      </c>
      <c r="K697">
        <f t="shared" si="83"/>
        <v>1</v>
      </c>
      <c r="L697">
        <f t="shared" si="84"/>
        <v>2</v>
      </c>
      <c r="M697">
        <f t="shared" si="85"/>
        <v>1</v>
      </c>
      <c r="Y697" s="164">
        <f t="shared" si="86"/>
        <v>89.725678722046382</v>
      </c>
      <c r="Z697" s="164">
        <f t="shared" si="81"/>
        <v>91.184149391148551</v>
      </c>
      <c r="AA697" s="165">
        <f t="shared" si="87"/>
        <v>1.6254774439993236E-2</v>
      </c>
    </row>
    <row r="698" spans="1:27" x14ac:dyDescent="0.35">
      <c r="A698" t="s">
        <v>1072</v>
      </c>
      <c r="B698" t="s">
        <v>1073</v>
      </c>
      <c r="C698" t="s">
        <v>1076</v>
      </c>
      <c r="D698" t="s">
        <v>1077</v>
      </c>
      <c r="E698" t="s">
        <v>1081</v>
      </c>
      <c r="F698" t="s">
        <v>1083</v>
      </c>
      <c r="G698" s="65">
        <v>58817.881247570185</v>
      </c>
      <c r="H698" s="137">
        <f t="shared" si="82"/>
        <v>101.41014008201756</v>
      </c>
      <c r="I698" s="132">
        <v>63550.072249703</v>
      </c>
      <c r="J698">
        <f t="shared" si="80"/>
        <v>23.84</v>
      </c>
      <c r="K698">
        <f t="shared" si="83"/>
        <v>1</v>
      </c>
      <c r="L698">
        <f t="shared" si="84"/>
        <v>2</v>
      </c>
      <c r="M698">
        <f t="shared" si="85"/>
        <v>1</v>
      </c>
      <c r="Y698" s="164">
        <f t="shared" si="86"/>
        <v>101.41014008201756</v>
      </c>
      <c r="Z698" s="164">
        <f t="shared" si="81"/>
        <v>98.930326003318655</v>
      </c>
      <c r="AA698" s="165">
        <f t="shared" si="87"/>
        <v>-2.4453314793701164E-2</v>
      </c>
    </row>
    <row r="699" spans="1:27" x14ac:dyDescent="0.35">
      <c r="A699" t="s">
        <v>1072</v>
      </c>
      <c r="B699" t="s">
        <v>1073</v>
      </c>
      <c r="C699" t="s">
        <v>1076</v>
      </c>
      <c r="D699" t="s">
        <v>1077</v>
      </c>
      <c r="E699" t="s">
        <v>1081</v>
      </c>
      <c r="F699" t="s">
        <v>1083</v>
      </c>
      <c r="G699" s="65">
        <v>60604.999668141165</v>
      </c>
      <c r="H699" s="137">
        <f t="shared" si="82"/>
        <v>104.49137873817442</v>
      </c>
      <c r="I699" s="132">
        <v>71394.000753582499</v>
      </c>
      <c r="J699">
        <f t="shared" si="80"/>
        <v>23.84</v>
      </c>
      <c r="K699">
        <f t="shared" si="83"/>
        <v>1</v>
      </c>
      <c r="L699">
        <f t="shared" si="84"/>
        <v>2</v>
      </c>
      <c r="M699">
        <f t="shared" si="85"/>
        <v>1</v>
      </c>
      <c r="Y699" s="164">
        <f t="shared" si="86"/>
        <v>104.49137873817442</v>
      </c>
      <c r="Z699" s="164">
        <f t="shared" si="81"/>
        <v>105.33377604375765</v>
      </c>
      <c r="AA699" s="165">
        <f t="shared" si="87"/>
        <v>8.0618833415342372E-3</v>
      </c>
    </row>
    <row r="700" spans="1:27" x14ac:dyDescent="0.35">
      <c r="A700" t="s">
        <v>1072</v>
      </c>
      <c r="B700" t="s">
        <v>1073</v>
      </c>
      <c r="C700" t="s">
        <v>1076</v>
      </c>
      <c r="D700" t="s">
        <v>1077</v>
      </c>
      <c r="E700" t="s">
        <v>1081</v>
      </c>
      <c r="F700" t="s">
        <v>1084</v>
      </c>
      <c r="G700" s="65">
        <v>23700.024891873036</v>
      </c>
      <c r="H700" s="137">
        <f t="shared" si="82"/>
        <v>40.862111882539715</v>
      </c>
      <c r="I700" s="132">
        <v>3495.45982983364</v>
      </c>
      <c r="J700">
        <f t="shared" si="80"/>
        <v>23.84</v>
      </c>
      <c r="K700">
        <f t="shared" si="83"/>
        <v>1</v>
      </c>
      <c r="L700">
        <f t="shared" si="84"/>
        <v>2</v>
      </c>
      <c r="M700">
        <f t="shared" si="85"/>
        <v>0</v>
      </c>
      <c r="Y700" s="164">
        <f t="shared" si="86"/>
        <v>40.862111882539715</v>
      </c>
      <c r="Z700" s="164">
        <f t="shared" si="81"/>
        <v>46.294126854100021</v>
      </c>
      <c r="AA700" s="165">
        <f t="shared" si="87"/>
        <v>0.13293524786909994</v>
      </c>
    </row>
    <row r="701" spans="1:27" x14ac:dyDescent="0.35">
      <c r="A701" t="s">
        <v>1072</v>
      </c>
      <c r="B701" t="s">
        <v>1073</v>
      </c>
      <c r="C701" t="s">
        <v>1076</v>
      </c>
      <c r="D701" t="s">
        <v>1077</v>
      </c>
      <c r="E701" t="s">
        <v>1081</v>
      </c>
      <c r="F701" t="s">
        <v>1084</v>
      </c>
      <c r="G701" s="65">
        <v>30715.332160922382</v>
      </c>
      <c r="H701" s="137">
        <f t="shared" si="82"/>
        <v>52.957469242969623</v>
      </c>
      <c r="I701" s="132">
        <v>14172.2970393051</v>
      </c>
      <c r="J701">
        <f t="shared" si="80"/>
        <v>23.84</v>
      </c>
      <c r="K701">
        <f t="shared" si="83"/>
        <v>1</v>
      </c>
      <c r="L701">
        <f t="shared" si="84"/>
        <v>2</v>
      </c>
      <c r="M701">
        <f t="shared" si="85"/>
        <v>0</v>
      </c>
      <c r="Y701" s="164">
        <f t="shared" si="86"/>
        <v>52.957469242969623</v>
      </c>
      <c r="Z701" s="164">
        <f t="shared" si="81"/>
        <v>55.010243227029292</v>
      </c>
      <c r="AA701" s="165">
        <f t="shared" si="87"/>
        <v>3.8762690389178456E-2</v>
      </c>
    </row>
    <row r="702" spans="1:27" x14ac:dyDescent="0.35">
      <c r="A702" t="s">
        <v>1072</v>
      </c>
      <c r="B702" t="s">
        <v>1073</v>
      </c>
      <c r="C702" t="s">
        <v>1076</v>
      </c>
      <c r="D702" t="s">
        <v>1077</v>
      </c>
      <c r="E702" t="s">
        <v>1081</v>
      </c>
      <c r="F702" t="s">
        <v>1084</v>
      </c>
      <c r="G702" s="65">
        <v>34282.528480295034</v>
      </c>
      <c r="H702" s="137">
        <f t="shared" si="82"/>
        <v>59.107807724646612</v>
      </c>
      <c r="I702" s="132">
        <v>23954.0527728093</v>
      </c>
      <c r="J702">
        <f t="shared" si="80"/>
        <v>23.84</v>
      </c>
      <c r="K702">
        <f t="shared" si="83"/>
        <v>1</v>
      </c>
      <c r="L702">
        <f t="shared" si="84"/>
        <v>2</v>
      </c>
      <c r="M702">
        <f t="shared" si="85"/>
        <v>0</v>
      </c>
      <c r="Y702" s="164">
        <f t="shared" si="86"/>
        <v>59.107807724646612</v>
      </c>
      <c r="Z702" s="164">
        <f t="shared" si="81"/>
        <v>62.995653103762947</v>
      </c>
      <c r="AA702" s="165">
        <f t="shared" si="87"/>
        <v>6.5775496144736767E-2</v>
      </c>
    </row>
    <row r="703" spans="1:27" x14ac:dyDescent="0.35">
      <c r="A703" t="s">
        <v>1072</v>
      </c>
      <c r="B703" t="s">
        <v>1073</v>
      </c>
      <c r="C703" t="s">
        <v>1076</v>
      </c>
      <c r="D703" t="s">
        <v>1077</v>
      </c>
      <c r="E703" t="s">
        <v>1081</v>
      </c>
      <c r="F703" t="s">
        <v>1084</v>
      </c>
      <c r="G703" s="65">
        <v>44226.410073162937</v>
      </c>
      <c r="H703" s="137">
        <f t="shared" si="82"/>
        <v>76.252431160625747</v>
      </c>
      <c r="I703" s="132">
        <v>31081.371963744201</v>
      </c>
      <c r="J703">
        <f t="shared" si="80"/>
        <v>23.84</v>
      </c>
      <c r="K703">
        <f t="shared" si="83"/>
        <v>1</v>
      </c>
      <c r="L703">
        <f t="shared" si="84"/>
        <v>2</v>
      </c>
      <c r="M703">
        <f t="shared" si="85"/>
        <v>0</v>
      </c>
      <c r="Y703" s="164">
        <f t="shared" si="86"/>
        <v>76.252431160625747</v>
      </c>
      <c r="Z703" s="164">
        <f t="shared" si="81"/>
        <v>68.814093740854574</v>
      </c>
      <c r="AA703" s="165">
        <f t="shared" si="87"/>
        <v>-9.7548855906014476E-2</v>
      </c>
    </row>
    <row r="704" spans="1:27" x14ac:dyDescent="0.35">
      <c r="A704" t="s">
        <v>1072</v>
      </c>
      <c r="B704" t="s">
        <v>1073</v>
      </c>
      <c r="C704" t="s">
        <v>1076</v>
      </c>
      <c r="D704" t="s">
        <v>1077</v>
      </c>
      <c r="E704" t="s">
        <v>1081</v>
      </c>
      <c r="F704" t="s">
        <v>1084</v>
      </c>
      <c r="G704" s="65">
        <v>44438.78030320564</v>
      </c>
      <c r="H704" s="137">
        <f t="shared" si="82"/>
        <v>76.618586729664898</v>
      </c>
      <c r="I704" s="132">
        <v>45016.2336447989</v>
      </c>
      <c r="J704">
        <f t="shared" si="80"/>
        <v>23.84</v>
      </c>
      <c r="K704">
        <f t="shared" si="83"/>
        <v>1</v>
      </c>
      <c r="L704">
        <f t="shared" si="84"/>
        <v>2</v>
      </c>
      <c r="M704">
        <f t="shared" si="85"/>
        <v>0</v>
      </c>
      <c r="Y704" s="164">
        <f t="shared" si="86"/>
        <v>76.618586729664898</v>
      </c>
      <c r="Z704" s="164">
        <f t="shared" si="81"/>
        <v>80.189922899793117</v>
      </c>
      <c r="AA704" s="165">
        <f t="shared" si="87"/>
        <v>4.661187738595407E-2</v>
      </c>
    </row>
    <row r="705" spans="1:27" x14ac:dyDescent="0.35">
      <c r="A705" t="s">
        <v>1072</v>
      </c>
      <c r="B705" t="s">
        <v>1073</v>
      </c>
      <c r="C705" t="s">
        <v>1076</v>
      </c>
      <c r="D705" t="s">
        <v>1077</v>
      </c>
      <c r="E705" t="s">
        <v>1081</v>
      </c>
      <c r="F705" t="s">
        <v>1084</v>
      </c>
      <c r="G705" s="65">
        <v>48249.010223823803</v>
      </c>
      <c r="H705" s="137">
        <f t="shared" si="82"/>
        <v>83.187948661765176</v>
      </c>
      <c r="I705" s="132">
        <v>54061.366139626101</v>
      </c>
      <c r="J705">
        <f t="shared" si="80"/>
        <v>23.84</v>
      </c>
      <c r="K705">
        <f t="shared" si="83"/>
        <v>1</v>
      </c>
      <c r="L705">
        <f t="shared" si="84"/>
        <v>2</v>
      </c>
      <c r="M705">
        <f t="shared" si="85"/>
        <v>0</v>
      </c>
      <c r="Y705" s="164">
        <f t="shared" si="86"/>
        <v>83.187948661765176</v>
      </c>
      <c r="Z705" s="164">
        <f t="shared" si="81"/>
        <v>87.573984854352119</v>
      </c>
      <c r="AA705" s="165">
        <f t="shared" si="87"/>
        <v>5.2724418177688026E-2</v>
      </c>
    </row>
    <row r="706" spans="1:27" x14ac:dyDescent="0.35">
      <c r="A706" t="s">
        <v>1072</v>
      </c>
      <c r="B706" t="s">
        <v>1073</v>
      </c>
      <c r="C706" t="s">
        <v>1076</v>
      </c>
      <c r="D706" t="s">
        <v>1077</v>
      </c>
      <c r="E706" t="s">
        <v>1081</v>
      </c>
      <c r="F706" t="s">
        <v>1084</v>
      </c>
      <c r="G706" s="65">
        <v>53936.181647411584</v>
      </c>
      <c r="H706" s="137">
        <f t="shared" si="82"/>
        <v>92.993416633468243</v>
      </c>
      <c r="I706" s="132">
        <v>63550.072249703</v>
      </c>
      <c r="J706">
        <f t="shared" si="80"/>
        <v>23.84</v>
      </c>
      <c r="K706">
        <f t="shared" si="83"/>
        <v>1</v>
      </c>
      <c r="L706">
        <f t="shared" si="84"/>
        <v>2</v>
      </c>
      <c r="M706">
        <f t="shared" si="85"/>
        <v>0</v>
      </c>
      <c r="Y706" s="164">
        <f t="shared" si="86"/>
        <v>92.993416633468243</v>
      </c>
      <c r="Z706" s="164">
        <f t="shared" si="81"/>
        <v>95.320161466522222</v>
      </c>
      <c r="AA706" s="165">
        <f t="shared" si="87"/>
        <v>2.5020532821423247E-2</v>
      </c>
    </row>
    <row r="707" spans="1:27" x14ac:dyDescent="0.35">
      <c r="A707" t="s">
        <v>1072</v>
      </c>
      <c r="B707" t="s">
        <v>1073</v>
      </c>
      <c r="C707" t="s">
        <v>1076</v>
      </c>
      <c r="D707" t="s">
        <v>1077</v>
      </c>
      <c r="E707" t="s">
        <v>1081</v>
      </c>
      <c r="F707" t="s">
        <v>1084</v>
      </c>
      <c r="G707" s="65">
        <v>54776.986807727568</v>
      </c>
      <c r="H707" s="137">
        <f t="shared" si="82"/>
        <v>94.443080702978563</v>
      </c>
      <c r="I707" s="132">
        <v>71394.000753582499</v>
      </c>
      <c r="J707">
        <f t="shared" si="80"/>
        <v>23.84</v>
      </c>
      <c r="K707">
        <f t="shared" si="83"/>
        <v>1</v>
      </c>
      <c r="L707">
        <f t="shared" si="84"/>
        <v>2</v>
      </c>
      <c r="M707">
        <f t="shared" si="85"/>
        <v>0</v>
      </c>
      <c r="Y707" s="164">
        <f t="shared" si="86"/>
        <v>94.443080702978563</v>
      </c>
      <c r="Z707" s="164">
        <f t="shared" si="81"/>
        <v>101.72361150696122</v>
      </c>
      <c r="AA707" s="165">
        <f t="shared" si="87"/>
        <v>7.7089086355407677E-2</v>
      </c>
    </row>
    <row r="708" spans="1:27" x14ac:dyDescent="0.35">
      <c r="A708" t="s">
        <v>1072</v>
      </c>
      <c r="B708" t="s">
        <v>1073</v>
      </c>
      <c r="C708" t="s">
        <v>1076</v>
      </c>
      <c r="D708" t="s">
        <v>1078</v>
      </c>
      <c r="E708" t="s">
        <v>1079</v>
      </c>
      <c r="F708" t="s">
        <v>1083</v>
      </c>
      <c r="G708" s="65">
        <v>21989.773503887045</v>
      </c>
      <c r="H708" s="137">
        <f t="shared" si="82"/>
        <v>37.913402592908696</v>
      </c>
      <c r="I708" s="132">
        <v>3495.45982983364</v>
      </c>
      <c r="J708">
        <f t="shared" ref="J708:J771" si="88">IF(A708="LI01",10,23.84)</f>
        <v>23.84</v>
      </c>
      <c r="K708">
        <f t="shared" si="83"/>
        <v>1</v>
      </c>
      <c r="L708">
        <f t="shared" si="84"/>
        <v>2</v>
      </c>
      <c r="M708">
        <f t="shared" si="85"/>
        <v>1</v>
      </c>
      <c r="Y708" s="164">
        <f t="shared" si="86"/>
        <v>37.913402592908696</v>
      </c>
      <c r="Z708" s="164">
        <f t="shared" ref="Z708:Z771" si="89">$P$21+I708*$P$22+J708*$P$23+K708*$P$24+L708*$P$25+M708*$P$26</f>
        <v>49.904291390896447</v>
      </c>
      <c r="AA708" s="165">
        <f t="shared" si="87"/>
        <v>0.31627044733332688</v>
      </c>
    </row>
    <row r="709" spans="1:27" x14ac:dyDescent="0.35">
      <c r="A709" t="s">
        <v>1072</v>
      </c>
      <c r="B709" t="s">
        <v>1073</v>
      </c>
      <c r="C709" t="s">
        <v>1076</v>
      </c>
      <c r="D709" t="s">
        <v>1078</v>
      </c>
      <c r="E709" t="s">
        <v>1079</v>
      </c>
      <c r="F709" t="s">
        <v>1083</v>
      </c>
      <c r="G709" s="65">
        <v>30245.457602540035</v>
      </c>
      <c r="H709" s="137">
        <f t="shared" ref="H709:H772" si="90">G709/580</f>
        <v>52.14734069403454</v>
      </c>
      <c r="I709" s="132">
        <v>14172.2970393051</v>
      </c>
      <c r="J709">
        <f t="shared" si="88"/>
        <v>23.84</v>
      </c>
      <c r="K709">
        <f t="shared" ref="K709:K772" si="91">IF(B709="ENT01",1,2)</f>
        <v>1</v>
      </c>
      <c r="L709">
        <f t="shared" ref="L709:L772" si="92">IF(C709="ENV01",1,2)</f>
        <v>2</v>
      </c>
      <c r="M709">
        <f t="shared" ref="M709:M772" si="93">IF(F709="ZVDF01",1,0)</f>
        <v>1</v>
      </c>
      <c r="Y709" s="164">
        <f t="shared" ref="Y709:Y772" si="94">H709</f>
        <v>52.14734069403454</v>
      </c>
      <c r="Z709" s="164">
        <f t="shared" si="89"/>
        <v>58.620407763825717</v>
      </c>
      <c r="AA709" s="165">
        <f t="shared" ref="AA709:AA772" si="95">Z709/Y709-1</f>
        <v>0.12413033883685021</v>
      </c>
    </row>
    <row r="710" spans="1:27" x14ac:dyDescent="0.35">
      <c r="A710" t="s">
        <v>1072</v>
      </c>
      <c r="B710" t="s">
        <v>1073</v>
      </c>
      <c r="C710" t="s">
        <v>1076</v>
      </c>
      <c r="D710" t="s">
        <v>1078</v>
      </c>
      <c r="E710" t="s">
        <v>1079</v>
      </c>
      <c r="F710" t="s">
        <v>1083</v>
      </c>
      <c r="G710" s="65">
        <v>35099.287497330712</v>
      </c>
      <c r="H710" s="137">
        <f t="shared" si="90"/>
        <v>60.516012926432261</v>
      </c>
      <c r="I710" s="132">
        <v>23954.0527728093</v>
      </c>
      <c r="J710">
        <f t="shared" si="88"/>
        <v>23.84</v>
      </c>
      <c r="K710">
        <f t="shared" si="91"/>
        <v>1</v>
      </c>
      <c r="L710">
        <f t="shared" si="92"/>
        <v>2</v>
      </c>
      <c r="M710">
        <f t="shared" si="93"/>
        <v>1</v>
      </c>
      <c r="Y710" s="164">
        <f t="shared" si="94"/>
        <v>60.516012926432261</v>
      </c>
      <c r="Z710" s="164">
        <f t="shared" si="89"/>
        <v>66.60581764055938</v>
      </c>
      <c r="AA710" s="165">
        <f t="shared" si="95"/>
        <v>0.10063129442335095</v>
      </c>
    </row>
    <row r="711" spans="1:27" x14ac:dyDescent="0.35">
      <c r="A711" t="s">
        <v>1072</v>
      </c>
      <c r="B711" t="s">
        <v>1073</v>
      </c>
      <c r="C711" t="s">
        <v>1076</v>
      </c>
      <c r="D711" t="s">
        <v>1078</v>
      </c>
      <c r="E711" t="s">
        <v>1079</v>
      </c>
      <c r="F711" t="s">
        <v>1083</v>
      </c>
      <c r="G711" s="65">
        <v>47572.011768110446</v>
      </c>
      <c r="H711" s="137">
        <f t="shared" si="90"/>
        <v>82.020709945018012</v>
      </c>
      <c r="I711" s="132">
        <v>31081.371963744201</v>
      </c>
      <c r="J711">
        <f t="shared" si="88"/>
        <v>23.84</v>
      </c>
      <c r="K711">
        <f t="shared" si="91"/>
        <v>1</v>
      </c>
      <c r="L711">
        <f t="shared" si="92"/>
        <v>2</v>
      </c>
      <c r="M711">
        <f t="shared" si="93"/>
        <v>1</v>
      </c>
      <c r="Y711" s="164">
        <f t="shared" si="94"/>
        <v>82.020709945018012</v>
      </c>
      <c r="Z711" s="164">
        <f t="shared" si="89"/>
        <v>72.424258277651006</v>
      </c>
      <c r="AA711" s="165">
        <f t="shared" si="95"/>
        <v>-0.11700034873875043</v>
      </c>
    </row>
    <row r="712" spans="1:27" x14ac:dyDescent="0.35">
      <c r="A712" t="s">
        <v>1072</v>
      </c>
      <c r="B712" t="s">
        <v>1073</v>
      </c>
      <c r="C712" t="s">
        <v>1076</v>
      </c>
      <c r="D712" t="s">
        <v>1078</v>
      </c>
      <c r="E712" t="s">
        <v>1079</v>
      </c>
      <c r="F712" t="s">
        <v>1083</v>
      </c>
      <c r="G712" s="65">
        <v>47179.977654147493</v>
      </c>
      <c r="H712" s="137">
        <f t="shared" si="90"/>
        <v>81.344789058874994</v>
      </c>
      <c r="I712" s="132">
        <v>45016.2336447989</v>
      </c>
      <c r="J712">
        <f t="shared" si="88"/>
        <v>23.84</v>
      </c>
      <c r="K712">
        <f t="shared" si="91"/>
        <v>1</v>
      </c>
      <c r="L712">
        <f t="shared" si="92"/>
        <v>2</v>
      </c>
      <c r="M712">
        <f t="shared" si="93"/>
        <v>1</v>
      </c>
      <c r="Y712" s="164">
        <f t="shared" si="94"/>
        <v>81.344789058874994</v>
      </c>
      <c r="Z712" s="164">
        <f t="shared" si="89"/>
        <v>83.80008743658955</v>
      </c>
      <c r="AA712" s="165">
        <f t="shared" si="95"/>
        <v>3.018384344124958E-2</v>
      </c>
    </row>
    <row r="713" spans="1:27" x14ac:dyDescent="0.35">
      <c r="A713" t="s">
        <v>1072</v>
      </c>
      <c r="B713" t="s">
        <v>1073</v>
      </c>
      <c r="C713" t="s">
        <v>1076</v>
      </c>
      <c r="D713" t="s">
        <v>1078</v>
      </c>
      <c r="E713" t="s">
        <v>1079</v>
      </c>
      <c r="F713" t="s">
        <v>1083</v>
      </c>
      <c r="G713" s="65">
        <v>52507.319307074511</v>
      </c>
      <c r="H713" s="137">
        <f t="shared" si="90"/>
        <v>90.529860874266404</v>
      </c>
      <c r="I713" s="132">
        <v>54061.366139626101</v>
      </c>
      <c r="J713">
        <f t="shared" si="88"/>
        <v>23.84</v>
      </c>
      <c r="K713">
        <f t="shared" si="91"/>
        <v>1</v>
      </c>
      <c r="L713">
        <f t="shared" si="92"/>
        <v>2</v>
      </c>
      <c r="M713">
        <f t="shared" si="93"/>
        <v>1</v>
      </c>
      <c r="Y713" s="164">
        <f t="shared" si="94"/>
        <v>90.529860874266404</v>
      </c>
      <c r="Z713" s="164">
        <f t="shared" si="89"/>
        <v>91.184149391148551</v>
      </c>
      <c r="AA713" s="165">
        <f t="shared" si="95"/>
        <v>7.2273226818593272E-3</v>
      </c>
    </row>
    <row r="714" spans="1:27" x14ac:dyDescent="0.35">
      <c r="A714" t="s">
        <v>1072</v>
      </c>
      <c r="B714" t="s">
        <v>1073</v>
      </c>
      <c r="C714" t="s">
        <v>1076</v>
      </c>
      <c r="D714" t="s">
        <v>1078</v>
      </c>
      <c r="E714" t="s">
        <v>1079</v>
      </c>
      <c r="F714" t="s">
        <v>1083</v>
      </c>
      <c r="G714" s="65">
        <v>59473.994428220554</v>
      </c>
      <c r="H714" s="137">
        <f t="shared" si="90"/>
        <v>102.54136970382854</v>
      </c>
      <c r="I714" s="132">
        <v>63550.072249703</v>
      </c>
      <c r="J714">
        <f t="shared" si="88"/>
        <v>23.84</v>
      </c>
      <c r="K714">
        <f t="shared" si="91"/>
        <v>1</v>
      </c>
      <c r="L714">
        <f t="shared" si="92"/>
        <v>2</v>
      </c>
      <c r="M714">
        <f t="shared" si="93"/>
        <v>1</v>
      </c>
      <c r="Y714" s="164">
        <f t="shared" si="94"/>
        <v>102.54136970382854</v>
      </c>
      <c r="Z714" s="164">
        <f t="shared" si="89"/>
        <v>98.930326003318655</v>
      </c>
      <c r="AA714" s="165">
        <f t="shared" si="95"/>
        <v>-3.5215481429004769E-2</v>
      </c>
    </row>
    <row r="715" spans="1:27" x14ac:dyDescent="0.35">
      <c r="A715" t="s">
        <v>1072</v>
      </c>
      <c r="B715" t="s">
        <v>1073</v>
      </c>
      <c r="C715" t="s">
        <v>1076</v>
      </c>
      <c r="D715" t="s">
        <v>1078</v>
      </c>
      <c r="E715" t="s">
        <v>1079</v>
      </c>
      <c r="F715" t="s">
        <v>1083</v>
      </c>
      <c r="G715" s="65">
        <v>61054.914157059997</v>
      </c>
      <c r="H715" s="137">
        <f t="shared" si="90"/>
        <v>105.26709337424137</v>
      </c>
      <c r="I715" s="132">
        <v>71394.000753582499</v>
      </c>
      <c r="J715">
        <f t="shared" si="88"/>
        <v>23.84</v>
      </c>
      <c r="K715">
        <f t="shared" si="91"/>
        <v>1</v>
      </c>
      <c r="L715">
        <f t="shared" si="92"/>
        <v>2</v>
      </c>
      <c r="M715">
        <f t="shared" si="93"/>
        <v>1</v>
      </c>
      <c r="Y715" s="164">
        <f t="shared" si="94"/>
        <v>105.26709337424137</v>
      </c>
      <c r="Z715" s="164">
        <f t="shared" si="89"/>
        <v>105.33377604375765</v>
      </c>
      <c r="AA715" s="165">
        <f t="shared" si="95"/>
        <v>6.3346167713795865E-4</v>
      </c>
    </row>
    <row r="716" spans="1:27" x14ac:dyDescent="0.35">
      <c r="A716" t="s">
        <v>1072</v>
      </c>
      <c r="B716" t="s">
        <v>1073</v>
      </c>
      <c r="C716" t="s">
        <v>1076</v>
      </c>
      <c r="D716" t="s">
        <v>1078</v>
      </c>
      <c r="E716" t="s">
        <v>1079</v>
      </c>
      <c r="F716" t="s">
        <v>1084</v>
      </c>
      <c r="G716" s="65">
        <v>24157.91627615922</v>
      </c>
      <c r="H716" s="137">
        <f t="shared" si="90"/>
        <v>41.651579786481413</v>
      </c>
      <c r="I716" s="132">
        <v>3495.45982983364</v>
      </c>
      <c r="J716">
        <f t="shared" si="88"/>
        <v>23.84</v>
      </c>
      <c r="K716">
        <f t="shared" si="91"/>
        <v>1</v>
      </c>
      <c r="L716">
        <f t="shared" si="92"/>
        <v>2</v>
      </c>
      <c r="M716">
        <f t="shared" si="93"/>
        <v>0</v>
      </c>
      <c r="Y716" s="164">
        <f t="shared" si="94"/>
        <v>41.651579786481413</v>
      </c>
      <c r="Z716" s="164">
        <f t="shared" si="89"/>
        <v>46.294126854100021</v>
      </c>
      <c r="AA716" s="165">
        <f t="shared" si="95"/>
        <v>0.11146148816966139</v>
      </c>
    </row>
    <row r="717" spans="1:27" x14ac:dyDescent="0.35">
      <c r="A717" t="s">
        <v>1072</v>
      </c>
      <c r="B717" t="s">
        <v>1073</v>
      </c>
      <c r="C717" t="s">
        <v>1076</v>
      </c>
      <c r="D717" t="s">
        <v>1078</v>
      </c>
      <c r="E717" t="s">
        <v>1079</v>
      </c>
      <c r="F717" t="s">
        <v>1084</v>
      </c>
      <c r="G717" s="65">
        <v>31207.923837497317</v>
      </c>
      <c r="H717" s="137">
        <f t="shared" si="90"/>
        <v>53.80676523706434</v>
      </c>
      <c r="I717" s="132">
        <v>14172.2970393051</v>
      </c>
      <c r="J717">
        <f t="shared" si="88"/>
        <v>23.84</v>
      </c>
      <c r="K717">
        <f t="shared" si="91"/>
        <v>1</v>
      </c>
      <c r="L717">
        <f t="shared" si="92"/>
        <v>2</v>
      </c>
      <c r="M717">
        <f t="shared" si="93"/>
        <v>0</v>
      </c>
      <c r="Y717" s="164">
        <f t="shared" si="94"/>
        <v>53.80676523706434</v>
      </c>
      <c r="Z717" s="164">
        <f t="shared" si="89"/>
        <v>55.010243227029292</v>
      </c>
      <c r="AA717" s="165">
        <f t="shared" si="95"/>
        <v>2.2366666805978985E-2</v>
      </c>
    </row>
    <row r="718" spans="1:27" x14ac:dyDescent="0.35">
      <c r="A718" t="s">
        <v>1072</v>
      </c>
      <c r="B718" t="s">
        <v>1073</v>
      </c>
      <c r="C718" t="s">
        <v>1076</v>
      </c>
      <c r="D718" t="s">
        <v>1078</v>
      </c>
      <c r="E718" t="s">
        <v>1079</v>
      </c>
      <c r="F718" t="s">
        <v>1084</v>
      </c>
      <c r="G718" s="65">
        <v>34791.442100630578</v>
      </c>
      <c r="H718" s="137">
        <f t="shared" si="90"/>
        <v>59.985245001087208</v>
      </c>
      <c r="I718" s="132">
        <v>23954.0527728093</v>
      </c>
      <c r="J718">
        <f t="shared" si="88"/>
        <v>23.84</v>
      </c>
      <c r="K718">
        <f t="shared" si="91"/>
        <v>1</v>
      </c>
      <c r="L718">
        <f t="shared" si="92"/>
        <v>2</v>
      </c>
      <c r="M718">
        <f t="shared" si="93"/>
        <v>0</v>
      </c>
      <c r="Y718" s="164">
        <f t="shared" si="94"/>
        <v>59.985245001087208</v>
      </c>
      <c r="Z718" s="164">
        <f t="shared" si="89"/>
        <v>62.995653103762947</v>
      </c>
      <c r="AA718" s="165">
        <f t="shared" si="95"/>
        <v>5.0185809904105261E-2</v>
      </c>
    </row>
    <row r="719" spans="1:27" x14ac:dyDescent="0.35">
      <c r="A719" t="s">
        <v>1072</v>
      </c>
      <c r="B719" t="s">
        <v>1073</v>
      </c>
      <c r="C719" t="s">
        <v>1076</v>
      </c>
      <c r="D719" t="s">
        <v>1078</v>
      </c>
      <c r="E719" t="s">
        <v>1079</v>
      </c>
      <c r="F719" t="s">
        <v>1084</v>
      </c>
      <c r="G719" s="65">
        <v>44877.291257171957</v>
      </c>
      <c r="H719" s="137">
        <f t="shared" si="90"/>
        <v>77.374640098572343</v>
      </c>
      <c r="I719" s="132">
        <v>31081.371963744201</v>
      </c>
      <c r="J719">
        <f t="shared" si="88"/>
        <v>23.84</v>
      </c>
      <c r="K719">
        <f t="shared" si="91"/>
        <v>1</v>
      </c>
      <c r="L719">
        <f t="shared" si="92"/>
        <v>2</v>
      </c>
      <c r="M719">
        <f t="shared" si="93"/>
        <v>0</v>
      </c>
      <c r="Y719" s="164">
        <f t="shared" si="94"/>
        <v>77.374640098572343</v>
      </c>
      <c r="Z719" s="164">
        <f t="shared" si="89"/>
        <v>68.814093740854574</v>
      </c>
      <c r="AA719" s="165">
        <f t="shared" si="95"/>
        <v>-0.11063762425016721</v>
      </c>
    </row>
    <row r="720" spans="1:27" x14ac:dyDescent="0.35">
      <c r="A720" t="s">
        <v>1072</v>
      </c>
      <c r="B720" t="s">
        <v>1073</v>
      </c>
      <c r="C720" t="s">
        <v>1076</v>
      </c>
      <c r="D720" t="s">
        <v>1078</v>
      </c>
      <c r="E720" t="s">
        <v>1079</v>
      </c>
      <c r="F720" t="s">
        <v>1084</v>
      </c>
      <c r="G720" s="65">
        <v>44973.530701446558</v>
      </c>
      <c r="H720" s="137">
        <f t="shared" si="90"/>
        <v>77.540570174907856</v>
      </c>
      <c r="I720" s="132">
        <v>45016.2336447989</v>
      </c>
      <c r="J720">
        <f t="shared" si="88"/>
        <v>23.84</v>
      </c>
      <c r="K720">
        <f t="shared" si="91"/>
        <v>1</v>
      </c>
      <c r="L720">
        <f t="shared" si="92"/>
        <v>2</v>
      </c>
      <c r="M720">
        <f t="shared" si="93"/>
        <v>0</v>
      </c>
      <c r="Y720" s="164">
        <f t="shared" si="94"/>
        <v>77.540570174907856</v>
      </c>
      <c r="Z720" s="164">
        <f t="shared" si="89"/>
        <v>80.189922899793117</v>
      </c>
      <c r="AA720" s="165">
        <f t="shared" si="95"/>
        <v>3.4167310337145151E-2</v>
      </c>
    </row>
    <row r="721" spans="1:27" x14ac:dyDescent="0.35">
      <c r="A721" t="s">
        <v>1072</v>
      </c>
      <c r="B721" t="s">
        <v>1073</v>
      </c>
      <c r="C721" t="s">
        <v>1076</v>
      </c>
      <c r="D721" t="s">
        <v>1078</v>
      </c>
      <c r="E721" t="s">
        <v>1079</v>
      </c>
      <c r="F721" t="s">
        <v>1084</v>
      </c>
      <c r="G721" s="65">
        <v>48865.615790540607</v>
      </c>
      <c r="H721" s="137">
        <f t="shared" si="90"/>
        <v>84.251061707828626</v>
      </c>
      <c r="I721" s="132">
        <v>54061.366139626101</v>
      </c>
      <c r="J721">
        <f t="shared" si="88"/>
        <v>23.84</v>
      </c>
      <c r="K721">
        <f t="shared" si="91"/>
        <v>1</v>
      </c>
      <c r="L721">
        <f t="shared" si="92"/>
        <v>2</v>
      </c>
      <c r="M721">
        <f t="shared" si="93"/>
        <v>0</v>
      </c>
      <c r="Y721" s="164">
        <f t="shared" si="94"/>
        <v>84.251061707828626</v>
      </c>
      <c r="Z721" s="164">
        <f t="shared" si="89"/>
        <v>87.573984854352119</v>
      </c>
      <c r="AA721" s="165">
        <f t="shared" si="95"/>
        <v>3.9440727264030695E-2</v>
      </c>
    </row>
    <row r="722" spans="1:27" x14ac:dyDescent="0.35">
      <c r="A722" t="s">
        <v>1072</v>
      </c>
      <c r="B722" t="s">
        <v>1073</v>
      </c>
      <c r="C722" t="s">
        <v>1076</v>
      </c>
      <c r="D722" t="s">
        <v>1078</v>
      </c>
      <c r="E722" t="s">
        <v>1079</v>
      </c>
      <c r="F722" t="s">
        <v>1084</v>
      </c>
      <c r="G722" s="65">
        <v>54778.784587995782</v>
      </c>
      <c r="H722" s="137">
        <f t="shared" si="90"/>
        <v>94.446180324130665</v>
      </c>
      <c r="I722" s="132">
        <v>63550.072249703</v>
      </c>
      <c r="J722">
        <f t="shared" si="88"/>
        <v>23.84</v>
      </c>
      <c r="K722">
        <f t="shared" si="91"/>
        <v>1</v>
      </c>
      <c r="L722">
        <f t="shared" si="92"/>
        <v>2</v>
      </c>
      <c r="M722">
        <f t="shared" si="93"/>
        <v>0</v>
      </c>
      <c r="Y722" s="164">
        <f t="shared" si="94"/>
        <v>94.446180324130665</v>
      </c>
      <c r="Z722" s="164">
        <f t="shared" si="89"/>
        <v>95.320161466522222</v>
      </c>
      <c r="AA722" s="165">
        <f t="shared" si="95"/>
        <v>9.2537478952789964E-3</v>
      </c>
    </row>
    <row r="723" spans="1:27" x14ac:dyDescent="0.35">
      <c r="A723" t="s">
        <v>1072</v>
      </c>
      <c r="B723" t="s">
        <v>1073</v>
      </c>
      <c r="C723" t="s">
        <v>1076</v>
      </c>
      <c r="D723" t="s">
        <v>1078</v>
      </c>
      <c r="E723" t="s">
        <v>1079</v>
      </c>
      <c r="F723" t="s">
        <v>1084</v>
      </c>
      <c r="G723" s="65">
        <v>55385.199561299312</v>
      </c>
      <c r="H723" s="137">
        <f t="shared" si="90"/>
        <v>95.491723381550543</v>
      </c>
      <c r="I723" s="132">
        <v>71394.000753582499</v>
      </c>
      <c r="J723">
        <f t="shared" si="88"/>
        <v>23.84</v>
      </c>
      <c r="K723">
        <f t="shared" si="91"/>
        <v>1</v>
      </c>
      <c r="L723">
        <f t="shared" si="92"/>
        <v>2</v>
      </c>
      <c r="M723">
        <f t="shared" si="93"/>
        <v>0</v>
      </c>
      <c r="Y723" s="164">
        <f t="shared" si="94"/>
        <v>95.491723381550543</v>
      </c>
      <c r="Z723" s="164">
        <f t="shared" si="89"/>
        <v>101.72361150696122</v>
      </c>
      <c r="AA723" s="165">
        <f t="shared" si="95"/>
        <v>6.5261028963843337E-2</v>
      </c>
    </row>
    <row r="724" spans="1:27" x14ac:dyDescent="0.35">
      <c r="A724" t="s">
        <v>1072</v>
      </c>
      <c r="B724" t="s">
        <v>1073</v>
      </c>
      <c r="C724" t="s">
        <v>1076</v>
      </c>
      <c r="D724" t="s">
        <v>1078</v>
      </c>
      <c r="E724" t="s">
        <v>1082</v>
      </c>
      <c r="F724" t="s">
        <v>1083</v>
      </c>
      <c r="G724" s="65">
        <v>22036.755174070018</v>
      </c>
      <c r="H724" s="137">
        <f t="shared" si="90"/>
        <v>37.994405472534517</v>
      </c>
      <c r="I724" s="132">
        <v>3495.45982983364</v>
      </c>
      <c r="J724">
        <f t="shared" si="88"/>
        <v>23.84</v>
      </c>
      <c r="K724">
        <f t="shared" si="91"/>
        <v>1</v>
      </c>
      <c r="L724">
        <f t="shared" si="92"/>
        <v>2</v>
      </c>
      <c r="M724">
        <f t="shared" si="93"/>
        <v>1</v>
      </c>
      <c r="Y724" s="164">
        <f t="shared" si="94"/>
        <v>37.994405472534517</v>
      </c>
      <c r="Z724" s="164">
        <f t="shared" si="89"/>
        <v>49.904291390896447</v>
      </c>
      <c r="AA724" s="165">
        <f t="shared" si="95"/>
        <v>0.31346420006417453</v>
      </c>
    </row>
    <row r="725" spans="1:27" x14ac:dyDescent="0.35">
      <c r="A725" t="s">
        <v>1072</v>
      </c>
      <c r="B725" t="s">
        <v>1073</v>
      </c>
      <c r="C725" t="s">
        <v>1076</v>
      </c>
      <c r="D725" t="s">
        <v>1078</v>
      </c>
      <c r="E725" t="s">
        <v>1082</v>
      </c>
      <c r="F725" t="s">
        <v>1083</v>
      </c>
      <c r="G725" s="65">
        <v>29802.465299243046</v>
      </c>
      <c r="H725" s="137">
        <f t="shared" si="90"/>
        <v>51.383560860763872</v>
      </c>
      <c r="I725" s="132">
        <v>14172.2970393051</v>
      </c>
      <c r="J725">
        <f t="shared" si="88"/>
        <v>23.84</v>
      </c>
      <c r="K725">
        <f t="shared" si="91"/>
        <v>1</v>
      </c>
      <c r="L725">
        <f t="shared" si="92"/>
        <v>2</v>
      </c>
      <c r="M725">
        <f t="shared" si="93"/>
        <v>1</v>
      </c>
      <c r="Y725" s="164">
        <f t="shared" si="94"/>
        <v>51.383560860763872</v>
      </c>
      <c r="Z725" s="164">
        <f t="shared" si="89"/>
        <v>58.620407763825717</v>
      </c>
      <c r="AA725" s="165">
        <f t="shared" si="95"/>
        <v>0.14083973126486549</v>
      </c>
    </row>
    <row r="726" spans="1:27" x14ac:dyDescent="0.35">
      <c r="A726" t="s">
        <v>1072</v>
      </c>
      <c r="B726" t="s">
        <v>1073</v>
      </c>
      <c r="C726" t="s">
        <v>1076</v>
      </c>
      <c r="D726" t="s">
        <v>1078</v>
      </c>
      <c r="E726" t="s">
        <v>1082</v>
      </c>
      <c r="F726" t="s">
        <v>1083</v>
      </c>
      <c r="G726" s="65">
        <v>34461.733182390337</v>
      </c>
      <c r="H726" s="137">
        <f t="shared" si="90"/>
        <v>59.416781348948859</v>
      </c>
      <c r="I726" s="132">
        <v>23954.0527728093</v>
      </c>
      <c r="J726">
        <f t="shared" si="88"/>
        <v>23.84</v>
      </c>
      <c r="K726">
        <f t="shared" si="91"/>
        <v>1</v>
      </c>
      <c r="L726">
        <f t="shared" si="92"/>
        <v>2</v>
      </c>
      <c r="M726">
        <f t="shared" si="93"/>
        <v>1</v>
      </c>
      <c r="Y726" s="164">
        <f t="shared" si="94"/>
        <v>59.416781348948859</v>
      </c>
      <c r="Z726" s="164">
        <f t="shared" si="89"/>
        <v>66.60581764055938</v>
      </c>
      <c r="AA726" s="165">
        <f t="shared" si="95"/>
        <v>0.12099336464205335</v>
      </c>
    </row>
    <row r="727" spans="1:27" x14ac:dyDescent="0.35">
      <c r="A727" t="s">
        <v>1072</v>
      </c>
      <c r="B727" t="s">
        <v>1073</v>
      </c>
      <c r="C727" t="s">
        <v>1076</v>
      </c>
      <c r="D727" t="s">
        <v>1078</v>
      </c>
      <c r="E727" t="s">
        <v>1082</v>
      </c>
      <c r="F727" t="s">
        <v>1083</v>
      </c>
      <c r="G727" s="65">
        <v>46154.193339936202</v>
      </c>
      <c r="H727" s="137">
        <f t="shared" si="90"/>
        <v>79.576195413683109</v>
      </c>
      <c r="I727" s="132">
        <v>31081.371963744201</v>
      </c>
      <c r="J727">
        <f t="shared" si="88"/>
        <v>23.84</v>
      </c>
      <c r="K727">
        <f t="shared" si="91"/>
        <v>1</v>
      </c>
      <c r="L727">
        <f t="shared" si="92"/>
        <v>2</v>
      </c>
      <c r="M727">
        <f t="shared" si="93"/>
        <v>1</v>
      </c>
      <c r="Y727" s="164">
        <f t="shared" si="94"/>
        <v>79.576195413683109</v>
      </c>
      <c r="Z727" s="164">
        <f t="shared" si="89"/>
        <v>72.424258277651006</v>
      </c>
      <c r="AA727" s="165">
        <f t="shared" si="95"/>
        <v>-8.9875333934378188E-2</v>
      </c>
    </row>
    <row r="728" spans="1:27" x14ac:dyDescent="0.35">
      <c r="A728" t="s">
        <v>1072</v>
      </c>
      <c r="B728" t="s">
        <v>1073</v>
      </c>
      <c r="C728" t="s">
        <v>1076</v>
      </c>
      <c r="D728" t="s">
        <v>1078</v>
      </c>
      <c r="E728" t="s">
        <v>1082</v>
      </c>
      <c r="F728" t="s">
        <v>1083</v>
      </c>
      <c r="G728" s="65">
        <v>45764.186752629226</v>
      </c>
      <c r="H728" s="137">
        <f t="shared" si="90"/>
        <v>78.903770263153845</v>
      </c>
      <c r="I728" s="132">
        <v>45016.2336447989</v>
      </c>
      <c r="J728">
        <f t="shared" si="88"/>
        <v>23.84</v>
      </c>
      <c r="K728">
        <f t="shared" si="91"/>
        <v>1</v>
      </c>
      <c r="L728">
        <f t="shared" si="92"/>
        <v>2</v>
      </c>
      <c r="M728">
        <f t="shared" si="93"/>
        <v>1</v>
      </c>
      <c r="Y728" s="164">
        <f t="shared" si="94"/>
        <v>78.903770263153845</v>
      </c>
      <c r="Z728" s="164">
        <f t="shared" si="89"/>
        <v>83.80008743658955</v>
      </c>
      <c r="AA728" s="165">
        <f t="shared" si="95"/>
        <v>6.2054286596266328E-2</v>
      </c>
    </row>
    <row r="729" spans="1:27" x14ac:dyDescent="0.35">
      <c r="A729" t="s">
        <v>1072</v>
      </c>
      <c r="B729" t="s">
        <v>1073</v>
      </c>
      <c r="C729" t="s">
        <v>1076</v>
      </c>
      <c r="D729" t="s">
        <v>1078</v>
      </c>
      <c r="E729" t="s">
        <v>1082</v>
      </c>
      <c r="F729" t="s">
        <v>1083</v>
      </c>
      <c r="G729" s="65">
        <v>51090.85708409216</v>
      </c>
      <c r="H729" s="137">
        <f t="shared" si="90"/>
        <v>88.087684627745105</v>
      </c>
      <c r="I729" s="132">
        <v>54061.366139626101</v>
      </c>
      <c r="J729">
        <f t="shared" si="88"/>
        <v>23.84</v>
      </c>
      <c r="K729">
        <f t="shared" si="91"/>
        <v>1</v>
      </c>
      <c r="L729">
        <f t="shared" si="92"/>
        <v>2</v>
      </c>
      <c r="M729">
        <f t="shared" si="93"/>
        <v>1</v>
      </c>
      <c r="Y729" s="164">
        <f t="shared" si="94"/>
        <v>88.087684627745105</v>
      </c>
      <c r="Z729" s="164">
        <f t="shared" si="89"/>
        <v>91.184149391148551</v>
      </c>
      <c r="AA729" s="165">
        <f t="shared" si="95"/>
        <v>3.5152073487786373E-2</v>
      </c>
    </row>
    <row r="730" spans="1:27" x14ac:dyDescent="0.35">
      <c r="A730" t="s">
        <v>1072</v>
      </c>
      <c r="B730" t="s">
        <v>1073</v>
      </c>
      <c r="C730" t="s">
        <v>1076</v>
      </c>
      <c r="D730" t="s">
        <v>1078</v>
      </c>
      <c r="E730" t="s">
        <v>1082</v>
      </c>
      <c r="F730" t="s">
        <v>1083</v>
      </c>
      <c r="G730" s="65">
        <v>58155.359810523179</v>
      </c>
      <c r="H730" s="137">
        <f t="shared" si="90"/>
        <v>100.26786174228134</v>
      </c>
      <c r="I730" s="132">
        <v>63550.072249703</v>
      </c>
      <c r="J730">
        <f t="shared" si="88"/>
        <v>23.84</v>
      </c>
      <c r="K730">
        <f t="shared" si="91"/>
        <v>1</v>
      </c>
      <c r="L730">
        <f t="shared" si="92"/>
        <v>2</v>
      </c>
      <c r="M730">
        <f t="shared" si="93"/>
        <v>1</v>
      </c>
      <c r="Y730" s="164">
        <f t="shared" si="94"/>
        <v>100.26786174228134</v>
      </c>
      <c r="Z730" s="164">
        <f t="shared" si="89"/>
        <v>98.930326003318655</v>
      </c>
      <c r="AA730" s="165">
        <f t="shared" si="95"/>
        <v>-1.3339625635984453E-2</v>
      </c>
    </row>
    <row r="731" spans="1:27" x14ac:dyDescent="0.35">
      <c r="A731" t="s">
        <v>1072</v>
      </c>
      <c r="B731" t="s">
        <v>1073</v>
      </c>
      <c r="C731" t="s">
        <v>1076</v>
      </c>
      <c r="D731" t="s">
        <v>1078</v>
      </c>
      <c r="E731" t="s">
        <v>1082</v>
      </c>
      <c r="F731" t="s">
        <v>1083</v>
      </c>
      <c r="G731" s="65">
        <v>58857.00834340389</v>
      </c>
      <c r="H731" s="137">
        <f t="shared" si="90"/>
        <v>101.47760059207567</v>
      </c>
      <c r="I731" s="132">
        <v>71394.000753582499</v>
      </c>
      <c r="J731">
        <f t="shared" si="88"/>
        <v>23.84</v>
      </c>
      <c r="K731">
        <f t="shared" si="91"/>
        <v>1</v>
      </c>
      <c r="L731">
        <f t="shared" si="92"/>
        <v>2</v>
      </c>
      <c r="M731">
        <f t="shared" si="93"/>
        <v>1</v>
      </c>
      <c r="Y731" s="164">
        <f t="shared" si="94"/>
        <v>101.47760059207567</v>
      </c>
      <c r="Z731" s="164">
        <f t="shared" si="89"/>
        <v>105.33377604375765</v>
      </c>
      <c r="AA731" s="165">
        <f t="shared" si="95"/>
        <v>3.800026241439447E-2</v>
      </c>
    </row>
    <row r="732" spans="1:27" x14ac:dyDescent="0.35">
      <c r="A732" t="s">
        <v>1072</v>
      </c>
      <c r="B732" t="s">
        <v>1073</v>
      </c>
      <c r="C732" t="s">
        <v>1076</v>
      </c>
      <c r="D732" t="s">
        <v>1078</v>
      </c>
      <c r="E732" t="s">
        <v>1082</v>
      </c>
      <c r="F732" t="s">
        <v>1084</v>
      </c>
      <c r="G732" s="65">
        <v>23859.716577140847</v>
      </c>
      <c r="H732" s="137">
        <f t="shared" si="90"/>
        <v>41.137442374380768</v>
      </c>
      <c r="I732" s="132">
        <v>3495.45982983364</v>
      </c>
      <c r="J732">
        <f t="shared" si="88"/>
        <v>23.84</v>
      </c>
      <c r="K732">
        <f t="shared" si="91"/>
        <v>1</v>
      </c>
      <c r="L732">
        <f t="shared" si="92"/>
        <v>2</v>
      </c>
      <c r="M732">
        <f t="shared" si="93"/>
        <v>0</v>
      </c>
      <c r="Y732" s="164">
        <f t="shared" si="94"/>
        <v>41.137442374380768</v>
      </c>
      <c r="Z732" s="164">
        <f t="shared" si="89"/>
        <v>46.294126854100021</v>
      </c>
      <c r="AA732" s="165">
        <f t="shared" si="95"/>
        <v>0.12535257862629523</v>
      </c>
    </row>
    <row r="733" spans="1:27" x14ac:dyDescent="0.35">
      <c r="A733" t="s">
        <v>1072</v>
      </c>
      <c r="B733" t="s">
        <v>1073</v>
      </c>
      <c r="C733" t="s">
        <v>1076</v>
      </c>
      <c r="D733" t="s">
        <v>1078</v>
      </c>
      <c r="E733" t="s">
        <v>1082</v>
      </c>
      <c r="F733" t="s">
        <v>1084</v>
      </c>
      <c r="G733" s="65">
        <v>30386.43518797815</v>
      </c>
      <c r="H733" s="137">
        <f t="shared" si="90"/>
        <v>52.390405496514049</v>
      </c>
      <c r="I733" s="132">
        <v>14172.2970393051</v>
      </c>
      <c r="J733">
        <f t="shared" si="88"/>
        <v>23.84</v>
      </c>
      <c r="K733">
        <f t="shared" si="91"/>
        <v>1</v>
      </c>
      <c r="L733">
        <f t="shared" si="92"/>
        <v>2</v>
      </c>
      <c r="M733">
        <f t="shared" si="93"/>
        <v>0</v>
      </c>
      <c r="Y733" s="164">
        <f t="shared" si="94"/>
        <v>52.390405496514049</v>
      </c>
      <c r="Z733" s="164">
        <f t="shared" si="89"/>
        <v>55.010243227029292</v>
      </c>
      <c r="AA733" s="165">
        <f t="shared" si="95"/>
        <v>5.0006059424173799E-2</v>
      </c>
    </row>
    <row r="734" spans="1:27" x14ac:dyDescent="0.35">
      <c r="A734" t="s">
        <v>1072</v>
      </c>
      <c r="B734" t="s">
        <v>1073</v>
      </c>
      <c r="C734" t="s">
        <v>1076</v>
      </c>
      <c r="D734" t="s">
        <v>1078</v>
      </c>
      <c r="E734" t="s">
        <v>1082</v>
      </c>
      <c r="F734" t="s">
        <v>1084</v>
      </c>
      <c r="G734" s="65">
        <v>33814.020886333245</v>
      </c>
      <c r="H734" s="137">
        <f t="shared" si="90"/>
        <v>58.300036010919385</v>
      </c>
      <c r="I734" s="132">
        <v>23954.0527728093</v>
      </c>
      <c r="J734">
        <f t="shared" si="88"/>
        <v>23.84</v>
      </c>
      <c r="K734">
        <f t="shared" si="91"/>
        <v>1</v>
      </c>
      <c r="L734">
        <f t="shared" si="92"/>
        <v>2</v>
      </c>
      <c r="M734">
        <f t="shared" si="93"/>
        <v>0</v>
      </c>
      <c r="Y734" s="164">
        <f t="shared" si="94"/>
        <v>58.300036010919385</v>
      </c>
      <c r="Z734" s="164">
        <f t="shared" si="89"/>
        <v>62.995653103762947</v>
      </c>
      <c r="AA734" s="165">
        <f t="shared" si="95"/>
        <v>8.054226745184323E-2</v>
      </c>
    </row>
    <row r="735" spans="1:27" x14ac:dyDescent="0.35">
      <c r="A735" t="s">
        <v>1072</v>
      </c>
      <c r="B735" t="s">
        <v>1073</v>
      </c>
      <c r="C735" t="s">
        <v>1076</v>
      </c>
      <c r="D735" t="s">
        <v>1078</v>
      </c>
      <c r="E735" t="s">
        <v>1082</v>
      </c>
      <c r="F735" t="s">
        <v>1084</v>
      </c>
      <c r="G735" s="65">
        <v>43199.322176705071</v>
      </c>
      <c r="H735" s="137">
        <f t="shared" si="90"/>
        <v>74.481589959836327</v>
      </c>
      <c r="I735" s="132">
        <v>31081.371963744201</v>
      </c>
      <c r="J735">
        <f t="shared" si="88"/>
        <v>23.84</v>
      </c>
      <c r="K735">
        <f t="shared" si="91"/>
        <v>1</v>
      </c>
      <c r="L735">
        <f t="shared" si="92"/>
        <v>2</v>
      </c>
      <c r="M735">
        <f t="shared" si="93"/>
        <v>0</v>
      </c>
      <c r="Y735" s="164">
        <f t="shared" si="94"/>
        <v>74.481589959836327</v>
      </c>
      <c r="Z735" s="164">
        <f t="shared" si="89"/>
        <v>68.814093740854574</v>
      </c>
      <c r="AA735" s="165">
        <f t="shared" si="95"/>
        <v>-7.6092578341009021E-2</v>
      </c>
    </row>
    <row r="736" spans="1:27" x14ac:dyDescent="0.35">
      <c r="A736" t="s">
        <v>1072</v>
      </c>
      <c r="B736" t="s">
        <v>1073</v>
      </c>
      <c r="C736" t="s">
        <v>1076</v>
      </c>
      <c r="D736" t="s">
        <v>1078</v>
      </c>
      <c r="E736" t="s">
        <v>1082</v>
      </c>
      <c r="F736" t="s">
        <v>1084</v>
      </c>
      <c r="G736" s="65">
        <v>43237.011560683204</v>
      </c>
      <c r="H736" s="137">
        <f t="shared" si="90"/>
        <v>74.546571656350352</v>
      </c>
      <c r="I736" s="132">
        <v>45016.2336447989</v>
      </c>
      <c r="J736">
        <f t="shared" si="88"/>
        <v>23.84</v>
      </c>
      <c r="K736">
        <f t="shared" si="91"/>
        <v>1</v>
      </c>
      <c r="L736">
        <f t="shared" si="92"/>
        <v>2</v>
      </c>
      <c r="M736">
        <f t="shared" si="93"/>
        <v>0</v>
      </c>
      <c r="Y736" s="164">
        <f t="shared" si="94"/>
        <v>74.546571656350352</v>
      </c>
      <c r="Z736" s="164">
        <f t="shared" si="89"/>
        <v>80.189922899793117</v>
      </c>
      <c r="AA736" s="165">
        <f t="shared" si="95"/>
        <v>7.5702357842260648E-2</v>
      </c>
    </row>
    <row r="737" spans="1:27" x14ac:dyDescent="0.35">
      <c r="A737" t="s">
        <v>1072</v>
      </c>
      <c r="B737" t="s">
        <v>1073</v>
      </c>
      <c r="C737" t="s">
        <v>1076</v>
      </c>
      <c r="D737" t="s">
        <v>1078</v>
      </c>
      <c r="E737" t="s">
        <v>1082</v>
      </c>
      <c r="F737" t="s">
        <v>1084</v>
      </c>
      <c r="G737" s="65">
        <v>47163.327503470508</v>
      </c>
      <c r="H737" s="137">
        <f t="shared" si="90"/>
        <v>81.316081902535359</v>
      </c>
      <c r="I737" s="132">
        <v>54061.366139626101</v>
      </c>
      <c r="J737">
        <f t="shared" si="88"/>
        <v>23.84</v>
      </c>
      <c r="K737">
        <f t="shared" si="91"/>
        <v>1</v>
      </c>
      <c r="L737">
        <f t="shared" si="92"/>
        <v>2</v>
      </c>
      <c r="M737">
        <f t="shared" si="93"/>
        <v>0</v>
      </c>
      <c r="Y737" s="164">
        <f t="shared" si="94"/>
        <v>81.316081902535359</v>
      </c>
      <c r="Z737" s="164">
        <f t="shared" si="89"/>
        <v>87.573984854352119</v>
      </c>
      <c r="AA737" s="165">
        <f t="shared" si="95"/>
        <v>7.6957753071740687E-2</v>
      </c>
    </row>
    <row r="738" spans="1:27" x14ac:dyDescent="0.35">
      <c r="A738" t="s">
        <v>1072</v>
      </c>
      <c r="B738" t="s">
        <v>1073</v>
      </c>
      <c r="C738" t="s">
        <v>1076</v>
      </c>
      <c r="D738" t="s">
        <v>1078</v>
      </c>
      <c r="E738" t="s">
        <v>1082</v>
      </c>
      <c r="F738" t="s">
        <v>1084</v>
      </c>
      <c r="G738" s="65">
        <v>53208.530323866529</v>
      </c>
      <c r="H738" s="137">
        <f t="shared" si="90"/>
        <v>91.738845385976774</v>
      </c>
      <c r="I738" s="132">
        <v>63550.072249703</v>
      </c>
      <c r="J738">
        <f t="shared" si="88"/>
        <v>23.84</v>
      </c>
      <c r="K738">
        <f t="shared" si="91"/>
        <v>1</v>
      </c>
      <c r="L738">
        <f t="shared" si="92"/>
        <v>2</v>
      </c>
      <c r="M738">
        <f t="shared" si="93"/>
        <v>0</v>
      </c>
      <c r="Y738" s="164">
        <f t="shared" si="94"/>
        <v>91.738845385976774</v>
      </c>
      <c r="Z738" s="164">
        <f t="shared" si="89"/>
        <v>95.320161466522222</v>
      </c>
      <c r="AA738" s="165">
        <f t="shared" si="95"/>
        <v>3.9038163882242349E-2</v>
      </c>
    </row>
    <row r="739" spans="1:27" x14ac:dyDescent="0.35">
      <c r="A739" t="s">
        <v>1072</v>
      </c>
      <c r="B739" t="s">
        <v>1073</v>
      </c>
      <c r="C739" t="s">
        <v>1076</v>
      </c>
      <c r="D739" t="s">
        <v>1078</v>
      </c>
      <c r="E739" t="s">
        <v>1082</v>
      </c>
      <c r="F739" t="s">
        <v>1084</v>
      </c>
      <c r="G739" s="65">
        <v>53082.494195288906</v>
      </c>
      <c r="H739" s="137">
        <f t="shared" si="90"/>
        <v>91.521541716015349</v>
      </c>
      <c r="I739" s="132">
        <v>71394.000753582499</v>
      </c>
      <c r="J739">
        <f t="shared" si="88"/>
        <v>23.84</v>
      </c>
      <c r="K739">
        <f t="shared" si="91"/>
        <v>1</v>
      </c>
      <c r="L739">
        <f t="shared" si="92"/>
        <v>2</v>
      </c>
      <c r="M739">
        <f t="shared" si="93"/>
        <v>0</v>
      </c>
      <c r="Y739" s="164">
        <f t="shared" si="94"/>
        <v>91.521541716015349</v>
      </c>
      <c r="Z739" s="164">
        <f t="shared" si="89"/>
        <v>101.72361150696122</v>
      </c>
      <c r="AA739" s="165">
        <f t="shared" si="95"/>
        <v>0.11147178685649939</v>
      </c>
    </row>
    <row r="740" spans="1:27" x14ac:dyDescent="0.35">
      <c r="A740" t="s">
        <v>1072</v>
      </c>
      <c r="B740" t="s">
        <v>1073</v>
      </c>
      <c r="C740" t="s">
        <v>1076</v>
      </c>
      <c r="D740" t="s">
        <v>1078</v>
      </c>
      <c r="E740" t="s">
        <v>1080</v>
      </c>
      <c r="F740" t="s">
        <v>1083</v>
      </c>
      <c r="G740" s="65">
        <v>22728.328305528757</v>
      </c>
      <c r="H740" s="137">
        <f t="shared" si="90"/>
        <v>39.186772940566826</v>
      </c>
      <c r="I740" s="132">
        <v>3495.45982983364</v>
      </c>
      <c r="J740">
        <f t="shared" si="88"/>
        <v>23.84</v>
      </c>
      <c r="K740">
        <f t="shared" si="91"/>
        <v>1</v>
      </c>
      <c r="L740">
        <f t="shared" si="92"/>
        <v>2</v>
      </c>
      <c r="M740">
        <f t="shared" si="93"/>
        <v>1</v>
      </c>
      <c r="Y740" s="164">
        <f t="shared" si="94"/>
        <v>39.186772940566826</v>
      </c>
      <c r="Z740" s="164">
        <f t="shared" si="89"/>
        <v>49.904291390896447</v>
      </c>
      <c r="AA740" s="165">
        <f t="shared" si="95"/>
        <v>0.27349836809947314</v>
      </c>
    </row>
    <row r="741" spans="1:27" x14ac:dyDescent="0.35">
      <c r="A741" t="s">
        <v>1072</v>
      </c>
      <c r="B741" t="s">
        <v>1073</v>
      </c>
      <c r="C741" t="s">
        <v>1076</v>
      </c>
      <c r="D741" t="s">
        <v>1078</v>
      </c>
      <c r="E741" t="s">
        <v>1080</v>
      </c>
      <c r="F741" t="s">
        <v>1083</v>
      </c>
      <c r="G741" s="65">
        <v>31045.066256675931</v>
      </c>
      <c r="H741" s="137">
        <f t="shared" si="90"/>
        <v>53.525976304613671</v>
      </c>
      <c r="I741" s="132">
        <v>14172.2970393051</v>
      </c>
      <c r="J741">
        <f t="shared" si="88"/>
        <v>23.84</v>
      </c>
      <c r="K741">
        <f t="shared" si="91"/>
        <v>1</v>
      </c>
      <c r="L741">
        <f t="shared" si="92"/>
        <v>2</v>
      </c>
      <c r="M741">
        <f t="shared" si="93"/>
        <v>1</v>
      </c>
      <c r="Y741" s="164">
        <f t="shared" si="94"/>
        <v>53.525976304613671</v>
      </c>
      <c r="Z741" s="164">
        <f t="shared" si="89"/>
        <v>58.620407763825717</v>
      </c>
      <c r="AA741" s="165">
        <f t="shared" si="95"/>
        <v>9.5176805934746422E-2</v>
      </c>
    </row>
    <row r="742" spans="1:27" x14ac:dyDescent="0.35">
      <c r="A742" t="s">
        <v>1072</v>
      </c>
      <c r="B742" t="s">
        <v>1073</v>
      </c>
      <c r="C742" t="s">
        <v>1076</v>
      </c>
      <c r="D742" t="s">
        <v>1078</v>
      </c>
      <c r="E742" t="s">
        <v>1080</v>
      </c>
      <c r="F742" t="s">
        <v>1083</v>
      </c>
      <c r="G742" s="65">
        <v>35616.023995765558</v>
      </c>
      <c r="H742" s="137">
        <f t="shared" si="90"/>
        <v>61.406937923733722</v>
      </c>
      <c r="I742" s="132">
        <v>23954.0527728093</v>
      </c>
      <c r="J742">
        <f t="shared" si="88"/>
        <v>23.84</v>
      </c>
      <c r="K742">
        <f t="shared" si="91"/>
        <v>1</v>
      </c>
      <c r="L742">
        <f t="shared" si="92"/>
        <v>2</v>
      </c>
      <c r="M742">
        <f t="shared" si="93"/>
        <v>1</v>
      </c>
      <c r="Y742" s="164">
        <f t="shared" si="94"/>
        <v>61.406937923733722</v>
      </c>
      <c r="Z742" s="164">
        <f t="shared" si="89"/>
        <v>66.60581764055938</v>
      </c>
      <c r="AA742" s="165">
        <f t="shared" si="95"/>
        <v>8.4662741582760104E-2</v>
      </c>
    </row>
    <row r="743" spans="1:27" x14ac:dyDescent="0.35">
      <c r="A743" t="s">
        <v>1072</v>
      </c>
      <c r="B743" t="s">
        <v>1073</v>
      </c>
      <c r="C743" t="s">
        <v>1076</v>
      </c>
      <c r="D743" t="s">
        <v>1078</v>
      </c>
      <c r="E743" t="s">
        <v>1080</v>
      </c>
      <c r="F743" t="s">
        <v>1083</v>
      </c>
      <c r="G743" s="65">
        <v>48763.584609610662</v>
      </c>
      <c r="H743" s="137">
        <f t="shared" si="90"/>
        <v>84.075145878639077</v>
      </c>
      <c r="I743" s="132">
        <v>31081.371963744201</v>
      </c>
      <c r="J743">
        <f t="shared" si="88"/>
        <v>23.84</v>
      </c>
      <c r="K743">
        <f t="shared" si="91"/>
        <v>1</v>
      </c>
      <c r="L743">
        <f t="shared" si="92"/>
        <v>2</v>
      </c>
      <c r="M743">
        <f t="shared" si="93"/>
        <v>1</v>
      </c>
      <c r="Y743" s="164">
        <f t="shared" si="94"/>
        <v>84.075145878639077</v>
      </c>
      <c r="Z743" s="164">
        <f t="shared" si="89"/>
        <v>72.424258277651006</v>
      </c>
      <c r="AA743" s="165">
        <f t="shared" si="95"/>
        <v>-0.13857707267978947</v>
      </c>
    </row>
    <row r="744" spans="1:27" x14ac:dyDescent="0.35">
      <c r="A744" t="s">
        <v>1072</v>
      </c>
      <c r="B744" t="s">
        <v>1073</v>
      </c>
      <c r="C744" t="s">
        <v>1076</v>
      </c>
      <c r="D744" t="s">
        <v>1078</v>
      </c>
      <c r="E744" t="s">
        <v>1080</v>
      </c>
      <c r="F744" t="s">
        <v>1083</v>
      </c>
      <c r="G744" s="65">
        <v>48261.544425420201</v>
      </c>
      <c r="H744" s="137">
        <f t="shared" si="90"/>
        <v>83.209559354172754</v>
      </c>
      <c r="I744" s="132">
        <v>45016.2336447989</v>
      </c>
      <c r="J744">
        <f t="shared" si="88"/>
        <v>23.84</v>
      </c>
      <c r="K744">
        <f t="shared" si="91"/>
        <v>1</v>
      </c>
      <c r="L744">
        <f t="shared" si="92"/>
        <v>2</v>
      </c>
      <c r="M744">
        <f t="shared" si="93"/>
        <v>1</v>
      </c>
      <c r="Y744" s="164">
        <f t="shared" si="94"/>
        <v>83.209559354172754</v>
      </c>
      <c r="Z744" s="164">
        <f t="shared" si="89"/>
        <v>83.80008743658955</v>
      </c>
      <c r="AA744" s="165">
        <f t="shared" si="95"/>
        <v>7.0968778948015121E-3</v>
      </c>
    </row>
    <row r="745" spans="1:27" x14ac:dyDescent="0.35">
      <c r="A745" t="s">
        <v>1072</v>
      </c>
      <c r="B745" t="s">
        <v>1073</v>
      </c>
      <c r="C745" t="s">
        <v>1076</v>
      </c>
      <c r="D745" t="s">
        <v>1078</v>
      </c>
      <c r="E745" t="s">
        <v>1080</v>
      </c>
      <c r="F745" t="s">
        <v>1083</v>
      </c>
      <c r="G745" s="65">
        <v>53771.985015659826</v>
      </c>
      <c r="H745" s="137">
        <f t="shared" si="90"/>
        <v>92.710318992516946</v>
      </c>
      <c r="I745" s="132">
        <v>54061.366139626101</v>
      </c>
      <c r="J745">
        <f t="shared" si="88"/>
        <v>23.84</v>
      </c>
      <c r="K745">
        <f t="shared" si="91"/>
        <v>1</v>
      </c>
      <c r="L745">
        <f t="shared" si="92"/>
        <v>2</v>
      </c>
      <c r="M745">
        <f t="shared" si="93"/>
        <v>1</v>
      </c>
      <c r="Y745" s="164">
        <f t="shared" si="94"/>
        <v>92.710318992516946</v>
      </c>
      <c r="Z745" s="164">
        <f t="shared" si="89"/>
        <v>91.184149391148551</v>
      </c>
      <c r="AA745" s="165">
        <f t="shared" si="95"/>
        <v>-1.6461701544696172E-2</v>
      </c>
    </row>
    <row r="746" spans="1:27" x14ac:dyDescent="0.35">
      <c r="A746" t="s">
        <v>1072</v>
      </c>
      <c r="B746" t="s">
        <v>1073</v>
      </c>
      <c r="C746" t="s">
        <v>1076</v>
      </c>
      <c r="D746" t="s">
        <v>1078</v>
      </c>
      <c r="E746" t="s">
        <v>1080</v>
      </c>
      <c r="F746" t="s">
        <v>1083</v>
      </c>
      <c r="G746" s="65">
        <v>60434.543082079515</v>
      </c>
      <c r="H746" s="137">
        <f t="shared" si="90"/>
        <v>104.19748807255088</v>
      </c>
      <c r="I746" s="132">
        <v>63550.072249703</v>
      </c>
      <c r="J746">
        <f t="shared" si="88"/>
        <v>23.84</v>
      </c>
      <c r="K746">
        <f t="shared" si="91"/>
        <v>1</v>
      </c>
      <c r="L746">
        <f t="shared" si="92"/>
        <v>2</v>
      </c>
      <c r="M746">
        <f t="shared" si="93"/>
        <v>1</v>
      </c>
      <c r="Y746" s="164">
        <f t="shared" si="94"/>
        <v>104.19748807255088</v>
      </c>
      <c r="Z746" s="164">
        <f t="shared" si="89"/>
        <v>98.930326003318655</v>
      </c>
      <c r="AA746" s="165">
        <f t="shared" si="95"/>
        <v>-5.0549798912280841E-2</v>
      </c>
    </row>
    <row r="747" spans="1:27" x14ac:dyDescent="0.35">
      <c r="A747" t="s">
        <v>1072</v>
      </c>
      <c r="B747" t="s">
        <v>1073</v>
      </c>
      <c r="C747" t="s">
        <v>1076</v>
      </c>
      <c r="D747" t="s">
        <v>1078</v>
      </c>
      <c r="E747" t="s">
        <v>1080</v>
      </c>
      <c r="F747" t="s">
        <v>1083</v>
      </c>
      <c r="G747" s="65">
        <v>61555.457536272865</v>
      </c>
      <c r="H747" s="137">
        <f t="shared" si="90"/>
        <v>106.13009920047045</v>
      </c>
      <c r="I747" s="132">
        <v>71394.000753582499</v>
      </c>
      <c r="J747">
        <f t="shared" si="88"/>
        <v>23.84</v>
      </c>
      <c r="K747">
        <f t="shared" si="91"/>
        <v>1</v>
      </c>
      <c r="L747">
        <f t="shared" si="92"/>
        <v>2</v>
      </c>
      <c r="M747">
        <f t="shared" si="93"/>
        <v>1</v>
      </c>
      <c r="Y747" s="164">
        <f t="shared" si="94"/>
        <v>106.13009920047045</v>
      </c>
      <c r="Z747" s="164">
        <f t="shared" si="89"/>
        <v>105.33377604375765</v>
      </c>
      <c r="AA747" s="165">
        <f t="shared" si="95"/>
        <v>-7.5032734607042295E-3</v>
      </c>
    </row>
    <row r="748" spans="1:27" x14ac:dyDescent="0.35">
      <c r="A748" t="s">
        <v>1072</v>
      </c>
      <c r="B748" t="s">
        <v>1073</v>
      </c>
      <c r="C748" t="s">
        <v>1076</v>
      </c>
      <c r="D748" t="s">
        <v>1078</v>
      </c>
      <c r="E748" t="s">
        <v>1080</v>
      </c>
      <c r="F748" t="s">
        <v>1084</v>
      </c>
      <c r="G748" s="65">
        <v>25113.621354009912</v>
      </c>
      <c r="H748" s="137">
        <f t="shared" si="90"/>
        <v>43.299347162086057</v>
      </c>
      <c r="I748" s="132">
        <v>3495.45982983364</v>
      </c>
      <c r="J748">
        <f t="shared" si="88"/>
        <v>23.84</v>
      </c>
      <c r="K748">
        <f t="shared" si="91"/>
        <v>1</v>
      </c>
      <c r="L748">
        <f t="shared" si="92"/>
        <v>2</v>
      </c>
      <c r="M748">
        <f t="shared" si="93"/>
        <v>0</v>
      </c>
      <c r="Y748" s="164">
        <f t="shared" si="94"/>
        <v>43.299347162086057</v>
      </c>
      <c r="Z748" s="164">
        <f t="shared" si="89"/>
        <v>46.294126854100021</v>
      </c>
      <c r="AA748" s="165">
        <f t="shared" si="95"/>
        <v>6.9164546079721667E-2</v>
      </c>
    </row>
    <row r="749" spans="1:27" x14ac:dyDescent="0.35">
      <c r="A749" t="s">
        <v>1072</v>
      </c>
      <c r="B749" t="s">
        <v>1073</v>
      </c>
      <c r="C749" t="s">
        <v>1076</v>
      </c>
      <c r="D749" t="s">
        <v>1078</v>
      </c>
      <c r="E749" t="s">
        <v>1080</v>
      </c>
      <c r="F749" t="s">
        <v>1084</v>
      </c>
      <c r="G749" s="65">
        <v>31964.668722379465</v>
      </c>
      <c r="H749" s="137">
        <f t="shared" si="90"/>
        <v>55.111497797205978</v>
      </c>
      <c r="I749" s="132">
        <v>14172.2970393051</v>
      </c>
      <c r="J749">
        <f t="shared" si="88"/>
        <v>23.84</v>
      </c>
      <c r="K749">
        <f t="shared" si="91"/>
        <v>1</v>
      </c>
      <c r="L749">
        <f t="shared" si="92"/>
        <v>2</v>
      </c>
      <c r="M749">
        <f t="shared" si="93"/>
        <v>0</v>
      </c>
      <c r="Y749" s="164">
        <f t="shared" si="94"/>
        <v>55.111497797205978</v>
      </c>
      <c r="Z749" s="164">
        <f t="shared" si="89"/>
        <v>55.010243227029292</v>
      </c>
      <c r="AA749" s="165">
        <f t="shared" si="95"/>
        <v>-1.8372676160839374E-3</v>
      </c>
    </row>
    <row r="750" spans="1:27" x14ac:dyDescent="0.35">
      <c r="A750" t="s">
        <v>1072</v>
      </c>
      <c r="B750" t="s">
        <v>1073</v>
      </c>
      <c r="C750" t="s">
        <v>1076</v>
      </c>
      <c r="D750" t="s">
        <v>1078</v>
      </c>
      <c r="E750" t="s">
        <v>1080</v>
      </c>
      <c r="F750" t="s">
        <v>1084</v>
      </c>
      <c r="G750" s="65">
        <v>35253.467924114564</v>
      </c>
      <c r="H750" s="137">
        <f t="shared" si="90"/>
        <v>60.781841248473384</v>
      </c>
      <c r="I750" s="132">
        <v>23954.0527728093</v>
      </c>
      <c r="J750">
        <f t="shared" si="88"/>
        <v>23.84</v>
      </c>
      <c r="K750">
        <f t="shared" si="91"/>
        <v>1</v>
      </c>
      <c r="L750">
        <f t="shared" si="92"/>
        <v>2</v>
      </c>
      <c r="M750">
        <f t="shared" si="93"/>
        <v>0</v>
      </c>
      <c r="Y750" s="164">
        <f t="shared" si="94"/>
        <v>60.781841248473384</v>
      </c>
      <c r="Z750" s="164">
        <f t="shared" si="89"/>
        <v>62.995653103762947</v>
      </c>
      <c r="AA750" s="165">
        <f t="shared" si="95"/>
        <v>3.6422257204081765E-2</v>
      </c>
    </row>
    <row r="751" spans="1:27" x14ac:dyDescent="0.35">
      <c r="A751" t="s">
        <v>1072</v>
      </c>
      <c r="B751" t="s">
        <v>1073</v>
      </c>
      <c r="C751" t="s">
        <v>1076</v>
      </c>
      <c r="D751" t="s">
        <v>1078</v>
      </c>
      <c r="E751" t="s">
        <v>1080</v>
      </c>
      <c r="F751" t="s">
        <v>1084</v>
      </c>
      <c r="G751" s="65">
        <v>46054.18360495496</v>
      </c>
      <c r="H751" s="137">
        <f t="shared" si="90"/>
        <v>79.403764836129241</v>
      </c>
      <c r="I751" s="132">
        <v>31081.371963744201</v>
      </c>
      <c r="J751">
        <f t="shared" si="88"/>
        <v>23.84</v>
      </c>
      <c r="K751">
        <f t="shared" si="91"/>
        <v>1</v>
      </c>
      <c r="L751">
        <f t="shared" si="92"/>
        <v>2</v>
      </c>
      <c r="M751">
        <f t="shared" si="93"/>
        <v>0</v>
      </c>
      <c r="Y751" s="164">
        <f t="shared" si="94"/>
        <v>79.403764836129241</v>
      </c>
      <c r="Z751" s="164">
        <f t="shared" si="89"/>
        <v>68.814093740854574</v>
      </c>
      <c r="AA751" s="165">
        <f t="shared" si="95"/>
        <v>-0.13336484884727151</v>
      </c>
    </row>
    <row r="752" spans="1:27" x14ac:dyDescent="0.35">
      <c r="A752" t="s">
        <v>1072</v>
      </c>
      <c r="B752" t="s">
        <v>1073</v>
      </c>
      <c r="C752" t="s">
        <v>1076</v>
      </c>
      <c r="D752" t="s">
        <v>1078</v>
      </c>
      <c r="E752" t="s">
        <v>1080</v>
      </c>
      <c r="F752" t="s">
        <v>1084</v>
      </c>
      <c r="G752" s="65">
        <v>45935.237680209015</v>
      </c>
      <c r="H752" s="137">
        <f t="shared" si="90"/>
        <v>79.198685655532785</v>
      </c>
      <c r="I752" s="132">
        <v>45016.2336447989</v>
      </c>
      <c r="J752">
        <f t="shared" si="88"/>
        <v>23.84</v>
      </c>
      <c r="K752">
        <f t="shared" si="91"/>
        <v>1</v>
      </c>
      <c r="L752">
        <f t="shared" si="92"/>
        <v>2</v>
      </c>
      <c r="M752">
        <f t="shared" si="93"/>
        <v>0</v>
      </c>
      <c r="Y752" s="164">
        <f t="shared" si="94"/>
        <v>79.198685655532785</v>
      </c>
      <c r="Z752" s="164">
        <f t="shared" si="89"/>
        <v>80.189922899793117</v>
      </c>
      <c r="AA752" s="165">
        <f t="shared" si="95"/>
        <v>1.251582947438834E-2</v>
      </c>
    </row>
    <row r="753" spans="1:27" x14ac:dyDescent="0.35">
      <c r="A753" t="s">
        <v>1072</v>
      </c>
      <c r="B753" t="s">
        <v>1073</v>
      </c>
      <c r="C753" t="s">
        <v>1076</v>
      </c>
      <c r="D753" t="s">
        <v>1078</v>
      </c>
      <c r="E753" t="s">
        <v>1080</v>
      </c>
      <c r="F753" t="s">
        <v>1084</v>
      </c>
      <c r="G753" s="65">
        <v>50020.91045225288</v>
      </c>
      <c r="H753" s="137">
        <f t="shared" si="90"/>
        <v>86.242949055608406</v>
      </c>
      <c r="I753" s="132">
        <v>54061.366139626101</v>
      </c>
      <c r="J753">
        <f t="shared" si="88"/>
        <v>23.84</v>
      </c>
      <c r="K753">
        <f t="shared" si="91"/>
        <v>1</v>
      </c>
      <c r="L753">
        <f t="shared" si="92"/>
        <v>2</v>
      </c>
      <c r="M753">
        <f t="shared" si="93"/>
        <v>0</v>
      </c>
      <c r="Y753" s="164">
        <f t="shared" si="94"/>
        <v>86.242949055608406</v>
      </c>
      <c r="Z753" s="164">
        <f t="shared" si="89"/>
        <v>87.573984854352119</v>
      </c>
      <c r="AA753" s="165">
        <f t="shared" si="95"/>
        <v>1.5433560810698577E-2</v>
      </c>
    </row>
    <row r="754" spans="1:27" x14ac:dyDescent="0.35">
      <c r="A754" t="s">
        <v>1072</v>
      </c>
      <c r="B754" t="s">
        <v>1073</v>
      </c>
      <c r="C754" t="s">
        <v>1076</v>
      </c>
      <c r="D754" t="s">
        <v>1078</v>
      </c>
      <c r="E754" t="s">
        <v>1080</v>
      </c>
      <c r="F754" t="s">
        <v>1084</v>
      </c>
      <c r="G754" s="65">
        <v>55704.422680197778</v>
      </c>
      <c r="H754" s="137">
        <f t="shared" si="90"/>
        <v>96.042108069306508</v>
      </c>
      <c r="I754" s="132">
        <v>63550.072249703</v>
      </c>
      <c r="J754">
        <f t="shared" si="88"/>
        <v>23.84</v>
      </c>
      <c r="K754">
        <f t="shared" si="91"/>
        <v>1</v>
      </c>
      <c r="L754">
        <f t="shared" si="92"/>
        <v>2</v>
      </c>
      <c r="M754">
        <f t="shared" si="93"/>
        <v>0</v>
      </c>
      <c r="Y754" s="164">
        <f t="shared" si="94"/>
        <v>96.042108069306508</v>
      </c>
      <c r="Z754" s="164">
        <f t="shared" si="89"/>
        <v>95.320161466522222</v>
      </c>
      <c r="AA754" s="165">
        <f t="shared" si="95"/>
        <v>-7.5169799715694152E-3</v>
      </c>
    </row>
    <row r="755" spans="1:27" x14ac:dyDescent="0.35">
      <c r="A755" t="s">
        <v>1072</v>
      </c>
      <c r="B755" t="s">
        <v>1073</v>
      </c>
      <c r="C755" t="s">
        <v>1076</v>
      </c>
      <c r="D755" t="s">
        <v>1078</v>
      </c>
      <c r="E755" t="s">
        <v>1080</v>
      </c>
      <c r="F755" t="s">
        <v>1084</v>
      </c>
      <c r="G755" s="65">
        <v>55924.473044434111</v>
      </c>
      <c r="H755" s="137">
        <f t="shared" si="90"/>
        <v>96.421505249024335</v>
      </c>
      <c r="I755" s="132">
        <v>71394.000753582499</v>
      </c>
      <c r="J755">
        <f t="shared" si="88"/>
        <v>23.84</v>
      </c>
      <c r="K755">
        <f t="shared" si="91"/>
        <v>1</v>
      </c>
      <c r="L755">
        <f t="shared" si="92"/>
        <v>2</v>
      </c>
      <c r="M755">
        <f t="shared" si="93"/>
        <v>0</v>
      </c>
      <c r="Y755" s="164">
        <f t="shared" si="94"/>
        <v>96.421505249024335</v>
      </c>
      <c r="Z755" s="164">
        <f t="shared" si="89"/>
        <v>101.72361150696122</v>
      </c>
      <c r="AA755" s="165">
        <f t="shared" si="95"/>
        <v>5.4988835159162086E-2</v>
      </c>
    </row>
    <row r="756" spans="1:27" x14ac:dyDescent="0.35">
      <c r="A756" t="s">
        <v>1072</v>
      </c>
      <c r="B756" t="s">
        <v>1073</v>
      </c>
      <c r="C756" t="s">
        <v>1076</v>
      </c>
      <c r="D756" t="s">
        <v>1078</v>
      </c>
      <c r="E756" t="s">
        <v>1081</v>
      </c>
      <c r="F756" t="s">
        <v>1083</v>
      </c>
      <c r="G756" s="65">
        <v>22630.340376177883</v>
      </c>
      <c r="H756" s="137">
        <f t="shared" si="90"/>
        <v>39.017828234789455</v>
      </c>
      <c r="I756" s="132">
        <v>3495.45982983364</v>
      </c>
      <c r="J756">
        <f t="shared" si="88"/>
        <v>23.84</v>
      </c>
      <c r="K756">
        <f t="shared" si="91"/>
        <v>1</v>
      </c>
      <c r="L756">
        <f t="shared" si="92"/>
        <v>2</v>
      </c>
      <c r="M756">
        <f t="shared" si="93"/>
        <v>1</v>
      </c>
      <c r="Y756" s="164">
        <f t="shared" si="94"/>
        <v>39.017828234789455</v>
      </c>
      <c r="Z756" s="164">
        <f t="shared" si="89"/>
        <v>49.904291390896447</v>
      </c>
      <c r="AA756" s="165">
        <f t="shared" si="95"/>
        <v>0.27901253474688015</v>
      </c>
    </row>
    <row r="757" spans="1:27" x14ac:dyDescent="0.35">
      <c r="A757" t="s">
        <v>1072</v>
      </c>
      <c r="B757" t="s">
        <v>1073</v>
      </c>
      <c r="C757" t="s">
        <v>1076</v>
      </c>
      <c r="D757" t="s">
        <v>1078</v>
      </c>
      <c r="E757" t="s">
        <v>1081</v>
      </c>
      <c r="F757" t="s">
        <v>1083</v>
      </c>
      <c r="G757" s="65">
        <v>30845.626148134637</v>
      </c>
      <c r="H757" s="137">
        <f t="shared" si="90"/>
        <v>53.182114048507998</v>
      </c>
      <c r="I757" s="132">
        <v>14172.2970393051</v>
      </c>
      <c r="J757">
        <f t="shared" si="88"/>
        <v>23.84</v>
      </c>
      <c r="K757">
        <f t="shared" si="91"/>
        <v>1</v>
      </c>
      <c r="L757">
        <f t="shared" si="92"/>
        <v>2</v>
      </c>
      <c r="M757">
        <f t="shared" si="93"/>
        <v>1</v>
      </c>
      <c r="Y757" s="164">
        <f t="shared" si="94"/>
        <v>53.182114048507998</v>
      </c>
      <c r="Z757" s="164">
        <f t="shared" si="89"/>
        <v>58.620407763825717</v>
      </c>
      <c r="AA757" s="165">
        <f t="shared" si="95"/>
        <v>0.10225794541295197</v>
      </c>
    </row>
    <row r="758" spans="1:27" x14ac:dyDescent="0.35">
      <c r="A758" t="s">
        <v>1072</v>
      </c>
      <c r="B758" t="s">
        <v>1073</v>
      </c>
      <c r="C758" t="s">
        <v>1076</v>
      </c>
      <c r="D758" t="s">
        <v>1078</v>
      </c>
      <c r="E758" t="s">
        <v>1081</v>
      </c>
      <c r="F758" t="s">
        <v>1083</v>
      </c>
      <c r="G758" s="65">
        <v>35642.767502804199</v>
      </c>
      <c r="H758" s="137">
        <f t="shared" si="90"/>
        <v>61.453047418627932</v>
      </c>
      <c r="I758" s="132">
        <v>23954.0527728093</v>
      </c>
      <c r="J758">
        <f t="shared" si="88"/>
        <v>23.84</v>
      </c>
      <c r="K758">
        <f t="shared" si="91"/>
        <v>1</v>
      </c>
      <c r="L758">
        <f t="shared" si="92"/>
        <v>2</v>
      </c>
      <c r="M758">
        <f t="shared" si="93"/>
        <v>1</v>
      </c>
      <c r="Y758" s="164">
        <f t="shared" si="94"/>
        <v>61.453047418627932</v>
      </c>
      <c r="Z758" s="164">
        <f t="shared" si="89"/>
        <v>66.60581764055938</v>
      </c>
      <c r="AA758" s="165">
        <f t="shared" si="95"/>
        <v>8.3848896651616878E-2</v>
      </c>
    </row>
    <row r="759" spans="1:27" x14ac:dyDescent="0.35">
      <c r="A759" t="s">
        <v>1072</v>
      </c>
      <c r="B759" t="s">
        <v>1073</v>
      </c>
      <c r="C759" t="s">
        <v>1076</v>
      </c>
      <c r="D759" t="s">
        <v>1078</v>
      </c>
      <c r="E759" t="s">
        <v>1081</v>
      </c>
      <c r="F759" t="s">
        <v>1083</v>
      </c>
      <c r="G759" s="65">
        <v>48231.670590752154</v>
      </c>
      <c r="H759" s="137">
        <f t="shared" si="90"/>
        <v>83.158052742676134</v>
      </c>
      <c r="I759" s="132">
        <v>31081.371963744201</v>
      </c>
      <c r="J759">
        <f t="shared" si="88"/>
        <v>23.84</v>
      </c>
      <c r="K759">
        <f t="shared" si="91"/>
        <v>1</v>
      </c>
      <c r="L759">
        <f t="shared" si="92"/>
        <v>2</v>
      </c>
      <c r="M759">
        <f t="shared" si="93"/>
        <v>1</v>
      </c>
      <c r="Y759" s="164">
        <f t="shared" si="94"/>
        <v>83.158052742676134</v>
      </c>
      <c r="Z759" s="164">
        <f t="shared" si="89"/>
        <v>72.424258277651006</v>
      </c>
      <c r="AA759" s="165">
        <f t="shared" si="95"/>
        <v>-0.12907702995691506</v>
      </c>
    </row>
    <row r="760" spans="1:27" x14ac:dyDescent="0.35">
      <c r="A760" t="s">
        <v>1072</v>
      </c>
      <c r="B760" t="s">
        <v>1073</v>
      </c>
      <c r="C760" t="s">
        <v>1076</v>
      </c>
      <c r="D760" t="s">
        <v>1078</v>
      </c>
      <c r="E760" t="s">
        <v>1081</v>
      </c>
      <c r="F760" t="s">
        <v>1083</v>
      </c>
      <c r="G760" s="65">
        <v>47838.551531800811</v>
      </c>
      <c r="H760" s="137">
        <f t="shared" si="90"/>
        <v>82.480261261725531</v>
      </c>
      <c r="I760" s="132">
        <v>45016.2336447989</v>
      </c>
      <c r="J760">
        <f t="shared" si="88"/>
        <v>23.84</v>
      </c>
      <c r="K760">
        <f t="shared" si="91"/>
        <v>1</v>
      </c>
      <c r="L760">
        <f t="shared" si="92"/>
        <v>2</v>
      </c>
      <c r="M760">
        <f t="shared" si="93"/>
        <v>1</v>
      </c>
      <c r="Y760" s="164">
        <f t="shared" si="94"/>
        <v>82.480261261725531</v>
      </c>
      <c r="Z760" s="164">
        <f t="shared" si="89"/>
        <v>83.80008743658955</v>
      </c>
      <c r="AA760" s="165">
        <f t="shared" si="95"/>
        <v>1.6001721559488757E-2</v>
      </c>
    </row>
    <row r="761" spans="1:27" x14ac:dyDescent="0.35">
      <c r="A761" t="s">
        <v>1072</v>
      </c>
      <c r="B761" t="s">
        <v>1073</v>
      </c>
      <c r="C761" t="s">
        <v>1076</v>
      </c>
      <c r="D761" t="s">
        <v>1078</v>
      </c>
      <c r="E761" t="s">
        <v>1081</v>
      </c>
      <c r="F761" t="s">
        <v>1083</v>
      </c>
      <c r="G761" s="65">
        <v>53177.314487614211</v>
      </c>
      <c r="H761" s="137">
        <f t="shared" si="90"/>
        <v>91.685024978645188</v>
      </c>
      <c r="I761" s="132">
        <v>54061.366139626101</v>
      </c>
      <c r="J761">
        <f t="shared" si="88"/>
        <v>23.84</v>
      </c>
      <c r="K761">
        <f t="shared" si="91"/>
        <v>1</v>
      </c>
      <c r="L761">
        <f t="shared" si="92"/>
        <v>2</v>
      </c>
      <c r="M761">
        <f t="shared" si="93"/>
        <v>1</v>
      </c>
      <c r="Y761" s="164">
        <f t="shared" si="94"/>
        <v>91.685024978645188</v>
      </c>
      <c r="Z761" s="164">
        <f t="shared" si="89"/>
        <v>91.184149391148551</v>
      </c>
      <c r="AA761" s="165">
        <f t="shared" si="95"/>
        <v>-5.4630032288620622E-3</v>
      </c>
    </row>
    <row r="762" spans="1:27" x14ac:dyDescent="0.35">
      <c r="A762" t="s">
        <v>1072</v>
      </c>
      <c r="B762" t="s">
        <v>1073</v>
      </c>
      <c r="C762" t="s">
        <v>1076</v>
      </c>
      <c r="D762" t="s">
        <v>1078</v>
      </c>
      <c r="E762" t="s">
        <v>1081</v>
      </c>
      <c r="F762" t="s">
        <v>1083</v>
      </c>
      <c r="G762" s="65">
        <v>60125.827050522093</v>
      </c>
      <c r="H762" s="137">
        <f t="shared" si="90"/>
        <v>103.66521905262429</v>
      </c>
      <c r="I762" s="132">
        <v>63550.072249703</v>
      </c>
      <c r="J762">
        <f t="shared" si="88"/>
        <v>23.84</v>
      </c>
      <c r="K762">
        <f t="shared" si="91"/>
        <v>1</v>
      </c>
      <c r="L762">
        <f t="shared" si="92"/>
        <v>2</v>
      </c>
      <c r="M762">
        <f t="shared" si="93"/>
        <v>1</v>
      </c>
      <c r="Y762" s="164">
        <f t="shared" si="94"/>
        <v>103.66521905262429</v>
      </c>
      <c r="Z762" s="164">
        <f t="shared" si="89"/>
        <v>98.930326003318655</v>
      </c>
      <c r="AA762" s="165">
        <f t="shared" si="95"/>
        <v>-4.5674847287999643E-2</v>
      </c>
    </row>
    <row r="763" spans="1:27" x14ac:dyDescent="0.35">
      <c r="A763" t="s">
        <v>1072</v>
      </c>
      <c r="B763" t="s">
        <v>1073</v>
      </c>
      <c r="C763" t="s">
        <v>1076</v>
      </c>
      <c r="D763" t="s">
        <v>1078</v>
      </c>
      <c r="E763" t="s">
        <v>1081</v>
      </c>
      <c r="F763" t="s">
        <v>1083</v>
      </c>
      <c r="G763" s="65">
        <v>61765.635264441858</v>
      </c>
      <c r="H763" s="137">
        <f t="shared" si="90"/>
        <v>106.49247459386527</v>
      </c>
      <c r="I763" s="132">
        <v>71394.000753582499</v>
      </c>
      <c r="J763">
        <f t="shared" si="88"/>
        <v>23.84</v>
      </c>
      <c r="K763">
        <f t="shared" si="91"/>
        <v>1</v>
      </c>
      <c r="L763">
        <f t="shared" si="92"/>
        <v>2</v>
      </c>
      <c r="M763">
        <f t="shared" si="93"/>
        <v>1</v>
      </c>
      <c r="Y763" s="164">
        <f t="shared" si="94"/>
        <v>106.49247459386527</v>
      </c>
      <c r="Z763" s="164">
        <f t="shared" si="89"/>
        <v>105.33377604375765</v>
      </c>
      <c r="AA763" s="165">
        <f t="shared" si="95"/>
        <v>-1.0880567425318954E-2</v>
      </c>
    </row>
    <row r="764" spans="1:27" x14ac:dyDescent="0.35">
      <c r="A764" t="s">
        <v>1072</v>
      </c>
      <c r="B764" t="s">
        <v>1073</v>
      </c>
      <c r="C764" t="s">
        <v>1076</v>
      </c>
      <c r="D764" t="s">
        <v>1078</v>
      </c>
      <c r="E764" t="s">
        <v>1081</v>
      </c>
      <c r="F764" t="s">
        <v>1084</v>
      </c>
      <c r="G764" s="65">
        <v>24674.212875993617</v>
      </c>
      <c r="H764" s="137">
        <f t="shared" si="90"/>
        <v>42.541746337920031</v>
      </c>
      <c r="I764" s="132">
        <v>3495.45982983364</v>
      </c>
      <c r="J764">
        <f t="shared" si="88"/>
        <v>23.84</v>
      </c>
      <c r="K764">
        <f t="shared" si="91"/>
        <v>1</v>
      </c>
      <c r="L764">
        <f t="shared" si="92"/>
        <v>2</v>
      </c>
      <c r="M764">
        <f t="shared" si="93"/>
        <v>0</v>
      </c>
      <c r="Y764" s="164">
        <f t="shared" si="94"/>
        <v>42.541746337920031</v>
      </c>
      <c r="Z764" s="164">
        <f t="shared" si="89"/>
        <v>46.294126854100021</v>
      </c>
      <c r="AA764" s="165">
        <f t="shared" si="95"/>
        <v>8.8204665750528211E-2</v>
      </c>
    </row>
    <row r="765" spans="1:27" x14ac:dyDescent="0.35">
      <c r="A765" t="s">
        <v>1072</v>
      </c>
      <c r="B765" t="s">
        <v>1073</v>
      </c>
      <c r="C765" t="s">
        <v>1076</v>
      </c>
      <c r="D765" t="s">
        <v>1078</v>
      </c>
      <c r="E765" t="s">
        <v>1081</v>
      </c>
      <c r="F765" t="s">
        <v>1084</v>
      </c>
      <c r="G765" s="65">
        <v>31456.813681754455</v>
      </c>
      <c r="H765" s="137">
        <f t="shared" si="90"/>
        <v>54.235885658197333</v>
      </c>
      <c r="I765" s="132">
        <v>14172.2970393051</v>
      </c>
      <c r="J765">
        <f t="shared" si="88"/>
        <v>23.84</v>
      </c>
      <c r="K765">
        <f t="shared" si="91"/>
        <v>1</v>
      </c>
      <c r="L765">
        <f t="shared" si="92"/>
        <v>2</v>
      </c>
      <c r="M765">
        <f t="shared" si="93"/>
        <v>0</v>
      </c>
      <c r="Y765" s="164">
        <f t="shared" si="94"/>
        <v>54.235885658197333</v>
      </c>
      <c r="Z765" s="164">
        <f t="shared" si="89"/>
        <v>55.010243227029292</v>
      </c>
      <c r="AA765" s="165">
        <f t="shared" si="95"/>
        <v>1.4277586867707415E-2</v>
      </c>
    </row>
    <row r="766" spans="1:27" x14ac:dyDescent="0.35">
      <c r="A766" t="s">
        <v>1072</v>
      </c>
      <c r="B766" t="s">
        <v>1073</v>
      </c>
      <c r="C766" t="s">
        <v>1076</v>
      </c>
      <c r="D766" t="s">
        <v>1078</v>
      </c>
      <c r="E766" t="s">
        <v>1081</v>
      </c>
      <c r="F766" t="s">
        <v>1084</v>
      </c>
      <c r="G766" s="65">
        <v>35004.093651232877</v>
      </c>
      <c r="H766" s="137">
        <f t="shared" si="90"/>
        <v>60.351885605573926</v>
      </c>
      <c r="I766" s="132">
        <v>23954.0527728093</v>
      </c>
      <c r="J766">
        <f t="shared" si="88"/>
        <v>23.84</v>
      </c>
      <c r="K766">
        <f t="shared" si="91"/>
        <v>1</v>
      </c>
      <c r="L766">
        <f t="shared" si="92"/>
        <v>2</v>
      </c>
      <c r="M766">
        <f t="shared" si="93"/>
        <v>0</v>
      </c>
      <c r="Y766" s="164">
        <f t="shared" si="94"/>
        <v>60.351885605573926</v>
      </c>
      <c r="Z766" s="164">
        <f t="shared" si="89"/>
        <v>62.995653103762947</v>
      </c>
      <c r="AA766" s="165">
        <f t="shared" si="95"/>
        <v>4.3805880655779283E-2</v>
      </c>
    </row>
    <row r="767" spans="1:27" x14ac:dyDescent="0.35">
      <c r="A767" t="s">
        <v>1072</v>
      </c>
      <c r="B767" t="s">
        <v>1073</v>
      </c>
      <c r="C767" t="s">
        <v>1076</v>
      </c>
      <c r="D767" t="s">
        <v>1078</v>
      </c>
      <c r="E767" t="s">
        <v>1081</v>
      </c>
      <c r="F767" t="s">
        <v>1084</v>
      </c>
      <c r="G767" s="65">
        <v>45035.273240737835</v>
      </c>
      <c r="H767" s="137">
        <f t="shared" si="90"/>
        <v>77.64702282885834</v>
      </c>
      <c r="I767" s="132">
        <v>31081.371963744201</v>
      </c>
      <c r="J767">
        <f t="shared" si="88"/>
        <v>23.84</v>
      </c>
      <c r="K767">
        <f t="shared" si="91"/>
        <v>1</v>
      </c>
      <c r="L767">
        <f t="shared" si="92"/>
        <v>2</v>
      </c>
      <c r="M767">
        <f t="shared" si="93"/>
        <v>0</v>
      </c>
      <c r="Y767" s="164">
        <f t="shared" si="94"/>
        <v>77.64702282885834</v>
      </c>
      <c r="Z767" s="164">
        <f t="shared" si="89"/>
        <v>68.814093740854574</v>
      </c>
      <c r="AA767" s="165">
        <f t="shared" si="95"/>
        <v>-0.1137574728070696</v>
      </c>
    </row>
    <row r="768" spans="1:27" x14ac:dyDescent="0.35">
      <c r="A768" t="s">
        <v>1072</v>
      </c>
      <c r="B768" t="s">
        <v>1073</v>
      </c>
      <c r="C768" t="s">
        <v>1076</v>
      </c>
      <c r="D768" t="s">
        <v>1078</v>
      </c>
      <c r="E768" t="s">
        <v>1081</v>
      </c>
      <c r="F768" t="s">
        <v>1084</v>
      </c>
      <c r="G768" s="65">
        <v>45001.232691999641</v>
      </c>
      <c r="H768" s="137">
        <f t="shared" si="90"/>
        <v>77.588332227585582</v>
      </c>
      <c r="I768" s="132">
        <v>45016.2336447989</v>
      </c>
      <c r="J768">
        <f t="shared" si="88"/>
        <v>23.84</v>
      </c>
      <c r="K768">
        <f t="shared" si="91"/>
        <v>1</v>
      </c>
      <c r="L768">
        <f t="shared" si="92"/>
        <v>2</v>
      </c>
      <c r="M768">
        <f t="shared" si="93"/>
        <v>0</v>
      </c>
      <c r="Y768" s="164">
        <f t="shared" si="94"/>
        <v>77.588332227585582</v>
      </c>
      <c r="Z768" s="164">
        <f t="shared" si="89"/>
        <v>80.189922899793117</v>
      </c>
      <c r="AA768" s="165">
        <f t="shared" si="95"/>
        <v>3.3530694596920041E-2</v>
      </c>
    </row>
    <row r="769" spans="1:27" x14ac:dyDescent="0.35">
      <c r="A769" t="s">
        <v>1072</v>
      </c>
      <c r="B769" t="s">
        <v>1073</v>
      </c>
      <c r="C769" t="s">
        <v>1076</v>
      </c>
      <c r="D769" t="s">
        <v>1078</v>
      </c>
      <c r="E769" t="s">
        <v>1081</v>
      </c>
      <c r="F769" t="s">
        <v>1084</v>
      </c>
      <c r="G769" s="65">
        <v>48805.927485552886</v>
      </c>
      <c r="H769" s="137">
        <f t="shared" si="90"/>
        <v>84.148150837160145</v>
      </c>
      <c r="I769" s="132">
        <v>54061.366139626101</v>
      </c>
      <c r="J769">
        <f t="shared" si="88"/>
        <v>23.84</v>
      </c>
      <c r="K769">
        <f t="shared" si="91"/>
        <v>1</v>
      </c>
      <c r="L769">
        <f t="shared" si="92"/>
        <v>2</v>
      </c>
      <c r="M769">
        <f t="shared" si="93"/>
        <v>0</v>
      </c>
      <c r="Y769" s="164">
        <f t="shared" si="94"/>
        <v>84.148150837160145</v>
      </c>
      <c r="Z769" s="164">
        <f t="shared" si="89"/>
        <v>87.573984854352119</v>
      </c>
      <c r="AA769" s="165">
        <f t="shared" si="95"/>
        <v>4.071193464276468E-2</v>
      </c>
    </row>
    <row r="770" spans="1:27" x14ac:dyDescent="0.35">
      <c r="A770" t="s">
        <v>1072</v>
      </c>
      <c r="B770" t="s">
        <v>1073</v>
      </c>
      <c r="C770" t="s">
        <v>1076</v>
      </c>
      <c r="D770" t="s">
        <v>1078</v>
      </c>
      <c r="E770" t="s">
        <v>1081</v>
      </c>
      <c r="F770" t="s">
        <v>1084</v>
      </c>
      <c r="G770" s="65">
        <v>54511.399694345564</v>
      </c>
      <c r="H770" s="137">
        <f t="shared" si="90"/>
        <v>93.985171886802704</v>
      </c>
      <c r="I770" s="132">
        <v>63550.072249703</v>
      </c>
      <c r="J770">
        <f t="shared" si="88"/>
        <v>23.84</v>
      </c>
      <c r="K770">
        <f t="shared" si="91"/>
        <v>1</v>
      </c>
      <c r="L770">
        <f t="shared" si="92"/>
        <v>2</v>
      </c>
      <c r="M770">
        <f t="shared" si="93"/>
        <v>0</v>
      </c>
      <c r="Y770" s="164">
        <f t="shared" si="94"/>
        <v>93.985171886802704</v>
      </c>
      <c r="Z770" s="164">
        <f t="shared" si="89"/>
        <v>95.320161466522222</v>
      </c>
      <c r="AA770" s="165">
        <f t="shared" si="95"/>
        <v>1.4204257468693138E-2</v>
      </c>
    </row>
    <row r="771" spans="1:27" x14ac:dyDescent="0.35">
      <c r="A771" t="s">
        <v>1072</v>
      </c>
      <c r="B771" t="s">
        <v>1073</v>
      </c>
      <c r="C771" t="s">
        <v>1076</v>
      </c>
      <c r="D771" t="s">
        <v>1078</v>
      </c>
      <c r="E771" t="s">
        <v>1081</v>
      </c>
      <c r="F771" t="s">
        <v>1084</v>
      </c>
      <c r="G771" s="65">
        <v>55308.601224738602</v>
      </c>
      <c r="H771" s="137">
        <f t="shared" si="90"/>
        <v>95.359657284032068</v>
      </c>
      <c r="I771" s="132">
        <v>71394.000753582499</v>
      </c>
      <c r="J771">
        <f t="shared" si="88"/>
        <v>23.84</v>
      </c>
      <c r="K771">
        <f t="shared" si="91"/>
        <v>1</v>
      </c>
      <c r="L771">
        <f t="shared" si="92"/>
        <v>2</v>
      </c>
      <c r="M771">
        <f t="shared" si="93"/>
        <v>0</v>
      </c>
      <c r="Y771" s="164">
        <f t="shared" si="94"/>
        <v>95.359657284032068</v>
      </c>
      <c r="Z771" s="164">
        <f t="shared" si="89"/>
        <v>101.72361150696122</v>
      </c>
      <c r="AA771" s="165">
        <f t="shared" si="95"/>
        <v>6.6736336981307431E-2</v>
      </c>
    </row>
    <row r="772" spans="1:27" x14ac:dyDescent="0.35">
      <c r="A772" t="s">
        <v>1072</v>
      </c>
      <c r="B772" t="s">
        <v>1074</v>
      </c>
      <c r="C772" t="s">
        <v>1075</v>
      </c>
      <c r="D772" t="s">
        <v>1077</v>
      </c>
      <c r="E772" t="s">
        <v>1079</v>
      </c>
      <c r="F772" t="s">
        <v>1083</v>
      </c>
      <c r="G772" s="65">
        <v>23457.791442968271</v>
      </c>
      <c r="H772" s="137">
        <f t="shared" si="90"/>
        <v>40.444468005117706</v>
      </c>
      <c r="I772" s="132">
        <v>3495.45982983364</v>
      </c>
      <c r="J772">
        <f t="shared" ref="J772:J835" si="96">IF(A772="LI01",10,23.84)</f>
        <v>23.84</v>
      </c>
      <c r="K772">
        <f t="shared" si="91"/>
        <v>2</v>
      </c>
      <c r="L772">
        <f t="shared" si="92"/>
        <v>1</v>
      </c>
      <c r="M772">
        <f t="shared" si="93"/>
        <v>1</v>
      </c>
      <c r="Y772" s="164">
        <f t="shared" si="94"/>
        <v>40.444468005117706</v>
      </c>
      <c r="Z772" s="164">
        <f t="shared" ref="Z772:Z835" si="97">$P$21+I772*$P$22+J772*$P$23+K772*$P$24+L772*$P$25+M772*$P$26</f>
        <v>49.454428566357194</v>
      </c>
      <c r="AA772" s="165">
        <f t="shared" si="95"/>
        <v>0.22277362036507431</v>
      </c>
    </row>
    <row r="773" spans="1:27" x14ac:dyDescent="0.35">
      <c r="A773" t="s">
        <v>1072</v>
      </c>
      <c r="B773" t="s">
        <v>1074</v>
      </c>
      <c r="C773" t="s">
        <v>1075</v>
      </c>
      <c r="D773" t="s">
        <v>1077</v>
      </c>
      <c r="E773" t="s">
        <v>1079</v>
      </c>
      <c r="F773" t="s">
        <v>1083</v>
      </c>
      <c r="G773" s="65">
        <v>30823.985487458285</v>
      </c>
      <c r="H773" s="137">
        <f t="shared" ref="H773:H836" si="98">G773/580</f>
        <v>53.144802564583252</v>
      </c>
      <c r="I773" s="132">
        <v>14172.2970393051</v>
      </c>
      <c r="J773">
        <f t="shared" si="96"/>
        <v>23.84</v>
      </c>
      <c r="K773">
        <f t="shared" ref="K773:K836" si="99">IF(B773="ENT01",1,2)</f>
        <v>2</v>
      </c>
      <c r="L773">
        <f t="shared" ref="L773:L836" si="100">IF(C773="ENV01",1,2)</f>
        <v>1</v>
      </c>
      <c r="M773">
        <f t="shared" ref="M773:M836" si="101">IF(F773="ZVDF01",1,0)</f>
        <v>1</v>
      </c>
      <c r="Y773" s="164">
        <f t="shared" ref="Y773:Y836" si="102">H773</f>
        <v>53.144802564583252</v>
      </c>
      <c r="Z773" s="164">
        <f t="shared" si="97"/>
        <v>58.170544939286465</v>
      </c>
      <c r="AA773" s="165">
        <f t="shared" ref="AA773:AA836" si="103">Z773/Y773-1</f>
        <v>9.4566959179042342E-2</v>
      </c>
    </row>
    <row r="774" spans="1:27" x14ac:dyDescent="0.35">
      <c r="A774" t="s">
        <v>1072</v>
      </c>
      <c r="B774" t="s">
        <v>1074</v>
      </c>
      <c r="C774" t="s">
        <v>1075</v>
      </c>
      <c r="D774" t="s">
        <v>1077</v>
      </c>
      <c r="E774" t="s">
        <v>1079</v>
      </c>
      <c r="F774" t="s">
        <v>1083</v>
      </c>
      <c r="G774" s="65">
        <v>34616.409562513916</v>
      </c>
      <c r="H774" s="137">
        <f t="shared" si="98"/>
        <v>59.683464762955026</v>
      </c>
      <c r="I774" s="132">
        <v>23954.0527728093</v>
      </c>
      <c r="J774">
        <f t="shared" si="96"/>
        <v>23.84</v>
      </c>
      <c r="K774">
        <f t="shared" si="99"/>
        <v>2</v>
      </c>
      <c r="L774">
        <f t="shared" si="100"/>
        <v>1</v>
      </c>
      <c r="M774">
        <f t="shared" si="101"/>
        <v>1</v>
      </c>
      <c r="Y774" s="164">
        <f t="shared" si="102"/>
        <v>59.683464762955026</v>
      </c>
      <c r="Z774" s="164">
        <f t="shared" si="97"/>
        <v>66.155954816020127</v>
      </c>
      <c r="AA774" s="165">
        <f t="shared" si="103"/>
        <v>0.10844695559770035</v>
      </c>
    </row>
    <row r="775" spans="1:27" x14ac:dyDescent="0.35">
      <c r="A775" t="s">
        <v>1072</v>
      </c>
      <c r="B775" t="s">
        <v>1074</v>
      </c>
      <c r="C775" t="s">
        <v>1075</v>
      </c>
      <c r="D775" t="s">
        <v>1077</v>
      </c>
      <c r="E775" t="s">
        <v>1079</v>
      </c>
      <c r="F775" t="s">
        <v>1083</v>
      </c>
      <c r="G775" s="65">
        <v>45600.426282055669</v>
      </c>
      <c r="H775" s="137">
        <f t="shared" si="98"/>
        <v>78.62142462423391</v>
      </c>
      <c r="I775" s="132">
        <v>31081.371963744201</v>
      </c>
      <c r="J775">
        <f t="shared" si="96"/>
        <v>23.84</v>
      </c>
      <c r="K775">
        <f t="shared" si="99"/>
        <v>2</v>
      </c>
      <c r="L775">
        <f t="shared" si="100"/>
        <v>1</v>
      </c>
      <c r="M775">
        <f t="shared" si="101"/>
        <v>1</v>
      </c>
      <c r="Y775" s="164">
        <f t="shared" si="102"/>
        <v>78.62142462423391</v>
      </c>
      <c r="Z775" s="164">
        <f t="shared" si="97"/>
        <v>71.974395453111754</v>
      </c>
      <c r="AA775" s="165">
        <f t="shared" si="103"/>
        <v>-8.4544756125842446E-2</v>
      </c>
    </row>
    <row r="776" spans="1:27" x14ac:dyDescent="0.35">
      <c r="A776" t="s">
        <v>1072</v>
      </c>
      <c r="B776" t="s">
        <v>1074</v>
      </c>
      <c r="C776" t="s">
        <v>1075</v>
      </c>
      <c r="D776" t="s">
        <v>1077</v>
      </c>
      <c r="E776" t="s">
        <v>1079</v>
      </c>
      <c r="F776" t="s">
        <v>1083</v>
      </c>
      <c r="G776" s="65">
        <v>45511.182158689851</v>
      </c>
      <c r="H776" s="137">
        <f t="shared" si="98"/>
        <v>78.467555446016988</v>
      </c>
      <c r="I776" s="132">
        <v>45016.2336447989</v>
      </c>
      <c r="J776">
        <f t="shared" si="96"/>
        <v>23.84</v>
      </c>
      <c r="K776">
        <f t="shared" si="99"/>
        <v>2</v>
      </c>
      <c r="L776">
        <f t="shared" si="100"/>
        <v>1</v>
      </c>
      <c r="M776">
        <f t="shared" si="101"/>
        <v>1</v>
      </c>
      <c r="Y776" s="164">
        <f t="shared" si="102"/>
        <v>78.467555446016988</v>
      </c>
      <c r="Z776" s="164">
        <f t="shared" si="97"/>
        <v>83.350224612050297</v>
      </c>
      <c r="AA776" s="165">
        <f t="shared" si="103"/>
        <v>6.2225325337074144E-2</v>
      </c>
    </row>
    <row r="777" spans="1:27" x14ac:dyDescent="0.35">
      <c r="A777" t="s">
        <v>1072</v>
      </c>
      <c r="B777" t="s">
        <v>1074</v>
      </c>
      <c r="C777" t="s">
        <v>1075</v>
      </c>
      <c r="D777" t="s">
        <v>1077</v>
      </c>
      <c r="E777" t="s">
        <v>1079</v>
      </c>
      <c r="F777" t="s">
        <v>1083</v>
      </c>
      <c r="G777" s="65">
        <v>49819.832983530134</v>
      </c>
      <c r="H777" s="137">
        <f t="shared" si="98"/>
        <v>85.896263764707129</v>
      </c>
      <c r="I777" s="132">
        <v>54061.366139626101</v>
      </c>
      <c r="J777">
        <f t="shared" si="96"/>
        <v>23.84</v>
      </c>
      <c r="K777">
        <f t="shared" si="99"/>
        <v>2</v>
      </c>
      <c r="L777">
        <f t="shared" si="100"/>
        <v>1</v>
      </c>
      <c r="M777">
        <f t="shared" si="101"/>
        <v>1</v>
      </c>
      <c r="Y777" s="164">
        <f t="shared" si="102"/>
        <v>85.896263764707129</v>
      </c>
      <c r="Z777" s="164">
        <f t="shared" si="97"/>
        <v>90.734286566609299</v>
      </c>
      <c r="AA777" s="165">
        <f t="shared" si="103"/>
        <v>5.6324019111643864E-2</v>
      </c>
    </row>
    <row r="778" spans="1:27" x14ac:dyDescent="0.35">
      <c r="A778" t="s">
        <v>1072</v>
      </c>
      <c r="B778" t="s">
        <v>1074</v>
      </c>
      <c r="C778" t="s">
        <v>1075</v>
      </c>
      <c r="D778" t="s">
        <v>1077</v>
      </c>
      <c r="E778" t="s">
        <v>1079</v>
      </c>
      <c r="F778" t="s">
        <v>1083</v>
      </c>
      <c r="G778" s="65">
        <v>55148.900647679053</v>
      </c>
      <c r="H778" s="137">
        <f t="shared" si="98"/>
        <v>95.084311461515611</v>
      </c>
      <c r="I778" s="132">
        <v>63550.072249703</v>
      </c>
      <c r="J778">
        <f t="shared" si="96"/>
        <v>23.84</v>
      </c>
      <c r="K778">
        <f t="shared" si="99"/>
        <v>2</v>
      </c>
      <c r="L778">
        <f t="shared" si="100"/>
        <v>1</v>
      </c>
      <c r="M778">
        <f t="shared" si="101"/>
        <v>1</v>
      </c>
      <c r="Y778" s="164">
        <f t="shared" si="102"/>
        <v>95.084311461515611</v>
      </c>
      <c r="Z778" s="164">
        <f t="shared" si="97"/>
        <v>98.480463178779402</v>
      </c>
      <c r="AA778" s="165">
        <f t="shared" si="103"/>
        <v>3.5717266761071897E-2</v>
      </c>
    </row>
    <row r="779" spans="1:27" x14ac:dyDescent="0.35">
      <c r="A779" t="s">
        <v>1072</v>
      </c>
      <c r="B779" t="s">
        <v>1074</v>
      </c>
      <c r="C779" t="s">
        <v>1075</v>
      </c>
      <c r="D779" t="s">
        <v>1077</v>
      </c>
      <c r="E779" t="s">
        <v>1079</v>
      </c>
      <c r="F779" t="s">
        <v>1083</v>
      </c>
      <c r="G779" s="65">
        <v>57269.22946192068</v>
      </c>
      <c r="H779" s="137">
        <f t="shared" si="98"/>
        <v>98.740050796414963</v>
      </c>
      <c r="I779" s="132">
        <v>71394.000753582499</v>
      </c>
      <c r="J779">
        <f t="shared" si="96"/>
        <v>23.84</v>
      </c>
      <c r="K779">
        <f t="shared" si="99"/>
        <v>2</v>
      </c>
      <c r="L779">
        <f t="shared" si="100"/>
        <v>1</v>
      </c>
      <c r="M779">
        <f t="shared" si="101"/>
        <v>1</v>
      </c>
      <c r="Y779" s="164">
        <f t="shared" si="102"/>
        <v>98.740050796414963</v>
      </c>
      <c r="Z779" s="164">
        <f t="shared" si="97"/>
        <v>104.8839132192184</v>
      </c>
      <c r="AA779" s="165">
        <f t="shared" si="103"/>
        <v>6.2222597347767472E-2</v>
      </c>
    </row>
    <row r="780" spans="1:27" x14ac:dyDescent="0.35">
      <c r="A780" t="s">
        <v>1072</v>
      </c>
      <c r="B780" t="s">
        <v>1074</v>
      </c>
      <c r="C780" t="s">
        <v>1075</v>
      </c>
      <c r="D780" t="s">
        <v>1077</v>
      </c>
      <c r="E780" t="s">
        <v>1079</v>
      </c>
      <c r="F780" t="s">
        <v>1084</v>
      </c>
      <c r="G780" s="65">
        <v>26303.895735433398</v>
      </c>
      <c r="H780" s="137">
        <f t="shared" si="98"/>
        <v>45.351544371436894</v>
      </c>
      <c r="I780" s="132">
        <v>3495.45982983364</v>
      </c>
      <c r="J780">
        <f t="shared" si="96"/>
        <v>23.84</v>
      </c>
      <c r="K780">
        <f t="shared" si="99"/>
        <v>2</v>
      </c>
      <c r="L780">
        <f t="shared" si="100"/>
        <v>1</v>
      </c>
      <c r="M780">
        <f t="shared" si="101"/>
        <v>0</v>
      </c>
      <c r="Y780" s="164">
        <f t="shared" si="102"/>
        <v>45.351544371436894</v>
      </c>
      <c r="Z780" s="164">
        <f t="shared" si="97"/>
        <v>45.844264029560769</v>
      </c>
      <c r="AA780" s="165">
        <f t="shared" si="103"/>
        <v>1.0864451584899015E-2</v>
      </c>
    </row>
    <row r="781" spans="1:27" x14ac:dyDescent="0.35">
      <c r="A781" t="s">
        <v>1072</v>
      </c>
      <c r="B781" t="s">
        <v>1074</v>
      </c>
      <c r="C781" t="s">
        <v>1075</v>
      </c>
      <c r="D781" t="s">
        <v>1077</v>
      </c>
      <c r="E781" t="s">
        <v>1079</v>
      </c>
      <c r="F781" t="s">
        <v>1084</v>
      </c>
      <c r="G781" s="65">
        <v>32087.805690004425</v>
      </c>
      <c r="H781" s="137">
        <f t="shared" si="98"/>
        <v>55.323802913800733</v>
      </c>
      <c r="I781" s="132">
        <v>14172.2970393051</v>
      </c>
      <c r="J781">
        <f t="shared" si="96"/>
        <v>23.84</v>
      </c>
      <c r="K781">
        <f t="shared" si="99"/>
        <v>2</v>
      </c>
      <c r="L781">
        <f t="shared" si="100"/>
        <v>1</v>
      </c>
      <c r="M781">
        <f t="shared" si="101"/>
        <v>0</v>
      </c>
      <c r="Y781" s="164">
        <f t="shared" si="102"/>
        <v>55.323802913800733</v>
      </c>
      <c r="Z781" s="164">
        <f t="shared" si="97"/>
        <v>54.56038040249004</v>
      </c>
      <c r="AA781" s="165">
        <f t="shared" si="103"/>
        <v>-1.3799169093638985E-2</v>
      </c>
    </row>
    <row r="782" spans="1:27" x14ac:dyDescent="0.35">
      <c r="A782" t="s">
        <v>1072</v>
      </c>
      <c r="B782" t="s">
        <v>1074</v>
      </c>
      <c r="C782" t="s">
        <v>1075</v>
      </c>
      <c r="D782" t="s">
        <v>1077</v>
      </c>
      <c r="E782" t="s">
        <v>1079</v>
      </c>
      <c r="F782" t="s">
        <v>1084</v>
      </c>
      <c r="G782" s="65">
        <v>34899.554576182629</v>
      </c>
      <c r="H782" s="137">
        <f t="shared" si="98"/>
        <v>60.171645821004532</v>
      </c>
      <c r="I782" s="132">
        <v>23954.0527728093</v>
      </c>
      <c r="J782">
        <f t="shared" si="96"/>
        <v>23.84</v>
      </c>
      <c r="K782">
        <f t="shared" si="99"/>
        <v>2</v>
      </c>
      <c r="L782">
        <f t="shared" si="100"/>
        <v>1</v>
      </c>
      <c r="M782">
        <f t="shared" si="101"/>
        <v>0</v>
      </c>
      <c r="Y782" s="164">
        <f t="shared" si="102"/>
        <v>60.171645821004532</v>
      </c>
      <c r="Z782" s="164">
        <f t="shared" si="97"/>
        <v>62.545790279223702</v>
      </c>
      <c r="AA782" s="165">
        <f t="shared" si="103"/>
        <v>3.9456199441206152E-2</v>
      </c>
    </row>
    <row r="783" spans="1:27" x14ac:dyDescent="0.35">
      <c r="A783" t="s">
        <v>1072</v>
      </c>
      <c r="B783" t="s">
        <v>1074</v>
      </c>
      <c r="C783" t="s">
        <v>1075</v>
      </c>
      <c r="D783" t="s">
        <v>1077</v>
      </c>
      <c r="E783" t="s">
        <v>1079</v>
      </c>
      <c r="F783" t="s">
        <v>1084</v>
      </c>
      <c r="G783" s="65">
        <v>43065.422455088257</v>
      </c>
      <c r="H783" s="137">
        <f t="shared" si="98"/>
        <v>74.250728370841827</v>
      </c>
      <c r="I783" s="132">
        <v>31081.371963744201</v>
      </c>
      <c r="J783">
        <f t="shared" si="96"/>
        <v>23.84</v>
      </c>
      <c r="K783">
        <f t="shared" si="99"/>
        <v>2</v>
      </c>
      <c r="L783">
        <f t="shared" si="100"/>
        <v>1</v>
      </c>
      <c r="M783">
        <f t="shared" si="101"/>
        <v>0</v>
      </c>
      <c r="Y783" s="164">
        <f t="shared" si="102"/>
        <v>74.250728370841827</v>
      </c>
      <c r="Z783" s="164">
        <f t="shared" si="97"/>
        <v>68.364230916315321</v>
      </c>
      <c r="AA783" s="165">
        <f t="shared" si="103"/>
        <v>-7.9278649296565362E-2</v>
      </c>
    </row>
    <row r="784" spans="1:27" x14ac:dyDescent="0.35">
      <c r="A784" t="s">
        <v>1072</v>
      </c>
      <c r="B784" t="s">
        <v>1074</v>
      </c>
      <c r="C784" t="s">
        <v>1075</v>
      </c>
      <c r="D784" t="s">
        <v>1077</v>
      </c>
      <c r="E784" t="s">
        <v>1079</v>
      </c>
      <c r="F784" t="s">
        <v>1084</v>
      </c>
      <c r="G784" s="65">
        <v>43352.835009280854</v>
      </c>
      <c r="H784" s="137">
        <f t="shared" si="98"/>
        <v>74.746267257380779</v>
      </c>
      <c r="I784" s="132">
        <v>45016.2336447989</v>
      </c>
      <c r="J784">
        <f t="shared" si="96"/>
        <v>23.84</v>
      </c>
      <c r="K784">
        <f t="shared" si="99"/>
        <v>2</v>
      </c>
      <c r="L784">
        <f t="shared" si="100"/>
        <v>1</v>
      </c>
      <c r="M784">
        <f t="shared" si="101"/>
        <v>0</v>
      </c>
      <c r="Y784" s="164">
        <f t="shared" si="102"/>
        <v>74.746267257380779</v>
      </c>
      <c r="Z784" s="164">
        <f t="shared" si="97"/>
        <v>79.740060075253865</v>
      </c>
      <c r="AA784" s="165">
        <f t="shared" si="103"/>
        <v>6.6809929125657863E-2</v>
      </c>
    </row>
    <row r="785" spans="1:27" x14ac:dyDescent="0.35">
      <c r="A785" t="s">
        <v>1072</v>
      </c>
      <c r="B785" t="s">
        <v>1074</v>
      </c>
      <c r="C785" t="s">
        <v>1075</v>
      </c>
      <c r="D785" t="s">
        <v>1077</v>
      </c>
      <c r="E785" t="s">
        <v>1079</v>
      </c>
      <c r="F785" t="s">
        <v>1084</v>
      </c>
      <c r="G785" s="65">
        <v>46333.933293173395</v>
      </c>
      <c r="H785" s="137">
        <f t="shared" si="98"/>
        <v>79.88609188478172</v>
      </c>
      <c r="I785" s="132">
        <v>54061.366139626101</v>
      </c>
      <c r="J785">
        <f t="shared" si="96"/>
        <v>23.84</v>
      </c>
      <c r="K785">
        <f t="shared" si="99"/>
        <v>2</v>
      </c>
      <c r="L785">
        <f t="shared" si="100"/>
        <v>1</v>
      </c>
      <c r="M785">
        <f t="shared" si="101"/>
        <v>0</v>
      </c>
      <c r="Y785" s="164">
        <f t="shared" si="102"/>
        <v>79.88609188478172</v>
      </c>
      <c r="Z785" s="164">
        <f t="shared" si="97"/>
        <v>87.124122029812867</v>
      </c>
      <c r="AA785" s="165">
        <f t="shared" si="103"/>
        <v>9.0604383995532389E-2</v>
      </c>
    </row>
    <row r="786" spans="1:27" x14ac:dyDescent="0.35">
      <c r="A786" t="s">
        <v>1072</v>
      </c>
      <c r="B786" t="s">
        <v>1074</v>
      </c>
      <c r="C786" t="s">
        <v>1075</v>
      </c>
      <c r="D786" t="s">
        <v>1077</v>
      </c>
      <c r="E786" t="s">
        <v>1079</v>
      </c>
      <c r="F786" t="s">
        <v>1084</v>
      </c>
      <c r="G786" s="65">
        <v>50656.102949516615</v>
      </c>
      <c r="H786" s="137">
        <f t="shared" si="98"/>
        <v>87.338108533649333</v>
      </c>
      <c r="I786" s="132">
        <v>63550.072249703</v>
      </c>
      <c r="J786">
        <f t="shared" si="96"/>
        <v>23.84</v>
      </c>
      <c r="K786">
        <f t="shared" si="99"/>
        <v>2</v>
      </c>
      <c r="L786">
        <f t="shared" si="100"/>
        <v>1</v>
      </c>
      <c r="M786">
        <f t="shared" si="101"/>
        <v>0</v>
      </c>
      <c r="Y786" s="164">
        <f t="shared" si="102"/>
        <v>87.338108533649333</v>
      </c>
      <c r="Z786" s="164">
        <f t="shared" si="97"/>
        <v>94.87029864198297</v>
      </c>
      <c r="AA786" s="165">
        <f t="shared" si="103"/>
        <v>8.6241736108031875E-2</v>
      </c>
    </row>
    <row r="787" spans="1:27" x14ac:dyDescent="0.35">
      <c r="A787" t="s">
        <v>1072</v>
      </c>
      <c r="B787" t="s">
        <v>1074</v>
      </c>
      <c r="C787" t="s">
        <v>1075</v>
      </c>
      <c r="D787" t="s">
        <v>1077</v>
      </c>
      <c r="E787" t="s">
        <v>1079</v>
      </c>
      <c r="F787" t="s">
        <v>1084</v>
      </c>
      <c r="G787" s="65">
        <v>51896.024679558628</v>
      </c>
      <c r="H787" s="137">
        <f t="shared" si="98"/>
        <v>89.47590461992867</v>
      </c>
      <c r="I787" s="132">
        <v>71394.000753582499</v>
      </c>
      <c r="J787">
        <f t="shared" si="96"/>
        <v>23.84</v>
      </c>
      <c r="K787">
        <f t="shared" si="99"/>
        <v>2</v>
      </c>
      <c r="L787">
        <f t="shared" si="100"/>
        <v>1</v>
      </c>
      <c r="M787">
        <f t="shared" si="101"/>
        <v>0</v>
      </c>
      <c r="Y787" s="164">
        <f t="shared" si="102"/>
        <v>89.47590461992867</v>
      </c>
      <c r="Z787" s="164">
        <f t="shared" si="97"/>
        <v>101.27374868242197</v>
      </c>
      <c r="AA787" s="165">
        <f t="shared" si="103"/>
        <v>0.13185498501085391</v>
      </c>
    </row>
    <row r="788" spans="1:27" x14ac:dyDescent="0.35">
      <c r="A788" t="s">
        <v>1072</v>
      </c>
      <c r="B788" t="s">
        <v>1074</v>
      </c>
      <c r="C788" t="s">
        <v>1075</v>
      </c>
      <c r="D788" t="s">
        <v>1077</v>
      </c>
      <c r="E788" t="s">
        <v>1082</v>
      </c>
      <c r="F788" t="s">
        <v>1083</v>
      </c>
      <c r="G788" s="65">
        <v>23732.755470922475</v>
      </c>
      <c r="H788" s="137">
        <f t="shared" si="98"/>
        <v>40.91854391538358</v>
      </c>
      <c r="I788" s="132">
        <v>3495.45982983364</v>
      </c>
      <c r="J788">
        <f t="shared" si="96"/>
        <v>23.84</v>
      </c>
      <c r="K788">
        <f t="shared" si="99"/>
        <v>2</v>
      </c>
      <c r="L788">
        <f t="shared" si="100"/>
        <v>1</v>
      </c>
      <c r="M788">
        <f t="shared" si="101"/>
        <v>1</v>
      </c>
      <c r="Y788" s="164">
        <f t="shared" si="102"/>
        <v>40.91854391538358</v>
      </c>
      <c r="Z788" s="164">
        <f t="shared" si="97"/>
        <v>49.454428566357194</v>
      </c>
      <c r="AA788" s="165">
        <f t="shared" si="103"/>
        <v>0.20860675464467082</v>
      </c>
    </row>
    <row r="789" spans="1:27" x14ac:dyDescent="0.35">
      <c r="A789" t="s">
        <v>1072</v>
      </c>
      <c r="B789" t="s">
        <v>1074</v>
      </c>
      <c r="C789" t="s">
        <v>1075</v>
      </c>
      <c r="D789" t="s">
        <v>1077</v>
      </c>
      <c r="E789" t="s">
        <v>1082</v>
      </c>
      <c r="F789" t="s">
        <v>1083</v>
      </c>
      <c r="G789" s="65">
        <v>30845.296306064156</v>
      </c>
      <c r="H789" s="137">
        <f t="shared" si="98"/>
        <v>53.181545355283028</v>
      </c>
      <c r="I789" s="132">
        <v>14172.2970393051</v>
      </c>
      <c r="J789">
        <f t="shared" si="96"/>
        <v>23.84</v>
      </c>
      <c r="K789">
        <f t="shared" si="99"/>
        <v>2</v>
      </c>
      <c r="L789">
        <f t="shared" si="100"/>
        <v>1</v>
      </c>
      <c r="M789">
        <f t="shared" si="101"/>
        <v>1</v>
      </c>
      <c r="Y789" s="164">
        <f t="shared" si="102"/>
        <v>53.181545355283028</v>
      </c>
      <c r="Z789" s="164">
        <f t="shared" si="97"/>
        <v>58.170544939286465</v>
      </c>
      <c r="AA789" s="165">
        <f t="shared" si="103"/>
        <v>9.3810729843859963E-2</v>
      </c>
    </row>
    <row r="790" spans="1:27" x14ac:dyDescent="0.35">
      <c r="A790" t="s">
        <v>1072</v>
      </c>
      <c r="B790" t="s">
        <v>1074</v>
      </c>
      <c r="C790" t="s">
        <v>1075</v>
      </c>
      <c r="D790" t="s">
        <v>1077</v>
      </c>
      <c r="E790" t="s">
        <v>1082</v>
      </c>
      <c r="F790" t="s">
        <v>1083</v>
      </c>
      <c r="G790" s="65">
        <v>34710.067557945804</v>
      </c>
      <c r="H790" s="137">
        <f t="shared" si="98"/>
        <v>59.844944065423803</v>
      </c>
      <c r="I790" s="132">
        <v>23954.0527728093</v>
      </c>
      <c r="J790">
        <f t="shared" si="96"/>
        <v>23.84</v>
      </c>
      <c r="K790">
        <f t="shared" si="99"/>
        <v>2</v>
      </c>
      <c r="L790">
        <f t="shared" si="100"/>
        <v>1</v>
      </c>
      <c r="M790">
        <f t="shared" si="101"/>
        <v>1</v>
      </c>
      <c r="Y790" s="164">
        <f t="shared" si="102"/>
        <v>59.844944065423803</v>
      </c>
      <c r="Z790" s="164">
        <f t="shared" si="97"/>
        <v>66.155954816020127</v>
      </c>
      <c r="AA790" s="165">
        <f t="shared" si="103"/>
        <v>0.10545603892113231</v>
      </c>
    </row>
    <row r="791" spans="1:27" x14ac:dyDescent="0.35">
      <c r="A791" t="s">
        <v>1072</v>
      </c>
      <c r="B791" t="s">
        <v>1074</v>
      </c>
      <c r="C791" t="s">
        <v>1075</v>
      </c>
      <c r="D791" t="s">
        <v>1077</v>
      </c>
      <c r="E791" t="s">
        <v>1082</v>
      </c>
      <c r="F791" t="s">
        <v>1083</v>
      </c>
      <c r="G791" s="65">
        <v>45368.275286080738</v>
      </c>
      <c r="H791" s="137">
        <f t="shared" si="98"/>
        <v>78.221164286346095</v>
      </c>
      <c r="I791" s="132">
        <v>31081.371963744201</v>
      </c>
      <c r="J791">
        <f t="shared" si="96"/>
        <v>23.84</v>
      </c>
      <c r="K791">
        <f t="shared" si="99"/>
        <v>2</v>
      </c>
      <c r="L791">
        <f t="shared" si="100"/>
        <v>1</v>
      </c>
      <c r="M791">
        <f t="shared" si="101"/>
        <v>1</v>
      </c>
      <c r="Y791" s="164">
        <f t="shared" si="102"/>
        <v>78.221164286346095</v>
      </c>
      <c r="Z791" s="164">
        <f t="shared" si="97"/>
        <v>71.974395453111754</v>
      </c>
      <c r="AA791" s="165">
        <f t="shared" si="103"/>
        <v>-7.9860340743160618E-2</v>
      </c>
    </row>
    <row r="792" spans="1:27" x14ac:dyDescent="0.35">
      <c r="A792" t="s">
        <v>1072</v>
      </c>
      <c r="B792" t="s">
        <v>1074</v>
      </c>
      <c r="C792" t="s">
        <v>1075</v>
      </c>
      <c r="D792" t="s">
        <v>1077</v>
      </c>
      <c r="E792" t="s">
        <v>1082</v>
      </c>
      <c r="F792" t="s">
        <v>1083</v>
      </c>
      <c r="G792" s="65">
        <v>45312.36249487834</v>
      </c>
      <c r="H792" s="137">
        <f t="shared" si="98"/>
        <v>78.124762922204027</v>
      </c>
      <c r="I792" s="132">
        <v>45016.2336447989</v>
      </c>
      <c r="J792">
        <f t="shared" si="96"/>
        <v>23.84</v>
      </c>
      <c r="K792">
        <f t="shared" si="99"/>
        <v>2</v>
      </c>
      <c r="L792">
        <f t="shared" si="100"/>
        <v>1</v>
      </c>
      <c r="M792">
        <f t="shared" si="101"/>
        <v>1</v>
      </c>
      <c r="Y792" s="164">
        <f t="shared" si="102"/>
        <v>78.124762922204027</v>
      </c>
      <c r="Z792" s="164">
        <f t="shared" si="97"/>
        <v>83.350224612050297</v>
      </c>
      <c r="AA792" s="165">
        <f t="shared" si="103"/>
        <v>6.6886112602347891E-2</v>
      </c>
    </row>
    <row r="793" spans="1:27" x14ac:dyDescent="0.35">
      <c r="A793" t="s">
        <v>1072</v>
      </c>
      <c r="B793" t="s">
        <v>1074</v>
      </c>
      <c r="C793" t="s">
        <v>1075</v>
      </c>
      <c r="D793" t="s">
        <v>1077</v>
      </c>
      <c r="E793" t="s">
        <v>1082</v>
      </c>
      <c r="F793" t="s">
        <v>1083</v>
      </c>
      <c r="G793" s="65">
        <v>49806.296958032115</v>
      </c>
      <c r="H793" s="137">
        <f t="shared" si="98"/>
        <v>85.87292578971055</v>
      </c>
      <c r="I793" s="132">
        <v>54061.366139626101</v>
      </c>
      <c r="J793">
        <f t="shared" si="96"/>
        <v>23.84</v>
      </c>
      <c r="K793">
        <f t="shared" si="99"/>
        <v>2</v>
      </c>
      <c r="L793">
        <f t="shared" si="100"/>
        <v>1</v>
      </c>
      <c r="M793">
        <f t="shared" si="101"/>
        <v>1</v>
      </c>
      <c r="Y793" s="164">
        <f t="shared" si="102"/>
        <v>85.87292578971055</v>
      </c>
      <c r="Z793" s="164">
        <f t="shared" si="97"/>
        <v>90.734286566609299</v>
      </c>
      <c r="AA793" s="165">
        <f t="shared" si="103"/>
        <v>5.6611099857054592E-2</v>
      </c>
    </row>
    <row r="794" spans="1:27" x14ac:dyDescent="0.35">
      <c r="A794" t="s">
        <v>1072</v>
      </c>
      <c r="B794" t="s">
        <v>1074</v>
      </c>
      <c r="C794" t="s">
        <v>1075</v>
      </c>
      <c r="D794" t="s">
        <v>1077</v>
      </c>
      <c r="E794" t="s">
        <v>1082</v>
      </c>
      <c r="F794" t="s">
        <v>1083</v>
      </c>
      <c r="G794" s="65">
        <v>55405.885803440717</v>
      </c>
      <c r="H794" s="137">
        <f t="shared" si="98"/>
        <v>95.527389316277095</v>
      </c>
      <c r="I794" s="132">
        <v>63550.072249703</v>
      </c>
      <c r="J794">
        <f t="shared" si="96"/>
        <v>23.84</v>
      </c>
      <c r="K794">
        <f t="shared" si="99"/>
        <v>2</v>
      </c>
      <c r="L794">
        <f t="shared" si="100"/>
        <v>1</v>
      </c>
      <c r="M794">
        <f t="shared" si="101"/>
        <v>1</v>
      </c>
      <c r="Y794" s="164">
        <f t="shared" si="102"/>
        <v>95.527389316277095</v>
      </c>
      <c r="Z794" s="164">
        <f t="shared" si="97"/>
        <v>98.480463178779402</v>
      </c>
      <c r="AA794" s="165">
        <f t="shared" si="103"/>
        <v>3.0913373469519945E-2</v>
      </c>
    </row>
    <row r="795" spans="1:27" x14ac:dyDescent="0.35">
      <c r="A795" t="s">
        <v>1072</v>
      </c>
      <c r="B795" t="s">
        <v>1074</v>
      </c>
      <c r="C795" t="s">
        <v>1075</v>
      </c>
      <c r="D795" t="s">
        <v>1077</v>
      </c>
      <c r="E795" t="s">
        <v>1082</v>
      </c>
      <c r="F795" t="s">
        <v>1083</v>
      </c>
      <c r="G795" s="65">
        <v>56512.501195456083</v>
      </c>
      <c r="H795" s="137">
        <f t="shared" si="98"/>
        <v>97.43534688871739</v>
      </c>
      <c r="I795" s="132">
        <v>71394.000753582499</v>
      </c>
      <c r="J795">
        <f t="shared" si="96"/>
        <v>23.84</v>
      </c>
      <c r="K795">
        <f t="shared" si="99"/>
        <v>2</v>
      </c>
      <c r="L795">
        <f t="shared" si="100"/>
        <v>1</v>
      </c>
      <c r="M795">
        <f t="shared" si="101"/>
        <v>1</v>
      </c>
      <c r="Y795" s="164">
        <f t="shared" si="102"/>
        <v>97.43534688871739</v>
      </c>
      <c r="Z795" s="164">
        <f t="shared" si="97"/>
        <v>104.8839132192184</v>
      </c>
      <c r="AA795" s="165">
        <f t="shared" si="103"/>
        <v>7.6446244287590392E-2</v>
      </c>
    </row>
    <row r="796" spans="1:27" x14ac:dyDescent="0.35">
      <c r="A796" t="s">
        <v>1072</v>
      </c>
      <c r="B796" t="s">
        <v>1074</v>
      </c>
      <c r="C796" t="s">
        <v>1075</v>
      </c>
      <c r="D796" t="s">
        <v>1077</v>
      </c>
      <c r="E796" t="s">
        <v>1082</v>
      </c>
      <c r="F796" t="s">
        <v>1084</v>
      </c>
      <c r="G796" s="65">
        <v>26358.493837712307</v>
      </c>
      <c r="H796" s="137">
        <f t="shared" si="98"/>
        <v>45.445679030538457</v>
      </c>
      <c r="I796" s="132">
        <v>3495.45982983364</v>
      </c>
      <c r="J796">
        <f t="shared" si="96"/>
        <v>23.84</v>
      </c>
      <c r="K796">
        <f t="shared" si="99"/>
        <v>2</v>
      </c>
      <c r="L796">
        <f t="shared" si="100"/>
        <v>1</v>
      </c>
      <c r="M796">
        <f t="shared" si="101"/>
        <v>0</v>
      </c>
      <c r="Y796" s="164">
        <f t="shared" si="102"/>
        <v>45.445679030538457</v>
      </c>
      <c r="Z796" s="164">
        <f t="shared" si="97"/>
        <v>45.844264029560769</v>
      </c>
      <c r="AA796" s="165">
        <f t="shared" si="103"/>
        <v>8.7705807796263358E-3</v>
      </c>
    </row>
    <row r="797" spans="1:27" x14ac:dyDescent="0.35">
      <c r="A797" t="s">
        <v>1072</v>
      </c>
      <c r="B797" t="s">
        <v>1074</v>
      </c>
      <c r="C797" t="s">
        <v>1075</v>
      </c>
      <c r="D797" t="s">
        <v>1077</v>
      </c>
      <c r="E797" t="s">
        <v>1082</v>
      </c>
      <c r="F797" t="s">
        <v>1084</v>
      </c>
      <c r="G797" s="65">
        <v>31878.746709573075</v>
      </c>
      <c r="H797" s="137">
        <f t="shared" si="98"/>
        <v>54.963356395815644</v>
      </c>
      <c r="I797" s="132">
        <v>14172.2970393051</v>
      </c>
      <c r="J797">
        <f t="shared" si="96"/>
        <v>23.84</v>
      </c>
      <c r="K797">
        <f t="shared" si="99"/>
        <v>2</v>
      </c>
      <c r="L797">
        <f t="shared" si="100"/>
        <v>1</v>
      </c>
      <c r="M797">
        <f t="shared" si="101"/>
        <v>0</v>
      </c>
      <c r="Y797" s="164">
        <f t="shared" si="102"/>
        <v>54.963356395815644</v>
      </c>
      <c r="Z797" s="164">
        <f t="shared" si="97"/>
        <v>54.56038040249004</v>
      </c>
      <c r="AA797" s="165">
        <f t="shared" si="103"/>
        <v>-7.3317209819501183E-3</v>
      </c>
    </row>
    <row r="798" spans="1:27" x14ac:dyDescent="0.35">
      <c r="A798" t="s">
        <v>1072</v>
      </c>
      <c r="B798" t="s">
        <v>1074</v>
      </c>
      <c r="C798" t="s">
        <v>1075</v>
      </c>
      <c r="D798" t="s">
        <v>1077</v>
      </c>
      <c r="E798" t="s">
        <v>1082</v>
      </c>
      <c r="F798" t="s">
        <v>1084</v>
      </c>
      <c r="G798" s="65">
        <v>34734.772918626433</v>
      </c>
      <c r="H798" s="137">
        <f t="shared" si="98"/>
        <v>59.887539514873161</v>
      </c>
      <c r="I798" s="132">
        <v>23954.0527728093</v>
      </c>
      <c r="J798">
        <f t="shared" si="96"/>
        <v>23.84</v>
      </c>
      <c r="K798">
        <f t="shared" si="99"/>
        <v>2</v>
      </c>
      <c r="L798">
        <f t="shared" si="100"/>
        <v>1</v>
      </c>
      <c r="M798">
        <f t="shared" si="101"/>
        <v>0</v>
      </c>
      <c r="Y798" s="164">
        <f t="shared" si="102"/>
        <v>59.887539514873161</v>
      </c>
      <c r="Z798" s="164">
        <f t="shared" si="97"/>
        <v>62.545790279223702</v>
      </c>
      <c r="AA798" s="165">
        <f t="shared" si="103"/>
        <v>4.4387376504094966E-2</v>
      </c>
    </row>
    <row r="799" spans="1:27" x14ac:dyDescent="0.35">
      <c r="A799" t="s">
        <v>1072</v>
      </c>
      <c r="B799" t="s">
        <v>1074</v>
      </c>
      <c r="C799" t="s">
        <v>1075</v>
      </c>
      <c r="D799" t="s">
        <v>1077</v>
      </c>
      <c r="E799" t="s">
        <v>1082</v>
      </c>
      <c r="F799" t="s">
        <v>1084</v>
      </c>
      <c r="G799" s="65">
        <v>42620.41065059528</v>
      </c>
      <c r="H799" s="137">
        <f t="shared" si="98"/>
        <v>73.483466638957381</v>
      </c>
      <c r="I799" s="132">
        <v>31081.371963744201</v>
      </c>
      <c r="J799">
        <f t="shared" si="96"/>
        <v>23.84</v>
      </c>
      <c r="K799">
        <f t="shared" si="99"/>
        <v>2</v>
      </c>
      <c r="L799">
        <f t="shared" si="100"/>
        <v>1</v>
      </c>
      <c r="M799">
        <f t="shared" si="101"/>
        <v>0</v>
      </c>
      <c r="Y799" s="164">
        <f t="shared" si="102"/>
        <v>73.483466638957381</v>
      </c>
      <c r="Z799" s="164">
        <f t="shared" si="97"/>
        <v>68.364230916315321</v>
      </c>
      <c r="AA799" s="165">
        <f t="shared" si="103"/>
        <v>-6.9665136346848455E-2</v>
      </c>
    </row>
    <row r="800" spans="1:27" x14ac:dyDescent="0.35">
      <c r="A800" t="s">
        <v>1072</v>
      </c>
      <c r="B800" t="s">
        <v>1074</v>
      </c>
      <c r="C800" t="s">
        <v>1075</v>
      </c>
      <c r="D800" t="s">
        <v>1077</v>
      </c>
      <c r="E800" t="s">
        <v>1082</v>
      </c>
      <c r="F800" t="s">
        <v>1084</v>
      </c>
      <c r="G800" s="65">
        <v>42934.706461981958</v>
      </c>
      <c r="H800" s="137">
        <f t="shared" si="98"/>
        <v>74.025355968934406</v>
      </c>
      <c r="I800" s="132">
        <v>45016.2336447989</v>
      </c>
      <c r="J800">
        <f t="shared" si="96"/>
        <v>23.84</v>
      </c>
      <c r="K800">
        <f t="shared" si="99"/>
        <v>2</v>
      </c>
      <c r="L800">
        <f t="shared" si="100"/>
        <v>1</v>
      </c>
      <c r="M800">
        <f t="shared" si="101"/>
        <v>0</v>
      </c>
      <c r="Y800" s="164">
        <f t="shared" si="102"/>
        <v>74.025355968934406</v>
      </c>
      <c r="Z800" s="164">
        <f t="shared" si="97"/>
        <v>79.740060075253865</v>
      </c>
      <c r="AA800" s="165">
        <f t="shared" si="103"/>
        <v>7.7199278970272012E-2</v>
      </c>
    </row>
    <row r="801" spans="1:27" x14ac:dyDescent="0.35">
      <c r="A801" t="s">
        <v>1072</v>
      </c>
      <c r="B801" t="s">
        <v>1074</v>
      </c>
      <c r="C801" t="s">
        <v>1075</v>
      </c>
      <c r="D801" t="s">
        <v>1077</v>
      </c>
      <c r="E801" t="s">
        <v>1082</v>
      </c>
      <c r="F801" t="s">
        <v>1084</v>
      </c>
      <c r="G801" s="65">
        <v>46120.885948514653</v>
      </c>
      <c r="H801" s="137">
        <f t="shared" si="98"/>
        <v>79.518768876749405</v>
      </c>
      <c r="I801" s="132">
        <v>54061.366139626101</v>
      </c>
      <c r="J801">
        <f t="shared" si="96"/>
        <v>23.84</v>
      </c>
      <c r="K801">
        <f t="shared" si="99"/>
        <v>2</v>
      </c>
      <c r="L801">
        <f t="shared" si="100"/>
        <v>1</v>
      </c>
      <c r="M801">
        <f t="shared" si="101"/>
        <v>0</v>
      </c>
      <c r="Y801" s="164">
        <f t="shared" si="102"/>
        <v>79.518768876749405</v>
      </c>
      <c r="Z801" s="164">
        <f t="shared" si="97"/>
        <v>87.124122029812867</v>
      </c>
      <c r="AA801" s="165">
        <f t="shared" si="103"/>
        <v>9.5642239693768616E-2</v>
      </c>
    </row>
    <row r="802" spans="1:27" x14ac:dyDescent="0.35">
      <c r="A802" t="s">
        <v>1072</v>
      </c>
      <c r="B802" t="s">
        <v>1074</v>
      </c>
      <c r="C802" t="s">
        <v>1075</v>
      </c>
      <c r="D802" t="s">
        <v>1077</v>
      </c>
      <c r="E802" t="s">
        <v>1082</v>
      </c>
      <c r="F802" t="s">
        <v>1084</v>
      </c>
      <c r="G802" s="65">
        <v>50753.486589187902</v>
      </c>
      <c r="H802" s="137">
        <f t="shared" si="98"/>
        <v>87.506011360668793</v>
      </c>
      <c r="I802" s="132">
        <v>63550.072249703</v>
      </c>
      <c r="J802">
        <f t="shared" si="96"/>
        <v>23.84</v>
      </c>
      <c r="K802">
        <f t="shared" si="99"/>
        <v>2</v>
      </c>
      <c r="L802">
        <f t="shared" si="100"/>
        <v>1</v>
      </c>
      <c r="M802">
        <f t="shared" si="101"/>
        <v>0</v>
      </c>
      <c r="Y802" s="164">
        <f t="shared" si="102"/>
        <v>87.506011360668793</v>
      </c>
      <c r="Z802" s="164">
        <f t="shared" si="97"/>
        <v>94.87029864198297</v>
      </c>
      <c r="AA802" s="165">
        <f t="shared" si="103"/>
        <v>8.415750148822565E-2</v>
      </c>
    </row>
    <row r="803" spans="1:27" x14ac:dyDescent="0.35">
      <c r="A803" t="s">
        <v>1072</v>
      </c>
      <c r="B803" t="s">
        <v>1074</v>
      </c>
      <c r="C803" t="s">
        <v>1075</v>
      </c>
      <c r="D803" t="s">
        <v>1077</v>
      </c>
      <c r="E803" t="s">
        <v>1082</v>
      </c>
      <c r="F803" t="s">
        <v>1084</v>
      </c>
      <c r="G803" s="65">
        <v>51075.710800841196</v>
      </c>
      <c r="H803" s="137">
        <f t="shared" si="98"/>
        <v>88.061570346277918</v>
      </c>
      <c r="I803" s="132">
        <v>71394.000753582499</v>
      </c>
      <c r="J803">
        <f t="shared" si="96"/>
        <v>23.84</v>
      </c>
      <c r="K803">
        <f t="shared" si="99"/>
        <v>2</v>
      </c>
      <c r="L803">
        <f t="shared" si="100"/>
        <v>1</v>
      </c>
      <c r="M803">
        <f t="shared" si="101"/>
        <v>0</v>
      </c>
      <c r="Y803" s="164">
        <f t="shared" si="102"/>
        <v>88.061570346277918</v>
      </c>
      <c r="Z803" s="164">
        <f t="shared" si="97"/>
        <v>101.27374868242197</v>
      </c>
      <c r="AA803" s="165">
        <f t="shared" si="103"/>
        <v>0.15003341734868902</v>
      </c>
    </row>
    <row r="804" spans="1:27" x14ac:dyDescent="0.35">
      <c r="A804" t="s">
        <v>1072</v>
      </c>
      <c r="B804" t="s">
        <v>1074</v>
      </c>
      <c r="C804" t="s">
        <v>1075</v>
      </c>
      <c r="D804" t="s">
        <v>1077</v>
      </c>
      <c r="E804" t="s">
        <v>1080</v>
      </c>
      <c r="F804" t="s">
        <v>1083</v>
      </c>
      <c r="G804" s="65">
        <v>24376.853243590551</v>
      </c>
      <c r="H804" s="137">
        <f t="shared" si="98"/>
        <v>42.029057316535436</v>
      </c>
      <c r="I804" s="132">
        <v>3495.45982983364</v>
      </c>
      <c r="J804">
        <f t="shared" si="96"/>
        <v>23.84</v>
      </c>
      <c r="K804">
        <f t="shared" si="99"/>
        <v>2</v>
      </c>
      <c r="L804">
        <f t="shared" si="100"/>
        <v>1</v>
      </c>
      <c r="M804">
        <f t="shared" si="101"/>
        <v>1</v>
      </c>
      <c r="Y804" s="164">
        <f t="shared" si="102"/>
        <v>42.029057316535436</v>
      </c>
      <c r="Z804" s="164">
        <f t="shared" si="97"/>
        <v>49.454428566357194</v>
      </c>
      <c r="AA804" s="165">
        <f t="shared" si="103"/>
        <v>0.17667232443256364</v>
      </c>
    </row>
    <row r="805" spans="1:27" x14ac:dyDescent="0.35">
      <c r="A805" t="s">
        <v>1072</v>
      </c>
      <c r="B805" t="s">
        <v>1074</v>
      </c>
      <c r="C805" t="s">
        <v>1075</v>
      </c>
      <c r="D805" t="s">
        <v>1077</v>
      </c>
      <c r="E805" t="s">
        <v>1080</v>
      </c>
      <c r="F805" t="s">
        <v>1083</v>
      </c>
      <c r="G805" s="65">
        <v>31776.380332049412</v>
      </c>
      <c r="H805" s="137">
        <f t="shared" si="98"/>
        <v>54.786862641464502</v>
      </c>
      <c r="I805" s="132">
        <v>14172.2970393051</v>
      </c>
      <c r="J805">
        <f t="shared" si="96"/>
        <v>23.84</v>
      </c>
      <c r="K805">
        <f t="shared" si="99"/>
        <v>2</v>
      </c>
      <c r="L805">
        <f t="shared" si="100"/>
        <v>1</v>
      </c>
      <c r="M805">
        <f t="shared" si="101"/>
        <v>1</v>
      </c>
      <c r="Y805" s="164">
        <f t="shared" si="102"/>
        <v>54.786862641464502</v>
      </c>
      <c r="Z805" s="164">
        <f t="shared" si="97"/>
        <v>58.170544939286465</v>
      </c>
      <c r="AA805" s="165">
        <f t="shared" si="103"/>
        <v>6.1760833431281137E-2</v>
      </c>
    </row>
    <row r="806" spans="1:27" x14ac:dyDescent="0.35">
      <c r="A806" t="s">
        <v>1072</v>
      </c>
      <c r="B806" t="s">
        <v>1074</v>
      </c>
      <c r="C806" t="s">
        <v>1075</v>
      </c>
      <c r="D806" t="s">
        <v>1077</v>
      </c>
      <c r="E806" t="s">
        <v>1080</v>
      </c>
      <c r="F806" t="s">
        <v>1083</v>
      </c>
      <c r="G806" s="65">
        <v>35588.986329778847</v>
      </c>
      <c r="H806" s="137">
        <f t="shared" si="98"/>
        <v>61.360321258239388</v>
      </c>
      <c r="I806" s="132">
        <v>23954.0527728093</v>
      </c>
      <c r="J806">
        <f t="shared" si="96"/>
        <v>23.84</v>
      </c>
      <c r="K806">
        <f t="shared" si="99"/>
        <v>2</v>
      </c>
      <c r="L806">
        <f t="shared" si="100"/>
        <v>1</v>
      </c>
      <c r="M806">
        <f t="shared" si="101"/>
        <v>1</v>
      </c>
      <c r="Y806" s="164">
        <f t="shared" si="102"/>
        <v>61.360321258239388</v>
      </c>
      <c r="Z806" s="164">
        <f t="shared" si="97"/>
        <v>66.155954816020127</v>
      </c>
      <c r="AA806" s="165">
        <f t="shared" si="103"/>
        <v>7.815528764261126E-2</v>
      </c>
    </row>
    <row r="807" spans="1:27" x14ac:dyDescent="0.35">
      <c r="A807" t="s">
        <v>1072</v>
      </c>
      <c r="B807" t="s">
        <v>1074</v>
      </c>
      <c r="C807" t="s">
        <v>1075</v>
      </c>
      <c r="D807" t="s">
        <v>1077</v>
      </c>
      <c r="E807" t="s">
        <v>1080</v>
      </c>
      <c r="F807" t="s">
        <v>1083</v>
      </c>
      <c r="G807" s="65">
        <v>46834.470211850785</v>
      </c>
      <c r="H807" s="137">
        <f t="shared" si="98"/>
        <v>80.749086572156529</v>
      </c>
      <c r="I807" s="132">
        <v>31081.371963744201</v>
      </c>
      <c r="J807">
        <f t="shared" si="96"/>
        <v>23.84</v>
      </c>
      <c r="K807">
        <f t="shared" si="99"/>
        <v>2</v>
      </c>
      <c r="L807">
        <f t="shared" si="100"/>
        <v>1</v>
      </c>
      <c r="M807">
        <f t="shared" si="101"/>
        <v>1</v>
      </c>
      <c r="Y807" s="164">
        <f t="shared" si="102"/>
        <v>80.749086572156529</v>
      </c>
      <c r="Z807" s="164">
        <f t="shared" si="97"/>
        <v>71.974395453111754</v>
      </c>
      <c r="AA807" s="165">
        <f t="shared" si="103"/>
        <v>-0.10866613470858033</v>
      </c>
    </row>
    <row r="808" spans="1:27" x14ac:dyDescent="0.35">
      <c r="A808" t="s">
        <v>1072</v>
      </c>
      <c r="B808" t="s">
        <v>1074</v>
      </c>
      <c r="C808" t="s">
        <v>1075</v>
      </c>
      <c r="D808" t="s">
        <v>1077</v>
      </c>
      <c r="E808" t="s">
        <v>1080</v>
      </c>
      <c r="F808" t="s">
        <v>1083</v>
      </c>
      <c r="G808" s="65">
        <v>46943.767805064723</v>
      </c>
      <c r="H808" s="137">
        <f t="shared" si="98"/>
        <v>80.937530698387448</v>
      </c>
      <c r="I808" s="132">
        <v>45016.2336447989</v>
      </c>
      <c r="J808">
        <f t="shared" si="96"/>
        <v>23.84</v>
      </c>
      <c r="K808">
        <f t="shared" si="99"/>
        <v>2</v>
      </c>
      <c r="L808">
        <f t="shared" si="100"/>
        <v>1</v>
      </c>
      <c r="M808">
        <f t="shared" si="101"/>
        <v>1</v>
      </c>
      <c r="Y808" s="164">
        <f t="shared" si="102"/>
        <v>80.937530698387448</v>
      </c>
      <c r="Z808" s="164">
        <f t="shared" si="97"/>
        <v>83.350224612050297</v>
      </c>
      <c r="AA808" s="165">
        <f t="shared" si="103"/>
        <v>2.9809334345196614E-2</v>
      </c>
    </row>
    <row r="809" spans="1:27" x14ac:dyDescent="0.35">
      <c r="A809" t="s">
        <v>1072</v>
      </c>
      <c r="B809" t="s">
        <v>1074</v>
      </c>
      <c r="C809" t="s">
        <v>1075</v>
      </c>
      <c r="D809" t="s">
        <v>1077</v>
      </c>
      <c r="E809" t="s">
        <v>1080</v>
      </c>
      <c r="F809" t="s">
        <v>1083</v>
      </c>
      <c r="G809" s="65">
        <v>51327.416120021997</v>
      </c>
      <c r="H809" s="137">
        <f t="shared" si="98"/>
        <v>88.495545034520688</v>
      </c>
      <c r="I809" s="132">
        <v>54061.366139626101</v>
      </c>
      <c r="J809">
        <f t="shared" si="96"/>
        <v>23.84</v>
      </c>
      <c r="K809">
        <f t="shared" si="99"/>
        <v>2</v>
      </c>
      <c r="L809">
        <f t="shared" si="100"/>
        <v>1</v>
      </c>
      <c r="M809">
        <f t="shared" si="101"/>
        <v>1</v>
      </c>
      <c r="Y809" s="164">
        <f t="shared" si="102"/>
        <v>88.495545034520688</v>
      </c>
      <c r="Z809" s="164">
        <f t="shared" si="97"/>
        <v>90.734286566609299</v>
      </c>
      <c r="AA809" s="165">
        <f t="shared" si="103"/>
        <v>2.5297787941927607E-2</v>
      </c>
    </row>
    <row r="810" spans="1:27" x14ac:dyDescent="0.35">
      <c r="A810" t="s">
        <v>1072</v>
      </c>
      <c r="B810" t="s">
        <v>1074</v>
      </c>
      <c r="C810" t="s">
        <v>1075</v>
      </c>
      <c r="D810" t="s">
        <v>1077</v>
      </c>
      <c r="E810" t="s">
        <v>1080</v>
      </c>
      <c r="F810" t="s">
        <v>1083</v>
      </c>
      <c r="G810" s="65">
        <v>56077.551565970251</v>
      </c>
      <c r="H810" s="137">
        <f t="shared" si="98"/>
        <v>96.68543373443147</v>
      </c>
      <c r="I810" s="132">
        <v>63550.072249703</v>
      </c>
      <c r="J810">
        <f t="shared" si="96"/>
        <v>23.84</v>
      </c>
      <c r="K810">
        <f t="shared" si="99"/>
        <v>2</v>
      </c>
      <c r="L810">
        <f t="shared" si="100"/>
        <v>1</v>
      </c>
      <c r="M810">
        <f t="shared" si="101"/>
        <v>1</v>
      </c>
      <c r="Y810" s="164">
        <f t="shared" si="102"/>
        <v>96.68543373443147</v>
      </c>
      <c r="Z810" s="164">
        <f t="shared" si="97"/>
        <v>98.480463178779402</v>
      </c>
      <c r="AA810" s="165">
        <f t="shared" si="103"/>
        <v>1.8565665736975268E-2</v>
      </c>
    </row>
    <row r="811" spans="1:27" x14ac:dyDescent="0.35">
      <c r="A811" t="s">
        <v>1072</v>
      </c>
      <c r="B811" t="s">
        <v>1074</v>
      </c>
      <c r="C811" t="s">
        <v>1075</v>
      </c>
      <c r="D811" t="s">
        <v>1077</v>
      </c>
      <c r="E811" t="s">
        <v>1080</v>
      </c>
      <c r="F811" t="s">
        <v>1083</v>
      </c>
      <c r="G811" s="65">
        <v>57694.48944201682</v>
      </c>
      <c r="H811" s="137">
        <f t="shared" si="98"/>
        <v>99.473257658649686</v>
      </c>
      <c r="I811" s="132">
        <v>71394.000753582499</v>
      </c>
      <c r="J811">
        <f t="shared" si="96"/>
        <v>23.84</v>
      </c>
      <c r="K811">
        <f t="shared" si="99"/>
        <v>2</v>
      </c>
      <c r="L811">
        <f t="shared" si="100"/>
        <v>1</v>
      </c>
      <c r="M811">
        <f t="shared" si="101"/>
        <v>1</v>
      </c>
      <c r="Y811" s="164">
        <f t="shared" si="102"/>
        <v>99.473257658649686</v>
      </c>
      <c r="Z811" s="164">
        <f t="shared" si="97"/>
        <v>104.8839132192184</v>
      </c>
      <c r="AA811" s="165">
        <f t="shared" si="103"/>
        <v>5.4393066919913302E-2</v>
      </c>
    </row>
    <row r="812" spans="1:27" x14ac:dyDescent="0.35">
      <c r="A812" t="s">
        <v>1072</v>
      </c>
      <c r="B812" t="s">
        <v>1074</v>
      </c>
      <c r="C812" t="s">
        <v>1075</v>
      </c>
      <c r="D812" t="s">
        <v>1077</v>
      </c>
      <c r="E812" t="s">
        <v>1080</v>
      </c>
      <c r="F812" t="s">
        <v>1084</v>
      </c>
      <c r="G812" s="65">
        <v>27446.585466834385</v>
      </c>
      <c r="H812" s="137">
        <f t="shared" si="98"/>
        <v>47.321699080748942</v>
      </c>
      <c r="I812" s="132">
        <v>3495.45982983364</v>
      </c>
      <c r="J812">
        <f t="shared" si="96"/>
        <v>23.84</v>
      </c>
      <c r="K812">
        <f t="shared" si="99"/>
        <v>2</v>
      </c>
      <c r="L812">
        <f t="shared" si="100"/>
        <v>1</v>
      </c>
      <c r="M812">
        <f t="shared" si="101"/>
        <v>0</v>
      </c>
      <c r="Y812" s="164">
        <f t="shared" si="102"/>
        <v>47.321699080748942</v>
      </c>
      <c r="Z812" s="164">
        <f t="shared" si="97"/>
        <v>45.844264029560769</v>
      </c>
      <c r="AA812" s="165">
        <f t="shared" si="103"/>
        <v>-3.1221090533268936E-2</v>
      </c>
    </row>
    <row r="813" spans="1:27" x14ac:dyDescent="0.35">
      <c r="A813" t="s">
        <v>1072</v>
      </c>
      <c r="B813" t="s">
        <v>1074</v>
      </c>
      <c r="C813" t="s">
        <v>1075</v>
      </c>
      <c r="D813" t="s">
        <v>1077</v>
      </c>
      <c r="E813" t="s">
        <v>1080</v>
      </c>
      <c r="F813" t="s">
        <v>1084</v>
      </c>
      <c r="G813" s="65">
        <v>33069.083849832234</v>
      </c>
      <c r="H813" s="137">
        <f t="shared" si="98"/>
        <v>57.015661810055576</v>
      </c>
      <c r="I813" s="132">
        <v>14172.2970393051</v>
      </c>
      <c r="J813">
        <f t="shared" si="96"/>
        <v>23.84</v>
      </c>
      <c r="K813">
        <f t="shared" si="99"/>
        <v>2</v>
      </c>
      <c r="L813">
        <f t="shared" si="100"/>
        <v>1</v>
      </c>
      <c r="M813">
        <f t="shared" si="101"/>
        <v>0</v>
      </c>
      <c r="Y813" s="164">
        <f t="shared" si="102"/>
        <v>57.015661810055576</v>
      </c>
      <c r="Z813" s="164">
        <f t="shared" si="97"/>
        <v>54.56038040249004</v>
      </c>
      <c r="AA813" s="165">
        <f t="shared" si="103"/>
        <v>-4.3063279976389035E-2</v>
      </c>
    </row>
    <row r="814" spans="1:27" x14ac:dyDescent="0.35">
      <c r="A814" t="s">
        <v>1072</v>
      </c>
      <c r="B814" t="s">
        <v>1074</v>
      </c>
      <c r="C814" t="s">
        <v>1075</v>
      </c>
      <c r="D814" t="s">
        <v>1077</v>
      </c>
      <c r="E814" t="s">
        <v>1080</v>
      </c>
      <c r="F814" t="s">
        <v>1084</v>
      </c>
      <c r="G814" s="65">
        <v>35840.461190258779</v>
      </c>
      <c r="H814" s="137">
        <f t="shared" si="98"/>
        <v>61.793898603894448</v>
      </c>
      <c r="I814" s="132">
        <v>23954.0527728093</v>
      </c>
      <c r="J814">
        <f t="shared" si="96"/>
        <v>23.84</v>
      </c>
      <c r="K814">
        <f t="shared" si="99"/>
        <v>2</v>
      </c>
      <c r="L814">
        <f t="shared" si="100"/>
        <v>1</v>
      </c>
      <c r="M814">
        <f t="shared" si="101"/>
        <v>0</v>
      </c>
      <c r="Y814" s="164">
        <f t="shared" si="102"/>
        <v>61.793898603894448</v>
      </c>
      <c r="Z814" s="164">
        <f t="shared" si="97"/>
        <v>62.545790279223702</v>
      </c>
      <c r="AA814" s="165">
        <f t="shared" si="103"/>
        <v>1.2167733260349145E-2</v>
      </c>
    </row>
    <row r="815" spans="1:27" x14ac:dyDescent="0.35">
      <c r="A815" t="s">
        <v>1072</v>
      </c>
      <c r="B815" t="s">
        <v>1074</v>
      </c>
      <c r="C815" t="s">
        <v>1075</v>
      </c>
      <c r="D815" t="s">
        <v>1077</v>
      </c>
      <c r="E815" t="s">
        <v>1080</v>
      </c>
      <c r="F815" t="s">
        <v>1084</v>
      </c>
      <c r="G815" s="65">
        <v>44331.698008895553</v>
      </c>
      <c r="H815" s="137">
        <f t="shared" si="98"/>
        <v>76.433962084302678</v>
      </c>
      <c r="I815" s="132">
        <v>31081.371963744201</v>
      </c>
      <c r="J815">
        <f t="shared" si="96"/>
        <v>23.84</v>
      </c>
      <c r="K815">
        <f t="shared" si="99"/>
        <v>2</v>
      </c>
      <c r="L815">
        <f t="shared" si="100"/>
        <v>1</v>
      </c>
      <c r="M815">
        <f t="shared" si="101"/>
        <v>0</v>
      </c>
      <c r="Y815" s="164">
        <f t="shared" si="102"/>
        <v>76.433962084302678</v>
      </c>
      <c r="Z815" s="164">
        <f t="shared" si="97"/>
        <v>68.364230916315321</v>
      </c>
      <c r="AA815" s="165">
        <f t="shared" si="103"/>
        <v>-0.10557782100955149</v>
      </c>
    </row>
    <row r="816" spans="1:27" x14ac:dyDescent="0.35">
      <c r="A816" t="s">
        <v>1072</v>
      </c>
      <c r="B816" t="s">
        <v>1074</v>
      </c>
      <c r="C816" t="s">
        <v>1075</v>
      </c>
      <c r="D816" t="s">
        <v>1077</v>
      </c>
      <c r="E816" t="s">
        <v>1080</v>
      </c>
      <c r="F816" t="s">
        <v>1084</v>
      </c>
      <c r="G816" s="65">
        <v>44701.031648246972</v>
      </c>
      <c r="H816" s="137">
        <f t="shared" si="98"/>
        <v>77.070744221115461</v>
      </c>
      <c r="I816" s="132">
        <v>45016.2336447989</v>
      </c>
      <c r="J816">
        <f t="shared" si="96"/>
        <v>23.84</v>
      </c>
      <c r="K816">
        <f t="shared" si="99"/>
        <v>2</v>
      </c>
      <c r="L816">
        <f t="shared" si="100"/>
        <v>1</v>
      </c>
      <c r="M816">
        <f t="shared" si="101"/>
        <v>0</v>
      </c>
      <c r="Y816" s="164">
        <f t="shared" si="102"/>
        <v>77.070744221115461</v>
      </c>
      <c r="Z816" s="164">
        <f t="shared" si="97"/>
        <v>79.740060075253865</v>
      </c>
      <c r="AA816" s="165">
        <f t="shared" si="103"/>
        <v>3.4634618896116409E-2</v>
      </c>
    </row>
    <row r="817" spans="1:27" x14ac:dyDescent="0.35">
      <c r="A817" t="s">
        <v>1072</v>
      </c>
      <c r="B817" t="s">
        <v>1074</v>
      </c>
      <c r="C817" t="s">
        <v>1075</v>
      </c>
      <c r="D817" t="s">
        <v>1077</v>
      </c>
      <c r="E817" t="s">
        <v>1080</v>
      </c>
      <c r="F817" t="s">
        <v>1084</v>
      </c>
      <c r="G817" s="65">
        <v>47762.558082563941</v>
      </c>
      <c r="H817" s="137">
        <f t="shared" si="98"/>
        <v>82.349238073386104</v>
      </c>
      <c r="I817" s="132">
        <v>54061.366139626101</v>
      </c>
      <c r="J817">
        <f t="shared" si="96"/>
        <v>23.84</v>
      </c>
      <c r="K817">
        <f t="shared" si="99"/>
        <v>2</v>
      </c>
      <c r="L817">
        <f t="shared" si="100"/>
        <v>1</v>
      </c>
      <c r="M817">
        <f t="shared" si="101"/>
        <v>0</v>
      </c>
      <c r="Y817" s="164">
        <f t="shared" si="102"/>
        <v>82.349238073386104</v>
      </c>
      <c r="Z817" s="164">
        <f t="shared" si="97"/>
        <v>87.124122029812867</v>
      </c>
      <c r="AA817" s="165">
        <f t="shared" si="103"/>
        <v>5.7983341050121151E-2</v>
      </c>
    </row>
    <row r="818" spans="1:27" x14ac:dyDescent="0.35">
      <c r="A818" t="s">
        <v>1072</v>
      </c>
      <c r="B818" t="s">
        <v>1074</v>
      </c>
      <c r="C818" t="s">
        <v>1075</v>
      </c>
      <c r="D818" t="s">
        <v>1077</v>
      </c>
      <c r="E818" t="s">
        <v>1080</v>
      </c>
      <c r="F818" t="s">
        <v>1084</v>
      </c>
      <c r="G818" s="65">
        <v>51599.777144189393</v>
      </c>
      <c r="H818" s="137">
        <f t="shared" si="98"/>
        <v>88.965133007223088</v>
      </c>
      <c r="I818" s="132">
        <v>63550.072249703</v>
      </c>
      <c r="J818">
        <f t="shared" si="96"/>
        <v>23.84</v>
      </c>
      <c r="K818">
        <f t="shared" si="99"/>
        <v>2</v>
      </c>
      <c r="L818">
        <f t="shared" si="100"/>
        <v>1</v>
      </c>
      <c r="M818">
        <f t="shared" si="101"/>
        <v>0</v>
      </c>
      <c r="Y818" s="164">
        <f t="shared" si="102"/>
        <v>88.965133007223088</v>
      </c>
      <c r="Z818" s="164">
        <f t="shared" si="97"/>
        <v>94.87029864198297</v>
      </c>
      <c r="AA818" s="165">
        <f t="shared" si="103"/>
        <v>6.6376179466628216E-2</v>
      </c>
    </row>
    <row r="819" spans="1:27" x14ac:dyDescent="0.35">
      <c r="A819" t="s">
        <v>1072</v>
      </c>
      <c r="B819" t="s">
        <v>1074</v>
      </c>
      <c r="C819" t="s">
        <v>1075</v>
      </c>
      <c r="D819" t="s">
        <v>1077</v>
      </c>
      <c r="E819" t="s">
        <v>1080</v>
      </c>
      <c r="F819" t="s">
        <v>1084</v>
      </c>
      <c r="G819" s="65">
        <v>52387.20892373511</v>
      </c>
      <c r="H819" s="137">
        <f t="shared" si="98"/>
        <v>90.322774006439843</v>
      </c>
      <c r="I819" s="132">
        <v>71394.000753582499</v>
      </c>
      <c r="J819">
        <f t="shared" si="96"/>
        <v>23.84</v>
      </c>
      <c r="K819">
        <f t="shared" si="99"/>
        <v>2</v>
      </c>
      <c r="L819">
        <f t="shared" si="100"/>
        <v>1</v>
      </c>
      <c r="M819">
        <f t="shared" si="101"/>
        <v>0</v>
      </c>
      <c r="Y819" s="164">
        <f t="shared" si="102"/>
        <v>90.322774006439843</v>
      </c>
      <c r="Z819" s="164">
        <f t="shared" si="97"/>
        <v>101.27374868242197</v>
      </c>
      <c r="AA819" s="165">
        <f t="shared" si="103"/>
        <v>0.12124267435808989</v>
      </c>
    </row>
    <row r="820" spans="1:27" x14ac:dyDescent="0.35">
      <c r="A820" t="s">
        <v>1072</v>
      </c>
      <c r="B820" t="s">
        <v>1074</v>
      </c>
      <c r="C820" t="s">
        <v>1075</v>
      </c>
      <c r="D820" t="s">
        <v>1077</v>
      </c>
      <c r="E820" t="s">
        <v>1081</v>
      </c>
      <c r="F820" t="s">
        <v>1083</v>
      </c>
      <c r="G820" s="65">
        <v>24311.507413943462</v>
      </c>
      <c r="H820" s="137">
        <f t="shared" si="98"/>
        <v>41.916392093005967</v>
      </c>
      <c r="I820" s="132">
        <v>3495.45982983364</v>
      </c>
      <c r="J820">
        <f t="shared" si="96"/>
        <v>23.84</v>
      </c>
      <c r="K820">
        <f t="shared" si="99"/>
        <v>2</v>
      </c>
      <c r="L820">
        <f t="shared" si="100"/>
        <v>1</v>
      </c>
      <c r="M820">
        <f t="shared" si="101"/>
        <v>1</v>
      </c>
      <c r="Y820" s="164">
        <f t="shared" si="102"/>
        <v>41.916392093005967</v>
      </c>
      <c r="Z820" s="164">
        <f t="shared" si="97"/>
        <v>49.454428566357194</v>
      </c>
      <c r="AA820" s="165">
        <f t="shared" si="103"/>
        <v>0.17983505013087697</v>
      </c>
    </row>
    <row r="821" spans="1:27" x14ac:dyDescent="0.35">
      <c r="A821" t="s">
        <v>1072</v>
      </c>
      <c r="B821" t="s">
        <v>1074</v>
      </c>
      <c r="C821" t="s">
        <v>1075</v>
      </c>
      <c r="D821" t="s">
        <v>1077</v>
      </c>
      <c r="E821" t="s">
        <v>1081</v>
      </c>
      <c r="F821" t="s">
        <v>1083</v>
      </c>
      <c r="G821" s="65">
        <v>31625.439823469234</v>
      </c>
      <c r="H821" s="137">
        <f t="shared" si="98"/>
        <v>54.526620385291785</v>
      </c>
      <c r="I821" s="132">
        <v>14172.2970393051</v>
      </c>
      <c r="J821">
        <f t="shared" si="96"/>
        <v>23.84</v>
      </c>
      <c r="K821">
        <f t="shared" si="99"/>
        <v>2</v>
      </c>
      <c r="L821">
        <f t="shared" si="100"/>
        <v>1</v>
      </c>
      <c r="M821">
        <f t="shared" si="101"/>
        <v>1</v>
      </c>
      <c r="Y821" s="164">
        <f t="shared" si="102"/>
        <v>54.526620385291785</v>
      </c>
      <c r="Z821" s="164">
        <f t="shared" si="97"/>
        <v>58.170544939286465</v>
      </c>
      <c r="AA821" s="165">
        <f t="shared" si="103"/>
        <v>6.6828358850159031E-2</v>
      </c>
    </row>
    <row r="822" spans="1:27" x14ac:dyDescent="0.35">
      <c r="A822" t="s">
        <v>1072</v>
      </c>
      <c r="B822" t="s">
        <v>1074</v>
      </c>
      <c r="C822" t="s">
        <v>1075</v>
      </c>
      <c r="D822" t="s">
        <v>1077</v>
      </c>
      <c r="E822" t="s">
        <v>1081</v>
      </c>
      <c r="F822" t="s">
        <v>1083</v>
      </c>
      <c r="G822" s="65">
        <v>35623.081050683213</v>
      </c>
      <c r="H822" s="137">
        <f t="shared" si="98"/>
        <v>61.419105259798641</v>
      </c>
      <c r="I822" s="132">
        <v>23954.0527728093</v>
      </c>
      <c r="J822">
        <f t="shared" si="96"/>
        <v>23.84</v>
      </c>
      <c r="K822">
        <f t="shared" si="99"/>
        <v>2</v>
      </c>
      <c r="L822">
        <f t="shared" si="100"/>
        <v>1</v>
      </c>
      <c r="M822">
        <f t="shared" si="101"/>
        <v>1</v>
      </c>
      <c r="Y822" s="164">
        <f t="shared" si="102"/>
        <v>61.419105259798641</v>
      </c>
      <c r="Z822" s="164">
        <f t="shared" si="97"/>
        <v>66.155954816020127</v>
      </c>
      <c r="AA822" s="165">
        <f t="shared" si="103"/>
        <v>7.7123389150410615E-2</v>
      </c>
    </row>
    <row r="823" spans="1:27" x14ac:dyDescent="0.35">
      <c r="A823" t="s">
        <v>1072</v>
      </c>
      <c r="B823" t="s">
        <v>1074</v>
      </c>
      <c r="C823" t="s">
        <v>1075</v>
      </c>
      <c r="D823" t="s">
        <v>1077</v>
      </c>
      <c r="E823" t="s">
        <v>1081</v>
      </c>
      <c r="F823" t="s">
        <v>1083</v>
      </c>
      <c r="G823" s="65">
        <v>46766.944482872495</v>
      </c>
      <c r="H823" s="137">
        <f t="shared" si="98"/>
        <v>80.632662901504304</v>
      </c>
      <c r="I823" s="132">
        <v>31081.371963744201</v>
      </c>
      <c r="J823">
        <f t="shared" si="96"/>
        <v>23.84</v>
      </c>
      <c r="K823">
        <f t="shared" si="99"/>
        <v>2</v>
      </c>
      <c r="L823">
        <f t="shared" si="100"/>
        <v>1</v>
      </c>
      <c r="M823">
        <f t="shared" si="101"/>
        <v>1</v>
      </c>
      <c r="Y823" s="164">
        <f t="shared" si="102"/>
        <v>80.632662901504304</v>
      </c>
      <c r="Z823" s="164">
        <f t="shared" si="97"/>
        <v>71.974395453111754</v>
      </c>
      <c r="AA823" s="165">
        <f t="shared" si="103"/>
        <v>-0.10737915798426423</v>
      </c>
    </row>
    <row r="824" spans="1:27" x14ac:dyDescent="0.35">
      <c r="A824" t="s">
        <v>1072</v>
      </c>
      <c r="B824" t="s">
        <v>1074</v>
      </c>
      <c r="C824" t="s">
        <v>1075</v>
      </c>
      <c r="D824" t="s">
        <v>1077</v>
      </c>
      <c r="E824" t="s">
        <v>1081</v>
      </c>
      <c r="F824" t="s">
        <v>1083</v>
      </c>
      <c r="G824" s="65">
        <v>46688.632951054693</v>
      </c>
      <c r="H824" s="137">
        <f t="shared" si="98"/>
        <v>80.497643019059822</v>
      </c>
      <c r="I824" s="132">
        <v>45016.2336447989</v>
      </c>
      <c r="J824">
        <f t="shared" si="96"/>
        <v>23.84</v>
      </c>
      <c r="K824">
        <f t="shared" si="99"/>
        <v>2</v>
      </c>
      <c r="L824">
        <f t="shared" si="100"/>
        <v>1</v>
      </c>
      <c r="M824">
        <f t="shared" si="101"/>
        <v>1</v>
      </c>
      <c r="Y824" s="164">
        <f t="shared" si="102"/>
        <v>80.497643019059822</v>
      </c>
      <c r="Z824" s="164">
        <f t="shared" si="97"/>
        <v>83.350224612050297</v>
      </c>
      <c r="AA824" s="165">
        <f t="shared" si="103"/>
        <v>3.5436833750710717E-2</v>
      </c>
    </row>
    <row r="825" spans="1:27" x14ac:dyDescent="0.35">
      <c r="A825" t="s">
        <v>1072</v>
      </c>
      <c r="B825" t="s">
        <v>1074</v>
      </c>
      <c r="C825" t="s">
        <v>1075</v>
      </c>
      <c r="D825" t="s">
        <v>1077</v>
      </c>
      <c r="E825" t="s">
        <v>1081</v>
      </c>
      <c r="F825" t="s">
        <v>1083</v>
      </c>
      <c r="G825" s="65">
        <v>50993.956851793468</v>
      </c>
      <c r="H825" s="137">
        <f t="shared" si="98"/>
        <v>87.920615261712882</v>
      </c>
      <c r="I825" s="132">
        <v>54061.366139626101</v>
      </c>
      <c r="J825">
        <f t="shared" si="96"/>
        <v>23.84</v>
      </c>
      <c r="K825">
        <f t="shared" si="99"/>
        <v>2</v>
      </c>
      <c r="L825">
        <f t="shared" si="100"/>
        <v>1</v>
      </c>
      <c r="M825">
        <f t="shared" si="101"/>
        <v>1</v>
      </c>
      <c r="Y825" s="164">
        <f t="shared" si="102"/>
        <v>87.920615261712882</v>
      </c>
      <c r="Z825" s="164">
        <f t="shared" si="97"/>
        <v>90.734286566609299</v>
      </c>
      <c r="AA825" s="165">
        <f t="shared" si="103"/>
        <v>3.2002406904466874E-2</v>
      </c>
    </row>
    <row r="826" spans="1:27" x14ac:dyDescent="0.35">
      <c r="A826" t="s">
        <v>1072</v>
      </c>
      <c r="B826" t="s">
        <v>1074</v>
      </c>
      <c r="C826" t="s">
        <v>1075</v>
      </c>
      <c r="D826" t="s">
        <v>1077</v>
      </c>
      <c r="E826" t="s">
        <v>1081</v>
      </c>
      <c r="F826" t="s">
        <v>1083</v>
      </c>
      <c r="G826" s="65">
        <v>56181.466772354652</v>
      </c>
      <c r="H826" s="137">
        <f t="shared" si="98"/>
        <v>96.864597883370095</v>
      </c>
      <c r="I826" s="132">
        <v>63550.072249703</v>
      </c>
      <c r="J826">
        <f t="shared" si="96"/>
        <v>23.84</v>
      </c>
      <c r="K826">
        <f t="shared" si="99"/>
        <v>2</v>
      </c>
      <c r="L826">
        <f t="shared" si="100"/>
        <v>1</v>
      </c>
      <c r="M826">
        <f t="shared" si="101"/>
        <v>1</v>
      </c>
      <c r="Y826" s="164">
        <f t="shared" si="102"/>
        <v>96.864597883370095</v>
      </c>
      <c r="Z826" s="164">
        <f t="shared" si="97"/>
        <v>98.480463178779402</v>
      </c>
      <c r="AA826" s="165">
        <f t="shared" si="103"/>
        <v>1.6681691048311409E-2</v>
      </c>
    </row>
    <row r="827" spans="1:27" x14ac:dyDescent="0.35">
      <c r="A827" t="s">
        <v>1072</v>
      </c>
      <c r="B827" t="s">
        <v>1074</v>
      </c>
      <c r="C827" t="s">
        <v>1075</v>
      </c>
      <c r="D827" t="s">
        <v>1077</v>
      </c>
      <c r="E827" t="s">
        <v>1081</v>
      </c>
      <c r="F827" t="s">
        <v>1083</v>
      </c>
      <c r="G827" s="65">
        <v>58150.515484134507</v>
      </c>
      <c r="H827" s="137">
        <f t="shared" si="98"/>
        <v>100.25950945540433</v>
      </c>
      <c r="I827" s="132">
        <v>71394.000753582499</v>
      </c>
      <c r="J827">
        <f t="shared" si="96"/>
        <v>23.84</v>
      </c>
      <c r="K827">
        <f t="shared" si="99"/>
        <v>2</v>
      </c>
      <c r="L827">
        <f t="shared" si="100"/>
        <v>1</v>
      </c>
      <c r="M827">
        <f t="shared" si="101"/>
        <v>1</v>
      </c>
      <c r="Y827" s="164">
        <f t="shared" si="102"/>
        <v>100.25950945540433</v>
      </c>
      <c r="Z827" s="164">
        <f t="shared" si="97"/>
        <v>104.8839132192184</v>
      </c>
      <c r="AA827" s="165">
        <f t="shared" si="103"/>
        <v>4.6124340613006964E-2</v>
      </c>
    </row>
    <row r="828" spans="1:27" x14ac:dyDescent="0.35">
      <c r="A828" t="s">
        <v>1072</v>
      </c>
      <c r="B828" t="s">
        <v>1074</v>
      </c>
      <c r="C828" t="s">
        <v>1075</v>
      </c>
      <c r="D828" t="s">
        <v>1077</v>
      </c>
      <c r="E828" t="s">
        <v>1081</v>
      </c>
      <c r="F828" t="s">
        <v>1084</v>
      </c>
      <c r="G828" s="65">
        <v>27159.38976304057</v>
      </c>
      <c r="H828" s="137">
        <f t="shared" si="98"/>
        <v>46.826534074207878</v>
      </c>
      <c r="I828" s="132">
        <v>3495.45982983364</v>
      </c>
      <c r="J828">
        <f t="shared" si="96"/>
        <v>23.84</v>
      </c>
      <c r="K828">
        <f t="shared" si="99"/>
        <v>2</v>
      </c>
      <c r="L828">
        <f t="shared" si="100"/>
        <v>1</v>
      </c>
      <c r="M828">
        <f t="shared" si="101"/>
        <v>0</v>
      </c>
      <c r="Y828" s="164">
        <f t="shared" si="102"/>
        <v>46.826534074207878</v>
      </c>
      <c r="Z828" s="164">
        <f t="shared" si="97"/>
        <v>45.844264029560769</v>
      </c>
      <c r="AA828" s="165">
        <f t="shared" si="103"/>
        <v>-2.09767830155968E-2</v>
      </c>
    </row>
    <row r="829" spans="1:27" x14ac:dyDescent="0.35">
      <c r="A829" t="s">
        <v>1072</v>
      </c>
      <c r="B829" t="s">
        <v>1074</v>
      </c>
      <c r="C829" t="s">
        <v>1075</v>
      </c>
      <c r="D829" t="s">
        <v>1077</v>
      </c>
      <c r="E829" t="s">
        <v>1081</v>
      </c>
      <c r="F829" t="s">
        <v>1084</v>
      </c>
      <c r="G829" s="65">
        <v>32745.777906112078</v>
      </c>
      <c r="H829" s="137">
        <f t="shared" si="98"/>
        <v>56.458237769158757</v>
      </c>
      <c r="I829" s="132">
        <v>14172.2970393051</v>
      </c>
      <c r="J829">
        <f t="shared" si="96"/>
        <v>23.84</v>
      </c>
      <c r="K829">
        <f t="shared" si="99"/>
        <v>2</v>
      </c>
      <c r="L829">
        <f t="shared" si="100"/>
        <v>1</v>
      </c>
      <c r="M829">
        <f t="shared" si="101"/>
        <v>0</v>
      </c>
      <c r="Y829" s="164">
        <f t="shared" si="102"/>
        <v>56.458237769158757</v>
      </c>
      <c r="Z829" s="164">
        <f t="shared" si="97"/>
        <v>54.56038040249004</v>
      </c>
      <c r="AA829" s="165">
        <f t="shared" si="103"/>
        <v>-3.3615242729121309E-2</v>
      </c>
    </row>
    <row r="830" spans="1:27" x14ac:dyDescent="0.35">
      <c r="A830" t="s">
        <v>1072</v>
      </c>
      <c r="B830" t="s">
        <v>1074</v>
      </c>
      <c r="C830" t="s">
        <v>1075</v>
      </c>
      <c r="D830" t="s">
        <v>1077</v>
      </c>
      <c r="E830" t="s">
        <v>1081</v>
      </c>
      <c r="F830" t="s">
        <v>1084</v>
      </c>
      <c r="G830" s="65">
        <v>35736.601170753551</v>
      </c>
      <c r="H830" s="137">
        <f t="shared" si="98"/>
        <v>61.614829604747499</v>
      </c>
      <c r="I830" s="132">
        <v>23954.0527728093</v>
      </c>
      <c r="J830">
        <f t="shared" si="96"/>
        <v>23.84</v>
      </c>
      <c r="K830">
        <f t="shared" si="99"/>
        <v>2</v>
      </c>
      <c r="L830">
        <f t="shared" si="100"/>
        <v>1</v>
      </c>
      <c r="M830">
        <f t="shared" si="101"/>
        <v>0</v>
      </c>
      <c r="Y830" s="164">
        <f t="shared" si="102"/>
        <v>61.614829604747499</v>
      </c>
      <c r="Z830" s="164">
        <f t="shared" si="97"/>
        <v>62.545790279223702</v>
      </c>
      <c r="AA830" s="165">
        <f t="shared" si="103"/>
        <v>1.5109360529733218E-2</v>
      </c>
    </row>
    <row r="831" spans="1:27" x14ac:dyDescent="0.35">
      <c r="A831" t="s">
        <v>1072</v>
      </c>
      <c r="B831" t="s">
        <v>1074</v>
      </c>
      <c r="C831" t="s">
        <v>1075</v>
      </c>
      <c r="D831" t="s">
        <v>1077</v>
      </c>
      <c r="E831" t="s">
        <v>1081</v>
      </c>
      <c r="F831" t="s">
        <v>1084</v>
      </c>
      <c r="G831" s="65">
        <v>43985.925105113354</v>
      </c>
      <c r="H831" s="137">
        <f t="shared" si="98"/>
        <v>75.837801905367854</v>
      </c>
      <c r="I831" s="132">
        <v>31081.371963744201</v>
      </c>
      <c r="J831">
        <f t="shared" si="96"/>
        <v>23.84</v>
      </c>
      <c r="K831">
        <f t="shared" si="99"/>
        <v>2</v>
      </c>
      <c r="L831">
        <f t="shared" si="100"/>
        <v>1</v>
      </c>
      <c r="M831">
        <f t="shared" si="101"/>
        <v>0</v>
      </c>
      <c r="Y831" s="164">
        <f t="shared" si="102"/>
        <v>75.837801905367854</v>
      </c>
      <c r="Z831" s="164">
        <f t="shared" si="97"/>
        <v>68.364230916315321</v>
      </c>
      <c r="AA831" s="165">
        <f t="shared" si="103"/>
        <v>-9.8546777481475889E-2</v>
      </c>
    </row>
    <row r="832" spans="1:27" x14ac:dyDescent="0.35">
      <c r="A832" t="s">
        <v>1072</v>
      </c>
      <c r="B832" t="s">
        <v>1074</v>
      </c>
      <c r="C832" t="s">
        <v>1075</v>
      </c>
      <c r="D832" t="s">
        <v>1077</v>
      </c>
      <c r="E832" t="s">
        <v>1081</v>
      </c>
      <c r="F832" t="s">
        <v>1084</v>
      </c>
      <c r="G832" s="65">
        <v>44260.450215310208</v>
      </c>
      <c r="H832" s="137">
        <f t="shared" si="98"/>
        <v>76.311121060879671</v>
      </c>
      <c r="I832" s="132">
        <v>45016.2336447989</v>
      </c>
      <c r="J832">
        <f t="shared" si="96"/>
        <v>23.84</v>
      </c>
      <c r="K832">
        <f t="shared" si="99"/>
        <v>2</v>
      </c>
      <c r="L832">
        <f t="shared" si="100"/>
        <v>1</v>
      </c>
      <c r="M832">
        <f t="shared" si="101"/>
        <v>0</v>
      </c>
      <c r="Y832" s="164">
        <f t="shared" si="102"/>
        <v>76.311121060879671</v>
      </c>
      <c r="Z832" s="164">
        <f t="shared" si="97"/>
        <v>79.740060075253865</v>
      </c>
      <c r="AA832" s="165">
        <f t="shared" si="103"/>
        <v>4.4933673712362898E-2</v>
      </c>
    </row>
    <row r="833" spans="1:27" x14ac:dyDescent="0.35">
      <c r="A833" t="s">
        <v>1072</v>
      </c>
      <c r="B833" t="s">
        <v>1074</v>
      </c>
      <c r="C833" t="s">
        <v>1075</v>
      </c>
      <c r="D833" t="s">
        <v>1077</v>
      </c>
      <c r="E833" t="s">
        <v>1081</v>
      </c>
      <c r="F833" t="s">
        <v>1084</v>
      </c>
      <c r="G833" s="65">
        <v>47226.146026326685</v>
      </c>
      <c r="H833" s="137">
        <f t="shared" si="98"/>
        <v>81.424389700563253</v>
      </c>
      <c r="I833" s="132">
        <v>54061.366139626101</v>
      </c>
      <c r="J833">
        <f t="shared" si="96"/>
        <v>23.84</v>
      </c>
      <c r="K833">
        <f t="shared" si="99"/>
        <v>2</v>
      </c>
      <c r="L833">
        <f t="shared" si="100"/>
        <v>1</v>
      </c>
      <c r="M833">
        <f t="shared" si="101"/>
        <v>0</v>
      </c>
      <c r="Y833" s="164">
        <f t="shared" si="102"/>
        <v>81.424389700563253</v>
      </c>
      <c r="Z833" s="164">
        <f t="shared" si="97"/>
        <v>87.124122029812867</v>
      </c>
      <c r="AA833" s="165">
        <f t="shared" si="103"/>
        <v>7.0000307649959348E-2</v>
      </c>
    </row>
    <row r="834" spans="1:27" x14ac:dyDescent="0.35">
      <c r="A834" t="s">
        <v>1072</v>
      </c>
      <c r="B834" t="s">
        <v>1074</v>
      </c>
      <c r="C834" t="s">
        <v>1075</v>
      </c>
      <c r="D834" t="s">
        <v>1077</v>
      </c>
      <c r="E834" t="s">
        <v>1081</v>
      </c>
      <c r="F834" t="s">
        <v>1084</v>
      </c>
      <c r="G834" s="65">
        <v>51399.714407683692</v>
      </c>
      <c r="H834" s="137">
        <f t="shared" si="98"/>
        <v>88.620197254627058</v>
      </c>
      <c r="I834" s="132">
        <v>63550.072249703</v>
      </c>
      <c r="J834">
        <f t="shared" si="96"/>
        <v>23.84</v>
      </c>
      <c r="K834">
        <f t="shared" si="99"/>
        <v>2</v>
      </c>
      <c r="L834">
        <f t="shared" si="100"/>
        <v>1</v>
      </c>
      <c r="M834">
        <f t="shared" si="101"/>
        <v>0</v>
      </c>
      <c r="Y834" s="164">
        <f t="shared" si="102"/>
        <v>88.620197254627058</v>
      </c>
      <c r="Z834" s="164">
        <f t="shared" si="97"/>
        <v>94.87029864198297</v>
      </c>
      <c r="AA834" s="165">
        <f t="shared" si="103"/>
        <v>7.052682775460184E-2</v>
      </c>
    </row>
    <row r="835" spans="1:27" x14ac:dyDescent="0.35">
      <c r="A835" t="s">
        <v>1072</v>
      </c>
      <c r="B835" t="s">
        <v>1074</v>
      </c>
      <c r="C835" t="s">
        <v>1075</v>
      </c>
      <c r="D835" t="s">
        <v>1077</v>
      </c>
      <c r="E835" t="s">
        <v>1081</v>
      </c>
      <c r="F835" t="s">
        <v>1084</v>
      </c>
      <c r="G835" s="65">
        <v>52568.267656673837</v>
      </c>
      <c r="H835" s="137">
        <f t="shared" si="98"/>
        <v>90.634944235644554</v>
      </c>
      <c r="I835" s="132">
        <v>71394.000753582499</v>
      </c>
      <c r="J835">
        <f t="shared" si="96"/>
        <v>23.84</v>
      </c>
      <c r="K835">
        <f t="shared" si="99"/>
        <v>2</v>
      </c>
      <c r="L835">
        <f t="shared" si="100"/>
        <v>1</v>
      </c>
      <c r="M835">
        <f t="shared" si="101"/>
        <v>0</v>
      </c>
      <c r="Y835" s="164">
        <f t="shared" si="102"/>
        <v>90.634944235644554</v>
      </c>
      <c r="Z835" s="164">
        <f t="shared" si="97"/>
        <v>101.27374868242197</v>
      </c>
      <c r="AA835" s="165">
        <f t="shared" si="103"/>
        <v>0.11738082410154371</v>
      </c>
    </row>
    <row r="836" spans="1:27" x14ac:dyDescent="0.35">
      <c r="A836" t="s">
        <v>1072</v>
      </c>
      <c r="B836" t="s">
        <v>1074</v>
      </c>
      <c r="C836" t="s">
        <v>1075</v>
      </c>
      <c r="D836" t="s">
        <v>1078</v>
      </c>
      <c r="E836" t="s">
        <v>1079</v>
      </c>
      <c r="F836" t="s">
        <v>1083</v>
      </c>
      <c r="G836" s="65">
        <v>24378.967201971063</v>
      </c>
      <c r="H836" s="137">
        <f t="shared" si="98"/>
        <v>42.032702072363904</v>
      </c>
      <c r="I836" s="132">
        <v>3495.45982983364</v>
      </c>
      <c r="J836">
        <f t="shared" ref="J836:J899" si="104">IF(A836="LI01",10,23.84)</f>
        <v>23.84</v>
      </c>
      <c r="K836">
        <f t="shared" si="99"/>
        <v>2</v>
      </c>
      <c r="L836">
        <f t="shared" si="100"/>
        <v>1</v>
      </c>
      <c r="M836">
        <f t="shared" si="101"/>
        <v>1</v>
      </c>
      <c r="Y836" s="164">
        <f t="shared" si="102"/>
        <v>42.032702072363904</v>
      </c>
      <c r="Z836" s="164">
        <f t="shared" ref="Z836:Z899" si="105">$P$21+I836*$P$22+J836*$P$23+K836*$P$24+L836*$P$25+M836*$P$26</f>
        <v>49.454428566357194</v>
      </c>
      <c r="AA836" s="165">
        <f t="shared" si="103"/>
        <v>0.17657029236940258</v>
      </c>
    </row>
    <row r="837" spans="1:27" x14ac:dyDescent="0.35">
      <c r="A837" t="s">
        <v>1072</v>
      </c>
      <c r="B837" t="s">
        <v>1074</v>
      </c>
      <c r="C837" t="s">
        <v>1075</v>
      </c>
      <c r="D837" t="s">
        <v>1078</v>
      </c>
      <c r="E837" t="s">
        <v>1079</v>
      </c>
      <c r="F837" t="s">
        <v>1083</v>
      </c>
      <c r="G837" s="65">
        <v>31796.870709342609</v>
      </c>
      <c r="H837" s="137">
        <f t="shared" ref="H837:H900" si="106">G837/580</f>
        <v>54.822190878176912</v>
      </c>
      <c r="I837" s="132">
        <v>14172.2970393051</v>
      </c>
      <c r="J837">
        <f t="shared" si="104"/>
        <v>23.84</v>
      </c>
      <c r="K837">
        <f t="shared" ref="K837:K900" si="107">IF(B837="ENT01",1,2)</f>
        <v>2</v>
      </c>
      <c r="L837">
        <f t="shared" ref="L837:L900" si="108">IF(C837="ENV01",1,2)</f>
        <v>1</v>
      </c>
      <c r="M837">
        <f t="shared" ref="M837:M900" si="109">IF(F837="ZVDF01",1,0)</f>
        <v>1</v>
      </c>
      <c r="Y837" s="164">
        <f t="shared" ref="Y837:Y900" si="110">H837</f>
        <v>54.822190878176912</v>
      </c>
      <c r="Z837" s="164">
        <f t="shared" si="105"/>
        <v>58.170544939286465</v>
      </c>
      <c r="AA837" s="165">
        <f t="shared" ref="AA837:AA900" si="111">Z837/Y837-1</f>
        <v>6.1076618928822102E-2</v>
      </c>
    </row>
    <row r="838" spans="1:27" x14ac:dyDescent="0.35">
      <c r="A838" t="s">
        <v>1072</v>
      </c>
      <c r="B838" t="s">
        <v>1074</v>
      </c>
      <c r="C838" t="s">
        <v>1075</v>
      </c>
      <c r="D838" t="s">
        <v>1078</v>
      </c>
      <c r="E838" t="s">
        <v>1079</v>
      </c>
      <c r="F838" t="s">
        <v>1083</v>
      </c>
      <c r="G838" s="65">
        <v>35587.586520369521</v>
      </c>
      <c r="H838" s="137">
        <f t="shared" si="106"/>
        <v>61.357907793740551</v>
      </c>
      <c r="I838" s="132">
        <v>23954.0527728093</v>
      </c>
      <c r="J838">
        <f t="shared" si="104"/>
        <v>23.84</v>
      </c>
      <c r="K838">
        <f t="shared" si="107"/>
        <v>2</v>
      </c>
      <c r="L838">
        <f t="shared" si="108"/>
        <v>1</v>
      </c>
      <c r="M838">
        <f t="shared" si="109"/>
        <v>1</v>
      </c>
      <c r="Y838" s="164">
        <f t="shared" si="110"/>
        <v>61.357907793740551</v>
      </c>
      <c r="Z838" s="164">
        <f t="shared" si="105"/>
        <v>66.155954816020127</v>
      </c>
      <c r="AA838" s="165">
        <f t="shared" si="111"/>
        <v>7.8197696023283303E-2</v>
      </c>
    </row>
    <row r="839" spans="1:27" x14ac:dyDescent="0.35">
      <c r="A839" t="s">
        <v>1072</v>
      </c>
      <c r="B839" t="s">
        <v>1074</v>
      </c>
      <c r="C839" t="s">
        <v>1075</v>
      </c>
      <c r="D839" t="s">
        <v>1078</v>
      </c>
      <c r="E839" t="s">
        <v>1079</v>
      </c>
      <c r="F839" t="s">
        <v>1083</v>
      </c>
      <c r="G839" s="65">
        <v>46950.033262630808</v>
      </c>
      <c r="H839" s="137">
        <f t="shared" si="106"/>
        <v>80.948333211432427</v>
      </c>
      <c r="I839" s="132">
        <v>31081.371963744201</v>
      </c>
      <c r="J839">
        <f t="shared" si="104"/>
        <v>23.84</v>
      </c>
      <c r="K839">
        <f t="shared" si="107"/>
        <v>2</v>
      </c>
      <c r="L839">
        <f t="shared" si="108"/>
        <v>1</v>
      </c>
      <c r="M839">
        <f t="shared" si="109"/>
        <v>1</v>
      </c>
      <c r="Y839" s="164">
        <f t="shared" si="110"/>
        <v>80.948333211432427</v>
      </c>
      <c r="Z839" s="164">
        <f t="shared" si="105"/>
        <v>71.974395453111754</v>
      </c>
      <c r="AA839" s="165">
        <f t="shared" si="111"/>
        <v>-0.11086006842020157</v>
      </c>
    </row>
    <row r="840" spans="1:27" x14ac:dyDescent="0.35">
      <c r="A840" t="s">
        <v>1072</v>
      </c>
      <c r="B840" t="s">
        <v>1074</v>
      </c>
      <c r="C840" t="s">
        <v>1075</v>
      </c>
      <c r="D840" t="s">
        <v>1078</v>
      </c>
      <c r="E840" t="s">
        <v>1079</v>
      </c>
      <c r="F840" t="s">
        <v>1083</v>
      </c>
      <c r="G840" s="65">
        <v>46677.740237747879</v>
      </c>
      <c r="H840" s="137">
        <f t="shared" si="106"/>
        <v>80.478862478875655</v>
      </c>
      <c r="I840" s="132">
        <v>45016.2336447989</v>
      </c>
      <c r="J840">
        <f t="shared" si="104"/>
        <v>23.84</v>
      </c>
      <c r="K840">
        <f t="shared" si="107"/>
        <v>2</v>
      </c>
      <c r="L840">
        <f t="shared" si="108"/>
        <v>1</v>
      </c>
      <c r="M840">
        <f t="shared" si="109"/>
        <v>1</v>
      </c>
      <c r="Y840" s="164">
        <f t="shared" si="110"/>
        <v>80.478862478875655</v>
      </c>
      <c r="Z840" s="164">
        <f t="shared" si="105"/>
        <v>83.350224612050297</v>
      </c>
      <c r="AA840" s="165">
        <f t="shared" si="111"/>
        <v>3.5678463198064225E-2</v>
      </c>
    </row>
    <row r="841" spans="1:27" x14ac:dyDescent="0.35">
      <c r="A841" t="s">
        <v>1072</v>
      </c>
      <c r="B841" t="s">
        <v>1074</v>
      </c>
      <c r="C841" t="s">
        <v>1075</v>
      </c>
      <c r="D841" t="s">
        <v>1078</v>
      </c>
      <c r="E841" t="s">
        <v>1079</v>
      </c>
      <c r="F841" t="s">
        <v>1083</v>
      </c>
      <c r="G841" s="65">
        <v>51090.464989247055</v>
      </c>
      <c r="H841" s="137">
        <f t="shared" si="106"/>
        <v>88.087008602150092</v>
      </c>
      <c r="I841" s="132">
        <v>54061.366139626101</v>
      </c>
      <c r="J841">
        <f t="shared" si="104"/>
        <v>23.84</v>
      </c>
      <c r="K841">
        <f t="shared" si="107"/>
        <v>2</v>
      </c>
      <c r="L841">
        <f t="shared" si="108"/>
        <v>1</v>
      </c>
      <c r="M841">
        <f t="shared" si="109"/>
        <v>1</v>
      </c>
      <c r="Y841" s="164">
        <f t="shared" si="110"/>
        <v>88.087008602150092</v>
      </c>
      <c r="Z841" s="164">
        <f t="shared" si="105"/>
        <v>90.734286566609299</v>
      </c>
      <c r="AA841" s="165">
        <f t="shared" si="111"/>
        <v>3.0052989725372292E-2</v>
      </c>
    </row>
    <row r="842" spans="1:27" x14ac:dyDescent="0.35">
      <c r="A842" t="s">
        <v>1072</v>
      </c>
      <c r="B842" t="s">
        <v>1074</v>
      </c>
      <c r="C842" t="s">
        <v>1075</v>
      </c>
      <c r="D842" t="s">
        <v>1078</v>
      </c>
      <c r="E842" t="s">
        <v>1079</v>
      </c>
      <c r="F842" t="s">
        <v>1083</v>
      </c>
      <c r="G842" s="65">
        <v>56828.240384807526</v>
      </c>
      <c r="H842" s="137">
        <f t="shared" si="106"/>
        <v>97.979724801392294</v>
      </c>
      <c r="I842" s="132">
        <v>63550.072249703</v>
      </c>
      <c r="J842">
        <f t="shared" si="104"/>
        <v>23.84</v>
      </c>
      <c r="K842">
        <f t="shared" si="107"/>
        <v>2</v>
      </c>
      <c r="L842">
        <f t="shared" si="108"/>
        <v>1</v>
      </c>
      <c r="M842">
        <f t="shared" si="109"/>
        <v>1</v>
      </c>
      <c r="Y842" s="164">
        <f t="shared" si="110"/>
        <v>97.979724801392294</v>
      </c>
      <c r="Z842" s="164">
        <f t="shared" si="105"/>
        <v>98.480463178779402</v>
      </c>
      <c r="AA842" s="165">
        <f t="shared" si="111"/>
        <v>5.1106326171268535E-3</v>
      </c>
    </row>
    <row r="843" spans="1:27" x14ac:dyDescent="0.35">
      <c r="A843" t="s">
        <v>1072</v>
      </c>
      <c r="B843" t="s">
        <v>1074</v>
      </c>
      <c r="C843" t="s">
        <v>1075</v>
      </c>
      <c r="D843" t="s">
        <v>1078</v>
      </c>
      <c r="E843" t="s">
        <v>1079</v>
      </c>
      <c r="F843" t="s">
        <v>1083</v>
      </c>
      <c r="G843" s="65">
        <v>58842.938504271056</v>
      </c>
      <c r="H843" s="137">
        <f t="shared" si="106"/>
        <v>101.4533422487432</v>
      </c>
      <c r="I843" s="132">
        <v>71394.000753582499</v>
      </c>
      <c r="J843">
        <f t="shared" si="104"/>
        <v>23.84</v>
      </c>
      <c r="K843">
        <f t="shared" si="107"/>
        <v>2</v>
      </c>
      <c r="L843">
        <f t="shared" si="108"/>
        <v>1</v>
      </c>
      <c r="M843">
        <f t="shared" si="109"/>
        <v>1</v>
      </c>
      <c r="Y843" s="164">
        <f t="shared" si="110"/>
        <v>101.4533422487432</v>
      </c>
      <c r="Z843" s="164">
        <f t="shared" si="105"/>
        <v>104.8839132192184</v>
      </c>
      <c r="AA843" s="165">
        <f t="shared" si="111"/>
        <v>3.3814272595023454E-2</v>
      </c>
    </row>
    <row r="844" spans="1:27" x14ac:dyDescent="0.35">
      <c r="A844" t="s">
        <v>1072</v>
      </c>
      <c r="B844" t="s">
        <v>1074</v>
      </c>
      <c r="C844" t="s">
        <v>1075</v>
      </c>
      <c r="D844" t="s">
        <v>1078</v>
      </c>
      <c r="E844" t="s">
        <v>1079</v>
      </c>
      <c r="F844" t="s">
        <v>1084</v>
      </c>
      <c r="G844" s="65">
        <v>27346.228111812121</v>
      </c>
      <c r="H844" s="137">
        <f t="shared" si="106"/>
        <v>47.148669158296762</v>
      </c>
      <c r="I844" s="132">
        <v>3495.45982983364</v>
      </c>
      <c r="J844">
        <f t="shared" si="104"/>
        <v>23.84</v>
      </c>
      <c r="K844">
        <f t="shared" si="107"/>
        <v>2</v>
      </c>
      <c r="L844">
        <f t="shared" si="108"/>
        <v>1</v>
      </c>
      <c r="M844">
        <f t="shared" si="109"/>
        <v>0</v>
      </c>
      <c r="Y844" s="164">
        <f t="shared" si="110"/>
        <v>47.148669158296762</v>
      </c>
      <c r="Z844" s="164">
        <f t="shared" si="105"/>
        <v>45.844264029560769</v>
      </c>
      <c r="AA844" s="165">
        <f t="shared" si="111"/>
        <v>-2.7665788918804668E-2</v>
      </c>
    </row>
    <row r="845" spans="1:27" x14ac:dyDescent="0.35">
      <c r="A845" t="s">
        <v>1072</v>
      </c>
      <c r="B845" t="s">
        <v>1074</v>
      </c>
      <c r="C845" t="s">
        <v>1075</v>
      </c>
      <c r="D845" t="s">
        <v>1078</v>
      </c>
      <c r="E845" t="s">
        <v>1079</v>
      </c>
      <c r="F845" t="s">
        <v>1084</v>
      </c>
      <c r="G845" s="65">
        <v>33062.914269256304</v>
      </c>
      <c r="H845" s="137">
        <f t="shared" si="106"/>
        <v>57.005024602166039</v>
      </c>
      <c r="I845" s="132">
        <v>14172.2970393051</v>
      </c>
      <c r="J845">
        <f t="shared" si="104"/>
        <v>23.84</v>
      </c>
      <c r="K845">
        <f t="shared" si="107"/>
        <v>2</v>
      </c>
      <c r="L845">
        <f t="shared" si="108"/>
        <v>1</v>
      </c>
      <c r="M845">
        <f t="shared" si="109"/>
        <v>0</v>
      </c>
      <c r="Y845" s="164">
        <f t="shared" si="110"/>
        <v>57.005024602166039</v>
      </c>
      <c r="Z845" s="164">
        <f t="shared" si="105"/>
        <v>54.56038040249004</v>
      </c>
      <c r="AA845" s="165">
        <f t="shared" si="111"/>
        <v>-4.2884714404335278E-2</v>
      </c>
    </row>
    <row r="846" spans="1:27" x14ac:dyDescent="0.35">
      <c r="A846" t="s">
        <v>1072</v>
      </c>
      <c r="B846" t="s">
        <v>1074</v>
      </c>
      <c r="C846" t="s">
        <v>1075</v>
      </c>
      <c r="D846" t="s">
        <v>1078</v>
      </c>
      <c r="E846" t="s">
        <v>1079</v>
      </c>
      <c r="F846" t="s">
        <v>1084</v>
      </c>
      <c r="G846" s="65">
        <v>35868.798057760541</v>
      </c>
      <c r="H846" s="137">
        <f t="shared" si="106"/>
        <v>61.842755272000936</v>
      </c>
      <c r="I846" s="132">
        <v>23954.0527728093</v>
      </c>
      <c r="J846">
        <f t="shared" si="104"/>
        <v>23.84</v>
      </c>
      <c r="K846">
        <f t="shared" si="107"/>
        <v>2</v>
      </c>
      <c r="L846">
        <f t="shared" si="108"/>
        <v>1</v>
      </c>
      <c r="M846">
        <f t="shared" si="109"/>
        <v>0</v>
      </c>
      <c r="Y846" s="164">
        <f t="shared" si="110"/>
        <v>61.842755272000936</v>
      </c>
      <c r="Z846" s="164">
        <f t="shared" si="105"/>
        <v>62.545790279223702</v>
      </c>
      <c r="AA846" s="165">
        <f t="shared" si="111"/>
        <v>1.13681061610309E-2</v>
      </c>
    </row>
    <row r="847" spans="1:27" x14ac:dyDescent="0.35">
      <c r="A847" t="s">
        <v>1072</v>
      </c>
      <c r="B847" t="s">
        <v>1074</v>
      </c>
      <c r="C847" t="s">
        <v>1075</v>
      </c>
      <c r="D847" t="s">
        <v>1078</v>
      </c>
      <c r="E847" t="s">
        <v>1079</v>
      </c>
      <c r="F847" t="s">
        <v>1084</v>
      </c>
      <c r="G847" s="65">
        <v>44355.666185755348</v>
      </c>
      <c r="H847" s="137">
        <f t="shared" si="106"/>
        <v>76.4752865271644</v>
      </c>
      <c r="I847" s="132">
        <v>31081.371963744201</v>
      </c>
      <c r="J847">
        <f t="shared" si="104"/>
        <v>23.84</v>
      </c>
      <c r="K847">
        <f t="shared" si="107"/>
        <v>2</v>
      </c>
      <c r="L847">
        <f t="shared" si="108"/>
        <v>1</v>
      </c>
      <c r="M847">
        <f t="shared" si="109"/>
        <v>0</v>
      </c>
      <c r="Y847" s="164">
        <f t="shared" si="110"/>
        <v>76.4752865271644</v>
      </c>
      <c r="Z847" s="164">
        <f t="shared" si="105"/>
        <v>68.364230916315321</v>
      </c>
      <c r="AA847" s="165">
        <f t="shared" si="111"/>
        <v>-0.10606113398434924</v>
      </c>
    </row>
    <row r="848" spans="1:27" x14ac:dyDescent="0.35">
      <c r="A848" t="s">
        <v>1072</v>
      </c>
      <c r="B848" t="s">
        <v>1074</v>
      </c>
      <c r="C848" t="s">
        <v>1075</v>
      </c>
      <c r="D848" t="s">
        <v>1078</v>
      </c>
      <c r="E848" t="s">
        <v>1079</v>
      </c>
      <c r="F848" t="s">
        <v>1084</v>
      </c>
      <c r="G848" s="65">
        <v>44428.667423872022</v>
      </c>
      <c r="H848" s="137">
        <f t="shared" si="106"/>
        <v>76.601150730813828</v>
      </c>
      <c r="I848" s="132">
        <v>45016.2336447989</v>
      </c>
      <c r="J848">
        <f t="shared" si="104"/>
        <v>23.84</v>
      </c>
      <c r="K848">
        <f t="shared" si="107"/>
        <v>2</v>
      </c>
      <c r="L848">
        <f t="shared" si="108"/>
        <v>1</v>
      </c>
      <c r="M848">
        <f t="shared" si="109"/>
        <v>0</v>
      </c>
      <c r="Y848" s="164">
        <f t="shared" si="110"/>
        <v>76.601150730813828</v>
      </c>
      <c r="Z848" s="164">
        <f t="shared" si="105"/>
        <v>79.740060075253865</v>
      </c>
      <c r="AA848" s="165">
        <f t="shared" si="111"/>
        <v>4.0977313192990472E-2</v>
      </c>
    </row>
    <row r="849" spans="1:27" x14ac:dyDescent="0.35">
      <c r="A849" t="s">
        <v>1072</v>
      </c>
      <c r="B849" t="s">
        <v>1074</v>
      </c>
      <c r="C849" t="s">
        <v>1075</v>
      </c>
      <c r="D849" t="s">
        <v>1078</v>
      </c>
      <c r="E849" t="s">
        <v>1079</v>
      </c>
      <c r="F849" t="s">
        <v>1084</v>
      </c>
      <c r="G849" s="65">
        <v>47517.816959282325</v>
      </c>
      <c r="H849" s="137">
        <f t="shared" si="106"/>
        <v>81.927270619452287</v>
      </c>
      <c r="I849" s="132">
        <v>54061.366139626101</v>
      </c>
      <c r="J849">
        <f t="shared" si="104"/>
        <v>23.84</v>
      </c>
      <c r="K849">
        <f t="shared" si="107"/>
        <v>2</v>
      </c>
      <c r="L849">
        <f t="shared" si="108"/>
        <v>1</v>
      </c>
      <c r="M849">
        <f t="shared" si="109"/>
        <v>0</v>
      </c>
      <c r="Y849" s="164">
        <f t="shared" si="110"/>
        <v>81.927270619452287</v>
      </c>
      <c r="Z849" s="164">
        <f t="shared" si="105"/>
        <v>87.124122029812867</v>
      </c>
      <c r="AA849" s="165">
        <f t="shared" si="111"/>
        <v>6.3432497763774798E-2</v>
      </c>
    </row>
    <row r="850" spans="1:27" x14ac:dyDescent="0.35">
      <c r="A850" t="s">
        <v>1072</v>
      </c>
      <c r="B850" t="s">
        <v>1074</v>
      </c>
      <c r="C850" t="s">
        <v>1075</v>
      </c>
      <c r="D850" t="s">
        <v>1078</v>
      </c>
      <c r="E850" t="s">
        <v>1079</v>
      </c>
      <c r="F850" t="s">
        <v>1084</v>
      </c>
      <c r="G850" s="65">
        <v>52228.022104251017</v>
      </c>
      <c r="H850" s="137">
        <f t="shared" si="106"/>
        <v>90.048313972846586</v>
      </c>
      <c r="I850" s="132">
        <v>63550.072249703</v>
      </c>
      <c r="J850">
        <f t="shared" si="104"/>
        <v>23.84</v>
      </c>
      <c r="K850">
        <f t="shared" si="107"/>
        <v>2</v>
      </c>
      <c r="L850">
        <f t="shared" si="108"/>
        <v>1</v>
      </c>
      <c r="M850">
        <f t="shared" si="109"/>
        <v>0</v>
      </c>
      <c r="Y850" s="164">
        <f t="shared" si="110"/>
        <v>90.048313972846586</v>
      </c>
      <c r="Z850" s="164">
        <f t="shared" si="105"/>
        <v>94.87029864198297</v>
      </c>
      <c r="AA850" s="165">
        <f t="shared" si="111"/>
        <v>5.3548861232320499E-2</v>
      </c>
    </row>
    <row r="851" spans="1:27" x14ac:dyDescent="0.35">
      <c r="A851" t="s">
        <v>1072</v>
      </c>
      <c r="B851" t="s">
        <v>1074</v>
      </c>
      <c r="C851" t="s">
        <v>1075</v>
      </c>
      <c r="D851" t="s">
        <v>1078</v>
      </c>
      <c r="E851" t="s">
        <v>1079</v>
      </c>
      <c r="F851" t="s">
        <v>1084</v>
      </c>
      <c r="G851" s="65">
        <v>53371.656761659047</v>
      </c>
      <c r="H851" s="137">
        <f t="shared" si="106"/>
        <v>92.020097864929397</v>
      </c>
      <c r="I851" s="132">
        <v>71394.000753582499</v>
      </c>
      <c r="J851">
        <f t="shared" si="104"/>
        <v>23.84</v>
      </c>
      <c r="K851">
        <f t="shared" si="107"/>
        <v>2</v>
      </c>
      <c r="L851">
        <f t="shared" si="108"/>
        <v>1</v>
      </c>
      <c r="M851">
        <f t="shared" si="109"/>
        <v>0</v>
      </c>
      <c r="Y851" s="164">
        <f t="shared" si="110"/>
        <v>92.020097864929397</v>
      </c>
      <c r="Z851" s="164">
        <f t="shared" si="105"/>
        <v>101.27374868242197</v>
      </c>
      <c r="AA851" s="165">
        <f t="shared" si="111"/>
        <v>0.10056119295890587</v>
      </c>
    </row>
    <row r="852" spans="1:27" x14ac:dyDescent="0.35">
      <c r="A852" t="s">
        <v>1072</v>
      </c>
      <c r="B852" t="s">
        <v>1074</v>
      </c>
      <c r="C852" t="s">
        <v>1075</v>
      </c>
      <c r="D852" t="s">
        <v>1078</v>
      </c>
      <c r="E852" t="s">
        <v>1082</v>
      </c>
      <c r="F852" t="s">
        <v>1083</v>
      </c>
      <c r="G852" s="65">
        <v>24817.833279901144</v>
      </c>
      <c r="H852" s="137">
        <f t="shared" si="106"/>
        <v>42.789367723967487</v>
      </c>
      <c r="I852" s="132">
        <v>3495.45982983364</v>
      </c>
      <c r="J852">
        <f t="shared" si="104"/>
        <v>23.84</v>
      </c>
      <c r="K852">
        <f t="shared" si="107"/>
        <v>2</v>
      </c>
      <c r="L852">
        <f t="shared" si="108"/>
        <v>1</v>
      </c>
      <c r="M852">
        <f t="shared" si="109"/>
        <v>1</v>
      </c>
      <c r="Y852" s="164">
        <f t="shared" si="110"/>
        <v>42.789367723967487</v>
      </c>
      <c r="Z852" s="164">
        <f t="shared" si="105"/>
        <v>49.454428566357194</v>
      </c>
      <c r="AA852" s="165">
        <f t="shared" si="111"/>
        <v>0.15576441524880091</v>
      </c>
    </row>
    <row r="853" spans="1:27" x14ac:dyDescent="0.35">
      <c r="A853" t="s">
        <v>1072</v>
      </c>
      <c r="B853" t="s">
        <v>1074</v>
      </c>
      <c r="C853" t="s">
        <v>1075</v>
      </c>
      <c r="D853" t="s">
        <v>1078</v>
      </c>
      <c r="E853" t="s">
        <v>1082</v>
      </c>
      <c r="F853" t="s">
        <v>1083</v>
      </c>
      <c r="G853" s="65">
        <v>31919.807829825037</v>
      </c>
      <c r="H853" s="137">
        <f t="shared" si="106"/>
        <v>55.03415143073282</v>
      </c>
      <c r="I853" s="132">
        <v>14172.2970393051</v>
      </c>
      <c r="J853">
        <f t="shared" si="104"/>
        <v>23.84</v>
      </c>
      <c r="K853">
        <f t="shared" si="107"/>
        <v>2</v>
      </c>
      <c r="L853">
        <f t="shared" si="108"/>
        <v>1</v>
      </c>
      <c r="M853">
        <f t="shared" si="109"/>
        <v>1</v>
      </c>
      <c r="Y853" s="164">
        <f t="shared" si="110"/>
        <v>55.03415143073282</v>
      </c>
      <c r="Z853" s="164">
        <f t="shared" si="105"/>
        <v>58.170544939286465</v>
      </c>
      <c r="AA853" s="165">
        <f t="shared" si="111"/>
        <v>5.698994945894964E-2</v>
      </c>
    </row>
    <row r="854" spans="1:27" x14ac:dyDescent="0.35">
      <c r="A854" t="s">
        <v>1072</v>
      </c>
      <c r="B854" t="s">
        <v>1074</v>
      </c>
      <c r="C854" t="s">
        <v>1075</v>
      </c>
      <c r="D854" t="s">
        <v>1078</v>
      </c>
      <c r="E854" t="s">
        <v>1082</v>
      </c>
      <c r="F854" t="s">
        <v>1083</v>
      </c>
      <c r="G854" s="65">
        <v>35801.370562634154</v>
      </c>
      <c r="H854" s="137">
        <f t="shared" si="106"/>
        <v>61.726500970058886</v>
      </c>
      <c r="I854" s="132">
        <v>23954.0527728093</v>
      </c>
      <c r="J854">
        <f t="shared" si="104"/>
        <v>23.84</v>
      </c>
      <c r="K854">
        <f t="shared" si="107"/>
        <v>2</v>
      </c>
      <c r="L854">
        <f t="shared" si="108"/>
        <v>1</v>
      </c>
      <c r="M854">
        <f t="shared" si="109"/>
        <v>1</v>
      </c>
      <c r="Y854" s="164">
        <f t="shared" si="110"/>
        <v>61.726500970058886</v>
      </c>
      <c r="Z854" s="164">
        <f t="shared" si="105"/>
        <v>66.155954816020127</v>
      </c>
      <c r="AA854" s="165">
        <f t="shared" si="111"/>
        <v>7.1759354189050661E-2</v>
      </c>
    </row>
    <row r="855" spans="1:27" x14ac:dyDescent="0.35">
      <c r="A855" t="s">
        <v>1072</v>
      </c>
      <c r="B855" t="s">
        <v>1074</v>
      </c>
      <c r="C855" t="s">
        <v>1075</v>
      </c>
      <c r="D855" t="s">
        <v>1078</v>
      </c>
      <c r="E855" t="s">
        <v>1082</v>
      </c>
      <c r="F855" t="s">
        <v>1083</v>
      </c>
      <c r="G855" s="65">
        <v>46763.614082760236</v>
      </c>
      <c r="H855" s="137">
        <f t="shared" si="106"/>
        <v>80.626920832345235</v>
      </c>
      <c r="I855" s="132">
        <v>31081.371963744201</v>
      </c>
      <c r="J855">
        <f t="shared" si="104"/>
        <v>23.84</v>
      </c>
      <c r="K855">
        <f t="shared" si="107"/>
        <v>2</v>
      </c>
      <c r="L855">
        <f t="shared" si="108"/>
        <v>1</v>
      </c>
      <c r="M855">
        <f t="shared" si="109"/>
        <v>1</v>
      </c>
      <c r="Y855" s="164">
        <f t="shared" si="110"/>
        <v>80.626920832345235</v>
      </c>
      <c r="Z855" s="164">
        <f t="shared" si="105"/>
        <v>71.974395453111754</v>
      </c>
      <c r="AA855" s="165">
        <f t="shared" si="111"/>
        <v>-0.10731558752225512</v>
      </c>
    </row>
    <row r="856" spans="1:27" x14ac:dyDescent="0.35">
      <c r="A856" t="s">
        <v>1072</v>
      </c>
      <c r="B856" t="s">
        <v>1074</v>
      </c>
      <c r="C856" t="s">
        <v>1075</v>
      </c>
      <c r="D856" t="s">
        <v>1078</v>
      </c>
      <c r="E856" t="s">
        <v>1082</v>
      </c>
      <c r="F856" t="s">
        <v>1083</v>
      </c>
      <c r="G856" s="65">
        <v>46542.753193135439</v>
      </c>
      <c r="H856" s="137">
        <f t="shared" si="106"/>
        <v>80.246126195061095</v>
      </c>
      <c r="I856" s="132">
        <v>45016.2336447989</v>
      </c>
      <c r="J856">
        <f t="shared" si="104"/>
        <v>23.84</v>
      </c>
      <c r="K856">
        <f t="shared" si="107"/>
        <v>2</v>
      </c>
      <c r="L856">
        <f t="shared" si="108"/>
        <v>1</v>
      </c>
      <c r="M856">
        <f t="shared" si="109"/>
        <v>1</v>
      </c>
      <c r="Y856" s="164">
        <f t="shared" si="110"/>
        <v>80.246126195061095</v>
      </c>
      <c r="Z856" s="164">
        <f t="shared" si="105"/>
        <v>83.350224612050297</v>
      </c>
      <c r="AA856" s="165">
        <f t="shared" si="111"/>
        <v>3.8682221362858149E-2</v>
      </c>
    </row>
    <row r="857" spans="1:27" x14ac:dyDescent="0.35">
      <c r="A857" t="s">
        <v>1072</v>
      </c>
      <c r="B857" t="s">
        <v>1074</v>
      </c>
      <c r="C857" t="s">
        <v>1075</v>
      </c>
      <c r="D857" t="s">
        <v>1078</v>
      </c>
      <c r="E857" t="s">
        <v>1082</v>
      </c>
      <c r="F857" t="s">
        <v>1083</v>
      </c>
      <c r="G857" s="65">
        <v>51317.015090482222</v>
      </c>
      <c r="H857" s="137">
        <f t="shared" si="106"/>
        <v>88.477612224969349</v>
      </c>
      <c r="I857" s="132">
        <v>54061.366139626101</v>
      </c>
      <c r="J857">
        <f t="shared" si="104"/>
        <v>23.84</v>
      </c>
      <c r="K857">
        <f t="shared" si="107"/>
        <v>2</v>
      </c>
      <c r="L857">
        <f t="shared" si="108"/>
        <v>1</v>
      </c>
      <c r="M857">
        <f t="shared" si="109"/>
        <v>1</v>
      </c>
      <c r="Y857" s="164">
        <f t="shared" si="110"/>
        <v>88.477612224969349</v>
      </c>
      <c r="Z857" s="164">
        <f t="shared" si="105"/>
        <v>90.734286566609299</v>
      </c>
      <c r="AA857" s="165">
        <f t="shared" si="111"/>
        <v>2.5505597234043442E-2</v>
      </c>
    </row>
    <row r="858" spans="1:27" x14ac:dyDescent="0.35">
      <c r="A858" t="s">
        <v>1072</v>
      </c>
      <c r="B858" t="s">
        <v>1074</v>
      </c>
      <c r="C858" t="s">
        <v>1075</v>
      </c>
      <c r="D858" t="s">
        <v>1078</v>
      </c>
      <c r="E858" t="s">
        <v>1082</v>
      </c>
      <c r="F858" t="s">
        <v>1083</v>
      </c>
      <c r="G858" s="65">
        <v>57455.498001811029</v>
      </c>
      <c r="H858" s="137">
        <f t="shared" si="106"/>
        <v>99.061203451398328</v>
      </c>
      <c r="I858" s="132">
        <v>63550.072249703</v>
      </c>
      <c r="J858">
        <f t="shared" si="104"/>
        <v>23.84</v>
      </c>
      <c r="K858">
        <f t="shared" si="107"/>
        <v>2</v>
      </c>
      <c r="L858">
        <f t="shared" si="108"/>
        <v>1</v>
      </c>
      <c r="M858">
        <f t="shared" si="109"/>
        <v>1</v>
      </c>
      <c r="Y858" s="164">
        <f t="shared" si="110"/>
        <v>99.061203451398328</v>
      </c>
      <c r="Z858" s="164">
        <f t="shared" si="105"/>
        <v>98.480463178779402</v>
      </c>
      <c r="AA858" s="165">
        <f t="shared" si="111"/>
        <v>-5.8624391021440125E-3</v>
      </c>
    </row>
    <row r="859" spans="1:27" x14ac:dyDescent="0.35">
      <c r="A859" t="s">
        <v>1072</v>
      </c>
      <c r="B859" t="s">
        <v>1074</v>
      </c>
      <c r="C859" t="s">
        <v>1075</v>
      </c>
      <c r="D859" t="s">
        <v>1078</v>
      </c>
      <c r="E859" t="s">
        <v>1082</v>
      </c>
      <c r="F859" t="s">
        <v>1083</v>
      </c>
      <c r="G859" s="65">
        <v>57958.006013733437</v>
      </c>
      <c r="H859" s="137">
        <f t="shared" si="106"/>
        <v>99.927596575402475</v>
      </c>
      <c r="I859" s="132">
        <v>71394.000753582499</v>
      </c>
      <c r="J859">
        <f t="shared" si="104"/>
        <v>23.84</v>
      </c>
      <c r="K859">
        <f t="shared" si="107"/>
        <v>2</v>
      </c>
      <c r="L859">
        <f t="shared" si="108"/>
        <v>1</v>
      </c>
      <c r="M859">
        <f t="shared" si="109"/>
        <v>1</v>
      </c>
      <c r="Y859" s="164">
        <f t="shared" si="110"/>
        <v>99.927596575402475</v>
      </c>
      <c r="Z859" s="164">
        <f t="shared" si="105"/>
        <v>104.8839132192184</v>
      </c>
      <c r="AA859" s="165">
        <f t="shared" si="111"/>
        <v>4.9599077869105335E-2</v>
      </c>
    </row>
    <row r="860" spans="1:27" x14ac:dyDescent="0.35">
      <c r="A860" t="s">
        <v>1072</v>
      </c>
      <c r="B860" t="s">
        <v>1074</v>
      </c>
      <c r="C860" t="s">
        <v>1075</v>
      </c>
      <c r="D860" t="s">
        <v>1078</v>
      </c>
      <c r="E860" t="s">
        <v>1082</v>
      </c>
      <c r="F860" t="s">
        <v>1084</v>
      </c>
      <c r="G860" s="65">
        <v>27488.689675222457</v>
      </c>
      <c r="H860" s="137">
        <f t="shared" si="106"/>
        <v>47.394292543486991</v>
      </c>
      <c r="I860" s="132">
        <v>3495.45982983364</v>
      </c>
      <c r="J860">
        <f t="shared" si="104"/>
        <v>23.84</v>
      </c>
      <c r="K860">
        <f t="shared" si="107"/>
        <v>2</v>
      </c>
      <c r="L860">
        <f t="shared" si="108"/>
        <v>1</v>
      </c>
      <c r="M860">
        <f t="shared" si="109"/>
        <v>0</v>
      </c>
      <c r="Y860" s="164">
        <f t="shared" si="110"/>
        <v>47.394292543486991</v>
      </c>
      <c r="Z860" s="164">
        <f t="shared" si="105"/>
        <v>45.844264029560769</v>
      </c>
      <c r="AA860" s="165">
        <f t="shared" si="111"/>
        <v>-3.2704961520503395E-2</v>
      </c>
    </row>
    <row r="861" spans="1:27" x14ac:dyDescent="0.35">
      <c r="A861" t="s">
        <v>1072</v>
      </c>
      <c r="B861" t="s">
        <v>1074</v>
      </c>
      <c r="C861" t="s">
        <v>1075</v>
      </c>
      <c r="D861" t="s">
        <v>1078</v>
      </c>
      <c r="E861" t="s">
        <v>1082</v>
      </c>
      <c r="F861" t="s">
        <v>1084</v>
      </c>
      <c r="G861" s="65">
        <v>32896.640323651605</v>
      </c>
      <c r="H861" s="137">
        <f t="shared" si="106"/>
        <v>56.718345385606213</v>
      </c>
      <c r="I861" s="132">
        <v>14172.2970393051</v>
      </c>
      <c r="J861">
        <f t="shared" si="104"/>
        <v>23.84</v>
      </c>
      <c r="K861">
        <f t="shared" si="107"/>
        <v>2</v>
      </c>
      <c r="L861">
        <f t="shared" si="108"/>
        <v>1</v>
      </c>
      <c r="M861">
        <f t="shared" si="109"/>
        <v>0</v>
      </c>
      <c r="Y861" s="164">
        <f t="shared" si="110"/>
        <v>56.718345385606213</v>
      </c>
      <c r="Z861" s="164">
        <f t="shared" si="105"/>
        <v>54.56038040249004</v>
      </c>
      <c r="AA861" s="165">
        <f t="shared" si="111"/>
        <v>-3.8047036958588909E-2</v>
      </c>
    </row>
    <row r="862" spans="1:27" x14ac:dyDescent="0.35">
      <c r="A862" t="s">
        <v>1072</v>
      </c>
      <c r="B862" t="s">
        <v>1074</v>
      </c>
      <c r="C862" t="s">
        <v>1075</v>
      </c>
      <c r="D862" t="s">
        <v>1078</v>
      </c>
      <c r="E862" t="s">
        <v>1082</v>
      </c>
      <c r="F862" t="s">
        <v>1084</v>
      </c>
      <c r="G862" s="65">
        <v>35789.907554649202</v>
      </c>
      <c r="H862" s="137">
        <f t="shared" si="106"/>
        <v>61.706737163188279</v>
      </c>
      <c r="I862" s="132">
        <v>23954.0527728093</v>
      </c>
      <c r="J862">
        <f t="shared" si="104"/>
        <v>23.84</v>
      </c>
      <c r="K862">
        <f t="shared" si="107"/>
        <v>2</v>
      </c>
      <c r="L862">
        <f t="shared" si="108"/>
        <v>1</v>
      </c>
      <c r="M862">
        <f t="shared" si="109"/>
        <v>0</v>
      </c>
      <c r="Y862" s="164">
        <f t="shared" si="110"/>
        <v>61.706737163188279</v>
      </c>
      <c r="Z862" s="164">
        <f t="shared" si="105"/>
        <v>62.545790279223702</v>
      </c>
      <c r="AA862" s="165">
        <f t="shared" si="111"/>
        <v>1.3597431246712643E-2</v>
      </c>
    </row>
    <row r="863" spans="1:27" x14ac:dyDescent="0.35">
      <c r="A863" t="s">
        <v>1072</v>
      </c>
      <c r="B863" t="s">
        <v>1074</v>
      </c>
      <c r="C863" t="s">
        <v>1075</v>
      </c>
      <c r="D863" t="s">
        <v>1078</v>
      </c>
      <c r="E863" t="s">
        <v>1082</v>
      </c>
      <c r="F863" t="s">
        <v>1084</v>
      </c>
      <c r="G863" s="65">
        <v>43977.249473614778</v>
      </c>
      <c r="H863" s="137">
        <f t="shared" si="106"/>
        <v>75.822843920025477</v>
      </c>
      <c r="I863" s="132">
        <v>31081.371963744201</v>
      </c>
      <c r="J863">
        <f t="shared" si="104"/>
        <v>23.84</v>
      </c>
      <c r="K863">
        <f t="shared" si="107"/>
        <v>2</v>
      </c>
      <c r="L863">
        <f t="shared" si="108"/>
        <v>1</v>
      </c>
      <c r="M863">
        <f t="shared" si="109"/>
        <v>0</v>
      </c>
      <c r="Y863" s="164">
        <f t="shared" si="110"/>
        <v>75.822843920025477</v>
      </c>
      <c r="Z863" s="164">
        <f t="shared" si="105"/>
        <v>68.364230916315321</v>
      </c>
      <c r="AA863" s="165">
        <f t="shared" si="111"/>
        <v>-9.8368942895061595E-2</v>
      </c>
    </row>
    <row r="864" spans="1:27" x14ac:dyDescent="0.35">
      <c r="A864" t="s">
        <v>1072</v>
      </c>
      <c r="B864" t="s">
        <v>1074</v>
      </c>
      <c r="C864" t="s">
        <v>1075</v>
      </c>
      <c r="D864" t="s">
        <v>1078</v>
      </c>
      <c r="E864" t="s">
        <v>1082</v>
      </c>
      <c r="F864" t="s">
        <v>1084</v>
      </c>
      <c r="G864" s="65">
        <v>44071.821786243672</v>
      </c>
      <c r="H864" s="137">
        <f t="shared" si="106"/>
        <v>75.9858996314546</v>
      </c>
      <c r="I864" s="132">
        <v>45016.2336447989</v>
      </c>
      <c r="J864">
        <f t="shared" si="104"/>
        <v>23.84</v>
      </c>
      <c r="K864">
        <f t="shared" si="107"/>
        <v>2</v>
      </c>
      <c r="L864">
        <f t="shared" si="108"/>
        <v>1</v>
      </c>
      <c r="M864">
        <f t="shared" si="109"/>
        <v>0</v>
      </c>
      <c r="Y864" s="164">
        <f t="shared" si="110"/>
        <v>75.9858996314546</v>
      </c>
      <c r="Z864" s="164">
        <f t="shared" si="105"/>
        <v>79.740060075253865</v>
      </c>
      <c r="AA864" s="165">
        <f t="shared" si="111"/>
        <v>4.9406014300121814E-2</v>
      </c>
    </row>
    <row r="865" spans="1:27" x14ac:dyDescent="0.35">
      <c r="A865" t="s">
        <v>1072</v>
      </c>
      <c r="B865" t="s">
        <v>1074</v>
      </c>
      <c r="C865" t="s">
        <v>1075</v>
      </c>
      <c r="D865" t="s">
        <v>1078</v>
      </c>
      <c r="E865" t="s">
        <v>1082</v>
      </c>
      <c r="F865" t="s">
        <v>1084</v>
      </c>
      <c r="G865" s="65">
        <v>47528.087083322949</v>
      </c>
      <c r="H865" s="137">
        <f t="shared" si="106"/>
        <v>81.944977729867148</v>
      </c>
      <c r="I865" s="132">
        <v>54061.366139626101</v>
      </c>
      <c r="J865">
        <f t="shared" si="104"/>
        <v>23.84</v>
      </c>
      <c r="K865">
        <f t="shared" si="107"/>
        <v>2</v>
      </c>
      <c r="L865">
        <f t="shared" si="108"/>
        <v>1</v>
      </c>
      <c r="M865">
        <f t="shared" si="109"/>
        <v>0</v>
      </c>
      <c r="Y865" s="164">
        <f t="shared" si="110"/>
        <v>81.944977729867148</v>
      </c>
      <c r="Z865" s="164">
        <f t="shared" si="105"/>
        <v>87.124122029812867</v>
      </c>
      <c r="AA865" s="165">
        <f t="shared" si="111"/>
        <v>6.3202705564443962E-2</v>
      </c>
    </row>
    <row r="866" spans="1:27" x14ac:dyDescent="0.35">
      <c r="A866" t="s">
        <v>1072</v>
      </c>
      <c r="B866" t="s">
        <v>1074</v>
      </c>
      <c r="C866" t="s">
        <v>1075</v>
      </c>
      <c r="D866" t="s">
        <v>1078</v>
      </c>
      <c r="E866" t="s">
        <v>1082</v>
      </c>
      <c r="F866" t="s">
        <v>1084</v>
      </c>
      <c r="G866" s="65">
        <v>52680.522294782713</v>
      </c>
      <c r="H866" s="137">
        <f t="shared" si="106"/>
        <v>90.828486715142603</v>
      </c>
      <c r="I866" s="132">
        <v>63550.072249703</v>
      </c>
      <c r="J866">
        <f t="shared" si="104"/>
        <v>23.84</v>
      </c>
      <c r="K866">
        <f t="shared" si="107"/>
        <v>2</v>
      </c>
      <c r="L866">
        <f t="shared" si="108"/>
        <v>1</v>
      </c>
      <c r="M866">
        <f t="shared" si="109"/>
        <v>0</v>
      </c>
      <c r="Y866" s="164">
        <f t="shared" si="110"/>
        <v>90.828486715142603</v>
      </c>
      <c r="Z866" s="164">
        <f t="shared" si="105"/>
        <v>94.87029864198297</v>
      </c>
      <c r="AA866" s="165">
        <f t="shared" si="111"/>
        <v>4.4499386404139418E-2</v>
      </c>
    </row>
    <row r="867" spans="1:27" x14ac:dyDescent="0.35">
      <c r="A867" t="s">
        <v>1072</v>
      </c>
      <c r="B867" t="s">
        <v>1074</v>
      </c>
      <c r="C867" t="s">
        <v>1075</v>
      </c>
      <c r="D867" t="s">
        <v>1078</v>
      </c>
      <c r="E867" t="s">
        <v>1082</v>
      </c>
      <c r="F867" t="s">
        <v>1084</v>
      </c>
      <c r="G867" s="65">
        <v>52431.349642496534</v>
      </c>
      <c r="H867" s="137">
        <f t="shared" si="106"/>
        <v>90.398878693959546</v>
      </c>
      <c r="I867" s="132">
        <v>71394.000753582499</v>
      </c>
      <c r="J867">
        <f t="shared" si="104"/>
        <v>23.84</v>
      </c>
      <c r="K867">
        <f t="shared" si="107"/>
        <v>2</v>
      </c>
      <c r="L867">
        <f t="shared" si="108"/>
        <v>1</v>
      </c>
      <c r="M867">
        <f t="shared" si="109"/>
        <v>0</v>
      </c>
      <c r="Y867" s="164">
        <f t="shared" si="110"/>
        <v>90.398878693959546</v>
      </c>
      <c r="Z867" s="164">
        <f t="shared" si="105"/>
        <v>101.27374868242197</v>
      </c>
      <c r="AA867" s="165">
        <f t="shared" si="111"/>
        <v>0.12029872655034479</v>
      </c>
    </row>
    <row r="868" spans="1:27" x14ac:dyDescent="0.35">
      <c r="A868" t="s">
        <v>1072</v>
      </c>
      <c r="B868" t="s">
        <v>1074</v>
      </c>
      <c r="C868" t="s">
        <v>1075</v>
      </c>
      <c r="D868" t="s">
        <v>1078</v>
      </c>
      <c r="E868" t="s">
        <v>1080</v>
      </c>
      <c r="F868" t="s">
        <v>1083</v>
      </c>
      <c r="G868" s="65">
        <v>25926.434398941739</v>
      </c>
      <c r="H868" s="137">
        <f t="shared" si="106"/>
        <v>44.700748963692654</v>
      </c>
      <c r="I868" s="132">
        <v>3495.45982983364</v>
      </c>
      <c r="J868">
        <f t="shared" si="104"/>
        <v>23.84</v>
      </c>
      <c r="K868">
        <f t="shared" si="107"/>
        <v>2</v>
      </c>
      <c r="L868">
        <f t="shared" si="108"/>
        <v>1</v>
      </c>
      <c r="M868">
        <f t="shared" si="109"/>
        <v>1</v>
      </c>
      <c r="Y868" s="164">
        <f t="shared" si="110"/>
        <v>44.700748963692654</v>
      </c>
      <c r="Z868" s="164">
        <f t="shared" si="105"/>
        <v>49.454428566357194</v>
      </c>
      <c r="AA868" s="165">
        <f t="shared" si="111"/>
        <v>0.10634451799735234</v>
      </c>
    </row>
    <row r="869" spans="1:27" x14ac:dyDescent="0.35">
      <c r="A869" t="s">
        <v>1072</v>
      </c>
      <c r="B869" t="s">
        <v>1074</v>
      </c>
      <c r="C869" t="s">
        <v>1075</v>
      </c>
      <c r="D869" t="s">
        <v>1078</v>
      </c>
      <c r="E869" t="s">
        <v>1080</v>
      </c>
      <c r="F869" t="s">
        <v>1083</v>
      </c>
      <c r="G869" s="65">
        <v>33362.682901949825</v>
      </c>
      <c r="H869" s="137">
        <f t="shared" si="106"/>
        <v>57.521867072327282</v>
      </c>
      <c r="I869" s="132">
        <v>14172.2970393051</v>
      </c>
      <c r="J869">
        <f t="shared" si="104"/>
        <v>23.84</v>
      </c>
      <c r="K869">
        <f t="shared" si="107"/>
        <v>2</v>
      </c>
      <c r="L869">
        <f t="shared" si="108"/>
        <v>1</v>
      </c>
      <c r="M869">
        <f t="shared" si="109"/>
        <v>1</v>
      </c>
      <c r="Y869" s="164">
        <f t="shared" si="110"/>
        <v>57.521867072327282</v>
      </c>
      <c r="Z869" s="164">
        <f t="shared" si="105"/>
        <v>58.170544939286465</v>
      </c>
      <c r="AA869" s="165">
        <f t="shared" si="111"/>
        <v>1.1277065574793355E-2</v>
      </c>
    </row>
    <row r="870" spans="1:27" x14ac:dyDescent="0.35">
      <c r="A870" t="s">
        <v>1072</v>
      </c>
      <c r="B870" t="s">
        <v>1074</v>
      </c>
      <c r="C870" t="s">
        <v>1075</v>
      </c>
      <c r="D870" t="s">
        <v>1078</v>
      </c>
      <c r="E870" t="s">
        <v>1080</v>
      </c>
      <c r="F870" t="s">
        <v>1083</v>
      </c>
      <c r="G870" s="65">
        <v>37105.292722867089</v>
      </c>
      <c r="H870" s="137">
        <f t="shared" si="106"/>
        <v>63.97464262563291</v>
      </c>
      <c r="I870" s="132">
        <v>23954.0527728093</v>
      </c>
      <c r="J870">
        <f t="shared" si="104"/>
        <v>23.84</v>
      </c>
      <c r="K870">
        <f t="shared" si="107"/>
        <v>2</v>
      </c>
      <c r="L870">
        <f t="shared" si="108"/>
        <v>1</v>
      </c>
      <c r="M870">
        <f t="shared" si="109"/>
        <v>1</v>
      </c>
      <c r="Y870" s="164">
        <f t="shared" si="110"/>
        <v>63.97464262563291</v>
      </c>
      <c r="Z870" s="164">
        <f t="shared" si="105"/>
        <v>66.155954816020127</v>
      </c>
      <c r="AA870" s="165">
        <f t="shared" si="111"/>
        <v>3.409651231897981E-2</v>
      </c>
    </row>
    <row r="871" spans="1:27" x14ac:dyDescent="0.35">
      <c r="A871" t="s">
        <v>1072</v>
      </c>
      <c r="B871" t="s">
        <v>1074</v>
      </c>
      <c r="C871" t="s">
        <v>1075</v>
      </c>
      <c r="D871" t="s">
        <v>1078</v>
      </c>
      <c r="E871" t="s">
        <v>1080</v>
      </c>
      <c r="F871" t="s">
        <v>1083</v>
      </c>
      <c r="G871" s="65">
        <v>48935.810387228594</v>
      </c>
      <c r="H871" s="137">
        <f t="shared" si="106"/>
        <v>84.372086874532059</v>
      </c>
      <c r="I871" s="132">
        <v>31081.371963744201</v>
      </c>
      <c r="J871">
        <f t="shared" si="104"/>
        <v>23.84</v>
      </c>
      <c r="K871">
        <f t="shared" si="107"/>
        <v>2</v>
      </c>
      <c r="L871">
        <f t="shared" si="108"/>
        <v>1</v>
      </c>
      <c r="M871">
        <f t="shared" si="109"/>
        <v>1</v>
      </c>
      <c r="Y871" s="164">
        <f t="shared" si="110"/>
        <v>84.372086874532059</v>
      </c>
      <c r="Z871" s="164">
        <f t="shared" si="105"/>
        <v>71.974395453111754</v>
      </c>
      <c r="AA871" s="165">
        <f t="shared" si="111"/>
        <v>-0.14694067529533372</v>
      </c>
    </row>
    <row r="872" spans="1:27" x14ac:dyDescent="0.35">
      <c r="A872" t="s">
        <v>1072</v>
      </c>
      <c r="B872" t="s">
        <v>1074</v>
      </c>
      <c r="C872" t="s">
        <v>1075</v>
      </c>
      <c r="D872" t="s">
        <v>1078</v>
      </c>
      <c r="E872" t="s">
        <v>1080</v>
      </c>
      <c r="F872" t="s">
        <v>1083</v>
      </c>
      <c r="G872" s="65">
        <v>48907.747907652687</v>
      </c>
      <c r="H872" s="137">
        <f t="shared" si="106"/>
        <v>84.323703289056354</v>
      </c>
      <c r="I872" s="132">
        <v>45016.2336447989</v>
      </c>
      <c r="J872">
        <f t="shared" si="104"/>
        <v>23.84</v>
      </c>
      <c r="K872">
        <f t="shared" si="107"/>
        <v>2</v>
      </c>
      <c r="L872">
        <f t="shared" si="108"/>
        <v>1</v>
      </c>
      <c r="M872">
        <f t="shared" si="109"/>
        <v>1</v>
      </c>
      <c r="Y872" s="164">
        <f t="shared" si="110"/>
        <v>84.323703289056354</v>
      </c>
      <c r="Z872" s="164">
        <f t="shared" si="105"/>
        <v>83.350224612050297</v>
      </c>
      <c r="AA872" s="165">
        <f t="shared" si="111"/>
        <v>-1.1544543693355558E-2</v>
      </c>
    </row>
    <row r="873" spans="1:27" x14ac:dyDescent="0.35">
      <c r="A873" t="s">
        <v>1072</v>
      </c>
      <c r="B873" t="s">
        <v>1074</v>
      </c>
      <c r="C873" t="s">
        <v>1075</v>
      </c>
      <c r="D873" t="s">
        <v>1078</v>
      </c>
      <c r="E873" t="s">
        <v>1080</v>
      </c>
      <c r="F873" t="s">
        <v>1083</v>
      </c>
      <c r="G873" s="65">
        <v>53481.504786327874</v>
      </c>
      <c r="H873" s="137">
        <f t="shared" si="106"/>
        <v>92.209491010910128</v>
      </c>
      <c r="I873" s="132">
        <v>54061.366139626101</v>
      </c>
      <c r="J873">
        <f t="shared" si="104"/>
        <v>23.84</v>
      </c>
      <c r="K873">
        <f t="shared" si="107"/>
        <v>2</v>
      </c>
      <c r="L873">
        <f t="shared" si="108"/>
        <v>1</v>
      </c>
      <c r="M873">
        <f t="shared" si="109"/>
        <v>1</v>
      </c>
      <c r="Y873" s="164">
        <f t="shared" si="110"/>
        <v>92.209491010910128</v>
      </c>
      <c r="Z873" s="164">
        <f t="shared" si="105"/>
        <v>90.734286566609299</v>
      </c>
      <c r="AA873" s="165">
        <f t="shared" si="111"/>
        <v>-1.599840133730146E-2</v>
      </c>
    </row>
    <row r="874" spans="1:27" x14ac:dyDescent="0.35">
      <c r="A874" t="s">
        <v>1072</v>
      </c>
      <c r="B874" t="s">
        <v>1074</v>
      </c>
      <c r="C874" t="s">
        <v>1075</v>
      </c>
      <c r="D874" t="s">
        <v>1078</v>
      </c>
      <c r="E874" t="s">
        <v>1080</v>
      </c>
      <c r="F874" t="s">
        <v>1083</v>
      </c>
      <c r="G874" s="65">
        <v>58266.032233853402</v>
      </c>
      <c r="H874" s="137">
        <f t="shared" si="106"/>
        <v>100.45867626526449</v>
      </c>
      <c r="I874" s="132">
        <v>63550.072249703</v>
      </c>
      <c r="J874">
        <f t="shared" si="104"/>
        <v>23.84</v>
      </c>
      <c r="K874">
        <f t="shared" si="107"/>
        <v>2</v>
      </c>
      <c r="L874">
        <f t="shared" si="108"/>
        <v>1</v>
      </c>
      <c r="M874">
        <f t="shared" si="109"/>
        <v>1</v>
      </c>
      <c r="Y874" s="164">
        <f t="shared" si="110"/>
        <v>100.45867626526449</v>
      </c>
      <c r="Z874" s="164">
        <f t="shared" si="105"/>
        <v>98.480463178779402</v>
      </c>
      <c r="AA874" s="165">
        <f t="shared" si="111"/>
        <v>-1.969180920980429E-2</v>
      </c>
    </row>
    <row r="875" spans="1:27" x14ac:dyDescent="0.35">
      <c r="A875" t="s">
        <v>1072</v>
      </c>
      <c r="B875" t="s">
        <v>1074</v>
      </c>
      <c r="C875" t="s">
        <v>1075</v>
      </c>
      <c r="D875" t="s">
        <v>1078</v>
      </c>
      <c r="E875" t="s">
        <v>1080</v>
      </c>
      <c r="F875" t="s">
        <v>1083</v>
      </c>
      <c r="G875" s="65">
        <v>59476.221991423132</v>
      </c>
      <c r="H875" s="137">
        <f t="shared" si="106"/>
        <v>102.54521033003988</v>
      </c>
      <c r="I875" s="132">
        <v>71394.000753582499</v>
      </c>
      <c r="J875">
        <f t="shared" si="104"/>
        <v>23.84</v>
      </c>
      <c r="K875">
        <f t="shared" si="107"/>
        <v>2</v>
      </c>
      <c r="L875">
        <f t="shared" si="108"/>
        <v>1</v>
      </c>
      <c r="M875">
        <f t="shared" si="109"/>
        <v>1</v>
      </c>
      <c r="Y875" s="164">
        <f t="shared" si="110"/>
        <v>102.54521033003988</v>
      </c>
      <c r="Z875" s="164">
        <f t="shared" si="105"/>
        <v>104.8839132192184</v>
      </c>
      <c r="AA875" s="165">
        <f t="shared" si="111"/>
        <v>2.2806554120387013E-2</v>
      </c>
    </row>
    <row r="876" spans="1:27" x14ac:dyDescent="0.35">
      <c r="A876" t="s">
        <v>1072</v>
      </c>
      <c r="B876" t="s">
        <v>1074</v>
      </c>
      <c r="C876" t="s">
        <v>1075</v>
      </c>
      <c r="D876" t="s">
        <v>1078</v>
      </c>
      <c r="E876" t="s">
        <v>1080</v>
      </c>
      <c r="F876" t="s">
        <v>1084</v>
      </c>
      <c r="G876" s="65">
        <v>29122.935967677498</v>
      </c>
      <c r="H876" s="137">
        <f t="shared" si="106"/>
        <v>50.211958564961208</v>
      </c>
      <c r="I876" s="132">
        <v>3495.45982983364</v>
      </c>
      <c r="J876">
        <f t="shared" si="104"/>
        <v>23.84</v>
      </c>
      <c r="K876">
        <f t="shared" si="107"/>
        <v>2</v>
      </c>
      <c r="L876">
        <f t="shared" si="108"/>
        <v>1</v>
      </c>
      <c r="M876">
        <f t="shared" si="109"/>
        <v>0</v>
      </c>
      <c r="Y876" s="164">
        <f t="shared" si="110"/>
        <v>50.211958564961208</v>
      </c>
      <c r="Z876" s="164">
        <f t="shared" si="105"/>
        <v>45.844264029560769</v>
      </c>
      <c r="AA876" s="165">
        <f t="shared" si="111"/>
        <v>-8.6985145774582384E-2</v>
      </c>
    </row>
    <row r="877" spans="1:27" x14ac:dyDescent="0.35">
      <c r="A877" t="s">
        <v>1072</v>
      </c>
      <c r="B877" t="s">
        <v>1074</v>
      </c>
      <c r="C877" t="s">
        <v>1075</v>
      </c>
      <c r="D877" t="s">
        <v>1078</v>
      </c>
      <c r="E877" t="s">
        <v>1080</v>
      </c>
      <c r="F877" t="s">
        <v>1084</v>
      </c>
      <c r="G877" s="65">
        <v>34600.944579208706</v>
      </c>
      <c r="H877" s="137">
        <f t="shared" si="106"/>
        <v>59.656800998635703</v>
      </c>
      <c r="I877" s="132">
        <v>14172.2970393051</v>
      </c>
      <c r="J877">
        <f t="shared" si="104"/>
        <v>23.84</v>
      </c>
      <c r="K877">
        <f t="shared" si="107"/>
        <v>2</v>
      </c>
      <c r="L877">
        <f t="shared" si="108"/>
        <v>1</v>
      </c>
      <c r="M877">
        <f t="shared" si="109"/>
        <v>0</v>
      </c>
      <c r="Y877" s="164">
        <f t="shared" si="110"/>
        <v>59.656800998635703</v>
      </c>
      <c r="Z877" s="164">
        <f t="shared" si="105"/>
        <v>54.56038040249004</v>
      </c>
      <c r="AA877" s="165">
        <f t="shared" si="111"/>
        <v>-8.5428995702639399E-2</v>
      </c>
    </row>
    <row r="878" spans="1:27" x14ac:dyDescent="0.35">
      <c r="A878" t="s">
        <v>1072</v>
      </c>
      <c r="B878" t="s">
        <v>1074</v>
      </c>
      <c r="C878" t="s">
        <v>1075</v>
      </c>
      <c r="D878" t="s">
        <v>1078</v>
      </c>
      <c r="E878" t="s">
        <v>1080</v>
      </c>
      <c r="F878" t="s">
        <v>1084</v>
      </c>
      <c r="G878" s="65">
        <v>37315.339248544609</v>
      </c>
      <c r="H878" s="137">
        <f t="shared" si="106"/>
        <v>64.336791807835539</v>
      </c>
      <c r="I878" s="132">
        <v>23954.0527728093</v>
      </c>
      <c r="J878">
        <f t="shared" si="104"/>
        <v>23.84</v>
      </c>
      <c r="K878">
        <f t="shared" si="107"/>
        <v>2</v>
      </c>
      <c r="L878">
        <f t="shared" si="108"/>
        <v>1</v>
      </c>
      <c r="M878">
        <f t="shared" si="109"/>
        <v>0</v>
      </c>
      <c r="Y878" s="164">
        <f t="shared" si="110"/>
        <v>64.336791807835539</v>
      </c>
      <c r="Z878" s="164">
        <f t="shared" si="105"/>
        <v>62.545790279223702</v>
      </c>
      <c r="AA878" s="165">
        <f t="shared" si="111"/>
        <v>-2.7837905470345703E-2</v>
      </c>
    </row>
    <row r="879" spans="1:27" x14ac:dyDescent="0.35">
      <c r="A879" t="s">
        <v>1072</v>
      </c>
      <c r="B879" t="s">
        <v>1074</v>
      </c>
      <c r="C879" t="s">
        <v>1075</v>
      </c>
      <c r="D879" t="s">
        <v>1078</v>
      </c>
      <c r="E879" t="s">
        <v>1080</v>
      </c>
      <c r="F879" t="s">
        <v>1084</v>
      </c>
      <c r="G879" s="65">
        <v>46375.930484266282</v>
      </c>
      <c r="H879" s="137">
        <f t="shared" si="106"/>
        <v>79.958500834941873</v>
      </c>
      <c r="I879" s="132">
        <v>31081.371963744201</v>
      </c>
      <c r="J879">
        <f t="shared" si="104"/>
        <v>23.84</v>
      </c>
      <c r="K879">
        <f t="shared" si="107"/>
        <v>2</v>
      </c>
      <c r="L879">
        <f t="shared" si="108"/>
        <v>1</v>
      </c>
      <c r="M879">
        <f t="shared" si="109"/>
        <v>0</v>
      </c>
      <c r="Y879" s="164">
        <f t="shared" si="110"/>
        <v>79.958500834941873</v>
      </c>
      <c r="Z879" s="164">
        <f t="shared" si="105"/>
        <v>68.364230916315321</v>
      </c>
      <c r="AA879" s="165">
        <f t="shared" si="111"/>
        <v>-0.14500359308337429</v>
      </c>
    </row>
    <row r="880" spans="1:27" x14ac:dyDescent="0.35">
      <c r="A880" t="s">
        <v>1072</v>
      </c>
      <c r="B880" t="s">
        <v>1074</v>
      </c>
      <c r="C880" t="s">
        <v>1075</v>
      </c>
      <c r="D880" t="s">
        <v>1078</v>
      </c>
      <c r="E880" t="s">
        <v>1080</v>
      </c>
      <c r="F880" t="s">
        <v>1084</v>
      </c>
      <c r="G880" s="65">
        <v>46531.268965778334</v>
      </c>
      <c r="H880" s="137">
        <f t="shared" si="106"/>
        <v>80.226325803066089</v>
      </c>
      <c r="I880" s="132">
        <v>45016.2336447989</v>
      </c>
      <c r="J880">
        <f t="shared" si="104"/>
        <v>23.84</v>
      </c>
      <c r="K880">
        <f t="shared" si="107"/>
        <v>2</v>
      </c>
      <c r="L880">
        <f t="shared" si="108"/>
        <v>1</v>
      </c>
      <c r="M880">
        <f t="shared" si="109"/>
        <v>0</v>
      </c>
      <c r="Y880" s="164">
        <f t="shared" si="110"/>
        <v>80.226325803066089</v>
      </c>
      <c r="Z880" s="164">
        <f t="shared" si="105"/>
        <v>79.740060075253865</v>
      </c>
      <c r="AA880" s="165">
        <f t="shared" si="111"/>
        <v>-6.0611740964664484E-3</v>
      </c>
    </row>
    <row r="881" spans="1:27" x14ac:dyDescent="0.35">
      <c r="A881" t="s">
        <v>1072</v>
      </c>
      <c r="B881" t="s">
        <v>1074</v>
      </c>
      <c r="C881" t="s">
        <v>1075</v>
      </c>
      <c r="D881" t="s">
        <v>1078</v>
      </c>
      <c r="E881" t="s">
        <v>1080</v>
      </c>
      <c r="F881" t="s">
        <v>1084</v>
      </c>
      <c r="G881" s="65">
        <v>49784.722311430414</v>
      </c>
      <c r="H881" s="137">
        <f t="shared" si="106"/>
        <v>85.835728123155889</v>
      </c>
      <c r="I881" s="132">
        <v>54061.366139626101</v>
      </c>
      <c r="J881">
        <f t="shared" si="104"/>
        <v>23.84</v>
      </c>
      <c r="K881">
        <f t="shared" si="107"/>
        <v>2</v>
      </c>
      <c r="L881">
        <f t="shared" si="108"/>
        <v>1</v>
      </c>
      <c r="M881">
        <f t="shared" si="109"/>
        <v>0</v>
      </c>
      <c r="Y881" s="164">
        <f t="shared" si="110"/>
        <v>85.835728123155889</v>
      </c>
      <c r="Z881" s="164">
        <f t="shared" si="105"/>
        <v>87.124122029812867</v>
      </c>
      <c r="AA881" s="165">
        <f t="shared" si="111"/>
        <v>1.5009995660646203E-2</v>
      </c>
    </row>
    <row r="882" spans="1:27" x14ac:dyDescent="0.35">
      <c r="A882" t="s">
        <v>1072</v>
      </c>
      <c r="B882" t="s">
        <v>1074</v>
      </c>
      <c r="C882" t="s">
        <v>1075</v>
      </c>
      <c r="D882" t="s">
        <v>1078</v>
      </c>
      <c r="E882" t="s">
        <v>1080</v>
      </c>
      <c r="F882" t="s">
        <v>1084</v>
      </c>
      <c r="G882" s="65">
        <v>53664.179354309839</v>
      </c>
      <c r="H882" s="137">
        <f t="shared" si="106"/>
        <v>92.524447162603167</v>
      </c>
      <c r="I882" s="132">
        <v>63550.072249703</v>
      </c>
      <c r="J882">
        <f t="shared" si="104"/>
        <v>23.84</v>
      </c>
      <c r="K882">
        <f t="shared" si="107"/>
        <v>2</v>
      </c>
      <c r="L882">
        <f t="shared" si="108"/>
        <v>1</v>
      </c>
      <c r="M882">
        <f t="shared" si="109"/>
        <v>0</v>
      </c>
      <c r="Y882" s="164">
        <f t="shared" si="110"/>
        <v>92.524447162603167</v>
      </c>
      <c r="Z882" s="164">
        <f t="shared" si="105"/>
        <v>94.87029864198297</v>
      </c>
      <c r="AA882" s="165">
        <f t="shared" si="111"/>
        <v>2.5353855670784853E-2</v>
      </c>
    </row>
    <row r="883" spans="1:27" x14ac:dyDescent="0.35">
      <c r="A883" t="s">
        <v>1072</v>
      </c>
      <c r="B883" t="s">
        <v>1074</v>
      </c>
      <c r="C883" t="s">
        <v>1075</v>
      </c>
      <c r="D883" t="s">
        <v>1078</v>
      </c>
      <c r="E883" t="s">
        <v>1080</v>
      </c>
      <c r="F883" t="s">
        <v>1084</v>
      </c>
      <c r="G883" s="65">
        <v>54071.172747782133</v>
      </c>
      <c r="H883" s="137">
        <f t="shared" si="106"/>
        <v>93.226159909969198</v>
      </c>
      <c r="I883" s="132">
        <v>71394.000753582499</v>
      </c>
      <c r="J883">
        <f t="shared" si="104"/>
        <v>23.84</v>
      </c>
      <c r="K883">
        <f t="shared" si="107"/>
        <v>2</v>
      </c>
      <c r="L883">
        <f t="shared" si="108"/>
        <v>1</v>
      </c>
      <c r="M883">
        <f t="shared" si="109"/>
        <v>0</v>
      </c>
      <c r="Y883" s="164">
        <f t="shared" si="110"/>
        <v>93.226159909969198</v>
      </c>
      <c r="Z883" s="164">
        <f t="shared" si="105"/>
        <v>101.27374868242197</v>
      </c>
      <c r="AA883" s="165">
        <f t="shared" si="111"/>
        <v>8.6323289302321582E-2</v>
      </c>
    </row>
    <row r="884" spans="1:27" x14ac:dyDescent="0.35">
      <c r="A884" t="s">
        <v>1072</v>
      </c>
      <c r="B884" t="s">
        <v>1074</v>
      </c>
      <c r="C884" t="s">
        <v>1075</v>
      </c>
      <c r="D884" t="s">
        <v>1078</v>
      </c>
      <c r="E884" t="s">
        <v>1081</v>
      </c>
      <c r="F884" t="s">
        <v>1083</v>
      </c>
      <c r="G884" s="65">
        <v>25756.298195333173</v>
      </c>
      <c r="H884" s="137">
        <f t="shared" si="106"/>
        <v>44.407410681608916</v>
      </c>
      <c r="I884" s="132">
        <v>3495.45982983364</v>
      </c>
      <c r="J884">
        <f t="shared" si="104"/>
        <v>23.84</v>
      </c>
      <c r="K884">
        <f t="shared" si="107"/>
        <v>2</v>
      </c>
      <c r="L884">
        <f t="shared" si="108"/>
        <v>1</v>
      </c>
      <c r="M884">
        <f t="shared" si="109"/>
        <v>1</v>
      </c>
      <c r="Y884" s="164">
        <f t="shared" si="110"/>
        <v>44.407410681608916</v>
      </c>
      <c r="Z884" s="164">
        <f t="shared" si="105"/>
        <v>49.454428566357194</v>
      </c>
      <c r="AA884" s="165">
        <f t="shared" si="111"/>
        <v>0.11365260453788339</v>
      </c>
    </row>
    <row r="885" spans="1:27" x14ac:dyDescent="0.35">
      <c r="A885" t="s">
        <v>1072</v>
      </c>
      <c r="B885" t="s">
        <v>1074</v>
      </c>
      <c r="C885" t="s">
        <v>1075</v>
      </c>
      <c r="D885" t="s">
        <v>1078</v>
      </c>
      <c r="E885" t="s">
        <v>1081</v>
      </c>
      <c r="F885" t="s">
        <v>1083</v>
      </c>
      <c r="G885" s="65">
        <v>32991.638741454954</v>
      </c>
      <c r="H885" s="137">
        <f t="shared" si="106"/>
        <v>56.882135761129227</v>
      </c>
      <c r="I885" s="132">
        <v>14172.2970393051</v>
      </c>
      <c r="J885">
        <f t="shared" si="104"/>
        <v>23.84</v>
      </c>
      <c r="K885">
        <f t="shared" si="107"/>
        <v>2</v>
      </c>
      <c r="L885">
        <f t="shared" si="108"/>
        <v>1</v>
      </c>
      <c r="M885">
        <f t="shared" si="109"/>
        <v>1</v>
      </c>
      <c r="Y885" s="164">
        <f t="shared" si="110"/>
        <v>56.882135761129227</v>
      </c>
      <c r="Z885" s="164">
        <f t="shared" si="105"/>
        <v>58.170544939286465</v>
      </c>
      <c r="AA885" s="165">
        <f t="shared" si="111"/>
        <v>2.2650506365790912E-2</v>
      </c>
    </row>
    <row r="886" spans="1:27" x14ac:dyDescent="0.35">
      <c r="A886" t="s">
        <v>1072</v>
      </c>
      <c r="B886" t="s">
        <v>1074</v>
      </c>
      <c r="C886" t="s">
        <v>1075</v>
      </c>
      <c r="D886" t="s">
        <v>1078</v>
      </c>
      <c r="E886" t="s">
        <v>1081</v>
      </c>
      <c r="F886" t="s">
        <v>1083</v>
      </c>
      <c r="G886" s="65">
        <v>36978.022123468174</v>
      </c>
      <c r="H886" s="137">
        <f t="shared" si="106"/>
        <v>63.755210557703748</v>
      </c>
      <c r="I886" s="132">
        <v>23954.0527728093</v>
      </c>
      <c r="J886">
        <f t="shared" si="104"/>
        <v>23.84</v>
      </c>
      <c r="K886">
        <f t="shared" si="107"/>
        <v>2</v>
      </c>
      <c r="L886">
        <f t="shared" si="108"/>
        <v>1</v>
      </c>
      <c r="M886">
        <f t="shared" si="109"/>
        <v>1</v>
      </c>
      <c r="Y886" s="164">
        <f t="shared" si="110"/>
        <v>63.755210557703748</v>
      </c>
      <c r="Z886" s="164">
        <f t="shared" si="105"/>
        <v>66.155954816020127</v>
      </c>
      <c r="AA886" s="165">
        <f t="shared" si="111"/>
        <v>3.7655655707442337E-2</v>
      </c>
    </row>
    <row r="887" spans="1:27" x14ac:dyDescent="0.35">
      <c r="A887" t="s">
        <v>1072</v>
      </c>
      <c r="B887" t="s">
        <v>1074</v>
      </c>
      <c r="C887" t="s">
        <v>1075</v>
      </c>
      <c r="D887" t="s">
        <v>1078</v>
      </c>
      <c r="E887" t="s">
        <v>1081</v>
      </c>
      <c r="F887" t="s">
        <v>1083</v>
      </c>
      <c r="G887" s="65">
        <v>48559.662684257397</v>
      </c>
      <c r="H887" s="137">
        <f t="shared" si="106"/>
        <v>83.723556352167932</v>
      </c>
      <c r="I887" s="132">
        <v>31081.371963744201</v>
      </c>
      <c r="J887">
        <f t="shared" si="104"/>
        <v>23.84</v>
      </c>
      <c r="K887">
        <f t="shared" si="107"/>
        <v>2</v>
      </c>
      <c r="L887">
        <f t="shared" si="108"/>
        <v>1</v>
      </c>
      <c r="M887">
        <f t="shared" si="109"/>
        <v>1</v>
      </c>
      <c r="Y887" s="164">
        <f t="shared" si="110"/>
        <v>83.723556352167932</v>
      </c>
      <c r="Z887" s="164">
        <f t="shared" si="105"/>
        <v>71.974395453111754</v>
      </c>
      <c r="AA887" s="165">
        <f t="shared" si="111"/>
        <v>-0.14033279773299967</v>
      </c>
    </row>
    <row r="888" spans="1:27" x14ac:dyDescent="0.35">
      <c r="A888" t="s">
        <v>1072</v>
      </c>
      <c r="B888" t="s">
        <v>1074</v>
      </c>
      <c r="C888" t="s">
        <v>1075</v>
      </c>
      <c r="D888" t="s">
        <v>1078</v>
      </c>
      <c r="E888" t="s">
        <v>1081</v>
      </c>
      <c r="F888" t="s">
        <v>1083</v>
      </c>
      <c r="G888" s="65">
        <v>48304.20989423812</v>
      </c>
      <c r="H888" s="137">
        <f t="shared" si="106"/>
        <v>83.283120507307103</v>
      </c>
      <c r="I888" s="132">
        <v>45016.2336447989</v>
      </c>
      <c r="J888">
        <f t="shared" si="104"/>
        <v>23.84</v>
      </c>
      <c r="K888">
        <f t="shared" si="107"/>
        <v>2</v>
      </c>
      <c r="L888">
        <f t="shared" si="108"/>
        <v>1</v>
      </c>
      <c r="M888">
        <f t="shared" si="109"/>
        <v>1</v>
      </c>
      <c r="Y888" s="164">
        <f t="shared" si="110"/>
        <v>83.283120507307103</v>
      </c>
      <c r="Z888" s="164">
        <f t="shared" si="105"/>
        <v>83.350224612050297</v>
      </c>
      <c r="AA888" s="165">
        <f t="shared" si="111"/>
        <v>8.0573475554768237E-4</v>
      </c>
    </row>
    <row r="889" spans="1:27" x14ac:dyDescent="0.35">
      <c r="A889" t="s">
        <v>1072</v>
      </c>
      <c r="B889" t="s">
        <v>1074</v>
      </c>
      <c r="C889" t="s">
        <v>1075</v>
      </c>
      <c r="D889" t="s">
        <v>1078</v>
      </c>
      <c r="E889" t="s">
        <v>1081</v>
      </c>
      <c r="F889" t="s">
        <v>1083</v>
      </c>
      <c r="G889" s="65">
        <v>52772.386164646981</v>
      </c>
      <c r="H889" s="137">
        <f t="shared" si="106"/>
        <v>90.986872697667209</v>
      </c>
      <c r="I889" s="132">
        <v>54061.366139626101</v>
      </c>
      <c r="J889">
        <f t="shared" si="104"/>
        <v>23.84</v>
      </c>
      <c r="K889">
        <f t="shared" si="107"/>
        <v>2</v>
      </c>
      <c r="L889">
        <f t="shared" si="108"/>
        <v>1</v>
      </c>
      <c r="M889">
        <f t="shared" si="109"/>
        <v>1</v>
      </c>
      <c r="Y889" s="164">
        <f t="shared" si="110"/>
        <v>90.986872697667209</v>
      </c>
      <c r="Z889" s="164">
        <f t="shared" si="105"/>
        <v>90.734286566609299</v>
      </c>
      <c r="AA889" s="165">
        <f t="shared" si="111"/>
        <v>-2.7760722351366507E-3</v>
      </c>
    </row>
    <row r="890" spans="1:27" x14ac:dyDescent="0.35">
      <c r="A890" t="s">
        <v>1072</v>
      </c>
      <c r="B890" t="s">
        <v>1074</v>
      </c>
      <c r="C890" t="s">
        <v>1075</v>
      </c>
      <c r="D890" t="s">
        <v>1078</v>
      </c>
      <c r="E890" t="s">
        <v>1081</v>
      </c>
      <c r="F890" t="s">
        <v>1083</v>
      </c>
      <c r="G890" s="65">
        <v>58281.002628273483</v>
      </c>
      <c r="H890" s="137">
        <f t="shared" si="106"/>
        <v>100.48448729012669</v>
      </c>
      <c r="I890" s="132">
        <v>63550.072249703</v>
      </c>
      <c r="J890">
        <f t="shared" si="104"/>
        <v>23.84</v>
      </c>
      <c r="K890">
        <f t="shared" si="107"/>
        <v>2</v>
      </c>
      <c r="L890">
        <f t="shared" si="108"/>
        <v>1</v>
      </c>
      <c r="M890">
        <f t="shared" si="109"/>
        <v>1</v>
      </c>
      <c r="Y890" s="164">
        <f t="shared" si="110"/>
        <v>100.48448729012669</v>
      </c>
      <c r="Z890" s="164">
        <f t="shared" si="105"/>
        <v>98.480463178779402</v>
      </c>
      <c r="AA890" s="165">
        <f t="shared" si="111"/>
        <v>-1.9943616824765309E-2</v>
      </c>
    </row>
    <row r="891" spans="1:27" x14ac:dyDescent="0.35">
      <c r="A891" t="s">
        <v>1072</v>
      </c>
      <c r="B891" t="s">
        <v>1074</v>
      </c>
      <c r="C891" t="s">
        <v>1075</v>
      </c>
      <c r="D891" t="s">
        <v>1078</v>
      </c>
      <c r="E891" t="s">
        <v>1081</v>
      </c>
      <c r="F891" t="s">
        <v>1083</v>
      </c>
      <c r="G891" s="65">
        <v>60122.36555774344</v>
      </c>
      <c r="H891" s="137">
        <f t="shared" si="106"/>
        <v>103.65925096162663</v>
      </c>
      <c r="I891" s="132">
        <v>71394.000753582499</v>
      </c>
      <c r="J891">
        <f t="shared" si="104"/>
        <v>23.84</v>
      </c>
      <c r="K891">
        <f t="shared" si="107"/>
        <v>2</v>
      </c>
      <c r="L891">
        <f t="shared" si="108"/>
        <v>1</v>
      </c>
      <c r="M891">
        <f t="shared" si="109"/>
        <v>1</v>
      </c>
      <c r="Y891" s="164">
        <f t="shared" si="110"/>
        <v>103.65925096162663</v>
      </c>
      <c r="Z891" s="164">
        <f t="shared" si="105"/>
        <v>104.8839132192184</v>
      </c>
      <c r="AA891" s="165">
        <f t="shared" si="111"/>
        <v>1.1814307418110959E-2</v>
      </c>
    </row>
    <row r="892" spans="1:27" x14ac:dyDescent="0.35">
      <c r="A892" t="s">
        <v>1072</v>
      </c>
      <c r="B892" t="s">
        <v>1074</v>
      </c>
      <c r="C892" t="s">
        <v>1075</v>
      </c>
      <c r="D892" t="s">
        <v>1078</v>
      </c>
      <c r="E892" t="s">
        <v>1081</v>
      </c>
      <c r="F892" t="s">
        <v>1084</v>
      </c>
      <c r="G892" s="65">
        <v>28564.095653221266</v>
      </c>
      <c r="H892" s="137">
        <f t="shared" si="106"/>
        <v>49.248440781415972</v>
      </c>
      <c r="I892" s="132">
        <v>3495.45982983364</v>
      </c>
      <c r="J892">
        <f t="shared" si="104"/>
        <v>23.84</v>
      </c>
      <c r="K892">
        <f t="shared" si="107"/>
        <v>2</v>
      </c>
      <c r="L892">
        <f t="shared" si="108"/>
        <v>1</v>
      </c>
      <c r="M892">
        <f t="shared" si="109"/>
        <v>0</v>
      </c>
      <c r="Y892" s="164">
        <f t="shared" si="110"/>
        <v>49.248440781415972</v>
      </c>
      <c r="Z892" s="164">
        <f t="shared" si="105"/>
        <v>45.844264029560769</v>
      </c>
      <c r="AA892" s="165">
        <f t="shared" si="111"/>
        <v>-6.912252850733458E-2</v>
      </c>
    </row>
    <row r="893" spans="1:27" x14ac:dyDescent="0.35">
      <c r="A893" t="s">
        <v>1072</v>
      </c>
      <c r="B893" t="s">
        <v>1074</v>
      </c>
      <c r="C893" t="s">
        <v>1075</v>
      </c>
      <c r="D893" t="s">
        <v>1078</v>
      </c>
      <c r="E893" t="s">
        <v>1081</v>
      </c>
      <c r="F893" t="s">
        <v>1084</v>
      </c>
      <c r="G893" s="65">
        <v>33930.336042394723</v>
      </c>
      <c r="H893" s="137">
        <f t="shared" si="106"/>
        <v>58.500579383439181</v>
      </c>
      <c r="I893" s="132">
        <v>14172.2970393051</v>
      </c>
      <c r="J893">
        <f t="shared" si="104"/>
        <v>23.84</v>
      </c>
      <c r="K893">
        <f t="shared" si="107"/>
        <v>2</v>
      </c>
      <c r="L893">
        <f t="shared" si="108"/>
        <v>1</v>
      </c>
      <c r="M893">
        <f t="shared" si="109"/>
        <v>0</v>
      </c>
      <c r="Y893" s="164">
        <f t="shared" si="110"/>
        <v>58.500579383439181</v>
      </c>
      <c r="Z893" s="164">
        <f t="shared" si="105"/>
        <v>54.56038040249004</v>
      </c>
      <c r="AA893" s="165">
        <f t="shared" si="111"/>
        <v>-6.7353161669105877E-2</v>
      </c>
    </row>
    <row r="894" spans="1:27" x14ac:dyDescent="0.35">
      <c r="A894" t="s">
        <v>1072</v>
      </c>
      <c r="B894" t="s">
        <v>1074</v>
      </c>
      <c r="C894" t="s">
        <v>1075</v>
      </c>
      <c r="D894" t="s">
        <v>1078</v>
      </c>
      <c r="E894" t="s">
        <v>1081</v>
      </c>
      <c r="F894" t="s">
        <v>1084</v>
      </c>
      <c r="G894" s="65">
        <v>36946.07000987124</v>
      </c>
      <c r="H894" s="137">
        <f t="shared" si="106"/>
        <v>63.700120706674554</v>
      </c>
      <c r="I894" s="132">
        <v>23954.0527728093</v>
      </c>
      <c r="J894">
        <f t="shared" si="104"/>
        <v>23.84</v>
      </c>
      <c r="K894">
        <f t="shared" si="107"/>
        <v>2</v>
      </c>
      <c r="L894">
        <f t="shared" si="108"/>
        <v>1</v>
      </c>
      <c r="M894">
        <f t="shared" si="109"/>
        <v>0</v>
      </c>
      <c r="Y894" s="164">
        <f t="shared" si="110"/>
        <v>63.700120706674554</v>
      </c>
      <c r="Z894" s="164">
        <f t="shared" si="105"/>
        <v>62.545790279223702</v>
      </c>
      <c r="AA894" s="165">
        <f t="shared" si="111"/>
        <v>-1.8121322450334043E-2</v>
      </c>
    </row>
    <row r="895" spans="1:27" x14ac:dyDescent="0.35">
      <c r="A895" t="s">
        <v>1072</v>
      </c>
      <c r="B895" t="s">
        <v>1074</v>
      </c>
      <c r="C895" t="s">
        <v>1075</v>
      </c>
      <c r="D895" t="s">
        <v>1078</v>
      </c>
      <c r="E895" t="s">
        <v>1081</v>
      </c>
      <c r="F895" t="s">
        <v>1084</v>
      </c>
      <c r="G895" s="65">
        <v>45523.436390149618</v>
      </c>
      <c r="H895" s="137">
        <f t="shared" si="106"/>
        <v>78.488683431292444</v>
      </c>
      <c r="I895" s="132">
        <v>31081.371963744201</v>
      </c>
      <c r="J895">
        <f t="shared" si="104"/>
        <v>23.84</v>
      </c>
      <c r="K895">
        <f t="shared" si="107"/>
        <v>2</v>
      </c>
      <c r="L895">
        <f t="shared" si="108"/>
        <v>1</v>
      </c>
      <c r="M895">
        <f t="shared" si="109"/>
        <v>0</v>
      </c>
      <c r="Y895" s="164">
        <f t="shared" si="110"/>
        <v>78.488683431292444</v>
      </c>
      <c r="Z895" s="164">
        <f t="shared" si="105"/>
        <v>68.364230916315321</v>
      </c>
      <c r="AA895" s="165">
        <f t="shared" si="111"/>
        <v>-0.12899251296322078</v>
      </c>
    </row>
    <row r="896" spans="1:27" x14ac:dyDescent="0.35">
      <c r="A896" t="s">
        <v>1072</v>
      </c>
      <c r="B896" t="s">
        <v>1074</v>
      </c>
      <c r="C896" t="s">
        <v>1075</v>
      </c>
      <c r="D896" t="s">
        <v>1078</v>
      </c>
      <c r="E896" t="s">
        <v>1081</v>
      </c>
      <c r="F896" t="s">
        <v>1084</v>
      </c>
      <c r="G896" s="65">
        <v>45528.528891554313</v>
      </c>
      <c r="H896" s="137">
        <f t="shared" si="106"/>
        <v>78.497463606128122</v>
      </c>
      <c r="I896" s="132">
        <v>45016.2336447989</v>
      </c>
      <c r="J896">
        <f t="shared" si="104"/>
        <v>23.84</v>
      </c>
      <c r="K896">
        <f t="shared" si="107"/>
        <v>2</v>
      </c>
      <c r="L896">
        <f t="shared" si="108"/>
        <v>1</v>
      </c>
      <c r="M896">
        <f t="shared" si="109"/>
        <v>0</v>
      </c>
      <c r="Y896" s="164">
        <f t="shared" si="110"/>
        <v>78.497463606128122</v>
      </c>
      <c r="Z896" s="164">
        <f t="shared" si="105"/>
        <v>79.740060075253865</v>
      </c>
      <c r="AA896" s="165">
        <f t="shared" si="111"/>
        <v>1.5829765855373878E-2</v>
      </c>
    </row>
    <row r="897" spans="1:27" x14ac:dyDescent="0.35">
      <c r="A897" t="s">
        <v>1072</v>
      </c>
      <c r="B897" t="s">
        <v>1074</v>
      </c>
      <c r="C897" t="s">
        <v>1075</v>
      </c>
      <c r="D897" t="s">
        <v>1078</v>
      </c>
      <c r="E897" t="s">
        <v>1081</v>
      </c>
      <c r="F897" t="s">
        <v>1084</v>
      </c>
      <c r="G897" s="65">
        <v>48608.909485336917</v>
      </c>
      <c r="H897" s="137">
        <f t="shared" si="106"/>
        <v>83.808464629891233</v>
      </c>
      <c r="I897" s="132">
        <v>54061.366139626101</v>
      </c>
      <c r="J897">
        <f t="shared" si="104"/>
        <v>23.84</v>
      </c>
      <c r="K897">
        <f t="shared" si="107"/>
        <v>2</v>
      </c>
      <c r="L897">
        <f t="shared" si="108"/>
        <v>1</v>
      </c>
      <c r="M897">
        <f t="shared" si="109"/>
        <v>0</v>
      </c>
      <c r="Y897" s="164">
        <f t="shared" si="110"/>
        <v>83.808464629891233</v>
      </c>
      <c r="Z897" s="164">
        <f t="shared" si="105"/>
        <v>87.124122029812867</v>
      </c>
      <c r="AA897" s="165">
        <f t="shared" si="111"/>
        <v>3.9562321235259379E-2</v>
      </c>
    </row>
    <row r="898" spans="1:27" x14ac:dyDescent="0.35">
      <c r="A898" t="s">
        <v>1072</v>
      </c>
      <c r="B898" t="s">
        <v>1074</v>
      </c>
      <c r="C898" t="s">
        <v>1075</v>
      </c>
      <c r="D898" t="s">
        <v>1078</v>
      </c>
      <c r="E898" t="s">
        <v>1081</v>
      </c>
      <c r="F898" t="s">
        <v>1084</v>
      </c>
      <c r="G898" s="65">
        <v>52981.664578879565</v>
      </c>
      <c r="H898" s="137">
        <f t="shared" si="106"/>
        <v>91.347697549792358</v>
      </c>
      <c r="I898" s="132">
        <v>63550.072249703</v>
      </c>
      <c r="J898">
        <f t="shared" si="104"/>
        <v>23.84</v>
      </c>
      <c r="K898">
        <f t="shared" si="107"/>
        <v>2</v>
      </c>
      <c r="L898">
        <f t="shared" si="108"/>
        <v>1</v>
      </c>
      <c r="M898">
        <f t="shared" si="109"/>
        <v>0</v>
      </c>
      <c r="Y898" s="164">
        <f t="shared" si="110"/>
        <v>91.347697549792358</v>
      </c>
      <c r="Z898" s="164">
        <f t="shared" si="105"/>
        <v>94.87029864198297</v>
      </c>
      <c r="AA898" s="165">
        <f t="shared" si="111"/>
        <v>3.8562560268916357E-2</v>
      </c>
    </row>
    <row r="899" spans="1:27" x14ac:dyDescent="0.35">
      <c r="A899" t="s">
        <v>1072</v>
      </c>
      <c r="B899" t="s">
        <v>1074</v>
      </c>
      <c r="C899" t="s">
        <v>1075</v>
      </c>
      <c r="D899" t="s">
        <v>1078</v>
      </c>
      <c r="E899" t="s">
        <v>1081</v>
      </c>
      <c r="F899" t="s">
        <v>1084</v>
      </c>
      <c r="G899" s="65">
        <v>54049.001289335894</v>
      </c>
      <c r="H899" s="137">
        <f t="shared" si="106"/>
        <v>93.187933257475677</v>
      </c>
      <c r="I899" s="132">
        <v>71394.000753582499</v>
      </c>
      <c r="J899">
        <f t="shared" si="104"/>
        <v>23.84</v>
      </c>
      <c r="K899">
        <f t="shared" si="107"/>
        <v>2</v>
      </c>
      <c r="L899">
        <f t="shared" si="108"/>
        <v>1</v>
      </c>
      <c r="M899">
        <f t="shared" si="109"/>
        <v>0</v>
      </c>
      <c r="Y899" s="164">
        <f t="shared" si="110"/>
        <v>93.187933257475677</v>
      </c>
      <c r="Z899" s="164">
        <f t="shared" si="105"/>
        <v>101.27374868242197</v>
      </c>
      <c r="AA899" s="165">
        <f t="shared" si="111"/>
        <v>8.6768910333115734E-2</v>
      </c>
    </row>
    <row r="900" spans="1:27" x14ac:dyDescent="0.35">
      <c r="A900" t="s">
        <v>1072</v>
      </c>
      <c r="B900" t="s">
        <v>1074</v>
      </c>
      <c r="C900" t="s">
        <v>1076</v>
      </c>
      <c r="D900" t="s">
        <v>1077</v>
      </c>
      <c r="E900" t="s">
        <v>1079</v>
      </c>
      <c r="F900" t="s">
        <v>1083</v>
      </c>
      <c r="G900" s="65">
        <v>23753.990853317464</v>
      </c>
      <c r="H900" s="137">
        <f t="shared" si="106"/>
        <v>40.955156643650803</v>
      </c>
      <c r="I900" s="132">
        <v>3495.45982983364</v>
      </c>
      <c r="J900">
        <f t="shared" ref="J900:J963" si="112">IF(A900="LI01",10,23.84)</f>
        <v>23.84</v>
      </c>
      <c r="K900">
        <f t="shared" si="107"/>
        <v>2</v>
      </c>
      <c r="L900">
        <f t="shared" si="108"/>
        <v>2</v>
      </c>
      <c r="M900">
        <f t="shared" si="109"/>
        <v>1</v>
      </c>
      <c r="Y900" s="164">
        <f t="shared" si="110"/>
        <v>40.955156643650803</v>
      </c>
      <c r="Z900" s="164">
        <f t="shared" ref="Z900:Z963" si="113">$P$21+I900*$P$22+J900*$P$23+K900*$P$24+L900*$P$25+M900*$P$26</f>
        <v>44.669389427674808</v>
      </c>
      <c r="AA900" s="165">
        <f t="shared" si="111"/>
        <v>9.069023508666807E-2</v>
      </c>
    </row>
    <row r="901" spans="1:27" x14ac:dyDescent="0.35">
      <c r="A901" t="s">
        <v>1072</v>
      </c>
      <c r="B901" t="s">
        <v>1074</v>
      </c>
      <c r="C901" t="s">
        <v>1076</v>
      </c>
      <c r="D901" t="s">
        <v>1077</v>
      </c>
      <c r="E901" t="s">
        <v>1079</v>
      </c>
      <c r="F901" t="s">
        <v>1083</v>
      </c>
      <c r="G901" s="65">
        <v>31036.330143809802</v>
      </c>
      <c r="H901" s="137">
        <f t="shared" ref="H901:H964" si="114">G901/580</f>
        <v>53.510914041051386</v>
      </c>
      <c r="I901" s="132">
        <v>14172.2970393051</v>
      </c>
      <c r="J901">
        <f t="shared" si="112"/>
        <v>23.84</v>
      </c>
      <c r="K901">
        <f t="shared" ref="K901:K964" si="115">IF(B901="ENT01",1,2)</f>
        <v>2</v>
      </c>
      <c r="L901">
        <f t="shared" ref="L901:L964" si="116">IF(C901="ENV01",1,2)</f>
        <v>2</v>
      </c>
      <c r="M901">
        <f t="shared" ref="M901:M964" si="117">IF(F901="ZVDF01",1,0)</f>
        <v>1</v>
      </c>
      <c r="Y901" s="164">
        <f t="shared" ref="Y901:Y964" si="118">H901</f>
        <v>53.510914041051386</v>
      </c>
      <c r="Z901" s="164">
        <f t="shared" si="113"/>
        <v>53.385505800604079</v>
      </c>
      <c r="AA901" s="165">
        <f t="shared" ref="AA901:AA964" si="119">Z901/Y901-1</f>
        <v>-2.3436011642615773E-3</v>
      </c>
    </row>
    <row r="902" spans="1:27" x14ac:dyDescent="0.35">
      <c r="A902" t="s">
        <v>1072</v>
      </c>
      <c r="B902" t="s">
        <v>1074</v>
      </c>
      <c r="C902" t="s">
        <v>1076</v>
      </c>
      <c r="D902" t="s">
        <v>1077</v>
      </c>
      <c r="E902" t="s">
        <v>1079</v>
      </c>
      <c r="F902" t="s">
        <v>1083</v>
      </c>
      <c r="G902" s="65">
        <v>34748.373186691198</v>
      </c>
      <c r="H902" s="137">
        <f t="shared" si="114"/>
        <v>59.910988252915857</v>
      </c>
      <c r="I902" s="132">
        <v>23954.0527728093</v>
      </c>
      <c r="J902">
        <f t="shared" si="112"/>
        <v>23.84</v>
      </c>
      <c r="K902">
        <f t="shared" si="115"/>
        <v>2</v>
      </c>
      <c r="L902">
        <f t="shared" si="116"/>
        <v>2</v>
      </c>
      <c r="M902">
        <f t="shared" si="117"/>
        <v>1</v>
      </c>
      <c r="Y902" s="164">
        <f t="shared" si="118"/>
        <v>59.910988252915857</v>
      </c>
      <c r="Z902" s="164">
        <f t="shared" si="113"/>
        <v>61.370915677337742</v>
      </c>
      <c r="AA902" s="165">
        <f t="shared" si="119"/>
        <v>2.4368274785566246E-2</v>
      </c>
    </row>
    <row r="903" spans="1:27" x14ac:dyDescent="0.35">
      <c r="A903" t="s">
        <v>1072</v>
      </c>
      <c r="B903" t="s">
        <v>1074</v>
      </c>
      <c r="C903" t="s">
        <v>1076</v>
      </c>
      <c r="D903" t="s">
        <v>1077</v>
      </c>
      <c r="E903" t="s">
        <v>1079</v>
      </c>
      <c r="F903" t="s">
        <v>1083</v>
      </c>
      <c r="G903" s="65">
        <v>45626.738242675914</v>
      </c>
      <c r="H903" s="137">
        <f t="shared" si="114"/>
        <v>78.666790073579165</v>
      </c>
      <c r="I903" s="132">
        <v>31081.371963744201</v>
      </c>
      <c r="J903">
        <f t="shared" si="112"/>
        <v>23.84</v>
      </c>
      <c r="K903">
        <f t="shared" si="115"/>
        <v>2</v>
      </c>
      <c r="L903">
        <f t="shared" si="116"/>
        <v>2</v>
      </c>
      <c r="M903">
        <f t="shared" si="117"/>
        <v>1</v>
      </c>
      <c r="Y903" s="164">
        <f t="shared" si="118"/>
        <v>78.666790073579165</v>
      </c>
      <c r="Z903" s="164">
        <f t="shared" si="113"/>
        <v>67.189356314429375</v>
      </c>
      <c r="AA903" s="165">
        <f t="shared" si="119"/>
        <v>-0.14589935280713295</v>
      </c>
    </row>
    <row r="904" spans="1:27" x14ac:dyDescent="0.35">
      <c r="A904" t="s">
        <v>1072</v>
      </c>
      <c r="B904" t="s">
        <v>1074</v>
      </c>
      <c r="C904" t="s">
        <v>1076</v>
      </c>
      <c r="D904" t="s">
        <v>1077</v>
      </c>
      <c r="E904" t="s">
        <v>1079</v>
      </c>
      <c r="F904" t="s">
        <v>1083</v>
      </c>
      <c r="G904" s="65">
        <v>45536.950822926345</v>
      </c>
      <c r="H904" s="137">
        <f t="shared" si="114"/>
        <v>78.511984177459212</v>
      </c>
      <c r="I904" s="132">
        <v>45016.2336447989</v>
      </c>
      <c r="J904">
        <f t="shared" si="112"/>
        <v>23.84</v>
      </c>
      <c r="K904">
        <f t="shared" si="115"/>
        <v>2</v>
      </c>
      <c r="L904">
        <f t="shared" si="116"/>
        <v>2</v>
      </c>
      <c r="M904">
        <f t="shared" si="117"/>
        <v>1</v>
      </c>
      <c r="Y904" s="164">
        <f t="shared" si="118"/>
        <v>78.511984177459212</v>
      </c>
      <c r="Z904" s="164">
        <f t="shared" si="113"/>
        <v>78.565185473367919</v>
      </c>
      <c r="AA904" s="165">
        <f t="shared" si="119"/>
        <v>6.7762006610938563E-4</v>
      </c>
    </row>
    <row r="905" spans="1:27" x14ac:dyDescent="0.35">
      <c r="A905" t="s">
        <v>1072</v>
      </c>
      <c r="B905" t="s">
        <v>1074</v>
      </c>
      <c r="C905" t="s">
        <v>1076</v>
      </c>
      <c r="D905" t="s">
        <v>1077</v>
      </c>
      <c r="E905" t="s">
        <v>1079</v>
      </c>
      <c r="F905" t="s">
        <v>1083</v>
      </c>
      <c r="G905" s="65">
        <v>49740.927614646018</v>
      </c>
      <c r="H905" s="137">
        <f t="shared" si="114"/>
        <v>85.760220025251755</v>
      </c>
      <c r="I905" s="132">
        <v>54061.366139626101</v>
      </c>
      <c r="J905">
        <f t="shared" si="112"/>
        <v>23.84</v>
      </c>
      <c r="K905">
        <f t="shared" si="115"/>
        <v>2</v>
      </c>
      <c r="L905">
        <f t="shared" si="116"/>
        <v>2</v>
      </c>
      <c r="M905">
        <f t="shared" si="117"/>
        <v>1</v>
      </c>
      <c r="Y905" s="164">
        <f t="shared" si="118"/>
        <v>85.760220025251755</v>
      </c>
      <c r="Z905" s="164">
        <f t="shared" si="113"/>
        <v>85.94924742792692</v>
      </c>
      <c r="AA905" s="165">
        <f t="shared" si="119"/>
        <v>2.2041384994058166E-3</v>
      </c>
    </row>
    <row r="906" spans="1:27" x14ac:dyDescent="0.35">
      <c r="A906" t="s">
        <v>1072</v>
      </c>
      <c r="B906" t="s">
        <v>1074</v>
      </c>
      <c r="C906" t="s">
        <v>1076</v>
      </c>
      <c r="D906" t="s">
        <v>1077</v>
      </c>
      <c r="E906" t="s">
        <v>1079</v>
      </c>
      <c r="F906" t="s">
        <v>1083</v>
      </c>
      <c r="G906" s="65">
        <v>54889.812545857691</v>
      </c>
      <c r="H906" s="137">
        <f t="shared" si="114"/>
        <v>94.637607837685678</v>
      </c>
      <c r="I906" s="132">
        <v>63550.072249703</v>
      </c>
      <c r="J906">
        <f t="shared" si="112"/>
        <v>23.84</v>
      </c>
      <c r="K906">
        <f t="shared" si="115"/>
        <v>2</v>
      </c>
      <c r="L906">
        <f t="shared" si="116"/>
        <v>2</v>
      </c>
      <c r="M906">
        <f t="shared" si="117"/>
        <v>1</v>
      </c>
      <c r="Y906" s="164">
        <f t="shared" si="118"/>
        <v>94.637607837685678</v>
      </c>
      <c r="Z906" s="164">
        <f t="shared" si="113"/>
        <v>93.695424040097024</v>
      </c>
      <c r="AA906" s="165">
        <f t="shared" si="119"/>
        <v>-9.9557017460184527E-3</v>
      </c>
    </row>
    <row r="907" spans="1:27" x14ac:dyDescent="0.35">
      <c r="A907" t="s">
        <v>1072</v>
      </c>
      <c r="B907" t="s">
        <v>1074</v>
      </c>
      <c r="C907" t="s">
        <v>1076</v>
      </c>
      <c r="D907" t="s">
        <v>1077</v>
      </c>
      <c r="E907" t="s">
        <v>1079</v>
      </c>
      <c r="F907" t="s">
        <v>1083</v>
      </c>
      <c r="G907" s="65">
        <v>57012.394899050349</v>
      </c>
      <c r="H907" s="137">
        <f t="shared" si="114"/>
        <v>98.297232584569571</v>
      </c>
      <c r="I907" s="132">
        <v>71394.000753582499</v>
      </c>
      <c r="J907">
        <f t="shared" si="112"/>
        <v>23.84</v>
      </c>
      <c r="K907">
        <f t="shared" si="115"/>
        <v>2</v>
      </c>
      <c r="L907">
        <f t="shared" si="116"/>
        <v>2</v>
      </c>
      <c r="M907">
        <f t="shared" si="117"/>
        <v>1</v>
      </c>
      <c r="Y907" s="164">
        <f t="shared" si="118"/>
        <v>98.297232584569571</v>
      </c>
      <c r="Z907" s="164">
        <f t="shared" si="113"/>
        <v>100.09887408053602</v>
      </c>
      <c r="AA907" s="165">
        <f t="shared" si="119"/>
        <v>1.8328506801210454E-2</v>
      </c>
    </row>
    <row r="908" spans="1:27" x14ac:dyDescent="0.35">
      <c r="A908" t="s">
        <v>1072</v>
      </c>
      <c r="B908" t="s">
        <v>1074</v>
      </c>
      <c r="C908" t="s">
        <v>1076</v>
      </c>
      <c r="D908" t="s">
        <v>1077</v>
      </c>
      <c r="E908" t="s">
        <v>1079</v>
      </c>
      <c r="F908" t="s">
        <v>1084</v>
      </c>
      <c r="G908" s="65">
        <v>26728.9660556987</v>
      </c>
      <c r="H908" s="137">
        <f t="shared" si="114"/>
        <v>46.084424233963276</v>
      </c>
      <c r="I908" s="132">
        <v>3495.45982983364</v>
      </c>
      <c r="J908">
        <f t="shared" si="112"/>
        <v>23.84</v>
      </c>
      <c r="K908">
        <f t="shared" si="115"/>
        <v>2</v>
      </c>
      <c r="L908">
        <f t="shared" si="116"/>
        <v>2</v>
      </c>
      <c r="M908">
        <f t="shared" si="117"/>
        <v>0</v>
      </c>
      <c r="Y908" s="164">
        <f t="shared" si="118"/>
        <v>46.084424233963276</v>
      </c>
      <c r="Z908" s="164">
        <f t="shared" si="113"/>
        <v>41.059224890878383</v>
      </c>
      <c r="AA908" s="165">
        <f t="shared" si="119"/>
        <v>-0.10904333571735114</v>
      </c>
    </row>
    <row r="909" spans="1:27" x14ac:dyDescent="0.35">
      <c r="A909" t="s">
        <v>1072</v>
      </c>
      <c r="B909" t="s">
        <v>1074</v>
      </c>
      <c r="C909" t="s">
        <v>1076</v>
      </c>
      <c r="D909" t="s">
        <v>1077</v>
      </c>
      <c r="E909" t="s">
        <v>1079</v>
      </c>
      <c r="F909" t="s">
        <v>1084</v>
      </c>
      <c r="G909" s="65">
        <v>32329.170543869681</v>
      </c>
      <c r="H909" s="137">
        <f t="shared" si="114"/>
        <v>55.739949213568416</v>
      </c>
      <c r="I909" s="132">
        <v>14172.2970393051</v>
      </c>
      <c r="J909">
        <f t="shared" si="112"/>
        <v>23.84</v>
      </c>
      <c r="K909">
        <f t="shared" si="115"/>
        <v>2</v>
      </c>
      <c r="L909">
        <f t="shared" si="116"/>
        <v>2</v>
      </c>
      <c r="M909">
        <f t="shared" si="117"/>
        <v>0</v>
      </c>
      <c r="Y909" s="164">
        <f t="shared" si="118"/>
        <v>55.739949213568416</v>
      </c>
      <c r="Z909" s="164">
        <f t="shared" si="113"/>
        <v>49.775341263807654</v>
      </c>
      <c r="AA909" s="165">
        <f t="shared" si="119"/>
        <v>-0.10700777510412296</v>
      </c>
    </row>
    <row r="910" spans="1:27" x14ac:dyDescent="0.35">
      <c r="A910" t="s">
        <v>1072</v>
      </c>
      <c r="B910" t="s">
        <v>1074</v>
      </c>
      <c r="C910" t="s">
        <v>1076</v>
      </c>
      <c r="D910" t="s">
        <v>1077</v>
      </c>
      <c r="E910" t="s">
        <v>1079</v>
      </c>
      <c r="F910" t="s">
        <v>1084</v>
      </c>
      <c r="G910" s="65">
        <v>35087.652471931084</v>
      </c>
      <c r="H910" s="137">
        <f t="shared" si="114"/>
        <v>60.495952537812215</v>
      </c>
      <c r="I910" s="132">
        <v>23954.0527728093</v>
      </c>
      <c r="J910">
        <f t="shared" si="112"/>
        <v>23.84</v>
      </c>
      <c r="K910">
        <f t="shared" si="115"/>
        <v>2</v>
      </c>
      <c r="L910">
        <f t="shared" si="116"/>
        <v>2</v>
      </c>
      <c r="M910">
        <f t="shared" si="117"/>
        <v>0</v>
      </c>
      <c r="Y910" s="164">
        <f t="shared" si="118"/>
        <v>60.495952537812215</v>
      </c>
      <c r="Z910" s="164">
        <f t="shared" si="113"/>
        <v>57.760751140541316</v>
      </c>
      <c r="AA910" s="165">
        <f t="shared" si="119"/>
        <v>-4.5212965207239164E-2</v>
      </c>
    </row>
    <row r="911" spans="1:27" x14ac:dyDescent="0.35">
      <c r="A911" t="s">
        <v>1072</v>
      </c>
      <c r="B911" t="s">
        <v>1074</v>
      </c>
      <c r="C911" t="s">
        <v>1076</v>
      </c>
      <c r="D911" t="s">
        <v>1077</v>
      </c>
      <c r="E911" t="s">
        <v>1079</v>
      </c>
      <c r="F911" t="s">
        <v>1084</v>
      </c>
      <c r="G911" s="65">
        <v>43096.870881681643</v>
      </c>
      <c r="H911" s="137">
        <f t="shared" si="114"/>
        <v>74.30494979600283</v>
      </c>
      <c r="I911" s="132">
        <v>31081.371963744201</v>
      </c>
      <c r="J911">
        <f t="shared" si="112"/>
        <v>23.84</v>
      </c>
      <c r="K911">
        <f t="shared" si="115"/>
        <v>2</v>
      </c>
      <c r="L911">
        <f t="shared" si="116"/>
        <v>2</v>
      </c>
      <c r="M911">
        <f t="shared" si="117"/>
        <v>0</v>
      </c>
      <c r="Y911" s="164">
        <f t="shared" si="118"/>
        <v>74.30494979600283</v>
      </c>
      <c r="Z911" s="164">
        <f t="shared" si="113"/>
        <v>63.579191777632943</v>
      </c>
      <c r="AA911" s="165">
        <f t="shared" si="119"/>
        <v>-0.14434782673047264</v>
      </c>
    </row>
    <row r="912" spans="1:27" x14ac:dyDescent="0.35">
      <c r="A912" t="s">
        <v>1072</v>
      </c>
      <c r="B912" t="s">
        <v>1074</v>
      </c>
      <c r="C912" t="s">
        <v>1076</v>
      </c>
      <c r="D912" t="s">
        <v>1077</v>
      </c>
      <c r="E912" t="s">
        <v>1079</v>
      </c>
      <c r="F912" t="s">
        <v>1084</v>
      </c>
      <c r="G912" s="65">
        <v>43370.806986023788</v>
      </c>
      <c r="H912" s="137">
        <f t="shared" si="114"/>
        <v>74.777253424178951</v>
      </c>
      <c r="I912" s="132">
        <v>45016.2336447989</v>
      </c>
      <c r="J912">
        <f t="shared" si="112"/>
        <v>23.84</v>
      </c>
      <c r="K912">
        <f t="shared" si="115"/>
        <v>2</v>
      </c>
      <c r="L912">
        <f t="shared" si="116"/>
        <v>2</v>
      </c>
      <c r="M912">
        <f t="shared" si="117"/>
        <v>0</v>
      </c>
      <c r="Y912" s="164">
        <f t="shared" si="118"/>
        <v>74.777253424178951</v>
      </c>
      <c r="Z912" s="164">
        <f t="shared" si="113"/>
        <v>74.955020936571486</v>
      </c>
      <c r="AA912" s="165">
        <f t="shared" si="119"/>
        <v>2.377293953070625E-3</v>
      </c>
    </row>
    <row r="913" spans="1:27" x14ac:dyDescent="0.35">
      <c r="A913" t="s">
        <v>1072</v>
      </c>
      <c r="B913" t="s">
        <v>1074</v>
      </c>
      <c r="C913" t="s">
        <v>1076</v>
      </c>
      <c r="D913" t="s">
        <v>1077</v>
      </c>
      <c r="E913" t="s">
        <v>1079</v>
      </c>
      <c r="F913" t="s">
        <v>1084</v>
      </c>
      <c r="G913" s="65">
        <v>46244.254741608071</v>
      </c>
      <c r="H913" s="137">
        <f t="shared" si="114"/>
        <v>79.731473692427713</v>
      </c>
      <c r="I913" s="132">
        <v>54061.366139626101</v>
      </c>
      <c r="J913">
        <f t="shared" si="112"/>
        <v>23.84</v>
      </c>
      <c r="K913">
        <f t="shared" si="115"/>
        <v>2</v>
      </c>
      <c r="L913">
        <f t="shared" si="116"/>
        <v>2</v>
      </c>
      <c r="M913">
        <f t="shared" si="117"/>
        <v>0</v>
      </c>
      <c r="Y913" s="164">
        <f t="shared" si="118"/>
        <v>79.731473692427713</v>
      </c>
      <c r="Z913" s="164">
        <f t="shared" si="113"/>
        <v>82.339082891130488</v>
      </c>
      <c r="AA913" s="165">
        <f t="shared" si="119"/>
        <v>3.2704891530813684E-2</v>
      </c>
    </row>
    <row r="914" spans="1:27" x14ac:dyDescent="0.35">
      <c r="A914" t="s">
        <v>1072</v>
      </c>
      <c r="B914" t="s">
        <v>1074</v>
      </c>
      <c r="C914" t="s">
        <v>1076</v>
      </c>
      <c r="D914" t="s">
        <v>1077</v>
      </c>
      <c r="E914" t="s">
        <v>1079</v>
      </c>
      <c r="F914" t="s">
        <v>1084</v>
      </c>
      <c r="G914" s="65">
        <v>50404.964599158964</v>
      </c>
      <c r="H914" s="137">
        <f t="shared" si="114"/>
        <v>86.90511137786028</v>
      </c>
      <c r="I914" s="132">
        <v>63550.072249703</v>
      </c>
      <c r="J914">
        <f t="shared" si="112"/>
        <v>23.84</v>
      </c>
      <c r="K914">
        <f t="shared" si="115"/>
        <v>2</v>
      </c>
      <c r="L914">
        <f t="shared" si="116"/>
        <v>2</v>
      </c>
      <c r="M914">
        <f t="shared" si="117"/>
        <v>0</v>
      </c>
      <c r="Y914" s="164">
        <f t="shared" si="118"/>
        <v>86.90511137786028</v>
      </c>
      <c r="Z914" s="164">
        <f t="shared" si="113"/>
        <v>90.085259503300591</v>
      </c>
      <c r="AA914" s="165">
        <f t="shared" si="119"/>
        <v>3.6593338124994101E-2</v>
      </c>
    </row>
    <row r="915" spans="1:27" x14ac:dyDescent="0.35">
      <c r="A915" t="s">
        <v>1072</v>
      </c>
      <c r="B915" t="s">
        <v>1074</v>
      </c>
      <c r="C915" t="s">
        <v>1076</v>
      </c>
      <c r="D915" t="s">
        <v>1077</v>
      </c>
      <c r="E915" t="s">
        <v>1079</v>
      </c>
      <c r="F915" t="s">
        <v>1084</v>
      </c>
      <c r="G915" s="65">
        <v>51651.438849914455</v>
      </c>
      <c r="H915" s="137">
        <f t="shared" si="114"/>
        <v>89.054204913645606</v>
      </c>
      <c r="I915" s="132">
        <v>71394.000753582499</v>
      </c>
      <c r="J915">
        <f t="shared" si="112"/>
        <v>23.84</v>
      </c>
      <c r="K915">
        <f t="shared" si="115"/>
        <v>2</v>
      </c>
      <c r="L915">
        <f t="shared" si="116"/>
        <v>2</v>
      </c>
      <c r="M915">
        <f t="shared" si="117"/>
        <v>0</v>
      </c>
      <c r="Y915" s="164">
        <f t="shared" si="118"/>
        <v>89.054204913645606</v>
      </c>
      <c r="Z915" s="164">
        <f t="shared" si="113"/>
        <v>96.488709543739589</v>
      </c>
      <c r="AA915" s="165">
        <f t="shared" si="119"/>
        <v>8.3482915122347068E-2</v>
      </c>
    </row>
    <row r="916" spans="1:27" x14ac:dyDescent="0.35">
      <c r="A916" t="s">
        <v>1072</v>
      </c>
      <c r="B916" t="s">
        <v>1074</v>
      </c>
      <c r="C916" t="s">
        <v>1076</v>
      </c>
      <c r="D916" t="s">
        <v>1077</v>
      </c>
      <c r="E916" t="s">
        <v>1082</v>
      </c>
      <c r="F916" t="s">
        <v>1083</v>
      </c>
      <c r="G916" s="65">
        <v>23944.694975537077</v>
      </c>
      <c r="H916" s="137">
        <f t="shared" si="114"/>
        <v>41.283956854374267</v>
      </c>
      <c r="I916" s="132">
        <v>3495.45982983364</v>
      </c>
      <c r="J916">
        <f t="shared" si="112"/>
        <v>23.84</v>
      </c>
      <c r="K916">
        <f t="shared" si="115"/>
        <v>2</v>
      </c>
      <c r="L916">
        <f t="shared" si="116"/>
        <v>2</v>
      </c>
      <c r="M916">
        <f t="shared" si="117"/>
        <v>1</v>
      </c>
      <c r="Y916" s="164">
        <f t="shared" si="118"/>
        <v>41.283956854374267</v>
      </c>
      <c r="Z916" s="164">
        <f t="shared" si="113"/>
        <v>44.669389427674808</v>
      </c>
      <c r="AA916" s="165">
        <f t="shared" si="119"/>
        <v>8.2003587622242025E-2</v>
      </c>
    </row>
    <row r="917" spans="1:27" x14ac:dyDescent="0.35">
      <c r="A917" t="s">
        <v>1072</v>
      </c>
      <c r="B917" t="s">
        <v>1074</v>
      </c>
      <c r="C917" t="s">
        <v>1076</v>
      </c>
      <c r="D917" t="s">
        <v>1077</v>
      </c>
      <c r="E917" t="s">
        <v>1082</v>
      </c>
      <c r="F917" t="s">
        <v>1083</v>
      </c>
      <c r="G917" s="65">
        <v>30956.092173988669</v>
      </c>
      <c r="H917" s="137">
        <f t="shared" si="114"/>
        <v>53.372572713773565</v>
      </c>
      <c r="I917" s="132">
        <v>14172.2970393051</v>
      </c>
      <c r="J917">
        <f t="shared" si="112"/>
        <v>23.84</v>
      </c>
      <c r="K917">
        <f t="shared" si="115"/>
        <v>2</v>
      </c>
      <c r="L917">
        <f t="shared" si="116"/>
        <v>2</v>
      </c>
      <c r="M917">
        <f t="shared" si="117"/>
        <v>1</v>
      </c>
      <c r="Y917" s="164">
        <f t="shared" si="118"/>
        <v>53.372572713773565</v>
      </c>
      <c r="Z917" s="164">
        <f t="shared" si="113"/>
        <v>53.385505800604079</v>
      </c>
      <c r="AA917" s="165">
        <f t="shared" si="119"/>
        <v>2.4231709608368845E-4</v>
      </c>
    </row>
    <row r="918" spans="1:27" x14ac:dyDescent="0.35">
      <c r="A918" t="s">
        <v>1072</v>
      </c>
      <c r="B918" t="s">
        <v>1074</v>
      </c>
      <c r="C918" t="s">
        <v>1076</v>
      </c>
      <c r="D918" t="s">
        <v>1077</v>
      </c>
      <c r="E918" t="s">
        <v>1082</v>
      </c>
      <c r="F918" t="s">
        <v>1083</v>
      </c>
      <c r="G918" s="65">
        <v>34704.607331968618</v>
      </c>
      <c r="H918" s="137">
        <f t="shared" si="114"/>
        <v>59.835529882704513</v>
      </c>
      <c r="I918" s="132">
        <v>23954.0527728093</v>
      </c>
      <c r="J918">
        <f t="shared" si="112"/>
        <v>23.84</v>
      </c>
      <c r="K918">
        <f t="shared" si="115"/>
        <v>2</v>
      </c>
      <c r="L918">
        <f t="shared" si="116"/>
        <v>2</v>
      </c>
      <c r="M918">
        <f t="shared" si="117"/>
        <v>1</v>
      </c>
      <c r="Y918" s="164">
        <f t="shared" si="118"/>
        <v>59.835529882704513</v>
      </c>
      <c r="Z918" s="164">
        <f t="shared" si="113"/>
        <v>61.370915677337742</v>
      </c>
      <c r="AA918" s="165">
        <f t="shared" si="119"/>
        <v>2.5660101910069955E-2</v>
      </c>
    </row>
    <row r="919" spans="1:27" x14ac:dyDescent="0.35">
      <c r="A919" t="s">
        <v>1072</v>
      </c>
      <c r="B919" t="s">
        <v>1074</v>
      </c>
      <c r="C919" t="s">
        <v>1076</v>
      </c>
      <c r="D919" t="s">
        <v>1077</v>
      </c>
      <c r="E919" t="s">
        <v>1082</v>
      </c>
      <c r="F919" t="s">
        <v>1083</v>
      </c>
      <c r="G919" s="65">
        <v>45237.624548073945</v>
      </c>
      <c r="H919" s="137">
        <f t="shared" si="114"/>
        <v>77.995904393230944</v>
      </c>
      <c r="I919" s="132">
        <v>31081.371963744201</v>
      </c>
      <c r="J919">
        <f t="shared" si="112"/>
        <v>23.84</v>
      </c>
      <c r="K919">
        <f t="shared" si="115"/>
        <v>2</v>
      </c>
      <c r="L919">
        <f t="shared" si="116"/>
        <v>2</v>
      </c>
      <c r="M919">
        <f t="shared" si="117"/>
        <v>1</v>
      </c>
      <c r="Y919" s="164">
        <f t="shared" si="118"/>
        <v>77.995904393230944</v>
      </c>
      <c r="Z919" s="164">
        <f t="shared" si="113"/>
        <v>67.189356314429375</v>
      </c>
      <c r="AA919" s="165">
        <f t="shared" si="119"/>
        <v>-0.13855276328765076</v>
      </c>
    </row>
    <row r="920" spans="1:27" x14ac:dyDescent="0.35">
      <c r="A920" t="s">
        <v>1072</v>
      </c>
      <c r="B920" t="s">
        <v>1074</v>
      </c>
      <c r="C920" t="s">
        <v>1076</v>
      </c>
      <c r="D920" t="s">
        <v>1077</v>
      </c>
      <c r="E920" t="s">
        <v>1082</v>
      </c>
      <c r="F920" t="s">
        <v>1083</v>
      </c>
      <c r="G920" s="65">
        <v>45182.081812887278</v>
      </c>
      <c r="H920" s="137">
        <f t="shared" si="114"/>
        <v>77.900141056702196</v>
      </c>
      <c r="I920" s="132">
        <v>45016.2336447989</v>
      </c>
      <c r="J920">
        <f t="shared" si="112"/>
        <v>23.84</v>
      </c>
      <c r="K920">
        <f t="shared" si="115"/>
        <v>2</v>
      </c>
      <c r="L920">
        <f t="shared" si="116"/>
        <v>2</v>
      </c>
      <c r="M920">
        <f t="shared" si="117"/>
        <v>1</v>
      </c>
      <c r="Y920" s="164">
        <f t="shared" si="118"/>
        <v>77.900141056702196</v>
      </c>
      <c r="Z920" s="164">
        <f t="shared" si="113"/>
        <v>78.565185473367919</v>
      </c>
      <c r="AA920" s="165">
        <f t="shared" si="119"/>
        <v>8.5371400827329857E-3</v>
      </c>
    </row>
    <row r="921" spans="1:27" x14ac:dyDescent="0.35">
      <c r="A921" t="s">
        <v>1072</v>
      </c>
      <c r="B921" t="s">
        <v>1074</v>
      </c>
      <c r="C921" t="s">
        <v>1076</v>
      </c>
      <c r="D921" t="s">
        <v>1077</v>
      </c>
      <c r="E921" t="s">
        <v>1082</v>
      </c>
      <c r="F921" t="s">
        <v>1083</v>
      </c>
      <c r="G921" s="65">
        <v>49512.775833668988</v>
      </c>
      <c r="H921" s="137">
        <f t="shared" si="114"/>
        <v>85.366854885636187</v>
      </c>
      <c r="I921" s="132">
        <v>54061.366139626101</v>
      </c>
      <c r="J921">
        <f t="shared" si="112"/>
        <v>23.84</v>
      </c>
      <c r="K921">
        <f t="shared" si="115"/>
        <v>2</v>
      </c>
      <c r="L921">
        <f t="shared" si="116"/>
        <v>2</v>
      </c>
      <c r="M921">
        <f t="shared" si="117"/>
        <v>1</v>
      </c>
      <c r="Y921" s="164">
        <f t="shared" si="118"/>
        <v>85.366854885636187</v>
      </c>
      <c r="Z921" s="164">
        <f t="shared" si="113"/>
        <v>85.94924742792692</v>
      </c>
      <c r="AA921" s="165">
        <f t="shared" si="119"/>
        <v>6.822232622613944E-3</v>
      </c>
    </row>
    <row r="922" spans="1:27" x14ac:dyDescent="0.35">
      <c r="A922" t="s">
        <v>1072</v>
      </c>
      <c r="B922" t="s">
        <v>1074</v>
      </c>
      <c r="C922" t="s">
        <v>1076</v>
      </c>
      <c r="D922" t="s">
        <v>1077</v>
      </c>
      <c r="E922" t="s">
        <v>1082</v>
      </c>
      <c r="F922" t="s">
        <v>1083</v>
      </c>
      <c r="G922" s="65">
        <v>54908.703290083249</v>
      </c>
      <c r="H922" s="137">
        <f t="shared" si="114"/>
        <v>94.670178086350433</v>
      </c>
      <c r="I922" s="132">
        <v>63550.072249703</v>
      </c>
      <c r="J922">
        <f t="shared" si="112"/>
        <v>23.84</v>
      </c>
      <c r="K922">
        <f t="shared" si="115"/>
        <v>2</v>
      </c>
      <c r="L922">
        <f t="shared" si="116"/>
        <v>2</v>
      </c>
      <c r="M922">
        <f t="shared" si="117"/>
        <v>1</v>
      </c>
      <c r="Y922" s="164">
        <f t="shared" si="118"/>
        <v>94.670178086350433</v>
      </c>
      <c r="Z922" s="164">
        <f t="shared" si="113"/>
        <v>93.695424040097024</v>
      </c>
      <c r="AA922" s="165">
        <f t="shared" si="119"/>
        <v>-1.0296315755995655E-2</v>
      </c>
    </row>
    <row r="923" spans="1:27" x14ac:dyDescent="0.35">
      <c r="A923" t="s">
        <v>1072</v>
      </c>
      <c r="B923" t="s">
        <v>1074</v>
      </c>
      <c r="C923" t="s">
        <v>1076</v>
      </c>
      <c r="D923" t="s">
        <v>1077</v>
      </c>
      <c r="E923" t="s">
        <v>1082</v>
      </c>
      <c r="F923" t="s">
        <v>1083</v>
      </c>
      <c r="G923" s="65">
        <v>56144.894349310343</v>
      </c>
      <c r="H923" s="137">
        <f t="shared" si="114"/>
        <v>96.801541981569557</v>
      </c>
      <c r="I923" s="132">
        <v>71394.000753582499</v>
      </c>
      <c r="J923">
        <f t="shared" si="112"/>
        <v>23.84</v>
      </c>
      <c r="K923">
        <f t="shared" si="115"/>
        <v>2</v>
      </c>
      <c r="L923">
        <f t="shared" si="116"/>
        <v>2</v>
      </c>
      <c r="M923">
        <f t="shared" si="117"/>
        <v>1</v>
      </c>
      <c r="Y923" s="164">
        <f t="shared" si="118"/>
        <v>96.801541981569557</v>
      </c>
      <c r="Z923" s="164">
        <f t="shared" si="113"/>
        <v>100.09887408053602</v>
      </c>
      <c r="AA923" s="165">
        <f t="shared" si="119"/>
        <v>3.4062805524257556E-2</v>
      </c>
    </row>
    <row r="924" spans="1:27" x14ac:dyDescent="0.35">
      <c r="A924" t="s">
        <v>1072</v>
      </c>
      <c r="B924" t="s">
        <v>1074</v>
      </c>
      <c r="C924" t="s">
        <v>1076</v>
      </c>
      <c r="D924" t="s">
        <v>1077</v>
      </c>
      <c r="E924" t="s">
        <v>1082</v>
      </c>
      <c r="F924" t="s">
        <v>1084</v>
      </c>
      <c r="G924" s="65">
        <v>26663.215673433609</v>
      </c>
      <c r="H924" s="137">
        <f t="shared" si="114"/>
        <v>45.971061505920019</v>
      </c>
      <c r="I924" s="132">
        <v>3495.45982983364</v>
      </c>
      <c r="J924">
        <f t="shared" si="112"/>
        <v>23.84</v>
      </c>
      <c r="K924">
        <f t="shared" si="115"/>
        <v>2</v>
      </c>
      <c r="L924">
        <f t="shared" si="116"/>
        <v>2</v>
      </c>
      <c r="M924">
        <f t="shared" si="117"/>
        <v>0</v>
      </c>
      <c r="Y924" s="164">
        <f t="shared" si="118"/>
        <v>45.971061505920019</v>
      </c>
      <c r="Z924" s="164">
        <f t="shared" si="113"/>
        <v>41.059224890878383</v>
      </c>
      <c r="AA924" s="165">
        <f t="shared" si="119"/>
        <v>-0.10684627359342369</v>
      </c>
    </row>
    <row r="925" spans="1:27" x14ac:dyDescent="0.35">
      <c r="A925" t="s">
        <v>1072</v>
      </c>
      <c r="B925" t="s">
        <v>1074</v>
      </c>
      <c r="C925" t="s">
        <v>1076</v>
      </c>
      <c r="D925" t="s">
        <v>1077</v>
      </c>
      <c r="E925" t="s">
        <v>1082</v>
      </c>
      <c r="F925" t="s">
        <v>1084</v>
      </c>
      <c r="G925" s="65">
        <v>32019.200059074064</v>
      </c>
      <c r="H925" s="137">
        <f t="shared" si="114"/>
        <v>55.205517343231143</v>
      </c>
      <c r="I925" s="132">
        <v>14172.2970393051</v>
      </c>
      <c r="J925">
        <f t="shared" si="112"/>
        <v>23.84</v>
      </c>
      <c r="K925">
        <f t="shared" si="115"/>
        <v>2</v>
      </c>
      <c r="L925">
        <f t="shared" si="116"/>
        <v>2</v>
      </c>
      <c r="M925">
        <f t="shared" si="117"/>
        <v>0</v>
      </c>
      <c r="Y925" s="164">
        <f t="shared" si="118"/>
        <v>55.205517343231143</v>
      </c>
      <c r="Z925" s="164">
        <f t="shared" si="113"/>
        <v>49.775341263807654</v>
      </c>
      <c r="AA925" s="165">
        <f t="shared" si="119"/>
        <v>-9.8362923503864108E-2</v>
      </c>
    </row>
    <row r="926" spans="1:27" x14ac:dyDescent="0.35">
      <c r="A926" t="s">
        <v>1072</v>
      </c>
      <c r="B926" t="s">
        <v>1074</v>
      </c>
      <c r="C926" t="s">
        <v>1076</v>
      </c>
      <c r="D926" t="s">
        <v>1077</v>
      </c>
      <c r="E926" t="s">
        <v>1082</v>
      </c>
      <c r="F926" t="s">
        <v>1084</v>
      </c>
      <c r="G926" s="65">
        <v>34788.986411091333</v>
      </c>
      <c r="H926" s="137">
        <f t="shared" si="114"/>
        <v>59.981011053605748</v>
      </c>
      <c r="I926" s="132">
        <v>23954.0527728093</v>
      </c>
      <c r="J926">
        <f t="shared" si="112"/>
        <v>23.84</v>
      </c>
      <c r="K926">
        <f t="shared" si="115"/>
        <v>2</v>
      </c>
      <c r="L926">
        <f t="shared" si="116"/>
        <v>2</v>
      </c>
      <c r="M926">
        <f t="shared" si="117"/>
        <v>0</v>
      </c>
      <c r="Y926" s="164">
        <f t="shared" si="118"/>
        <v>59.981011053605748</v>
      </c>
      <c r="Z926" s="164">
        <f t="shared" si="113"/>
        <v>57.760751140541316</v>
      </c>
      <c r="AA926" s="165">
        <f t="shared" si="119"/>
        <v>-3.701604681321824E-2</v>
      </c>
    </row>
    <row r="927" spans="1:27" x14ac:dyDescent="0.35">
      <c r="A927" t="s">
        <v>1072</v>
      </c>
      <c r="B927" t="s">
        <v>1074</v>
      </c>
      <c r="C927" t="s">
        <v>1076</v>
      </c>
      <c r="D927" t="s">
        <v>1077</v>
      </c>
      <c r="E927" t="s">
        <v>1082</v>
      </c>
      <c r="F927" t="s">
        <v>1084</v>
      </c>
      <c r="G927" s="65">
        <v>42514.296639775959</v>
      </c>
      <c r="H927" s="137">
        <f t="shared" si="114"/>
        <v>73.30051144788959</v>
      </c>
      <c r="I927" s="132">
        <v>31081.371963744201</v>
      </c>
      <c r="J927">
        <f t="shared" si="112"/>
        <v>23.84</v>
      </c>
      <c r="K927">
        <f t="shared" si="115"/>
        <v>2</v>
      </c>
      <c r="L927">
        <f t="shared" si="116"/>
        <v>2</v>
      </c>
      <c r="M927">
        <f t="shared" si="117"/>
        <v>0</v>
      </c>
      <c r="Y927" s="164">
        <f t="shared" si="118"/>
        <v>73.30051144788959</v>
      </c>
      <c r="Z927" s="164">
        <f t="shared" si="113"/>
        <v>63.579191777632943</v>
      </c>
      <c r="AA927" s="165">
        <f t="shared" si="119"/>
        <v>-0.13262280819374195</v>
      </c>
    </row>
    <row r="928" spans="1:27" x14ac:dyDescent="0.35">
      <c r="A928" t="s">
        <v>1072</v>
      </c>
      <c r="B928" t="s">
        <v>1074</v>
      </c>
      <c r="C928" t="s">
        <v>1076</v>
      </c>
      <c r="D928" t="s">
        <v>1077</v>
      </c>
      <c r="E928" t="s">
        <v>1082</v>
      </c>
      <c r="F928" t="s">
        <v>1084</v>
      </c>
      <c r="G928" s="65">
        <v>42814.33295584</v>
      </c>
      <c r="H928" s="137">
        <f t="shared" si="114"/>
        <v>73.817815441103448</v>
      </c>
      <c r="I928" s="132">
        <v>45016.2336447989</v>
      </c>
      <c r="J928">
        <f t="shared" si="112"/>
        <v>23.84</v>
      </c>
      <c r="K928">
        <f t="shared" si="115"/>
        <v>2</v>
      </c>
      <c r="L928">
        <f t="shared" si="116"/>
        <v>2</v>
      </c>
      <c r="M928">
        <f t="shared" si="117"/>
        <v>0</v>
      </c>
      <c r="Y928" s="164">
        <f t="shared" si="118"/>
        <v>73.817815441103448</v>
      </c>
      <c r="Z928" s="164">
        <f t="shared" si="113"/>
        <v>74.955020936571486</v>
      </c>
      <c r="AA928" s="165">
        <f t="shared" si="119"/>
        <v>1.5405569626689486E-2</v>
      </c>
    </row>
    <row r="929" spans="1:27" x14ac:dyDescent="0.35">
      <c r="A929" t="s">
        <v>1072</v>
      </c>
      <c r="B929" t="s">
        <v>1074</v>
      </c>
      <c r="C929" t="s">
        <v>1076</v>
      </c>
      <c r="D929" t="s">
        <v>1077</v>
      </c>
      <c r="E929" t="s">
        <v>1082</v>
      </c>
      <c r="F929" t="s">
        <v>1084</v>
      </c>
      <c r="G929" s="65">
        <v>45859.829834407967</v>
      </c>
      <c r="H929" s="137">
        <f t="shared" si="114"/>
        <v>79.068672128289592</v>
      </c>
      <c r="I929" s="132">
        <v>54061.366139626101</v>
      </c>
      <c r="J929">
        <f t="shared" si="112"/>
        <v>23.84</v>
      </c>
      <c r="K929">
        <f t="shared" si="115"/>
        <v>2</v>
      </c>
      <c r="L929">
        <f t="shared" si="116"/>
        <v>2</v>
      </c>
      <c r="M929">
        <f t="shared" si="117"/>
        <v>0</v>
      </c>
      <c r="Y929" s="164">
        <f t="shared" si="118"/>
        <v>79.068672128289592</v>
      </c>
      <c r="Z929" s="164">
        <f t="shared" si="113"/>
        <v>82.339082891130488</v>
      </c>
      <c r="AA929" s="165">
        <f t="shared" si="119"/>
        <v>4.1361650256812599E-2</v>
      </c>
    </row>
    <row r="930" spans="1:27" x14ac:dyDescent="0.35">
      <c r="A930" t="s">
        <v>1072</v>
      </c>
      <c r="B930" t="s">
        <v>1074</v>
      </c>
      <c r="C930" t="s">
        <v>1076</v>
      </c>
      <c r="D930" t="s">
        <v>1077</v>
      </c>
      <c r="E930" t="s">
        <v>1082</v>
      </c>
      <c r="F930" t="s">
        <v>1084</v>
      </c>
      <c r="G930" s="65">
        <v>50278.881156987765</v>
      </c>
      <c r="H930" s="137">
        <f t="shared" si="114"/>
        <v>86.687726132737524</v>
      </c>
      <c r="I930" s="132">
        <v>63550.072249703</v>
      </c>
      <c r="J930">
        <f t="shared" si="112"/>
        <v>23.84</v>
      </c>
      <c r="K930">
        <f t="shared" si="115"/>
        <v>2</v>
      </c>
      <c r="L930">
        <f t="shared" si="116"/>
        <v>2</v>
      </c>
      <c r="M930">
        <f t="shared" si="117"/>
        <v>0</v>
      </c>
      <c r="Y930" s="164">
        <f t="shared" si="118"/>
        <v>86.687726132737524</v>
      </c>
      <c r="Z930" s="164">
        <f t="shared" si="113"/>
        <v>90.085259503300591</v>
      </c>
      <c r="AA930" s="165">
        <f t="shared" si="119"/>
        <v>3.9192784516699719E-2</v>
      </c>
    </row>
    <row r="931" spans="1:27" x14ac:dyDescent="0.35">
      <c r="A931" t="s">
        <v>1072</v>
      </c>
      <c r="B931" t="s">
        <v>1074</v>
      </c>
      <c r="C931" t="s">
        <v>1076</v>
      </c>
      <c r="D931" t="s">
        <v>1077</v>
      </c>
      <c r="E931" t="s">
        <v>1082</v>
      </c>
      <c r="F931" t="s">
        <v>1084</v>
      </c>
      <c r="G931" s="65">
        <v>50734.248448511578</v>
      </c>
      <c r="H931" s="137">
        <f t="shared" si="114"/>
        <v>87.472842152606177</v>
      </c>
      <c r="I931" s="132">
        <v>71394.000753582499</v>
      </c>
      <c r="J931">
        <f t="shared" si="112"/>
        <v>23.84</v>
      </c>
      <c r="K931">
        <f t="shared" si="115"/>
        <v>2</v>
      </c>
      <c r="L931">
        <f t="shared" si="116"/>
        <v>2</v>
      </c>
      <c r="M931">
        <f t="shared" si="117"/>
        <v>0</v>
      </c>
      <c r="Y931" s="164">
        <f t="shared" si="118"/>
        <v>87.472842152606177</v>
      </c>
      <c r="Z931" s="164">
        <f t="shared" si="113"/>
        <v>96.488709543739589</v>
      </c>
      <c r="AA931" s="165">
        <f t="shared" si="119"/>
        <v>0.10307047500988054</v>
      </c>
    </row>
    <row r="932" spans="1:27" x14ac:dyDescent="0.35">
      <c r="A932" t="s">
        <v>1072</v>
      </c>
      <c r="B932" t="s">
        <v>1074</v>
      </c>
      <c r="C932" t="s">
        <v>1076</v>
      </c>
      <c r="D932" t="s">
        <v>1077</v>
      </c>
      <c r="E932" t="s">
        <v>1080</v>
      </c>
      <c r="F932" t="s">
        <v>1083</v>
      </c>
      <c r="G932" s="65">
        <v>24538.978654890529</v>
      </c>
      <c r="H932" s="137">
        <f t="shared" si="114"/>
        <v>42.308583887742287</v>
      </c>
      <c r="I932" s="132">
        <v>3495.45982983364</v>
      </c>
      <c r="J932">
        <f t="shared" si="112"/>
        <v>23.84</v>
      </c>
      <c r="K932">
        <f t="shared" si="115"/>
        <v>2</v>
      </c>
      <c r="L932">
        <f t="shared" si="116"/>
        <v>2</v>
      </c>
      <c r="M932">
        <f t="shared" si="117"/>
        <v>1</v>
      </c>
      <c r="Y932" s="164">
        <f t="shared" si="118"/>
        <v>42.308583887742287</v>
      </c>
      <c r="Z932" s="164">
        <f t="shared" si="113"/>
        <v>44.669389427674808</v>
      </c>
      <c r="AA932" s="165">
        <f t="shared" si="119"/>
        <v>5.5799682310248677E-2</v>
      </c>
    </row>
    <row r="933" spans="1:27" x14ac:dyDescent="0.35">
      <c r="A933" t="s">
        <v>1072</v>
      </c>
      <c r="B933" t="s">
        <v>1074</v>
      </c>
      <c r="C933" t="s">
        <v>1076</v>
      </c>
      <c r="D933" t="s">
        <v>1077</v>
      </c>
      <c r="E933" t="s">
        <v>1080</v>
      </c>
      <c r="F933" t="s">
        <v>1083</v>
      </c>
      <c r="G933" s="65">
        <v>31865.205563817792</v>
      </c>
      <c r="H933" s="137">
        <f t="shared" si="114"/>
        <v>54.940009592789295</v>
      </c>
      <c r="I933" s="132">
        <v>14172.2970393051</v>
      </c>
      <c r="J933">
        <f t="shared" si="112"/>
        <v>23.84</v>
      </c>
      <c r="K933">
        <f t="shared" si="115"/>
        <v>2</v>
      </c>
      <c r="L933">
        <f t="shared" si="116"/>
        <v>2</v>
      </c>
      <c r="M933">
        <f t="shared" si="117"/>
        <v>1</v>
      </c>
      <c r="Y933" s="164">
        <f t="shared" si="118"/>
        <v>54.940009592789295</v>
      </c>
      <c r="Z933" s="164">
        <f t="shared" si="113"/>
        <v>53.385505800604079</v>
      </c>
      <c r="AA933" s="165">
        <f t="shared" si="119"/>
        <v>-2.8294567178037799E-2</v>
      </c>
    </row>
    <row r="934" spans="1:27" x14ac:dyDescent="0.35">
      <c r="A934" t="s">
        <v>1072</v>
      </c>
      <c r="B934" t="s">
        <v>1074</v>
      </c>
      <c r="C934" t="s">
        <v>1076</v>
      </c>
      <c r="D934" t="s">
        <v>1077</v>
      </c>
      <c r="E934" t="s">
        <v>1080</v>
      </c>
      <c r="F934" t="s">
        <v>1083</v>
      </c>
      <c r="G934" s="65">
        <v>35579.971734495026</v>
      </c>
      <c r="H934" s="137">
        <f t="shared" si="114"/>
        <v>61.344778852577633</v>
      </c>
      <c r="I934" s="132">
        <v>23954.0527728093</v>
      </c>
      <c r="J934">
        <f t="shared" si="112"/>
        <v>23.84</v>
      </c>
      <c r="K934">
        <f t="shared" si="115"/>
        <v>2</v>
      </c>
      <c r="L934">
        <f t="shared" si="116"/>
        <v>2</v>
      </c>
      <c r="M934">
        <f t="shared" si="117"/>
        <v>1</v>
      </c>
      <c r="Y934" s="164">
        <f t="shared" si="118"/>
        <v>61.344778852577633</v>
      </c>
      <c r="Z934" s="164">
        <f t="shared" si="113"/>
        <v>61.370915677337742</v>
      </c>
      <c r="AA934" s="165">
        <f t="shared" si="119"/>
        <v>4.260643733497993E-4</v>
      </c>
    </row>
    <row r="935" spans="1:27" x14ac:dyDescent="0.35">
      <c r="A935" t="s">
        <v>1072</v>
      </c>
      <c r="B935" t="s">
        <v>1074</v>
      </c>
      <c r="C935" t="s">
        <v>1076</v>
      </c>
      <c r="D935" t="s">
        <v>1077</v>
      </c>
      <c r="E935" t="s">
        <v>1080</v>
      </c>
      <c r="F935" t="s">
        <v>1083</v>
      </c>
      <c r="G935" s="65">
        <v>46649.262662025816</v>
      </c>
      <c r="H935" s="137">
        <f t="shared" si="114"/>
        <v>80.429763210389339</v>
      </c>
      <c r="I935" s="132">
        <v>31081.371963744201</v>
      </c>
      <c r="J935">
        <f t="shared" si="112"/>
        <v>23.84</v>
      </c>
      <c r="K935">
        <f t="shared" si="115"/>
        <v>2</v>
      </c>
      <c r="L935">
        <f t="shared" si="116"/>
        <v>2</v>
      </c>
      <c r="M935">
        <f t="shared" si="117"/>
        <v>1</v>
      </c>
      <c r="Y935" s="164">
        <f t="shared" si="118"/>
        <v>80.429763210389339</v>
      </c>
      <c r="Z935" s="164">
        <f t="shared" si="113"/>
        <v>67.189356314429375</v>
      </c>
      <c r="AA935" s="165">
        <f t="shared" si="119"/>
        <v>-0.16462073699415869</v>
      </c>
    </row>
    <row r="936" spans="1:27" x14ac:dyDescent="0.35">
      <c r="A936" t="s">
        <v>1072</v>
      </c>
      <c r="B936" t="s">
        <v>1074</v>
      </c>
      <c r="C936" t="s">
        <v>1076</v>
      </c>
      <c r="D936" t="s">
        <v>1077</v>
      </c>
      <c r="E936" t="s">
        <v>1080</v>
      </c>
      <c r="F936" t="s">
        <v>1083</v>
      </c>
      <c r="G936" s="65">
        <v>46762.841025440561</v>
      </c>
      <c r="H936" s="137">
        <f t="shared" si="114"/>
        <v>80.625587974897513</v>
      </c>
      <c r="I936" s="132">
        <v>45016.2336447989</v>
      </c>
      <c r="J936">
        <f t="shared" si="112"/>
        <v>23.84</v>
      </c>
      <c r="K936">
        <f t="shared" si="115"/>
        <v>2</v>
      </c>
      <c r="L936">
        <f t="shared" si="116"/>
        <v>2</v>
      </c>
      <c r="M936">
        <f t="shared" si="117"/>
        <v>1</v>
      </c>
      <c r="Y936" s="164">
        <f t="shared" si="118"/>
        <v>80.625587974897513</v>
      </c>
      <c r="Z936" s="164">
        <f t="shared" si="113"/>
        <v>78.565185473367919</v>
      </c>
      <c r="AA936" s="165">
        <f t="shared" si="119"/>
        <v>-2.5555193497269091E-2</v>
      </c>
    </row>
    <row r="937" spans="1:27" x14ac:dyDescent="0.35">
      <c r="A937" t="s">
        <v>1072</v>
      </c>
      <c r="B937" t="s">
        <v>1074</v>
      </c>
      <c r="C937" t="s">
        <v>1076</v>
      </c>
      <c r="D937" t="s">
        <v>1077</v>
      </c>
      <c r="E937" t="s">
        <v>1080</v>
      </c>
      <c r="F937" t="s">
        <v>1083</v>
      </c>
      <c r="G937" s="65">
        <v>51030.219448638651</v>
      </c>
      <c r="H937" s="137">
        <f t="shared" si="114"/>
        <v>87.983136980411473</v>
      </c>
      <c r="I937" s="132">
        <v>54061.366139626101</v>
      </c>
      <c r="J937">
        <f t="shared" si="112"/>
        <v>23.84</v>
      </c>
      <c r="K937">
        <f t="shared" si="115"/>
        <v>2</v>
      </c>
      <c r="L937">
        <f t="shared" si="116"/>
        <v>2</v>
      </c>
      <c r="M937">
        <f t="shared" si="117"/>
        <v>1</v>
      </c>
      <c r="Y937" s="164">
        <f t="shared" si="118"/>
        <v>87.983136980411473</v>
      </c>
      <c r="Z937" s="164">
        <f t="shared" si="113"/>
        <v>85.94924742792692</v>
      </c>
      <c r="AA937" s="165">
        <f t="shared" si="119"/>
        <v>-2.3116811042295238E-2</v>
      </c>
    </row>
    <row r="938" spans="1:27" x14ac:dyDescent="0.35">
      <c r="A938" t="s">
        <v>1072</v>
      </c>
      <c r="B938" t="s">
        <v>1074</v>
      </c>
      <c r="C938" t="s">
        <v>1076</v>
      </c>
      <c r="D938" t="s">
        <v>1077</v>
      </c>
      <c r="E938" t="s">
        <v>1080</v>
      </c>
      <c r="F938" t="s">
        <v>1083</v>
      </c>
      <c r="G938" s="65">
        <v>55695.180796987399</v>
      </c>
      <c r="H938" s="137">
        <f t="shared" si="114"/>
        <v>96.026173787909315</v>
      </c>
      <c r="I938" s="132">
        <v>63550.072249703</v>
      </c>
      <c r="J938">
        <f t="shared" si="112"/>
        <v>23.84</v>
      </c>
      <c r="K938">
        <f t="shared" si="115"/>
        <v>2</v>
      </c>
      <c r="L938">
        <f t="shared" si="116"/>
        <v>2</v>
      </c>
      <c r="M938">
        <f t="shared" si="117"/>
        <v>1</v>
      </c>
      <c r="Y938" s="164">
        <f t="shared" si="118"/>
        <v>96.026173787909315</v>
      </c>
      <c r="Z938" s="164">
        <f t="shared" si="113"/>
        <v>93.695424040097024</v>
      </c>
      <c r="AA938" s="165">
        <f t="shared" si="119"/>
        <v>-2.4272025593357061E-2</v>
      </c>
    </row>
    <row r="939" spans="1:27" x14ac:dyDescent="0.35">
      <c r="A939" t="s">
        <v>1072</v>
      </c>
      <c r="B939" t="s">
        <v>1074</v>
      </c>
      <c r="C939" t="s">
        <v>1076</v>
      </c>
      <c r="D939" t="s">
        <v>1077</v>
      </c>
      <c r="E939" t="s">
        <v>1080</v>
      </c>
      <c r="F939" t="s">
        <v>1083</v>
      </c>
      <c r="G939" s="65">
        <v>57371.082561465839</v>
      </c>
      <c r="H939" s="137">
        <f t="shared" si="114"/>
        <v>98.915659588734201</v>
      </c>
      <c r="I939" s="132">
        <v>71394.000753582499</v>
      </c>
      <c r="J939">
        <f t="shared" si="112"/>
        <v>23.84</v>
      </c>
      <c r="K939">
        <f t="shared" si="115"/>
        <v>2</v>
      </c>
      <c r="L939">
        <f t="shared" si="116"/>
        <v>2</v>
      </c>
      <c r="M939">
        <f t="shared" si="117"/>
        <v>1</v>
      </c>
      <c r="Y939" s="164">
        <f t="shared" si="118"/>
        <v>98.915659588734201</v>
      </c>
      <c r="Z939" s="164">
        <f t="shared" si="113"/>
        <v>100.09887408053602</v>
      </c>
      <c r="AA939" s="165">
        <f t="shared" si="119"/>
        <v>1.1961852114430904E-2</v>
      </c>
    </row>
    <row r="940" spans="1:27" x14ac:dyDescent="0.35">
      <c r="A940" t="s">
        <v>1072</v>
      </c>
      <c r="B940" t="s">
        <v>1074</v>
      </c>
      <c r="C940" t="s">
        <v>1076</v>
      </c>
      <c r="D940" t="s">
        <v>1077</v>
      </c>
      <c r="E940" t="s">
        <v>1080</v>
      </c>
      <c r="F940" t="s">
        <v>1084</v>
      </c>
      <c r="G940" s="65">
        <v>27679.698381783848</v>
      </c>
      <c r="H940" s="137">
        <f t="shared" si="114"/>
        <v>47.723617899627321</v>
      </c>
      <c r="I940" s="132">
        <v>3495.45982983364</v>
      </c>
      <c r="J940">
        <f t="shared" si="112"/>
        <v>23.84</v>
      </c>
      <c r="K940">
        <f t="shared" si="115"/>
        <v>2</v>
      </c>
      <c r="L940">
        <f t="shared" si="116"/>
        <v>2</v>
      </c>
      <c r="M940">
        <f t="shared" si="117"/>
        <v>0</v>
      </c>
      <c r="Y940" s="164">
        <f t="shared" si="118"/>
        <v>47.723617899627321</v>
      </c>
      <c r="Z940" s="164">
        <f t="shared" si="113"/>
        <v>41.059224890878383</v>
      </c>
      <c r="AA940" s="165">
        <f t="shared" si="119"/>
        <v>-0.13964559482404582</v>
      </c>
    </row>
    <row r="941" spans="1:27" x14ac:dyDescent="0.35">
      <c r="A941" t="s">
        <v>1072</v>
      </c>
      <c r="B941" t="s">
        <v>1074</v>
      </c>
      <c r="C941" t="s">
        <v>1076</v>
      </c>
      <c r="D941" t="s">
        <v>1077</v>
      </c>
      <c r="E941" t="s">
        <v>1080</v>
      </c>
      <c r="F941" t="s">
        <v>1084</v>
      </c>
      <c r="G941" s="65">
        <v>33171.40651332352</v>
      </c>
      <c r="H941" s="137">
        <f t="shared" si="114"/>
        <v>57.19208019538538</v>
      </c>
      <c r="I941" s="132">
        <v>14172.2970393051</v>
      </c>
      <c r="J941">
        <f t="shared" si="112"/>
        <v>23.84</v>
      </c>
      <c r="K941">
        <f t="shared" si="115"/>
        <v>2</v>
      </c>
      <c r="L941">
        <f t="shared" si="116"/>
        <v>2</v>
      </c>
      <c r="M941">
        <f t="shared" si="117"/>
        <v>0</v>
      </c>
      <c r="Y941" s="164">
        <f t="shared" si="118"/>
        <v>57.19208019538538</v>
      </c>
      <c r="Z941" s="164">
        <f t="shared" si="113"/>
        <v>49.775341263807654</v>
      </c>
      <c r="AA941" s="165">
        <f t="shared" si="119"/>
        <v>-0.12968122345331579</v>
      </c>
    </row>
    <row r="942" spans="1:27" x14ac:dyDescent="0.35">
      <c r="A942" t="s">
        <v>1072</v>
      </c>
      <c r="B942" t="s">
        <v>1074</v>
      </c>
      <c r="C942" t="s">
        <v>1076</v>
      </c>
      <c r="D942" t="s">
        <v>1077</v>
      </c>
      <c r="E942" t="s">
        <v>1080</v>
      </c>
      <c r="F942" t="s">
        <v>1084</v>
      </c>
      <c r="G942" s="65">
        <v>35878.259962040262</v>
      </c>
      <c r="H942" s="137">
        <f t="shared" si="114"/>
        <v>61.859068900069417</v>
      </c>
      <c r="I942" s="132">
        <v>23954.0527728093</v>
      </c>
      <c r="J942">
        <f t="shared" si="112"/>
        <v>23.84</v>
      </c>
      <c r="K942">
        <f t="shared" si="115"/>
        <v>2</v>
      </c>
      <c r="L942">
        <f t="shared" si="116"/>
        <v>2</v>
      </c>
      <c r="M942">
        <f t="shared" si="117"/>
        <v>0</v>
      </c>
      <c r="Y942" s="164">
        <f t="shared" si="118"/>
        <v>61.859068900069417</v>
      </c>
      <c r="Z942" s="164">
        <f t="shared" si="113"/>
        <v>57.760751140541316</v>
      </c>
      <c r="AA942" s="165">
        <f t="shared" si="119"/>
        <v>-6.6252496722004506E-2</v>
      </c>
    </row>
    <row r="943" spans="1:27" x14ac:dyDescent="0.35">
      <c r="A943" t="s">
        <v>1072</v>
      </c>
      <c r="B943" t="s">
        <v>1074</v>
      </c>
      <c r="C943" t="s">
        <v>1076</v>
      </c>
      <c r="D943" t="s">
        <v>1077</v>
      </c>
      <c r="E943" t="s">
        <v>1080</v>
      </c>
      <c r="F943" t="s">
        <v>1084</v>
      </c>
      <c r="G943" s="65">
        <v>44135.430847621661</v>
      </c>
      <c r="H943" s="137">
        <f t="shared" si="114"/>
        <v>76.095570426933904</v>
      </c>
      <c r="I943" s="132">
        <v>31081.371963744201</v>
      </c>
      <c r="J943">
        <f t="shared" si="112"/>
        <v>23.84</v>
      </c>
      <c r="K943">
        <f t="shared" si="115"/>
        <v>2</v>
      </c>
      <c r="L943">
        <f t="shared" si="116"/>
        <v>2</v>
      </c>
      <c r="M943">
        <f t="shared" si="117"/>
        <v>0</v>
      </c>
      <c r="Y943" s="164">
        <f t="shared" si="118"/>
        <v>76.095570426933904</v>
      </c>
      <c r="Z943" s="164">
        <f t="shared" si="113"/>
        <v>63.579191777632943</v>
      </c>
      <c r="AA943" s="165">
        <f t="shared" si="119"/>
        <v>-0.16448235526822219</v>
      </c>
    </row>
    <row r="944" spans="1:27" x14ac:dyDescent="0.35">
      <c r="A944" t="s">
        <v>1072</v>
      </c>
      <c r="B944" t="s">
        <v>1074</v>
      </c>
      <c r="C944" t="s">
        <v>1076</v>
      </c>
      <c r="D944" t="s">
        <v>1077</v>
      </c>
      <c r="E944" t="s">
        <v>1080</v>
      </c>
      <c r="F944" t="s">
        <v>1084</v>
      </c>
      <c r="G944" s="65">
        <v>44535.723694937587</v>
      </c>
      <c r="H944" s="137">
        <f t="shared" si="114"/>
        <v>76.785730508513083</v>
      </c>
      <c r="I944" s="132">
        <v>45016.2336447989</v>
      </c>
      <c r="J944">
        <f t="shared" si="112"/>
        <v>23.84</v>
      </c>
      <c r="K944">
        <f t="shared" si="115"/>
        <v>2</v>
      </c>
      <c r="L944">
        <f t="shared" si="116"/>
        <v>2</v>
      </c>
      <c r="M944">
        <f t="shared" si="117"/>
        <v>0</v>
      </c>
      <c r="Y944" s="164">
        <f t="shared" si="118"/>
        <v>76.785730508513083</v>
      </c>
      <c r="Z944" s="164">
        <f t="shared" si="113"/>
        <v>74.955020936571486</v>
      </c>
      <c r="AA944" s="165">
        <f t="shared" si="119"/>
        <v>-2.3841794039305642E-2</v>
      </c>
    </row>
    <row r="945" spans="1:27" x14ac:dyDescent="0.35">
      <c r="A945" t="s">
        <v>1072</v>
      </c>
      <c r="B945" t="s">
        <v>1074</v>
      </c>
      <c r="C945" t="s">
        <v>1076</v>
      </c>
      <c r="D945" t="s">
        <v>1077</v>
      </c>
      <c r="E945" t="s">
        <v>1080</v>
      </c>
      <c r="F945" t="s">
        <v>1084</v>
      </c>
      <c r="G945" s="65">
        <v>47481.130160522829</v>
      </c>
      <c r="H945" s="137">
        <f t="shared" si="114"/>
        <v>81.864017518142802</v>
      </c>
      <c r="I945" s="132">
        <v>54061.366139626101</v>
      </c>
      <c r="J945">
        <f t="shared" si="112"/>
        <v>23.84</v>
      </c>
      <c r="K945">
        <f t="shared" si="115"/>
        <v>2</v>
      </c>
      <c r="L945">
        <f t="shared" si="116"/>
        <v>2</v>
      </c>
      <c r="M945">
        <f t="shared" si="117"/>
        <v>0</v>
      </c>
      <c r="Y945" s="164">
        <f t="shared" si="118"/>
        <v>81.864017518142802</v>
      </c>
      <c r="Z945" s="164">
        <f t="shared" si="113"/>
        <v>82.339082891130488</v>
      </c>
      <c r="AA945" s="165">
        <f t="shared" si="119"/>
        <v>5.8031035782284413E-3</v>
      </c>
    </row>
    <row r="946" spans="1:27" x14ac:dyDescent="0.35">
      <c r="A946" t="s">
        <v>1072</v>
      </c>
      <c r="B946" t="s">
        <v>1074</v>
      </c>
      <c r="C946" t="s">
        <v>1076</v>
      </c>
      <c r="D946" t="s">
        <v>1077</v>
      </c>
      <c r="E946" t="s">
        <v>1080</v>
      </c>
      <c r="F946" t="s">
        <v>1084</v>
      </c>
      <c r="G946" s="65">
        <v>51210.996956617593</v>
      </c>
      <c r="H946" s="137">
        <f t="shared" si="114"/>
        <v>88.294822338995857</v>
      </c>
      <c r="I946" s="132">
        <v>63550.072249703</v>
      </c>
      <c r="J946">
        <f t="shared" si="112"/>
        <v>23.84</v>
      </c>
      <c r="K946">
        <f t="shared" si="115"/>
        <v>2</v>
      </c>
      <c r="L946">
        <f t="shared" si="116"/>
        <v>2</v>
      </c>
      <c r="M946">
        <f t="shared" si="117"/>
        <v>0</v>
      </c>
      <c r="Y946" s="164">
        <f t="shared" si="118"/>
        <v>88.294822338995857</v>
      </c>
      <c r="Z946" s="164">
        <f t="shared" si="113"/>
        <v>90.085259503300591</v>
      </c>
      <c r="AA946" s="165">
        <f t="shared" si="119"/>
        <v>2.0277940618427248E-2</v>
      </c>
    </row>
    <row r="947" spans="1:27" x14ac:dyDescent="0.35">
      <c r="A947" t="s">
        <v>1072</v>
      </c>
      <c r="B947" t="s">
        <v>1074</v>
      </c>
      <c r="C947" t="s">
        <v>1076</v>
      </c>
      <c r="D947" t="s">
        <v>1077</v>
      </c>
      <c r="E947" t="s">
        <v>1080</v>
      </c>
      <c r="F947" t="s">
        <v>1084</v>
      </c>
      <c r="G947" s="65">
        <v>52051.906354436993</v>
      </c>
      <c r="H947" s="137">
        <f t="shared" si="114"/>
        <v>89.744666128339645</v>
      </c>
      <c r="I947" s="132">
        <v>71394.000753582499</v>
      </c>
      <c r="J947">
        <f t="shared" si="112"/>
        <v>23.84</v>
      </c>
      <c r="K947">
        <f t="shared" si="115"/>
        <v>2</v>
      </c>
      <c r="L947">
        <f t="shared" si="116"/>
        <v>2</v>
      </c>
      <c r="M947">
        <f t="shared" si="117"/>
        <v>0</v>
      </c>
      <c r="Y947" s="164">
        <f t="shared" si="118"/>
        <v>89.744666128339645</v>
      </c>
      <c r="Z947" s="164">
        <f t="shared" si="113"/>
        <v>96.488709543739589</v>
      </c>
      <c r="AA947" s="165">
        <f t="shared" si="119"/>
        <v>7.5147011029665034E-2</v>
      </c>
    </row>
    <row r="948" spans="1:27" x14ac:dyDescent="0.35">
      <c r="A948" t="s">
        <v>1072</v>
      </c>
      <c r="B948" t="s">
        <v>1074</v>
      </c>
      <c r="C948" t="s">
        <v>1076</v>
      </c>
      <c r="D948" t="s">
        <v>1077</v>
      </c>
      <c r="E948" t="s">
        <v>1081</v>
      </c>
      <c r="F948" t="s">
        <v>1083</v>
      </c>
      <c r="G948" s="65">
        <v>24481.333575507204</v>
      </c>
      <c r="H948" s="137">
        <f t="shared" si="114"/>
        <v>42.209195819840005</v>
      </c>
      <c r="I948" s="132">
        <v>3495.45982983364</v>
      </c>
      <c r="J948">
        <f t="shared" si="112"/>
        <v>23.84</v>
      </c>
      <c r="K948">
        <f t="shared" si="115"/>
        <v>2</v>
      </c>
      <c r="L948">
        <f t="shared" si="116"/>
        <v>2</v>
      </c>
      <c r="M948">
        <f t="shared" si="117"/>
        <v>1</v>
      </c>
      <c r="Y948" s="164">
        <f t="shared" si="118"/>
        <v>42.209195819840005</v>
      </c>
      <c r="Z948" s="164">
        <f t="shared" si="113"/>
        <v>44.669389427674808</v>
      </c>
      <c r="AA948" s="165">
        <f t="shared" si="119"/>
        <v>5.8285725658824727E-2</v>
      </c>
    </row>
    <row r="949" spans="1:27" x14ac:dyDescent="0.35">
      <c r="A949" t="s">
        <v>1072</v>
      </c>
      <c r="B949" t="s">
        <v>1074</v>
      </c>
      <c r="C949" t="s">
        <v>1076</v>
      </c>
      <c r="D949" t="s">
        <v>1077</v>
      </c>
      <c r="E949" t="s">
        <v>1081</v>
      </c>
      <c r="F949" t="s">
        <v>1083</v>
      </c>
      <c r="G949" s="65">
        <v>31782.541571386784</v>
      </c>
      <c r="H949" s="137">
        <f t="shared" si="114"/>
        <v>54.797485467908245</v>
      </c>
      <c r="I949" s="132">
        <v>14172.2970393051</v>
      </c>
      <c r="J949">
        <f t="shared" si="112"/>
        <v>23.84</v>
      </c>
      <c r="K949">
        <f t="shared" si="115"/>
        <v>2</v>
      </c>
      <c r="L949">
        <f t="shared" si="116"/>
        <v>2</v>
      </c>
      <c r="M949">
        <f t="shared" si="117"/>
        <v>1</v>
      </c>
      <c r="Y949" s="164">
        <f t="shared" si="118"/>
        <v>54.797485467908245</v>
      </c>
      <c r="Z949" s="164">
        <f t="shared" si="113"/>
        <v>53.385505800604079</v>
      </c>
      <c r="AA949" s="165">
        <f t="shared" si="119"/>
        <v>-2.5767234668661598E-2</v>
      </c>
    </row>
    <row r="950" spans="1:27" x14ac:dyDescent="0.35">
      <c r="A950" t="s">
        <v>1072</v>
      </c>
      <c r="B950" t="s">
        <v>1074</v>
      </c>
      <c r="C950" t="s">
        <v>1076</v>
      </c>
      <c r="D950" t="s">
        <v>1077</v>
      </c>
      <c r="E950" t="s">
        <v>1081</v>
      </c>
      <c r="F950" t="s">
        <v>1083</v>
      </c>
      <c r="G950" s="65">
        <v>35630.539516291363</v>
      </c>
      <c r="H950" s="137">
        <f t="shared" si="114"/>
        <v>61.431964683260972</v>
      </c>
      <c r="I950" s="132">
        <v>23954.0527728093</v>
      </c>
      <c r="J950">
        <f t="shared" si="112"/>
        <v>23.84</v>
      </c>
      <c r="K950">
        <f t="shared" si="115"/>
        <v>2</v>
      </c>
      <c r="L950">
        <f t="shared" si="116"/>
        <v>2</v>
      </c>
      <c r="M950">
        <f t="shared" si="117"/>
        <v>1</v>
      </c>
      <c r="Y950" s="164">
        <f t="shared" si="118"/>
        <v>61.431964683260972</v>
      </c>
      <c r="Z950" s="164">
        <f t="shared" si="113"/>
        <v>61.370915677337742</v>
      </c>
      <c r="AA950" s="165">
        <f t="shared" si="119"/>
        <v>-9.9376613198021158E-4</v>
      </c>
    </row>
    <row r="951" spans="1:27" x14ac:dyDescent="0.35">
      <c r="A951" t="s">
        <v>1072</v>
      </c>
      <c r="B951" t="s">
        <v>1074</v>
      </c>
      <c r="C951" t="s">
        <v>1076</v>
      </c>
      <c r="D951" t="s">
        <v>1077</v>
      </c>
      <c r="E951" t="s">
        <v>1081</v>
      </c>
      <c r="F951" t="s">
        <v>1083</v>
      </c>
      <c r="G951" s="65">
        <v>46737.903915676099</v>
      </c>
      <c r="H951" s="137">
        <f t="shared" si="114"/>
        <v>80.582592958062236</v>
      </c>
      <c r="I951" s="132">
        <v>31081.371963744201</v>
      </c>
      <c r="J951">
        <f t="shared" si="112"/>
        <v>23.84</v>
      </c>
      <c r="K951">
        <f t="shared" si="115"/>
        <v>2</v>
      </c>
      <c r="L951">
        <f t="shared" si="116"/>
        <v>2</v>
      </c>
      <c r="M951">
        <f t="shared" si="117"/>
        <v>1</v>
      </c>
      <c r="Y951" s="164">
        <f t="shared" si="118"/>
        <v>80.582592958062236</v>
      </c>
      <c r="Z951" s="164">
        <f t="shared" si="113"/>
        <v>67.189356314429375</v>
      </c>
      <c r="AA951" s="165">
        <f t="shared" si="119"/>
        <v>-0.16620508415016044</v>
      </c>
    </row>
    <row r="952" spans="1:27" x14ac:dyDescent="0.35">
      <c r="A952" t="s">
        <v>1072</v>
      </c>
      <c r="B952" t="s">
        <v>1074</v>
      </c>
      <c r="C952" t="s">
        <v>1076</v>
      </c>
      <c r="D952" t="s">
        <v>1077</v>
      </c>
      <c r="E952" t="s">
        <v>1081</v>
      </c>
      <c r="F952" t="s">
        <v>1083</v>
      </c>
      <c r="G952" s="65">
        <v>46677.036232222206</v>
      </c>
      <c r="H952" s="137">
        <f t="shared" si="114"/>
        <v>80.477648676245181</v>
      </c>
      <c r="I952" s="132">
        <v>45016.2336447989</v>
      </c>
      <c r="J952">
        <f t="shared" si="112"/>
        <v>23.84</v>
      </c>
      <c r="K952">
        <f t="shared" si="115"/>
        <v>2</v>
      </c>
      <c r="L952">
        <f t="shared" si="116"/>
        <v>2</v>
      </c>
      <c r="M952">
        <f t="shared" si="117"/>
        <v>1</v>
      </c>
      <c r="Y952" s="164">
        <f t="shared" si="118"/>
        <v>80.477648676245181</v>
      </c>
      <c r="Z952" s="164">
        <f t="shared" si="113"/>
        <v>78.565185473367919</v>
      </c>
      <c r="AA952" s="165">
        <f t="shared" si="119"/>
        <v>-2.3763905063515778E-2</v>
      </c>
    </row>
    <row r="953" spans="1:27" x14ac:dyDescent="0.35">
      <c r="A953" t="s">
        <v>1072</v>
      </c>
      <c r="B953" t="s">
        <v>1074</v>
      </c>
      <c r="C953" t="s">
        <v>1076</v>
      </c>
      <c r="D953" t="s">
        <v>1077</v>
      </c>
      <c r="E953" t="s">
        <v>1081</v>
      </c>
      <c r="F953" t="s">
        <v>1083</v>
      </c>
      <c r="G953" s="65">
        <v>50888.24196494124</v>
      </c>
      <c r="H953" s="137">
        <f t="shared" si="114"/>
        <v>87.738348215415925</v>
      </c>
      <c r="I953" s="132">
        <v>54061.366139626101</v>
      </c>
      <c r="J953">
        <f t="shared" si="112"/>
        <v>23.84</v>
      </c>
      <c r="K953">
        <f t="shared" si="115"/>
        <v>2</v>
      </c>
      <c r="L953">
        <f t="shared" si="116"/>
        <v>2</v>
      </c>
      <c r="M953">
        <f t="shared" si="117"/>
        <v>1</v>
      </c>
      <c r="Y953" s="164">
        <f t="shared" si="118"/>
        <v>87.738348215415925</v>
      </c>
      <c r="Z953" s="164">
        <f t="shared" si="113"/>
        <v>85.94924742792692</v>
      </c>
      <c r="AA953" s="165">
        <f t="shared" si="119"/>
        <v>-2.0391320601299556E-2</v>
      </c>
    </row>
    <row r="954" spans="1:27" x14ac:dyDescent="0.35">
      <c r="A954" t="s">
        <v>1072</v>
      </c>
      <c r="B954" t="s">
        <v>1074</v>
      </c>
      <c r="C954" t="s">
        <v>1076</v>
      </c>
      <c r="D954" t="s">
        <v>1077</v>
      </c>
      <c r="E954" t="s">
        <v>1081</v>
      </c>
      <c r="F954" t="s">
        <v>1083</v>
      </c>
      <c r="G954" s="65">
        <v>55896.21222478454</v>
      </c>
      <c r="H954" s="137">
        <f t="shared" si="114"/>
        <v>96.372779697904377</v>
      </c>
      <c r="I954" s="132">
        <v>63550.072249703</v>
      </c>
      <c r="J954">
        <f t="shared" si="112"/>
        <v>23.84</v>
      </c>
      <c r="K954">
        <f t="shared" si="115"/>
        <v>2</v>
      </c>
      <c r="L954">
        <f t="shared" si="116"/>
        <v>2</v>
      </c>
      <c r="M954">
        <f t="shared" si="117"/>
        <v>1</v>
      </c>
      <c r="Y954" s="164">
        <f t="shared" si="118"/>
        <v>96.372779697904377</v>
      </c>
      <c r="Z954" s="164">
        <f t="shared" si="113"/>
        <v>93.695424040097024</v>
      </c>
      <c r="AA954" s="165">
        <f t="shared" si="119"/>
        <v>-2.7781243481820761E-2</v>
      </c>
    </row>
    <row r="955" spans="1:27" x14ac:dyDescent="0.35">
      <c r="A955" t="s">
        <v>1072</v>
      </c>
      <c r="B955" t="s">
        <v>1074</v>
      </c>
      <c r="C955" t="s">
        <v>1076</v>
      </c>
      <c r="D955" t="s">
        <v>1077</v>
      </c>
      <c r="E955" t="s">
        <v>1081</v>
      </c>
      <c r="F955" t="s">
        <v>1083</v>
      </c>
      <c r="G955" s="65">
        <v>57946.64795514477</v>
      </c>
      <c r="H955" s="137">
        <f t="shared" si="114"/>
        <v>99.908013715766842</v>
      </c>
      <c r="I955" s="132">
        <v>71394.000753582499</v>
      </c>
      <c r="J955">
        <f t="shared" si="112"/>
        <v>23.84</v>
      </c>
      <c r="K955">
        <f t="shared" si="115"/>
        <v>2</v>
      </c>
      <c r="L955">
        <f t="shared" si="116"/>
        <v>2</v>
      </c>
      <c r="M955">
        <f t="shared" si="117"/>
        <v>1</v>
      </c>
      <c r="Y955" s="164">
        <f t="shared" si="118"/>
        <v>99.908013715766842</v>
      </c>
      <c r="Z955" s="164">
        <f t="shared" si="113"/>
        <v>100.09887408053602</v>
      </c>
      <c r="AA955" s="165">
        <f t="shared" si="119"/>
        <v>1.910360917715348E-3</v>
      </c>
    </row>
    <row r="956" spans="1:27" x14ac:dyDescent="0.35">
      <c r="A956" t="s">
        <v>1072</v>
      </c>
      <c r="B956" t="s">
        <v>1074</v>
      </c>
      <c r="C956" t="s">
        <v>1076</v>
      </c>
      <c r="D956" t="s">
        <v>1077</v>
      </c>
      <c r="E956" t="s">
        <v>1081</v>
      </c>
      <c r="F956" t="s">
        <v>1084</v>
      </c>
      <c r="G956" s="65">
        <v>27370.043580777205</v>
      </c>
      <c r="H956" s="137">
        <f t="shared" si="114"/>
        <v>47.189730311684833</v>
      </c>
      <c r="I956" s="132">
        <v>3495.45982983364</v>
      </c>
      <c r="J956">
        <f t="shared" si="112"/>
        <v>23.84</v>
      </c>
      <c r="K956">
        <f t="shared" si="115"/>
        <v>2</v>
      </c>
      <c r="L956">
        <f t="shared" si="116"/>
        <v>2</v>
      </c>
      <c r="M956">
        <f t="shared" si="117"/>
        <v>0</v>
      </c>
      <c r="Y956" s="164">
        <f t="shared" si="118"/>
        <v>47.189730311684833</v>
      </c>
      <c r="Z956" s="164">
        <f t="shared" si="113"/>
        <v>41.059224890878383</v>
      </c>
      <c r="AA956" s="165">
        <f t="shared" si="119"/>
        <v>-0.12991185540402317</v>
      </c>
    </row>
    <row r="957" spans="1:27" x14ac:dyDescent="0.35">
      <c r="A957" t="s">
        <v>1072</v>
      </c>
      <c r="B957" t="s">
        <v>1074</v>
      </c>
      <c r="C957" t="s">
        <v>1076</v>
      </c>
      <c r="D957" t="s">
        <v>1077</v>
      </c>
      <c r="E957" t="s">
        <v>1081</v>
      </c>
      <c r="F957" t="s">
        <v>1084</v>
      </c>
      <c r="G957" s="65">
        <v>32822.753377167654</v>
      </c>
      <c r="H957" s="137">
        <f t="shared" si="114"/>
        <v>56.590954098564922</v>
      </c>
      <c r="I957" s="132">
        <v>14172.2970393051</v>
      </c>
      <c r="J957">
        <f t="shared" si="112"/>
        <v>23.84</v>
      </c>
      <c r="K957">
        <f t="shared" si="115"/>
        <v>2</v>
      </c>
      <c r="L957">
        <f t="shared" si="116"/>
        <v>2</v>
      </c>
      <c r="M957">
        <f t="shared" si="117"/>
        <v>0</v>
      </c>
      <c r="Y957" s="164">
        <f t="shared" si="118"/>
        <v>56.590954098564922</v>
      </c>
      <c r="Z957" s="164">
        <f t="shared" si="113"/>
        <v>49.775341263807654</v>
      </c>
      <c r="AA957" s="165">
        <f t="shared" si="119"/>
        <v>-0.12043643623478162</v>
      </c>
    </row>
    <row r="958" spans="1:27" x14ac:dyDescent="0.35">
      <c r="A958" t="s">
        <v>1072</v>
      </c>
      <c r="B958" t="s">
        <v>1074</v>
      </c>
      <c r="C958" t="s">
        <v>1076</v>
      </c>
      <c r="D958" t="s">
        <v>1077</v>
      </c>
      <c r="E958" t="s">
        <v>1081</v>
      </c>
      <c r="F958" t="s">
        <v>1084</v>
      </c>
      <c r="G958" s="65">
        <v>35700.64475502041</v>
      </c>
      <c r="H958" s="137">
        <f t="shared" si="114"/>
        <v>61.552835784517946</v>
      </c>
      <c r="I958" s="132">
        <v>23954.0527728093</v>
      </c>
      <c r="J958">
        <f t="shared" si="112"/>
        <v>23.84</v>
      </c>
      <c r="K958">
        <f t="shared" si="115"/>
        <v>2</v>
      </c>
      <c r="L958">
        <f t="shared" si="116"/>
        <v>2</v>
      </c>
      <c r="M958">
        <f t="shared" si="117"/>
        <v>0</v>
      </c>
      <c r="Y958" s="164">
        <f t="shared" si="118"/>
        <v>61.552835784517946</v>
      </c>
      <c r="Z958" s="164">
        <f t="shared" si="113"/>
        <v>57.760751140541316</v>
      </c>
      <c r="AA958" s="165">
        <f t="shared" si="119"/>
        <v>-6.160698521270136E-2</v>
      </c>
    </row>
    <row r="959" spans="1:27" x14ac:dyDescent="0.35">
      <c r="A959" t="s">
        <v>1072</v>
      </c>
      <c r="B959" t="s">
        <v>1074</v>
      </c>
      <c r="C959" t="s">
        <v>1076</v>
      </c>
      <c r="D959" t="s">
        <v>1077</v>
      </c>
      <c r="E959" t="s">
        <v>1081</v>
      </c>
      <c r="F959" t="s">
        <v>1084</v>
      </c>
      <c r="G959" s="65">
        <v>43759.079774907979</v>
      </c>
      <c r="H959" s="137">
        <f t="shared" si="114"/>
        <v>75.446689267082718</v>
      </c>
      <c r="I959" s="132">
        <v>31081.371963744201</v>
      </c>
      <c r="J959">
        <f t="shared" si="112"/>
        <v>23.84</v>
      </c>
      <c r="K959">
        <f t="shared" si="115"/>
        <v>2</v>
      </c>
      <c r="L959">
        <f t="shared" si="116"/>
        <v>2</v>
      </c>
      <c r="M959">
        <f t="shared" si="117"/>
        <v>0</v>
      </c>
      <c r="Y959" s="164">
        <f t="shared" si="118"/>
        <v>75.446689267082718</v>
      </c>
      <c r="Z959" s="164">
        <f t="shared" si="113"/>
        <v>63.579191777632943</v>
      </c>
      <c r="AA959" s="165">
        <f t="shared" si="119"/>
        <v>-0.15729646462601699</v>
      </c>
    </row>
    <row r="960" spans="1:27" x14ac:dyDescent="0.35">
      <c r="A960" t="s">
        <v>1072</v>
      </c>
      <c r="B960" t="s">
        <v>1074</v>
      </c>
      <c r="C960" t="s">
        <v>1076</v>
      </c>
      <c r="D960" t="s">
        <v>1077</v>
      </c>
      <c r="E960" t="s">
        <v>1081</v>
      </c>
      <c r="F960" t="s">
        <v>1084</v>
      </c>
      <c r="G960" s="65">
        <v>44013.622344027215</v>
      </c>
      <c r="H960" s="137">
        <f t="shared" si="114"/>
        <v>75.885555765564163</v>
      </c>
      <c r="I960" s="132">
        <v>45016.2336447989</v>
      </c>
      <c r="J960">
        <f t="shared" si="112"/>
        <v>23.84</v>
      </c>
      <c r="K960">
        <f t="shared" si="115"/>
        <v>2</v>
      </c>
      <c r="L960">
        <f t="shared" si="116"/>
        <v>2</v>
      </c>
      <c r="M960">
        <f t="shared" si="117"/>
        <v>0</v>
      </c>
      <c r="Y960" s="164">
        <f t="shared" si="118"/>
        <v>75.885555765564163</v>
      </c>
      <c r="Z960" s="164">
        <f t="shared" si="113"/>
        <v>74.955020936571486</v>
      </c>
      <c r="AA960" s="165">
        <f t="shared" si="119"/>
        <v>-1.2262344521365987E-2</v>
      </c>
    </row>
    <row r="961" spans="1:27" x14ac:dyDescent="0.35">
      <c r="A961" t="s">
        <v>1072</v>
      </c>
      <c r="B961" t="s">
        <v>1074</v>
      </c>
      <c r="C961" t="s">
        <v>1076</v>
      </c>
      <c r="D961" t="s">
        <v>1077</v>
      </c>
      <c r="E961" t="s">
        <v>1081</v>
      </c>
      <c r="F961" t="s">
        <v>1084</v>
      </c>
      <c r="G961" s="65">
        <v>46860.912815360949</v>
      </c>
      <c r="H961" s="137">
        <f t="shared" si="114"/>
        <v>80.794677267863705</v>
      </c>
      <c r="I961" s="132">
        <v>54061.366139626101</v>
      </c>
      <c r="J961">
        <f t="shared" si="112"/>
        <v>23.84</v>
      </c>
      <c r="K961">
        <f t="shared" si="115"/>
        <v>2</v>
      </c>
      <c r="L961">
        <f t="shared" si="116"/>
        <v>2</v>
      </c>
      <c r="M961">
        <f t="shared" si="117"/>
        <v>0</v>
      </c>
      <c r="Y961" s="164">
        <f t="shared" si="118"/>
        <v>80.794677267863705</v>
      </c>
      <c r="Z961" s="164">
        <f t="shared" si="113"/>
        <v>82.339082891130488</v>
      </c>
      <c r="AA961" s="165">
        <f t="shared" si="119"/>
        <v>1.9115190201781651E-2</v>
      </c>
    </row>
    <row r="962" spans="1:27" x14ac:dyDescent="0.35">
      <c r="A962" t="s">
        <v>1072</v>
      </c>
      <c r="B962" t="s">
        <v>1074</v>
      </c>
      <c r="C962" t="s">
        <v>1076</v>
      </c>
      <c r="D962" t="s">
        <v>1077</v>
      </c>
      <c r="E962" t="s">
        <v>1081</v>
      </c>
      <c r="F962" t="s">
        <v>1084</v>
      </c>
      <c r="G962" s="65">
        <v>50901.575058825103</v>
      </c>
      <c r="H962" s="137">
        <f t="shared" si="114"/>
        <v>87.761336308319144</v>
      </c>
      <c r="I962" s="132">
        <v>63550.072249703</v>
      </c>
      <c r="J962">
        <f t="shared" si="112"/>
        <v>23.84</v>
      </c>
      <c r="K962">
        <f t="shared" si="115"/>
        <v>2</v>
      </c>
      <c r="L962">
        <f t="shared" si="116"/>
        <v>2</v>
      </c>
      <c r="M962">
        <f t="shared" si="117"/>
        <v>0</v>
      </c>
      <c r="Y962" s="164">
        <f t="shared" si="118"/>
        <v>87.761336308319144</v>
      </c>
      <c r="Z962" s="164">
        <f t="shared" si="113"/>
        <v>90.085259503300591</v>
      </c>
      <c r="AA962" s="165">
        <f t="shared" si="119"/>
        <v>2.6480034292289512E-2</v>
      </c>
    </row>
    <row r="963" spans="1:27" x14ac:dyDescent="0.35">
      <c r="A963" t="s">
        <v>1072</v>
      </c>
      <c r="B963" t="s">
        <v>1074</v>
      </c>
      <c r="C963" t="s">
        <v>1076</v>
      </c>
      <c r="D963" t="s">
        <v>1077</v>
      </c>
      <c r="E963" t="s">
        <v>1081</v>
      </c>
      <c r="F963" t="s">
        <v>1084</v>
      </c>
      <c r="G963" s="65">
        <v>52078.409011761534</v>
      </c>
      <c r="H963" s="137">
        <f t="shared" si="114"/>
        <v>89.790360365106096</v>
      </c>
      <c r="I963" s="132">
        <v>71394.000753582499</v>
      </c>
      <c r="J963">
        <f t="shared" si="112"/>
        <v>23.84</v>
      </c>
      <c r="K963">
        <f t="shared" si="115"/>
        <v>2</v>
      </c>
      <c r="L963">
        <f t="shared" si="116"/>
        <v>2</v>
      </c>
      <c r="M963">
        <f t="shared" si="117"/>
        <v>0</v>
      </c>
      <c r="Y963" s="164">
        <f t="shared" si="118"/>
        <v>89.790360365106096</v>
      </c>
      <c r="Z963" s="164">
        <f t="shared" si="113"/>
        <v>96.488709543739589</v>
      </c>
      <c r="AA963" s="165">
        <f t="shared" si="119"/>
        <v>7.4599869645211703E-2</v>
      </c>
    </row>
    <row r="964" spans="1:27" x14ac:dyDescent="0.35">
      <c r="A964" t="s">
        <v>1072</v>
      </c>
      <c r="B964" t="s">
        <v>1074</v>
      </c>
      <c r="C964" t="s">
        <v>1076</v>
      </c>
      <c r="D964" t="s">
        <v>1078</v>
      </c>
      <c r="E964" t="s">
        <v>1079</v>
      </c>
      <c r="F964" t="s">
        <v>1083</v>
      </c>
      <c r="G964" s="65">
        <v>24735.419974836619</v>
      </c>
      <c r="H964" s="137">
        <f t="shared" si="114"/>
        <v>42.647275818683823</v>
      </c>
      <c r="I964" s="132">
        <v>3495.45982983364</v>
      </c>
      <c r="J964">
        <f t="shared" ref="J964:J1027" si="120">IF(A964="LI01",10,23.84)</f>
        <v>23.84</v>
      </c>
      <c r="K964">
        <f t="shared" si="115"/>
        <v>2</v>
      </c>
      <c r="L964">
        <f t="shared" si="116"/>
        <v>2</v>
      </c>
      <c r="M964">
        <f t="shared" si="117"/>
        <v>1</v>
      </c>
      <c r="Y964" s="164">
        <f t="shared" si="118"/>
        <v>42.647275818683823</v>
      </c>
      <c r="Z964" s="164">
        <f t="shared" ref="Z964:Z1027" si="121">$P$21+I964*$P$22+J964*$P$23+K964*$P$24+L964*$P$25+M964*$P$26</f>
        <v>44.669389427674808</v>
      </c>
      <c r="AA964" s="165">
        <f t="shared" si="119"/>
        <v>4.7414836473683941E-2</v>
      </c>
    </row>
    <row r="965" spans="1:27" x14ac:dyDescent="0.35">
      <c r="A965" t="s">
        <v>1072</v>
      </c>
      <c r="B965" t="s">
        <v>1074</v>
      </c>
      <c r="C965" t="s">
        <v>1076</v>
      </c>
      <c r="D965" t="s">
        <v>1078</v>
      </c>
      <c r="E965" t="s">
        <v>1079</v>
      </c>
      <c r="F965" t="s">
        <v>1083</v>
      </c>
      <c r="G965" s="65">
        <v>32077.704735826868</v>
      </c>
      <c r="H965" s="137">
        <f t="shared" ref="H965:H1027" si="122">G965/580</f>
        <v>55.306387475563568</v>
      </c>
      <c r="I965" s="132">
        <v>14172.2970393051</v>
      </c>
      <c r="J965">
        <f t="shared" si="120"/>
        <v>23.84</v>
      </c>
      <c r="K965">
        <f t="shared" ref="K965:K1027" si="123">IF(B965="ENT01",1,2)</f>
        <v>2</v>
      </c>
      <c r="L965">
        <f t="shared" ref="L965:L1027" si="124">IF(C965="ENV01",1,2)</f>
        <v>2</v>
      </c>
      <c r="M965">
        <f t="shared" ref="M965:M1027" si="125">IF(F965="ZVDF01",1,0)</f>
        <v>1</v>
      </c>
      <c r="Y965" s="164">
        <f t="shared" ref="Y965:Y1027" si="126">H965</f>
        <v>55.306387475563568</v>
      </c>
      <c r="Z965" s="164">
        <f t="shared" si="121"/>
        <v>53.385505800604079</v>
      </c>
      <c r="AA965" s="165">
        <f t="shared" ref="AA965:AA1027" si="127">Z965/Y965-1</f>
        <v>-3.4731642449223554E-2</v>
      </c>
    </row>
    <row r="966" spans="1:27" x14ac:dyDescent="0.35">
      <c r="A966" t="s">
        <v>1072</v>
      </c>
      <c r="B966" t="s">
        <v>1074</v>
      </c>
      <c r="C966" t="s">
        <v>1076</v>
      </c>
      <c r="D966" t="s">
        <v>1078</v>
      </c>
      <c r="E966" t="s">
        <v>1079</v>
      </c>
      <c r="F966" t="s">
        <v>1083</v>
      </c>
      <c r="G966" s="65">
        <v>35757.908945646115</v>
      </c>
      <c r="H966" s="137">
        <f t="shared" si="122"/>
        <v>61.651567147665716</v>
      </c>
      <c r="I966" s="132">
        <v>23954.0527728093</v>
      </c>
      <c r="J966">
        <f t="shared" si="120"/>
        <v>23.84</v>
      </c>
      <c r="K966">
        <f t="shared" si="123"/>
        <v>2</v>
      </c>
      <c r="L966">
        <f t="shared" si="124"/>
        <v>2</v>
      </c>
      <c r="M966">
        <f t="shared" si="125"/>
        <v>1</v>
      </c>
      <c r="Y966" s="164">
        <f t="shared" si="126"/>
        <v>61.651567147665716</v>
      </c>
      <c r="Z966" s="164">
        <f t="shared" si="121"/>
        <v>61.370915677337742</v>
      </c>
      <c r="AA966" s="165">
        <f t="shared" si="127"/>
        <v>-4.5522195673594057E-3</v>
      </c>
    </row>
    <row r="967" spans="1:27" x14ac:dyDescent="0.35">
      <c r="A967" t="s">
        <v>1072</v>
      </c>
      <c r="B967" t="s">
        <v>1074</v>
      </c>
      <c r="C967" t="s">
        <v>1076</v>
      </c>
      <c r="D967" t="s">
        <v>1078</v>
      </c>
      <c r="E967" t="s">
        <v>1079</v>
      </c>
      <c r="F967" t="s">
        <v>1083</v>
      </c>
      <c r="G967" s="65">
        <v>47015.768522377046</v>
      </c>
      <c r="H967" s="137">
        <f t="shared" si="122"/>
        <v>81.061669866167321</v>
      </c>
      <c r="I967" s="132">
        <v>31081.371963744201</v>
      </c>
      <c r="J967">
        <f t="shared" si="120"/>
        <v>23.84</v>
      </c>
      <c r="K967">
        <f t="shared" si="123"/>
        <v>2</v>
      </c>
      <c r="L967">
        <f t="shared" si="124"/>
        <v>2</v>
      </c>
      <c r="M967">
        <f t="shared" si="125"/>
        <v>1</v>
      </c>
      <c r="Y967" s="164">
        <f t="shared" si="126"/>
        <v>81.061669866167321</v>
      </c>
      <c r="Z967" s="164">
        <f t="shared" si="121"/>
        <v>67.189356314429375</v>
      </c>
      <c r="AA967" s="165">
        <f t="shared" si="127"/>
        <v>-0.17113283719224037</v>
      </c>
    </row>
    <row r="968" spans="1:27" x14ac:dyDescent="0.35">
      <c r="A968" t="s">
        <v>1072</v>
      </c>
      <c r="B968" t="s">
        <v>1074</v>
      </c>
      <c r="C968" t="s">
        <v>1076</v>
      </c>
      <c r="D968" t="s">
        <v>1078</v>
      </c>
      <c r="E968" t="s">
        <v>1079</v>
      </c>
      <c r="F968" t="s">
        <v>1083</v>
      </c>
      <c r="G968" s="65">
        <v>46737.068849340329</v>
      </c>
      <c r="H968" s="137">
        <f t="shared" si="122"/>
        <v>80.581153188517803</v>
      </c>
      <c r="I968" s="132">
        <v>45016.2336447989</v>
      </c>
      <c r="J968">
        <f t="shared" si="120"/>
        <v>23.84</v>
      </c>
      <c r="K968">
        <f t="shared" si="123"/>
        <v>2</v>
      </c>
      <c r="L968">
        <f t="shared" si="124"/>
        <v>2</v>
      </c>
      <c r="M968">
        <f t="shared" si="125"/>
        <v>1</v>
      </c>
      <c r="Y968" s="164">
        <f t="shared" si="126"/>
        <v>80.581153188517803</v>
      </c>
      <c r="Z968" s="164">
        <f t="shared" si="121"/>
        <v>78.565185473367919</v>
      </c>
      <c r="AA968" s="165">
        <f t="shared" si="127"/>
        <v>-2.5017856352012924E-2</v>
      </c>
    </row>
    <row r="969" spans="1:27" x14ac:dyDescent="0.35">
      <c r="A969" t="s">
        <v>1072</v>
      </c>
      <c r="B969" t="s">
        <v>1074</v>
      </c>
      <c r="C969" t="s">
        <v>1076</v>
      </c>
      <c r="D969" t="s">
        <v>1078</v>
      </c>
      <c r="E969" t="s">
        <v>1079</v>
      </c>
      <c r="F969" t="s">
        <v>1083</v>
      </c>
      <c r="G969" s="65">
        <v>51039.365805383262</v>
      </c>
      <c r="H969" s="137">
        <f t="shared" si="122"/>
        <v>87.998906561005626</v>
      </c>
      <c r="I969" s="132">
        <v>54061.366139626101</v>
      </c>
      <c r="J969">
        <f t="shared" si="120"/>
        <v>23.84</v>
      </c>
      <c r="K969">
        <f t="shared" si="123"/>
        <v>2</v>
      </c>
      <c r="L969">
        <f t="shared" si="124"/>
        <v>2</v>
      </c>
      <c r="M969">
        <f t="shared" si="125"/>
        <v>1</v>
      </c>
      <c r="Y969" s="164">
        <f t="shared" si="126"/>
        <v>87.998906561005626</v>
      </c>
      <c r="Z969" s="164">
        <f t="shared" si="121"/>
        <v>85.94924742792692</v>
      </c>
      <c r="AA969" s="165">
        <f t="shared" si="127"/>
        <v>-2.329187046952419E-2</v>
      </c>
    </row>
    <row r="970" spans="1:27" x14ac:dyDescent="0.35">
      <c r="A970" t="s">
        <v>1072</v>
      </c>
      <c r="B970" t="s">
        <v>1074</v>
      </c>
      <c r="C970" t="s">
        <v>1076</v>
      </c>
      <c r="D970" t="s">
        <v>1078</v>
      </c>
      <c r="E970" t="s">
        <v>1079</v>
      </c>
      <c r="F970" t="s">
        <v>1083</v>
      </c>
      <c r="G970" s="65">
        <v>56611.92101121405</v>
      </c>
      <c r="H970" s="137">
        <f t="shared" si="122"/>
        <v>97.606760364162156</v>
      </c>
      <c r="I970" s="132">
        <v>63550.072249703</v>
      </c>
      <c r="J970">
        <f t="shared" si="120"/>
        <v>23.84</v>
      </c>
      <c r="K970">
        <f t="shared" si="123"/>
        <v>2</v>
      </c>
      <c r="L970">
        <f t="shared" si="124"/>
        <v>2</v>
      </c>
      <c r="M970">
        <f t="shared" si="125"/>
        <v>1</v>
      </c>
      <c r="Y970" s="164">
        <f t="shared" si="126"/>
        <v>97.606760364162156</v>
      </c>
      <c r="Z970" s="164">
        <f t="shared" si="121"/>
        <v>93.695424040097024</v>
      </c>
      <c r="AA970" s="165">
        <f t="shared" si="127"/>
        <v>-4.0072391599437207E-2</v>
      </c>
    </row>
    <row r="971" spans="1:27" x14ac:dyDescent="0.35">
      <c r="A971" t="s">
        <v>1072</v>
      </c>
      <c r="B971" t="s">
        <v>1074</v>
      </c>
      <c r="C971" t="s">
        <v>1076</v>
      </c>
      <c r="D971" t="s">
        <v>1078</v>
      </c>
      <c r="E971" t="s">
        <v>1079</v>
      </c>
      <c r="F971" t="s">
        <v>1083</v>
      </c>
      <c r="G971" s="65">
        <v>58618.933892128836</v>
      </c>
      <c r="H971" s="137">
        <f t="shared" si="122"/>
        <v>101.06712740022213</v>
      </c>
      <c r="I971" s="132">
        <v>71394.000753582499</v>
      </c>
      <c r="J971">
        <f t="shared" si="120"/>
        <v>23.84</v>
      </c>
      <c r="K971">
        <f t="shared" si="123"/>
        <v>2</v>
      </c>
      <c r="L971">
        <f t="shared" si="124"/>
        <v>2</v>
      </c>
      <c r="M971">
        <f t="shared" si="125"/>
        <v>1</v>
      </c>
      <c r="Y971" s="164">
        <f t="shared" si="126"/>
        <v>101.06712740022213</v>
      </c>
      <c r="Z971" s="164">
        <f t="shared" si="121"/>
        <v>100.09887408053602</v>
      </c>
      <c r="AA971" s="165">
        <f t="shared" si="127"/>
        <v>-9.58029919908443E-3</v>
      </c>
    </row>
    <row r="972" spans="1:27" x14ac:dyDescent="0.35">
      <c r="A972" t="s">
        <v>1072</v>
      </c>
      <c r="B972" t="s">
        <v>1074</v>
      </c>
      <c r="C972" t="s">
        <v>1076</v>
      </c>
      <c r="D972" t="s">
        <v>1078</v>
      </c>
      <c r="E972" t="s">
        <v>1079</v>
      </c>
      <c r="F972" t="s">
        <v>1084</v>
      </c>
      <c r="G972" s="65">
        <v>27801.67933406727</v>
      </c>
      <c r="H972" s="137">
        <f t="shared" si="122"/>
        <v>47.933929886322879</v>
      </c>
      <c r="I972" s="132">
        <v>3495.45982983364</v>
      </c>
      <c r="J972">
        <f t="shared" si="120"/>
        <v>23.84</v>
      </c>
      <c r="K972">
        <f t="shared" si="123"/>
        <v>2</v>
      </c>
      <c r="L972">
        <f t="shared" si="124"/>
        <v>2</v>
      </c>
      <c r="M972">
        <f t="shared" si="125"/>
        <v>0</v>
      </c>
      <c r="Y972" s="164">
        <f t="shared" si="126"/>
        <v>47.933929886322879</v>
      </c>
      <c r="Z972" s="164">
        <f t="shared" si="121"/>
        <v>41.059224890878383</v>
      </c>
      <c r="AA972" s="165">
        <f t="shared" si="127"/>
        <v>-0.14342043332871135</v>
      </c>
    </row>
    <row r="973" spans="1:27" x14ac:dyDescent="0.35">
      <c r="A973" t="s">
        <v>1072</v>
      </c>
      <c r="B973" t="s">
        <v>1074</v>
      </c>
      <c r="C973" t="s">
        <v>1076</v>
      </c>
      <c r="D973" t="s">
        <v>1078</v>
      </c>
      <c r="E973" t="s">
        <v>1079</v>
      </c>
      <c r="F973" t="s">
        <v>1084</v>
      </c>
      <c r="G973" s="65">
        <v>33332.342870279106</v>
      </c>
      <c r="H973" s="137">
        <f t="shared" si="122"/>
        <v>57.46955667289501</v>
      </c>
      <c r="I973" s="132">
        <v>14172.2970393051</v>
      </c>
      <c r="J973">
        <f t="shared" si="120"/>
        <v>23.84</v>
      </c>
      <c r="K973">
        <f t="shared" si="123"/>
        <v>2</v>
      </c>
      <c r="L973">
        <f t="shared" si="124"/>
        <v>2</v>
      </c>
      <c r="M973">
        <f t="shared" si="125"/>
        <v>0</v>
      </c>
      <c r="Y973" s="164">
        <f t="shared" si="126"/>
        <v>57.46955667289501</v>
      </c>
      <c r="Z973" s="164">
        <f t="shared" si="121"/>
        <v>49.775341263807654</v>
      </c>
      <c r="AA973" s="165">
        <f t="shared" si="127"/>
        <v>-0.13388332631276867</v>
      </c>
    </row>
    <row r="974" spans="1:27" x14ac:dyDescent="0.35">
      <c r="A974" t="s">
        <v>1072</v>
      </c>
      <c r="B974" t="s">
        <v>1074</v>
      </c>
      <c r="C974" t="s">
        <v>1076</v>
      </c>
      <c r="D974" t="s">
        <v>1078</v>
      </c>
      <c r="E974" t="s">
        <v>1079</v>
      </c>
      <c r="F974" t="s">
        <v>1084</v>
      </c>
      <c r="G974" s="65">
        <v>36079.898721085861</v>
      </c>
      <c r="H974" s="137">
        <f t="shared" si="122"/>
        <v>62.20672193290666</v>
      </c>
      <c r="I974" s="132">
        <v>23954.0527728093</v>
      </c>
      <c r="J974">
        <f t="shared" si="120"/>
        <v>23.84</v>
      </c>
      <c r="K974">
        <f t="shared" si="123"/>
        <v>2</v>
      </c>
      <c r="L974">
        <f t="shared" si="124"/>
        <v>2</v>
      </c>
      <c r="M974">
        <f t="shared" si="125"/>
        <v>0</v>
      </c>
      <c r="Y974" s="164">
        <f t="shared" si="126"/>
        <v>62.20672193290666</v>
      </c>
      <c r="Z974" s="164">
        <f t="shared" si="121"/>
        <v>57.760751140541316</v>
      </c>
      <c r="AA974" s="165">
        <f t="shared" si="127"/>
        <v>-7.1470906265733936E-2</v>
      </c>
    </row>
    <row r="975" spans="1:27" x14ac:dyDescent="0.35">
      <c r="A975" t="s">
        <v>1072</v>
      </c>
      <c r="B975" t="s">
        <v>1074</v>
      </c>
      <c r="C975" t="s">
        <v>1076</v>
      </c>
      <c r="D975" t="s">
        <v>1078</v>
      </c>
      <c r="E975" t="s">
        <v>1079</v>
      </c>
      <c r="F975" t="s">
        <v>1084</v>
      </c>
      <c r="G975" s="65">
        <v>44416.831992309075</v>
      </c>
      <c r="H975" s="137">
        <f t="shared" si="122"/>
        <v>76.580744814325996</v>
      </c>
      <c r="I975" s="132">
        <v>31081.371963744201</v>
      </c>
      <c r="J975">
        <f t="shared" si="120"/>
        <v>23.84</v>
      </c>
      <c r="K975">
        <f t="shared" si="123"/>
        <v>2</v>
      </c>
      <c r="L975">
        <f t="shared" si="124"/>
        <v>2</v>
      </c>
      <c r="M975">
        <f t="shared" si="125"/>
        <v>0</v>
      </c>
      <c r="Y975" s="164">
        <f t="shared" si="126"/>
        <v>76.580744814325996</v>
      </c>
      <c r="Z975" s="164">
        <f t="shared" si="121"/>
        <v>63.579191777632943</v>
      </c>
      <c r="AA975" s="165">
        <f t="shared" si="127"/>
        <v>-0.16977574543334617</v>
      </c>
    </row>
    <row r="976" spans="1:27" x14ac:dyDescent="0.35">
      <c r="A976" t="s">
        <v>1072</v>
      </c>
      <c r="B976" t="s">
        <v>1074</v>
      </c>
      <c r="C976" t="s">
        <v>1076</v>
      </c>
      <c r="D976" t="s">
        <v>1078</v>
      </c>
      <c r="E976" t="s">
        <v>1079</v>
      </c>
      <c r="F976" t="s">
        <v>1084</v>
      </c>
      <c r="G976" s="65">
        <v>44471.559923994777</v>
      </c>
      <c r="H976" s="137">
        <f t="shared" si="122"/>
        <v>76.67510331723237</v>
      </c>
      <c r="I976" s="132">
        <v>45016.2336447989</v>
      </c>
      <c r="J976">
        <f t="shared" si="120"/>
        <v>23.84</v>
      </c>
      <c r="K976">
        <f t="shared" si="123"/>
        <v>2</v>
      </c>
      <c r="L976">
        <f t="shared" si="124"/>
        <v>2</v>
      </c>
      <c r="M976">
        <f t="shared" si="125"/>
        <v>0</v>
      </c>
      <c r="Y976" s="164">
        <f t="shared" si="126"/>
        <v>76.67510331723237</v>
      </c>
      <c r="Z976" s="164">
        <f t="shared" si="121"/>
        <v>74.955020936571486</v>
      </c>
      <c r="AA976" s="165">
        <f t="shared" si="127"/>
        <v>-2.2433388495667006E-2</v>
      </c>
    </row>
    <row r="977" spans="1:27" x14ac:dyDescent="0.35">
      <c r="A977" t="s">
        <v>1072</v>
      </c>
      <c r="B977" t="s">
        <v>1074</v>
      </c>
      <c r="C977" t="s">
        <v>1076</v>
      </c>
      <c r="D977" t="s">
        <v>1078</v>
      </c>
      <c r="E977" t="s">
        <v>1079</v>
      </c>
      <c r="F977" t="s">
        <v>1084</v>
      </c>
      <c r="G977" s="65">
        <v>47454.159771619925</v>
      </c>
      <c r="H977" s="137">
        <f t="shared" si="122"/>
        <v>81.817516847620567</v>
      </c>
      <c r="I977" s="132">
        <v>54061.366139626101</v>
      </c>
      <c r="J977">
        <f t="shared" si="120"/>
        <v>23.84</v>
      </c>
      <c r="K977">
        <f t="shared" si="123"/>
        <v>2</v>
      </c>
      <c r="L977">
        <f t="shared" si="124"/>
        <v>2</v>
      </c>
      <c r="M977">
        <f t="shared" si="125"/>
        <v>0</v>
      </c>
      <c r="Y977" s="164">
        <f t="shared" si="126"/>
        <v>81.817516847620567</v>
      </c>
      <c r="Z977" s="164">
        <f t="shared" si="121"/>
        <v>82.339082891130488</v>
      </c>
      <c r="AA977" s="165">
        <f t="shared" si="127"/>
        <v>6.3747478975841876E-3</v>
      </c>
    </row>
    <row r="978" spans="1:27" x14ac:dyDescent="0.35">
      <c r="A978" t="s">
        <v>1072</v>
      </c>
      <c r="B978" t="s">
        <v>1074</v>
      </c>
      <c r="C978" t="s">
        <v>1076</v>
      </c>
      <c r="D978" t="s">
        <v>1078</v>
      </c>
      <c r="E978" t="s">
        <v>1079</v>
      </c>
      <c r="F978" t="s">
        <v>1084</v>
      </c>
      <c r="G978" s="65">
        <v>52015.203851277729</v>
      </c>
      <c r="H978" s="137">
        <f t="shared" si="122"/>
        <v>89.681385950478841</v>
      </c>
      <c r="I978" s="132">
        <v>63550.072249703</v>
      </c>
      <c r="J978">
        <f t="shared" si="120"/>
        <v>23.84</v>
      </c>
      <c r="K978">
        <f t="shared" si="123"/>
        <v>2</v>
      </c>
      <c r="L978">
        <f t="shared" si="124"/>
        <v>2</v>
      </c>
      <c r="M978">
        <f t="shared" si="125"/>
        <v>0</v>
      </c>
      <c r="Y978" s="164">
        <f t="shared" si="126"/>
        <v>89.681385950478841</v>
      </c>
      <c r="Z978" s="164">
        <f t="shared" si="121"/>
        <v>90.085259503300591</v>
      </c>
      <c r="AA978" s="165">
        <f t="shared" si="127"/>
        <v>4.5034267539616479E-3</v>
      </c>
    </row>
    <row r="979" spans="1:27" x14ac:dyDescent="0.35">
      <c r="A979" t="s">
        <v>1072</v>
      </c>
      <c r="B979" t="s">
        <v>1074</v>
      </c>
      <c r="C979" t="s">
        <v>1076</v>
      </c>
      <c r="D979" t="s">
        <v>1078</v>
      </c>
      <c r="E979" t="s">
        <v>1079</v>
      </c>
      <c r="F979" t="s">
        <v>1084</v>
      </c>
      <c r="G979" s="65">
        <v>53153.660345610886</v>
      </c>
      <c r="H979" s="137">
        <f t="shared" si="122"/>
        <v>91.644241975191179</v>
      </c>
      <c r="I979" s="132">
        <v>71394.000753582499</v>
      </c>
      <c r="J979">
        <f t="shared" si="120"/>
        <v>23.84</v>
      </c>
      <c r="K979">
        <f t="shared" si="123"/>
        <v>2</v>
      </c>
      <c r="L979">
        <f t="shared" si="124"/>
        <v>2</v>
      </c>
      <c r="M979">
        <f t="shared" si="125"/>
        <v>0</v>
      </c>
      <c r="Y979" s="164">
        <f t="shared" si="126"/>
        <v>91.644241975191179</v>
      </c>
      <c r="Z979" s="164">
        <f t="shared" si="121"/>
        <v>96.488709543739589</v>
      </c>
      <c r="AA979" s="165">
        <f t="shared" si="127"/>
        <v>5.2861668819955465E-2</v>
      </c>
    </row>
    <row r="980" spans="1:27" x14ac:dyDescent="0.35">
      <c r="A980" t="s">
        <v>1072</v>
      </c>
      <c r="B980" t="s">
        <v>1074</v>
      </c>
      <c r="C980" t="s">
        <v>1076</v>
      </c>
      <c r="D980" t="s">
        <v>1078</v>
      </c>
      <c r="E980" t="s">
        <v>1082</v>
      </c>
      <c r="F980" t="s">
        <v>1083</v>
      </c>
      <c r="G980" s="65">
        <v>25092.626009455635</v>
      </c>
      <c r="H980" s="137">
        <f t="shared" si="122"/>
        <v>43.263148292164885</v>
      </c>
      <c r="I980" s="132">
        <v>3495.45982983364</v>
      </c>
      <c r="J980">
        <f t="shared" si="120"/>
        <v>23.84</v>
      </c>
      <c r="K980">
        <f t="shared" si="123"/>
        <v>2</v>
      </c>
      <c r="L980">
        <f t="shared" si="124"/>
        <v>2</v>
      </c>
      <c r="M980">
        <f t="shared" si="125"/>
        <v>1</v>
      </c>
      <c r="Y980" s="164">
        <f t="shared" si="126"/>
        <v>43.263148292164885</v>
      </c>
      <c r="Z980" s="164">
        <f t="shared" si="121"/>
        <v>44.669389427674808</v>
      </c>
      <c r="AA980" s="165">
        <f t="shared" si="127"/>
        <v>3.2504364361402693E-2</v>
      </c>
    </row>
    <row r="981" spans="1:27" x14ac:dyDescent="0.35">
      <c r="A981" t="s">
        <v>1072</v>
      </c>
      <c r="B981" t="s">
        <v>1074</v>
      </c>
      <c r="C981" t="s">
        <v>1076</v>
      </c>
      <c r="D981" t="s">
        <v>1078</v>
      </c>
      <c r="E981" t="s">
        <v>1082</v>
      </c>
      <c r="F981" t="s">
        <v>1083</v>
      </c>
      <c r="G981" s="65">
        <v>32070.792984409443</v>
      </c>
      <c r="H981" s="137">
        <f t="shared" si="122"/>
        <v>55.294470662774906</v>
      </c>
      <c r="I981" s="132">
        <v>14172.2970393051</v>
      </c>
      <c r="J981">
        <f t="shared" si="120"/>
        <v>23.84</v>
      </c>
      <c r="K981">
        <f t="shared" si="123"/>
        <v>2</v>
      </c>
      <c r="L981">
        <f t="shared" si="124"/>
        <v>2</v>
      </c>
      <c r="M981">
        <f t="shared" si="125"/>
        <v>1</v>
      </c>
      <c r="Y981" s="164">
        <f t="shared" si="126"/>
        <v>55.294470662774906</v>
      </c>
      <c r="Z981" s="164">
        <f t="shared" si="121"/>
        <v>53.385505800604079</v>
      </c>
      <c r="AA981" s="165">
        <f t="shared" si="127"/>
        <v>-3.4523612203705811E-2</v>
      </c>
    </row>
    <row r="982" spans="1:27" x14ac:dyDescent="0.35">
      <c r="A982" t="s">
        <v>1072</v>
      </c>
      <c r="B982" t="s">
        <v>1074</v>
      </c>
      <c r="C982" t="s">
        <v>1076</v>
      </c>
      <c r="D982" t="s">
        <v>1078</v>
      </c>
      <c r="E982" t="s">
        <v>1082</v>
      </c>
      <c r="F982" t="s">
        <v>1083</v>
      </c>
      <c r="G982" s="65">
        <v>35822.925759986225</v>
      </c>
      <c r="H982" s="137">
        <f t="shared" si="122"/>
        <v>61.763665103424529</v>
      </c>
      <c r="I982" s="132">
        <v>23954.0527728093</v>
      </c>
      <c r="J982">
        <f t="shared" si="120"/>
        <v>23.84</v>
      </c>
      <c r="K982">
        <f t="shared" si="123"/>
        <v>2</v>
      </c>
      <c r="L982">
        <f t="shared" si="124"/>
        <v>2</v>
      </c>
      <c r="M982">
        <f t="shared" si="125"/>
        <v>1</v>
      </c>
      <c r="Y982" s="164">
        <f t="shared" si="126"/>
        <v>61.763665103424529</v>
      </c>
      <c r="Z982" s="164">
        <f t="shared" si="121"/>
        <v>61.370915677337742</v>
      </c>
      <c r="AA982" s="165">
        <f t="shared" si="127"/>
        <v>-6.3589073839630528E-3</v>
      </c>
    </row>
    <row r="983" spans="1:27" x14ac:dyDescent="0.35">
      <c r="A983" t="s">
        <v>1072</v>
      </c>
      <c r="B983" t="s">
        <v>1074</v>
      </c>
      <c r="C983" t="s">
        <v>1076</v>
      </c>
      <c r="D983" t="s">
        <v>1078</v>
      </c>
      <c r="E983" t="s">
        <v>1082</v>
      </c>
      <c r="F983" t="s">
        <v>1083</v>
      </c>
      <c r="G983" s="65">
        <v>46638.850544612775</v>
      </c>
      <c r="H983" s="137">
        <f t="shared" si="122"/>
        <v>80.411811283815126</v>
      </c>
      <c r="I983" s="132">
        <v>31081.371963744201</v>
      </c>
      <c r="J983">
        <f t="shared" si="120"/>
        <v>23.84</v>
      </c>
      <c r="K983">
        <f t="shared" si="123"/>
        <v>2</v>
      </c>
      <c r="L983">
        <f t="shared" si="124"/>
        <v>2</v>
      </c>
      <c r="M983">
        <f t="shared" si="125"/>
        <v>1</v>
      </c>
      <c r="Y983" s="164">
        <f t="shared" si="126"/>
        <v>80.411811283815126</v>
      </c>
      <c r="Z983" s="164">
        <f t="shared" si="121"/>
        <v>67.189356314429375</v>
      </c>
      <c r="AA983" s="165">
        <f t="shared" si="127"/>
        <v>-0.16443423868064388</v>
      </c>
    </row>
    <row r="984" spans="1:27" x14ac:dyDescent="0.35">
      <c r="A984" t="s">
        <v>1072</v>
      </c>
      <c r="B984" t="s">
        <v>1074</v>
      </c>
      <c r="C984" t="s">
        <v>1076</v>
      </c>
      <c r="D984" t="s">
        <v>1078</v>
      </c>
      <c r="E984" t="s">
        <v>1082</v>
      </c>
      <c r="F984" t="s">
        <v>1083</v>
      </c>
      <c r="G984" s="65">
        <v>46404.27802388517</v>
      </c>
      <c r="H984" s="137">
        <f t="shared" si="122"/>
        <v>80.007375903250292</v>
      </c>
      <c r="I984" s="132">
        <v>45016.2336447989</v>
      </c>
      <c r="J984">
        <f t="shared" si="120"/>
        <v>23.84</v>
      </c>
      <c r="K984">
        <f t="shared" si="123"/>
        <v>2</v>
      </c>
      <c r="L984">
        <f t="shared" si="124"/>
        <v>2</v>
      </c>
      <c r="M984">
        <f t="shared" si="125"/>
        <v>1</v>
      </c>
      <c r="Y984" s="164">
        <f t="shared" si="126"/>
        <v>80.007375903250292</v>
      </c>
      <c r="Z984" s="164">
        <f t="shared" si="121"/>
        <v>78.565185473367919</v>
      </c>
      <c r="AA984" s="165">
        <f t="shared" si="127"/>
        <v>-1.8025718424090731E-2</v>
      </c>
    </row>
    <row r="985" spans="1:27" x14ac:dyDescent="0.35">
      <c r="A985" t="s">
        <v>1072</v>
      </c>
      <c r="B985" t="s">
        <v>1074</v>
      </c>
      <c r="C985" t="s">
        <v>1076</v>
      </c>
      <c r="D985" t="s">
        <v>1078</v>
      </c>
      <c r="E985" t="s">
        <v>1082</v>
      </c>
      <c r="F985" t="s">
        <v>1083</v>
      </c>
      <c r="G985" s="65">
        <v>51005.314813824829</v>
      </c>
      <c r="H985" s="137">
        <f t="shared" si="122"/>
        <v>87.940197954870399</v>
      </c>
      <c r="I985" s="132">
        <v>54061.366139626101</v>
      </c>
      <c r="J985">
        <f t="shared" si="120"/>
        <v>23.84</v>
      </c>
      <c r="K985">
        <f t="shared" si="123"/>
        <v>2</v>
      </c>
      <c r="L985">
        <f t="shared" si="124"/>
        <v>2</v>
      </c>
      <c r="M985">
        <f t="shared" si="125"/>
        <v>1</v>
      </c>
      <c r="Y985" s="164">
        <f t="shared" si="126"/>
        <v>87.940197954870399</v>
      </c>
      <c r="Z985" s="164">
        <f t="shared" si="121"/>
        <v>85.94924742792692</v>
      </c>
      <c r="AA985" s="165">
        <f t="shared" si="127"/>
        <v>-2.2639823121221592E-2</v>
      </c>
    </row>
    <row r="986" spans="1:27" x14ac:dyDescent="0.35">
      <c r="A986" t="s">
        <v>1072</v>
      </c>
      <c r="B986" t="s">
        <v>1074</v>
      </c>
      <c r="C986" t="s">
        <v>1076</v>
      </c>
      <c r="D986" t="s">
        <v>1078</v>
      </c>
      <c r="E986" t="s">
        <v>1082</v>
      </c>
      <c r="F986" t="s">
        <v>1083</v>
      </c>
      <c r="G986" s="65">
        <v>56966.803677484808</v>
      </c>
      <c r="H986" s="137">
        <f t="shared" si="122"/>
        <v>98.218627030146223</v>
      </c>
      <c r="I986" s="132">
        <v>63550.072249703</v>
      </c>
      <c r="J986">
        <f t="shared" si="120"/>
        <v>23.84</v>
      </c>
      <c r="K986">
        <f t="shared" si="123"/>
        <v>2</v>
      </c>
      <c r="L986">
        <f t="shared" si="124"/>
        <v>2</v>
      </c>
      <c r="M986">
        <f t="shared" si="125"/>
        <v>1</v>
      </c>
      <c r="Y986" s="164">
        <f t="shared" si="126"/>
        <v>98.218627030146223</v>
      </c>
      <c r="Z986" s="164">
        <f t="shared" si="121"/>
        <v>93.695424040097024</v>
      </c>
      <c r="AA986" s="165">
        <f t="shared" si="127"/>
        <v>-4.605239481367307E-2</v>
      </c>
    </row>
    <row r="987" spans="1:27" x14ac:dyDescent="0.35">
      <c r="A987" t="s">
        <v>1072</v>
      </c>
      <c r="B987" t="s">
        <v>1074</v>
      </c>
      <c r="C987" t="s">
        <v>1076</v>
      </c>
      <c r="D987" t="s">
        <v>1078</v>
      </c>
      <c r="E987" t="s">
        <v>1082</v>
      </c>
      <c r="F987" t="s">
        <v>1083</v>
      </c>
      <c r="G987" s="65">
        <v>57574.659620206003</v>
      </c>
      <c r="H987" s="137">
        <f t="shared" si="122"/>
        <v>99.26665451759655</v>
      </c>
      <c r="I987" s="132">
        <v>71394.000753582499</v>
      </c>
      <c r="J987">
        <f t="shared" si="120"/>
        <v>23.84</v>
      </c>
      <c r="K987">
        <f t="shared" si="123"/>
        <v>2</v>
      </c>
      <c r="L987">
        <f t="shared" si="124"/>
        <v>2</v>
      </c>
      <c r="M987">
        <f t="shared" si="125"/>
        <v>1</v>
      </c>
      <c r="Y987" s="164">
        <f t="shared" si="126"/>
        <v>99.26665451759655</v>
      </c>
      <c r="Z987" s="164">
        <f t="shared" si="121"/>
        <v>100.09887408053602</v>
      </c>
      <c r="AA987" s="165">
        <f t="shared" si="127"/>
        <v>8.383676945534102E-3</v>
      </c>
    </row>
    <row r="988" spans="1:27" x14ac:dyDescent="0.35">
      <c r="A988" t="s">
        <v>1072</v>
      </c>
      <c r="B988" t="s">
        <v>1074</v>
      </c>
      <c r="C988" t="s">
        <v>1076</v>
      </c>
      <c r="D988" t="s">
        <v>1078</v>
      </c>
      <c r="E988" t="s">
        <v>1082</v>
      </c>
      <c r="F988" t="s">
        <v>1084</v>
      </c>
      <c r="G988" s="65">
        <v>27825.87713439409</v>
      </c>
      <c r="H988" s="137">
        <f t="shared" si="122"/>
        <v>47.975650231713949</v>
      </c>
      <c r="I988" s="132">
        <v>3495.45982983364</v>
      </c>
      <c r="J988">
        <f t="shared" si="120"/>
        <v>23.84</v>
      </c>
      <c r="K988">
        <f t="shared" si="123"/>
        <v>2</v>
      </c>
      <c r="L988">
        <f t="shared" si="124"/>
        <v>2</v>
      </c>
      <c r="M988">
        <f t="shared" si="125"/>
        <v>0</v>
      </c>
      <c r="Y988" s="164">
        <f t="shared" si="126"/>
        <v>47.975650231713949</v>
      </c>
      <c r="Z988" s="164">
        <f t="shared" si="121"/>
        <v>41.059224890878383</v>
      </c>
      <c r="AA988" s="165">
        <f t="shared" si="127"/>
        <v>-0.1441653277742031</v>
      </c>
    </row>
    <row r="989" spans="1:27" x14ac:dyDescent="0.35">
      <c r="A989" t="s">
        <v>1072</v>
      </c>
      <c r="B989" t="s">
        <v>1074</v>
      </c>
      <c r="C989" t="s">
        <v>1076</v>
      </c>
      <c r="D989" t="s">
        <v>1078</v>
      </c>
      <c r="E989" t="s">
        <v>1082</v>
      </c>
      <c r="F989" t="s">
        <v>1084</v>
      </c>
      <c r="G989" s="65">
        <v>33061.847439747842</v>
      </c>
      <c r="H989" s="137">
        <f t="shared" si="122"/>
        <v>57.003185240944553</v>
      </c>
      <c r="I989" s="132">
        <v>14172.2970393051</v>
      </c>
      <c r="J989">
        <f t="shared" si="120"/>
        <v>23.84</v>
      </c>
      <c r="K989">
        <f t="shared" si="123"/>
        <v>2</v>
      </c>
      <c r="L989">
        <f t="shared" si="124"/>
        <v>2</v>
      </c>
      <c r="M989">
        <f t="shared" si="125"/>
        <v>0</v>
      </c>
      <c r="Y989" s="164">
        <f t="shared" si="126"/>
        <v>57.003185240944553</v>
      </c>
      <c r="Z989" s="164">
        <f t="shared" si="121"/>
        <v>49.775341263807654</v>
      </c>
      <c r="AA989" s="165">
        <f t="shared" si="127"/>
        <v>-0.12679719469334572</v>
      </c>
    </row>
    <row r="990" spans="1:27" x14ac:dyDescent="0.35">
      <c r="A990" t="s">
        <v>1072</v>
      </c>
      <c r="B990" t="s">
        <v>1074</v>
      </c>
      <c r="C990" t="s">
        <v>1076</v>
      </c>
      <c r="D990" t="s">
        <v>1078</v>
      </c>
      <c r="E990" t="s">
        <v>1082</v>
      </c>
      <c r="F990" t="s">
        <v>1084</v>
      </c>
      <c r="G990" s="65">
        <v>35861.406024194213</v>
      </c>
      <c r="H990" s="137">
        <f t="shared" si="122"/>
        <v>61.830010386541744</v>
      </c>
      <c r="I990" s="132">
        <v>23954.0527728093</v>
      </c>
      <c r="J990">
        <f t="shared" si="120"/>
        <v>23.84</v>
      </c>
      <c r="K990">
        <f t="shared" si="123"/>
        <v>2</v>
      </c>
      <c r="L990">
        <f t="shared" si="124"/>
        <v>2</v>
      </c>
      <c r="M990">
        <f t="shared" si="125"/>
        <v>0</v>
      </c>
      <c r="Y990" s="164">
        <f t="shared" si="126"/>
        <v>61.830010386541744</v>
      </c>
      <c r="Z990" s="164">
        <f t="shared" si="121"/>
        <v>57.760751140541316</v>
      </c>
      <c r="AA990" s="165">
        <f t="shared" si="127"/>
        <v>-6.5813659427852333E-2</v>
      </c>
    </row>
    <row r="991" spans="1:27" x14ac:dyDescent="0.35">
      <c r="A991" t="s">
        <v>1072</v>
      </c>
      <c r="B991" t="s">
        <v>1074</v>
      </c>
      <c r="C991" t="s">
        <v>1076</v>
      </c>
      <c r="D991" t="s">
        <v>1078</v>
      </c>
      <c r="E991" t="s">
        <v>1082</v>
      </c>
      <c r="F991" t="s">
        <v>1084</v>
      </c>
      <c r="G991" s="65">
        <v>43888.60440593215</v>
      </c>
      <c r="H991" s="137">
        <f t="shared" si="122"/>
        <v>75.670007596434743</v>
      </c>
      <c r="I991" s="132">
        <v>31081.371963744201</v>
      </c>
      <c r="J991">
        <f t="shared" si="120"/>
        <v>23.84</v>
      </c>
      <c r="K991">
        <f t="shared" si="123"/>
        <v>2</v>
      </c>
      <c r="L991">
        <f t="shared" si="124"/>
        <v>2</v>
      </c>
      <c r="M991">
        <f t="shared" si="125"/>
        <v>0</v>
      </c>
      <c r="Y991" s="164">
        <f t="shared" si="126"/>
        <v>75.670007596434743</v>
      </c>
      <c r="Z991" s="164">
        <f t="shared" si="121"/>
        <v>63.579191777632943</v>
      </c>
      <c r="AA991" s="165">
        <f t="shared" si="127"/>
        <v>-0.15978346246884045</v>
      </c>
    </row>
    <row r="992" spans="1:27" x14ac:dyDescent="0.35">
      <c r="A992" t="s">
        <v>1072</v>
      </c>
      <c r="B992" t="s">
        <v>1074</v>
      </c>
      <c r="C992" t="s">
        <v>1076</v>
      </c>
      <c r="D992" t="s">
        <v>1078</v>
      </c>
      <c r="E992" t="s">
        <v>1082</v>
      </c>
      <c r="F992" t="s">
        <v>1084</v>
      </c>
      <c r="G992" s="65">
        <v>43953.482567841929</v>
      </c>
      <c r="H992" s="137">
        <f t="shared" si="122"/>
        <v>75.781866496279193</v>
      </c>
      <c r="I992" s="132">
        <v>45016.2336447989</v>
      </c>
      <c r="J992">
        <f t="shared" si="120"/>
        <v>23.84</v>
      </c>
      <c r="K992">
        <f t="shared" si="123"/>
        <v>2</v>
      </c>
      <c r="L992">
        <f t="shared" si="124"/>
        <v>2</v>
      </c>
      <c r="M992">
        <f t="shared" si="125"/>
        <v>0</v>
      </c>
      <c r="Y992" s="164">
        <f t="shared" si="126"/>
        <v>75.781866496279193</v>
      </c>
      <c r="Z992" s="164">
        <f t="shared" si="121"/>
        <v>74.955020936571486</v>
      </c>
      <c r="AA992" s="165">
        <f t="shared" si="127"/>
        <v>-1.0910862953584122E-2</v>
      </c>
    </row>
    <row r="993" spans="1:27" x14ac:dyDescent="0.35">
      <c r="A993" t="s">
        <v>1072</v>
      </c>
      <c r="B993" t="s">
        <v>1074</v>
      </c>
      <c r="C993" t="s">
        <v>1076</v>
      </c>
      <c r="D993" t="s">
        <v>1078</v>
      </c>
      <c r="E993" t="s">
        <v>1082</v>
      </c>
      <c r="F993" t="s">
        <v>1084</v>
      </c>
      <c r="G993" s="65">
        <v>47255.73436175946</v>
      </c>
      <c r="H993" s="137">
        <f t="shared" si="122"/>
        <v>81.475404071999066</v>
      </c>
      <c r="I993" s="132">
        <v>54061.366139626101</v>
      </c>
      <c r="J993">
        <f t="shared" si="120"/>
        <v>23.84</v>
      </c>
      <c r="K993">
        <f t="shared" si="123"/>
        <v>2</v>
      </c>
      <c r="L993">
        <f t="shared" si="124"/>
        <v>2</v>
      </c>
      <c r="M993">
        <f t="shared" si="125"/>
        <v>0</v>
      </c>
      <c r="Y993" s="164">
        <f t="shared" si="126"/>
        <v>81.475404071999066</v>
      </c>
      <c r="Z993" s="164">
        <f t="shared" si="121"/>
        <v>82.339082891130488</v>
      </c>
      <c r="AA993" s="165">
        <f t="shared" si="127"/>
        <v>1.0600485250348735E-2</v>
      </c>
    </row>
    <row r="994" spans="1:27" x14ac:dyDescent="0.35">
      <c r="A994" t="s">
        <v>1072</v>
      </c>
      <c r="B994" t="s">
        <v>1074</v>
      </c>
      <c r="C994" t="s">
        <v>1076</v>
      </c>
      <c r="D994" t="s">
        <v>1078</v>
      </c>
      <c r="E994" t="s">
        <v>1082</v>
      </c>
      <c r="F994" t="s">
        <v>1084</v>
      </c>
      <c r="G994" s="65">
        <v>52222.827493513068</v>
      </c>
      <c r="H994" s="137">
        <f t="shared" si="122"/>
        <v>90.039357747436327</v>
      </c>
      <c r="I994" s="132">
        <v>63550.072249703</v>
      </c>
      <c r="J994">
        <f t="shared" si="120"/>
        <v>23.84</v>
      </c>
      <c r="K994">
        <f t="shared" si="123"/>
        <v>2</v>
      </c>
      <c r="L994">
        <f t="shared" si="124"/>
        <v>2</v>
      </c>
      <c r="M994">
        <f t="shared" si="125"/>
        <v>0</v>
      </c>
      <c r="Y994" s="164">
        <f t="shared" si="126"/>
        <v>90.039357747436327</v>
      </c>
      <c r="Z994" s="164">
        <f t="shared" si="121"/>
        <v>90.085259503300591</v>
      </c>
      <c r="AA994" s="165">
        <f t="shared" si="127"/>
        <v>5.0979657132854683E-4</v>
      </c>
    </row>
    <row r="995" spans="1:27" x14ac:dyDescent="0.35">
      <c r="A995" t="s">
        <v>1072</v>
      </c>
      <c r="B995" t="s">
        <v>1074</v>
      </c>
      <c r="C995" t="s">
        <v>1076</v>
      </c>
      <c r="D995" t="s">
        <v>1078</v>
      </c>
      <c r="E995" t="s">
        <v>1082</v>
      </c>
      <c r="F995" t="s">
        <v>1084</v>
      </c>
      <c r="G995" s="65">
        <v>52083.563029558558</v>
      </c>
      <c r="H995" s="137">
        <f t="shared" si="122"/>
        <v>89.799246602687163</v>
      </c>
      <c r="I995" s="132">
        <v>71394.000753582499</v>
      </c>
      <c r="J995">
        <f t="shared" si="120"/>
        <v>23.84</v>
      </c>
      <c r="K995">
        <f t="shared" si="123"/>
        <v>2</v>
      </c>
      <c r="L995">
        <f t="shared" si="124"/>
        <v>2</v>
      </c>
      <c r="M995">
        <f t="shared" si="125"/>
        <v>0</v>
      </c>
      <c r="Y995" s="164">
        <f t="shared" si="126"/>
        <v>89.799246602687163</v>
      </c>
      <c r="Z995" s="164">
        <f t="shared" si="121"/>
        <v>96.488709543739589</v>
      </c>
      <c r="AA995" s="165">
        <f t="shared" si="127"/>
        <v>7.4493530782609563E-2</v>
      </c>
    </row>
    <row r="996" spans="1:27" x14ac:dyDescent="0.35">
      <c r="A996" t="s">
        <v>1072</v>
      </c>
      <c r="B996" t="s">
        <v>1074</v>
      </c>
      <c r="C996" t="s">
        <v>1076</v>
      </c>
      <c r="D996" t="s">
        <v>1078</v>
      </c>
      <c r="E996" t="s">
        <v>1080</v>
      </c>
      <c r="F996" t="s">
        <v>1083</v>
      </c>
      <c r="G996" s="65">
        <v>26186.91950545321</v>
      </c>
      <c r="H996" s="137">
        <f t="shared" si="122"/>
        <v>45.149861216298639</v>
      </c>
      <c r="I996" s="132">
        <v>3495.45982983364</v>
      </c>
      <c r="J996">
        <f t="shared" si="120"/>
        <v>23.84</v>
      </c>
      <c r="K996">
        <f t="shared" si="123"/>
        <v>2</v>
      </c>
      <c r="L996">
        <f t="shared" si="124"/>
        <v>2</v>
      </c>
      <c r="M996">
        <f t="shared" si="125"/>
        <v>1</v>
      </c>
      <c r="Y996" s="164">
        <f t="shared" si="126"/>
        <v>45.149861216298639</v>
      </c>
      <c r="Z996" s="164">
        <f t="shared" si="121"/>
        <v>44.669389427674808</v>
      </c>
      <c r="AA996" s="165">
        <f t="shared" si="127"/>
        <v>-1.0641711307196378E-2</v>
      </c>
    </row>
    <row r="997" spans="1:27" x14ac:dyDescent="0.35">
      <c r="A997" t="s">
        <v>1072</v>
      </c>
      <c r="B997" t="s">
        <v>1074</v>
      </c>
      <c r="C997" t="s">
        <v>1076</v>
      </c>
      <c r="D997" t="s">
        <v>1078</v>
      </c>
      <c r="E997" t="s">
        <v>1080</v>
      </c>
      <c r="F997" t="s">
        <v>1083</v>
      </c>
      <c r="G997" s="65">
        <v>33517.714824675364</v>
      </c>
      <c r="H997" s="137">
        <f t="shared" si="122"/>
        <v>57.78916349081959</v>
      </c>
      <c r="I997" s="132">
        <v>14172.2970393051</v>
      </c>
      <c r="J997">
        <f t="shared" si="120"/>
        <v>23.84</v>
      </c>
      <c r="K997">
        <f t="shared" si="123"/>
        <v>2</v>
      </c>
      <c r="L997">
        <f t="shared" si="124"/>
        <v>2</v>
      </c>
      <c r="M997">
        <f t="shared" si="125"/>
        <v>1</v>
      </c>
      <c r="Y997" s="164">
        <f t="shared" si="126"/>
        <v>57.78916349081959</v>
      </c>
      <c r="Z997" s="164">
        <f t="shared" si="121"/>
        <v>53.385505800604079</v>
      </c>
      <c r="AA997" s="165">
        <f t="shared" si="127"/>
        <v>-7.6202135905896529E-2</v>
      </c>
    </row>
    <row r="998" spans="1:27" x14ac:dyDescent="0.35">
      <c r="A998" t="s">
        <v>1072</v>
      </c>
      <c r="B998" t="s">
        <v>1074</v>
      </c>
      <c r="C998" t="s">
        <v>1076</v>
      </c>
      <c r="D998" t="s">
        <v>1078</v>
      </c>
      <c r="E998" t="s">
        <v>1080</v>
      </c>
      <c r="F998" t="s">
        <v>1083</v>
      </c>
      <c r="G998" s="65">
        <v>37154.987122614366</v>
      </c>
      <c r="H998" s="137">
        <f t="shared" si="122"/>
        <v>64.060322625197188</v>
      </c>
      <c r="I998" s="132">
        <v>23954.0527728093</v>
      </c>
      <c r="J998">
        <f t="shared" si="120"/>
        <v>23.84</v>
      </c>
      <c r="K998">
        <f t="shared" si="123"/>
        <v>2</v>
      </c>
      <c r="L998">
        <f t="shared" si="124"/>
        <v>2</v>
      </c>
      <c r="M998">
        <f t="shared" si="125"/>
        <v>1</v>
      </c>
      <c r="Y998" s="164">
        <f t="shared" si="126"/>
        <v>64.060322625197188</v>
      </c>
      <c r="Z998" s="164">
        <f t="shared" si="121"/>
        <v>61.370915677337742</v>
      </c>
      <c r="AA998" s="165">
        <f t="shared" si="127"/>
        <v>-4.1982413413597208E-2</v>
      </c>
    </row>
    <row r="999" spans="1:27" x14ac:dyDescent="0.35">
      <c r="A999" t="s">
        <v>1072</v>
      </c>
      <c r="B999" t="s">
        <v>1074</v>
      </c>
      <c r="C999" t="s">
        <v>1076</v>
      </c>
      <c r="D999" t="s">
        <v>1078</v>
      </c>
      <c r="E999" t="s">
        <v>1080</v>
      </c>
      <c r="F999" t="s">
        <v>1083</v>
      </c>
      <c r="G999" s="65">
        <v>48808.315364369875</v>
      </c>
      <c r="H999" s="137">
        <f t="shared" si="122"/>
        <v>84.152267869603236</v>
      </c>
      <c r="I999" s="132">
        <v>31081.371963744201</v>
      </c>
      <c r="J999">
        <f t="shared" si="120"/>
        <v>23.84</v>
      </c>
      <c r="K999">
        <f t="shared" si="123"/>
        <v>2</v>
      </c>
      <c r="L999">
        <f t="shared" si="124"/>
        <v>2</v>
      </c>
      <c r="M999">
        <f t="shared" si="125"/>
        <v>1</v>
      </c>
      <c r="Y999" s="164">
        <f t="shared" si="126"/>
        <v>84.152267869603236</v>
      </c>
      <c r="Z999" s="164">
        <f t="shared" si="121"/>
        <v>67.189356314429375</v>
      </c>
      <c r="AA999" s="165">
        <f t="shared" si="127"/>
        <v>-0.20157402746956821</v>
      </c>
    </row>
    <row r="1000" spans="1:27" x14ac:dyDescent="0.35">
      <c r="A1000" t="s">
        <v>1072</v>
      </c>
      <c r="B1000" t="s">
        <v>1074</v>
      </c>
      <c r="C1000" t="s">
        <v>1076</v>
      </c>
      <c r="D1000" t="s">
        <v>1078</v>
      </c>
      <c r="E1000" t="s">
        <v>1080</v>
      </c>
      <c r="F1000" t="s">
        <v>1083</v>
      </c>
      <c r="G1000" s="65">
        <v>48783.176454022148</v>
      </c>
      <c r="H1000" s="137">
        <f t="shared" si="122"/>
        <v>84.108924920727844</v>
      </c>
      <c r="I1000" s="132">
        <v>45016.2336447989</v>
      </c>
      <c r="J1000">
        <f t="shared" si="120"/>
        <v>23.84</v>
      </c>
      <c r="K1000">
        <f t="shared" si="123"/>
        <v>2</v>
      </c>
      <c r="L1000">
        <f t="shared" si="124"/>
        <v>2</v>
      </c>
      <c r="M1000">
        <f t="shared" si="125"/>
        <v>1</v>
      </c>
      <c r="Y1000" s="164">
        <f t="shared" si="126"/>
        <v>84.108924920727844</v>
      </c>
      <c r="Z1000" s="164">
        <f t="shared" si="121"/>
        <v>78.565185473367919</v>
      </c>
      <c r="AA1000" s="165">
        <f t="shared" si="127"/>
        <v>-6.5911429168603264E-2</v>
      </c>
    </row>
    <row r="1001" spans="1:27" x14ac:dyDescent="0.35">
      <c r="A1001" t="s">
        <v>1072</v>
      </c>
      <c r="B1001" t="s">
        <v>1074</v>
      </c>
      <c r="C1001" t="s">
        <v>1076</v>
      </c>
      <c r="D1001" t="s">
        <v>1078</v>
      </c>
      <c r="E1001" t="s">
        <v>1080</v>
      </c>
      <c r="F1001" t="s">
        <v>1083</v>
      </c>
      <c r="G1001" s="65">
        <v>53246.323799920712</v>
      </c>
      <c r="H1001" s="137">
        <f t="shared" si="122"/>
        <v>91.804006551587435</v>
      </c>
      <c r="I1001" s="132">
        <v>54061.366139626101</v>
      </c>
      <c r="J1001">
        <f t="shared" si="120"/>
        <v>23.84</v>
      </c>
      <c r="K1001">
        <f t="shared" si="123"/>
        <v>2</v>
      </c>
      <c r="L1001">
        <f t="shared" si="124"/>
        <v>2</v>
      </c>
      <c r="M1001">
        <f t="shared" si="125"/>
        <v>1</v>
      </c>
      <c r="Y1001" s="164">
        <f t="shared" si="126"/>
        <v>91.804006551587435</v>
      </c>
      <c r="Z1001" s="164">
        <f t="shared" si="121"/>
        <v>85.94924742792692</v>
      </c>
      <c r="AA1001" s="165">
        <f t="shared" si="127"/>
        <v>-6.3774549102827538E-2</v>
      </c>
    </row>
    <row r="1002" spans="1:27" x14ac:dyDescent="0.35">
      <c r="A1002" t="s">
        <v>1072</v>
      </c>
      <c r="B1002" t="s">
        <v>1074</v>
      </c>
      <c r="C1002" t="s">
        <v>1076</v>
      </c>
      <c r="D1002" t="s">
        <v>1078</v>
      </c>
      <c r="E1002" t="s">
        <v>1080</v>
      </c>
      <c r="F1002" t="s">
        <v>1083</v>
      </c>
      <c r="G1002" s="65">
        <v>57942.870794450151</v>
      </c>
      <c r="H1002" s="137">
        <f t="shared" si="122"/>
        <v>99.901501369741638</v>
      </c>
      <c r="I1002" s="132">
        <v>63550.072249703</v>
      </c>
      <c r="J1002">
        <f t="shared" si="120"/>
        <v>23.84</v>
      </c>
      <c r="K1002">
        <f t="shared" si="123"/>
        <v>2</v>
      </c>
      <c r="L1002">
        <f t="shared" si="124"/>
        <v>2</v>
      </c>
      <c r="M1002">
        <f t="shared" si="125"/>
        <v>1</v>
      </c>
      <c r="Y1002" s="164">
        <f t="shared" si="126"/>
        <v>99.901501369741638</v>
      </c>
      <c r="Z1002" s="164">
        <f t="shared" si="121"/>
        <v>93.695424040097024</v>
      </c>
      <c r="AA1002" s="165">
        <f t="shared" si="127"/>
        <v>-6.2121962578675749E-2</v>
      </c>
    </row>
    <row r="1003" spans="1:27" x14ac:dyDescent="0.35">
      <c r="A1003" t="s">
        <v>1072</v>
      </c>
      <c r="B1003" t="s">
        <v>1074</v>
      </c>
      <c r="C1003" t="s">
        <v>1076</v>
      </c>
      <c r="D1003" t="s">
        <v>1078</v>
      </c>
      <c r="E1003" t="s">
        <v>1080</v>
      </c>
      <c r="F1003" t="s">
        <v>1083</v>
      </c>
      <c r="G1003" s="65">
        <v>59193.382603635058</v>
      </c>
      <c r="H1003" s="137">
        <f t="shared" si="122"/>
        <v>102.05755621316389</v>
      </c>
      <c r="I1003" s="132">
        <v>71394.000753582499</v>
      </c>
      <c r="J1003">
        <f t="shared" si="120"/>
        <v>23.84</v>
      </c>
      <c r="K1003">
        <f t="shared" si="123"/>
        <v>2</v>
      </c>
      <c r="L1003">
        <f t="shared" si="124"/>
        <v>2</v>
      </c>
      <c r="M1003">
        <f t="shared" si="125"/>
        <v>1</v>
      </c>
      <c r="Y1003" s="164">
        <f t="shared" si="126"/>
        <v>102.05755621316389</v>
      </c>
      <c r="Z1003" s="164">
        <f t="shared" si="121"/>
        <v>100.09887408053602</v>
      </c>
      <c r="AA1003" s="165">
        <f t="shared" si="127"/>
        <v>-1.9191936445517532E-2</v>
      </c>
    </row>
    <row r="1004" spans="1:27" x14ac:dyDescent="0.35">
      <c r="A1004" t="s">
        <v>1072</v>
      </c>
      <c r="B1004" t="s">
        <v>1074</v>
      </c>
      <c r="C1004" t="s">
        <v>1076</v>
      </c>
      <c r="D1004" t="s">
        <v>1078</v>
      </c>
      <c r="E1004" t="s">
        <v>1080</v>
      </c>
      <c r="F1004" t="s">
        <v>1084</v>
      </c>
      <c r="G1004" s="65">
        <v>29421.666295832445</v>
      </c>
      <c r="H1004" s="137">
        <f t="shared" si="122"/>
        <v>50.727010854883524</v>
      </c>
      <c r="I1004" s="132">
        <v>3495.45982983364</v>
      </c>
      <c r="J1004">
        <f t="shared" si="120"/>
        <v>23.84</v>
      </c>
      <c r="K1004">
        <f t="shared" si="123"/>
        <v>2</v>
      </c>
      <c r="L1004">
        <f t="shared" si="124"/>
        <v>2</v>
      </c>
      <c r="M1004">
        <f t="shared" si="125"/>
        <v>0</v>
      </c>
      <c r="Y1004" s="164">
        <f t="shared" si="126"/>
        <v>50.727010854883524</v>
      </c>
      <c r="Z1004" s="164">
        <f t="shared" si="121"/>
        <v>41.059224890878383</v>
      </c>
      <c r="AA1004" s="165">
        <f t="shared" si="127"/>
        <v>-0.19058457813850105</v>
      </c>
    </row>
    <row r="1005" spans="1:27" x14ac:dyDescent="0.35">
      <c r="A1005" t="s">
        <v>1072</v>
      </c>
      <c r="B1005" t="s">
        <v>1074</v>
      </c>
      <c r="C1005" t="s">
        <v>1076</v>
      </c>
      <c r="D1005" t="s">
        <v>1078</v>
      </c>
      <c r="E1005" t="s">
        <v>1080</v>
      </c>
      <c r="F1005" t="s">
        <v>1084</v>
      </c>
      <c r="G1005" s="65">
        <v>34772.765592296186</v>
      </c>
      <c r="H1005" s="137">
        <f t="shared" si="122"/>
        <v>59.953044124648599</v>
      </c>
      <c r="I1005" s="132">
        <v>14172.2970393051</v>
      </c>
      <c r="J1005">
        <f t="shared" si="120"/>
        <v>23.84</v>
      </c>
      <c r="K1005">
        <f t="shared" si="123"/>
        <v>2</v>
      </c>
      <c r="L1005">
        <f t="shared" si="124"/>
        <v>2</v>
      </c>
      <c r="M1005">
        <f t="shared" si="125"/>
        <v>0</v>
      </c>
      <c r="Y1005" s="164">
        <f t="shared" si="126"/>
        <v>59.953044124648599</v>
      </c>
      <c r="Z1005" s="164">
        <f t="shared" si="121"/>
        <v>49.775341263807654</v>
      </c>
      <c r="AA1005" s="165">
        <f t="shared" si="127"/>
        <v>-0.16976123580448133</v>
      </c>
    </row>
    <row r="1006" spans="1:27" x14ac:dyDescent="0.35">
      <c r="A1006" t="s">
        <v>1072</v>
      </c>
      <c r="B1006" t="s">
        <v>1074</v>
      </c>
      <c r="C1006" t="s">
        <v>1076</v>
      </c>
      <c r="D1006" t="s">
        <v>1078</v>
      </c>
      <c r="E1006" t="s">
        <v>1080</v>
      </c>
      <c r="F1006" t="s">
        <v>1084</v>
      </c>
      <c r="G1006" s="65">
        <v>37392.372272851979</v>
      </c>
      <c r="H1006" s="137">
        <f t="shared" si="122"/>
        <v>64.469607366986168</v>
      </c>
      <c r="I1006" s="132">
        <v>23954.0527728093</v>
      </c>
      <c r="J1006">
        <f t="shared" si="120"/>
        <v>23.84</v>
      </c>
      <c r="K1006">
        <f t="shared" si="123"/>
        <v>2</v>
      </c>
      <c r="L1006">
        <f t="shared" si="124"/>
        <v>2</v>
      </c>
      <c r="M1006">
        <f t="shared" si="125"/>
        <v>0</v>
      </c>
      <c r="Y1006" s="164">
        <f t="shared" si="126"/>
        <v>64.469607366986168</v>
      </c>
      <c r="Z1006" s="164">
        <f t="shared" si="121"/>
        <v>57.760751140541316</v>
      </c>
      <c r="AA1006" s="165">
        <f t="shared" si="127"/>
        <v>-0.10406230936471228</v>
      </c>
    </row>
    <row r="1007" spans="1:27" x14ac:dyDescent="0.35">
      <c r="A1007" t="s">
        <v>1072</v>
      </c>
      <c r="B1007" t="s">
        <v>1074</v>
      </c>
      <c r="C1007" t="s">
        <v>1076</v>
      </c>
      <c r="D1007" t="s">
        <v>1078</v>
      </c>
      <c r="E1007" t="s">
        <v>1080</v>
      </c>
      <c r="F1007" t="s">
        <v>1084</v>
      </c>
      <c r="G1007" s="65">
        <v>46231.900148419911</v>
      </c>
      <c r="H1007" s="137">
        <f t="shared" si="122"/>
        <v>79.710172669689499</v>
      </c>
      <c r="I1007" s="132">
        <v>31081.371963744201</v>
      </c>
      <c r="J1007">
        <f t="shared" si="120"/>
        <v>23.84</v>
      </c>
      <c r="K1007">
        <f t="shared" si="123"/>
        <v>2</v>
      </c>
      <c r="L1007">
        <f t="shared" si="124"/>
        <v>2</v>
      </c>
      <c r="M1007">
        <f t="shared" si="125"/>
        <v>0</v>
      </c>
      <c r="Y1007" s="164">
        <f t="shared" si="126"/>
        <v>79.710172669689499</v>
      </c>
      <c r="Z1007" s="164">
        <f t="shared" si="121"/>
        <v>63.579191777632943</v>
      </c>
      <c r="AA1007" s="165">
        <f t="shared" si="127"/>
        <v>-0.20237041712231174</v>
      </c>
    </row>
    <row r="1008" spans="1:27" x14ac:dyDescent="0.35">
      <c r="A1008" t="s">
        <v>1072</v>
      </c>
      <c r="B1008" t="s">
        <v>1074</v>
      </c>
      <c r="C1008" t="s">
        <v>1076</v>
      </c>
      <c r="D1008" t="s">
        <v>1078</v>
      </c>
      <c r="E1008" t="s">
        <v>1080</v>
      </c>
      <c r="F1008" t="s">
        <v>1084</v>
      </c>
      <c r="G1008" s="65">
        <v>46410.924924127365</v>
      </c>
      <c r="H1008" s="137">
        <f t="shared" si="122"/>
        <v>80.018836076081669</v>
      </c>
      <c r="I1008" s="132">
        <v>45016.2336447989</v>
      </c>
      <c r="J1008">
        <f t="shared" si="120"/>
        <v>23.84</v>
      </c>
      <c r="K1008">
        <f t="shared" si="123"/>
        <v>2</v>
      </c>
      <c r="L1008">
        <f t="shared" si="124"/>
        <v>2</v>
      </c>
      <c r="M1008">
        <f t="shared" si="125"/>
        <v>0</v>
      </c>
      <c r="Y1008" s="164">
        <f t="shared" si="126"/>
        <v>80.018836076081669</v>
      </c>
      <c r="Z1008" s="164">
        <f t="shared" si="121"/>
        <v>74.955020936571486</v>
      </c>
      <c r="AA1008" s="165">
        <f t="shared" si="127"/>
        <v>-6.3282789250964866E-2</v>
      </c>
    </row>
    <row r="1009" spans="1:27" x14ac:dyDescent="0.35">
      <c r="A1009" t="s">
        <v>1072</v>
      </c>
      <c r="B1009" t="s">
        <v>1074</v>
      </c>
      <c r="C1009" t="s">
        <v>1076</v>
      </c>
      <c r="D1009" t="s">
        <v>1078</v>
      </c>
      <c r="E1009" t="s">
        <v>1080</v>
      </c>
      <c r="F1009" t="s">
        <v>1084</v>
      </c>
      <c r="G1009" s="65">
        <v>49560.495576651418</v>
      </c>
      <c r="H1009" s="137">
        <f t="shared" si="122"/>
        <v>85.449130304571412</v>
      </c>
      <c r="I1009" s="132">
        <v>54061.366139626101</v>
      </c>
      <c r="J1009">
        <f t="shared" si="120"/>
        <v>23.84</v>
      </c>
      <c r="K1009">
        <f t="shared" si="123"/>
        <v>2</v>
      </c>
      <c r="L1009">
        <f t="shared" si="124"/>
        <v>2</v>
      </c>
      <c r="M1009">
        <f t="shared" si="125"/>
        <v>0</v>
      </c>
      <c r="Y1009" s="164">
        <f t="shared" si="126"/>
        <v>85.449130304571412</v>
      </c>
      <c r="Z1009" s="164">
        <f t="shared" si="121"/>
        <v>82.339082891130488</v>
      </c>
      <c r="AA1009" s="165">
        <f t="shared" si="127"/>
        <v>-3.6396478259703713E-2</v>
      </c>
    </row>
    <row r="1010" spans="1:27" x14ac:dyDescent="0.35">
      <c r="A1010" t="s">
        <v>1072</v>
      </c>
      <c r="B1010" t="s">
        <v>1074</v>
      </c>
      <c r="C1010" t="s">
        <v>1076</v>
      </c>
      <c r="D1010" t="s">
        <v>1078</v>
      </c>
      <c r="E1010" t="s">
        <v>1080</v>
      </c>
      <c r="F1010" t="s">
        <v>1084</v>
      </c>
      <c r="G1010" s="65">
        <v>53329.117620019446</v>
      </c>
      <c r="H1010" s="137">
        <f t="shared" si="122"/>
        <v>91.946754517274911</v>
      </c>
      <c r="I1010" s="132">
        <v>63550.072249703</v>
      </c>
      <c r="J1010">
        <f t="shared" si="120"/>
        <v>23.84</v>
      </c>
      <c r="K1010">
        <f t="shared" si="123"/>
        <v>2</v>
      </c>
      <c r="L1010">
        <f t="shared" si="124"/>
        <v>2</v>
      </c>
      <c r="M1010">
        <f t="shared" si="125"/>
        <v>0</v>
      </c>
      <c r="Y1010" s="164">
        <f t="shared" si="126"/>
        <v>91.946754517274911</v>
      </c>
      <c r="Z1010" s="164">
        <f t="shared" si="121"/>
        <v>90.085259503300591</v>
      </c>
      <c r="AA1010" s="165">
        <f t="shared" si="127"/>
        <v>-2.0245358563738991E-2</v>
      </c>
    </row>
    <row r="1011" spans="1:27" x14ac:dyDescent="0.35">
      <c r="A1011" t="s">
        <v>1072</v>
      </c>
      <c r="B1011" t="s">
        <v>1074</v>
      </c>
      <c r="C1011" t="s">
        <v>1076</v>
      </c>
      <c r="D1011" t="s">
        <v>1078</v>
      </c>
      <c r="E1011" t="s">
        <v>1080</v>
      </c>
      <c r="F1011" t="s">
        <v>1084</v>
      </c>
      <c r="G1011" s="65">
        <v>53774.079878825716</v>
      </c>
      <c r="H1011" s="137">
        <f t="shared" si="122"/>
        <v>92.713930825561576</v>
      </c>
      <c r="I1011" s="132">
        <v>71394.000753582499</v>
      </c>
      <c r="J1011">
        <f t="shared" si="120"/>
        <v>23.84</v>
      </c>
      <c r="K1011">
        <f t="shared" si="123"/>
        <v>2</v>
      </c>
      <c r="L1011">
        <f t="shared" si="124"/>
        <v>2</v>
      </c>
      <c r="M1011">
        <f t="shared" si="125"/>
        <v>0</v>
      </c>
      <c r="Y1011" s="164">
        <f t="shared" si="126"/>
        <v>92.713930825561576</v>
      </c>
      <c r="Z1011" s="164">
        <f t="shared" si="121"/>
        <v>96.488709543739589</v>
      </c>
      <c r="AA1011" s="165">
        <f t="shared" si="127"/>
        <v>4.0714256040768504E-2</v>
      </c>
    </row>
    <row r="1012" spans="1:27" x14ac:dyDescent="0.35">
      <c r="A1012" t="s">
        <v>1072</v>
      </c>
      <c r="B1012" t="s">
        <v>1074</v>
      </c>
      <c r="C1012" t="s">
        <v>1076</v>
      </c>
      <c r="D1012" t="s">
        <v>1078</v>
      </c>
      <c r="E1012" t="s">
        <v>1081</v>
      </c>
      <c r="F1012" t="s">
        <v>1083</v>
      </c>
      <c r="G1012" s="65">
        <v>25951.205945872971</v>
      </c>
      <c r="H1012" s="137">
        <f t="shared" si="122"/>
        <v>44.743458527367189</v>
      </c>
      <c r="I1012" s="132">
        <v>3495.45982983364</v>
      </c>
      <c r="J1012">
        <f t="shared" si="120"/>
        <v>23.84</v>
      </c>
      <c r="K1012">
        <f t="shared" si="123"/>
        <v>2</v>
      </c>
      <c r="L1012">
        <f t="shared" si="124"/>
        <v>2</v>
      </c>
      <c r="M1012">
        <f t="shared" si="125"/>
        <v>1</v>
      </c>
      <c r="Y1012" s="164">
        <f t="shared" si="126"/>
        <v>44.743458527367189</v>
      </c>
      <c r="Z1012" s="164">
        <f t="shared" si="121"/>
        <v>44.669389427674808</v>
      </c>
      <c r="AA1012" s="165">
        <f t="shared" si="127"/>
        <v>-1.6554173979884679E-3</v>
      </c>
    </row>
    <row r="1013" spans="1:27" x14ac:dyDescent="0.35">
      <c r="A1013" t="s">
        <v>1072</v>
      </c>
      <c r="B1013" t="s">
        <v>1074</v>
      </c>
      <c r="C1013" t="s">
        <v>1076</v>
      </c>
      <c r="D1013" t="s">
        <v>1078</v>
      </c>
      <c r="E1013" t="s">
        <v>1081</v>
      </c>
      <c r="F1013" t="s">
        <v>1083</v>
      </c>
      <c r="G1013" s="65">
        <v>33070.515263443325</v>
      </c>
      <c r="H1013" s="137">
        <f t="shared" si="122"/>
        <v>57.018129764557457</v>
      </c>
      <c r="I1013" s="132">
        <v>14172.2970393051</v>
      </c>
      <c r="J1013">
        <f t="shared" si="120"/>
        <v>23.84</v>
      </c>
      <c r="K1013">
        <f t="shared" si="123"/>
        <v>2</v>
      </c>
      <c r="L1013">
        <f t="shared" si="124"/>
        <v>2</v>
      </c>
      <c r="M1013">
        <f t="shared" si="125"/>
        <v>1</v>
      </c>
      <c r="Y1013" s="164">
        <f t="shared" si="126"/>
        <v>57.018129764557457</v>
      </c>
      <c r="Z1013" s="164">
        <f t="shared" si="121"/>
        <v>53.385505800604079</v>
      </c>
      <c r="AA1013" s="165">
        <f t="shared" si="127"/>
        <v>-6.3709980999962945E-2</v>
      </c>
    </row>
    <row r="1014" spans="1:27" x14ac:dyDescent="0.35">
      <c r="A1014" t="s">
        <v>1072</v>
      </c>
      <c r="B1014" t="s">
        <v>1074</v>
      </c>
      <c r="C1014" t="s">
        <v>1076</v>
      </c>
      <c r="D1014" t="s">
        <v>1078</v>
      </c>
      <c r="E1014" t="s">
        <v>1081</v>
      </c>
      <c r="F1014" t="s">
        <v>1083</v>
      </c>
      <c r="G1014" s="65">
        <v>36914.119220196604</v>
      </c>
      <c r="H1014" s="137">
        <f t="shared" si="122"/>
        <v>63.645033138270009</v>
      </c>
      <c r="I1014" s="132">
        <v>23954.0527728093</v>
      </c>
      <c r="J1014">
        <f t="shared" si="120"/>
        <v>23.84</v>
      </c>
      <c r="K1014">
        <f t="shared" si="123"/>
        <v>2</v>
      </c>
      <c r="L1014">
        <f t="shared" si="124"/>
        <v>2</v>
      </c>
      <c r="M1014">
        <f t="shared" si="125"/>
        <v>1</v>
      </c>
      <c r="Y1014" s="164">
        <f t="shared" si="126"/>
        <v>63.645033138270009</v>
      </c>
      <c r="Z1014" s="164">
        <f t="shared" si="121"/>
        <v>61.370915677337742</v>
      </c>
      <c r="AA1014" s="165">
        <f t="shared" si="127"/>
        <v>-3.573126367915791E-2</v>
      </c>
    </row>
    <row r="1015" spans="1:27" x14ac:dyDescent="0.35">
      <c r="A1015" t="s">
        <v>1072</v>
      </c>
      <c r="B1015" t="s">
        <v>1074</v>
      </c>
      <c r="C1015" t="s">
        <v>1076</v>
      </c>
      <c r="D1015" t="s">
        <v>1078</v>
      </c>
      <c r="E1015" t="s">
        <v>1081</v>
      </c>
      <c r="F1015" t="s">
        <v>1083</v>
      </c>
      <c r="G1015" s="65">
        <v>48325.092998573396</v>
      </c>
      <c r="H1015" s="137">
        <f t="shared" si="122"/>
        <v>83.319125859609301</v>
      </c>
      <c r="I1015" s="132">
        <v>31081.371963744201</v>
      </c>
      <c r="J1015">
        <f t="shared" si="120"/>
        <v>23.84</v>
      </c>
      <c r="K1015">
        <f t="shared" si="123"/>
        <v>2</v>
      </c>
      <c r="L1015">
        <f t="shared" si="124"/>
        <v>2</v>
      </c>
      <c r="M1015">
        <f t="shared" si="125"/>
        <v>1</v>
      </c>
      <c r="Y1015" s="164">
        <f t="shared" si="126"/>
        <v>83.319125859609301</v>
      </c>
      <c r="Z1015" s="164">
        <f t="shared" si="121"/>
        <v>67.189356314429375</v>
      </c>
      <c r="AA1015" s="165">
        <f t="shared" si="127"/>
        <v>-0.19359023968108113</v>
      </c>
    </row>
    <row r="1016" spans="1:27" x14ac:dyDescent="0.35">
      <c r="A1016" t="s">
        <v>1072</v>
      </c>
      <c r="B1016" t="s">
        <v>1074</v>
      </c>
      <c r="C1016" t="s">
        <v>1076</v>
      </c>
      <c r="D1016" t="s">
        <v>1078</v>
      </c>
      <c r="E1016" t="s">
        <v>1081</v>
      </c>
      <c r="F1016" t="s">
        <v>1083</v>
      </c>
      <c r="G1016" s="65">
        <v>48043.704475501501</v>
      </c>
      <c r="H1016" s="137">
        <f t="shared" si="122"/>
        <v>82.833973233623283</v>
      </c>
      <c r="I1016" s="132">
        <v>45016.2336447989</v>
      </c>
      <c r="J1016">
        <f t="shared" si="120"/>
        <v>23.84</v>
      </c>
      <c r="K1016">
        <f t="shared" si="123"/>
        <v>2</v>
      </c>
      <c r="L1016">
        <f t="shared" si="124"/>
        <v>2</v>
      </c>
      <c r="M1016">
        <f t="shared" si="125"/>
        <v>1</v>
      </c>
      <c r="Y1016" s="164">
        <f t="shared" si="126"/>
        <v>82.833973233623283</v>
      </c>
      <c r="Z1016" s="164">
        <f t="shared" si="121"/>
        <v>78.565185473367919</v>
      </c>
      <c r="AA1016" s="165">
        <f t="shared" si="127"/>
        <v>-5.1534262979463286E-2</v>
      </c>
    </row>
    <row r="1017" spans="1:27" x14ac:dyDescent="0.35">
      <c r="A1017" t="s">
        <v>1072</v>
      </c>
      <c r="B1017" t="s">
        <v>1074</v>
      </c>
      <c r="C1017" t="s">
        <v>1076</v>
      </c>
      <c r="D1017" t="s">
        <v>1078</v>
      </c>
      <c r="E1017" t="s">
        <v>1081</v>
      </c>
      <c r="F1017" t="s">
        <v>1083</v>
      </c>
      <c r="G1017" s="65">
        <v>52373.4369779482</v>
      </c>
      <c r="H1017" s="137">
        <f t="shared" si="122"/>
        <v>90.299029272324489</v>
      </c>
      <c r="I1017" s="132">
        <v>54061.366139626101</v>
      </c>
      <c r="J1017">
        <f t="shared" si="120"/>
        <v>23.84</v>
      </c>
      <c r="K1017">
        <f t="shared" si="123"/>
        <v>2</v>
      </c>
      <c r="L1017">
        <f t="shared" si="124"/>
        <v>2</v>
      </c>
      <c r="M1017">
        <f t="shared" si="125"/>
        <v>1</v>
      </c>
      <c r="Y1017" s="164">
        <f t="shared" si="126"/>
        <v>90.299029272324489</v>
      </c>
      <c r="Z1017" s="164">
        <f t="shared" si="121"/>
        <v>85.94924742792692</v>
      </c>
      <c r="AA1017" s="165">
        <f t="shared" si="127"/>
        <v>-4.8170859415104683E-2</v>
      </c>
    </row>
    <row r="1018" spans="1:27" x14ac:dyDescent="0.35">
      <c r="A1018" t="s">
        <v>1072</v>
      </c>
      <c r="B1018" t="s">
        <v>1074</v>
      </c>
      <c r="C1018" t="s">
        <v>1076</v>
      </c>
      <c r="D1018" t="s">
        <v>1078</v>
      </c>
      <c r="E1018" t="s">
        <v>1081</v>
      </c>
      <c r="F1018" t="s">
        <v>1083</v>
      </c>
      <c r="G1018" s="65">
        <v>57725.400802903452</v>
      </c>
      <c r="H1018" s="137">
        <f t="shared" si="122"/>
        <v>99.526553108454223</v>
      </c>
      <c r="I1018" s="132">
        <v>63550.072249703</v>
      </c>
      <c r="J1018">
        <f t="shared" si="120"/>
        <v>23.84</v>
      </c>
      <c r="K1018">
        <f t="shared" si="123"/>
        <v>2</v>
      </c>
      <c r="L1018">
        <f t="shared" si="124"/>
        <v>2</v>
      </c>
      <c r="M1018">
        <f t="shared" si="125"/>
        <v>1</v>
      </c>
      <c r="Y1018" s="164">
        <f t="shared" si="126"/>
        <v>99.526553108454223</v>
      </c>
      <c r="Z1018" s="164">
        <f t="shared" si="121"/>
        <v>93.695424040097024</v>
      </c>
      <c r="AA1018" s="165">
        <f t="shared" si="127"/>
        <v>-5.8588676953405638E-2</v>
      </c>
    </row>
    <row r="1019" spans="1:27" x14ac:dyDescent="0.35">
      <c r="A1019" t="s">
        <v>1072</v>
      </c>
      <c r="B1019" t="s">
        <v>1074</v>
      </c>
      <c r="C1019" t="s">
        <v>1076</v>
      </c>
      <c r="D1019" t="s">
        <v>1078</v>
      </c>
      <c r="E1019" t="s">
        <v>1081</v>
      </c>
      <c r="F1019" t="s">
        <v>1083</v>
      </c>
      <c r="G1019" s="65">
        <v>59572.855808663131</v>
      </c>
      <c r="H1019" s="137">
        <f t="shared" si="122"/>
        <v>102.71182035976402</v>
      </c>
      <c r="I1019" s="132">
        <v>71394.000753582499</v>
      </c>
      <c r="J1019">
        <f t="shared" si="120"/>
        <v>23.84</v>
      </c>
      <c r="K1019">
        <f t="shared" si="123"/>
        <v>2</v>
      </c>
      <c r="L1019">
        <f t="shared" si="124"/>
        <v>2</v>
      </c>
      <c r="M1019">
        <f t="shared" si="125"/>
        <v>1</v>
      </c>
      <c r="Y1019" s="164">
        <f t="shared" si="126"/>
        <v>102.71182035976402</v>
      </c>
      <c r="Z1019" s="164">
        <f t="shared" si="121"/>
        <v>100.09887408053602</v>
      </c>
      <c r="AA1019" s="165">
        <f t="shared" si="127"/>
        <v>-2.5439586895410371E-2</v>
      </c>
    </row>
    <row r="1020" spans="1:27" x14ac:dyDescent="0.35">
      <c r="A1020" t="s">
        <v>1072</v>
      </c>
      <c r="B1020" t="s">
        <v>1074</v>
      </c>
      <c r="C1020" t="s">
        <v>1076</v>
      </c>
      <c r="D1020" t="s">
        <v>1078</v>
      </c>
      <c r="E1020" t="s">
        <v>1081</v>
      </c>
      <c r="F1020" t="s">
        <v>1084</v>
      </c>
      <c r="G1020" s="65">
        <v>28797.539362094598</v>
      </c>
      <c r="H1020" s="137">
        <f t="shared" si="122"/>
        <v>49.650929934645859</v>
      </c>
      <c r="I1020" s="132">
        <v>3495.45982983364</v>
      </c>
      <c r="J1020">
        <f t="shared" si="120"/>
        <v>23.84</v>
      </c>
      <c r="K1020">
        <f t="shared" si="123"/>
        <v>2</v>
      </c>
      <c r="L1020">
        <f t="shared" si="124"/>
        <v>2</v>
      </c>
      <c r="M1020">
        <f t="shared" si="125"/>
        <v>0</v>
      </c>
      <c r="Y1020" s="164">
        <f t="shared" si="126"/>
        <v>49.650929934645859</v>
      </c>
      <c r="Z1020" s="164">
        <f t="shared" si="121"/>
        <v>41.059224890878383</v>
      </c>
      <c r="AA1020" s="165">
        <f t="shared" si="127"/>
        <v>-0.17304217776135311</v>
      </c>
    </row>
    <row r="1021" spans="1:27" x14ac:dyDescent="0.35">
      <c r="A1021" t="s">
        <v>1072</v>
      </c>
      <c r="B1021" t="s">
        <v>1074</v>
      </c>
      <c r="C1021" t="s">
        <v>1076</v>
      </c>
      <c r="D1021" t="s">
        <v>1078</v>
      </c>
      <c r="E1021" t="s">
        <v>1081</v>
      </c>
      <c r="F1021" t="s">
        <v>1084</v>
      </c>
      <c r="G1021" s="65">
        <v>34009.678660206431</v>
      </c>
      <c r="H1021" s="137">
        <f t="shared" si="122"/>
        <v>58.637377000355919</v>
      </c>
      <c r="I1021" s="132">
        <v>14172.2970393051</v>
      </c>
      <c r="J1021">
        <f t="shared" si="120"/>
        <v>23.84</v>
      </c>
      <c r="K1021">
        <f t="shared" si="123"/>
        <v>2</v>
      </c>
      <c r="L1021">
        <f t="shared" si="124"/>
        <v>2</v>
      </c>
      <c r="M1021">
        <f t="shared" si="125"/>
        <v>0</v>
      </c>
      <c r="Y1021" s="164">
        <f t="shared" si="126"/>
        <v>58.637377000355919</v>
      </c>
      <c r="Z1021" s="164">
        <f t="shared" si="121"/>
        <v>49.775341263807654</v>
      </c>
      <c r="AA1021" s="165">
        <f t="shared" si="127"/>
        <v>-0.15113288127629709</v>
      </c>
    </row>
    <row r="1022" spans="1:27" x14ac:dyDescent="0.35">
      <c r="A1022" t="s">
        <v>1072</v>
      </c>
      <c r="B1022" t="s">
        <v>1074</v>
      </c>
      <c r="C1022" t="s">
        <v>1076</v>
      </c>
      <c r="D1022" t="s">
        <v>1078</v>
      </c>
      <c r="E1022" t="s">
        <v>1081</v>
      </c>
      <c r="F1022" t="s">
        <v>1084</v>
      </c>
      <c r="G1022" s="65">
        <v>36914.439905041021</v>
      </c>
      <c r="H1022" s="137">
        <f t="shared" si="122"/>
        <v>63.645586043174177</v>
      </c>
      <c r="I1022" s="132">
        <v>23954.0527728093</v>
      </c>
      <c r="J1022">
        <f t="shared" si="120"/>
        <v>23.84</v>
      </c>
      <c r="K1022">
        <f t="shared" si="123"/>
        <v>2</v>
      </c>
      <c r="L1022">
        <f t="shared" si="124"/>
        <v>2</v>
      </c>
      <c r="M1022">
        <f t="shared" si="125"/>
        <v>0</v>
      </c>
      <c r="Y1022" s="164">
        <f t="shared" si="126"/>
        <v>63.645586043174177</v>
      </c>
      <c r="Z1022" s="164">
        <f t="shared" si="121"/>
        <v>57.760751140541316</v>
      </c>
      <c r="AA1022" s="165">
        <f t="shared" si="127"/>
        <v>-9.2462577037799032E-2</v>
      </c>
    </row>
    <row r="1023" spans="1:27" x14ac:dyDescent="0.35">
      <c r="A1023" t="s">
        <v>1072</v>
      </c>
      <c r="B1023" t="s">
        <v>1074</v>
      </c>
      <c r="C1023" t="s">
        <v>1076</v>
      </c>
      <c r="D1023" t="s">
        <v>1078</v>
      </c>
      <c r="E1023" t="s">
        <v>1081</v>
      </c>
      <c r="F1023" t="s">
        <v>1084</v>
      </c>
      <c r="G1023" s="65">
        <v>45289.928295337857</v>
      </c>
      <c r="H1023" s="137">
        <f t="shared" si="122"/>
        <v>78.086083267823895</v>
      </c>
      <c r="I1023" s="132">
        <v>31081.371963744201</v>
      </c>
      <c r="J1023">
        <f t="shared" si="120"/>
        <v>23.84</v>
      </c>
      <c r="K1023">
        <f t="shared" si="123"/>
        <v>2</v>
      </c>
      <c r="L1023">
        <f t="shared" si="124"/>
        <v>2</v>
      </c>
      <c r="M1023">
        <f t="shared" si="125"/>
        <v>0</v>
      </c>
      <c r="Y1023" s="164">
        <f t="shared" si="126"/>
        <v>78.086083267823895</v>
      </c>
      <c r="Z1023" s="164">
        <f t="shared" si="121"/>
        <v>63.579191777632943</v>
      </c>
      <c r="AA1023" s="165">
        <f t="shared" si="127"/>
        <v>-0.18578075481689138</v>
      </c>
    </row>
    <row r="1024" spans="1:27" x14ac:dyDescent="0.35">
      <c r="A1024" t="s">
        <v>1072</v>
      </c>
      <c r="B1024" t="s">
        <v>1074</v>
      </c>
      <c r="C1024" t="s">
        <v>1076</v>
      </c>
      <c r="D1024" t="s">
        <v>1078</v>
      </c>
      <c r="E1024" t="s">
        <v>1081</v>
      </c>
      <c r="F1024" t="s">
        <v>1084</v>
      </c>
      <c r="G1024" s="65">
        <v>45271.861383080635</v>
      </c>
      <c r="H1024" s="137">
        <f t="shared" si="122"/>
        <v>78.054933419104543</v>
      </c>
      <c r="I1024" s="132">
        <v>45016.2336447989</v>
      </c>
      <c r="J1024">
        <f t="shared" si="120"/>
        <v>23.84</v>
      </c>
      <c r="K1024">
        <f t="shared" si="123"/>
        <v>2</v>
      </c>
      <c r="L1024">
        <f t="shared" si="124"/>
        <v>2</v>
      </c>
      <c r="M1024">
        <f t="shared" si="125"/>
        <v>0</v>
      </c>
      <c r="Y1024" s="164">
        <f t="shared" si="126"/>
        <v>78.054933419104543</v>
      </c>
      <c r="Z1024" s="164">
        <f t="shared" si="121"/>
        <v>74.955020936571486</v>
      </c>
      <c r="AA1024" s="165">
        <f t="shared" si="127"/>
        <v>-3.9714497812566529E-2</v>
      </c>
    </row>
    <row r="1025" spans="1:27" x14ac:dyDescent="0.35">
      <c r="A1025" t="s">
        <v>1072</v>
      </c>
      <c r="B1025" t="s">
        <v>1074</v>
      </c>
      <c r="C1025" t="s">
        <v>1076</v>
      </c>
      <c r="D1025" t="s">
        <v>1078</v>
      </c>
      <c r="E1025" t="s">
        <v>1081</v>
      </c>
      <c r="F1025" t="s">
        <v>1084</v>
      </c>
      <c r="G1025" s="65">
        <v>48233.850266389003</v>
      </c>
      <c r="H1025" s="137">
        <f t="shared" si="122"/>
        <v>83.161810804118971</v>
      </c>
      <c r="I1025" s="132">
        <v>54061.366139626101</v>
      </c>
      <c r="J1025">
        <f t="shared" si="120"/>
        <v>23.84</v>
      </c>
      <c r="K1025">
        <f t="shared" si="123"/>
        <v>2</v>
      </c>
      <c r="L1025">
        <f t="shared" si="124"/>
        <v>2</v>
      </c>
      <c r="M1025">
        <f t="shared" si="125"/>
        <v>0</v>
      </c>
      <c r="Y1025" s="164">
        <f t="shared" si="126"/>
        <v>83.161810804118971</v>
      </c>
      <c r="Z1025" s="164">
        <f t="shared" si="121"/>
        <v>82.339082891130488</v>
      </c>
      <c r="AA1025" s="165">
        <f t="shared" si="127"/>
        <v>-9.8930976253794878E-3</v>
      </c>
    </row>
    <row r="1026" spans="1:27" x14ac:dyDescent="0.35">
      <c r="A1026" t="s">
        <v>1072</v>
      </c>
      <c r="B1026" t="s">
        <v>1074</v>
      </c>
      <c r="C1026" t="s">
        <v>1076</v>
      </c>
      <c r="D1026" t="s">
        <v>1078</v>
      </c>
      <c r="E1026" t="s">
        <v>1081</v>
      </c>
      <c r="F1026" t="s">
        <v>1084</v>
      </c>
      <c r="G1026" s="65">
        <v>52474.81001888778</v>
      </c>
      <c r="H1026" s="137">
        <f t="shared" si="122"/>
        <v>90.473810377392724</v>
      </c>
      <c r="I1026" s="132">
        <v>63550.072249703</v>
      </c>
      <c r="J1026">
        <f t="shared" si="120"/>
        <v>23.84</v>
      </c>
      <c r="K1026">
        <f t="shared" si="123"/>
        <v>2</v>
      </c>
      <c r="L1026">
        <f t="shared" si="124"/>
        <v>2</v>
      </c>
      <c r="M1026">
        <f t="shared" si="125"/>
        <v>0</v>
      </c>
      <c r="Y1026" s="164">
        <f t="shared" si="126"/>
        <v>90.473810377392724</v>
      </c>
      <c r="Z1026" s="164">
        <f t="shared" si="121"/>
        <v>90.085259503300591</v>
      </c>
      <c r="AA1026" s="165">
        <f t="shared" si="127"/>
        <v>-4.2946226368865137E-3</v>
      </c>
    </row>
    <row r="1027" spans="1:27" x14ac:dyDescent="0.35">
      <c r="A1027" t="s">
        <v>1072</v>
      </c>
      <c r="B1027" t="s">
        <v>1074</v>
      </c>
      <c r="C1027" t="s">
        <v>1076</v>
      </c>
      <c r="D1027" t="s">
        <v>1078</v>
      </c>
      <c r="E1027" t="s">
        <v>1081</v>
      </c>
      <c r="F1027" t="s">
        <v>1084</v>
      </c>
      <c r="G1027" s="65">
        <v>53538.688824550787</v>
      </c>
      <c r="H1027" s="137">
        <f t="shared" si="122"/>
        <v>92.308084180259982</v>
      </c>
      <c r="I1027" s="132">
        <v>71394.000753582499</v>
      </c>
      <c r="J1027">
        <f t="shared" si="120"/>
        <v>23.84</v>
      </c>
      <c r="K1027">
        <f t="shared" si="123"/>
        <v>2</v>
      </c>
      <c r="L1027">
        <f t="shared" si="124"/>
        <v>2</v>
      </c>
      <c r="M1027">
        <f t="shared" si="125"/>
        <v>0</v>
      </c>
      <c r="Y1027" s="164">
        <f t="shared" si="126"/>
        <v>92.308084180259982</v>
      </c>
      <c r="Z1027" s="164">
        <f t="shared" si="121"/>
        <v>96.488709543739589</v>
      </c>
      <c r="AA1027" s="165">
        <f t="shared" si="127"/>
        <v>4.5289915835710071E-2</v>
      </c>
    </row>
  </sheetData>
  <autoFilter ref="Y3:AA1027" xr:uid="{A02E5E41-3E22-47D6-9563-CCD77ABFCFF1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A4DF-9964-413A-818C-F71E2A092781}">
  <dimension ref="A2:AD1027"/>
  <sheetViews>
    <sheetView zoomScale="85" zoomScaleNormal="85" workbookViewId="0">
      <selection activeCell="M87" sqref="M87:M511"/>
    </sheetView>
  </sheetViews>
  <sheetFormatPr defaultRowHeight="14.5" x14ac:dyDescent="0.35"/>
  <cols>
    <col min="6" max="6" width="9.54296875" customWidth="1"/>
    <col min="7" max="7" width="13.81640625" customWidth="1"/>
    <col min="8" max="9" width="11.81640625" customWidth="1"/>
    <col min="15" max="15" width="16.08984375" customWidth="1"/>
    <col min="16" max="23" width="10.36328125" customWidth="1"/>
    <col min="24" max="24" width="27.54296875" customWidth="1"/>
    <col min="25" max="25" width="12.54296875" style="150" customWidth="1"/>
    <col min="26" max="26" width="11.6328125" style="150" customWidth="1"/>
    <col min="27" max="27" width="14.08984375" style="150" customWidth="1"/>
  </cols>
  <sheetData>
    <row r="2" spans="1:30" x14ac:dyDescent="0.35">
      <c r="A2" s="198" t="s">
        <v>1166</v>
      </c>
      <c r="B2" s="198"/>
      <c r="C2" s="198"/>
      <c r="D2" s="198"/>
      <c r="E2" s="198"/>
      <c r="F2" s="198"/>
      <c r="G2" s="198"/>
    </row>
    <row r="3" spans="1:30" ht="108" customHeight="1" x14ac:dyDescent="0.35">
      <c r="A3" s="2" t="s">
        <v>31</v>
      </c>
      <c r="B3" s="2" t="s">
        <v>32</v>
      </c>
      <c r="C3" s="2" t="s">
        <v>33</v>
      </c>
      <c r="D3" s="2" t="s">
        <v>34</v>
      </c>
      <c r="E3" s="2" t="s">
        <v>35</v>
      </c>
      <c r="F3" s="2" t="s">
        <v>36</v>
      </c>
      <c r="G3" s="70" t="s">
        <v>1090</v>
      </c>
      <c r="H3" s="70" t="s">
        <v>2248</v>
      </c>
      <c r="I3" s="2" t="s">
        <v>1103</v>
      </c>
      <c r="J3" s="2" t="s">
        <v>2249</v>
      </c>
      <c r="K3" s="2" t="s">
        <v>2250</v>
      </c>
      <c r="L3" s="2" t="s">
        <v>2251</v>
      </c>
      <c r="M3" s="2" t="s">
        <v>2252</v>
      </c>
      <c r="O3" s="167" t="s">
        <v>2283</v>
      </c>
      <c r="Y3" s="151" t="s">
        <v>2253</v>
      </c>
      <c r="Z3" s="151" t="s">
        <v>2254</v>
      </c>
      <c r="AA3" s="150" t="s">
        <v>2255</v>
      </c>
    </row>
    <row r="4" spans="1:30" x14ac:dyDescent="0.35">
      <c r="A4" t="s">
        <v>1071</v>
      </c>
      <c r="B4" t="s">
        <v>1073</v>
      </c>
      <c r="C4" t="s">
        <v>1075</v>
      </c>
      <c r="D4" t="s">
        <v>1077</v>
      </c>
      <c r="E4" t="s">
        <v>1079</v>
      </c>
      <c r="F4" t="s">
        <v>1083</v>
      </c>
      <c r="G4" s="106">
        <v>13069.284760757706</v>
      </c>
      <c r="H4" s="133">
        <f>G4/580</f>
        <v>22.533249587513286</v>
      </c>
      <c r="I4" s="132">
        <v>3495.45982983364</v>
      </c>
      <c r="J4">
        <f t="shared" ref="J4:J67" si="0">IF(A4="LI01",10,23.84)</f>
        <v>10</v>
      </c>
      <c r="K4">
        <f t="shared" ref="K4:K68" si="1">IF(B4="ENT01",1,2)</f>
        <v>1</v>
      </c>
      <c r="L4">
        <f>IF(C4="ENV01",1,2)</f>
        <v>1</v>
      </c>
      <c r="M4">
        <f>IF(F4="ZVDF01",1,0)</f>
        <v>1</v>
      </c>
      <c r="O4" t="s">
        <v>2256</v>
      </c>
      <c r="Y4" s="164">
        <f>H4</f>
        <v>22.533249587513286</v>
      </c>
      <c r="Z4" s="164">
        <f>$P$20+I4*$P$21+J4*$P$22+K4*$P$23+L4*$P$24+M4*$P$25</f>
        <v>27.857733405551365</v>
      </c>
      <c r="AA4" s="165">
        <f>Z4/Y4-1</f>
        <v>0.23629453875967465</v>
      </c>
      <c r="AC4" t="s">
        <v>2257</v>
      </c>
      <c r="AD4" s="134">
        <f>LARGE(AA4:AA1027,1)</f>
        <v>0.32242142513588856</v>
      </c>
    </row>
    <row r="5" spans="1:30" ht="15" thickBot="1" x14ac:dyDescent="0.4">
      <c r="A5" t="s">
        <v>1071</v>
      </c>
      <c r="B5" t="s">
        <v>1073</v>
      </c>
      <c r="C5" t="s">
        <v>1075</v>
      </c>
      <c r="D5" t="s">
        <v>1077</v>
      </c>
      <c r="E5" t="s">
        <v>1079</v>
      </c>
      <c r="F5" t="s">
        <v>1083</v>
      </c>
      <c r="G5" s="106">
        <v>16660.707676448892</v>
      </c>
      <c r="H5" s="133">
        <f t="shared" ref="H5:H68" si="2">G5/580</f>
        <v>28.725358062842918</v>
      </c>
      <c r="I5" s="132">
        <v>14172.2970393051</v>
      </c>
      <c r="J5">
        <f t="shared" si="0"/>
        <v>10</v>
      </c>
      <c r="K5">
        <f t="shared" si="1"/>
        <v>1</v>
      </c>
      <c r="L5">
        <f t="shared" ref="L5:L68" si="3">IF(C5="ENV01",1,2)</f>
        <v>1</v>
      </c>
      <c r="M5">
        <f t="shared" ref="M5:M68" si="4">IF(F5="ZVDF01",1,0)</f>
        <v>1</v>
      </c>
      <c r="Y5" s="164">
        <f t="shared" ref="Y5:Y68" si="5">H5</f>
        <v>28.725358062842918</v>
      </c>
      <c r="Z5" s="164">
        <f t="shared" ref="Z5:Z68" si="6">$P$20+I5*$P$21+J5*$P$22+K5*$P$23+L5*$P$24+M5*$P$25</f>
        <v>31.156111164400834</v>
      </c>
      <c r="AA5" s="165">
        <f t="shared" ref="AA5:AA68" si="7">Z5/Y5-1</f>
        <v>8.4620463084920328E-2</v>
      </c>
      <c r="AC5" t="s">
        <v>2258</v>
      </c>
      <c r="AD5" s="134">
        <f>SMALL(AA4:AA1027,1)</f>
        <v>-0.17349579565647599</v>
      </c>
    </row>
    <row r="6" spans="1:30" x14ac:dyDescent="0.35">
      <c r="A6" t="s">
        <v>1071</v>
      </c>
      <c r="B6" t="s">
        <v>1073</v>
      </c>
      <c r="C6" t="s">
        <v>1075</v>
      </c>
      <c r="D6" t="s">
        <v>1077</v>
      </c>
      <c r="E6" t="s">
        <v>1079</v>
      </c>
      <c r="F6" t="s">
        <v>1083</v>
      </c>
      <c r="G6" s="106">
        <v>18844.624205383116</v>
      </c>
      <c r="H6" s="133">
        <f t="shared" si="2"/>
        <v>32.490731388591577</v>
      </c>
      <c r="I6" s="132">
        <v>23954.0527728093</v>
      </c>
      <c r="J6">
        <f t="shared" si="0"/>
        <v>10</v>
      </c>
      <c r="K6">
        <f t="shared" si="1"/>
        <v>1</v>
      </c>
      <c r="L6">
        <f t="shared" si="3"/>
        <v>1</v>
      </c>
      <c r="M6">
        <f t="shared" si="4"/>
        <v>1</v>
      </c>
      <c r="O6" s="141" t="s">
        <v>2259</v>
      </c>
      <c r="P6" s="168"/>
      <c r="Y6" s="164">
        <f t="shared" si="5"/>
        <v>32.490731388591577</v>
      </c>
      <c r="Z6" s="164">
        <f t="shared" si="6"/>
        <v>34.177972875026811</v>
      </c>
      <c r="AA6" s="165">
        <f t="shared" si="7"/>
        <v>5.1929932455373251E-2</v>
      </c>
      <c r="AC6" t="s">
        <v>2260</v>
      </c>
      <c r="AD6" s="135">
        <f>MEDIAN(AA4:AA1027)</f>
        <v>1.1360779979871838E-2</v>
      </c>
    </row>
    <row r="7" spans="1:30" x14ac:dyDescent="0.35">
      <c r="A7" t="s">
        <v>1071</v>
      </c>
      <c r="B7" t="s">
        <v>1073</v>
      </c>
      <c r="C7" t="s">
        <v>1075</v>
      </c>
      <c r="D7" t="s">
        <v>1077</v>
      </c>
      <c r="E7" t="s">
        <v>1079</v>
      </c>
      <c r="F7" t="s">
        <v>1083</v>
      </c>
      <c r="G7" s="106">
        <v>24720.898722864851</v>
      </c>
      <c r="H7" s="133">
        <f t="shared" si="2"/>
        <v>42.622239177353194</v>
      </c>
      <c r="I7" s="132">
        <v>31081.371963744201</v>
      </c>
      <c r="J7">
        <f t="shared" si="0"/>
        <v>10</v>
      </c>
      <c r="K7">
        <f t="shared" si="1"/>
        <v>1</v>
      </c>
      <c r="L7">
        <f t="shared" si="3"/>
        <v>1</v>
      </c>
      <c r="M7">
        <f t="shared" si="4"/>
        <v>1</v>
      </c>
      <c r="O7" s="138" t="s">
        <v>2261</v>
      </c>
      <c r="P7" s="169">
        <v>0.92357572584064584</v>
      </c>
      <c r="Y7" s="164">
        <f t="shared" si="5"/>
        <v>42.622239177353194</v>
      </c>
      <c r="Z7" s="164">
        <f t="shared" si="6"/>
        <v>36.379803870328132</v>
      </c>
      <c r="AA7" s="165">
        <f t="shared" si="7"/>
        <v>-0.14645958137135839</v>
      </c>
      <c r="AC7" t="s">
        <v>2262</v>
      </c>
      <c r="AD7" s="134">
        <f>AVEDEV(AA4:AA1027)</f>
        <v>6.4298638591454085E-2</v>
      </c>
    </row>
    <row r="8" spans="1:30" x14ac:dyDescent="0.35">
      <c r="A8" t="s">
        <v>1071</v>
      </c>
      <c r="B8" t="s">
        <v>1073</v>
      </c>
      <c r="C8" t="s">
        <v>1075</v>
      </c>
      <c r="D8" t="s">
        <v>1077</v>
      </c>
      <c r="E8" t="s">
        <v>1079</v>
      </c>
      <c r="F8" t="s">
        <v>1083</v>
      </c>
      <c r="G8" s="106">
        <v>24174.243535315891</v>
      </c>
      <c r="H8" s="133">
        <f t="shared" si="2"/>
        <v>41.67973023330326</v>
      </c>
      <c r="I8" s="132">
        <v>45016.2336447989</v>
      </c>
      <c r="J8">
        <f t="shared" si="0"/>
        <v>10</v>
      </c>
      <c r="K8">
        <f t="shared" si="1"/>
        <v>1</v>
      </c>
      <c r="L8">
        <f t="shared" si="3"/>
        <v>1</v>
      </c>
      <c r="M8">
        <f t="shared" si="4"/>
        <v>1</v>
      </c>
      <c r="O8" s="138" t="s">
        <v>2263</v>
      </c>
      <c r="P8" s="169">
        <v>0.85299212136207592</v>
      </c>
      <c r="Y8" s="164">
        <f t="shared" si="5"/>
        <v>41.67973023330326</v>
      </c>
      <c r="Z8" s="164">
        <f t="shared" si="6"/>
        <v>40.684677770687053</v>
      </c>
      <c r="AA8" s="165">
        <f t="shared" si="7"/>
        <v>-2.3873774063468689E-2</v>
      </c>
    </row>
    <row r="9" spans="1:30" x14ac:dyDescent="0.35">
      <c r="A9" t="s">
        <v>1071</v>
      </c>
      <c r="B9" t="s">
        <v>1073</v>
      </c>
      <c r="C9" t="s">
        <v>1075</v>
      </c>
      <c r="D9" t="s">
        <v>1077</v>
      </c>
      <c r="E9" t="s">
        <v>1079</v>
      </c>
      <c r="F9" t="s">
        <v>1083</v>
      </c>
      <c r="G9" s="106">
        <v>26427.000888567876</v>
      </c>
      <c r="H9" s="133">
        <f t="shared" si="2"/>
        <v>45.563794635461853</v>
      </c>
      <c r="I9" s="132">
        <v>54061.366139626101</v>
      </c>
      <c r="J9">
        <f t="shared" si="0"/>
        <v>10</v>
      </c>
      <c r="K9">
        <f t="shared" si="1"/>
        <v>1</v>
      </c>
      <c r="L9">
        <f t="shared" si="3"/>
        <v>1</v>
      </c>
      <c r="M9">
        <f t="shared" si="4"/>
        <v>1</v>
      </c>
      <c r="O9" s="138" t="s">
        <v>2264</v>
      </c>
      <c r="P9" s="169">
        <v>0.8522700787361529</v>
      </c>
      <c r="Y9" s="164">
        <f t="shared" si="5"/>
        <v>45.563794635461853</v>
      </c>
      <c r="Z9" s="164">
        <f t="shared" si="6"/>
        <v>43.478975675718196</v>
      </c>
      <c r="AA9" s="165">
        <f t="shared" si="7"/>
        <v>-4.5756043288832315E-2</v>
      </c>
    </row>
    <row r="10" spans="1:30" x14ac:dyDescent="0.35">
      <c r="A10" t="s">
        <v>1071</v>
      </c>
      <c r="B10" t="s">
        <v>1073</v>
      </c>
      <c r="C10" t="s">
        <v>1075</v>
      </c>
      <c r="D10" t="s">
        <v>1077</v>
      </c>
      <c r="E10" t="s">
        <v>1079</v>
      </c>
      <c r="F10" t="s">
        <v>1083</v>
      </c>
      <c r="G10" s="106">
        <v>30190.29475757523</v>
      </c>
      <c r="H10" s="133">
        <f t="shared" si="2"/>
        <v>52.052232340646945</v>
      </c>
      <c r="I10" s="132">
        <v>63550.072249703</v>
      </c>
      <c r="J10">
        <f t="shared" si="0"/>
        <v>10</v>
      </c>
      <c r="K10">
        <f t="shared" si="1"/>
        <v>1</v>
      </c>
      <c r="L10">
        <f t="shared" si="3"/>
        <v>1</v>
      </c>
      <c r="M10">
        <f t="shared" si="4"/>
        <v>1</v>
      </c>
      <c r="O10" s="138" t="s">
        <v>2265</v>
      </c>
      <c r="P10" s="153">
        <v>3.0475055979313113</v>
      </c>
      <c r="Y10" s="164">
        <f t="shared" si="5"/>
        <v>52.052232340646945</v>
      </c>
      <c r="Z10" s="164">
        <f t="shared" si="6"/>
        <v>46.410306048159647</v>
      </c>
      <c r="AA10" s="165">
        <f t="shared" si="7"/>
        <v>-0.10838970854438434</v>
      </c>
    </row>
    <row r="11" spans="1:30" ht="15" thickBot="1" x14ac:dyDescent="0.4">
      <c r="A11" t="s">
        <v>1071</v>
      </c>
      <c r="B11" t="s">
        <v>1073</v>
      </c>
      <c r="C11" t="s">
        <v>1075</v>
      </c>
      <c r="D11" t="s">
        <v>1077</v>
      </c>
      <c r="E11" t="s">
        <v>1079</v>
      </c>
      <c r="F11" t="s">
        <v>1083</v>
      </c>
      <c r="G11" s="106">
        <v>29346.885106988353</v>
      </c>
      <c r="H11" s="133">
        <f t="shared" si="2"/>
        <v>50.598077770669576</v>
      </c>
      <c r="I11" s="132">
        <v>71394.000753582499</v>
      </c>
      <c r="J11">
        <f t="shared" si="0"/>
        <v>10</v>
      </c>
      <c r="K11">
        <f t="shared" si="1"/>
        <v>1</v>
      </c>
      <c r="L11">
        <f t="shared" si="3"/>
        <v>1</v>
      </c>
      <c r="M11">
        <f t="shared" si="4"/>
        <v>1</v>
      </c>
      <c r="O11" s="139" t="s">
        <v>2266</v>
      </c>
      <c r="P11" s="139">
        <v>1024</v>
      </c>
      <c r="Y11" s="164">
        <f t="shared" si="5"/>
        <v>50.598077770669576</v>
      </c>
      <c r="Z11" s="164">
        <f t="shared" si="6"/>
        <v>48.833517979896349</v>
      </c>
      <c r="AA11" s="165">
        <f t="shared" si="7"/>
        <v>-3.487404795832183E-2</v>
      </c>
    </row>
    <row r="12" spans="1:30" x14ac:dyDescent="0.35">
      <c r="A12" t="s">
        <v>1071</v>
      </c>
      <c r="B12" t="s">
        <v>1073</v>
      </c>
      <c r="C12" t="s">
        <v>1075</v>
      </c>
      <c r="D12" t="s">
        <v>1077</v>
      </c>
      <c r="E12" t="s">
        <v>1079</v>
      </c>
      <c r="F12" t="s">
        <v>1084</v>
      </c>
      <c r="G12" s="106">
        <v>13844.429868053949</v>
      </c>
      <c r="H12" s="133">
        <f t="shared" si="2"/>
        <v>23.869706669058534</v>
      </c>
      <c r="I12" s="132">
        <v>3495.45982983364</v>
      </c>
      <c r="J12">
        <f t="shared" si="0"/>
        <v>10</v>
      </c>
      <c r="K12">
        <f t="shared" si="1"/>
        <v>1</v>
      </c>
      <c r="L12">
        <f t="shared" si="3"/>
        <v>1</v>
      </c>
      <c r="M12">
        <f t="shared" si="4"/>
        <v>0</v>
      </c>
      <c r="Y12" s="164">
        <f t="shared" si="5"/>
        <v>23.869706669058534</v>
      </c>
      <c r="Z12" s="164">
        <f t="shared" si="6"/>
        <v>27.087345278367046</v>
      </c>
      <c r="AA12" s="165">
        <f t="shared" si="7"/>
        <v>0.13480009008570781</v>
      </c>
    </row>
    <row r="13" spans="1:30" ht="15" thickBot="1" x14ac:dyDescent="0.4">
      <c r="A13" t="s">
        <v>1071</v>
      </c>
      <c r="B13" t="s">
        <v>1073</v>
      </c>
      <c r="C13" t="s">
        <v>1075</v>
      </c>
      <c r="D13" t="s">
        <v>1077</v>
      </c>
      <c r="E13" t="s">
        <v>1079</v>
      </c>
      <c r="F13" t="s">
        <v>1084</v>
      </c>
      <c r="G13" s="106">
        <v>17323.187950172094</v>
      </c>
      <c r="H13" s="133">
        <f t="shared" si="2"/>
        <v>29.867565431331197</v>
      </c>
      <c r="I13" s="132">
        <v>14172.2970393051</v>
      </c>
      <c r="J13">
        <f t="shared" si="0"/>
        <v>10</v>
      </c>
      <c r="K13">
        <f t="shared" si="1"/>
        <v>1</v>
      </c>
      <c r="L13">
        <f t="shared" si="3"/>
        <v>1</v>
      </c>
      <c r="M13">
        <f t="shared" si="4"/>
        <v>0</v>
      </c>
      <c r="O13" t="s">
        <v>2267</v>
      </c>
      <c r="Y13" s="164">
        <f t="shared" si="5"/>
        <v>29.867565431331197</v>
      </c>
      <c r="Z13" s="164">
        <f t="shared" si="6"/>
        <v>30.385723037216515</v>
      </c>
      <c r="AA13" s="165">
        <f t="shared" si="7"/>
        <v>1.7348504921722574E-2</v>
      </c>
    </row>
    <row r="14" spans="1:30" x14ac:dyDescent="0.35">
      <c r="A14" t="s">
        <v>1071</v>
      </c>
      <c r="B14" t="s">
        <v>1073</v>
      </c>
      <c r="C14" t="s">
        <v>1075</v>
      </c>
      <c r="D14" t="s">
        <v>1077</v>
      </c>
      <c r="E14" t="s">
        <v>1079</v>
      </c>
      <c r="F14" t="s">
        <v>1084</v>
      </c>
      <c r="G14" s="106">
        <v>18579.458257003571</v>
      </c>
      <c r="H14" s="133">
        <f t="shared" si="2"/>
        <v>32.033548718971673</v>
      </c>
      <c r="I14" s="132">
        <v>23954.0527728093</v>
      </c>
      <c r="J14">
        <f t="shared" si="0"/>
        <v>10</v>
      </c>
      <c r="K14">
        <f t="shared" si="1"/>
        <v>1</v>
      </c>
      <c r="L14">
        <f t="shared" si="3"/>
        <v>1</v>
      </c>
      <c r="M14">
        <f t="shared" si="4"/>
        <v>0</v>
      </c>
      <c r="O14" s="140"/>
      <c r="P14" s="140" t="s">
        <v>2268</v>
      </c>
      <c r="Q14" s="140" t="s">
        <v>2269</v>
      </c>
      <c r="R14" s="140" t="s">
        <v>2270</v>
      </c>
      <c r="S14" s="140" t="s">
        <v>1131</v>
      </c>
      <c r="T14" s="140" t="s">
        <v>2271</v>
      </c>
      <c r="Y14" s="164">
        <f t="shared" si="5"/>
        <v>32.033548718971673</v>
      </c>
      <c r="Z14" s="164">
        <f t="shared" si="6"/>
        <v>33.407584747842492</v>
      </c>
      <c r="AA14" s="165">
        <f t="shared" si="7"/>
        <v>4.2893656301559169E-2</v>
      </c>
    </row>
    <row r="15" spans="1:30" x14ac:dyDescent="0.35">
      <c r="A15" t="s">
        <v>1071</v>
      </c>
      <c r="B15" t="s">
        <v>1073</v>
      </c>
      <c r="C15" t="s">
        <v>1075</v>
      </c>
      <c r="D15" t="s">
        <v>1077</v>
      </c>
      <c r="E15" t="s">
        <v>1079</v>
      </c>
      <c r="F15" t="s">
        <v>1084</v>
      </c>
      <c r="G15" s="106">
        <v>23995.055376943194</v>
      </c>
      <c r="H15" s="133">
        <f t="shared" si="2"/>
        <v>41.370785132660679</v>
      </c>
      <c r="I15" s="132">
        <v>31081.371963744201</v>
      </c>
      <c r="J15">
        <f t="shared" si="0"/>
        <v>10</v>
      </c>
      <c r="K15">
        <f t="shared" si="1"/>
        <v>1</v>
      </c>
      <c r="L15">
        <f t="shared" si="3"/>
        <v>1</v>
      </c>
      <c r="M15">
        <f t="shared" si="4"/>
        <v>0</v>
      </c>
      <c r="O15" s="138" t="s">
        <v>2272</v>
      </c>
      <c r="P15" s="170">
        <v>5</v>
      </c>
      <c r="Q15" s="171">
        <v>54858.156772895141</v>
      </c>
      <c r="R15" s="171">
        <v>10971.631354579029</v>
      </c>
      <c r="S15" s="170">
        <v>1181.3597850565595</v>
      </c>
      <c r="T15" s="170">
        <v>0</v>
      </c>
      <c r="Y15" s="164">
        <f t="shared" si="5"/>
        <v>41.370785132660679</v>
      </c>
      <c r="Z15" s="164">
        <f t="shared" si="6"/>
        <v>35.609415743143813</v>
      </c>
      <c r="AA15" s="165">
        <f t="shared" si="7"/>
        <v>-0.13926178512305976</v>
      </c>
    </row>
    <row r="16" spans="1:30" x14ac:dyDescent="0.35">
      <c r="A16" t="s">
        <v>1071</v>
      </c>
      <c r="B16" t="s">
        <v>1073</v>
      </c>
      <c r="C16" t="s">
        <v>1075</v>
      </c>
      <c r="D16" t="s">
        <v>1077</v>
      </c>
      <c r="E16" t="s">
        <v>1079</v>
      </c>
      <c r="F16" t="s">
        <v>1084</v>
      </c>
      <c r="G16" s="106">
        <v>23333.94497173456</v>
      </c>
      <c r="H16" s="133">
        <f t="shared" si="2"/>
        <v>40.230939606438895</v>
      </c>
      <c r="I16" s="132">
        <v>45016.2336447989</v>
      </c>
      <c r="J16">
        <f t="shared" si="0"/>
        <v>10</v>
      </c>
      <c r="K16">
        <f t="shared" si="1"/>
        <v>1</v>
      </c>
      <c r="L16">
        <f t="shared" si="3"/>
        <v>1</v>
      </c>
      <c r="M16">
        <f t="shared" si="4"/>
        <v>0</v>
      </c>
      <c r="O16" s="138" t="s">
        <v>2273</v>
      </c>
      <c r="P16" s="170">
        <v>1018</v>
      </c>
      <c r="Q16" s="171">
        <v>9454.4615960722858</v>
      </c>
      <c r="R16" s="171">
        <v>9.2872903694226778</v>
      </c>
      <c r="S16" s="170"/>
      <c r="T16" s="170"/>
      <c r="Y16" s="164">
        <f t="shared" si="5"/>
        <v>40.230939606438895</v>
      </c>
      <c r="Z16" s="164">
        <f t="shared" si="6"/>
        <v>39.914289643502734</v>
      </c>
      <c r="AA16" s="165">
        <f t="shared" si="7"/>
        <v>-7.8708070463628932E-3</v>
      </c>
    </row>
    <row r="17" spans="1:27" ht="15" thickBot="1" x14ac:dyDescent="0.4">
      <c r="A17" t="s">
        <v>1071</v>
      </c>
      <c r="B17" t="s">
        <v>1073</v>
      </c>
      <c r="C17" t="s">
        <v>1075</v>
      </c>
      <c r="D17" t="s">
        <v>1077</v>
      </c>
      <c r="E17" t="s">
        <v>1079</v>
      </c>
      <c r="F17" t="s">
        <v>1084</v>
      </c>
      <c r="G17" s="106">
        <v>24851.158293230754</v>
      </c>
      <c r="H17" s="133">
        <f t="shared" si="2"/>
        <v>42.8468246435013</v>
      </c>
      <c r="I17" s="132">
        <v>54061.366139626101</v>
      </c>
      <c r="J17">
        <f t="shared" si="0"/>
        <v>10</v>
      </c>
      <c r="K17">
        <f t="shared" si="1"/>
        <v>1</v>
      </c>
      <c r="L17">
        <f t="shared" si="3"/>
        <v>1</v>
      </c>
      <c r="M17">
        <f t="shared" si="4"/>
        <v>0</v>
      </c>
      <c r="O17" s="139" t="s">
        <v>1130</v>
      </c>
      <c r="P17" s="172">
        <v>1023</v>
      </c>
      <c r="Q17" s="173">
        <v>64312.618368967429</v>
      </c>
      <c r="R17" s="173"/>
      <c r="S17" s="172"/>
      <c r="T17" s="172"/>
      <c r="Y17" s="164">
        <f t="shared" si="5"/>
        <v>42.8468246435013</v>
      </c>
      <c r="Z17" s="164">
        <f t="shared" si="6"/>
        <v>42.708587548533878</v>
      </c>
      <c r="AA17" s="165">
        <f t="shared" si="7"/>
        <v>-3.2263089766300102E-3</v>
      </c>
    </row>
    <row r="18" spans="1:27" ht="15" thickBot="1" x14ac:dyDescent="0.4">
      <c r="A18" t="s">
        <v>1071</v>
      </c>
      <c r="B18" t="s">
        <v>1073</v>
      </c>
      <c r="C18" t="s">
        <v>1075</v>
      </c>
      <c r="D18" t="s">
        <v>1077</v>
      </c>
      <c r="E18" t="s">
        <v>1079</v>
      </c>
      <c r="F18" t="s">
        <v>1084</v>
      </c>
      <c r="G18" s="106">
        <v>27642.486053014087</v>
      </c>
      <c r="H18" s="133">
        <f t="shared" si="2"/>
        <v>47.659458712093254</v>
      </c>
      <c r="I18" s="132">
        <v>63550.072249703</v>
      </c>
      <c r="J18">
        <f t="shared" si="0"/>
        <v>10</v>
      </c>
      <c r="K18">
        <f t="shared" si="1"/>
        <v>1</v>
      </c>
      <c r="L18">
        <f t="shared" si="3"/>
        <v>1</v>
      </c>
      <c r="M18">
        <f t="shared" si="4"/>
        <v>0</v>
      </c>
      <c r="Y18" s="164">
        <f t="shared" si="5"/>
        <v>47.659458712093254</v>
      </c>
      <c r="Z18" s="164">
        <f t="shared" si="6"/>
        <v>45.639917920975329</v>
      </c>
      <c r="AA18" s="165">
        <f t="shared" si="7"/>
        <v>-4.2374396304368456E-2</v>
      </c>
    </row>
    <row r="19" spans="1:27" ht="29" x14ac:dyDescent="0.35">
      <c r="A19" t="s">
        <v>1071</v>
      </c>
      <c r="B19" t="s">
        <v>1073</v>
      </c>
      <c r="C19" t="s">
        <v>1075</v>
      </c>
      <c r="D19" t="s">
        <v>1077</v>
      </c>
      <c r="E19" t="s">
        <v>1079</v>
      </c>
      <c r="F19" t="s">
        <v>1084</v>
      </c>
      <c r="G19" s="106">
        <v>26869.11737660686</v>
      </c>
      <c r="H19" s="133">
        <f t="shared" si="2"/>
        <v>46.326064442425618</v>
      </c>
      <c r="I19" s="132">
        <v>71394.000753582499</v>
      </c>
      <c r="J19">
        <f t="shared" si="0"/>
        <v>10</v>
      </c>
      <c r="K19">
        <f t="shared" si="1"/>
        <v>1</v>
      </c>
      <c r="L19">
        <f t="shared" si="3"/>
        <v>1</v>
      </c>
      <c r="M19">
        <f t="shared" si="4"/>
        <v>0</v>
      </c>
      <c r="O19" s="140"/>
      <c r="P19" s="156" t="s">
        <v>2274</v>
      </c>
      <c r="Q19" s="156" t="s">
        <v>2265</v>
      </c>
      <c r="R19" s="156" t="s">
        <v>2275</v>
      </c>
      <c r="S19" s="156" t="s">
        <v>2276</v>
      </c>
      <c r="T19" s="156" t="s">
        <v>2277</v>
      </c>
      <c r="U19" s="156" t="s">
        <v>2278</v>
      </c>
      <c r="V19" s="156" t="s">
        <v>2279</v>
      </c>
      <c r="W19" s="156" t="s">
        <v>2280</v>
      </c>
      <c r="Y19" s="164">
        <f t="shared" si="5"/>
        <v>46.326064442425618</v>
      </c>
      <c r="Z19" s="164">
        <f t="shared" si="6"/>
        <v>48.063129852712031</v>
      </c>
      <c r="AA19" s="165">
        <f t="shared" si="7"/>
        <v>3.7496502912421015E-2</v>
      </c>
    </row>
    <row r="20" spans="1:27" x14ac:dyDescent="0.35">
      <c r="A20" t="s">
        <v>1071</v>
      </c>
      <c r="B20" t="s">
        <v>1073</v>
      </c>
      <c r="C20" t="s">
        <v>1075</v>
      </c>
      <c r="D20" t="s">
        <v>1077</v>
      </c>
      <c r="E20" t="s">
        <v>1082</v>
      </c>
      <c r="F20" t="s">
        <v>1083</v>
      </c>
      <c r="G20" s="106">
        <v>13091.728329561834</v>
      </c>
      <c r="H20" s="133">
        <f t="shared" si="2"/>
        <v>22.571945395796266</v>
      </c>
      <c r="I20" s="132">
        <v>3495.45982983364</v>
      </c>
      <c r="J20">
        <f t="shared" si="0"/>
        <v>10</v>
      </c>
      <c r="K20">
        <f t="shared" si="1"/>
        <v>1</v>
      </c>
      <c r="L20">
        <f t="shared" si="3"/>
        <v>1</v>
      </c>
      <c r="M20">
        <f t="shared" si="4"/>
        <v>1</v>
      </c>
      <c r="O20" s="138" t="s">
        <v>2281</v>
      </c>
      <c r="P20" s="154">
        <v>25.475548305158586</v>
      </c>
      <c r="Q20" s="154">
        <v>0.51163581141723979</v>
      </c>
      <c r="R20" s="154">
        <v>49.792347870628696</v>
      </c>
      <c r="S20" s="154">
        <v>4.5442570060095061E-275</v>
      </c>
      <c r="T20" s="154">
        <v>24.471566868951438</v>
      </c>
      <c r="U20" s="154">
        <v>26.479529741365734</v>
      </c>
      <c r="V20" s="154">
        <v>24.471566868951438</v>
      </c>
      <c r="W20" s="154">
        <v>26.479529741365734</v>
      </c>
      <c r="Y20" s="164">
        <f t="shared" si="5"/>
        <v>22.571945395796266</v>
      </c>
      <c r="Z20" s="164">
        <f t="shared" si="6"/>
        <v>27.857733405551365</v>
      </c>
      <c r="AA20" s="165">
        <f t="shared" si="7"/>
        <v>0.23417511947107172</v>
      </c>
    </row>
    <row r="21" spans="1:27" x14ac:dyDescent="0.35">
      <c r="A21" t="s">
        <v>1071</v>
      </c>
      <c r="B21" t="s">
        <v>1073</v>
      </c>
      <c r="C21" t="s">
        <v>1075</v>
      </c>
      <c r="D21" t="s">
        <v>1077</v>
      </c>
      <c r="E21" t="s">
        <v>1082</v>
      </c>
      <c r="F21" t="s">
        <v>1083</v>
      </c>
      <c r="G21" s="106">
        <v>16677.869123936565</v>
      </c>
      <c r="H21" s="133">
        <f t="shared" si="2"/>
        <v>28.754946765407873</v>
      </c>
      <c r="I21" s="132">
        <v>14172.2970393051</v>
      </c>
      <c r="J21">
        <f t="shared" si="0"/>
        <v>10</v>
      </c>
      <c r="K21">
        <f t="shared" si="1"/>
        <v>1</v>
      </c>
      <c r="L21">
        <f t="shared" si="3"/>
        <v>1</v>
      </c>
      <c r="M21">
        <f t="shared" si="4"/>
        <v>1</v>
      </c>
      <c r="O21" s="138" t="s">
        <v>1103</v>
      </c>
      <c r="P21" s="154">
        <v>3.0892835529265834E-4</v>
      </c>
      <c r="Q21" s="154">
        <v>4.2182401140242024E-6</v>
      </c>
      <c r="R21" s="154">
        <v>73.236313472430709</v>
      </c>
      <c r="S21" s="154">
        <v>0</v>
      </c>
      <c r="T21" s="154">
        <v>3.0065091522017104E-4</v>
      </c>
      <c r="U21" s="154">
        <v>3.1720579536514564E-4</v>
      </c>
      <c r="V21" s="154">
        <v>3.0065091522017104E-4</v>
      </c>
      <c r="W21" s="154">
        <v>3.1720579536514564E-4</v>
      </c>
      <c r="Y21" s="164">
        <f t="shared" si="5"/>
        <v>28.754946765407873</v>
      </c>
      <c r="Z21" s="164">
        <f t="shared" si="6"/>
        <v>31.156111164400834</v>
      </c>
      <c r="AA21" s="165">
        <f t="shared" si="7"/>
        <v>8.3504393820737599E-2</v>
      </c>
    </row>
    <row r="22" spans="1:27" x14ac:dyDescent="0.35">
      <c r="A22" t="s">
        <v>1071</v>
      </c>
      <c r="B22" t="s">
        <v>1073</v>
      </c>
      <c r="C22" t="s">
        <v>1075</v>
      </c>
      <c r="D22" t="s">
        <v>1077</v>
      </c>
      <c r="E22" t="s">
        <v>1082</v>
      </c>
      <c r="F22" t="s">
        <v>1083</v>
      </c>
      <c r="G22" s="106">
        <v>18870.800097667528</v>
      </c>
      <c r="H22" s="133">
        <f t="shared" si="2"/>
        <v>32.535862237357804</v>
      </c>
      <c r="I22" s="132">
        <v>23954.0527728093</v>
      </c>
      <c r="J22">
        <f t="shared" si="0"/>
        <v>10</v>
      </c>
      <c r="K22">
        <f t="shared" si="1"/>
        <v>1</v>
      </c>
      <c r="L22">
        <f t="shared" si="3"/>
        <v>1</v>
      </c>
      <c r="M22">
        <f t="shared" si="4"/>
        <v>1</v>
      </c>
      <c r="O22" s="138" t="s">
        <v>2249</v>
      </c>
      <c r="P22" s="154">
        <v>0.2864024233684328</v>
      </c>
      <c r="Q22" s="154">
        <v>1.376221819875054E-2</v>
      </c>
      <c r="R22" s="154">
        <v>20.810774777167467</v>
      </c>
      <c r="S22" s="154">
        <v>1.9997244181864323E-80</v>
      </c>
      <c r="T22" s="154">
        <v>0.25939686338954004</v>
      </c>
      <c r="U22" s="154">
        <v>0.31340798334732556</v>
      </c>
      <c r="V22" s="154">
        <v>0.25939686338954004</v>
      </c>
      <c r="W22" s="154">
        <v>0.31340798334732556</v>
      </c>
      <c r="Y22" s="164">
        <f t="shared" si="5"/>
        <v>32.535862237357804</v>
      </c>
      <c r="Z22" s="164">
        <f t="shared" si="6"/>
        <v>34.177972875026811</v>
      </c>
      <c r="AA22" s="165">
        <f t="shared" si="7"/>
        <v>5.0470788992446947E-2</v>
      </c>
    </row>
    <row r="23" spans="1:27" x14ac:dyDescent="0.35">
      <c r="A23" t="s">
        <v>1071</v>
      </c>
      <c r="B23" t="s">
        <v>1073</v>
      </c>
      <c r="C23" t="s">
        <v>1075</v>
      </c>
      <c r="D23" t="s">
        <v>1077</v>
      </c>
      <c r="E23" t="s">
        <v>1082</v>
      </c>
      <c r="F23" t="s">
        <v>1083</v>
      </c>
      <c r="G23" s="106">
        <v>24749.527073348047</v>
      </c>
      <c r="H23" s="133">
        <f t="shared" si="2"/>
        <v>42.671598402324221</v>
      </c>
      <c r="I23" s="132">
        <v>31081.371963744201</v>
      </c>
      <c r="J23">
        <f t="shared" si="0"/>
        <v>10</v>
      </c>
      <c r="K23">
        <f t="shared" si="1"/>
        <v>1</v>
      </c>
      <c r="L23">
        <f t="shared" si="3"/>
        <v>1</v>
      </c>
      <c r="M23">
        <f t="shared" si="4"/>
        <v>1</v>
      </c>
      <c r="O23" s="138" t="s">
        <v>2250</v>
      </c>
      <c r="P23" s="154">
        <v>-0.58148594988815971</v>
      </c>
      <c r="Q23" s="154">
        <v>0.19046909987070715</v>
      </c>
      <c r="R23" s="154">
        <v>-3.052914883741666</v>
      </c>
      <c r="S23" s="154">
        <v>2.3251462737701053E-3</v>
      </c>
      <c r="T23" s="154">
        <v>-0.95524289999603473</v>
      </c>
      <c r="U23" s="154">
        <v>-0.20772899978028475</v>
      </c>
      <c r="V23" s="154">
        <v>-0.95524289999603473</v>
      </c>
      <c r="W23" s="154">
        <v>-0.20772899978028475</v>
      </c>
      <c r="Y23" s="164">
        <f t="shared" si="5"/>
        <v>42.671598402324221</v>
      </c>
      <c r="Z23" s="164">
        <f t="shared" si="6"/>
        <v>36.379803870328132</v>
      </c>
      <c r="AA23" s="165">
        <f t="shared" si="7"/>
        <v>-0.14744689131807609</v>
      </c>
    </row>
    <row r="24" spans="1:27" x14ac:dyDescent="0.35">
      <c r="A24" t="s">
        <v>1071</v>
      </c>
      <c r="B24" t="s">
        <v>1073</v>
      </c>
      <c r="C24" t="s">
        <v>1075</v>
      </c>
      <c r="D24" t="s">
        <v>1077</v>
      </c>
      <c r="E24" t="s">
        <v>1082</v>
      </c>
      <c r="F24" t="s">
        <v>1083</v>
      </c>
      <c r="G24" s="106">
        <v>24213.80439246387</v>
      </c>
      <c r="H24" s="133">
        <f t="shared" si="2"/>
        <v>41.747938607696327</v>
      </c>
      <c r="I24" s="132">
        <v>45016.2336447989</v>
      </c>
      <c r="J24">
        <f t="shared" si="0"/>
        <v>10</v>
      </c>
      <c r="K24">
        <f t="shared" si="1"/>
        <v>1</v>
      </c>
      <c r="L24">
        <f t="shared" si="3"/>
        <v>1</v>
      </c>
      <c r="M24">
        <f t="shared" si="4"/>
        <v>1</v>
      </c>
      <c r="O24" s="138" t="s">
        <v>2251</v>
      </c>
      <c r="P24" s="154">
        <v>-1.750587966809775</v>
      </c>
      <c r="Q24" s="154">
        <v>0.19046909987070748</v>
      </c>
      <c r="R24" s="154">
        <v>-9.1909289643206868</v>
      </c>
      <c r="S24" s="154">
        <v>2.1334731559987083E-19</v>
      </c>
      <c r="T24" s="154">
        <v>-2.1243449169176505</v>
      </c>
      <c r="U24" s="154">
        <v>-1.3768310167018993</v>
      </c>
      <c r="V24" s="154">
        <v>-2.1243449169176505</v>
      </c>
      <c r="W24" s="154">
        <v>-1.3768310167018993</v>
      </c>
      <c r="Y24" s="164">
        <f t="shared" si="5"/>
        <v>41.747938607696327</v>
      </c>
      <c r="Z24" s="164">
        <f t="shared" si="6"/>
        <v>40.684677770687053</v>
      </c>
      <c r="AA24" s="165">
        <f t="shared" si="7"/>
        <v>-2.5468582940122886E-2</v>
      </c>
    </row>
    <row r="25" spans="1:27" ht="15" thickBot="1" x14ac:dyDescent="0.4">
      <c r="A25" t="s">
        <v>1071</v>
      </c>
      <c r="B25" t="s">
        <v>1073</v>
      </c>
      <c r="C25" t="s">
        <v>1075</v>
      </c>
      <c r="D25" t="s">
        <v>1077</v>
      </c>
      <c r="E25" t="s">
        <v>1082</v>
      </c>
      <c r="F25" t="s">
        <v>1083</v>
      </c>
      <c r="G25" s="106">
        <v>26507.120940824239</v>
      </c>
      <c r="H25" s="133">
        <f t="shared" si="2"/>
        <v>45.701932656593513</v>
      </c>
      <c r="I25" s="132">
        <v>54061.366139626101</v>
      </c>
      <c r="J25">
        <f t="shared" si="0"/>
        <v>10</v>
      </c>
      <c r="K25">
        <f t="shared" si="1"/>
        <v>1</v>
      </c>
      <c r="L25">
        <f t="shared" si="3"/>
        <v>1</v>
      </c>
      <c r="M25">
        <f t="shared" si="4"/>
        <v>1</v>
      </c>
      <c r="O25" s="139" t="s">
        <v>2252</v>
      </c>
      <c r="P25" s="155">
        <v>0.77038812718431748</v>
      </c>
      <c r="Q25" s="155">
        <v>0.19046909987070759</v>
      </c>
      <c r="R25" s="155">
        <v>4.0446882339826509</v>
      </c>
      <c r="S25" s="155">
        <v>5.6351380710724579E-5</v>
      </c>
      <c r="T25" s="155">
        <v>0.39663117707644163</v>
      </c>
      <c r="U25" s="155">
        <v>1.1441450772921933</v>
      </c>
      <c r="V25" s="155">
        <v>0.39663117707644163</v>
      </c>
      <c r="W25" s="155">
        <v>1.1441450772921933</v>
      </c>
      <c r="Y25" s="164">
        <f t="shared" si="5"/>
        <v>45.701932656593513</v>
      </c>
      <c r="Z25" s="164">
        <f t="shared" si="6"/>
        <v>43.478975675718196</v>
      </c>
      <c r="AA25" s="165">
        <f t="shared" si="7"/>
        <v>-4.8640327698583841E-2</v>
      </c>
    </row>
    <row r="26" spans="1:27" x14ac:dyDescent="0.35">
      <c r="A26" t="s">
        <v>1071</v>
      </c>
      <c r="B26" t="s">
        <v>1073</v>
      </c>
      <c r="C26" t="s">
        <v>1075</v>
      </c>
      <c r="D26" t="s">
        <v>1077</v>
      </c>
      <c r="E26" t="s">
        <v>1082</v>
      </c>
      <c r="F26" t="s">
        <v>1083</v>
      </c>
      <c r="G26" s="106">
        <v>30407.192551312968</v>
      </c>
      <c r="H26" s="133">
        <f t="shared" si="2"/>
        <v>52.426194053987878</v>
      </c>
      <c r="I26" s="132">
        <v>63550.072249703</v>
      </c>
      <c r="J26">
        <f t="shared" si="0"/>
        <v>10</v>
      </c>
      <c r="K26">
        <f t="shared" si="1"/>
        <v>1</v>
      </c>
      <c r="L26">
        <f t="shared" si="3"/>
        <v>1</v>
      </c>
      <c r="M26">
        <f t="shared" si="4"/>
        <v>1</v>
      </c>
      <c r="Y26" s="164">
        <f t="shared" si="5"/>
        <v>52.426194053987878</v>
      </c>
      <c r="Z26" s="164">
        <f t="shared" si="6"/>
        <v>46.410306048159647</v>
      </c>
      <c r="AA26" s="165">
        <f t="shared" si="7"/>
        <v>-0.11474966120243513</v>
      </c>
    </row>
    <row r="27" spans="1:27" x14ac:dyDescent="0.35">
      <c r="A27" t="s">
        <v>1071</v>
      </c>
      <c r="B27" t="s">
        <v>1073</v>
      </c>
      <c r="C27" t="s">
        <v>1075</v>
      </c>
      <c r="D27" t="s">
        <v>1077</v>
      </c>
      <c r="E27" t="s">
        <v>1082</v>
      </c>
      <c r="F27" t="s">
        <v>1083</v>
      </c>
      <c r="G27" s="106">
        <v>29360.939960915635</v>
      </c>
      <c r="H27" s="133">
        <f t="shared" si="2"/>
        <v>50.622310277440754</v>
      </c>
      <c r="I27" s="132">
        <v>71394.000753582499</v>
      </c>
      <c r="J27">
        <f t="shared" si="0"/>
        <v>10</v>
      </c>
      <c r="K27">
        <f t="shared" si="1"/>
        <v>1</v>
      </c>
      <c r="L27">
        <f t="shared" si="3"/>
        <v>1</v>
      </c>
      <c r="M27">
        <f t="shared" si="4"/>
        <v>1</v>
      </c>
      <c r="Y27" s="164">
        <f t="shared" si="5"/>
        <v>50.622310277440754</v>
      </c>
      <c r="Z27" s="164">
        <f t="shared" si="6"/>
        <v>48.833517979896349</v>
      </c>
      <c r="AA27" s="165">
        <f t="shared" si="7"/>
        <v>-3.5336046255904696E-2</v>
      </c>
    </row>
    <row r="28" spans="1:27" x14ac:dyDescent="0.35">
      <c r="A28" t="s">
        <v>1071</v>
      </c>
      <c r="B28" t="s">
        <v>1073</v>
      </c>
      <c r="C28" t="s">
        <v>1075</v>
      </c>
      <c r="D28" t="s">
        <v>1077</v>
      </c>
      <c r="E28" t="s">
        <v>1082</v>
      </c>
      <c r="F28" t="s">
        <v>1084</v>
      </c>
      <c r="G28" s="106">
        <v>13868.739483651534</v>
      </c>
      <c r="H28" s="133">
        <f t="shared" si="2"/>
        <v>23.911619799399197</v>
      </c>
      <c r="I28" s="132">
        <v>3495.45982983364</v>
      </c>
      <c r="J28">
        <f t="shared" si="0"/>
        <v>10</v>
      </c>
      <c r="K28">
        <f t="shared" si="1"/>
        <v>1</v>
      </c>
      <c r="L28">
        <f t="shared" si="3"/>
        <v>1</v>
      </c>
      <c r="M28">
        <f t="shared" si="4"/>
        <v>0</v>
      </c>
      <c r="Y28" s="164">
        <f t="shared" si="5"/>
        <v>23.911619799399197</v>
      </c>
      <c r="Z28" s="164">
        <f t="shared" si="6"/>
        <v>27.087345278367046</v>
      </c>
      <c r="AA28" s="165">
        <f t="shared" si="7"/>
        <v>0.13281097247320917</v>
      </c>
    </row>
    <row r="29" spans="1:27" x14ac:dyDescent="0.35">
      <c r="A29" t="s">
        <v>1071</v>
      </c>
      <c r="B29" t="s">
        <v>1073</v>
      </c>
      <c r="C29" t="s">
        <v>1075</v>
      </c>
      <c r="D29" t="s">
        <v>1077</v>
      </c>
      <c r="E29" t="s">
        <v>1082</v>
      </c>
      <c r="F29" t="s">
        <v>1084</v>
      </c>
      <c r="G29" s="106">
        <v>17354.067733691623</v>
      </c>
      <c r="H29" s="133">
        <f t="shared" si="2"/>
        <v>29.920806437399349</v>
      </c>
      <c r="I29" s="132">
        <v>14172.2970393051</v>
      </c>
      <c r="J29">
        <f t="shared" si="0"/>
        <v>10</v>
      </c>
      <c r="K29">
        <f t="shared" si="1"/>
        <v>1</v>
      </c>
      <c r="L29">
        <f t="shared" si="3"/>
        <v>1</v>
      </c>
      <c r="M29">
        <f t="shared" si="4"/>
        <v>0</v>
      </c>
      <c r="Y29" s="164">
        <f t="shared" si="5"/>
        <v>29.920806437399349</v>
      </c>
      <c r="Z29" s="164">
        <f t="shared" si="6"/>
        <v>30.385723037216515</v>
      </c>
      <c r="AA29" s="165">
        <f t="shared" si="7"/>
        <v>1.5538237606993244E-2</v>
      </c>
    </row>
    <row r="30" spans="1:27" x14ac:dyDescent="0.35">
      <c r="A30" t="s">
        <v>1071</v>
      </c>
      <c r="B30" t="s">
        <v>1073</v>
      </c>
      <c r="C30" t="s">
        <v>1075</v>
      </c>
      <c r="D30" t="s">
        <v>1077</v>
      </c>
      <c r="E30" t="s">
        <v>1082</v>
      </c>
      <c r="F30" t="s">
        <v>1084</v>
      </c>
      <c r="G30" s="106">
        <v>18608.683092821339</v>
      </c>
      <c r="H30" s="133">
        <f t="shared" si="2"/>
        <v>32.083936366933344</v>
      </c>
      <c r="I30" s="132">
        <v>23954.0527728093</v>
      </c>
      <c r="J30">
        <f t="shared" si="0"/>
        <v>10</v>
      </c>
      <c r="K30">
        <f t="shared" si="1"/>
        <v>1</v>
      </c>
      <c r="L30">
        <f t="shared" si="3"/>
        <v>1</v>
      </c>
      <c r="M30">
        <f t="shared" si="4"/>
        <v>0</v>
      </c>
      <c r="Y30" s="164">
        <f t="shared" si="5"/>
        <v>32.083936366933344</v>
      </c>
      <c r="Z30" s="164">
        <f t="shared" si="6"/>
        <v>33.407584747842492</v>
      </c>
      <c r="AA30" s="165">
        <f t="shared" si="7"/>
        <v>4.1255797473571221E-2</v>
      </c>
    </row>
    <row r="31" spans="1:27" x14ac:dyDescent="0.35">
      <c r="A31" t="s">
        <v>1071</v>
      </c>
      <c r="B31" t="s">
        <v>1073</v>
      </c>
      <c r="C31" t="s">
        <v>1075</v>
      </c>
      <c r="D31" t="s">
        <v>1077</v>
      </c>
      <c r="E31" t="s">
        <v>1082</v>
      </c>
      <c r="F31" t="s">
        <v>1084</v>
      </c>
      <c r="G31" s="106">
        <v>24023.796977848102</v>
      </c>
      <c r="H31" s="133">
        <f t="shared" si="2"/>
        <v>41.420339616979483</v>
      </c>
      <c r="I31" s="132">
        <v>31081.371963744201</v>
      </c>
      <c r="J31">
        <f t="shared" si="0"/>
        <v>10</v>
      </c>
      <c r="K31">
        <f t="shared" si="1"/>
        <v>1</v>
      </c>
      <c r="L31">
        <f t="shared" si="3"/>
        <v>1</v>
      </c>
      <c r="M31">
        <f t="shared" si="4"/>
        <v>0</v>
      </c>
      <c r="Y31" s="164">
        <f t="shared" si="5"/>
        <v>41.420339616979483</v>
      </c>
      <c r="Z31" s="164">
        <f t="shared" si="6"/>
        <v>35.609415743143813</v>
      </c>
      <c r="AA31" s="165">
        <f t="shared" si="7"/>
        <v>-0.14029155549109962</v>
      </c>
    </row>
    <row r="32" spans="1:27" x14ac:dyDescent="0.35">
      <c r="A32" t="s">
        <v>1071</v>
      </c>
      <c r="B32" t="s">
        <v>1073</v>
      </c>
      <c r="C32" t="s">
        <v>1075</v>
      </c>
      <c r="D32" t="s">
        <v>1077</v>
      </c>
      <c r="E32" t="s">
        <v>1082</v>
      </c>
      <c r="F32" t="s">
        <v>1084</v>
      </c>
      <c r="G32" s="106">
        <v>23362.594190817304</v>
      </c>
      <c r="H32" s="133">
        <f t="shared" si="2"/>
        <v>40.280334811753974</v>
      </c>
      <c r="I32" s="132">
        <v>45016.2336447989</v>
      </c>
      <c r="J32">
        <f t="shared" si="0"/>
        <v>10</v>
      </c>
      <c r="K32">
        <f t="shared" si="1"/>
        <v>1</v>
      </c>
      <c r="L32">
        <f t="shared" si="3"/>
        <v>1</v>
      </c>
      <c r="M32">
        <f t="shared" si="4"/>
        <v>0</v>
      </c>
      <c r="Y32" s="164">
        <f t="shared" si="5"/>
        <v>40.280334811753974</v>
      </c>
      <c r="Z32" s="164">
        <f t="shared" si="6"/>
        <v>39.914289643502734</v>
      </c>
      <c r="AA32" s="165">
        <f t="shared" si="7"/>
        <v>-9.0874410543485551E-3</v>
      </c>
    </row>
    <row r="33" spans="1:27" x14ac:dyDescent="0.35">
      <c r="A33" t="s">
        <v>1071</v>
      </c>
      <c r="B33" t="s">
        <v>1073</v>
      </c>
      <c r="C33" t="s">
        <v>1075</v>
      </c>
      <c r="D33" t="s">
        <v>1077</v>
      </c>
      <c r="E33" t="s">
        <v>1082</v>
      </c>
      <c r="F33" t="s">
        <v>1084</v>
      </c>
      <c r="G33" s="106">
        <v>24899.668237323691</v>
      </c>
      <c r="H33" s="133">
        <f t="shared" si="2"/>
        <v>42.930462478144293</v>
      </c>
      <c r="I33" s="132">
        <v>54061.366139626101</v>
      </c>
      <c r="J33">
        <f t="shared" si="0"/>
        <v>10</v>
      </c>
      <c r="K33">
        <f t="shared" si="1"/>
        <v>1</v>
      </c>
      <c r="L33">
        <f t="shared" si="3"/>
        <v>1</v>
      </c>
      <c r="M33">
        <f t="shared" si="4"/>
        <v>0</v>
      </c>
      <c r="Y33" s="164">
        <f t="shared" si="5"/>
        <v>42.930462478144293</v>
      </c>
      <c r="Z33" s="164">
        <f t="shared" si="6"/>
        <v>42.708587548533878</v>
      </c>
      <c r="AA33" s="165">
        <f t="shared" si="7"/>
        <v>-5.1682399117729538E-3</v>
      </c>
    </row>
    <row r="34" spans="1:27" x14ac:dyDescent="0.35">
      <c r="A34" t="s">
        <v>1071</v>
      </c>
      <c r="B34" t="s">
        <v>1073</v>
      </c>
      <c r="C34" t="s">
        <v>1075</v>
      </c>
      <c r="D34" t="s">
        <v>1077</v>
      </c>
      <c r="E34" t="s">
        <v>1082</v>
      </c>
      <c r="F34" t="s">
        <v>1084</v>
      </c>
      <c r="G34" s="106">
        <v>27789.149701423892</v>
      </c>
      <c r="H34" s="133">
        <f t="shared" si="2"/>
        <v>47.912327071420506</v>
      </c>
      <c r="I34" s="132">
        <v>63550.072249703</v>
      </c>
      <c r="J34">
        <f t="shared" si="0"/>
        <v>10</v>
      </c>
      <c r="K34">
        <f t="shared" si="1"/>
        <v>1</v>
      </c>
      <c r="L34">
        <f t="shared" si="3"/>
        <v>1</v>
      </c>
      <c r="M34">
        <f t="shared" si="4"/>
        <v>0</v>
      </c>
      <c r="Y34" s="164">
        <f t="shared" si="5"/>
        <v>47.912327071420506</v>
      </c>
      <c r="Z34" s="164">
        <f t="shared" si="6"/>
        <v>45.639917920975329</v>
      </c>
      <c r="AA34" s="165">
        <f t="shared" si="7"/>
        <v>-4.7428486348780607E-2</v>
      </c>
    </row>
    <row r="35" spans="1:27" x14ac:dyDescent="0.35">
      <c r="A35" t="s">
        <v>1071</v>
      </c>
      <c r="B35" t="s">
        <v>1073</v>
      </c>
      <c r="C35" t="s">
        <v>1075</v>
      </c>
      <c r="D35" t="s">
        <v>1077</v>
      </c>
      <c r="E35" t="s">
        <v>1082</v>
      </c>
      <c r="F35" t="s">
        <v>1084</v>
      </c>
      <c r="G35" s="106">
        <v>26892.197257753796</v>
      </c>
      <c r="H35" s="133">
        <f t="shared" si="2"/>
        <v>46.365857340954818</v>
      </c>
      <c r="I35" s="132">
        <v>71394.000753582499</v>
      </c>
      <c r="J35">
        <f t="shared" si="0"/>
        <v>10</v>
      </c>
      <c r="K35">
        <f t="shared" si="1"/>
        <v>1</v>
      </c>
      <c r="L35">
        <f t="shared" si="3"/>
        <v>1</v>
      </c>
      <c r="M35">
        <f t="shared" si="4"/>
        <v>0</v>
      </c>
      <c r="Y35" s="164">
        <f t="shared" si="5"/>
        <v>46.365857340954818</v>
      </c>
      <c r="Z35" s="164">
        <f t="shared" si="6"/>
        <v>48.063129852712031</v>
      </c>
      <c r="AA35" s="165">
        <f t="shared" si="7"/>
        <v>3.6606084931767535E-2</v>
      </c>
    </row>
    <row r="36" spans="1:27" x14ac:dyDescent="0.35">
      <c r="A36" t="s">
        <v>1071</v>
      </c>
      <c r="B36" t="s">
        <v>1073</v>
      </c>
      <c r="C36" t="s">
        <v>1075</v>
      </c>
      <c r="D36" t="s">
        <v>1077</v>
      </c>
      <c r="E36" t="s">
        <v>1080</v>
      </c>
      <c r="F36" t="s">
        <v>1083</v>
      </c>
      <c r="G36" s="106">
        <v>13101.004778550388</v>
      </c>
      <c r="H36" s="133">
        <f t="shared" si="2"/>
        <v>22.587939273362739</v>
      </c>
      <c r="I36" s="132">
        <v>3495.45982983364</v>
      </c>
      <c r="J36">
        <f t="shared" si="0"/>
        <v>10</v>
      </c>
      <c r="K36">
        <f t="shared" si="1"/>
        <v>1</v>
      </c>
      <c r="L36">
        <f t="shared" si="3"/>
        <v>1</v>
      </c>
      <c r="M36">
        <f t="shared" si="4"/>
        <v>1</v>
      </c>
      <c r="Y36" s="164">
        <f t="shared" si="5"/>
        <v>22.587939273362739</v>
      </c>
      <c r="Z36" s="164">
        <f t="shared" si="6"/>
        <v>27.857733405551365</v>
      </c>
      <c r="AA36" s="165">
        <f t="shared" si="7"/>
        <v>0.23330123515973544</v>
      </c>
    </row>
    <row r="37" spans="1:27" x14ac:dyDescent="0.35">
      <c r="A37" t="s">
        <v>1071</v>
      </c>
      <c r="B37" t="s">
        <v>1073</v>
      </c>
      <c r="C37" t="s">
        <v>1075</v>
      </c>
      <c r="D37" t="s">
        <v>1077</v>
      </c>
      <c r="E37" t="s">
        <v>1080</v>
      </c>
      <c r="F37" t="s">
        <v>1083</v>
      </c>
      <c r="G37" s="106">
        <v>16722.483474727997</v>
      </c>
      <c r="H37" s="133">
        <f t="shared" si="2"/>
        <v>28.831868059875855</v>
      </c>
      <c r="I37" s="132">
        <v>14172.2970393051</v>
      </c>
      <c r="J37">
        <f t="shared" si="0"/>
        <v>10</v>
      </c>
      <c r="K37">
        <f t="shared" si="1"/>
        <v>1</v>
      </c>
      <c r="L37">
        <f t="shared" si="3"/>
        <v>1</v>
      </c>
      <c r="M37">
        <f t="shared" si="4"/>
        <v>1</v>
      </c>
      <c r="Y37" s="164">
        <f t="shared" si="5"/>
        <v>28.831868059875855</v>
      </c>
      <c r="Z37" s="164">
        <f t="shared" si="6"/>
        <v>31.156111164400834</v>
      </c>
      <c r="AA37" s="165">
        <f t="shared" si="7"/>
        <v>8.0613684125432572E-2</v>
      </c>
    </row>
    <row r="38" spans="1:27" x14ac:dyDescent="0.35">
      <c r="A38" t="s">
        <v>1071</v>
      </c>
      <c r="B38" t="s">
        <v>1073</v>
      </c>
      <c r="C38" t="s">
        <v>1075</v>
      </c>
      <c r="D38" t="s">
        <v>1077</v>
      </c>
      <c r="E38" t="s">
        <v>1080</v>
      </c>
      <c r="F38" t="s">
        <v>1083</v>
      </c>
      <c r="G38" s="106">
        <v>18895.21514175021</v>
      </c>
      <c r="H38" s="133">
        <f t="shared" si="2"/>
        <v>32.577957140948641</v>
      </c>
      <c r="I38" s="132">
        <v>23954.0527728093</v>
      </c>
      <c r="J38">
        <f t="shared" si="0"/>
        <v>10</v>
      </c>
      <c r="K38">
        <f t="shared" si="1"/>
        <v>1</v>
      </c>
      <c r="L38">
        <f t="shared" si="3"/>
        <v>1</v>
      </c>
      <c r="M38">
        <f t="shared" si="4"/>
        <v>1</v>
      </c>
      <c r="Y38" s="164">
        <f t="shared" si="5"/>
        <v>32.577957140948641</v>
      </c>
      <c r="Z38" s="164">
        <f t="shared" si="6"/>
        <v>34.177972875026811</v>
      </c>
      <c r="AA38" s="165">
        <f t="shared" si="7"/>
        <v>4.9113445854069182E-2</v>
      </c>
    </row>
    <row r="39" spans="1:27" x14ac:dyDescent="0.35">
      <c r="A39" t="s">
        <v>1071</v>
      </c>
      <c r="B39" t="s">
        <v>1073</v>
      </c>
      <c r="C39" t="s">
        <v>1075</v>
      </c>
      <c r="D39" t="s">
        <v>1077</v>
      </c>
      <c r="E39" t="s">
        <v>1080</v>
      </c>
      <c r="F39" t="s">
        <v>1083</v>
      </c>
      <c r="G39" s="106">
        <v>24755.660494880933</v>
      </c>
      <c r="H39" s="133">
        <f t="shared" si="2"/>
        <v>42.682173267036092</v>
      </c>
      <c r="I39" s="132">
        <v>31081.371963744201</v>
      </c>
      <c r="J39">
        <f t="shared" si="0"/>
        <v>10</v>
      </c>
      <c r="K39">
        <f t="shared" si="1"/>
        <v>1</v>
      </c>
      <c r="L39">
        <f t="shared" si="3"/>
        <v>1</v>
      </c>
      <c r="M39">
        <f t="shared" si="4"/>
        <v>1</v>
      </c>
      <c r="Y39" s="164">
        <f t="shared" si="5"/>
        <v>42.682173267036092</v>
      </c>
      <c r="Z39" s="164">
        <f t="shared" si="6"/>
        <v>36.379803870328132</v>
      </c>
      <c r="AA39" s="165">
        <f t="shared" si="7"/>
        <v>-0.14765811846734966</v>
      </c>
    </row>
    <row r="40" spans="1:27" x14ac:dyDescent="0.35">
      <c r="A40" t="s">
        <v>1071</v>
      </c>
      <c r="B40" t="s">
        <v>1073</v>
      </c>
      <c r="C40" t="s">
        <v>1075</v>
      </c>
      <c r="D40" t="s">
        <v>1077</v>
      </c>
      <c r="E40" t="s">
        <v>1080</v>
      </c>
      <c r="F40" t="s">
        <v>1083</v>
      </c>
      <c r="G40" s="106">
        <v>24266.01804716454</v>
      </c>
      <c r="H40" s="133">
        <f t="shared" si="2"/>
        <v>41.837962150283687</v>
      </c>
      <c r="I40" s="132">
        <v>45016.2336447989</v>
      </c>
      <c r="J40">
        <f t="shared" si="0"/>
        <v>10</v>
      </c>
      <c r="K40">
        <f t="shared" si="1"/>
        <v>1</v>
      </c>
      <c r="L40">
        <f t="shared" si="3"/>
        <v>1</v>
      </c>
      <c r="M40">
        <f t="shared" si="4"/>
        <v>1</v>
      </c>
      <c r="Y40" s="164">
        <f t="shared" si="5"/>
        <v>41.837962150283687</v>
      </c>
      <c r="Z40" s="164">
        <f t="shared" si="6"/>
        <v>40.684677770687053</v>
      </c>
      <c r="AA40" s="165">
        <f t="shared" si="7"/>
        <v>-2.7565500811296384E-2</v>
      </c>
    </row>
    <row r="41" spans="1:27" x14ac:dyDescent="0.35">
      <c r="A41" t="s">
        <v>1071</v>
      </c>
      <c r="B41" t="s">
        <v>1073</v>
      </c>
      <c r="C41" t="s">
        <v>1075</v>
      </c>
      <c r="D41" t="s">
        <v>1077</v>
      </c>
      <c r="E41" t="s">
        <v>1080</v>
      </c>
      <c r="F41" t="s">
        <v>1083</v>
      </c>
      <c r="G41" s="106">
        <v>26525.682290151119</v>
      </c>
      <c r="H41" s="133">
        <f t="shared" si="2"/>
        <v>45.733934983019168</v>
      </c>
      <c r="I41" s="132">
        <v>54061.366139626101</v>
      </c>
      <c r="J41">
        <f t="shared" si="0"/>
        <v>10</v>
      </c>
      <c r="K41">
        <f t="shared" si="1"/>
        <v>1</v>
      </c>
      <c r="L41">
        <f t="shared" si="3"/>
        <v>1</v>
      </c>
      <c r="M41">
        <f t="shared" si="4"/>
        <v>1</v>
      </c>
      <c r="Y41" s="164">
        <f t="shared" si="5"/>
        <v>45.733934983019168</v>
      </c>
      <c r="Z41" s="164">
        <f t="shared" si="6"/>
        <v>43.478975675718196</v>
      </c>
      <c r="AA41" s="165">
        <f t="shared" si="7"/>
        <v>-4.9306041742050555E-2</v>
      </c>
    </row>
    <row r="42" spans="1:27" x14ac:dyDescent="0.35">
      <c r="A42" t="s">
        <v>1071</v>
      </c>
      <c r="B42" t="s">
        <v>1073</v>
      </c>
      <c r="C42" t="s">
        <v>1075</v>
      </c>
      <c r="D42" t="s">
        <v>1077</v>
      </c>
      <c r="E42" t="s">
        <v>1080</v>
      </c>
      <c r="F42" t="s">
        <v>1083</v>
      </c>
      <c r="G42" s="106">
        <v>30196.082455795029</v>
      </c>
      <c r="H42" s="133">
        <f t="shared" si="2"/>
        <v>52.062211130681085</v>
      </c>
      <c r="I42" s="132">
        <v>63550.072249703</v>
      </c>
      <c r="J42">
        <f t="shared" si="0"/>
        <v>10</v>
      </c>
      <c r="K42">
        <f t="shared" si="1"/>
        <v>1</v>
      </c>
      <c r="L42">
        <f t="shared" si="3"/>
        <v>1</v>
      </c>
      <c r="M42">
        <f t="shared" si="4"/>
        <v>1</v>
      </c>
      <c r="Y42" s="164">
        <f t="shared" si="5"/>
        <v>52.062211130681085</v>
      </c>
      <c r="Z42" s="164">
        <f t="shared" si="6"/>
        <v>46.410306048159647</v>
      </c>
      <c r="AA42" s="165">
        <f t="shared" si="7"/>
        <v>-0.1085606039346777</v>
      </c>
    </row>
    <row r="43" spans="1:27" x14ac:dyDescent="0.35">
      <c r="A43" t="s">
        <v>1071</v>
      </c>
      <c r="B43" t="s">
        <v>1073</v>
      </c>
      <c r="C43" t="s">
        <v>1075</v>
      </c>
      <c r="D43" t="s">
        <v>1077</v>
      </c>
      <c r="E43" t="s">
        <v>1080</v>
      </c>
      <c r="F43" t="s">
        <v>1083</v>
      </c>
      <c r="G43" s="106">
        <v>29260.084363929265</v>
      </c>
      <c r="H43" s="133">
        <f t="shared" si="2"/>
        <v>50.448421317119426</v>
      </c>
      <c r="I43" s="132">
        <v>71394.000753582499</v>
      </c>
      <c r="J43">
        <f t="shared" si="0"/>
        <v>10</v>
      </c>
      <c r="K43">
        <f t="shared" si="1"/>
        <v>1</v>
      </c>
      <c r="L43">
        <f t="shared" si="3"/>
        <v>1</v>
      </c>
      <c r="M43">
        <f t="shared" si="4"/>
        <v>1</v>
      </c>
      <c r="Y43" s="164">
        <f t="shared" si="5"/>
        <v>50.448421317119426</v>
      </c>
      <c r="Z43" s="164">
        <f t="shared" si="6"/>
        <v>48.833517979896349</v>
      </c>
      <c r="AA43" s="165">
        <f t="shared" si="7"/>
        <v>-3.2010978640377497E-2</v>
      </c>
    </row>
    <row r="44" spans="1:27" x14ac:dyDescent="0.35">
      <c r="A44" t="s">
        <v>1071</v>
      </c>
      <c r="B44" t="s">
        <v>1073</v>
      </c>
      <c r="C44" t="s">
        <v>1075</v>
      </c>
      <c r="D44" t="s">
        <v>1077</v>
      </c>
      <c r="E44" t="s">
        <v>1080</v>
      </c>
      <c r="F44" t="s">
        <v>1084</v>
      </c>
      <c r="G44" s="106">
        <v>13931.751784229911</v>
      </c>
      <c r="H44" s="133">
        <f t="shared" si="2"/>
        <v>24.020261696948122</v>
      </c>
      <c r="I44" s="132">
        <v>3495.45982983364</v>
      </c>
      <c r="J44">
        <f t="shared" si="0"/>
        <v>10</v>
      </c>
      <c r="K44">
        <f t="shared" si="1"/>
        <v>1</v>
      </c>
      <c r="L44">
        <f t="shared" si="3"/>
        <v>1</v>
      </c>
      <c r="M44">
        <f t="shared" si="4"/>
        <v>0</v>
      </c>
      <c r="Y44" s="164">
        <f t="shared" si="5"/>
        <v>24.020261696948122</v>
      </c>
      <c r="Z44" s="164">
        <f t="shared" si="6"/>
        <v>27.087345278367046</v>
      </c>
      <c r="AA44" s="165">
        <f t="shared" si="7"/>
        <v>0.12768735079221094</v>
      </c>
    </row>
    <row r="45" spans="1:27" x14ac:dyDescent="0.35">
      <c r="A45" t="s">
        <v>1071</v>
      </c>
      <c r="B45" t="s">
        <v>1073</v>
      </c>
      <c r="C45" t="s">
        <v>1075</v>
      </c>
      <c r="D45" t="s">
        <v>1077</v>
      </c>
      <c r="E45" t="s">
        <v>1080</v>
      </c>
      <c r="F45" t="s">
        <v>1084</v>
      </c>
      <c r="G45" s="106">
        <v>17439.287675202693</v>
      </c>
      <c r="H45" s="133">
        <f t="shared" si="2"/>
        <v>30.067737371039126</v>
      </c>
      <c r="I45" s="132">
        <v>14172.2970393051</v>
      </c>
      <c r="J45">
        <f t="shared" si="0"/>
        <v>10</v>
      </c>
      <c r="K45">
        <f t="shared" si="1"/>
        <v>1</v>
      </c>
      <c r="L45">
        <f t="shared" si="3"/>
        <v>1</v>
      </c>
      <c r="M45">
        <f t="shared" si="4"/>
        <v>0</v>
      </c>
      <c r="Y45" s="164">
        <f t="shared" si="5"/>
        <v>30.067737371039126</v>
      </c>
      <c r="Z45" s="164">
        <f t="shared" si="6"/>
        <v>30.385723037216515</v>
      </c>
      <c r="AA45" s="165">
        <f t="shared" si="7"/>
        <v>1.0575643330038798E-2</v>
      </c>
    </row>
    <row r="46" spans="1:27" x14ac:dyDescent="0.35">
      <c r="A46" t="s">
        <v>1071</v>
      </c>
      <c r="B46" t="s">
        <v>1073</v>
      </c>
      <c r="C46" t="s">
        <v>1075</v>
      </c>
      <c r="D46" t="s">
        <v>1077</v>
      </c>
      <c r="E46" t="s">
        <v>1080</v>
      </c>
      <c r="F46" t="s">
        <v>1084</v>
      </c>
      <c r="G46" s="106">
        <v>18671.287482782514</v>
      </c>
      <c r="H46" s="133">
        <f t="shared" si="2"/>
        <v>32.191874970314679</v>
      </c>
      <c r="I46" s="132">
        <v>23954.0527728093</v>
      </c>
      <c r="J46">
        <f t="shared" si="0"/>
        <v>10</v>
      </c>
      <c r="K46">
        <f t="shared" si="1"/>
        <v>1</v>
      </c>
      <c r="L46">
        <f t="shared" si="3"/>
        <v>1</v>
      </c>
      <c r="M46">
        <f t="shared" si="4"/>
        <v>0</v>
      </c>
      <c r="Y46" s="164">
        <f t="shared" si="5"/>
        <v>32.191874970314679</v>
      </c>
      <c r="Z46" s="164">
        <f t="shared" si="6"/>
        <v>33.407584747842492</v>
      </c>
      <c r="AA46" s="165">
        <f t="shared" si="7"/>
        <v>3.7764491153400082E-2</v>
      </c>
    </row>
    <row r="47" spans="1:27" x14ac:dyDescent="0.35">
      <c r="A47" t="s">
        <v>1071</v>
      </c>
      <c r="B47" t="s">
        <v>1073</v>
      </c>
      <c r="C47" t="s">
        <v>1075</v>
      </c>
      <c r="D47" t="s">
        <v>1077</v>
      </c>
      <c r="E47" t="s">
        <v>1080</v>
      </c>
      <c r="F47" t="s">
        <v>1084</v>
      </c>
      <c r="G47" s="106">
        <v>24068.672540864925</v>
      </c>
      <c r="H47" s="133">
        <f t="shared" si="2"/>
        <v>41.497711277353318</v>
      </c>
      <c r="I47" s="132">
        <v>31081.371963744201</v>
      </c>
      <c r="J47">
        <f t="shared" si="0"/>
        <v>10</v>
      </c>
      <c r="K47">
        <f t="shared" si="1"/>
        <v>1</v>
      </c>
      <c r="L47">
        <f t="shared" si="3"/>
        <v>1</v>
      </c>
      <c r="M47">
        <f t="shared" si="4"/>
        <v>0</v>
      </c>
      <c r="Y47" s="164">
        <f t="shared" si="5"/>
        <v>41.497711277353318</v>
      </c>
      <c r="Z47" s="164">
        <f t="shared" si="6"/>
        <v>35.609415743143813</v>
      </c>
      <c r="AA47" s="165">
        <f t="shared" si="7"/>
        <v>-0.14189446485023238</v>
      </c>
    </row>
    <row r="48" spans="1:27" x14ac:dyDescent="0.35">
      <c r="A48" t="s">
        <v>1071</v>
      </c>
      <c r="B48" t="s">
        <v>1073</v>
      </c>
      <c r="C48" t="s">
        <v>1075</v>
      </c>
      <c r="D48" t="s">
        <v>1077</v>
      </c>
      <c r="E48" t="s">
        <v>1080</v>
      </c>
      <c r="F48" t="s">
        <v>1084</v>
      </c>
      <c r="G48" s="106">
        <v>23413.199430409513</v>
      </c>
      <c r="H48" s="133">
        <f t="shared" si="2"/>
        <v>40.367585224843985</v>
      </c>
      <c r="I48" s="132">
        <v>45016.2336447989</v>
      </c>
      <c r="J48">
        <f t="shared" si="0"/>
        <v>10</v>
      </c>
      <c r="K48">
        <f t="shared" si="1"/>
        <v>1</v>
      </c>
      <c r="L48">
        <f t="shared" si="3"/>
        <v>1</v>
      </c>
      <c r="M48">
        <f t="shared" si="4"/>
        <v>0</v>
      </c>
      <c r="Y48" s="164">
        <f t="shared" si="5"/>
        <v>40.367585224843985</v>
      </c>
      <c r="Z48" s="164">
        <f t="shared" si="6"/>
        <v>39.914289643502734</v>
      </c>
      <c r="AA48" s="165">
        <f t="shared" si="7"/>
        <v>-1.1229197357643161E-2</v>
      </c>
    </row>
    <row r="49" spans="1:27" x14ac:dyDescent="0.35">
      <c r="A49" t="s">
        <v>1071</v>
      </c>
      <c r="B49" t="s">
        <v>1073</v>
      </c>
      <c r="C49" t="s">
        <v>1075</v>
      </c>
      <c r="D49" t="s">
        <v>1077</v>
      </c>
      <c r="E49" t="s">
        <v>1080</v>
      </c>
      <c r="F49" t="s">
        <v>1084</v>
      </c>
      <c r="G49" s="106">
        <v>24931.698729194832</v>
      </c>
      <c r="H49" s="133">
        <f t="shared" si="2"/>
        <v>42.985687464129022</v>
      </c>
      <c r="I49" s="132">
        <v>54061.366139626101</v>
      </c>
      <c r="J49">
        <f t="shared" si="0"/>
        <v>10</v>
      </c>
      <c r="K49">
        <f t="shared" si="1"/>
        <v>1</v>
      </c>
      <c r="L49">
        <f t="shared" si="3"/>
        <v>1</v>
      </c>
      <c r="M49">
        <f t="shared" si="4"/>
        <v>0</v>
      </c>
      <c r="Y49" s="164">
        <f t="shared" si="5"/>
        <v>42.985687464129022</v>
      </c>
      <c r="Z49" s="164">
        <f t="shared" si="6"/>
        <v>42.708587548533878</v>
      </c>
      <c r="AA49" s="165">
        <f t="shared" si="7"/>
        <v>-6.4463297423446031E-3</v>
      </c>
    </row>
    <row r="50" spans="1:27" x14ac:dyDescent="0.35">
      <c r="A50" t="s">
        <v>1071</v>
      </c>
      <c r="B50" t="s">
        <v>1073</v>
      </c>
      <c r="C50" t="s">
        <v>1075</v>
      </c>
      <c r="D50" t="s">
        <v>1077</v>
      </c>
      <c r="E50" t="s">
        <v>1080</v>
      </c>
      <c r="F50" t="s">
        <v>1084</v>
      </c>
      <c r="G50" s="106">
        <v>27662.25171855048</v>
      </c>
      <c r="H50" s="133">
        <f t="shared" si="2"/>
        <v>47.693537445776691</v>
      </c>
      <c r="I50" s="132">
        <v>63550.072249703</v>
      </c>
      <c r="J50">
        <f t="shared" si="0"/>
        <v>10</v>
      </c>
      <c r="K50">
        <f t="shared" si="1"/>
        <v>1</v>
      </c>
      <c r="L50">
        <f t="shared" si="3"/>
        <v>1</v>
      </c>
      <c r="M50">
        <f t="shared" si="4"/>
        <v>0</v>
      </c>
      <c r="Y50" s="164">
        <f t="shared" si="5"/>
        <v>47.693537445776691</v>
      </c>
      <c r="Z50" s="164">
        <f t="shared" si="6"/>
        <v>45.639917920975329</v>
      </c>
      <c r="AA50" s="165">
        <f t="shared" si="7"/>
        <v>-4.3058653955709292E-2</v>
      </c>
    </row>
    <row r="51" spans="1:27" x14ac:dyDescent="0.35">
      <c r="A51" t="s">
        <v>1071</v>
      </c>
      <c r="B51" t="s">
        <v>1073</v>
      </c>
      <c r="C51" t="s">
        <v>1075</v>
      </c>
      <c r="D51" t="s">
        <v>1077</v>
      </c>
      <c r="E51" t="s">
        <v>1080</v>
      </c>
      <c r="F51" t="s">
        <v>1084</v>
      </c>
      <c r="G51" s="106">
        <v>26851.062010854526</v>
      </c>
      <c r="H51" s="133">
        <f t="shared" si="2"/>
        <v>46.294934501473321</v>
      </c>
      <c r="I51" s="132">
        <v>71394.000753582499</v>
      </c>
      <c r="J51">
        <f t="shared" si="0"/>
        <v>10</v>
      </c>
      <c r="K51">
        <f t="shared" si="1"/>
        <v>1</v>
      </c>
      <c r="L51">
        <f t="shared" si="3"/>
        <v>1</v>
      </c>
      <c r="M51">
        <f t="shared" si="4"/>
        <v>0</v>
      </c>
      <c r="Y51" s="164">
        <f t="shared" si="5"/>
        <v>46.294934501473321</v>
      </c>
      <c r="Z51" s="164">
        <f t="shared" si="6"/>
        <v>48.063129852712031</v>
      </c>
      <c r="AA51" s="165">
        <f t="shared" si="7"/>
        <v>3.81941430586199E-2</v>
      </c>
    </row>
    <row r="52" spans="1:27" x14ac:dyDescent="0.35">
      <c r="A52" t="s">
        <v>1071</v>
      </c>
      <c r="B52" t="s">
        <v>1073</v>
      </c>
      <c r="C52" t="s">
        <v>1075</v>
      </c>
      <c r="D52" t="s">
        <v>1077</v>
      </c>
      <c r="E52" t="s">
        <v>1081</v>
      </c>
      <c r="F52" t="s">
        <v>1083</v>
      </c>
      <c r="G52" s="106">
        <v>13039.052439488745</v>
      </c>
      <c r="H52" s="133">
        <f t="shared" si="2"/>
        <v>22.481124895670252</v>
      </c>
      <c r="I52" s="132">
        <v>3495.45982983364</v>
      </c>
      <c r="J52">
        <f t="shared" si="0"/>
        <v>10</v>
      </c>
      <c r="K52">
        <f t="shared" si="1"/>
        <v>1</v>
      </c>
      <c r="L52">
        <f t="shared" si="3"/>
        <v>1</v>
      </c>
      <c r="M52">
        <f t="shared" si="4"/>
        <v>1</v>
      </c>
      <c r="Y52" s="164">
        <f t="shared" si="5"/>
        <v>22.481124895670252</v>
      </c>
      <c r="Z52" s="164">
        <f t="shared" si="6"/>
        <v>27.857733405551365</v>
      </c>
      <c r="AA52" s="165">
        <f t="shared" si="7"/>
        <v>0.23916100883886915</v>
      </c>
    </row>
    <row r="53" spans="1:27" x14ac:dyDescent="0.35">
      <c r="A53" t="s">
        <v>1071</v>
      </c>
      <c r="B53" t="s">
        <v>1073</v>
      </c>
      <c r="C53" t="s">
        <v>1075</v>
      </c>
      <c r="D53" t="s">
        <v>1077</v>
      </c>
      <c r="E53" t="s">
        <v>1081</v>
      </c>
      <c r="F53" t="s">
        <v>1083</v>
      </c>
      <c r="G53" s="106">
        <v>16688.365393643209</v>
      </c>
      <c r="H53" s="133">
        <f t="shared" si="2"/>
        <v>28.773043782143464</v>
      </c>
      <c r="I53" s="132">
        <v>14172.2970393051</v>
      </c>
      <c r="J53">
        <f t="shared" si="0"/>
        <v>10</v>
      </c>
      <c r="K53">
        <f t="shared" si="1"/>
        <v>1</v>
      </c>
      <c r="L53">
        <f t="shared" si="3"/>
        <v>1</v>
      </c>
      <c r="M53">
        <f t="shared" si="4"/>
        <v>1</v>
      </c>
      <c r="Y53" s="164">
        <f t="shared" si="5"/>
        <v>28.773043782143464</v>
      </c>
      <c r="Z53" s="164">
        <f t="shared" si="6"/>
        <v>31.156111164400834</v>
      </c>
      <c r="AA53" s="165">
        <f t="shared" si="7"/>
        <v>8.2822915792325702E-2</v>
      </c>
    </row>
    <row r="54" spans="1:27" x14ac:dyDescent="0.35">
      <c r="A54" t="s">
        <v>1071</v>
      </c>
      <c r="B54" t="s">
        <v>1073</v>
      </c>
      <c r="C54" t="s">
        <v>1075</v>
      </c>
      <c r="D54" t="s">
        <v>1077</v>
      </c>
      <c r="E54" t="s">
        <v>1081</v>
      </c>
      <c r="F54" t="s">
        <v>1083</v>
      </c>
      <c r="G54" s="106">
        <v>18842.158112606397</v>
      </c>
      <c r="H54" s="133">
        <f t="shared" si="2"/>
        <v>32.486479504493786</v>
      </c>
      <c r="I54" s="132">
        <v>23954.0527728093</v>
      </c>
      <c r="J54">
        <f t="shared" si="0"/>
        <v>10</v>
      </c>
      <c r="K54">
        <f t="shared" si="1"/>
        <v>1</v>
      </c>
      <c r="L54">
        <f t="shared" si="3"/>
        <v>1</v>
      </c>
      <c r="M54">
        <f t="shared" si="4"/>
        <v>1</v>
      </c>
      <c r="Y54" s="164">
        <f t="shared" si="5"/>
        <v>32.486479504493786</v>
      </c>
      <c r="Z54" s="164">
        <f t="shared" si="6"/>
        <v>34.177972875026811</v>
      </c>
      <c r="AA54" s="165">
        <f t="shared" si="7"/>
        <v>5.20676107824809E-2</v>
      </c>
    </row>
    <row r="55" spans="1:27" x14ac:dyDescent="0.35">
      <c r="A55" t="s">
        <v>1071</v>
      </c>
      <c r="B55" t="s">
        <v>1073</v>
      </c>
      <c r="C55" t="s">
        <v>1075</v>
      </c>
      <c r="D55" t="s">
        <v>1077</v>
      </c>
      <c r="E55" t="s">
        <v>1081</v>
      </c>
      <c r="F55" t="s">
        <v>1083</v>
      </c>
      <c r="G55" s="106">
        <v>24732.952049918102</v>
      </c>
      <c r="H55" s="133">
        <f t="shared" si="2"/>
        <v>42.643020775720863</v>
      </c>
      <c r="I55" s="132">
        <v>31081.371963744201</v>
      </c>
      <c r="J55">
        <f t="shared" si="0"/>
        <v>10</v>
      </c>
      <c r="K55">
        <f t="shared" si="1"/>
        <v>1</v>
      </c>
      <c r="L55">
        <f t="shared" si="3"/>
        <v>1</v>
      </c>
      <c r="M55">
        <f t="shared" si="4"/>
        <v>1</v>
      </c>
      <c r="Y55" s="164">
        <f t="shared" si="5"/>
        <v>42.643020775720863</v>
      </c>
      <c r="Z55" s="164">
        <f t="shared" si="6"/>
        <v>36.379803870328132</v>
      </c>
      <c r="AA55" s="165">
        <f t="shared" si="7"/>
        <v>-0.14687554473061026</v>
      </c>
    </row>
    <row r="56" spans="1:27" x14ac:dyDescent="0.35">
      <c r="A56" t="s">
        <v>1071</v>
      </c>
      <c r="B56" t="s">
        <v>1073</v>
      </c>
      <c r="C56" t="s">
        <v>1075</v>
      </c>
      <c r="D56" t="s">
        <v>1077</v>
      </c>
      <c r="E56" t="s">
        <v>1081</v>
      </c>
      <c r="F56" t="s">
        <v>1083</v>
      </c>
      <c r="G56" s="106">
        <v>24227.233774797187</v>
      </c>
      <c r="H56" s="133">
        <f t="shared" si="2"/>
        <v>41.771092715167562</v>
      </c>
      <c r="I56" s="132">
        <v>45016.2336447989</v>
      </c>
      <c r="J56">
        <f t="shared" si="0"/>
        <v>10</v>
      </c>
      <c r="K56">
        <f t="shared" si="1"/>
        <v>1</v>
      </c>
      <c r="L56">
        <f t="shared" si="3"/>
        <v>1</v>
      </c>
      <c r="M56">
        <f t="shared" si="4"/>
        <v>1</v>
      </c>
      <c r="Y56" s="164">
        <f t="shared" si="5"/>
        <v>41.771092715167562</v>
      </c>
      <c r="Z56" s="164">
        <f t="shared" si="6"/>
        <v>40.684677770687053</v>
      </c>
      <c r="AA56" s="165">
        <f t="shared" si="7"/>
        <v>-2.6008774821589031E-2</v>
      </c>
    </row>
    <row r="57" spans="1:27" x14ac:dyDescent="0.35">
      <c r="A57" t="s">
        <v>1071</v>
      </c>
      <c r="B57" t="s">
        <v>1073</v>
      </c>
      <c r="C57" t="s">
        <v>1075</v>
      </c>
      <c r="D57" t="s">
        <v>1077</v>
      </c>
      <c r="E57" t="s">
        <v>1081</v>
      </c>
      <c r="F57" t="s">
        <v>1083</v>
      </c>
      <c r="G57" s="106">
        <v>26484.373677968168</v>
      </c>
      <c r="H57" s="133">
        <f t="shared" si="2"/>
        <v>45.662713237876154</v>
      </c>
      <c r="I57" s="132">
        <v>54061.366139626101</v>
      </c>
      <c r="J57">
        <f t="shared" si="0"/>
        <v>10</v>
      </c>
      <c r="K57">
        <f t="shared" si="1"/>
        <v>1</v>
      </c>
      <c r="L57">
        <f t="shared" si="3"/>
        <v>1</v>
      </c>
      <c r="M57">
        <f t="shared" si="4"/>
        <v>1</v>
      </c>
      <c r="Y57" s="164">
        <f t="shared" si="5"/>
        <v>45.662713237876154</v>
      </c>
      <c r="Z57" s="164">
        <f t="shared" si="6"/>
        <v>43.478975675718196</v>
      </c>
      <c r="AA57" s="165">
        <f t="shared" si="7"/>
        <v>-4.7823210828098595E-2</v>
      </c>
    </row>
    <row r="58" spans="1:27" x14ac:dyDescent="0.35">
      <c r="A58" t="s">
        <v>1071</v>
      </c>
      <c r="B58" t="s">
        <v>1073</v>
      </c>
      <c r="C58" t="s">
        <v>1075</v>
      </c>
      <c r="D58" t="s">
        <v>1077</v>
      </c>
      <c r="E58" t="s">
        <v>1081</v>
      </c>
      <c r="F58" t="s">
        <v>1083</v>
      </c>
      <c r="G58" s="106">
        <v>30094.307819327663</v>
      </c>
      <c r="H58" s="133">
        <f t="shared" si="2"/>
        <v>51.886737619530457</v>
      </c>
      <c r="I58" s="132">
        <v>63550.072249703</v>
      </c>
      <c r="J58">
        <f t="shared" si="0"/>
        <v>10</v>
      </c>
      <c r="K58">
        <f t="shared" si="1"/>
        <v>1</v>
      </c>
      <c r="L58">
        <f t="shared" si="3"/>
        <v>1</v>
      </c>
      <c r="M58">
        <f t="shared" si="4"/>
        <v>1</v>
      </c>
      <c r="Y58" s="164">
        <f t="shared" si="5"/>
        <v>51.886737619530457</v>
      </c>
      <c r="Z58" s="164">
        <f t="shared" si="6"/>
        <v>46.410306048159647</v>
      </c>
      <c r="AA58" s="165">
        <f t="shared" si="7"/>
        <v>-0.10554588364232498</v>
      </c>
    </row>
    <row r="59" spans="1:27" x14ac:dyDescent="0.35">
      <c r="A59" t="s">
        <v>1071</v>
      </c>
      <c r="B59" t="s">
        <v>1073</v>
      </c>
      <c r="C59" t="s">
        <v>1075</v>
      </c>
      <c r="D59" t="s">
        <v>1077</v>
      </c>
      <c r="E59" t="s">
        <v>1081</v>
      </c>
      <c r="F59" t="s">
        <v>1083</v>
      </c>
      <c r="G59" s="106">
        <v>29267.37432314183</v>
      </c>
      <c r="H59" s="133">
        <f t="shared" si="2"/>
        <v>50.460990212313497</v>
      </c>
      <c r="I59" s="132">
        <v>71394.000753582499</v>
      </c>
      <c r="J59">
        <f t="shared" si="0"/>
        <v>10</v>
      </c>
      <c r="K59">
        <f t="shared" si="1"/>
        <v>1</v>
      </c>
      <c r="L59">
        <f t="shared" si="3"/>
        <v>1</v>
      </c>
      <c r="M59">
        <f t="shared" si="4"/>
        <v>1</v>
      </c>
      <c r="Y59" s="164">
        <f t="shared" si="5"/>
        <v>50.460990212313497</v>
      </c>
      <c r="Z59" s="164">
        <f t="shared" si="6"/>
        <v>48.833517979896349</v>
      </c>
      <c r="AA59" s="165">
        <f t="shared" si="7"/>
        <v>-3.2252086722230233E-2</v>
      </c>
    </row>
    <row r="60" spans="1:27" x14ac:dyDescent="0.35">
      <c r="A60" t="s">
        <v>1071</v>
      </c>
      <c r="B60" t="s">
        <v>1073</v>
      </c>
      <c r="C60" t="s">
        <v>1075</v>
      </c>
      <c r="D60" t="s">
        <v>1077</v>
      </c>
      <c r="E60" t="s">
        <v>1081</v>
      </c>
      <c r="F60" t="s">
        <v>1084</v>
      </c>
      <c r="G60" s="106">
        <v>13870.455998720416</v>
      </c>
      <c r="H60" s="133">
        <f t="shared" si="2"/>
        <v>23.914579308138649</v>
      </c>
      <c r="I60" s="132">
        <v>3495.45982983364</v>
      </c>
      <c r="J60">
        <f t="shared" si="0"/>
        <v>10</v>
      </c>
      <c r="K60">
        <f t="shared" si="1"/>
        <v>1</v>
      </c>
      <c r="L60">
        <f t="shared" si="3"/>
        <v>1</v>
      </c>
      <c r="M60">
        <f t="shared" si="4"/>
        <v>0</v>
      </c>
      <c r="Y60" s="164">
        <f t="shared" si="5"/>
        <v>23.914579308138649</v>
      </c>
      <c r="Z60" s="164">
        <f t="shared" si="6"/>
        <v>27.087345278367046</v>
      </c>
      <c r="AA60" s="165">
        <f t="shared" si="7"/>
        <v>0.1326707833471541</v>
      </c>
    </row>
    <row r="61" spans="1:27" x14ac:dyDescent="0.35">
      <c r="A61" t="s">
        <v>1071</v>
      </c>
      <c r="B61" t="s">
        <v>1073</v>
      </c>
      <c r="C61" t="s">
        <v>1075</v>
      </c>
      <c r="D61" t="s">
        <v>1077</v>
      </c>
      <c r="E61" t="s">
        <v>1081</v>
      </c>
      <c r="F61" t="s">
        <v>1084</v>
      </c>
      <c r="G61" s="106">
        <v>17415.596878469056</v>
      </c>
      <c r="H61" s="133">
        <f t="shared" si="2"/>
        <v>30.026891169774235</v>
      </c>
      <c r="I61" s="132">
        <v>14172.2970393051</v>
      </c>
      <c r="J61">
        <f t="shared" si="0"/>
        <v>10</v>
      </c>
      <c r="K61">
        <f t="shared" si="1"/>
        <v>1</v>
      </c>
      <c r="L61">
        <f t="shared" si="3"/>
        <v>1</v>
      </c>
      <c r="M61">
        <f t="shared" si="4"/>
        <v>0</v>
      </c>
      <c r="Y61" s="164">
        <f t="shared" si="5"/>
        <v>30.026891169774235</v>
      </c>
      <c r="Z61" s="164">
        <f t="shared" si="6"/>
        <v>30.385723037216515</v>
      </c>
      <c r="AA61" s="165">
        <f t="shared" si="7"/>
        <v>1.1950350284797073E-2</v>
      </c>
    </row>
    <row r="62" spans="1:27" x14ac:dyDescent="0.35">
      <c r="A62" t="s">
        <v>1071</v>
      </c>
      <c r="B62" t="s">
        <v>1073</v>
      </c>
      <c r="C62" t="s">
        <v>1075</v>
      </c>
      <c r="D62" t="s">
        <v>1077</v>
      </c>
      <c r="E62" t="s">
        <v>1081</v>
      </c>
      <c r="F62" t="s">
        <v>1084</v>
      </c>
      <c r="G62" s="106">
        <v>18616.15981235282</v>
      </c>
      <c r="H62" s="133">
        <f t="shared" si="2"/>
        <v>32.096827262677273</v>
      </c>
      <c r="I62" s="132">
        <v>23954.0527728093</v>
      </c>
      <c r="J62">
        <f t="shared" si="0"/>
        <v>10</v>
      </c>
      <c r="K62">
        <f t="shared" si="1"/>
        <v>1</v>
      </c>
      <c r="L62">
        <f t="shared" si="3"/>
        <v>1</v>
      </c>
      <c r="M62">
        <f t="shared" si="4"/>
        <v>0</v>
      </c>
      <c r="Y62" s="164">
        <f t="shared" si="5"/>
        <v>32.096827262677273</v>
      </c>
      <c r="Z62" s="164">
        <f t="shared" si="6"/>
        <v>33.407584747842492</v>
      </c>
      <c r="AA62" s="165">
        <f t="shared" si="7"/>
        <v>4.083760287077931E-2</v>
      </c>
    </row>
    <row r="63" spans="1:27" x14ac:dyDescent="0.35">
      <c r="A63" t="s">
        <v>1071</v>
      </c>
      <c r="B63" t="s">
        <v>1073</v>
      </c>
      <c r="C63" t="s">
        <v>1075</v>
      </c>
      <c r="D63" t="s">
        <v>1077</v>
      </c>
      <c r="E63" t="s">
        <v>1081</v>
      </c>
      <c r="F63" t="s">
        <v>1084</v>
      </c>
      <c r="G63" s="106">
        <v>24062.814571819195</v>
      </c>
      <c r="H63" s="133">
        <f t="shared" si="2"/>
        <v>41.48761133072275</v>
      </c>
      <c r="I63" s="132">
        <v>31081.371963744201</v>
      </c>
      <c r="J63">
        <f t="shared" si="0"/>
        <v>10</v>
      </c>
      <c r="K63">
        <f t="shared" si="1"/>
        <v>1</v>
      </c>
      <c r="L63">
        <f t="shared" si="3"/>
        <v>1</v>
      </c>
      <c r="M63">
        <f t="shared" si="4"/>
        <v>0</v>
      </c>
      <c r="Y63" s="164">
        <f t="shared" si="5"/>
        <v>41.48761133072275</v>
      </c>
      <c r="Z63" s="164">
        <f t="shared" si="6"/>
        <v>35.609415743143813</v>
      </c>
      <c r="AA63" s="165">
        <f t="shared" si="7"/>
        <v>-0.14168556344978012</v>
      </c>
    </row>
    <row r="64" spans="1:27" x14ac:dyDescent="0.35">
      <c r="A64" t="s">
        <v>1071</v>
      </c>
      <c r="B64" t="s">
        <v>1073</v>
      </c>
      <c r="C64" t="s">
        <v>1075</v>
      </c>
      <c r="D64" t="s">
        <v>1077</v>
      </c>
      <c r="E64" t="s">
        <v>1081</v>
      </c>
      <c r="F64" t="s">
        <v>1084</v>
      </c>
      <c r="G64" s="106">
        <v>23377.437688529284</v>
      </c>
      <c r="H64" s="133">
        <f t="shared" si="2"/>
        <v>40.305927049188419</v>
      </c>
      <c r="I64" s="132">
        <v>45016.2336447989</v>
      </c>
      <c r="J64">
        <f t="shared" si="0"/>
        <v>10</v>
      </c>
      <c r="K64">
        <f t="shared" si="1"/>
        <v>1</v>
      </c>
      <c r="L64">
        <f t="shared" si="3"/>
        <v>1</v>
      </c>
      <c r="M64">
        <f t="shared" si="4"/>
        <v>0</v>
      </c>
      <c r="Y64" s="164">
        <f t="shared" si="5"/>
        <v>40.305927049188419</v>
      </c>
      <c r="Z64" s="164">
        <f t="shared" si="6"/>
        <v>39.914289643502734</v>
      </c>
      <c r="AA64" s="165">
        <f t="shared" si="7"/>
        <v>-9.7166207145599204E-3</v>
      </c>
    </row>
    <row r="65" spans="1:27" x14ac:dyDescent="0.35">
      <c r="A65" t="s">
        <v>1071</v>
      </c>
      <c r="B65" t="s">
        <v>1073</v>
      </c>
      <c r="C65" t="s">
        <v>1075</v>
      </c>
      <c r="D65" t="s">
        <v>1077</v>
      </c>
      <c r="E65" t="s">
        <v>1081</v>
      </c>
      <c r="F65" t="s">
        <v>1084</v>
      </c>
      <c r="G65" s="106">
        <v>24890.212784414161</v>
      </c>
      <c r="H65" s="133">
        <f t="shared" si="2"/>
        <v>42.914159973127866</v>
      </c>
      <c r="I65" s="132">
        <v>54061.366139626101</v>
      </c>
      <c r="J65">
        <f t="shared" si="0"/>
        <v>10</v>
      </c>
      <c r="K65">
        <f t="shared" si="1"/>
        <v>1</v>
      </c>
      <c r="L65">
        <f t="shared" si="3"/>
        <v>1</v>
      </c>
      <c r="M65">
        <f t="shared" si="4"/>
        <v>0</v>
      </c>
      <c r="Y65" s="164">
        <f t="shared" si="5"/>
        <v>42.914159973127866</v>
      </c>
      <c r="Z65" s="164">
        <f t="shared" si="6"/>
        <v>42.708587548533878</v>
      </c>
      <c r="AA65" s="165">
        <f t="shared" si="7"/>
        <v>-4.7903168726293188E-3</v>
      </c>
    </row>
    <row r="66" spans="1:27" x14ac:dyDescent="0.35">
      <c r="A66" t="s">
        <v>1071</v>
      </c>
      <c r="B66" t="s">
        <v>1073</v>
      </c>
      <c r="C66" t="s">
        <v>1075</v>
      </c>
      <c r="D66" t="s">
        <v>1077</v>
      </c>
      <c r="E66" t="s">
        <v>1081</v>
      </c>
      <c r="F66" t="s">
        <v>1084</v>
      </c>
      <c r="G66" s="106">
        <v>27579.914644168359</v>
      </c>
      <c r="H66" s="133">
        <f t="shared" si="2"/>
        <v>47.551576972704069</v>
      </c>
      <c r="I66" s="132">
        <v>63550.072249703</v>
      </c>
      <c r="J66">
        <f t="shared" si="0"/>
        <v>10</v>
      </c>
      <c r="K66">
        <f t="shared" si="1"/>
        <v>1</v>
      </c>
      <c r="L66">
        <f t="shared" si="3"/>
        <v>1</v>
      </c>
      <c r="M66">
        <f t="shared" si="4"/>
        <v>0</v>
      </c>
      <c r="Y66" s="164">
        <f t="shared" si="5"/>
        <v>47.551576972704069</v>
      </c>
      <c r="Z66" s="164">
        <f t="shared" si="6"/>
        <v>45.639917920975329</v>
      </c>
      <c r="AA66" s="165">
        <f t="shared" si="7"/>
        <v>-4.020180135826168E-2</v>
      </c>
    </row>
    <row r="67" spans="1:27" x14ac:dyDescent="0.35">
      <c r="A67" t="s">
        <v>1071</v>
      </c>
      <c r="B67" t="s">
        <v>1073</v>
      </c>
      <c r="C67" t="s">
        <v>1075</v>
      </c>
      <c r="D67" t="s">
        <v>1077</v>
      </c>
      <c r="E67" t="s">
        <v>1081</v>
      </c>
      <c r="F67" t="s">
        <v>1084</v>
      </c>
      <c r="G67" s="106">
        <v>26840.540018875283</v>
      </c>
      <c r="H67" s="133">
        <f t="shared" si="2"/>
        <v>46.276793135991866</v>
      </c>
      <c r="I67" s="132">
        <v>71394.000753582499</v>
      </c>
      <c r="J67">
        <f t="shared" si="0"/>
        <v>10</v>
      </c>
      <c r="K67">
        <f t="shared" si="1"/>
        <v>1</v>
      </c>
      <c r="L67">
        <f t="shared" si="3"/>
        <v>1</v>
      </c>
      <c r="M67">
        <f t="shared" si="4"/>
        <v>0</v>
      </c>
      <c r="Y67" s="164">
        <f t="shared" si="5"/>
        <v>46.276793135991866</v>
      </c>
      <c r="Z67" s="164">
        <f t="shared" si="6"/>
        <v>48.063129852712031</v>
      </c>
      <c r="AA67" s="165">
        <f t="shared" si="7"/>
        <v>3.8601134514025803E-2</v>
      </c>
    </row>
    <row r="68" spans="1:27" x14ac:dyDescent="0.35">
      <c r="A68" t="s">
        <v>1071</v>
      </c>
      <c r="B68" t="s">
        <v>1073</v>
      </c>
      <c r="C68" t="s">
        <v>1075</v>
      </c>
      <c r="D68" t="s">
        <v>1078</v>
      </c>
      <c r="E68" t="s">
        <v>1079</v>
      </c>
      <c r="F68" t="s">
        <v>1083</v>
      </c>
      <c r="G68" s="106">
        <v>13300.31000072027</v>
      </c>
      <c r="H68" s="133">
        <f t="shared" si="2"/>
        <v>22.931568966759087</v>
      </c>
      <c r="I68" s="132">
        <v>3495.45982983364</v>
      </c>
      <c r="J68">
        <f t="shared" ref="J68:J131" si="8">IF(A68="LI01",10,23.84)</f>
        <v>10</v>
      </c>
      <c r="K68">
        <f t="shared" si="1"/>
        <v>1</v>
      </c>
      <c r="L68">
        <f t="shared" si="3"/>
        <v>1</v>
      </c>
      <c r="M68">
        <f t="shared" si="4"/>
        <v>1</v>
      </c>
      <c r="Y68" s="164">
        <f t="shared" si="5"/>
        <v>22.931568966759087</v>
      </c>
      <c r="Z68" s="164">
        <f t="shared" si="6"/>
        <v>27.857733405551365</v>
      </c>
      <c r="AA68" s="165">
        <f t="shared" si="7"/>
        <v>0.21482020902857091</v>
      </c>
    </row>
    <row r="69" spans="1:27" x14ac:dyDescent="0.35">
      <c r="A69" t="s">
        <v>1071</v>
      </c>
      <c r="B69" t="s">
        <v>1073</v>
      </c>
      <c r="C69" t="s">
        <v>1075</v>
      </c>
      <c r="D69" t="s">
        <v>1078</v>
      </c>
      <c r="E69" t="s">
        <v>1079</v>
      </c>
      <c r="F69" t="s">
        <v>1083</v>
      </c>
      <c r="G69" s="106">
        <v>16913.239024764884</v>
      </c>
      <c r="H69" s="133">
        <f t="shared" ref="H69:H132" si="9">G69/580</f>
        <v>29.160756939249801</v>
      </c>
      <c r="I69" s="132">
        <v>14172.2970393051</v>
      </c>
      <c r="J69">
        <f t="shared" si="8"/>
        <v>10</v>
      </c>
      <c r="K69">
        <f t="shared" ref="K69:K132" si="10">IF(B69="ENT01",1,2)</f>
        <v>1</v>
      </c>
      <c r="L69">
        <f t="shared" ref="L69:L132" si="11">IF(C69="ENV01",1,2)</f>
        <v>1</v>
      </c>
      <c r="M69">
        <f t="shared" ref="M69:M132" si="12">IF(F69="ZVDF01",1,0)</f>
        <v>1</v>
      </c>
      <c r="Y69" s="164">
        <f t="shared" ref="Y69:Y132" si="13">H69</f>
        <v>29.160756939249801</v>
      </c>
      <c r="Z69" s="164">
        <f t="shared" ref="Z69:Z132" si="14">$P$20+I69*$P$21+J69*$P$22+K69*$P$23+L69*$P$24+M69*$P$25</f>
        <v>31.156111164400834</v>
      </c>
      <c r="AA69" s="165">
        <f t="shared" ref="AA69:AA132" si="15">Z69/Y69-1</f>
        <v>6.8426009287342104E-2</v>
      </c>
    </row>
    <row r="70" spans="1:27" x14ac:dyDescent="0.35">
      <c r="A70" t="s">
        <v>1071</v>
      </c>
      <c r="B70" t="s">
        <v>1073</v>
      </c>
      <c r="C70" t="s">
        <v>1075</v>
      </c>
      <c r="D70" t="s">
        <v>1078</v>
      </c>
      <c r="E70" t="s">
        <v>1079</v>
      </c>
      <c r="F70" t="s">
        <v>1083</v>
      </c>
      <c r="G70" s="106">
        <v>19157.059693423609</v>
      </c>
      <c r="H70" s="133">
        <f t="shared" si="9"/>
        <v>33.029413264523463</v>
      </c>
      <c r="I70" s="132">
        <v>23954.0527728093</v>
      </c>
      <c r="J70">
        <f t="shared" si="8"/>
        <v>10</v>
      </c>
      <c r="K70">
        <f t="shared" si="10"/>
        <v>1</v>
      </c>
      <c r="L70">
        <f t="shared" si="11"/>
        <v>1</v>
      </c>
      <c r="M70">
        <f t="shared" si="12"/>
        <v>1</v>
      </c>
      <c r="Y70" s="164">
        <f t="shared" si="13"/>
        <v>33.029413264523463</v>
      </c>
      <c r="Z70" s="164">
        <f t="shared" si="14"/>
        <v>34.177972875026811</v>
      </c>
      <c r="AA70" s="165">
        <f t="shared" si="15"/>
        <v>3.4773842372095798E-2</v>
      </c>
    </row>
    <row r="71" spans="1:27" x14ac:dyDescent="0.35">
      <c r="A71" t="s">
        <v>1071</v>
      </c>
      <c r="B71" t="s">
        <v>1073</v>
      </c>
      <c r="C71" t="s">
        <v>1075</v>
      </c>
      <c r="D71" t="s">
        <v>1078</v>
      </c>
      <c r="E71" t="s">
        <v>1079</v>
      </c>
      <c r="F71" t="s">
        <v>1083</v>
      </c>
      <c r="G71" s="106">
        <v>25148.371690936761</v>
      </c>
      <c r="H71" s="133">
        <f t="shared" si="9"/>
        <v>43.359261536097861</v>
      </c>
      <c r="I71" s="132">
        <v>31081.371963744201</v>
      </c>
      <c r="J71">
        <f t="shared" si="8"/>
        <v>10</v>
      </c>
      <c r="K71">
        <f t="shared" si="10"/>
        <v>1</v>
      </c>
      <c r="L71">
        <f t="shared" si="11"/>
        <v>1</v>
      </c>
      <c r="M71">
        <f t="shared" si="12"/>
        <v>1</v>
      </c>
      <c r="Y71" s="164">
        <f t="shared" si="13"/>
        <v>43.359261536097861</v>
      </c>
      <c r="Z71" s="164">
        <f t="shared" si="14"/>
        <v>36.379803870328132</v>
      </c>
      <c r="AA71" s="165">
        <f t="shared" si="15"/>
        <v>-0.16096809351697849</v>
      </c>
    </row>
    <row r="72" spans="1:27" x14ac:dyDescent="0.35">
      <c r="A72" t="s">
        <v>1071</v>
      </c>
      <c r="B72" t="s">
        <v>1073</v>
      </c>
      <c r="C72" t="s">
        <v>1075</v>
      </c>
      <c r="D72" t="s">
        <v>1078</v>
      </c>
      <c r="E72" t="s">
        <v>1079</v>
      </c>
      <c r="F72" t="s">
        <v>1083</v>
      </c>
      <c r="G72" s="106">
        <v>24576.285679003951</v>
      </c>
      <c r="H72" s="133">
        <f t="shared" si="9"/>
        <v>42.372906343110259</v>
      </c>
      <c r="I72" s="132">
        <v>45016.2336447989</v>
      </c>
      <c r="J72">
        <f t="shared" si="8"/>
        <v>10</v>
      </c>
      <c r="K72">
        <f t="shared" si="10"/>
        <v>1</v>
      </c>
      <c r="L72">
        <f t="shared" si="11"/>
        <v>1</v>
      </c>
      <c r="M72">
        <f t="shared" si="12"/>
        <v>1</v>
      </c>
      <c r="Y72" s="164">
        <f t="shared" si="13"/>
        <v>42.372906343110259</v>
      </c>
      <c r="Z72" s="164">
        <f t="shared" si="14"/>
        <v>40.684677770687053</v>
      </c>
      <c r="AA72" s="165">
        <f t="shared" si="15"/>
        <v>-3.9842170814363032E-2</v>
      </c>
    </row>
    <row r="73" spans="1:27" x14ac:dyDescent="0.35">
      <c r="A73" t="s">
        <v>1071</v>
      </c>
      <c r="B73" t="s">
        <v>1073</v>
      </c>
      <c r="C73" t="s">
        <v>1075</v>
      </c>
      <c r="D73" t="s">
        <v>1078</v>
      </c>
      <c r="E73" t="s">
        <v>1079</v>
      </c>
      <c r="F73" t="s">
        <v>1083</v>
      </c>
      <c r="G73" s="106">
        <v>26865.982278094827</v>
      </c>
      <c r="H73" s="133">
        <f t="shared" si="9"/>
        <v>46.320659100163496</v>
      </c>
      <c r="I73" s="132">
        <v>54061.366139626101</v>
      </c>
      <c r="J73">
        <f t="shared" si="8"/>
        <v>10</v>
      </c>
      <c r="K73">
        <f t="shared" si="10"/>
        <v>1</v>
      </c>
      <c r="L73">
        <f t="shared" si="11"/>
        <v>1</v>
      </c>
      <c r="M73">
        <f t="shared" si="12"/>
        <v>1</v>
      </c>
      <c r="Y73" s="164">
        <f t="shared" si="13"/>
        <v>46.320659100163496</v>
      </c>
      <c r="Z73" s="164">
        <f t="shared" si="14"/>
        <v>43.478975675718196</v>
      </c>
      <c r="AA73" s="165">
        <f t="shared" si="15"/>
        <v>-6.1348078366079806E-2</v>
      </c>
    </row>
    <row r="74" spans="1:27" x14ac:dyDescent="0.35">
      <c r="A74" t="s">
        <v>1071</v>
      </c>
      <c r="B74" t="s">
        <v>1073</v>
      </c>
      <c r="C74" t="s">
        <v>1075</v>
      </c>
      <c r="D74" t="s">
        <v>1078</v>
      </c>
      <c r="E74" t="s">
        <v>1079</v>
      </c>
      <c r="F74" t="s">
        <v>1083</v>
      </c>
      <c r="G74" s="106">
        <v>30950.530052324117</v>
      </c>
      <c r="H74" s="133">
        <f t="shared" si="9"/>
        <v>53.362982848834683</v>
      </c>
      <c r="I74" s="132">
        <v>63550.072249703</v>
      </c>
      <c r="J74">
        <f t="shared" si="8"/>
        <v>10</v>
      </c>
      <c r="K74">
        <f t="shared" si="10"/>
        <v>1</v>
      </c>
      <c r="L74">
        <f t="shared" si="11"/>
        <v>1</v>
      </c>
      <c r="M74">
        <f t="shared" si="12"/>
        <v>1</v>
      </c>
      <c r="Y74" s="164">
        <f t="shared" si="13"/>
        <v>53.362982848834683</v>
      </c>
      <c r="Z74" s="164">
        <f t="shared" si="14"/>
        <v>46.410306048159647</v>
      </c>
      <c r="AA74" s="165">
        <f t="shared" si="15"/>
        <v>-0.13029025795597682</v>
      </c>
    </row>
    <row r="75" spans="1:27" x14ac:dyDescent="0.35">
      <c r="A75" t="s">
        <v>1071</v>
      </c>
      <c r="B75" t="s">
        <v>1073</v>
      </c>
      <c r="C75" t="s">
        <v>1075</v>
      </c>
      <c r="D75" t="s">
        <v>1078</v>
      </c>
      <c r="E75" t="s">
        <v>1079</v>
      </c>
      <c r="F75" t="s">
        <v>1083</v>
      </c>
      <c r="G75" s="106">
        <v>30004.805622405718</v>
      </c>
      <c r="H75" s="133">
        <f t="shared" si="9"/>
        <v>51.732423486906413</v>
      </c>
      <c r="I75" s="132">
        <v>71394.000753582499</v>
      </c>
      <c r="J75">
        <f t="shared" si="8"/>
        <v>10</v>
      </c>
      <c r="K75">
        <f t="shared" si="10"/>
        <v>1</v>
      </c>
      <c r="L75">
        <f t="shared" si="11"/>
        <v>1</v>
      </c>
      <c r="M75">
        <f t="shared" si="12"/>
        <v>1</v>
      </c>
      <c r="Y75" s="164">
        <f t="shared" si="13"/>
        <v>51.732423486906413</v>
      </c>
      <c r="Z75" s="164">
        <f t="shared" si="14"/>
        <v>48.833517979896349</v>
      </c>
      <c r="AA75" s="165">
        <f t="shared" si="15"/>
        <v>-5.6036530122038131E-2</v>
      </c>
    </row>
    <row r="76" spans="1:27" x14ac:dyDescent="0.35">
      <c r="A76" t="s">
        <v>1071</v>
      </c>
      <c r="B76" t="s">
        <v>1073</v>
      </c>
      <c r="C76" t="s">
        <v>1075</v>
      </c>
      <c r="D76" t="s">
        <v>1078</v>
      </c>
      <c r="E76" t="s">
        <v>1079</v>
      </c>
      <c r="F76" t="s">
        <v>1084</v>
      </c>
      <c r="G76" s="106">
        <v>14168.282871606641</v>
      </c>
      <c r="H76" s="133">
        <f t="shared" si="9"/>
        <v>24.428073916563175</v>
      </c>
      <c r="I76" s="132">
        <v>3495.45982983364</v>
      </c>
      <c r="J76">
        <f t="shared" si="8"/>
        <v>10</v>
      </c>
      <c r="K76">
        <f t="shared" si="10"/>
        <v>1</v>
      </c>
      <c r="L76">
        <f t="shared" si="11"/>
        <v>1</v>
      </c>
      <c r="M76">
        <f t="shared" si="12"/>
        <v>0</v>
      </c>
      <c r="Y76" s="164">
        <f t="shared" si="13"/>
        <v>24.428073916563175</v>
      </c>
      <c r="Z76" s="164">
        <f t="shared" si="14"/>
        <v>27.087345278367046</v>
      </c>
      <c r="AA76" s="165">
        <f t="shared" si="15"/>
        <v>0.10886127866187523</v>
      </c>
    </row>
    <row r="77" spans="1:27" x14ac:dyDescent="0.35">
      <c r="A77" t="s">
        <v>1071</v>
      </c>
      <c r="B77" t="s">
        <v>1073</v>
      </c>
      <c r="C77" t="s">
        <v>1075</v>
      </c>
      <c r="D77" t="s">
        <v>1078</v>
      </c>
      <c r="E77" t="s">
        <v>1079</v>
      </c>
      <c r="F77" t="s">
        <v>1084</v>
      </c>
      <c r="G77" s="106">
        <v>17638.5409389001</v>
      </c>
      <c r="H77" s="133">
        <f t="shared" si="9"/>
        <v>30.411277480862243</v>
      </c>
      <c r="I77" s="132">
        <v>14172.2970393051</v>
      </c>
      <c r="J77">
        <f t="shared" si="8"/>
        <v>10</v>
      </c>
      <c r="K77">
        <f t="shared" si="10"/>
        <v>1</v>
      </c>
      <c r="L77">
        <f t="shared" si="11"/>
        <v>1</v>
      </c>
      <c r="M77">
        <f t="shared" si="12"/>
        <v>0</v>
      </c>
      <c r="Y77" s="164">
        <f t="shared" si="13"/>
        <v>30.411277480862243</v>
      </c>
      <c r="Z77" s="164">
        <f t="shared" si="14"/>
        <v>30.385723037216515</v>
      </c>
      <c r="AA77" s="165">
        <f t="shared" si="15"/>
        <v>-8.4029497484305882E-4</v>
      </c>
    </row>
    <row r="78" spans="1:27" x14ac:dyDescent="0.35">
      <c r="A78" t="s">
        <v>1071</v>
      </c>
      <c r="B78" t="s">
        <v>1073</v>
      </c>
      <c r="C78" t="s">
        <v>1075</v>
      </c>
      <c r="D78" t="s">
        <v>1078</v>
      </c>
      <c r="E78" t="s">
        <v>1079</v>
      </c>
      <c r="F78" t="s">
        <v>1084</v>
      </c>
      <c r="G78" s="106">
        <v>18883.47426135515</v>
      </c>
      <c r="H78" s="133">
        <f t="shared" si="9"/>
        <v>32.557714243715779</v>
      </c>
      <c r="I78" s="132">
        <v>23954.0527728093</v>
      </c>
      <c r="J78">
        <f t="shared" si="8"/>
        <v>10</v>
      </c>
      <c r="K78">
        <f t="shared" si="10"/>
        <v>1</v>
      </c>
      <c r="L78">
        <f t="shared" si="11"/>
        <v>1</v>
      </c>
      <c r="M78">
        <f t="shared" si="12"/>
        <v>0</v>
      </c>
      <c r="Y78" s="164">
        <f t="shared" si="13"/>
        <v>32.557714243715779</v>
      </c>
      <c r="Z78" s="164">
        <f t="shared" si="14"/>
        <v>33.407584747842492</v>
      </c>
      <c r="AA78" s="165">
        <f t="shared" si="15"/>
        <v>2.6103506461321979E-2</v>
      </c>
    </row>
    <row r="79" spans="1:27" x14ac:dyDescent="0.35">
      <c r="A79" t="s">
        <v>1071</v>
      </c>
      <c r="B79" t="s">
        <v>1073</v>
      </c>
      <c r="C79" t="s">
        <v>1075</v>
      </c>
      <c r="D79" t="s">
        <v>1078</v>
      </c>
      <c r="E79" t="s">
        <v>1079</v>
      </c>
      <c r="F79" t="s">
        <v>1084</v>
      </c>
      <c r="G79" s="106">
        <v>24345.100891391059</v>
      </c>
      <c r="H79" s="133">
        <f t="shared" si="9"/>
        <v>41.974311881708722</v>
      </c>
      <c r="I79" s="132">
        <v>31081.371963744201</v>
      </c>
      <c r="J79">
        <f t="shared" si="8"/>
        <v>10</v>
      </c>
      <c r="K79">
        <f t="shared" si="10"/>
        <v>1</v>
      </c>
      <c r="L79">
        <f t="shared" si="11"/>
        <v>1</v>
      </c>
      <c r="M79">
        <f t="shared" si="12"/>
        <v>0</v>
      </c>
      <c r="Y79" s="164">
        <f t="shared" si="13"/>
        <v>41.974311881708722</v>
      </c>
      <c r="Z79" s="164">
        <f t="shared" si="14"/>
        <v>35.609415743143813</v>
      </c>
      <c r="AA79" s="165">
        <f t="shared" si="15"/>
        <v>-0.15163789120599158</v>
      </c>
    </row>
    <row r="80" spans="1:27" x14ac:dyDescent="0.35">
      <c r="A80" t="s">
        <v>1071</v>
      </c>
      <c r="B80" t="s">
        <v>1073</v>
      </c>
      <c r="C80" t="s">
        <v>1075</v>
      </c>
      <c r="D80" t="s">
        <v>1078</v>
      </c>
      <c r="E80" t="s">
        <v>1079</v>
      </c>
      <c r="F80" t="s">
        <v>1084</v>
      </c>
      <c r="G80" s="106">
        <v>23638.290613831785</v>
      </c>
      <c r="H80" s="133">
        <f t="shared" si="9"/>
        <v>40.755673472123767</v>
      </c>
      <c r="I80" s="132">
        <v>45016.2336447989</v>
      </c>
      <c r="J80">
        <f t="shared" si="8"/>
        <v>10</v>
      </c>
      <c r="K80">
        <f t="shared" si="10"/>
        <v>1</v>
      </c>
      <c r="L80">
        <f t="shared" si="11"/>
        <v>1</v>
      </c>
      <c r="M80">
        <f t="shared" si="12"/>
        <v>0</v>
      </c>
      <c r="Y80" s="164">
        <f t="shared" si="13"/>
        <v>40.755673472123767</v>
      </c>
      <c r="Z80" s="164">
        <f t="shared" si="14"/>
        <v>39.914289643502734</v>
      </c>
      <c r="AA80" s="165">
        <f t="shared" si="15"/>
        <v>-2.0644581648160631E-2</v>
      </c>
    </row>
    <row r="81" spans="1:27" x14ac:dyDescent="0.35">
      <c r="A81" t="s">
        <v>1071</v>
      </c>
      <c r="B81" t="s">
        <v>1073</v>
      </c>
      <c r="C81" t="s">
        <v>1075</v>
      </c>
      <c r="D81" t="s">
        <v>1078</v>
      </c>
      <c r="E81" t="s">
        <v>1079</v>
      </c>
      <c r="F81" t="s">
        <v>1084</v>
      </c>
      <c r="G81" s="106">
        <v>25149.57557362839</v>
      </c>
      <c r="H81" s="133">
        <f t="shared" si="9"/>
        <v>43.36133719591102</v>
      </c>
      <c r="I81" s="132">
        <v>54061.366139626101</v>
      </c>
      <c r="J81">
        <f t="shared" si="8"/>
        <v>10</v>
      </c>
      <c r="K81">
        <f t="shared" si="10"/>
        <v>1</v>
      </c>
      <c r="L81">
        <f t="shared" si="11"/>
        <v>1</v>
      </c>
      <c r="M81">
        <f t="shared" si="12"/>
        <v>0</v>
      </c>
      <c r="Y81" s="164">
        <f t="shared" si="13"/>
        <v>43.36133719591102</v>
      </c>
      <c r="Z81" s="164">
        <f t="shared" si="14"/>
        <v>42.708587548533878</v>
      </c>
      <c r="AA81" s="165">
        <f t="shared" si="15"/>
        <v>-1.5053725036844545E-2</v>
      </c>
    </row>
    <row r="82" spans="1:27" x14ac:dyDescent="0.35">
      <c r="A82" t="s">
        <v>1071</v>
      </c>
      <c r="B82" t="s">
        <v>1073</v>
      </c>
      <c r="C82" t="s">
        <v>1075</v>
      </c>
      <c r="D82" t="s">
        <v>1078</v>
      </c>
      <c r="E82" t="s">
        <v>1079</v>
      </c>
      <c r="F82" t="s">
        <v>1084</v>
      </c>
      <c r="G82" s="106">
        <v>28145.54522423265</v>
      </c>
      <c r="H82" s="133">
        <f t="shared" si="9"/>
        <v>48.526802110745948</v>
      </c>
      <c r="I82" s="132">
        <v>63550.072249703</v>
      </c>
      <c r="J82">
        <f t="shared" si="8"/>
        <v>10</v>
      </c>
      <c r="K82">
        <f t="shared" si="10"/>
        <v>1</v>
      </c>
      <c r="L82">
        <f t="shared" si="11"/>
        <v>1</v>
      </c>
      <c r="M82">
        <f t="shared" si="12"/>
        <v>0</v>
      </c>
      <c r="Y82" s="164">
        <f t="shared" si="13"/>
        <v>48.526802110745948</v>
      </c>
      <c r="Z82" s="164">
        <f t="shared" si="14"/>
        <v>45.639917920975329</v>
      </c>
      <c r="AA82" s="165">
        <f t="shared" si="15"/>
        <v>-5.9490509660667268E-2</v>
      </c>
    </row>
    <row r="83" spans="1:27" x14ac:dyDescent="0.35">
      <c r="A83" t="s">
        <v>1071</v>
      </c>
      <c r="B83" t="s">
        <v>1073</v>
      </c>
      <c r="C83" t="s">
        <v>1075</v>
      </c>
      <c r="D83" t="s">
        <v>1078</v>
      </c>
      <c r="E83" t="s">
        <v>1079</v>
      </c>
      <c r="F83" t="s">
        <v>1084</v>
      </c>
      <c r="G83" s="106">
        <v>27258.637987954215</v>
      </c>
      <c r="H83" s="133">
        <f t="shared" si="9"/>
        <v>46.997651703369336</v>
      </c>
      <c r="I83" s="132">
        <v>71394.000753582499</v>
      </c>
      <c r="J83">
        <f t="shared" si="8"/>
        <v>10</v>
      </c>
      <c r="K83">
        <f t="shared" si="10"/>
        <v>1</v>
      </c>
      <c r="L83">
        <f t="shared" si="11"/>
        <v>1</v>
      </c>
      <c r="M83">
        <f t="shared" si="12"/>
        <v>0</v>
      </c>
      <c r="Y83" s="164">
        <f t="shared" si="13"/>
        <v>46.997651703369336</v>
      </c>
      <c r="Z83" s="164">
        <f t="shared" si="14"/>
        <v>48.063129852712031</v>
      </c>
      <c r="AA83" s="165">
        <f t="shared" si="15"/>
        <v>2.2670880580748509E-2</v>
      </c>
    </row>
    <row r="84" spans="1:27" x14ac:dyDescent="0.35">
      <c r="A84" t="s">
        <v>1071</v>
      </c>
      <c r="B84" t="s">
        <v>1073</v>
      </c>
      <c r="C84" t="s">
        <v>1075</v>
      </c>
      <c r="D84" t="s">
        <v>1078</v>
      </c>
      <c r="E84" t="s">
        <v>1082</v>
      </c>
      <c r="F84" t="s">
        <v>1083</v>
      </c>
      <c r="G84" s="106">
        <v>13396.612033061132</v>
      </c>
      <c r="H84" s="133">
        <f t="shared" si="9"/>
        <v>23.097606953553676</v>
      </c>
      <c r="I84" s="132">
        <v>3495.45982983364</v>
      </c>
      <c r="J84">
        <f t="shared" si="8"/>
        <v>10</v>
      </c>
      <c r="K84">
        <f t="shared" si="10"/>
        <v>1</v>
      </c>
      <c r="L84">
        <f t="shared" si="11"/>
        <v>1</v>
      </c>
      <c r="M84">
        <f t="shared" si="12"/>
        <v>1</v>
      </c>
      <c r="Y84" s="164">
        <f t="shared" si="13"/>
        <v>23.097606953553676</v>
      </c>
      <c r="Z84" s="164">
        <f t="shared" si="14"/>
        <v>27.857733405551365</v>
      </c>
      <c r="AA84" s="165">
        <f t="shared" si="15"/>
        <v>0.20608742981771622</v>
      </c>
    </row>
    <row r="85" spans="1:27" x14ac:dyDescent="0.35">
      <c r="A85" t="s">
        <v>1071</v>
      </c>
      <c r="B85" t="s">
        <v>1073</v>
      </c>
      <c r="C85" t="s">
        <v>1075</v>
      </c>
      <c r="D85" t="s">
        <v>1078</v>
      </c>
      <c r="E85" t="s">
        <v>1082</v>
      </c>
      <c r="F85" t="s">
        <v>1083</v>
      </c>
      <c r="G85" s="106">
        <v>17017.66865246783</v>
      </c>
      <c r="H85" s="133">
        <f t="shared" si="9"/>
        <v>29.340808021496258</v>
      </c>
      <c r="I85" s="132">
        <v>14172.2970393051</v>
      </c>
      <c r="J85">
        <f t="shared" si="8"/>
        <v>10</v>
      </c>
      <c r="K85">
        <f t="shared" si="10"/>
        <v>1</v>
      </c>
      <c r="L85">
        <f t="shared" si="11"/>
        <v>1</v>
      </c>
      <c r="M85">
        <f t="shared" si="12"/>
        <v>1</v>
      </c>
      <c r="Y85" s="164">
        <f t="shared" si="13"/>
        <v>29.340808021496258</v>
      </c>
      <c r="Z85" s="164">
        <f t="shared" si="14"/>
        <v>31.156111164400834</v>
      </c>
      <c r="AA85" s="165">
        <f t="shared" si="15"/>
        <v>6.1869568880809744E-2</v>
      </c>
    </row>
    <row r="86" spans="1:27" x14ac:dyDescent="0.35">
      <c r="A86" t="s">
        <v>1071</v>
      </c>
      <c r="B86" t="s">
        <v>1073</v>
      </c>
      <c r="C86" t="s">
        <v>1075</v>
      </c>
      <c r="D86" t="s">
        <v>1078</v>
      </c>
      <c r="E86" t="s">
        <v>1082</v>
      </c>
      <c r="F86" t="s">
        <v>1083</v>
      </c>
      <c r="G86" s="106">
        <v>19310.815906742409</v>
      </c>
      <c r="H86" s="133">
        <f t="shared" si="9"/>
        <v>33.294510184038636</v>
      </c>
      <c r="I86" s="132">
        <v>23954.0527728093</v>
      </c>
      <c r="J86">
        <f t="shared" si="8"/>
        <v>10</v>
      </c>
      <c r="K86">
        <f t="shared" si="10"/>
        <v>1</v>
      </c>
      <c r="L86">
        <f t="shared" si="11"/>
        <v>1</v>
      </c>
      <c r="M86">
        <f t="shared" si="12"/>
        <v>1</v>
      </c>
      <c r="Y86" s="164">
        <f t="shared" si="13"/>
        <v>33.294510184038636</v>
      </c>
      <c r="Z86" s="164">
        <f t="shared" si="14"/>
        <v>34.177972875026811</v>
      </c>
      <c r="AA86" s="165">
        <f t="shared" si="15"/>
        <v>2.6534785647986725E-2</v>
      </c>
    </row>
    <row r="87" spans="1:27" x14ac:dyDescent="0.35">
      <c r="A87" t="s">
        <v>1071</v>
      </c>
      <c r="B87" t="s">
        <v>1073</v>
      </c>
      <c r="C87" t="s">
        <v>1075</v>
      </c>
      <c r="D87" t="s">
        <v>1078</v>
      </c>
      <c r="E87" t="s">
        <v>1082</v>
      </c>
      <c r="F87" t="s">
        <v>1083</v>
      </c>
      <c r="G87" s="106">
        <v>25305.729339654248</v>
      </c>
      <c r="H87" s="133">
        <f t="shared" si="9"/>
        <v>43.630567826990081</v>
      </c>
      <c r="I87" s="132">
        <v>31081.371963744201</v>
      </c>
      <c r="J87">
        <f t="shared" si="8"/>
        <v>10</v>
      </c>
      <c r="K87">
        <f t="shared" si="10"/>
        <v>1</v>
      </c>
      <c r="L87">
        <f t="shared" si="11"/>
        <v>1</v>
      </c>
      <c r="M87">
        <f t="shared" si="12"/>
        <v>1</v>
      </c>
      <c r="Y87" s="164">
        <f t="shared" si="13"/>
        <v>43.630567826990081</v>
      </c>
      <c r="Z87" s="164">
        <f t="shared" si="14"/>
        <v>36.379803870328132</v>
      </c>
      <c r="AA87" s="165">
        <f t="shared" si="15"/>
        <v>-0.16618541352506966</v>
      </c>
    </row>
    <row r="88" spans="1:27" x14ac:dyDescent="0.35">
      <c r="A88" t="s">
        <v>1071</v>
      </c>
      <c r="B88" t="s">
        <v>1073</v>
      </c>
      <c r="C88" t="s">
        <v>1075</v>
      </c>
      <c r="D88" t="s">
        <v>1078</v>
      </c>
      <c r="E88" t="s">
        <v>1082</v>
      </c>
      <c r="F88" t="s">
        <v>1083</v>
      </c>
      <c r="G88" s="106">
        <v>24772.076976500077</v>
      </c>
      <c r="H88" s="133">
        <f t="shared" si="9"/>
        <v>42.710477545689791</v>
      </c>
      <c r="I88" s="132">
        <v>45016.2336447989</v>
      </c>
      <c r="J88">
        <f t="shared" si="8"/>
        <v>10</v>
      </c>
      <c r="K88">
        <f t="shared" si="10"/>
        <v>1</v>
      </c>
      <c r="L88">
        <f t="shared" si="11"/>
        <v>1</v>
      </c>
      <c r="M88">
        <f t="shared" si="12"/>
        <v>1</v>
      </c>
      <c r="Y88" s="164">
        <f t="shared" si="13"/>
        <v>42.710477545689791</v>
      </c>
      <c r="Z88" s="164">
        <f t="shared" si="14"/>
        <v>40.684677770687053</v>
      </c>
      <c r="AA88" s="165">
        <f t="shared" si="15"/>
        <v>-4.743097926815798E-2</v>
      </c>
    </row>
    <row r="89" spans="1:27" x14ac:dyDescent="0.35">
      <c r="A89" t="s">
        <v>1071</v>
      </c>
      <c r="B89" t="s">
        <v>1073</v>
      </c>
      <c r="C89" t="s">
        <v>1075</v>
      </c>
      <c r="D89" t="s">
        <v>1078</v>
      </c>
      <c r="E89" t="s">
        <v>1082</v>
      </c>
      <c r="F89" t="s">
        <v>1083</v>
      </c>
      <c r="G89" s="106">
        <v>27183.162064675103</v>
      </c>
      <c r="H89" s="133">
        <f t="shared" si="9"/>
        <v>46.86752080116397</v>
      </c>
      <c r="I89" s="132">
        <v>54061.366139626101</v>
      </c>
      <c r="J89">
        <f t="shared" si="8"/>
        <v>10</v>
      </c>
      <c r="K89">
        <f t="shared" si="10"/>
        <v>1</v>
      </c>
      <c r="L89">
        <f t="shared" si="11"/>
        <v>1</v>
      </c>
      <c r="M89">
        <f t="shared" si="12"/>
        <v>1</v>
      </c>
      <c r="Y89" s="164">
        <f t="shared" si="13"/>
        <v>46.86752080116397</v>
      </c>
      <c r="Z89" s="164">
        <f t="shared" si="14"/>
        <v>43.478975675718196</v>
      </c>
      <c r="AA89" s="165">
        <f t="shared" si="15"/>
        <v>-7.230049867202748E-2</v>
      </c>
    </row>
    <row r="90" spans="1:27" x14ac:dyDescent="0.35">
      <c r="A90" t="s">
        <v>1071</v>
      </c>
      <c r="B90" t="s">
        <v>1073</v>
      </c>
      <c r="C90" t="s">
        <v>1075</v>
      </c>
      <c r="D90" t="s">
        <v>1078</v>
      </c>
      <c r="E90" t="s">
        <v>1082</v>
      </c>
      <c r="F90" t="s">
        <v>1083</v>
      </c>
      <c r="G90" s="106">
        <v>31515.878802124222</v>
      </c>
      <c r="H90" s="133">
        <f t="shared" si="9"/>
        <v>54.337722072627969</v>
      </c>
      <c r="I90" s="132">
        <v>63550.072249703</v>
      </c>
      <c r="J90">
        <f t="shared" si="8"/>
        <v>10</v>
      </c>
      <c r="K90">
        <f t="shared" si="10"/>
        <v>1</v>
      </c>
      <c r="L90">
        <f t="shared" si="11"/>
        <v>1</v>
      </c>
      <c r="M90">
        <f t="shared" si="12"/>
        <v>1</v>
      </c>
      <c r="Y90" s="164">
        <f t="shared" si="13"/>
        <v>54.337722072627969</v>
      </c>
      <c r="Z90" s="164">
        <f t="shared" si="14"/>
        <v>46.410306048159647</v>
      </c>
      <c r="AA90" s="165">
        <f t="shared" si="15"/>
        <v>-0.14589157811717823</v>
      </c>
    </row>
    <row r="91" spans="1:27" x14ac:dyDescent="0.35">
      <c r="A91" t="s">
        <v>1071</v>
      </c>
      <c r="B91" t="s">
        <v>1073</v>
      </c>
      <c r="C91" t="s">
        <v>1075</v>
      </c>
      <c r="D91" t="s">
        <v>1078</v>
      </c>
      <c r="E91" t="s">
        <v>1082</v>
      </c>
      <c r="F91" t="s">
        <v>1083</v>
      </c>
      <c r="G91" s="106">
        <v>30064.404825139012</v>
      </c>
      <c r="H91" s="133">
        <f t="shared" si="9"/>
        <v>51.835180732998296</v>
      </c>
      <c r="I91" s="132">
        <v>71394.000753582499</v>
      </c>
      <c r="J91">
        <f t="shared" si="8"/>
        <v>10</v>
      </c>
      <c r="K91">
        <f t="shared" si="10"/>
        <v>1</v>
      </c>
      <c r="L91">
        <f t="shared" si="11"/>
        <v>1</v>
      </c>
      <c r="M91">
        <f t="shared" si="12"/>
        <v>1</v>
      </c>
      <c r="Y91" s="164">
        <f t="shared" si="13"/>
        <v>51.835180732998296</v>
      </c>
      <c r="Z91" s="164">
        <f t="shared" si="14"/>
        <v>48.833517979896349</v>
      </c>
      <c r="AA91" s="165">
        <f t="shared" si="15"/>
        <v>-5.7907828441139952E-2</v>
      </c>
    </row>
    <row r="92" spans="1:27" x14ac:dyDescent="0.35">
      <c r="A92" t="s">
        <v>1071</v>
      </c>
      <c r="B92" t="s">
        <v>1073</v>
      </c>
      <c r="C92" t="s">
        <v>1075</v>
      </c>
      <c r="D92" t="s">
        <v>1078</v>
      </c>
      <c r="E92" t="s">
        <v>1082</v>
      </c>
      <c r="F92" t="s">
        <v>1084</v>
      </c>
      <c r="G92" s="106">
        <v>14284.299697175627</v>
      </c>
      <c r="H92" s="133">
        <f t="shared" si="9"/>
        <v>24.628102926164875</v>
      </c>
      <c r="I92" s="132">
        <v>3495.45982983364</v>
      </c>
      <c r="J92">
        <f t="shared" si="8"/>
        <v>10</v>
      </c>
      <c r="K92">
        <f t="shared" si="10"/>
        <v>1</v>
      </c>
      <c r="L92">
        <f t="shared" si="11"/>
        <v>1</v>
      </c>
      <c r="M92">
        <f t="shared" si="12"/>
        <v>0</v>
      </c>
      <c r="Y92" s="164">
        <f t="shared" si="13"/>
        <v>24.628102926164875</v>
      </c>
      <c r="Z92" s="164">
        <f t="shared" si="14"/>
        <v>27.087345278367046</v>
      </c>
      <c r="AA92" s="165">
        <f t="shared" si="15"/>
        <v>9.9855127273707822E-2</v>
      </c>
    </row>
    <row r="93" spans="1:27" x14ac:dyDescent="0.35">
      <c r="A93" t="s">
        <v>1071</v>
      </c>
      <c r="B93" t="s">
        <v>1073</v>
      </c>
      <c r="C93" t="s">
        <v>1075</v>
      </c>
      <c r="D93" t="s">
        <v>1078</v>
      </c>
      <c r="E93" t="s">
        <v>1082</v>
      </c>
      <c r="F93" t="s">
        <v>1084</v>
      </c>
      <c r="G93" s="106">
        <v>17744.642174384149</v>
      </c>
      <c r="H93" s="133">
        <f t="shared" si="9"/>
        <v>30.594210645489913</v>
      </c>
      <c r="I93" s="132">
        <v>14172.2970393051</v>
      </c>
      <c r="J93">
        <f t="shared" si="8"/>
        <v>10</v>
      </c>
      <c r="K93">
        <f t="shared" si="10"/>
        <v>1</v>
      </c>
      <c r="L93">
        <f t="shared" si="11"/>
        <v>1</v>
      </c>
      <c r="M93">
        <f t="shared" si="12"/>
        <v>0</v>
      </c>
      <c r="Y93" s="164">
        <f t="shared" si="13"/>
        <v>30.594210645489913</v>
      </c>
      <c r="Z93" s="164">
        <f t="shared" si="14"/>
        <v>30.385723037216515</v>
      </c>
      <c r="AA93" s="165">
        <f t="shared" si="15"/>
        <v>-6.8146098191336213E-3</v>
      </c>
    </row>
    <row r="94" spans="1:27" x14ac:dyDescent="0.35">
      <c r="A94" t="s">
        <v>1071</v>
      </c>
      <c r="B94" t="s">
        <v>1073</v>
      </c>
      <c r="C94" t="s">
        <v>1075</v>
      </c>
      <c r="D94" t="s">
        <v>1078</v>
      </c>
      <c r="E94" t="s">
        <v>1082</v>
      </c>
      <c r="F94" t="s">
        <v>1084</v>
      </c>
      <c r="G94" s="106">
        <v>19023.461053880863</v>
      </c>
      <c r="H94" s="133">
        <f t="shared" si="9"/>
        <v>32.799070782553208</v>
      </c>
      <c r="I94" s="132">
        <v>23954.0527728093</v>
      </c>
      <c r="J94">
        <f t="shared" si="8"/>
        <v>10</v>
      </c>
      <c r="K94">
        <f t="shared" si="10"/>
        <v>1</v>
      </c>
      <c r="L94">
        <f t="shared" si="11"/>
        <v>1</v>
      </c>
      <c r="M94">
        <f t="shared" si="12"/>
        <v>0</v>
      </c>
      <c r="Y94" s="164">
        <f t="shared" si="13"/>
        <v>32.799070782553208</v>
      </c>
      <c r="Z94" s="164">
        <f t="shared" si="14"/>
        <v>33.407584747842492</v>
      </c>
      <c r="AA94" s="165">
        <f t="shared" si="15"/>
        <v>1.8552780635876065E-2</v>
      </c>
    </row>
    <row r="95" spans="1:27" x14ac:dyDescent="0.35">
      <c r="A95" t="s">
        <v>1071</v>
      </c>
      <c r="B95" t="s">
        <v>1073</v>
      </c>
      <c r="C95" t="s">
        <v>1075</v>
      </c>
      <c r="D95" t="s">
        <v>1078</v>
      </c>
      <c r="E95" t="s">
        <v>1082</v>
      </c>
      <c r="F95" t="s">
        <v>1084</v>
      </c>
      <c r="G95" s="106">
        <v>24477.648782208391</v>
      </c>
      <c r="H95" s="133">
        <f t="shared" si="9"/>
        <v>42.202842727945502</v>
      </c>
      <c r="I95" s="132">
        <v>31081.371963744201</v>
      </c>
      <c r="J95">
        <f t="shared" si="8"/>
        <v>10</v>
      </c>
      <c r="K95">
        <f t="shared" si="10"/>
        <v>1</v>
      </c>
      <c r="L95">
        <f t="shared" si="11"/>
        <v>1</v>
      </c>
      <c r="M95">
        <f t="shared" si="12"/>
        <v>0</v>
      </c>
      <c r="Y95" s="164">
        <f t="shared" si="13"/>
        <v>42.202842727945502</v>
      </c>
      <c r="Z95" s="164">
        <f t="shared" si="14"/>
        <v>35.609415743143813</v>
      </c>
      <c r="AA95" s="165">
        <f t="shared" si="15"/>
        <v>-0.15623182133263525</v>
      </c>
    </row>
    <row r="96" spans="1:27" x14ac:dyDescent="0.35">
      <c r="A96" t="s">
        <v>1071</v>
      </c>
      <c r="B96" t="s">
        <v>1073</v>
      </c>
      <c r="C96" t="s">
        <v>1075</v>
      </c>
      <c r="D96" t="s">
        <v>1078</v>
      </c>
      <c r="E96" t="s">
        <v>1082</v>
      </c>
      <c r="F96" t="s">
        <v>1084</v>
      </c>
      <c r="G96" s="106">
        <v>23783.203734063834</v>
      </c>
      <c r="H96" s="133">
        <f t="shared" si="9"/>
        <v>41.005523679420406</v>
      </c>
      <c r="I96" s="132">
        <v>45016.2336447989</v>
      </c>
      <c r="J96">
        <f t="shared" si="8"/>
        <v>10</v>
      </c>
      <c r="K96">
        <f t="shared" si="10"/>
        <v>1</v>
      </c>
      <c r="L96">
        <f t="shared" si="11"/>
        <v>1</v>
      </c>
      <c r="M96">
        <f t="shared" si="12"/>
        <v>0</v>
      </c>
      <c r="Y96" s="164">
        <f t="shared" si="13"/>
        <v>41.005523679420406</v>
      </c>
      <c r="Z96" s="164">
        <f t="shared" si="14"/>
        <v>39.914289643502734</v>
      </c>
      <c r="AA96" s="165">
        <f t="shared" si="15"/>
        <v>-2.6611879034856289E-2</v>
      </c>
    </row>
    <row r="97" spans="1:27" x14ac:dyDescent="0.35">
      <c r="A97" t="s">
        <v>1071</v>
      </c>
      <c r="B97" t="s">
        <v>1073</v>
      </c>
      <c r="C97" t="s">
        <v>1075</v>
      </c>
      <c r="D97" t="s">
        <v>1078</v>
      </c>
      <c r="E97" t="s">
        <v>1082</v>
      </c>
      <c r="F97" t="s">
        <v>1084</v>
      </c>
      <c r="G97" s="106">
        <v>25364.430664479238</v>
      </c>
      <c r="H97" s="133">
        <f t="shared" si="9"/>
        <v>43.731777007722826</v>
      </c>
      <c r="I97" s="132">
        <v>54061.366139626101</v>
      </c>
      <c r="J97">
        <f t="shared" si="8"/>
        <v>10</v>
      </c>
      <c r="K97">
        <f t="shared" si="10"/>
        <v>1</v>
      </c>
      <c r="L97">
        <f t="shared" si="11"/>
        <v>1</v>
      </c>
      <c r="M97">
        <f t="shared" si="12"/>
        <v>0</v>
      </c>
      <c r="Y97" s="164">
        <f t="shared" si="13"/>
        <v>43.731777007722826</v>
      </c>
      <c r="Z97" s="164">
        <f t="shared" si="14"/>
        <v>42.708587548533878</v>
      </c>
      <c r="AA97" s="165">
        <f t="shared" si="15"/>
        <v>-2.3396933058728808E-2</v>
      </c>
    </row>
    <row r="98" spans="1:27" x14ac:dyDescent="0.35">
      <c r="A98" t="s">
        <v>1071</v>
      </c>
      <c r="B98" t="s">
        <v>1073</v>
      </c>
      <c r="C98" t="s">
        <v>1075</v>
      </c>
      <c r="D98" t="s">
        <v>1078</v>
      </c>
      <c r="E98" t="s">
        <v>1082</v>
      </c>
      <c r="F98" t="s">
        <v>1084</v>
      </c>
      <c r="G98" s="106">
        <v>28550.190428099424</v>
      </c>
      <c r="H98" s="133">
        <f t="shared" si="9"/>
        <v>49.224466255343835</v>
      </c>
      <c r="I98" s="132">
        <v>63550.072249703</v>
      </c>
      <c r="J98">
        <f t="shared" si="8"/>
        <v>10</v>
      </c>
      <c r="K98">
        <f t="shared" si="10"/>
        <v>1</v>
      </c>
      <c r="L98">
        <f t="shared" si="11"/>
        <v>1</v>
      </c>
      <c r="M98">
        <f t="shared" si="12"/>
        <v>0</v>
      </c>
      <c r="Y98" s="164">
        <f t="shared" si="13"/>
        <v>49.224466255343835</v>
      </c>
      <c r="Z98" s="164">
        <f t="shared" si="14"/>
        <v>45.639917920975329</v>
      </c>
      <c r="AA98" s="165">
        <f t="shared" si="15"/>
        <v>-7.2820461186399621E-2</v>
      </c>
    </row>
    <row r="99" spans="1:27" x14ac:dyDescent="0.35">
      <c r="A99" t="s">
        <v>1071</v>
      </c>
      <c r="B99" t="s">
        <v>1073</v>
      </c>
      <c r="C99" t="s">
        <v>1075</v>
      </c>
      <c r="D99" t="s">
        <v>1078</v>
      </c>
      <c r="E99" t="s">
        <v>1082</v>
      </c>
      <c r="F99" t="s">
        <v>1084</v>
      </c>
      <c r="G99" s="106">
        <v>27324.269101485945</v>
      </c>
      <c r="H99" s="133">
        <f t="shared" si="9"/>
        <v>47.11080879566542</v>
      </c>
      <c r="I99" s="132">
        <v>71394.000753582499</v>
      </c>
      <c r="J99">
        <f t="shared" si="8"/>
        <v>10</v>
      </c>
      <c r="K99">
        <f t="shared" si="10"/>
        <v>1</v>
      </c>
      <c r="L99">
        <f t="shared" si="11"/>
        <v>1</v>
      </c>
      <c r="M99">
        <f t="shared" si="12"/>
        <v>0</v>
      </c>
      <c r="Y99" s="164">
        <f t="shared" si="13"/>
        <v>47.11080879566542</v>
      </c>
      <c r="Z99" s="164">
        <f t="shared" si="14"/>
        <v>48.063129852712031</v>
      </c>
      <c r="AA99" s="165">
        <f t="shared" si="15"/>
        <v>2.0214491777823751E-2</v>
      </c>
    </row>
    <row r="100" spans="1:27" x14ac:dyDescent="0.35">
      <c r="A100" t="s">
        <v>1071</v>
      </c>
      <c r="B100" t="s">
        <v>1073</v>
      </c>
      <c r="C100" t="s">
        <v>1075</v>
      </c>
      <c r="D100" t="s">
        <v>1078</v>
      </c>
      <c r="E100" t="s">
        <v>1080</v>
      </c>
      <c r="F100" t="s">
        <v>1083</v>
      </c>
      <c r="G100" s="106">
        <v>13510.253734393018</v>
      </c>
      <c r="H100" s="133">
        <f t="shared" si="9"/>
        <v>23.293540921367274</v>
      </c>
      <c r="I100" s="132">
        <v>3495.45982983364</v>
      </c>
      <c r="J100">
        <f t="shared" si="8"/>
        <v>10</v>
      </c>
      <c r="K100">
        <f t="shared" si="10"/>
        <v>1</v>
      </c>
      <c r="L100">
        <f t="shared" si="11"/>
        <v>1</v>
      </c>
      <c r="M100">
        <f t="shared" si="12"/>
        <v>1</v>
      </c>
      <c r="Y100" s="164">
        <f t="shared" si="13"/>
        <v>23.293540921367274</v>
      </c>
      <c r="Z100" s="164">
        <f t="shared" si="14"/>
        <v>27.857733405551365</v>
      </c>
      <c r="AA100" s="165">
        <f t="shared" si="15"/>
        <v>0.19594240736483881</v>
      </c>
    </row>
    <row r="101" spans="1:27" x14ac:dyDescent="0.35">
      <c r="A101" t="s">
        <v>1071</v>
      </c>
      <c r="B101" t="s">
        <v>1073</v>
      </c>
      <c r="C101" t="s">
        <v>1075</v>
      </c>
      <c r="D101" t="s">
        <v>1078</v>
      </c>
      <c r="E101" t="s">
        <v>1080</v>
      </c>
      <c r="F101" t="s">
        <v>1083</v>
      </c>
      <c r="G101" s="106">
        <v>17169.90505462006</v>
      </c>
      <c r="H101" s="133">
        <f t="shared" si="9"/>
        <v>29.603284576931138</v>
      </c>
      <c r="I101" s="132">
        <v>14172.2970393051</v>
      </c>
      <c r="J101">
        <f t="shared" si="8"/>
        <v>10</v>
      </c>
      <c r="K101">
        <f t="shared" si="10"/>
        <v>1</v>
      </c>
      <c r="L101">
        <f t="shared" si="11"/>
        <v>1</v>
      </c>
      <c r="M101">
        <f t="shared" si="12"/>
        <v>1</v>
      </c>
      <c r="Y101" s="164">
        <f t="shared" si="13"/>
        <v>29.603284576931138</v>
      </c>
      <c r="Z101" s="164">
        <f t="shared" si="14"/>
        <v>31.156111164400834</v>
      </c>
      <c r="AA101" s="165">
        <f t="shared" si="15"/>
        <v>5.245453704416847E-2</v>
      </c>
    </row>
    <row r="102" spans="1:27" x14ac:dyDescent="0.35">
      <c r="A102" t="s">
        <v>1071</v>
      </c>
      <c r="B102" t="s">
        <v>1073</v>
      </c>
      <c r="C102" t="s">
        <v>1075</v>
      </c>
      <c r="D102" t="s">
        <v>1078</v>
      </c>
      <c r="E102" t="s">
        <v>1080</v>
      </c>
      <c r="F102" t="s">
        <v>1083</v>
      </c>
      <c r="G102" s="106">
        <v>19406.484304264668</v>
      </c>
      <c r="H102" s="133">
        <f t="shared" si="9"/>
        <v>33.459455697008046</v>
      </c>
      <c r="I102" s="132">
        <v>23954.0527728093</v>
      </c>
      <c r="J102">
        <f t="shared" si="8"/>
        <v>10</v>
      </c>
      <c r="K102">
        <f t="shared" si="10"/>
        <v>1</v>
      </c>
      <c r="L102">
        <f t="shared" si="11"/>
        <v>1</v>
      </c>
      <c r="M102">
        <f t="shared" si="12"/>
        <v>1</v>
      </c>
      <c r="Y102" s="164">
        <f t="shared" si="13"/>
        <v>33.459455697008046</v>
      </c>
      <c r="Z102" s="164">
        <f t="shared" si="14"/>
        <v>34.177972875026811</v>
      </c>
      <c r="AA102" s="165">
        <f t="shared" si="15"/>
        <v>2.1474263793329174E-2</v>
      </c>
    </row>
    <row r="103" spans="1:27" x14ac:dyDescent="0.35">
      <c r="A103" t="s">
        <v>1071</v>
      </c>
      <c r="B103" t="s">
        <v>1073</v>
      </c>
      <c r="C103" t="s">
        <v>1075</v>
      </c>
      <c r="D103" t="s">
        <v>1078</v>
      </c>
      <c r="E103" t="s">
        <v>1080</v>
      </c>
      <c r="F103" t="s">
        <v>1083</v>
      </c>
      <c r="G103" s="106">
        <v>25339.529953969934</v>
      </c>
      <c r="H103" s="133">
        <f t="shared" si="9"/>
        <v>43.688844748224021</v>
      </c>
      <c r="I103" s="132">
        <v>31081.371963744201</v>
      </c>
      <c r="J103">
        <f t="shared" si="8"/>
        <v>10</v>
      </c>
      <c r="K103">
        <f t="shared" si="10"/>
        <v>1</v>
      </c>
      <c r="L103">
        <f t="shared" si="11"/>
        <v>1</v>
      </c>
      <c r="M103">
        <f t="shared" si="12"/>
        <v>1</v>
      </c>
      <c r="Y103" s="164">
        <f t="shared" si="13"/>
        <v>43.688844748224021</v>
      </c>
      <c r="Z103" s="164">
        <f t="shared" si="14"/>
        <v>36.379803870328132</v>
      </c>
      <c r="AA103" s="165">
        <f t="shared" si="15"/>
        <v>-0.16729764588689444</v>
      </c>
    </row>
    <row r="104" spans="1:27" x14ac:dyDescent="0.35">
      <c r="A104" t="s">
        <v>1071</v>
      </c>
      <c r="B104" t="s">
        <v>1073</v>
      </c>
      <c r="C104" t="s">
        <v>1075</v>
      </c>
      <c r="D104" t="s">
        <v>1078</v>
      </c>
      <c r="E104" t="s">
        <v>1080</v>
      </c>
      <c r="F104" t="s">
        <v>1083</v>
      </c>
      <c r="G104" s="106">
        <v>24919.495838621871</v>
      </c>
      <c r="H104" s="133">
        <f t="shared" si="9"/>
        <v>42.964647997623914</v>
      </c>
      <c r="I104" s="132">
        <v>45016.2336447989</v>
      </c>
      <c r="J104">
        <f t="shared" si="8"/>
        <v>10</v>
      </c>
      <c r="K104">
        <f t="shared" si="10"/>
        <v>1</v>
      </c>
      <c r="L104">
        <f t="shared" si="11"/>
        <v>1</v>
      </c>
      <c r="M104">
        <f t="shared" si="12"/>
        <v>1</v>
      </c>
      <c r="Y104" s="164">
        <f t="shared" si="13"/>
        <v>42.964647997623914</v>
      </c>
      <c r="Z104" s="164">
        <f t="shared" si="14"/>
        <v>40.684677770687053</v>
      </c>
      <c r="AA104" s="165">
        <f t="shared" si="15"/>
        <v>-5.3066191233847704E-2</v>
      </c>
    </row>
    <row r="105" spans="1:27" x14ac:dyDescent="0.35">
      <c r="A105" t="s">
        <v>1071</v>
      </c>
      <c r="B105" t="s">
        <v>1073</v>
      </c>
      <c r="C105" t="s">
        <v>1075</v>
      </c>
      <c r="D105" t="s">
        <v>1078</v>
      </c>
      <c r="E105" t="s">
        <v>1080</v>
      </c>
      <c r="F105" t="s">
        <v>1083</v>
      </c>
      <c r="G105" s="106">
        <v>27227.871607952704</v>
      </c>
      <c r="H105" s="133">
        <f t="shared" si="9"/>
        <v>46.944606220608108</v>
      </c>
      <c r="I105" s="132">
        <v>54061.366139626101</v>
      </c>
      <c r="J105">
        <f t="shared" si="8"/>
        <v>10</v>
      </c>
      <c r="K105">
        <f t="shared" si="10"/>
        <v>1</v>
      </c>
      <c r="L105">
        <f t="shared" si="11"/>
        <v>1</v>
      </c>
      <c r="M105">
        <f t="shared" si="12"/>
        <v>1</v>
      </c>
      <c r="Y105" s="164">
        <f t="shared" si="13"/>
        <v>46.944606220608108</v>
      </c>
      <c r="Z105" s="164">
        <f t="shared" si="14"/>
        <v>43.478975675718196</v>
      </c>
      <c r="AA105" s="165">
        <f t="shared" si="15"/>
        <v>-7.3823828207308373E-2</v>
      </c>
    </row>
    <row r="106" spans="1:27" x14ac:dyDescent="0.35">
      <c r="A106" t="s">
        <v>1071</v>
      </c>
      <c r="B106" t="s">
        <v>1073</v>
      </c>
      <c r="C106" t="s">
        <v>1075</v>
      </c>
      <c r="D106" t="s">
        <v>1078</v>
      </c>
      <c r="E106" t="s">
        <v>1080</v>
      </c>
      <c r="F106" t="s">
        <v>1083</v>
      </c>
      <c r="G106" s="106">
        <v>31058.319268138937</v>
      </c>
      <c r="H106" s="133">
        <f t="shared" si="9"/>
        <v>53.54882632437748</v>
      </c>
      <c r="I106" s="132">
        <v>63550.072249703</v>
      </c>
      <c r="J106">
        <f t="shared" si="8"/>
        <v>10</v>
      </c>
      <c r="K106">
        <f t="shared" si="10"/>
        <v>1</v>
      </c>
      <c r="L106">
        <f t="shared" si="11"/>
        <v>1</v>
      </c>
      <c r="M106">
        <f t="shared" si="12"/>
        <v>1</v>
      </c>
      <c r="Y106" s="164">
        <f t="shared" si="13"/>
        <v>53.54882632437748</v>
      </c>
      <c r="Z106" s="164">
        <f t="shared" si="14"/>
        <v>46.410306048159647</v>
      </c>
      <c r="AA106" s="165">
        <f t="shared" si="15"/>
        <v>-0.13330862254525466</v>
      </c>
    </row>
    <row r="107" spans="1:27" x14ac:dyDescent="0.35">
      <c r="A107" t="s">
        <v>1071</v>
      </c>
      <c r="B107" t="s">
        <v>1073</v>
      </c>
      <c r="C107" t="s">
        <v>1075</v>
      </c>
      <c r="D107" t="s">
        <v>1078</v>
      </c>
      <c r="E107" t="s">
        <v>1080</v>
      </c>
      <c r="F107" t="s">
        <v>1083</v>
      </c>
      <c r="G107" s="106">
        <v>29889.86301610764</v>
      </c>
      <c r="H107" s="133">
        <f t="shared" si="9"/>
        <v>51.534246579495928</v>
      </c>
      <c r="I107" s="132">
        <v>71394.000753582499</v>
      </c>
      <c r="J107">
        <f t="shared" si="8"/>
        <v>10</v>
      </c>
      <c r="K107">
        <f t="shared" si="10"/>
        <v>1</v>
      </c>
      <c r="L107">
        <f t="shared" si="11"/>
        <v>1</v>
      </c>
      <c r="M107">
        <f t="shared" si="12"/>
        <v>1</v>
      </c>
      <c r="Y107" s="164">
        <f t="shared" si="13"/>
        <v>51.534246579495928</v>
      </c>
      <c r="Z107" s="164">
        <f t="shared" si="14"/>
        <v>48.833517979896349</v>
      </c>
      <c r="AA107" s="165">
        <f t="shared" si="15"/>
        <v>-5.240648265679948E-2</v>
      </c>
    </row>
    <row r="108" spans="1:27" x14ac:dyDescent="0.35">
      <c r="A108" t="s">
        <v>1071</v>
      </c>
      <c r="B108" t="s">
        <v>1073</v>
      </c>
      <c r="C108" t="s">
        <v>1075</v>
      </c>
      <c r="D108" t="s">
        <v>1078</v>
      </c>
      <c r="E108" t="s">
        <v>1080</v>
      </c>
      <c r="F108" t="s">
        <v>1084</v>
      </c>
      <c r="G108" s="106">
        <v>14511.81456708702</v>
      </c>
      <c r="H108" s="133">
        <f t="shared" si="9"/>
        <v>25.020369943253481</v>
      </c>
      <c r="I108" s="132">
        <v>3495.45982983364</v>
      </c>
      <c r="J108">
        <f t="shared" si="8"/>
        <v>10</v>
      </c>
      <c r="K108">
        <f t="shared" si="10"/>
        <v>1</v>
      </c>
      <c r="L108">
        <f t="shared" si="11"/>
        <v>1</v>
      </c>
      <c r="M108">
        <f t="shared" si="12"/>
        <v>0</v>
      </c>
      <c r="Y108" s="164">
        <f t="shared" si="13"/>
        <v>25.020369943253481</v>
      </c>
      <c r="Z108" s="164">
        <f t="shared" si="14"/>
        <v>27.087345278367046</v>
      </c>
      <c r="AA108" s="165">
        <f t="shared" si="15"/>
        <v>8.2611701577614216E-2</v>
      </c>
    </row>
    <row r="109" spans="1:27" x14ac:dyDescent="0.35">
      <c r="A109" t="s">
        <v>1071</v>
      </c>
      <c r="B109" t="s">
        <v>1073</v>
      </c>
      <c r="C109" t="s">
        <v>1075</v>
      </c>
      <c r="D109" t="s">
        <v>1078</v>
      </c>
      <c r="E109" t="s">
        <v>1080</v>
      </c>
      <c r="F109" t="s">
        <v>1084</v>
      </c>
      <c r="G109" s="106">
        <v>17942.110376154073</v>
      </c>
      <c r="H109" s="133">
        <f t="shared" si="9"/>
        <v>30.934673062334607</v>
      </c>
      <c r="I109" s="132">
        <v>14172.2970393051</v>
      </c>
      <c r="J109">
        <f t="shared" si="8"/>
        <v>10</v>
      </c>
      <c r="K109">
        <f t="shared" si="10"/>
        <v>1</v>
      </c>
      <c r="L109">
        <f t="shared" si="11"/>
        <v>1</v>
      </c>
      <c r="M109">
        <f t="shared" si="12"/>
        <v>0</v>
      </c>
      <c r="Y109" s="164">
        <f t="shared" si="13"/>
        <v>30.934673062334607</v>
      </c>
      <c r="Z109" s="164">
        <f t="shared" si="14"/>
        <v>30.385723037216515</v>
      </c>
      <c r="AA109" s="165">
        <f t="shared" si="15"/>
        <v>-1.7745460700746229E-2</v>
      </c>
    </row>
    <row r="110" spans="1:27" x14ac:dyDescent="0.35">
      <c r="A110" t="s">
        <v>1071</v>
      </c>
      <c r="B110" t="s">
        <v>1073</v>
      </c>
      <c r="C110" t="s">
        <v>1075</v>
      </c>
      <c r="D110" t="s">
        <v>1078</v>
      </c>
      <c r="E110" t="s">
        <v>1080</v>
      </c>
      <c r="F110" t="s">
        <v>1084</v>
      </c>
      <c r="G110" s="106">
        <v>19184.046117359183</v>
      </c>
      <c r="H110" s="133">
        <f t="shared" si="9"/>
        <v>33.075941581653765</v>
      </c>
      <c r="I110" s="132">
        <v>23954.0527728093</v>
      </c>
      <c r="J110">
        <f t="shared" si="8"/>
        <v>10</v>
      </c>
      <c r="K110">
        <f t="shared" si="10"/>
        <v>1</v>
      </c>
      <c r="L110">
        <f t="shared" si="11"/>
        <v>1</v>
      </c>
      <c r="M110">
        <f t="shared" si="12"/>
        <v>0</v>
      </c>
      <c r="Y110" s="164">
        <f t="shared" si="13"/>
        <v>33.075941581653765</v>
      </c>
      <c r="Z110" s="164">
        <f t="shared" si="14"/>
        <v>33.407584747842492</v>
      </c>
      <c r="AA110" s="165">
        <f t="shared" si="15"/>
        <v>1.0026718827338854E-2</v>
      </c>
    </row>
    <row r="111" spans="1:27" x14ac:dyDescent="0.35">
      <c r="A111" t="s">
        <v>1071</v>
      </c>
      <c r="B111" t="s">
        <v>1073</v>
      </c>
      <c r="C111" t="s">
        <v>1075</v>
      </c>
      <c r="D111" t="s">
        <v>1078</v>
      </c>
      <c r="E111" t="s">
        <v>1080</v>
      </c>
      <c r="F111" t="s">
        <v>1084</v>
      </c>
      <c r="G111" s="106">
        <v>24573.208311564464</v>
      </c>
      <c r="H111" s="133">
        <f t="shared" si="9"/>
        <v>42.36760053718011</v>
      </c>
      <c r="I111" s="132">
        <v>31081.371963744201</v>
      </c>
      <c r="J111">
        <f t="shared" si="8"/>
        <v>10</v>
      </c>
      <c r="K111">
        <f t="shared" si="10"/>
        <v>1</v>
      </c>
      <c r="L111">
        <f t="shared" si="11"/>
        <v>1</v>
      </c>
      <c r="M111">
        <f t="shared" si="12"/>
        <v>0</v>
      </c>
      <c r="Y111" s="164">
        <f t="shared" si="13"/>
        <v>42.36760053718011</v>
      </c>
      <c r="Z111" s="164">
        <f t="shared" si="14"/>
        <v>35.609415743143813</v>
      </c>
      <c r="AA111" s="165">
        <f t="shared" si="15"/>
        <v>-0.159513040822446</v>
      </c>
    </row>
    <row r="112" spans="1:27" x14ac:dyDescent="0.35">
      <c r="A112" t="s">
        <v>1071</v>
      </c>
      <c r="B112" t="s">
        <v>1073</v>
      </c>
      <c r="C112" t="s">
        <v>1075</v>
      </c>
      <c r="D112" t="s">
        <v>1078</v>
      </c>
      <c r="E112" t="s">
        <v>1080</v>
      </c>
      <c r="F112" t="s">
        <v>1084</v>
      </c>
      <c r="G112" s="106">
        <v>23914.283551909812</v>
      </c>
      <c r="H112" s="133">
        <f t="shared" si="9"/>
        <v>41.231523365361745</v>
      </c>
      <c r="I112" s="132">
        <v>45016.2336447989</v>
      </c>
      <c r="J112">
        <f t="shared" si="8"/>
        <v>10</v>
      </c>
      <c r="K112">
        <f t="shared" si="10"/>
        <v>1</v>
      </c>
      <c r="L112">
        <f t="shared" si="11"/>
        <v>1</v>
      </c>
      <c r="M112">
        <f t="shared" si="12"/>
        <v>0</v>
      </c>
      <c r="Y112" s="164">
        <f t="shared" si="13"/>
        <v>41.231523365361745</v>
      </c>
      <c r="Z112" s="164">
        <f t="shared" si="14"/>
        <v>39.914289643502734</v>
      </c>
      <c r="AA112" s="165">
        <f t="shared" si="15"/>
        <v>-3.1947248472648182E-2</v>
      </c>
    </row>
    <row r="113" spans="1:27" x14ac:dyDescent="0.35">
      <c r="A113" t="s">
        <v>1071</v>
      </c>
      <c r="B113" t="s">
        <v>1073</v>
      </c>
      <c r="C113" t="s">
        <v>1075</v>
      </c>
      <c r="D113" t="s">
        <v>1078</v>
      </c>
      <c r="E113" t="s">
        <v>1080</v>
      </c>
      <c r="F113" t="s">
        <v>1084</v>
      </c>
      <c r="G113" s="106">
        <v>25425.364257373505</v>
      </c>
      <c r="H113" s="133">
        <f t="shared" si="9"/>
        <v>43.836834926506043</v>
      </c>
      <c r="I113" s="132">
        <v>54061.366139626101</v>
      </c>
      <c r="J113">
        <f t="shared" si="8"/>
        <v>10</v>
      </c>
      <c r="K113">
        <f t="shared" si="10"/>
        <v>1</v>
      </c>
      <c r="L113">
        <f t="shared" si="11"/>
        <v>1</v>
      </c>
      <c r="M113">
        <f t="shared" si="12"/>
        <v>0</v>
      </c>
      <c r="Y113" s="164">
        <f t="shared" si="13"/>
        <v>43.836834926506043</v>
      </c>
      <c r="Z113" s="164">
        <f t="shared" si="14"/>
        <v>42.708587548533878</v>
      </c>
      <c r="AA113" s="165">
        <f t="shared" si="15"/>
        <v>-2.5737427892860265E-2</v>
      </c>
    </row>
    <row r="114" spans="1:27" x14ac:dyDescent="0.35">
      <c r="A114" t="s">
        <v>1071</v>
      </c>
      <c r="B114" t="s">
        <v>1073</v>
      </c>
      <c r="C114" t="s">
        <v>1075</v>
      </c>
      <c r="D114" t="s">
        <v>1078</v>
      </c>
      <c r="E114" t="s">
        <v>1080</v>
      </c>
      <c r="F114" t="s">
        <v>1084</v>
      </c>
      <c r="G114" s="106">
        <v>28244.325008410829</v>
      </c>
      <c r="H114" s="133">
        <f t="shared" si="9"/>
        <v>48.697112083466948</v>
      </c>
      <c r="I114" s="132">
        <v>63550.072249703</v>
      </c>
      <c r="J114">
        <f t="shared" si="8"/>
        <v>10</v>
      </c>
      <c r="K114">
        <f t="shared" si="10"/>
        <v>1</v>
      </c>
      <c r="L114">
        <f t="shared" si="11"/>
        <v>1</v>
      </c>
      <c r="M114">
        <f t="shared" si="12"/>
        <v>0</v>
      </c>
      <c r="Y114" s="164">
        <f t="shared" si="13"/>
        <v>48.697112083466948</v>
      </c>
      <c r="Z114" s="164">
        <f t="shared" si="14"/>
        <v>45.639917920975329</v>
      </c>
      <c r="AA114" s="165">
        <f t="shared" si="15"/>
        <v>-6.2779783681044199E-2</v>
      </c>
    </row>
    <row r="115" spans="1:27" x14ac:dyDescent="0.35">
      <c r="A115" t="s">
        <v>1071</v>
      </c>
      <c r="B115" t="s">
        <v>1073</v>
      </c>
      <c r="C115" t="s">
        <v>1075</v>
      </c>
      <c r="D115" t="s">
        <v>1078</v>
      </c>
      <c r="E115" t="s">
        <v>1080</v>
      </c>
      <c r="F115" t="s">
        <v>1084</v>
      </c>
      <c r="G115" s="106">
        <v>27227.737749878012</v>
      </c>
      <c r="H115" s="133">
        <f t="shared" si="9"/>
        <v>46.944375430824159</v>
      </c>
      <c r="I115" s="132">
        <v>71394.000753582499</v>
      </c>
      <c r="J115">
        <f t="shared" si="8"/>
        <v>10</v>
      </c>
      <c r="K115">
        <f t="shared" si="10"/>
        <v>1</v>
      </c>
      <c r="L115">
        <f t="shared" si="11"/>
        <v>1</v>
      </c>
      <c r="M115">
        <f t="shared" si="12"/>
        <v>0</v>
      </c>
      <c r="Y115" s="164">
        <f t="shared" si="13"/>
        <v>46.944375430824159</v>
      </c>
      <c r="Z115" s="164">
        <f t="shared" si="14"/>
        <v>48.063129852712031</v>
      </c>
      <c r="AA115" s="165">
        <f t="shared" si="15"/>
        <v>2.3831490175781234E-2</v>
      </c>
    </row>
    <row r="116" spans="1:27" x14ac:dyDescent="0.35">
      <c r="A116" t="s">
        <v>1071</v>
      </c>
      <c r="B116" t="s">
        <v>1073</v>
      </c>
      <c r="C116" t="s">
        <v>1075</v>
      </c>
      <c r="D116" t="s">
        <v>1078</v>
      </c>
      <c r="E116" t="s">
        <v>1081</v>
      </c>
      <c r="F116" t="s">
        <v>1083</v>
      </c>
      <c r="G116" s="106">
        <v>13433.97510576051</v>
      </c>
      <c r="H116" s="133">
        <f t="shared" si="9"/>
        <v>23.162026044414674</v>
      </c>
      <c r="I116" s="132">
        <v>3495.45982983364</v>
      </c>
      <c r="J116">
        <f t="shared" si="8"/>
        <v>10</v>
      </c>
      <c r="K116">
        <f t="shared" si="10"/>
        <v>1</v>
      </c>
      <c r="L116">
        <f t="shared" si="11"/>
        <v>1</v>
      </c>
      <c r="M116">
        <f t="shared" si="12"/>
        <v>1</v>
      </c>
      <c r="Y116" s="164">
        <f t="shared" si="13"/>
        <v>23.162026044414674</v>
      </c>
      <c r="Z116" s="164">
        <f t="shared" si="14"/>
        <v>27.857733405551365</v>
      </c>
      <c r="AA116" s="165">
        <f t="shared" si="15"/>
        <v>0.2027330144665398</v>
      </c>
    </row>
    <row r="117" spans="1:27" x14ac:dyDescent="0.35">
      <c r="A117" t="s">
        <v>1071</v>
      </c>
      <c r="B117" t="s">
        <v>1073</v>
      </c>
      <c r="C117" t="s">
        <v>1075</v>
      </c>
      <c r="D117" t="s">
        <v>1078</v>
      </c>
      <c r="E117" t="s">
        <v>1081</v>
      </c>
      <c r="F117" t="s">
        <v>1083</v>
      </c>
      <c r="G117" s="106">
        <v>17084.973167018801</v>
      </c>
      <c r="H117" s="133">
        <f t="shared" si="9"/>
        <v>29.456850287963452</v>
      </c>
      <c r="I117" s="132">
        <v>14172.2970393051</v>
      </c>
      <c r="J117">
        <f t="shared" si="8"/>
        <v>10</v>
      </c>
      <c r="K117">
        <f t="shared" si="10"/>
        <v>1</v>
      </c>
      <c r="L117">
        <f t="shared" si="11"/>
        <v>1</v>
      </c>
      <c r="M117">
        <f t="shared" si="12"/>
        <v>1</v>
      </c>
      <c r="Y117" s="164">
        <f t="shared" si="13"/>
        <v>29.456850287963452</v>
      </c>
      <c r="Z117" s="164">
        <f t="shared" si="14"/>
        <v>31.156111164400834</v>
      </c>
      <c r="AA117" s="165">
        <f t="shared" si="15"/>
        <v>5.7686441687614165E-2</v>
      </c>
    </row>
    <row r="118" spans="1:27" x14ac:dyDescent="0.35">
      <c r="A118" t="s">
        <v>1071</v>
      </c>
      <c r="B118" t="s">
        <v>1073</v>
      </c>
      <c r="C118" t="s">
        <v>1075</v>
      </c>
      <c r="D118" t="s">
        <v>1078</v>
      </c>
      <c r="E118" t="s">
        <v>1081</v>
      </c>
      <c r="F118" t="s">
        <v>1083</v>
      </c>
      <c r="G118" s="106">
        <v>19364.346579336183</v>
      </c>
      <c r="H118" s="133">
        <f t="shared" si="9"/>
        <v>33.386804447131347</v>
      </c>
      <c r="I118" s="132">
        <v>23954.0527728093</v>
      </c>
      <c r="J118">
        <f t="shared" si="8"/>
        <v>10</v>
      </c>
      <c r="K118">
        <f t="shared" si="10"/>
        <v>1</v>
      </c>
      <c r="L118">
        <f t="shared" si="11"/>
        <v>1</v>
      </c>
      <c r="M118">
        <f t="shared" si="12"/>
        <v>1</v>
      </c>
      <c r="Y118" s="164">
        <f t="shared" si="13"/>
        <v>33.386804447131347</v>
      </c>
      <c r="Z118" s="164">
        <f t="shared" si="14"/>
        <v>34.177972875026811</v>
      </c>
      <c r="AA118" s="165">
        <f t="shared" si="15"/>
        <v>2.3697039623791882E-2</v>
      </c>
    </row>
    <row r="119" spans="1:27" x14ac:dyDescent="0.35">
      <c r="A119" t="s">
        <v>1071</v>
      </c>
      <c r="B119" t="s">
        <v>1073</v>
      </c>
      <c r="C119" t="s">
        <v>1075</v>
      </c>
      <c r="D119" t="s">
        <v>1078</v>
      </c>
      <c r="E119" t="s">
        <v>1081</v>
      </c>
      <c r="F119" t="s">
        <v>1083</v>
      </c>
      <c r="G119" s="106">
        <v>25379.486964924035</v>
      </c>
      <c r="H119" s="133">
        <f t="shared" si="9"/>
        <v>43.757736146420754</v>
      </c>
      <c r="I119" s="132">
        <v>31081.371963744201</v>
      </c>
      <c r="J119">
        <f t="shared" si="8"/>
        <v>10</v>
      </c>
      <c r="K119">
        <f t="shared" si="10"/>
        <v>1</v>
      </c>
      <c r="L119">
        <f t="shared" si="11"/>
        <v>1</v>
      </c>
      <c r="M119">
        <f t="shared" si="12"/>
        <v>1</v>
      </c>
      <c r="Y119" s="164">
        <f t="shared" si="13"/>
        <v>43.757736146420754</v>
      </c>
      <c r="Z119" s="164">
        <f t="shared" si="14"/>
        <v>36.379803870328132</v>
      </c>
      <c r="AA119" s="165">
        <f t="shared" si="15"/>
        <v>-0.16860863759964217</v>
      </c>
    </row>
    <row r="120" spans="1:27" x14ac:dyDescent="0.35">
      <c r="A120" t="s">
        <v>1071</v>
      </c>
      <c r="B120" t="s">
        <v>1073</v>
      </c>
      <c r="C120" t="s">
        <v>1075</v>
      </c>
      <c r="D120" t="s">
        <v>1078</v>
      </c>
      <c r="E120" t="s">
        <v>1081</v>
      </c>
      <c r="F120" t="s">
        <v>1083</v>
      </c>
      <c r="G120" s="106">
        <v>24895.381039089942</v>
      </c>
      <c r="H120" s="133">
        <f t="shared" si="9"/>
        <v>42.923070757051626</v>
      </c>
      <c r="I120" s="132">
        <v>45016.2336447989</v>
      </c>
      <c r="J120">
        <f t="shared" si="8"/>
        <v>10</v>
      </c>
      <c r="K120">
        <f t="shared" si="10"/>
        <v>1</v>
      </c>
      <c r="L120">
        <f t="shared" si="11"/>
        <v>1</v>
      </c>
      <c r="M120">
        <f t="shared" si="12"/>
        <v>1</v>
      </c>
      <c r="Y120" s="164">
        <f t="shared" si="13"/>
        <v>42.923070757051626</v>
      </c>
      <c r="Z120" s="164">
        <f t="shared" si="14"/>
        <v>40.684677770687053</v>
      </c>
      <c r="AA120" s="165">
        <f t="shared" si="15"/>
        <v>-5.2148948033892473E-2</v>
      </c>
    </row>
    <row r="121" spans="1:27" x14ac:dyDescent="0.35">
      <c r="A121" t="s">
        <v>1071</v>
      </c>
      <c r="B121" t="s">
        <v>1073</v>
      </c>
      <c r="C121" t="s">
        <v>1075</v>
      </c>
      <c r="D121" t="s">
        <v>1078</v>
      </c>
      <c r="E121" t="s">
        <v>1081</v>
      </c>
      <c r="F121" t="s">
        <v>1083</v>
      </c>
      <c r="G121" s="106">
        <v>27228.689693058695</v>
      </c>
      <c r="H121" s="133">
        <f t="shared" si="9"/>
        <v>46.946016712170163</v>
      </c>
      <c r="I121" s="132">
        <v>54061.366139626101</v>
      </c>
      <c r="J121">
        <f t="shared" si="8"/>
        <v>10</v>
      </c>
      <c r="K121">
        <f t="shared" si="10"/>
        <v>1</v>
      </c>
      <c r="L121">
        <f t="shared" si="11"/>
        <v>1</v>
      </c>
      <c r="M121">
        <f t="shared" si="12"/>
        <v>1</v>
      </c>
      <c r="Y121" s="164">
        <f t="shared" si="13"/>
        <v>46.946016712170163</v>
      </c>
      <c r="Z121" s="164">
        <f t="shared" si="14"/>
        <v>43.478975675718196</v>
      </c>
      <c r="AA121" s="165">
        <f t="shared" si="15"/>
        <v>-7.3851655140598549E-2</v>
      </c>
    </row>
    <row r="122" spans="1:27" x14ac:dyDescent="0.35">
      <c r="A122" t="s">
        <v>1071</v>
      </c>
      <c r="B122" t="s">
        <v>1073</v>
      </c>
      <c r="C122" t="s">
        <v>1075</v>
      </c>
      <c r="D122" t="s">
        <v>1078</v>
      </c>
      <c r="E122" t="s">
        <v>1081</v>
      </c>
      <c r="F122" t="s">
        <v>1083</v>
      </c>
      <c r="G122" s="106">
        <v>31077.954276478467</v>
      </c>
      <c r="H122" s="133">
        <f t="shared" si="9"/>
        <v>53.582679787031843</v>
      </c>
      <c r="I122" s="132">
        <v>63550.072249703</v>
      </c>
      <c r="J122">
        <f t="shared" si="8"/>
        <v>10</v>
      </c>
      <c r="K122">
        <f t="shared" si="10"/>
        <v>1</v>
      </c>
      <c r="L122">
        <f t="shared" si="11"/>
        <v>1</v>
      </c>
      <c r="M122">
        <f t="shared" si="12"/>
        <v>1</v>
      </c>
      <c r="Y122" s="164">
        <f t="shared" si="13"/>
        <v>53.582679787031843</v>
      </c>
      <c r="Z122" s="164">
        <f t="shared" si="14"/>
        <v>46.410306048159647</v>
      </c>
      <c r="AA122" s="165">
        <f t="shared" si="15"/>
        <v>-0.13385619695355488</v>
      </c>
    </row>
    <row r="123" spans="1:27" x14ac:dyDescent="0.35">
      <c r="A123" t="s">
        <v>1071</v>
      </c>
      <c r="B123" t="s">
        <v>1073</v>
      </c>
      <c r="C123" t="s">
        <v>1075</v>
      </c>
      <c r="D123" t="s">
        <v>1078</v>
      </c>
      <c r="E123" t="s">
        <v>1081</v>
      </c>
      <c r="F123" t="s">
        <v>1083</v>
      </c>
      <c r="G123" s="106">
        <v>30067.841169241248</v>
      </c>
      <c r="H123" s="133">
        <f t="shared" si="9"/>
        <v>51.841105464209051</v>
      </c>
      <c r="I123" s="132">
        <v>71394.000753582499</v>
      </c>
      <c r="J123">
        <f t="shared" si="8"/>
        <v>10</v>
      </c>
      <c r="K123">
        <f t="shared" si="10"/>
        <v>1</v>
      </c>
      <c r="L123">
        <f t="shared" si="11"/>
        <v>1</v>
      </c>
      <c r="M123">
        <f t="shared" si="12"/>
        <v>1</v>
      </c>
      <c r="Y123" s="164">
        <f t="shared" si="13"/>
        <v>51.841105464209051</v>
      </c>
      <c r="Z123" s="164">
        <f t="shared" si="14"/>
        <v>48.833517979896349</v>
      </c>
      <c r="AA123" s="165">
        <f t="shared" si="15"/>
        <v>-5.801549672564621E-2</v>
      </c>
    </row>
    <row r="124" spans="1:27" x14ac:dyDescent="0.35">
      <c r="A124" t="s">
        <v>1071</v>
      </c>
      <c r="B124" t="s">
        <v>1073</v>
      </c>
      <c r="C124" t="s">
        <v>1075</v>
      </c>
      <c r="D124" t="s">
        <v>1078</v>
      </c>
      <c r="E124" t="s">
        <v>1081</v>
      </c>
      <c r="F124" t="s">
        <v>1084</v>
      </c>
      <c r="G124" s="106">
        <v>14391.895868431786</v>
      </c>
      <c r="H124" s="133">
        <f t="shared" si="9"/>
        <v>24.813613566261701</v>
      </c>
      <c r="I124" s="132">
        <v>3495.45982983364</v>
      </c>
      <c r="J124">
        <f t="shared" si="8"/>
        <v>10</v>
      </c>
      <c r="K124">
        <f t="shared" si="10"/>
        <v>1</v>
      </c>
      <c r="L124">
        <f t="shared" si="11"/>
        <v>1</v>
      </c>
      <c r="M124">
        <f t="shared" si="12"/>
        <v>0</v>
      </c>
      <c r="Y124" s="164">
        <f t="shared" si="13"/>
        <v>24.813613566261701</v>
      </c>
      <c r="Z124" s="164">
        <f t="shared" si="14"/>
        <v>27.087345278367046</v>
      </c>
      <c r="AA124" s="165">
        <f t="shared" si="15"/>
        <v>9.1632430159098943E-2</v>
      </c>
    </row>
    <row r="125" spans="1:27" x14ac:dyDescent="0.35">
      <c r="A125" t="s">
        <v>1071</v>
      </c>
      <c r="B125" t="s">
        <v>1073</v>
      </c>
      <c r="C125" t="s">
        <v>1075</v>
      </c>
      <c r="D125" t="s">
        <v>1078</v>
      </c>
      <c r="E125" t="s">
        <v>1081</v>
      </c>
      <c r="F125" t="s">
        <v>1084</v>
      </c>
      <c r="G125" s="106">
        <v>17864.267390098292</v>
      </c>
      <c r="H125" s="133">
        <f t="shared" si="9"/>
        <v>30.800461017410846</v>
      </c>
      <c r="I125" s="132">
        <v>14172.2970393051</v>
      </c>
      <c r="J125">
        <f t="shared" si="8"/>
        <v>10</v>
      </c>
      <c r="K125">
        <f t="shared" si="10"/>
        <v>1</v>
      </c>
      <c r="L125">
        <f t="shared" si="11"/>
        <v>1</v>
      </c>
      <c r="M125">
        <f t="shared" si="12"/>
        <v>0</v>
      </c>
      <c r="Y125" s="164">
        <f t="shared" si="13"/>
        <v>30.800461017410846</v>
      </c>
      <c r="Z125" s="164">
        <f t="shared" si="14"/>
        <v>30.385723037216515</v>
      </c>
      <c r="AA125" s="165">
        <f t="shared" si="15"/>
        <v>-1.3465317287292833E-2</v>
      </c>
    </row>
    <row r="126" spans="1:27" x14ac:dyDescent="0.35">
      <c r="A126" t="s">
        <v>1071</v>
      </c>
      <c r="B126" t="s">
        <v>1073</v>
      </c>
      <c r="C126" t="s">
        <v>1075</v>
      </c>
      <c r="D126" t="s">
        <v>1078</v>
      </c>
      <c r="E126" t="s">
        <v>1081</v>
      </c>
      <c r="F126" t="s">
        <v>1084</v>
      </c>
      <c r="G126" s="106">
        <v>19089.910469249062</v>
      </c>
      <c r="H126" s="133">
        <f t="shared" si="9"/>
        <v>32.913638740084586</v>
      </c>
      <c r="I126" s="132">
        <v>23954.0527728093</v>
      </c>
      <c r="J126">
        <f t="shared" si="8"/>
        <v>10</v>
      </c>
      <c r="K126">
        <f t="shared" si="10"/>
        <v>1</v>
      </c>
      <c r="L126">
        <f t="shared" si="11"/>
        <v>1</v>
      </c>
      <c r="M126">
        <f t="shared" si="12"/>
        <v>0</v>
      </c>
      <c r="Y126" s="164">
        <f t="shared" si="13"/>
        <v>32.913638740084586</v>
      </c>
      <c r="Z126" s="164">
        <f t="shared" si="14"/>
        <v>33.407584747842492</v>
      </c>
      <c r="AA126" s="165">
        <f t="shared" si="15"/>
        <v>1.5007335155451607E-2</v>
      </c>
    </row>
    <row r="127" spans="1:27" x14ac:dyDescent="0.35">
      <c r="A127" t="s">
        <v>1071</v>
      </c>
      <c r="B127" t="s">
        <v>1073</v>
      </c>
      <c r="C127" t="s">
        <v>1075</v>
      </c>
      <c r="D127" t="s">
        <v>1078</v>
      </c>
      <c r="E127" t="s">
        <v>1081</v>
      </c>
      <c r="F127" t="s">
        <v>1084</v>
      </c>
      <c r="G127" s="106">
        <v>24579.331291321967</v>
      </c>
      <c r="H127" s="133">
        <f t="shared" si="9"/>
        <v>42.378157398830979</v>
      </c>
      <c r="I127" s="132">
        <v>31081.371963744201</v>
      </c>
      <c r="J127">
        <f t="shared" si="8"/>
        <v>10</v>
      </c>
      <c r="K127">
        <f t="shared" si="10"/>
        <v>1</v>
      </c>
      <c r="L127">
        <f t="shared" si="11"/>
        <v>1</v>
      </c>
      <c r="M127">
        <f t="shared" si="12"/>
        <v>0</v>
      </c>
      <c r="Y127" s="164">
        <f t="shared" si="13"/>
        <v>42.378157398830979</v>
      </c>
      <c r="Z127" s="164">
        <f t="shared" si="14"/>
        <v>35.609415743143813</v>
      </c>
      <c r="AA127" s="165">
        <f t="shared" si="15"/>
        <v>-0.15972241529958275</v>
      </c>
    </row>
    <row r="128" spans="1:27" x14ac:dyDescent="0.35">
      <c r="A128" t="s">
        <v>1071</v>
      </c>
      <c r="B128" t="s">
        <v>1073</v>
      </c>
      <c r="C128" t="s">
        <v>1075</v>
      </c>
      <c r="D128" t="s">
        <v>1078</v>
      </c>
      <c r="E128" t="s">
        <v>1081</v>
      </c>
      <c r="F128" t="s">
        <v>1084</v>
      </c>
      <c r="G128" s="106">
        <v>23870.627040109575</v>
      </c>
      <c r="H128" s="133">
        <f t="shared" si="9"/>
        <v>41.156253517430301</v>
      </c>
      <c r="I128" s="132">
        <v>45016.2336447989</v>
      </c>
      <c r="J128">
        <f t="shared" si="8"/>
        <v>10</v>
      </c>
      <c r="K128">
        <f t="shared" si="10"/>
        <v>1</v>
      </c>
      <c r="L128">
        <f t="shared" si="11"/>
        <v>1</v>
      </c>
      <c r="M128">
        <f t="shared" si="12"/>
        <v>0</v>
      </c>
      <c r="Y128" s="164">
        <f t="shared" si="13"/>
        <v>41.156253517430301</v>
      </c>
      <c r="Z128" s="164">
        <f t="shared" si="14"/>
        <v>39.914289643502734</v>
      </c>
      <c r="AA128" s="165">
        <f t="shared" si="15"/>
        <v>-3.0176796179991805E-2</v>
      </c>
    </row>
    <row r="129" spans="1:27" x14ac:dyDescent="0.35">
      <c r="A129" t="s">
        <v>1071</v>
      </c>
      <c r="B129" t="s">
        <v>1073</v>
      </c>
      <c r="C129" t="s">
        <v>1075</v>
      </c>
      <c r="D129" t="s">
        <v>1078</v>
      </c>
      <c r="E129" t="s">
        <v>1081</v>
      </c>
      <c r="F129" t="s">
        <v>1084</v>
      </c>
      <c r="G129" s="106">
        <v>25381.805280119541</v>
      </c>
      <c r="H129" s="133">
        <f t="shared" si="9"/>
        <v>43.761733241585418</v>
      </c>
      <c r="I129" s="132">
        <v>54061.366139626101</v>
      </c>
      <c r="J129">
        <f t="shared" si="8"/>
        <v>10</v>
      </c>
      <c r="K129">
        <f t="shared" si="10"/>
        <v>1</v>
      </c>
      <c r="L129">
        <f t="shared" si="11"/>
        <v>1</v>
      </c>
      <c r="M129">
        <f t="shared" si="12"/>
        <v>0</v>
      </c>
      <c r="Y129" s="164">
        <f t="shared" si="13"/>
        <v>43.761733241585418</v>
      </c>
      <c r="Z129" s="164">
        <f t="shared" si="14"/>
        <v>42.708587548533878</v>
      </c>
      <c r="AA129" s="165">
        <f t="shared" si="15"/>
        <v>-2.4065447482111368E-2</v>
      </c>
    </row>
    <row r="130" spans="1:27" x14ac:dyDescent="0.35">
      <c r="A130" t="s">
        <v>1071</v>
      </c>
      <c r="B130" t="s">
        <v>1073</v>
      </c>
      <c r="C130" t="s">
        <v>1075</v>
      </c>
      <c r="D130" t="s">
        <v>1078</v>
      </c>
      <c r="E130" t="s">
        <v>1081</v>
      </c>
      <c r="F130" t="s">
        <v>1084</v>
      </c>
      <c r="G130" s="106">
        <v>28212.972272182531</v>
      </c>
      <c r="H130" s="133">
        <f t="shared" si="9"/>
        <v>48.643055641694019</v>
      </c>
      <c r="I130" s="132">
        <v>63550.072249703</v>
      </c>
      <c r="J130">
        <f t="shared" si="8"/>
        <v>10</v>
      </c>
      <c r="K130">
        <f t="shared" si="10"/>
        <v>1</v>
      </c>
      <c r="L130">
        <f t="shared" si="11"/>
        <v>1</v>
      </c>
      <c r="M130">
        <f t="shared" si="12"/>
        <v>0</v>
      </c>
      <c r="Y130" s="164">
        <f t="shared" si="13"/>
        <v>48.643055641694019</v>
      </c>
      <c r="Z130" s="164">
        <f t="shared" si="14"/>
        <v>45.639917920975329</v>
      </c>
      <c r="AA130" s="165">
        <f t="shared" si="15"/>
        <v>-6.1738262144547029E-2</v>
      </c>
    </row>
    <row r="131" spans="1:27" x14ac:dyDescent="0.35">
      <c r="A131" t="s">
        <v>1071</v>
      </c>
      <c r="B131" t="s">
        <v>1073</v>
      </c>
      <c r="C131" t="s">
        <v>1075</v>
      </c>
      <c r="D131" t="s">
        <v>1078</v>
      </c>
      <c r="E131" t="s">
        <v>1081</v>
      </c>
      <c r="F131" t="s">
        <v>1084</v>
      </c>
      <c r="G131" s="106">
        <v>27294.535292937002</v>
      </c>
      <c r="H131" s="133">
        <f t="shared" si="9"/>
        <v>47.059543608512072</v>
      </c>
      <c r="I131" s="132">
        <v>71394.000753582499</v>
      </c>
      <c r="J131">
        <f t="shared" si="8"/>
        <v>10</v>
      </c>
      <c r="K131">
        <f t="shared" si="10"/>
        <v>1</v>
      </c>
      <c r="L131">
        <f t="shared" si="11"/>
        <v>1</v>
      </c>
      <c r="M131">
        <f t="shared" si="12"/>
        <v>0</v>
      </c>
      <c r="Y131" s="164">
        <f t="shared" si="13"/>
        <v>47.059543608512072</v>
      </c>
      <c r="Z131" s="164">
        <f t="shared" si="14"/>
        <v>48.063129852712031</v>
      </c>
      <c r="AA131" s="165">
        <f t="shared" si="15"/>
        <v>2.1325881367417976E-2</v>
      </c>
    </row>
    <row r="132" spans="1:27" x14ac:dyDescent="0.35">
      <c r="A132" t="s">
        <v>1071</v>
      </c>
      <c r="B132" t="s">
        <v>1073</v>
      </c>
      <c r="C132" t="s">
        <v>1076</v>
      </c>
      <c r="D132" t="s">
        <v>1077</v>
      </c>
      <c r="E132" t="s">
        <v>1079</v>
      </c>
      <c r="F132" t="s">
        <v>1083</v>
      </c>
      <c r="G132" s="106">
        <v>11450.316870746519</v>
      </c>
      <c r="H132" s="133">
        <f t="shared" si="9"/>
        <v>19.741925639218138</v>
      </c>
      <c r="I132" s="132">
        <v>3495.45982983364</v>
      </c>
      <c r="J132">
        <f t="shared" ref="J132:J195" si="16">IF(A132="LI01",10,23.84)</f>
        <v>10</v>
      </c>
      <c r="K132">
        <f t="shared" si="10"/>
        <v>1</v>
      </c>
      <c r="L132">
        <f t="shared" si="11"/>
        <v>2</v>
      </c>
      <c r="M132">
        <f t="shared" si="12"/>
        <v>1</v>
      </c>
      <c r="Y132" s="164">
        <f t="shared" si="13"/>
        <v>19.741925639218138</v>
      </c>
      <c r="Z132" s="164">
        <f t="shared" si="14"/>
        <v>26.10714543874159</v>
      </c>
      <c r="AA132" s="165">
        <f t="shared" si="15"/>
        <v>0.32242142513588856</v>
      </c>
    </row>
    <row r="133" spans="1:27" x14ac:dyDescent="0.35">
      <c r="A133" t="s">
        <v>1071</v>
      </c>
      <c r="B133" t="s">
        <v>1073</v>
      </c>
      <c r="C133" t="s">
        <v>1076</v>
      </c>
      <c r="D133" t="s">
        <v>1077</v>
      </c>
      <c r="E133" t="s">
        <v>1079</v>
      </c>
      <c r="F133" t="s">
        <v>1083</v>
      </c>
      <c r="G133" s="106">
        <v>15122.467398401079</v>
      </c>
      <c r="H133" s="133">
        <f t="shared" ref="H133:H196" si="17">G133/580</f>
        <v>26.073219652415652</v>
      </c>
      <c r="I133" s="132">
        <v>14172.2970393051</v>
      </c>
      <c r="J133">
        <f t="shared" si="16"/>
        <v>10</v>
      </c>
      <c r="K133">
        <f t="shared" ref="K133:K196" si="18">IF(B133="ENT01",1,2)</f>
        <v>1</v>
      </c>
      <c r="L133">
        <f t="shared" ref="L133:L196" si="19">IF(C133="ENV01",1,2)</f>
        <v>2</v>
      </c>
      <c r="M133">
        <f t="shared" ref="M133:M196" si="20">IF(F133="ZVDF01",1,0)</f>
        <v>1</v>
      </c>
      <c r="Y133" s="164">
        <f t="shared" ref="Y133:Y196" si="21">H133</f>
        <v>26.073219652415652</v>
      </c>
      <c r="Z133" s="164">
        <f t="shared" ref="Z133:Z196" si="22">$P$20+I133*$P$21+J133*$P$22+K133*$P$23+L133*$P$24+M133*$P$25</f>
        <v>29.405523197591059</v>
      </c>
      <c r="AA133" s="165">
        <f t="shared" ref="AA133:AA196" si="23">Z133/Y133-1</f>
        <v>0.12780560243800476</v>
      </c>
    </row>
    <row r="134" spans="1:27" x14ac:dyDescent="0.35">
      <c r="A134" t="s">
        <v>1071</v>
      </c>
      <c r="B134" t="s">
        <v>1073</v>
      </c>
      <c r="C134" t="s">
        <v>1076</v>
      </c>
      <c r="D134" t="s">
        <v>1077</v>
      </c>
      <c r="E134" t="s">
        <v>1079</v>
      </c>
      <c r="F134" t="s">
        <v>1083</v>
      </c>
      <c r="G134" s="106">
        <v>16905.560918282732</v>
      </c>
      <c r="H134" s="133">
        <f t="shared" si="17"/>
        <v>29.147518824625401</v>
      </c>
      <c r="I134" s="132">
        <v>23954.0527728093</v>
      </c>
      <c r="J134">
        <f t="shared" si="16"/>
        <v>10</v>
      </c>
      <c r="K134">
        <f t="shared" si="18"/>
        <v>1</v>
      </c>
      <c r="L134">
        <f t="shared" si="19"/>
        <v>2</v>
      </c>
      <c r="M134">
        <f t="shared" si="20"/>
        <v>1</v>
      </c>
      <c r="Y134" s="164">
        <f t="shared" si="21"/>
        <v>29.147518824625401</v>
      </c>
      <c r="Z134" s="164">
        <f t="shared" si="22"/>
        <v>32.427384908217036</v>
      </c>
      <c r="AA134" s="165">
        <f t="shared" si="23"/>
        <v>0.11252642474736563</v>
      </c>
    </row>
    <row r="135" spans="1:27" x14ac:dyDescent="0.35">
      <c r="A135" t="s">
        <v>1071</v>
      </c>
      <c r="B135" t="s">
        <v>1073</v>
      </c>
      <c r="C135" t="s">
        <v>1076</v>
      </c>
      <c r="D135" t="s">
        <v>1077</v>
      </c>
      <c r="E135" t="s">
        <v>1079</v>
      </c>
      <c r="F135" t="s">
        <v>1083</v>
      </c>
      <c r="G135" s="106">
        <v>22598.20916267559</v>
      </c>
      <c r="H135" s="133">
        <f t="shared" si="17"/>
        <v>38.96242959081998</v>
      </c>
      <c r="I135" s="132">
        <v>31081.371963744201</v>
      </c>
      <c r="J135">
        <f t="shared" si="16"/>
        <v>10</v>
      </c>
      <c r="K135">
        <f t="shared" si="18"/>
        <v>1</v>
      </c>
      <c r="L135">
        <f t="shared" si="19"/>
        <v>2</v>
      </c>
      <c r="M135">
        <f t="shared" si="20"/>
        <v>1</v>
      </c>
      <c r="Y135" s="164">
        <f t="shared" si="21"/>
        <v>38.96242959081998</v>
      </c>
      <c r="Z135" s="164">
        <f t="shared" si="22"/>
        <v>34.629215903518357</v>
      </c>
      <c r="AA135" s="165">
        <f t="shared" si="23"/>
        <v>-0.11121518172271727</v>
      </c>
    </row>
    <row r="136" spans="1:27" x14ac:dyDescent="0.35">
      <c r="A136" t="s">
        <v>1071</v>
      </c>
      <c r="B136" t="s">
        <v>1073</v>
      </c>
      <c r="C136" t="s">
        <v>1076</v>
      </c>
      <c r="D136" t="s">
        <v>1077</v>
      </c>
      <c r="E136" t="s">
        <v>1079</v>
      </c>
      <c r="F136" t="s">
        <v>1083</v>
      </c>
      <c r="G136" s="106">
        <v>21845.024176288505</v>
      </c>
      <c r="H136" s="133">
        <f t="shared" si="17"/>
        <v>37.663834786704321</v>
      </c>
      <c r="I136" s="132">
        <v>45016.2336447989</v>
      </c>
      <c r="J136">
        <f t="shared" si="16"/>
        <v>10</v>
      </c>
      <c r="K136">
        <f t="shared" si="18"/>
        <v>1</v>
      </c>
      <c r="L136">
        <f t="shared" si="19"/>
        <v>2</v>
      </c>
      <c r="M136">
        <f t="shared" si="20"/>
        <v>1</v>
      </c>
      <c r="Y136" s="164">
        <f t="shared" si="21"/>
        <v>37.663834786704321</v>
      </c>
      <c r="Z136" s="164">
        <f t="shared" si="22"/>
        <v>38.934089803877278</v>
      </c>
      <c r="AA136" s="165">
        <f t="shared" si="23"/>
        <v>3.3726120145932903E-2</v>
      </c>
    </row>
    <row r="137" spans="1:27" x14ac:dyDescent="0.35">
      <c r="A137" t="s">
        <v>1071</v>
      </c>
      <c r="B137" t="s">
        <v>1073</v>
      </c>
      <c r="C137" t="s">
        <v>1076</v>
      </c>
      <c r="D137" t="s">
        <v>1077</v>
      </c>
      <c r="E137" t="s">
        <v>1079</v>
      </c>
      <c r="F137" t="s">
        <v>1083</v>
      </c>
      <c r="G137" s="106">
        <v>23727.526846387231</v>
      </c>
      <c r="H137" s="133">
        <f t="shared" si="17"/>
        <v>40.909529045495226</v>
      </c>
      <c r="I137" s="132">
        <v>54061.366139626101</v>
      </c>
      <c r="J137">
        <f t="shared" si="16"/>
        <v>10</v>
      </c>
      <c r="K137">
        <f t="shared" si="18"/>
        <v>1</v>
      </c>
      <c r="L137">
        <f t="shared" si="19"/>
        <v>2</v>
      </c>
      <c r="M137">
        <f t="shared" si="20"/>
        <v>1</v>
      </c>
      <c r="Y137" s="164">
        <f t="shared" si="21"/>
        <v>40.909529045495226</v>
      </c>
      <c r="Z137" s="164">
        <f t="shared" si="22"/>
        <v>41.728387708908421</v>
      </c>
      <c r="AA137" s="165">
        <f t="shared" si="23"/>
        <v>2.0016330730733944E-2</v>
      </c>
    </row>
    <row r="138" spans="1:27" x14ac:dyDescent="0.35">
      <c r="A138" t="s">
        <v>1071</v>
      </c>
      <c r="B138" t="s">
        <v>1073</v>
      </c>
      <c r="C138" t="s">
        <v>1076</v>
      </c>
      <c r="D138" t="s">
        <v>1077</v>
      </c>
      <c r="E138" t="s">
        <v>1079</v>
      </c>
      <c r="F138" t="s">
        <v>1083</v>
      </c>
      <c r="G138" s="106">
        <v>26313.466363493888</v>
      </c>
      <c r="H138" s="133">
        <f t="shared" si="17"/>
        <v>45.368045454299804</v>
      </c>
      <c r="I138" s="132">
        <v>63550.072249703</v>
      </c>
      <c r="J138">
        <f t="shared" si="16"/>
        <v>10</v>
      </c>
      <c r="K138">
        <f t="shared" si="18"/>
        <v>1</v>
      </c>
      <c r="L138">
        <f t="shared" si="19"/>
        <v>2</v>
      </c>
      <c r="M138">
        <f t="shared" si="20"/>
        <v>1</v>
      </c>
      <c r="Y138" s="164">
        <f t="shared" si="21"/>
        <v>45.368045454299804</v>
      </c>
      <c r="Z138" s="164">
        <f t="shared" si="22"/>
        <v>44.659718081349872</v>
      </c>
      <c r="AA138" s="165">
        <f t="shared" si="23"/>
        <v>-1.5612913579524657E-2</v>
      </c>
    </row>
    <row r="139" spans="1:27" x14ac:dyDescent="0.35">
      <c r="A139" t="s">
        <v>1071</v>
      </c>
      <c r="B139" t="s">
        <v>1073</v>
      </c>
      <c r="C139" t="s">
        <v>1076</v>
      </c>
      <c r="D139" t="s">
        <v>1077</v>
      </c>
      <c r="E139" t="s">
        <v>1079</v>
      </c>
      <c r="F139" t="s">
        <v>1083</v>
      </c>
      <c r="G139" s="106">
        <v>26800.056931556199</v>
      </c>
      <c r="H139" s="133">
        <f t="shared" si="17"/>
        <v>46.206994709579654</v>
      </c>
      <c r="I139" s="132">
        <v>71394.000753582499</v>
      </c>
      <c r="J139">
        <f t="shared" si="16"/>
        <v>10</v>
      </c>
      <c r="K139">
        <f t="shared" si="18"/>
        <v>1</v>
      </c>
      <c r="L139">
        <f t="shared" si="19"/>
        <v>2</v>
      </c>
      <c r="M139">
        <f t="shared" si="20"/>
        <v>1</v>
      </c>
      <c r="Y139" s="164">
        <f t="shared" si="21"/>
        <v>46.206994709579654</v>
      </c>
      <c r="Z139" s="164">
        <f t="shared" si="22"/>
        <v>47.082930013086575</v>
      </c>
      <c r="AA139" s="165">
        <f t="shared" si="23"/>
        <v>1.8956768537152335E-2</v>
      </c>
    </row>
    <row r="140" spans="1:27" x14ac:dyDescent="0.35">
      <c r="A140" t="s">
        <v>1071</v>
      </c>
      <c r="B140" t="s">
        <v>1073</v>
      </c>
      <c r="C140" t="s">
        <v>1076</v>
      </c>
      <c r="D140" t="s">
        <v>1077</v>
      </c>
      <c r="E140" t="s">
        <v>1079</v>
      </c>
      <c r="F140" t="s">
        <v>1084</v>
      </c>
      <c r="G140" s="106">
        <v>12249.943685443219</v>
      </c>
      <c r="H140" s="133">
        <f t="shared" si="17"/>
        <v>21.120592561109</v>
      </c>
      <c r="I140" s="132">
        <v>3495.45982983364</v>
      </c>
      <c r="J140">
        <f t="shared" si="16"/>
        <v>10</v>
      </c>
      <c r="K140">
        <f t="shared" si="18"/>
        <v>1</v>
      </c>
      <c r="L140">
        <f t="shared" si="19"/>
        <v>2</v>
      </c>
      <c r="M140">
        <f t="shared" si="20"/>
        <v>0</v>
      </c>
      <c r="Y140" s="164">
        <f t="shared" si="21"/>
        <v>21.120592561109</v>
      </c>
      <c r="Z140" s="164">
        <f t="shared" si="22"/>
        <v>25.336757311557271</v>
      </c>
      <c r="AA140" s="165">
        <f t="shared" si="23"/>
        <v>0.19962341199705858</v>
      </c>
    </row>
    <row r="141" spans="1:27" x14ac:dyDescent="0.35">
      <c r="A141" t="s">
        <v>1071</v>
      </c>
      <c r="B141" t="s">
        <v>1073</v>
      </c>
      <c r="C141" t="s">
        <v>1076</v>
      </c>
      <c r="D141" t="s">
        <v>1077</v>
      </c>
      <c r="E141" t="s">
        <v>1079</v>
      </c>
      <c r="F141" t="s">
        <v>1084</v>
      </c>
      <c r="G141" s="106">
        <v>15907.220304065493</v>
      </c>
      <c r="H141" s="133">
        <f t="shared" si="17"/>
        <v>27.426241903561195</v>
      </c>
      <c r="I141" s="132">
        <v>14172.2970393051</v>
      </c>
      <c r="J141">
        <f t="shared" si="16"/>
        <v>10</v>
      </c>
      <c r="K141">
        <f t="shared" si="18"/>
        <v>1</v>
      </c>
      <c r="L141">
        <f t="shared" si="19"/>
        <v>2</v>
      </c>
      <c r="M141">
        <f t="shared" si="20"/>
        <v>0</v>
      </c>
      <c r="Y141" s="164">
        <f t="shared" si="21"/>
        <v>27.426241903561195</v>
      </c>
      <c r="Z141" s="164">
        <f t="shared" si="22"/>
        <v>28.63513507040674</v>
      </c>
      <c r="AA141" s="165">
        <f t="shared" si="23"/>
        <v>4.4077973609959908E-2</v>
      </c>
    </row>
    <row r="142" spans="1:27" x14ac:dyDescent="0.35">
      <c r="A142" t="s">
        <v>1071</v>
      </c>
      <c r="B142" t="s">
        <v>1073</v>
      </c>
      <c r="C142" t="s">
        <v>1076</v>
      </c>
      <c r="D142" t="s">
        <v>1077</v>
      </c>
      <c r="E142" t="s">
        <v>1079</v>
      </c>
      <c r="F142" t="s">
        <v>1084</v>
      </c>
      <c r="G142" s="106">
        <v>17042.655614791664</v>
      </c>
      <c r="H142" s="133">
        <f t="shared" si="17"/>
        <v>29.383888991020111</v>
      </c>
      <c r="I142" s="132">
        <v>23954.0527728093</v>
      </c>
      <c r="J142">
        <f t="shared" si="16"/>
        <v>10</v>
      </c>
      <c r="K142">
        <f t="shared" si="18"/>
        <v>1</v>
      </c>
      <c r="L142">
        <f t="shared" si="19"/>
        <v>2</v>
      </c>
      <c r="M142">
        <f t="shared" si="20"/>
        <v>0</v>
      </c>
      <c r="Y142" s="164">
        <f t="shared" si="21"/>
        <v>29.383888991020111</v>
      </c>
      <c r="Z142" s="164">
        <f t="shared" si="22"/>
        <v>31.656996781032717</v>
      </c>
      <c r="AA142" s="165">
        <f t="shared" si="23"/>
        <v>7.7358983717481511E-2</v>
      </c>
    </row>
    <row r="143" spans="1:27" x14ac:dyDescent="0.35">
      <c r="A143" t="s">
        <v>1071</v>
      </c>
      <c r="B143" t="s">
        <v>1073</v>
      </c>
      <c r="C143" t="s">
        <v>1076</v>
      </c>
      <c r="D143" t="s">
        <v>1077</v>
      </c>
      <c r="E143" t="s">
        <v>1079</v>
      </c>
      <c r="F143" t="s">
        <v>1084</v>
      </c>
      <c r="G143" s="106">
        <v>22114.830018828809</v>
      </c>
      <c r="H143" s="133">
        <f t="shared" si="17"/>
        <v>38.12901727384277</v>
      </c>
      <c r="I143" s="132">
        <v>31081.371963744201</v>
      </c>
      <c r="J143">
        <f t="shared" si="16"/>
        <v>10</v>
      </c>
      <c r="K143">
        <f t="shared" si="18"/>
        <v>1</v>
      </c>
      <c r="L143">
        <f t="shared" si="19"/>
        <v>2</v>
      </c>
      <c r="M143">
        <f t="shared" si="20"/>
        <v>0</v>
      </c>
      <c r="Y143" s="164">
        <f t="shared" si="21"/>
        <v>38.12901727384277</v>
      </c>
      <c r="Z143" s="164">
        <f t="shared" si="22"/>
        <v>33.858827776334039</v>
      </c>
      <c r="AA143" s="165">
        <f t="shared" si="23"/>
        <v>-0.11199316958106242</v>
      </c>
    </row>
    <row r="144" spans="1:27" x14ac:dyDescent="0.35">
      <c r="A144" t="s">
        <v>1071</v>
      </c>
      <c r="B144" t="s">
        <v>1073</v>
      </c>
      <c r="C144" t="s">
        <v>1076</v>
      </c>
      <c r="D144" t="s">
        <v>1077</v>
      </c>
      <c r="E144" t="s">
        <v>1079</v>
      </c>
      <c r="F144" t="s">
        <v>1084</v>
      </c>
      <c r="G144" s="106">
        <v>21548.71015337573</v>
      </c>
      <c r="H144" s="133">
        <f t="shared" si="17"/>
        <v>37.152948540302987</v>
      </c>
      <c r="I144" s="132">
        <v>45016.2336447989</v>
      </c>
      <c r="J144">
        <f t="shared" si="16"/>
        <v>10</v>
      </c>
      <c r="K144">
        <f t="shared" si="18"/>
        <v>1</v>
      </c>
      <c r="L144">
        <f t="shared" si="19"/>
        <v>2</v>
      </c>
      <c r="M144">
        <f t="shared" si="20"/>
        <v>0</v>
      </c>
      <c r="Y144" s="164">
        <f t="shared" si="21"/>
        <v>37.152948540302987</v>
      </c>
      <c r="Z144" s="164">
        <f t="shared" si="22"/>
        <v>38.163701676692959</v>
      </c>
      <c r="AA144" s="165">
        <f t="shared" si="23"/>
        <v>2.7205193022392882E-2</v>
      </c>
    </row>
    <row r="145" spans="1:27" x14ac:dyDescent="0.35">
      <c r="A145" t="s">
        <v>1071</v>
      </c>
      <c r="B145" t="s">
        <v>1073</v>
      </c>
      <c r="C145" t="s">
        <v>1076</v>
      </c>
      <c r="D145" t="s">
        <v>1077</v>
      </c>
      <c r="E145" t="s">
        <v>1079</v>
      </c>
      <c r="F145" t="s">
        <v>1084</v>
      </c>
      <c r="G145" s="106">
        <v>22857.735087237164</v>
      </c>
      <c r="H145" s="133">
        <f t="shared" si="17"/>
        <v>39.409888081443384</v>
      </c>
      <c r="I145" s="132">
        <v>54061.366139626101</v>
      </c>
      <c r="J145">
        <f t="shared" si="16"/>
        <v>10</v>
      </c>
      <c r="K145">
        <f t="shared" si="18"/>
        <v>1</v>
      </c>
      <c r="L145">
        <f t="shared" si="19"/>
        <v>2</v>
      </c>
      <c r="M145">
        <f t="shared" si="20"/>
        <v>0</v>
      </c>
      <c r="Y145" s="164">
        <f t="shared" si="21"/>
        <v>39.409888081443384</v>
      </c>
      <c r="Z145" s="164">
        <f t="shared" si="22"/>
        <v>40.957999581724103</v>
      </c>
      <c r="AA145" s="165">
        <f t="shared" si="23"/>
        <v>3.9282311512314649E-2</v>
      </c>
    </row>
    <row r="146" spans="1:27" x14ac:dyDescent="0.35">
      <c r="A146" t="s">
        <v>1071</v>
      </c>
      <c r="B146" t="s">
        <v>1073</v>
      </c>
      <c r="C146" t="s">
        <v>1076</v>
      </c>
      <c r="D146" t="s">
        <v>1077</v>
      </c>
      <c r="E146" t="s">
        <v>1079</v>
      </c>
      <c r="F146" t="s">
        <v>1084</v>
      </c>
      <c r="G146" s="106">
        <v>25025.177048287725</v>
      </c>
      <c r="H146" s="133">
        <f t="shared" si="17"/>
        <v>43.146856979806422</v>
      </c>
      <c r="I146" s="132">
        <v>63550.072249703</v>
      </c>
      <c r="J146">
        <f t="shared" si="16"/>
        <v>10</v>
      </c>
      <c r="K146">
        <f t="shared" si="18"/>
        <v>1</v>
      </c>
      <c r="L146">
        <f t="shared" si="19"/>
        <v>2</v>
      </c>
      <c r="M146">
        <f t="shared" si="20"/>
        <v>0</v>
      </c>
      <c r="Y146" s="164">
        <f t="shared" si="21"/>
        <v>43.146856979806422</v>
      </c>
      <c r="Z146" s="164">
        <f t="shared" si="22"/>
        <v>43.889329954165554</v>
      </c>
      <c r="AA146" s="165">
        <f t="shared" si="23"/>
        <v>1.7208043095853442E-2</v>
      </c>
    </row>
    <row r="147" spans="1:27" x14ac:dyDescent="0.35">
      <c r="A147" t="s">
        <v>1071</v>
      </c>
      <c r="B147" t="s">
        <v>1073</v>
      </c>
      <c r="C147" t="s">
        <v>1076</v>
      </c>
      <c r="D147" t="s">
        <v>1077</v>
      </c>
      <c r="E147" t="s">
        <v>1079</v>
      </c>
      <c r="F147" t="s">
        <v>1084</v>
      </c>
      <c r="G147" s="106">
        <v>25240.208118936571</v>
      </c>
      <c r="H147" s="133">
        <f t="shared" si="17"/>
        <v>43.517600205063054</v>
      </c>
      <c r="I147" s="132">
        <v>71394.000753582499</v>
      </c>
      <c r="J147">
        <f t="shared" si="16"/>
        <v>10</v>
      </c>
      <c r="K147">
        <f t="shared" si="18"/>
        <v>1</v>
      </c>
      <c r="L147">
        <f t="shared" si="19"/>
        <v>2</v>
      </c>
      <c r="M147">
        <f t="shared" si="20"/>
        <v>0</v>
      </c>
      <c r="Y147" s="164">
        <f t="shared" si="21"/>
        <v>43.517600205063054</v>
      </c>
      <c r="Z147" s="164">
        <f t="shared" si="22"/>
        <v>46.312541885902256</v>
      </c>
      <c r="AA147" s="165">
        <f t="shared" si="23"/>
        <v>6.4225547081385725E-2</v>
      </c>
    </row>
    <row r="148" spans="1:27" x14ac:dyDescent="0.35">
      <c r="A148" t="s">
        <v>1071</v>
      </c>
      <c r="B148" t="s">
        <v>1073</v>
      </c>
      <c r="C148" t="s">
        <v>1076</v>
      </c>
      <c r="D148" t="s">
        <v>1077</v>
      </c>
      <c r="E148" t="s">
        <v>1082</v>
      </c>
      <c r="F148" t="s">
        <v>1083</v>
      </c>
      <c r="G148" s="106">
        <v>11512.598651462444</v>
      </c>
      <c r="H148" s="133">
        <f t="shared" si="17"/>
        <v>19.849308019762834</v>
      </c>
      <c r="I148" s="132">
        <v>3495.45982983364</v>
      </c>
      <c r="J148">
        <f t="shared" si="16"/>
        <v>10</v>
      </c>
      <c r="K148">
        <f t="shared" si="18"/>
        <v>1</v>
      </c>
      <c r="L148">
        <f t="shared" si="19"/>
        <v>2</v>
      </c>
      <c r="M148">
        <f t="shared" si="20"/>
        <v>1</v>
      </c>
      <c r="Y148" s="164">
        <f t="shared" si="21"/>
        <v>19.849308019762834</v>
      </c>
      <c r="Z148" s="164">
        <f t="shared" si="22"/>
        <v>26.10714543874159</v>
      </c>
      <c r="AA148" s="165">
        <f t="shared" si="23"/>
        <v>0.3152672835117567</v>
      </c>
    </row>
    <row r="149" spans="1:27" x14ac:dyDescent="0.35">
      <c r="A149" t="s">
        <v>1071</v>
      </c>
      <c r="B149" t="s">
        <v>1073</v>
      </c>
      <c r="C149" t="s">
        <v>1076</v>
      </c>
      <c r="D149" t="s">
        <v>1077</v>
      </c>
      <c r="E149" t="s">
        <v>1082</v>
      </c>
      <c r="F149" t="s">
        <v>1083</v>
      </c>
      <c r="G149" s="106">
        <v>15186.407169621521</v>
      </c>
      <c r="H149" s="133">
        <f t="shared" si="17"/>
        <v>26.183460637278486</v>
      </c>
      <c r="I149" s="132">
        <v>14172.2970393051</v>
      </c>
      <c r="J149">
        <f t="shared" si="16"/>
        <v>10</v>
      </c>
      <c r="K149">
        <f t="shared" si="18"/>
        <v>1</v>
      </c>
      <c r="L149">
        <f t="shared" si="19"/>
        <v>2</v>
      </c>
      <c r="M149">
        <f t="shared" si="20"/>
        <v>1</v>
      </c>
      <c r="Y149" s="164">
        <f t="shared" si="21"/>
        <v>26.183460637278486</v>
      </c>
      <c r="Z149" s="164">
        <f t="shared" si="22"/>
        <v>29.405523197591059</v>
      </c>
      <c r="AA149" s="165">
        <f t="shared" si="23"/>
        <v>0.12305716975109049</v>
      </c>
    </row>
    <row r="150" spans="1:27" x14ac:dyDescent="0.35">
      <c r="A150" t="s">
        <v>1071</v>
      </c>
      <c r="B150" t="s">
        <v>1073</v>
      </c>
      <c r="C150" t="s">
        <v>1076</v>
      </c>
      <c r="D150" t="s">
        <v>1077</v>
      </c>
      <c r="E150" t="s">
        <v>1082</v>
      </c>
      <c r="F150" t="s">
        <v>1083</v>
      </c>
      <c r="G150" s="106">
        <v>16987.079495326656</v>
      </c>
      <c r="H150" s="133">
        <f t="shared" si="17"/>
        <v>29.288068095390788</v>
      </c>
      <c r="I150" s="132">
        <v>23954.0527728093</v>
      </c>
      <c r="J150">
        <f t="shared" si="16"/>
        <v>10</v>
      </c>
      <c r="K150">
        <f t="shared" si="18"/>
        <v>1</v>
      </c>
      <c r="L150">
        <f t="shared" si="19"/>
        <v>2</v>
      </c>
      <c r="M150">
        <f t="shared" si="20"/>
        <v>1</v>
      </c>
      <c r="Y150" s="164">
        <f t="shared" si="21"/>
        <v>29.288068095390788</v>
      </c>
      <c r="Z150" s="164">
        <f t="shared" si="22"/>
        <v>32.427384908217036</v>
      </c>
      <c r="AA150" s="165">
        <f t="shared" si="23"/>
        <v>0.10718756876013602</v>
      </c>
    </row>
    <row r="151" spans="1:27" x14ac:dyDescent="0.35">
      <c r="A151" t="s">
        <v>1071</v>
      </c>
      <c r="B151" t="s">
        <v>1073</v>
      </c>
      <c r="C151" t="s">
        <v>1076</v>
      </c>
      <c r="D151" t="s">
        <v>1077</v>
      </c>
      <c r="E151" t="s">
        <v>1082</v>
      </c>
      <c r="F151" t="s">
        <v>1083</v>
      </c>
      <c r="G151" s="106">
        <v>22674.161400164638</v>
      </c>
      <c r="H151" s="133">
        <f t="shared" si="17"/>
        <v>39.093381724421789</v>
      </c>
      <c r="I151" s="132">
        <v>31081.371963744201</v>
      </c>
      <c r="J151">
        <f t="shared" si="16"/>
        <v>10</v>
      </c>
      <c r="K151">
        <f t="shared" si="18"/>
        <v>1</v>
      </c>
      <c r="L151">
        <f t="shared" si="19"/>
        <v>2</v>
      </c>
      <c r="M151">
        <f t="shared" si="20"/>
        <v>1</v>
      </c>
      <c r="Y151" s="164">
        <f t="shared" si="21"/>
        <v>39.093381724421789</v>
      </c>
      <c r="Z151" s="164">
        <f t="shared" si="22"/>
        <v>34.629215903518357</v>
      </c>
      <c r="AA151" s="165">
        <f t="shared" si="23"/>
        <v>-0.11419236771002217</v>
      </c>
    </row>
    <row r="152" spans="1:27" x14ac:dyDescent="0.35">
      <c r="A152" t="s">
        <v>1071</v>
      </c>
      <c r="B152" t="s">
        <v>1073</v>
      </c>
      <c r="C152" t="s">
        <v>1076</v>
      </c>
      <c r="D152" t="s">
        <v>1077</v>
      </c>
      <c r="E152" t="s">
        <v>1082</v>
      </c>
      <c r="F152" t="s">
        <v>1083</v>
      </c>
      <c r="G152" s="106">
        <v>21934.001435825725</v>
      </c>
      <c r="H152" s="133">
        <f t="shared" si="17"/>
        <v>37.81724385487194</v>
      </c>
      <c r="I152" s="132">
        <v>45016.2336447989</v>
      </c>
      <c r="J152">
        <f t="shared" si="16"/>
        <v>10</v>
      </c>
      <c r="K152">
        <f t="shared" si="18"/>
        <v>1</v>
      </c>
      <c r="L152">
        <f t="shared" si="19"/>
        <v>2</v>
      </c>
      <c r="M152">
        <f t="shared" si="20"/>
        <v>1</v>
      </c>
      <c r="Y152" s="164">
        <f t="shared" si="21"/>
        <v>37.81724385487194</v>
      </c>
      <c r="Z152" s="164">
        <f t="shared" si="22"/>
        <v>38.934089803877278</v>
      </c>
      <c r="AA152" s="165">
        <f t="shared" si="23"/>
        <v>2.9532716696419437E-2</v>
      </c>
    </row>
    <row r="153" spans="1:27" x14ac:dyDescent="0.35">
      <c r="A153" t="s">
        <v>1071</v>
      </c>
      <c r="B153" t="s">
        <v>1073</v>
      </c>
      <c r="C153" t="s">
        <v>1076</v>
      </c>
      <c r="D153" t="s">
        <v>1077</v>
      </c>
      <c r="E153" t="s">
        <v>1082</v>
      </c>
      <c r="F153" t="s">
        <v>1083</v>
      </c>
      <c r="G153" s="106">
        <v>23859.812457060099</v>
      </c>
      <c r="H153" s="133">
        <f t="shared" si="17"/>
        <v>41.137607684586378</v>
      </c>
      <c r="I153" s="132">
        <v>54061.366139626101</v>
      </c>
      <c r="J153">
        <f t="shared" si="16"/>
        <v>10</v>
      </c>
      <c r="K153">
        <f t="shared" si="18"/>
        <v>1</v>
      </c>
      <c r="L153">
        <f t="shared" si="19"/>
        <v>2</v>
      </c>
      <c r="M153">
        <f t="shared" si="20"/>
        <v>1</v>
      </c>
      <c r="Y153" s="164">
        <f t="shared" si="21"/>
        <v>41.137607684586378</v>
      </c>
      <c r="Z153" s="164">
        <f t="shared" si="22"/>
        <v>41.728387708908421</v>
      </c>
      <c r="AA153" s="165">
        <f t="shared" si="23"/>
        <v>1.4361069045427222E-2</v>
      </c>
    </row>
    <row r="154" spans="1:27" x14ac:dyDescent="0.35">
      <c r="A154" t="s">
        <v>1071</v>
      </c>
      <c r="B154" t="s">
        <v>1073</v>
      </c>
      <c r="C154" t="s">
        <v>1076</v>
      </c>
      <c r="D154" t="s">
        <v>1077</v>
      </c>
      <c r="E154" t="s">
        <v>1082</v>
      </c>
      <c r="F154" t="s">
        <v>1083</v>
      </c>
      <c r="G154" s="106">
        <v>26489.451157267038</v>
      </c>
      <c r="H154" s="133">
        <f t="shared" si="17"/>
        <v>45.671467512529375</v>
      </c>
      <c r="I154" s="132">
        <v>63550.072249703</v>
      </c>
      <c r="J154">
        <f t="shared" si="16"/>
        <v>10</v>
      </c>
      <c r="K154">
        <f t="shared" si="18"/>
        <v>1</v>
      </c>
      <c r="L154">
        <f t="shared" si="19"/>
        <v>2</v>
      </c>
      <c r="M154">
        <f t="shared" si="20"/>
        <v>1</v>
      </c>
      <c r="Y154" s="164">
        <f t="shared" si="21"/>
        <v>45.671467512529375</v>
      </c>
      <c r="Z154" s="164">
        <f t="shared" si="22"/>
        <v>44.659718081349872</v>
      </c>
      <c r="AA154" s="165">
        <f t="shared" si="23"/>
        <v>-2.215276815666023E-2</v>
      </c>
    </row>
    <row r="155" spans="1:27" x14ac:dyDescent="0.35">
      <c r="A155" t="s">
        <v>1071</v>
      </c>
      <c r="B155" t="s">
        <v>1073</v>
      </c>
      <c r="C155" t="s">
        <v>1076</v>
      </c>
      <c r="D155" t="s">
        <v>1077</v>
      </c>
      <c r="E155" t="s">
        <v>1082</v>
      </c>
      <c r="F155" t="s">
        <v>1083</v>
      </c>
      <c r="G155" s="106">
        <v>26834.636622934548</v>
      </c>
      <c r="H155" s="133">
        <f t="shared" si="17"/>
        <v>46.266614867128531</v>
      </c>
      <c r="I155" s="132">
        <v>71394.000753582499</v>
      </c>
      <c r="J155">
        <f t="shared" si="16"/>
        <v>10</v>
      </c>
      <c r="K155">
        <f t="shared" si="18"/>
        <v>1</v>
      </c>
      <c r="L155">
        <f t="shared" si="19"/>
        <v>2</v>
      </c>
      <c r="M155">
        <f t="shared" si="20"/>
        <v>1</v>
      </c>
      <c r="Y155" s="164">
        <f t="shared" si="21"/>
        <v>46.266614867128531</v>
      </c>
      <c r="Z155" s="164">
        <f t="shared" si="22"/>
        <v>47.082930013086575</v>
      </c>
      <c r="AA155" s="165">
        <f t="shared" si="23"/>
        <v>1.7643718873801228E-2</v>
      </c>
    </row>
    <row r="156" spans="1:27" x14ac:dyDescent="0.35">
      <c r="A156" t="s">
        <v>1071</v>
      </c>
      <c r="B156" t="s">
        <v>1073</v>
      </c>
      <c r="C156" t="s">
        <v>1076</v>
      </c>
      <c r="D156" t="s">
        <v>1077</v>
      </c>
      <c r="E156" t="s">
        <v>1082</v>
      </c>
      <c r="F156" t="s">
        <v>1084</v>
      </c>
      <c r="G156" s="106">
        <v>12349.290832050036</v>
      </c>
      <c r="H156" s="133">
        <f t="shared" si="17"/>
        <v>21.291880744913854</v>
      </c>
      <c r="I156" s="132">
        <v>3495.45982983364</v>
      </c>
      <c r="J156">
        <f t="shared" si="16"/>
        <v>10</v>
      </c>
      <c r="K156">
        <f t="shared" si="18"/>
        <v>1</v>
      </c>
      <c r="L156">
        <f t="shared" si="19"/>
        <v>2</v>
      </c>
      <c r="M156">
        <f t="shared" si="20"/>
        <v>0</v>
      </c>
      <c r="Y156" s="164">
        <f t="shared" si="21"/>
        <v>21.291880744913854</v>
      </c>
      <c r="Z156" s="164">
        <f t="shared" si="22"/>
        <v>25.336757311557271</v>
      </c>
      <c r="AA156" s="165">
        <f t="shared" si="23"/>
        <v>0.18997272317569447</v>
      </c>
    </row>
    <row r="157" spans="1:27" x14ac:dyDescent="0.35">
      <c r="A157" t="s">
        <v>1071</v>
      </c>
      <c r="B157" t="s">
        <v>1073</v>
      </c>
      <c r="C157" t="s">
        <v>1076</v>
      </c>
      <c r="D157" t="s">
        <v>1077</v>
      </c>
      <c r="E157" t="s">
        <v>1082</v>
      </c>
      <c r="F157" t="s">
        <v>1084</v>
      </c>
      <c r="G157" s="106">
        <v>15996.375696090732</v>
      </c>
      <c r="H157" s="133">
        <f t="shared" si="17"/>
        <v>27.579958096708157</v>
      </c>
      <c r="I157" s="132">
        <v>14172.2970393051</v>
      </c>
      <c r="J157">
        <f t="shared" si="16"/>
        <v>10</v>
      </c>
      <c r="K157">
        <f t="shared" si="18"/>
        <v>1</v>
      </c>
      <c r="L157">
        <f t="shared" si="19"/>
        <v>2</v>
      </c>
      <c r="M157">
        <f t="shared" si="20"/>
        <v>0</v>
      </c>
      <c r="Y157" s="164">
        <f t="shared" si="21"/>
        <v>27.579958096708157</v>
      </c>
      <c r="Z157" s="164">
        <f t="shared" si="22"/>
        <v>28.63513507040674</v>
      </c>
      <c r="AA157" s="165">
        <f t="shared" si="23"/>
        <v>3.8258831648642966E-2</v>
      </c>
    </row>
    <row r="158" spans="1:27" x14ac:dyDescent="0.35">
      <c r="A158" t="s">
        <v>1071</v>
      </c>
      <c r="B158" t="s">
        <v>1073</v>
      </c>
      <c r="C158" t="s">
        <v>1076</v>
      </c>
      <c r="D158" t="s">
        <v>1077</v>
      </c>
      <c r="E158" t="s">
        <v>1082</v>
      </c>
      <c r="F158" t="s">
        <v>1084</v>
      </c>
      <c r="G158" s="106">
        <v>17124.897050462747</v>
      </c>
      <c r="H158" s="133">
        <f t="shared" si="17"/>
        <v>29.525684569763357</v>
      </c>
      <c r="I158" s="132">
        <v>23954.0527728093</v>
      </c>
      <c r="J158">
        <f t="shared" si="16"/>
        <v>10</v>
      </c>
      <c r="K158">
        <f t="shared" si="18"/>
        <v>1</v>
      </c>
      <c r="L158">
        <f t="shared" si="19"/>
        <v>2</v>
      </c>
      <c r="M158">
        <f t="shared" si="20"/>
        <v>0</v>
      </c>
      <c r="Y158" s="164">
        <f t="shared" si="21"/>
        <v>29.525684569763357</v>
      </c>
      <c r="Z158" s="164">
        <f t="shared" si="22"/>
        <v>31.656996781032717</v>
      </c>
      <c r="AA158" s="165">
        <f t="shared" si="23"/>
        <v>7.2185022712462077E-2</v>
      </c>
    </row>
    <row r="159" spans="1:27" x14ac:dyDescent="0.35">
      <c r="A159" t="s">
        <v>1071</v>
      </c>
      <c r="B159" t="s">
        <v>1073</v>
      </c>
      <c r="C159" t="s">
        <v>1076</v>
      </c>
      <c r="D159" t="s">
        <v>1077</v>
      </c>
      <c r="E159" t="s">
        <v>1082</v>
      </c>
      <c r="F159" t="s">
        <v>1084</v>
      </c>
      <c r="G159" s="106">
        <v>22172.86584199213</v>
      </c>
      <c r="H159" s="133">
        <f t="shared" si="17"/>
        <v>38.229079037917465</v>
      </c>
      <c r="I159" s="132">
        <v>31081.371963744201</v>
      </c>
      <c r="J159">
        <f t="shared" si="16"/>
        <v>10</v>
      </c>
      <c r="K159">
        <f t="shared" si="18"/>
        <v>1</v>
      </c>
      <c r="L159">
        <f t="shared" si="19"/>
        <v>2</v>
      </c>
      <c r="M159">
        <f t="shared" si="20"/>
        <v>0</v>
      </c>
      <c r="Y159" s="164">
        <f t="shared" si="21"/>
        <v>38.229079037917465</v>
      </c>
      <c r="Z159" s="164">
        <f t="shared" si="22"/>
        <v>33.858827776334039</v>
      </c>
      <c r="AA159" s="165">
        <f t="shared" si="23"/>
        <v>-0.11431746125112763</v>
      </c>
    </row>
    <row r="160" spans="1:27" x14ac:dyDescent="0.35">
      <c r="A160" t="s">
        <v>1071</v>
      </c>
      <c r="B160" t="s">
        <v>1073</v>
      </c>
      <c r="C160" t="s">
        <v>1076</v>
      </c>
      <c r="D160" t="s">
        <v>1077</v>
      </c>
      <c r="E160" t="s">
        <v>1082</v>
      </c>
      <c r="F160" t="s">
        <v>1084</v>
      </c>
      <c r="G160" s="106">
        <v>21605.874322343447</v>
      </c>
      <c r="H160" s="133">
        <f t="shared" si="17"/>
        <v>37.251507452316289</v>
      </c>
      <c r="I160" s="132">
        <v>45016.2336447989</v>
      </c>
      <c r="J160">
        <f t="shared" si="16"/>
        <v>10</v>
      </c>
      <c r="K160">
        <f t="shared" si="18"/>
        <v>1</v>
      </c>
      <c r="L160">
        <f t="shared" si="19"/>
        <v>2</v>
      </c>
      <c r="M160">
        <f t="shared" si="20"/>
        <v>0</v>
      </c>
      <c r="Y160" s="164">
        <f t="shared" si="21"/>
        <v>37.251507452316289</v>
      </c>
      <c r="Z160" s="164">
        <f t="shared" si="22"/>
        <v>38.163701676692959</v>
      </c>
      <c r="AA160" s="165">
        <f t="shared" si="23"/>
        <v>2.4487444583130458E-2</v>
      </c>
    </row>
    <row r="161" spans="1:27" x14ac:dyDescent="0.35">
      <c r="A161" t="s">
        <v>1071</v>
      </c>
      <c r="B161" t="s">
        <v>1073</v>
      </c>
      <c r="C161" t="s">
        <v>1076</v>
      </c>
      <c r="D161" t="s">
        <v>1077</v>
      </c>
      <c r="E161" t="s">
        <v>1082</v>
      </c>
      <c r="F161" t="s">
        <v>1084</v>
      </c>
      <c r="G161" s="106">
        <v>22947.369567393744</v>
      </c>
      <c r="H161" s="133">
        <f t="shared" si="17"/>
        <v>39.564430288609906</v>
      </c>
      <c r="I161" s="132">
        <v>54061.366139626101</v>
      </c>
      <c r="J161">
        <f t="shared" si="16"/>
        <v>10</v>
      </c>
      <c r="K161">
        <f t="shared" si="18"/>
        <v>1</v>
      </c>
      <c r="L161">
        <f t="shared" si="19"/>
        <v>2</v>
      </c>
      <c r="M161">
        <f t="shared" si="20"/>
        <v>0</v>
      </c>
      <c r="Y161" s="164">
        <f t="shared" si="21"/>
        <v>39.564430288609906</v>
      </c>
      <c r="Z161" s="164">
        <f t="shared" si="22"/>
        <v>40.957999581724103</v>
      </c>
      <c r="AA161" s="165">
        <f t="shared" si="23"/>
        <v>3.5222781749883803E-2</v>
      </c>
    </row>
    <row r="162" spans="1:27" x14ac:dyDescent="0.35">
      <c r="A162" t="s">
        <v>1071</v>
      </c>
      <c r="B162" t="s">
        <v>1073</v>
      </c>
      <c r="C162" t="s">
        <v>1076</v>
      </c>
      <c r="D162" t="s">
        <v>1077</v>
      </c>
      <c r="E162" t="s">
        <v>1082</v>
      </c>
      <c r="F162" t="s">
        <v>1084</v>
      </c>
      <c r="G162" s="106">
        <v>25099.774207097264</v>
      </c>
      <c r="H162" s="133">
        <f t="shared" si="17"/>
        <v>43.275472770857348</v>
      </c>
      <c r="I162" s="132">
        <v>63550.072249703</v>
      </c>
      <c r="J162">
        <f t="shared" si="16"/>
        <v>10</v>
      </c>
      <c r="K162">
        <f t="shared" si="18"/>
        <v>1</v>
      </c>
      <c r="L162">
        <f t="shared" si="19"/>
        <v>2</v>
      </c>
      <c r="M162">
        <f t="shared" si="20"/>
        <v>0</v>
      </c>
      <c r="Y162" s="164">
        <f t="shared" si="21"/>
        <v>43.275472770857348</v>
      </c>
      <c r="Z162" s="164">
        <f t="shared" si="22"/>
        <v>43.889329954165554</v>
      </c>
      <c r="AA162" s="165">
        <f t="shared" si="23"/>
        <v>1.4184875265454977E-2</v>
      </c>
    </row>
    <row r="163" spans="1:27" x14ac:dyDescent="0.35">
      <c r="A163" t="s">
        <v>1071</v>
      </c>
      <c r="B163" t="s">
        <v>1073</v>
      </c>
      <c r="C163" t="s">
        <v>1076</v>
      </c>
      <c r="D163" t="s">
        <v>1077</v>
      </c>
      <c r="E163" t="s">
        <v>1082</v>
      </c>
      <c r="F163" t="s">
        <v>1084</v>
      </c>
      <c r="G163" s="106">
        <v>25240.899703639196</v>
      </c>
      <c r="H163" s="133">
        <f t="shared" si="17"/>
        <v>43.518792592481368</v>
      </c>
      <c r="I163" s="132">
        <v>71394.000753582499</v>
      </c>
      <c r="J163">
        <f t="shared" si="16"/>
        <v>10</v>
      </c>
      <c r="K163">
        <f t="shared" si="18"/>
        <v>1</v>
      </c>
      <c r="L163">
        <f t="shared" si="19"/>
        <v>2</v>
      </c>
      <c r="M163">
        <f t="shared" si="20"/>
        <v>0</v>
      </c>
      <c r="Y163" s="164">
        <f t="shared" si="21"/>
        <v>43.518792592481368</v>
      </c>
      <c r="Z163" s="164">
        <f t="shared" si="22"/>
        <v>46.312541885902256</v>
      </c>
      <c r="AA163" s="165">
        <f t="shared" si="23"/>
        <v>6.4196387973860292E-2</v>
      </c>
    </row>
    <row r="164" spans="1:27" x14ac:dyDescent="0.35">
      <c r="A164" t="s">
        <v>1071</v>
      </c>
      <c r="B164" t="s">
        <v>1073</v>
      </c>
      <c r="C164" t="s">
        <v>1076</v>
      </c>
      <c r="D164" t="s">
        <v>1077</v>
      </c>
      <c r="E164" t="s">
        <v>1080</v>
      </c>
      <c r="F164" t="s">
        <v>1083</v>
      </c>
      <c r="G164" s="106">
        <v>11535.553633804775</v>
      </c>
      <c r="H164" s="133">
        <f t="shared" si="17"/>
        <v>19.888885575525475</v>
      </c>
      <c r="I164" s="132">
        <v>3495.45982983364</v>
      </c>
      <c r="J164">
        <f t="shared" si="16"/>
        <v>10</v>
      </c>
      <c r="K164">
        <f t="shared" si="18"/>
        <v>1</v>
      </c>
      <c r="L164">
        <f t="shared" si="19"/>
        <v>2</v>
      </c>
      <c r="M164">
        <f t="shared" si="20"/>
        <v>1</v>
      </c>
      <c r="Y164" s="164">
        <f t="shared" si="21"/>
        <v>19.888885575525475</v>
      </c>
      <c r="Z164" s="164">
        <f t="shared" si="22"/>
        <v>26.10714543874159</v>
      </c>
      <c r="AA164" s="165">
        <f t="shared" si="23"/>
        <v>0.3126499893421919</v>
      </c>
    </row>
    <row r="165" spans="1:27" x14ac:dyDescent="0.35">
      <c r="A165" t="s">
        <v>1071</v>
      </c>
      <c r="B165" t="s">
        <v>1073</v>
      </c>
      <c r="C165" t="s">
        <v>1076</v>
      </c>
      <c r="D165" t="s">
        <v>1077</v>
      </c>
      <c r="E165" t="s">
        <v>1080</v>
      </c>
      <c r="F165" t="s">
        <v>1083</v>
      </c>
      <c r="G165" s="106">
        <v>15304.145722777623</v>
      </c>
      <c r="H165" s="133">
        <f t="shared" si="17"/>
        <v>26.386458142720038</v>
      </c>
      <c r="I165" s="132">
        <v>14172.2970393051</v>
      </c>
      <c r="J165">
        <f t="shared" si="16"/>
        <v>10</v>
      </c>
      <c r="K165">
        <f t="shared" si="18"/>
        <v>1</v>
      </c>
      <c r="L165">
        <f t="shared" si="19"/>
        <v>2</v>
      </c>
      <c r="M165">
        <f t="shared" si="20"/>
        <v>1</v>
      </c>
      <c r="Y165" s="164">
        <f t="shared" si="21"/>
        <v>26.386458142720038</v>
      </c>
      <c r="Z165" s="164">
        <f t="shared" si="22"/>
        <v>29.405523197591059</v>
      </c>
      <c r="AA165" s="165">
        <f t="shared" si="23"/>
        <v>0.11441721501769542</v>
      </c>
    </row>
    <row r="166" spans="1:27" x14ac:dyDescent="0.35">
      <c r="A166" t="s">
        <v>1071</v>
      </c>
      <c r="B166" t="s">
        <v>1073</v>
      </c>
      <c r="C166" t="s">
        <v>1076</v>
      </c>
      <c r="D166" t="s">
        <v>1077</v>
      </c>
      <c r="E166" t="s">
        <v>1080</v>
      </c>
      <c r="F166" t="s">
        <v>1083</v>
      </c>
      <c r="G166" s="106">
        <v>17056.510705152665</v>
      </c>
      <c r="H166" s="133">
        <f t="shared" si="17"/>
        <v>29.407777077849421</v>
      </c>
      <c r="I166" s="132">
        <v>23954.0527728093</v>
      </c>
      <c r="J166">
        <f t="shared" si="16"/>
        <v>10</v>
      </c>
      <c r="K166">
        <f t="shared" si="18"/>
        <v>1</v>
      </c>
      <c r="L166">
        <f t="shared" si="19"/>
        <v>2</v>
      </c>
      <c r="M166">
        <f t="shared" si="20"/>
        <v>1</v>
      </c>
      <c r="Y166" s="164">
        <f t="shared" si="21"/>
        <v>29.407777077849421</v>
      </c>
      <c r="Z166" s="164">
        <f t="shared" si="22"/>
        <v>32.427384908217036</v>
      </c>
      <c r="AA166" s="165">
        <f t="shared" si="23"/>
        <v>0.10268058760014376</v>
      </c>
    </row>
    <row r="167" spans="1:27" x14ac:dyDescent="0.35">
      <c r="A167" t="s">
        <v>1071</v>
      </c>
      <c r="B167" t="s">
        <v>1073</v>
      </c>
      <c r="C167" t="s">
        <v>1076</v>
      </c>
      <c r="D167" t="s">
        <v>1077</v>
      </c>
      <c r="E167" t="s">
        <v>1080</v>
      </c>
      <c r="F167" t="s">
        <v>1083</v>
      </c>
      <c r="G167" s="106">
        <v>22819.200158352549</v>
      </c>
      <c r="H167" s="133">
        <f t="shared" si="17"/>
        <v>39.343448548883707</v>
      </c>
      <c r="I167" s="132">
        <v>31081.371963744201</v>
      </c>
      <c r="J167">
        <f t="shared" si="16"/>
        <v>10</v>
      </c>
      <c r="K167">
        <f t="shared" si="18"/>
        <v>1</v>
      </c>
      <c r="L167">
        <f t="shared" si="19"/>
        <v>2</v>
      </c>
      <c r="M167">
        <f t="shared" si="20"/>
        <v>1</v>
      </c>
      <c r="Y167" s="164">
        <f t="shared" si="21"/>
        <v>39.343448548883707</v>
      </c>
      <c r="Z167" s="164">
        <f t="shared" si="22"/>
        <v>34.629215903518357</v>
      </c>
      <c r="AA167" s="165">
        <f t="shared" si="23"/>
        <v>-0.11982255799229136</v>
      </c>
    </row>
    <row r="168" spans="1:27" x14ac:dyDescent="0.35">
      <c r="A168" t="s">
        <v>1071</v>
      </c>
      <c r="B168" t="s">
        <v>1073</v>
      </c>
      <c r="C168" t="s">
        <v>1076</v>
      </c>
      <c r="D168" t="s">
        <v>1077</v>
      </c>
      <c r="E168" t="s">
        <v>1080</v>
      </c>
      <c r="F168" t="s">
        <v>1083</v>
      </c>
      <c r="G168" s="106">
        <v>22074.875482896845</v>
      </c>
      <c r="H168" s="133">
        <f t="shared" si="17"/>
        <v>38.060130142925594</v>
      </c>
      <c r="I168" s="132">
        <v>45016.2336447989</v>
      </c>
      <c r="J168">
        <f t="shared" si="16"/>
        <v>10</v>
      </c>
      <c r="K168">
        <f t="shared" si="18"/>
        <v>1</v>
      </c>
      <c r="L168">
        <f t="shared" si="19"/>
        <v>2</v>
      </c>
      <c r="M168">
        <f t="shared" si="20"/>
        <v>1</v>
      </c>
      <c r="Y168" s="164">
        <f t="shared" si="21"/>
        <v>38.060130142925594</v>
      </c>
      <c r="Z168" s="164">
        <f t="shared" si="22"/>
        <v>38.934089803877278</v>
      </c>
      <c r="AA168" s="165">
        <f t="shared" si="23"/>
        <v>2.2962603061779774E-2</v>
      </c>
    </row>
    <row r="169" spans="1:27" x14ac:dyDescent="0.35">
      <c r="A169" t="s">
        <v>1071</v>
      </c>
      <c r="B169" t="s">
        <v>1073</v>
      </c>
      <c r="C169" t="s">
        <v>1076</v>
      </c>
      <c r="D169" t="s">
        <v>1077</v>
      </c>
      <c r="E169" t="s">
        <v>1080</v>
      </c>
      <c r="F169" t="s">
        <v>1083</v>
      </c>
      <c r="G169" s="106">
        <v>23980.065685472237</v>
      </c>
      <c r="H169" s="133">
        <f t="shared" si="17"/>
        <v>41.344940837021099</v>
      </c>
      <c r="I169" s="132">
        <v>54061.366139626101</v>
      </c>
      <c r="J169">
        <f t="shared" si="16"/>
        <v>10</v>
      </c>
      <c r="K169">
        <f t="shared" si="18"/>
        <v>1</v>
      </c>
      <c r="L169">
        <f t="shared" si="19"/>
        <v>2</v>
      </c>
      <c r="M169">
        <f t="shared" si="20"/>
        <v>1</v>
      </c>
      <c r="Y169" s="164">
        <f t="shared" si="21"/>
        <v>41.344940837021099</v>
      </c>
      <c r="Z169" s="164">
        <f t="shared" si="22"/>
        <v>41.728387708908421</v>
      </c>
      <c r="AA169" s="165">
        <f t="shared" si="23"/>
        <v>9.2743359677025516E-3</v>
      </c>
    </row>
    <row r="170" spans="1:27" x14ac:dyDescent="0.35">
      <c r="A170" t="s">
        <v>1071</v>
      </c>
      <c r="B170" t="s">
        <v>1073</v>
      </c>
      <c r="C170" t="s">
        <v>1076</v>
      </c>
      <c r="D170" t="s">
        <v>1077</v>
      </c>
      <c r="E170" t="s">
        <v>1080</v>
      </c>
      <c r="F170" t="s">
        <v>1083</v>
      </c>
      <c r="G170" s="106">
        <v>26386.512581396099</v>
      </c>
      <c r="H170" s="133">
        <f t="shared" si="17"/>
        <v>45.493987209303619</v>
      </c>
      <c r="I170" s="132">
        <v>63550.072249703</v>
      </c>
      <c r="J170">
        <f t="shared" si="16"/>
        <v>10</v>
      </c>
      <c r="K170">
        <f t="shared" si="18"/>
        <v>1</v>
      </c>
      <c r="L170">
        <f t="shared" si="19"/>
        <v>2</v>
      </c>
      <c r="M170">
        <f t="shared" si="20"/>
        <v>1</v>
      </c>
      <c r="Y170" s="164">
        <f t="shared" si="21"/>
        <v>45.493987209303619</v>
      </c>
      <c r="Z170" s="164">
        <f t="shared" si="22"/>
        <v>44.659718081349872</v>
      </c>
      <c r="AA170" s="165">
        <f t="shared" si="23"/>
        <v>-1.8338008583761556E-2</v>
      </c>
    </row>
    <row r="171" spans="1:27" x14ac:dyDescent="0.35">
      <c r="A171" t="s">
        <v>1071</v>
      </c>
      <c r="B171" t="s">
        <v>1073</v>
      </c>
      <c r="C171" t="s">
        <v>1076</v>
      </c>
      <c r="D171" t="s">
        <v>1077</v>
      </c>
      <c r="E171" t="s">
        <v>1080</v>
      </c>
      <c r="F171" t="s">
        <v>1083</v>
      </c>
      <c r="G171" s="106">
        <v>26794.541877358588</v>
      </c>
      <c r="H171" s="133">
        <f t="shared" si="17"/>
        <v>46.197485995445838</v>
      </c>
      <c r="I171" s="132">
        <v>71394.000753582499</v>
      </c>
      <c r="J171">
        <f t="shared" si="16"/>
        <v>10</v>
      </c>
      <c r="K171">
        <f t="shared" si="18"/>
        <v>1</v>
      </c>
      <c r="L171">
        <f t="shared" si="19"/>
        <v>2</v>
      </c>
      <c r="M171">
        <f t="shared" si="20"/>
        <v>1</v>
      </c>
      <c r="Y171" s="164">
        <f t="shared" si="21"/>
        <v>46.197485995445838</v>
      </c>
      <c r="Z171" s="164">
        <f t="shared" si="22"/>
        <v>47.082930013086575</v>
      </c>
      <c r="AA171" s="165">
        <f t="shared" si="23"/>
        <v>1.9166497885361622E-2</v>
      </c>
    </row>
    <row r="172" spans="1:27" x14ac:dyDescent="0.35">
      <c r="A172" t="s">
        <v>1071</v>
      </c>
      <c r="B172" t="s">
        <v>1073</v>
      </c>
      <c r="C172" t="s">
        <v>1076</v>
      </c>
      <c r="D172" t="s">
        <v>1077</v>
      </c>
      <c r="E172" t="s">
        <v>1080</v>
      </c>
      <c r="F172" t="s">
        <v>1084</v>
      </c>
      <c r="G172" s="106">
        <v>12449.742654043173</v>
      </c>
      <c r="H172" s="133">
        <f t="shared" si="17"/>
        <v>21.465073541453748</v>
      </c>
      <c r="I172" s="132">
        <v>3495.45982983364</v>
      </c>
      <c r="J172">
        <f t="shared" si="16"/>
        <v>10</v>
      </c>
      <c r="K172">
        <f t="shared" si="18"/>
        <v>1</v>
      </c>
      <c r="L172">
        <f t="shared" si="19"/>
        <v>2</v>
      </c>
      <c r="M172">
        <f t="shared" si="20"/>
        <v>0</v>
      </c>
      <c r="Y172" s="164">
        <f t="shared" si="21"/>
        <v>21.465073541453748</v>
      </c>
      <c r="Z172" s="164">
        <f t="shared" si="22"/>
        <v>25.336757311557271</v>
      </c>
      <c r="AA172" s="165">
        <f t="shared" si="23"/>
        <v>0.18037132566196235</v>
      </c>
    </row>
    <row r="173" spans="1:27" x14ac:dyDescent="0.35">
      <c r="A173" t="s">
        <v>1071</v>
      </c>
      <c r="B173" t="s">
        <v>1073</v>
      </c>
      <c r="C173" t="s">
        <v>1076</v>
      </c>
      <c r="D173" t="s">
        <v>1077</v>
      </c>
      <c r="E173" t="s">
        <v>1080</v>
      </c>
      <c r="F173" t="s">
        <v>1084</v>
      </c>
      <c r="G173" s="106">
        <v>16159.336041482053</v>
      </c>
      <c r="H173" s="133">
        <f t="shared" si="17"/>
        <v>27.860924209451817</v>
      </c>
      <c r="I173" s="132">
        <v>14172.2970393051</v>
      </c>
      <c r="J173">
        <f t="shared" si="16"/>
        <v>10</v>
      </c>
      <c r="K173">
        <f t="shared" si="18"/>
        <v>1</v>
      </c>
      <c r="L173">
        <f t="shared" si="19"/>
        <v>2</v>
      </c>
      <c r="M173">
        <f t="shared" si="20"/>
        <v>0</v>
      </c>
      <c r="Y173" s="164">
        <f t="shared" si="21"/>
        <v>27.860924209451817</v>
      </c>
      <c r="Z173" s="164">
        <f t="shared" si="22"/>
        <v>28.63513507040674</v>
      </c>
      <c r="AA173" s="165">
        <f t="shared" si="23"/>
        <v>2.7788412729405243E-2</v>
      </c>
    </row>
    <row r="174" spans="1:27" x14ac:dyDescent="0.35">
      <c r="A174" t="s">
        <v>1071</v>
      </c>
      <c r="B174" t="s">
        <v>1073</v>
      </c>
      <c r="C174" t="s">
        <v>1076</v>
      </c>
      <c r="D174" t="s">
        <v>1077</v>
      </c>
      <c r="E174" t="s">
        <v>1080</v>
      </c>
      <c r="F174" t="s">
        <v>1084</v>
      </c>
      <c r="G174" s="106">
        <v>17274.240025321098</v>
      </c>
      <c r="H174" s="133">
        <f t="shared" si="17"/>
        <v>29.783172457450171</v>
      </c>
      <c r="I174" s="132">
        <v>23954.0527728093</v>
      </c>
      <c r="J174">
        <f t="shared" si="16"/>
        <v>10</v>
      </c>
      <c r="K174">
        <f t="shared" si="18"/>
        <v>1</v>
      </c>
      <c r="L174">
        <f t="shared" si="19"/>
        <v>2</v>
      </c>
      <c r="M174">
        <f t="shared" si="20"/>
        <v>0</v>
      </c>
      <c r="Y174" s="164">
        <f t="shared" si="21"/>
        <v>29.783172457450171</v>
      </c>
      <c r="Z174" s="164">
        <f t="shared" si="22"/>
        <v>31.656996781032717</v>
      </c>
      <c r="AA174" s="165">
        <f t="shared" si="23"/>
        <v>6.2915538170407848E-2</v>
      </c>
    </row>
    <row r="175" spans="1:27" x14ac:dyDescent="0.35">
      <c r="A175" t="s">
        <v>1071</v>
      </c>
      <c r="B175" t="s">
        <v>1073</v>
      </c>
      <c r="C175" t="s">
        <v>1076</v>
      </c>
      <c r="D175" t="s">
        <v>1077</v>
      </c>
      <c r="E175" t="s">
        <v>1080</v>
      </c>
      <c r="F175" t="s">
        <v>1084</v>
      </c>
      <c r="G175" s="106">
        <v>22364.872978289102</v>
      </c>
      <c r="H175" s="133">
        <f t="shared" si="17"/>
        <v>38.56012582463638</v>
      </c>
      <c r="I175" s="132">
        <v>31081.371963744201</v>
      </c>
      <c r="J175">
        <f t="shared" si="16"/>
        <v>10</v>
      </c>
      <c r="K175">
        <f t="shared" si="18"/>
        <v>1</v>
      </c>
      <c r="L175">
        <f t="shared" si="19"/>
        <v>2</v>
      </c>
      <c r="M175">
        <f t="shared" si="20"/>
        <v>0</v>
      </c>
      <c r="Y175" s="164">
        <f t="shared" si="21"/>
        <v>38.56012582463638</v>
      </c>
      <c r="Z175" s="164">
        <f t="shared" si="22"/>
        <v>33.858827776334039</v>
      </c>
      <c r="AA175" s="165">
        <f t="shared" si="23"/>
        <v>-0.12192123204376693</v>
      </c>
    </row>
    <row r="176" spans="1:27" x14ac:dyDescent="0.35">
      <c r="A176" t="s">
        <v>1071</v>
      </c>
      <c r="B176" t="s">
        <v>1073</v>
      </c>
      <c r="C176" t="s">
        <v>1076</v>
      </c>
      <c r="D176" t="s">
        <v>1077</v>
      </c>
      <c r="E176" t="s">
        <v>1080</v>
      </c>
      <c r="F176" t="s">
        <v>1084</v>
      </c>
      <c r="G176" s="106">
        <v>21788.697988909698</v>
      </c>
      <c r="H176" s="133">
        <f t="shared" si="17"/>
        <v>37.566720670533961</v>
      </c>
      <c r="I176" s="132">
        <v>45016.2336447989</v>
      </c>
      <c r="J176">
        <f t="shared" si="16"/>
        <v>10</v>
      </c>
      <c r="K176">
        <f t="shared" si="18"/>
        <v>1</v>
      </c>
      <c r="L176">
        <f t="shared" si="19"/>
        <v>2</v>
      </c>
      <c r="M176">
        <f t="shared" si="20"/>
        <v>0</v>
      </c>
      <c r="Y176" s="164">
        <f t="shared" si="21"/>
        <v>37.566720670533961</v>
      </c>
      <c r="Z176" s="164">
        <f t="shared" si="22"/>
        <v>38.163701676692959</v>
      </c>
      <c r="AA176" s="165">
        <f t="shared" si="23"/>
        <v>1.5891219555590474E-2</v>
      </c>
    </row>
    <row r="177" spans="1:27" x14ac:dyDescent="0.35">
      <c r="A177" t="s">
        <v>1071</v>
      </c>
      <c r="B177" t="s">
        <v>1073</v>
      </c>
      <c r="C177" t="s">
        <v>1076</v>
      </c>
      <c r="D177" t="s">
        <v>1077</v>
      </c>
      <c r="E177" t="s">
        <v>1080</v>
      </c>
      <c r="F177" t="s">
        <v>1084</v>
      </c>
      <c r="G177" s="106">
        <v>23120.631216442205</v>
      </c>
      <c r="H177" s="133">
        <f t="shared" si="17"/>
        <v>39.863157269727942</v>
      </c>
      <c r="I177" s="132">
        <v>54061.366139626101</v>
      </c>
      <c r="J177">
        <f t="shared" si="16"/>
        <v>10</v>
      </c>
      <c r="K177">
        <f t="shared" si="18"/>
        <v>1</v>
      </c>
      <c r="L177">
        <f t="shared" si="19"/>
        <v>2</v>
      </c>
      <c r="M177">
        <f t="shared" si="20"/>
        <v>0</v>
      </c>
      <c r="Y177" s="164">
        <f t="shared" si="21"/>
        <v>39.863157269727942</v>
      </c>
      <c r="Z177" s="164">
        <f t="shared" si="22"/>
        <v>40.957999581724103</v>
      </c>
      <c r="AA177" s="165">
        <f t="shared" si="23"/>
        <v>2.7465017499443745E-2</v>
      </c>
    </row>
    <row r="178" spans="1:27" x14ac:dyDescent="0.35">
      <c r="A178" t="s">
        <v>1071</v>
      </c>
      <c r="B178" t="s">
        <v>1073</v>
      </c>
      <c r="C178" t="s">
        <v>1076</v>
      </c>
      <c r="D178" t="s">
        <v>1077</v>
      </c>
      <c r="E178" t="s">
        <v>1080</v>
      </c>
      <c r="F178" t="s">
        <v>1084</v>
      </c>
      <c r="G178" s="106">
        <v>25140.258858910682</v>
      </c>
      <c r="H178" s="133">
        <f t="shared" si="17"/>
        <v>43.345273894673589</v>
      </c>
      <c r="I178" s="132">
        <v>63550.072249703</v>
      </c>
      <c r="J178">
        <f t="shared" si="16"/>
        <v>10</v>
      </c>
      <c r="K178">
        <f t="shared" si="18"/>
        <v>1</v>
      </c>
      <c r="L178">
        <f t="shared" si="19"/>
        <v>2</v>
      </c>
      <c r="M178">
        <f t="shared" si="20"/>
        <v>0</v>
      </c>
      <c r="Y178" s="164">
        <f t="shared" si="21"/>
        <v>43.345273894673589</v>
      </c>
      <c r="Z178" s="164">
        <f t="shared" si="22"/>
        <v>43.889329954165554</v>
      </c>
      <c r="AA178" s="165">
        <f t="shared" si="23"/>
        <v>1.2551681200907661E-2</v>
      </c>
    </row>
    <row r="179" spans="1:27" x14ac:dyDescent="0.35">
      <c r="A179" t="s">
        <v>1071</v>
      </c>
      <c r="B179" t="s">
        <v>1073</v>
      </c>
      <c r="C179" t="s">
        <v>1076</v>
      </c>
      <c r="D179" t="s">
        <v>1077</v>
      </c>
      <c r="E179" t="s">
        <v>1080</v>
      </c>
      <c r="F179" t="s">
        <v>1084</v>
      </c>
      <c r="G179" s="106">
        <v>25276.328537295689</v>
      </c>
      <c r="H179" s="133">
        <f t="shared" si="17"/>
        <v>43.579876788440842</v>
      </c>
      <c r="I179" s="132">
        <v>71394.000753582499</v>
      </c>
      <c r="J179">
        <f t="shared" si="16"/>
        <v>10</v>
      </c>
      <c r="K179">
        <f t="shared" si="18"/>
        <v>1</v>
      </c>
      <c r="L179">
        <f t="shared" si="19"/>
        <v>2</v>
      </c>
      <c r="M179">
        <f t="shared" si="20"/>
        <v>0</v>
      </c>
      <c r="Y179" s="164">
        <f t="shared" si="21"/>
        <v>43.579876788440842</v>
      </c>
      <c r="Z179" s="164">
        <f t="shared" si="22"/>
        <v>46.312541885902256</v>
      </c>
      <c r="AA179" s="165">
        <f t="shared" si="23"/>
        <v>6.2704745833201292E-2</v>
      </c>
    </row>
    <row r="180" spans="1:27" x14ac:dyDescent="0.35">
      <c r="A180" t="s">
        <v>1071</v>
      </c>
      <c r="B180" t="s">
        <v>1073</v>
      </c>
      <c r="C180" t="s">
        <v>1076</v>
      </c>
      <c r="D180" t="s">
        <v>1077</v>
      </c>
      <c r="E180" t="s">
        <v>1081</v>
      </c>
      <c r="F180" t="s">
        <v>1083</v>
      </c>
      <c r="G180" s="106">
        <v>11524.919647891065</v>
      </c>
      <c r="H180" s="133">
        <f t="shared" si="17"/>
        <v>19.870551117053562</v>
      </c>
      <c r="I180" s="132">
        <v>3495.45982983364</v>
      </c>
      <c r="J180">
        <f t="shared" si="16"/>
        <v>10</v>
      </c>
      <c r="K180">
        <f t="shared" si="18"/>
        <v>1</v>
      </c>
      <c r="L180">
        <f t="shared" si="19"/>
        <v>2</v>
      </c>
      <c r="M180">
        <f t="shared" si="20"/>
        <v>1</v>
      </c>
      <c r="Y180" s="164">
        <f t="shared" si="21"/>
        <v>19.870551117053562</v>
      </c>
      <c r="Z180" s="164">
        <f t="shared" si="22"/>
        <v>26.10714543874159</v>
      </c>
      <c r="AA180" s="165">
        <f t="shared" si="23"/>
        <v>0.31386116494451821</v>
      </c>
    </row>
    <row r="181" spans="1:27" x14ac:dyDescent="0.35">
      <c r="A181" t="s">
        <v>1071</v>
      </c>
      <c r="B181" t="s">
        <v>1073</v>
      </c>
      <c r="C181" t="s">
        <v>1076</v>
      </c>
      <c r="D181" t="s">
        <v>1077</v>
      </c>
      <c r="E181" t="s">
        <v>1081</v>
      </c>
      <c r="F181" t="s">
        <v>1083</v>
      </c>
      <c r="G181" s="106">
        <v>15267.932936281586</v>
      </c>
      <c r="H181" s="133">
        <f t="shared" si="17"/>
        <v>26.32402230393377</v>
      </c>
      <c r="I181" s="132">
        <v>14172.2970393051</v>
      </c>
      <c r="J181">
        <f t="shared" si="16"/>
        <v>10</v>
      </c>
      <c r="K181">
        <f t="shared" si="18"/>
        <v>1</v>
      </c>
      <c r="L181">
        <f t="shared" si="19"/>
        <v>2</v>
      </c>
      <c r="M181">
        <f t="shared" si="20"/>
        <v>1</v>
      </c>
      <c r="Y181" s="164">
        <f t="shared" si="21"/>
        <v>26.32402230393377</v>
      </c>
      <c r="Z181" s="164">
        <f t="shared" si="22"/>
        <v>29.405523197591059</v>
      </c>
      <c r="AA181" s="165">
        <f t="shared" si="23"/>
        <v>0.11706041189597371</v>
      </c>
    </row>
    <row r="182" spans="1:27" x14ac:dyDescent="0.35">
      <c r="A182" t="s">
        <v>1071</v>
      </c>
      <c r="B182" t="s">
        <v>1073</v>
      </c>
      <c r="C182" t="s">
        <v>1076</v>
      </c>
      <c r="D182" t="s">
        <v>1077</v>
      </c>
      <c r="E182" t="s">
        <v>1081</v>
      </c>
      <c r="F182" t="s">
        <v>1083</v>
      </c>
      <c r="G182" s="106">
        <v>17044.742454842959</v>
      </c>
      <c r="H182" s="133">
        <f t="shared" si="17"/>
        <v>29.387486991108549</v>
      </c>
      <c r="I182" s="132">
        <v>23954.0527728093</v>
      </c>
      <c r="J182">
        <f t="shared" si="16"/>
        <v>10</v>
      </c>
      <c r="K182">
        <f t="shared" si="18"/>
        <v>1</v>
      </c>
      <c r="L182">
        <f t="shared" si="19"/>
        <v>2</v>
      </c>
      <c r="M182">
        <f t="shared" si="20"/>
        <v>1</v>
      </c>
      <c r="Y182" s="164">
        <f t="shared" si="21"/>
        <v>29.387486991108549</v>
      </c>
      <c r="Z182" s="164">
        <f t="shared" si="22"/>
        <v>32.427384908217036</v>
      </c>
      <c r="AA182" s="165">
        <f t="shared" si="23"/>
        <v>0.10344191451376017</v>
      </c>
    </row>
    <row r="183" spans="1:27" x14ac:dyDescent="0.35">
      <c r="A183" t="s">
        <v>1071</v>
      </c>
      <c r="B183" t="s">
        <v>1073</v>
      </c>
      <c r="C183" t="s">
        <v>1076</v>
      </c>
      <c r="D183" t="s">
        <v>1077</v>
      </c>
      <c r="E183" t="s">
        <v>1081</v>
      </c>
      <c r="F183" t="s">
        <v>1083</v>
      </c>
      <c r="G183" s="106">
        <v>22801.171337928226</v>
      </c>
      <c r="H183" s="133">
        <f t="shared" si="17"/>
        <v>39.312364375738319</v>
      </c>
      <c r="I183" s="132">
        <v>31081.371963744201</v>
      </c>
      <c r="J183">
        <f t="shared" si="16"/>
        <v>10</v>
      </c>
      <c r="K183">
        <f t="shared" si="18"/>
        <v>1</v>
      </c>
      <c r="L183">
        <f t="shared" si="19"/>
        <v>2</v>
      </c>
      <c r="M183">
        <f t="shared" si="20"/>
        <v>1</v>
      </c>
      <c r="Y183" s="164">
        <f t="shared" si="21"/>
        <v>39.312364375738319</v>
      </c>
      <c r="Z183" s="164">
        <f t="shared" si="22"/>
        <v>34.629215903518357</v>
      </c>
      <c r="AA183" s="165">
        <f t="shared" si="23"/>
        <v>-0.11912660422709587</v>
      </c>
    </row>
    <row r="184" spans="1:27" x14ac:dyDescent="0.35">
      <c r="A184" t="s">
        <v>1071</v>
      </c>
      <c r="B184" t="s">
        <v>1073</v>
      </c>
      <c r="C184" t="s">
        <v>1076</v>
      </c>
      <c r="D184" t="s">
        <v>1077</v>
      </c>
      <c r="E184" t="s">
        <v>1081</v>
      </c>
      <c r="F184" t="s">
        <v>1083</v>
      </c>
      <c r="G184" s="106">
        <v>22036.1593876556</v>
      </c>
      <c r="H184" s="133">
        <f t="shared" si="17"/>
        <v>37.993378254578623</v>
      </c>
      <c r="I184" s="132">
        <v>45016.2336447989</v>
      </c>
      <c r="J184">
        <f t="shared" si="16"/>
        <v>10</v>
      </c>
      <c r="K184">
        <f t="shared" si="18"/>
        <v>1</v>
      </c>
      <c r="L184">
        <f t="shared" si="19"/>
        <v>2</v>
      </c>
      <c r="M184">
        <f t="shared" si="20"/>
        <v>1</v>
      </c>
      <c r="Y184" s="164">
        <f t="shared" si="21"/>
        <v>37.993378254578623</v>
      </c>
      <c r="Z184" s="164">
        <f t="shared" si="22"/>
        <v>38.934089803877278</v>
      </c>
      <c r="AA184" s="165">
        <f t="shared" si="23"/>
        <v>2.4759881656095883E-2</v>
      </c>
    </row>
    <row r="185" spans="1:27" x14ac:dyDescent="0.35">
      <c r="A185" t="s">
        <v>1071</v>
      </c>
      <c r="B185" t="s">
        <v>1073</v>
      </c>
      <c r="C185" t="s">
        <v>1076</v>
      </c>
      <c r="D185" t="s">
        <v>1077</v>
      </c>
      <c r="E185" t="s">
        <v>1081</v>
      </c>
      <c r="F185" t="s">
        <v>1083</v>
      </c>
      <c r="G185" s="106">
        <v>23917.652882269613</v>
      </c>
      <c r="H185" s="133">
        <f t="shared" si="17"/>
        <v>41.237332555637266</v>
      </c>
      <c r="I185" s="132">
        <v>54061.366139626101</v>
      </c>
      <c r="J185">
        <f t="shared" si="16"/>
        <v>10</v>
      </c>
      <c r="K185">
        <f t="shared" si="18"/>
        <v>1</v>
      </c>
      <c r="L185">
        <f t="shared" si="19"/>
        <v>2</v>
      </c>
      <c r="M185">
        <f t="shared" si="20"/>
        <v>1</v>
      </c>
      <c r="Y185" s="164">
        <f t="shared" si="21"/>
        <v>41.237332555637266</v>
      </c>
      <c r="Z185" s="164">
        <f t="shared" si="22"/>
        <v>41.728387708908421</v>
      </c>
      <c r="AA185" s="165">
        <f t="shared" si="23"/>
        <v>1.1908024181938259E-2</v>
      </c>
    </row>
    <row r="186" spans="1:27" x14ac:dyDescent="0.35">
      <c r="A186" t="s">
        <v>1071</v>
      </c>
      <c r="B186" t="s">
        <v>1073</v>
      </c>
      <c r="C186" t="s">
        <v>1076</v>
      </c>
      <c r="D186" t="s">
        <v>1077</v>
      </c>
      <c r="E186" t="s">
        <v>1081</v>
      </c>
      <c r="F186" t="s">
        <v>1083</v>
      </c>
      <c r="G186" s="106">
        <v>26409.706490012213</v>
      </c>
      <c r="H186" s="133">
        <f t="shared" si="17"/>
        <v>45.533976706917606</v>
      </c>
      <c r="I186" s="132">
        <v>63550.072249703</v>
      </c>
      <c r="J186">
        <f t="shared" si="16"/>
        <v>10</v>
      </c>
      <c r="K186">
        <f t="shared" si="18"/>
        <v>1</v>
      </c>
      <c r="L186">
        <f t="shared" si="19"/>
        <v>2</v>
      </c>
      <c r="M186">
        <f t="shared" si="20"/>
        <v>1</v>
      </c>
      <c r="Y186" s="164">
        <f t="shared" si="21"/>
        <v>45.533976706917606</v>
      </c>
      <c r="Z186" s="164">
        <f t="shared" si="22"/>
        <v>44.659718081349872</v>
      </c>
      <c r="AA186" s="165">
        <f t="shared" si="23"/>
        <v>-1.9200137760752911E-2</v>
      </c>
    </row>
    <row r="187" spans="1:27" x14ac:dyDescent="0.35">
      <c r="A187" t="s">
        <v>1071</v>
      </c>
      <c r="B187" t="s">
        <v>1073</v>
      </c>
      <c r="C187" t="s">
        <v>1076</v>
      </c>
      <c r="D187" t="s">
        <v>1077</v>
      </c>
      <c r="E187" t="s">
        <v>1081</v>
      </c>
      <c r="F187" t="s">
        <v>1083</v>
      </c>
      <c r="G187" s="106">
        <v>26856.20478915565</v>
      </c>
      <c r="H187" s="133">
        <f t="shared" si="17"/>
        <v>46.303801360613193</v>
      </c>
      <c r="I187" s="132">
        <v>71394.000753582499</v>
      </c>
      <c r="J187">
        <f t="shared" si="16"/>
        <v>10</v>
      </c>
      <c r="K187">
        <f t="shared" si="18"/>
        <v>1</v>
      </c>
      <c r="L187">
        <f t="shared" si="19"/>
        <v>2</v>
      </c>
      <c r="M187">
        <f t="shared" si="20"/>
        <v>1</v>
      </c>
      <c r="Y187" s="164">
        <f t="shared" si="21"/>
        <v>46.303801360613193</v>
      </c>
      <c r="Z187" s="164">
        <f t="shared" si="22"/>
        <v>47.082930013086575</v>
      </c>
      <c r="AA187" s="165">
        <f t="shared" si="23"/>
        <v>1.6826451167703205E-2</v>
      </c>
    </row>
    <row r="188" spans="1:27" x14ac:dyDescent="0.35">
      <c r="A188" t="s">
        <v>1071</v>
      </c>
      <c r="B188" t="s">
        <v>1073</v>
      </c>
      <c r="C188" t="s">
        <v>1076</v>
      </c>
      <c r="D188" t="s">
        <v>1077</v>
      </c>
      <c r="E188" t="s">
        <v>1081</v>
      </c>
      <c r="F188" t="s">
        <v>1084</v>
      </c>
      <c r="G188" s="106">
        <v>12400.67099605948</v>
      </c>
      <c r="H188" s="133">
        <f t="shared" si="17"/>
        <v>21.380467234585311</v>
      </c>
      <c r="I188" s="132">
        <v>3495.45982983364</v>
      </c>
      <c r="J188">
        <f t="shared" si="16"/>
        <v>10</v>
      </c>
      <c r="K188">
        <f t="shared" si="18"/>
        <v>1</v>
      </c>
      <c r="L188">
        <f t="shared" si="19"/>
        <v>2</v>
      </c>
      <c r="M188">
        <f t="shared" si="20"/>
        <v>0</v>
      </c>
      <c r="Y188" s="164">
        <f t="shared" si="21"/>
        <v>21.380467234585311</v>
      </c>
      <c r="Z188" s="164">
        <f t="shared" si="22"/>
        <v>25.336757311557271</v>
      </c>
      <c r="AA188" s="165">
        <f t="shared" si="23"/>
        <v>0.18504226467849194</v>
      </c>
    </row>
    <row r="189" spans="1:27" x14ac:dyDescent="0.35">
      <c r="A189" t="s">
        <v>1071</v>
      </c>
      <c r="B189" t="s">
        <v>1073</v>
      </c>
      <c r="C189" t="s">
        <v>1076</v>
      </c>
      <c r="D189" t="s">
        <v>1077</v>
      </c>
      <c r="E189" t="s">
        <v>1081</v>
      </c>
      <c r="F189" t="s">
        <v>1084</v>
      </c>
      <c r="G189" s="106">
        <v>16099.177139283978</v>
      </c>
      <c r="H189" s="133">
        <f t="shared" si="17"/>
        <v>27.757201964282721</v>
      </c>
      <c r="I189" s="132">
        <v>14172.2970393051</v>
      </c>
      <c r="J189">
        <f t="shared" si="16"/>
        <v>10</v>
      </c>
      <c r="K189">
        <f t="shared" si="18"/>
        <v>1</v>
      </c>
      <c r="L189">
        <f t="shared" si="19"/>
        <v>2</v>
      </c>
      <c r="M189">
        <f t="shared" si="20"/>
        <v>0</v>
      </c>
      <c r="Y189" s="164">
        <f t="shared" si="21"/>
        <v>27.757201964282721</v>
      </c>
      <c r="Z189" s="164">
        <f t="shared" si="22"/>
        <v>28.63513507040674</v>
      </c>
      <c r="AA189" s="165">
        <f t="shared" si="23"/>
        <v>3.1629020362128779E-2</v>
      </c>
    </row>
    <row r="190" spans="1:27" x14ac:dyDescent="0.35">
      <c r="A190" t="s">
        <v>1071</v>
      </c>
      <c r="B190" t="s">
        <v>1073</v>
      </c>
      <c r="C190" t="s">
        <v>1076</v>
      </c>
      <c r="D190" t="s">
        <v>1077</v>
      </c>
      <c r="E190" t="s">
        <v>1081</v>
      </c>
      <c r="F190" t="s">
        <v>1084</v>
      </c>
      <c r="G190" s="106">
        <v>17231.734105547352</v>
      </c>
      <c r="H190" s="133">
        <f t="shared" si="17"/>
        <v>29.709886388874743</v>
      </c>
      <c r="I190" s="132">
        <v>23954.0527728093</v>
      </c>
      <c r="J190">
        <f t="shared" si="16"/>
        <v>10</v>
      </c>
      <c r="K190">
        <f t="shared" si="18"/>
        <v>1</v>
      </c>
      <c r="L190">
        <f t="shared" si="19"/>
        <v>2</v>
      </c>
      <c r="M190">
        <f t="shared" si="20"/>
        <v>0</v>
      </c>
      <c r="Y190" s="164">
        <f t="shared" si="21"/>
        <v>29.709886388874743</v>
      </c>
      <c r="Z190" s="164">
        <f t="shared" si="22"/>
        <v>31.656996781032717</v>
      </c>
      <c r="AA190" s="165">
        <f t="shared" si="23"/>
        <v>6.5537456679305661E-2</v>
      </c>
    </row>
    <row r="191" spans="1:27" x14ac:dyDescent="0.35">
      <c r="A191" t="s">
        <v>1071</v>
      </c>
      <c r="B191" t="s">
        <v>1073</v>
      </c>
      <c r="C191" t="s">
        <v>1076</v>
      </c>
      <c r="D191" t="s">
        <v>1077</v>
      </c>
      <c r="E191" t="s">
        <v>1081</v>
      </c>
      <c r="F191" t="s">
        <v>1084</v>
      </c>
      <c r="G191" s="106">
        <v>22372.018426795112</v>
      </c>
      <c r="H191" s="133">
        <f t="shared" si="17"/>
        <v>38.57244556343985</v>
      </c>
      <c r="I191" s="132">
        <v>31081.371963744201</v>
      </c>
      <c r="J191">
        <f t="shared" si="16"/>
        <v>10</v>
      </c>
      <c r="K191">
        <f t="shared" si="18"/>
        <v>1</v>
      </c>
      <c r="L191">
        <f t="shared" si="19"/>
        <v>2</v>
      </c>
      <c r="M191">
        <f t="shared" si="20"/>
        <v>0</v>
      </c>
      <c r="Y191" s="164">
        <f t="shared" si="21"/>
        <v>38.57244556343985</v>
      </c>
      <c r="Z191" s="164">
        <f t="shared" si="22"/>
        <v>33.858827776334039</v>
      </c>
      <c r="AA191" s="165">
        <f t="shared" si="23"/>
        <v>-0.12220168356588523</v>
      </c>
    </row>
    <row r="192" spans="1:27" x14ac:dyDescent="0.35">
      <c r="A192" t="s">
        <v>1071</v>
      </c>
      <c r="B192" t="s">
        <v>1073</v>
      </c>
      <c r="C192" t="s">
        <v>1076</v>
      </c>
      <c r="D192" t="s">
        <v>1077</v>
      </c>
      <c r="E192" t="s">
        <v>1081</v>
      </c>
      <c r="F192" t="s">
        <v>1084</v>
      </c>
      <c r="G192" s="106">
        <v>21748.588749168826</v>
      </c>
      <c r="H192" s="133">
        <f t="shared" si="17"/>
        <v>37.49756680891177</v>
      </c>
      <c r="I192" s="132">
        <v>45016.2336447989</v>
      </c>
      <c r="J192">
        <f t="shared" si="16"/>
        <v>10</v>
      </c>
      <c r="K192">
        <f t="shared" si="18"/>
        <v>1</v>
      </c>
      <c r="L192">
        <f t="shared" si="19"/>
        <v>2</v>
      </c>
      <c r="M192">
        <f t="shared" si="20"/>
        <v>0</v>
      </c>
      <c r="Y192" s="164">
        <f t="shared" si="21"/>
        <v>37.49756680891177</v>
      </c>
      <c r="Z192" s="164">
        <f t="shared" si="22"/>
        <v>38.163701676692959</v>
      </c>
      <c r="AA192" s="165">
        <f t="shared" si="23"/>
        <v>1.7764749141612857E-2</v>
      </c>
    </row>
    <row r="193" spans="1:27" x14ac:dyDescent="0.35">
      <c r="A193" t="s">
        <v>1071</v>
      </c>
      <c r="B193" t="s">
        <v>1073</v>
      </c>
      <c r="C193" t="s">
        <v>1076</v>
      </c>
      <c r="D193" t="s">
        <v>1077</v>
      </c>
      <c r="E193" t="s">
        <v>1081</v>
      </c>
      <c r="F193" t="s">
        <v>1084</v>
      </c>
      <c r="G193" s="106">
        <v>23059.233295896309</v>
      </c>
      <c r="H193" s="133">
        <f t="shared" si="17"/>
        <v>39.757298786028116</v>
      </c>
      <c r="I193" s="132">
        <v>54061.366139626101</v>
      </c>
      <c r="J193">
        <f t="shared" si="16"/>
        <v>10</v>
      </c>
      <c r="K193">
        <f t="shared" si="18"/>
        <v>1</v>
      </c>
      <c r="L193">
        <f t="shared" si="19"/>
        <v>2</v>
      </c>
      <c r="M193">
        <f t="shared" si="20"/>
        <v>0</v>
      </c>
      <c r="Y193" s="164">
        <f t="shared" si="21"/>
        <v>39.757298786028116</v>
      </c>
      <c r="Z193" s="164">
        <f t="shared" si="22"/>
        <v>40.957999581724103</v>
      </c>
      <c r="AA193" s="165">
        <f t="shared" si="23"/>
        <v>3.0200763944203013E-2</v>
      </c>
    </row>
    <row r="194" spans="1:27" x14ac:dyDescent="0.35">
      <c r="A194" t="s">
        <v>1071</v>
      </c>
      <c r="B194" t="s">
        <v>1073</v>
      </c>
      <c r="C194" t="s">
        <v>1076</v>
      </c>
      <c r="D194" t="s">
        <v>1077</v>
      </c>
      <c r="E194" t="s">
        <v>1081</v>
      </c>
      <c r="F194" t="s">
        <v>1084</v>
      </c>
      <c r="G194" s="106">
        <v>25178.341436503622</v>
      </c>
      <c r="H194" s="133">
        <f t="shared" si="17"/>
        <v>43.410933511213145</v>
      </c>
      <c r="I194" s="132">
        <v>63550.072249703</v>
      </c>
      <c r="J194">
        <f t="shared" si="16"/>
        <v>10</v>
      </c>
      <c r="K194">
        <f t="shared" si="18"/>
        <v>1</v>
      </c>
      <c r="L194">
        <f t="shared" si="19"/>
        <v>2</v>
      </c>
      <c r="M194">
        <f t="shared" si="20"/>
        <v>0</v>
      </c>
      <c r="Y194" s="164">
        <f t="shared" si="21"/>
        <v>43.410933511213145</v>
      </c>
      <c r="Z194" s="164">
        <f t="shared" si="22"/>
        <v>43.889329954165554</v>
      </c>
      <c r="AA194" s="165">
        <f t="shared" si="23"/>
        <v>1.102018326394294E-2</v>
      </c>
    </row>
    <row r="195" spans="1:27" x14ac:dyDescent="0.35">
      <c r="A195" t="s">
        <v>1071</v>
      </c>
      <c r="B195" t="s">
        <v>1073</v>
      </c>
      <c r="C195" t="s">
        <v>1076</v>
      </c>
      <c r="D195" t="s">
        <v>1077</v>
      </c>
      <c r="E195" t="s">
        <v>1081</v>
      </c>
      <c r="F195" t="s">
        <v>1084</v>
      </c>
      <c r="G195" s="106">
        <v>25367.637329265068</v>
      </c>
      <c r="H195" s="133">
        <f t="shared" si="17"/>
        <v>43.737305740112184</v>
      </c>
      <c r="I195" s="132">
        <v>71394.000753582499</v>
      </c>
      <c r="J195">
        <f t="shared" si="16"/>
        <v>10</v>
      </c>
      <c r="K195">
        <f t="shared" si="18"/>
        <v>1</v>
      </c>
      <c r="L195">
        <f t="shared" si="19"/>
        <v>2</v>
      </c>
      <c r="M195">
        <f t="shared" si="20"/>
        <v>0</v>
      </c>
      <c r="Y195" s="164">
        <f t="shared" si="21"/>
        <v>43.737305740112184</v>
      </c>
      <c r="Z195" s="164">
        <f t="shared" si="22"/>
        <v>46.312541885902256</v>
      </c>
      <c r="AA195" s="165">
        <f t="shared" si="23"/>
        <v>5.8879624663946251E-2</v>
      </c>
    </row>
    <row r="196" spans="1:27" x14ac:dyDescent="0.35">
      <c r="A196" t="s">
        <v>1071</v>
      </c>
      <c r="B196" t="s">
        <v>1073</v>
      </c>
      <c r="C196" t="s">
        <v>1076</v>
      </c>
      <c r="D196" t="s">
        <v>1078</v>
      </c>
      <c r="E196" t="s">
        <v>1079</v>
      </c>
      <c r="F196" t="s">
        <v>1083</v>
      </c>
      <c r="G196" s="106">
        <v>11720.82964015681</v>
      </c>
      <c r="H196" s="133">
        <f t="shared" si="17"/>
        <v>20.208326965787602</v>
      </c>
      <c r="I196" s="132">
        <v>3495.45982983364</v>
      </c>
      <c r="J196">
        <f t="shared" ref="J196:J259" si="24">IF(A196="LI01",10,23.84)</f>
        <v>10</v>
      </c>
      <c r="K196">
        <f t="shared" si="18"/>
        <v>1</v>
      </c>
      <c r="L196">
        <f t="shared" si="19"/>
        <v>2</v>
      </c>
      <c r="M196">
        <f t="shared" si="20"/>
        <v>1</v>
      </c>
      <c r="Y196" s="164">
        <f t="shared" si="21"/>
        <v>20.208326965787602</v>
      </c>
      <c r="Z196" s="164">
        <f t="shared" si="22"/>
        <v>26.10714543874159</v>
      </c>
      <c r="AA196" s="165">
        <f t="shared" si="23"/>
        <v>0.29190038754522329</v>
      </c>
    </row>
    <row r="197" spans="1:27" x14ac:dyDescent="0.35">
      <c r="A197" t="s">
        <v>1071</v>
      </c>
      <c r="B197" t="s">
        <v>1073</v>
      </c>
      <c r="C197" t="s">
        <v>1076</v>
      </c>
      <c r="D197" t="s">
        <v>1078</v>
      </c>
      <c r="E197" t="s">
        <v>1079</v>
      </c>
      <c r="F197" t="s">
        <v>1083</v>
      </c>
      <c r="G197" s="106">
        <v>15488.974448727431</v>
      </c>
      <c r="H197" s="133">
        <f t="shared" ref="H197:H260" si="25">G197/580</f>
        <v>26.70512835987488</v>
      </c>
      <c r="I197" s="132">
        <v>14172.2970393051</v>
      </c>
      <c r="J197">
        <f t="shared" si="24"/>
        <v>10</v>
      </c>
      <c r="K197">
        <f t="shared" ref="K197:K260" si="26">IF(B197="ENT01",1,2)</f>
        <v>1</v>
      </c>
      <c r="L197">
        <f t="shared" ref="L197:L260" si="27">IF(C197="ENV01",1,2)</f>
        <v>2</v>
      </c>
      <c r="M197">
        <f t="shared" ref="M197:M260" si="28">IF(F197="ZVDF01",1,0)</f>
        <v>1</v>
      </c>
      <c r="Y197" s="164">
        <f t="shared" ref="Y197:Y260" si="29">H197</f>
        <v>26.70512835987488</v>
      </c>
      <c r="Z197" s="164">
        <f t="shared" ref="Z197:Z260" si="30">$P$20+I197*$P$21+J197*$P$22+K197*$P$23+L197*$P$24+M197*$P$25</f>
        <v>29.405523197591059</v>
      </c>
      <c r="AA197" s="165">
        <f t="shared" ref="AA197:AA260" si="31">Z197/Y197-1</f>
        <v>0.10111896117202668</v>
      </c>
    </row>
    <row r="198" spans="1:27" x14ac:dyDescent="0.35">
      <c r="A198" t="s">
        <v>1071</v>
      </c>
      <c r="B198" t="s">
        <v>1073</v>
      </c>
      <c r="C198" t="s">
        <v>1076</v>
      </c>
      <c r="D198" t="s">
        <v>1078</v>
      </c>
      <c r="E198" t="s">
        <v>1079</v>
      </c>
      <c r="F198" t="s">
        <v>1083</v>
      </c>
      <c r="G198" s="106">
        <v>17211.499496632441</v>
      </c>
      <c r="H198" s="133">
        <f t="shared" si="25"/>
        <v>29.674999132124899</v>
      </c>
      <c r="I198" s="132">
        <v>23954.0527728093</v>
      </c>
      <c r="J198">
        <f t="shared" si="24"/>
        <v>10</v>
      </c>
      <c r="K198">
        <f t="shared" si="26"/>
        <v>1</v>
      </c>
      <c r="L198">
        <f t="shared" si="27"/>
        <v>2</v>
      </c>
      <c r="M198">
        <f t="shared" si="28"/>
        <v>1</v>
      </c>
      <c r="Y198" s="164">
        <f t="shared" si="29"/>
        <v>29.674999132124899</v>
      </c>
      <c r="Z198" s="164">
        <f t="shared" si="30"/>
        <v>32.427384908217036</v>
      </c>
      <c r="AA198" s="165">
        <f t="shared" si="31"/>
        <v>9.2750997694639237E-2</v>
      </c>
    </row>
    <row r="199" spans="1:27" x14ac:dyDescent="0.35">
      <c r="A199" t="s">
        <v>1071</v>
      </c>
      <c r="B199" t="s">
        <v>1073</v>
      </c>
      <c r="C199" t="s">
        <v>1076</v>
      </c>
      <c r="D199" t="s">
        <v>1078</v>
      </c>
      <c r="E199" t="s">
        <v>1079</v>
      </c>
      <c r="F199" t="s">
        <v>1083</v>
      </c>
      <c r="G199" s="106">
        <v>23001.436010953457</v>
      </c>
      <c r="H199" s="133">
        <f t="shared" si="25"/>
        <v>39.657648294747339</v>
      </c>
      <c r="I199" s="132">
        <v>31081.371963744201</v>
      </c>
      <c r="J199">
        <f t="shared" si="24"/>
        <v>10</v>
      </c>
      <c r="K199">
        <f t="shared" si="26"/>
        <v>1</v>
      </c>
      <c r="L199">
        <f t="shared" si="27"/>
        <v>2</v>
      </c>
      <c r="M199">
        <f t="shared" si="28"/>
        <v>1</v>
      </c>
      <c r="Y199" s="164">
        <f t="shared" si="29"/>
        <v>39.657648294747339</v>
      </c>
      <c r="Z199" s="164">
        <f t="shared" si="30"/>
        <v>34.629215903518357</v>
      </c>
      <c r="AA199" s="165">
        <f t="shared" si="31"/>
        <v>-0.12679603071408041</v>
      </c>
    </row>
    <row r="200" spans="1:27" x14ac:dyDescent="0.35">
      <c r="A200" t="s">
        <v>1071</v>
      </c>
      <c r="B200" t="s">
        <v>1073</v>
      </c>
      <c r="C200" t="s">
        <v>1076</v>
      </c>
      <c r="D200" t="s">
        <v>1078</v>
      </c>
      <c r="E200" t="s">
        <v>1079</v>
      </c>
      <c r="F200" t="s">
        <v>1083</v>
      </c>
      <c r="G200" s="106">
        <v>22220.019812613999</v>
      </c>
      <c r="H200" s="133">
        <f t="shared" si="25"/>
        <v>38.310378987265516</v>
      </c>
      <c r="I200" s="132">
        <v>45016.2336447989</v>
      </c>
      <c r="J200">
        <f t="shared" si="24"/>
        <v>10</v>
      </c>
      <c r="K200">
        <f t="shared" si="26"/>
        <v>1</v>
      </c>
      <c r="L200">
        <f t="shared" si="27"/>
        <v>2</v>
      </c>
      <c r="M200">
        <f t="shared" si="28"/>
        <v>1</v>
      </c>
      <c r="Y200" s="164">
        <f t="shared" si="29"/>
        <v>38.310378987265516</v>
      </c>
      <c r="Z200" s="164">
        <f t="shared" si="30"/>
        <v>38.934089803877278</v>
      </c>
      <c r="AA200" s="165">
        <f t="shared" si="31"/>
        <v>1.628046584501508E-2</v>
      </c>
    </row>
    <row r="201" spans="1:27" x14ac:dyDescent="0.35">
      <c r="A201" t="s">
        <v>1071</v>
      </c>
      <c r="B201" t="s">
        <v>1073</v>
      </c>
      <c r="C201" t="s">
        <v>1076</v>
      </c>
      <c r="D201" t="s">
        <v>1078</v>
      </c>
      <c r="E201" t="s">
        <v>1079</v>
      </c>
      <c r="F201" t="s">
        <v>1083</v>
      </c>
      <c r="G201" s="106">
        <v>24114.400841739338</v>
      </c>
      <c r="H201" s="133">
        <f t="shared" si="25"/>
        <v>41.576553175412648</v>
      </c>
      <c r="I201" s="132">
        <v>54061.366139626101</v>
      </c>
      <c r="J201">
        <f t="shared" si="24"/>
        <v>10</v>
      </c>
      <c r="K201">
        <f t="shared" si="26"/>
        <v>1</v>
      </c>
      <c r="L201">
        <f t="shared" si="27"/>
        <v>2</v>
      </c>
      <c r="M201">
        <f t="shared" si="28"/>
        <v>1</v>
      </c>
      <c r="Y201" s="164">
        <f t="shared" si="29"/>
        <v>41.576553175412648</v>
      </c>
      <c r="Z201" s="164">
        <f t="shared" si="30"/>
        <v>41.728387708908421</v>
      </c>
      <c r="AA201" s="165">
        <f t="shared" si="31"/>
        <v>3.6519269131132237E-3</v>
      </c>
    </row>
    <row r="202" spans="1:27" x14ac:dyDescent="0.35">
      <c r="A202" t="s">
        <v>1071</v>
      </c>
      <c r="B202" t="s">
        <v>1073</v>
      </c>
      <c r="C202" t="s">
        <v>1076</v>
      </c>
      <c r="D202" t="s">
        <v>1078</v>
      </c>
      <c r="E202" t="s">
        <v>1079</v>
      </c>
      <c r="F202" t="s">
        <v>1083</v>
      </c>
      <c r="G202" s="106">
        <v>26759.499076202337</v>
      </c>
      <c r="H202" s="133">
        <f t="shared" si="25"/>
        <v>46.137067372762651</v>
      </c>
      <c r="I202" s="132">
        <v>63550.072249703</v>
      </c>
      <c r="J202">
        <f t="shared" si="24"/>
        <v>10</v>
      </c>
      <c r="K202">
        <f t="shared" si="26"/>
        <v>1</v>
      </c>
      <c r="L202">
        <f t="shared" si="27"/>
        <v>2</v>
      </c>
      <c r="M202">
        <f t="shared" si="28"/>
        <v>1</v>
      </c>
      <c r="Y202" s="164">
        <f t="shared" si="29"/>
        <v>46.137067372762651</v>
      </c>
      <c r="Z202" s="164">
        <f t="shared" si="30"/>
        <v>44.659718081349872</v>
      </c>
      <c r="AA202" s="165">
        <f t="shared" si="31"/>
        <v>-3.2020875524588321E-2</v>
      </c>
    </row>
    <row r="203" spans="1:27" x14ac:dyDescent="0.35">
      <c r="A203" t="s">
        <v>1071</v>
      </c>
      <c r="B203" t="s">
        <v>1073</v>
      </c>
      <c r="C203" t="s">
        <v>1076</v>
      </c>
      <c r="D203" t="s">
        <v>1078</v>
      </c>
      <c r="E203" t="s">
        <v>1079</v>
      </c>
      <c r="F203" t="s">
        <v>1083</v>
      </c>
      <c r="G203" s="106">
        <v>27215.100188511886</v>
      </c>
      <c r="H203" s="133">
        <f t="shared" si="25"/>
        <v>46.922586531917041</v>
      </c>
      <c r="I203" s="132">
        <v>71394.000753582499</v>
      </c>
      <c r="J203">
        <f t="shared" si="24"/>
        <v>10</v>
      </c>
      <c r="K203">
        <f t="shared" si="26"/>
        <v>1</v>
      </c>
      <c r="L203">
        <f t="shared" si="27"/>
        <v>2</v>
      </c>
      <c r="M203">
        <f t="shared" si="28"/>
        <v>1</v>
      </c>
      <c r="Y203" s="164">
        <f t="shared" si="29"/>
        <v>46.922586531917041</v>
      </c>
      <c r="Z203" s="164">
        <f t="shared" si="30"/>
        <v>47.082930013086575</v>
      </c>
      <c r="AA203" s="165">
        <f t="shared" si="31"/>
        <v>3.4171918690046876E-3</v>
      </c>
    </row>
    <row r="204" spans="1:27" x14ac:dyDescent="0.35">
      <c r="A204" t="s">
        <v>1071</v>
      </c>
      <c r="B204" t="s">
        <v>1073</v>
      </c>
      <c r="C204" t="s">
        <v>1076</v>
      </c>
      <c r="D204" t="s">
        <v>1078</v>
      </c>
      <c r="E204" t="s">
        <v>1079</v>
      </c>
      <c r="F204" t="s">
        <v>1084</v>
      </c>
      <c r="G204" s="106">
        <v>12697.165316323102</v>
      </c>
      <c r="H204" s="133">
        <f t="shared" si="25"/>
        <v>21.891664338488106</v>
      </c>
      <c r="I204" s="132">
        <v>3495.45982983364</v>
      </c>
      <c r="J204">
        <f t="shared" si="24"/>
        <v>10</v>
      </c>
      <c r="K204">
        <f t="shared" si="26"/>
        <v>1</v>
      </c>
      <c r="L204">
        <f t="shared" si="27"/>
        <v>2</v>
      </c>
      <c r="M204">
        <f t="shared" si="28"/>
        <v>0</v>
      </c>
      <c r="Y204" s="164">
        <f t="shared" si="29"/>
        <v>21.891664338488106</v>
      </c>
      <c r="Z204" s="164">
        <f t="shared" si="30"/>
        <v>25.336757311557271</v>
      </c>
      <c r="AA204" s="165">
        <f t="shared" si="31"/>
        <v>0.15737008021872012</v>
      </c>
    </row>
    <row r="205" spans="1:27" x14ac:dyDescent="0.35">
      <c r="A205" t="s">
        <v>1071</v>
      </c>
      <c r="B205" t="s">
        <v>1073</v>
      </c>
      <c r="C205" t="s">
        <v>1076</v>
      </c>
      <c r="D205" t="s">
        <v>1078</v>
      </c>
      <c r="E205" t="s">
        <v>1079</v>
      </c>
      <c r="F205" t="s">
        <v>1084</v>
      </c>
      <c r="G205" s="106">
        <v>16379.837917159584</v>
      </c>
      <c r="H205" s="133">
        <f t="shared" si="25"/>
        <v>28.241099857171697</v>
      </c>
      <c r="I205" s="132">
        <v>14172.2970393051</v>
      </c>
      <c r="J205">
        <f t="shared" si="24"/>
        <v>10</v>
      </c>
      <c r="K205">
        <f t="shared" si="26"/>
        <v>1</v>
      </c>
      <c r="L205">
        <f t="shared" si="27"/>
        <v>2</v>
      </c>
      <c r="M205">
        <f t="shared" si="28"/>
        <v>0</v>
      </c>
      <c r="Y205" s="164">
        <f t="shared" si="29"/>
        <v>28.241099857171697</v>
      </c>
      <c r="Z205" s="164">
        <f t="shared" si="30"/>
        <v>28.63513507040674</v>
      </c>
      <c r="AA205" s="165">
        <f t="shared" si="31"/>
        <v>1.3952544880612372E-2</v>
      </c>
    </row>
    <row r="206" spans="1:27" x14ac:dyDescent="0.35">
      <c r="A206" t="s">
        <v>1071</v>
      </c>
      <c r="B206" t="s">
        <v>1073</v>
      </c>
      <c r="C206" t="s">
        <v>1076</v>
      </c>
      <c r="D206" t="s">
        <v>1078</v>
      </c>
      <c r="E206" t="s">
        <v>1079</v>
      </c>
      <c r="F206" t="s">
        <v>1084</v>
      </c>
      <c r="G206" s="106">
        <v>17435.726647730135</v>
      </c>
      <c r="H206" s="133">
        <f t="shared" si="25"/>
        <v>30.061597668500234</v>
      </c>
      <c r="I206" s="132">
        <v>23954.0527728093</v>
      </c>
      <c r="J206">
        <f t="shared" si="24"/>
        <v>10</v>
      </c>
      <c r="K206">
        <f t="shared" si="26"/>
        <v>1</v>
      </c>
      <c r="L206">
        <f t="shared" si="27"/>
        <v>2</v>
      </c>
      <c r="M206">
        <f t="shared" si="28"/>
        <v>0</v>
      </c>
      <c r="Y206" s="164">
        <f t="shared" si="29"/>
        <v>30.061597668500234</v>
      </c>
      <c r="Z206" s="164">
        <f t="shared" si="30"/>
        <v>31.656996781032717</v>
      </c>
      <c r="AA206" s="165">
        <f t="shared" si="31"/>
        <v>5.3071002084636554E-2</v>
      </c>
    </row>
    <row r="207" spans="1:27" x14ac:dyDescent="0.35">
      <c r="A207" t="s">
        <v>1071</v>
      </c>
      <c r="B207" t="s">
        <v>1073</v>
      </c>
      <c r="C207" t="s">
        <v>1076</v>
      </c>
      <c r="D207" t="s">
        <v>1078</v>
      </c>
      <c r="E207" t="s">
        <v>1079</v>
      </c>
      <c r="F207" t="s">
        <v>1084</v>
      </c>
      <c r="G207" s="106">
        <v>22560.9178355968</v>
      </c>
      <c r="H207" s="133">
        <f t="shared" si="25"/>
        <v>38.898134199304828</v>
      </c>
      <c r="I207" s="132">
        <v>31081.371963744201</v>
      </c>
      <c r="J207">
        <f t="shared" si="24"/>
        <v>10</v>
      </c>
      <c r="K207">
        <f t="shared" si="26"/>
        <v>1</v>
      </c>
      <c r="L207">
        <f t="shared" si="27"/>
        <v>2</v>
      </c>
      <c r="M207">
        <f t="shared" si="28"/>
        <v>0</v>
      </c>
      <c r="Y207" s="164">
        <f t="shared" si="29"/>
        <v>38.898134199304828</v>
      </c>
      <c r="Z207" s="164">
        <f t="shared" si="30"/>
        <v>33.858827776334039</v>
      </c>
      <c r="AA207" s="165">
        <f t="shared" si="31"/>
        <v>-0.12955136606682927</v>
      </c>
    </row>
    <row r="208" spans="1:27" x14ac:dyDescent="0.35">
      <c r="A208" t="s">
        <v>1071</v>
      </c>
      <c r="B208" t="s">
        <v>1073</v>
      </c>
      <c r="C208" t="s">
        <v>1076</v>
      </c>
      <c r="D208" t="s">
        <v>1078</v>
      </c>
      <c r="E208" t="s">
        <v>1079</v>
      </c>
      <c r="F208" t="s">
        <v>1084</v>
      </c>
      <c r="G208" s="106">
        <v>21905.052396973646</v>
      </c>
      <c r="H208" s="133">
        <f t="shared" si="25"/>
        <v>37.767331718920076</v>
      </c>
      <c r="I208" s="132">
        <v>45016.2336447989</v>
      </c>
      <c r="J208">
        <f t="shared" si="24"/>
        <v>10</v>
      </c>
      <c r="K208">
        <f t="shared" si="26"/>
        <v>1</v>
      </c>
      <c r="L208">
        <f t="shared" si="27"/>
        <v>2</v>
      </c>
      <c r="M208">
        <f t="shared" si="28"/>
        <v>0</v>
      </c>
      <c r="Y208" s="164">
        <f t="shared" si="29"/>
        <v>37.767331718920076</v>
      </c>
      <c r="Z208" s="164">
        <f t="shared" si="30"/>
        <v>38.163701676692959</v>
      </c>
      <c r="AA208" s="165">
        <f t="shared" si="31"/>
        <v>1.049504796163081E-2</v>
      </c>
    </row>
    <row r="209" spans="1:27" x14ac:dyDescent="0.35">
      <c r="A209" t="s">
        <v>1071</v>
      </c>
      <c r="B209" t="s">
        <v>1073</v>
      </c>
      <c r="C209" t="s">
        <v>1076</v>
      </c>
      <c r="D209" t="s">
        <v>1078</v>
      </c>
      <c r="E209" t="s">
        <v>1079</v>
      </c>
      <c r="F209" t="s">
        <v>1084</v>
      </c>
      <c r="G209" s="106">
        <v>23203.131071189906</v>
      </c>
      <c r="H209" s="133">
        <f t="shared" si="25"/>
        <v>40.005398398603283</v>
      </c>
      <c r="I209" s="132">
        <v>54061.366139626101</v>
      </c>
      <c r="J209">
        <f t="shared" si="24"/>
        <v>10</v>
      </c>
      <c r="K209">
        <f t="shared" si="26"/>
        <v>1</v>
      </c>
      <c r="L209">
        <f t="shared" si="27"/>
        <v>2</v>
      </c>
      <c r="M209">
        <f t="shared" si="28"/>
        <v>0</v>
      </c>
      <c r="Y209" s="164">
        <f t="shared" si="29"/>
        <v>40.005398398603283</v>
      </c>
      <c r="Z209" s="164">
        <f t="shared" si="30"/>
        <v>40.957999581724103</v>
      </c>
      <c r="AA209" s="165">
        <f t="shared" si="31"/>
        <v>2.3811815936173097E-2</v>
      </c>
    </row>
    <row r="210" spans="1:27" x14ac:dyDescent="0.35">
      <c r="A210" t="s">
        <v>1071</v>
      </c>
      <c r="B210" t="s">
        <v>1073</v>
      </c>
      <c r="C210" t="s">
        <v>1076</v>
      </c>
      <c r="D210" t="s">
        <v>1078</v>
      </c>
      <c r="E210" t="s">
        <v>1079</v>
      </c>
      <c r="F210" t="s">
        <v>1084</v>
      </c>
      <c r="G210" s="106">
        <v>25357.979989701522</v>
      </c>
      <c r="H210" s="133">
        <f t="shared" si="25"/>
        <v>43.720655154657798</v>
      </c>
      <c r="I210" s="132">
        <v>63550.072249703</v>
      </c>
      <c r="J210">
        <f t="shared" si="24"/>
        <v>10</v>
      </c>
      <c r="K210">
        <f t="shared" si="26"/>
        <v>1</v>
      </c>
      <c r="L210">
        <f t="shared" si="27"/>
        <v>2</v>
      </c>
      <c r="M210">
        <f t="shared" si="28"/>
        <v>0</v>
      </c>
      <c r="Y210" s="164">
        <f t="shared" si="29"/>
        <v>43.720655154657798</v>
      </c>
      <c r="Z210" s="164">
        <f t="shared" si="30"/>
        <v>43.889329954165554</v>
      </c>
      <c r="AA210" s="165">
        <f t="shared" si="31"/>
        <v>3.8580117089070942E-3</v>
      </c>
    </row>
    <row r="211" spans="1:27" x14ac:dyDescent="0.35">
      <c r="A211" t="s">
        <v>1071</v>
      </c>
      <c r="B211" t="s">
        <v>1073</v>
      </c>
      <c r="C211" t="s">
        <v>1076</v>
      </c>
      <c r="D211" t="s">
        <v>1078</v>
      </c>
      <c r="E211" t="s">
        <v>1079</v>
      </c>
      <c r="F211" t="s">
        <v>1084</v>
      </c>
      <c r="G211" s="106">
        <v>25548.294871193557</v>
      </c>
      <c r="H211" s="133">
        <f t="shared" si="25"/>
        <v>44.048784260678545</v>
      </c>
      <c r="I211" s="132">
        <v>71394.000753582499</v>
      </c>
      <c r="J211">
        <f t="shared" si="24"/>
        <v>10</v>
      </c>
      <c r="K211">
        <f t="shared" si="26"/>
        <v>1</v>
      </c>
      <c r="L211">
        <f t="shared" si="27"/>
        <v>2</v>
      </c>
      <c r="M211">
        <f t="shared" si="28"/>
        <v>0</v>
      </c>
      <c r="Y211" s="164">
        <f t="shared" si="29"/>
        <v>44.048784260678545</v>
      </c>
      <c r="Z211" s="164">
        <f t="shared" si="30"/>
        <v>46.312541885902256</v>
      </c>
      <c r="AA211" s="165">
        <f t="shared" si="31"/>
        <v>5.1392056857390234E-2</v>
      </c>
    </row>
    <row r="212" spans="1:27" x14ac:dyDescent="0.35">
      <c r="A212" t="s">
        <v>1071</v>
      </c>
      <c r="B212" t="s">
        <v>1073</v>
      </c>
      <c r="C212" t="s">
        <v>1076</v>
      </c>
      <c r="D212" t="s">
        <v>1078</v>
      </c>
      <c r="E212" t="s">
        <v>1082</v>
      </c>
      <c r="F212" t="s">
        <v>1083</v>
      </c>
      <c r="G212" s="106">
        <v>11884.315597838318</v>
      </c>
      <c r="H212" s="133">
        <f t="shared" si="25"/>
        <v>20.490199306617789</v>
      </c>
      <c r="I212" s="132">
        <v>3495.45982983364</v>
      </c>
      <c r="J212">
        <f t="shared" si="24"/>
        <v>10</v>
      </c>
      <c r="K212">
        <f t="shared" si="26"/>
        <v>1</v>
      </c>
      <c r="L212">
        <f t="shared" si="27"/>
        <v>2</v>
      </c>
      <c r="M212">
        <f t="shared" si="28"/>
        <v>1</v>
      </c>
      <c r="Y212" s="164">
        <f t="shared" si="29"/>
        <v>20.490199306617789</v>
      </c>
      <c r="Z212" s="164">
        <f t="shared" si="30"/>
        <v>26.10714543874159</v>
      </c>
      <c r="AA212" s="165">
        <f t="shared" si="31"/>
        <v>0.27412842833157192</v>
      </c>
    </row>
    <row r="213" spans="1:27" x14ac:dyDescent="0.35">
      <c r="A213" t="s">
        <v>1071</v>
      </c>
      <c r="B213" t="s">
        <v>1073</v>
      </c>
      <c r="C213" t="s">
        <v>1076</v>
      </c>
      <c r="D213" t="s">
        <v>1078</v>
      </c>
      <c r="E213" t="s">
        <v>1082</v>
      </c>
      <c r="F213" t="s">
        <v>1083</v>
      </c>
      <c r="G213" s="106">
        <v>15662.770692726463</v>
      </c>
      <c r="H213" s="133">
        <f t="shared" si="25"/>
        <v>27.004777056424935</v>
      </c>
      <c r="I213" s="132">
        <v>14172.2970393051</v>
      </c>
      <c r="J213">
        <f t="shared" si="24"/>
        <v>10</v>
      </c>
      <c r="K213">
        <f t="shared" si="26"/>
        <v>1</v>
      </c>
      <c r="L213">
        <f t="shared" si="27"/>
        <v>2</v>
      </c>
      <c r="M213">
        <f t="shared" si="28"/>
        <v>1</v>
      </c>
      <c r="Y213" s="164">
        <f t="shared" si="29"/>
        <v>27.004777056424935</v>
      </c>
      <c r="Z213" s="164">
        <f t="shared" si="30"/>
        <v>29.405523197591059</v>
      </c>
      <c r="AA213" s="165">
        <f t="shared" si="31"/>
        <v>8.8900794705688568E-2</v>
      </c>
    </row>
    <row r="214" spans="1:27" x14ac:dyDescent="0.35">
      <c r="A214" t="s">
        <v>1071</v>
      </c>
      <c r="B214" t="s">
        <v>1073</v>
      </c>
      <c r="C214" t="s">
        <v>1076</v>
      </c>
      <c r="D214" t="s">
        <v>1078</v>
      </c>
      <c r="E214" t="s">
        <v>1082</v>
      </c>
      <c r="F214" t="s">
        <v>1083</v>
      </c>
      <c r="G214" s="106">
        <v>17410.647430253361</v>
      </c>
      <c r="H214" s="133">
        <f t="shared" si="25"/>
        <v>30.018357638367863</v>
      </c>
      <c r="I214" s="132">
        <v>23954.0527728093</v>
      </c>
      <c r="J214">
        <f t="shared" si="24"/>
        <v>10</v>
      </c>
      <c r="K214">
        <f t="shared" si="26"/>
        <v>1</v>
      </c>
      <c r="L214">
        <f t="shared" si="27"/>
        <v>2</v>
      </c>
      <c r="M214">
        <f t="shared" si="28"/>
        <v>1</v>
      </c>
      <c r="Y214" s="164">
        <f t="shared" si="29"/>
        <v>30.018357638367863</v>
      </c>
      <c r="Z214" s="164">
        <f t="shared" si="30"/>
        <v>32.427384908217036</v>
      </c>
      <c r="AA214" s="165">
        <f t="shared" si="31"/>
        <v>8.0251801210139639E-2</v>
      </c>
    </row>
    <row r="215" spans="1:27" x14ac:dyDescent="0.35">
      <c r="A215" t="s">
        <v>1071</v>
      </c>
      <c r="B215" t="s">
        <v>1073</v>
      </c>
      <c r="C215" t="s">
        <v>1076</v>
      </c>
      <c r="D215" t="s">
        <v>1078</v>
      </c>
      <c r="E215" t="s">
        <v>1082</v>
      </c>
      <c r="F215" t="s">
        <v>1083</v>
      </c>
      <c r="G215" s="106">
        <v>23192.11542540291</v>
      </c>
      <c r="H215" s="133">
        <f t="shared" si="25"/>
        <v>39.986405905867088</v>
      </c>
      <c r="I215" s="132">
        <v>31081.371963744201</v>
      </c>
      <c r="J215">
        <f t="shared" si="24"/>
        <v>10</v>
      </c>
      <c r="K215">
        <f t="shared" si="26"/>
        <v>1</v>
      </c>
      <c r="L215">
        <f t="shared" si="27"/>
        <v>2</v>
      </c>
      <c r="M215">
        <f t="shared" si="28"/>
        <v>1</v>
      </c>
      <c r="Y215" s="164">
        <f t="shared" si="29"/>
        <v>39.986405905867088</v>
      </c>
      <c r="Z215" s="164">
        <f t="shared" si="30"/>
        <v>34.629215903518357</v>
      </c>
      <c r="AA215" s="165">
        <f t="shared" si="31"/>
        <v>-0.13397528187355012</v>
      </c>
    </row>
    <row r="216" spans="1:27" x14ac:dyDescent="0.35">
      <c r="A216" t="s">
        <v>1071</v>
      </c>
      <c r="B216" t="s">
        <v>1073</v>
      </c>
      <c r="C216" t="s">
        <v>1076</v>
      </c>
      <c r="D216" t="s">
        <v>1078</v>
      </c>
      <c r="E216" t="s">
        <v>1082</v>
      </c>
      <c r="F216" t="s">
        <v>1083</v>
      </c>
      <c r="G216" s="106">
        <v>22445.238912476561</v>
      </c>
      <c r="H216" s="133">
        <f t="shared" si="25"/>
        <v>38.698687780132005</v>
      </c>
      <c r="I216" s="132">
        <v>45016.2336447989</v>
      </c>
      <c r="J216">
        <f t="shared" si="24"/>
        <v>10</v>
      </c>
      <c r="K216">
        <f t="shared" si="26"/>
        <v>1</v>
      </c>
      <c r="L216">
        <f t="shared" si="27"/>
        <v>2</v>
      </c>
      <c r="M216">
        <f t="shared" si="28"/>
        <v>1</v>
      </c>
      <c r="Y216" s="164">
        <f t="shared" si="29"/>
        <v>38.698687780132005</v>
      </c>
      <c r="Z216" s="164">
        <f t="shared" si="30"/>
        <v>38.934089803877278</v>
      </c>
      <c r="AA216" s="165">
        <f t="shared" si="31"/>
        <v>6.0829458890885313E-3</v>
      </c>
    </row>
    <row r="217" spans="1:27" x14ac:dyDescent="0.35">
      <c r="A217" t="s">
        <v>1071</v>
      </c>
      <c r="B217" t="s">
        <v>1073</v>
      </c>
      <c r="C217" t="s">
        <v>1076</v>
      </c>
      <c r="D217" t="s">
        <v>1078</v>
      </c>
      <c r="E217" t="s">
        <v>1082</v>
      </c>
      <c r="F217" t="s">
        <v>1083</v>
      </c>
      <c r="G217" s="106">
        <v>24456.166204327288</v>
      </c>
      <c r="H217" s="133">
        <f t="shared" si="25"/>
        <v>42.165803800564291</v>
      </c>
      <c r="I217" s="132">
        <v>54061.366139626101</v>
      </c>
      <c r="J217">
        <f t="shared" si="24"/>
        <v>10</v>
      </c>
      <c r="K217">
        <f t="shared" si="26"/>
        <v>1</v>
      </c>
      <c r="L217">
        <f t="shared" si="27"/>
        <v>2</v>
      </c>
      <c r="M217">
        <f t="shared" si="28"/>
        <v>1</v>
      </c>
      <c r="Y217" s="164">
        <f t="shared" si="29"/>
        <v>42.165803800564291</v>
      </c>
      <c r="Z217" s="164">
        <f t="shared" si="30"/>
        <v>41.728387708908421</v>
      </c>
      <c r="AA217" s="165">
        <f t="shared" si="31"/>
        <v>-1.0373716429663227E-2</v>
      </c>
    </row>
    <row r="218" spans="1:27" x14ac:dyDescent="0.35">
      <c r="A218" t="s">
        <v>1071</v>
      </c>
      <c r="B218" t="s">
        <v>1073</v>
      </c>
      <c r="C218" t="s">
        <v>1076</v>
      </c>
      <c r="D218" t="s">
        <v>1078</v>
      </c>
      <c r="E218" t="s">
        <v>1082</v>
      </c>
      <c r="F218" t="s">
        <v>1083</v>
      </c>
      <c r="G218" s="106">
        <v>27178.694142179836</v>
      </c>
      <c r="H218" s="133">
        <f t="shared" si="25"/>
        <v>46.85981748651696</v>
      </c>
      <c r="I218" s="132">
        <v>63550.072249703</v>
      </c>
      <c r="J218">
        <f t="shared" si="24"/>
        <v>10</v>
      </c>
      <c r="K218">
        <f t="shared" si="26"/>
        <v>1</v>
      </c>
      <c r="L218">
        <f t="shared" si="27"/>
        <v>2</v>
      </c>
      <c r="M218">
        <f t="shared" si="28"/>
        <v>1</v>
      </c>
      <c r="Y218" s="164">
        <f t="shared" si="29"/>
        <v>46.85981748651696</v>
      </c>
      <c r="Z218" s="164">
        <f t="shared" si="30"/>
        <v>44.659718081349872</v>
      </c>
      <c r="AA218" s="165">
        <f t="shared" si="31"/>
        <v>-4.6950660996495031E-2</v>
      </c>
    </row>
    <row r="219" spans="1:27" x14ac:dyDescent="0.35">
      <c r="A219" t="s">
        <v>1071</v>
      </c>
      <c r="B219" t="s">
        <v>1073</v>
      </c>
      <c r="C219" t="s">
        <v>1076</v>
      </c>
      <c r="D219" t="s">
        <v>1078</v>
      </c>
      <c r="E219" t="s">
        <v>1082</v>
      </c>
      <c r="F219" t="s">
        <v>1083</v>
      </c>
      <c r="G219" s="106">
        <v>27286.125608033537</v>
      </c>
      <c r="H219" s="133">
        <f t="shared" si="25"/>
        <v>47.045044151781958</v>
      </c>
      <c r="I219" s="132">
        <v>71394.000753582499</v>
      </c>
      <c r="J219">
        <f t="shared" si="24"/>
        <v>10</v>
      </c>
      <c r="K219">
        <f t="shared" si="26"/>
        <v>1</v>
      </c>
      <c r="L219">
        <f t="shared" si="27"/>
        <v>2</v>
      </c>
      <c r="M219">
        <f t="shared" si="28"/>
        <v>1</v>
      </c>
      <c r="Y219" s="164">
        <f t="shared" si="29"/>
        <v>47.045044151781958</v>
      </c>
      <c r="Z219" s="164">
        <f t="shared" si="30"/>
        <v>47.082930013086575</v>
      </c>
      <c r="AA219" s="165">
        <f t="shared" si="31"/>
        <v>8.0531035707798182E-4</v>
      </c>
    </row>
    <row r="220" spans="1:27" x14ac:dyDescent="0.35">
      <c r="A220" t="s">
        <v>1071</v>
      </c>
      <c r="B220" t="s">
        <v>1073</v>
      </c>
      <c r="C220" t="s">
        <v>1076</v>
      </c>
      <c r="D220" t="s">
        <v>1078</v>
      </c>
      <c r="E220" t="s">
        <v>1082</v>
      </c>
      <c r="F220" t="s">
        <v>1084</v>
      </c>
      <c r="G220" s="106">
        <v>12937.461731670444</v>
      </c>
      <c r="H220" s="133">
        <f t="shared" si="25"/>
        <v>22.305968502880077</v>
      </c>
      <c r="I220" s="132">
        <v>3495.45982983364</v>
      </c>
      <c r="J220">
        <f t="shared" si="24"/>
        <v>10</v>
      </c>
      <c r="K220">
        <f t="shared" si="26"/>
        <v>1</v>
      </c>
      <c r="L220">
        <f t="shared" si="27"/>
        <v>2</v>
      </c>
      <c r="M220">
        <f t="shared" si="28"/>
        <v>0</v>
      </c>
      <c r="Y220" s="164">
        <f t="shared" si="29"/>
        <v>22.305968502880077</v>
      </c>
      <c r="Z220" s="164">
        <f t="shared" si="30"/>
        <v>25.336757311557271</v>
      </c>
      <c r="AA220" s="165">
        <f t="shared" si="31"/>
        <v>0.13587344608174567</v>
      </c>
    </row>
    <row r="221" spans="1:27" x14ac:dyDescent="0.35">
      <c r="A221" t="s">
        <v>1071</v>
      </c>
      <c r="B221" t="s">
        <v>1073</v>
      </c>
      <c r="C221" t="s">
        <v>1076</v>
      </c>
      <c r="D221" t="s">
        <v>1078</v>
      </c>
      <c r="E221" t="s">
        <v>1082</v>
      </c>
      <c r="F221" t="s">
        <v>1084</v>
      </c>
      <c r="G221" s="106">
        <v>16582.34523828165</v>
      </c>
      <c r="H221" s="133">
        <f t="shared" si="25"/>
        <v>28.590250410830432</v>
      </c>
      <c r="I221" s="132">
        <v>14172.2970393051</v>
      </c>
      <c r="J221">
        <f t="shared" si="24"/>
        <v>10</v>
      </c>
      <c r="K221">
        <f t="shared" si="26"/>
        <v>1</v>
      </c>
      <c r="L221">
        <f t="shared" si="27"/>
        <v>2</v>
      </c>
      <c r="M221">
        <f t="shared" si="28"/>
        <v>0</v>
      </c>
      <c r="Y221" s="164">
        <f t="shared" si="29"/>
        <v>28.590250410830432</v>
      </c>
      <c r="Z221" s="164">
        <f t="shared" si="30"/>
        <v>28.63513507040674</v>
      </c>
      <c r="AA221" s="165">
        <f t="shared" si="31"/>
        <v>1.5699288719521753E-3</v>
      </c>
    </row>
    <row r="222" spans="1:27" x14ac:dyDescent="0.35">
      <c r="A222" t="s">
        <v>1071</v>
      </c>
      <c r="B222" t="s">
        <v>1073</v>
      </c>
      <c r="C222" t="s">
        <v>1076</v>
      </c>
      <c r="D222" t="s">
        <v>1078</v>
      </c>
      <c r="E222" t="s">
        <v>1082</v>
      </c>
      <c r="F222" t="s">
        <v>1084</v>
      </c>
      <c r="G222" s="106">
        <v>17631.501928860707</v>
      </c>
      <c r="H222" s="133">
        <f t="shared" si="25"/>
        <v>30.399141256656392</v>
      </c>
      <c r="I222" s="132">
        <v>23954.0527728093</v>
      </c>
      <c r="J222">
        <f t="shared" si="24"/>
        <v>10</v>
      </c>
      <c r="K222">
        <f t="shared" si="26"/>
        <v>1</v>
      </c>
      <c r="L222">
        <f t="shared" si="27"/>
        <v>2</v>
      </c>
      <c r="M222">
        <f t="shared" si="28"/>
        <v>0</v>
      </c>
      <c r="Y222" s="164">
        <f t="shared" si="29"/>
        <v>30.399141256656392</v>
      </c>
      <c r="Z222" s="164">
        <f t="shared" si="30"/>
        <v>31.656996781032717</v>
      </c>
      <c r="AA222" s="165">
        <f t="shared" si="31"/>
        <v>4.137799531099895E-2</v>
      </c>
    </row>
    <row r="223" spans="1:27" x14ac:dyDescent="0.35">
      <c r="A223" t="s">
        <v>1071</v>
      </c>
      <c r="B223" t="s">
        <v>1073</v>
      </c>
      <c r="C223" t="s">
        <v>1076</v>
      </c>
      <c r="D223" t="s">
        <v>1078</v>
      </c>
      <c r="E223" t="s">
        <v>1082</v>
      </c>
      <c r="F223" t="s">
        <v>1084</v>
      </c>
      <c r="G223" s="106">
        <v>22714.690665236496</v>
      </c>
      <c r="H223" s="133">
        <f t="shared" si="25"/>
        <v>39.16325976764913</v>
      </c>
      <c r="I223" s="132">
        <v>31081.371963744201</v>
      </c>
      <c r="J223">
        <f t="shared" si="24"/>
        <v>10</v>
      </c>
      <c r="K223">
        <f t="shared" si="26"/>
        <v>1</v>
      </c>
      <c r="L223">
        <f t="shared" si="27"/>
        <v>2</v>
      </c>
      <c r="M223">
        <f t="shared" si="28"/>
        <v>0</v>
      </c>
      <c r="Y223" s="164">
        <f t="shared" si="29"/>
        <v>39.16325976764913</v>
      </c>
      <c r="Z223" s="164">
        <f t="shared" si="30"/>
        <v>33.858827776334039</v>
      </c>
      <c r="AA223" s="165">
        <f t="shared" si="31"/>
        <v>-0.13544408771858218</v>
      </c>
    </row>
    <row r="224" spans="1:27" x14ac:dyDescent="0.35">
      <c r="A224" t="s">
        <v>1071</v>
      </c>
      <c r="B224" t="s">
        <v>1073</v>
      </c>
      <c r="C224" t="s">
        <v>1076</v>
      </c>
      <c r="D224" t="s">
        <v>1078</v>
      </c>
      <c r="E224" t="s">
        <v>1082</v>
      </c>
      <c r="F224" t="s">
        <v>1084</v>
      </c>
      <c r="G224" s="106">
        <v>22063.672558626618</v>
      </c>
      <c r="H224" s="133">
        <f t="shared" si="25"/>
        <v>38.040814756252793</v>
      </c>
      <c r="I224" s="132">
        <v>45016.2336447989</v>
      </c>
      <c r="J224">
        <f t="shared" si="24"/>
        <v>10</v>
      </c>
      <c r="K224">
        <f t="shared" si="26"/>
        <v>1</v>
      </c>
      <c r="L224">
        <f t="shared" si="27"/>
        <v>2</v>
      </c>
      <c r="M224">
        <f t="shared" si="28"/>
        <v>0</v>
      </c>
      <c r="Y224" s="164">
        <f t="shared" si="29"/>
        <v>38.040814756252793</v>
      </c>
      <c r="Z224" s="164">
        <f t="shared" si="30"/>
        <v>38.163701676692959</v>
      </c>
      <c r="AA224" s="165">
        <f t="shared" si="31"/>
        <v>3.2303966470634826E-3</v>
      </c>
    </row>
    <row r="225" spans="1:27" x14ac:dyDescent="0.35">
      <c r="A225" t="s">
        <v>1071</v>
      </c>
      <c r="B225" t="s">
        <v>1073</v>
      </c>
      <c r="C225" t="s">
        <v>1076</v>
      </c>
      <c r="D225" t="s">
        <v>1078</v>
      </c>
      <c r="E225" t="s">
        <v>1082</v>
      </c>
      <c r="F225" t="s">
        <v>1084</v>
      </c>
      <c r="G225" s="106">
        <v>23428.557603411209</v>
      </c>
      <c r="H225" s="133">
        <f t="shared" si="25"/>
        <v>40.394064833467603</v>
      </c>
      <c r="I225" s="132">
        <v>54061.366139626101</v>
      </c>
      <c r="J225">
        <f t="shared" si="24"/>
        <v>10</v>
      </c>
      <c r="K225">
        <f t="shared" si="26"/>
        <v>1</v>
      </c>
      <c r="L225">
        <f t="shared" si="27"/>
        <v>2</v>
      </c>
      <c r="M225">
        <f t="shared" si="28"/>
        <v>0</v>
      </c>
      <c r="Y225" s="164">
        <f t="shared" si="29"/>
        <v>40.394064833467603</v>
      </c>
      <c r="Z225" s="164">
        <f t="shared" si="30"/>
        <v>40.957999581724103</v>
      </c>
      <c r="AA225" s="165">
        <f t="shared" si="31"/>
        <v>1.3960831884125335E-2</v>
      </c>
    </row>
    <row r="226" spans="1:27" x14ac:dyDescent="0.35">
      <c r="A226" t="s">
        <v>1071</v>
      </c>
      <c r="B226" t="s">
        <v>1073</v>
      </c>
      <c r="C226" t="s">
        <v>1076</v>
      </c>
      <c r="D226" t="s">
        <v>1078</v>
      </c>
      <c r="E226" t="s">
        <v>1082</v>
      </c>
      <c r="F226" t="s">
        <v>1084</v>
      </c>
      <c r="G226" s="106">
        <v>25593.3288413384</v>
      </c>
      <c r="H226" s="133">
        <f t="shared" si="25"/>
        <v>44.126429036790341</v>
      </c>
      <c r="I226" s="132">
        <v>63550.072249703</v>
      </c>
      <c r="J226">
        <f t="shared" si="24"/>
        <v>10</v>
      </c>
      <c r="K226">
        <f t="shared" si="26"/>
        <v>1</v>
      </c>
      <c r="L226">
        <f t="shared" si="27"/>
        <v>2</v>
      </c>
      <c r="M226">
        <f t="shared" si="28"/>
        <v>0</v>
      </c>
      <c r="Y226" s="164">
        <f t="shared" si="29"/>
        <v>44.126429036790341</v>
      </c>
      <c r="Z226" s="164">
        <f t="shared" si="30"/>
        <v>43.889329954165554</v>
      </c>
      <c r="AA226" s="165">
        <f t="shared" si="31"/>
        <v>-5.3731762982023312E-3</v>
      </c>
    </row>
    <row r="227" spans="1:27" x14ac:dyDescent="0.35">
      <c r="A227" t="s">
        <v>1071</v>
      </c>
      <c r="B227" t="s">
        <v>1073</v>
      </c>
      <c r="C227" t="s">
        <v>1076</v>
      </c>
      <c r="D227" t="s">
        <v>1078</v>
      </c>
      <c r="E227" t="s">
        <v>1082</v>
      </c>
      <c r="F227" t="s">
        <v>1084</v>
      </c>
      <c r="G227" s="106">
        <v>25591.337344201089</v>
      </c>
      <c r="H227" s="133">
        <f t="shared" si="25"/>
        <v>44.122995421036357</v>
      </c>
      <c r="I227" s="132">
        <v>71394.000753582499</v>
      </c>
      <c r="J227">
        <f t="shared" si="24"/>
        <v>10</v>
      </c>
      <c r="K227">
        <f t="shared" si="26"/>
        <v>1</v>
      </c>
      <c r="L227">
        <f t="shared" si="27"/>
        <v>2</v>
      </c>
      <c r="M227">
        <f t="shared" si="28"/>
        <v>0</v>
      </c>
      <c r="Y227" s="164">
        <f t="shared" si="29"/>
        <v>44.122995421036357</v>
      </c>
      <c r="Z227" s="164">
        <f t="shared" si="30"/>
        <v>46.312541885902256</v>
      </c>
      <c r="AA227" s="165">
        <f t="shared" si="31"/>
        <v>4.962370401131011E-2</v>
      </c>
    </row>
    <row r="228" spans="1:27" x14ac:dyDescent="0.35">
      <c r="A228" t="s">
        <v>1071</v>
      </c>
      <c r="B228" t="s">
        <v>1073</v>
      </c>
      <c r="C228" t="s">
        <v>1076</v>
      </c>
      <c r="D228" t="s">
        <v>1078</v>
      </c>
      <c r="E228" t="s">
        <v>1080</v>
      </c>
      <c r="F228" t="s">
        <v>1083</v>
      </c>
      <c r="G228" s="106">
        <v>12022.456836007665</v>
      </c>
      <c r="H228" s="133">
        <f t="shared" si="25"/>
        <v>20.72837385518563</v>
      </c>
      <c r="I228" s="132">
        <v>3495.45982983364</v>
      </c>
      <c r="J228">
        <f t="shared" si="24"/>
        <v>10</v>
      </c>
      <c r="K228">
        <f t="shared" si="26"/>
        <v>1</v>
      </c>
      <c r="L228">
        <f t="shared" si="27"/>
        <v>2</v>
      </c>
      <c r="M228">
        <f t="shared" si="28"/>
        <v>1</v>
      </c>
      <c r="Y228" s="164">
        <f t="shared" si="29"/>
        <v>20.72837385518563</v>
      </c>
      <c r="Z228" s="164">
        <f t="shared" si="30"/>
        <v>26.10714543874159</v>
      </c>
      <c r="AA228" s="165">
        <f t="shared" si="31"/>
        <v>0.2594883525902032</v>
      </c>
    </row>
    <row r="229" spans="1:27" x14ac:dyDescent="0.35">
      <c r="A229" t="s">
        <v>1071</v>
      </c>
      <c r="B229" t="s">
        <v>1073</v>
      </c>
      <c r="C229" t="s">
        <v>1076</v>
      </c>
      <c r="D229" t="s">
        <v>1078</v>
      </c>
      <c r="E229" t="s">
        <v>1080</v>
      </c>
      <c r="F229" t="s">
        <v>1083</v>
      </c>
      <c r="G229" s="106">
        <v>15938.865434110567</v>
      </c>
      <c r="H229" s="133">
        <f t="shared" si="25"/>
        <v>27.480802472604424</v>
      </c>
      <c r="I229" s="132">
        <v>14172.2970393051</v>
      </c>
      <c r="J229">
        <f t="shared" si="24"/>
        <v>10</v>
      </c>
      <c r="K229">
        <f t="shared" si="26"/>
        <v>1</v>
      </c>
      <c r="L229">
        <f t="shared" si="27"/>
        <v>2</v>
      </c>
      <c r="M229">
        <f t="shared" si="28"/>
        <v>1</v>
      </c>
      <c r="Y229" s="164">
        <f t="shared" si="29"/>
        <v>27.480802472604424</v>
      </c>
      <c r="Z229" s="164">
        <f t="shared" si="30"/>
        <v>29.405523197591059</v>
      </c>
      <c r="AA229" s="165">
        <f t="shared" si="31"/>
        <v>7.0038738021038105E-2</v>
      </c>
    </row>
    <row r="230" spans="1:27" x14ac:dyDescent="0.35">
      <c r="A230" t="s">
        <v>1071</v>
      </c>
      <c r="B230" t="s">
        <v>1073</v>
      </c>
      <c r="C230" t="s">
        <v>1076</v>
      </c>
      <c r="D230" t="s">
        <v>1078</v>
      </c>
      <c r="E230" t="s">
        <v>1080</v>
      </c>
      <c r="F230" t="s">
        <v>1083</v>
      </c>
      <c r="G230" s="106">
        <v>17582.651691411742</v>
      </c>
      <c r="H230" s="133">
        <f t="shared" si="25"/>
        <v>30.314916709330589</v>
      </c>
      <c r="I230" s="132">
        <v>23954.0527728093</v>
      </c>
      <c r="J230">
        <f t="shared" si="24"/>
        <v>10</v>
      </c>
      <c r="K230">
        <f t="shared" si="26"/>
        <v>1</v>
      </c>
      <c r="L230">
        <f t="shared" si="27"/>
        <v>2</v>
      </c>
      <c r="M230">
        <f t="shared" si="28"/>
        <v>1</v>
      </c>
      <c r="Y230" s="164">
        <f t="shared" si="29"/>
        <v>30.314916709330589</v>
      </c>
      <c r="Z230" s="164">
        <f t="shared" si="30"/>
        <v>32.427384908217036</v>
      </c>
      <c r="AA230" s="165">
        <f t="shared" si="31"/>
        <v>6.9684116870301516E-2</v>
      </c>
    </row>
    <row r="231" spans="1:27" x14ac:dyDescent="0.35">
      <c r="A231" t="s">
        <v>1071</v>
      </c>
      <c r="B231" t="s">
        <v>1073</v>
      </c>
      <c r="C231" t="s">
        <v>1076</v>
      </c>
      <c r="D231" t="s">
        <v>1078</v>
      </c>
      <c r="E231" t="s">
        <v>1080</v>
      </c>
      <c r="F231" t="s">
        <v>1083</v>
      </c>
      <c r="G231" s="106">
        <v>23431.605130522199</v>
      </c>
      <c r="H231" s="133">
        <f t="shared" si="25"/>
        <v>40.399319190555516</v>
      </c>
      <c r="I231" s="132">
        <v>31081.371963744201</v>
      </c>
      <c r="J231">
        <f t="shared" si="24"/>
        <v>10</v>
      </c>
      <c r="K231">
        <f t="shared" si="26"/>
        <v>1</v>
      </c>
      <c r="L231">
        <f t="shared" si="27"/>
        <v>2</v>
      </c>
      <c r="M231">
        <f t="shared" si="28"/>
        <v>1</v>
      </c>
      <c r="Y231" s="164">
        <f t="shared" si="29"/>
        <v>40.399319190555516</v>
      </c>
      <c r="Z231" s="164">
        <f t="shared" si="30"/>
        <v>34.629215903518357</v>
      </c>
      <c r="AA231" s="165">
        <f t="shared" si="31"/>
        <v>-0.14282674566422104</v>
      </c>
    </row>
    <row r="232" spans="1:27" x14ac:dyDescent="0.35">
      <c r="A232" t="s">
        <v>1071</v>
      </c>
      <c r="B232" t="s">
        <v>1073</v>
      </c>
      <c r="C232" t="s">
        <v>1076</v>
      </c>
      <c r="D232" t="s">
        <v>1078</v>
      </c>
      <c r="E232" t="s">
        <v>1080</v>
      </c>
      <c r="F232" t="s">
        <v>1083</v>
      </c>
      <c r="G232" s="106">
        <v>22723.278112889264</v>
      </c>
      <c r="H232" s="133">
        <f t="shared" si="25"/>
        <v>39.178065711878041</v>
      </c>
      <c r="I232" s="132">
        <v>45016.2336447989</v>
      </c>
      <c r="J232">
        <f t="shared" si="24"/>
        <v>10</v>
      </c>
      <c r="K232">
        <f t="shared" si="26"/>
        <v>1</v>
      </c>
      <c r="L232">
        <f t="shared" si="27"/>
        <v>2</v>
      </c>
      <c r="M232">
        <f t="shared" si="28"/>
        <v>1</v>
      </c>
      <c r="Y232" s="164">
        <f t="shared" si="29"/>
        <v>39.178065711878041</v>
      </c>
      <c r="Z232" s="164">
        <f t="shared" si="30"/>
        <v>38.934089803877278</v>
      </c>
      <c r="AA232" s="165">
        <f t="shared" si="31"/>
        <v>-6.2273597118092106E-3</v>
      </c>
    </row>
    <row r="233" spans="1:27" x14ac:dyDescent="0.35">
      <c r="A233" t="s">
        <v>1071</v>
      </c>
      <c r="B233" t="s">
        <v>1073</v>
      </c>
      <c r="C233" t="s">
        <v>1076</v>
      </c>
      <c r="D233" t="s">
        <v>1078</v>
      </c>
      <c r="E233" t="s">
        <v>1080</v>
      </c>
      <c r="F233" t="s">
        <v>1083</v>
      </c>
      <c r="G233" s="106">
        <v>24655.608804064599</v>
      </c>
      <c r="H233" s="133">
        <f t="shared" si="25"/>
        <v>42.509670351835517</v>
      </c>
      <c r="I233" s="132">
        <v>54061.366139626101</v>
      </c>
      <c r="J233">
        <f t="shared" si="24"/>
        <v>10</v>
      </c>
      <c r="K233">
        <f t="shared" si="26"/>
        <v>1</v>
      </c>
      <c r="L233">
        <f t="shared" si="27"/>
        <v>2</v>
      </c>
      <c r="M233">
        <f t="shared" si="28"/>
        <v>1</v>
      </c>
      <c r="Y233" s="164">
        <f t="shared" si="29"/>
        <v>42.509670351835517</v>
      </c>
      <c r="Z233" s="164">
        <f t="shared" si="30"/>
        <v>41.728387708908421</v>
      </c>
      <c r="AA233" s="165">
        <f t="shared" si="31"/>
        <v>-1.8378939108695369E-2</v>
      </c>
    </row>
    <row r="234" spans="1:27" x14ac:dyDescent="0.35">
      <c r="A234" t="s">
        <v>1071</v>
      </c>
      <c r="B234" t="s">
        <v>1073</v>
      </c>
      <c r="C234" t="s">
        <v>1076</v>
      </c>
      <c r="D234" t="s">
        <v>1078</v>
      </c>
      <c r="E234" t="s">
        <v>1080</v>
      </c>
      <c r="F234" t="s">
        <v>1083</v>
      </c>
      <c r="G234" s="106">
        <v>26908.016866423681</v>
      </c>
      <c r="H234" s="133">
        <f t="shared" si="25"/>
        <v>46.393132528316691</v>
      </c>
      <c r="I234" s="132">
        <v>63550.072249703</v>
      </c>
      <c r="J234">
        <f t="shared" si="24"/>
        <v>10</v>
      </c>
      <c r="K234">
        <f t="shared" si="26"/>
        <v>1</v>
      </c>
      <c r="L234">
        <f t="shared" si="27"/>
        <v>2</v>
      </c>
      <c r="M234">
        <f t="shared" si="28"/>
        <v>1</v>
      </c>
      <c r="Y234" s="164">
        <f t="shared" si="29"/>
        <v>46.393132528316691</v>
      </c>
      <c r="Z234" s="164">
        <f t="shared" si="30"/>
        <v>44.659718081349872</v>
      </c>
      <c r="AA234" s="165">
        <f t="shared" si="31"/>
        <v>-3.7363600009307496E-2</v>
      </c>
    </row>
    <row r="235" spans="1:27" x14ac:dyDescent="0.35">
      <c r="A235" t="s">
        <v>1071</v>
      </c>
      <c r="B235" t="s">
        <v>1073</v>
      </c>
      <c r="C235" t="s">
        <v>1076</v>
      </c>
      <c r="D235" t="s">
        <v>1078</v>
      </c>
      <c r="E235" t="s">
        <v>1080</v>
      </c>
      <c r="F235" t="s">
        <v>1083</v>
      </c>
      <c r="G235" s="106">
        <v>27199.408200858757</v>
      </c>
      <c r="H235" s="133">
        <f t="shared" si="25"/>
        <v>46.895531380790963</v>
      </c>
      <c r="I235" s="132">
        <v>71394.000753582499</v>
      </c>
      <c r="J235">
        <f t="shared" si="24"/>
        <v>10</v>
      </c>
      <c r="K235">
        <f t="shared" si="26"/>
        <v>1</v>
      </c>
      <c r="L235">
        <f t="shared" si="27"/>
        <v>2</v>
      </c>
      <c r="M235">
        <f t="shared" si="28"/>
        <v>1</v>
      </c>
      <c r="Y235" s="164">
        <f t="shared" si="29"/>
        <v>46.895531380790963</v>
      </c>
      <c r="Z235" s="164">
        <f t="shared" si="30"/>
        <v>47.082930013086575</v>
      </c>
      <c r="AA235" s="165">
        <f t="shared" si="31"/>
        <v>3.9960871916331353E-3</v>
      </c>
    </row>
    <row r="236" spans="1:27" x14ac:dyDescent="0.35">
      <c r="A236" t="s">
        <v>1071</v>
      </c>
      <c r="B236" t="s">
        <v>1073</v>
      </c>
      <c r="C236" t="s">
        <v>1076</v>
      </c>
      <c r="D236" t="s">
        <v>1078</v>
      </c>
      <c r="E236" t="s">
        <v>1080</v>
      </c>
      <c r="F236" t="s">
        <v>1084</v>
      </c>
      <c r="G236" s="106">
        <v>13248.330232560007</v>
      </c>
      <c r="H236" s="133">
        <f t="shared" si="25"/>
        <v>22.841948676827599</v>
      </c>
      <c r="I236" s="132">
        <v>3495.45982983364</v>
      </c>
      <c r="J236">
        <f t="shared" si="24"/>
        <v>10</v>
      </c>
      <c r="K236">
        <f t="shared" si="26"/>
        <v>1</v>
      </c>
      <c r="L236">
        <f t="shared" si="27"/>
        <v>2</v>
      </c>
      <c r="M236">
        <f t="shared" si="28"/>
        <v>0</v>
      </c>
      <c r="Y236" s="164">
        <f t="shared" si="29"/>
        <v>22.841948676827599</v>
      </c>
      <c r="Z236" s="164">
        <f t="shared" si="30"/>
        <v>25.336757311557271</v>
      </c>
      <c r="AA236" s="165">
        <f t="shared" si="31"/>
        <v>0.10922048158091568</v>
      </c>
    </row>
    <row r="237" spans="1:27" x14ac:dyDescent="0.35">
      <c r="A237" t="s">
        <v>1071</v>
      </c>
      <c r="B237" t="s">
        <v>1073</v>
      </c>
      <c r="C237" t="s">
        <v>1076</v>
      </c>
      <c r="D237" t="s">
        <v>1078</v>
      </c>
      <c r="E237" t="s">
        <v>1080</v>
      </c>
      <c r="F237" t="s">
        <v>1084</v>
      </c>
      <c r="G237" s="106">
        <v>16908.579016171851</v>
      </c>
      <c r="H237" s="133">
        <f t="shared" si="25"/>
        <v>29.152722441675603</v>
      </c>
      <c r="I237" s="132">
        <v>14172.2970393051</v>
      </c>
      <c r="J237">
        <f t="shared" si="24"/>
        <v>10</v>
      </c>
      <c r="K237">
        <f t="shared" si="26"/>
        <v>1</v>
      </c>
      <c r="L237">
        <f t="shared" si="27"/>
        <v>2</v>
      </c>
      <c r="M237">
        <f t="shared" si="28"/>
        <v>0</v>
      </c>
      <c r="Y237" s="164">
        <f t="shared" si="29"/>
        <v>29.152722441675603</v>
      </c>
      <c r="Z237" s="164">
        <f t="shared" si="30"/>
        <v>28.63513507040674</v>
      </c>
      <c r="AA237" s="165">
        <f t="shared" si="31"/>
        <v>-1.7754340861453888E-2</v>
      </c>
    </row>
    <row r="238" spans="1:27" x14ac:dyDescent="0.35">
      <c r="A238" t="s">
        <v>1071</v>
      </c>
      <c r="B238" t="s">
        <v>1073</v>
      </c>
      <c r="C238" t="s">
        <v>1076</v>
      </c>
      <c r="D238" t="s">
        <v>1078</v>
      </c>
      <c r="E238" t="s">
        <v>1080</v>
      </c>
      <c r="F238" t="s">
        <v>1084</v>
      </c>
      <c r="G238" s="106">
        <v>17916.381493914832</v>
      </c>
      <c r="H238" s="133">
        <f t="shared" si="25"/>
        <v>30.890312920542815</v>
      </c>
      <c r="I238" s="132">
        <v>23954.0527728093</v>
      </c>
      <c r="J238">
        <f t="shared" si="24"/>
        <v>10</v>
      </c>
      <c r="K238">
        <f t="shared" si="26"/>
        <v>1</v>
      </c>
      <c r="L238">
        <f t="shared" si="27"/>
        <v>2</v>
      </c>
      <c r="M238">
        <f t="shared" si="28"/>
        <v>0</v>
      </c>
      <c r="Y238" s="164">
        <f t="shared" si="29"/>
        <v>30.890312920542815</v>
      </c>
      <c r="Z238" s="164">
        <f t="shared" si="30"/>
        <v>31.656996781032717</v>
      </c>
      <c r="AA238" s="165">
        <f t="shared" si="31"/>
        <v>2.4819556294622069E-2</v>
      </c>
    </row>
    <row r="239" spans="1:27" x14ac:dyDescent="0.35">
      <c r="A239" t="s">
        <v>1071</v>
      </c>
      <c r="B239" t="s">
        <v>1073</v>
      </c>
      <c r="C239" t="s">
        <v>1076</v>
      </c>
      <c r="D239" t="s">
        <v>1078</v>
      </c>
      <c r="E239" t="s">
        <v>1080</v>
      </c>
      <c r="F239" t="s">
        <v>1084</v>
      </c>
      <c r="G239" s="106">
        <v>23029.55360969816</v>
      </c>
      <c r="H239" s="133">
        <f t="shared" si="25"/>
        <v>39.706126913272691</v>
      </c>
      <c r="I239" s="132">
        <v>31081.371963744201</v>
      </c>
      <c r="J239">
        <f t="shared" si="24"/>
        <v>10</v>
      </c>
      <c r="K239">
        <f t="shared" si="26"/>
        <v>1</v>
      </c>
      <c r="L239">
        <f t="shared" si="27"/>
        <v>2</v>
      </c>
      <c r="M239">
        <f t="shared" si="28"/>
        <v>0</v>
      </c>
      <c r="Y239" s="164">
        <f t="shared" si="29"/>
        <v>39.706126913272691</v>
      </c>
      <c r="Z239" s="164">
        <f t="shared" si="30"/>
        <v>33.858827776334039</v>
      </c>
      <c r="AA239" s="165">
        <f t="shared" si="31"/>
        <v>-0.14726440455173317</v>
      </c>
    </row>
    <row r="240" spans="1:27" x14ac:dyDescent="0.35">
      <c r="A240" t="s">
        <v>1071</v>
      </c>
      <c r="B240" t="s">
        <v>1073</v>
      </c>
      <c r="C240" t="s">
        <v>1076</v>
      </c>
      <c r="D240" t="s">
        <v>1078</v>
      </c>
      <c r="E240" t="s">
        <v>1080</v>
      </c>
      <c r="F240" t="s">
        <v>1084</v>
      </c>
      <c r="G240" s="106">
        <v>22385.086963137263</v>
      </c>
      <c r="H240" s="133">
        <f t="shared" si="25"/>
        <v>38.594977522650453</v>
      </c>
      <c r="I240" s="132">
        <v>45016.2336447989</v>
      </c>
      <c r="J240">
        <f t="shared" si="24"/>
        <v>10</v>
      </c>
      <c r="K240">
        <f t="shared" si="26"/>
        <v>1</v>
      </c>
      <c r="L240">
        <f t="shared" si="27"/>
        <v>2</v>
      </c>
      <c r="M240">
        <f t="shared" si="28"/>
        <v>0</v>
      </c>
      <c r="Y240" s="164">
        <f t="shared" si="29"/>
        <v>38.594977522650453</v>
      </c>
      <c r="Z240" s="164">
        <f t="shared" si="30"/>
        <v>38.163701676692959</v>
      </c>
      <c r="AA240" s="165">
        <f t="shared" si="31"/>
        <v>-1.1174403345730388E-2</v>
      </c>
    </row>
    <row r="241" spans="1:27" x14ac:dyDescent="0.35">
      <c r="A241" t="s">
        <v>1071</v>
      </c>
      <c r="B241" t="s">
        <v>1073</v>
      </c>
      <c r="C241" t="s">
        <v>1076</v>
      </c>
      <c r="D241" t="s">
        <v>1078</v>
      </c>
      <c r="E241" t="s">
        <v>1080</v>
      </c>
      <c r="F241" t="s">
        <v>1084</v>
      </c>
      <c r="G241" s="106">
        <v>23697.118788929663</v>
      </c>
      <c r="H241" s="133">
        <f t="shared" si="25"/>
        <v>40.85710136022356</v>
      </c>
      <c r="I241" s="132">
        <v>54061.366139626101</v>
      </c>
      <c r="J241">
        <f t="shared" si="24"/>
        <v>10</v>
      </c>
      <c r="K241">
        <f t="shared" si="26"/>
        <v>1</v>
      </c>
      <c r="L241">
        <f t="shared" si="27"/>
        <v>2</v>
      </c>
      <c r="M241">
        <f t="shared" si="28"/>
        <v>0</v>
      </c>
      <c r="Y241" s="164">
        <f t="shared" si="29"/>
        <v>40.85710136022356</v>
      </c>
      <c r="Z241" s="164">
        <f t="shared" si="30"/>
        <v>40.957999581724103</v>
      </c>
      <c r="AA241" s="165">
        <f t="shared" si="31"/>
        <v>2.4695393980829206E-3</v>
      </c>
    </row>
    <row r="242" spans="1:27" x14ac:dyDescent="0.35">
      <c r="A242" t="s">
        <v>1071</v>
      </c>
      <c r="B242" t="s">
        <v>1073</v>
      </c>
      <c r="C242" t="s">
        <v>1076</v>
      </c>
      <c r="D242" t="s">
        <v>1078</v>
      </c>
      <c r="E242" t="s">
        <v>1080</v>
      </c>
      <c r="F242" t="s">
        <v>1084</v>
      </c>
      <c r="G242" s="106">
        <v>25534.39494194018</v>
      </c>
      <c r="H242" s="133">
        <f t="shared" si="25"/>
        <v>44.024818865414105</v>
      </c>
      <c r="I242" s="132">
        <v>63550.072249703</v>
      </c>
      <c r="J242">
        <f t="shared" si="24"/>
        <v>10</v>
      </c>
      <c r="K242">
        <f t="shared" si="26"/>
        <v>1</v>
      </c>
      <c r="L242">
        <f t="shared" si="27"/>
        <v>2</v>
      </c>
      <c r="M242">
        <f t="shared" si="28"/>
        <v>0</v>
      </c>
      <c r="Y242" s="164">
        <f t="shared" si="29"/>
        <v>44.024818865414105</v>
      </c>
      <c r="Z242" s="164">
        <f t="shared" si="30"/>
        <v>43.889329954165554</v>
      </c>
      <c r="AA242" s="165">
        <f t="shared" si="31"/>
        <v>-3.0775574946201312E-3</v>
      </c>
    </row>
    <row r="243" spans="1:27" x14ac:dyDescent="0.35">
      <c r="A243" t="s">
        <v>1071</v>
      </c>
      <c r="B243" t="s">
        <v>1073</v>
      </c>
      <c r="C243" t="s">
        <v>1076</v>
      </c>
      <c r="D243" t="s">
        <v>1078</v>
      </c>
      <c r="E243" t="s">
        <v>1080</v>
      </c>
      <c r="F243" t="s">
        <v>1084</v>
      </c>
      <c r="G243" s="106">
        <v>25593.452785315007</v>
      </c>
      <c r="H243" s="133">
        <f t="shared" si="25"/>
        <v>44.126642733301736</v>
      </c>
      <c r="I243" s="132">
        <v>71394.000753582499</v>
      </c>
      <c r="J243">
        <f t="shared" si="24"/>
        <v>10</v>
      </c>
      <c r="K243">
        <f t="shared" si="26"/>
        <v>1</v>
      </c>
      <c r="L243">
        <f t="shared" si="27"/>
        <v>2</v>
      </c>
      <c r="M243">
        <f t="shared" si="28"/>
        <v>0</v>
      </c>
      <c r="Y243" s="164">
        <f t="shared" si="29"/>
        <v>44.126642733301736</v>
      </c>
      <c r="Z243" s="164">
        <f t="shared" si="30"/>
        <v>46.312541885902256</v>
      </c>
      <c r="AA243" s="165">
        <f t="shared" si="31"/>
        <v>4.9536946778660162E-2</v>
      </c>
    </row>
    <row r="244" spans="1:27" x14ac:dyDescent="0.35">
      <c r="A244" t="s">
        <v>1071</v>
      </c>
      <c r="B244" t="s">
        <v>1073</v>
      </c>
      <c r="C244" t="s">
        <v>1076</v>
      </c>
      <c r="D244" t="s">
        <v>1078</v>
      </c>
      <c r="E244" t="s">
        <v>1081</v>
      </c>
      <c r="F244" t="s">
        <v>1083</v>
      </c>
      <c r="G244" s="106">
        <v>12003.633383536779</v>
      </c>
      <c r="H244" s="133">
        <f t="shared" si="25"/>
        <v>20.69591962678755</v>
      </c>
      <c r="I244" s="132">
        <v>3495.45982983364</v>
      </c>
      <c r="J244">
        <f t="shared" si="24"/>
        <v>10</v>
      </c>
      <c r="K244">
        <f t="shared" si="26"/>
        <v>1</v>
      </c>
      <c r="L244">
        <f t="shared" si="27"/>
        <v>2</v>
      </c>
      <c r="M244">
        <f t="shared" si="28"/>
        <v>1</v>
      </c>
      <c r="Y244" s="164">
        <f t="shared" si="29"/>
        <v>20.69591962678755</v>
      </c>
      <c r="Z244" s="164">
        <f t="shared" si="30"/>
        <v>26.10714543874159</v>
      </c>
      <c r="AA244" s="165">
        <f t="shared" si="31"/>
        <v>0.26146341450563404</v>
      </c>
    </row>
    <row r="245" spans="1:27" x14ac:dyDescent="0.35">
      <c r="A245" t="s">
        <v>1071</v>
      </c>
      <c r="B245" t="s">
        <v>1073</v>
      </c>
      <c r="C245" t="s">
        <v>1076</v>
      </c>
      <c r="D245" t="s">
        <v>1078</v>
      </c>
      <c r="E245" t="s">
        <v>1081</v>
      </c>
      <c r="F245" t="s">
        <v>1083</v>
      </c>
      <c r="G245" s="106">
        <v>15852.981588523431</v>
      </c>
      <c r="H245" s="133">
        <f t="shared" si="25"/>
        <v>27.332726876764536</v>
      </c>
      <c r="I245" s="132">
        <v>14172.2970393051</v>
      </c>
      <c r="J245">
        <f t="shared" si="24"/>
        <v>10</v>
      </c>
      <c r="K245">
        <f t="shared" si="26"/>
        <v>1</v>
      </c>
      <c r="L245">
        <f t="shared" si="27"/>
        <v>2</v>
      </c>
      <c r="M245">
        <f t="shared" si="28"/>
        <v>1</v>
      </c>
      <c r="Y245" s="164">
        <f t="shared" si="29"/>
        <v>27.332726876764536</v>
      </c>
      <c r="Z245" s="164">
        <f t="shared" si="30"/>
        <v>29.405523197591059</v>
      </c>
      <c r="AA245" s="165">
        <f t="shared" si="31"/>
        <v>7.5835694337128112E-2</v>
      </c>
    </row>
    <row r="246" spans="1:27" x14ac:dyDescent="0.35">
      <c r="A246" t="s">
        <v>1071</v>
      </c>
      <c r="B246" t="s">
        <v>1073</v>
      </c>
      <c r="C246" t="s">
        <v>1076</v>
      </c>
      <c r="D246" t="s">
        <v>1078</v>
      </c>
      <c r="E246" t="s">
        <v>1081</v>
      </c>
      <c r="F246" t="s">
        <v>1083</v>
      </c>
      <c r="G246" s="106">
        <v>17551.97642078745</v>
      </c>
      <c r="H246" s="133">
        <f t="shared" si="25"/>
        <v>30.262028311702501</v>
      </c>
      <c r="I246" s="132">
        <v>23954.0527728093</v>
      </c>
      <c r="J246">
        <f t="shared" si="24"/>
        <v>10</v>
      </c>
      <c r="K246">
        <f t="shared" si="26"/>
        <v>1</v>
      </c>
      <c r="L246">
        <f t="shared" si="27"/>
        <v>2</v>
      </c>
      <c r="M246">
        <f t="shared" si="28"/>
        <v>1</v>
      </c>
      <c r="Y246" s="164">
        <f t="shared" si="29"/>
        <v>30.262028311702501</v>
      </c>
      <c r="Z246" s="164">
        <f t="shared" si="30"/>
        <v>32.427384908217036</v>
      </c>
      <c r="AA246" s="165">
        <f t="shared" si="31"/>
        <v>7.1553584386714109E-2</v>
      </c>
    </row>
    <row r="247" spans="1:27" x14ac:dyDescent="0.35">
      <c r="A247" t="s">
        <v>1071</v>
      </c>
      <c r="B247" t="s">
        <v>1073</v>
      </c>
      <c r="C247" t="s">
        <v>1076</v>
      </c>
      <c r="D247" t="s">
        <v>1078</v>
      </c>
      <c r="E247" t="s">
        <v>1081</v>
      </c>
      <c r="F247" t="s">
        <v>1083</v>
      </c>
      <c r="G247" s="106">
        <v>23409.492128442565</v>
      </c>
      <c r="H247" s="133">
        <f t="shared" si="25"/>
        <v>40.361193324900974</v>
      </c>
      <c r="I247" s="132">
        <v>31081.371963744201</v>
      </c>
      <c r="J247">
        <f t="shared" si="24"/>
        <v>10</v>
      </c>
      <c r="K247">
        <f t="shared" si="26"/>
        <v>1</v>
      </c>
      <c r="L247">
        <f t="shared" si="27"/>
        <v>2</v>
      </c>
      <c r="M247">
        <f t="shared" si="28"/>
        <v>1</v>
      </c>
      <c r="Y247" s="164">
        <f t="shared" si="29"/>
        <v>40.361193324900974</v>
      </c>
      <c r="Z247" s="164">
        <f t="shared" si="30"/>
        <v>34.629215903518357</v>
      </c>
      <c r="AA247" s="165">
        <f t="shared" si="31"/>
        <v>-0.14201704531481862</v>
      </c>
    </row>
    <row r="248" spans="1:27" x14ac:dyDescent="0.35">
      <c r="A248" t="s">
        <v>1071</v>
      </c>
      <c r="B248" t="s">
        <v>1073</v>
      </c>
      <c r="C248" t="s">
        <v>1076</v>
      </c>
      <c r="D248" t="s">
        <v>1078</v>
      </c>
      <c r="E248" t="s">
        <v>1081</v>
      </c>
      <c r="F248" t="s">
        <v>1083</v>
      </c>
      <c r="G248" s="106">
        <v>22649.892207641849</v>
      </c>
      <c r="H248" s="133">
        <f t="shared" si="25"/>
        <v>39.051538289037673</v>
      </c>
      <c r="I248" s="132">
        <v>45016.2336447989</v>
      </c>
      <c r="J248">
        <f t="shared" si="24"/>
        <v>10</v>
      </c>
      <c r="K248">
        <f t="shared" si="26"/>
        <v>1</v>
      </c>
      <c r="L248">
        <f t="shared" si="27"/>
        <v>2</v>
      </c>
      <c r="M248">
        <f t="shared" si="28"/>
        <v>1</v>
      </c>
      <c r="Y248" s="164">
        <f t="shared" si="29"/>
        <v>39.051538289037673</v>
      </c>
      <c r="Z248" s="164">
        <f t="shared" si="30"/>
        <v>38.934089803877278</v>
      </c>
      <c r="AA248" s="165">
        <f t="shared" si="31"/>
        <v>-3.0075251912257128E-3</v>
      </c>
    </row>
    <row r="249" spans="1:27" x14ac:dyDescent="0.35">
      <c r="A249" t="s">
        <v>1071</v>
      </c>
      <c r="B249" t="s">
        <v>1073</v>
      </c>
      <c r="C249" t="s">
        <v>1076</v>
      </c>
      <c r="D249" t="s">
        <v>1078</v>
      </c>
      <c r="E249" t="s">
        <v>1081</v>
      </c>
      <c r="F249" t="s">
        <v>1083</v>
      </c>
      <c r="G249" s="106">
        <v>24559.163652711595</v>
      </c>
      <c r="H249" s="133">
        <f t="shared" si="25"/>
        <v>42.343385608123441</v>
      </c>
      <c r="I249" s="132">
        <v>54061.366139626101</v>
      </c>
      <c r="J249">
        <f t="shared" si="24"/>
        <v>10</v>
      </c>
      <c r="K249">
        <f t="shared" si="26"/>
        <v>1</v>
      </c>
      <c r="L249">
        <f t="shared" si="27"/>
        <v>2</v>
      </c>
      <c r="M249">
        <f t="shared" si="28"/>
        <v>1</v>
      </c>
      <c r="Y249" s="164">
        <f t="shared" si="29"/>
        <v>42.343385608123441</v>
      </c>
      <c r="Z249" s="164">
        <f t="shared" si="30"/>
        <v>41.728387708908421</v>
      </c>
      <c r="AA249" s="165">
        <f t="shared" si="31"/>
        <v>-1.4524060614960255E-2</v>
      </c>
    </row>
    <row r="250" spans="1:27" x14ac:dyDescent="0.35">
      <c r="A250" t="s">
        <v>1071</v>
      </c>
      <c r="B250" t="s">
        <v>1073</v>
      </c>
      <c r="C250" t="s">
        <v>1076</v>
      </c>
      <c r="D250" t="s">
        <v>1078</v>
      </c>
      <c r="E250" t="s">
        <v>1081</v>
      </c>
      <c r="F250" t="s">
        <v>1083</v>
      </c>
      <c r="G250" s="106">
        <v>26994.548645873387</v>
      </c>
      <c r="H250" s="133">
        <f t="shared" si="25"/>
        <v>46.542325251505837</v>
      </c>
      <c r="I250" s="132">
        <v>63550.072249703</v>
      </c>
      <c r="J250">
        <f t="shared" si="24"/>
        <v>10</v>
      </c>
      <c r="K250">
        <f t="shared" si="26"/>
        <v>1</v>
      </c>
      <c r="L250">
        <f t="shared" si="27"/>
        <v>2</v>
      </c>
      <c r="M250">
        <f t="shared" si="28"/>
        <v>1</v>
      </c>
      <c r="Y250" s="164">
        <f t="shared" si="29"/>
        <v>46.542325251505837</v>
      </c>
      <c r="Z250" s="164">
        <f t="shared" si="30"/>
        <v>44.659718081349872</v>
      </c>
      <c r="AA250" s="165">
        <f t="shared" si="31"/>
        <v>-4.0449357869051794E-2</v>
      </c>
    </row>
    <row r="251" spans="1:27" x14ac:dyDescent="0.35">
      <c r="A251" t="s">
        <v>1071</v>
      </c>
      <c r="B251" t="s">
        <v>1073</v>
      </c>
      <c r="C251" t="s">
        <v>1076</v>
      </c>
      <c r="D251" t="s">
        <v>1078</v>
      </c>
      <c r="E251" t="s">
        <v>1081</v>
      </c>
      <c r="F251" t="s">
        <v>1083</v>
      </c>
      <c r="G251" s="106">
        <v>27371.2162475607</v>
      </c>
      <c r="H251" s="133">
        <f t="shared" si="25"/>
        <v>47.191752150966721</v>
      </c>
      <c r="I251" s="132">
        <v>71394.000753582499</v>
      </c>
      <c r="J251">
        <f t="shared" si="24"/>
        <v>10</v>
      </c>
      <c r="K251">
        <f t="shared" si="26"/>
        <v>1</v>
      </c>
      <c r="L251">
        <f t="shared" si="27"/>
        <v>2</v>
      </c>
      <c r="M251">
        <f t="shared" si="28"/>
        <v>1</v>
      </c>
      <c r="Y251" s="164">
        <f t="shared" si="29"/>
        <v>47.191752150966721</v>
      </c>
      <c r="Z251" s="164">
        <f t="shared" si="30"/>
        <v>47.082930013086575</v>
      </c>
      <c r="AA251" s="165">
        <f t="shared" si="31"/>
        <v>-2.3059567174370521E-3</v>
      </c>
    </row>
    <row r="252" spans="1:27" x14ac:dyDescent="0.35">
      <c r="A252" t="s">
        <v>1071</v>
      </c>
      <c r="B252" t="s">
        <v>1073</v>
      </c>
      <c r="C252" t="s">
        <v>1076</v>
      </c>
      <c r="D252" t="s">
        <v>1078</v>
      </c>
      <c r="E252" t="s">
        <v>1081</v>
      </c>
      <c r="F252" t="s">
        <v>1084</v>
      </c>
      <c r="G252" s="106">
        <v>13120.480556469478</v>
      </c>
      <c r="H252" s="133">
        <f t="shared" si="25"/>
        <v>22.621518200809444</v>
      </c>
      <c r="I252" s="132">
        <v>3495.45982983364</v>
      </c>
      <c r="J252">
        <f t="shared" si="24"/>
        <v>10</v>
      </c>
      <c r="K252">
        <f t="shared" si="26"/>
        <v>1</v>
      </c>
      <c r="L252">
        <f t="shared" si="27"/>
        <v>2</v>
      </c>
      <c r="M252">
        <f t="shared" si="28"/>
        <v>0</v>
      </c>
      <c r="Y252" s="164">
        <f t="shared" si="29"/>
        <v>22.621518200809444</v>
      </c>
      <c r="Z252" s="164">
        <f t="shared" si="30"/>
        <v>25.336757311557271</v>
      </c>
      <c r="AA252" s="165">
        <f t="shared" si="31"/>
        <v>0.12002903990107394</v>
      </c>
    </row>
    <row r="253" spans="1:27" x14ac:dyDescent="0.35">
      <c r="A253" t="s">
        <v>1071</v>
      </c>
      <c r="B253" t="s">
        <v>1073</v>
      </c>
      <c r="C253" t="s">
        <v>1076</v>
      </c>
      <c r="D253" t="s">
        <v>1078</v>
      </c>
      <c r="E253" t="s">
        <v>1081</v>
      </c>
      <c r="F253" t="s">
        <v>1084</v>
      </c>
      <c r="G253" s="106">
        <v>16794.928445018384</v>
      </c>
      <c r="H253" s="133">
        <f t="shared" si="25"/>
        <v>28.956773181066179</v>
      </c>
      <c r="I253" s="132">
        <v>14172.2970393051</v>
      </c>
      <c r="J253">
        <f t="shared" si="24"/>
        <v>10</v>
      </c>
      <c r="K253">
        <f t="shared" si="26"/>
        <v>1</v>
      </c>
      <c r="L253">
        <f t="shared" si="27"/>
        <v>2</v>
      </c>
      <c r="M253">
        <f t="shared" si="28"/>
        <v>0</v>
      </c>
      <c r="Y253" s="164">
        <f t="shared" si="29"/>
        <v>28.956773181066179</v>
      </c>
      <c r="Z253" s="164">
        <f t="shared" si="30"/>
        <v>28.63513507040674</v>
      </c>
      <c r="AA253" s="165">
        <f t="shared" si="31"/>
        <v>-1.1107525988764078E-2</v>
      </c>
    </row>
    <row r="254" spans="1:27" x14ac:dyDescent="0.35">
      <c r="A254" t="s">
        <v>1071</v>
      </c>
      <c r="B254" t="s">
        <v>1073</v>
      </c>
      <c r="C254" t="s">
        <v>1076</v>
      </c>
      <c r="D254" t="s">
        <v>1078</v>
      </c>
      <c r="E254" t="s">
        <v>1081</v>
      </c>
      <c r="F254" t="s">
        <v>1084</v>
      </c>
      <c r="G254" s="106">
        <v>17808.341844491322</v>
      </c>
      <c r="H254" s="133">
        <f t="shared" si="25"/>
        <v>30.704037662916072</v>
      </c>
      <c r="I254" s="132">
        <v>23954.0527728093</v>
      </c>
      <c r="J254">
        <f t="shared" si="24"/>
        <v>10</v>
      </c>
      <c r="K254">
        <f t="shared" si="26"/>
        <v>1</v>
      </c>
      <c r="L254">
        <f t="shared" si="27"/>
        <v>2</v>
      </c>
      <c r="M254">
        <f t="shared" si="28"/>
        <v>0</v>
      </c>
      <c r="Y254" s="164">
        <f t="shared" si="29"/>
        <v>30.704037662916072</v>
      </c>
      <c r="Z254" s="164">
        <f t="shared" si="30"/>
        <v>31.656996781032717</v>
      </c>
      <c r="AA254" s="165">
        <f t="shared" si="31"/>
        <v>3.1036931643280807E-2</v>
      </c>
    </row>
    <row r="255" spans="1:27" x14ac:dyDescent="0.35">
      <c r="A255" t="s">
        <v>1071</v>
      </c>
      <c r="B255" t="s">
        <v>1073</v>
      </c>
      <c r="C255" t="s">
        <v>1076</v>
      </c>
      <c r="D255" t="s">
        <v>1078</v>
      </c>
      <c r="E255" t="s">
        <v>1081</v>
      </c>
      <c r="F255" t="s">
        <v>1084</v>
      </c>
      <c r="G255" s="106">
        <v>23017.372692646437</v>
      </c>
      <c r="H255" s="133">
        <f t="shared" si="25"/>
        <v>39.685125332149028</v>
      </c>
      <c r="I255" s="132">
        <v>31081.371963744201</v>
      </c>
      <c r="J255">
        <f t="shared" si="24"/>
        <v>10</v>
      </c>
      <c r="K255">
        <f t="shared" si="26"/>
        <v>1</v>
      </c>
      <c r="L255">
        <f t="shared" si="27"/>
        <v>2</v>
      </c>
      <c r="M255">
        <f t="shared" si="28"/>
        <v>0</v>
      </c>
      <c r="Y255" s="164">
        <f t="shared" si="29"/>
        <v>39.685125332149028</v>
      </c>
      <c r="Z255" s="164">
        <f t="shared" si="30"/>
        <v>33.858827776334039</v>
      </c>
      <c r="AA255" s="165">
        <f t="shared" si="31"/>
        <v>-0.14681313230211945</v>
      </c>
    </row>
    <row r="256" spans="1:27" x14ac:dyDescent="0.35">
      <c r="A256" t="s">
        <v>1071</v>
      </c>
      <c r="B256" t="s">
        <v>1073</v>
      </c>
      <c r="C256" t="s">
        <v>1076</v>
      </c>
      <c r="D256" t="s">
        <v>1078</v>
      </c>
      <c r="E256" t="s">
        <v>1081</v>
      </c>
      <c r="F256" t="s">
        <v>1084</v>
      </c>
      <c r="G256" s="106">
        <v>22303.073145067938</v>
      </c>
      <c r="H256" s="133">
        <f t="shared" si="25"/>
        <v>38.453574388048168</v>
      </c>
      <c r="I256" s="132">
        <v>45016.2336447989</v>
      </c>
      <c r="J256">
        <f t="shared" si="24"/>
        <v>10</v>
      </c>
      <c r="K256">
        <f t="shared" si="26"/>
        <v>1</v>
      </c>
      <c r="L256">
        <f t="shared" si="27"/>
        <v>2</v>
      </c>
      <c r="M256">
        <f t="shared" si="28"/>
        <v>0</v>
      </c>
      <c r="Y256" s="164">
        <f t="shared" si="29"/>
        <v>38.453574388048168</v>
      </c>
      <c r="Z256" s="164">
        <f t="shared" si="30"/>
        <v>38.163701676692959</v>
      </c>
      <c r="AA256" s="165">
        <f t="shared" si="31"/>
        <v>-7.5382514101290932E-3</v>
      </c>
    </row>
    <row r="257" spans="1:27" x14ac:dyDescent="0.35">
      <c r="A257" t="s">
        <v>1071</v>
      </c>
      <c r="B257" t="s">
        <v>1073</v>
      </c>
      <c r="C257" t="s">
        <v>1076</v>
      </c>
      <c r="D257" t="s">
        <v>1078</v>
      </c>
      <c r="E257" t="s">
        <v>1081</v>
      </c>
      <c r="F257" t="s">
        <v>1084</v>
      </c>
      <c r="G257" s="106">
        <v>23580.782199499325</v>
      </c>
      <c r="H257" s="133">
        <f t="shared" si="25"/>
        <v>40.656521033619526</v>
      </c>
      <c r="I257" s="132">
        <v>54061.366139626101</v>
      </c>
      <c r="J257">
        <f t="shared" si="24"/>
        <v>10</v>
      </c>
      <c r="K257">
        <f t="shared" si="26"/>
        <v>1</v>
      </c>
      <c r="L257">
        <f t="shared" si="27"/>
        <v>2</v>
      </c>
      <c r="M257">
        <f t="shared" si="28"/>
        <v>0</v>
      </c>
      <c r="Y257" s="164">
        <f t="shared" si="29"/>
        <v>40.656521033619526</v>
      </c>
      <c r="Z257" s="164">
        <f t="shared" si="30"/>
        <v>40.957999581724103</v>
      </c>
      <c r="AA257" s="165">
        <f t="shared" si="31"/>
        <v>7.4152568995089485E-3</v>
      </c>
    </row>
    <row r="258" spans="1:27" x14ac:dyDescent="0.35">
      <c r="A258" t="s">
        <v>1071</v>
      </c>
      <c r="B258" t="s">
        <v>1073</v>
      </c>
      <c r="C258" t="s">
        <v>1076</v>
      </c>
      <c r="D258" t="s">
        <v>1078</v>
      </c>
      <c r="E258" t="s">
        <v>1081</v>
      </c>
      <c r="F258" t="s">
        <v>1084</v>
      </c>
      <c r="G258" s="106">
        <v>25604.580218773335</v>
      </c>
      <c r="H258" s="133">
        <f t="shared" si="25"/>
        <v>44.145827963402304</v>
      </c>
      <c r="I258" s="132">
        <v>63550.072249703</v>
      </c>
      <c r="J258">
        <f t="shared" si="24"/>
        <v>10</v>
      </c>
      <c r="K258">
        <f t="shared" si="26"/>
        <v>1</v>
      </c>
      <c r="L258">
        <f t="shared" si="27"/>
        <v>2</v>
      </c>
      <c r="M258">
        <f t="shared" si="28"/>
        <v>0</v>
      </c>
      <c r="Y258" s="164">
        <f t="shared" si="29"/>
        <v>44.145827963402304</v>
      </c>
      <c r="Z258" s="164">
        <f t="shared" si="30"/>
        <v>43.889329954165554</v>
      </c>
      <c r="AA258" s="165">
        <f t="shared" si="31"/>
        <v>-5.810243483243549E-3</v>
      </c>
    </row>
    <row r="259" spans="1:27" x14ac:dyDescent="0.35">
      <c r="A259" t="s">
        <v>1071</v>
      </c>
      <c r="B259" t="s">
        <v>1073</v>
      </c>
      <c r="C259" t="s">
        <v>1076</v>
      </c>
      <c r="D259" t="s">
        <v>1078</v>
      </c>
      <c r="E259" t="s">
        <v>1081</v>
      </c>
      <c r="F259" t="s">
        <v>1084</v>
      </c>
      <c r="G259" s="106">
        <v>25722.509571917661</v>
      </c>
      <c r="H259" s="133">
        <f t="shared" si="25"/>
        <v>44.349154434340797</v>
      </c>
      <c r="I259" s="132">
        <v>71394.000753582499</v>
      </c>
      <c r="J259">
        <f t="shared" si="24"/>
        <v>10</v>
      </c>
      <c r="K259">
        <f t="shared" si="26"/>
        <v>1</v>
      </c>
      <c r="L259">
        <f t="shared" si="27"/>
        <v>2</v>
      </c>
      <c r="M259">
        <f t="shared" si="28"/>
        <v>0</v>
      </c>
      <c r="Y259" s="164">
        <f t="shared" si="29"/>
        <v>44.349154434340797</v>
      </c>
      <c r="Z259" s="164">
        <f t="shared" si="30"/>
        <v>46.312541885902256</v>
      </c>
      <c r="AA259" s="165">
        <f t="shared" si="31"/>
        <v>4.4271136092758345E-2</v>
      </c>
    </row>
    <row r="260" spans="1:27" x14ac:dyDescent="0.35">
      <c r="A260" t="s">
        <v>1071</v>
      </c>
      <c r="B260" t="s">
        <v>1074</v>
      </c>
      <c r="C260" t="s">
        <v>1075</v>
      </c>
      <c r="D260" t="s">
        <v>1077</v>
      </c>
      <c r="E260" t="s">
        <v>1079</v>
      </c>
      <c r="F260" t="s">
        <v>1083</v>
      </c>
      <c r="G260" s="106">
        <v>12535.431833985625</v>
      </c>
      <c r="H260" s="133">
        <f t="shared" si="25"/>
        <v>21.612813506871767</v>
      </c>
      <c r="I260" s="132">
        <v>3495.45982983364</v>
      </c>
      <c r="J260">
        <f t="shared" ref="J260:J323" si="32">IF(A260="LI01",10,23.84)</f>
        <v>10</v>
      </c>
      <c r="K260">
        <f t="shared" si="26"/>
        <v>2</v>
      </c>
      <c r="L260">
        <f t="shared" si="27"/>
        <v>1</v>
      </c>
      <c r="M260">
        <f t="shared" si="28"/>
        <v>1</v>
      </c>
      <c r="Y260" s="164">
        <f t="shared" si="29"/>
        <v>21.612813506871767</v>
      </c>
      <c r="Z260" s="164">
        <f t="shared" si="30"/>
        <v>27.276247455663203</v>
      </c>
      <c r="AA260" s="165">
        <f t="shared" si="31"/>
        <v>0.26204056898888961</v>
      </c>
    </row>
    <row r="261" spans="1:27" x14ac:dyDescent="0.35">
      <c r="A261" t="s">
        <v>1071</v>
      </c>
      <c r="B261" t="s">
        <v>1074</v>
      </c>
      <c r="C261" t="s">
        <v>1075</v>
      </c>
      <c r="D261" t="s">
        <v>1077</v>
      </c>
      <c r="E261" t="s">
        <v>1079</v>
      </c>
      <c r="F261" t="s">
        <v>1083</v>
      </c>
      <c r="G261" s="106">
        <v>15825.005407900564</v>
      </c>
      <c r="H261" s="133">
        <f t="shared" ref="H261:H324" si="33">G261/580</f>
        <v>27.284492082587178</v>
      </c>
      <c r="I261" s="132">
        <v>14172.2970393051</v>
      </c>
      <c r="J261">
        <f t="shared" si="32"/>
        <v>10</v>
      </c>
      <c r="K261">
        <f t="shared" ref="K261:K324" si="34">IF(B261="ENT01",1,2)</f>
        <v>2</v>
      </c>
      <c r="L261">
        <f t="shared" ref="L261:L324" si="35">IF(C261="ENV01",1,2)</f>
        <v>1</v>
      </c>
      <c r="M261">
        <f t="shared" ref="M261:M324" si="36">IF(F261="ZVDF01",1,0)</f>
        <v>1</v>
      </c>
      <c r="Y261" s="164">
        <f t="shared" ref="Y261:Y324" si="37">H261</f>
        <v>27.284492082587178</v>
      </c>
      <c r="Z261" s="164">
        <f t="shared" ref="Z261:Z324" si="38">$P$20+I261*$P$21+J261*$P$22+K261*$P$23+L261*$P$24+M261*$P$25</f>
        <v>30.574625214512675</v>
      </c>
      <c r="AA261" s="165">
        <f t="shared" ref="AA261:AA324" si="39">Z261/Y261-1</f>
        <v>0.12058619680244087</v>
      </c>
    </row>
    <row r="262" spans="1:27" x14ac:dyDescent="0.35">
      <c r="A262" t="s">
        <v>1071</v>
      </c>
      <c r="B262" t="s">
        <v>1074</v>
      </c>
      <c r="C262" t="s">
        <v>1075</v>
      </c>
      <c r="D262" t="s">
        <v>1077</v>
      </c>
      <c r="E262" t="s">
        <v>1079</v>
      </c>
      <c r="F262" t="s">
        <v>1083</v>
      </c>
      <c r="G262" s="106">
        <v>17359.066011569859</v>
      </c>
      <c r="H262" s="133">
        <f t="shared" si="33"/>
        <v>29.929424157879069</v>
      </c>
      <c r="I262" s="132">
        <v>23954.0527728093</v>
      </c>
      <c r="J262">
        <f t="shared" si="32"/>
        <v>10</v>
      </c>
      <c r="K262">
        <f t="shared" si="34"/>
        <v>2</v>
      </c>
      <c r="L262">
        <f t="shared" si="35"/>
        <v>1</v>
      </c>
      <c r="M262">
        <f t="shared" si="36"/>
        <v>1</v>
      </c>
      <c r="Y262" s="164">
        <f t="shared" si="37"/>
        <v>29.929424157879069</v>
      </c>
      <c r="Z262" s="164">
        <f t="shared" si="38"/>
        <v>33.596486925138656</v>
      </c>
      <c r="AA262" s="165">
        <f t="shared" si="39"/>
        <v>0.1225236659387654</v>
      </c>
    </row>
    <row r="263" spans="1:27" x14ac:dyDescent="0.35">
      <c r="A263" t="s">
        <v>1071</v>
      </c>
      <c r="B263" t="s">
        <v>1074</v>
      </c>
      <c r="C263" t="s">
        <v>1075</v>
      </c>
      <c r="D263" t="s">
        <v>1077</v>
      </c>
      <c r="E263" t="s">
        <v>1079</v>
      </c>
      <c r="F263" t="s">
        <v>1083</v>
      </c>
      <c r="G263" s="106">
        <v>22617.265420076659</v>
      </c>
      <c r="H263" s="133">
        <f t="shared" si="33"/>
        <v>38.995285207028722</v>
      </c>
      <c r="I263" s="132">
        <v>31081.371963744201</v>
      </c>
      <c r="J263">
        <f t="shared" si="32"/>
        <v>10</v>
      </c>
      <c r="K263">
        <f t="shared" si="34"/>
        <v>2</v>
      </c>
      <c r="L263">
        <f t="shared" si="35"/>
        <v>1</v>
      </c>
      <c r="M263">
        <f t="shared" si="36"/>
        <v>1</v>
      </c>
      <c r="Y263" s="164">
        <f t="shared" si="37"/>
        <v>38.995285207028722</v>
      </c>
      <c r="Z263" s="164">
        <f t="shared" si="38"/>
        <v>35.798317920439978</v>
      </c>
      <c r="AA263" s="165">
        <f t="shared" si="39"/>
        <v>-8.1983431320371669E-2</v>
      </c>
    </row>
    <row r="264" spans="1:27" x14ac:dyDescent="0.35">
      <c r="A264" t="s">
        <v>1071</v>
      </c>
      <c r="B264" t="s">
        <v>1074</v>
      </c>
      <c r="C264" t="s">
        <v>1075</v>
      </c>
      <c r="D264" t="s">
        <v>1077</v>
      </c>
      <c r="E264" t="s">
        <v>1079</v>
      </c>
      <c r="F264" t="s">
        <v>1083</v>
      </c>
      <c r="G264" s="106">
        <v>21957.29073751625</v>
      </c>
      <c r="H264" s="133">
        <f t="shared" si="33"/>
        <v>37.857397823303877</v>
      </c>
      <c r="I264" s="132">
        <v>45016.2336447989</v>
      </c>
      <c r="J264">
        <f t="shared" si="32"/>
        <v>10</v>
      </c>
      <c r="K264">
        <f t="shared" si="34"/>
        <v>2</v>
      </c>
      <c r="L264">
        <f t="shared" si="35"/>
        <v>1</v>
      </c>
      <c r="M264">
        <f t="shared" si="36"/>
        <v>1</v>
      </c>
      <c r="Y264" s="164">
        <f t="shared" si="37"/>
        <v>37.857397823303877</v>
      </c>
      <c r="Z264" s="164">
        <f t="shared" si="38"/>
        <v>40.103191820798898</v>
      </c>
      <c r="AA264" s="165">
        <f t="shared" si="39"/>
        <v>5.9322460777073704E-2</v>
      </c>
    </row>
    <row r="265" spans="1:27" x14ac:dyDescent="0.35">
      <c r="A265" t="s">
        <v>1071</v>
      </c>
      <c r="B265" t="s">
        <v>1074</v>
      </c>
      <c r="C265" t="s">
        <v>1075</v>
      </c>
      <c r="D265" t="s">
        <v>1077</v>
      </c>
      <c r="E265" t="s">
        <v>1079</v>
      </c>
      <c r="F265" t="s">
        <v>1083</v>
      </c>
      <c r="G265" s="106">
        <v>23455.11950505355</v>
      </c>
      <c r="H265" s="133">
        <f t="shared" si="33"/>
        <v>40.439861215609568</v>
      </c>
      <c r="I265" s="132">
        <v>54061.366139626101</v>
      </c>
      <c r="J265">
        <f t="shared" si="32"/>
        <v>10</v>
      </c>
      <c r="K265">
        <f t="shared" si="34"/>
        <v>2</v>
      </c>
      <c r="L265">
        <f t="shared" si="35"/>
        <v>1</v>
      </c>
      <c r="M265">
        <f t="shared" si="36"/>
        <v>1</v>
      </c>
      <c r="Y265" s="164">
        <f t="shared" si="37"/>
        <v>40.439861215609568</v>
      </c>
      <c r="Z265" s="164">
        <f t="shared" si="38"/>
        <v>42.897489725830042</v>
      </c>
      <c r="AA265" s="165">
        <f t="shared" si="39"/>
        <v>6.0772426916041011E-2</v>
      </c>
    </row>
    <row r="266" spans="1:27" x14ac:dyDescent="0.35">
      <c r="A266" t="s">
        <v>1071</v>
      </c>
      <c r="B266" t="s">
        <v>1074</v>
      </c>
      <c r="C266" t="s">
        <v>1075</v>
      </c>
      <c r="D266" t="s">
        <v>1077</v>
      </c>
      <c r="E266" t="s">
        <v>1079</v>
      </c>
      <c r="F266" t="s">
        <v>1083</v>
      </c>
      <c r="G266" s="106">
        <v>25626.955775510309</v>
      </c>
      <c r="H266" s="133">
        <f t="shared" si="33"/>
        <v>44.184406509500533</v>
      </c>
      <c r="I266" s="132">
        <v>63550.072249703</v>
      </c>
      <c r="J266">
        <f t="shared" si="32"/>
        <v>10</v>
      </c>
      <c r="K266">
        <f t="shared" si="34"/>
        <v>2</v>
      </c>
      <c r="L266">
        <f t="shared" si="35"/>
        <v>1</v>
      </c>
      <c r="M266">
        <f t="shared" si="36"/>
        <v>1</v>
      </c>
      <c r="Y266" s="164">
        <f t="shared" si="37"/>
        <v>44.184406509500533</v>
      </c>
      <c r="Z266" s="164">
        <f t="shared" si="38"/>
        <v>45.828820098271493</v>
      </c>
      <c r="AA266" s="165">
        <f t="shared" si="39"/>
        <v>3.7217057298650769E-2</v>
      </c>
    </row>
    <row r="267" spans="1:27" x14ac:dyDescent="0.35">
      <c r="A267" t="s">
        <v>1071</v>
      </c>
      <c r="B267" t="s">
        <v>1074</v>
      </c>
      <c r="C267" t="s">
        <v>1075</v>
      </c>
      <c r="D267" t="s">
        <v>1077</v>
      </c>
      <c r="E267" t="s">
        <v>1079</v>
      </c>
      <c r="F267" t="s">
        <v>1083</v>
      </c>
      <c r="G267" s="106">
        <v>26316.395052358333</v>
      </c>
      <c r="H267" s="133">
        <f t="shared" si="33"/>
        <v>45.373094917859198</v>
      </c>
      <c r="I267" s="132">
        <v>71394.000753582499</v>
      </c>
      <c r="J267">
        <f t="shared" si="32"/>
        <v>10</v>
      </c>
      <c r="K267">
        <f t="shared" si="34"/>
        <v>2</v>
      </c>
      <c r="L267">
        <f t="shared" si="35"/>
        <v>1</v>
      </c>
      <c r="M267">
        <f t="shared" si="36"/>
        <v>1</v>
      </c>
      <c r="Y267" s="164">
        <f t="shared" si="37"/>
        <v>45.373094917859198</v>
      </c>
      <c r="Z267" s="164">
        <f t="shared" si="38"/>
        <v>48.252032030008195</v>
      </c>
      <c r="AA267" s="165">
        <f t="shared" si="39"/>
        <v>6.3450313833800731E-2</v>
      </c>
    </row>
    <row r="268" spans="1:27" x14ac:dyDescent="0.35">
      <c r="A268" t="s">
        <v>1071</v>
      </c>
      <c r="B268" t="s">
        <v>1074</v>
      </c>
      <c r="C268" t="s">
        <v>1075</v>
      </c>
      <c r="D268" t="s">
        <v>1077</v>
      </c>
      <c r="E268" t="s">
        <v>1079</v>
      </c>
      <c r="F268" t="s">
        <v>1084</v>
      </c>
      <c r="G268" s="106">
        <v>14055.185505018961</v>
      </c>
      <c r="H268" s="133">
        <f t="shared" si="33"/>
        <v>24.233078456929242</v>
      </c>
      <c r="I268" s="132">
        <v>3495.45982983364</v>
      </c>
      <c r="J268">
        <f t="shared" si="32"/>
        <v>10</v>
      </c>
      <c r="K268">
        <f t="shared" si="34"/>
        <v>2</v>
      </c>
      <c r="L268">
        <f t="shared" si="35"/>
        <v>1</v>
      </c>
      <c r="M268">
        <f t="shared" si="36"/>
        <v>0</v>
      </c>
      <c r="Y268" s="164">
        <f t="shared" si="37"/>
        <v>24.233078456929242</v>
      </c>
      <c r="Z268" s="164">
        <f t="shared" si="38"/>
        <v>26.505859328478884</v>
      </c>
      <c r="AA268" s="165">
        <f t="shared" si="39"/>
        <v>9.3788367647518633E-2</v>
      </c>
    </row>
    <row r="269" spans="1:27" x14ac:dyDescent="0.35">
      <c r="A269" t="s">
        <v>1071</v>
      </c>
      <c r="B269" t="s">
        <v>1074</v>
      </c>
      <c r="C269" t="s">
        <v>1075</v>
      </c>
      <c r="D269" t="s">
        <v>1077</v>
      </c>
      <c r="E269" t="s">
        <v>1079</v>
      </c>
      <c r="F269" t="s">
        <v>1084</v>
      </c>
      <c r="G269" s="106">
        <v>16958.999729936804</v>
      </c>
      <c r="H269" s="133">
        <f t="shared" si="33"/>
        <v>29.239654706787594</v>
      </c>
      <c r="I269" s="132">
        <v>14172.2970393051</v>
      </c>
      <c r="J269">
        <f t="shared" si="32"/>
        <v>10</v>
      </c>
      <c r="K269">
        <f t="shared" si="34"/>
        <v>2</v>
      </c>
      <c r="L269">
        <f t="shared" si="35"/>
        <v>1</v>
      </c>
      <c r="M269">
        <f t="shared" si="36"/>
        <v>0</v>
      </c>
      <c r="Y269" s="164">
        <f t="shared" si="37"/>
        <v>29.239654706787594</v>
      </c>
      <c r="Z269" s="164">
        <f t="shared" si="38"/>
        <v>29.804237087328357</v>
      </c>
      <c r="AA269" s="165">
        <f t="shared" si="39"/>
        <v>1.9308790962216937E-2</v>
      </c>
    </row>
    <row r="270" spans="1:27" x14ac:dyDescent="0.35">
      <c r="A270" t="s">
        <v>1071</v>
      </c>
      <c r="B270" t="s">
        <v>1074</v>
      </c>
      <c r="C270" t="s">
        <v>1075</v>
      </c>
      <c r="D270" t="s">
        <v>1077</v>
      </c>
      <c r="E270" t="s">
        <v>1079</v>
      </c>
      <c r="F270" t="s">
        <v>1084</v>
      </c>
      <c r="G270" s="106">
        <v>17924.324059885603</v>
      </c>
      <c r="H270" s="133">
        <f t="shared" si="33"/>
        <v>30.904006999802764</v>
      </c>
      <c r="I270" s="132">
        <v>23954.0527728093</v>
      </c>
      <c r="J270">
        <f t="shared" si="32"/>
        <v>10</v>
      </c>
      <c r="K270">
        <f t="shared" si="34"/>
        <v>2</v>
      </c>
      <c r="L270">
        <f t="shared" si="35"/>
        <v>1</v>
      </c>
      <c r="M270">
        <f t="shared" si="36"/>
        <v>0</v>
      </c>
      <c r="Y270" s="164">
        <f t="shared" si="37"/>
        <v>30.904006999802764</v>
      </c>
      <c r="Z270" s="164">
        <f t="shared" si="38"/>
        <v>32.826098797954337</v>
      </c>
      <c r="AA270" s="165">
        <f t="shared" si="39"/>
        <v>6.2195552769705342E-2</v>
      </c>
    </row>
    <row r="271" spans="1:27" x14ac:dyDescent="0.35">
      <c r="A271" t="s">
        <v>1071</v>
      </c>
      <c r="B271" t="s">
        <v>1074</v>
      </c>
      <c r="C271" t="s">
        <v>1075</v>
      </c>
      <c r="D271" t="s">
        <v>1077</v>
      </c>
      <c r="E271" t="s">
        <v>1079</v>
      </c>
      <c r="F271" t="s">
        <v>1084</v>
      </c>
      <c r="G271" s="106">
        <v>21796.359058412192</v>
      </c>
      <c r="H271" s="133">
        <f t="shared" si="33"/>
        <v>37.579929411055502</v>
      </c>
      <c r="I271" s="132">
        <v>31081.371963744201</v>
      </c>
      <c r="J271">
        <f t="shared" si="32"/>
        <v>10</v>
      </c>
      <c r="K271">
        <f t="shared" si="34"/>
        <v>2</v>
      </c>
      <c r="L271">
        <f t="shared" si="35"/>
        <v>1</v>
      </c>
      <c r="M271">
        <f t="shared" si="36"/>
        <v>0</v>
      </c>
      <c r="Y271" s="164">
        <f t="shared" si="37"/>
        <v>37.579929411055502</v>
      </c>
      <c r="Z271" s="164">
        <f t="shared" si="38"/>
        <v>35.027929793255659</v>
      </c>
      <c r="AA271" s="165">
        <f t="shared" si="39"/>
        <v>-6.7908579334613695E-2</v>
      </c>
    </row>
    <row r="272" spans="1:27" x14ac:dyDescent="0.35">
      <c r="A272" t="s">
        <v>1071</v>
      </c>
      <c r="B272" t="s">
        <v>1074</v>
      </c>
      <c r="C272" t="s">
        <v>1075</v>
      </c>
      <c r="D272" t="s">
        <v>1077</v>
      </c>
      <c r="E272" t="s">
        <v>1079</v>
      </c>
      <c r="F272" t="s">
        <v>1084</v>
      </c>
      <c r="G272" s="106">
        <v>21398.512999394428</v>
      </c>
      <c r="H272" s="133">
        <f t="shared" si="33"/>
        <v>36.893987929990395</v>
      </c>
      <c r="I272" s="132">
        <v>45016.2336447989</v>
      </c>
      <c r="J272">
        <f t="shared" si="32"/>
        <v>10</v>
      </c>
      <c r="K272">
        <f t="shared" si="34"/>
        <v>2</v>
      </c>
      <c r="L272">
        <f t="shared" si="35"/>
        <v>1</v>
      </c>
      <c r="M272">
        <f t="shared" si="36"/>
        <v>0</v>
      </c>
      <c r="Y272" s="164">
        <f t="shared" si="37"/>
        <v>36.893987929990395</v>
      </c>
      <c r="Z272" s="164">
        <f t="shared" si="38"/>
        <v>39.332803693614579</v>
      </c>
      <c r="AA272" s="165">
        <f t="shared" si="39"/>
        <v>6.6103338252618604E-2</v>
      </c>
    </row>
    <row r="273" spans="1:27" x14ac:dyDescent="0.35">
      <c r="A273" t="s">
        <v>1071</v>
      </c>
      <c r="B273" t="s">
        <v>1074</v>
      </c>
      <c r="C273" t="s">
        <v>1075</v>
      </c>
      <c r="D273" t="s">
        <v>1077</v>
      </c>
      <c r="E273" t="s">
        <v>1079</v>
      </c>
      <c r="F273" t="s">
        <v>1084</v>
      </c>
      <c r="G273" s="106">
        <v>22326.571241408274</v>
      </c>
      <c r="H273" s="133">
        <f t="shared" si="33"/>
        <v>38.494088347255641</v>
      </c>
      <c r="I273" s="132">
        <v>54061.366139626101</v>
      </c>
      <c r="J273">
        <f t="shared" si="32"/>
        <v>10</v>
      </c>
      <c r="K273">
        <f t="shared" si="34"/>
        <v>2</v>
      </c>
      <c r="L273">
        <f t="shared" si="35"/>
        <v>1</v>
      </c>
      <c r="M273">
        <f t="shared" si="36"/>
        <v>0</v>
      </c>
      <c r="Y273" s="164">
        <f t="shared" si="37"/>
        <v>38.494088347255641</v>
      </c>
      <c r="Z273" s="164">
        <f t="shared" si="38"/>
        <v>42.127101598645723</v>
      </c>
      <c r="AA273" s="165">
        <f t="shared" si="39"/>
        <v>9.4378472315453266E-2</v>
      </c>
    </row>
    <row r="274" spans="1:27" x14ac:dyDescent="0.35">
      <c r="A274" t="s">
        <v>1071</v>
      </c>
      <c r="B274" t="s">
        <v>1074</v>
      </c>
      <c r="C274" t="s">
        <v>1075</v>
      </c>
      <c r="D274" t="s">
        <v>1077</v>
      </c>
      <c r="E274" t="s">
        <v>1079</v>
      </c>
      <c r="F274" t="s">
        <v>1084</v>
      </c>
      <c r="G274" s="106">
        <v>24141.935100963481</v>
      </c>
      <c r="H274" s="133">
        <f t="shared" si="33"/>
        <v>41.624026036143931</v>
      </c>
      <c r="I274" s="132">
        <v>63550.072249703</v>
      </c>
      <c r="J274">
        <f t="shared" si="32"/>
        <v>10</v>
      </c>
      <c r="K274">
        <f t="shared" si="34"/>
        <v>2</v>
      </c>
      <c r="L274">
        <f t="shared" si="35"/>
        <v>1</v>
      </c>
      <c r="M274">
        <f t="shared" si="36"/>
        <v>0</v>
      </c>
      <c r="Y274" s="164">
        <f t="shared" si="37"/>
        <v>41.624026036143931</v>
      </c>
      <c r="Z274" s="164">
        <f t="shared" si="38"/>
        <v>45.058431971087174</v>
      </c>
      <c r="AA274" s="165">
        <f t="shared" si="39"/>
        <v>8.2510181306368668E-2</v>
      </c>
    </row>
    <row r="275" spans="1:27" x14ac:dyDescent="0.35">
      <c r="A275" t="s">
        <v>1071</v>
      </c>
      <c r="B275" t="s">
        <v>1074</v>
      </c>
      <c r="C275" t="s">
        <v>1075</v>
      </c>
      <c r="D275" t="s">
        <v>1077</v>
      </c>
      <c r="E275" t="s">
        <v>1079</v>
      </c>
      <c r="F275" t="s">
        <v>1084</v>
      </c>
      <c r="G275" s="106">
        <v>24441.692996051093</v>
      </c>
      <c r="H275" s="133">
        <f t="shared" si="33"/>
        <v>42.140849993191537</v>
      </c>
      <c r="I275" s="132">
        <v>71394.000753582499</v>
      </c>
      <c r="J275">
        <f t="shared" si="32"/>
        <v>10</v>
      </c>
      <c r="K275">
        <f t="shared" si="34"/>
        <v>2</v>
      </c>
      <c r="L275">
        <f t="shared" si="35"/>
        <v>1</v>
      </c>
      <c r="M275">
        <f t="shared" si="36"/>
        <v>0</v>
      </c>
      <c r="Y275" s="164">
        <f t="shared" si="37"/>
        <v>42.140849993191537</v>
      </c>
      <c r="Z275" s="164">
        <f t="shared" si="38"/>
        <v>47.481643902823876</v>
      </c>
      <c r="AA275" s="165">
        <f t="shared" si="39"/>
        <v>0.12673673906661165</v>
      </c>
    </row>
    <row r="276" spans="1:27" x14ac:dyDescent="0.35">
      <c r="A276" t="s">
        <v>1071</v>
      </c>
      <c r="B276" t="s">
        <v>1074</v>
      </c>
      <c r="C276" t="s">
        <v>1075</v>
      </c>
      <c r="D276" t="s">
        <v>1077</v>
      </c>
      <c r="E276" t="s">
        <v>1082</v>
      </c>
      <c r="F276" t="s">
        <v>1083</v>
      </c>
      <c r="G276" s="106">
        <v>12783.042920744212</v>
      </c>
      <c r="H276" s="133">
        <f t="shared" si="33"/>
        <v>22.039729173696916</v>
      </c>
      <c r="I276" s="132">
        <v>3495.45982983364</v>
      </c>
      <c r="J276">
        <f t="shared" si="32"/>
        <v>10</v>
      </c>
      <c r="K276">
        <f t="shared" si="34"/>
        <v>2</v>
      </c>
      <c r="L276">
        <f t="shared" si="35"/>
        <v>1</v>
      </c>
      <c r="M276">
        <f t="shared" si="36"/>
        <v>1</v>
      </c>
      <c r="Y276" s="164">
        <f t="shared" si="37"/>
        <v>22.039729173696916</v>
      </c>
      <c r="Z276" s="164">
        <f t="shared" si="38"/>
        <v>27.276247455663203</v>
      </c>
      <c r="AA276" s="165">
        <f t="shared" si="39"/>
        <v>0.23759449313995007</v>
      </c>
    </row>
    <row r="277" spans="1:27" x14ac:dyDescent="0.35">
      <c r="A277" t="s">
        <v>1071</v>
      </c>
      <c r="B277" t="s">
        <v>1074</v>
      </c>
      <c r="C277" t="s">
        <v>1075</v>
      </c>
      <c r="D277" t="s">
        <v>1077</v>
      </c>
      <c r="E277" t="s">
        <v>1082</v>
      </c>
      <c r="F277" t="s">
        <v>1083</v>
      </c>
      <c r="G277" s="106">
        <v>16115.357063766693</v>
      </c>
      <c r="H277" s="133">
        <f t="shared" si="33"/>
        <v>27.785098385804641</v>
      </c>
      <c r="I277" s="132">
        <v>14172.2970393051</v>
      </c>
      <c r="J277">
        <f t="shared" si="32"/>
        <v>10</v>
      </c>
      <c r="K277">
        <f t="shared" si="34"/>
        <v>2</v>
      </c>
      <c r="L277">
        <f t="shared" si="35"/>
        <v>1</v>
      </c>
      <c r="M277">
        <f t="shared" si="36"/>
        <v>1</v>
      </c>
      <c r="Y277" s="164">
        <f t="shared" si="37"/>
        <v>27.785098385804641</v>
      </c>
      <c r="Z277" s="164">
        <f t="shared" si="38"/>
        <v>30.574625214512675</v>
      </c>
      <c r="AA277" s="165">
        <f t="shared" si="39"/>
        <v>0.10039650714834969</v>
      </c>
    </row>
    <row r="278" spans="1:27" x14ac:dyDescent="0.35">
      <c r="A278" t="s">
        <v>1071</v>
      </c>
      <c r="B278" t="s">
        <v>1074</v>
      </c>
      <c r="C278" t="s">
        <v>1075</v>
      </c>
      <c r="D278" t="s">
        <v>1077</v>
      </c>
      <c r="E278" t="s">
        <v>1082</v>
      </c>
      <c r="F278" t="s">
        <v>1083</v>
      </c>
      <c r="G278" s="106">
        <v>17656.577290532106</v>
      </c>
      <c r="H278" s="133">
        <f t="shared" si="33"/>
        <v>30.44237463884846</v>
      </c>
      <c r="I278" s="132">
        <v>23954.0527728093</v>
      </c>
      <c r="J278">
        <f t="shared" si="32"/>
        <v>10</v>
      </c>
      <c r="K278">
        <f t="shared" si="34"/>
        <v>2</v>
      </c>
      <c r="L278">
        <f t="shared" si="35"/>
        <v>1</v>
      </c>
      <c r="M278">
        <f t="shared" si="36"/>
        <v>1</v>
      </c>
      <c r="Y278" s="164">
        <f t="shared" si="37"/>
        <v>30.44237463884846</v>
      </c>
      <c r="Z278" s="164">
        <f t="shared" si="38"/>
        <v>33.596486925138656</v>
      </c>
      <c r="AA278" s="165">
        <f t="shared" si="39"/>
        <v>0.10360927239444506</v>
      </c>
    </row>
    <row r="279" spans="1:27" x14ac:dyDescent="0.35">
      <c r="A279" t="s">
        <v>1071</v>
      </c>
      <c r="B279" t="s">
        <v>1074</v>
      </c>
      <c r="C279" t="s">
        <v>1075</v>
      </c>
      <c r="D279" t="s">
        <v>1077</v>
      </c>
      <c r="E279" t="s">
        <v>1082</v>
      </c>
      <c r="F279" t="s">
        <v>1083</v>
      </c>
      <c r="G279" s="106">
        <v>22913.753014541391</v>
      </c>
      <c r="H279" s="133">
        <f t="shared" si="33"/>
        <v>39.506470714726539</v>
      </c>
      <c r="I279" s="132">
        <v>31081.371963744201</v>
      </c>
      <c r="J279">
        <f t="shared" si="32"/>
        <v>10</v>
      </c>
      <c r="K279">
        <f t="shared" si="34"/>
        <v>2</v>
      </c>
      <c r="L279">
        <f t="shared" si="35"/>
        <v>1</v>
      </c>
      <c r="M279">
        <f t="shared" si="36"/>
        <v>1</v>
      </c>
      <c r="Y279" s="164">
        <f t="shared" si="37"/>
        <v>39.506470714726539</v>
      </c>
      <c r="Z279" s="164">
        <f t="shared" si="38"/>
        <v>35.798317920439978</v>
      </c>
      <c r="AA279" s="165">
        <f t="shared" si="39"/>
        <v>-9.3861909889720985E-2</v>
      </c>
    </row>
    <row r="280" spans="1:27" x14ac:dyDescent="0.35">
      <c r="A280" t="s">
        <v>1071</v>
      </c>
      <c r="B280" t="s">
        <v>1074</v>
      </c>
      <c r="C280" t="s">
        <v>1075</v>
      </c>
      <c r="D280" t="s">
        <v>1077</v>
      </c>
      <c r="E280" t="s">
        <v>1082</v>
      </c>
      <c r="F280" t="s">
        <v>1083</v>
      </c>
      <c r="G280" s="106">
        <v>22231.458286412031</v>
      </c>
      <c r="H280" s="133">
        <f t="shared" si="33"/>
        <v>38.330100493813845</v>
      </c>
      <c r="I280" s="132">
        <v>45016.2336447989</v>
      </c>
      <c r="J280">
        <f t="shared" si="32"/>
        <v>10</v>
      </c>
      <c r="K280">
        <f t="shared" si="34"/>
        <v>2</v>
      </c>
      <c r="L280">
        <f t="shared" si="35"/>
        <v>1</v>
      </c>
      <c r="M280">
        <f t="shared" si="36"/>
        <v>1</v>
      </c>
      <c r="Y280" s="164">
        <f t="shared" si="37"/>
        <v>38.330100493813845</v>
      </c>
      <c r="Z280" s="164">
        <f t="shared" si="38"/>
        <v>40.103191820798898</v>
      </c>
      <c r="AA280" s="165">
        <f t="shared" si="39"/>
        <v>4.625845756055913E-2</v>
      </c>
    </row>
    <row r="281" spans="1:27" x14ac:dyDescent="0.35">
      <c r="A281" t="s">
        <v>1071</v>
      </c>
      <c r="B281" t="s">
        <v>1074</v>
      </c>
      <c r="C281" t="s">
        <v>1075</v>
      </c>
      <c r="D281" t="s">
        <v>1077</v>
      </c>
      <c r="E281" t="s">
        <v>1082</v>
      </c>
      <c r="F281" t="s">
        <v>1083</v>
      </c>
      <c r="G281" s="106">
        <v>23843.100305823296</v>
      </c>
      <c r="H281" s="133">
        <f t="shared" si="33"/>
        <v>41.108793630729821</v>
      </c>
      <c r="I281" s="132">
        <v>54061.366139626101</v>
      </c>
      <c r="J281">
        <f t="shared" si="32"/>
        <v>10</v>
      </c>
      <c r="K281">
        <f t="shared" si="34"/>
        <v>2</v>
      </c>
      <c r="L281">
        <f t="shared" si="35"/>
        <v>1</v>
      </c>
      <c r="M281">
        <f t="shared" si="36"/>
        <v>1</v>
      </c>
      <c r="Y281" s="164">
        <f t="shared" si="37"/>
        <v>41.108793630729821</v>
      </c>
      <c r="Z281" s="164">
        <f t="shared" si="38"/>
        <v>42.897489725830042</v>
      </c>
      <c r="AA281" s="165">
        <f t="shared" si="39"/>
        <v>4.3511276715333391E-2</v>
      </c>
    </row>
    <row r="282" spans="1:27" x14ac:dyDescent="0.35">
      <c r="A282" t="s">
        <v>1071</v>
      </c>
      <c r="B282" t="s">
        <v>1074</v>
      </c>
      <c r="C282" t="s">
        <v>1075</v>
      </c>
      <c r="D282" t="s">
        <v>1077</v>
      </c>
      <c r="E282" t="s">
        <v>1082</v>
      </c>
      <c r="F282" t="s">
        <v>1083</v>
      </c>
      <c r="G282" s="106">
        <v>25999.117993070238</v>
      </c>
      <c r="H282" s="133">
        <f t="shared" si="33"/>
        <v>44.826065505293514</v>
      </c>
      <c r="I282" s="132">
        <v>63550.072249703</v>
      </c>
      <c r="J282">
        <f t="shared" si="32"/>
        <v>10</v>
      </c>
      <c r="K282">
        <f t="shared" si="34"/>
        <v>2</v>
      </c>
      <c r="L282">
        <f t="shared" si="35"/>
        <v>1</v>
      </c>
      <c r="M282">
        <f t="shared" si="36"/>
        <v>1</v>
      </c>
      <c r="Y282" s="164">
        <f t="shared" si="37"/>
        <v>44.826065505293514</v>
      </c>
      <c r="Z282" s="164">
        <f t="shared" si="38"/>
        <v>45.828820098271493</v>
      </c>
      <c r="AA282" s="165">
        <f t="shared" si="39"/>
        <v>2.2369899782071379E-2</v>
      </c>
    </row>
    <row r="283" spans="1:27" x14ac:dyDescent="0.35">
      <c r="A283" t="s">
        <v>1071</v>
      </c>
      <c r="B283" t="s">
        <v>1074</v>
      </c>
      <c r="C283" t="s">
        <v>1075</v>
      </c>
      <c r="D283" t="s">
        <v>1077</v>
      </c>
      <c r="E283" t="s">
        <v>1082</v>
      </c>
      <c r="F283" t="s">
        <v>1083</v>
      </c>
      <c r="G283" s="106">
        <v>26370.330001728278</v>
      </c>
      <c r="H283" s="133">
        <f t="shared" si="33"/>
        <v>45.466086209876345</v>
      </c>
      <c r="I283" s="132">
        <v>71394.000753582499</v>
      </c>
      <c r="J283">
        <f t="shared" si="32"/>
        <v>10</v>
      </c>
      <c r="K283">
        <f t="shared" si="34"/>
        <v>2</v>
      </c>
      <c r="L283">
        <f t="shared" si="35"/>
        <v>1</v>
      </c>
      <c r="M283">
        <f t="shared" si="36"/>
        <v>1</v>
      </c>
      <c r="Y283" s="164">
        <f t="shared" si="37"/>
        <v>45.466086209876345</v>
      </c>
      <c r="Z283" s="164">
        <f t="shared" si="38"/>
        <v>48.252032030008195</v>
      </c>
      <c r="AA283" s="165">
        <f t="shared" si="39"/>
        <v>6.1275250464084996E-2</v>
      </c>
    </row>
    <row r="284" spans="1:27" x14ac:dyDescent="0.35">
      <c r="A284" t="s">
        <v>1071</v>
      </c>
      <c r="B284" t="s">
        <v>1074</v>
      </c>
      <c r="C284" t="s">
        <v>1075</v>
      </c>
      <c r="D284" t="s">
        <v>1077</v>
      </c>
      <c r="E284" t="s">
        <v>1082</v>
      </c>
      <c r="F284" t="s">
        <v>1084</v>
      </c>
      <c r="G284" s="106">
        <v>14418.276276997636</v>
      </c>
      <c r="H284" s="133">
        <f t="shared" si="33"/>
        <v>24.85909702930627</v>
      </c>
      <c r="I284" s="132">
        <v>3495.45982983364</v>
      </c>
      <c r="J284">
        <f t="shared" si="32"/>
        <v>10</v>
      </c>
      <c r="K284">
        <f t="shared" si="34"/>
        <v>2</v>
      </c>
      <c r="L284">
        <f t="shared" si="35"/>
        <v>1</v>
      </c>
      <c r="M284">
        <f t="shared" si="36"/>
        <v>0</v>
      </c>
      <c r="Y284" s="164">
        <f t="shared" si="37"/>
        <v>24.85909702930627</v>
      </c>
      <c r="Z284" s="164">
        <f t="shared" si="38"/>
        <v>26.505859328478884</v>
      </c>
      <c r="AA284" s="165">
        <f t="shared" si="39"/>
        <v>6.6243850178115959E-2</v>
      </c>
    </row>
    <row r="285" spans="1:27" x14ac:dyDescent="0.35">
      <c r="A285" t="s">
        <v>1071</v>
      </c>
      <c r="B285" t="s">
        <v>1074</v>
      </c>
      <c r="C285" t="s">
        <v>1075</v>
      </c>
      <c r="D285" t="s">
        <v>1077</v>
      </c>
      <c r="E285" t="s">
        <v>1082</v>
      </c>
      <c r="F285" t="s">
        <v>1084</v>
      </c>
      <c r="G285" s="106">
        <v>17289.288055544832</v>
      </c>
      <c r="H285" s="133">
        <f t="shared" si="33"/>
        <v>29.809117337146262</v>
      </c>
      <c r="I285" s="132">
        <v>14172.2970393051</v>
      </c>
      <c r="J285">
        <f t="shared" si="32"/>
        <v>10</v>
      </c>
      <c r="K285">
        <f t="shared" si="34"/>
        <v>2</v>
      </c>
      <c r="L285">
        <f t="shared" si="35"/>
        <v>1</v>
      </c>
      <c r="M285">
        <f t="shared" si="36"/>
        <v>0</v>
      </c>
      <c r="Y285" s="164">
        <f t="shared" si="37"/>
        <v>29.809117337146262</v>
      </c>
      <c r="Z285" s="164">
        <f t="shared" si="38"/>
        <v>29.804237087328357</v>
      </c>
      <c r="AA285" s="165">
        <f t="shared" si="39"/>
        <v>-1.6371668314452137E-4</v>
      </c>
    </row>
    <row r="286" spans="1:27" x14ac:dyDescent="0.35">
      <c r="A286" t="s">
        <v>1071</v>
      </c>
      <c r="B286" t="s">
        <v>1074</v>
      </c>
      <c r="C286" t="s">
        <v>1075</v>
      </c>
      <c r="D286" t="s">
        <v>1077</v>
      </c>
      <c r="E286" t="s">
        <v>1082</v>
      </c>
      <c r="F286" t="s">
        <v>1084</v>
      </c>
      <c r="G286" s="106">
        <v>18293.299108905318</v>
      </c>
      <c r="H286" s="133">
        <f t="shared" si="33"/>
        <v>31.540170877422963</v>
      </c>
      <c r="I286" s="132">
        <v>23954.0527728093</v>
      </c>
      <c r="J286">
        <f t="shared" si="32"/>
        <v>10</v>
      </c>
      <c r="K286">
        <f t="shared" si="34"/>
        <v>2</v>
      </c>
      <c r="L286">
        <f t="shared" si="35"/>
        <v>1</v>
      </c>
      <c r="M286">
        <f t="shared" si="36"/>
        <v>0</v>
      </c>
      <c r="Y286" s="164">
        <f t="shared" si="37"/>
        <v>31.540170877422963</v>
      </c>
      <c r="Z286" s="164">
        <f t="shared" si="38"/>
        <v>32.826098797954337</v>
      </c>
      <c r="AA286" s="165">
        <f t="shared" si="39"/>
        <v>4.0771114574140288E-2</v>
      </c>
    </row>
    <row r="287" spans="1:27" x14ac:dyDescent="0.35">
      <c r="A287" t="s">
        <v>1071</v>
      </c>
      <c r="B287" t="s">
        <v>1074</v>
      </c>
      <c r="C287" t="s">
        <v>1075</v>
      </c>
      <c r="D287" t="s">
        <v>1077</v>
      </c>
      <c r="E287" t="s">
        <v>1082</v>
      </c>
      <c r="F287" t="s">
        <v>1084</v>
      </c>
      <c r="G287" s="106">
        <v>22171.252693678358</v>
      </c>
      <c r="H287" s="133">
        <f t="shared" si="33"/>
        <v>38.226297747721304</v>
      </c>
      <c r="I287" s="132">
        <v>31081.371963744201</v>
      </c>
      <c r="J287">
        <f t="shared" si="32"/>
        <v>10</v>
      </c>
      <c r="K287">
        <f t="shared" si="34"/>
        <v>2</v>
      </c>
      <c r="L287">
        <f t="shared" si="35"/>
        <v>1</v>
      </c>
      <c r="M287">
        <f t="shared" si="36"/>
        <v>0</v>
      </c>
      <c r="Y287" s="164">
        <f t="shared" si="37"/>
        <v>38.226297747721304</v>
      </c>
      <c r="Z287" s="164">
        <f t="shared" si="38"/>
        <v>35.027929793255659</v>
      </c>
      <c r="AA287" s="165">
        <f t="shared" si="39"/>
        <v>-8.3669309949229942E-2</v>
      </c>
    </row>
    <row r="288" spans="1:27" x14ac:dyDescent="0.35">
      <c r="A288" t="s">
        <v>1071</v>
      </c>
      <c r="B288" t="s">
        <v>1074</v>
      </c>
      <c r="C288" t="s">
        <v>1075</v>
      </c>
      <c r="D288" t="s">
        <v>1077</v>
      </c>
      <c r="E288" t="s">
        <v>1082</v>
      </c>
      <c r="F288" t="s">
        <v>1084</v>
      </c>
      <c r="G288" s="106">
        <v>21735.014989638512</v>
      </c>
      <c r="H288" s="133">
        <f t="shared" si="33"/>
        <v>37.474163775238814</v>
      </c>
      <c r="I288" s="132">
        <v>45016.2336447989</v>
      </c>
      <c r="J288">
        <f t="shared" si="32"/>
        <v>10</v>
      </c>
      <c r="K288">
        <f t="shared" si="34"/>
        <v>2</v>
      </c>
      <c r="L288">
        <f t="shared" si="35"/>
        <v>1</v>
      </c>
      <c r="M288">
        <f t="shared" si="36"/>
        <v>0</v>
      </c>
      <c r="Y288" s="164">
        <f t="shared" si="37"/>
        <v>37.474163775238814</v>
      </c>
      <c r="Z288" s="164">
        <f t="shared" si="38"/>
        <v>39.332803693614579</v>
      </c>
      <c r="AA288" s="165">
        <f t="shared" si="39"/>
        <v>4.9597902424813212E-2</v>
      </c>
    </row>
    <row r="289" spans="1:27" x14ac:dyDescent="0.35">
      <c r="A289" t="s">
        <v>1071</v>
      </c>
      <c r="B289" t="s">
        <v>1074</v>
      </c>
      <c r="C289" t="s">
        <v>1075</v>
      </c>
      <c r="D289" t="s">
        <v>1077</v>
      </c>
      <c r="E289" t="s">
        <v>1082</v>
      </c>
      <c r="F289" t="s">
        <v>1084</v>
      </c>
      <c r="G289" s="106">
        <v>22788.667620012315</v>
      </c>
      <c r="H289" s="133">
        <f t="shared" si="33"/>
        <v>39.290806241400546</v>
      </c>
      <c r="I289" s="132">
        <v>54061.366139626101</v>
      </c>
      <c r="J289">
        <f t="shared" si="32"/>
        <v>10</v>
      </c>
      <c r="K289">
        <f t="shared" si="34"/>
        <v>2</v>
      </c>
      <c r="L289">
        <f t="shared" si="35"/>
        <v>1</v>
      </c>
      <c r="M289">
        <f t="shared" si="36"/>
        <v>0</v>
      </c>
      <c r="Y289" s="164">
        <f t="shared" si="37"/>
        <v>39.290806241400546</v>
      </c>
      <c r="Z289" s="164">
        <f t="shared" si="38"/>
        <v>42.127101598645723</v>
      </c>
      <c r="AA289" s="165">
        <f t="shared" si="39"/>
        <v>7.2187252656999101E-2</v>
      </c>
    </row>
    <row r="290" spans="1:27" x14ac:dyDescent="0.35">
      <c r="A290" t="s">
        <v>1071</v>
      </c>
      <c r="B290" t="s">
        <v>1074</v>
      </c>
      <c r="C290" t="s">
        <v>1075</v>
      </c>
      <c r="D290" t="s">
        <v>1077</v>
      </c>
      <c r="E290" t="s">
        <v>1082</v>
      </c>
      <c r="F290" t="s">
        <v>1084</v>
      </c>
      <c r="G290" s="106">
        <v>24594.311987033951</v>
      </c>
      <c r="H290" s="133">
        <f t="shared" si="33"/>
        <v>42.403986184541296</v>
      </c>
      <c r="I290" s="132">
        <v>63550.072249703</v>
      </c>
      <c r="J290">
        <f t="shared" si="32"/>
        <v>10</v>
      </c>
      <c r="K290">
        <f t="shared" si="34"/>
        <v>2</v>
      </c>
      <c r="L290">
        <f t="shared" si="35"/>
        <v>1</v>
      </c>
      <c r="M290">
        <f t="shared" si="36"/>
        <v>0</v>
      </c>
      <c r="Y290" s="164">
        <f t="shared" si="37"/>
        <v>42.403986184541296</v>
      </c>
      <c r="Z290" s="164">
        <f t="shared" si="38"/>
        <v>45.058431971087174</v>
      </c>
      <c r="AA290" s="165">
        <f t="shared" si="39"/>
        <v>6.2598968290240142E-2</v>
      </c>
    </row>
    <row r="291" spans="1:27" x14ac:dyDescent="0.35">
      <c r="A291" t="s">
        <v>1071</v>
      </c>
      <c r="B291" t="s">
        <v>1074</v>
      </c>
      <c r="C291" t="s">
        <v>1075</v>
      </c>
      <c r="D291" t="s">
        <v>1077</v>
      </c>
      <c r="E291" t="s">
        <v>1082</v>
      </c>
      <c r="F291" t="s">
        <v>1084</v>
      </c>
      <c r="G291" s="106">
        <v>24581.366981944113</v>
      </c>
      <c r="H291" s="133">
        <f t="shared" si="33"/>
        <v>42.381667210248473</v>
      </c>
      <c r="I291" s="132">
        <v>71394.000753582499</v>
      </c>
      <c r="J291">
        <f t="shared" si="32"/>
        <v>10</v>
      </c>
      <c r="K291">
        <f t="shared" si="34"/>
        <v>2</v>
      </c>
      <c r="L291">
        <f t="shared" si="35"/>
        <v>1</v>
      </c>
      <c r="M291">
        <f t="shared" si="36"/>
        <v>0</v>
      </c>
      <c r="Y291" s="164">
        <f t="shared" si="37"/>
        <v>42.381667210248473</v>
      </c>
      <c r="Z291" s="164">
        <f t="shared" si="38"/>
        <v>47.481643902823876</v>
      </c>
      <c r="AA291" s="165">
        <f t="shared" si="39"/>
        <v>0.12033449904826199</v>
      </c>
    </row>
    <row r="292" spans="1:27" x14ac:dyDescent="0.35">
      <c r="A292" t="s">
        <v>1071</v>
      </c>
      <c r="B292" t="s">
        <v>1074</v>
      </c>
      <c r="C292" t="s">
        <v>1075</v>
      </c>
      <c r="D292" t="s">
        <v>1077</v>
      </c>
      <c r="E292" t="s">
        <v>1080</v>
      </c>
      <c r="F292" t="s">
        <v>1083</v>
      </c>
      <c r="G292" s="106">
        <v>13009.972140315023</v>
      </c>
      <c r="H292" s="133">
        <f t="shared" si="33"/>
        <v>22.430986448819006</v>
      </c>
      <c r="I292" s="132">
        <v>3495.45982983364</v>
      </c>
      <c r="J292">
        <f t="shared" si="32"/>
        <v>10</v>
      </c>
      <c r="K292">
        <f t="shared" si="34"/>
        <v>2</v>
      </c>
      <c r="L292">
        <f t="shared" si="35"/>
        <v>1</v>
      </c>
      <c r="M292">
        <f t="shared" si="36"/>
        <v>1</v>
      </c>
      <c r="Y292" s="164">
        <f t="shared" si="37"/>
        <v>22.430986448819006</v>
      </c>
      <c r="Z292" s="164">
        <f t="shared" si="38"/>
        <v>27.276247455663203</v>
      </c>
      <c r="AA292" s="165">
        <f t="shared" si="39"/>
        <v>0.21600748669255698</v>
      </c>
    </row>
    <row r="293" spans="1:27" x14ac:dyDescent="0.35">
      <c r="A293" t="s">
        <v>1071</v>
      </c>
      <c r="B293" t="s">
        <v>1074</v>
      </c>
      <c r="C293" t="s">
        <v>1075</v>
      </c>
      <c r="D293" t="s">
        <v>1077</v>
      </c>
      <c r="E293" t="s">
        <v>1080</v>
      </c>
      <c r="F293" t="s">
        <v>1083</v>
      </c>
      <c r="G293" s="106">
        <v>16453.661246805263</v>
      </c>
      <c r="H293" s="133">
        <f t="shared" si="33"/>
        <v>28.368381460009072</v>
      </c>
      <c r="I293" s="132">
        <v>14172.2970393051</v>
      </c>
      <c r="J293">
        <f t="shared" si="32"/>
        <v>10</v>
      </c>
      <c r="K293">
        <f t="shared" si="34"/>
        <v>2</v>
      </c>
      <c r="L293">
        <f t="shared" si="35"/>
        <v>1</v>
      </c>
      <c r="M293">
        <f t="shared" si="36"/>
        <v>1</v>
      </c>
      <c r="Y293" s="164">
        <f t="shared" si="37"/>
        <v>28.368381460009072</v>
      </c>
      <c r="Z293" s="164">
        <f t="shared" si="38"/>
        <v>30.574625214512675</v>
      </c>
      <c r="AA293" s="165">
        <f t="shared" si="39"/>
        <v>7.7771224192460409E-2</v>
      </c>
    </row>
    <row r="294" spans="1:27" x14ac:dyDescent="0.35">
      <c r="A294" t="s">
        <v>1071</v>
      </c>
      <c r="B294" t="s">
        <v>1074</v>
      </c>
      <c r="C294" t="s">
        <v>1075</v>
      </c>
      <c r="D294" t="s">
        <v>1077</v>
      </c>
      <c r="E294" t="s">
        <v>1080</v>
      </c>
      <c r="F294" t="s">
        <v>1083</v>
      </c>
      <c r="G294" s="106">
        <v>17932.655233904778</v>
      </c>
      <c r="H294" s="133">
        <f t="shared" si="33"/>
        <v>30.918371092939271</v>
      </c>
      <c r="I294" s="132">
        <v>23954.0527728093</v>
      </c>
      <c r="J294">
        <f t="shared" si="32"/>
        <v>10</v>
      </c>
      <c r="K294">
        <f t="shared" si="34"/>
        <v>2</v>
      </c>
      <c r="L294">
        <f t="shared" si="35"/>
        <v>1</v>
      </c>
      <c r="M294">
        <f t="shared" si="36"/>
        <v>1</v>
      </c>
      <c r="Y294" s="164">
        <f t="shared" si="37"/>
        <v>30.918371092939271</v>
      </c>
      <c r="Z294" s="164">
        <f t="shared" si="38"/>
        <v>33.596486925138656</v>
      </c>
      <c r="AA294" s="165">
        <f t="shared" si="39"/>
        <v>8.661891741156369E-2</v>
      </c>
    </row>
    <row r="295" spans="1:27" x14ac:dyDescent="0.35">
      <c r="A295" t="s">
        <v>1071</v>
      </c>
      <c r="B295" t="s">
        <v>1074</v>
      </c>
      <c r="C295" t="s">
        <v>1075</v>
      </c>
      <c r="D295" t="s">
        <v>1077</v>
      </c>
      <c r="E295" t="s">
        <v>1080</v>
      </c>
      <c r="F295" t="s">
        <v>1083</v>
      </c>
      <c r="G295" s="106">
        <v>23255.768178965678</v>
      </c>
      <c r="H295" s="133">
        <f t="shared" si="33"/>
        <v>40.096152032699443</v>
      </c>
      <c r="I295" s="132">
        <v>31081.371963744201</v>
      </c>
      <c r="J295">
        <f t="shared" si="32"/>
        <v>10</v>
      </c>
      <c r="K295">
        <f t="shared" si="34"/>
        <v>2</v>
      </c>
      <c r="L295">
        <f t="shared" si="35"/>
        <v>1</v>
      </c>
      <c r="M295">
        <f t="shared" si="36"/>
        <v>1</v>
      </c>
      <c r="Y295" s="164">
        <f t="shared" si="37"/>
        <v>40.096152032699443</v>
      </c>
      <c r="Z295" s="164">
        <f t="shared" si="38"/>
        <v>35.798317920439978</v>
      </c>
      <c r="AA295" s="165">
        <f t="shared" si="39"/>
        <v>-0.10718819373875255</v>
      </c>
    </row>
    <row r="296" spans="1:27" x14ac:dyDescent="0.35">
      <c r="A296" t="s">
        <v>1071</v>
      </c>
      <c r="B296" t="s">
        <v>1074</v>
      </c>
      <c r="C296" t="s">
        <v>1075</v>
      </c>
      <c r="D296" t="s">
        <v>1077</v>
      </c>
      <c r="E296" t="s">
        <v>1080</v>
      </c>
      <c r="F296" t="s">
        <v>1083</v>
      </c>
      <c r="G296" s="106">
        <v>22618.142396567277</v>
      </c>
      <c r="H296" s="133">
        <f t="shared" si="33"/>
        <v>38.996797235460825</v>
      </c>
      <c r="I296" s="132">
        <v>45016.2336447989</v>
      </c>
      <c r="J296">
        <f t="shared" si="32"/>
        <v>10</v>
      </c>
      <c r="K296">
        <f t="shared" si="34"/>
        <v>2</v>
      </c>
      <c r="L296">
        <f t="shared" si="35"/>
        <v>1</v>
      </c>
      <c r="M296">
        <f t="shared" si="36"/>
        <v>1</v>
      </c>
      <c r="Y296" s="164">
        <f t="shared" si="37"/>
        <v>38.996797235460825</v>
      </c>
      <c r="Z296" s="164">
        <f t="shared" si="38"/>
        <v>40.103191820798898</v>
      </c>
      <c r="AA296" s="165">
        <f t="shared" si="39"/>
        <v>2.8371421854407997E-2</v>
      </c>
    </row>
    <row r="297" spans="1:27" x14ac:dyDescent="0.35">
      <c r="A297" t="s">
        <v>1071</v>
      </c>
      <c r="B297" t="s">
        <v>1074</v>
      </c>
      <c r="C297" t="s">
        <v>1075</v>
      </c>
      <c r="D297" t="s">
        <v>1077</v>
      </c>
      <c r="E297" t="s">
        <v>1080</v>
      </c>
      <c r="F297" t="s">
        <v>1083</v>
      </c>
      <c r="G297" s="106">
        <v>24139.881671909432</v>
      </c>
      <c r="H297" s="133">
        <f t="shared" si="33"/>
        <v>41.620485641223162</v>
      </c>
      <c r="I297" s="132">
        <v>54061.366139626101</v>
      </c>
      <c r="J297">
        <f t="shared" si="32"/>
        <v>10</v>
      </c>
      <c r="K297">
        <f t="shared" si="34"/>
        <v>2</v>
      </c>
      <c r="L297">
        <f t="shared" si="35"/>
        <v>1</v>
      </c>
      <c r="M297">
        <f t="shared" si="36"/>
        <v>1</v>
      </c>
      <c r="Y297" s="164">
        <f t="shared" si="37"/>
        <v>41.620485641223162</v>
      </c>
      <c r="Z297" s="164">
        <f t="shared" si="38"/>
        <v>42.897489725830042</v>
      </c>
      <c r="AA297" s="165">
        <f t="shared" si="39"/>
        <v>3.0682104375592933E-2</v>
      </c>
    </row>
    <row r="298" spans="1:27" x14ac:dyDescent="0.35">
      <c r="A298" t="s">
        <v>1071</v>
      </c>
      <c r="B298" t="s">
        <v>1074</v>
      </c>
      <c r="C298" t="s">
        <v>1075</v>
      </c>
      <c r="D298" t="s">
        <v>1077</v>
      </c>
      <c r="E298" t="s">
        <v>1080</v>
      </c>
      <c r="F298" t="s">
        <v>1083</v>
      </c>
      <c r="G298" s="106">
        <v>25864.689846769601</v>
      </c>
      <c r="H298" s="133">
        <f t="shared" si="33"/>
        <v>44.594292839257932</v>
      </c>
      <c r="I298" s="132">
        <v>63550.072249703</v>
      </c>
      <c r="J298">
        <f t="shared" si="32"/>
        <v>10</v>
      </c>
      <c r="K298">
        <f t="shared" si="34"/>
        <v>2</v>
      </c>
      <c r="L298">
        <f t="shared" si="35"/>
        <v>1</v>
      </c>
      <c r="M298">
        <f t="shared" si="36"/>
        <v>1</v>
      </c>
      <c r="Y298" s="164">
        <f t="shared" si="37"/>
        <v>44.594292839257932</v>
      </c>
      <c r="Z298" s="164">
        <f t="shared" si="38"/>
        <v>45.828820098271493</v>
      </c>
      <c r="AA298" s="165">
        <f t="shared" si="39"/>
        <v>2.7683525859765634E-2</v>
      </c>
    </row>
    <row r="299" spans="1:27" x14ac:dyDescent="0.35">
      <c r="A299" t="s">
        <v>1071</v>
      </c>
      <c r="B299" t="s">
        <v>1074</v>
      </c>
      <c r="C299" t="s">
        <v>1075</v>
      </c>
      <c r="D299" t="s">
        <v>1077</v>
      </c>
      <c r="E299" t="s">
        <v>1080</v>
      </c>
      <c r="F299" t="s">
        <v>1083</v>
      </c>
      <c r="G299" s="106">
        <v>26337.892144591799</v>
      </c>
      <c r="H299" s="133">
        <f t="shared" si="33"/>
        <v>45.410158869985857</v>
      </c>
      <c r="I299" s="132">
        <v>71394.000753582499</v>
      </c>
      <c r="J299">
        <f t="shared" si="32"/>
        <v>10</v>
      </c>
      <c r="K299">
        <f t="shared" si="34"/>
        <v>2</v>
      </c>
      <c r="L299">
        <f t="shared" si="35"/>
        <v>1</v>
      </c>
      <c r="M299">
        <f t="shared" si="36"/>
        <v>1</v>
      </c>
      <c r="Y299" s="164">
        <f t="shared" si="37"/>
        <v>45.410158869985857</v>
      </c>
      <c r="Z299" s="164">
        <f t="shared" si="38"/>
        <v>48.252032030008195</v>
      </c>
      <c r="AA299" s="165">
        <f t="shared" si="39"/>
        <v>6.2582321461568169E-2</v>
      </c>
    </row>
    <row r="300" spans="1:27" x14ac:dyDescent="0.35">
      <c r="A300" t="s">
        <v>1071</v>
      </c>
      <c r="B300" t="s">
        <v>1074</v>
      </c>
      <c r="C300" t="s">
        <v>1075</v>
      </c>
      <c r="D300" t="s">
        <v>1077</v>
      </c>
      <c r="E300" t="s">
        <v>1080</v>
      </c>
      <c r="F300" t="s">
        <v>1084</v>
      </c>
      <c r="G300" s="106">
        <v>14854.966525822689</v>
      </c>
      <c r="H300" s="133">
        <f t="shared" si="33"/>
        <v>25.61201125141843</v>
      </c>
      <c r="I300" s="132">
        <v>3495.45982983364</v>
      </c>
      <c r="J300">
        <f t="shared" si="32"/>
        <v>10</v>
      </c>
      <c r="K300">
        <f t="shared" si="34"/>
        <v>2</v>
      </c>
      <c r="L300">
        <f t="shared" si="35"/>
        <v>1</v>
      </c>
      <c r="M300">
        <f t="shared" si="36"/>
        <v>0</v>
      </c>
      <c r="Y300" s="164">
        <f t="shared" si="37"/>
        <v>25.61201125141843</v>
      </c>
      <c r="Z300" s="164">
        <f t="shared" si="38"/>
        <v>26.505859328478884</v>
      </c>
      <c r="AA300" s="165">
        <f t="shared" si="39"/>
        <v>3.4899565999954474E-2</v>
      </c>
    </row>
    <row r="301" spans="1:27" x14ac:dyDescent="0.35">
      <c r="A301" t="s">
        <v>1071</v>
      </c>
      <c r="B301" t="s">
        <v>1074</v>
      </c>
      <c r="C301" t="s">
        <v>1075</v>
      </c>
      <c r="D301" t="s">
        <v>1077</v>
      </c>
      <c r="E301" t="s">
        <v>1080</v>
      </c>
      <c r="F301" t="s">
        <v>1084</v>
      </c>
      <c r="G301" s="106">
        <v>17663.306283526144</v>
      </c>
      <c r="H301" s="133">
        <f t="shared" si="33"/>
        <v>30.453976350907144</v>
      </c>
      <c r="I301" s="132">
        <v>14172.2970393051</v>
      </c>
      <c r="J301">
        <f t="shared" si="32"/>
        <v>10</v>
      </c>
      <c r="K301">
        <f t="shared" si="34"/>
        <v>2</v>
      </c>
      <c r="L301">
        <f t="shared" si="35"/>
        <v>1</v>
      </c>
      <c r="M301">
        <f t="shared" si="36"/>
        <v>0</v>
      </c>
      <c r="Y301" s="164">
        <f t="shared" si="37"/>
        <v>30.453976350907144</v>
      </c>
      <c r="Z301" s="164">
        <f t="shared" si="38"/>
        <v>29.804237087328357</v>
      </c>
      <c r="AA301" s="165">
        <f t="shared" si="39"/>
        <v>-2.1335120776746597E-2</v>
      </c>
    </row>
    <row r="302" spans="1:27" x14ac:dyDescent="0.35">
      <c r="A302" t="s">
        <v>1071</v>
      </c>
      <c r="B302" t="s">
        <v>1074</v>
      </c>
      <c r="C302" t="s">
        <v>1075</v>
      </c>
      <c r="D302" t="s">
        <v>1077</v>
      </c>
      <c r="E302" t="s">
        <v>1080</v>
      </c>
      <c r="F302" t="s">
        <v>1084</v>
      </c>
      <c r="G302" s="106">
        <v>18648.348969123388</v>
      </c>
      <c r="H302" s="133">
        <f t="shared" si="33"/>
        <v>32.152325808833425</v>
      </c>
      <c r="I302" s="132">
        <v>23954.0527728093</v>
      </c>
      <c r="J302">
        <f t="shared" si="32"/>
        <v>10</v>
      </c>
      <c r="K302">
        <f t="shared" si="34"/>
        <v>2</v>
      </c>
      <c r="L302">
        <f t="shared" si="35"/>
        <v>1</v>
      </c>
      <c r="M302">
        <f t="shared" si="36"/>
        <v>0</v>
      </c>
      <c r="Y302" s="164">
        <f t="shared" si="37"/>
        <v>32.152325808833425</v>
      </c>
      <c r="Z302" s="164">
        <f t="shared" si="38"/>
        <v>32.826098797954337</v>
      </c>
      <c r="AA302" s="165">
        <f t="shared" si="39"/>
        <v>2.0955653196814916E-2</v>
      </c>
    </row>
    <row r="303" spans="1:27" x14ac:dyDescent="0.35">
      <c r="A303" t="s">
        <v>1071</v>
      </c>
      <c r="B303" t="s">
        <v>1074</v>
      </c>
      <c r="C303" t="s">
        <v>1075</v>
      </c>
      <c r="D303" t="s">
        <v>1077</v>
      </c>
      <c r="E303" t="s">
        <v>1080</v>
      </c>
      <c r="F303" t="s">
        <v>1084</v>
      </c>
      <c r="G303" s="106">
        <v>22489.885823820379</v>
      </c>
      <c r="H303" s="133">
        <f t="shared" si="33"/>
        <v>38.775665213483414</v>
      </c>
      <c r="I303" s="132">
        <v>31081.371963744201</v>
      </c>
      <c r="J303">
        <f t="shared" si="32"/>
        <v>10</v>
      </c>
      <c r="K303">
        <f t="shared" si="34"/>
        <v>2</v>
      </c>
      <c r="L303">
        <f t="shared" si="35"/>
        <v>1</v>
      </c>
      <c r="M303">
        <f t="shared" si="36"/>
        <v>0</v>
      </c>
      <c r="Y303" s="164">
        <f t="shared" si="37"/>
        <v>38.775665213483414</v>
      </c>
      <c r="Z303" s="164">
        <f t="shared" si="38"/>
        <v>35.027929793255659</v>
      </c>
      <c r="AA303" s="165">
        <f t="shared" si="39"/>
        <v>-9.6651737619308675E-2</v>
      </c>
    </row>
    <row r="304" spans="1:27" x14ac:dyDescent="0.35">
      <c r="A304" t="s">
        <v>1071</v>
      </c>
      <c r="B304" t="s">
        <v>1074</v>
      </c>
      <c r="C304" t="s">
        <v>1075</v>
      </c>
      <c r="D304" t="s">
        <v>1077</v>
      </c>
      <c r="E304" t="s">
        <v>1080</v>
      </c>
      <c r="F304" t="s">
        <v>1084</v>
      </c>
      <c r="G304" s="106">
        <v>22134.605998695526</v>
      </c>
      <c r="H304" s="133">
        <f t="shared" si="33"/>
        <v>38.163113790854354</v>
      </c>
      <c r="I304" s="132">
        <v>45016.2336447989</v>
      </c>
      <c r="J304">
        <f t="shared" si="32"/>
        <v>10</v>
      </c>
      <c r="K304">
        <f t="shared" si="34"/>
        <v>2</v>
      </c>
      <c r="L304">
        <f t="shared" si="35"/>
        <v>1</v>
      </c>
      <c r="M304">
        <f t="shared" si="36"/>
        <v>0</v>
      </c>
      <c r="Y304" s="164">
        <f t="shared" si="37"/>
        <v>38.163113790854354</v>
      </c>
      <c r="Z304" s="164">
        <f t="shared" si="38"/>
        <v>39.332803693614579</v>
      </c>
      <c r="AA304" s="165">
        <f t="shared" si="39"/>
        <v>3.0649750153262767E-2</v>
      </c>
    </row>
    <row r="305" spans="1:27" x14ac:dyDescent="0.35">
      <c r="A305" t="s">
        <v>1071</v>
      </c>
      <c r="B305" t="s">
        <v>1074</v>
      </c>
      <c r="C305" t="s">
        <v>1075</v>
      </c>
      <c r="D305" t="s">
        <v>1077</v>
      </c>
      <c r="E305" t="s">
        <v>1080</v>
      </c>
      <c r="F305" t="s">
        <v>1084</v>
      </c>
      <c r="G305" s="106">
        <v>23049.299658712891</v>
      </c>
      <c r="H305" s="133">
        <f t="shared" si="33"/>
        <v>39.740171825367057</v>
      </c>
      <c r="I305" s="132">
        <v>54061.366139626101</v>
      </c>
      <c r="J305">
        <f t="shared" si="32"/>
        <v>10</v>
      </c>
      <c r="K305">
        <f t="shared" si="34"/>
        <v>2</v>
      </c>
      <c r="L305">
        <f t="shared" si="35"/>
        <v>1</v>
      </c>
      <c r="M305">
        <f t="shared" si="36"/>
        <v>0</v>
      </c>
      <c r="Y305" s="164">
        <f t="shared" si="37"/>
        <v>39.740171825367057</v>
      </c>
      <c r="Z305" s="164">
        <f t="shared" si="38"/>
        <v>42.127101598645723</v>
      </c>
      <c r="AA305" s="165">
        <f t="shared" si="39"/>
        <v>6.0063398411252855E-2</v>
      </c>
    </row>
    <row r="306" spans="1:27" x14ac:dyDescent="0.35">
      <c r="A306" t="s">
        <v>1071</v>
      </c>
      <c r="B306" t="s">
        <v>1074</v>
      </c>
      <c r="C306" t="s">
        <v>1075</v>
      </c>
      <c r="D306" t="s">
        <v>1077</v>
      </c>
      <c r="E306" t="s">
        <v>1080</v>
      </c>
      <c r="F306" t="s">
        <v>1084</v>
      </c>
      <c r="G306" s="106">
        <v>24440.750285264498</v>
      </c>
      <c r="H306" s="133">
        <f t="shared" si="33"/>
        <v>42.139224629766375</v>
      </c>
      <c r="I306" s="132">
        <v>63550.072249703</v>
      </c>
      <c r="J306">
        <f t="shared" si="32"/>
        <v>10</v>
      </c>
      <c r="K306">
        <f t="shared" si="34"/>
        <v>2</v>
      </c>
      <c r="L306">
        <f t="shared" si="35"/>
        <v>1</v>
      </c>
      <c r="M306">
        <f t="shared" si="36"/>
        <v>0</v>
      </c>
      <c r="Y306" s="164">
        <f t="shared" si="37"/>
        <v>42.139224629766375</v>
      </c>
      <c r="Z306" s="164">
        <f t="shared" si="38"/>
        <v>45.058431971087174</v>
      </c>
      <c r="AA306" s="165">
        <f t="shared" si="39"/>
        <v>6.9275297943159675E-2</v>
      </c>
    </row>
    <row r="307" spans="1:27" x14ac:dyDescent="0.35">
      <c r="A307" t="s">
        <v>1071</v>
      </c>
      <c r="B307" t="s">
        <v>1074</v>
      </c>
      <c r="C307" t="s">
        <v>1075</v>
      </c>
      <c r="D307" t="s">
        <v>1077</v>
      </c>
      <c r="E307" t="s">
        <v>1080</v>
      </c>
      <c r="F307" t="s">
        <v>1084</v>
      </c>
      <c r="G307" s="106">
        <v>24538.896252402941</v>
      </c>
      <c r="H307" s="133">
        <f t="shared" si="33"/>
        <v>42.308441814487828</v>
      </c>
      <c r="I307" s="132">
        <v>71394.000753582499</v>
      </c>
      <c r="J307">
        <f t="shared" si="32"/>
        <v>10</v>
      </c>
      <c r="K307">
        <f t="shared" si="34"/>
        <v>2</v>
      </c>
      <c r="L307">
        <f t="shared" si="35"/>
        <v>1</v>
      </c>
      <c r="M307">
        <f t="shared" si="36"/>
        <v>0</v>
      </c>
      <c r="Y307" s="164">
        <f t="shared" si="37"/>
        <v>42.308441814487828</v>
      </c>
      <c r="Z307" s="164">
        <f t="shared" si="38"/>
        <v>47.481643902823876</v>
      </c>
      <c r="AA307" s="165">
        <f t="shared" si="39"/>
        <v>0.12227351957368882</v>
      </c>
    </row>
    <row r="308" spans="1:27" x14ac:dyDescent="0.35">
      <c r="A308" t="s">
        <v>1071</v>
      </c>
      <c r="B308" t="s">
        <v>1074</v>
      </c>
      <c r="C308" t="s">
        <v>1075</v>
      </c>
      <c r="D308" t="s">
        <v>1077</v>
      </c>
      <c r="E308" t="s">
        <v>1081</v>
      </c>
      <c r="F308" t="s">
        <v>1083</v>
      </c>
      <c r="G308" s="106">
        <v>12990.327382284395</v>
      </c>
      <c r="H308" s="133">
        <f t="shared" si="33"/>
        <v>22.397116176352405</v>
      </c>
      <c r="I308" s="132">
        <v>3495.45982983364</v>
      </c>
      <c r="J308">
        <f t="shared" si="32"/>
        <v>10</v>
      </c>
      <c r="K308">
        <f t="shared" si="34"/>
        <v>2</v>
      </c>
      <c r="L308">
        <f t="shared" si="35"/>
        <v>1</v>
      </c>
      <c r="M308">
        <f t="shared" si="36"/>
        <v>1</v>
      </c>
      <c r="Y308" s="164">
        <f t="shared" si="37"/>
        <v>22.397116176352405</v>
      </c>
      <c r="Z308" s="164">
        <f t="shared" si="38"/>
        <v>27.276247455663203</v>
      </c>
      <c r="AA308" s="165">
        <f t="shared" si="39"/>
        <v>0.21784640669330191</v>
      </c>
    </row>
    <row r="309" spans="1:27" x14ac:dyDescent="0.35">
      <c r="A309" t="s">
        <v>1071</v>
      </c>
      <c r="B309" t="s">
        <v>1074</v>
      </c>
      <c r="C309" t="s">
        <v>1075</v>
      </c>
      <c r="D309" t="s">
        <v>1077</v>
      </c>
      <c r="E309" t="s">
        <v>1081</v>
      </c>
      <c r="F309" t="s">
        <v>1083</v>
      </c>
      <c r="G309" s="106">
        <v>16338.628862322594</v>
      </c>
      <c r="H309" s="133">
        <f t="shared" si="33"/>
        <v>28.170049762625162</v>
      </c>
      <c r="I309" s="132">
        <v>14172.2970393051</v>
      </c>
      <c r="J309">
        <f t="shared" si="32"/>
        <v>10</v>
      </c>
      <c r="K309">
        <f t="shared" si="34"/>
        <v>2</v>
      </c>
      <c r="L309">
        <f t="shared" si="35"/>
        <v>1</v>
      </c>
      <c r="M309">
        <f t="shared" si="36"/>
        <v>1</v>
      </c>
      <c r="Y309" s="164">
        <f t="shared" si="37"/>
        <v>28.170049762625162</v>
      </c>
      <c r="Z309" s="164">
        <f t="shared" si="38"/>
        <v>30.574625214512675</v>
      </c>
      <c r="AA309" s="165">
        <f t="shared" si="39"/>
        <v>8.5359290173416813E-2</v>
      </c>
    </row>
    <row r="310" spans="1:27" x14ac:dyDescent="0.35">
      <c r="A310" t="s">
        <v>1071</v>
      </c>
      <c r="B310" t="s">
        <v>1074</v>
      </c>
      <c r="C310" t="s">
        <v>1075</v>
      </c>
      <c r="D310" t="s">
        <v>1077</v>
      </c>
      <c r="E310" t="s">
        <v>1081</v>
      </c>
      <c r="F310" t="s">
        <v>1083</v>
      </c>
      <c r="G310" s="106">
        <v>17833.995648222437</v>
      </c>
      <c r="H310" s="133">
        <f t="shared" si="33"/>
        <v>30.7482683590042</v>
      </c>
      <c r="I310" s="132">
        <v>23954.0527728093</v>
      </c>
      <c r="J310">
        <f t="shared" si="32"/>
        <v>10</v>
      </c>
      <c r="K310">
        <f t="shared" si="34"/>
        <v>2</v>
      </c>
      <c r="L310">
        <f t="shared" si="35"/>
        <v>1</v>
      </c>
      <c r="M310">
        <f t="shared" si="36"/>
        <v>1</v>
      </c>
      <c r="Y310" s="164">
        <f t="shared" si="37"/>
        <v>30.7482683590042</v>
      </c>
      <c r="Z310" s="164">
        <f t="shared" si="38"/>
        <v>33.596486925138656</v>
      </c>
      <c r="AA310" s="165">
        <f t="shared" si="39"/>
        <v>9.2630210354606612E-2</v>
      </c>
    </row>
    <row r="311" spans="1:27" x14ac:dyDescent="0.35">
      <c r="A311" t="s">
        <v>1071</v>
      </c>
      <c r="B311" t="s">
        <v>1074</v>
      </c>
      <c r="C311" t="s">
        <v>1075</v>
      </c>
      <c r="D311" t="s">
        <v>1077</v>
      </c>
      <c r="E311" t="s">
        <v>1081</v>
      </c>
      <c r="F311" t="s">
        <v>1083</v>
      </c>
      <c r="G311" s="106">
        <v>23139.309681048475</v>
      </c>
      <c r="H311" s="133">
        <f t="shared" si="33"/>
        <v>39.895361519049096</v>
      </c>
      <c r="I311" s="132">
        <v>31081.371963744201</v>
      </c>
      <c r="J311">
        <f t="shared" si="32"/>
        <v>10</v>
      </c>
      <c r="K311">
        <f t="shared" si="34"/>
        <v>2</v>
      </c>
      <c r="L311">
        <f t="shared" si="35"/>
        <v>1</v>
      </c>
      <c r="M311">
        <f t="shared" si="36"/>
        <v>1</v>
      </c>
      <c r="Y311" s="164">
        <f t="shared" si="37"/>
        <v>39.895361519049096</v>
      </c>
      <c r="Z311" s="164">
        <f t="shared" si="38"/>
        <v>35.798317920439978</v>
      </c>
      <c r="AA311" s="165">
        <f t="shared" si="39"/>
        <v>-0.10269473549331987</v>
      </c>
    </row>
    <row r="312" spans="1:27" x14ac:dyDescent="0.35">
      <c r="A312" t="s">
        <v>1071</v>
      </c>
      <c r="B312" t="s">
        <v>1074</v>
      </c>
      <c r="C312" t="s">
        <v>1075</v>
      </c>
      <c r="D312" t="s">
        <v>1077</v>
      </c>
      <c r="E312" t="s">
        <v>1081</v>
      </c>
      <c r="F312" t="s">
        <v>1083</v>
      </c>
      <c r="G312" s="106">
        <v>22455.355646799148</v>
      </c>
      <c r="H312" s="133">
        <f t="shared" si="33"/>
        <v>38.716130425515772</v>
      </c>
      <c r="I312" s="132">
        <v>45016.2336447989</v>
      </c>
      <c r="J312">
        <f t="shared" si="32"/>
        <v>10</v>
      </c>
      <c r="K312">
        <f t="shared" si="34"/>
        <v>2</v>
      </c>
      <c r="L312">
        <f t="shared" si="35"/>
        <v>1</v>
      </c>
      <c r="M312">
        <f t="shared" si="36"/>
        <v>1</v>
      </c>
      <c r="Y312" s="164">
        <f t="shared" si="37"/>
        <v>38.716130425515772</v>
      </c>
      <c r="Z312" s="164">
        <f t="shared" si="38"/>
        <v>40.103191820798898</v>
      </c>
      <c r="AA312" s="165">
        <f t="shared" si="39"/>
        <v>3.5826447014162044E-2</v>
      </c>
    </row>
    <row r="313" spans="1:27" x14ac:dyDescent="0.35">
      <c r="A313" t="s">
        <v>1071</v>
      </c>
      <c r="B313" t="s">
        <v>1074</v>
      </c>
      <c r="C313" t="s">
        <v>1075</v>
      </c>
      <c r="D313" t="s">
        <v>1077</v>
      </c>
      <c r="E313" t="s">
        <v>1081</v>
      </c>
      <c r="F313" t="s">
        <v>1083</v>
      </c>
      <c r="G313" s="106">
        <v>23920.959006530953</v>
      </c>
      <c r="H313" s="133">
        <f t="shared" si="33"/>
        <v>41.243032769880955</v>
      </c>
      <c r="I313" s="132">
        <v>54061.366139626101</v>
      </c>
      <c r="J313">
        <f t="shared" si="32"/>
        <v>10</v>
      </c>
      <c r="K313">
        <f t="shared" si="34"/>
        <v>2</v>
      </c>
      <c r="L313">
        <f t="shared" si="35"/>
        <v>1</v>
      </c>
      <c r="M313">
        <f t="shared" si="36"/>
        <v>1</v>
      </c>
      <c r="Y313" s="164">
        <f t="shared" si="37"/>
        <v>41.243032769880955</v>
      </c>
      <c r="Z313" s="164">
        <f t="shared" si="38"/>
        <v>42.897489725830042</v>
      </c>
      <c r="AA313" s="165">
        <f t="shared" si="39"/>
        <v>4.0114822912763692E-2</v>
      </c>
    </row>
    <row r="314" spans="1:27" x14ac:dyDescent="0.35">
      <c r="A314" t="s">
        <v>1071</v>
      </c>
      <c r="B314" t="s">
        <v>1074</v>
      </c>
      <c r="C314" t="s">
        <v>1075</v>
      </c>
      <c r="D314" t="s">
        <v>1077</v>
      </c>
      <c r="E314" t="s">
        <v>1081</v>
      </c>
      <c r="F314" t="s">
        <v>1083</v>
      </c>
      <c r="G314" s="106">
        <v>25905.499929947033</v>
      </c>
      <c r="H314" s="133">
        <f t="shared" si="33"/>
        <v>44.664655051632813</v>
      </c>
      <c r="I314" s="132">
        <v>63550.072249703</v>
      </c>
      <c r="J314">
        <f t="shared" si="32"/>
        <v>10</v>
      </c>
      <c r="K314">
        <f t="shared" si="34"/>
        <v>2</v>
      </c>
      <c r="L314">
        <f t="shared" si="35"/>
        <v>1</v>
      </c>
      <c r="M314">
        <f t="shared" si="36"/>
        <v>1</v>
      </c>
      <c r="Y314" s="164">
        <f t="shared" si="37"/>
        <v>44.664655051632813</v>
      </c>
      <c r="Z314" s="164">
        <f t="shared" si="38"/>
        <v>45.828820098271493</v>
      </c>
      <c r="AA314" s="165">
        <f t="shared" si="39"/>
        <v>2.6064570414635391E-2</v>
      </c>
    </row>
    <row r="315" spans="1:27" x14ac:dyDescent="0.35">
      <c r="A315" t="s">
        <v>1071</v>
      </c>
      <c r="B315" t="s">
        <v>1074</v>
      </c>
      <c r="C315" t="s">
        <v>1075</v>
      </c>
      <c r="D315" t="s">
        <v>1077</v>
      </c>
      <c r="E315" t="s">
        <v>1081</v>
      </c>
      <c r="F315" t="s">
        <v>1083</v>
      </c>
      <c r="G315" s="106">
        <v>26478.093443766295</v>
      </c>
      <c r="H315" s="133">
        <f t="shared" si="33"/>
        <v>45.651885247872919</v>
      </c>
      <c r="I315" s="132">
        <v>71394.000753582499</v>
      </c>
      <c r="J315">
        <f t="shared" si="32"/>
        <v>10</v>
      </c>
      <c r="K315">
        <f t="shared" si="34"/>
        <v>2</v>
      </c>
      <c r="L315">
        <f t="shared" si="35"/>
        <v>1</v>
      </c>
      <c r="M315">
        <f t="shared" si="36"/>
        <v>1</v>
      </c>
      <c r="Y315" s="164">
        <f t="shared" si="37"/>
        <v>45.651885247872919</v>
      </c>
      <c r="Z315" s="164">
        <f t="shared" si="38"/>
        <v>48.252032030008195</v>
      </c>
      <c r="AA315" s="165">
        <f t="shared" si="39"/>
        <v>5.6955956320696055E-2</v>
      </c>
    </row>
    <row r="316" spans="1:27" x14ac:dyDescent="0.35">
      <c r="A316" t="s">
        <v>1071</v>
      </c>
      <c r="B316" t="s">
        <v>1074</v>
      </c>
      <c r="C316" t="s">
        <v>1075</v>
      </c>
      <c r="D316" t="s">
        <v>1077</v>
      </c>
      <c r="E316" t="s">
        <v>1081</v>
      </c>
      <c r="F316" t="s">
        <v>1084</v>
      </c>
      <c r="G316" s="106">
        <v>14690.550541137138</v>
      </c>
      <c r="H316" s="133">
        <f t="shared" si="33"/>
        <v>25.328535415753684</v>
      </c>
      <c r="I316" s="132">
        <v>3495.45982983364</v>
      </c>
      <c r="J316">
        <f t="shared" si="32"/>
        <v>10</v>
      </c>
      <c r="K316">
        <f t="shared" si="34"/>
        <v>2</v>
      </c>
      <c r="L316">
        <f t="shared" si="35"/>
        <v>1</v>
      </c>
      <c r="M316">
        <f t="shared" si="36"/>
        <v>0</v>
      </c>
      <c r="Y316" s="164">
        <f t="shared" si="37"/>
        <v>25.328535415753684</v>
      </c>
      <c r="Z316" s="164">
        <f t="shared" si="38"/>
        <v>26.505859328478884</v>
      </c>
      <c r="AA316" s="165">
        <f t="shared" si="39"/>
        <v>4.648211566125271E-2</v>
      </c>
    </row>
    <row r="317" spans="1:27" x14ac:dyDescent="0.35">
      <c r="A317" t="s">
        <v>1071</v>
      </c>
      <c r="B317" t="s">
        <v>1074</v>
      </c>
      <c r="C317" t="s">
        <v>1075</v>
      </c>
      <c r="D317" t="s">
        <v>1077</v>
      </c>
      <c r="E317" t="s">
        <v>1081</v>
      </c>
      <c r="F317" t="s">
        <v>1084</v>
      </c>
      <c r="G317" s="106">
        <v>17515.040868950491</v>
      </c>
      <c r="H317" s="133">
        <f t="shared" si="33"/>
        <v>30.198346325776708</v>
      </c>
      <c r="I317" s="132">
        <v>14172.2970393051</v>
      </c>
      <c r="J317">
        <f t="shared" si="32"/>
        <v>10</v>
      </c>
      <c r="K317">
        <f t="shared" si="34"/>
        <v>2</v>
      </c>
      <c r="L317">
        <f t="shared" si="35"/>
        <v>1</v>
      </c>
      <c r="M317">
        <f t="shared" si="36"/>
        <v>0</v>
      </c>
      <c r="Y317" s="164">
        <f t="shared" si="37"/>
        <v>30.198346325776708</v>
      </c>
      <c r="Z317" s="164">
        <f t="shared" si="38"/>
        <v>29.804237087328357</v>
      </c>
      <c r="AA317" s="165">
        <f t="shared" si="39"/>
        <v>-1.3050689405199267E-2</v>
      </c>
    </row>
    <row r="318" spans="1:27" x14ac:dyDescent="0.35">
      <c r="A318" t="s">
        <v>1071</v>
      </c>
      <c r="B318" t="s">
        <v>1074</v>
      </c>
      <c r="C318" t="s">
        <v>1075</v>
      </c>
      <c r="D318" t="s">
        <v>1077</v>
      </c>
      <c r="E318" t="s">
        <v>1081</v>
      </c>
      <c r="F318" t="s">
        <v>1084</v>
      </c>
      <c r="G318" s="106">
        <v>18522.484791236278</v>
      </c>
      <c r="H318" s="133">
        <f t="shared" si="33"/>
        <v>31.935318605579791</v>
      </c>
      <c r="I318" s="132">
        <v>23954.0527728093</v>
      </c>
      <c r="J318">
        <f t="shared" si="32"/>
        <v>10</v>
      </c>
      <c r="K318">
        <f t="shared" si="34"/>
        <v>2</v>
      </c>
      <c r="L318">
        <f t="shared" si="35"/>
        <v>1</v>
      </c>
      <c r="M318">
        <f t="shared" si="36"/>
        <v>0</v>
      </c>
      <c r="Y318" s="164">
        <f t="shared" si="37"/>
        <v>31.935318605579791</v>
      </c>
      <c r="Z318" s="164">
        <f t="shared" si="38"/>
        <v>32.826098797954337</v>
      </c>
      <c r="AA318" s="165">
        <f t="shared" si="39"/>
        <v>2.7893261481941378E-2</v>
      </c>
    </row>
    <row r="319" spans="1:27" x14ac:dyDescent="0.35">
      <c r="A319" t="s">
        <v>1071</v>
      </c>
      <c r="B319" t="s">
        <v>1074</v>
      </c>
      <c r="C319" t="s">
        <v>1075</v>
      </c>
      <c r="D319" t="s">
        <v>1077</v>
      </c>
      <c r="E319" t="s">
        <v>1081</v>
      </c>
      <c r="F319" t="s">
        <v>1084</v>
      </c>
      <c r="G319" s="106">
        <v>22430.199274900198</v>
      </c>
      <c r="H319" s="133">
        <f t="shared" si="33"/>
        <v>38.67275737051758</v>
      </c>
      <c r="I319" s="132">
        <v>31081.371963744201</v>
      </c>
      <c r="J319">
        <f t="shared" si="32"/>
        <v>10</v>
      </c>
      <c r="K319">
        <f t="shared" si="34"/>
        <v>2</v>
      </c>
      <c r="L319">
        <f t="shared" si="35"/>
        <v>1</v>
      </c>
      <c r="M319">
        <f t="shared" si="36"/>
        <v>0</v>
      </c>
      <c r="Y319" s="164">
        <f t="shared" si="37"/>
        <v>38.67275737051758</v>
      </c>
      <c r="Z319" s="164">
        <f t="shared" si="38"/>
        <v>35.027929793255659</v>
      </c>
      <c r="AA319" s="165">
        <f t="shared" si="39"/>
        <v>-9.4247936404984078E-2</v>
      </c>
    </row>
    <row r="320" spans="1:27" x14ac:dyDescent="0.35">
      <c r="A320" t="s">
        <v>1071</v>
      </c>
      <c r="B320" t="s">
        <v>1074</v>
      </c>
      <c r="C320" t="s">
        <v>1075</v>
      </c>
      <c r="D320" t="s">
        <v>1077</v>
      </c>
      <c r="E320" t="s">
        <v>1081</v>
      </c>
      <c r="F320" t="s">
        <v>1084</v>
      </c>
      <c r="G320" s="106">
        <v>21993.040830900969</v>
      </c>
      <c r="H320" s="133">
        <f t="shared" si="33"/>
        <v>37.919035915346498</v>
      </c>
      <c r="I320" s="132">
        <v>45016.2336447989</v>
      </c>
      <c r="J320">
        <f t="shared" si="32"/>
        <v>10</v>
      </c>
      <c r="K320">
        <f t="shared" si="34"/>
        <v>2</v>
      </c>
      <c r="L320">
        <f t="shared" si="35"/>
        <v>1</v>
      </c>
      <c r="M320">
        <f t="shared" si="36"/>
        <v>0</v>
      </c>
      <c r="Y320" s="164">
        <f t="shared" si="37"/>
        <v>37.919035915346498</v>
      </c>
      <c r="Z320" s="164">
        <f t="shared" si="38"/>
        <v>39.332803693614579</v>
      </c>
      <c r="AA320" s="165">
        <f t="shared" si="39"/>
        <v>3.7283853456197891E-2</v>
      </c>
    </row>
    <row r="321" spans="1:27" x14ac:dyDescent="0.35">
      <c r="A321" t="s">
        <v>1071</v>
      </c>
      <c r="B321" t="s">
        <v>1074</v>
      </c>
      <c r="C321" t="s">
        <v>1075</v>
      </c>
      <c r="D321" t="s">
        <v>1077</v>
      </c>
      <c r="E321" t="s">
        <v>1081</v>
      </c>
      <c r="F321" t="s">
        <v>1084</v>
      </c>
      <c r="G321" s="106">
        <v>22878.150606417708</v>
      </c>
      <c r="H321" s="133">
        <f t="shared" si="33"/>
        <v>39.445087252444324</v>
      </c>
      <c r="I321" s="132">
        <v>54061.366139626101</v>
      </c>
      <c r="J321">
        <f t="shared" si="32"/>
        <v>10</v>
      </c>
      <c r="K321">
        <f t="shared" si="34"/>
        <v>2</v>
      </c>
      <c r="L321">
        <f t="shared" si="35"/>
        <v>1</v>
      </c>
      <c r="M321">
        <f t="shared" si="36"/>
        <v>0</v>
      </c>
      <c r="Y321" s="164">
        <f t="shared" si="37"/>
        <v>39.445087252444324</v>
      </c>
      <c r="Z321" s="164">
        <f t="shared" si="38"/>
        <v>42.127101598645723</v>
      </c>
      <c r="AA321" s="165">
        <f t="shared" si="39"/>
        <v>6.7993621842862062E-2</v>
      </c>
    </row>
    <row r="322" spans="1:27" x14ac:dyDescent="0.35">
      <c r="A322" t="s">
        <v>1071</v>
      </c>
      <c r="B322" t="s">
        <v>1074</v>
      </c>
      <c r="C322" t="s">
        <v>1075</v>
      </c>
      <c r="D322" t="s">
        <v>1077</v>
      </c>
      <c r="E322" t="s">
        <v>1081</v>
      </c>
      <c r="F322" t="s">
        <v>1084</v>
      </c>
      <c r="G322" s="106">
        <v>24511.846839874554</v>
      </c>
      <c r="H322" s="133">
        <f t="shared" si="33"/>
        <v>42.261804896335434</v>
      </c>
      <c r="I322" s="132">
        <v>63550.072249703</v>
      </c>
      <c r="J322">
        <f t="shared" si="32"/>
        <v>10</v>
      </c>
      <c r="K322">
        <f t="shared" si="34"/>
        <v>2</v>
      </c>
      <c r="L322">
        <f t="shared" si="35"/>
        <v>1</v>
      </c>
      <c r="M322">
        <f t="shared" si="36"/>
        <v>0</v>
      </c>
      <c r="Y322" s="164">
        <f t="shared" si="37"/>
        <v>42.261804896335434</v>
      </c>
      <c r="Z322" s="164">
        <f t="shared" si="38"/>
        <v>45.058431971087174</v>
      </c>
      <c r="AA322" s="165">
        <f t="shared" si="39"/>
        <v>6.6173867434474731E-2</v>
      </c>
    </row>
    <row r="323" spans="1:27" x14ac:dyDescent="0.35">
      <c r="A323" t="s">
        <v>1071</v>
      </c>
      <c r="B323" t="s">
        <v>1074</v>
      </c>
      <c r="C323" t="s">
        <v>1075</v>
      </c>
      <c r="D323" t="s">
        <v>1077</v>
      </c>
      <c r="E323" t="s">
        <v>1081</v>
      </c>
      <c r="F323" t="s">
        <v>1084</v>
      </c>
      <c r="G323" s="106">
        <v>24775.562302414866</v>
      </c>
      <c r="H323" s="133">
        <f t="shared" si="33"/>
        <v>42.716486728301497</v>
      </c>
      <c r="I323" s="132">
        <v>71394.000753582499</v>
      </c>
      <c r="J323">
        <f t="shared" si="32"/>
        <v>10</v>
      </c>
      <c r="K323">
        <f t="shared" si="34"/>
        <v>2</v>
      </c>
      <c r="L323">
        <f t="shared" si="35"/>
        <v>1</v>
      </c>
      <c r="M323">
        <f t="shared" si="36"/>
        <v>0</v>
      </c>
      <c r="Y323" s="164">
        <f t="shared" si="37"/>
        <v>42.716486728301497</v>
      </c>
      <c r="Z323" s="164">
        <f t="shared" si="38"/>
        <v>47.481643902823876</v>
      </c>
      <c r="AA323" s="165">
        <f t="shared" si="39"/>
        <v>0.11155311542429014</v>
      </c>
    </row>
    <row r="324" spans="1:27" x14ac:dyDescent="0.35">
      <c r="A324" t="s">
        <v>1071</v>
      </c>
      <c r="B324" t="s">
        <v>1074</v>
      </c>
      <c r="C324" t="s">
        <v>1075</v>
      </c>
      <c r="D324" t="s">
        <v>1078</v>
      </c>
      <c r="E324" t="s">
        <v>1079</v>
      </c>
      <c r="F324" t="s">
        <v>1083</v>
      </c>
      <c r="G324" s="106">
        <v>13046.731989231275</v>
      </c>
      <c r="H324" s="133">
        <f t="shared" si="33"/>
        <v>22.494365498674611</v>
      </c>
      <c r="I324" s="132">
        <v>3495.45982983364</v>
      </c>
      <c r="J324">
        <f t="shared" ref="J324:J387" si="40">IF(A324="LI01",10,23.84)</f>
        <v>10</v>
      </c>
      <c r="K324">
        <f t="shared" si="34"/>
        <v>2</v>
      </c>
      <c r="L324">
        <f t="shared" si="35"/>
        <v>1</v>
      </c>
      <c r="M324">
        <f t="shared" si="36"/>
        <v>1</v>
      </c>
      <c r="Y324" s="164">
        <f t="shared" si="37"/>
        <v>22.494365498674611</v>
      </c>
      <c r="Z324" s="164">
        <f t="shared" si="38"/>
        <v>27.276247455663203</v>
      </c>
      <c r="AA324" s="165">
        <f t="shared" si="39"/>
        <v>0.21258132207687042</v>
      </c>
    </row>
    <row r="325" spans="1:27" x14ac:dyDescent="0.35">
      <c r="A325" t="s">
        <v>1071</v>
      </c>
      <c r="B325" t="s">
        <v>1074</v>
      </c>
      <c r="C325" t="s">
        <v>1075</v>
      </c>
      <c r="D325" t="s">
        <v>1078</v>
      </c>
      <c r="E325" t="s">
        <v>1079</v>
      </c>
      <c r="F325" t="s">
        <v>1083</v>
      </c>
      <c r="G325" s="106">
        <v>16446.121346744025</v>
      </c>
      <c r="H325" s="133">
        <f t="shared" ref="H325:H388" si="41">G325/580</f>
        <v>28.355381632317282</v>
      </c>
      <c r="I325" s="132">
        <v>14172.2970393051</v>
      </c>
      <c r="J325">
        <f t="shared" si="40"/>
        <v>10</v>
      </c>
      <c r="K325">
        <f t="shared" ref="K325:K388" si="42">IF(B325="ENT01",1,2)</f>
        <v>2</v>
      </c>
      <c r="L325">
        <f t="shared" ref="L325:L388" si="43">IF(C325="ENV01",1,2)</f>
        <v>1</v>
      </c>
      <c r="M325">
        <f t="shared" ref="M325:M388" si="44">IF(F325="ZVDF01",1,0)</f>
        <v>1</v>
      </c>
      <c r="Y325" s="164">
        <f t="shared" ref="Y325:Y388" si="45">H325</f>
        <v>28.355381632317282</v>
      </c>
      <c r="Z325" s="164">
        <f t="shared" ref="Z325:Z388" si="46">$P$20+I325*$P$21+J325*$P$22+K325*$P$23+L325*$P$24+M325*$P$25</f>
        <v>30.574625214512675</v>
      </c>
      <c r="AA325" s="165">
        <f t="shared" ref="AA325:AA388" si="47">Z325/Y325-1</f>
        <v>7.8265339926374633E-2</v>
      </c>
    </row>
    <row r="326" spans="1:27" x14ac:dyDescent="0.35">
      <c r="A326" t="s">
        <v>1071</v>
      </c>
      <c r="B326" t="s">
        <v>1074</v>
      </c>
      <c r="C326" t="s">
        <v>1075</v>
      </c>
      <c r="D326" t="s">
        <v>1078</v>
      </c>
      <c r="E326" t="s">
        <v>1079</v>
      </c>
      <c r="F326" t="s">
        <v>1083</v>
      </c>
      <c r="G326" s="106">
        <v>17849.84768759389</v>
      </c>
      <c r="H326" s="133">
        <f t="shared" si="41"/>
        <v>30.775599461368778</v>
      </c>
      <c r="I326" s="132">
        <v>23954.0527728093</v>
      </c>
      <c r="J326">
        <f t="shared" si="40"/>
        <v>10</v>
      </c>
      <c r="K326">
        <f t="shared" si="42"/>
        <v>2</v>
      </c>
      <c r="L326">
        <f t="shared" si="43"/>
        <v>1</v>
      </c>
      <c r="M326">
        <f t="shared" si="44"/>
        <v>1</v>
      </c>
      <c r="Y326" s="164">
        <f t="shared" si="45"/>
        <v>30.775599461368778</v>
      </c>
      <c r="Z326" s="164">
        <f t="shared" si="46"/>
        <v>33.596486925138656</v>
      </c>
      <c r="AA326" s="165">
        <f t="shared" si="47"/>
        <v>9.1659870583863379E-2</v>
      </c>
    </row>
    <row r="327" spans="1:27" x14ac:dyDescent="0.35">
      <c r="A327" t="s">
        <v>1071</v>
      </c>
      <c r="B327" t="s">
        <v>1074</v>
      </c>
      <c r="C327" t="s">
        <v>1075</v>
      </c>
      <c r="D327" t="s">
        <v>1078</v>
      </c>
      <c r="E327" t="s">
        <v>1079</v>
      </c>
      <c r="F327" t="s">
        <v>1083</v>
      </c>
      <c r="G327" s="106">
        <v>23198.577760097687</v>
      </c>
      <c r="H327" s="133">
        <f t="shared" si="41"/>
        <v>39.99754786223739</v>
      </c>
      <c r="I327" s="132">
        <v>31081.371963744201</v>
      </c>
      <c r="J327">
        <f t="shared" si="40"/>
        <v>10</v>
      </c>
      <c r="K327">
        <f t="shared" si="42"/>
        <v>2</v>
      </c>
      <c r="L327">
        <f t="shared" si="43"/>
        <v>1</v>
      </c>
      <c r="M327">
        <f t="shared" si="44"/>
        <v>1</v>
      </c>
      <c r="Y327" s="164">
        <f t="shared" si="45"/>
        <v>39.99754786223739</v>
      </c>
      <c r="Z327" s="164">
        <f t="shared" si="46"/>
        <v>35.798317920439978</v>
      </c>
      <c r="AA327" s="165">
        <f t="shared" si="47"/>
        <v>-0.10498718462093526</v>
      </c>
    </row>
    <row r="328" spans="1:27" x14ac:dyDescent="0.35">
      <c r="A328" t="s">
        <v>1071</v>
      </c>
      <c r="B328" t="s">
        <v>1074</v>
      </c>
      <c r="C328" t="s">
        <v>1075</v>
      </c>
      <c r="D328" t="s">
        <v>1078</v>
      </c>
      <c r="E328" t="s">
        <v>1079</v>
      </c>
      <c r="F328" t="s">
        <v>1083</v>
      </c>
      <c r="G328" s="106">
        <v>22451.210134588058</v>
      </c>
      <c r="H328" s="133">
        <f t="shared" si="41"/>
        <v>38.708982990669064</v>
      </c>
      <c r="I328" s="132">
        <v>45016.2336447989</v>
      </c>
      <c r="J328">
        <f t="shared" si="40"/>
        <v>10</v>
      </c>
      <c r="K328">
        <f t="shared" si="42"/>
        <v>2</v>
      </c>
      <c r="L328">
        <f t="shared" si="43"/>
        <v>1</v>
      </c>
      <c r="M328">
        <f t="shared" si="44"/>
        <v>1</v>
      </c>
      <c r="Y328" s="164">
        <f t="shared" si="45"/>
        <v>38.708982990669064</v>
      </c>
      <c r="Z328" s="164">
        <f t="shared" si="46"/>
        <v>40.103191820798898</v>
      </c>
      <c r="AA328" s="165">
        <f t="shared" si="47"/>
        <v>3.6017707581361913E-2</v>
      </c>
    </row>
    <row r="329" spans="1:27" x14ac:dyDescent="0.35">
      <c r="A329" t="s">
        <v>1071</v>
      </c>
      <c r="B329" t="s">
        <v>1074</v>
      </c>
      <c r="C329" t="s">
        <v>1075</v>
      </c>
      <c r="D329" t="s">
        <v>1078</v>
      </c>
      <c r="E329" t="s">
        <v>1079</v>
      </c>
      <c r="F329" t="s">
        <v>1083</v>
      </c>
      <c r="G329" s="106">
        <v>23955.08637975053</v>
      </c>
      <c r="H329" s="133">
        <f t="shared" si="41"/>
        <v>41.301873068535393</v>
      </c>
      <c r="I329" s="132">
        <v>54061.366139626101</v>
      </c>
      <c r="J329">
        <f t="shared" si="40"/>
        <v>10</v>
      </c>
      <c r="K329">
        <f t="shared" si="42"/>
        <v>2</v>
      </c>
      <c r="L329">
        <f t="shared" si="43"/>
        <v>1</v>
      </c>
      <c r="M329">
        <f t="shared" si="44"/>
        <v>1</v>
      </c>
      <c r="Y329" s="164">
        <f t="shared" si="45"/>
        <v>41.301873068535393</v>
      </c>
      <c r="Z329" s="164">
        <f t="shared" si="46"/>
        <v>42.897489725830042</v>
      </c>
      <c r="AA329" s="165">
        <f t="shared" si="47"/>
        <v>3.863303377662608E-2</v>
      </c>
    </row>
    <row r="330" spans="1:27" x14ac:dyDescent="0.35">
      <c r="A330" t="s">
        <v>1071</v>
      </c>
      <c r="B330" t="s">
        <v>1074</v>
      </c>
      <c r="C330" t="s">
        <v>1075</v>
      </c>
      <c r="D330" t="s">
        <v>1078</v>
      </c>
      <c r="E330" t="s">
        <v>1079</v>
      </c>
      <c r="F330" t="s">
        <v>1083</v>
      </c>
      <c r="G330" s="106">
        <v>26131.271159794967</v>
      </c>
      <c r="H330" s="133">
        <f t="shared" si="41"/>
        <v>45.05391579274994</v>
      </c>
      <c r="I330" s="132">
        <v>63550.072249703</v>
      </c>
      <c r="J330">
        <f t="shared" si="40"/>
        <v>10</v>
      </c>
      <c r="K330">
        <f t="shared" si="42"/>
        <v>2</v>
      </c>
      <c r="L330">
        <f t="shared" si="43"/>
        <v>1</v>
      </c>
      <c r="M330">
        <f t="shared" si="44"/>
        <v>1</v>
      </c>
      <c r="Y330" s="164">
        <f t="shared" si="45"/>
        <v>45.05391579274994</v>
      </c>
      <c r="Z330" s="164">
        <f t="shared" si="46"/>
        <v>45.828820098271493</v>
      </c>
      <c r="AA330" s="165">
        <f t="shared" si="47"/>
        <v>1.719948847700925E-2</v>
      </c>
    </row>
    <row r="331" spans="1:27" x14ac:dyDescent="0.35">
      <c r="A331" t="s">
        <v>1071</v>
      </c>
      <c r="B331" t="s">
        <v>1074</v>
      </c>
      <c r="C331" t="s">
        <v>1075</v>
      </c>
      <c r="D331" t="s">
        <v>1078</v>
      </c>
      <c r="E331" t="s">
        <v>1079</v>
      </c>
      <c r="F331" t="s">
        <v>1083</v>
      </c>
      <c r="G331" s="106">
        <v>26741.335155292665</v>
      </c>
      <c r="H331" s="133">
        <f t="shared" si="41"/>
        <v>46.105750267745975</v>
      </c>
      <c r="I331" s="132">
        <v>71394.000753582499</v>
      </c>
      <c r="J331">
        <f t="shared" si="40"/>
        <v>10</v>
      </c>
      <c r="K331">
        <f t="shared" si="42"/>
        <v>2</v>
      </c>
      <c r="L331">
        <f t="shared" si="43"/>
        <v>1</v>
      </c>
      <c r="M331">
        <f t="shared" si="44"/>
        <v>1</v>
      </c>
      <c r="Y331" s="164">
        <f t="shared" si="45"/>
        <v>46.105750267745975</v>
      </c>
      <c r="Z331" s="164">
        <f t="shared" si="46"/>
        <v>48.252032030008195</v>
      </c>
      <c r="AA331" s="165">
        <f t="shared" si="47"/>
        <v>4.6551281560289093E-2</v>
      </c>
    </row>
    <row r="332" spans="1:27" x14ac:dyDescent="0.35">
      <c r="A332" t="s">
        <v>1071</v>
      </c>
      <c r="B332" t="s">
        <v>1074</v>
      </c>
      <c r="C332" t="s">
        <v>1075</v>
      </c>
      <c r="D332" t="s">
        <v>1078</v>
      </c>
      <c r="E332" t="s">
        <v>1079</v>
      </c>
      <c r="F332" t="s">
        <v>1084</v>
      </c>
      <c r="G332" s="106">
        <v>14787.668409839331</v>
      </c>
      <c r="H332" s="133">
        <f t="shared" si="41"/>
        <v>25.495980016964364</v>
      </c>
      <c r="I332" s="132">
        <v>3495.45982983364</v>
      </c>
      <c r="J332">
        <f t="shared" si="40"/>
        <v>10</v>
      </c>
      <c r="K332">
        <f t="shared" si="42"/>
        <v>2</v>
      </c>
      <c r="L332">
        <f t="shared" si="43"/>
        <v>1</v>
      </c>
      <c r="M332">
        <f t="shared" si="44"/>
        <v>0</v>
      </c>
      <c r="Y332" s="164">
        <f t="shared" si="45"/>
        <v>25.495980016964364</v>
      </c>
      <c r="Z332" s="164">
        <f t="shared" si="46"/>
        <v>26.505859328478884</v>
      </c>
      <c r="AA332" s="165">
        <f t="shared" si="47"/>
        <v>3.9609354527363694E-2</v>
      </c>
    </row>
    <row r="333" spans="1:27" x14ac:dyDescent="0.35">
      <c r="A333" t="s">
        <v>1071</v>
      </c>
      <c r="B333" t="s">
        <v>1074</v>
      </c>
      <c r="C333" t="s">
        <v>1075</v>
      </c>
      <c r="D333" t="s">
        <v>1078</v>
      </c>
      <c r="E333" t="s">
        <v>1079</v>
      </c>
      <c r="F333" t="s">
        <v>1084</v>
      </c>
      <c r="G333" s="106">
        <v>17652.757804581208</v>
      </c>
      <c r="H333" s="133">
        <f t="shared" si="41"/>
        <v>30.435789318243462</v>
      </c>
      <c r="I333" s="132">
        <v>14172.2970393051</v>
      </c>
      <c r="J333">
        <f t="shared" si="40"/>
        <v>10</v>
      </c>
      <c r="K333">
        <f t="shared" si="42"/>
        <v>2</v>
      </c>
      <c r="L333">
        <f t="shared" si="43"/>
        <v>1</v>
      </c>
      <c r="M333">
        <f t="shared" si="44"/>
        <v>0</v>
      </c>
      <c r="Y333" s="164">
        <f t="shared" si="45"/>
        <v>30.435789318243462</v>
      </c>
      <c r="Z333" s="164">
        <f t="shared" si="46"/>
        <v>29.804237087328357</v>
      </c>
      <c r="AA333" s="165">
        <f t="shared" si="47"/>
        <v>-2.0750315502300665E-2</v>
      </c>
    </row>
    <row r="334" spans="1:27" x14ac:dyDescent="0.35">
      <c r="A334" t="s">
        <v>1071</v>
      </c>
      <c r="B334" t="s">
        <v>1074</v>
      </c>
      <c r="C334" t="s">
        <v>1075</v>
      </c>
      <c r="D334" t="s">
        <v>1078</v>
      </c>
      <c r="E334" t="s">
        <v>1079</v>
      </c>
      <c r="F334" t="s">
        <v>1084</v>
      </c>
      <c r="G334" s="106">
        <v>18554.299383769336</v>
      </c>
      <c r="H334" s="133">
        <f t="shared" si="41"/>
        <v>31.990171351326442</v>
      </c>
      <c r="I334" s="132">
        <v>23954.0527728093</v>
      </c>
      <c r="J334">
        <f t="shared" si="40"/>
        <v>10</v>
      </c>
      <c r="K334">
        <f t="shared" si="42"/>
        <v>2</v>
      </c>
      <c r="L334">
        <f t="shared" si="43"/>
        <v>1</v>
      </c>
      <c r="M334">
        <f t="shared" si="44"/>
        <v>0</v>
      </c>
      <c r="Y334" s="164">
        <f t="shared" si="45"/>
        <v>31.990171351326442</v>
      </c>
      <c r="Z334" s="164">
        <f t="shared" si="46"/>
        <v>32.826098797954337</v>
      </c>
      <c r="AA334" s="165">
        <f t="shared" si="47"/>
        <v>2.6130758646068841E-2</v>
      </c>
    </row>
    <row r="335" spans="1:27" x14ac:dyDescent="0.35">
      <c r="A335" t="s">
        <v>1071</v>
      </c>
      <c r="B335" t="s">
        <v>1074</v>
      </c>
      <c r="C335" t="s">
        <v>1075</v>
      </c>
      <c r="D335" t="s">
        <v>1078</v>
      </c>
      <c r="E335" t="s">
        <v>1079</v>
      </c>
      <c r="F335" t="s">
        <v>1084</v>
      </c>
      <c r="G335" s="106">
        <v>22517.860206050464</v>
      </c>
      <c r="H335" s="133">
        <f t="shared" si="41"/>
        <v>38.823896906983556</v>
      </c>
      <c r="I335" s="132">
        <v>31081.371963744201</v>
      </c>
      <c r="J335">
        <f t="shared" si="40"/>
        <v>10</v>
      </c>
      <c r="K335">
        <f t="shared" si="42"/>
        <v>2</v>
      </c>
      <c r="L335">
        <f t="shared" si="43"/>
        <v>1</v>
      </c>
      <c r="M335">
        <f t="shared" si="44"/>
        <v>0</v>
      </c>
      <c r="Y335" s="164">
        <f t="shared" si="45"/>
        <v>38.823896906983556</v>
      </c>
      <c r="Z335" s="164">
        <f t="shared" si="46"/>
        <v>35.027929793255659</v>
      </c>
      <c r="AA335" s="165">
        <f t="shared" si="47"/>
        <v>-9.7773984997500007E-2</v>
      </c>
    </row>
    <row r="336" spans="1:27" x14ac:dyDescent="0.35">
      <c r="A336" t="s">
        <v>1071</v>
      </c>
      <c r="B336" t="s">
        <v>1074</v>
      </c>
      <c r="C336" t="s">
        <v>1075</v>
      </c>
      <c r="D336" t="s">
        <v>1078</v>
      </c>
      <c r="E336" t="s">
        <v>1079</v>
      </c>
      <c r="F336" t="s">
        <v>1084</v>
      </c>
      <c r="G336" s="106">
        <v>22006.653599166726</v>
      </c>
      <c r="H336" s="133">
        <f t="shared" si="41"/>
        <v>37.942506205459871</v>
      </c>
      <c r="I336" s="132">
        <v>45016.2336447989</v>
      </c>
      <c r="J336">
        <f t="shared" si="40"/>
        <v>10</v>
      </c>
      <c r="K336">
        <f t="shared" si="42"/>
        <v>2</v>
      </c>
      <c r="L336">
        <f t="shared" si="43"/>
        <v>1</v>
      </c>
      <c r="M336">
        <f t="shared" si="44"/>
        <v>0</v>
      </c>
      <c r="Y336" s="164">
        <f t="shared" si="45"/>
        <v>37.942506205459871</v>
      </c>
      <c r="Z336" s="164">
        <f t="shared" si="46"/>
        <v>39.332803693614579</v>
      </c>
      <c r="AA336" s="165">
        <f t="shared" si="47"/>
        <v>3.6642215477970863E-2</v>
      </c>
    </row>
    <row r="337" spans="1:27" x14ac:dyDescent="0.35">
      <c r="A337" t="s">
        <v>1071</v>
      </c>
      <c r="B337" t="s">
        <v>1074</v>
      </c>
      <c r="C337" t="s">
        <v>1075</v>
      </c>
      <c r="D337" t="s">
        <v>1078</v>
      </c>
      <c r="E337" t="s">
        <v>1079</v>
      </c>
      <c r="F337" t="s">
        <v>1084</v>
      </c>
      <c r="G337" s="106">
        <v>22940.761346257274</v>
      </c>
      <c r="H337" s="133">
        <f t="shared" si="41"/>
        <v>39.55303680389185</v>
      </c>
      <c r="I337" s="132">
        <v>54061.366139626101</v>
      </c>
      <c r="J337">
        <f t="shared" si="40"/>
        <v>10</v>
      </c>
      <c r="K337">
        <f t="shared" si="42"/>
        <v>2</v>
      </c>
      <c r="L337">
        <f t="shared" si="43"/>
        <v>1</v>
      </c>
      <c r="M337">
        <f t="shared" si="44"/>
        <v>0</v>
      </c>
      <c r="Y337" s="164">
        <f t="shared" si="45"/>
        <v>39.55303680389185</v>
      </c>
      <c r="Z337" s="164">
        <f t="shared" si="46"/>
        <v>42.127101598645723</v>
      </c>
      <c r="AA337" s="165">
        <f t="shared" si="47"/>
        <v>6.5078815756078656E-2</v>
      </c>
    </row>
    <row r="338" spans="1:27" x14ac:dyDescent="0.35">
      <c r="A338" t="s">
        <v>1071</v>
      </c>
      <c r="B338" t="s">
        <v>1074</v>
      </c>
      <c r="C338" t="s">
        <v>1075</v>
      </c>
      <c r="D338" t="s">
        <v>1078</v>
      </c>
      <c r="E338" t="s">
        <v>1079</v>
      </c>
      <c r="F338" t="s">
        <v>1084</v>
      </c>
      <c r="G338" s="106">
        <v>24678.209720555558</v>
      </c>
      <c r="H338" s="133">
        <f t="shared" si="41"/>
        <v>42.548637449233723</v>
      </c>
      <c r="I338" s="132">
        <v>63550.072249703</v>
      </c>
      <c r="J338">
        <f t="shared" si="40"/>
        <v>10</v>
      </c>
      <c r="K338">
        <f t="shared" si="42"/>
        <v>2</v>
      </c>
      <c r="L338">
        <f t="shared" si="43"/>
        <v>1</v>
      </c>
      <c r="M338">
        <f t="shared" si="44"/>
        <v>0</v>
      </c>
      <c r="Y338" s="164">
        <f t="shared" si="45"/>
        <v>42.548637449233723</v>
      </c>
      <c r="Z338" s="164">
        <f t="shared" si="46"/>
        <v>45.058431971087174</v>
      </c>
      <c r="AA338" s="165">
        <f t="shared" si="47"/>
        <v>5.8986483993711314E-2</v>
      </c>
    </row>
    <row r="339" spans="1:27" x14ac:dyDescent="0.35">
      <c r="A339" t="s">
        <v>1071</v>
      </c>
      <c r="B339" t="s">
        <v>1074</v>
      </c>
      <c r="C339" t="s">
        <v>1075</v>
      </c>
      <c r="D339" t="s">
        <v>1078</v>
      </c>
      <c r="E339" t="s">
        <v>1079</v>
      </c>
      <c r="F339" t="s">
        <v>1084</v>
      </c>
      <c r="G339" s="106">
        <v>25004.277770186851</v>
      </c>
      <c r="H339" s="133">
        <f t="shared" si="41"/>
        <v>43.110823741701466</v>
      </c>
      <c r="I339" s="132">
        <v>71394.000753582499</v>
      </c>
      <c r="J339">
        <f t="shared" si="40"/>
        <v>10</v>
      </c>
      <c r="K339">
        <f t="shared" si="42"/>
        <v>2</v>
      </c>
      <c r="L339">
        <f t="shared" si="43"/>
        <v>1</v>
      </c>
      <c r="M339">
        <f t="shared" si="44"/>
        <v>0</v>
      </c>
      <c r="Y339" s="164">
        <f t="shared" si="45"/>
        <v>43.110823741701466</v>
      </c>
      <c r="Z339" s="164">
        <f t="shared" si="46"/>
        <v>47.481643902823876</v>
      </c>
      <c r="AA339" s="165">
        <f t="shared" si="47"/>
        <v>0.1013856795525454</v>
      </c>
    </row>
    <row r="340" spans="1:27" x14ac:dyDescent="0.35">
      <c r="A340" t="s">
        <v>1071</v>
      </c>
      <c r="B340" t="s">
        <v>1074</v>
      </c>
      <c r="C340" t="s">
        <v>1075</v>
      </c>
      <c r="D340" t="s">
        <v>1078</v>
      </c>
      <c r="E340" t="s">
        <v>1082</v>
      </c>
      <c r="F340" t="s">
        <v>1083</v>
      </c>
      <c r="G340" s="106">
        <v>13485.248173754302</v>
      </c>
      <c r="H340" s="133">
        <f t="shared" si="41"/>
        <v>23.250427885783278</v>
      </c>
      <c r="I340" s="132">
        <v>3495.45982983364</v>
      </c>
      <c r="J340">
        <f t="shared" si="40"/>
        <v>10</v>
      </c>
      <c r="K340">
        <f t="shared" si="42"/>
        <v>2</v>
      </c>
      <c r="L340">
        <f t="shared" si="43"/>
        <v>1</v>
      </c>
      <c r="M340">
        <f t="shared" si="44"/>
        <v>1</v>
      </c>
      <c r="Y340" s="164">
        <f t="shared" si="45"/>
        <v>23.250427885783278</v>
      </c>
      <c r="Z340" s="164">
        <f t="shared" si="46"/>
        <v>27.276247455663203</v>
      </c>
      <c r="AA340" s="165">
        <f t="shared" si="47"/>
        <v>0.17315034328213619</v>
      </c>
    </row>
    <row r="341" spans="1:27" x14ac:dyDescent="0.35">
      <c r="A341" t="s">
        <v>1071</v>
      </c>
      <c r="B341" t="s">
        <v>1074</v>
      </c>
      <c r="C341" t="s">
        <v>1075</v>
      </c>
      <c r="D341" t="s">
        <v>1078</v>
      </c>
      <c r="E341" t="s">
        <v>1082</v>
      </c>
      <c r="F341" t="s">
        <v>1083</v>
      </c>
      <c r="G341" s="106">
        <v>16903.145341607928</v>
      </c>
      <c r="H341" s="133">
        <f t="shared" si="41"/>
        <v>29.143354037255047</v>
      </c>
      <c r="I341" s="132">
        <v>14172.2970393051</v>
      </c>
      <c r="J341">
        <f t="shared" si="40"/>
        <v>10</v>
      </c>
      <c r="K341">
        <f t="shared" si="42"/>
        <v>2</v>
      </c>
      <c r="L341">
        <f t="shared" si="43"/>
        <v>1</v>
      </c>
      <c r="M341">
        <f t="shared" si="44"/>
        <v>1</v>
      </c>
      <c r="Y341" s="164">
        <f t="shared" si="45"/>
        <v>29.143354037255047</v>
      </c>
      <c r="Z341" s="164">
        <f t="shared" si="46"/>
        <v>30.574625214512675</v>
      </c>
      <c r="AA341" s="165">
        <f t="shared" si="47"/>
        <v>4.9111408914292332E-2</v>
      </c>
    </row>
    <row r="342" spans="1:27" x14ac:dyDescent="0.35">
      <c r="A342" t="s">
        <v>1071</v>
      </c>
      <c r="B342" t="s">
        <v>1074</v>
      </c>
      <c r="C342" t="s">
        <v>1075</v>
      </c>
      <c r="D342" t="s">
        <v>1078</v>
      </c>
      <c r="E342" t="s">
        <v>1082</v>
      </c>
      <c r="F342" t="s">
        <v>1083</v>
      </c>
      <c r="G342" s="106">
        <v>18299.439655852406</v>
      </c>
      <c r="H342" s="133">
        <f t="shared" si="41"/>
        <v>31.550758027331735</v>
      </c>
      <c r="I342" s="132">
        <v>23954.0527728093</v>
      </c>
      <c r="J342">
        <f t="shared" si="40"/>
        <v>10</v>
      </c>
      <c r="K342">
        <f t="shared" si="42"/>
        <v>2</v>
      </c>
      <c r="L342">
        <f t="shared" si="43"/>
        <v>1</v>
      </c>
      <c r="M342">
        <f t="shared" si="44"/>
        <v>1</v>
      </c>
      <c r="Y342" s="164">
        <f t="shared" si="45"/>
        <v>31.550758027331735</v>
      </c>
      <c r="Z342" s="164">
        <f t="shared" si="46"/>
        <v>33.596486925138656</v>
      </c>
      <c r="AA342" s="165">
        <f t="shared" si="47"/>
        <v>6.4839294702040196E-2</v>
      </c>
    </row>
    <row r="343" spans="1:27" x14ac:dyDescent="0.35">
      <c r="A343" t="s">
        <v>1071</v>
      </c>
      <c r="B343" t="s">
        <v>1074</v>
      </c>
      <c r="C343" t="s">
        <v>1075</v>
      </c>
      <c r="D343" t="s">
        <v>1078</v>
      </c>
      <c r="E343" t="s">
        <v>1082</v>
      </c>
      <c r="F343" t="s">
        <v>1083</v>
      </c>
      <c r="G343" s="106">
        <v>23607.955014716641</v>
      </c>
      <c r="H343" s="133">
        <f t="shared" si="41"/>
        <v>40.70337071502869</v>
      </c>
      <c r="I343" s="132">
        <v>31081.371963744201</v>
      </c>
      <c r="J343">
        <f t="shared" si="40"/>
        <v>10</v>
      </c>
      <c r="K343">
        <f t="shared" si="42"/>
        <v>2</v>
      </c>
      <c r="L343">
        <f t="shared" si="43"/>
        <v>1</v>
      </c>
      <c r="M343">
        <f t="shared" si="44"/>
        <v>1</v>
      </c>
      <c r="Y343" s="164">
        <f t="shared" si="45"/>
        <v>40.70337071502869</v>
      </c>
      <c r="Z343" s="164">
        <f t="shared" si="46"/>
        <v>35.798317920439978</v>
      </c>
      <c r="AA343" s="165">
        <f t="shared" si="47"/>
        <v>-0.12050728744137262</v>
      </c>
    </row>
    <row r="344" spans="1:27" x14ac:dyDescent="0.35">
      <c r="A344" t="s">
        <v>1071</v>
      </c>
      <c r="B344" t="s">
        <v>1074</v>
      </c>
      <c r="C344" t="s">
        <v>1075</v>
      </c>
      <c r="D344" t="s">
        <v>1078</v>
      </c>
      <c r="E344" t="s">
        <v>1082</v>
      </c>
      <c r="F344" t="s">
        <v>1083</v>
      </c>
      <c r="G344" s="106">
        <v>22883.715239019566</v>
      </c>
      <c r="H344" s="133">
        <f t="shared" si="41"/>
        <v>39.454681446585461</v>
      </c>
      <c r="I344" s="132">
        <v>45016.2336447989</v>
      </c>
      <c r="J344">
        <f t="shared" si="40"/>
        <v>10</v>
      </c>
      <c r="K344">
        <f t="shared" si="42"/>
        <v>2</v>
      </c>
      <c r="L344">
        <f t="shared" si="43"/>
        <v>1</v>
      </c>
      <c r="M344">
        <f t="shared" si="44"/>
        <v>1</v>
      </c>
      <c r="Y344" s="164">
        <f t="shared" si="45"/>
        <v>39.454681446585461</v>
      </c>
      <c r="Z344" s="164">
        <f t="shared" si="46"/>
        <v>40.103191820798898</v>
      </c>
      <c r="AA344" s="165">
        <f t="shared" si="47"/>
        <v>1.643684223103925E-2</v>
      </c>
    </row>
    <row r="345" spans="1:27" x14ac:dyDescent="0.35">
      <c r="A345" t="s">
        <v>1071</v>
      </c>
      <c r="B345" t="s">
        <v>1074</v>
      </c>
      <c r="C345" t="s">
        <v>1075</v>
      </c>
      <c r="D345" t="s">
        <v>1078</v>
      </c>
      <c r="E345" t="s">
        <v>1082</v>
      </c>
      <c r="F345" t="s">
        <v>1083</v>
      </c>
      <c r="G345" s="106">
        <v>24560.652835814515</v>
      </c>
      <c r="H345" s="133">
        <f t="shared" si="41"/>
        <v>42.345953165197443</v>
      </c>
      <c r="I345" s="132">
        <v>54061.366139626101</v>
      </c>
      <c r="J345">
        <f t="shared" si="40"/>
        <v>10</v>
      </c>
      <c r="K345">
        <f t="shared" si="42"/>
        <v>2</v>
      </c>
      <c r="L345">
        <f t="shared" si="43"/>
        <v>1</v>
      </c>
      <c r="M345">
        <f t="shared" si="44"/>
        <v>1</v>
      </c>
      <c r="Y345" s="164">
        <f t="shared" si="45"/>
        <v>42.345953165197443</v>
      </c>
      <c r="Z345" s="164">
        <f t="shared" si="46"/>
        <v>42.897489725830042</v>
      </c>
      <c r="AA345" s="165">
        <f t="shared" si="47"/>
        <v>1.3024539995143858E-2</v>
      </c>
    </row>
    <row r="346" spans="1:27" x14ac:dyDescent="0.35">
      <c r="A346" t="s">
        <v>1071</v>
      </c>
      <c r="B346" t="s">
        <v>1074</v>
      </c>
      <c r="C346" t="s">
        <v>1075</v>
      </c>
      <c r="D346" t="s">
        <v>1078</v>
      </c>
      <c r="E346" t="s">
        <v>1082</v>
      </c>
      <c r="F346" t="s">
        <v>1083</v>
      </c>
      <c r="G346" s="106">
        <v>26692.368381504832</v>
      </c>
      <c r="H346" s="133">
        <f t="shared" si="41"/>
        <v>46.021324795697986</v>
      </c>
      <c r="I346" s="132">
        <v>63550.072249703</v>
      </c>
      <c r="J346">
        <f t="shared" si="40"/>
        <v>10</v>
      </c>
      <c r="K346">
        <f t="shared" si="42"/>
        <v>2</v>
      </c>
      <c r="L346">
        <f t="shared" si="43"/>
        <v>1</v>
      </c>
      <c r="M346">
        <f t="shared" si="44"/>
        <v>1</v>
      </c>
      <c r="Y346" s="164">
        <f t="shared" si="45"/>
        <v>46.021324795697986</v>
      </c>
      <c r="Z346" s="164">
        <f t="shared" si="46"/>
        <v>45.828820098271493</v>
      </c>
      <c r="AA346" s="165">
        <f t="shared" si="47"/>
        <v>-4.1829455862272269E-3</v>
      </c>
    </row>
    <row r="347" spans="1:27" x14ac:dyDescent="0.35">
      <c r="A347" t="s">
        <v>1071</v>
      </c>
      <c r="B347" t="s">
        <v>1074</v>
      </c>
      <c r="C347" t="s">
        <v>1075</v>
      </c>
      <c r="D347" t="s">
        <v>1078</v>
      </c>
      <c r="E347" t="s">
        <v>1082</v>
      </c>
      <c r="F347" t="s">
        <v>1083</v>
      </c>
      <c r="G347" s="106">
        <v>26827.355553706235</v>
      </c>
      <c r="H347" s="133">
        <f t="shared" si="41"/>
        <v>46.254061299493507</v>
      </c>
      <c r="I347" s="132">
        <v>71394.000753582499</v>
      </c>
      <c r="J347">
        <f t="shared" si="40"/>
        <v>10</v>
      </c>
      <c r="K347">
        <f t="shared" si="42"/>
        <v>2</v>
      </c>
      <c r="L347">
        <f t="shared" si="43"/>
        <v>1</v>
      </c>
      <c r="M347">
        <f t="shared" si="44"/>
        <v>1</v>
      </c>
      <c r="Y347" s="164">
        <f t="shared" si="45"/>
        <v>46.254061299493507</v>
      </c>
      <c r="Z347" s="164">
        <f t="shared" si="46"/>
        <v>48.252032030008195</v>
      </c>
      <c r="AA347" s="165">
        <f t="shared" si="47"/>
        <v>4.319557406165675E-2</v>
      </c>
    </row>
    <row r="348" spans="1:27" x14ac:dyDescent="0.35">
      <c r="A348" t="s">
        <v>1071</v>
      </c>
      <c r="B348" t="s">
        <v>1074</v>
      </c>
      <c r="C348" t="s">
        <v>1075</v>
      </c>
      <c r="D348" t="s">
        <v>1078</v>
      </c>
      <c r="E348" t="s">
        <v>1082</v>
      </c>
      <c r="F348" t="s">
        <v>1084</v>
      </c>
      <c r="G348" s="106">
        <v>15365.59225643257</v>
      </c>
      <c r="H348" s="133">
        <f t="shared" si="41"/>
        <v>26.49240044212512</v>
      </c>
      <c r="I348" s="132">
        <v>3495.45982983364</v>
      </c>
      <c r="J348">
        <f t="shared" si="40"/>
        <v>10</v>
      </c>
      <c r="K348">
        <f t="shared" si="42"/>
        <v>2</v>
      </c>
      <c r="L348">
        <f t="shared" si="43"/>
        <v>1</v>
      </c>
      <c r="M348">
        <f t="shared" si="44"/>
        <v>0</v>
      </c>
      <c r="Y348" s="164">
        <f t="shared" si="45"/>
        <v>26.49240044212512</v>
      </c>
      <c r="Z348" s="164">
        <f t="shared" si="46"/>
        <v>26.505859328478884</v>
      </c>
      <c r="AA348" s="165">
        <f t="shared" si="47"/>
        <v>5.0802819409168087E-4</v>
      </c>
    </row>
    <row r="349" spans="1:27" x14ac:dyDescent="0.35">
      <c r="A349" t="s">
        <v>1071</v>
      </c>
      <c r="B349" t="s">
        <v>1074</v>
      </c>
      <c r="C349" t="s">
        <v>1075</v>
      </c>
      <c r="D349" t="s">
        <v>1078</v>
      </c>
      <c r="E349" t="s">
        <v>1082</v>
      </c>
      <c r="F349" t="s">
        <v>1084</v>
      </c>
      <c r="G349" s="106">
        <v>18134.532494223666</v>
      </c>
      <c r="H349" s="133">
        <f t="shared" si="41"/>
        <v>31.26643533486839</v>
      </c>
      <c r="I349" s="132">
        <v>14172.2970393051</v>
      </c>
      <c r="J349">
        <f t="shared" si="40"/>
        <v>10</v>
      </c>
      <c r="K349">
        <f t="shared" si="42"/>
        <v>2</v>
      </c>
      <c r="L349">
        <f t="shared" si="43"/>
        <v>1</v>
      </c>
      <c r="M349">
        <f t="shared" si="44"/>
        <v>0</v>
      </c>
      <c r="Y349" s="164">
        <f t="shared" si="45"/>
        <v>31.26643533486839</v>
      </c>
      <c r="Z349" s="164">
        <f t="shared" si="46"/>
        <v>29.804237087328357</v>
      </c>
      <c r="AA349" s="165">
        <f t="shared" si="47"/>
        <v>-4.6765748377762373E-2</v>
      </c>
    </row>
    <row r="350" spans="1:27" x14ac:dyDescent="0.35">
      <c r="A350" t="s">
        <v>1071</v>
      </c>
      <c r="B350" t="s">
        <v>1074</v>
      </c>
      <c r="C350" t="s">
        <v>1075</v>
      </c>
      <c r="D350" t="s">
        <v>1078</v>
      </c>
      <c r="E350" t="s">
        <v>1082</v>
      </c>
      <c r="F350" t="s">
        <v>1084</v>
      </c>
      <c r="G350" s="106">
        <v>19077.597095425226</v>
      </c>
      <c r="H350" s="133">
        <f t="shared" si="41"/>
        <v>32.892408785215906</v>
      </c>
      <c r="I350" s="132">
        <v>23954.0527728093</v>
      </c>
      <c r="J350">
        <f t="shared" si="40"/>
        <v>10</v>
      </c>
      <c r="K350">
        <f t="shared" si="42"/>
        <v>2</v>
      </c>
      <c r="L350">
        <f t="shared" si="43"/>
        <v>1</v>
      </c>
      <c r="M350">
        <f t="shared" si="44"/>
        <v>0</v>
      </c>
      <c r="Y350" s="164">
        <f t="shared" si="45"/>
        <v>32.892408785215906</v>
      </c>
      <c r="Z350" s="164">
        <f t="shared" si="46"/>
        <v>32.826098797954337</v>
      </c>
      <c r="AA350" s="165">
        <f t="shared" si="47"/>
        <v>-2.0159662885915752E-3</v>
      </c>
    </row>
    <row r="351" spans="1:27" x14ac:dyDescent="0.35">
      <c r="A351" t="s">
        <v>1071</v>
      </c>
      <c r="B351" t="s">
        <v>1074</v>
      </c>
      <c r="C351" t="s">
        <v>1075</v>
      </c>
      <c r="D351" t="s">
        <v>1078</v>
      </c>
      <c r="E351" t="s">
        <v>1082</v>
      </c>
      <c r="F351" t="s">
        <v>1084</v>
      </c>
      <c r="G351" s="106">
        <v>23014.608319330906</v>
      </c>
      <c r="H351" s="133">
        <f t="shared" si="41"/>
        <v>39.680359171260186</v>
      </c>
      <c r="I351" s="132">
        <v>31081.371963744201</v>
      </c>
      <c r="J351">
        <f t="shared" si="40"/>
        <v>10</v>
      </c>
      <c r="K351">
        <f t="shared" si="42"/>
        <v>2</v>
      </c>
      <c r="L351">
        <f t="shared" si="43"/>
        <v>1</v>
      </c>
      <c r="M351">
        <f t="shared" si="44"/>
        <v>0</v>
      </c>
      <c r="Y351" s="164">
        <f t="shared" si="45"/>
        <v>39.680359171260186</v>
      </c>
      <c r="Z351" s="164">
        <f t="shared" si="46"/>
        <v>35.027929793255659</v>
      </c>
      <c r="AA351" s="165">
        <f t="shared" si="47"/>
        <v>-0.11724766295397349</v>
      </c>
    </row>
    <row r="352" spans="1:27" x14ac:dyDescent="0.35">
      <c r="A352" t="s">
        <v>1071</v>
      </c>
      <c r="B352" t="s">
        <v>1074</v>
      </c>
      <c r="C352" t="s">
        <v>1075</v>
      </c>
      <c r="D352" t="s">
        <v>1078</v>
      </c>
      <c r="E352" t="s">
        <v>1082</v>
      </c>
      <c r="F352" t="s">
        <v>1084</v>
      </c>
      <c r="G352" s="106">
        <v>22448.015938750821</v>
      </c>
      <c r="H352" s="133">
        <f t="shared" si="41"/>
        <v>38.703475756466936</v>
      </c>
      <c r="I352" s="132">
        <v>45016.2336447989</v>
      </c>
      <c r="J352">
        <f t="shared" si="40"/>
        <v>10</v>
      </c>
      <c r="K352">
        <f t="shared" si="42"/>
        <v>2</v>
      </c>
      <c r="L352">
        <f t="shared" si="43"/>
        <v>1</v>
      </c>
      <c r="M352">
        <f t="shared" si="44"/>
        <v>0</v>
      </c>
      <c r="Y352" s="164">
        <f t="shared" si="45"/>
        <v>38.703475756466936</v>
      </c>
      <c r="Z352" s="164">
        <f t="shared" si="46"/>
        <v>39.332803693614579</v>
      </c>
      <c r="AA352" s="165">
        <f t="shared" si="47"/>
        <v>1.6260243423809051E-2</v>
      </c>
    </row>
    <row r="353" spans="1:27" x14ac:dyDescent="0.35">
      <c r="A353" t="s">
        <v>1071</v>
      </c>
      <c r="B353" t="s">
        <v>1074</v>
      </c>
      <c r="C353" t="s">
        <v>1075</v>
      </c>
      <c r="D353" t="s">
        <v>1078</v>
      </c>
      <c r="E353" t="s">
        <v>1082</v>
      </c>
      <c r="F353" t="s">
        <v>1084</v>
      </c>
      <c r="G353" s="106">
        <v>23519.17433629054</v>
      </c>
      <c r="H353" s="133">
        <f t="shared" si="41"/>
        <v>40.550300579811278</v>
      </c>
      <c r="I353" s="132">
        <v>54061.366139626101</v>
      </c>
      <c r="J353">
        <f t="shared" si="40"/>
        <v>10</v>
      </c>
      <c r="K353">
        <f t="shared" si="42"/>
        <v>2</v>
      </c>
      <c r="L353">
        <f t="shared" si="43"/>
        <v>1</v>
      </c>
      <c r="M353">
        <f t="shared" si="44"/>
        <v>0</v>
      </c>
      <c r="Y353" s="164">
        <f t="shared" si="45"/>
        <v>40.550300579811278</v>
      </c>
      <c r="Z353" s="164">
        <f t="shared" si="46"/>
        <v>42.127101598645723</v>
      </c>
      <c r="AA353" s="165">
        <f t="shared" si="47"/>
        <v>3.8885063644127138E-2</v>
      </c>
    </row>
    <row r="354" spans="1:27" x14ac:dyDescent="0.35">
      <c r="A354" t="s">
        <v>1071</v>
      </c>
      <c r="B354" t="s">
        <v>1074</v>
      </c>
      <c r="C354" t="s">
        <v>1075</v>
      </c>
      <c r="D354" t="s">
        <v>1078</v>
      </c>
      <c r="E354" t="s">
        <v>1082</v>
      </c>
      <c r="F354" t="s">
        <v>1084</v>
      </c>
      <c r="G354" s="106">
        <v>25264.188154450672</v>
      </c>
      <c r="H354" s="133">
        <f t="shared" si="41"/>
        <v>43.558945093880467</v>
      </c>
      <c r="I354" s="132">
        <v>63550.072249703</v>
      </c>
      <c r="J354">
        <f t="shared" si="40"/>
        <v>10</v>
      </c>
      <c r="K354">
        <f t="shared" si="42"/>
        <v>2</v>
      </c>
      <c r="L354">
        <f t="shared" si="43"/>
        <v>1</v>
      </c>
      <c r="M354">
        <f t="shared" si="44"/>
        <v>0</v>
      </c>
      <c r="Y354" s="164">
        <f t="shared" si="45"/>
        <v>43.558945093880467</v>
      </c>
      <c r="Z354" s="164">
        <f t="shared" si="46"/>
        <v>45.058431971087174</v>
      </c>
      <c r="AA354" s="165">
        <f t="shared" si="47"/>
        <v>3.4424315693939223E-2</v>
      </c>
    </row>
    <row r="355" spans="1:27" x14ac:dyDescent="0.35">
      <c r="A355" t="s">
        <v>1071</v>
      </c>
      <c r="B355" t="s">
        <v>1074</v>
      </c>
      <c r="C355" t="s">
        <v>1075</v>
      </c>
      <c r="D355" t="s">
        <v>1078</v>
      </c>
      <c r="E355" t="s">
        <v>1082</v>
      </c>
      <c r="F355" t="s">
        <v>1084</v>
      </c>
      <c r="G355" s="106">
        <v>25182.397764883201</v>
      </c>
      <c r="H355" s="133">
        <f t="shared" si="41"/>
        <v>43.417927180833104</v>
      </c>
      <c r="I355" s="132">
        <v>71394.000753582499</v>
      </c>
      <c r="J355">
        <f t="shared" si="40"/>
        <v>10</v>
      </c>
      <c r="K355">
        <f t="shared" si="42"/>
        <v>2</v>
      </c>
      <c r="L355">
        <f t="shared" si="43"/>
        <v>1</v>
      </c>
      <c r="M355">
        <f t="shared" si="44"/>
        <v>0</v>
      </c>
      <c r="Y355" s="164">
        <f t="shared" si="45"/>
        <v>43.417927180833104</v>
      </c>
      <c r="Z355" s="164">
        <f t="shared" si="46"/>
        <v>47.481643902823876</v>
      </c>
      <c r="AA355" s="165">
        <f t="shared" si="47"/>
        <v>9.3595364538376691E-2</v>
      </c>
    </row>
    <row r="356" spans="1:27" x14ac:dyDescent="0.35">
      <c r="A356" t="s">
        <v>1071</v>
      </c>
      <c r="B356" t="s">
        <v>1074</v>
      </c>
      <c r="C356" t="s">
        <v>1075</v>
      </c>
      <c r="D356" t="s">
        <v>1078</v>
      </c>
      <c r="E356" t="s">
        <v>1080</v>
      </c>
      <c r="F356" t="s">
        <v>1083</v>
      </c>
      <c r="G356" s="106">
        <v>13954.47380647623</v>
      </c>
      <c r="H356" s="133">
        <f t="shared" si="41"/>
        <v>24.05943759737281</v>
      </c>
      <c r="I356" s="132">
        <v>3495.45982983364</v>
      </c>
      <c r="J356">
        <f t="shared" si="40"/>
        <v>10</v>
      </c>
      <c r="K356">
        <f t="shared" si="42"/>
        <v>2</v>
      </c>
      <c r="L356">
        <f t="shared" si="43"/>
        <v>1</v>
      </c>
      <c r="M356">
        <f t="shared" si="44"/>
        <v>1</v>
      </c>
      <c r="Y356" s="164">
        <f t="shared" si="45"/>
        <v>24.05943759737281</v>
      </c>
      <c r="Z356" s="164">
        <f t="shared" si="46"/>
        <v>27.276247455663203</v>
      </c>
      <c r="AA356" s="165">
        <f t="shared" si="47"/>
        <v>0.13370262065650507</v>
      </c>
    </row>
    <row r="357" spans="1:27" x14ac:dyDescent="0.35">
      <c r="A357" t="s">
        <v>1071</v>
      </c>
      <c r="B357" t="s">
        <v>1074</v>
      </c>
      <c r="C357" t="s">
        <v>1075</v>
      </c>
      <c r="D357" t="s">
        <v>1078</v>
      </c>
      <c r="E357" t="s">
        <v>1080</v>
      </c>
      <c r="F357" t="s">
        <v>1083</v>
      </c>
      <c r="G357" s="106">
        <v>17438.676375880241</v>
      </c>
      <c r="H357" s="133">
        <f t="shared" si="41"/>
        <v>30.066683406690071</v>
      </c>
      <c r="I357" s="132">
        <v>14172.2970393051</v>
      </c>
      <c r="J357">
        <f t="shared" si="40"/>
        <v>10</v>
      </c>
      <c r="K357">
        <f t="shared" si="42"/>
        <v>2</v>
      </c>
      <c r="L357">
        <f t="shared" si="43"/>
        <v>1</v>
      </c>
      <c r="M357">
        <f t="shared" si="44"/>
        <v>1</v>
      </c>
      <c r="Y357" s="164">
        <f t="shared" si="45"/>
        <v>30.066683406690071</v>
      </c>
      <c r="Z357" s="164">
        <f t="shared" si="46"/>
        <v>30.574625214512675</v>
      </c>
      <c r="AA357" s="165">
        <f t="shared" si="47"/>
        <v>1.6893842295541805E-2</v>
      </c>
    </row>
    <row r="358" spans="1:27" x14ac:dyDescent="0.35">
      <c r="A358" t="s">
        <v>1071</v>
      </c>
      <c r="B358" t="s">
        <v>1074</v>
      </c>
      <c r="C358" t="s">
        <v>1075</v>
      </c>
      <c r="D358" t="s">
        <v>1078</v>
      </c>
      <c r="E358" t="s">
        <v>1080</v>
      </c>
      <c r="F358" t="s">
        <v>1083</v>
      </c>
      <c r="G358" s="106">
        <v>18750.34836659244</v>
      </c>
      <c r="H358" s="133">
        <f t="shared" si="41"/>
        <v>32.328186838952483</v>
      </c>
      <c r="I358" s="132">
        <v>23954.0527728093</v>
      </c>
      <c r="J358">
        <f t="shared" si="40"/>
        <v>10</v>
      </c>
      <c r="K358">
        <f t="shared" si="42"/>
        <v>2</v>
      </c>
      <c r="L358">
        <f t="shared" si="43"/>
        <v>1</v>
      </c>
      <c r="M358">
        <f t="shared" si="44"/>
        <v>1</v>
      </c>
      <c r="Y358" s="164">
        <f t="shared" si="45"/>
        <v>32.328186838952483</v>
      </c>
      <c r="Z358" s="164">
        <f t="shared" si="46"/>
        <v>33.596486925138656</v>
      </c>
      <c r="AA358" s="165">
        <f t="shared" si="47"/>
        <v>3.9232020419344593E-2</v>
      </c>
    </row>
    <row r="359" spans="1:27" x14ac:dyDescent="0.35">
      <c r="A359" t="s">
        <v>1071</v>
      </c>
      <c r="B359" t="s">
        <v>1074</v>
      </c>
      <c r="C359" t="s">
        <v>1075</v>
      </c>
      <c r="D359" t="s">
        <v>1078</v>
      </c>
      <c r="E359" t="s">
        <v>1080</v>
      </c>
      <c r="F359" t="s">
        <v>1083</v>
      </c>
      <c r="G359" s="106">
        <v>23982.436637226285</v>
      </c>
      <c r="H359" s="133">
        <f t="shared" si="41"/>
        <v>41.349028684872906</v>
      </c>
      <c r="I359" s="132">
        <v>31081.371963744201</v>
      </c>
      <c r="J359">
        <f t="shared" si="40"/>
        <v>10</v>
      </c>
      <c r="K359">
        <f t="shared" si="42"/>
        <v>2</v>
      </c>
      <c r="L359">
        <f t="shared" si="43"/>
        <v>1</v>
      </c>
      <c r="M359">
        <f t="shared" si="44"/>
        <v>1</v>
      </c>
      <c r="Y359" s="164">
        <f t="shared" si="45"/>
        <v>41.349028684872906</v>
      </c>
      <c r="Z359" s="164">
        <f t="shared" si="46"/>
        <v>35.798317920439978</v>
      </c>
      <c r="AA359" s="165">
        <f t="shared" si="47"/>
        <v>-0.13424041485316907</v>
      </c>
    </row>
    <row r="360" spans="1:27" x14ac:dyDescent="0.35">
      <c r="A360" t="s">
        <v>1071</v>
      </c>
      <c r="B360" t="s">
        <v>1074</v>
      </c>
      <c r="C360" t="s">
        <v>1075</v>
      </c>
      <c r="D360" t="s">
        <v>1078</v>
      </c>
      <c r="E360" t="s">
        <v>1080</v>
      </c>
      <c r="F360" t="s">
        <v>1083</v>
      </c>
      <c r="G360" s="106">
        <v>23401.458863622163</v>
      </c>
      <c r="H360" s="133">
        <f t="shared" si="41"/>
        <v>40.347342868314072</v>
      </c>
      <c r="I360" s="132">
        <v>45016.2336447989</v>
      </c>
      <c r="J360">
        <f t="shared" si="40"/>
        <v>10</v>
      </c>
      <c r="K360">
        <f t="shared" si="42"/>
        <v>2</v>
      </c>
      <c r="L360">
        <f t="shared" si="43"/>
        <v>1</v>
      </c>
      <c r="M360">
        <f t="shared" si="44"/>
        <v>1</v>
      </c>
      <c r="Y360" s="164">
        <f t="shared" si="45"/>
        <v>40.347342868314072</v>
      </c>
      <c r="Z360" s="164">
        <f t="shared" si="46"/>
        <v>40.103191820798898</v>
      </c>
      <c r="AA360" s="165">
        <f t="shared" si="47"/>
        <v>-6.0512298991295399E-3</v>
      </c>
    </row>
    <row r="361" spans="1:27" x14ac:dyDescent="0.35">
      <c r="A361" t="s">
        <v>1071</v>
      </c>
      <c r="B361" t="s">
        <v>1074</v>
      </c>
      <c r="C361" t="s">
        <v>1075</v>
      </c>
      <c r="D361" t="s">
        <v>1078</v>
      </c>
      <c r="E361" t="s">
        <v>1080</v>
      </c>
      <c r="F361" t="s">
        <v>1083</v>
      </c>
      <c r="G361" s="106">
        <v>24927.039472529654</v>
      </c>
      <c r="H361" s="133">
        <f t="shared" si="41"/>
        <v>42.977654262982163</v>
      </c>
      <c r="I361" s="132">
        <v>54061.366139626101</v>
      </c>
      <c r="J361">
        <f t="shared" si="40"/>
        <v>10</v>
      </c>
      <c r="K361">
        <f t="shared" si="42"/>
        <v>2</v>
      </c>
      <c r="L361">
        <f t="shared" si="43"/>
        <v>1</v>
      </c>
      <c r="M361">
        <f t="shared" si="44"/>
        <v>1</v>
      </c>
      <c r="Y361" s="164">
        <f t="shared" si="45"/>
        <v>42.977654262982163</v>
      </c>
      <c r="Z361" s="164">
        <f t="shared" si="46"/>
        <v>42.897489725830042</v>
      </c>
      <c r="AA361" s="165">
        <f t="shared" si="47"/>
        <v>-1.8652608786322578E-3</v>
      </c>
    </row>
    <row r="362" spans="1:27" x14ac:dyDescent="0.35">
      <c r="A362" t="s">
        <v>1071</v>
      </c>
      <c r="B362" t="s">
        <v>1074</v>
      </c>
      <c r="C362" t="s">
        <v>1075</v>
      </c>
      <c r="D362" t="s">
        <v>1078</v>
      </c>
      <c r="E362" t="s">
        <v>1080</v>
      </c>
      <c r="F362" t="s">
        <v>1083</v>
      </c>
      <c r="G362" s="106">
        <v>26399.618981990752</v>
      </c>
      <c r="H362" s="133">
        <f t="shared" si="41"/>
        <v>45.516584451708191</v>
      </c>
      <c r="I362" s="132">
        <v>63550.072249703</v>
      </c>
      <c r="J362">
        <f t="shared" si="40"/>
        <v>10</v>
      </c>
      <c r="K362">
        <f t="shared" si="42"/>
        <v>2</v>
      </c>
      <c r="L362">
        <f t="shared" si="43"/>
        <v>1</v>
      </c>
      <c r="M362">
        <f t="shared" si="44"/>
        <v>1</v>
      </c>
      <c r="Y362" s="164">
        <f t="shared" si="45"/>
        <v>45.516584451708191</v>
      </c>
      <c r="Z362" s="164">
        <f t="shared" si="46"/>
        <v>45.828820098271493</v>
      </c>
      <c r="AA362" s="165">
        <f t="shared" si="47"/>
        <v>6.8598215425099696E-3</v>
      </c>
    </row>
    <row r="363" spans="1:27" x14ac:dyDescent="0.35">
      <c r="A363" t="s">
        <v>1071</v>
      </c>
      <c r="B363" t="s">
        <v>1074</v>
      </c>
      <c r="C363" t="s">
        <v>1075</v>
      </c>
      <c r="D363" t="s">
        <v>1078</v>
      </c>
      <c r="E363" t="s">
        <v>1080</v>
      </c>
      <c r="F363" t="s">
        <v>1083</v>
      </c>
      <c r="G363" s="106">
        <v>26755.935320962817</v>
      </c>
      <c r="H363" s="133">
        <f t="shared" si="41"/>
        <v>46.13092296717727</v>
      </c>
      <c r="I363" s="132">
        <v>71394.000753582499</v>
      </c>
      <c r="J363">
        <f t="shared" si="40"/>
        <v>10</v>
      </c>
      <c r="K363">
        <f t="shared" si="42"/>
        <v>2</v>
      </c>
      <c r="L363">
        <f t="shared" si="43"/>
        <v>1</v>
      </c>
      <c r="M363">
        <f t="shared" si="44"/>
        <v>1</v>
      </c>
      <c r="Y363" s="164">
        <f t="shared" si="45"/>
        <v>46.13092296717727</v>
      </c>
      <c r="Z363" s="164">
        <f t="shared" si="46"/>
        <v>48.252032030008195</v>
      </c>
      <c r="AA363" s="165">
        <f t="shared" si="47"/>
        <v>4.5980199969988034E-2</v>
      </c>
    </row>
    <row r="364" spans="1:27" x14ac:dyDescent="0.35">
      <c r="A364" t="s">
        <v>1071</v>
      </c>
      <c r="B364" t="s">
        <v>1074</v>
      </c>
      <c r="C364" t="s">
        <v>1075</v>
      </c>
      <c r="D364" t="s">
        <v>1078</v>
      </c>
      <c r="E364" t="s">
        <v>1080</v>
      </c>
      <c r="F364" t="s">
        <v>1084</v>
      </c>
      <c r="G364" s="106">
        <v>16065.717712250245</v>
      </c>
      <c r="H364" s="133">
        <f t="shared" si="41"/>
        <v>27.699513296983181</v>
      </c>
      <c r="I364" s="132">
        <v>3495.45982983364</v>
      </c>
      <c r="J364">
        <f t="shared" si="40"/>
        <v>10</v>
      </c>
      <c r="K364">
        <f t="shared" si="42"/>
        <v>2</v>
      </c>
      <c r="L364">
        <f t="shared" si="43"/>
        <v>1</v>
      </c>
      <c r="M364">
        <f t="shared" si="44"/>
        <v>0</v>
      </c>
      <c r="Y364" s="164">
        <f t="shared" si="45"/>
        <v>27.699513296983181</v>
      </c>
      <c r="Z364" s="164">
        <f t="shared" si="46"/>
        <v>26.505859328478884</v>
      </c>
      <c r="AA364" s="165">
        <f t="shared" si="47"/>
        <v>-4.3092958194117403E-2</v>
      </c>
    </row>
    <row r="365" spans="1:27" x14ac:dyDescent="0.35">
      <c r="A365" t="s">
        <v>1071</v>
      </c>
      <c r="B365" t="s">
        <v>1074</v>
      </c>
      <c r="C365" t="s">
        <v>1075</v>
      </c>
      <c r="D365" t="s">
        <v>1078</v>
      </c>
      <c r="E365" t="s">
        <v>1080</v>
      </c>
      <c r="F365" t="s">
        <v>1084</v>
      </c>
      <c r="G365" s="106">
        <v>18690.869146930349</v>
      </c>
      <c r="H365" s="133">
        <f t="shared" si="41"/>
        <v>32.225636460224742</v>
      </c>
      <c r="I365" s="132">
        <v>14172.2970393051</v>
      </c>
      <c r="J365">
        <f t="shared" si="40"/>
        <v>10</v>
      </c>
      <c r="K365">
        <f t="shared" si="42"/>
        <v>2</v>
      </c>
      <c r="L365">
        <f t="shared" si="43"/>
        <v>1</v>
      </c>
      <c r="M365">
        <f t="shared" si="44"/>
        <v>0</v>
      </c>
      <c r="Y365" s="164">
        <f t="shared" si="45"/>
        <v>32.225636460224742</v>
      </c>
      <c r="Z365" s="164">
        <f t="shared" si="46"/>
        <v>29.804237087328357</v>
      </c>
      <c r="AA365" s="165">
        <f t="shared" si="47"/>
        <v>-7.5138915437249931E-2</v>
      </c>
    </row>
    <row r="366" spans="1:27" x14ac:dyDescent="0.35">
      <c r="A366" t="s">
        <v>1071</v>
      </c>
      <c r="B366" t="s">
        <v>1074</v>
      </c>
      <c r="C366" t="s">
        <v>1075</v>
      </c>
      <c r="D366" t="s">
        <v>1078</v>
      </c>
      <c r="E366" t="s">
        <v>1080</v>
      </c>
      <c r="F366" t="s">
        <v>1084</v>
      </c>
      <c r="G366" s="106">
        <v>19591.055941597442</v>
      </c>
      <c r="H366" s="133">
        <f t="shared" si="41"/>
        <v>33.777682657926626</v>
      </c>
      <c r="I366" s="132">
        <v>23954.0527728093</v>
      </c>
      <c r="J366">
        <f t="shared" si="40"/>
        <v>10</v>
      </c>
      <c r="K366">
        <f t="shared" si="42"/>
        <v>2</v>
      </c>
      <c r="L366">
        <f t="shared" si="43"/>
        <v>1</v>
      </c>
      <c r="M366">
        <f t="shared" si="44"/>
        <v>0</v>
      </c>
      <c r="Y366" s="164">
        <f t="shared" si="45"/>
        <v>33.777682657926626</v>
      </c>
      <c r="Z366" s="164">
        <f t="shared" si="46"/>
        <v>32.826098797954337</v>
      </c>
      <c r="AA366" s="165">
        <f t="shared" si="47"/>
        <v>-2.8171969924910778E-2</v>
      </c>
    </row>
    <row r="367" spans="1:27" x14ac:dyDescent="0.35">
      <c r="A367" t="s">
        <v>1071</v>
      </c>
      <c r="B367" t="s">
        <v>1074</v>
      </c>
      <c r="C367" t="s">
        <v>1075</v>
      </c>
      <c r="D367" t="s">
        <v>1078</v>
      </c>
      <c r="E367" t="s">
        <v>1080</v>
      </c>
      <c r="F367" t="s">
        <v>1084</v>
      </c>
      <c r="G367" s="106">
        <v>23455.247755298387</v>
      </c>
      <c r="H367" s="133">
        <f t="shared" si="41"/>
        <v>40.44008233672136</v>
      </c>
      <c r="I367" s="132">
        <v>31081.371963744201</v>
      </c>
      <c r="J367">
        <f t="shared" si="40"/>
        <v>10</v>
      </c>
      <c r="K367">
        <f t="shared" si="42"/>
        <v>2</v>
      </c>
      <c r="L367">
        <f t="shared" si="43"/>
        <v>1</v>
      </c>
      <c r="M367">
        <f t="shared" si="44"/>
        <v>0</v>
      </c>
      <c r="Y367" s="164">
        <f t="shared" si="45"/>
        <v>40.44008233672136</v>
      </c>
      <c r="Z367" s="164">
        <f t="shared" si="46"/>
        <v>35.027929793255659</v>
      </c>
      <c r="AA367" s="165">
        <f t="shared" si="47"/>
        <v>-0.13383139278505451</v>
      </c>
    </row>
    <row r="368" spans="1:27" x14ac:dyDescent="0.35">
      <c r="A368" t="s">
        <v>1071</v>
      </c>
      <c r="B368" t="s">
        <v>1074</v>
      </c>
      <c r="C368" t="s">
        <v>1075</v>
      </c>
      <c r="D368" t="s">
        <v>1078</v>
      </c>
      <c r="E368" t="s">
        <v>1080</v>
      </c>
      <c r="F368" t="s">
        <v>1084</v>
      </c>
      <c r="G368" s="106">
        <v>22961.856023802993</v>
      </c>
      <c r="H368" s="133">
        <f t="shared" si="41"/>
        <v>39.58940693759137</v>
      </c>
      <c r="I368" s="132">
        <v>45016.2336447989</v>
      </c>
      <c r="J368">
        <f t="shared" si="40"/>
        <v>10</v>
      </c>
      <c r="K368">
        <f t="shared" si="42"/>
        <v>2</v>
      </c>
      <c r="L368">
        <f t="shared" si="43"/>
        <v>1</v>
      </c>
      <c r="M368">
        <f t="shared" si="44"/>
        <v>0</v>
      </c>
      <c r="Y368" s="164">
        <f t="shared" si="45"/>
        <v>39.58940693759137</v>
      </c>
      <c r="Z368" s="164">
        <f t="shared" si="46"/>
        <v>39.332803693614579</v>
      </c>
      <c r="AA368" s="165">
        <f t="shared" si="47"/>
        <v>-6.481613740294212E-3</v>
      </c>
    </row>
    <row r="369" spans="1:27" x14ac:dyDescent="0.35">
      <c r="A369" t="s">
        <v>1071</v>
      </c>
      <c r="B369" t="s">
        <v>1074</v>
      </c>
      <c r="C369" t="s">
        <v>1075</v>
      </c>
      <c r="D369" t="s">
        <v>1078</v>
      </c>
      <c r="E369" t="s">
        <v>1080</v>
      </c>
      <c r="F369" t="s">
        <v>1084</v>
      </c>
      <c r="G369" s="106">
        <v>23893.192681001387</v>
      </c>
      <c r="H369" s="133">
        <f t="shared" si="41"/>
        <v>41.195159794829976</v>
      </c>
      <c r="I369" s="132">
        <v>54061.366139626101</v>
      </c>
      <c r="J369">
        <f t="shared" si="40"/>
        <v>10</v>
      </c>
      <c r="K369">
        <f t="shared" si="42"/>
        <v>2</v>
      </c>
      <c r="L369">
        <f t="shared" si="43"/>
        <v>1</v>
      </c>
      <c r="M369">
        <f t="shared" si="44"/>
        <v>0</v>
      </c>
      <c r="Y369" s="164">
        <f t="shared" si="45"/>
        <v>41.195159794829976</v>
      </c>
      <c r="Z369" s="164">
        <f t="shared" si="46"/>
        <v>42.127101598645723</v>
      </c>
      <c r="AA369" s="165">
        <f t="shared" si="47"/>
        <v>2.2622604414140657E-2</v>
      </c>
    </row>
    <row r="370" spans="1:27" x14ac:dyDescent="0.35">
      <c r="A370" t="s">
        <v>1071</v>
      </c>
      <c r="B370" t="s">
        <v>1074</v>
      </c>
      <c r="C370" t="s">
        <v>1075</v>
      </c>
      <c r="D370" t="s">
        <v>1078</v>
      </c>
      <c r="E370" t="s">
        <v>1080</v>
      </c>
      <c r="F370" t="s">
        <v>1084</v>
      </c>
      <c r="G370" s="106">
        <v>25085.880404310792</v>
      </c>
      <c r="H370" s="133">
        <f t="shared" si="41"/>
        <v>43.251517938466883</v>
      </c>
      <c r="I370" s="132">
        <v>63550.072249703</v>
      </c>
      <c r="J370">
        <f t="shared" si="40"/>
        <v>10</v>
      </c>
      <c r="K370">
        <f t="shared" si="42"/>
        <v>2</v>
      </c>
      <c r="L370">
        <f t="shared" si="43"/>
        <v>1</v>
      </c>
      <c r="M370">
        <f t="shared" si="44"/>
        <v>0</v>
      </c>
      <c r="Y370" s="164">
        <f t="shared" si="45"/>
        <v>43.251517938466883</v>
      </c>
      <c r="Z370" s="164">
        <f t="shared" si="46"/>
        <v>45.058431971087174</v>
      </c>
      <c r="AA370" s="165">
        <f t="shared" si="47"/>
        <v>4.1776892898671258E-2</v>
      </c>
    </row>
    <row r="371" spans="1:27" x14ac:dyDescent="0.35">
      <c r="A371" t="s">
        <v>1071</v>
      </c>
      <c r="B371" t="s">
        <v>1074</v>
      </c>
      <c r="C371" t="s">
        <v>1075</v>
      </c>
      <c r="D371" t="s">
        <v>1078</v>
      </c>
      <c r="E371" t="s">
        <v>1080</v>
      </c>
      <c r="F371" t="s">
        <v>1084</v>
      </c>
      <c r="G371" s="106">
        <v>25141.261606415705</v>
      </c>
      <c r="H371" s="133">
        <f t="shared" si="41"/>
        <v>43.347002769682248</v>
      </c>
      <c r="I371" s="132">
        <v>71394.000753582499</v>
      </c>
      <c r="J371">
        <f t="shared" si="40"/>
        <v>10</v>
      </c>
      <c r="K371">
        <f t="shared" si="42"/>
        <v>2</v>
      </c>
      <c r="L371">
        <f t="shared" si="43"/>
        <v>1</v>
      </c>
      <c r="M371">
        <f t="shared" si="44"/>
        <v>0</v>
      </c>
      <c r="Y371" s="164">
        <f t="shared" si="45"/>
        <v>43.347002769682248</v>
      </c>
      <c r="Z371" s="164">
        <f t="shared" si="46"/>
        <v>47.481643902823876</v>
      </c>
      <c r="AA371" s="165">
        <f t="shared" si="47"/>
        <v>9.538470641466068E-2</v>
      </c>
    </row>
    <row r="372" spans="1:27" x14ac:dyDescent="0.35">
      <c r="A372" t="s">
        <v>1071</v>
      </c>
      <c r="B372" t="s">
        <v>1074</v>
      </c>
      <c r="C372" t="s">
        <v>1075</v>
      </c>
      <c r="D372" t="s">
        <v>1078</v>
      </c>
      <c r="E372" t="s">
        <v>1081</v>
      </c>
      <c r="F372" t="s">
        <v>1083</v>
      </c>
      <c r="G372" s="106">
        <v>13888.205951678105</v>
      </c>
      <c r="H372" s="133">
        <f t="shared" si="41"/>
        <v>23.945182675307077</v>
      </c>
      <c r="I372" s="132">
        <v>3495.45982983364</v>
      </c>
      <c r="J372">
        <f t="shared" si="40"/>
        <v>10</v>
      </c>
      <c r="K372">
        <f t="shared" si="42"/>
        <v>2</v>
      </c>
      <c r="L372">
        <f t="shared" si="43"/>
        <v>1</v>
      </c>
      <c r="M372">
        <f t="shared" si="44"/>
        <v>1</v>
      </c>
      <c r="Y372" s="164">
        <f t="shared" si="45"/>
        <v>23.945182675307077</v>
      </c>
      <c r="Z372" s="164">
        <f t="shared" si="46"/>
        <v>27.276247455663203</v>
      </c>
      <c r="AA372" s="165">
        <f t="shared" si="47"/>
        <v>0.13911210557567433</v>
      </c>
    </row>
    <row r="373" spans="1:27" x14ac:dyDescent="0.35">
      <c r="A373" t="s">
        <v>1071</v>
      </c>
      <c r="B373" t="s">
        <v>1074</v>
      </c>
      <c r="C373" t="s">
        <v>1075</v>
      </c>
      <c r="D373" t="s">
        <v>1078</v>
      </c>
      <c r="E373" t="s">
        <v>1081</v>
      </c>
      <c r="F373" t="s">
        <v>1083</v>
      </c>
      <c r="G373" s="106">
        <v>17254.781573389948</v>
      </c>
      <c r="H373" s="133">
        <f t="shared" si="41"/>
        <v>29.749623402396463</v>
      </c>
      <c r="I373" s="132">
        <v>14172.2970393051</v>
      </c>
      <c r="J373">
        <f t="shared" si="40"/>
        <v>10</v>
      </c>
      <c r="K373">
        <f t="shared" si="42"/>
        <v>2</v>
      </c>
      <c r="L373">
        <f t="shared" si="43"/>
        <v>1</v>
      </c>
      <c r="M373">
        <f t="shared" si="44"/>
        <v>1</v>
      </c>
      <c r="Y373" s="164">
        <f t="shared" si="45"/>
        <v>29.749623402396463</v>
      </c>
      <c r="Z373" s="164">
        <f t="shared" si="46"/>
        <v>30.574625214512675</v>
      </c>
      <c r="AA373" s="165">
        <f t="shared" si="47"/>
        <v>2.7731504394430617E-2</v>
      </c>
    </row>
    <row r="374" spans="1:27" x14ac:dyDescent="0.35">
      <c r="A374" t="s">
        <v>1071</v>
      </c>
      <c r="B374" t="s">
        <v>1074</v>
      </c>
      <c r="C374" t="s">
        <v>1075</v>
      </c>
      <c r="D374" t="s">
        <v>1078</v>
      </c>
      <c r="E374" t="s">
        <v>1081</v>
      </c>
      <c r="F374" t="s">
        <v>1083</v>
      </c>
      <c r="G374" s="106">
        <v>18569.237993325529</v>
      </c>
      <c r="H374" s="133">
        <f t="shared" si="41"/>
        <v>32.015927574699191</v>
      </c>
      <c r="I374" s="132">
        <v>23954.0527728093</v>
      </c>
      <c r="J374">
        <f t="shared" si="40"/>
        <v>10</v>
      </c>
      <c r="K374">
        <f t="shared" si="42"/>
        <v>2</v>
      </c>
      <c r="L374">
        <f t="shared" si="43"/>
        <v>1</v>
      </c>
      <c r="M374">
        <f t="shared" si="44"/>
        <v>1</v>
      </c>
      <c r="Y374" s="164">
        <f t="shared" si="45"/>
        <v>32.015927574699191</v>
      </c>
      <c r="Z374" s="164">
        <f t="shared" si="46"/>
        <v>33.596486925138656</v>
      </c>
      <c r="AA374" s="165">
        <f t="shared" si="47"/>
        <v>4.9367907481415951E-2</v>
      </c>
    </row>
    <row r="375" spans="1:27" x14ac:dyDescent="0.35">
      <c r="A375" t="s">
        <v>1071</v>
      </c>
      <c r="B375" t="s">
        <v>1074</v>
      </c>
      <c r="C375" t="s">
        <v>1075</v>
      </c>
      <c r="D375" t="s">
        <v>1078</v>
      </c>
      <c r="E375" t="s">
        <v>1081</v>
      </c>
      <c r="F375" t="s">
        <v>1083</v>
      </c>
      <c r="G375" s="106">
        <v>23911.761759517838</v>
      </c>
      <c r="H375" s="133">
        <f t="shared" si="41"/>
        <v>41.227175447444552</v>
      </c>
      <c r="I375" s="132">
        <v>31081.371963744201</v>
      </c>
      <c r="J375">
        <f t="shared" si="40"/>
        <v>10</v>
      </c>
      <c r="K375">
        <f t="shared" si="42"/>
        <v>2</v>
      </c>
      <c r="L375">
        <f t="shared" si="43"/>
        <v>1</v>
      </c>
      <c r="M375">
        <f t="shared" si="44"/>
        <v>1</v>
      </c>
      <c r="Y375" s="164">
        <f t="shared" si="45"/>
        <v>41.227175447444552</v>
      </c>
      <c r="Z375" s="164">
        <f t="shared" si="46"/>
        <v>35.798317920439978</v>
      </c>
      <c r="AA375" s="165">
        <f t="shared" si="47"/>
        <v>-0.13168152967270719</v>
      </c>
    </row>
    <row r="376" spans="1:27" x14ac:dyDescent="0.35">
      <c r="A376" t="s">
        <v>1071</v>
      </c>
      <c r="B376" t="s">
        <v>1074</v>
      </c>
      <c r="C376" t="s">
        <v>1075</v>
      </c>
      <c r="D376" t="s">
        <v>1078</v>
      </c>
      <c r="E376" t="s">
        <v>1081</v>
      </c>
      <c r="F376" t="s">
        <v>1083</v>
      </c>
      <c r="G376" s="106">
        <v>23230.522732213813</v>
      </c>
      <c r="H376" s="133">
        <f t="shared" si="41"/>
        <v>40.05262540036864</v>
      </c>
      <c r="I376" s="132">
        <v>45016.2336447989</v>
      </c>
      <c r="J376">
        <f t="shared" si="40"/>
        <v>10</v>
      </c>
      <c r="K376">
        <f t="shared" si="42"/>
        <v>2</v>
      </c>
      <c r="L376">
        <f t="shared" si="43"/>
        <v>1</v>
      </c>
      <c r="M376">
        <f t="shared" si="44"/>
        <v>1</v>
      </c>
      <c r="Y376" s="164">
        <f t="shared" si="45"/>
        <v>40.05262540036864</v>
      </c>
      <c r="Z376" s="164">
        <f t="shared" si="46"/>
        <v>40.103191820798898</v>
      </c>
      <c r="AA376" s="165">
        <f t="shared" si="47"/>
        <v>1.2624995221859336E-3</v>
      </c>
    </row>
    <row r="377" spans="1:27" x14ac:dyDescent="0.35">
      <c r="A377" t="s">
        <v>1071</v>
      </c>
      <c r="B377" t="s">
        <v>1074</v>
      </c>
      <c r="C377" t="s">
        <v>1075</v>
      </c>
      <c r="D377" t="s">
        <v>1078</v>
      </c>
      <c r="E377" t="s">
        <v>1081</v>
      </c>
      <c r="F377" t="s">
        <v>1083</v>
      </c>
      <c r="G377" s="106">
        <v>24705.404638360076</v>
      </c>
      <c r="H377" s="133">
        <f t="shared" si="41"/>
        <v>42.595525238551858</v>
      </c>
      <c r="I377" s="132">
        <v>54061.366139626101</v>
      </c>
      <c r="J377">
        <f t="shared" si="40"/>
        <v>10</v>
      </c>
      <c r="K377">
        <f t="shared" si="42"/>
        <v>2</v>
      </c>
      <c r="L377">
        <f t="shared" si="43"/>
        <v>1</v>
      </c>
      <c r="M377">
        <f t="shared" si="44"/>
        <v>1</v>
      </c>
      <c r="Y377" s="164">
        <f t="shared" si="45"/>
        <v>42.595525238551858</v>
      </c>
      <c r="Z377" s="164">
        <f t="shared" si="46"/>
        <v>42.897489725830042</v>
      </c>
      <c r="AA377" s="165">
        <f t="shared" si="47"/>
        <v>7.089112895945382E-3</v>
      </c>
    </row>
    <row r="378" spans="1:27" x14ac:dyDescent="0.35">
      <c r="A378" t="s">
        <v>1071</v>
      </c>
      <c r="B378" t="s">
        <v>1074</v>
      </c>
      <c r="C378" t="s">
        <v>1075</v>
      </c>
      <c r="D378" t="s">
        <v>1078</v>
      </c>
      <c r="E378" t="s">
        <v>1081</v>
      </c>
      <c r="F378" t="s">
        <v>1083</v>
      </c>
      <c r="G378" s="106">
        <v>26554.535645615906</v>
      </c>
      <c r="H378" s="133">
        <f t="shared" si="41"/>
        <v>45.783682147613632</v>
      </c>
      <c r="I378" s="132">
        <v>63550.072249703</v>
      </c>
      <c r="J378">
        <f t="shared" si="40"/>
        <v>10</v>
      </c>
      <c r="K378">
        <f t="shared" si="42"/>
        <v>2</v>
      </c>
      <c r="L378">
        <f t="shared" si="43"/>
        <v>1</v>
      </c>
      <c r="M378">
        <f t="shared" si="44"/>
        <v>1</v>
      </c>
      <c r="Y378" s="164">
        <f t="shared" si="45"/>
        <v>45.783682147613632</v>
      </c>
      <c r="Z378" s="164">
        <f t="shared" si="46"/>
        <v>45.828820098271493</v>
      </c>
      <c r="AA378" s="165">
        <f t="shared" si="47"/>
        <v>9.8589603414445115E-4</v>
      </c>
    </row>
    <row r="379" spans="1:27" x14ac:dyDescent="0.35">
      <c r="A379" t="s">
        <v>1071</v>
      </c>
      <c r="B379" t="s">
        <v>1074</v>
      </c>
      <c r="C379" t="s">
        <v>1075</v>
      </c>
      <c r="D379" t="s">
        <v>1078</v>
      </c>
      <c r="E379" t="s">
        <v>1081</v>
      </c>
      <c r="F379" t="s">
        <v>1083</v>
      </c>
      <c r="G379" s="106">
        <v>27030.103923828901</v>
      </c>
      <c r="H379" s="133">
        <f t="shared" si="41"/>
        <v>46.603627454877419</v>
      </c>
      <c r="I379" s="132">
        <v>71394.000753582499</v>
      </c>
      <c r="J379">
        <f t="shared" si="40"/>
        <v>10</v>
      </c>
      <c r="K379">
        <f t="shared" si="42"/>
        <v>2</v>
      </c>
      <c r="L379">
        <f t="shared" si="43"/>
        <v>1</v>
      </c>
      <c r="M379">
        <f t="shared" si="44"/>
        <v>1</v>
      </c>
      <c r="Y379" s="164">
        <f t="shared" si="45"/>
        <v>46.603627454877419</v>
      </c>
      <c r="Z379" s="164">
        <f t="shared" si="46"/>
        <v>48.252032030008195</v>
      </c>
      <c r="AA379" s="165">
        <f t="shared" si="47"/>
        <v>3.5370735394509634E-2</v>
      </c>
    </row>
    <row r="380" spans="1:27" x14ac:dyDescent="0.35">
      <c r="A380" t="s">
        <v>1071</v>
      </c>
      <c r="B380" t="s">
        <v>1074</v>
      </c>
      <c r="C380" t="s">
        <v>1075</v>
      </c>
      <c r="D380" t="s">
        <v>1078</v>
      </c>
      <c r="E380" t="s">
        <v>1081</v>
      </c>
      <c r="F380" t="s">
        <v>1084</v>
      </c>
      <c r="G380" s="106">
        <v>15825.732592210834</v>
      </c>
      <c r="H380" s="133">
        <f t="shared" si="41"/>
        <v>27.285745848639369</v>
      </c>
      <c r="I380" s="132">
        <v>3495.45982983364</v>
      </c>
      <c r="J380">
        <f t="shared" si="40"/>
        <v>10</v>
      </c>
      <c r="K380">
        <f t="shared" si="42"/>
        <v>2</v>
      </c>
      <c r="L380">
        <f t="shared" si="43"/>
        <v>1</v>
      </c>
      <c r="M380">
        <f t="shared" si="44"/>
        <v>0</v>
      </c>
      <c r="Y380" s="164">
        <f t="shared" si="45"/>
        <v>27.285745848639369</v>
      </c>
      <c r="Z380" s="164">
        <f t="shared" si="46"/>
        <v>26.505859328478884</v>
      </c>
      <c r="AA380" s="165">
        <f t="shared" si="47"/>
        <v>-2.8582195424919021E-2</v>
      </c>
    </row>
    <row r="381" spans="1:27" x14ac:dyDescent="0.35">
      <c r="A381" t="s">
        <v>1071</v>
      </c>
      <c r="B381" t="s">
        <v>1074</v>
      </c>
      <c r="C381" t="s">
        <v>1075</v>
      </c>
      <c r="D381" t="s">
        <v>1078</v>
      </c>
      <c r="E381" t="s">
        <v>1081</v>
      </c>
      <c r="F381" t="s">
        <v>1084</v>
      </c>
      <c r="G381" s="106">
        <v>18480.348114590914</v>
      </c>
      <c r="H381" s="133">
        <f t="shared" si="41"/>
        <v>31.862669163087784</v>
      </c>
      <c r="I381" s="132">
        <v>14172.2970393051</v>
      </c>
      <c r="J381">
        <f t="shared" si="40"/>
        <v>10</v>
      </c>
      <c r="K381">
        <f t="shared" si="42"/>
        <v>2</v>
      </c>
      <c r="L381">
        <f t="shared" si="43"/>
        <v>1</v>
      </c>
      <c r="M381">
        <f t="shared" si="44"/>
        <v>0</v>
      </c>
      <c r="Y381" s="164">
        <f t="shared" si="45"/>
        <v>31.862669163087784</v>
      </c>
      <c r="Z381" s="164">
        <f t="shared" si="46"/>
        <v>29.804237087328357</v>
      </c>
      <c r="AA381" s="165">
        <f t="shared" si="47"/>
        <v>-6.4603252954842705E-2</v>
      </c>
    </row>
    <row r="382" spans="1:27" x14ac:dyDescent="0.35">
      <c r="A382" t="s">
        <v>1071</v>
      </c>
      <c r="B382" t="s">
        <v>1074</v>
      </c>
      <c r="C382" t="s">
        <v>1075</v>
      </c>
      <c r="D382" t="s">
        <v>1078</v>
      </c>
      <c r="E382" t="s">
        <v>1081</v>
      </c>
      <c r="F382" t="s">
        <v>1084</v>
      </c>
      <c r="G382" s="106">
        <v>19357.276603238039</v>
      </c>
      <c r="H382" s="133">
        <f t="shared" si="41"/>
        <v>33.374614833169034</v>
      </c>
      <c r="I382" s="132">
        <v>23954.0527728093</v>
      </c>
      <c r="J382">
        <f t="shared" si="40"/>
        <v>10</v>
      </c>
      <c r="K382">
        <f t="shared" si="42"/>
        <v>2</v>
      </c>
      <c r="L382">
        <f t="shared" si="43"/>
        <v>1</v>
      </c>
      <c r="M382">
        <f t="shared" si="44"/>
        <v>0</v>
      </c>
      <c r="Y382" s="164">
        <f t="shared" si="45"/>
        <v>33.374614833169034</v>
      </c>
      <c r="Z382" s="164">
        <f t="shared" si="46"/>
        <v>32.826098797954337</v>
      </c>
      <c r="AA382" s="165">
        <f t="shared" si="47"/>
        <v>-1.6435127055595578E-2</v>
      </c>
    </row>
    <row r="383" spans="1:27" x14ac:dyDescent="0.35">
      <c r="A383" t="s">
        <v>1071</v>
      </c>
      <c r="B383" t="s">
        <v>1074</v>
      </c>
      <c r="C383" t="s">
        <v>1075</v>
      </c>
      <c r="D383" t="s">
        <v>1078</v>
      </c>
      <c r="E383" t="s">
        <v>1081</v>
      </c>
      <c r="F383" t="s">
        <v>1084</v>
      </c>
      <c r="G383" s="106">
        <v>23372.33751892094</v>
      </c>
      <c r="H383" s="133">
        <f t="shared" si="41"/>
        <v>40.297133653311967</v>
      </c>
      <c r="I383" s="132">
        <v>31081.371963744201</v>
      </c>
      <c r="J383">
        <f t="shared" si="40"/>
        <v>10</v>
      </c>
      <c r="K383">
        <f t="shared" si="42"/>
        <v>2</v>
      </c>
      <c r="L383">
        <f t="shared" si="43"/>
        <v>1</v>
      </c>
      <c r="M383">
        <f t="shared" si="44"/>
        <v>0</v>
      </c>
      <c r="Y383" s="164">
        <f t="shared" si="45"/>
        <v>40.297133653311967</v>
      </c>
      <c r="Z383" s="164">
        <f t="shared" si="46"/>
        <v>35.027929793255659</v>
      </c>
      <c r="AA383" s="165">
        <f t="shared" si="47"/>
        <v>-0.13075877568337269</v>
      </c>
    </row>
    <row r="384" spans="1:27" x14ac:dyDescent="0.35">
      <c r="A384" t="s">
        <v>1071</v>
      </c>
      <c r="B384" t="s">
        <v>1074</v>
      </c>
      <c r="C384" t="s">
        <v>1075</v>
      </c>
      <c r="D384" t="s">
        <v>1078</v>
      </c>
      <c r="E384" t="s">
        <v>1081</v>
      </c>
      <c r="F384" t="s">
        <v>1084</v>
      </c>
      <c r="G384" s="106">
        <v>22788.525310420995</v>
      </c>
      <c r="H384" s="133">
        <f t="shared" si="41"/>
        <v>39.290560880036196</v>
      </c>
      <c r="I384" s="132">
        <v>45016.2336447989</v>
      </c>
      <c r="J384">
        <f t="shared" si="40"/>
        <v>10</v>
      </c>
      <c r="K384">
        <f t="shared" si="42"/>
        <v>2</v>
      </c>
      <c r="L384">
        <f t="shared" si="43"/>
        <v>1</v>
      </c>
      <c r="M384">
        <f t="shared" si="44"/>
        <v>0</v>
      </c>
      <c r="Y384" s="164">
        <f t="shared" si="45"/>
        <v>39.290560880036196</v>
      </c>
      <c r="Z384" s="164">
        <f t="shared" si="46"/>
        <v>39.332803693614579</v>
      </c>
      <c r="AA384" s="165">
        <f t="shared" si="47"/>
        <v>1.0751389807683864E-3</v>
      </c>
    </row>
    <row r="385" spans="1:27" x14ac:dyDescent="0.35">
      <c r="A385" t="s">
        <v>1071</v>
      </c>
      <c r="B385" t="s">
        <v>1074</v>
      </c>
      <c r="C385" t="s">
        <v>1075</v>
      </c>
      <c r="D385" t="s">
        <v>1078</v>
      </c>
      <c r="E385" t="s">
        <v>1081</v>
      </c>
      <c r="F385" t="s">
        <v>1084</v>
      </c>
      <c r="G385" s="106">
        <v>23657.463774707423</v>
      </c>
      <c r="H385" s="133">
        <f t="shared" si="41"/>
        <v>40.788730646047284</v>
      </c>
      <c r="I385" s="132">
        <v>54061.366139626101</v>
      </c>
      <c r="J385">
        <f t="shared" si="40"/>
        <v>10</v>
      </c>
      <c r="K385">
        <f t="shared" si="42"/>
        <v>2</v>
      </c>
      <c r="L385">
        <f t="shared" si="43"/>
        <v>1</v>
      </c>
      <c r="M385">
        <f t="shared" si="44"/>
        <v>0</v>
      </c>
      <c r="Y385" s="164">
        <f t="shared" si="45"/>
        <v>40.788730646047284</v>
      </c>
      <c r="Z385" s="164">
        <f t="shared" si="46"/>
        <v>42.127101598645723</v>
      </c>
      <c r="AA385" s="165">
        <f t="shared" si="47"/>
        <v>3.2812272689052957E-2</v>
      </c>
    </row>
    <row r="386" spans="1:27" x14ac:dyDescent="0.35">
      <c r="A386" t="s">
        <v>1071</v>
      </c>
      <c r="B386" t="s">
        <v>1074</v>
      </c>
      <c r="C386" t="s">
        <v>1075</v>
      </c>
      <c r="D386" t="s">
        <v>1078</v>
      </c>
      <c r="E386" t="s">
        <v>1081</v>
      </c>
      <c r="F386" t="s">
        <v>1084</v>
      </c>
      <c r="G386" s="106">
        <v>25157.187950822889</v>
      </c>
      <c r="H386" s="133">
        <f t="shared" si="41"/>
        <v>43.374461984177394</v>
      </c>
      <c r="I386" s="132">
        <v>63550.072249703</v>
      </c>
      <c r="J386">
        <f t="shared" si="40"/>
        <v>10</v>
      </c>
      <c r="K386">
        <f t="shared" si="42"/>
        <v>2</v>
      </c>
      <c r="L386">
        <f t="shared" si="43"/>
        <v>1</v>
      </c>
      <c r="M386">
        <f t="shared" si="44"/>
        <v>0</v>
      </c>
      <c r="Y386" s="164">
        <f t="shared" si="45"/>
        <v>43.374461984177394</v>
      </c>
      <c r="Z386" s="164">
        <f t="shared" si="46"/>
        <v>45.058431971087174</v>
      </c>
      <c r="AA386" s="165">
        <f t="shared" si="47"/>
        <v>3.8823997114340703E-2</v>
      </c>
    </row>
    <row r="387" spans="1:27" x14ac:dyDescent="0.35">
      <c r="A387" t="s">
        <v>1071</v>
      </c>
      <c r="B387" t="s">
        <v>1074</v>
      </c>
      <c r="C387" t="s">
        <v>1075</v>
      </c>
      <c r="D387" t="s">
        <v>1078</v>
      </c>
      <c r="E387" t="s">
        <v>1081</v>
      </c>
      <c r="F387" t="s">
        <v>1084</v>
      </c>
      <c r="G387" s="106">
        <v>25389.657926283719</v>
      </c>
      <c r="H387" s="133">
        <f t="shared" si="41"/>
        <v>43.775272286696065</v>
      </c>
      <c r="I387" s="132">
        <v>71394.000753582499</v>
      </c>
      <c r="J387">
        <f t="shared" si="40"/>
        <v>10</v>
      </c>
      <c r="K387">
        <f t="shared" si="42"/>
        <v>2</v>
      </c>
      <c r="L387">
        <f t="shared" si="43"/>
        <v>1</v>
      </c>
      <c r="M387">
        <f t="shared" si="44"/>
        <v>0</v>
      </c>
      <c r="Y387" s="164">
        <f t="shared" si="45"/>
        <v>43.775272286696065</v>
      </c>
      <c r="Z387" s="164">
        <f t="shared" si="46"/>
        <v>47.481643902823876</v>
      </c>
      <c r="AA387" s="165">
        <f t="shared" si="47"/>
        <v>8.4668156758769708E-2</v>
      </c>
    </row>
    <row r="388" spans="1:27" x14ac:dyDescent="0.35">
      <c r="A388" t="s">
        <v>1071</v>
      </c>
      <c r="B388" t="s">
        <v>1074</v>
      </c>
      <c r="C388" t="s">
        <v>1076</v>
      </c>
      <c r="D388" t="s">
        <v>1077</v>
      </c>
      <c r="E388" t="s">
        <v>1079</v>
      </c>
      <c r="F388" t="s">
        <v>1083</v>
      </c>
      <c r="G388" s="106">
        <v>12642.003007291822</v>
      </c>
      <c r="H388" s="133">
        <f t="shared" si="41"/>
        <v>21.796556909123829</v>
      </c>
      <c r="I388" s="132">
        <v>3495.45982983364</v>
      </c>
      <c r="J388">
        <f t="shared" ref="J388:J451" si="48">IF(A388="LI01",10,23.84)</f>
        <v>10</v>
      </c>
      <c r="K388">
        <f t="shared" si="42"/>
        <v>2</v>
      </c>
      <c r="L388">
        <f t="shared" si="43"/>
        <v>2</v>
      </c>
      <c r="M388">
        <f t="shared" si="44"/>
        <v>1</v>
      </c>
      <c r="Y388" s="164">
        <f t="shared" si="45"/>
        <v>21.796556909123829</v>
      </c>
      <c r="Z388" s="164">
        <f t="shared" si="46"/>
        <v>25.525659488853428</v>
      </c>
      <c r="AA388" s="165">
        <f t="shared" si="47"/>
        <v>0.17108677279981932</v>
      </c>
    </row>
    <row r="389" spans="1:27" x14ac:dyDescent="0.35">
      <c r="A389" t="s">
        <v>1071</v>
      </c>
      <c r="B389" t="s">
        <v>1074</v>
      </c>
      <c r="C389" t="s">
        <v>1076</v>
      </c>
      <c r="D389" t="s">
        <v>1077</v>
      </c>
      <c r="E389" t="s">
        <v>1079</v>
      </c>
      <c r="F389" t="s">
        <v>1083</v>
      </c>
      <c r="G389" s="106">
        <v>15907.470746663497</v>
      </c>
      <c r="H389" s="133">
        <f t="shared" ref="H389:H452" si="49">G389/580</f>
        <v>27.426673701143962</v>
      </c>
      <c r="I389" s="132">
        <v>14172.2970393051</v>
      </c>
      <c r="J389">
        <f t="shared" si="48"/>
        <v>10</v>
      </c>
      <c r="K389">
        <f t="shared" ref="K389:K452" si="50">IF(B389="ENT01",1,2)</f>
        <v>2</v>
      </c>
      <c r="L389">
        <f t="shared" ref="L389:L452" si="51">IF(C389="ENV01",1,2)</f>
        <v>2</v>
      </c>
      <c r="M389">
        <f t="shared" ref="M389:M452" si="52">IF(F389="ZVDF01",1,0)</f>
        <v>1</v>
      </c>
      <c r="Y389" s="164">
        <f t="shared" ref="Y389:Y452" si="53">H389</f>
        <v>27.426673701143962</v>
      </c>
      <c r="Z389" s="164">
        <f t="shared" ref="Z389:Z452" si="54">$P$20+I389*$P$21+J389*$P$22+K389*$P$23+L389*$P$24+M389*$P$25</f>
        <v>28.824037247702901</v>
      </c>
      <c r="AA389" s="165">
        <f t="shared" ref="AA389:AA452" si="55">Z389/Y389-1</f>
        <v>5.0949071031557658E-2</v>
      </c>
    </row>
    <row r="390" spans="1:27" x14ac:dyDescent="0.35">
      <c r="A390" t="s">
        <v>1071</v>
      </c>
      <c r="B390" t="s">
        <v>1074</v>
      </c>
      <c r="C390" t="s">
        <v>1076</v>
      </c>
      <c r="D390" t="s">
        <v>1077</v>
      </c>
      <c r="E390" t="s">
        <v>1079</v>
      </c>
      <c r="F390" t="s">
        <v>1083</v>
      </c>
      <c r="G390" s="106">
        <v>17408.933832674658</v>
      </c>
      <c r="H390" s="133">
        <f t="shared" si="49"/>
        <v>30.015403159783894</v>
      </c>
      <c r="I390" s="132">
        <v>23954.0527728093</v>
      </c>
      <c r="J390">
        <f t="shared" si="48"/>
        <v>10</v>
      </c>
      <c r="K390">
        <f t="shared" si="50"/>
        <v>2</v>
      </c>
      <c r="L390">
        <f t="shared" si="51"/>
        <v>2</v>
      </c>
      <c r="M390">
        <f t="shared" si="52"/>
        <v>1</v>
      </c>
      <c r="Y390" s="164">
        <f t="shared" si="53"/>
        <v>30.015403159783894</v>
      </c>
      <c r="Z390" s="164">
        <f t="shared" si="54"/>
        <v>31.845898958328881</v>
      </c>
      <c r="AA390" s="165">
        <f t="shared" si="55"/>
        <v>6.0985214451411141E-2</v>
      </c>
    </row>
    <row r="391" spans="1:27" x14ac:dyDescent="0.35">
      <c r="A391" t="s">
        <v>1071</v>
      </c>
      <c r="B391" t="s">
        <v>1074</v>
      </c>
      <c r="C391" t="s">
        <v>1076</v>
      </c>
      <c r="D391" t="s">
        <v>1077</v>
      </c>
      <c r="E391" t="s">
        <v>1079</v>
      </c>
      <c r="F391" t="s">
        <v>1083</v>
      </c>
      <c r="G391" s="106">
        <v>22606.29888592054</v>
      </c>
      <c r="H391" s="133">
        <f t="shared" si="49"/>
        <v>38.97637738951817</v>
      </c>
      <c r="I391" s="132">
        <v>31081.371963744201</v>
      </c>
      <c r="J391">
        <f t="shared" si="48"/>
        <v>10</v>
      </c>
      <c r="K391">
        <f t="shared" si="50"/>
        <v>2</v>
      </c>
      <c r="L391">
        <f t="shared" si="51"/>
        <v>2</v>
      </c>
      <c r="M391">
        <f t="shared" si="52"/>
        <v>1</v>
      </c>
      <c r="Y391" s="164">
        <f t="shared" si="53"/>
        <v>38.97637738951817</v>
      </c>
      <c r="Z391" s="164">
        <f t="shared" si="54"/>
        <v>34.047729953630203</v>
      </c>
      <c r="AA391" s="165">
        <f t="shared" si="55"/>
        <v>-0.12645216836425177</v>
      </c>
    </row>
    <row r="392" spans="1:27" x14ac:dyDescent="0.35">
      <c r="A392" t="s">
        <v>1071</v>
      </c>
      <c r="B392" t="s">
        <v>1074</v>
      </c>
      <c r="C392" t="s">
        <v>1076</v>
      </c>
      <c r="D392" t="s">
        <v>1077</v>
      </c>
      <c r="E392" t="s">
        <v>1079</v>
      </c>
      <c r="F392" t="s">
        <v>1083</v>
      </c>
      <c r="G392" s="106">
        <v>21960.261650513403</v>
      </c>
      <c r="H392" s="133">
        <f t="shared" si="49"/>
        <v>37.862520087092072</v>
      </c>
      <c r="I392" s="132">
        <v>45016.2336447989</v>
      </c>
      <c r="J392">
        <f t="shared" si="48"/>
        <v>10</v>
      </c>
      <c r="K392">
        <f t="shared" si="50"/>
        <v>2</v>
      </c>
      <c r="L392">
        <f t="shared" si="51"/>
        <v>2</v>
      </c>
      <c r="M392">
        <f t="shared" si="52"/>
        <v>1</v>
      </c>
      <c r="Y392" s="164">
        <f t="shared" si="53"/>
        <v>37.862520087092072</v>
      </c>
      <c r="Z392" s="164">
        <f t="shared" si="54"/>
        <v>38.352603853989123</v>
      </c>
      <c r="AA392" s="165">
        <f t="shared" si="55"/>
        <v>1.2943770403283983E-2</v>
      </c>
    </row>
    <row r="393" spans="1:27" x14ac:dyDescent="0.35">
      <c r="A393" t="s">
        <v>1071</v>
      </c>
      <c r="B393" t="s">
        <v>1074</v>
      </c>
      <c r="C393" t="s">
        <v>1076</v>
      </c>
      <c r="D393" t="s">
        <v>1077</v>
      </c>
      <c r="E393" t="s">
        <v>1079</v>
      </c>
      <c r="F393" t="s">
        <v>1083</v>
      </c>
      <c r="G393" s="106">
        <v>23424.572782154075</v>
      </c>
      <c r="H393" s="133">
        <f t="shared" si="49"/>
        <v>40.387194451989785</v>
      </c>
      <c r="I393" s="132">
        <v>54061.366139626101</v>
      </c>
      <c r="J393">
        <f t="shared" si="48"/>
        <v>10</v>
      </c>
      <c r="K393">
        <f t="shared" si="50"/>
        <v>2</v>
      </c>
      <c r="L393">
        <f t="shared" si="51"/>
        <v>2</v>
      </c>
      <c r="M393">
        <f t="shared" si="52"/>
        <v>1</v>
      </c>
      <c r="Y393" s="164">
        <f t="shared" si="53"/>
        <v>40.387194451989785</v>
      </c>
      <c r="Z393" s="164">
        <f t="shared" si="54"/>
        <v>41.146901759020267</v>
      </c>
      <c r="AA393" s="165">
        <f t="shared" si="55"/>
        <v>1.8810598689482649E-2</v>
      </c>
    </row>
    <row r="394" spans="1:27" x14ac:dyDescent="0.35">
      <c r="A394" t="s">
        <v>1071</v>
      </c>
      <c r="B394" t="s">
        <v>1074</v>
      </c>
      <c r="C394" t="s">
        <v>1076</v>
      </c>
      <c r="D394" t="s">
        <v>1077</v>
      </c>
      <c r="E394" t="s">
        <v>1079</v>
      </c>
      <c r="F394" t="s">
        <v>1083</v>
      </c>
      <c r="G394" s="106">
        <v>25549.555567918847</v>
      </c>
      <c r="H394" s="133">
        <f t="shared" si="49"/>
        <v>44.050957875722148</v>
      </c>
      <c r="I394" s="132">
        <v>63550.072249703</v>
      </c>
      <c r="J394">
        <f t="shared" si="48"/>
        <v>10</v>
      </c>
      <c r="K394">
        <f t="shared" si="50"/>
        <v>2</v>
      </c>
      <c r="L394">
        <f t="shared" si="51"/>
        <v>2</v>
      </c>
      <c r="M394">
        <f t="shared" si="52"/>
        <v>1</v>
      </c>
      <c r="Y394" s="164">
        <f t="shared" si="53"/>
        <v>44.050957875722148</v>
      </c>
      <c r="Z394" s="164">
        <f t="shared" si="54"/>
        <v>44.078232131461718</v>
      </c>
      <c r="AA394" s="165">
        <f t="shared" si="55"/>
        <v>6.1915238748078139E-4</v>
      </c>
    </row>
    <row r="395" spans="1:27" x14ac:dyDescent="0.35">
      <c r="A395" t="s">
        <v>1071</v>
      </c>
      <c r="B395" t="s">
        <v>1074</v>
      </c>
      <c r="C395" t="s">
        <v>1076</v>
      </c>
      <c r="D395" t="s">
        <v>1077</v>
      </c>
      <c r="E395" t="s">
        <v>1079</v>
      </c>
      <c r="F395" t="s">
        <v>1083</v>
      </c>
      <c r="G395" s="106">
        <v>26238.919298025638</v>
      </c>
      <c r="H395" s="133">
        <f t="shared" si="49"/>
        <v>45.239516031078686</v>
      </c>
      <c r="I395" s="132">
        <v>71394.000753582499</v>
      </c>
      <c r="J395">
        <f t="shared" si="48"/>
        <v>10</v>
      </c>
      <c r="K395">
        <f t="shared" si="50"/>
        <v>2</v>
      </c>
      <c r="L395">
        <f t="shared" si="51"/>
        <v>2</v>
      </c>
      <c r="M395">
        <f t="shared" si="52"/>
        <v>1</v>
      </c>
      <c r="Y395" s="164">
        <f t="shared" si="53"/>
        <v>45.239516031078686</v>
      </c>
      <c r="Z395" s="164">
        <f t="shared" si="54"/>
        <v>46.50144406319842</v>
      </c>
      <c r="AA395" s="165">
        <f t="shared" si="55"/>
        <v>2.7894375157612394E-2</v>
      </c>
    </row>
    <row r="396" spans="1:27" x14ac:dyDescent="0.35">
      <c r="A396" t="s">
        <v>1071</v>
      </c>
      <c r="B396" t="s">
        <v>1074</v>
      </c>
      <c r="C396" t="s">
        <v>1076</v>
      </c>
      <c r="D396" t="s">
        <v>1077</v>
      </c>
      <c r="E396" t="s">
        <v>1079</v>
      </c>
      <c r="F396" t="s">
        <v>1084</v>
      </c>
      <c r="G396" s="106">
        <v>14266.17771126015</v>
      </c>
      <c r="H396" s="133">
        <f t="shared" si="49"/>
        <v>24.596858122862329</v>
      </c>
      <c r="I396" s="132">
        <v>3495.45982983364</v>
      </c>
      <c r="J396">
        <f t="shared" si="48"/>
        <v>10</v>
      </c>
      <c r="K396">
        <f t="shared" si="50"/>
        <v>2</v>
      </c>
      <c r="L396">
        <f t="shared" si="51"/>
        <v>2</v>
      </c>
      <c r="M396">
        <f t="shared" si="52"/>
        <v>0</v>
      </c>
      <c r="Y396" s="164">
        <f t="shared" si="53"/>
        <v>24.596858122862329</v>
      </c>
      <c r="Z396" s="164">
        <f t="shared" si="54"/>
        <v>24.755271361669109</v>
      </c>
      <c r="AA396" s="165">
        <f t="shared" si="55"/>
        <v>6.4403851099803511E-3</v>
      </c>
    </row>
    <row r="397" spans="1:27" x14ac:dyDescent="0.35">
      <c r="A397" t="s">
        <v>1071</v>
      </c>
      <c r="B397" t="s">
        <v>1074</v>
      </c>
      <c r="C397" t="s">
        <v>1076</v>
      </c>
      <c r="D397" t="s">
        <v>1077</v>
      </c>
      <c r="E397" t="s">
        <v>1079</v>
      </c>
      <c r="F397" t="s">
        <v>1084</v>
      </c>
      <c r="G397" s="106">
        <v>17080.430015539059</v>
      </c>
      <c r="H397" s="133">
        <f t="shared" si="49"/>
        <v>29.449017268170792</v>
      </c>
      <c r="I397" s="132">
        <v>14172.2970393051</v>
      </c>
      <c r="J397">
        <f t="shared" si="48"/>
        <v>10</v>
      </c>
      <c r="K397">
        <f t="shared" si="50"/>
        <v>2</v>
      </c>
      <c r="L397">
        <f t="shared" si="51"/>
        <v>2</v>
      </c>
      <c r="M397">
        <f t="shared" si="52"/>
        <v>0</v>
      </c>
      <c r="Y397" s="164">
        <f t="shared" si="53"/>
        <v>29.449017268170792</v>
      </c>
      <c r="Z397" s="164">
        <f t="shared" si="54"/>
        <v>28.053649120518582</v>
      </c>
      <c r="AA397" s="165">
        <f t="shared" si="55"/>
        <v>-4.7382502952326266E-2</v>
      </c>
    </row>
    <row r="398" spans="1:27" x14ac:dyDescent="0.35">
      <c r="A398" t="s">
        <v>1071</v>
      </c>
      <c r="B398" t="s">
        <v>1074</v>
      </c>
      <c r="C398" t="s">
        <v>1076</v>
      </c>
      <c r="D398" t="s">
        <v>1077</v>
      </c>
      <c r="E398" t="s">
        <v>1079</v>
      </c>
      <c r="F398" t="s">
        <v>1084</v>
      </c>
      <c r="G398" s="106">
        <v>18023.789217351714</v>
      </c>
      <c r="H398" s="133">
        <f t="shared" si="49"/>
        <v>31.075498650606402</v>
      </c>
      <c r="I398" s="132">
        <v>23954.0527728093</v>
      </c>
      <c r="J398">
        <f t="shared" si="48"/>
        <v>10</v>
      </c>
      <c r="K398">
        <f t="shared" si="50"/>
        <v>2</v>
      </c>
      <c r="L398">
        <f t="shared" si="51"/>
        <v>2</v>
      </c>
      <c r="M398">
        <f t="shared" si="52"/>
        <v>0</v>
      </c>
      <c r="Y398" s="164">
        <f t="shared" si="53"/>
        <v>31.075498650606402</v>
      </c>
      <c r="Z398" s="164">
        <f t="shared" si="54"/>
        <v>31.075510831144562</v>
      </c>
      <c r="AA398" s="165">
        <f t="shared" si="55"/>
        <v>3.9196597612090045E-7</v>
      </c>
    </row>
    <row r="399" spans="1:27" x14ac:dyDescent="0.35">
      <c r="A399" t="s">
        <v>1071</v>
      </c>
      <c r="B399" t="s">
        <v>1074</v>
      </c>
      <c r="C399" t="s">
        <v>1076</v>
      </c>
      <c r="D399" t="s">
        <v>1077</v>
      </c>
      <c r="E399" t="s">
        <v>1079</v>
      </c>
      <c r="F399" t="s">
        <v>1084</v>
      </c>
      <c r="G399" s="106">
        <v>21776.03300445569</v>
      </c>
      <c r="H399" s="133">
        <f t="shared" si="49"/>
        <v>37.544884490440843</v>
      </c>
      <c r="I399" s="132">
        <v>31081.371963744201</v>
      </c>
      <c r="J399">
        <f t="shared" si="48"/>
        <v>10</v>
      </c>
      <c r="K399">
        <f t="shared" si="50"/>
        <v>2</v>
      </c>
      <c r="L399">
        <f t="shared" si="51"/>
        <v>2</v>
      </c>
      <c r="M399">
        <f t="shared" si="52"/>
        <v>0</v>
      </c>
      <c r="Y399" s="164">
        <f t="shared" si="53"/>
        <v>37.544884490440843</v>
      </c>
      <c r="Z399" s="164">
        <f t="shared" si="54"/>
        <v>33.277341826445884</v>
      </c>
      <c r="AA399" s="165">
        <f t="shared" si="55"/>
        <v>-0.1136650897163235</v>
      </c>
    </row>
    <row r="400" spans="1:27" x14ac:dyDescent="0.35">
      <c r="A400" t="s">
        <v>1071</v>
      </c>
      <c r="B400" t="s">
        <v>1074</v>
      </c>
      <c r="C400" t="s">
        <v>1076</v>
      </c>
      <c r="D400" t="s">
        <v>1077</v>
      </c>
      <c r="E400" t="s">
        <v>1079</v>
      </c>
      <c r="F400" t="s">
        <v>1084</v>
      </c>
      <c r="G400" s="106">
        <v>21384.731219913792</v>
      </c>
      <c r="H400" s="133">
        <f t="shared" si="49"/>
        <v>36.870226241230675</v>
      </c>
      <c r="I400" s="132">
        <v>45016.2336447989</v>
      </c>
      <c r="J400">
        <f t="shared" si="48"/>
        <v>10</v>
      </c>
      <c r="K400">
        <f t="shared" si="50"/>
        <v>2</v>
      </c>
      <c r="L400">
        <f t="shared" si="51"/>
        <v>2</v>
      </c>
      <c r="M400">
        <f t="shared" si="52"/>
        <v>0</v>
      </c>
      <c r="Y400" s="164">
        <f t="shared" si="53"/>
        <v>36.870226241230675</v>
      </c>
      <c r="Z400" s="164">
        <f t="shared" si="54"/>
        <v>37.582215726804804</v>
      </c>
      <c r="AA400" s="165">
        <f t="shared" si="55"/>
        <v>1.9310689359913313E-2</v>
      </c>
    </row>
    <row r="401" spans="1:27" x14ac:dyDescent="0.35">
      <c r="A401" t="s">
        <v>1071</v>
      </c>
      <c r="B401" t="s">
        <v>1074</v>
      </c>
      <c r="C401" t="s">
        <v>1076</v>
      </c>
      <c r="D401" t="s">
        <v>1077</v>
      </c>
      <c r="E401" t="s">
        <v>1079</v>
      </c>
      <c r="F401" t="s">
        <v>1084</v>
      </c>
      <c r="G401" s="106">
        <v>22254.38648375175</v>
      </c>
      <c r="H401" s="133">
        <f t="shared" si="49"/>
        <v>38.369631868537503</v>
      </c>
      <c r="I401" s="132">
        <v>54061.366139626101</v>
      </c>
      <c r="J401">
        <f t="shared" si="48"/>
        <v>10</v>
      </c>
      <c r="K401">
        <f t="shared" si="50"/>
        <v>2</v>
      </c>
      <c r="L401">
        <f t="shared" si="51"/>
        <v>2</v>
      </c>
      <c r="M401">
        <f t="shared" si="52"/>
        <v>0</v>
      </c>
      <c r="Y401" s="164">
        <f t="shared" si="53"/>
        <v>38.369631868537503</v>
      </c>
      <c r="Z401" s="164">
        <f t="shared" si="54"/>
        <v>40.376513631835948</v>
      </c>
      <c r="AA401" s="165">
        <f t="shared" si="55"/>
        <v>5.230390977360555E-2</v>
      </c>
    </row>
    <row r="402" spans="1:27" x14ac:dyDescent="0.35">
      <c r="A402" t="s">
        <v>1071</v>
      </c>
      <c r="B402" t="s">
        <v>1074</v>
      </c>
      <c r="C402" t="s">
        <v>1076</v>
      </c>
      <c r="D402" t="s">
        <v>1077</v>
      </c>
      <c r="E402" t="s">
        <v>1079</v>
      </c>
      <c r="F402" t="s">
        <v>1084</v>
      </c>
      <c r="G402" s="106">
        <v>24018.523185108534</v>
      </c>
      <c r="H402" s="133">
        <f t="shared" si="49"/>
        <v>41.411246870876781</v>
      </c>
      <c r="I402" s="132">
        <v>63550.072249703</v>
      </c>
      <c r="J402">
        <f t="shared" si="48"/>
        <v>10</v>
      </c>
      <c r="K402">
        <f t="shared" si="50"/>
        <v>2</v>
      </c>
      <c r="L402">
        <f t="shared" si="51"/>
        <v>2</v>
      </c>
      <c r="M402">
        <f t="shared" si="52"/>
        <v>0</v>
      </c>
      <c r="Y402" s="164">
        <f t="shared" si="53"/>
        <v>41.411246870876781</v>
      </c>
      <c r="Z402" s="164">
        <f t="shared" si="54"/>
        <v>43.307844004277399</v>
      </c>
      <c r="AA402" s="165">
        <f t="shared" si="55"/>
        <v>4.5799083019990805E-2</v>
      </c>
    </row>
    <row r="403" spans="1:27" x14ac:dyDescent="0.35">
      <c r="A403" t="s">
        <v>1071</v>
      </c>
      <c r="B403" t="s">
        <v>1074</v>
      </c>
      <c r="C403" t="s">
        <v>1076</v>
      </c>
      <c r="D403" t="s">
        <v>1077</v>
      </c>
      <c r="E403" t="s">
        <v>1079</v>
      </c>
      <c r="F403" t="s">
        <v>1084</v>
      </c>
      <c r="G403" s="106">
        <v>24293.709510902754</v>
      </c>
      <c r="H403" s="133">
        <f t="shared" si="49"/>
        <v>41.885706053280607</v>
      </c>
      <c r="I403" s="132">
        <v>71394.000753582499</v>
      </c>
      <c r="J403">
        <f t="shared" si="48"/>
        <v>10</v>
      </c>
      <c r="K403">
        <f t="shared" si="50"/>
        <v>2</v>
      </c>
      <c r="L403">
        <f t="shared" si="51"/>
        <v>2</v>
      </c>
      <c r="M403">
        <f t="shared" si="52"/>
        <v>0</v>
      </c>
      <c r="Y403" s="164">
        <f t="shared" si="53"/>
        <v>41.885706053280607</v>
      </c>
      <c r="Z403" s="164">
        <f t="shared" si="54"/>
        <v>45.731055936014101</v>
      </c>
      <c r="AA403" s="165">
        <f t="shared" si="55"/>
        <v>9.1805779227930984E-2</v>
      </c>
    </row>
    <row r="404" spans="1:27" x14ac:dyDescent="0.35">
      <c r="A404" t="s">
        <v>1071</v>
      </c>
      <c r="B404" t="s">
        <v>1074</v>
      </c>
      <c r="C404" t="s">
        <v>1076</v>
      </c>
      <c r="D404" t="s">
        <v>1077</v>
      </c>
      <c r="E404" t="s">
        <v>1082</v>
      </c>
      <c r="F404" t="s">
        <v>1083</v>
      </c>
      <c r="G404" s="106">
        <v>12858.334905996549</v>
      </c>
      <c r="H404" s="133">
        <f t="shared" si="49"/>
        <v>22.169542941373361</v>
      </c>
      <c r="I404" s="132">
        <v>3495.45982983364</v>
      </c>
      <c r="J404">
        <f t="shared" si="48"/>
        <v>10</v>
      </c>
      <c r="K404">
        <f t="shared" si="50"/>
        <v>2</v>
      </c>
      <c r="L404">
        <f t="shared" si="51"/>
        <v>2</v>
      </c>
      <c r="M404">
        <f t="shared" si="52"/>
        <v>1</v>
      </c>
      <c r="Y404" s="164">
        <f t="shared" si="53"/>
        <v>22.169542941373361</v>
      </c>
      <c r="Z404" s="164">
        <f t="shared" si="54"/>
        <v>25.525659488853428</v>
      </c>
      <c r="AA404" s="165">
        <f t="shared" si="55"/>
        <v>0.15138411091086579</v>
      </c>
    </row>
    <row r="405" spans="1:27" x14ac:dyDescent="0.35">
      <c r="A405" t="s">
        <v>1071</v>
      </c>
      <c r="B405" t="s">
        <v>1074</v>
      </c>
      <c r="C405" t="s">
        <v>1076</v>
      </c>
      <c r="D405" t="s">
        <v>1077</v>
      </c>
      <c r="E405" t="s">
        <v>1082</v>
      </c>
      <c r="F405" t="s">
        <v>1083</v>
      </c>
      <c r="G405" s="106">
        <v>16155.605360452564</v>
      </c>
      <c r="H405" s="133">
        <f t="shared" si="49"/>
        <v>27.854492000780283</v>
      </c>
      <c r="I405" s="132">
        <v>14172.2970393051</v>
      </c>
      <c r="J405">
        <f t="shared" si="48"/>
        <v>10</v>
      </c>
      <c r="K405">
        <f t="shared" si="50"/>
        <v>2</v>
      </c>
      <c r="L405">
        <f t="shared" si="51"/>
        <v>2</v>
      </c>
      <c r="M405">
        <f t="shared" si="52"/>
        <v>1</v>
      </c>
      <c r="Y405" s="164">
        <f t="shared" si="53"/>
        <v>27.854492000780283</v>
      </c>
      <c r="Z405" s="164">
        <f t="shared" si="54"/>
        <v>28.824037247702901</v>
      </c>
      <c r="AA405" s="165">
        <f t="shared" si="55"/>
        <v>3.480750059615012E-2</v>
      </c>
    </row>
    <row r="406" spans="1:27" x14ac:dyDescent="0.35">
      <c r="A406" t="s">
        <v>1071</v>
      </c>
      <c r="B406" t="s">
        <v>1074</v>
      </c>
      <c r="C406" t="s">
        <v>1076</v>
      </c>
      <c r="D406" t="s">
        <v>1077</v>
      </c>
      <c r="E406" t="s">
        <v>1082</v>
      </c>
      <c r="F406" t="s">
        <v>1083</v>
      </c>
      <c r="G406" s="106">
        <v>17650.917312371843</v>
      </c>
      <c r="H406" s="133">
        <f t="shared" si="49"/>
        <v>30.432616055813522</v>
      </c>
      <c r="I406" s="132">
        <v>23954.0527728093</v>
      </c>
      <c r="J406">
        <f t="shared" si="48"/>
        <v>10</v>
      </c>
      <c r="K406">
        <f t="shared" si="50"/>
        <v>2</v>
      </c>
      <c r="L406">
        <f t="shared" si="51"/>
        <v>2</v>
      </c>
      <c r="M406">
        <f t="shared" si="52"/>
        <v>1</v>
      </c>
      <c r="Y406" s="164">
        <f t="shared" si="53"/>
        <v>30.432616055813522</v>
      </c>
      <c r="Z406" s="164">
        <f t="shared" si="54"/>
        <v>31.845898958328881</v>
      </c>
      <c r="AA406" s="165">
        <f t="shared" si="55"/>
        <v>4.6439744119381343E-2</v>
      </c>
    </row>
    <row r="407" spans="1:27" x14ac:dyDescent="0.35">
      <c r="A407" t="s">
        <v>1071</v>
      </c>
      <c r="B407" t="s">
        <v>1074</v>
      </c>
      <c r="C407" t="s">
        <v>1076</v>
      </c>
      <c r="D407" t="s">
        <v>1077</v>
      </c>
      <c r="E407" t="s">
        <v>1082</v>
      </c>
      <c r="F407" t="s">
        <v>1083</v>
      </c>
      <c r="G407" s="106">
        <v>22846.395804303083</v>
      </c>
      <c r="H407" s="133">
        <f t="shared" si="49"/>
        <v>39.390337593626008</v>
      </c>
      <c r="I407" s="132">
        <v>31081.371963744201</v>
      </c>
      <c r="J407">
        <f t="shared" si="48"/>
        <v>10</v>
      </c>
      <c r="K407">
        <f t="shared" si="50"/>
        <v>2</v>
      </c>
      <c r="L407">
        <f t="shared" si="51"/>
        <v>2</v>
      </c>
      <c r="M407">
        <f t="shared" si="52"/>
        <v>1</v>
      </c>
      <c r="Y407" s="164">
        <f t="shared" si="53"/>
        <v>39.390337593626008</v>
      </c>
      <c r="Z407" s="164">
        <f t="shared" si="54"/>
        <v>34.047729953630203</v>
      </c>
      <c r="AA407" s="165">
        <f t="shared" si="55"/>
        <v>-0.13563244100909466</v>
      </c>
    </row>
    <row r="408" spans="1:27" x14ac:dyDescent="0.35">
      <c r="A408" t="s">
        <v>1071</v>
      </c>
      <c r="B408" t="s">
        <v>1074</v>
      </c>
      <c r="C408" t="s">
        <v>1076</v>
      </c>
      <c r="D408" t="s">
        <v>1077</v>
      </c>
      <c r="E408" t="s">
        <v>1082</v>
      </c>
      <c r="F408" t="s">
        <v>1083</v>
      </c>
      <c r="G408" s="106">
        <v>22176.136070990251</v>
      </c>
      <c r="H408" s="133">
        <f t="shared" si="49"/>
        <v>38.234717363776298</v>
      </c>
      <c r="I408" s="132">
        <v>45016.2336447989</v>
      </c>
      <c r="J408">
        <f t="shared" si="48"/>
        <v>10</v>
      </c>
      <c r="K408">
        <f t="shared" si="50"/>
        <v>2</v>
      </c>
      <c r="L408">
        <f t="shared" si="51"/>
        <v>2</v>
      </c>
      <c r="M408">
        <f t="shared" si="52"/>
        <v>1</v>
      </c>
      <c r="Y408" s="164">
        <f t="shared" si="53"/>
        <v>38.234717363776298</v>
      </c>
      <c r="Z408" s="164">
        <f t="shared" si="54"/>
        <v>38.352603853989123</v>
      </c>
      <c r="AA408" s="165">
        <f t="shared" si="55"/>
        <v>3.0832316371327551E-3</v>
      </c>
    </row>
    <row r="409" spans="1:27" x14ac:dyDescent="0.35">
      <c r="A409" t="s">
        <v>1071</v>
      </c>
      <c r="B409" t="s">
        <v>1074</v>
      </c>
      <c r="C409" t="s">
        <v>1076</v>
      </c>
      <c r="D409" t="s">
        <v>1077</v>
      </c>
      <c r="E409" t="s">
        <v>1082</v>
      </c>
      <c r="F409" t="s">
        <v>1083</v>
      </c>
      <c r="G409" s="106">
        <v>23730.417686216228</v>
      </c>
      <c r="H409" s="133">
        <f t="shared" si="49"/>
        <v>40.914513252096945</v>
      </c>
      <c r="I409" s="132">
        <v>54061.366139626101</v>
      </c>
      <c r="J409">
        <f t="shared" si="48"/>
        <v>10</v>
      </c>
      <c r="K409">
        <f t="shared" si="50"/>
        <v>2</v>
      </c>
      <c r="L409">
        <f t="shared" si="51"/>
        <v>2</v>
      </c>
      <c r="M409">
        <f t="shared" si="52"/>
        <v>1</v>
      </c>
      <c r="Y409" s="164">
        <f t="shared" si="53"/>
        <v>40.914513252096945</v>
      </c>
      <c r="Z409" s="164">
        <f t="shared" si="54"/>
        <v>41.146901759020267</v>
      </c>
      <c r="AA409" s="165">
        <f t="shared" si="55"/>
        <v>5.6798551040175838E-3</v>
      </c>
    </row>
    <row r="410" spans="1:27" x14ac:dyDescent="0.35">
      <c r="A410" t="s">
        <v>1071</v>
      </c>
      <c r="B410" t="s">
        <v>1074</v>
      </c>
      <c r="C410" t="s">
        <v>1076</v>
      </c>
      <c r="D410" t="s">
        <v>1077</v>
      </c>
      <c r="E410" t="s">
        <v>1082</v>
      </c>
      <c r="F410" t="s">
        <v>1083</v>
      </c>
      <c r="G410" s="106">
        <v>25852.879547795445</v>
      </c>
      <c r="H410" s="133">
        <f t="shared" si="49"/>
        <v>44.573930254819729</v>
      </c>
      <c r="I410" s="132">
        <v>63550.072249703</v>
      </c>
      <c r="J410">
        <f t="shared" si="48"/>
        <v>10</v>
      </c>
      <c r="K410">
        <f t="shared" si="50"/>
        <v>2</v>
      </c>
      <c r="L410">
        <f t="shared" si="51"/>
        <v>2</v>
      </c>
      <c r="M410">
        <f t="shared" si="52"/>
        <v>1</v>
      </c>
      <c r="Y410" s="164">
        <f t="shared" si="53"/>
        <v>44.573930254819729</v>
      </c>
      <c r="Z410" s="164">
        <f t="shared" si="54"/>
        <v>44.078232131461718</v>
      </c>
      <c r="AA410" s="165">
        <f t="shared" si="55"/>
        <v>-1.1120808071538923E-2</v>
      </c>
    </row>
    <row r="411" spans="1:27" x14ac:dyDescent="0.35">
      <c r="A411" t="s">
        <v>1071</v>
      </c>
      <c r="B411" t="s">
        <v>1074</v>
      </c>
      <c r="C411" t="s">
        <v>1076</v>
      </c>
      <c r="D411" t="s">
        <v>1077</v>
      </c>
      <c r="E411" t="s">
        <v>1082</v>
      </c>
      <c r="F411" t="s">
        <v>1083</v>
      </c>
      <c r="G411" s="106">
        <v>26292.966293318674</v>
      </c>
      <c r="H411" s="133">
        <f t="shared" si="49"/>
        <v>45.332700505721853</v>
      </c>
      <c r="I411" s="132">
        <v>71394.000753582499</v>
      </c>
      <c r="J411">
        <f t="shared" si="48"/>
        <v>10</v>
      </c>
      <c r="K411">
        <f t="shared" si="50"/>
        <v>2</v>
      </c>
      <c r="L411">
        <f t="shared" si="51"/>
        <v>2</v>
      </c>
      <c r="M411">
        <f t="shared" si="52"/>
        <v>1</v>
      </c>
      <c r="Y411" s="164">
        <f t="shared" si="53"/>
        <v>45.332700505721853</v>
      </c>
      <c r="Z411" s="164">
        <f t="shared" si="54"/>
        <v>46.50144406319842</v>
      </c>
      <c r="AA411" s="165">
        <f t="shared" si="55"/>
        <v>2.5781467780174427E-2</v>
      </c>
    </row>
    <row r="412" spans="1:27" x14ac:dyDescent="0.35">
      <c r="A412" t="s">
        <v>1071</v>
      </c>
      <c r="B412" t="s">
        <v>1074</v>
      </c>
      <c r="C412" t="s">
        <v>1076</v>
      </c>
      <c r="D412" t="s">
        <v>1077</v>
      </c>
      <c r="E412" t="s">
        <v>1082</v>
      </c>
      <c r="F412" t="s">
        <v>1084</v>
      </c>
      <c r="G412" s="106">
        <v>14574.303893183525</v>
      </c>
      <c r="H412" s="133">
        <f t="shared" si="49"/>
        <v>25.128110160661251</v>
      </c>
      <c r="I412" s="132">
        <v>3495.45982983364</v>
      </c>
      <c r="J412">
        <f t="shared" si="48"/>
        <v>10</v>
      </c>
      <c r="K412">
        <f t="shared" si="50"/>
        <v>2</v>
      </c>
      <c r="L412">
        <f t="shared" si="51"/>
        <v>2</v>
      </c>
      <c r="M412">
        <f t="shared" si="52"/>
        <v>0</v>
      </c>
      <c r="Y412" s="164">
        <f t="shared" si="53"/>
        <v>25.128110160661251</v>
      </c>
      <c r="Z412" s="164">
        <f t="shared" si="54"/>
        <v>24.755271361669109</v>
      </c>
      <c r="AA412" s="165">
        <f t="shared" si="55"/>
        <v>-1.4837518484610568E-2</v>
      </c>
    </row>
    <row r="413" spans="1:27" x14ac:dyDescent="0.35">
      <c r="A413" t="s">
        <v>1071</v>
      </c>
      <c r="B413" t="s">
        <v>1074</v>
      </c>
      <c r="C413" t="s">
        <v>1076</v>
      </c>
      <c r="D413" t="s">
        <v>1077</v>
      </c>
      <c r="E413" t="s">
        <v>1082</v>
      </c>
      <c r="F413" t="s">
        <v>1084</v>
      </c>
      <c r="G413" s="106">
        <v>17350.205958994873</v>
      </c>
      <c r="H413" s="133">
        <f t="shared" si="49"/>
        <v>29.914148205163574</v>
      </c>
      <c r="I413" s="132">
        <v>14172.2970393051</v>
      </c>
      <c r="J413">
        <f t="shared" si="48"/>
        <v>10</v>
      </c>
      <c r="K413">
        <f t="shared" si="50"/>
        <v>2</v>
      </c>
      <c r="L413">
        <f t="shared" si="51"/>
        <v>2</v>
      </c>
      <c r="M413">
        <f t="shared" si="52"/>
        <v>0</v>
      </c>
      <c r="Y413" s="164">
        <f t="shared" si="53"/>
        <v>29.914148205163574</v>
      </c>
      <c r="Z413" s="164">
        <f t="shared" si="54"/>
        <v>28.053649120518582</v>
      </c>
      <c r="AA413" s="165">
        <f t="shared" si="55"/>
        <v>-6.21946201471264E-2</v>
      </c>
    </row>
    <row r="414" spans="1:27" x14ac:dyDescent="0.35">
      <c r="A414" t="s">
        <v>1071</v>
      </c>
      <c r="B414" t="s">
        <v>1074</v>
      </c>
      <c r="C414" t="s">
        <v>1076</v>
      </c>
      <c r="D414" t="s">
        <v>1077</v>
      </c>
      <c r="E414" t="s">
        <v>1082</v>
      </c>
      <c r="F414" t="s">
        <v>1084</v>
      </c>
      <c r="G414" s="106">
        <v>18324.270290198194</v>
      </c>
      <c r="H414" s="133">
        <f t="shared" si="49"/>
        <v>31.593569465858955</v>
      </c>
      <c r="I414" s="132">
        <v>23954.0527728093</v>
      </c>
      <c r="J414">
        <f t="shared" si="48"/>
        <v>10</v>
      </c>
      <c r="K414">
        <f t="shared" si="50"/>
        <v>2</v>
      </c>
      <c r="L414">
        <f t="shared" si="51"/>
        <v>2</v>
      </c>
      <c r="M414">
        <f t="shared" si="52"/>
        <v>0</v>
      </c>
      <c r="Y414" s="164">
        <f t="shared" si="53"/>
        <v>31.593569465858955</v>
      </c>
      <c r="Z414" s="164">
        <f t="shared" si="54"/>
        <v>31.075510831144562</v>
      </c>
      <c r="AA414" s="165">
        <f t="shared" si="55"/>
        <v>-1.6397597469137604E-2</v>
      </c>
    </row>
    <row r="415" spans="1:27" x14ac:dyDescent="0.35">
      <c r="A415" t="s">
        <v>1071</v>
      </c>
      <c r="B415" t="s">
        <v>1074</v>
      </c>
      <c r="C415" t="s">
        <v>1076</v>
      </c>
      <c r="D415" t="s">
        <v>1077</v>
      </c>
      <c r="E415" t="s">
        <v>1082</v>
      </c>
      <c r="F415" t="s">
        <v>1084</v>
      </c>
      <c r="G415" s="106">
        <v>22075.351448231697</v>
      </c>
      <c r="H415" s="133">
        <f t="shared" si="49"/>
        <v>38.060950772813271</v>
      </c>
      <c r="I415" s="132">
        <v>31081.371963744201</v>
      </c>
      <c r="J415">
        <f t="shared" si="48"/>
        <v>10</v>
      </c>
      <c r="K415">
        <f t="shared" si="50"/>
        <v>2</v>
      </c>
      <c r="L415">
        <f t="shared" si="51"/>
        <v>2</v>
      </c>
      <c r="M415">
        <f t="shared" si="52"/>
        <v>0</v>
      </c>
      <c r="Y415" s="164">
        <f t="shared" si="53"/>
        <v>38.060950772813271</v>
      </c>
      <c r="Z415" s="164">
        <f t="shared" si="54"/>
        <v>33.277341826445884</v>
      </c>
      <c r="AA415" s="165">
        <f t="shared" si="55"/>
        <v>-0.12568285471692142</v>
      </c>
    </row>
    <row r="416" spans="1:27" x14ac:dyDescent="0.35">
      <c r="A416" t="s">
        <v>1071</v>
      </c>
      <c r="B416" t="s">
        <v>1074</v>
      </c>
      <c r="C416" t="s">
        <v>1076</v>
      </c>
      <c r="D416" t="s">
        <v>1077</v>
      </c>
      <c r="E416" t="s">
        <v>1082</v>
      </c>
      <c r="F416" t="s">
        <v>1084</v>
      </c>
      <c r="G416" s="106">
        <v>21651.736717029504</v>
      </c>
      <c r="H416" s="133">
        <f t="shared" si="49"/>
        <v>37.33058054660259</v>
      </c>
      <c r="I416" s="132">
        <v>45016.2336447989</v>
      </c>
      <c r="J416">
        <f t="shared" si="48"/>
        <v>10</v>
      </c>
      <c r="K416">
        <f t="shared" si="50"/>
        <v>2</v>
      </c>
      <c r="L416">
        <f t="shared" si="51"/>
        <v>2</v>
      </c>
      <c r="M416">
        <f t="shared" si="52"/>
        <v>0</v>
      </c>
      <c r="Y416" s="164">
        <f t="shared" si="53"/>
        <v>37.33058054660259</v>
      </c>
      <c r="Z416" s="164">
        <f t="shared" si="54"/>
        <v>37.582215726804804</v>
      </c>
      <c r="AA416" s="165">
        <f t="shared" si="55"/>
        <v>6.7407250709128341E-3</v>
      </c>
    </row>
    <row r="417" spans="1:27" x14ac:dyDescent="0.35">
      <c r="A417" t="s">
        <v>1071</v>
      </c>
      <c r="B417" t="s">
        <v>1074</v>
      </c>
      <c r="C417" t="s">
        <v>1076</v>
      </c>
      <c r="D417" t="s">
        <v>1077</v>
      </c>
      <c r="E417" t="s">
        <v>1082</v>
      </c>
      <c r="F417" t="s">
        <v>1084</v>
      </c>
      <c r="G417" s="106">
        <v>22635.046096724582</v>
      </c>
      <c r="H417" s="133">
        <f t="shared" si="49"/>
        <v>39.025941546076865</v>
      </c>
      <c r="I417" s="132">
        <v>54061.366139626101</v>
      </c>
      <c r="J417">
        <f t="shared" si="48"/>
        <v>10</v>
      </c>
      <c r="K417">
        <f t="shared" si="50"/>
        <v>2</v>
      </c>
      <c r="L417">
        <f t="shared" si="51"/>
        <v>2</v>
      </c>
      <c r="M417">
        <f t="shared" si="52"/>
        <v>0</v>
      </c>
      <c r="Y417" s="164">
        <f t="shared" si="53"/>
        <v>39.025941546076865</v>
      </c>
      <c r="Z417" s="164">
        <f t="shared" si="54"/>
        <v>40.376513631835948</v>
      </c>
      <c r="AA417" s="165">
        <f t="shared" si="55"/>
        <v>3.4607033994670022E-2</v>
      </c>
    </row>
    <row r="418" spans="1:27" x14ac:dyDescent="0.35">
      <c r="A418" t="s">
        <v>1071</v>
      </c>
      <c r="B418" t="s">
        <v>1074</v>
      </c>
      <c r="C418" t="s">
        <v>1076</v>
      </c>
      <c r="D418" t="s">
        <v>1077</v>
      </c>
      <c r="E418" t="s">
        <v>1082</v>
      </c>
      <c r="F418" t="s">
        <v>1084</v>
      </c>
      <c r="G418" s="106">
        <v>24406.811692834799</v>
      </c>
      <c r="H418" s="133">
        <f t="shared" si="49"/>
        <v>42.08070981523241</v>
      </c>
      <c r="I418" s="132">
        <v>63550.072249703</v>
      </c>
      <c r="J418">
        <f t="shared" si="48"/>
        <v>10</v>
      </c>
      <c r="K418">
        <f t="shared" si="50"/>
        <v>2</v>
      </c>
      <c r="L418">
        <f t="shared" si="51"/>
        <v>2</v>
      </c>
      <c r="M418">
        <f t="shared" si="52"/>
        <v>0</v>
      </c>
      <c r="Y418" s="164">
        <f t="shared" si="53"/>
        <v>42.08070981523241</v>
      </c>
      <c r="Z418" s="164">
        <f t="shared" si="54"/>
        <v>43.307844004277399</v>
      </c>
      <c r="AA418" s="165">
        <f t="shared" si="55"/>
        <v>2.9161442248314629E-2</v>
      </c>
    </row>
    <row r="419" spans="1:27" x14ac:dyDescent="0.35">
      <c r="A419" t="s">
        <v>1071</v>
      </c>
      <c r="B419" t="s">
        <v>1074</v>
      </c>
      <c r="C419" t="s">
        <v>1076</v>
      </c>
      <c r="D419" t="s">
        <v>1077</v>
      </c>
      <c r="E419" t="s">
        <v>1082</v>
      </c>
      <c r="F419" t="s">
        <v>1084</v>
      </c>
      <c r="G419" s="106">
        <v>24407.159813297072</v>
      </c>
      <c r="H419" s="133">
        <f t="shared" si="49"/>
        <v>42.081310022925983</v>
      </c>
      <c r="I419" s="132">
        <v>71394.000753582499</v>
      </c>
      <c r="J419">
        <f t="shared" si="48"/>
        <v>10</v>
      </c>
      <c r="K419">
        <f t="shared" si="50"/>
        <v>2</v>
      </c>
      <c r="L419">
        <f t="shared" si="51"/>
        <v>2</v>
      </c>
      <c r="M419">
        <f t="shared" si="52"/>
        <v>0</v>
      </c>
      <c r="Y419" s="164">
        <f t="shared" si="53"/>
        <v>42.081310022925983</v>
      </c>
      <c r="Z419" s="164">
        <f t="shared" si="54"/>
        <v>45.731055936014101</v>
      </c>
      <c r="AA419" s="165">
        <f t="shared" si="55"/>
        <v>8.673080545970957E-2</v>
      </c>
    </row>
    <row r="420" spans="1:27" x14ac:dyDescent="0.35">
      <c r="A420" t="s">
        <v>1071</v>
      </c>
      <c r="B420" t="s">
        <v>1074</v>
      </c>
      <c r="C420" t="s">
        <v>1076</v>
      </c>
      <c r="D420" t="s">
        <v>1077</v>
      </c>
      <c r="E420" t="s">
        <v>1080</v>
      </c>
      <c r="F420" t="s">
        <v>1083</v>
      </c>
      <c r="G420" s="106">
        <v>13044.532915528527</v>
      </c>
      <c r="H420" s="133">
        <f t="shared" si="49"/>
        <v>22.490573992290564</v>
      </c>
      <c r="I420" s="132">
        <v>3495.45982983364</v>
      </c>
      <c r="J420">
        <f t="shared" si="48"/>
        <v>10</v>
      </c>
      <c r="K420">
        <f t="shared" si="50"/>
        <v>2</v>
      </c>
      <c r="L420">
        <f t="shared" si="51"/>
        <v>2</v>
      </c>
      <c r="M420">
        <f t="shared" si="52"/>
        <v>1</v>
      </c>
      <c r="Y420" s="164">
        <f t="shared" si="53"/>
        <v>22.490573992290564</v>
      </c>
      <c r="Z420" s="164">
        <f t="shared" si="54"/>
        <v>25.525659488853428</v>
      </c>
      <c r="AA420" s="165">
        <f t="shared" si="55"/>
        <v>0.13494922351040239</v>
      </c>
    </row>
    <row r="421" spans="1:27" x14ac:dyDescent="0.35">
      <c r="A421" t="s">
        <v>1071</v>
      </c>
      <c r="B421" t="s">
        <v>1074</v>
      </c>
      <c r="C421" t="s">
        <v>1076</v>
      </c>
      <c r="D421" t="s">
        <v>1077</v>
      </c>
      <c r="E421" t="s">
        <v>1080</v>
      </c>
      <c r="F421" t="s">
        <v>1083</v>
      </c>
      <c r="G421" s="106">
        <v>16427.286972445901</v>
      </c>
      <c r="H421" s="133">
        <f t="shared" si="49"/>
        <v>28.322908573182588</v>
      </c>
      <c r="I421" s="132">
        <v>14172.2970393051</v>
      </c>
      <c r="J421">
        <f t="shared" si="48"/>
        <v>10</v>
      </c>
      <c r="K421">
        <f t="shared" si="50"/>
        <v>2</v>
      </c>
      <c r="L421">
        <f t="shared" si="51"/>
        <v>2</v>
      </c>
      <c r="M421">
        <f t="shared" si="52"/>
        <v>1</v>
      </c>
      <c r="Y421" s="164">
        <f t="shared" si="53"/>
        <v>28.322908573182588</v>
      </c>
      <c r="Z421" s="164">
        <f t="shared" si="54"/>
        <v>28.824037247702901</v>
      </c>
      <c r="AA421" s="165">
        <f t="shared" si="55"/>
        <v>1.7693404377077337E-2</v>
      </c>
    </row>
    <row r="422" spans="1:27" x14ac:dyDescent="0.35">
      <c r="A422" t="s">
        <v>1071</v>
      </c>
      <c r="B422" t="s">
        <v>1074</v>
      </c>
      <c r="C422" t="s">
        <v>1076</v>
      </c>
      <c r="D422" t="s">
        <v>1077</v>
      </c>
      <c r="E422" t="s">
        <v>1080</v>
      </c>
      <c r="F422" t="s">
        <v>1083</v>
      </c>
      <c r="G422" s="106">
        <v>17878.219201234806</v>
      </c>
      <c r="H422" s="133">
        <f t="shared" si="49"/>
        <v>30.824515864197942</v>
      </c>
      <c r="I422" s="132">
        <v>23954.0527728093</v>
      </c>
      <c r="J422">
        <f t="shared" si="48"/>
        <v>10</v>
      </c>
      <c r="K422">
        <f t="shared" si="50"/>
        <v>2</v>
      </c>
      <c r="L422">
        <f t="shared" si="51"/>
        <v>2</v>
      </c>
      <c r="M422">
        <f t="shared" si="52"/>
        <v>1</v>
      </c>
      <c r="Y422" s="164">
        <f t="shared" si="53"/>
        <v>30.824515864197942</v>
      </c>
      <c r="Z422" s="164">
        <f t="shared" si="54"/>
        <v>31.845898958328881</v>
      </c>
      <c r="AA422" s="165">
        <f t="shared" si="55"/>
        <v>3.3135413987710249E-2</v>
      </c>
    </row>
    <row r="423" spans="1:27" x14ac:dyDescent="0.35">
      <c r="A423" t="s">
        <v>1071</v>
      </c>
      <c r="B423" t="s">
        <v>1074</v>
      </c>
      <c r="C423" t="s">
        <v>1076</v>
      </c>
      <c r="D423" t="s">
        <v>1077</v>
      </c>
      <c r="E423" t="s">
        <v>1080</v>
      </c>
      <c r="F423" t="s">
        <v>1083</v>
      </c>
      <c r="G423" s="106">
        <v>23125.699335595134</v>
      </c>
      <c r="H423" s="133">
        <f t="shared" si="49"/>
        <v>39.871895406198504</v>
      </c>
      <c r="I423" s="132">
        <v>31081.371963744201</v>
      </c>
      <c r="J423">
        <f t="shared" si="48"/>
        <v>10</v>
      </c>
      <c r="K423">
        <f t="shared" si="50"/>
        <v>2</v>
      </c>
      <c r="L423">
        <f t="shared" si="51"/>
        <v>2</v>
      </c>
      <c r="M423">
        <f t="shared" si="52"/>
        <v>1</v>
      </c>
      <c r="Y423" s="164">
        <f t="shared" si="53"/>
        <v>39.871895406198504</v>
      </c>
      <c r="Z423" s="164">
        <f t="shared" si="54"/>
        <v>34.047729953630203</v>
      </c>
      <c r="AA423" s="165">
        <f t="shared" si="55"/>
        <v>-0.14607194850493299</v>
      </c>
    </row>
    <row r="424" spans="1:27" x14ac:dyDescent="0.35">
      <c r="A424" t="s">
        <v>1071</v>
      </c>
      <c r="B424" t="s">
        <v>1074</v>
      </c>
      <c r="C424" t="s">
        <v>1076</v>
      </c>
      <c r="D424" t="s">
        <v>1077</v>
      </c>
      <c r="E424" t="s">
        <v>1080</v>
      </c>
      <c r="F424" t="s">
        <v>1083</v>
      </c>
      <c r="G424" s="106">
        <v>22482.251985590075</v>
      </c>
      <c r="H424" s="133">
        <f t="shared" si="49"/>
        <v>38.762503423431163</v>
      </c>
      <c r="I424" s="132">
        <v>45016.2336447989</v>
      </c>
      <c r="J424">
        <f t="shared" si="48"/>
        <v>10</v>
      </c>
      <c r="K424">
        <f t="shared" si="50"/>
        <v>2</v>
      </c>
      <c r="L424">
        <f t="shared" si="51"/>
        <v>2</v>
      </c>
      <c r="M424">
        <f t="shared" si="52"/>
        <v>1</v>
      </c>
      <c r="Y424" s="164">
        <f t="shared" si="53"/>
        <v>38.762503423431163</v>
      </c>
      <c r="Z424" s="164">
        <f t="shared" si="54"/>
        <v>38.352603853989123</v>
      </c>
      <c r="AA424" s="165">
        <f t="shared" si="55"/>
        <v>-1.0574641296110521E-2</v>
      </c>
    </row>
    <row r="425" spans="1:27" x14ac:dyDescent="0.35">
      <c r="A425" t="s">
        <v>1071</v>
      </c>
      <c r="B425" t="s">
        <v>1074</v>
      </c>
      <c r="C425" t="s">
        <v>1076</v>
      </c>
      <c r="D425" t="s">
        <v>1077</v>
      </c>
      <c r="E425" t="s">
        <v>1080</v>
      </c>
      <c r="F425" t="s">
        <v>1083</v>
      </c>
      <c r="G425" s="106">
        <v>23965.120661349112</v>
      </c>
      <c r="H425" s="133">
        <f t="shared" si="49"/>
        <v>41.319173554050195</v>
      </c>
      <c r="I425" s="132">
        <v>54061.366139626101</v>
      </c>
      <c r="J425">
        <f t="shared" si="48"/>
        <v>10</v>
      </c>
      <c r="K425">
        <f t="shared" si="50"/>
        <v>2</v>
      </c>
      <c r="L425">
        <f t="shared" si="51"/>
        <v>2</v>
      </c>
      <c r="M425">
        <f t="shared" si="52"/>
        <v>1</v>
      </c>
      <c r="Y425" s="164">
        <f t="shared" si="53"/>
        <v>41.319173554050195</v>
      </c>
      <c r="Z425" s="164">
        <f t="shared" si="54"/>
        <v>41.146901759020267</v>
      </c>
      <c r="AA425" s="165">
        <f t="shared" si="55"/>
        <v>-4.1692943060580578E-3</v>
      </c>
    </row>
    <row r="426" spans="1:27" x14ac:dyDescent="0.35">
      <c r="A426" t="s">
        <v>1071</v>
      </c>
      <c r="B426" t="s">
        <v>1074</v>
      </c>
      <c r="C426" t="s">
        <v>1076</v>
      </c>
      <c r="D426" t="s">
        <v>1077</v>
      </c>
      <c r="E426" t="s">
        <v>1080</v>
      </c>
      <c r="F426" t="s">
        <v>1083</v>
      </c>
      <c r="G426" s="106">
        <v>25743.94443920979</v>
      </c>
      <c r="H426" s="133">
        <f t="shared" si="49"/>
        <v>44.386111102085849</v>
      </c>
      <c r="I426" s="132">
        <v>63550.072249703</v>
      </c>
      <c r="J426">
        <f t="shared" si="48"/>
        <v>10</v>
      </c>
      <c r="K426">
        <f t="shared" si="50"/>
        <v>2</v>
      </c>
      <c r="L426">
        <f t="shared" si="51"/>
        <v>2</v>
      </c>
      <c r="M426">
        <f t="shared" si="52"/>
        <v>1</v>
      </c>
      <c r="Y426" s="164">
        <f t="shared" si="53"/>
        <v>44.386111102085849</v>
      </c>
      <c r="Z426" s="164">
        <f t="shared" si="54"/>
        <v>44.078232131461718</v>
      </c>
      <c r="AA426" s="165">
        <f t="shared" si="55"/>
        <v>-6.9363808403044569E-3</v>
      </c>
    </row>
    <row r="427" spans="1:27" x14ac:dyDescent="0.35">
      <c r="A427" t="s">
        <v>1071</v>
      </c>
      <c r="B427" t="s">
        <v>1074</v>
      </c>
      <c r="C427" t="s">
        <v>1076</v>
      </c>
      <c r="D427" t="s">
        <v>1077</v>
      </c>
      <c r="E427" t="s">
        <v>1080</v>
      </c>
      <c r="F427" t="s">
        <v>1083</v>
      </c>
      <c r="G427" s="106">
        <v>26269.179224590236</v>
      </c>
      <c r="H427" s="133">
        <f t="shared" si="49"/>
        <v>45.291688318259027</v>
      </c>
      <c r="I427" s="132">
        <v>71394.000753582499</v>
      </c>
      <c r="J427">
        <f t="shared" si="48"/>
        <v>10</v>
      </c>
      <c r="K427">
        <f t="shared" si="50"/>
        <v>2</v>
      </c>
      <c r="L427">
        <f t="shared" si="51"/>
        <v>2</v>
      </c>
      <c r="M427">
        <f t="shared" si="52"/>
        <v>1</v>
      </c>
      <c r="Y427" s="164">
        <f t="shared" si="53"/>
        <v>45.291688318259027</v>
      </c>
      <c r="Z427" s="164">
        <f t="shared" si="54"/>
        <v>46.50144406319842</v>
      </c>
      <c r="AA427" s="165">
        <f t="shared" si="55"/>
        <v>2.6710325665905588E-2</v>
      </c>
    </row>
    <row r="428" spans="1:27" x14ac:dyDescent="0.35">
      <c r="A428" t="s">
        <v>1071</v>
      </c>
      <c r="B428" t="s">
        <v>1074</v>
      </c>
      <c r="C428" t="s">
        <v>1076</v>
      </c>
      <c r="D428" t="s">
        <v>1077</v>
      </c>
      <c r="E428" t="s">
        <v>1080</v>
      </c>
      <c r="F428" t="s">
        <v>1084</v>
      </c>
      <c r="G428" s="106">
        <v>14922.873084744926</v>
      </c>
      <c r="H428" s="133">
        <f t="shared" si="49"/>
        <v>25.729091525422287</v>
      </c>
      <c r="I428" s="132">
        <v>3495.45982983364</v>
      </c>
      <c r="J428">
        <f t="shared" si="48"/>
        <v>10</v>
      </c>
      <c r="K428">
        <f t="shared" si="50"/>
        <v>2</v>
      </c>
      <c r="L428">
        <f t="shared" si="51"/>
        <v>2</v>
      </c>
      <c r="M428">
        <f t="shared" si="52"/>
        <v>0</v>
      </c>
      <c r="Y428" s="164">
        <f t="shared" si="53"/>
        <v>25.729091525422287</v>
      </c>
      <c r="Z428" s="164">
        <f t="shared" si="54"/>
        <v>24.755271361669109</v>
      </c>
      <c r="AA428" s="165">
        <f t="shared" si="55"/>
        <v>-3.7848991395245002E-2</v>
      </c>
    </row>
    <row r="429" spans="1:27" x14ac:dyDescent="0.35">
      <c r="A429" t="s">
        <v>1071</v>
      </c>
      <c r="B429" t="s">
        <v>1074</v>
      </c>
      <c r="C429" t="s">
        <v>1076</v>
      </c>
      <c r="D429" t="s">
        <v>1077</v>
      </c>
      <c r="E429" t="s">
        <v>1080</v>
      </c>
      <c r="F429" t="s">
        <v>1084</v>
      </c>
      <c r="G429" s="106">
        <v>17648.513694098663</v>
      </c>
      <c r="H429" s="133">
        <f t="shared" si="49"/>
        <v>30.428471886377004</v>
      </c>
      <c r="I429" s="132">
        <v>14172.2970393051</v>
      </c>
      <c r="J429">
        <f t="shared" si="48"/>
        <v>10</v>
      </c>
      <c r="K429">
        <f t="shared" si="50"/>
        <v>2</v>
      </c>
      <c r="L429">
        <f t="shared" si="51"/>
        <v>2</v>
      </c>
      <c r="M429">
        <f t="shared" si="52"/>
        <v>0</v>
      </c>
      <c r="Y429" s="164">
        <f t="shared" si="53"/>
        <v>30.428471886377004</v>
      </c>
      <c r="Z429" s="164">
        <f t="shared" si="54"/>
        <v>28.053649120518582</v>
      </c>
      <c r="AA429" s="165">
        <f t="shared" si="55"/>
        <v>-7.8046073911507974E-2</v>
      </c>
    </row>
    <row r="430" spans="1:27" x14ac:dyDescent="0.35">
      <c r="A430" t="s">
        <v>1071</v>
      </c>
      <c r="B430" t="s">
        <v>1074</v>
      </c>
      <c r="C430" t="s">
        <v>1076</v>
      </c>
      <c r="D430" t="s">
        <v>1077</v>
      </c>
      <c r="E430" t="s">
        <v>1080</v>
      </c>
      <c r="F430" t="s">
        <v>1084</v>
      </c>
      <c r="G430" s="106">
        <v>18595.366620040386</v>
      </c>
      <c r="H430" s="133">
        <f t="shared" si="49"/>
        <v>32.060976931104115</v>
      </c>
      <c r="I430" s="132">
        <v>23954.0527728093</v>
      </c>
      <c r="J430">
        <f t="shared" si="48"/>
        <v>10</v>
      </c>
      <c r="K430">
        <f t="shared" si="50"/>
        <v>2</v>
      </c>
      <c r="L430">
        <f t="shared" si="51"/>
        <v>2</v>
      </c>
      <c r="M430">
        <f t="shared" si="52"/>
        <v>0</v>
      </c>
      <c r="Y430" s="164">
        <f t="shared" si="53"/>
        <v>32.060976931104115</v>
      </c>
      <c r="Z430" s="164">
        <f t="shared" si="54"/>
        <v>31.075510831144562</v>
      </c>
      <c r="AA430" s="165">
        <f t="shared" si="55"/>
        <v>-3.0737244909199823E-2</v>
      </c>
    </row>
    <row r="431" spans="1:27" x14ac:dyDescent="0.35">
      <c r="A431" t="s">
        <v>1071</v>
      </c>
      <c r="B431" t="s">
        <v>1074</v>
      </c>
      <c r="C431" t="s">
        <v>1076</v>
      </c>
      <c r="D431" t="s">
        <v>1077</v>
      </c>
      <c r="E431" t="s">
        <v>1080</v>
      </c>
      <c r="F431" t="s">
        <v>1084</v>
      </c>
      <c r="G431" s="106">
        <v>22319.33974494581</v>
      </c>
      <c r="H431" s="133">
        <f t="shared" si="49"/>
        <v>38.48162024990657</v>
      </c>
      <c r="I431" s="132">
        <v>31081.371963744201</v>
      </c>
      <c r="J431">
        <f t="shared" si="48"/>
        <v>10</v>
      </c>
      <c r="K431">
        <f t="shared" si="50"/>
        <v>2</v>
      </c>
      <c r="L431">
        <f t="shared" si="51"/>
        <v>2</v>
      </c>
      <c r="M431">
        <f t="shared" si="52"/>
        <v>0</v>
      </c>
      <c r="Y431" s="164">
        <f t="shared" si="53"/>
        <v>38.48162024990657</v>
      </c>
      <c r="Z431" s="164">
        <f t="shared" si="54"/>
        <v>33.277341826445884</v>
      </c>
      <c r="AA431" s="165">
        <f t="shared" si="55"/>
        <v>-0.13524062629544087</v>
      </c>
    </row>
    <row r="432" spans="1:27" x14ac:dyDescent="0.35">
      <c r="A432" t="s">
        <v>1071</v>
      </c>
      <c r="B432" t="s">
        <v>1074</v>
      </c>
      <c r="C432" t="s">
        <v>1076</v>
      </c>
      <c r="D432" t="s">
        <v>1077</v>
      </c>
      <c r="E432" t="s">
        <v>1080</v>
      </c>
      <c r="F432" t="s">
        <v>1084</v>
      </c>
      <c r="G432" s="106">
        <v>21967.519484563163</v>
      </c>
      <c r="H432" s="133">
        <f t="shared" si="49"/>
        <v>37.875033594074416</v>
      </c>
      <c r="I432" s="132">
        <v>45016.2336447989</v>
      </c>
      <c r="J432">
        <f t="shared" si="48"/>
        <v>10</v>
      </c>
      <c r="K432">
        <f t="shared" si="50"/>
        <v>2</v>
      </c>
      <c r="L432">
        <f t="shared" si="51"/>
        <v>2</v>
      </c>
      <c r="M432">
        <f t="shared" si="52"/>
        <v>0</v>
      </c>
      <c r="Y432" s="164">
        <f t="shared" si="53"/>
        <v>37.875033594074416</v>
      </c>
      <c r="Z432" s="164">
        <f t="shared" si="54"/>
        <v>37.582215726804804</v>
      </c>
      <c r="AA432" s="165">
        <f t="shared" si="55"/>
        <v>-7.7311579550762843E-3</v>
      </c>
    </row>
    <row r="433" spans="1:27" x14ac:dyDescent="0.35">
      <c r="A433" t="s">
        <v>1071</v>
      </c>
      <c r="B433" t="s">
        <v>1074</v>
      </c>
      <c r="C433" t="s">
        <v>1076</v>
      </c>
      <c r="D433" t="s">
        <v>1077</v>
      </c>
      <c r="E433" t="s">
        <v>1080</v>
      </c>
      <c r="F433" t="s">
        <v>1084</v>
      </c>
      <c r="G433" s="106">
        <v>22840.496143483779</v>
      </c>
      <c r="H433" s="133">
        <f t="shared" si="49"/>
        <v>39.380165764627208</v>
      </c>
      <c r="I433" s="132">
        <v>54061.366139626101</v>
      </c>
      <c r="J433">
        <f t="shared" si="48"/>
        <v>10</v>
      </c>
      <c r="K433">
        <f t="shared" si="50"/>
        <v>2</v>
      </c>
      <c r="L433">
        <f t="shared" si="51"/>
        <v>2</v>
      </c>
      <c r="M433">
        <f t="shared" si="52"/>
        <v>0</v>
      </c>
      <c r="Y433" s="164">
        <f t="shared" si="53"/>
        <v>39.380165764627208</v>
      </c>
      <c r="Z433" s="164">
        <f t="shared" si="54"/>
        <v>40.376513631835948</v>
      </c>
      <c r="AA433" s="165">
        <f t="shared" si="55"/>
        <v>2.530075351037997E-2</v>
      </c>
    </row>
    <row r="434" spans="1:27" x14ac:dyDescent="0.35">
      <c r="A434" t="s">
        <v>1071</v>
      </c>
      <c r="B434" t="s">
        <v>1074</v>
      </c>
      <c r="C434" t="s">
        <v>1076</v>
      </c>
      <c r="D434" t="s">
        <v>1077</v>
      </c>
      <c r="E434" t="s">
        <v>1080</v>
      </c>
      <c r="F434" t="s">
        <v>1084</v>
      </c>
      <c r="G434" s="106">
        <v>24258.080442185958</v>
      </c>
      <c r="H434" s="133">
        <f t="shared" si="49"/>
        <v>41.824276624458548</v>
      </c>
      <c r="I434" s="132">
        <v>63550.072249703</v>
      </c>
      <c r="J434">
        <f t="shared" si="48"/>
        <v>10</v>
      </c>
      <c r="K434">
        <f t="shared" si="50"/>
        <v>2</v>
      </c>
      <c r="L434">
        <f t="shared" si="51"/>
        <v>2</v>
      </c>
      <c r="M434">
        <f t="shared" si="52"/>
        <v>0</v>
      </c>
      <c r="Y434" s="164">
        <f t="shared" si="53"/>
        <v>41.824276624458548</v>
      </c>
      <c r="Z434" s="164">
        <f t="shared" si="54"/>
        <v>43.307844004277399</v>
      </c>
      <c r="AA434" s="165">
        <f t="shared" si="55"/>
        <v>3.5471441458267083E-2</v>
      </c>
    </row>
    <row r="435" spans="1:27" x14ac:dyDescent="0.35">
      <c r="A435" t="s">
        <v>1071</v>
      </c>
      <c r="B435" t="s">
        <v>1074</v>
      </c>
      <c r="C435" t="s">
        <v>1076</v>
      </c>
      <c r="D435" t="s">
        <v>1077</v>
      </c>
      <c r="E435" t="s">
        <v>1080</v>
      </c>
      <c r="F435" t="s">
        <v>1084</v>
      </c>
      <c r="G435" s="106">
        <v>24373.943069270554</v>
      </c>
      <c r="H435" s="133">
        <f t="shared" si="49"/>
        <v>42.024039774604404</v>
      </c>
      <c r="I435" s="132">
        <v>71394.000753582499</v>
      </c>
      <c r="J435">
        <f t="shared" si="48"/>
        <v>10</v>
      </c>
      <c r="K435">
        <f t="shared" si="50"/>
        <v>2</v>
      </c>
      <c r="L435">
        <f t="shared" si="51"/>
        <v>2</v>
      </c>
      <c r="M435">
        <f t="shared" si="52"/>
        <v>0</v>
      </c>
      <c r="Y435" s="164">
        <f t="shared" si="53"/>
        <v>42.024039774604404</v>
      </c>
      <c r="Z435" s="164">
        <f t="shared" si="54"/>
        <v>45.731055936014101</v>
      </c>
      <c r="AA435" s="165">
        <f t="shared" si="55"/>
        <v>8.8211799277086334E-2</v>
      </c>
    </row>
    <row r="436" spans="1:27" x14ac:dyDescent="0.35">
      <c r="A436" t="s">
        <v>1071</v>
      </c>
      <c r="B436" t="s">
        <v>1074</v>
      </c>
      <c r="C436" t="s">
        <v>1076</v>
      </c>
      <c r="D436" t="s">
        <v>1077</v>
      </c>
      <c r="E436" t="s">
        <v>1081</v>
      </c>
      <c r="F436" t="s">
        <v>1083</v>
      </c>
      <c r="G436" s="106">
        <v>13015.851727938469</v>
      </c>
      <c r="H436" s="133">
        <f t="shared" si="49"/>
        <v>22.441123668859429</v>
      </c>
      <c r="I436" s="132">
        <v>3495.45982983364</v>
      </c>
      <c r="J436">
        <f t="shared" si="48"/>
        <v>10</v>
      </c>
      <c r="K436">
        <f t="shared" si="50"/>
        <v>2</v>
      </c>
      <c r="L436">
        <f t="shared" si="51"/>
        <v>2</v>
      </c>
      <c r="M436">
        <f t="shared" si="52"/>
        <v>1</v>
      </c>
      <c r="Y436" s="164">
        <f t="shared" si="53"/>
        <v>22.441123668859429</v>
      </c>
      <c r="Z436" s="164">
        <f t="shared" si="54"/>
        <v>25.525659488853428</v>
      </c>
      <c r="AA436" s="165">
        <f t="shared" si="55"/>
        <v>0.13745015024690033</v>
      </c>
    </row>
    <row r="437" spans="1:27" x14ac:dyDescent="0.35">
      <c r="A437" t="s">
        <v>1071</v>
      </c>
      <c r="B437" t="s">
        <v>1074</v>
      </c>
      <c r="C437" t="s">
        <v>1076</v>
      </c>
      <c r="D437" t="s">
        <v>1077</v>
      </c>
      <c r="E437" t="s">
        <v>1081</v>
      </c>
      <c r="F437" t="s">
        <v>1083</v>
      </c>
      <c r="G437" s="106">
        <v>16332.682969092644</v>
      </c>
      <c r="H437" s="133">
        <f t="shared" si="49"/>
        <v>28.159798222573524</v>
      </c>
      <c r="I437" s="132">
        <v>14172.2970393051</v>
      </c>
      <c r="J437">
        <f t="shared" si="48"/>
        <v>10</v>
      </c>
      <c r="K437">
        <f t="shared" si="50"/>
        <v>2</v>
      </c>
      <c r="L437">
        <f t="shared" si="51"/>
        <v>2</v>
      </c>
      <c r="M437">
        <f t="shared" si="52"/>
        <v>1</v>
      </c>
      <c r="Y437" s="164">
        <f t="shared" si="53"/>
        <v>28.159798222573524</v>
      </c>
      <c r="Z437" s="164">
        <f t="shared" si="54"/>
        <v>28.824037247702901</v>
      </c>
      <c r="AA437" s="165">
        <f t="shared" si="55"/>
        <v>2.3588202581540818E-2</v>
      </c>
    </row>
    <row r="438" spans="1:27" x14ac:dyDescent="0.35">
      <c r="A438" t="s">
        <v>1071</v>
      </c>
      <c r="B438" t="s">
        <v>1074</v>
      </c>
      <c r="C438" t="s">
        <v>1076</v>
      </c>
      <c r="D438" t="s">
        <v>1077</v>
      </c>
      <c r="E438" t="s">
        <v>1081</v>
      </c>
      <c r="F438" t="s">
        <v>1083</v>
      </c>
      <c r="G438" s="106">
        <v>17799.766754989934</v>
      </c>
      <c r="H438" s="133">
        <f t="shared" si="49"/>
        <v>30.689253025844714</v>
      </c>
      <c r="I438" s="132">
        <v>23954.0527728093</v>
      </c>
      <c r="J438">
        <f t="shared" si="48"/>
        <v>10</v>
      </c>
      <c r="K438">
        <f t="shared" si="50"/>
        <v>2</v>
      </c>
      <c r="L438">
        <f t="shared" si="51"/>
        <v>2</v>
      </c>
      <c r="M438">
        <f t="shared" si="52"/>
        <v>1</v>
      </c>
      <c r="Y438" s="164">
        <f t="shared" si="53"/>
        <v>30.689253025844714</v>
      </c>
      <c r="Z438" s="164">
        <f t="shared" si="54"/>
        <v>31.845898958328881</v>
      </c>
      <c r="AA438" s="165">
        <f t="shared" si="55"/>
        <v>3.7688956831569254E-2</v>
      </c>
    </row>
    <row r="439" spans="1:27" x14ac:dyDescent="0.35">
      <c r="A439" t="s">
        <v>1071</v>
      </c>
      <c r="B439" t="s">
        <v>1074</v>
      </c>
      <c r="C439" t="s">
        <v>1076</v>
      </c>
      <c r="D439" t="s">
        <v>1077</v>
      </c>
      <c r="E439" t="s">
        <v>1081</v>
      </c>
      <c r="F439" t="s">
        <v>1083</v>
      </c>
      <c r="G439" s="106">
        <v>23034.747506864966</v>
      </c>
      <c r="H439" s="133">
        <f t="shared" si="49"/>
        <v>39.715081908387873</v>
      </c>
      <c r="I439" s="132">
        <v>31081.371963744201</v>
      </c>
      <c r="J439">
        <f t="shared" si="48"/>
        <v>10</v>
      </c>
      <c r="K439">
        <f t="shared" si="50"/>
        <v>2</v>
      </c>
      <c r="L439">
        <f t="shared" si="51"/>
        <v>2</v>
      </c>
      <c r="M439">
        <f t="shared" si="52"/>
        <v>1</v>
      </c>
      <c r="Y439" s="164">
        <f t="shared" si="53"/>
        <v>39.715081908387873</v>
      </c>
      <c r="Z439" s="164">
        <f t="shared" si="54"/>
        <v>34.047729953630203</v>
      </c>
      <c r="AA439" s="165">
        <f t="shared" si="55"/>
        <v>-0.14270024591239028</v>
      </c>
    </row>
    <row r="440" spans="1:27" x14ac:dyDescent="0.35">
      <c r="A440" t="s">
        <v>1071</v>
      </c>
      <c r="B440" t="s">
        <v>1074</v>
      </c>
      <c r="C440" t="s">
        <v>1076</v>
      </c>
      <c r="D440" t="s">
        <v>1077</v>
      </c>
      <c r="E440" t="s">
        <v>1081</v>
      </c>
      <c r="F440" t="s">
        <v>1083</v>
      </c>
      <c r="G440" s="106">
        <v>22360.08610259094</v>
      </c>
      <c r="H440" s="133">
        <f t="shared" si="49"/>
        <v>38.551872590674037</v>
      </c>
      <c r="I440" s="132">
        <v>45016.2336447989</v>
      </c>
      <c r="J440">
        <f t="shared" si="48"/>
        <v>10</v>
      </c>
      <c r="K440">
        <f t="shared" si="50"/>
        <v>2</v>
      </c>
      <c r="L440">
        <f t="shared" si="51"/>
        <v>2</v>
      </c>
      <c r="M440">
        <f t="shared" si="52"/>
        <v>1</v>
      </c>
      <c r="Y440" s="164">
        <f t="shared" si="53"/>
        <v>38.551872590674037</v>
      </c>
      <c r="Z440" s="164">
        <f t="shared" si="54"/>
        <v>38.352603853989123</v>
      </c>
      <c r="AA440" s="165">
        <f t="shared" si="55"/>
        <v>-5.1688471478585907E-3</v>
      </c>
    </row>
    <row r="441" spans="1:27" x14ac:dyDescent="0.35">
      <c r="A441" t="s">
        <v>1071</v>
      </c>
      <c r="B441" t="s">
        <v>1074</v>
      </c>
      <c r="C441" t="s">
        <v>1076</v>
      </c>
      <c r="D441" t="s">
        <v>1077</v>
      </c>
      <c r="E441" t="s">
        <v>1081</v>
      </c>
      <c r="F441" t="s">
        <v>1083</v>
      </c>
      <c r="G441" s="106">
        <v>23800.250433154357</v>
      </c>
      <c r="H441" s="133">
        <f t="shared" si="49"/>
        <v>41.034914539921303</v>
      </c>
      <c r="I441" s="132">
        <v>54061.366139626101</v>
      </c>
      <c r="J441">
        <f t="shared" si="48"/>
        <v>10</v>
      </c>
      <c r="K441">
        <f t="shared" si="50"/>
        <v>2</v>
      </c>
      <c r="L441">
        <f t="shared" si="51"/>
        <v>2</v>
      </c>
      <c r="M441">
        <f t="shared" si="52"/>
        <v>1</v>
      </c>
      <c r="Y441" s="164">
        <f t="shared" si="53"/>
        <v>41.034914539921303</v>
      </c>
      <c r="Z441" s="164">
        <f t="shared" si="54"/>
        <v>41.146901759020267</v>
      </c>
      <c r="AA441" s="165">
        <f t="shared" si="55"/>
        <v>2.7290715809829003E-3</v>
      </c>
    </row>
    <row r="442" spans="1:27" x14ac:dyDescent="0.35">
      <c r="A442" t="s">
        <v>1071</v>
      </c>
      <c r="B442" t="s">
        <v>1074</v>
      </c>
      <c r="C442" t="s">
        <v>1076</v>
      </c>
      <c r="D442" t="s">
        <v>1077</v>
      </c>
      <c r="E442" t="s">
        <v>1081</v>
      </c>
      <c r="F442" t="s">
        <v>1083</v>
      </c>
      <c r="G442" s="106">
        <v>25772.321628300797</v>
      </c>
      <c r="H442" s="133">
        <f t="shared" si="49"/>
        <v>44.435037290173788</v>
      </c>
      <c r="I442" s="132">
        <v>63550.072249703</v>
      </c>
      <c r="J442">
        <f t="shared" si="48"/>
        <v>10</v>
      </c>
      <c r="K442">
        <f t="shared" si="50"/>
        <v>2</v>
      </c>
      <c r="L442">
        <f t="shared" si="51"/>
        <v>2</v>
      </c>
      <c r="M442">
        <f t="shared" si="52"/>
        <v>1</v>
      </c>
      <c r="Y442" s="164">
        <f t="shared" si="53"/>
        <v>44.435037290173788</v>
      </c>
      <c r="Z442" s="164">
        <f t="shared" si="54"/>
        <v>44.078232131461718</v>
      </c>
      <c r="AA442" s="165">
        <f t="shared" si="55"/>
        <v>-8.0298156696039236E-3</v>
      </c>
    </row>
    <row r="443" spans="1:27" x14ac:dyDescent="0.35">
      <c r="A443" t="s">
        <v>1071</v>
      </c>
      <c r="B443" t="s">
        <v>1074</v>
      </c>
      <c r="C443" t="s">
        <v>1076</v>
      </c>
      <c r="D443" t="s">
        <v>1077</v>
      </c>
      <c r="E443" t="s">
        <v>1081</v>
      </c>
      <c r="F443" t="s">
        <v>1083</v>
      </c>
      <c r="G443" s="106">
        <v>26381.847225960926</v>
      </c>
      <c r="H443" s="133">
        <f t="shared" si="49"/>
        <v>45.485943493036082</v>
      </c>
      <c r="I443" s="132">
        <v>71394.000753582499</v>
      </c>
      <c r="J443">
        <f t="shared" si="48"/>
        <v>10</v>
      </c>
      <c r="K443">
        <f t="shared" si="50"/>
        <v>2</v>
      </c>
      <c r="L443">
        <f t="shared" si="51"/>
        <v>2</v>
      </c>
      <c r="M443">
        <f t="shared" si="52"/>
        <v>1</v>
      </c>
      <c r="Y443" s="164">
        <f t="shared" si="53"/>
        <v>45.485943493036082</v>
      </c>
      <c r="Z443" s="164">
        <f t="shared" si="54"/>
        <v>46.50144406319842</v>
      </c>
      <c r="AA443" s="165">
        <f t="shared" si="55"/>
        <v>2.2325590988737209E-2</v>
      </c>
    </row>
    <row r="444" spans="1:27" x14ac:dyDescent="0.35">
      <c r="A444" t="s">
        <v>1071</v>
      </c>
      <c r="B444" t="s">
        <v>1074</v>
      </c>
      <c r="C444" t="s">
        <v>1076</v>
      </c>
      <c r="D444" t="s">
        <v>1077</v>
      </c>
      <c r="E444" t="s">
        <v>1081</v>
      </c>
      <c r="F444" t="s">
        <v>1084</v>
      </c>
      <c r="G444" s="106">
        <v>14776.722737487906</v>
      </c>
      <c r="H444" s="133">
        <f t="shared" si="49"/>
        <v>25.477108168082594</v>
      </c>
      <c r="I444" s="132">
        <v>3495.45982983364</v>
      </c>
      <c r="J444">
        <f t="shared" si="48"/>
        <v>10</v>
      </c>
      <c r="K444">
        <f t="shared" si="50"/>
        <v>2</v>
      </c>
      <c r="L444">
        <f t="shared" si="51"/>
        <v>2</v>
      </c>
      <c r="M444">
        <f t="shared" si="52"/>
        <v>0</v>
      </c>
      <c r="Y444" s="164">
        <f t="shared" si="53"/>
        <v>25.477108168082594</v>
      </c>
      <c r="Z444" s="164">
        <f t="shared" si="54"/>
        <v>24.755271361669109</v>
      </c>
      <c r="AA444" s="165">
        <f t="shared" si="55"/>
        <v>-2.8332760596345596E-2</v>
      </c>
    </row>
    <row r="445" spans="1:27" x14ac:dyDescent="0.35">
      <c r="A445" t="s">
        <v>1071</v>
      </c>
      <c r="B445" t="s">
        <v>1074</v>
      </c>
      <c r="C445" t="s">
        <v>1076</v>
      </c>
      <c r="D445" t="s">
        <v>1077</v>
      </c>
      <c r="E445" t="s">
        <v>1081</v>
      </c>
      <c r="F445" t="s">
        <v>1084</v>
      </c>
      <c r="G445" s="106">
        <v>17522.778324727533</v>
      </c>
      <c r="H445" s="133">
        <f t="shared" si="49"/>
        <v>30.21168676677161</v>
      </c>
      <c r="I445" s="132">
        <v>14172.2970393051</v>
      </c>
      <c r="J445">
        <f t="shared" si="48"/>
        <v>10</v>
      </c>
      <c r="K445">
        <f t="shared" si="50"/>
        <v>2</v>
      </c>
      <c r="L445">
        <f t="shared" si="51"/>
        <v>2</v>
      </c>
      <c r="M445">
        <f t="shared" si="52"/>
        <v>0</v>
      </c>
      <c r="Y445" s="164">
        <f t="shared" si="53"/>
        <v>30.21168676677161</v>
      </c>
      <c r="Z445" s="164">
        <f t="shared" si="54"/>
        <v>28.053649120518582</v>
      </c>
      <c r="AA445" s="165">
        <f t="shared" si="55"/>
        <v>-7.1430558078821038E-2</v>
      </c>
    </row>
    <row r="446" spans="1:27" x14ac:dyDescent="0.35">
      <c r="A446" t="s">
        <v>1071</v>
      </c>
      <c r="B446" t="s">
        <v>1074</v>
      </c>
      <c r="C446" t="s">
        <v>1076</v>
      </c>
      <c r="D446" t="s">
        <v>1077</v>
      </c>
      <c r="E446" t="s">
        <v>1081</v>
      </c>
      <c r="F446" t="s">
        <v>1084</v>
      </c>
      <c r="G446" s="106">
        <v>18504.301576719943</v>
      </c>
      <c r="H446" s="133">
        <f t="shared" si="49"/>
        <v>31.90396823572404</v>
      </c>
      <c r="I446" s="132">
        <v>23954.0527728093</v>
      </c>
      <c r="J446">
        <f t="shared" si="48"/>
        <v>10</v>
      </c>
      <c r="K446">
        <f t="shared" si="50"/>
        <v>2</v>
      </c>
      <c r="L446">
        <f t="shared" si="51"/>
        <v>2</v>
      </c>
      <c r="M446">
        <f t="shared" si="52"/>
        <v>0</v>
      </c>
      <c r="Y446" s="164">
        <f t="shared" si="53"/>
        <v>31.90396823572404</v>
      </c>
      <c r="Z446" s="164">
        <f t="shared" si="54"/>
        <v>31.075510831144562</v>
      </c>
      <c r="AA446" s="165">
        <f t="shared" si="55"/>
        <v>-2.5967221333044854E-2</v>
      </c>
    </row>
    <row r="447" spans="1:27" x14ac:dyDescent="0.35">
      <c r="A447" t="s">
        <v>1071</v>
      </c>
      <c r="B447" t="s">
        <v>1074</v>
      </c>
      <c r="C447" t="s">
        <v>1076</v>
      </c>
      <c r="D447" t="s">
        <v>1077</v>
      </c>
      <c r="E447" t="s">
        <v>1081</v>
      </c>
      <c r="F447" t="s">
        <v>1084</v>
      </c>
      <c r="G447" s="106">
        <v>22284.757869191013</v>
      </c>
      <c r="H447" s="133">
        <f t="shared" si="49"/>
        <v>38.421996326191405</v>
      </c>
      <c r="I447" s="132">
        <v>31081.371963744201</v>
      </c>
      <c r="J447">
        <f t="shared" si="48"/>
        <v>10</v>
      </c>
      <c r="K447">
        <f t="shared" si="50"/>
        <v>2</v>
      </c>
      <c r="L447">
        <f t="shared" si="51"/>
        <v>2</v>
      </c>
      <c r="M447">
        <f t="shared" si="52"/>
        <v>0</v>
      </c>
      <c r="Y447" s="164">
        <f t="shared" si="53"/>
        <v>38.421996326191405</v>
      </c>
      <c r="Z447" s="164">
        <f t="shared" si="54"/>
        <v>33.277341826445884</v>
      </c>
      <c r="AA447" s="165">
        <f t="shared" si="55"/>
        <v>-0.13389867762385177</v>
      </c>
    </row>
    <row r="448" spans="1:27" x14ac:dyDescent="0.35">
      <c r="A448" t="s">
        <v>1071</v>
      </c>
      <c r="B448" t="s">
        <v>1074</v>
      </c>
      <c r="C448" t="s">
        <v>1076</v>
      </c>
      <c r="D448" t="s">
        <v>1077</v>
      </c>
      <c r="E448" t="s">
        <v>1081</v>
      </c>
      <c r="F448" t="s">
        <v>1084</v>
      </c>
      <c r="G448" s="106">
        <v>21871.260757574524</v>
      </c>
      <c r="H448" s="133">
        <f t="shared" si="49"/>
        <v>37.709070271680211</v>
      </c>
      <c r="I448" s="132">
        <v>45016.2336447989</v>
      </c>
      <c r="J448">
        <f t="shared" si="48"/>
        <v>10</v>
      </c>
      <c r="K448">
        <f t="shared" si="50"/>
        <v>2</v>
      </c>
      <c r="L448">
        <f t="shared" si="51"/>
        <v>2</v>
      </c>
      <c r="M448">
        <f t="shared" si="52"/>
        <v>0</v>
      </c>
      <c r="Y448" s="164">
        <f t="shared" si="53"/>
        <v>37.709070271680211</v>
      </c>
      <c r="Z448" s="164">
        <f t="shared" si="54"/>
        <v>37.582215726804804</v>
      </c>
      <c r="AA448" s="165">
        <f t="shared" si="55"/>
        <v>-3.3640326839528001E-3</v>
      </c>
    </row>
    <row r="449" spans="1:27" x14ac:dyDescent="0.35">
      <c r="A449" t="s">
        <v>1071</v>
      </c>
      <c r="B449" t="s">
        <v>1074</v>
      </c>
      <c r="C449" t="s">
        <v>1076</v>
      </c>
      <c r="D449" t="s">
        <v>1077</v>
      </c>
      <c r="E449" t="s">
        <v>1081</v>
      </c>
      <c r="F449" t="s">
        <v>1084</v>
      </c>
      <c r="G449" s="106">
        <v>22731.519917825743</v>
      </c>
      <c r="H449" s="133">
        <f t="shared" si="49"/>
        <v>39.192275720389212</v>
      </c>
      <c r="I449" s="132">
        <v>54061.366139626101</v>
      </c>
      <c r="J449">
        <f t="shared" si="48"/>
        <v>10</v>
      </c>
      <c r="K449">
        <f t="shared" si="50"/>
        <v>2</v>
      </c>
      <c r="L449">
        <f t="shared" si="51"/>
        <v>2</v>
      </c>
      <c r="M449">
        <f t="shared" si="52"/>
        <v>0</v>
      </c>
      <c r="Y449" s="164">
        <f t="shared" si="53"/>
        <v>39.192275720389212</v>
      </c>
      <c r="Z449" s="164">
        <f t="shared" si="54"/>
        <v>40.376513631835948</v>
      </c>
      <c r="AA449" s="165">
        <f t="shared" si="55"/>
        <v>3.0216104823702628E-2</v>
      </c>
    </row>
    <row r="450" spans="1:27" x14ac:dyDescent="0.35">
      <c r="A450" t="s">
        <v>1071</v>
      </c>
      <c r="B450" t="s">
        <v>1074</v>
      </c>
      <c r="C450" t="s">
        <v>1076</v>
      </c>
      <c r="D450" t="s">
        <v>1077</v>
      </c>
      <c r="E450" t="s">
        <v>1081</v>
      </c>
      <c r="F450" t="s">
        <v>1084</v>
      </c>
      <c r="G450" s="106">
        <v>24322.859142300949</v>
      </c>
      <c r="H450" s="133">
        <f t="shared" si="49"/>
        <v>41.93596403844991</v>
      </c>
      <c r="I450" s="132">
        <v>63550.072249703</v>
      </c>
      <c r="J450">
        <f t="shared" si="48"/>
        <v>10</v>
      </c>
      <c r="K450">
        <f t="shared" si="50"/>
        <v>2</v>
      </c>
      <c r="L450">
        <f t="shared" si="51"/>
        <v>2</v>
      </c>
      <c r="M450">
        <f t="shared" si="52"/>
        <v>0</v>
      </c>
      <c r="Y450" s="164">
        <f t="shared" si="53"/>
        <v>41.93596403844991</v>
      </c>
      <c r="Z450" s="164">
        <f t="shared" si="54"/>
        <v>43.307844004277399</v>
      </c>
      <c r="AA450" s="165">
        <f t="shared" si="55"/>
        <v>3.2713686147042065E-2</v>
      </c>
    </row>
    <row r="451" spans="1:27" x14ac:dyDescent="0.35">
      <c r="A451" t="s">
        <v>1071</v>
      </c>
      <c r="B451" t="s">
        <v>1074</v>
      </c>
      <c r="C451" t="s">
        <v>1076</v>
      </c>
      <c r="D451" t="s">
        <v>1077</v>
      </c>
      <c r="E451" t="s">
        <v>1081</v>
      </c>
      <c r="F451" t="s">
        <v>1084</v>
      </c>
      <c r="G451" s="106">
        <v>24586.385051645855</v>
      </c>
      <c r="H451" s="133">
        <f t="shared" si="49"/>
        <v>42.390319054561822</v>
      </c>
      <c r="I451" s="132">
        <v>71394.000753582499</v>
      </c>
      <c r="J451">
        <f t="shared" si="48"/>
        <v>10</v>
      </c>
      <c r="K451">
        <f t="shared" si="50"/>
        <v>2</v>
      </c>
      <c r="L451">
        <f t="shared" si="51"/>
        <v>2</v>
      </c>
      <c r="M451">
        <f t="shared" si="52"/>
        <v>0</v>
      </c>
      <c r="Y451" s="164">
        <f t="shared" si="53"/>
        <v>42.390319054561822</v>
      </c>
      <c r="Z451" s="164">
        <f t="shared" si="54"/>
        <v>45.731055936014101</v>
      </c>
      <c r="AA451" s="165">
        <f t="shared" si="55"/>
        <v>7.8808958176330712E-2</v>
      </c>
    </row>
    <row r="452" spans="1:27" x14ac:dyDescent="0.35">
      <c r="A452" t="s">
        <v>1071</v>
      </c>
      <c r="B452" t="s">
        <v>1074</v>
      </c>
      <c r="C452" t="s">
        <v>1076</v>
      </c>
      <c r="D452" t="s">
        <v>1078</v>
      </c>
      <c r="E452" t="s">
        <v>1079</v>
      </c>
      <c r="F452" t="s">
        <v>1083</v>
      </c>
      <c r="G452" s="106">
        <v>13190.233625478697</v>
      </c>
      <c r="H452" s="133">
        <f t="shared" si="49"/>
        <v>22.741782112894306</v>
      </c>
      <c r="I452" s="132">
        <v>3495.45982983364</v>
      </c>
      <c r="J452">
        <f t="shared" ref="J452:J515" si="56">IF(A452="LI01",10,23.84)</f>
        <v>10</v>
      </c>
      <c r="K452">
        <f t="shared" si="50"/>
        <v>2</v>
      </c>
      <c r="L452">
        <f t="shared" si="51"/>
        <v>2</v>
      </c>
      <c r="M452">
        <f t="shared" si="52"/>
        <v>1</v>
      </c>
      <c r="Y452" s="164">
        <f t="shared" si="53"/>
        <v>22.741782112894306</v>
      </c>
      <c r="Z452" s="164">
        <f t="shared" si="54"/>
        <v>25.525659488853428</v>
      </c>
      <c r="AA452" s="165">
        <f t="shared" si="55"/>
        <v>0.12241245484366403</v>
      </c>
    </row>
    <row r="453" spans="1:27" x14ac:dyDescent="0.35">
      <c r="A453" t="s">
        <v>1071</v>
      </c>
      <c r="B453" t="s">
        <v>1074</v>
      </c>
      <c r="C453" t="s">
        <v>1076</v>
      </c>
      <c r="D453" t="s">
        <v>1078</v>
      </c>
      <c r="E453" t="s">
        <v>1079</v>
      </c>
      <c r="F453" t="s">
        <v>1083</v>
      </c>
      <c r="G453" s="106">
        <v>16559.68398316747</v>
      </c>
      <c r="H453" s="133">
        <f t="shared" ref="H453:H516" si="57">G453/580</f>
        <v>28.551179281323222</v>
      </c>
      <c r="I453" s="132">
        <v>14172.2970393051</v>
      </c>
      <c r="J453">
        <f t="shared" si="56"/>
        <v>10</v>
      </c>
      <c r="K453">
        <f t="shared" ref="K453:K516" si="58">IF(B453="ENT01",1,2)</f>
        <v>2</v>
      </c>
      <c r="L453">
        <f t="shared" ref="L453:L516" si="59">IF(C453="ENV01",1,2)</f>
        <v>2</v>
      </c>
      <c r="M453">
        <f t="shared" ref="M453:M516" si="60">IF(F453="ZVDF01",1,0)</f>
        <v>1</v>
      </c>
      <c r="Y453" s="164">
        <f t="shared" ref="Y453:Y516" si="61">H453</f>
        <v>28.551179281323222</v>
      </c>
      <c r="Z453" s="164">
        <f t="shared" ref="Z453:Z516" si="62">$P$20+I453*$P$21+J453*$P$22+K453*$P$23+L453*$P$24+M453*$P$25</f>
        <v>28.824037247702901</v>
      </c>
      <c r="AA453" s="165">
        <f t="shared" ref="AA453:AA516" si="63">Z453/Y453-1</f>
        <v>9.5568019692331418E-3</v>
      </c>
    </row>
    <row r="454" spans="1:27" x14ac:dyDescent="0.35">
      <c r="A454" t="s">
        <v>1071</v>
      </c>
      <c r="B454" t="s">
        <v>1074</v>
      </c>
      <c r="C454" t="s">
        <v>1076</v>
      </c>
      <c r="D454" t="s">
        <v>1078</v>
      </c>
      <c r="E454" t="s">
        <v>1079</v>
      </c>
      <c r="F454" t="s">
        <v>1083</v>
      </c>
      <c r="G454" s="106">
        <v>17927.99545170039</v>
      </c>
      <c r="H454" s="133">
        <f t="shared" si="57"/>
        <v>30.910336985690329</v>
      </c>
      <c r="I454" s="132">
        <v>23954.0527728093</v>
      </c>
      <c r="J454">
        <f t="shared" si="56"/>
        <v>10</v>
      </c>
      <c r="K454">
        <f t="shared" si="58"/>
        <v>2</v>
      </c>
      <c r="L454">
        <f t="shared" si="59"/>
        <v>2</v>
      </c>
      <c r="M454">
        <f t="shared" si="60"/>
        <v>1</v>
      </c>
      <c r="Y454" s="164">
        <f t="shared" si="61"/>
        <v>30.910336985690329</v>
      </c>
      <c r="Z454" s="164">
        <f t="shared" si="62"/>
        <v>31.845898958328881</v>
      </c>
      <c r="AA454" s="165">
        <f t="shared" si="63"/>
        <v>3.0266961278088367E-2</v>
      </c>
    </row>
    <row r="455" spans="1:27" x14ac:dyDescent="0.35">
      <c r="A455" t="s">
        <v>1071</v>
      </c>
      <c r="B455" t="s">
        <v>1074</v>
      </c>
      <c r="C455" t="s">
        <v>1076</v>
      </c>
      <c r="D455" t="s">
        <v>1078</v>
      </c>
      <c r="E455" t="s">
        <v>1079</v>
      </c>
      <c r="F455" t="s">
        <v>1083</v>
      </c>
      <c r="G455" s="106">
        <v>23204.801621124185</v>
      </c>
      <c r="H455" s="133">
        <f t="shared" si="57"/>
        <v>40.008278657110665</v>
      </c>
      <c r="I455" s="132">
        <v>31081.371963744201</v>
      </c>
      <c r="J455">
        <f t="shared" si="56"/>
        <v>10</v>
      </c>
      <c r="K455">
        <f t="shared" si="58"/>
        <v>2</v>
      </c>
      <c r="L455">
        <f t="shared" si="59"/>
        <v>2</v>
      </c>
      <c r="M455">
        <f t="shared" si="60"/>
        <v>1</v>
      </c>
      <c r="Y455" s="164">
        <f t="shared" si="61"/>
        <v>40.008278657110665</v>
      </c>
      <c r="Z455" s="164">
        <f t="shared" si="62"/>
        <v>34.047729953630203</v>
      </c>
      <c r="AA455" s="165">
        <f t="shared" si="63"/>
        <v>-0.14898288313189134</v>
      </c>
    </row>
    <row r="456" spans="1:27" x14ac:dyDescent="0.35">
      <c r="A456" t="s">
        <v>1071</v>
      </c>
      <c r="B456" t="s">
        <v>1074</v>
      </c>
      <c r="C456" t="s">
        <v>1076</v>
      </c>
      <c r="D456" t="s">
        <v>1078</v>
      </c>
      <c r="E456" t="s">
        <v>1079</v>
      </c>
      <c r="F456" t="s">
        <v>1083</v>
      </c>
      <c r="G456" s="106">
        <v>22473.337203783522</v>
      </c>
      <c r="H456" s="133">
        <f t="shared" si="57"/>
        <v>38.747133109971585</v>
      </c>
      <c r="I456" s="132">
        <v>45016.2336447989</v>
      </c>
      <c r="J456">
        <f t="shared" si="56"/>
        <v>10</v>
      </c>
      <c r="K456">
        <f t="shared" si="58"/>
        <v>2</v>
      </c>
      <c r="L456">
        <f t="shared" si="59"/>
        <v>2</v>
      </c>
      <c r="M456">
        <f t="shared" si="60"/>
        <v>1</v>
      </c>
      <c r="Y456" s="164">
        <f t="shared" si="61"/>
        <v>38.747133109971585</v>
      </c>
      <c r="Z456" s="164">
        <f t="shared" si="62"/>
        <v>38.352603853989123</v>
      </c>
      <c r="AA456" s="165">
        <f t="shared" si="63"/>
        <v>-1.0182153473463851E-2</v>
      </c>
    </row>
    <row r="457" spans="1:27" x14ac:dyDescent="0.35">
      <c r="A457" t="s">
        <v>1071</v>
      </c>
      <c r="B457" t="s">
        <v>1074</v>
      </c>
      <c r="C457" t="s">
        <v>1076</v>
      </c>
      <c r="D457" t="s">
        <v>1078</v>
      </c>
      <c r="E457" t="s">
        <v>1079</v>
      </c>
      <c r="F457" t="s">
        <v>1083</v>
      </c>
      <c r="G457" s="106">
        <v>23941.770375549368</v>
      </c>
      <c r="H457" s="133">
        <f t="shared" si="57"/>
        <v>41.278914440602357</v>
      </c>
      <c r="I457" s="132">
        <v>54061.366139626101</v>
      </c>
      <c r="J457">
        <f t="shared" si="56"/>
        <v>10</v>
      </c>
      <c r="K457">
        <f t="shared" si="58"/>
        <v>2</v>
      </c>
      <c r="L457">
        <f t="shared" si="59"/>
        <v>2</v>
      </c>
      <c r="M457">
        <f t="shared" si="60"/>
        <v>1</v>
      </c>
      <c r="Y457" s="164">
        <f t="shared" si="61"/>
        <v>41.278914440602357</v>
      </c>
      <c r="Z457" s="164">
        <f t="shared" si="62"/>
        <v>41.146901759020267</v>
      </c>
      <c r="AA457" s="165">
        <f t="shared" si="63"/>
        <v>-3.1980657284980119E-3</v>
      </c>
    </row>
    <row r="458" spans="1:27" x14ac:dyDescent="0.35">
      <c r="A458" t="s">
        <v>1071</v>
      </c>
      <c r="B458" t="s">
        <v>1074</v>
      </c>
      <c r="C458" t="s">
        <v>1076</v>
      </c>
      <c r="D458" t="s">
        <v>1078</v>
      </c>
      <c r="E458" t="s">
        <v>1079</v>
      </c>
      <c r="F458" t="s">
        <v>1083</v>
      </c>
      <c r="G458" s="106">
        <v>26047.993844937071</v>
      </c>
      <c r="H458" s="133">
        <f t="shared" si="57"/>
        <v>44.910334215408746</v>
      </c>
      <c r="I458" s="132">
        <v>63550.072249703</v>
      </c>
      <c r="J458">
        <f t="shared" si="56"/>
        <v>10</v>
      </c>
      <c r="K458">
        <f t="shared" si="58"/>
        <v>2</v>
      </c>
      <c r="L458">
        <f t="shared" si="59"/>
        <v>2</v>
      </c>
      <c r="M458">
        <f t="shared" si="60"/>
        <v>1</v>
      </c>
      <c r="Y458" s="164">
        <f t="shared" si="61"/>
        <v>44.910334215408746</v>
      </c>
      <c r="Z458" s="164">
        <f t="shared" si="62"/>
        <v>44.078232131461718</v>
      </c>
      <c r="AA458" s="165">
        <f t="shared" si="63"/>
        <v>-1.8528075964786117E-2</v>
      </c>
    </row>
    <row r="459" spans="1:27" x14ac:dyDescent="0.35">
      <c r="A459" t="s">
        <v>1071</v>
      </c>
      <c r="B459" t="s">
        <v>1074</v>
      </c>
      <c r="C459" t="s">
        <v>1076</v>
      </c>
      <c r="D459" t="s">
        <v>1078</v>
      </c>
      <c r="E459" t="s">
        <v>1079</v>
      </c>
      <c r="F459" t="s">
        <v>1083</v>
      </c>
      <c r="G459" s="106">
        <v>26668.065967857307</v>
      </c>
      <c r="H459" s="133">
        <f t="shared" si="57"/>
        <v>45.979424082512594</v>
      </c>
      <c r="I459" s="132">
        <v>71394.000753582499</v>
      </c>
      <c r="J459">
        <f t="shared" si="56"/>
        <v>10</v>
      </c>
      <c r="K459">
        <f t="shared" si="58"/>
        <v>2</v>
      </c>
      <c r="L459">
        <f t="shared" si="59"/>
        <v>2</v>
      </c>
      <c r="M459">
        <f t="shared" si="60"/>
        <v>1</v>
      </c>
      <c r="Y459" s="164">
        <f t="shared" si="61"/>
        <v>45.979424082512594</v>
      </c>
      <c r="Z459" s="164">
        <f t="shared" si="62"/>
        <v>46.50144406319842</v>
      </c>
      <c r="AA459" s="165">
        <f t="shared" si="63"/>
        <v>1.1353338827146509E-2</v>
      </c>
    </row>
    <row r="460" spans="1:27" x14ac:dyDescent="0.35">
      <c r="A460" t="s">
        <v>1071</v>
      </c>
      <c r="B460" t="s">
        <v>1074</v>
      </c>
      <c r="C460" t="s">
        <v>1076</v>
      </c>
      <c r="D460" t="s">
        <v>1078</v>
      </c>
      <c r="E460" t="s">
        <v>1079</v>
      </c>
      <c r="F460" t="s">
        <v>1084</v>
      </c>
      <c r="G460" s="106">
        <v>15051.516178194437</v>
      </c>
      <c r="H460" s="133">
        <f t="shared" si="57"/>
        <v>25.950889962404201</v>
      </c>
      <c r="I460" s="132">
        <v>3495.45982983364</v>
      </c>
      <c r="J460">
        <f t="shared" si="56"/>
        <v>10</v>
      </c>
      <c r="K460">
        <f t="shared" si="58"/>
        <v>2</v>
      </c>
      <c r="L460">
        <f t="shared" si="59"/>
        <v>2</v>
      </c>
      <c r="M460">
        <f t="shared" si="60"/>
        <v>0</v>
      </c>
      <c r="Y460" s="164">
        <f t="shared" si="61"/>
        <v>25.950889962404201</v>
      </c>
      <c r="Z460" s="164">
        <f t="shared" si="62"/>
        <v>24.755271361669109</v>
      </c>
      <c r="AA460" s="165">
        <f t="shared" si="63"/>
        <v>-4.6072354453632114E-2</v>
      </c>
    </row>
    <row r="461" spans="1:27" x14ac:dyDescent="0.35">
      <c r="A461" t="s">
        <v>1071</v>
      </c>
      <c r="B461" t="s">
        <v>1074</v>
      </c>
      <c r="C461" t="s">
        <v>1076</v>
      </c>
      <c r="D461" t="s">
        <v>1078</v>
      </c>
      <c r="E461" t="s">
        <v>1079</v>
      </c>
      <c r="F461" t="s">
        <v>1084</v>
      </c>
      <c r="G461" s="106">
        <v>17792.898749763131</v>
      </c>
      <c r="H461" s="133">
        <f t="shared" si="57"/>
        <v>30.677411637522642</v>
      </c>
      <c r="I461" s="132">
        <v>14172.2970393051</v>
      </c>
      <c r="J461">
        <f t="shared" si="56"/>
        <v>10</v>
      </c>
      <c r="K461">
        <f t="shared" si="58"/>
        <v>2</v>
      </c>
      <c r="L461">
        <f t="shared" si="59"/>
        <v>2</v>
      </c>
      <c r="M461">
        <f t="shared" si="60"/>
        <v>0</v>
      </c>
      <c r="Y461" s="164">
        <f t="shared" si="61"/>
        <v>30.677411637522642</v>
      </c>
      <c r="Z461" s="164">
        <f t="shared" si="62"/>
        <v>28.053649120518582</v>
      </c>
      <c r="AA461" s="165">
        <f t="shared" si="63"/>
        <v>-8.5527506297005895E-2</v>
      </c>
    </row>
    <row r="462" spans="1:27" x14ac:dyDescent="0.35">
      <c r="A462" t="s">
        <v>1071</v>
      </c>
      <c r="B462" t="s">
        <v>1074</v>
      </c>
      <c r="C462" t="s">
        <v>1076</v>
      </c>
      <c r="D462" t="s">
        <v>1078</v>
      </c>
      <c r="E462" t="s">
        <v>1079</v>
      </c>
      <c r="F462" t="s">
        <v>1084</v>
      </c>
      <c r="G462" s="106">
        <v>18675.440619432902</v>
      </c>
      <c r="H462" s="133">
        <f t="shared" si="57"/>
        <v>32.19903555074638</v>
      </c>
      <c r="I462" s="132">
        <v>23954.0527728093</v>
      </c>
      <c r="J462">
        <f t="shared" si="56"/>
        <v>10</v>
      </c>
      <c r="K462">
        <f t="shared" si="58"/>
        <v>2</v>
      </c>
      <c r="L462">
        <f t="shared" si="59"/>
        <v>2</v>
      </c>
      <c r="M462">
        <f t="shared" si="60"/>
        <v>0</v>
      </c>
      <c r="Y462" s="164">
        <f t="shared" si="61"/>
        <v>32.19903555074638</v>
      </c>
      <c r="Z462" s="164">
        <f t="shared" si="62"/>
        <v>31.075510831144562</v>
      </c>
      <c r="AA462" s="165">
        <f t="shared" si="63"/>
        <v>-3.4893117150391562E-2</v>
      </c>
    </row>
    <row r="463" spans="1:27" x14ac:dyDescent="0.35">
      <c r="A463" t="s">
        <v>1071</v>
      </c>
      <c r="B463" t="s">
        <v>1074</v>
      </c>
      <c r="C463" t="s">
        <v>1076</v>
      </c>
      <c r="D463" t="s">
        <v>1078</v>
      </c>
      <c r="E463" t="s">
        <v>1079</v>
      </c>
      <c r="F463" t="s">
        <v>1084</v>
      </c>
      <c r="G463" s="106">
        <v>22531.469623754288</v>
      </c>
      <c r="H463" s="133">
        <f t="shared" si="57"/>
        <v>38.847361420266012</v>
      </c>
      <c r="I463" s="132">
        <v>31081.371963744201</v>
      </c>
      <c r="J463">
        <f t="shared" si="56"/>
        <v>10</v>
      </c>
      <c r="K463">
        <f t="shared" si="58"/>
        <v>2</v>
      </c>
      <c r="L463">
        <f t="shared" si="59"/>
        <v>2</v>
      </c>
      <c r="M463">
        <f t="shared" si="60"/>
        <v>0</v>
      </c>
      <c r="Y463" s="164">
        <f t="shared" si="61"/>
        <v>38.847361420266012</v>
      </c>
      <c r="Z463" s="164">
        <f t="shared" si="62"/>
        <v>33.277341826445884</v>
      </c>
      <c r="AA463" s="165">
        <f t="shared" si="63"/>
        <v>-0.14338218582110296</v>
      </c>
    </row>
    <row r="464" spans="1:27" x14ac:dyDescent="0.35">
      <c r="A464" t="s">
        <v>1071</v>
      </c>
      <c r="B464" t="s">
        <v>1074</v>
      </c>
      <c r="C464" t="s">
        <v>1076</v>
      </c>
      <c r="D464" t="s">
        <v>1078</v>
      </c>
      <c r="E464" t="s">
        <v>1079</v>
      </c>
      <c r="F464" t="s">
        <v>1084</v>
      </c>
      <c r="G464" s="106">
        <v>22017.96256059497</v>
      </c>
      <c r="H464" s="133">
        <f t="shared" si="57"/>
        <v>37.962004414818914</v>
      </c>
      <c r="I464" s="132">
        <v>45016.2336447989</v>
      </c>
      <c r="J464">
        <f t="shared" si="56"/>
        <v>10</v>
      </c>
      <c r="K464">
        <f t="shared" si="58"/>
        <v>2</v>
      </c>
      <c r="L464">
        <f t="shared" si="59"/>
        <v>2</v>
      </c>
      <c r="M464">
        <f t="shared" si="60"/>
        <v>0</v>
      </c>
      <c r="Y464" s="164">
        <f t="shared" si="61"/>
        <v>37.962004414818914</v>
      </c>
      <c r="Z464" s="164">
        <f t="shared" si="62"/>
        <v>37.582215726804804</v>
      </c>
      <c r="AA464" s="165">
        <f t="shared" si="63"/>
        <v>-1.0004442438393824E-2</v>
      </c>
    </row>
    <row r="465" spans="1:27" x14ac:dyDescent="0.35">
      <c r="A465" t="s">
        <v>1071</v>
      </c>
      <c r="B465" t="s">
        <v>1074</v>
      </c>
      <c r="C465" t="s">
        <v>1076</v>
      </c>
      <c r="D465" t="s">
        <v>1078</v>
      </c>
      <c r="E465" t="s">
        <v>1079</v>
      </c>
      <c r="F465" t="s">
        <v>1084</v>
      </c>
      <c r="G465" s="106">
        <v>22916.831072060697</v>
      </c>
      <c r="H465" s="133">
        <f t="shared" si="57"/>
        <v>39.511777710449479</v>
      </c>
      <c r="I465" s="132">
        <v>54061.366139626101</v>
      </c>
      <c r="J465">
        <f t="shared" si="56"/>
        <v>10</v>
      </c>
      <c r="K465">
        <f t="shared" si="58"/>
        <v>2</v>
      </c>
      <c r="L465">
        <f t="shared" si="59"/>
        <v>2</v>
      </c>
      <c r="M465">
        <f t="shared" si="60"/>
        <v>0</v>
      </c>
      <c r="Y465" s="164">
        <f t="shared" si="61"/>
        <v>39.511777710449479</v>
      </c>
      <c r="Z465" s="164">
        <f t="shared" si="62"/>
        <v>40.376513631835948</v>
      </c>
      <c r="AA465" s="165">
        <f t="shared" si="63"/>
        <v>2.1885523038812194E-2</v>
      </c>
    </row>
    <row r="466" spans="1:27" x14ac:dyDescent="0.35">
      <c r="A466" t="s">
        <v>1071</v>
      </c>
      <c r="B466" t="s">
        <v>1074</v>
      </c>
      <c r="C466" t="s">
        <v>1076</v>
      </c>
      <c r="D466" t="s">
        <v>1078</v>
      </c>
      <c r="E466" t="s">
        <v>1079</v>
      </c>
      <c r="F466" t="s">
        <v>1084</v>
      </c>
      <c r="G466" s="106">
        <v>24608.110825341311</v>
      </c>
      <c r="H466" s="133">
        <f t="shared" si="57"/>
        <v>42.42777728507123</v>
      </c>
      <c r="I466" s="132">
        <v>63550.072249703</v>
      </c>
      <c r="J466">
        <f t="shared" si="56"/>
        <v>10</v>
      </c>
      <c r="K466">
        <f t="shared" si="58"/>
        <v>2</v>
      </c>
      <c r="L466">
        <f t="shared" si="59"/>
        <v>2</v>
      </c>
      <c r="M466">
        <f t="shared" si="60"/>
        <v>0</v>
      </c>
      <c r="Y466" s="164">
        <f t="shared" si="61"/>
        <v>42.42777728507123</v>
      </c>
      <c r="Z466" s="164">
        <f t="shared" si="62"/>
        <v>43.307844004277399</v>
      </c>
      <c r="AA466" s="165">
        <f t="shared" si="63"/>
        <v>2.0742701492303617E-2</v>
      </c>
    </row>
    <row r="467" spans="1:27" x14ac:dyDescent="0.35">
      <c r="A467" t="s">
        <v>1071</v>
      </c>
      <c r="B467" t="s">
        <v>1074</v>
      </c>
      <c r="C467" t="s">
        <v>1076</v>
      </c>
      <c r="D467" t="s">
        <v>1078</v>
      </c>
      <c r="E467" t="s">
        <v>1079</v>
      </c>
      <c r="F467" t="s">
        <v>1084</v>
      </c>
      <c r="G467" s="106">
        <v>24908.664984605359</v>
      </c>
      <c r="H467" s="133">
        <f t="shared" si="57"/>
        <v>42.945974111388551</v>
      </c>
      <c r="I467" s="132">
        <v>71394.000753582499</v>
      </c>
      <c r="J467">
        <f t="shared" si="56"/>
        <v>10</v>
      </c>
      <c r="K467">
        <f t="shared" si="58"/>
        <v>2</v>
      </c>
      <c r="L467">
        <f t="shared" si="59"/>
        <v>2</v>
      </c>
      <c r="M467">
        <f t="shared" si="60"/>
        <v>0</v>
      </c>
      <c r="Y467" s="164">
        <f t="shared" si="61"/>
        <v>42.945974111388551</v>
      </c>
      <c r="Z467" s="164">
        <f t="shared" si="62"/>
        <v>45.731055936014101</v>
      </c>
      <c r="AA467" s="165">
        <f t="shared" si="63"/>
        <v>6.4850824373011262E-2</v>
      </c>
    </row>
    <row r="468" spans="1:27" x14ac:dyDescent="0.35">
      <c r="A468" t="s">
        <v>1071</v>
      </c>
      <c r="B468" t="s">
        <v>1074</v>
      </c>
      <c r="C468" t="s">
        <v>1076</v>
      </c>
      <c r="D468" t="s">
        <v>1078</v>
      </c>
      <c r="E468" t="s">
        <v>1082</v>
      </c>
      <c r="F468" t="s">
        <v>1083</v>
      </c>
      <c r="G468" s="106">
        <v>13603.364196350491</v>
      </c>
      <c r="H468" s="133">
        <f t="shared" si="57"/>
        <v>23.454076200604295</v>
      </c>
      <c r="I468" s="132">
        <v>3495.45982983364</v>
      </c>
      <c r="J468">
        <f t="shared" si="56"/>
        <v>10</v>
      </c>
      <c r="K468">
        <f t="shared" si="58"/>
        <v>2</v>
      </c>
      <c r="L468">
        <f t="shared" si="59"/>
        <v>2</v>
      </c>
      <c r="M468">
        <f t="shared" si="60"/>
        <v>1</v>
      </c>
      <c r="Y468" s="164">
        <f t="shared" si="61"/>
        <v>23.454076200604295</v>
      </c>
      <c r="Z468" s="164">
        <f t="shared" si="62"/>
        <v>25.525659488853428</v>
      </c>
      <c r="AA468" s="165">
        <f t="shared" si="63"/>
        <v>8.8325085606900222E-2</v>
      </c>
    </row>
    <row r="469" spans="1:27" x14ac:dyDescent="0.35">
      <c r="A469" t="s">
        <v>1071</v>
      </c>
      <c r="B469" t="s">
        <v>1074</v>
      </c>
      <c r="C469" t="s">
        <v>1076</v>
      </c>
      <c r="D469" t="s">
        <v>1078</v>
      </c>
      <c r="E469" t="s">
        <v>1082</v>
      </c>
      <c r="F469" t="s">
        <v>1083</v>
      </c>
      <c r="G469" s="106">
        <v>16976.946592424985</v>
      </c>
      <c r="H469" s="133">
        <f t="shared" si="57"/>
        <v>29.270597573146528</v>
      </c>
      <c r="I469" s="132">
        <v>14172.2970393051</v>
      </c>
      <c r="J469">
        <f t="shared" si="56"/>
        <v>10</v>
      </c>
      <c r="K469">
        <f t="shared" si="58"/>
        <v>2</v>
      </c>
      <c r="L469">
        <f t="shared" si="59"/>
        <v>2</v>
      </c>
      <c r="M469">
        <f t="shared" si="60"/>
        <v>1</v>
      </c>
      <c r="Y469" s="164">
        <f t="shared" si="61"/>
        <v>29.270597573146528</v>
      </c>
      <c r="Z469" s="164">
        <f t="shared" si="62"/>
        <v>28.824037247702901</v>
      </c>
      <c r="AA469" s="165">
        <f t="shared" si="63"/>
        <v>-1.5256276347884068E-2</v>
      </c>
    </row>
    <row r="470" spans="1:27" x14ac:dyDescent="0.35">
      <c r="A470" t="s">
        <v>1071</v>
      </c>
      <c r="B470" t="s">
        <v>1074</v>
      </c>
      <c r="C470" t="s">
        <v>1076</v>
      </c>
      <c r="D470" t="s">
        <v>1078</v>
      </c>
      <c r="E470" t="s">
        <v>1082</v>
      </c>
      <c r="F470" t="s">
        <v>1083</v>
      </c>
      <c r="G470" s="106">
        <v>18331.775774500602</v>
      </c>
      <c r="H470" s="133">
        <f t="shared" si="57"/>
        <v>31.60650995603552</v>
      </c>
      <c r="I470" s="132">
        <v>23954.0527728093</v>
      </c>
      <c r="J470">
        <f t="shared" si="56"/>
        <v>10</v>
      </c>
      <c r="K470">
        <f t="shared" si="58"/>
        <v>2</v>
      </c>
      <c r="L470">
        <f t="shared" si="59"/>
        <v>2</v>
      </c>
      <c r="M470">
        <f t="shared" si="60"/>
        <v>1</v>
      </c>
      <c r="Y470" s="164">
        <f t="shared" si="61"/>
        <v>31.60650995603552</v>
      </c>
      <c r="Z470" s="164">
        <f t="shared" si="62"/>
        <v>31.845898958328881</v>
      </c>
      <c r="AA470" s="165">
        <f t="shared" si="63"/>
        <v>7.5740410006150949E-3</v>
      </c>
    </row>
    <row r="471" spans="1:27" x14ac:dyDescent="0.35">
      <c r="A471" t="s">
        <v>1071</v>
      </c>
      <c r="B471" t="s">
        <v>1074</v>
      </c>
      <c r="C471" t="s">
        <v>1076</v>
      </c>
      <c r="D471" t="s">
        <v>1078</v>
      </c>
      <c r="E471" t="s">
        <v>1082</v>
      </c>
      <c r="F471" t="s">
        <v>1083</v>
      </c>
      <c r="G471" s="106">
        <v>23568.764755077784</v>
      </c>
      <c r="H471" s="133">
        <f t="shared" si="57"/>
        <v>40.635801301858251</v>
      </c>
      <c r="I471" s="132">
        <v>31081.371963744201</v>
      </c>
      <c r="J471">
        <f t="shared" si="56"/>
        <v>10</v>
      </c>
      <c r="K471">
        <f t="shared" si="58"/>
        <v>2</v>
      </c>
      <c r="L471">
        <f t="shared" si="59"/>
        <v>2</v>
      </c>
      <c r="M471">
        <f t="shared" si="60"/>
        <v>1</v>
      </c>
      <c r="Y471" s="164">
        <f t="shared" si="61"/>
        <v>40.635801301858251</v>
      </c>
      <c r="Z471" s="164">
        <f t="shared" si="62"/>
        <v>34.047729953630203</v>
      </c>
      <c r="AA471" s="165">
        <f t="shared" si="63"/>
        <v>-0.16212480465905765</v>
      </c>
    </row>
    <row r="472" spans="1:27" x14ac:dyDescent="0.35">
      <c r="A472" t="s">
        <v>1071</v>
      </c>
      <c r="B472" t="s">
        <v>1074</v>
      </c>
      <c r="C472" t="s">
        <v>1076</v>
      </c>
      <c r="D472" t="s">
        <v>1078</v>
      </c>
      <c r="E472" t="s">
        <v>1082</v>
      </c>
      <c r="F472" t="s">
        <v>1083</v>
      </c>
      <c r="G472" s="106">
        <v>22850.949751922708</v>
      </c>
      <c r="H472" s="133">
        <f t="shared" si="57"/>
        <v>39.398189227452946</v>
      </c>
      <c r="I472" s="132">
        <v>45016.2336447989</v>
      </c>
      <c r="J472">
        <f t="shared" si="56"/>
        <v>10</v>
      </c>
      <c r="K472">
        <f t="shared" si="58"/>
        <v>2</v>
      </c>
      <c r="L472">
        <f t="shared" si="59"/>
        <v>2</v>
      </c>
      <c r="M472">
        <f t="shared" si="60"/>
        <v>1</v>
      </c>
      <c r="Y472" s="164">
        <f t="shared" si="61"/>
        <v>39.398189227452946</v>
      </c>
      <c r="Z472" s="164">
        <f t="shared" si="62"/>
        <v>38.352603853989123</v>
      </c>
      <c r="AA472" s="165">
        <f t="shared" si="63"/>
        <v>-2.6538919528191207E-2</v>
      </c>
    </row>
    <row r="473" spans="1:27" x14ac:dyDescent="0.35">
      <c r="A473" t="s">
        <v>1071</v>
      </c>
      <c r="B473" t="s">
        <v>1074</v>
      </c>
      <c r="C473" t="s">
        <v>1076</v>
      </c>
      <c r="D473" t="s">
        <v>1078</v>
      </c>
      <c r="E473" t="s">
        <v>1082</v>
      </c>
      <c r="F473" t="s">
        <v>1083</v>
      </c>
      <c r="G473" s="106">
        <v>24468.455748510438</v>
      </c>
      <c r="H473" s="133">
        <f t="shared" si="57"/>
        <v>42.18699266984558</v>
      </c>
      <c r="I473" s="132">
        <v>54061.366139626101</v>
      </c>
      <c r="J473">
        <f t="shared" si="56"/>
        <v>10</v>
      </c>
      <c r="K473">
        <f t="shared" si="58"/>
        <v>2</v>
      </c>
      <c r="L473">
        <f t="shared" si="59"/>
        <v>2</v>
      </c>
      <c r="M473">
        <f t="shared" si="60"/>
        <v>1</v>
      </c>
      <c r="Y473" s="164">
        <f t="shared" si="61"/>
        <v>42.18699266984558</v>
      </c>
      <c r="Z473" s="164">
        <f t="shared" si="62"/>
        <v>41.146901759020267</v>
      </c>
      <c r="AA473" s="165">
        <f t="shared" si="63"/>
        <v>-2.4654303257998E-2</v>
      </c>
    </row>
    <row r="474" spans="1:27" x14ac:dyDescent="0.35">
      <c r="A474" t="s">
        <v>1071</v>
      </c>
      <c r="B474" t="s">
        <v>1074</v>
      </c>
      <c r="C474" t="s">
        <v>1076</v>
      </c>
      <c r="D474" t="s">
        <v>1078</v>
      </c>
      <c r="E474" t="s">
        <v>1082</v>
      </c>
      <c r="F474" t="s">
        <v>1083</v>
      </c>
      <c r="G474" s="106">
        <v>26556.257258471873</v>
      </c>
      <c r="H474" s="133">
        <f t="shared" si="57"/>
        <v>45.786650445641158</v>
      </c>
      <c r="I474" s="132">
        <v>63550.072249703</v>
      </c>
      <c r="J474">
        <f t="shared" si="56"/>
        <v>10</v>
      </c>
      <c r="K474">
        <f t="shared" si="58"/>
        <v>2</v>
      </c>
      <c r="L474">
        <f t="shared" si="59"/>
        <v>2</v>
      </c>
      <c r="M474">
        <f t="shared" si="60"/>
        <v>1</v>
      </c>
      <c r="Y474" s="164">
        <f t="shared" si="61"/>
        <v>45.786650445641158</v>
      </c>
      <c r="Z474" s="164">
        <f t="shared" si="62"/>
        <v>44.078232131461718</v>
      </c>
      <c r="AA474" s="165">
        <f t="shared" si="63"/>
        <v>-3.7312585601947612E-2</v>
      </c>
    </row>
    <row r="475" spans="1:27" x14ac:dyDescent="0.35">
      <c r="A475" t="s">
        <v>1071</v>
      </c>
      <c r="B475" t="s">
        <v>1074</v>
      </c>
      <c r="C475" t="s">
        <v>1076</v>
      </c>
      <c r="D475" t="s">
        <v>1078</v>
      </c>
      <c r="E475" t="s">
        <v>1082</v>
      </c>
      <c r="F475" t="s">
        <v>1083</v>
      </c>
      <c r="G475" s="106">
        <v>26749.160618495542</v>
      </c>
      <c r="H475" s="133">
        <f t="shared" si="57"/>
        <v>46.119242445681969</v>
      </c>
      <c r="I475" s="132">
        <v>71394.000753582499</v>
      </c>
      <c r="J475">
        <f t="shared" si="56"/>
        <v>10</v>
      </c>
      <c r="K475">
        <f t="shared" si="58"/>
        <v>2</v>
      </c>
      <c r="L475">
        <f t="shared" si="59"/>
        <v>2</v>
      </c>
      <c r="M475">
        <f t="shared" si="60"/>
        <v>1</v>
      </c>
      <c r="Y475" s="164">
        <f t="shared" si="61"/>
        <v>46.119242445681969</v>
      </c>
      <c r="Z475" s="164">
        <f t="shared" si="62"/>
        <v>46.50144406319842</v>
      </c>
      <c r="AA475" s="165">
        <f t="shared" si="63"/>
        <v>8.2872483858900114E-3</v>
      </c>
    </row>
    <row r="476" spans="1:27" x14ac:dyDescent="0.35">
      <c r="A476" t="s">
        <v>1071</v>
      </c>
      <c r="B476" t="s">
        <v>1074</v>
      </c>
      <c r="C476" t="s">
        <v>1076</v>
      </c>
      <c r="D476" t="s">
        <v>1078</v>
      </c>
      <c r="E476" t="s">
        <v>1082</v>
      </c>
      <c r="F476" t="s">
        <v>1084</v>
      </c>
      <c r="G476" s="106">
        <v>15577.608653176887</v>
      </c>
      <c r="H476" s="133">
        <f t="shared" si="57"/>
        <v>26.857945953753255</v>
      </c>
      <c r="I476" s="132">
        <v>3495.45982983364</v>
      </c>
      <c r="J476">
        <f t="shared" si="56"/>
        <v>10</v>
      </c>
      <c r="K476">
        <f t="shared" si="58"/>
        <v>2</v>
      </c>
      <c r="L476">
        <f t="shared" si="59"/>
        <v>2</v>
      </c>
      <c r="M476">
        <f t="shared" si="60"/>
        <v>0</v>
      </c>
      <c r="Y476" s="164">
        <f t="shared" si="61"/>
        <v>26.857945953753255</v>
      </c>
      <c r="Z476" s="164">
        <f t="shared" si="62"/>
        <v>24.755271361669109</v>
      </c>
      <c r="AA476" s="165">
        <f t="shared" si="63"/>
        <v>-7.8288734205688826E-2</v>
      </c>
    </row>
    <row r="477" spans="1:27" x14ac:dyDescent="0.35">
      <c r="A477" t="s">
        <v>1071</v>
      </c>
      <c r="B477" t="s">
        <v>1074</v>
      </c>
      <c r="C477" t="s">
        <v>1076</v>
      </c>
      <c r="D477" t="s">
        <v>1078</v>
      </c>
      <c r="E477" t="s">
        <v>1082</v>
      </c>
      <c r="F477" t="s">
        <v>1084</v>
      </c>
      <c r="G477" s="106">
        <v>18226.613501365431</v>
      </c>
      <c r="H477" s="133">
        <f t="shared" si="57"/>
        <v>31.425195692009364</v>
      </c>
      <c r="I477" s="132">
        <v>14172.2970393051</v>
      </c>
      <c r="J477">
        <f t="shared" si="56"/>
        <v>10</v>
      </c>
      <c r="K477">
        <f t="shared" si="58"/>
        <v>2</v>
      </c>
      <c r="L477">
        <f t="shared" si="59"/>
        <v>2</v>
      </c>
      <c r="M477">
        <f t="shared" si="60"/>
        <v>0</v>
      </c>
      <c r="Y477" s="164">
        <f t="shared" si="61"/>
        <v>31.425195692009364</v>
      </c>
      <c r="Z477" s="164">
        <f t="shared" si="62"/>
        <v>28.053649120518582</v>
      </c>
      <c r="AA477" s="165">
        <f t="shared" si="63"/>
        <v>-0.1072880056033535</v>
      </c>
    </row>
    <row r="478" spans="1:27" x14ac:dyDescent="0.35">
      <c r="A478" t="s">
        <v>1071</v>
      </c>
      <c r="B478" t="s">
        <v>1074</v>
      </c>
      <c r="C478" t="s">
        <v>1076</v>
      </c>
      <c r="D478" t="s">
        <v>1078</v>
      </c>
      <c r="E478" t="s">
        <v>1082</v>
      </c>
      <c r="F478" t="s">
        <v>1084</v>
      </c>
      <c r="G478" s="106">
        <v>19142.932088530084</v>
      </c>
      <c r="H478" s="133">
        <f t="shared" si="57"/>
        <v>33.00505532505187</v>
      </c>
      <c r="I478" s="132">
        <v>23954.0527728093</v>
      </c>
      <c r="J478">
        <f t="shared" si="56"/>
        <v>10</v>
      </c>
      <c r="K478">
        <f t="shared" si="58"/>
        <v>2</v>
      </c>
      <c r="L478">
        <f t="shared" si="59"/>
        <v>2</v>
      </c>
      <c r="M478">
        <f t="shared" si="60"/>
        <v>0</v>
      </c>
      <c r="Y478" s="164">
        <f t="shared" si="61"/>
        <v>33.00505532505187</v>
      </c>
      <c r="Z478" s="164">
        <f t="shared" si="62"/>
        <v>31.075510831144562</v>
      </c>
      <c r="AA478" s="165">
        <f t="shared" si="63"/>
        <v>-5.8462089364919922E-2</v>
      </c>
    </row>
    <row r="479" spans="1:27" x14ac:dyDescent="0.35">
      <c r="A479" t="s">
        <v>1071</v>
      </c>
      <c r="B479" t="s">
        <v>1074</v>
      </c>
      <c r="C479" t="s">
        <v>1076</v>
      </c>
      <c r="D479" t="s">
        <v>1078</v>
      </c>
      <c r="E479" t="s">
        <v>1082</v>
      </c>
      <c r="F479" t="s">
        <v>1084</v>
      </c>
      <c r="G479" s="106">
        <v>22969.96051329195</v>
      </c>
      <c r="H479" s="133">
        <f t="shared" si="57"/>
        <v>39.603380195330949</v>
      </c>
      <c r="I479" s="132">
        <v>31081.371963744201</v>
      </c>
      <c r="J479">
        <f t="shared" si="56"/>
        <v>10</v>
      </c>
      <c r="K479">
        <f t="shared" si="58"/>
        <v>2</v>
      </c>
      <c r="L479">
        <f t="shared" si="59"/>
        <v>2</v>
      </c>
      <c r="M479">
        <f t="shared" si="60"/>
        <v>0</v>
      </c>
      <c r="Y479" s="164">
        <f t="shared" si="61"/>
        <v>39.603380195330949</v>
      </c>
      <c r="Z479" s="164">
        <f t="shared" si="62"/>
        <v>33.277341826445884</v>
      </c>
      <c r="AA479" s="165">
        <f t="shared" si="63"/>
        <v>-0.1597348089401438</v>
      </c>
    </row>
    <row r="480" spans="1:27" x14ac:dyDescent="0.35">
      <c r="A480" t="s">
        <v>1071</v>
      </c>
      <c r="B480" t="s">
        <v>1074</v>
      </c>
      <c r="C480" t="s">
        <v>1076</v>
      </c>
      <c r="D480" t="s">
        <v>1078</v>
      </c>
      <c r="E480" t="s">
        <v>1082</v>
      </c>
      <c r="F480" t="s">
        <v>1084</v>
      </c>
      <c r="G480" s="106">
        <v>22413.529196352181</v>
      </c>
      <c r="H480" s="133">
        <f t="shared" si="57"/>
        <v>38.644015855779621</v>
      </c>
      <c r="I480" s="132">
        <v>45016.2336447989</v>
      </c>
      <c r="J480">
        <f t="shared" si="56"/>
        <v>10</v>
      </c>
      <c r="K480">
        <f t="shared" si="58"/>
        <v>2</v>
      </c>
      <c r="L480">
        <f t="shared" si="59"/>
        <v>2</v>
      </c>
      <c r="M480">
        <f t="shared" si="60"/>
        <v>0</v>
      </c>
      <c r="Y480" s="164">
        <f t="shared" si="61"/>
        <v>38.644015855779621</v>
      </c>
      <c r="Z480" s="164">
        <f t="shared" si="62"/>
        <v>37.582215726804804</v>
      </c>
      <c r="AA480" s="165">
        <f t="shared" si="63"/>
        <v>-2.7476443776896287E-2</v>
      </c>
    </row>
    <row r="481" spans="1:27" x14ac:dyDescent="0.35">
      <c r="A481" t="s">
        <v>1071</v>
      </c>
      <c r="B481" t="s">
        <v>1074</v>
      </c>
      <c r="C481" t="s">
        <v>1076</v>
      </c>
      <c r="D481" t="s">
        <v>1078</v>
      </c>
      <c r="E481" t="s">
        <v>1082</v>
      </c>
      <c r="F481" t="s">
        <v>1084</v>
      </c>
      <c r="G481" s="106">
        <v>23436.360001138968</v>
      </c>
      <c r="H481" s="133">
        <f t="shared" si="57"/>
        <v>40.407517243343051</v>
      </c>
      <c r="I481" s="132">
        <v>54061.366139626101</v>
      </c>
      <c r="J481">
        <f t="shared" si="56"/>
        <v>10</v>
      </c>
      <c r="K481">
        <f t="shared" si="58"/>
        <v>2</v>
      </c>
      <c r="L481">
        <f t="shared" si="59"/>
        <v>2</v>
      </c>
      <c r="M481">
        <f t="shared" si="60"/>
        <v>0</v>
      </c>
      <c r="Y481" s="164">
        <f t="shared" si="61"/>
        <v>40.407517243343051</v>
      </c>
      <c r="Z481" s="164">
        <f t="shared" si="62"/>
        <v>40.376513631835948</v>
      </c>
      <c r="AA481" s="165">
        <f t="shared" si="63"/>
        <v>-7.6727335956805476E-4</v>
      </c>
    </row>
    <row r="482" spans="1:27" x14ac:dyDescent="0.35">
      <c r="A482" t="s">
        <v>1071</v>
      </c>
      <c r="B482" t="s">
        <v>1074</v>
      </c>
      <c r="C482" t="s">
        <v>1076</v>
      </c>
      <c r="D482" t="s">
        <v>1078</v>
      </c>
      <c r="E482" t="s">
        <v>1082</v>
      </c>
      <c r="F482" t="s">
        <v>1084</v>
      </c>
      <c r="G482" s="106">
        <v>25138.665502988384</v>
      </c>
      <c r="H482" s="133">
        <f t="shared" si="57"/>
        <v>43.34252672929032</v>
      </c>
      <c r="I482" s="132">
        <v>63550.072249703</v>
      </c>
      <c r="J482">
        <f t="shared" si="56"/>
        <v>10</v>
      </c>
      <c r="K482">
        <f t="shared" si="58"/>
        <v>2</v>
      </c>
      <c r="L482">
        <f t="shared" si="59"/>
        <v>2</v>
      </c>
      <c r="M482">
        <f t="shared" si="60"/>
        <v>0</v>
      </c>
      <c r="Y482" s="164">
        <f t="shared" si="61"/>
        <v>43.34252672929032</v>
      </c>
      <c r="Z482" s="164">
        <f t="shared" si="62"/>
        <v>43.307844004277399</v>
      </c>
      <c r="AA482" s="165">
        <f t="shared" si="63"/>
        <v>-8.0020081038523205E-4</v>
      </c>
    </row>
    <row r="483" spans="1:27" x14ac:dyDescent="0.35">
      <c r="A483" t="s">
        <v>1071</v>
      </c>
      <c r="B483" t="s">
        <v>1074</v>
      </c>
      <c r="C483" t="s">
        <v>1076</v>
      </c>
      <c r="D483" t="s">
        <v>1078</v>
      </c>
      <c r="E483" t="s">
        <v>1082</v>
      </c>
      <c r="F483" t="s">
        <v>1084</v>
      </c>
      <c r="G483" s="106">
        <v>25079.234143568268</v>
      </c>
      <c r="H483" s="133">
        <f t="shared" si="57"/>
        <v>43.240058868221155</v>
      </c>
      <c r="I483" s="132">
        <v>71394.000753582499</v>
      </c>
      <c r="J483">
        <f t="shared" si="56"/>
        <v>10</v>
      </c>
      <c r="K483">
        <f t="shared" si="58"/>
        <v>2</v>
      </c>
      <c r="L483">
        <f t="shared" si="59"/>
        <v>2</v>
      </c>
      <c r="M483">
        <f t="shared" si="60"/>
        <v>0</v>
      </c>
      <c r="Y483" s="164">
        <f t="shared" si="61"/>
        <v>43.240058868221155</v>
      </c>
      <c r="Z483" s="164">
        <f t="shared" si="62"/>
        <v>45.731055936014101</v>
      </c>
      <c r="AA483" s="165">
        <f t="shared" si="63"/>
        <v>5.7608549409808418E-2</v>
      </c>
    </row>
    <row r="484" spans="1:27" x14ac:dyDescent="0.35">
      <c r="A484" t="s">
        <v>1071</v>
      </c>
      <c r="B484" t="s">
        <v>1074</v>
      </c>
      <c r="C484" t="s">
        <v>1076</v>
      </c>
      <c r="D484" t="s">
        <v>1078</v>
      </c>
      <c r="E484" t="s">
        <v>1080</v>
      </c>
      <c r="F484" t="s">
        <v>1083</v>
      </c>
      <c r="G484" s="106">
        <v>14033.297435136303</v>
      </c>
      <c r="H484" s="133">
        <f t="shared" si="57"/>
        <v>24.195340405407418</v>
      </c>
      <c r="I484" s="132">
        <v>3495.45982983364</v>
      </c>
      <c r="J484">
        <f t="shared" si="56"/>
        <v>10</v>
      </c>
      <c r="K484">
        <f t="shared" si="58"/>
        <v>2</v>
      </c>
      <c r="L484">
        <f t="shared" si="59"/>
        <v>2</v>
      </c>
      <c r="M484">
        <f t="shared" si="60"/>
        <v>1</v>
      </c>
      <c r="Y484" s="164">
        <f t="shared" si="61"/>
        <v>24.195340405407418</v>
      </c>
      <c r="Z484" s="164">
        <f t="shared" si="62"/>
        <v>25.525659488853428</v>
      </c>
      <c r="AA484" s="165">
        <f t="shared" si="63"/>
        <v>5.4982449560771585E-2</v>
      </c>
    </row>
    <row r="485" spans="1:27" x14ac:dyDescent="0.35">
      <c r="A485" t="s">
        <v>1071</v>
      </c>
      <c r="B485" t="s">
        <v>1074</v>
      </c>
      <c r="C485" t="s">
        <v>1076</v>
      </c>
      <c r="D485" t="s">
        <v>1078</v>
      </c>
      <c r="E485" t="s">
        <v>1080</v>
      </c>
      <c r="F485" t="s">
        <v>1083</v>
      </c>
      <c r="G485" s="106">
        <v>17457.873389950735</v>
      </c>
      <c r="H485" s="133">
        <f t="shared" si="57"/>
        <v>30.099781706811612</v>
      </c>
      <c r="I485" s="132">
        <v>14172.2970393051</v>
      </c>
      <c r="J485">
        <f t="shared" si="56"/>
        <v>10</v>
      </c>
      <c r="K485">
        <f t="shared" si="58"/>
        <v>2</v>
      </c>
      <c r="L485">
        <f t="shared" si="59"/>
        <v>2</v>
      </c>
      <c r="M485">
        <f t="shared" si="60"/>
        <v>1</v>
      </c>
      <c r="Y485" s="164">
        <f t="shared" si="61"/>
        <v>30.099781706811612</v>
      </c>
      <c r="Z485" s="164">
        <f t="shared" si="62"/>
        <v>28.824037247702901</v>
      </c>
      <c r="AA485" s="165">
        <f t="shared" si="63"/>
        <v>-4.238384422635233E-2</v>
      </c>
    </row>
    <row r="486" spans="1:27" x14ac:dyDescent="0.35">
      <c r="A486" t="s">
        <v>1071</v>
      </c>
      <c r="B486" t="s">
        <v>1074</v>
      </c>
      <c r="C486" t="s">
        <v>1076</v>
      </c>
      <c r="D486" t="s">
        <v>1078</v>
      </c>
      <c r="E486" t="s">
        <v>1080</v>
      </c>
      <c r="F486" t="s">
        <v>1083</v>
      </c>
      <c r="G486" s="106">
        <v>18730.342538620695</v>
      </c>
      <c r="H486" s="133">
        <f t="shared" si="57"/>
        <v>32.293694032104646</v>
      </c>
      <c r="I486" s="132">
        <v>23954.0527728093</v>
      </c>
      <c r="J486">
        <f t="shared" si="56"/>
        <v>10</v>
      </c>
      <c r="K486">
        <f t="shared" si="58"/>
        <v>2</v>
      </c>
      <c r="L486">
        <f t="shared" si="59"/>
        <v>2</v>
      </c>
      <c r="M486">
        <f t="shared" si="60"/>
        <v>1</v>
      </c>
      <c r="Y486" s="164">
        <f t="shared" si="61"/>
        <v>32.293694032104646</v>
      </c>
      <c r="Z486" s="164">
        <f t="shared" si="62"/>
        <v>31.845898958328881</v>
      </c>
      <c r="AA486" s="165">
        <f t="shared" si="63"/>
        <v>-1.3866331715739699E-2</v>
      </c>
    </row>
    <row r="487" spans="1:27" x14ac:dyDescent="0.35">
      <c r="A487" t="s">
        <v>1071</v>
      </c>
      <c r="B487" t="s">
        <v>1074</v>
      </c>
      <c r="C487" t="s">
        <v>1076</v>
      </c>
      <c r="D487" t="s">
        <v>1078</v>
      </c>
      <c r="E487" t="s">
        <v>1080</v>
      </c>
      <c r="F487" t="s">
        <v>1083</v>
      </c>
      <c r="G487" s="106">
        <v>23893.022285096195</v>
      </c>
      <c r="H487" s="133">
        <f t="shared" si="57"/>
        <v>41.194866008786541</v>
      </c>
      <c r="I487" s="132">
        <v>31081.371963744201</v>
      </c>
      <c r="J487">
        <f t="shared" si="56"/>
        <v>10</v>
      </c>
      <c r="K487">
        <f t="shared" si="58"/>
        <v>2</v>
      </c>
      <c r="L487">
        <f t="shared" si="59"/>
        <v>2</v>
      </c>
      <c r="M487">
        <f t="shared" si="60"/>
        <v>1</v>
      </c>
      <c r="Y487" s="164">
        <f t="shared" si="61"/>
        <v>41.194866008786541</v>
      </c>
      <c r="Z487" s="164">
        <f t="shared" si="62"/>
        <v>34.047729953630203</v>
      </c>
      <c r="AA487" s="165">
        <f t="shared" si="63"/>
        <v>-0.17349579565647599</v>
      </c>
    </row>
    <row r="488" spans="1:27" x14ac:dyDescent="0.35">
      <c r="A488" t="s">
        <v>1071</v>
      </c>
      <c r="B488" t="s">
        <v>1074</v>
      </c>
      <c r="C488" t="s">
        <v>1076</v>
      </c>
      <c r="D488" t="s">
        <v>1078</v>
      </c>
      <c r="E488" t="s">
        <v>1080</v>
      </c>
      <c r="F488" t="s">
        <v>1083</v>
      </c>
      <c r="G488" s="106">
        <v>23303.617455359286</v>
      </c>
      <c r="H488" s="133">
        <f t="shared" si="57"/>
        <v>40.178650785102221</v>
      </c>
      <c r="I488" s="132">
        <v>45016.2336447989</v>
      </c>
      <c r="J488">
        <f t="shared" si="56"/>
        <v>10</v>
      </c>
      <c r="K488">
        <f t="shared" si="58"/>
        <v>2</v>
      </c>
      <c r="L488">
        <f t="shared" si="59"/>
        <v>2</v>
      </c>
      <c r="M488">
        <f t="shared" si="60"/>
        <v>1</v>
      </c>
      <c r="Y488" s="164">
        <f t="shared" si="61"/>
        <v>40.178650785102221</v>
      </c>
      <c r="Z488" s="164">
        <f t="shared" si="62"/>
        <v>38.352603853989123</v>
      </c>
      <c r="AA488" s="165">
        <f t="shared" si="63"/>
        <v>-4.5448189409838857E-2</v>
      </c>
    </row>
    <row r="489" spans="1:27" x14ac:dyDescent="0.35">
      <c r="A489" t="s">
        <v>1071</v>
      </c>
      <c r="B489" t="s">
        <v>1074</v>
      </c>
      <c r="C489" t="s">
        <v>1076</v>
      </c>
      <c r="D489" t="s">
        <v>1078</v>
      </c>
      <c r="E489" t="s">
        <v>1080</v>
      </c>
      <c r="F489" t="s">
        <v>1083</v>
      </c>
      <c r="G489" s="106">
        <v>24793.485137212909</v>
      </c>
      <c r="H489" s="133">
        <f t="shared" si="57"/>
        <v>42.747388167608463</v>
      </c>
      <c r="I489" s="132">
        <v>54061.366139626101</v>
      </c>
      <c r="J489">
        <f t="shared" si="56"/>
        <v>10</v>
      </c>
      <c r="K489">
        <f t="shared" si="58"/>
        <v>2</v>
      </c>
      <c r="L489">
        <f t="shared" si="59"/>
        <v>2</v>
      </c>
      <c r="M489">
        <f t="shared" si="60"/>
        <v>1</v>
      </c>
      <c r="Y489" s="164">
        <f t="shared" si="61"/>
        <v>42.747388167608463</v>
      </c>
      <c r="Z489" s="164">
        <f t="shared" si="62"/>
        <v>41.146901759020267</v>
      </c>
      <c r="AA489" s="165">
        <f t="shared" si="63"/>
        <v>-3.7440566013362986E-2</v>
      </c>
    </row>
    <row r="490" spans="1:27" x14ac:dyDescent="0.35">
      <c r="A490" t="s">
        <v>1071</v>
      </c>
      <c r="B490" t="s">
        <v>1074</v>
      </c>
      <c r="C490" t="s">
        <v>1076</v>
      </c>
      <c r="D490" t="s">
        <v>1078</v>
      </c>
      <c r="E490" t="s">
        <v>1080</v>
      </c>
      <c r="F490" t="s">
        <v>1083</v>
      </c>
      <c r="G490" s="106">
        <v>26298.725697863876</v>
      </c>
      <c r="H490" s="133">
        <f t="shared" si="57"/>
        <v>45.342630513558404</v>
      </c>
      <c r="I490" s="132">
        <v>63550.072249703</v>
      </c>
      <c r="J490">
        <f t="shared" si="56"/>
        <v>10</v>
      </c>
      <c r="K490">
        <f t="shared" si="58"/>
        <v>2</v>
      </c>
      <c r="L490">
        <f t="shared" si="59"/>
        <v>2</v>
      </c>
      <c r="M490">
        <f t="shared" si="60"/>
        <v>1</v>
      </c>
      <c r="Y490" s="164">
        <f t="shared" si="61"/>
        <v>45.342630513558404</v>
      </c>
      <c r="Z490" s="164">
        <f t="shared" si="62"/>
        <v>44.078232131461718</v>
      </c>
      <c r="AA490" s="165">
        <f t="shared" si="63"/>
        <v>-2.7885421903755758E-2</v>
      </c>
    </row>
    <row r="491" spans="1:27" x14ac:dyDescent="0.35">
      <c r="A491" t="s">
        <v>1071</v>
      </c>
      <c r="B491" t="s">
        <v>1074</v>
      </c>
      <c r="C491" t="s">
        <v>1076</v>
      </c>
      <c r="D491" t="s">
        <v>1078</v>
      </c>
      <c r="E491" t="s">
        <v>1080</v>
      </c>
      <c r="F491" t="s">
        <v>1083</v>
      </c>
      <c r="G491" s="106">
        <v>26682.300662275109</v>
      </c>
      <c r="H491" s="133">
        <f t="shared" si="57"/>
        <v>46.003966659095013</v>
      </c>
      <c r="I491" s="132">
        <v>71394.000753582499</v>
      </c>
      <c r="J491">
        <f t="shared" si="56"/>
        <v>10</v>
      </c>
      <c r="K491">
        <f t="shared" si="58"/>
        <v>2</v>
      </c>
      <c r="L491">
        <f t="shared" si="59"/>
        <v>2</v>
      </c>
      <c r="M491">
        <f t="shared" si="60"/>
        <v>1</v>
      </c>
      <c r="Y491" s="164">
        <f t="shared" si="61"/>
        <v>46.003966659095013</v>
      </c>
      <c r="Z491" s="164">
        <f t="shared" si="62"/>
        <v>46.50144406319842</v>
      </c>
      <c r="AA491" s="165">
        <f t="shared" si="63"/>
        <v>1.0813793684137707E-2</v>
      </c>
    </row>
    <row r="492" spans="1:27" x14ac:dyDescent="0.35">
      <c r="A492" t="s">
        <v>1071</v>
      </c>
      <c r="B492" t="s">
        <v>1074</v>
      </c>
      <c r="C492" t="s">
        <v>1076</v>
      </c>
      <c r="D492" t="s">
        <v>1078</v>
      </c>
      <c r="E492" t="s">
        <v>1080</v>
      </c>
      <c r="F492" t="s">
        <v>1084</v>
      </c>
      <c r="G492" s="106">
        <v>16187.913273056434</v>
      </c>
      <c r="H492" s="133">
        <f t="shared" si="57"/>
        <v>27.910195298373164</v>
      </c>
      <c r="I492" s="132">
        <v>3495.45982983364</v>
      </c>
      <c r="J492">
        <f t="shared" si="56"/>
        <v>10</v>
      </c>
      <c r="K492">
        <f t="shared" si="58"/>
        <v>2</v>
      </c>
      <c r="L492">
        <f t="shared" si="59"/>
        <v>2</v>
      </c>
      <c r="M492">
        <f t="shared" si="60"/>
        <v>0</v>
      </c>
      <c r="Y492" s="164">
        <f t="shared" si="61"/>
        <v>27.910195298373164</v>
      </c>
      <c r="Z492" s="164">
        <f t="shared" si="62"/>
        <v>24.755271361669109</v>
      </c>
      <c r="AA492" s="165">
        <f t="shared" si="63"/>
        <v>-0.11303840417368738</v>
      </c>
    </row>
    <row r="493" spans="1:27" x14ac:dyDescent="0.35">
      <c r="A493" t="s">
        <v>1071</v>
      </c>
      <c r="B493" t="s">
        <v>1074</v>
      </c>
      <c r="C493" t="s">
        <v>1076</v>
      </c>
      <c r="D493" t="s">
        <v>1078</v>
      </c>
      <c r="E493" t="s">
        <v>1080</v>
      </c>
      <c r="F493" t="s">
        <v>1084</v>
      </c>
      <c r="G493" s="106">
        <v>18715.702608530923</v>
      </c>
      <c r="H493" s="133">
        <f t="shared" si="57"/>
        <v>32.26845277332918</v>
      </c>
      <c r="I493" s="132">
        <v>14172.2970393051</v>
      </c>
      <c r="J493">
        <f t="shared" si="56"/>
        <v>10</v>
      </c>
      <c r="K493">
        <f t="shared" si="58"/>
        <v>2</v>
      </c>
      <c r="L493">
        <f t="shared" si="59"/>
        <v>2</v>
      </c>
      <c r="M493">
        <f t="shared" si="60"/>
        <v>0</v>
      </c>
      <c r="Y493" s="164">
        <f t="shared" si="61"/>
        <v>32.26845277332918</v>
      </c>
      <c r="Z493" s="164">
        <f t="shared" si="62"/>
        <v>28.053649120518582</v>
      </c>
      <c r="AA493" s="165">
        <f t="shared" si="63"/>
        <v>-0.13061684991275002</v>
      </c>
    </row>
    <row r="494" spans="1:27" x14ac:dyDescent="0.35">
      <c r="A494" t="s">
        <v>1071</v>
      </c>
      <c r="B494" t="s">
        <v>1074</v>
      </c>
      <c r="C494" t="s">
        <v>1076</v>
      </c>
      <c r="D494" t="s">
        <v>1078</v>
      </c>
      <c r="E494" t="s">
        <v>1080</v>
      </c>
      <c r="F494" t="s">
        <v>1084</v>
      </c>
      <c r="G494" s="106">
        <v>19583.399823987435</v>
      </c>
      <c r="H494" s="133">
        <f t="shared" si="57"/>
        <v>33.764482455150748</v>
      </c>
      <c r="I494" s="132">
        <v>23954.0527728093</v>
      </c>
      <c r="J494">
        <f t="shared" si="56"/>
        <v>10</v>
      </c>
      <c r="K494">
        <f t="shared" si="58"/>
        <v>2</v>
      </c>
      <c r="L494">
        <f t="shared" si="59"/>
        <v>2</v>
      </c>
      <c r="M494">
        <f t="shared" si="60"/>
        <v>0</v>
      </c>
      <c r="Y494" s="164">
        <f t="shared" si="61"/>
        <v>33.764482455150748</v>
      </c>
      <c r="Z494" s="164">
        <f t="shared" si="62"/>
        <v>31.075510831144562</v>
      </c>
      <c r="AA494" s="165">
        <f t="shared" si="63"/>
        <v>-7.9639059404447821E-2</v>
      </c>
    </row>
    <row r="495" spans="1:27" x14ac:dyDescent="0.35">
      <c r="A495" t="s">
        <v>1071</v>
      </c>
      <c r="B495" t="s">
        <v>1074</v>
      </c>
      <c r="C495" t="s">
        <v>1076</v>
      </c>
      <c r="D495" t="s">
        <v>1078</v>
      </c>
      <c r="E495" t="s">
        <v>1080</v>
      </c>
      <c r="F495" t="s">
        <v>1084</v>
      </c>
      <c r="G495" s="106">
        <v>23344.222926873597</v>
      </c>
      <c r="H495" s="133">
        <f t="shared" si="57"/>
        <v>40.248660218747581</v>
      </c>
      <c r="I495" s="132">
        <v>31081.371963744201</v>
      </c>
      <c r="J495">
        <f t="shared" si="56"/>
        <v>10</v>
      </c>
      <c r="K495">
        <f t="shared" si="58"/>
        <v>2</v>
      </c>
      <c r="L495">
        <f t="shared" si="59"/>
        <v>2</v>
      </c>
      <c r="M495">
        <f t="shared" si="60"/>
        <v>0</v>
      </c>
      <c r="Y495" s="164">
        <f t="shared" si="61"/>
        <v>40.248660218747581</v>
      </c>
      <c r="Z495" s="164">
        <f t="shared" si="62"/>
        <v>33.277341826445884</v>
      </c>
      <c r="AA495" s="165">
        <f t="shared" si="63"/>
        <v>-0.17320622237891281</v>
      </c>
    </row>
    <row r="496" spans="1:27" x14ac:dyDescent="0.35">
      <c r="A496" t="s">
        <v>1071</v>
      </c>
      <c r="B496" t="s">
        <v>1074</v>
      </c>
      <c r="C496" t="s">
        <v>1076</v>
      </c>
      <c r="D496" t="s">
        <v>1078</v>
      </c>
      <c r="E496" t="s">
        <v>1080</v>
      </c>
      <c r="F496" t="s">
        <v>1084</v>
      </c>
      <c r="G496" s="106">
        <v>22851.789594546859</v>
      </c>
      <c r="H496" s="133">
        <f t="shared" si="57"/>
        <v>39.399637231977344</v>
      </c>
      <c r="I496" s="132">
        <v>45016.2336447989</v>
      </c>
      <c r="J496">
        <f t="shared" si="56"/>
        <v>10</v>
      </c>
      <c r="K496">
        <f t="shared" si="58"/>
        <v>2</v>
      </c>
      <c r="L496">
        <f t="shared" si="59"/>
        <v>2</v>
      </c>
      <c r="M496">
        <f t="shared" si="60"/>
        <v>0</v>
      </c>
      <c r="Y496" s="164">
        <f t="shared" si="61"/>
        <v>39.399637231977344</v>
      </c>
      <c r="Z496" s="164">
        <f t="shared" si="62"/>
        <v>37.582215726804804</v>
      </c>
      <c r="AA496" s="165">
        <f t="shared" si="63"/>
        <v>-4.6127874083507825E-2</v>
      </c>
    </row>
    <row r="497" spans="1:27" x14ac:dyDescent="0.35">
      <c r="A497" t="s">
        <v>1071</v>
      </c>
      <c r="B497" t="s">
        <v>1074</v>
      </c>
      <c r="C497" t="s">
        <v>1076</v>
      </c>
      <c r="D497" t="s">
        <v>1078</v>
      </c>
      <c r="E497" t="s">
        <v>1080</v>
      </c>
      <c r="F497" t="s">
        <v>1084</v>
      </c>
      <c r="G497" s="106">
        <v>23750.373216586893</v>
      </c>
      <c r="H497" s="133">
        <f t="shared" si="57"/>
        <v>40.948919338942922</v>
      </c>
      <c r="I497" s="132">
        <v>54061.366139626101</v>
      </c>
      <c r="J497">
        <f t="shared" si="56"/>
        <v>10</v>
      </c>
      <c r="K497">
        <f t="shared" si="58"/>
        <v>2</v>
      </c>
      <c r="L497">
        <f t="shared" si="59"/>
        <v>2</v>
      </c>
      <c r="M497">
        <f t="shared" si="60"/>
        <v>0</v>
      </c>
      <c r="Y497" s="164">
        <f t="shared" si="61"/>
        <v>40.948919338942922</v>
      </c>
      <c r="Z497" s="164">
        <f t="shared" si="62"/>
        <v>40.376513631835948</v>
      </c>
      <c r="AA497" s="165">
        <f t="shared" si="63"/>
        <v>-1.3978530235903119E-2</v>
      </c>
    </row>
    <row r="498" spans="1:27" x14ac:dyDescent="0.35">
      <c r="A498" t="s">
        <v>1071</v>
      </c>
      <c r="B498" t="s">
        <v>1074</v>
      </c>
      <c r="C498" t="s">
        <v>1076</v>
      </c>
      <c r="D498" t="s">
        <v>1078</v>
      </c>
      <c r="E498" t="s">
        <v>1080</v>
      </c>
      <c r="F498" t="s">
        <v>1084</v>
      </c>
      <c r="G498" s="106">
        <v>24973.575077148183</v>
      </c>
      <c r="H498" s="133">
        <f t="shared" si="57"/>
        <v>43.057888064048591</v>
      </c>
      <c r="I498" s="132">
        <v>63550.072249703</v>
      </c>
      <c r="J498">
        <f t="shared" si="56"/>
        <v>10</v>
      </c>
      <c r="K498">
        <f t="shared" si="58"/>
        <v>2</v>
      </c>
      <c r="L498">
        <f t="shared" si="59"/>
        <v>2</v>
      </c>
      <c r="M498">
        <f t="shared" si="60"/>
        <v>0</v>
      </c>
      <c r="Y498" s="164">
        <f t="shared" si="61"/>
        <v>43.057888064048591</v>
      </c>
      <c r="Z498" s="164">
        <f t="shared" si="62"/>
        <v>43.307844004277399</v>
      </c>
      <c r="AA498" s="165">
        <f t="shared" si="63"/>
        <v>5.805113800681605E-3</v>
      </c>
    </row>
    <row r="499" spans="1:27" x14ac:dyDescent="0.35">
      <c r="A499" t="s">
        <v>1071</v>
      </c>
      <c r="B499" t="s">
        <v>1074</v>
      </c>
      <c r="C499" t="s">
        <v>1076</v>
      </c>
      <c r="D499" t="s">
        <v>1078</v>
      </c>
      <c r="E499" t="s">
        <v>1080</v>
      </c>
      <c r="F499" t="s">
        <v>1084</v>
      </c>
      <c r="G499" s="106">
        <v>25037.096000974401</v>
      </c>
      <c r="H499" s="133">
        <f t="shared" si="57"/>
        <v>43.167406898231725</v>
      </c>
      <c r="I499" s="132">
        <v>71394.000753582499</v>
      </c>
      <c r="J499">
        <f t="shared" si="56"/>
        <v>10</v>
      </c>
      <c r="K499">
        <f t="shared" si="58"/>
        <v>2</v>
      </c>
      <c r="L499">
        <f t="shared" si="59"/>
        <v>2</v>
      </c>
      <c r="M499">
        <f t="shared" si="60"/>
        <v>0</v>
      </c>
      <c r="Y499" s="164">
        <f t="shared" si="61"/>
        <v>43.167406898231725</v>
      </c>
      <c r="Z499" s="164">
        <f t="shared" si="62"/>
        <v>45.731055936014101</v>
      </c>
      <c r="AA499" s="165">
        <f t="shared" si="63"/>
        <v>5.9388534591068742E-2</v>
      </c>
    </row>
    <row r="500" spans="1:27" x14ac:dyDescent="0.35">
      <c r="A500" t="s">
        <v>1071</v>
      </c>
      <c r="B500" t="s">
        <v>1074</v>
      </c>
      <c r="C500" t="s">
        <v>1076</v>
      </c>
      <c r="D500" t="s">
        <v>1078</v>
      </c>
      <c r="E500" t="s">
        <v>1081</v>
      </c>
      <c r="F500" t="s">
        <v>1083</v>
      </c>
      <c r="G500" s="106">
        <v>13959.748123811472</v>
      </c>
      <c r="H500" s="133">
        <f t="shared" si="57"/>
        <v>24.068531247950816</v>
      </c>
      <c r="I500" s="132">
        <v>3495.45982983364</v>
      </c>
      <c r="J500">
        <f t="shared" si="56"/>
        <v>10</v>
      </c>
      <c r="K500">
        <f t="shared" si="58"/>
        <v>2</v>
      </c>
      <c r="L500">
        <f t="shared" si="59"/>
        <v>2</v>
      </c>
      <c r="M500">
        <f t="shared" si="60"/>
        <v>1</v>
      </c>
      <c r="Y500" s="164">
        <f t="shared" si="61"/>
        <v>24.068531247950816</v>
      </c>
      <c r="Z500" s="164">
        <f t="shared" si="62"/>
        <v>25.525659488853428</v>
      </c>
      <c r="AA500" s="165">
        <f t="shared" si="63"/>
        <v>6.0540804334567433E-2</v>
      </c>
    </row>
    <row r="501" spans="1:27" x14ac:dyDescent="0.35">
      <c r="A501" t="s">
        <v>1071</v>
      </c>
      <c r="B501" t="s">
        <v>1074</v>
      </c>
      <c r="C501" t="s">
        <v>1076</v>
      </c>
      <c r="D501" t="s">
        <v>1078</v>
      </c>
      <c r="E501" t="s">
        <v>1081</v>
      </c>
      <c r="F501" t="s">
        <v>1083</v>
      </c>
      <c r="G501" s="106">
        <v>17280.022431825179</v>
      </c>
      <c r="H501" s="133">
        <f t="shared" si="57"/>
        <v>29.793142123836514</v>
      </c>
      <c r="I501" s="132">
        <v>14172.2970393051</v>
      </c>
      <c r="J501">
        <f t="shared" si="56"/>
        <v>10</v>
      </c>
      <c r="K501">
        <f t="shared" si="58"/>
        <v>2</v>
      </c>
      <c r="L501">
        <f t="shared" si="59"/>
        <v>2</v>
      </c>
      <c r="M501">
        <f t="shared" si="60"/>
        <v>1</v>
      </c>
      <c r="Y501" s="164">
        <f t="shared" si="61"/>
        <v>29.793142123836514</v>
      </c>
      <c r="Z501" s="164">
        <f t="shared" si="62"/>
        <v>28.824037247702901</v>
      </c>
      <c r="AA501" s="165">
        <f t="shared" si="63"/>
        <v>-3.2527783478006E-2</v>
      </c>
    </row>
    <row r="502" spans="1:27" x14ac:dyDescent="0.35">
      <c r="A502" t="s">
        <v>1071</v>
      </c>
      <c r="B502" t="s">
        <v>1074</v>
      </c>
      <c r="C502" t="s">
        <v>1076</v>
      </c>
      <c r="D502" t="s">
        <v>1078</v>
      </c>
      <c r="E502" t="s">
        <v>1081</v>
      </c>
      <c r="F502" t="s">
        <v>1083</v>
      </c>
      <c r="G502" s="106">
        <v>18566.512583196294</v>
      </c>
      <c r="H502" s="133">
        <f t="shared" si="57"/>
        <v>32.011228591717746</v>
      </c>
      <c r="I502" s="132">
        <v>23954.0527728093</v>
      </c>
      <c r="J502">
        <f t="shared" si="56"/>
        <v>10</v>
      </c>
      <c r="K502">
        <f t="shared" si="58"/>
        <v>2</v>
      </c>
      <c r="L502">
        <f t="shared" si="59"/>
        <v>2</v>
      </c>
      <c r="M502">
        <f t="shared" si="60"/>
        <v>1</v>
      </c>
      <c r="Y502" s="164">
        <f t="shared" si="61"/>
        <v>32.011228591717746</v>
      </c>
      <c r="Z502" s="164">
        <f t="shared" si="62"/>
        <v>31.845898958328881</v>
      </c>
      <c r="AA502" s="165">
        <f t="shared" si="63"/>
        <v>-5.1647387701839742E-3</v>
      </c>
    </row>
    <row r="503" spans="1:27" x14ac:dyDescent="0.35">
      <c r="A503" t="s">
        <v>1071</v>
      </c>
      <c r="B503" t="s">
        <v>1074</v>
      </c>
      <c r="C503" t="s">
        <v>1076</v>
      </c>
      <c r="D503" t="s">
        <v>1078</v>
      </c>
      <c r="E503" t="s">
        <v>1081</v>
      </c>
      <c r="F503" t="s">
        <v>1083</v>
      </c>
      <c r="G503" s="106">
        <v>23844.705243397824</v>
      </c>
      <c r="H503" s="133">
        <f t="shared" si="57"/>
        <v>41.111560764479009</v>
      </c>
      <c r="I503" s="132">
        <v>31081.371963744201</v>
      </c>
      <c r="J503">
        <f t="shared" si="56"/>
        <v>10</v>
      </c>
      <c r="K503">
        <f t="shared" si="58"/>
        <v>2</v>
      </c>
      <c r="L503">
        <f t="shared" si="59"/>
        <v>2</v>
      </c>
      <c r="M503">
        <f t="shared" si="60"/>
        <v>1</v>
      </c>
      <c r="Y503" s="164">
        <f t="shared" si="61"/>
        <v>41.111560764479009</v>
      </c>
      <c r="Z503" s="164">
        <f t="shared" si="62"/>
        <v>34.047729953630203</v>
      </c>
      <c r="AA503" s="165">
        <f t="shared" si="63"/>
        <v>-0.17182103232023382</v>
      </c>
    </row>
    <row r="504" spans="1:27" x14ac:dyDescent="0.35">
      <c r="A504" t="s">
        <v>1071</v>
      </c>
      <c r="B504" t="s">
        <v>1074</v>
      </c>
      <c r="C504" t="s">
        <v>1076</v>
      </c>
      <c r="D504" t="s">
        <v>1078</v>
      </c>
      <c r="E504" t="s">
        <v>1081</v>
      </c>
      <c r="F504" t="s">
        <v>1083</v>
      </c>
      <c r="G504" s="106">
        <v>23159.301220166461</v>
      </c>
      <c r="H504" s="133">
        <f t="shared" si="57"/>
        <v>39.929829689942174</v>
      </c>
      <c r="I504" s="132">
        <v>45016.2336447989</v>
      </c>
      <c r="J504">
        <f t="shared" si="56"/>
        <v>10</v>
      </c>
      <c r="K504">
        <f t="shared" si="58"/>
        <v>2</v>
      </c>
      <c r="L504">
        <f t="shared" si="59"/>
        <v>2</v>
      </c>
      <c r="M504">
        <f t="shared" si="60"/>
        <v>1</v>
      </c>
      <c r="Y504" s="164">
        <f t="shared" si="61"/>
        <v>39.929829689942174</v>
      </c>
      <c r="Z504" s="164">
        <f t="shared" si="62"/>
        <v>38.352603853989123</v>
      </c>
      <c r="AA504" s="165">
        <f t="shared" si="63"/>
        <v>-3.9499938972951232E-2</v>
      </c>
    </row>
    <row r="505" spans="1:27" x14ac:dyDescent="0.35">
      <c r="A505" t="s">
        <v>1071</v>
      </c>
      <c r="B505" t="s">
        <v>1074</v>
      </c>
      <c r="C505" t="s">
        <v>1076</v>
      </c>
      <c r="D505" t="s">
        <v>1078</v>
      </c>
      <c r="E505" t="s">
        <v>1081</v>
      </c>
      <c r="F505" t="s">
        <v>1083</v>
      </c>
      <c r="G505" s="106">
        <v>24588.833480696543</v>
      </c>
      <c r="H505" s="133">
        <f t="shared" si="57"/>
        <v>42.39454048395956</v>
      </c>
      <c r="I505" s="132">
        <v>54061.366139626101</v>
      </c>
      <c r="J505">
        <f t="shared" si="56"/>
        <v>10</v>
      </c>
      <c r="K505">
        <f t="shared" si="58"/>
        <v>2</v>
      </c>
      <c r="L505">
        <f t="shared" si="59"/>
        <v>2</v>
      </c>
      <c r="M505">
        <f t="shared" si="60"/>
        <v>1</v>
      </c>
      <c r="Y505" s="164">
        <f t="shared" si="61"/>
        <v>42.39454048395956</v>
      </c>
      <c r="Z505" s="164">
        <f t="shared" si="62"/>
        <v>41.146901759020267</v>
      </c>
      <c r="AA505" s="165">
        <f t="shared" si="63"/>
        <v>-2.9429230997593869E-2</v>
      </c>
    </row>
    <row r="506" spans="1:27" x14ac:dyDescent="0.35">
      <c r="A506" t="s">
        <v>1071</v>
      </c>
      <c r="B506" t="s">
        <v>1074</v>
      </c>
      <c r="C506" t="s">
        <v>1076</v>
      </c>
      <c r="D506" t="s">
        <v>1078</v>
      </c>
      <c r="E506" t="s">
        <v>1081</v>
      </c>
      <c r="F506" t="s">
        <v>1083</v>
      </c>
      <c r="G506" s="106">
        <v>26420.828684150554</v>
      </c>
      <c r="H506" s="133">
        <f t="shared" si="57"/>
        <v>45.553152903707854</v>
      </c>
      <c r="I506" s="132">
        <v>63550.072249703</v>
      </c>
      <c r="J506">
        <f t="shared" si="56"/>
        <v>10</v>
      </c>
      <c r="K506">
        <f t="shared" si="58"/>
        <v>2</v>
      </c>
      <c r="L506">
        <f t="shared" si="59"/>
        <v>2</v>
      </c>
      <c r="M506">
        <f t="shared" si="60"/>
        <v>1</v>
      </c>
      <c r="Y506" s="164">
        <f t="shared" si="61"/>
        <v>45.553152903707854</v>
      </c>
      <c r="Z506" s="164">
        <f t="shared" si="62"/>
        <v>44.078232131461718</v>
      </c>
      <c r="AA506" s="165">
        <f t="shared" si="63"/>
        <v>-3.2378017288153149E-2</v>
      </c>
    </row>
    <row r="507" spans="1:27" x14ac:dyDescent="0.35">
      <c r="A507" t="s">
        <v>1071</v>
      </c>
      <c r="B507" t="s">
        <v>1074</v>
      </c>
      <c r="C507" t="s">
        <v>1076</v>
      </c>
      <c r="D507" t="s">
        <v>1078</v>
      </c>
      <c r="E507" t="s">
        <v>1081</v>
      </c>
      <c r="F507" t="s">
        <v>1083</v>
      </c>
      <c r="G507" s="106">
        <v>26914.956296544769</v>
      </c>
      <c r="H507" s="133">
        <f t="shared" si="57"/>
        <v>46.40509706300822</v>
      </c>
      <c r="I507" s="132">
        <v>71394.000753582499</v>
      </c>
      <c r="J507">
        <f t="shared" si="56"/>
        <v>10</v>
      </c>
      <c r="K507">
        <f t="shared" si="58"/>
        <v>2</v>
      </c>
      <c r="L507">
        <f t="shared" si="59"/>
        <v>2</v>
      </c>
      <c r="M507">
        <f t="shared" si="60"/>
        <v>1</v>
      </c>
      <c r="Y507" s="164">
        <f t="shared" si="61"/>
        <v>46.40509706300822</v>
      </c>
      <c r="Z507" s="164">
        <f t="shared" si="62"/>
        <v>46.50144406319842</v>
      </c>
      <c r="AA507" s="165">
        <f t="shared" si="63"/>
        <v>2.0762158962706057E-3</v>
      </c>
    </row>
    <row r="508" spans="1:27" x14ac:dyDescent="0.35">
      <c r="A508" t="s">
        <v>1071</v>
      </c>
      <c r="B508" t="s">
        <v>1074</v>
      </c>
      <c r="C508" t="s">
        <v>1076</v>
      </c>
      <c r="D508" t="s">
        <v>1078</v>
      </c>
      <c r="E508" t="s">
        <v>1081</v>
      </c>
      <c r="F508" t="s">
        <v>1084</v>
      </c>
      <c r="G508" s="106">
        <v>15977.427471501464</v>
      </c>
      <c r="H508" s="133">
        <f t="shared" si="57"/>
        <v>27.547288743968039</v>
      </c>
      <c r="I508" s="132">
        <v>3495.45982983364</v>
      </c>
      <c r="J508">
        <f t="shared" si="56"/>
        <v>10</v>
      </c>
      <c r="K508">
        <f t="shared" si="58"/>
        <v>2</v>
      </c>
      <c r="L508">
        <f t="shared" si="59"/>
        <v>2</v>
      </c>
      <c r="M508">
        <f t="shared" si="60"/>
        <v>0</v>
      </c>
      <c r="Y508" s="164">
        <f t="shared" si="61"/>
        <v>27.547288743968039</v>
      </c>
      <c r="Z508" s="164">
        <f t="shared" si="62"/>
        <v>24.755271361669109</v>
      </c>
      <c r="AA508" s="165">
        <f t="shared" si="63"/>
        <v>-0.10135361807285992</v>
      </c>
    </row>
    <row r="509" spans="1:27" x14ac:dyDescent="0.35">
      <c r="A509" t="s">
        <v>1071</v>
      </c>
      <c r="B509" t="s">
        <v>1074</v>
      </c>
      <c r="C509" t="s">
        <v>1076</v>
      </c>
      <c r="D509" t="s">
        <v>1078</v>
      </c>
      <c r="E509" t="s">
        <v>1081</v>
      </c>
      <c r="F509" t="s">
        <v>1084</v>
      </c>
      <c r="G509" s="106">
        <v>18517.622724809677</v>
      </c>
      <c r="H509" s="133">
        <f t="shared" si="57"/>
        <v>31.926935732430476</v>
      </c>
      <c r="I509" s="132">
        <v>14172.2970393051</v>
      </c>
      <c r="J509">
        <f t="shared" si="56"/>
        <v>10</v>
      </c>
      <c r="K509">
        <f t="shared" si="58"/>
        <v>2</v>
      </c>
      <c r="L509">
        <f t="shared" si="59"/>
        <v>2</v>
      </c>
      <c r="M509">
        <f t="shared" si="60"/>
        <v>0</v>
      </c>
      <c r="Y509" s="164">
        <f t="shared" si="61"/>
        <v>31.926935732430476</v>
      </c>
      <c r="Z509" s="164">
        <f t="shared" si="62"/>
        <v>28.053649120518582</v>
      </c>
      <c r="AA509" s="165">
        <f t="shared" si="63"/>
        <v>-0.12131720514529432</v>
      </c>
    </row>
    <row r="510" spans="1:27" x14ac:dyDescent="0.35">
      <c r="A510" t="s">
        <v>1071</v>
      </c>
      <c r="B510" t="s">
        <v>1074</v>
      </c>
      <c r="C510" t="s">
        <v>1076</v>
      </c>
      <c r="D510" t="s">
        <v>1078</v>
      </c>
      <c r="E510" t="s">
        <v>1081</v>
      </c>
      <c r="F510" t="s">
        <v>1084</v>
      </c>
      <c r="G510" s="106">
        <v>19390.25329943114</v>
      </c>
      <c r="H510" s="133">
        <f t="shared" si="57"/>
        <v>33.431471205915763</v>
      </c>
      <c r="I510" s="132">
        <v>23954.0527728093</v>
      </c>
      <c r="J510">
        <f t="shared" si="56"/>
        <v>10</v>
      </c>
      <c r="K510">
        <f t="shared" si="58"/>
        <v>2</v>
      </c>
      <c r="L510">
        <f t="shared" si="59"/>
        <v>2</v>
      </c>
      <c r="M510">
        <f t="shared" si="60"/>
        <v>0</v>
      </c>
      <c r="Y510" s="164">
        <f t="shared" si="61"/>
        <v>33.431471205915763</v>
      </c>
      <c r="Z510" s="164">
        <f t="shared" si="62"/>
        <v>31.075510831144562</v>
      </c>
      <c r="AA510" s="165">
        <f t="shared" si="63"/>
        <v>-7.0471334039116651E-2</v>
      </c>
    </row>
    <row r="511" spans="1:27" x14ac:dyDescent="0.35">
      <c r="A511" t="s">
        <v>1071</v>
      </c>
      <c r="B511" t="s">
        <v>1074</v>
      </c>
      <c r="C511" t="s">
        <v>1076</v>
      </c>
      <c r="D511" t="s">
        <v>1078</v>
      </c>
      <c r="E511" t="s">
        <v>1081</v>
      </c>
      <c r="F511" t="s">
        <v>1084</v>
      </c>
      <c r="G511" s="106">
        <v>23295.165756542025</v>
      </c>
      <c r="H511" s="133">
        <f t="shared" si="57"/>
        <v>40.1640788905897</v>
      </c>
      <c r="I511" s="132">
        <v>31081.371963744201</v>
      </c>
      <c r="J511">
        <f t="shared" si="56"/>
        <v>10</v>
      </c>
      <c r="K511">
        <f t="shared" si="58"/>
        <v>2</v>
      </c>
      <c r="L511">
        <f t="shared" si="59"/>
        <v>2</v>
      </c>
      <c r="M511">
        <f t="shared" si="60"/>
        <v>0</v>
      </c>
      <c r="Y511" s="164">
        <f t="shared" si="61"/>
        <v>40.1640788905897</v>
      </c>
      <c r="Z511" s="164">
        <f t="shared" si="62"/>
        <v>33.277341826445884</v>
      </c>
      <c r="AA511" s="165">
        <f t="shared" si="63"/>
        <v>-0.17146508159452289</v>
      </c>
    </row>
    <row r="512" spans="1:27" x14ac:dyDescent="0.35">
      <c r="A512" t="s">
        <v>1071</v>
      </c>
      <c r="B512" t="s">
        <v>1074</v>
      </c>
      <c r="C512" t="s">
        <v>1076</v>
      </c>
      <c r="D512" t="s">
        <v>1078</v>
      </c>
      <c r="E512" t="s">
        <v>1081</v>
      </c>
      <c r="F512" t="s">
        <v>1084</v>
      </c>
      <c r="G512" s="106">
        <v>22722.026006362757</v>
      </c>
      <c r="H512" s="133">
        <f t="shared" si="57"/>
        <v>39.175906907521998</v>
      </c>
      <c r="I512" s="132">
        <v>45016.2336447989</v>
      </c>
      <c r="J512">
        <f t="shared" si="56"/>
        <v>10</v>
      </c>
      <c r="K512">
        <f t="shared" si="58"/>
        <v>2</v>
      </c>
      <c r="L512">
        <f t="shared" si="59"/>
        <v>2</v>
      </c>
      <c r="M512">
        <f t="shared" si="60"/>
        <v>0</v>
      </c>
      <c r="Y512" s="164">
        <f t="shared" si="61"/>
        <v>39.175906907521998</v>
      </c>
      <c r="Z512" s="164">
        <f t="shared" si="62"/>
        <v>37.582215726804804</v>
      </c>
      <c r="AA512" s="165">
        <f t="shared" si="63"/>
        <v>-4.068039023268144E-2</v>
      </c>
    </row>
    <row r="513" spans="1:27" x14ac:dyDescent="0.35">
      <c r="A513" t="s">
        <v>1071</v>
      </c>
      <c r="B513" t="s">
        <v>1074</v>
      </c>
      <c r="C513" t="s">
        <v>1076</v>
      </c>
      <c r="D513" t="s">
        <v>1078</v>
      </c>
      <c r="E513" t="s">
        <v>1081</v>
      </c>
      <c r="F513" t="s">
        <v>1084</v>
      </c>
      <c r="G513" s="106">
        <v>23555.862078116286</v>
      </c>
      <c r="H513" s="133">
        <f t="shared" si="57"/>
        <v>40.613555307097045</v>
      </c>
      <c r="I513" s="132">
        <v>54061.366139626101</v>
      </c>
      <c r="J513">
        <f t="shared" si="56"/>
        <v>10</v>
      </c>
      <c r="K513">
        <f t="shared" si="58"/>
        <v>2</v>
      </c>
      <c r="L513">
        <f t="shared" si="59"/>
        <v>2</v>
      </c>
      <c r="M513">
        <f t="shared" si="60"/>
        <v>0</v>
      </c>
      <c r="Y513" s="164">
        <f t="shared" si="61"/>
        <v>40.613555307097045</v>
      </c>
      <c r="Z513" s="164">
        <f t="shared" si="62"/>
        <v>40.376513631835948</v>
      </c>
      <c r="AA513" s="165">
        <f t="shared" si="63"/>
        <v>-5.8365162436215812E-3</v>
      </c>
    </row>
    <row r="514" spans="1:27" x14ac:dyDescent="0.35">
      <c r="A514" t="s">
        <v>1071</v>
      </c>
      <c r="B514" t="s">
        <v>1074</v>
      </c>
      <c r="C514" t="s">
        <v>1076</v>
      </c>
      <c r="D514" t="s">
        <v>1078</v>
      </c>
      <c r="E514" t="s">
        <v>1081</v>
      </c>
      <c r="F514" t="s">
        <v>1084</v>
      </c>
      <c r="G514" s="106">
        <v>25039.873490193288</v>
      </c>
      <c r="H514" s="133">
        <f t="shared" si="57"/>
        <v>43.172195672747044</v>
      </c>
      <c r="I514" s="132">
        <v>63550.072249703</v>
      </c>
      <c r="J514">
        <f t="shared" si="56"/>
        <v>10</v>
      </c>
      <c r="K514">
        <f t="shared" si="58"/>
        <v>2</v>
      </c>
      <c r="L514">
        <f t="shared" si="59"/>
        <v>2</v>
      </c>
      <c r="M514">
        <f t="shared" si="60"/>
        <v>0</v>
      </c>
      <c r="Y514" s="164">
        <f t="shared" si="61"/>
        <v>43.172195672747044</v>
      </c>
      <c r="Z514" s="164">
        <f t="shared" si="62"/>
        <v>43.307844004277399</v>
      </c>
      <c r="AA514" s="165">
        <f t="shared" si="63"/>
        <v>3.1420299434987697E-3</v>
      </c>
    </row>
    <row r="515" spans="1:27" x14ac:dyDescent="0.35">
      <c r="A515" t="s">
        <v>1071</v>
      </c>
      <c r="B515" t="s">
        <v>1074</v>
      </c>
      <c r="C515" t="s">
        <v>1076</v>
      </c>
      <c r="D515" t="s">
        <v>1078</v>
      </c>
      <c r="E515" t="s">
        <v>1081</v>
      </c>
      <c r="F515" t="s">
        <v>1084</v>
      </c>
      <c r="G515" s="106">
        <v>25258.818375452982</v>
      </c>
      <c r="H515" s="133">
        <f t="shared" si="57"/>
        <v>43.549686854229279</v>
      </c>
      <c r="I515" s="132">
        <v>71394.000753582499</v>
      </c>
      <c r="J515">
        <f t="shared" si="56"/>
        <v>10</v>
      </c>
      <c r="K515">
        <f t="shared" si="58"/>
        <v>2</v>
      </c>
      <c r="L515">
        <f t="shared" si="59"/>
        <v>2</v>
      </c>
      <c r="M515">
        <f t="shared" si="60"/>
        <v>0</v>
      </c>
      <c r="Y515" s="164">
        <f t="shared" si="61"/>
        <v>43.549686854229279</v>
      </c>
      <c r="Z515" s="164">
        <f t="shared" si="62"/>
        <v>45.731055936014101</v>
      </c>
      <c r="AA515" s="165">
        <f t="shared" si="63"/>
        <v>5.008920245710069E-2</v>
      </c>
    </row>
    <row r="516" spans="1:27" x14ac:dyDescent="0.35">
      <c r="A516" t="s">
        <v>1072</v>
      </c>
      <c r="B516" t="s">
        <v>1073</v>
      </c>
      <c r="C516" t="s">
        <v>1075</v>
      </c>
      <c r="D516" t="s">
        <v>1077</v>
      </c>
      <c r="E516" t="s">
        <v>1079</v>
      </c>
      <c r="F516" t="s">
        <v>1083</v>
      </c>
      <c r="G516" s="106">
        <v>14693.209962854718</v>
      </c>
      <c r="H516" s="133">
        <f t="shared" si="57"/>
        <v>25.333120625611585</v>
      </c>
      <c r="I516" s="132">
        <v>3495.45982983364</v>
      </c>
      <c r="J516">
        <f t="shared" ref="J516:J579" si="64">IF(A516="LI01",10,23.84)</f>
        <v>23.84</v>
      </c>
      <c r="K516">
        <f t="shared" si="58"/>
        <v>1</v>
      </c>
      <c r="L516">
        <f t="shared" si="59"/>
        <v>1</v>
      </c>
      <c r="M516">
        <f t="shared" si="60"/>
        <v>1</v>
      </c>
      <c r="Y516" s="164">
        <f t="shared" si="61"/>
        <v>25.333120625611585</v>
      </c>
      <c r="Z516" s="164">
        <f t="shared" si="62"/>
        <v>31.821542944970467</v>
      </c>
      <c r="AA516" s="165">
        <f t="shared" si="63"/>
        <v>0.25612408416826216</v>
      </c>
    </row>
    <row r="517" spans="1:27" x14ac:dyDescent="0.35">
      <c r="A517" t="s">
        <v>1072</v>
      </c>
      <c r="B517" t="s">
        <v>1073</v>
      </c>
      <c r="C517" t="s">
        <v>1075</v>
      </c>
      <c r="D517" t="s">
        <v>1077</v>
      </c>
      <c r="E517" t="s">
        <v>1079</v>
      </c>
      <c r="F517" t="s">
        <v>1083</v>
      </c>
      <c r="G517" s="106">
        <v>18609.976318423436</v>
      </c>
      <c r="H517" s="133">
        <f t="shared" ref="H517:H580" si="65">G517/580</f>
        <v>32.086166066247301</v>
      </c>
      <c r="I517" s="132">
        <v>14172.2970393051</v>
      </c>
      <c r="J517">
        <f t="shared" si="64"/>
        <v>23.84</v>
      </c>
      <c r="K517">
        <f t="shared" ref="K517:K580" si="66">IF(B517="ENT01",1,2)</f>
        <v>1</v>
      </c>
      <c r="L517">
        <f t="shared" ref="L517:L580" si="67">IF(C517="ENV01",1,2)</f>
        <v>1</v>
      </c>
      <c r="M517">
        <f t="shared" ref="M517:M580" si="68">IF(F517="ZVDF01",1,0)</f>
        <v>1</v>
      </c>
      <c r="Y517" s="164">
        <f t="shared" ref="Y517:Y580" si="69">H517</f>
        <v>32.086166066247301</v>
      </c>
      <c r="Z517" s="164">
        <f t="shared" ref="Z517:Z580" si="70">$P$20+I517*$P$21+J517*$P$22+K517*$P$23+L517*$P$24+M517*$P$25</f>
        <v>35.119920703819943</v>
      </c>
      <c r="AA517" s="165">
        <f t="shared" ref="AA517:AA580" si="71">Z517/Y517-1</f>
        <v>9.4550237984461605E-2</v>
      </c>
    </row>
    <row r="518" spans="1:27" x14ac:dyDescent="0.35">
      <c r="A518" t="s">
        <v>1072</v>
      </c>
      <c r="B518" t="s">
        <v>1073</v>
      </c>
      <c r="C518" t="s">
        <v>1075</v>
      </c>
      <c r="D518" t="s">
        <v>1077</v>
      </c>
      <c r="E518" t="s">
        <v>1079</v>
      </c>
      <c r="F518" t="s">
        <v>1083</v>
      </c>
      <c r="G518" s="106">
        <v>20837.587558838775</v>
      </c>
      <c r="H518" s="133">
        <f t="shared" si="65"/>
        <v>35.926875101446164</v>
      </c>
      <c r="I518" s="132">
        <v>23954.0527728093</v>
      </c>
      <c r="J518">
        <f t="shared" si="64"/>
        <v>23.84</v>
      </c>
      <c r="K518">
        <f t="shared" si="66"/>
        <v>1</v>
      </c>
      <c r="L518">
        <f t="shared" si="67"/>
        <v>1</v>
      </c>
      <c r="M518">
        <f t="shared" si="68"/>
        <v>1</v>
      </c>
      <c r="Y518" s="164">
        <f t="shared" si="69"/>
        <v>35.926875101446164</v>
      </c>
      <c r="Z518" s="164">
        <f t="shared" si="70"/>
        <v>38.14178241444592</v>
      </c>
      <c r="AA518" s="165">
        <f t="shared" si="71"/>
        <v>6.1650430401908318E-2</v>
      </c>
    </row>
    <row r="519" spans="1:27" x14ac:dyDescent="0.35">
      <c r="A519" t="s">
        <v>1072</v>
      </c>
      <c r="B519" t="s">
        <v>1073</v>
      </c>
      <c r="C519" t="s">
        <v>1075</v>
      </c>
      <c r="D519" t="s">
        <v>1077</v>
      </c>
      <c r="E519" t="s">
        <v>1079</v>
      </c>
      <c r="F519" t="s">
        <v>1083</v>
      </c>
      <c r="G519" s="106">
        <v>26924.917241783987</v>
      </c>
      <c r="H519" s="133">
        <f t="shared" si="65"/>
        <v>46.422271106524114</v>
      </c>
      <c r="I519" s="132">
        <v>31081.371963744201</v>
      </c>
      <c r="J519">
        <f t="shared" si="64"/>
        <v>23.84</v>
      </c>
      <c r="K519">
        <f t="shared" si="66"/>
        <v>1</v>
      </c>
      <c r="L519">
        <f t="shared" si="67"/>
        <v>1</v>
      </c>
      <c r="M519">
        <f t="shared" si="68"/>
        <v>1</v>
      </c>
      <c r="Y519" s="164">
        <f t="shared" si="69"/>
        <v>46.422271106524114</v>
      </c>
      <c r="Z519" s="164">
        <f t="shared" si="70"/>
        <v>40.343613409747242</v>
      </c>
      <c r="AA519" s="165">
        <f t="shared" si="71"/>
        <v>-0.13094270383343198</v>
      </c>
    </row>
    <row r="520" spans="1:27" x14ac:dyDescent="0.35">
      <c r="A520" t="s">
        <v>1072</v>
      </c>
      <c r="B520" t="s">
        <v>1073</v>
      </c>
      <c r="C520" t="s">
        <v>1075</v>
      </c>
      <c r="D520" t="s">
        <v>1077</v>
      </c>
      <c r="E520" t="s">
        <v>1079</v>
      </c>
      <c r="F520" t="s">
        <v>1083</v>
      </c>
      <c r="G520" s="106">
        <v>26545.873129982356</v>
      </c>
      <c r="H520" s="133">
        <f t="shared" si="65"/>
        <v>45.768746775831644</v>
      </c>
      <c r="I520" s="132">
        <v>45016.2336447989</v>
      </c>
      <c r="J520">
        <f t="shared" si="64"/>
        <v>23.84</v>
      </c>
      <c r="K520">
        <f t="shared" si="66"/>
        <v>1</v>
      </c>
      <c r="L520">
        <f t="shared" si="67"/>
        <v>1</v>
      </c>
      <c r="M520">
        <f t="shared" si="68"/>
        <v>1</v>
      </c>
      <c r="Y520" s="164">
        <f t="shared" si="69"/>
        <v>45.768746775831644</v>
      </c>
      <c r="Z520" s="164">
        <f t="shared" si="70"/>
        <v>44.648487310106162</v>
      </c>
      <c r="AA520" s="165">
        <f t="shared" si="71"/>
        <v>-2.4476516064823484E-2</v>
      </c>
    </row>
    <row r="521" spans="1:27" x14ac:dyDescent="0.35">
      <c r="A521" t="s">
        <v>1072</v>
      </c>
      <c r="B521" t="s">
        <v>1073</v>
      </c>
      <c r="C521" t="s">
        <v>1075</v>
      </c>
      <c r="D521" t="s">
        <v>1077</v>
      </c>
      <c r="E521" t="s">
        <v>1079</v>
      </c>
      <c r="F521" t="s">
        <v>1083</v>
      </c>
      <c r="G521" s="106">
        <v>28723.406226804509</v>
      </c>
      <c r="H521" s="133">
        <f t="shared" si="65"/>
        <v>49.523114184145705</v>
      </c>
      <c r="I521" s="132">
        <v>54061.366139626101</v>
      </c>
      <c r="J521">
        <f t="shared" si="64"/>
        <v>23.84</v>
      </c>
      <c r="K521">
        <f t="shared" si="66"/>
        <v>1</v>
      </c>
      <c r="L521">
        <f t="shared" si="67"/>
        <v>1</v>
      </c>
      <c r="M521">
        <f t="shared" si="68"/>
        <v>1</v>
      </c>
      <c r="Y521" s="164">
        <f t="shared" si="69"/>
        <v>49.523114184145705</v>
      </c>
      <c r="Z521" s="164">
        <f t="shared" si="70"/>
        <v>47.442785215137306</v>
      </c>
      <c r="AA521" s="165">
        <f t="shared" si="71"/>
        <v>-4.2007232446508613E-2</v>
      </c>
    </row>
    <row r="522" spans="1:27" x14ac:dyDescent="0.35">
      <c r="A522" t="s">
        <v>1072</v>
      </c>
      <c r="B522" t="s">
        <v>1073</v>
      </c>
      <c r="C522" t="s">
        <v>1075</v>
      </c>
      <c r="D522" t="s">
        <v>1077</v>
      </c>
      <c r="E522" t="s">
        <v>1079</v>
      </c>
      <c r="F522" t="s">
        <v>1083</v>
      </c>
      <c r="G522" s="106">
        <v>32768.008144593179</v>
      </c>
      <c r="H522" s="133">
        <f t="shared" si="65"/>
        <v>56.496565766539966</v>
      </c>
      <c r="I522" s="132">
        <v>63550.072249703</v>
      </c>
      <c r="J522">
        <f t="shared" si="64"/>
        <v>23.84</v>
      </c>
      <c r="K522">
        <f t="shared" si="66"/>
        <v>1</v>
      </c>
      <c r="L522">
        <f t="shared" si="67"/>
        <v>1</v>
      </c>
      <c r="M522">
        <f t="shared" si="68"/>
        <v>1</v>
      </c>
      <c r="Y522" s="164">
        <f t="shared" si="69"/>
        <v>56.496565766539966</v>
      </c>
      <c r="Z522" s="164">
        <f t="shared" si="70"/>
        <v>50.374115587578757</v>
      </c>
      <c r="AA522" s="165">
        <f t="shared" si="71"/>
        <v>-0.10836853702331095</v>
      </c>
    </row>
    <row r="523" spans="1:27" x14ac:dyDescent="0.35">
      <c r="A523" t="s">
        <v>1072</v>
      </c>
      <c r="B523" t="s">
        <v>1073</v>
      </c>
      <c r="C523" t="s">
        <v>1075</v>
      </c>
      <c r="D523" t="s">
        <v>1077</v>
      </c>
      <c r="E523" t="s">
        <v>1079</v>
      </c>
      <c r="F523" t="s">
        <v>1083</v>
      </c>
      <c r="G523" s="106">
        <v>31708.110824052485</v>
      </c>
      <c r="H523" s="133">
        <f t="shared" si="65"/>
        <v>54.669156593193939</v>
      </c>
      <c r="I523" s="132">
        <v>71394.000753582499</v>
      </c>
      <c r="J523">
        <f t="shared" si="64"/>
        <v>23.84</v>
      </c>
      <c r="K523">
        <f t="shared" si="66"/>
        <v>1</v>
      </c>
      <c r="L523">
        <f t="shared" si="67"/>
        <v>1</v>
      </c>
      <c r="M523">
        <f t="shared" si="68"/>
        <v>1</v>
      </c>
      <c r="Y523" s="164">
        <f t="shared" si="69"/>
        <v>54.669156593193939</v>
      </c>
      <c r="Z523" s="164">
        <f t="shared" si="70"/>
        <v>52.797327519315459</v>
      </c>
      <c r="AA523" s="165">
        <f t="shared" si="71"/>
        <v>-3.423921623315318E-2</v>
      </c>
    </row>
    <row r="524" spans="1:27" x14ac:dyDescent="0.35">
      <c r="A524" t="s">
        <v>1072</v>
      </c>
      <c r="B524" t="s">
        <v>1073</v>
      </c>
      <c r="C524" t="s">
        <v>1075</v>
      </c>
      <c r="D524" t="s">
        <v>1077</v>
      </c>
      <c r="E524" t="s">
        <v>1079</v>
      </c>
      <c r="F524" t="s">
        <v>1084</v>
      </c>
      <c r="G524" s="106">
        <v>15887.618634787286</v>
      </c>
      <c r="H524" s="133">
        <f t="shared" si="65"/>
        <v>27.392445922047045</v>
      </c>
      <c r="I524" s="132">
        <v>3495.45982983364</v>
      </c>
      <c r="J524">
        <f t="shared" si="64"/>
        <v>23.84</v>
      </c>
      <c r="K524">
        <f t="shared" si="66"/>
        <v>1</v>
      </c>
      <c r="L524">
        <f t="shared" si="67"/>
        <v>1</v>
      </c>
      <c r="M524">
        <f t="shared" si="68"/>
        <v>0</v>
      </c>
      <c r="Y524" s="164">
        <f t="shared" si="69"/>
        <v>27.392445922047045</v>
      </c>
      <c r="Z524" s="164">
        <f t="shared" si="70"/>
        <v>31.051154817786148</v>
      </c>
      <c r="AA524" s="165">
        <f t="shared" si="71"/>
        <v>0.13356634548630653</v>
      </c>
    </row>
    <row r="525" spans="1:27" x14ac:dyDescent="0.35">
      <c r="A525" t="s">
        <v>1072</v>
      </c>
      <c r="B525" t="s">
        <v>1073</v>
      </c>
      <c r="C525" t="s">
        <v>1075</v>
      </c>
      <c r="D525" t="s">
        <v>1077</v>
      </c>
      <c r="E525" t="s">
        <v>1079</v>
      </c>
      <c r="F525" t="s">
        <v>1084</v>
      </c>
      <c r="G525" s="106">
        <v>19502.978489042402</v>
      </c>
      <c r="H525" s="133">
        <f t="shared" si="65"/>
        <v>33.625824981107591</v>
      </c>
      <c r="I525" s="132">
        <v>14172.2970393051</v>
      </c>
      <c r="J525">
        <f t="shared" si="64"/>
        <v>23.84</v>
      </c>
      <c r="K525">
        <f t="shared" si="66"/>
        <v>1</v>
      </c>
      <c r="L525">
        <f t="shared" si="67"/>
        <v>1</v>
      </c>
      <c r="M525">
        <f t="shared" si="68"/>
        <v>0</v>
      </c>
      <c r="Y525" s="164">
        <f t="shared" si="69"/>
        <v>33.625824981107591</v>
      </c>
      <c r="Z525" s="164">
        <f t="shared" si="70"/>
        <v>34.349532576635625</v>
      </c>
      <c r="AA525" s="165">
        <f t="shared" si="71"/>
        <v>2.1522374423070367E-2</v>
      </c>
    </row>
    <row r="526" spans="1:27" x14ac:dyDescent="0.35">
      <c r="A526" t="s">
        <v>1072</v>
      </c>
      <c r="B526" t="s">
        <v>1073</v>
      </c>
      <c r="C526" t="s">
        <v>1075</v>
      </c>
      <c r="D526" t="s">
        <v>1077</v>
      </c>
      <c r="E526" t="s">
        <v>1079</v>
      </c>
      <c r="F526" t="s">
        <v>1084</v>
      </c>
      <c r="G526" s="106">
        <v>20734.915007681153</v>
      </c>
      <c r="H526" s="133">
        <f t="shared" si="65"/>
        <v>35.74985346151923</v>
      </c>
      <c r="I526" s="132">
        <v>23954.0527728093</v>
      </c>
      <c r="J526">
        <f t="shared" si="64"/>
        <v>23.84</v>
      </c>
      <c r="K526">
        <f t="shared" si="66"/>
        <v>1</v>
      </c>
      <c r="L526">
        <f t="shared" si="67"/>
        <v>1</v>
      </c>
      <c r="M526">
        <f t="shared" si="68"/>
        <v>0</v>
      </c>
      <c r="Y526" s="164">
        <f t="shared" si="69"/>
        <v>35.74985346151923</v>
      </c>
      <c r="Z526" s="164">
        <f t="shared" si="70"/>
        <v>37.371394287261602</v>
      </c>
      <c r="AA526" s="165">
        <f t="shared" si="71"/>
        <v>4.5357971256799079E-2</v>
      </c>
    </row>
    <row r="527" spans="1:27" x14ac:dyDescent="0.35">
      <c r="A527" t="s">
        <v>1072</v>
      </c>
      <c r="B527" t="s">
        <v>1073</v>
      </c>
      <c r="C527" t="s">
        <v>1075</v>
      </c>
      <c r="D527" t="s">
        <v>1077</v>
      </c>
      <c r="E527" t="s">
        <v>1079</v>
      </c>
      <c r="F527" t="s">
        <v>1084</v>
      </c>
      <c r="G527" s="106">
        <v>25892.389264449572</v>
      </c>
      <c r="H527" s="133">
        <f t="shared" si="65"/>
        <v>44.64205045594754</v>
      </c>
      <c r="I527" s="132">
        <v>31081.371963744201</v>
      </c>
      <c r="J527">
        <f t="shared" si="64"/>
        <v>23.84</v>
      </c>
      <c r="K527">
        <f t="shared" si="66"/>
        <v>1</v>
      </c>
      <c r="L527">
        <f t="shared" si="67"/>
        <v>1</v>
      </c>
      <c r="M527">
        <f t="shared" si="68"/>
        <v>0</v>
      </c>
      <c r="Y527" s="164">
        <f t="shared" si="69"/>
        <v>44.64205045594754</v>
      </c>
      <c r="Z527" s="164">
        <f t="shared" si="70"/>
        <v>39.573225282562923</v>
      </c>
      <c r="AA527" s="165">
        <f t="shared" si="71"/>
        <v>-0.11354373559490727</v>
      </c>
    </row>
    <row r="528" spans="1:27" x14ac:dyDescent="0.35">
      <c r="A528" t="s">
        <v>1072</v>
      </c>
      <c r="B528" t="s">
        <v>1073</v>
      </c>
      <c r="C528" t="s">
        <v>1075</v>
      </c>
      <c r="D528" t="s">
        <v>1077</v>
      </c>
      <c r="E528" t="s">
        <v>1079</v>
      </c>
      <c r="F528" t="s">
        <v>1084</v>
      </c>
      <c r="G528" s="106">
        <v>25357.741254724038</v>
      </c>
      <c r="H528" s="133">
        <f t="shared" si="65"/>
        <v>43.720243542627649</v>
      </c>
      <c r="I528" s="132">
        <v>45016.2336447989</v>
      </c>
      <c r="J528">
        <f t="shared" si="64"/>
        <v>23.84</v>
      </c>
      <c r="K528">
        <f t="shared" si="66"/>
        <v>1</v>
      </c>
      <c r="L528">
        <f t="shared" si="67"/>
        <v>1</v>
      </c>
      <c r="M528">
        <f t="shared" si="68"/>
        <v>0</v>
      </c>
      <c r="Y528" s="164">
        <f t="shared" si="69"/>
        <v>43.720243542627649</v>
      </c>
      <c r="Z528" s="164">
        <f t="shared" si="70"/>
        <v>43.878099182921844</v>
      </c>
      <c r="AA528" s="165">
        <f t="shared" si="71"/>
        <v>3.6105846514848938E-3</v>
      </c>
    </row>
    <row r="529" spans="1:27" x14ac:dyDescent="0.35">
      <c r="A529" t="s">
        <v>1072</v>
      </c>
      <c r="B529" t="s">
        <v>1073</v>
      </c>
      <c r="C529" t="s">
        <v>1075</v>
      </c>
      <c r="D529" t="s">
        <v>1077</v>
      </c>
      <c r="E529" t="s">
        <v>1079</v>
      </c>
      <c r="F529" t="s">
        <v>1084</v>
      </c>
      <c r="G529" s="106">
        <v>26692.927225189713</v>
      </c>
      <c r="H529" s="133">
        <f t="shared" si="65"/>
        <v>46.022288319292606</v>
      </c>
      <c r="I529" s="132">
        <v>54061.366139626101</v>
      </c>
      <c r="J529">
        <f t="shared" si="64"/>
        <v>23.84</v>
      </c>
      <c r="K529">
        <f t="shared" si="66"/>
        <v>1</v>
      </c>
      <c r="L529">
        <f t="shared" si="67"/>
        <v>1</v>
      </c>
      <c r="M529">
        <f t="shared" si="68"/>
        <v>0</v>
      </c>
      <c r="Y529" s="164">
        <f t="shared" si="69"/>
        <v>46.022288319292606</v>
      </c>
      <c r="Z529" s="164">
        <f t="shared" si="70"/>
        <v>46.672397087952987</v>
      </c>
      <c r="AA529" s="165">
        <f t="shared" si="71"/>
        <v>1.4125954888424275E-2</v>
      </c>
    </row>
    <row r="530" spans="1:27" x14ac:dyDescent="0.35">
      <c r="A530" t="s">
        <v>1072</v>
      </c>
      <c r="B530" t="s">
        <v>1073</v>
      </c>
      <c r="C530" t="s">
        <v>1075</v>
      </c>
      <c r="D530" t="s">
        <v>1077</v>
      </c>
      <c r="E530" t="s">
        <v>1079</v>
      </c>
      <c r="F530" t="s">
        <v>1084</v>
      </c>
      <c r="G530" s="106">
        <v>29688.08945640098</v>
      </c>
      <c r="H530" s="133">
        <f t="shared" si="65"/>
        <v>51.186361131725825</v>
      </c>
      <c r="I530" s="132">
        <v>63550.072249703</v>
      </c>
      <c r="J530">
        <f t="shared" si="64"/>
        <v>23.84</v>
      </c>
      <c r="K530">
        <f t="shared" si="66"/>
        <v>1</v>
      </c>
      <c r="L530">
        <f t="shared" si="67"/>
        <v>1</v>
      </c>
      <c r="M530">
        <f t="shared" si="68"/>
        <v>0</v>
      </c>
      <c r="Y530" s="164">
        <f t="shared" si="69"/>
        <v>51.186361131725825</v>
      </c>
      <c r="Z530" s="164">
        <f t="shared" si="70"/>
        <v>49.603727460394438</v>
      </c>
      <c r="AA530" s="165">
        <f t="shared" si="71"/>
        <v>-3.0919050237983248E-2</v>
      </c>
    </row>
    <row r="531" spans="1:27" x14ac:dyDescent="0.35">
      <c r="A531" t="s">
        <v>1072</v>
      </c>
      <c r="B531" t="s">
        <v>1073</v>
      </c>
      <c r="C531" t="s">
        <v>1075</v>
      </c>
      <c r="D531" t="s">
        <v>1077</v>
      </c>
      <c r="E531" t="s">
        <v>1079</v>
      </c>
      <c r="F531" t="s">
        <v>1084</v>
      </c>
      <c r="G531" s="106">
        <v>28523.512356190804</v>
      </c>
      <c r="H531" s="133">
        <f t="shared" si="65"/>
        <v>49.178469579639319</v>
      </c>
      <c r="I531" s="132">
        <v>71394.000753582499</v>
      </c>
      <c r="J531">
        <f t="shared" si="64"/>
        <v>23.84</v>
      </c>
      <c r="K531">
        <f t="shared" si="66"/>
        <v>1</v>
      </c>
      <c r="L531">
        <f t="shared" si="67"/>
        <v>1</v>
      </c>
      <c r="M531">
        <f t="shared" si="68"/>
        <v>0</v>
      </c>
      <c r="Y531" s="164">
        <f t="shared" si="69"/>
        <v>49.178469579639319</v>
      </c>
      <c r="Z531" s="164">
        <f t="shared" si="70"/>
        <v>52.02693939213114</v>
      </c>
      <c r="AA531" s="165">
        <f t="shared" si="71"/>
        <v>5.792107474753827E-2</v>
      </c>
    </row>
    <row r="532" spans="1:27" x14ac:dyDescent="0.35">
      <c r="A532" t="s">
        <v>1072</v>
      </c>
      <c r="B532" t="s">
        <v>1073</v>
      </c>
      <c r="C532" t="s">
        <v>1075</v>
      </c>
      <c r="D532" t="s">
        <v>1077</v>
      </c>
      <c r="E532" t="s">
        <v>1082</v>
      </c>
      <c r="F532" t="s">
        <v>1083</v>
      </c>
      <c r="G532" s="106">
        <v>14713.336093466911</v>
      </c>
      <c r="H532" s="133">
        <f t="shared" si="65"/>
        <v>25.367820850805018</v>
      </c>
      <c r="I532" s="132">
        <v>3495.45982983364</v>
      </c>
      <c r="J532">
        <f t="shared" si="64"/>
        <v>23.84</v>
      </c>
      <c r="K532">
        <f t="shared" si="66"/>
        <v>1</v>
      </c>
      <c r="L532">
        <f t="shared" si="67"/>
        <v>1</v>
      </c>
      <c r="M532">
        <f t="shared" si="68"/>
        <v>1</v>
      </c>
      <c r="Y532" s="164">
        <f t="shared" si="69"/>
        <v>25.367820850805018</v>
      </c>
      <c r="Z532" s="164">
        <f t="shared" si="70"/>
        <v>31.821542944970467</v>
      </c>
      <c r="AA532" s="165">
        <f t="shared" si="71"/>
        <v>0.25440585267932647</v>
      </c>
    </row>
    <row r="533" spans="1:27" x14ac:dyDescent="0.35">
      <c r="A533" t="s">
        <v>1072</v>
      </c>
      <c r="B533" t="s">
        <v>1073</v>
      </c>
      <c r="C533" t="s">
        <v>1075</v>
      </c>
      <c r="D533" t="s">
        <v>1077</v>
      </c>
      <c r="E533" t="s">
        <v>1082</v>
      </c>
      <c r="F533" t="s">
        <v>1083</v>
      </c>
      <c r="G533" s="106">
        <v>18636.031174846623</v>
      </c>
      <c r="H533" s="133">
        <f t="shared" si="65"/>
        <v>32.131088232494179</v>
      </c>
      <c r="I533" s="132">
        <v>14172.2970393051</v>
      </c>
      <c r="J533">
        <f t="shared" si="64"/>
        <v>23.84</v>
      </c>
      <c r="K533">
        <f t="shared" si="66"/>
        <v>1</v>
      </c>
      <c r="L533">
        <f t="shared" si="67"/>
        <v>1</v>
      </c>
      <c r="M533">
        <f t="shared" si="68"/>
        <v>1</v>
      </c>
      <c r="Y533" s="164">
        <f t="shared" si="69"/>
        <v>32.131088232494179</v>
      </c>
      <c r="Z533" s="164">
        <f t="shared" si="70"/>
        <v>35.119920703819943</v>
      </c>
      <c r="AA533" s="165">
        <f t="shared" si="71"/>
        <v>9.3019957795987596E-2</v>
      </c>
    </row>
    <row r="534" spans="1:27" x14ac:dyDescent="0.35">
      <c r="A534" t="s">
        <v>1072</v>
      </c>
      <c r="B534" t="s">
        <v>1073</v>
      </c>
      <c r="C534" t="s">
        <v>1075</v>
      </c>
      <c r="D534" t="s">
        <v>1077</v>
      </c>
      <c r="E534" t="s">
        <v>1082</v>
      </c>
      <c r="F534" t="s">
        <v>1083</v>
      </c>
      <c r="G534" s="106">
        <v>20864.335346840649</v>
      </c>
      <c r="H534" s="133">
        <f t="shared" si="65"/>
        <v>35.972991977311466</v>
      </c>
      <c r="I534" s="132">
        <v>23954.0527728093</v>
      </c>
      <c r="J534">
        <f t="shared" si="64"/>
        <v>23.84</v>
      </c>
      <c r="K534">
        <f t="shared" si="66"/>
        <v>1</v>
      </c>
      <c r="L534">
        <f t="shared" si="67"/>
        <v>1</v>
      </c>
      <c r="M534">
        <f t="shared" si="68"/>
        <v>1</v>
      </c>
      <c r="Y534" s="164">
        <f t="shared" si="69"/>
        <v>35.972991977311466</v>
      </c>
      <c r="Z534" s="164">
        <f t="shared" si="70"/>
        <v>38.14178241444592</v>
      </c>
      <c r="AA534" s="165">
        <f t="shared" si="71"/>
        <v>6.0289409301909958E-2</v>
      </c>
    </row>
    <row r="535" spans="1:27" x14ac:dyDescent="0.35">
      <c r="A535" t="s">
        <v>1072</v>
      </c>
      <c r="B535" t="s">
        <v>1073</v>
      </c>
      <c r="C535" t="s">
        <v>1075</v>
      </c>
      <c r="D535" t="s">
        <v>1077</v>
      </c>
      <c r="E535" t="s">
        <v>1082</v>
      </c>
      <c r="F535" t="s">
        <v>1083</v>
      </c>
      <c r="G535" s="106">
        <v>26962.344032711255</v>
      </c>
      <c r="H535" s="133">
        <f t="shared" si="65"/>
        <v>46.486800056398714</v>
      </c>
      <c r="I535" s="132">
        <v>31081.371963744201</v>
      </c>
      <c r="J535">
        <f t="shared" si="64"/>
        <v>23.84</v>
      </c>
      <c r="K535">
        <f t="shared" si="66"/>
        <v>1</v>
      </c>
      <c r="L535">
        <f t="shared" si="67"/>
        <v>1</v>
      </c>
      <c r="M535">
        <f t="shared" si="68"/>
        <v>1</v>
      </c>
      <c r="Y535" s="164">
        <f t="shared" si="69"/>
        <v>46.486800056398714</v>
      </c>
      <c r="Z535" s="164">
        <f t="shared" si="70"/>
        <v>40.343613409747242</v>
      </c>
      <c r="AA535" s="165">
        <f t="shared" si="71"/>
        <v>-0.13214905390774234</v>
      </c>
    </row>
    <row r="536" spans="1:27" x14ac:dyDescent="0.35">
      <c r="A536" t="s">
        <v>1072</v>
      </c>
      <c r="B536" t="s">
        <v>1073</v>
      </c>
      <c r="C536" t="s">
        <v>1075</v>
      </c>
      <c r="D536" t="s">
        <v>1077</v>
      </c>
      <c r="E536" t="s">
        <v>1082</v>
      </c>
      <c r="F536" t="s">
        <v>1083</v>
      </c>
      <c r="G536" s="106">
        <v>26587.60006443406</v>
      </c>
      <c r="H536" s="133">
        <f t="shared" si="65"/>
        <v>45.840689766265619</v>
      </c>
      <c r="I536" s="132">
        <v>45016.2336447989</v>
      </c>
      <c r="J536">
        <f t="shared" si="64"/>
        <v>23.84</v>
      </c>
      <c r="K536">
        <f t="shared" si="66"/>
        <v>1</v>
      </c>
      <c r="L536">
        <f t="shared" si="67"/>
        <v>1</v>
      </c>
      <c r="M536">
        <f t="shared" si="68"/>
        <v>1</v>
      </c>
      <c r="Y536" s="164">
        <f t="shared" si="69"/>
        <v>45.840689766265619</v>
      </c>
      <c r="Z536" s="164">
        <f t="shared" si="70"/>
        <v>44.648487310106162</v>
      </c>
      <c r="AA536" s="165">
        <f t="shared" si="71"/>
        <v>-2.6007515642506807E-2</v>
      </c>
    </row>
    <row r="537" spans="1:27" x14ac:dyDescent="0.35">
      <c r="A537" t="s">
        <v>1072</v>
      </c>
      <c r="B537" t="s">
        <v>1073</v>
      </c>
      <c r="C537" t="s">
        <v>1075</v>
      </c>
      <c r="D537" t="s">
        <v>1077</v>
      </c>
      <c r="E537" t="s">
        <v>1082</v>
      </c>
      <c r="F537" t="s">
        <v>1083</v>
      </c>
      <c r="G537" s="106">
        <v>28822.715502246912</v>
      </c>
      <c r="H537" s="133">
        <f t="shared" si="65"/>
        <v>49.694337072839502</v>
      </c>
      <c r="I537" s="132">
        <v>54061.366139626101</v>
      </c>
      <c r="J537">
        <f t="shared" si="64"/>
        <v>23.84</v>
      </c>
      <c r="K537">
        <f t="shared" si="66"/>
        <v>1</v>
      </c>
      <c r="L537">
        <f t="shared" si="67"/>
        <v>1</v>
      </c>
      <c r="M537">
        <f t="shared" si="68"/>
        <v>1</v>
      </c>
      <c r="Y537" s="164">
        <f t="shared" si="69"/>
        <v>49.694337072839502</v>
      </c>
      <c r="Z537" s="164">
        <f t="shared" si="70"/>
        <v>47.442785215137306</v>
      </c>
      <c r="AA537" s="165">
        <f t="shared" si="71"/>
        <v>-4.5308016774667559E-2</v>
      </c>
    </row>
    <row r="538" spans="1:27" x14ac:dyDescent="0.35">
      <c r="A538" t="s">
        <v>1072</v>
      </c>
      <c r="B538" t="s">
        <v>1073</v>
      </c>
      <c r="C538" t="s">
        <v>1075</v>
      </c>
      <c r="D538" t="s">
        <v>1077</v>
      </c>
      <c r="E538" t="s">
        <v>1082</v>
      </c>
      <c r="F538" t="s">
        <v>1083</v>
      </c>
      <c r="G538" s="106">
        <v>33020.59590960823</v>
      </c>
      <c r="H538" s="133">
        <f t="shared" si="65"/>
        <v>56.932061913117636</v>
      </c>
      <c r="I538" s="132">
        <v>63550.072249703</v>
      </c>
      <c r="J538">
        <f t="shared" si="64"/>
        <v>23.84</v>
      </c>
      <c r="K538">
        <f t="shared" si="66"/>
        <v>1</v>
      </c>
      <c r="L538">
        <f t="shared" si="67"/>
        <v>1</v>
      </c>
      <c r="M538">
        <f t="shared" si="68"/>
        <v>1</v>
      </c>
      <c r="Y538" s="164">
        <f t="shared" si="69"/>
        <v>56.932061913117636</v>
      </c>
      <c r="Z538" s="164">
        <f t="shared" si="70"/>
        <v>50.374115587578757</v>
      </c>
      <c r="AA538" s="165">
        <f t="shared" si="71"/>
        <v>-0.1151889832401779</v>
      </c>
    </row>
    <row r="539" spans="1:27" x14ac:dyDescent="0.35">
      <c r="A539" t="s">
        <v>1072</v>
      </c>
      <c r="B539" t="s">
        <v>1073</v>
      </c>
      <c r="C539" t="s">
        <v>1075</v>
      </c>
      <c r="D539" t="s">
        <v>1077</v>
      </c>
      <c r="E539" t="s">
        <v>1082</v>
      </c>
      <c r="F539" t="s">
        <v>1083</v>
      </c>
      <c r="G539" s="106">
        <v>31696.319086126055</v>
      </c>
      <c r="H539" s="133">
        <f t="shared" si="65"/>
        <v>54.648826010562168</v>
      </c>
      <c r="I539" s="132">
        <v>71394.000753582499</v>
      </c>
      <c r="J539">
        <f t="shared" si="64"/>
        <v>23.84</v>
      </c>
      <c r="K539">
        <f t="shared" si="66"/>
        <v>1</v>
      </c>
      <c r="L539">
        <f t="shared" si="67"/>
        <v>1</v>
      </c>
      <c r="M539">
        <f t="shared" si="68"/>
        <v>1</v>
      </c>
      <c r="Y539" s="164">
        <f t="shared" si="69"/>
        <v>54.648826010562168</v>
      </c>
      <c r="Z539" s="164">
        <f t="shared" si="70"/>
        <v>52.797327519315459</v>
      </c>
      <c r="AA539" s="165">
        <f t="shared" si="71"/>
        <v>-3.3879931672985308E-2</v>
      </c>
    </row>
    <row r="540" spans="1:27" x14ac:dyDescent="0.35">
      <c r="A540" t="s">
        <v>1072</v>
      </c>
      <c r="B540" t="s">
        <v>1073</v>
      </c>
      <c r="C540" t="s">
        <v>1075</v>
      </c>
      <c r="D540" t="s">
        <v>1077</v>
      </c>
      <c r="E540" t="s">
        <v>1082</v>
      </c>
      <c r="F540" t="s">
        <v>1084</v>
      </c>
      <c r="G540" s="106">
        <v>15903.167991653969</v>
      </c>
      <c r="H540" s="133">
        <f t="shared" si="65"/>
        <v>27.419255158024082</v>
      </c>
      <c r="I540" s="132">
        <v>3495.45982983364</v>
      </c>
      <c r="J540">
        <f t="shared" si="64"/>
        <v>23.84</v>
      </c>
      <c r="K540">
        <f t="shared" si="66"/>
        <v>1</v>
      </c>
      <c r="L540">
        <f t="shared" si="67"/>
        <v>1</v>
      </c>
      <c r="M540">
        <f t="shared" si="68"/>
        <v>0</v>
      </c>
      <c r="Y540" s="164">
        <f t="shared" si="69"/>
        <v>27.419255158024082</v>
      </c>
      <c r="Z540" s="164">
        <f t="shared" si="70"/>
        <v>31.051154817786148</v>
      </c>
      <c r="AA540" s="165">
        <f t="shared" si="71"/>
        <v>0.13245799854264861</v>
      </c>
    </row>
    <row r="541" spans="1:27" x14ac:dyDescent="0.35">
      <c r="A541" t="s">
        <v>1072</v>
      </c>
      <c r="B541" t="s">
        <v>1073</v>
      </c>
      <c r="C541" t="s">
        <v>1075</v>
      </c>
      <c r="D541" t="s">
        <v>1077</v>
      </c>
      <c r="E541" t="s">
        <v>1082</v>
      </c>
      <c r="F541" t="s">
        <v>1084</v>
      </c>
      <c r="G541" s="106">
        <v>19530.00287676552</v>
      </c>
      <c r="H541" s="133">
        <f t="shared" si="65"/>
        <v>33.672418753043999</v>
      </c>
      <c r="I541" s="132">
        <v>14172.2970393051</v>
      </c>
      <c r="J541">
        <f t="shared" si="64"/>
        <v>23.84</v>
      </c>
      <c r="K541">
        <f t="shared" si="66"/>
        <v>1</v>
      </c>
      <c r="L541">
        <f t="shared" si="67"/>
        <v>1</v>
      </c>
      <c r="M541">
        <f t="shared" si="68"/>
        <v>0</v>
      </c>
      <c r="Y541" s="164">
        <f t="shared" si="69"/>
        <v>33.672418753043999</v>
      </c>
      <c r="Z541" s="164">
        <f t="shared" si="70"/>
        <v>34.349532576635625</v>
      </c>
      <c r="AA541" s="165">
        <f t="shared" si="71"/>
        <v>2.0108856110326645E-2</v>
      </c>
    </row>
    <row r="542" spans="1:27" x14ac:dyDescent="0.35">
      <c r="A542" t="s">
        <v>1072</v>
      </c>
      <c r="B542" t="s">
        <v>1073</v>
      </c>
      <c r="C542" t="s">
        <v>1075</v>
      </c>
      <c r="D542" t="s">
        <v>1077</v>
      </c>
      <c r="E542" t="s">
        <v>1082</v>
      </c>
      <c r="F542" t="s">
        <v>1084</v>
      </c>
      <c r="G542" s="106">
        <v>20772.784193652558</v>
      </c>
      <c r="H542" s="133">
        <f t="shared" si="65"/>
        <v>35.815145161469928</v>
      </c>
      <c r="I542" s="132">
        <v>23954.0527728093</v>
      </c>
      <c r="J542">
        <f t="shared" si="64"/>
        <v>23.84</v>
      </c>
      <c r="K542">
        <f t="shared" si="66"/>
        <v>1</v>
      </c>
      <c r="L542">
        <f t="shared" si="67"/>
        <v>1</v>
      </c>
      <c r="M542">
        <f t="shared" si="68"/>
        <v>0</v>
      </c>
      <c r="Y542" s="164">
        <f t="shared" si="69"/>
        <v>35.815145161469928</v>
      </c>
      <c r="Z542" s="164">
        <f t="shared" si="70"/>
        <v>37.371394287261602</v>
      </c>
      <c r="AA542" s="165">
        <f t="shared" si="71"/>
        <v>4.3452263526378099E-2</v>
      </c>
    </row>
    <row r="543" spans="1:27" x14ac:dyDescent="0.35">
      <c r="A543" t="s">
        <v>1072</v>
      </c>
      <c r="B543" t="s">
        <v>1073</v>
      </c>
      <c r="C543" t="s">
        <v>1075</v>
      </c>
      <c r="D543" t="s">
        <v>1077</v>
      </c>
      <c r="E543" t="s">
        <v>1082</v>
      </c>
      <c r="F543" t="s">
        <v>1084</v>
      </c>
      <c r="G543" s="106">
        <v>25936.813561113886</v>
      </c>
      <c r="H543" s="133">
        <f t="shared" si="65"/>
        <v>44.718644070886008</v>
      </c>
      <c r="I543" s="132">
        <v>31081.371963744201</v>
      </c>
      <c r="J543">
        <f t="shared" si="64"/>
        <v>23.84</v>
      </c>
      <c r="K543">
        <f t="shared" si="66"/>
        <v>1</v>
      </c>
      <c r="L543">
        <f t="shared" si="67"/>
        <v>1</v>
      </c>
      <c r="M543">
        <f t="shared" si="68"/>
        <v>0</v>
      </c>
      <c r="Y543" s="164">
        <f t="shared" si="69"/>
        <v>44.718644070886008</v>
      </c>
      <c r="Z543" s="164">
        <f t="shared" si="70"/>
        <v>39.573225282562923</v>
      </c>
      <c r="AA543" s="165">
        <f t="shared" si="71"/>
        <v>-0.11506204839678935</v>
      </c>
    </row>
    <row r="544" spans="1:27" x14ac:dyDescent="0.35">
      <c r="A544" t="s">
        <v>1072</v>
      </c>
      <c r="B544" t="s">
        <v>1073</v>
      </c>
      <c r="C544" t="s">
        <v>1075</v>
      </c>
      <c r="D544" t="s">
        <v>1077</v>
      </c>
      <c r="E544" t="s">
        <v>1082</v>
      </c>
      <c r="F544" t="s">
        <v>1084</v>
      </c>
      <c r="G544" s="106">
        <v>25400.703898692595</v>
      </c>
      <c r="H544" s="133">
        <f t="shared" si="65"/>
        <v>43.794317066711372</v>
      </c>
      <c r="I544" s="132">
        <v>45016.2336447989</v>
      </c>
      <c r="J544">
        <f t="shared" si="64"/>
        <v>23.84</v>
      </c>
      <c r="K544">
        <f t="shared" si="66"/>
        <v>1</v>
      </c>
      <c r="L544">
        <f t="shared" si="67"/>
        <v>1</v>
      </c>
      <c r="M544">
        <f t="shared" si="68"/>
        <v>0</v>
      </c>
      <c r="Y544" s="164">
        <f t="shared" si="69"/>
        <v>43.794317066711372</v>
      </c>
      <c r="Z544" s="164">
        <f t="shared" si="70"/>
        <v>43.878099182921844</v>
      </c>
      <c r="AA544" s="165">
        <f t="shared" si="71"/>
        <v>1.9130819207169303E-3</v>
      </c>
    </row>
    <row r="545" spans="1:27" x14ac:dyDescent="0.35">
      <c r="A545" t="s">
        <v>1072</v>
      </c>
      <c r="B545" t="s">
        <v>1073</v>
      </c>
      <c r="C545" t="s">
        <v>1075</v>
      </c>
      <c r="D545" t="s">
        <v>1077</v>
      </c>
      <c r="E545" t="s">
        <v>1082</v>
      </c>
      <c r="F545" t="s">
        <v>1084</v>
      </c>
      <c r="G545" s="106">
        <v>26766.671254637935</v>
      </c>
      <c r="H545" s="133">
        <f t="shared" si="65"/>
        <v>46.149433197651611</v>
      </c>
      <c r="I545" s="132">
        <v>54061.366139626101</v>
      </c>
      <c r="J545">
        <f t="shared" si="64"/>
        <v>23.84</v>
      </c>
      <c r="K545">
        <f t="shared" si="66"/>
        <v>1</v>
      </c>
      <c r="L545">
        <f t="shared" si="67"/>
        <v>1</v>
      </c>
      <c r="M545">
        <f t="shared" si="68"/>
        <v>0</v>
      </c>
      <c r="Y545" s="164">
        <f t="shared" si="69"/>
        <v>46.149433197651611</v>
      </c>
      <c r="Z545" s="164">
        <f t="shared" si="70"/>
        <v>46.672397087952987</v>
      </c>
      <c r="AA545" s="165">
        <f t="shared" si="71"/>
        <v>1.1331967785207508E-2</v>
      </c>
    </row>
    <row r="546" spans="1:27" x14ac:dyDescent="0.35">
      <c r="A546" t="s">
        <v>1072</v>
      </c>
      <c r="B546" t="s">
        <v>1073</v>
      </c>
      <c r="C546" t="s">
        <v>1075</v>
      </c>
      <c r="D546" t="s">
        <v>1077</v>
      </c>
      <c r="E546" t="s">
        <v>1082</v>
      </c>
      <c r="F546" t="s">
        <v>1084</v>
      </c>
      <c r="G546" s="106">
        <v>29881.5690058869</v>
      </c>
      <c r="H546" s="133">
        <f t="shared" si="65"/>
        <v>51.519946561873965</v>
      </c>
      <c r="I546" s="132">
        <v>63550.072249703</v>
      </c>
      <c r="J546">
        <f t="shared" si="64"/>
        <v>23.84</v>
      </c>
      <c r="K546">
        <f t="shared" si="66"/>
        <v>1</v>
      </c>
      <c r="L546">
        <f t="shared" si="67"/>
        <v>1</v>
      </c>
      <c r="M546">
        <f t="shared" si="68"/>
        <v>0</v>
      </c>
      <c r="Y546" s="164">
        <f t="shared" si="69"/>
        <v>51.519946561873965</v>
      </c>
      <c r="Z546" s="164">
        <f t="shared" si="70"/>
        <v>49.603727460394438</v>
      </c>
      <c r="AA546" s="165">
        <f t="shared" si="71"/>
        <v>-3.7193732318378969E-2</v>
      </c>
    </row>
    <row r="547" spans="1:27" x14ac:dyDescent="0.35">
      <c r="A547" t="s">
        <v>1072</v>
      </c>
      <c r="B547" t="s">
        <v>1073</v>
      </c>
      <c r="C547" t="s">
        <v>1075</v>
      </c>
      <c r="D547" t="s">
        <v>1077</v>
      </c>
      <c r="E547" t="s">
        <v>1082</v>
      </c>
      <c r="F547" t="s">
        <v>1084</v>
      </c>
      <c r="G547" s="106">
        <v>28558.288987463562</v>
      </c>
      <c r="H547" s="133">
        <f t="shared" si="65"/>
        <v>49.238429288730281</v>
      </c>
      <c r="I547" s="132">
        <v>71394.000753582499</v>
      </c>
      <c r="J547">
        <f t="shared" si="64"/>
        <v>23.84</v>
      </c>
      <c r="K547">
        <f t="shared" si="66"/>
        <v>1</v>
      </c>
      <c r="L547">
        <f t="shared" si="67"/>
        <v>1</v>
      </c>
      <c r="M547">
        <f t="shared" si="68"/>
        <v>0</v>
      </c>
      <c r="Y547" s="164">
        <f t="shared" si="69"/>
        <v>49.238429288730281</v>
      </c>
      <c r="Z547" s="164">
        <f t="shared" si="70"/>
        <v>52.02693939213114</v>
      </c>
      <c r="AA547" s="165">
        <f t="shared" si="71"/>
        <v>5.6632799698976166E-2</v>
      </c>
    </row>
    <row r="548" spans="1:27" x14ac:dyDescent="0.35">
      <c r="A548" t="s">
        <v>1072</v>
      </c>
      <c r="B548" t="s">
        <v>1073</v>
      </c>
      <c r="C548" t="s">
        <v>1075</v>
      </c>
      <c r="D548" t="s">
        <v>1077</v>
      </c>
      <c r="E548" t="s">
        <v>1080</v>
      </c>
      <c r="F548" t="s">
        <v>1083</v>
      </c>
      <c r="G548" s="106">
        <v>14732.37458375504</v>
      </c>
      <c r="H548" s="133">
        <f t="shared" si="65"/>
        <v>25.400645834060413</v>
      </c>
      <c r="I548" s="132">
        <v>3495.45982983364</v>
      </c>
      <c r="J548">
        <f t="shared" si="64"/>
        <v>23.84</v>
      </c>
      <c r="K548">
        <f t="shared" si="66"/>
        <v>1</v>
      </c>
      <c r="L548">
        <f t="shared" si="67"/>
        <v>1</v>
      </c>
      <c r="M548">
        <f t="shared" si="68"/>
        <v>1</v>
      </c>
      <c r="Y548" s="164">
        <f t="shared" si="69"/>
        <v>25.400645834060413</v>
      </c>
      <c r="Z548" s="164">
        <f t="shared" si="70"/>
        <v>31.821542944970467</v>
      </c>
      <c r="AA548" s="165">
        <f t="shared" si="71"/>
        <v>0.2527847973967694</v>
      </c>
    </row>
    <row r="549" spans="1:27" x14ac:dyDescent="0.35">
      <c r="A549" t="s">
        <v>1072</v>
      </c>
      <c r="B549" t="s">
        <v>1073</v>
      </c>
      <c r="C549" t="s">
        <v>1075</v>
      </c>
      <c r="D549" t="s">
        <v>1077</v>
      </c>
      <c r="E549" t="s">
        <v>1080</v>
      </c>
      <c r="F549" t="s">
        <v>1083</v>
      </c>
      <c r="G549" s="106">
        <v>18667.256660044346</v>
      </c>
      <c r="H549" s="133">
        <f t="shared" si="65"/>
        <v>32.184925275938525</v>
      </c>
      <c r="I549" s="132">
        <v>14172.2970393051</v>
      </c>
      <c r="J549">
        <f t="shared" si="64"/>
        <v>23.84</v>
      </c>
      <c r="K549">
        <f t="shared" si="66"/>
        <v>1</v>
      </c>
      <c r="L549">
        <f t="shared" si="67"/>
        <v>1</v>
      </c>
      <c r="M549">
        <f t="shared" si="68"/>
        <v>1</v>
      </c>
      <c r="Y549" s="164">
        <f t="shared" si="69"/>
        <v>32.184925275938525</v>
      </c>
      <c r="Z549" s="164">
        <f t="shared" si="70"/>
        <v>35.119920703819943</v>
      </c>
      <c r="AA549" s="165">
        <f t="shared" si="71"/>
        <v>9.119161852072466E-2</v>
      </c>
    </row>
    <row r="550" spans="1:27" x14ac:dyDescent="0.35">
      <c r="A550" t="s">
        <v>1072</v>
      </c>
      <c r="B550" t="s">
        <v>1073</v>
      </c>
      <c r="C550" t="s">
        <v>1075</v>
      </c>
      <c r="D550" t="s">
        <v>1077</v>
      </c>
      <c r="E550" t="s">
        <v>1080</v>
      </c>
      <c r="F550" t="s">
        <v>1083</v>
      </c>
      <c r="G550" s="106">
        <v>20893.022612663877</v>
      </c>
      <c r="H550" s="133">
        <f t="shared" si="65"/>
        <v>36.022452780454962</v>
      </c>
      <c r="I550" s="132">
        <v>23954.0527728093</v>
      </c>
      <c r="J550">
        <f t="shared" si="64"/>
        <v>23.84</v>
      </c>
      <c r="K550">
        <f t="shared" si="66"/>
        <v>1</v>
      </c>
      <c r="L550">
        <f t="shared" si="67"/>
        <v>1</v>
      </c>
      <c r="M550">
        <f t="shared" si="68"/>
        <v>1</v>
      </c>
      <c r="Y550" s="164">
        <f t="shared" si="69"/>
        <v>36.022452780454962</v>
      </c>
      <c r="Z550" s="164">
        <f t="shared" si="70"/>
        <v>38.14178241444592</v>
      </c>
      <c r="AA550" s="165">
        <f t="shared" si="71"/>
        <v>5.8833573796531313E-2</v>
      </c>
    </row>
    <row r="551" spans="1:27" x14ac:dyDescent="0.35">
      <c r="A551" t="s">
        <v>1072</v>
      </c>
      <c r="B551" t="s">
        <v>1073</v>
      </c>
      <c r="C551" t="s">
        <v>1075</v>
      </c>
      <c r="D551" t="s">
        <v>1077</v>
      </c>
      <c r="E551" t="s">
        <v>1080</v>
      </c>
      <c r="F551" t="s">
        <v>1083</v>
      </c>
      <c r="G551" s="106">
        <v>26936.656872512234</v>
      </c>
      <c r="H551" s="133">
        <f t="shared" si="65"/>
        <v>46.442511849159025</v>
      </c>
      <c r="I551" s="132">
        <v>31081.371963744201</v>
      </c>
      <c r="J551">
        <f t="shared" si="64"/>
        <v>23.84</v>
      </c>
      <c r="K551">
        <f t="shared" si="66"/>
        <v>1</v>
      </c>
      <c r="L551">
        <f t="shared" si="67"/>
        <v>1</v>
      </c>
      <c r="M551">
        <f t="shared" si="68"/>
        <v>1</v>
      </c>
      <c r="Y551" s="164">
        <f t="shared" si="69"/>
        <v>46.442511849159025</v>
      </c>
      <c r="Z551" s="164">
        <f t="shared" si="70"/>
        <v>40.343613409747242</v>
      </c>
      <c r="AA551" s="165">
        <f t="shared" si="71"/>
        <v>-0.13132145951150187</v>
      </c>
    </row>
    <row r="552" spans="1:27" x14ac:dyDescent="0.35">
      <c r="A552" t="s">
        <v>1072</v>
      </c>
      <c r="B552" t="s">
        <v>1073</v>
      </c>
      <c r="C552" t="s">
        <v>1075</v>
      </c>
      <c r="D552" t="s">
        <v>1077</v>
      </c>
      <c r="E552" t="s">
        <v>1080</v>
      </c>
      <c r="F552" t="s">
        <v>1083</v>
      </c>
      <c r="G552" s="106">
        <v>26642.522287294931</v>
      </c>
      <c r="H552" s="133">
        <f t="shared" si="65"/>
        <v>45.935383253956779</v>
      </c>
      <c r="I552" s="132">
        <v>45016.2336447989</v>
      </c>
      <c r="J552">
        <f t="shared" si="64"/>
        <v>23.84</v>
      </c>
      <c r="K552">
        <f t="shared" si="66"/>
        <v>1</v>
      </c>
      <c r="L552">
        <f t="shared" si="67"/>
        <v>1</v>
      </c>
      <c r="M552">
        <f t="shared" si="68"/>
        <v>1</v>
      </c>
      <c r="Y552" s="164">
        <f t="shared" si="69"/>
        <v>45.935383253956779</v>
      </c>
      <c r="Z552" s="164">
        <f t="shared" si="70"/>
        <v>44.648487310106162</v>
      </c>
      <c r="AA552" s="165">
        <f t="shared" si="71"/>
        <v>-2.8015352277261485E-2</v>
      </c>
    </row>
    <row r="553" spans="1:27" x14ac:dyDescent="0.35">
      <c r="A553" t="s">
        <v>1072</v>
      </c>
      <c r="B553" t="s">
        <v>1073</v>
      </c>
      <c r="C553" t="s">
        <v>1075</v>
      </c>
      <c r="D553" t="s">
        <v>1077</v>
      </c>
      <c r="E553" t="s">
        <v>1080</v>
      </c>
      <c r="F553" t="s">
        <v>1083</v>
      </c>
      <c r="G553" s="106">
        <v>28847.058834517746</v>
      </c>
      <c r="H553" s="133">
        <f t="shared" si="65"/>
        <v>49.736308335375426</v>
      </c>
      <c r="I553" s="132">
        <v>54061.366139626101</v>
      </c>
      <c r="J553">
        <f t="shared" si="64"/>
        <v>23.84</v>
      </c>
      <c r="K553">
        <f t="shared" si="66"/>
        <v>1</v>
      </c>
      <c r="L553">
        <f t="shared" si="67"/>
        <v>1</v>
      </c>
      <c r="M553">
        <f t="shared" si="68"/>
        <v>1</v>
      </c>
      <c r="Y553" s="164">
        <f t="shared" si="69"/>
        <v>49.736308335375426</v>
      </c>
      <c r="Z553" s="164">
        <f t="shared" si="70"/>
        <v>47.442785215137306</v>
      </c>
      <c r="AA553" s="165">
        <f t="shared" si="71"/>
        <v>-4.6113658150354286E-2</v>
      </c>
    </row>
    <row r="554" spans="1:27" x14ac:dyDescent="0.35">
      <c r="A554" t="s">
        <v>1072</v>
      </c>
      <c r="B554" t="s">
        <v>1073</v>
      </c>
      <c r="C554" t="s">
        <v>1075</v>
      </c>
      <c r="D554" t="s">
        <v>1077</v>
      </c>
      <c r="E554" t="s">
        <v>1080</v>
      </c>
      <c r="F554" t="s">
        <v>1083</v>
      </c>
      <c r="G554" s="106">
        <v>32790.677510049929</v>
      </c>
      <c r="H554" s="133">
        <f t="shared" si="65"/>
        <v>56.535650879396428</v>
      </c>
      <c r="I554" s="132">
        <v>63550.072249703</v>
      </c>
      <c r="J554">
        <f t="shared" si="64"/>
        <v>23.84</v>
      </c>
      <c r="K554">
        <f t="shared" si="66"/>
        <v>1</v>
      </c>
      <c r="L554">
        <f t="shared" si="67"/>
        <v>1</v>
      </c>
      <c r="M554">
        <f t="shared" si="68"/>
        <v>1</v>
      </c>
      <c r="Y554" s="164">
        <f t="shared" si="69"/>
        <v>56.535650879396428</v>
      </c>
      <c r="Z554" s="164">
        <f t="shared" si="70"/>
        <v>50.374115587578757</v>
      </c>
      <c r="AA554" s="165">
        <f t="shared" si="71"/>
        <v>-0.10898495367041316</v>
      </c>
    </row>
    <row r="555" spans="1:27" x14ac:dyDescent="0.35">
      <c r="A555" t="s">
        <v>1072</v>
      </c>
      <c r="B555" t="s">
        <v>1073</v>
      </c>
      <c r="C555" t="s">
        <v>1075</v>
      </c>
      <c r="D555" t="s">
        <v>1077</v>
      </c>
      <c r="E555" t="s">
        <v>1080</v>
      </c>
      <c r="F555" t="s">
        <v>1083</v>
      </c>
      <c r="G555" s="106">
        <v>31614.803180138053</v>
      </c>
      <c r="H555" s="133">
        <f t="shared" si="65"/>
        <v>54.508281345065612</v>
      </c>
      <c r="I555" s="132">
        <v>71394.000753582499</v>
      </c>
      <c r="J555">
        <f t="shared" si="64"/>
        <v>23.84</v>
      </c>
      <c r="K555">
        <f t="shared" si="66"/>
        <v>1</v>
      </c>
      <c r="L555">
        <f t="shared" si="67"/>
        <v>1</v>
      </c>
      <c r="M555">
        <f t="shared" si="68"/>
        <v>1</v>
      </c>
      <c r="Y555" s="164">
        <f t="shared" si="69"/>
        <v>54.508281345065612</v>
      </c>
      <c r="Z555" s="164">
        <f t="shared" si="70"/>
        <v>52.797327519315459</v>
      </c>
      <c r="AA555" s="165">
        <f t="shared" si="71"/>
        <v>-3.138887859844508E-2</v>
      </c>
    </row>
    <row r="556" spans="1:27" x14ac:dyDescent="0.35">
      <c r="A556" t="s">
        <v>1072</v>
      </c>
      <c r="B556" t="s">
        <v>1073</v>
      </c>
      <c r="C556" t="s">
        <v>1075</v>
      </c>
      <c r="D556" t="s">
        <v>1077</v>
      </c>
      <c r="E556" t="s">
        <v>1080</v>
      </c>
      <c r="F556" t="s">
        <v>1084</v>
      </c>
      <c r="G556" s="106">
        <v>15984.715859233642</v>
      </c>
      <c r="H556" s="133">
        <f t="shared" si="65"/>
        <v>27.559854929713175</v>
      </c>
      <c r="I556" s="132">
        <v>3495.45982983364</v>
      </c>
      <c r="J556">
        <f t="shared" si="64"/>
        <v>23.84</v>
      </c>
      <c r="K556">
        <f t="shared" si="66"/>
        <v>1</v>
      </c>
      <c r="L556">
        <f t="shared" si="67"/>
        <v>1</v>
      </c>
      <c r="M556">
        <f t="shared" si="68"/>
        <v>0</v>
      </c>
      <c r="Y556" s="164">
        <f t="shared" si="69"/>
        <v>27.559854929713175</v>
      </c>
      <c r="Z556" s="164">
        <f t="shared" si="70"/>
        <v>31.051154817786148</v>
      </c>
      <c r="AA556" s="165">
        <f t="shared" si="71"/>
        <v>0.12668063373254146</v>
      </c>
    </row>
    <row r="557" spans="1:27" x14ac:dyDescent="0.35">
      <c r="A557" t="s">
        <v>1072</v>
      </c>
      <c r="B557" t="s">
        <v>1073</v>
      </c>
      <c r="C557" t="s">
        <v>1075</v>
      </c>
      <c r="D557" t="s">
        <v>1077</v>
      </c>
      <c r="E557" t="s">
        <v>1080</v>
      </c>
      <c r="F557" t="s">
        <v>1084</v>
      </c>
      <c r="G557" s="106">
        <v>19575.863728939465</v>
      </c>
      <c r="H557" s="133">
        <f t="shared" si="65"/>
        <v>33.751489187826664</v>
      </c>
      <c r="I557" s="132">
        <v>14172.2970393051</v>
      </c>
      <c r="J557">
        <f t="shared" si="64"/>
        <v>23.84</v>
      </c>
      <c r="K557">
        <f t="shared" si="66"/>
        <v>1</v>
      </c>
      <c r="L557">
        <f t="shared" si="67"/>
        <v>1</v>
      </c>
      <c r="M557">
        <f t="shared" si="68"/>
        <v>0</v>
      </c>
      <c r="Y557" s="164">
        <f t="shared" si="69"/>
        <v>33.751489187826664</v>
      </c>
      <c r="Z557" s="164">
        <f t="shared" si="70"/>
        <v>34.349532576635625</v>
      </c>
      <c r="AA557" s="165">
        <f t="shared" si="71"/>
        <v>1.7719022277235208E-2</v>
      </c>
    </row>
    <row r="558" spans="1:27" x14ac:dyDescent="0.35">
      <c r="A558" t="s">
        <v>1072</v>
      </c>
      <c r="B558" t="s">
        <v>1073</v>
      </c>
      <c r="C558" t="s">
        <v>1075</v>
      </c>
      <c r="D558" t="s">
        <v>1077</v>
      </c>
      <c r="E558" t="s">
        <v>1080</v>
      </c>
      <c r="F558" t="s">
        <v>1084</v>
      </c>
      <c r="G558" s="106">
        <v>20807.740007111803</v>
      </c>
      <c r="H558" s="133">
        <f t="shared" si="65"/>
        <v>35.875413805365177</v>
      </c>
      <c r="I558" s="132">
        <v>23954.0527728093</v>
      </c>
      <c r="J558">
        <f t="shared" si="64"/>
        <v>23.84</v>
      </c>
      <c r="K558">
        <f t="shared" si="66"/>
        <v>1</v>
      </c>
      <c r="L558">
        <f t="shared" si="67"/>
        <v>1</v>
      </c>
      <c r="M558">
        <f t="shared" si="68"/>
        <v>0</v>
      </c>
      <c r="Y558" s="164">
        <f t="shared" si="69"/>
        <v>35.875413805365177</v>
      </c>
      <c r="Z558" s="164">
        <f t="shared" si="70"/>
        <v>37.371394287261602</v>
      </c>
      <c r="AA558" s="165">
        <f t="shared" si="71"/>
        <v>4.1699323386555687E-2</v>
      </c>
    </row>
    <row r="559" spans="1:27" x14ac:dyDescent="0.35">
      <c r="A559" t="s">
        <v>1072</v>
      </c>
      <c r="B559" t="s">
        <v>1073</v>
      </c>
      <c r="C559" t="s">
        <v>1075</v>
      </c>
      <c r="D559" t="s">
        <v>1077</v>
      </c>
      <c r="E559" t="s">
        <v>1080</v>
      </c>
      <c r="F559" t="s">
        <v>1084</v>
      </c>
      <c r="G559" s="106">
        <v>25938.553356969693</v>
      </c>
      <c r="H559" s="133">
        <f t="shared" si="65"/>
        <v>44.721643718913263</v>
      </c>
      <c r="I559" s="132">
        <v>31081.371963744201</v>
      </c>
      <c r="J559">
        <f t="shared" si="64"/>
        <v>23.84</v>
      </c>
      <c r="K559">
        <f t="shared" si="66"/>
        <v>1</v>
      </c>
      <c r="L559">
        <f t="shared" si="67"/>
        <v>1</v>
      </c>
      <c r="M559">
        <f t="shared" si="68"/>
        <v>0</v>
      </c>
      <c r="Y559" s="164">
        <f t="shared" si="69"/>
        <v>44.721643718913263</v>
      </c>
      <c r="Z559" s="164">
        <f t="shared" si="70"/>
        <v>39.573225282562923</v>
      </c>
      <c r="AA559" s="165">
        <f t="shared" si="71"/>
        <v>-0.11512140449732666</v>
      </c>
    </row>
    <row r="560" spans="1:27" x14ac:dyDescent="0.35">
      <c r="A560" t="s">
        <v>1072</v>
      </c>
      <c r="B560" t="s">
        <v>1073</v>
      </c>
      <c r="C560" t="s">
        <v>1075</v>
      </c>
      <c r="D560" t="s">
        <v>1077</v>
      </c>
      <c r="E560" t="s">
        <v>1080</v>
      </c>
      <c r="F560" t="s">
        <v>1084</v>
      </c>
      <c r="G560" s="106">
        <v>25422.264705802048</v>
      </c>
      <c r="H560" s="133">
        <f t="shared" si="65"/>
        <v>43.8314908720725</v>
      </c>
      <c r="I560" s="132">
        <v>45016.2336447989</v>
      </c>
      <c r="J560">
        <f t="shared" si="64"/>
        <v>23.84</v>
      </c>
      <c r="K560">
        <f t="shared" si="66"/>
        <v>1</v>
      </c>
      <c r="L560">
        <f t="shared" si="67"/>
        <v>1</v>
      </c>
      <c r="M560">
        <f t="shared" si="68"/>
        <v>0</v>
      </c>
      <c r="Y560" s="164">
        <f t="shared" si="69"/>
        <v>43.8314908720725</v>
      </c>
      <c r="Z560" s="164">
        <f t="shared" si="70"/>
        <v>43.878099182921844</v>
      </c>
      <c r="AA560" s="165">
        <f t="shared" si="71"/>
        <v>1.0633521680878388E-3</v>
      </c>
    </row>
    <row r="561" spans="1:27" x14ac:dyDescent="0.35">
      <c r="A561" t="s">
        <v>1072</v>
      </c>
      <c r="B561" t="s">
        <v>1073</v>
      </c>
      <c r="C561" t="s">
        <v>1075</v>
      </c>
      <c r="D561" t="s">
        <v>1077</v>
      </c>
      <c r="E561" t="s">
        <v>1080</v>
      </c>
      <c r="F561" t="s">
        <v>1084</v>
      </c>
      <c r="G561" s="106">
        <v>26765.711780718168</v>
      </c>
      <c r="H561" s="133">
        <f t="shared" si="65"/>
        <v>46.147778932272701</v>
      </c>
      <c r="I561" s="132">
        <v>54061.366139626101</v>
      </c>
      <c r="J561">
        <f t="shared" si="64"/>
        <v>23.84</v>
      </c>
      <c r="K561">
        <f t="shared" si="66"/>
        <v>1</v>
      </c>
      <c r="L561">
        <f t="shared" si="67"/>
        <v>1</v>
      </c>
      <c r="M561">
        <f t="shared" si="68"/>
        <v>0</v>
      </c>
      <c r="Y561" s="164">
        <f t="shared" si="69"/>
        <v>46.147778932272701</v>
      </c>
      <c r="Z561" s="164">
        <f t="shared" si="70"/>
        <v>46.672397087952987</v>
      </c>
      <c r="AA561" s="165">
        <f t="shared" si="71"/>
        <v>1.1368221132597167E-2</v>
      </c>
    </row>
    <row r="562" spans="1:27" x14ac:dyDescent="0.35">
      <c r="A562" t="s">
        <v>1072</v>
      </c>
      <c r="B562" t="s">
        <v>1073</v>
      </c>
      <c r="C562" t="s">
        <v>1075</v>
      </c>
      <c r="D562" t="s">
        <v>1077</v>
      </c>
      <c r="E562" t="s">
        <v>1080</v>
      </c>
      <c r="F562" t="s">
        <v>1084</v>
      </c>
      <c r="G562" s="106">
        <v>29691.535869121042</v>
      </c>
      <c r="H562" s="133">
        <f t="shared" si="65"/>
        <v>51.192303222622485</v>
      </c>
      <c r="I562" s="132">
        <v>63550.072249703</v>
      </c>
      <c r="J562">
        <f t="shared" si="64"/>
        <v>23.84</v>
      </c>
      <c r="K562">
        <f t="shared" si="66"/>
        <v>1</v>
      </c>
      <c r="L562">
        <f t="shared" si="67"/>
        <v>1</v>
      </c>
      <c r="M562">
        <f t="shared" si="68"/>
        <v>0</v>
      </c>
      <c r="Y562" s="164">
        <f t="shared" si="69"/>
        <v>51.192303222622485</v>
      </c>
      <c r="Z562" s="164">
        <f t="shared" si="70"/>
        <v>49.603727460394438</v>
      </c>
      <c r="AA562" s="165">
        <f t="shared" si="71"/>
        <v>-3.1031535254816167E-2</v>
      </c>
    </row>
    <row r="563" spans="1:27" x14ac:dyDescent="0.35">
      <c r="A563" t="s">
        <v>1072</v>
      </c>
      <c r="B563" t="s">
        <v>1073</v>
      </c>
      <c r="C563" t="s">
        <v>1075</v>
      </c>
      <c r="D563" t="s">
        <v>1077</v>
      </c>
      <c r="E563" t="s">
        <v>1080</v>
      </c>
      <c r="F563" t="s">
        <v>1084</v>
      </c>
      <c r="G563" s="106">
        <v>28481.192254520636</v>
      </c>
      <c r="H563" s="133">
        <f t="shared" si="65"/>
        <v>49.105503887104547</v>
      </c>
      <c r="I563" s="132">
        <v>71394.000753582499</v>
      </c>
      <c r="J563">
        <f t="shared" si="64"/>
        <v>23.84</v>
      </c>
      <c r="K563">
        <f t="shared" si="66"/>
        <v>1</v>
      </c>
      <c r="L563">
        <f t="shared" si="67"/>
        <v>1</v>
      </c>
      <c r="M563">
        <f t="shared" si="68"/>
        <v>0</v>
      </c>
      <c r="Y563" s="164">
        <f t="shared" si="69"/>
        <v>49.105503887104547</v>
      </c>
      <c r="Z563" s="164">
        <f t="shared" si="70"/>
        <v>52.02693939213114</v>
      </c>
      <c r="AA563" s="165">
        <f t="shared" si="71"/>
        <v>5.9493035887445256E-2</v>
      </c>
    </row>
    <row r="564" spans="1:27" x14ac:dyDescent="0.35">
      <c r="A564" t="s">
        <v>1072</v>
      </c>
      <c r="B564" t="s">
        <v>1073</v>
      </c>
      <c r="C564" t="s">
        <v>1075</v>
      </c>
      <c r="D564" t="s">
        <v>1077</v>
      </c>
      <c r="E564" t="s">
        <v>1081</v>
      </c>
      <c r="F564" t="s">
        <v>1083</v>
      </c>
      <c r="G564" s="106">
        <v>14677.504841572001</v>
      </c>
      <c r="H564" s="133">
        <f t="shared" si="65"/>
        <v>25.306042830296555</v>
      </c>
      <c r="I564" s="132">
        <v>3495.45982983364</v>
      </c>
      <c r="J564">
        <f t="shared" si="64"/>
        <v>23.84</v>
      </c>
      <c r="K564">
        <f t="shared" si="66"/>
        <v>1</v>
      </c>
      <c r="L564">
        <f t="shared" si="67"/>
        <v>1</v>
      </c>
      <c r="M564">
        <f t="shared" si="68"/>
        <v>1</v>
      </c>
      <c r="Y564" s="164">
        <f t="shared" si="69"/>
        <v>25.306042830296555</v>
      </c>
      <c r="Z564" s="164">
        <f t="shared" si="70"/>
        <v>31.821542944970467</v>
      </c>
      <c r="AA564" s="165">
        <f t="shared" si="71"/>
        <v>0.25746815329315398</v>
      </c>
    </row>
    <row r="565" spans="1:27" x14ac:dyDescent="0.35">
      <c r="A565" t="s">
        <v>1072</v>
      </c>
      <c r="B565" t="s">
        <v>1073</v>
      </c>
      <c r="C565" t="s">
        <v>1075</v>
      </c>
      <c r="D565" t="s">
        <v>1077</v>
      </c>
      <c r="E565" t="s">
        <v>1081</v>
      </c>
      <c r="F565" t="s">
        <v>1083</v>
      </c>
      <c r="G565" s="106">
        <v>18630.818165821707</v>
      </c>
      <c r="H565" s="133">
        <f t="shared" si="65"/>
        <v>32.122100285899492</v>
      </c>
      <c r="I565" s="132">
        <v>14172.2970393051</v>
      </c>
      <c r="J565">
        <f t="shared" si="64"/>
        <v>23.84</v>
      </c>
      <c r="K565">
        <f t="shared" si="66"/>
        <v>1</v>
      </c>
      <c r="L565">
        <f t="shared" si="67"/>
        <v>1</v>
      </c>
      <c r="M565">
        <f t="shared" si="68"/>
        <v>1</v>
      </c>
      <c r="Y565" s="164">
        <f t="shared" si="69"/>
        <v>32.122100285899492</v>
      </c>
      <c r="Z565" s="164">
        <f t="shared" si="70"/>
        <v>35.119920703819943</v>
      </c>
      <c r="AA565" s="165">
        <f t="shared" si="71"/>
        <v>9.332579100490479E-2</v>
      </c>
    </row>
    <row r="566" spans="1:27" x14ac:dyDescent="0.35">
      <c r="A566" t="s">
        <v>1072</v>
      </c>
      <c r="B566" t="s">
        <v>1073</v>
      </c>
      <c r="C566" t="s">
        <v>1075</v>
      </c>
      <c r="D566" t="s">
        <v>1077</v>
      </c>
      <c r="E566" t="s">
        <v>1081</v>
      </c>
      <c r="F566" t="s">
        <v>1083</v>
      </c>
      <c r="G566" s="106">
        <v>20844.918490546381</v>
      </c>
      <c r="H566" s="133">
        <f t="shared" si="65"/>
        <v>35.939514638873071</v>
      </c>
      <c r="I566" s="132">
        <v>23954.0527728093</v>
      </c>
      <c r="J566">
        <f t="shared" si="64"/>
        <v>23.84</v>
      </c>
      <c r="K566">
        <f t="shared" si="66"/>
        <v>1</v>
      </c>
      <c r="L566">
        <f t="shared" si="67"/>
        <v>1</v>
      </c>
      <c r="M566">
        <f t="shared" si="68"/>
        <v>1</v>
      </c>
      <c r="Y566" s="164">
        <f t="shared" si="69"/>
        <v>35.939514638873071</v>
      </c>
      <c r="Z566" s="164">
        <f t="shared" si="70"/>
        <v>38.14178241444592</v>
      </c>
      <c r="AA566" s="165">
        <f t="shared" si="71"/>
        <v>6.1277059462311767E-2</v>
      </c>
    </row>
    <row r="567" spans="1:27" x14ac:dyDescent="0.35">
      <c r="A567" t="s">
        <v>1072</v>
      </c>
      <c r="B567" t="s">
        <v>1073</v>
      </c>
      <c r="C567" t="s">
        <v>1075</v>
      </c>
      <c r="D567" t="s">
        <v>1077</v>
      </c>
      <c r="E567" t="s">
        <v>1081</v>
      </c>
      <c r="F567" t="s">
        <v>1083</v>
      </c>
      <c r="G567" s="106">
        <v>26914.793613584428</v>
      </c>
      <c r="H567" s="133">
        <f t="shared" si="65"/>
        <v>46.404816575145567</v>
      </c>
      <c r="I567" s="132">
        <v>31081.371963744201</v>
      </c>
      <c r="J567">
        <f t="shared" si="64"/>
        <v>23.84</v>
      </c>
      <c r="K567">
        <f t="shared" si="66"/>
        <v>1</v>
      </c>
      <c r="L567">
        <f t="shared" si="67"/>
        <v>1</v>
      </c>
      <c r="M567">
        <f t="shared" si="68"/>
        <v>1</v>
      </c>
      <c r="Y567" s="164">
        <f t="shared" si="69"/>
        <v>46.404816575145567</v>
      </c>
      <c r="Z567" s="164">
        <f t="shared" si="70"/>
        <v>40.343613409747242</v>
      </c>
      <c r="AA567" s="165">
        <f t="shared" si="71"/>
        <v>-0.13061581992427718</v>
      </c>
    </row>
    <row r="568" spans="1:27" x14ac:dyDescent="0.35">
      <c r="A568" t="s">
        <v>1072</v>
      </c>
      <c r="B568" t="s">
        <v>1073</v>
      </c>
      <c r="C568" t="s">
        <v>1075</v>
      </c>
      <c r="D568" t="s">
        <v>1077</v>
      </c>
      <c r="E568" t="s">
        <v>1081</v>
      </c>
      <c r="F568" t="s">
        <v>1083</v>
      </c>
      <c r="G568" s="106">
        <v>26617.229440836476</v>
      </c>
      <c r="H568" s="133">
        <f t="shared" si="65"/>
        <v>45.891774897993926</v>
      </c>
      <c r="I568" s="132">
        <v>45016.2336447989</v>
      </c>
      <c r="J568">
        <f t="shared" si="64"/>
        <v>23.84</v>
      </c>
      <c r="K568">
        <f t="shared" si="66"/>
        <v>1</v>
      </c>
      <c r="L568">
        <f t="shared" si="67"/>
        <v>1</v>
      </c>
      <c r="M568">
        <f t="shared" si="68"/>
        <v>1</v>
      </c>
      <c r="Y568" s="164">
        <f t="shared" si="69"/>
        <v>45.891774897993926</v>
      </c>
      <c r="Z568" s="164">
        <f t="shared" si="70"/>
        <v>44.648487310106162</v>
      </c>
      <c r="AA568" s="165">
        <f t="shared" si="71"/>
        <v>-2.7091730286119553E-2</v>
      </c>
    </row>
    <row r="569" spans="1:27" x14ac:dyDescent="0.35">
      <c r="A569" t="s">
        <v>1072</v>
      </c>
      <c r="B569" t="s">
        <v>1073</v>
      </c>
      <c r="C569" t="s">
        <v>1075</v>
      </c>
      <c r="D569" t="s">
        <v>1077</v>
      </c>
      <c r="E569" t="s">
        <v>1081</v>
      </c>
      <c r="F569" t="s">
        <v>1083</v>
      </c>
      <c r="G569" s="106">
        <v>28811.813192610247</v>
      </c>
      <c r="H569" s="133">
        <f t="shared" si="65"/>
        <v>49.675539987259043</v>
      </c>
      <c r="I569" s="132">
        <v>54061.366139626101</v>
      </c>
      <c r="J569">
        <f t="shared" si="64"/>
        <v>23.84</v>
      </c>
      <c r="K569">
        <f t="shared" si="66"/>
        <v>1</v>
      </c>
      <c r="L569">
        <f t="shared" si="67"/>
        <v>1</v>
      </c>
      <c r="M569">
        <f t="shared" si="68"/>
        <v>1</v>
      </c>
      <c r="Y569" s="164">
        <f t="shared" si="69"/>
        <v>49.675539987259043</v>
      </c>
      <c r="Z569" s="164">
        <f t="shared" si="70"/>
        <v>47.442785215137306</v>
      </c>
      <c r="AA569" s="165">
        <f t="shared" si="71"/>
        <v>-4.4946763994803129E-2</v>
      </c>
    </row>
    <row r="570" spans="1:27" x14ac:dyDescent="0.35">
      <c r="A570" t="s">
        <v>1072</v>
      </c>
      <c r="B570" t="s">
        <v>1073</v>
      </c>
      <c r="C570" t="s">
        <v>1075</v>
      </c>
      <c r="D570" t="s">
        <v>1077</v>
      </c>
      <c r="E570" t="s">
        <v>1081</v>
      </c>
      <c r="F570" t="s">
        <v>1083</v>
      </c>
      <c r="G570" s="106">
        <v>32695.434542882347</v>
      </c>
      <c r="H570" s="133">
        <f t="shared" si="65"/>
        <v>56.371438867038528</v>
      </c>
      <c r="I570" s="132">
        <v>63550.072249703</v>
      </c>
      <c r="J570">
        <f t="shared" si="64"/>
        <v>23.84</v>
      </c>
      <c r="K570">
        <f t="shared" si="66"/>
        <v>1</v>
      </c>
      <c r="L570">
        <f t="shared" si="67"/>
        <v>1</v>
      </c>
      <c r="M570">
        <f t="shared" si="68"/>
        <v>1</v>
      </c>
      <c r="Y570" s="164">
        <f t="shared" si="69"/>
        <v>56.371438867038528</v>
      </c>
      <c r="Z570" s="164">
        <f t="shared" si="70"/>
        <v>50.374115587578757</v>
      </c>
      <c r="AA570" s="165">
        <f t="shared" si="71"/>
        <v>-0.10638939505527722</v>
      </c>
    </row>
    <row r="571" spans="1:27" x14ac:dyDescent="0.35">
      <c r="A571" t="s">
        <v>1072</v>
      </c>
      <c r="B571" t="s">
        <v>1073</v>
      </c>
      <c r="C571" t="s">
        <v>1075</v>
      </c>
      <c r="D571" t="s">
        <v>1077</v>
      </c>
      <c r="E571" t="s">
        <v>1081</v>
      </c>
      <c r="F571" t="s">
        <v>1083</v>
      </c>
      <c r="G571" s="106">
        <v>31667.845130949056</v>
      </c>
      <c r="H571" s="133">
        <f t="shared" si="65"/>
        <v>54.599732984394926</v>
      </c>
      <c r="I571" s="132">
        <v>71394.000753582499</v>
      </c>
      <c r="J571">
        <f t="shared" si="64"/>
        <v>23.84</v>
      </c>
      <c r="K571">
        <f t="shared" si="66"/>
        <v>1</v>
      </c>
      <c r="L571">
        <f t="shared" si="67"/>
        <v>1</v>
      </c>
      <c r="M571">
        <f t="shared" si="68"/>
        <v>1</v>
      </c>
      <c r="Y571" s="164">
        <f t="shared" si="69"/>
        <v>54.599732984394926</v>
      </c>
      <c r="Z571" s="164">
        <f t="shared" si="70"/>
        <v>52.797327519315459</v>
      </c>
      <c r="AA571" s="165">
        <f t="shared" si="71"/>
        <v>-3.3011250542097192E-2</v>
      </c>
    </row>
    <row r="572" spans="1:27" x14ac:dyDescent="0.35">
      <c r="A572" t="s">
        <v>1072</v>
      </c>
      <c r="B572" t="s">
        <v>1073</v>
      </c>
      <c r="C572" t="s">
        <v>1075</v>
      </c>
      <c r="D572" t="s">
        <v>1077</v>
      </c>
      <c r="E572" t="s">
        <v>1081</v>
      </c>
      <c r="F572" t="s">
        <v>1084</v>
      </c>
      <c r="G572" s="106">
        <v>15941.984080728405</v>
      </c>
      <c r="H572" s="133">
        <f t="shared" si="65"/>
        <v>27.486179449531733</v>
      </c>
      <c r="I572" s="132">
        <v>3495.45982983364</v>
      </c>
      <c r="J572">
        <f t="shared" si="64"/>
        <v>23.84</v>
      </c>
      <c r="K572">
        <f t="shared" si="66"/>
        <v>1</v>
      </c>
      <c r="L572">
        <f t="shared" si="67"/>
        <v>1</v>
      </c>
      <c r="M572">
        <f t="shared" si="68"/>
        <v>0</v>
      </c>
      <c r="Y572" s="164">
        <f t="shared" si="69"/>
        <v>27.486179449531733</v>
      </c>
      <c r="Z572" s="164">
        <f t="shared" si="70"/>
        <v>31.051154817786148</v>
      </c>
      <c r="AA572" s="165">
        <f t="shared" si="71"/>
        <v>0.12970065100535999</v>
      </c>
    </row>
    <row r="573" spans="1:27" x14ac:dyDescent="0.35">
      <c r="A573" t="s">
        <v>1072</v>
      </c>
      <c r="B573" t="s">
        <v>1073</v>
      </c>
      <c r="C573" t="s">
        <v>1075</v>
      </c>
      <c r="D573" t="s">
        <v>1077</v>
      </c>
      <c r="E573" t="s">
        <v>1081</v>
      </c>
      <c r="F573" t="s">
        <v>1084</v>
      </c>
      <c r="G573" s="106">
        <v>19560.012426507732</v>
      </c>
      <c r="H573" s="133">
        <f t="shared" si="65"/>
        <v>33.724159356047814</v>
      </c>
      <c r="I573" s="132">
        <v>14172.2970393051</v>
      </c>
      <c r="J573">
        <f t="shared" si="64"/>
        <v>23.84</v>
      </c>
      <c r="K573">
        <f t="shared" si="66"/>
        <v>1</v>
      </c>
      <c r="L573">
        <f t="shared" si="67"/>
        <v>1</v>
      </c>
      <c r="M573">
        <f t="shared" si="68"/>
        <v>0</v>
      </c>
      <c r="Y573" s="164">
        <f t="shared" si="69"/>
        <v>33.724159356047814</v>
      </c>
      <c r="Z573" s="164">
        <f t="shared" si="70"/>
        <v>34.349532576635625</v>
      </c>
      <c r="AA573" s="165">
        <f t="shared" si="71"/>
        <v>1.8543774923648559E-2</v>
      </c>
    </row>
    <row r="574" spans="1:27" x14ac:dyDescent="0.35">
      <c r="A574" t="s">
        <v>1072</v>
      </c>
      <c r="B574" t="s">
        <v>1073</v>
      </c>
      <c r="C574" t="s">
        <v>1075</v>
      </c>
      <c r="D574" t="s">
        <v>1077</v>
      </c>
      <c r="E574" t="s">
        <v>1081</v>
      </c>
      <c r="F574" t="s">
        <v>1084</v>
      </c>
      <c r="G574" s="106">
        <v>20747.366224005458</v>
      </c>
      <c r="H574" s="133">
        <f t="shared" si="65"/>
        <v>35.771321075871477</v>
      </c>
      <c r="I574" s="132">
        <v>23954.0527728093</v>
      </c>
      <c r="J574">
        <f t="shared" si="64"/>
        <v>23.84</v>
      </c>
      <c r="K574">
        <f t="shared" si="66"/>
        <v>1</v>
      </c>
      <c r="L574">
        <f t="shared" si="67"/>
        <v>1</v>
      </c>
      <c r="M574">
        <f t="shared" si="68"/>
        <v>0</v>
      </c>
      <c r="Y574" s="164">
        <f t="shared" si="69"/>
        <v>35.771321075871477</v>
      </c>
      <c r="Z574" s="164">
        <f t="shared" si="70"/>
        <v>37.371394287261602</v>
      </c>
      <c r="AA574" s="165">
        <f t="shared" si="71"/>
        <v>4.4730615567603715E-2</v>
      </c>
    </row>
    <row r="575" spans="1:27" x14ac:dyDescent="0.35">
      <c r="A575" t="s">
        <v>1072</v>
      </c>
      <c r="B575" t="s">
        <v>1073</v>
      </c>
      <c r="C575" t="s">
        <v>1075</v>
      </c>
      <c r="D575" t="s">
        <v>1077</v>
      </c>
      <c r="E575" t="s">
        <v>1081</v>
      </c>
      <c r="F575" t="s">
        <v>1084</v>
      </c>
      <c r="G575" s="106">
        <v>25889.905023759235</v>
      </c>
      <c r="H575" s="133">
        <f t="shared" si="65"/>
        <v>44.637767282343511</v>
      </c>
      <c r="I575" s="132">
        <v>31081.371963744201</v>
      </c>
      <c r="J575">
        <f t="shared" si="64"/>
        <v>23.84</v>
      </c>
      <c r="K575">
        <f t="shared" si="66"/>
        <v>1</v>
      </c>
      <c r="L575">
        <f t="shared" si="67"/>
        <v>1</v>
      </c>
      <c r="M575">
        <f t="shared" si="68"/>
        <v>0</v>
      </c>
      <c r="Y575" s="164">
        <f t="shared" si="69"/>
        <v>44.637767282343511</v>
      </c>
      <c r="Z575" s="164">
        <f t="shared" si="70"/>
        <v>39.573225282562923</v>
      </c>
      <c r="AA575" s="165">
        <f t="shared" si="71"/>
        <v>-0.11345867654504904</v>
      </c>
    </row>
    <row r="576" spans="1:27" x14ac:dyDescent="0.35">
      <c r="A576" t="s">
        <v>1072</v>
      </c>
      <c r="B576" t="s">
        <v>1073</v>
      </c>
      <c r="C576" t="s">
        <v>1075</v>
      </c>
      <c r="D576" t="s">
        <v>1077</v>
      </c>
      <c r="E576" t="s">
        <v>1081</v>
      </c>
      <c r="F576" t="s">
        <v>1084</v>
      </c>
      <c r="G576" s="106">
        <v>25373.458242076598</v>
      </c>
      <c r="H576" s="133">
        <f t="shared" si="65"/>
        <v>43.747341796683791</v>
      </c>
      <c r="I576" s="132">
        <v>45016.2336447989</v>
      </c>
      <c r="J576">
        <f t="shared" si="64"/>
        <v>23.84</v>
      </c>
      <c r="K576">
        <f t="shared" si="66"/>
        <v>1</v>
      </c>
      <c r="L576">
        <f t="shared" si="67"/>
        <v>1</v>
      </c>
      <c r="M576">
        <f t="shared" si="68"/>
        <v>0</v>
      </c>
      <c r="Y576" s="164">
        <f t="shared" si="69"/>
        <v>43.747341796683791</v>
      </c>
      <c r="Z576" s="164">
        <f t="shared" si="70"/>
        <v>43.878099182921844</v>
      </c>
      <c r="AA576" s="165">
        <f t="shared" si="71"/>
        <v>2.9889218605727574E-3</v>
      </c>
    </row>
    <row r="577" spans="1:27" x14ac:dyDescent="0.35">
      <c r="A577" t="s">
        <v>1072</v>
      </c>
      <c r="B577" t="s">
        <v>1073</v>
      </c>
      <c r="C577" t="s">
        <v>1075</v>
      </c>
      <c r="D577" t="s">
        <v>1077</v>
      </c>
      <c r="E577" t="s">
        <v>1081</v>
      </c>
      <c r="F577" t="s">
        <v>1084</v>
      </c>
      <c r="G577" s="106">
        <v>26704.755282126585</v>
      </c>
      <c r="H577" s="133">
        <f t="shared" si="65"/>
        <v>46.042681520907905</v>
      </c>
      <c r="I577" s="132">
        <v>54061.366139626101</v>
      </c>
      <c r="J577">
        <f t="shared" si="64"/>
        <v>23.84</v>
      </c>
      <c r="K577">
        <f t="shared" si="66"/>
        <v>1</v>
      </c>
      <c r="L577">
        <f t="shared" si="67"/>
        <v>1</v>
      </c>
      <c r="M577">
        <f t="shared" si="68"/>
        <v>0</v>
      </c>
      <c r="Y577" s="164">
        <f t="shared" si="69"/>
        <v>46.042681520907905</v>
      </c>
      <c r="Z577" s="164">
        <f t="shared" si="70"/>
        <v>46.672397087952987</v>
      </c>
      <c r="AA577" s="165">
        <f t="shared" si="71"/>
        <v>1.3676778724521776E-2</v>
      </c>
    </row>
    <row r="578" spans="1:27" x14ac:dyDescent="0.35">
      <c r="A578" t="s">
        <v>1072</v>
      </c>
      <c r="B578" t="s">
        <v>1073</v>
      </c>
      <c r="C578" t="s">
        <v>1075</v>
      </c>
      <c r="D578" t="s">
        <v>1077</v>
      </c>
      <c r="E578" t="s">
        <v>1081</v>
      </c>
      <c r="F578" t="s">
        <v>1084</v>
      </c>
      <c r="G578" s="106">
        <v>29572.463932299812</v>
      </c>
      <c r="H578" s="133">
        <f t="shared" si="65"/>
        <v>50.987006779827261</v>
      </c>
      <c r="I578" s="132">
        <v>63550.072249703</v>
      </c>
      <c r="J578">
        <f t="shared" si="64"/>
        <v>23.84</v>
      </c>
      <c r="K578">
        <f t="shared" si="66"/>
        <v>1</v>
      </c>
      <c r="L578">
        <f t="shared" si="67"/>
        <v>1</v>
      </c>
      <c r="M578">
        <f t="shared" si="68"/>
        <v>0</v>
      </c>
      <c r="Y578" s="164">
        <f t="shared" si="69"/>
        <v>50.987006779827261</v>
      </c>
      <c r="Z578" s="164">
        <f t="shared" si="70"/>
        <v>49.603727460394438</v>
      </c>
      <c r="AA578" s="165">
        <f t="shared" si="71"/>
        <v>-2.7130035803162866E-2</v>
      </c>
    </row>
    <row r="579" spans="1:27" x14ac:dyDescent="0.35">
      <c r="A579" t="s">
        <v>1072</v>
      </c>
      <c r="B579" t="s">
        <v>1073</v>
      </c>
      <c r="C579" t="s">
        <v>1075</v>
      </c>
      <c r="D579" t="s">
        <v>1077</v>
      </c>
      <c r="E579" t="s">
        <v>1081</v>
      </c>
      <c r="F579" t="s">
        <v>1084</v>
      </c>
      <c r="G579" s="106">
        <v>28448.221952500568</v>
      </c>
      <c r="H579" s="133">
        <f t="shared" si="65"/>
        <v>49.048658538794079</v>
      </c>
      <c r="I579" s="132">
        <v>71394.000753582499</v>
      </c>
      <c r="J579">
        <f t="shared" si="64"/>
        <v>23.84</v>
      </c>
      <c r="K579">
        <f t="shared" si="66"/>
        <v>1</v>
      </c>
      <c r="L579">
        <f t="shared" si="67"/>
        <v>1</v>
      </c>
      <c r="M579">
        <f t="shared" si="68"/>
        <v>0</v>
      </c>
      <c r="Y579" s="164">
        <f t="shared" si="69"/>
        <v>49.048658538794079</v>
      </c>
      <c r="Z579" s="164">
        <f t="shared" si="70"/>
        <v>52.02693939213114</v>
      </c>
      <c r="AA579" s="165">
        <f t="shared" si="71"/>
        <v>6.0720944100468133E-2</v>
      </c>
    </row>
    <row r="580" spans="1:27" x14ac:dyDescent="0.35">
      <c r="A580" t="s">
        <v>1072</v>
      </c>
      <c r="B580" t="s">
        <v>1073</v>
      </c>
      <c r="C580" t="s">
        <v>1075</v>
      </c>
      <c r="D580" t="s">
        <v>1078</v>
      </c>
      <c r="E580" t="s">
        <v>1079</v>
      </c>
      <c r="F580" t="s">
        <v>1083</v>
      </c>
      <c r="G580" s="106">
        <v>14952.289154375856</v>
      </c>
      <c r="H580" s="133">
        <f t="shared" si="65"/>
        <v>25.779808886854923</v>
      </c>
      <c r="I580" s="132">
        <v>3495.45982983364</v>
      </c>
      <c r="J580">
        <f t="shared" ref="J580:J643" si="72">IF(A580="LI01",10,23.84)</f>
        <v>23.84</v>
      </c>
      <c r="K580">
        <f t="shared" si="66"/>
        <v>1</v>
      </c>
      <c r="L580">
        <f t="shared" si="67"/>
        <v>1</v>
      </c>
      <c r="M580">
        <f t="shared" si="68"/>
        <v>1</v>
      </c>
      <c r="Y580" s="164">
        <f t="shared" si="69"/>
        <v>25.779808886854923</v>
      </c>
      <c r="Z580" s="164">
        <f t="shared" si="70"/>
        <v>31.821542944970467</v>
      </c>
      <c r="AA580" s="165">
        <f t="shared" si="71"/>
        <v>0.23435914845731132</v>
      </c>
    </row>
    <row r="581" spans="1:27" x14ac:dyDescent="0.35">
      <c r="A581" t="s">
        <v>1072</v>
      </c>
      <c r="B581" t="s">
        <v>1073</v>
      </c>
      <c r="C581" t="s">
        <v>1075</v>
      </c>
      <c r="D581" t="s">
        <v>1078</v>
      </c>
      <c r="E581" t="s">
        <v>1079</v>
      </c>
      <c r="F581" t="s">
        <v>1083</v>
      </c>
      <c r="G581" s="106">
        <v>18871.552152076973</v>
      </c>
      <c r="H581" s="133">
        <f t="shared" ref="H581:H644" si="73">G581/580</f>
        <v>32.537158882891333</v>
      </c>
      <c r="I581" s="132">
        <v>14172.2970393051</v>
      </c>
      <c r="J581">
        <f t="shared" si="72"/>
        <v>23.84</v>
      </c>
      <c r="K581">
        <f t="shared" ref="K581:K644" si="74">IF(B581="ENT01",1,2)</f>
        <v>1</v>
      </c>
      <c r="L581">
        <f t="shared" ref="L581:L644" si="75">IF(C581="ENV01",1,2)</f>
        <v>1</v>
      </c>
      <c r="M581">
        <f t="shared" ref="M581:M644" si="76">IF(F581="ZVDF01",1,0)</f>
        <v>1</v>
      </c>
      <c r="Y581" s="164">
        <f t="shared" ref="Y581:Y644" si="77">H581</f>
        <v>32.537158882891333</v>
      </c>
      <c r="Z581" s="164">
        <f t="shared" ref="Z581:Z644" si="78">$P$20+I581*$P$21+J581*$P$22+K581*$P$23+L581*$P$24+M581*$P$25</f>
        <v>35.119920703819943</v>
      </c>
      <c r="AA581" s="165">
        <f t="shared" ref="AA581:AA644" si="79">Z581/Y581-1</f>
        <v>7.9378836677921338E-2</v>
      </c>
    </row>
    <row r="582" spans="1:27" x14ac:dyDescent="0.35">
      <c r="A582" t="s">
        <v>1072</v>
      </c>
      <c r="B582" t="s">
        <v>1073</v>
      </c>
      <c r="C582" t="s">
        <v>1075</v>
      </c>
      <c r="D582" t="s">
        <v>1078</v>
      </c>
      <c r="E582" t="s">
        <v>1079</v>
      </c>
      <c r="F582" t="s">
        <v>1083</v>
      </c>
      <c r="G582" s="106">
        <v>21181.474957681934</v>
      </c>
      <c r="H582" s="133">
        <f t="shared" si="73"/>
        <v>36.519784409796436</v>
      </c>
      <c r="I582" s="132">
        <v>23954.0527728093</v>
      </c>
      <c r="J582">
        <f t="shared" si="72"/>
        <v>23.84</v>
      </c>
      <c r="K582">
        <f t="shared" si="74"/>
        <v>1</v>
      </c>
      <c r="L582">
        <f t="shared" si="75"/>
        <v>1</v>
      </c>
      <c r="M582">
        <f t="shared" si="76"/>
        <v>1</v>
      </c>
      <c r="Y582" s="164">
        <f t="shared" si="77"/>
        <v>36.519784409796436</v>
      </c>
      <c r="Z582" s="164">
        <f t="shared" si="78"/>
        <v>38.14178241444592</v>
      </c>
      <c r="AA582" s="165">
        <f t="shared" si="79"/>
        <v>4.4414227270585416E-2</v>
      </c>
    </row>
    <row r="583" spans="1:27" x14ac:dyDescent="0.35">
      <c r="A583" t="s">
        <v>1072</v>
      </c>
      <c r="B583" t="s">
        <v>1073</v>
      </c>
      <c r="C583" t="s">
        <v>1075</v>
      </c>
      <c r="D583" t="s">
        <v>1078</v>
      </c>
      <c r="E583" t="s">
        <v>1079</v>
      </c>
      <c r="F583" t="s">
        <v>1083</v>
      </c>
      <c r="G583" s="106">
        <v>27404.136358709122</v>
      </c>
      <c r="H583" s="133">
        <f t="shared" si="73"/>
        <v>47.248510963291587</v>
      </c>
      <c r="I583" s="132">
        <v>31081.371963744201</v>
      </c>
      <c r="J583">
        <f t="shared" si="72"/>
        <v>23.84</v>
      </c>
      <c r="K583">
        <f t="shared" si="74"/>
        <v>1</v>
      </c>
      <c r="L583">
        <f t="shared" si="75"/>
        <v>1</v>
      </c>
      <c r="M583">
        <f t="shared" si="76"/>
        <v>1</v>
      </c>
      <c r="Y583" s="164">
        <f t="shared" si="77"/>
        <v>47.248510963291587</v>
      </c>
      <c r="Z583" s="164">
        <f t="shared" si="78"/>
        <v>40.343613409747242</v>
      </c>
      <c r="AA583" s="165">
        <f t="shared" si="79"/>
        <v>-0.14614000341532274</v>
      </c>
    </row>
    <row r="584" spans="1:27" x14ac:dyDescent="0.35">
      <c r="A584" t="s">
        <v>1072</v>
      </c>
      <c r="B584" t="s">
        <v>1073</v>
      </c>
      <c r="C584" t="s">
        <v>1075</v>
      </c>
      <c r="D584" t="s">
        <v>1078</v>
      </c>
      <c r="E584" t="s">
        <v>1079</v>
      </c>
      <c r="F584" t="s">
        <v>1083</v>
      </c>
      <c r="G584" s="106">
        <v>26963.806571769997</v>
      </c>
      <c r="H584" s="133">
        <f t="shared" si="73"/>
        <v>46.489321675465511</v>
      </c>
      <c r="I584" s="132">
        <v>45016.2336447989</v>
      </c>
      <c r="J584">
        <f t="shared" si="72"/>
        <v>23.84</v>
      </c>
      <c r="K584">
        <f t="shared" si="74"/>
        <v>1</v>
      </c>
      <c r="L584">
        <f t="shared" si="75"/>
        <v>1</v>
      </c>
      <c r="M584">
        <f t="shared" si="76"/>
        <v>1</v>
      </c>
      <c r="Y584" s="164">
        <f t="shared" si="77"/>
        <v>46.489321675465511</v>
      </c>
      <c r="Z584" s="164">
        <f t="shared" si="78"/>
        <v>44.648487310106162</v>
      </c>
      <c r="AA584" s="165">
        <f t="shared" si="79"/>
        <v>-3.9596928907888129E-2</v>
      </c>
    </row>
    <row r="585" spans="1:27" x14ac:dyDescent="0.35">
      <c r="A585" t="s">
        <v>1072</v>
      </c>
      <c r="B585" t="s">
        <v>1073</v>
      </c>
      <c r="C585" t="s">
        <v>1075</v>
      </c>
      <c r="D585" t="s">
        <v>1078</v>
      </c>
      <c r="E585" t="s">
        <v>1079</v>
      </c>
      <c r="F585" t="s">
        <v>1083</v>
      </c>
      <c r="G585" s="106">
        <v>29217.898867382526</v>
      </c>
      <c r="H585" s="133">
        <f t="shared" si="73"/>
        <v>50.375687702383665</v>
      </c>
      <c r="I585" s="132">
        <v>54061.366139626101</v>
      </c>
      <c r="J585">
        <f t="shared" si="72"/>
        <v>23.84</v>
      </c>
      <c r="K585">
        <f t="shared" si="74"/>
        <v>1</v>
      </c>
      <c r="L585">
        <f t="shared" si="75"/>
        <v>1</v>
      </c>
      <c r="M585">
        <f t="shared" si="76"/>
        <v>1</v>
      </c>
      <c r="Y585" s="164">
        <f t="shared" si="77"/>
        <v>50.375687702383665</v>
      </c>
      <c r="Z585" s="164">
        <f t="shared" si="78"/>
        <v>47.442785215137306</v>
      </c>
      <c r="AA585" s="165">
        <f t="shared" si="79"/>
        <v>-5.8220594517215507E-2</v>
      </c>
    </row>
    <row r="586" spans="1:27" x14ac:dyDescent="0.35">
      <c r="A586" t="s">
        <v>1072</v>
      </c>
      <c r="B586" t="s">
        <v>1073</v>
      </c>
      <c r="C586" t="s">
        <v>1075</v>
      </c>
      <c r="D586" t="s">
        <v>1078</v>
      </c>
      <c r="E586" t="s">
        <v>1079</v>
      </c>
      <c r="F586" t="s">
        <v>1083</v>
      </c>
      <c r="G586" s="106">
        <v>33647.460776213986</v>
      </c>
      <c r="H586" s="133">
        <f t="shared" si="73"/>
        <v>58.012863407265492</v>
      </c>
      <c r="I586" s="132">
        <v>63550.072249703</v>
      </c>
      <c r="J586">
        <f t="shared" si="72"/>
        <v>23.84</v>
      </c>
      <c r="K586">
        <f t="shared" si="74"/>
        <v>1</v>
      </c>
      <c r="L586">
        <f t="shared" si="75"/>
        <v>1</v>
      </c>
      <c r="M586">
        <f t="shared" si="76"/>
        <v>1</v>
      </c>
      <c r="Y586" s="164">
        <f t="shared" si="77"/>
        <v>58.012863407265492</v>
      </c>
      <c r="Z586" s="164">
        <f t="shared" si="78"/>
        <v>50.374115587578757</v>
      </c>
      <c r="AA586" s="165">
        <f t="shared" si="79"/>
        <v>-0.13167334572094336</v>
      </c>
    </row>
    <row r="587" spans="1:27" x14ac:dyDescent="0.35">
      <c r="A587" t="s">
        <v>1072</v>
      </c>
      <c r="B587" t="s">
        <v>1073</v>
      </c>
      <c r="C587" t="s">
        <v>1075</v>
      </c>
      <c r="D587" t="s">
        <v>1078</v>
      </c>
      <c r="E587" t="s">
        <v>1079</v>
      </c>
      <c r="F587" t="s">
        <v>1083</v>
      </c>
      <c r="G587" s="106">
        <v>32510.173696621216</v>
      </c>
      <c r="H587" s="133">
        <f t="shared" si="73"/>
        <v>56.052023614864162</v>
      </c>
      <c r="I587" s="132">
        <v>71394.000753582499</v>
      </c>
      <c r="J587">
        <f t="shared" si="72"/>
        <v>23.84</v>
      </c>
      <c r="K587">
        <f t="shared" si="74"/>
        <v>1</v>
      </c>
      <c r="L587">
        <f t="shared" si="75"/>
        <v>1</v>
      </c>
      <c r="M587">
        <f t="shared" si="76"/>
        <v>1</v>
      </c>
      <c r="Y587" s="164">
        <f t="shared" si="77"/>
        <v>56.052023614864162</v>
      </c>
      <c r="Z587" s="164">
        <f t="shared" si="78"/>
        <v>52.797327519315459</v>
      </c>
      <c r="AA587" s="165">
        <f t="shared" si="79"/>
        <v>-5.8065630563347015E-2</v>
      </c>
    </row>
    <row r="588" spans="1:27" x14ac:dyDescent="0.35">
      <c r="A588" t="s">
        <v>1072</v>
      </c>
      <c r="B588" t="s">
        <v>1073</v>
      </c>
      <c r="C588" t="s">
        <v>1075</v>
      </c>
      <c r="D588" t="s">
        <v>1078</v>
      </c>
      <c r="E588" t="s">
        <v>1079</v>
      </c>
      <c r="F588" t="s">
        <v>1084</v>
      </c>
      <c r="G588" s="106">
        <v>16197.105284752406</v>
      </c>
      <c r="H588" s="133">
        <f t="shared" si="73"/>
        <v>27.926043594400699</v>
      </c>
      <c r="I588" s="132">
        <v>3495.45982983364</v>
      </c>
      <c r="J588">
        <f t="shared" si="72"/>
        <v>23.84</v>
      </c>
      <c r="K588">
        <f t="shared" si="74"/>
        <v>1</v>
      </c>
      <c r="L588">
        <f t="shared" si="75"/>
        <v>1</v>
      </c>
      <c r="M588">
        <f t="shared" si="76"/>
        <v>0</v>
      </c>
      <c r="Y588" s="164">
        <f t="shared" si="77"/>
        <v>27.926043594400699</v>
      </c>
      <c r="Z588" s="164">
        <f t="shared" si="78"/>
        <v>31.051154817786148</v>
      </c>
      <c r="AA588" s="165">
        <f t="shared" si="79"/>
        <v>0.11190669429492872</v>
      </c>
    </row>
    <row r="589" spans="1:27" x14ac:dyDescent="0.35">
      <c r="A589" t="s">
        <v>1072</v>
      </c>
      <c r="B589" t="s">
        <v>1073</v>
      </c>
      <c r="C589" t="s">
        <v>1075</v>
      </c>
      <c r="D589" t="s">
        <v>1078</v>
      </c>
      <c r="E589" t="s">
        <v>1079</v>
      </c>
      <c r="F589" t="s">
        <v>1084</v>
      </c>
      <c r="G589" s="106">
        <v>19765.128929816397</v>
      </c>
      <c r="H589" s="133">
        <f t="shared" si="73"/>
        <v>34.077808499683442</v>
      </c>
      <c r="I589" s="132">
        <v>14172.2970393051</v>
      </c>
      <c r="J589">
        <f t="shared" si="72"/>
        <v>23.84</v>
      </c>
      <c r="K589">
        <f t="shared" si="74"/>
        <v>1</v>
      </c>
      <c r="L589">
        <f t="shared" si="75"/>
        <v>1</v>
      </c>
      <c r="M589">
        <f t="shared" si="76"/>
        <v>0</v>
      </c>
      <c r="Y589" s="164">
        <f t="shared" si="77"/>
        <v>34.077808499683442</v>
      </c>
      <c r="Z589" s="164">
        <f t="shared" si="78"/>
        <v>34.349532576635625</v>
      </c>
      <c r="AA589" s="165">
        <f t="shared" si="79"/>
        <v>7.9736370651506405E-3</v>
      </c>
    </row>
    <row r="590" spans="1:27" x14ac:dyDescent="0.35">
      <c r="A590" t="s">
        <v>1072</v>
      </c>
      <c r="B590" t="s">
        <v>1073</v>
      </c>
      <c r="C590" t="s">
        <v>1075</v>
      </c>
      <c r="D590" t="s">
        <v>1078</v>
      </c>
      <c r="E590" t="s">
        <v>1079</v>
      </c>
      <c r="F590" t="s">
        <v>1084</v>
      </c>
      <c r="G590" s="106">
        <v>21047.423240768854</v>
      </c>
      <c r="H590" s="133">
        <f t="shared" si="73"/>
        <v>36.288660759946303</v>
      </c>
      <c r="I590" s="132">
        <v>23954.0527728093</v>
      </c>
      <c r="J590">
        <f t="shared" si="72"/>
        <v>23.84</v>
      </c>
      <c r="K590">
        <f t="shared" si="74"/>
        <v>1</v>
      </c>
      <c r="L590">
        <f t="shared" si="75"/>
        <v>1</v>
      </c>
      <c r="M590">
        <f t="shared" si="76"/>
        <v>0</v>
      </c>
      <c r="Y590" s="164">
        <f t="shared" si="77"/>
        <v>36.288660759946303</v>
      </c>
      <c r="Z590" s="164">
        <f t="shared" si="78"/>
        <v>37.371394287261602</v>
      </c>
      <c r="AA590" s="165">
        <f t="shared" si="79"/>
        <v>2.9836690157228674E-2</v>
      </c>
    </row>
    <row r="591" spans="1:27" x14ac:dyDescent="0.35">
      <c r="A591" t="s">
        <v>1072</v>
      </c>
      <c r="B591" t="s">
        <v>1073</v>
      </c>
      <c r="C591" t="s">
        <v>1075</v>
      </c>
      <c r="D591" t="s">
        <v>1078</v>
      </c>
      <c r="E591" t="s">
        <v>1079</v>
      </c>
      <c r="F591" t="s">
        <v>1084</v>
      </c>
      <c r="G591" s="106">
        <v>26253.808147036401</v>
      </c>
      <c r="H591" s="133">
        <f t="shared" si="73"/>
        <v>45.265186460407591</v>
      </c>
      <c r="I591" s="132">
        <v>31081.371963744201</v>
      </c>
      <c r="J591">
        <f t="shared" si="72"/>
        <v>23.84</v>
      </c>
      <c r="K591">
        <f t="shared" si="74"/>
        <v>1</v>
      </c>
      <c r="L591">
        <f t="shared" si="75"/>
        <v>1</v>
      </c>
      <c r="M591">
        <f t="shared" si="76"/>
        <v>0</v>
      </c>
      <c r="Y591" s="164">
        <f t="shared" si="77"/>
        <v>45.265186460407591</v>
      </c>
      <c r="Z591" s="164">
        <f t="shared" si="78"/>
        <v>39.573225282562923</v>
      </c>
      <c r="AA591" s="165">
        <f t="shared" si="79"/>
        <v>-0.12574699505155673</v>
      </c>
    </row>
    <row r="592" spans="1:27" x14ac:dyDescent="0.35">
      <c r="A592" t="s">
        <v>1072</v>
      </c>
      <c r="B592" t="s">
        <v>1073</v>
      </c>
      <c r="C592" t="s">
        <v>1075</v>
      </c>
      <c r="D592" t="s">
        <v>1078</v>
      </c>
      <c r="E592" t="s">
        <v>1079</v>
      </c>
      <c r="F592" t="s">
        <v>1084</v>
      </c>
      <c r="G592" s="106">
        <v>25666.43845664668</v>
      </c>
      <c r="H592" s="133">
        <f t="shared" si="73"/>
        <v>44.252480097666691</v>
      </c>
      <c r="I592" s="132">
        <v>45016.2336447989</v>
      </c>
      <c r="J592">
        <f t="shared" si="72"/>
        <v>23.84</v>
      </c>
      <c r="K592">
        <f t="shared" si="74"/>
        <v>1</v>
      </c>
      <c r="L592">
        <f t="shared" si="75"/>
        <v>1</v>
      </c>
      <c r="M592">
        <f t="shared" si="76"/>
        <v>0</v>
      </c>
      <c r="Y592" s="164">
        <f t="shared" si="77"/>
        <v>44.252480097666691</v>
      </c>
      <c r="Z592" s="164">
        <f t="shared" si="78"/>
        <v>43.878099182921844</v>
      </c>
      <c r="AA592" s="165">
        <f t="shared" si="79"/>
        <v>-8.4601114766579277E-3</v>
      </c>
    </row>
    <row r="593" spans="1:27" x14ac:dyDescent="0.35">
      <c r="A593" t="s">
        <v>1072</v>
      </c>
      <c r="B593" t="s">
        <v>1073</v>
      </c>
      <c r="C593" t="s">
        <v>1075</v>
      </c>
      <c r="D593" t="s">
        <v>1078</v>
      </c>
      <c r="E593" t="s">
        <v>1079</v>
      </c>
      <c r="F593" t="s">
        <v>1084</v>
      </c>
      <c r="G593" s="106">
        <v>27033.206584737902</v>
      </c>
      <c r="H593" s="133">
        <f t="shared" si="73"/>
        <v>46.608976870237761</v>
      </c>
      <c r="I593" s="132">
        <v>54061.366139626101</v>
      </c>
      <c r="J593">
        <f t="shared" si="72"/>
        <v>23.84</v>
      </c>
      <c r="K593">
        <f t="shared" si="74"/>
        <v>1</v>
      </c>
      <c r="L593">
        <f t="shared" si="75"/>
        <v>1</v>
      </c>
      <c r="M593">
        <f t="shared" si="76"/>
        <v>0</v>
      </c>
      <c r="Y593" s="164">
        <f t="shared" si="77"/>
        <v>46.608976870237761</v>
      </c>
      <c r="Z593" s="164">
        <f t="shared" si="78"/>
        <v>46.672397087952987</v>
      </c>
      <c r="AA593" s="165">
        <f t="shared" si="79"/>
        <v>1.3606867598014993E-3</v>
      </c>
    </row>
    <row r="594" spans="1:27" x14ac:dyDescent="0.35">
      <c r="A594" t="s">
        <v>1072</v>
      </c>
      <c r="B594" t="s">
        <v>1073</v>
      </c>
      <c r="C594" t="s">
        <v>1075</v>
      </c>
      <c r="D594" t="s">
        <v>1078</v>
      </c>
      <c r="E594" t="s">
        <v>1079</v>
      </c>
      <c r="F594" t="s">
        <v>1084</v>
      </c>
      <c r="G594" s="106">
        <v>30307.95381699823</v>
      </c>
      <c r="H594" s="133">
        <f t="shared" si="73"/>
        <v>52.255092787927985</v>
      </c>
      <c r="I594" s="132">
        <v>63550.072249703</v>
      </c>
      <c r="J594">
        <f t="shared" si="72"/>
        <v>23.84</v>
      </c>
      <c r="K594">
        <f t="shared" si="74"/>
        <v>1</v>
      </c>
      <c r="L594">
        <f t="shared" si="75"/>
        <v>1</v>
      </c>
      <c r="M594">
        <f t="shared" si="76"/>
        <v>0</v>
      </c>
      <c r="Y594" s="164">
        <f t="shared" si="77"/>
        <v>52.255092787927985</v>
      </c>
      <c r="Z594" s="164">
        <f t="shared" si="78"/>
        <v>49.603727460394438</v>
      </c>
      <c r="AA594" s="165">
        <f t="shared" si="79"/>
        <v>-5.0738888519322844E-2</v>
      </c>
    </row>
    <row r="595" spans="1:27" x14ac:dyDescent="0.35">
      <c r="A595" t="s">
        <v>1072</v>
      </c>
      <c r="B595" t="s">
        <v>1073</v>
      </c>
      <c r="C595" t="s">
        <v>1075</v>
      </c>
      <c r="D595" t="s">
        <v>1078</v>
      </c>
      <c r="E595" t="s">
        <v>1079</v>
      </c>
      <c r="F595" t="s">
        <v>1084</v>
      </c>
      <c r="G595" s="106">
        <v>29033.485652739917</v>
      </c>
      <c r="H595" s="133">
        <f t="shared" si="73"/>
        <v>50.057733884034342</v>
      </c>
      <c r="I595" s="132">
        <v>71394.000753582499</v>
      </c>
      <c r="J595">
        <f t="shared" si="72"/>
        <v>23.84</v>
      </c>
      <c r="K595">
        <f t="shared" si="74"/>
        <v>1</v>
      </c>
      <c r="L595">
        <f t="shared" si="75"/>
        <v>1</v>
      </c>
      <c r="M595">
        <f t="shared" si="76"/>
        <v>0</v>
      </c>
      <c r="Y595" s="164">
        <f t="shared" si="77"/>
        <v>50.057733884034342</v>
      </c>
      <c r="Z595" s="164">
        <f t="shared" si="78"/>
        <v>52.02693939213114</v>
      </c>
      <c r="AA595" s="165">
        <f t="shared" si="79"/>
        <v>3.9338686658463962E-2</v>
      </c>
    </row>
    <row r="596" spans="1:27" x14ac:dyDescent="0.35">
      <c r="A596" t="s">
        <v>1072</v>
      </c>
      <c r="B596" t="s">
        <v>1073</v>
      </c>
      <c r="C596" t="s">
        <v>1075</v>
      </c>
      <c r="D596" t="s">
        <v>1078</v>
      </c>
      <c r="E596" t="s">
        <v>1082</v>
      </c>
      <c r="F596" t="s">
        <v>1083</v>
      </c>
      <c r="G596" s="106">
        <v>15050.1289043787</v>
      </c>
      <c r="H596" s="133">
        <f t="shared" si="73"/>
        <v>25.948498110997757</v>
      </c>
      <c r="I596" s="132">
        <v>3495.45982983364</v>
      </c>
      <c r="J596">
        <f t="shared" si="72"/>
        <v>23.84</v>
      </c>
      <c r="K596">
        <f t="shared" si="74"/>
        <v>1</v>
      </c>
      <c r="L596">
        <f t="shared" si="75"/>
        <v>1</v>
      </c>
      <c r="M596">
        <f t="shared" si="76"/>
        <v>1</v>
      </c>
      <c r="Y596" s="164">
        <f t="shared" si="77"/>
        <v>25.948498110997757</v>
      </c>
      <c r="Z596" s="164">
        <f t="shared" si="78"/>
        <v>31.821542944970467</v>
      </c>
      <c r="AA596" s="165">
        <f t="shared" si="79"/>
        <v>0.22633467296835708</v>
      </c>
    </row>
    <row r="597" spans="1:27" x14ac:dyDescent="0.35">
      <c r="A597" t="s">
        <v>1072</v>
      </c>
      <c r="B597" t="s">
        <v>1073</v>
      </c>
      <c r="C597" t="s">
        <v>1075</v>
      </c>
      <c r="D597" t="s">
        <v>1078</v>
      </c>
      <c r="E597" t="s">
        <v>1082</v>
      </c>
      <c r="F597" t="s">
        <v>1083</v>
      </c>
      <c r="G597" s="106">
        <v>18979.63579794675</v>
      </c>
      <c r="H597" s="133">
        <f t="shared" si="73"/>
        <v>32.723509996459917</v>
      </c>
      <c r="I597" s="132">
        <v>14172.2970393051</v>
      </c>
      <c r="J597">
        <f t="shared" si="72"/>
        <v>23.84</v>
      </c>
      <c r="K597">
        <f t="shared" si="74"/>
        <v>1</v>
      </c>
      <c r="L597">
        <f t="shared" si="75"/>
        <v>1</v>
      </c>
      <c r="M597">
        <f t="shared" si="76"/>
        <v>1</v>
      </c>
      <c r="Y597" s="164">
        <f t="shared" si="77"/>
        <v>32.723509996459917</v>
      </c>
      <c r="Z597" s="164">
        <f t="shared" si="78"/>
        <v>35.119920703819943</v>
      </c>
      <c r="AA597" s="165">
        <f t="shared" si="79"/>
        <v>7.3232080165583469E-2</v>
      </c>
    </row>
    <row r="598" spans="1:27" x14ac:dyDescent="0.35">
      <c r="A598" t="s">
        <v>1072</v>
      </c>
      <c r="B598" t="s">
        <v>1073</v>
      </c>
      <c r="C598" t="s">
        <v>1075</v>
      </c>
      <c r="D598" t="s">
        <v>1078</v>
      </c>
      <c r="E598" t="s">
        <v>1082</v>
      </c>
      <c r="F598" t="s">
        <v>1083</v>
      </c>
      <c r="G598" s="106">
        <v>21353.542227817205</v>
      </c>
      <c r="H598" s="133">
        <f t="shared" si="73"/>
        <v>36.816452116926214</v>
      </c>
      <c r="I598" s="132">
        <v>23954.0527728093</v>
      </c>
      <c r="J598">
        <f t="shared" si="72"/>
        <v>23.84</v>
      </c>
      <c r="K598">
        <f t="shared" si="74"/>
        <v>1</v>
      </c>
      <c r="L598">
        <f t="shared" si="75"/>
        <v>1</v>
      </c>
      <c r="M598">
        <f t="shared" si="76"/>
        <v>1</v>
      </c>
      <c r="Y598" s="164">
        <f t="shared" si="77"/>
        <v>36.816452116926214</v>
      </c>
      <c r="Z598" s="164">
        <f t="shared" si="78"/>
        <v>38.14178241444592</v>
      </c>
      <c r="AA598" s="165">
        <f t="shared" si="79"/>
        <v>3.5998316549094911E-2</v>
      </c>
    </row>
    <row r="599" spans="1:27" x14ac:dyDescent="0.35">
      <c r="A599" t="s">
        <v>1072</v>
      </c>
      <c r="B599" t="s">
        <v>1073</v>
      </c>
      <c r="C599" t="s">
        <v>1075</v>
      </c>
      <c r="D599" t="s">
        <v>1078</v>
      </c>
      <c r="E599" t="s">
        <v>1082</v>
      </c>
      <c r="F599" t="s">
        <v>1083</v>
      </c>
      <c r="G599" s="106">
        <v>27599.35376562296</v>
      </c>
      <c r="H599" s="133">
        <f t="shared" si="73"/>
        <v>47.585092699349929</v>
      </c>
      <c r="I599" s="132">
        <v>31081.371963744201</v>
      </c>
      <c r="J599">
        <f t="shared" si="72"/>
        <v>23.84</v>
      </c>
      <c r="K599">
        <f t="shared" si="74"/>
        <v>1</v>
      </c>
      <c r="L599">
        <f t="shared" si="75"/>
        <v>1</v>
      </c>
      <c r="M599">
        <f t="shared" si="76"/>
        <v>1</v>
      </c>
      <c r="Y599" s="164">
        <f t="shared" si="77"/>
        <v>47.585092699349929</v>
      </c>
      <c r="Z599" s="164">
        <f t="shared" si="78"/>
        <v>40.343613409747242</v>
      </c>
      <c r="AA599" s="165">
        <f t="shared" si="79"/>
        <v>-0.15217957723347286</v>
      </c>
    </row>
    <row r="600" spans="1:27" x14ac:dyDescent="0.35">
      <c r="A600" t="s">
        <v>1072</v>
      </c>
      <c r="B600" t="s">
        <v>1073</v>
      </c>
      <c r="C600" t="s">
        <v>1075</v>
      </c>
      <c r="D600" t="s">
        <v>1078</v>
      </c>
      <c r="E600" t="s">
        <v>1082</v>
      </c>
      <c r="F600" t="s">
        <v>1083</v>
      </c>
      <c r="G600" s="106">
        <v>27183.761387161732</v>
      </c>
      <c r="H600" s="133">
        <f t="shared" si="73"/>
        <v>46.868554115796087</v>
      </c>
      <c r="I600" s="132">
        <v>45016.2336447989</v>
      </c>
      <c r="J600">
        <f t="shared" si="72"/>
        <v>23.84</v>
      </c>
      <c r="K600">
        <f t="shared" si="74"/>
        <v>1</v>
      </c>
      <c r="L600">
        <f t="shared" si="75"/>
        <v>1</v>
      </c>
      <c r="M600">
        <f t="shared" si="76"/>
        <v>1</v>
      </c>
      <c r="Y600" s="164">
        <f t="shared" si="77"/>
        <v>46.868554115796087</v>
      </c>
      <c r="Z600" s="164">
        <f t="shared" si="78"/>
        <v>44.648487310106162</v>
      </c>
      <c r="AA600" s="165">
        <f t="shared" si="79"/>
        <v>-4.736793885736057E-2</v>
      </c>
    </row>
    <row r="601" spans="1:27" x14ac:dyDescent="0.35">
      <c r="A601" t="s">
        <v>1072</v>
      </c>
      <c r="B601" t="s">
        <v>1073</v>
      </c>
      <c r="C601" t="s">
        <v>1075</v>
      </c>
      <c r="D601" t="s">
        <v>1078</v>
      </c>
      <c r="E601" t="s">
        <v>1082</v>
      </c>
      <c r="F601" t="s">
        <v>1083</v>
      </c>
      <c r="G601" s="106">
        <v>29589.512068462685</v>
      </c>
      <c r="H601" s="133">
        <f t="shared" si="73"/>
        <v>51.016400118039115</v>
      </c>
      <c r="I601" s="132">
        <v>54061.366139626101</v>
      </c>
      <c r="J601">
        <f t="shared" si="72"/>
        <v>23.84</v>
      </c>
      <c r="K601">
        <f t="shared" si="74"/>
        <v>1</v>
      </c>
      <c r="L601">
        <f t="shared" si="75"/>
        <v>1</v>
      </c>
      <c r="M601">
        <f t="shared" si="76"/>
        <v>1</v>
      </c>
      <c r="Y601" s="164">
        <f t="shared" si="77"/>
        <v>51.016400118039115</v>
      </c>
      <c r="Z601" s="164">
        <f t="shared" si="78"/>
        <v>47.442785215137306</v>
      </c>
      <c r="AA601" s="165">
        <f t="shared" si="79"/>
        <v>-7.0048354933577528E-2</v>
      </c>
    </row>
    <row r="602" spans="1:27" x14ac:dyDescent="0.35">
      <c r="A602" t="s">
        <v>1072</v>
      </c>
      <c r="B602" t="s">
        <v>1073</v>
      </c>
      <c r="C602" t="s">
        <v>1075</v>
      </c>
      <c r="D602" t="s">
        <v>1078</v>
      </c>
      <c r="E602" t="s">
        <v>1082</v>
      </c>
      <c r="F602" t="s">
        <v>1083</v>
      </c>
      <c r="G602" s="106">
        <v>34319.676909498834</v>
      </c>
      <c r="H602" s="133">
        <f t="shared" si="73"/>
        <v>59.171856740515231</v>
      </c>
      <c r="I602" s="132">
        <v>63550.072249703</v>
      </c>
      <c r="J602">
        <f t="shared" si="72"/>
        <v>23.84</v>
      </c>
      <c r="K602">
        <f t="shared" si="74"/>
        <v>1</v>
      </c>
      <c r="L602">
        <f t="shared" si="75"/>
        <v>1</v>
      </c>
      <c r="M602">
        <f t="shared" si="76"/>
        <v>1</v>
      </c>
      <c r="Y602" s="164">
        <f t="shared" si="77"/>
        <v>59.171856740515231</v>
      </c>
      <c r="Z602" s="164">
        <f t="shared" si="78"/>
        <v>50.374115587578757</v>
      </c>
      <c r="AA602" s="165">
        <f t="shared" si="79"/>
        <v>-0.14868117442244499</v>
      </c>
    </row>
    <row r="603" spans="1:27" x14ac:dyDescent="0.35">
      <c r="A603" t="s">
        <v>1072</v>
      </c>
      <c r="B603" t="s">
        <v>1073</v>
      </c>
      <c r="C603" t="s">
        <v>1075</v>
      </c>
      <c r="D603" t="s">
        <v>1078</v>
      </c>
      <c r="E603" t="s">
        <v>1082</v>
      </c>
      <c r="F603" t="s">
        <v>1083</v>
      </c>
      <c r="G603" s="106">
        <v>32564.38060830054</v>
      </c>
      <c r="H603" s="133">
        <f t="shared" si="73"/>
        <v>56.145483807414728</v>
      </c>
      <c r="I603" s="132">
        <v>71394.000753582499</v>
      </c>
      <c r="J603">
        <f t="shared" si="72"/>
        <v>23.84</v>
      </c>
      <c r="K603">
        <f t="shared" si="74"/>
        <v>1</v>
      </c>
      <c r="L603">
        <f t="shared" si="75"/>
        <v>1</v>
      </c>
      <c r="M603">
        <f t="shared" si="76"/>
        <v>1</v>
      </c>
      <c r="Y603" s="164">
        <f t="shared" si="77"/>
        <v>56.145483807414728</v>
      </c>
      <c r="Z603" s="164">
        <f t="shared" si="78"/>
        <v>52.797327519315459</v>
      </c>
      <c r="AA603" s="165">
        <f t="shared" si="79"/>
        <v>-5.9633581564348392E-2</v>
      </c>
    </row>
    <row r="604" spans="1:27" x14ac:dyDescent="0.35">
      <c r="A604" t="s">
        <v>1072</v>
      </c>
      <c r="B604" t="s">
        <v>1073</v>
      </c>
      <c r="C604" t="s">
        <v>1075</v>
      </c>
      <c r="D604" t="s">
        <v>1078</v>
      </c>
      <c r="E604" t="s">
        <v>1082</v>
      </c>
      <c r="F604" t="s">
        <v>1084</v>
      </c>
      <c r="G604" s="106">
        <v>16302.863293632858</v>
      </c>
      <c r="H604" s="133">
        <f t="shared" si="73"/>
        <v>28.10838498902217</v>
      </c>
      <c r="I604" s="132">
        <v>3495.45982983364</v>
      </c>
      <c r="J604">
        <f t="shared" si="72"/>
        <v>23.84</v>
      </c>
      <c r="K604">
        <f t="shared" si="74"/>
        <v>1</v>
      </c>
      <c r="L604">
        <f t="shared" si="75"/>
        <v>1</v>
      </c>
      <c r="M604">
        <f t="shared" si="76"/>
        <v>0</v>
      </c>
      <c r="Y604" s="164">
        <f t="shared" si="77"/>
        <v>28.10838498902217</v>
      </c>
      <c r="Z604" s="164">
        <f t="shared" si="78"/>
        <v>31.051154817786148</v>
      </c>
      <c r="AA604" s="165">
        <f t="shared" si="79"/>
        <v>0.10469366453865225</v>
      </c>
    </row>
    <row r="605" spans="1:27" x14ac:dyDescent="0.35">
      <c r="A605" t="s">
        <v>1072</v>
      </c>
      <c r="B605" t="s">
        <v>1073</v>
      </c>
      <c r="C605" t="s">
        <v>1075</v>
      </c>
      <c r="D605" t="s">
        <v>1078</v>
      </c>
      <c r="E605" t="s">
        <v>1082</v>
      </c>
      <c r="F605" t="s">
        <v>1084</v>
      </c>
      <c r="G605" s="106">
        <v>19866.69258782488</v>
      </c>
      <c r="H605" s="133">
        <f t="shared" si="73"/>
        <v>34.252918254870487</v>
      </c>
      <c r="I605" s="132">
        <v>14172.2970393051</v>
      </c>
      <c r="J605">
        <f t="shared" si="72"/>
        <v>23.84</v>
      </c>
      <c r="K605">
        <f t="shared" si="74"/>
        <v>1</v>
      </c>
      <c r="L605">
        <f t="shared" si="75"/>
        <v>1</v>
      </c>
      <c r="M605">
        <f t="shared" si="76"/>
        <v>0</v>
      </c>
      <c r="Y605" s="164">
        <f t="shared" si="77"/>
        <v>34.252918254870487</v>
      </c>
      <c r="Z605" s="164">
        <f t="shared" si="78"/>
        <v>34.349532576635625</v>
      </c>
      <c r="AA605" s="165">
        <f t="shared" si="79"/>
        <v>2.8206157807122434E-3</v>
      </c>
    </row>
    <row r="606" spans="1:27" x14ac:dyDescent="0.35">
      <c r="A606" t="s">
        <v>1072</v>
      </c>
      <c r="B606" t="s">
        <v>1073</v>
      </c>
      <c r="C606" t="s">
        <v>1075</v>
      </c>
      <c r="D606" t="s">
        <v>1078</v>
      </c>
      <c r="E606" t="s">
        <v>1082</v>
      </c>
      <c r="F606" t="s">
        <v>1084</v>
      </c>
      <c r="G606" s="106">
        <v>21202.265737081656</v>
      </c>
      <c r="H606" s="133">
        <f t="shared" si="73"/>
        <v>36.555630581175272</v>
      </c>
      <c r="I606" s="132">
        <v>23954.0527728093</v>
      </c>
      <c r="J606">
        <f t="shared" si="72"/>
        <v>23.84</v>
      </c>
      <c r="K606">
        <f t="shared" si="74"/>
        <v>1</v>
      </c>
      <c r="L606">
        <f t="shared" si="75"/>
        <v>1</v>
      </c>
      <c r="M606">
        <f t="shared" si="76"/>
        <v>0</v>
      </c>
      <c r="Y606" s="164">
        <f t="shared" si="77"/>
        <v>36.555630581175272</v>
      </c>
      <c r="Z606" s="164">
        <f t="shared" si="78"/>
        <v>37.371394287261602</v>
      </c>
      <c r="AA606" s="165">
        <f t="shared" si="79"/>
        <v>2.2315678682517825E-2</v>
      </c>
    </row>
    <row r="607" spans="1:27" x14ac:dyDescent="0.35">
      <c r="A607" t="s">
        <v>1072</v>
      </c>
      <c r="B607" t="s">
        <v>1073</v>
      </c>
      <c r="C607" t="s">
        <v>1075</v>
      </c>
      <c r="D607" t="s">
        <v>1078</v>
      </c>
      <c r="E607" t="s">
        <v>1082</v>
      </c>
      <c r="F607" t="s">
        <v>1084</v>
      </c>
      <c r="G607" s="106">
        <v>26424.205292605981</v>
      </c>
      <c r="H607" s="133">
        <f t="shared" si="73"/>
        <v>45.558974642424104</v>
      </c>
      <c r="I607" s="132">
        <v>31081.371963744201</v>
      </c>
      <c r="J607">
        <f t="shared" si="72"/>
        <v>23.84</v>
      </c>
      <c r="K607">
        <f t="shared" si="74"/>
        <v>1</v>
      </c>
      <c r="L607">
        <f t="shared" si="75"/>
        <v>1</v>
      </c>
      <c r="M607">
        <f t="shared" si="76"/>
        <v>0</v>
      </c>
      <c r="Y607" s="164">
        <f t="shared" si="77"/>
        <v>45.558974642424104</v>
      </c>
      <c r="Z607" s="164">
        <f t="shared" si="78"/>
        <v>39.573225282562923</v>
      </c>
      <c r="AA607" s="165">
        <f t="shared" si="79"/>
        <v>-0.13138463731550498</v>
      </c>
    </row>
    <row r="608" spans="1:27" x14ac:dyDescent="0.35">
      <c r="A608" t="s">
        <v>1072</v>
      </c>
      <c r="B608" t="s">
        <v>1073</v>
      </c>
      <c r="C608" t="s">
        <v>1075</v>
      </c>
      <c r="D608" t="s">
        <v>1078</v>
      </c>
      <c r="E608" t="s">
        <v>1082</v>
      </c>
      <c r="F608" t="s">
        <v>1084</v>
      </c>
      <c r="G608" s="106">
        <v>25842.57594216918</v>
      </c>
      <c r="H608" s="133">
        <f t="shared" si="73"/>
        <v>44.556165417533066</v>
      </c>
      <c r="I608" s="132">
        <v>45016.2336447989</v>
      </c>
      <c r="J608">
        <f t="shared" si="72"/>
        <v>23.84</v>
      </c>
      <c r="K608">
        <f t="shared" si="74"/>
        <v>1</v>
      </c>
      <c r="L608">
        <f t="shared" si="75"/>
        <v>1</v>
      </c>
      <c r="M608">
        <f t="shared" si="76"/>
        <v>0</v>
      </c>
      <c r="Y608" s="164">
        <f t="shared" si="77"/>
        <v>44.556165417533066</v>
      </c>
      <c r="Z608" s="164">
        <f t="shared" si="78"/>
        <v>43.878099182921844</v>
      </c>
      <c r="AA608" s="165">
        <f t="shared" si="79"/>
        <v>-1.5218235866060414E-2</v>
      </c>
    </row>
    <row r="609" spans="1:27" x14ac:dyDescent="0.35">
      <c r="A609" t="s">
        <v>1072</v>
      </c>
      <c r="B609" t="s">
        <v>1073</v>
      </c>
      <c r="C609" t="s">
        <v>1075</v>
      </c>
      <c r="D609" t="s">
        <v>1078</v>
      </c>
      <c r="E609" t="s">
        <v>1082</v>
      </c>
      <c r="F609" t="s">
        <v>1084</v>
      </c>
      <c r="G609" s="106">
        <v>27303.837899605453</v>
      </c>
      <c r="H609" s="133">
        <f t="shared" si="73"/>
        <v>47.075582585526639</v>
      </c>
      <c r="I609" s="132">
        <v>54061.366139626101</v>
      </c>
      <c r="J609">
        <f t="shared" si="72"/>
        <v>23.84</v>
      </c>
      <c r="K609">
        <f t="shared" si="74"/>
        <v>1</v>
      </c>
      <c r="L609">
        <f t="shared" si="75"/>
        <v>1</v>
      </c>
      <c r="M609">
        <f t="shared" si="76"/>
        <v>0</v>
      </c>
      <c r="Y609" s="164">
        <f t="shared" si="77"/>
        <v>47.075582585526639</v>
      </c>
      <c r="Z609" s="164">
        <f t="shared" si="78"/>
        <v>46.672397087952987</v>
      </c>
      <c r="AA609" s="165">
        <f t="shared" si="79"/>
        <v>-8.5646416980851292E-3</v>
      </c>
    </row>
    <row r="610" spans="1:27" x14ac:dyDescent="0.35">
      <c r="A610" t="s">
        <v>1072</v>
      </c>
      <c r="B610" t="s">
        <v>1073</v>
      </c>
      <c r="C610" t="s">
        <v>1075</v>
      </c>
      <c r="D610" t="s">
        <v>1078</v>
      </c>
      <c r="E610" t="s">
        <v>1082</v>
      </c>
      <c r="F610" t="s">
        <v>1084</v>
      </c>
      <c r="G610" s="106">
        <v>30813.519106942302</v>
      </c>
      <c r="H610" s="133">
        <f t="shared" si="73"/>
        <v>53.126757080935</v>
      </c>
      <c r="I610" s="132">
        <v>63550.072249703</v>
      </c>
      <c r="J610">
        <f t="shared" si="72"/>
        <v>23.84</v>
      </c>
      <c r="K610">
        <f t="shared" si="74"/>
        <v>1</v>
      </c>
      <c r="L610">
        <f t="shared" si="75"/>
        <v>1</v>
      </c>
      <c r="M610">
        <f t="shared" si="76"/>
        <v>0</v>
      </c>
      <c r="Y610" s="164">
        <f t="shared" si="77"/>
        <v>53.126757080935</v>
      </c>
      <c r="Z610" s="164">
        <f t="shared" si="78"/>
        <v>49.603727460394438</v>
      </c>
      <c r="AA610" s="165">
        <f t="shared" si="79"/>
        <v>-6.6313658392012642E-2</v>
      </c>
    </row>
    <row r="611" spans="1:27" x14ac:dyDescent="0.35">
      <c r="A611" t="s">
        <v>1072</v>
      </c>
      <c r="B611" t="s">
        <v>1073</v>
      </c>
      <c r="C611" t="s">
        <v>1075</v>
      </c>
      <c r="D611" t="s">
        <v>1078</v>
      </c>
      <c r="E611" t="s">
        <v>1082</v>
      </c>
      <c r="F611" t="s">
        <v>1084</v>
      </c>
      <c r="G611" s="106">
        <v>29116.34092649008</v>
      </c>
      <c r="H611" s="133">
        <f t="shared" si="73"/>
        <v>50.200587804293242</v>
      </c>
      <c r="I611" s="132">
        <v>71394.000753582499</v>
      </c>
      <c r="J611">
        <f t="shared" si="72"/>
        <v>23.84</v>
      </c>
      <c r="K611">
        <f t="shared" si="74"/>
        <v>1</v>
      </c>
      <c r="L611">
        <f t="shared" si="75"/>
        <v>1</v>
      </c>
      <c r="M611">
        <f t="shared" si="76"/>
        <v>0</v>
      </c>
      <c r="Y611" s="164">
        <f t="shared" si="77"/>
        <v>50.200587804293242</v>
      </c>
      <c r="Z611" s="164">
        <f t="shared" si="78"/>
        <v>52.02693939213114</v>
      </c>
      <c r="AA611" s="165">
        <f t="shared" si="79"/>
        <v>3.6381079738705857E-2</v>
      </c>
    </row>
    <row r="612" spans="1:27" x14ac:dyDescent="0.35">
      <c r="A612" t="s">
        <v>1072</v>
      </c>
      <c r="B612" t="s">
        <v>1073</v>
      </c>
      <c r="C612" t="s">
        <v>1075</v>
      </c>
      <c r="D612" t="s">
        <v>1078</v>
      </c>
      <c r="E612" t="s">
        <v>1080</v>
      </c>
      <c r="F612" t="s">
        <v>1083</v>
      </c>
      <c r="G612" s="106">
        <v>15195.294540809466</v>
      </c>
      <c r="H612" s="133">
        <f t="shared" si="73"/>
        <v>26.198783691050803</v>
      </c>
      <c r="I612" s="132">
        <v>3495.45982983364</v>
      </c>
      <c r="J612">
        <f t="shared" si="72"/>
        <v>23.84</v>
      </c>
      <c r="K612">
        <f t="shared" si="74"/>
        <v>1</v>
      </c>
      <c r="L612">
        <f t="shared" si="75"/>
        <v>1</v>
      </c>
      <c r="M612">
        <f t="shared" si="76"/>
        <v>1</v>
      </c>
      <c r="Y612" s="164">
        <f t="shared" si="77"/>
        <v>26.198783691050803</v>
      </c>
      <c r="Z612" s="164">
        <f t="shared" si="78"/>
        <v>31.821542944970467</v>
      </c>
      <c r="AA612" s="165">
        <f t="shared" si="79"/>
        <v>0.21461909530709744</v>
      </c>
    </row>
    <row r="613" spans="1:27" x14ac:dyDescent="0.35">
      <c r="A613" t="s">
        <v>1072</v>
      </c>
      <c r="B613" t="s">
        <v>1073</v>
      </c>
      <c r="C613" t="s">
        <v>1075</v>
      </c>
      <c r="D613" t="s">
        <v>1078</v>
      </c>
      <c r="E613" t="s">
        <v>1080</v>
      </c>
      <c r="F613" t="s">
        <v>1083</v>
      </c>
      <c r="G613" s="106">
        <v>19102.029297415054</v>
      </c>
      <c r="H613" s="133">
        <f t="shared" si="73"/>
        <v>32.934533271405265</v>
      </c>
      <c r="I613" s="132">
        <v>14172.2970393051</v>
      </c>
      <c r="J613">
        <f t="shared" si="72"/>
        <v>23.84</v>
      </c>
      <c r="K613">
        <f t="shared" si="74"/>
        <v>1</v>
      </c>
      <c r="L613">
        <f t="shared" si="75"/>
        <v>1</v>
      </c>
      <c r="M613">
        <f t="shared" si="76"/>
        <v>1</v>
      </c>
      <c r="Y613" s="164">
        <f t="shared" si="77"/>
        <v>32.934533271405265</v>
      </c>
      <c r="Z613" s="164">
        <f t="shared" si="78"/>
        <v>35.119920703819943</v>
      </c>
      <c r="AA613" s="165">
        <f t="shared" si="79"/>
        <v>6.6355500301323422E-2</v>
      </c>
    </row>
    <row r="614" spans="1:27" x14ac:dyDescent="0.35">
      <c r="A614" t="s">
        <v>1072</v>
      </c>
      <c r="B614" t="s">
        <v>1073</v>
      </c>
      <c r="C614" t="s">
        <v>1075</v>
      </c>
      <c r="D614" t="s">
        <v>1078</v>
      </c>
      <c r="E614" t="s">
        <v>1080</v>
      </c>
      <c r="F614" t="s">
        <v>1083</v>
      </c>
      <c r="G614" s="106">
        <v>21451.225376397149</v>
      </c>
      <c r="H614" s="133">
        <f t="shared" si="73"/>
        <v>36.984871338615775</v>
      </c>
      <c r="I614" s="132">
        <v>23954.0527728093</v>
      </c>
      <c r="J614">
        <f t="shared" si="72"/>
        <v>23.84</v>
      </c>
      <c r="K614">
        <f t="shared" si="74"/>
        <v>1</v>
      </c>
      <c r="L614">
        <f t="shared" si="75"/>
        <v>1</v>
      </c>
      <c r="M614">
        <f t="shared" si="76"/>
        <v>1</v>
      </c>
      <c r="Y614" s="164">
        <f t="shared" si="77"/>
        <v>36.984871338615775</v>
      </c>
      <c r="Z614" s="164">
        <f t="shared" si="78"/>
        <v>38.14178241444592</v>
      </c>
      <c r="AA614" s="165">
        <f t="shared" si="79"/>
        <v>3.1280657035089421E-2</v>
      </c>
    </row>
    <row r="615" spans="1:27" x14ac:dyDescent="0.35">
      <c r="A615" t="s">
        <v>1072</v>
      </c>
      <c r="B615" t="s">
        <v>1073</v>
      </c>
      <c r="C615" t="s">
        <v>1075</v>
      </c>
      <c r="D615" t="s">
        <v>1078</v>
      </c>
      <c r="E615" t="s">
        <v>1080</v>
      </c>
      <c r="F615" t="s">
        <v>1083</v>
      </c>
      <c r="G615" s="106">
        <v>27609.521615094152</v>
      </c>
      <c r="H615" s="133">
        <f t="shared" si="73"/>
        <v>47.602623474300266</v>
      </c>
      <c r="I615" s="132">
        <v>31081.371963744201</v>
      </c>
      <c r="J615">
        <f t="shared" si="72"/>
        <v>23.84</v>
      </c>
      <c r="K615">
        <f t="shared" si="74"/>
        <v>1</v>
      </c>
      <c r="L615">
        <f t="shared" si="75"/>
        <v>1</v>
      </c>
      <c r="M615">
        <f t="shared" si="76"/>
        <v>1</v>
      </c>
      <c r="Y615" s="164">
        <f t="shared" si="77"/>
        <v>47.602623474300266</v>
      </c>
      <c r="Z615" s="164">
        <f t="shared" si="78"/>
        <v>40.343613409747242</v>
      </c>
      <c r="AA615" s="165">
        <f t="shared" si="79"/>
        <v>-0.15249180685329289</v>
      </c>
    </row>
    <row r="616" spans="1:27" x14ac:dyDescent="0.35">
      <c r="A616" t="s">
        <v>1072</v>
      </c>
      <c r="B616" t="s">
        <v>1073</v>
      </c>
      <c r="C616" t="s">
        <v>1075</v>
      </c>
      <c r="D616" t="s">
        <v>1078</v>
      </c>
      <c r="E616" t="s">
        <v>1080</v>
      </c>
      <c r="F616" t="s">
        <v>1083</v>
      </c>
      <c r="G616" s="106">
        <v>27338.92186481462</v>
      </c>
      <c r="H616" s="133">
        <f t="shared" si="73"/>
        <v>47.136072180714862</v>
      </c>
      <c r="I616" s="132">
        <v>45016.2336447989</v>
      </c>
      <c r="J616">
        <f t="shared" si="72"/>
        <v>23.84</v>
      </c>
      <c r="K616">
        <f t="shared" si="74"/>
        <v>1</v>
      </c>
      <c r="L616">
        <f t="shared" si="75"/>
        <v>1</v>
      </c>
      <c r="M616">
        <f t="shared" si="76"/>
        <v>1</v>
      </c>
      <c r="Y616" s="164">
        <f t="shared" si="77"/>
        <v>47.136072180714862</v>
      </c>
      <c r="Z616" s="164">
        <f t="shared" si="78"/>
        <v>44.648487310106162</v>
      </c>
      <c r="AA616" s="165">
        <f t="shared" si="79"/>
        <v>-5.2774547295149188E-2</v>
      </c>
    </row>
    <row r="617" spans="1:27" x14ac:dyDescent="0.35">
      <c r="A617" t="s">
        <v>1072</v>
      </c>
      <c r="B617" t="s">
        <v>1073</v>
      </c>
      <c r="C617" t="s">
        <v>1075</v>
      </c>
      <c r="D617" t="s">
        <v>1078</v>
      </c>
      <c r="E617" t="s">
        <v>1080</v>
      </c>
      <c r="F617" t="s">
        <v>1083</v>
      </c>
      <c r="G617" s="106">
        <v>29632.429602336233</v>
      </c>
      <c r="H617" s="133">
        <f t="shared" si="73"/>
        <v>51.090395866096955</v>
      </c>
      <c r="I617" s="132">
        <v>54061.366139626101</v>
      </c>
      <c r="J617">
        <f t="shared" si="72"/>
        <v>23.84</v>
      </c>
      <c r="K617">
        <f t="shared" si="74"/>
        <v>1</v>
      </c>
      <c r="L617">
        <f t="shared" si="75"/>
        <v>1</v>
      </c>
      <c r="M617">
        <f t="shared" si="76"/>
        <v>1</v>
      </c>
      <c r="Y617" s="164">
        <f t="shared" si="77"/>
        <v>51.090395866096955</v>
      </c>
      <c r="Z617" s="164">
        <f t="shared" si="78"/>
        <v>47.442785215137306</v>
      </c>
      <c r="AA617" s="165">
        <f t="shared" si="79"/>
        <v>-7.1395231708904494E-2</v>
      </c>
    </row>
    <row r="618" spans="1:27" x14ac:dyDescent="0.35">
      <c r="A618" t="s">
        <v>1072</v>
      </c>
      <c r="B618" t="s">
        <v>1073</v>
      </c>
      <c r="C618" t="s">
        <v>1075</v>
      </c>
      <c r="D618" t="s">
        <v>1078</v>
      </c>
      <c r="E618" t="s">
        <v>1080</v>
      </c>
      <c r="F618" t="s">
        <v>1083</v>
      </c>
      <c r="G618" s="106">
        <v>33828.535179672683</v>
      </c>
      <c r="H618" s="133">
        <f t="shared" si="73"/>
        <v>58.325060654608073</v>
      </c>
      <c r="I618" s="132">
        <v>63550.072249703</v>
      </c>
      <c r="J618">
        <f t="shared" si="72"/>
        <v>23.84</v>
      </c>
      <c r="K618">
        <f t="shared" si="74"/>
        <v>1</v>
      </c>
      <c r="L618">
        <f t="shared" si="75"/>
        <v>1</v>
      </c>
      <c r="M618">
        <f t="shared" si="76"/>
        <v>1</v>
      </c>
      <c r="Y618" s="164">
        <f t="shared" si="77"/>
        <v>58.325060654608073</v>
      </c>
      <c r="Z618" s="164">
        <f t="shared" si="78"/>
        <v>50.374115587578757</v>
      </c>
      <c r="AA618" s="165">
        <f t="shared" si="79"/>
        <v>-0.13632124815289215</v>
      </c>
    </row>
    <row r="619" spans="1:27" x14ac:dyDescent="0.35">
      <c r="A619" t="s">
        <v>1072</v>
      </c>
      <c r="B619" t="s">
        <v>1073</v>
      </c>
      <c r="C619" t="s">
        <v>1075</v>
      </c>
      <c r="D619" t="s">
        <v>1078</v>
      </c>
      <c r="E619" t="s">
        <v>1080</v>
      </c>
      <c r="F619" t="s">
        <v>1083</v>
      </c>
      <c r="G619" s="106">
        <v>32409.098913220791</v>
      </c>
      <c r="H619" s="133">
        <f t="shared" si="73"/>
        <v>55.877756746932398</v>
      </c>
      <c r="I619" s="132">
        <v>71394.000753582499</v>
      </c>
      <c r="J619">
        <f t="shared" si="72"/>
        <v>23.84</v>
      </c>
      <c r="K619">
        <f t="shared" si="74"/>
        <v>1</v>
      </c>
      <c r="L619">
        <f t="shared" si="75"/>
        <v>1</v>
      </c>
      <c r="M619">
        <f t="shared" si="76"/>
        <v>1</v>
      </c>
      <c r="Y619" s="164">
        <f t="shared" si="77"/>
        <v>55.877756746932398</v>
      </c>
      <c r="Z619" s="164">
        <f t="shared" si="78"/>
        <v>52.797327519315459</v>
      </c>
      <c r="AA619" s="165">
        <f t="shared" si="79"/>
        <v>-5.5128004539767961E-2</v>
      </c>
    </row>
    <row r="620" spans="1:27" x14ac:dyDescent="0.35">
      <c r="A620" t="s">
        <v>1072</v>
      </c>
      <c r="B620" t="s">
        <v>1073</v>
      </c>
      <c r="C620" t="s">
        <v>1075</v>
      </c>
      <c r="D620" t="s">
        <v>1078</v>
      </c>
      <c r="E620" t="s">
        <v>1080</v>
      </c>
      <c r="F620" t="s">
        <v>1084</v>
      </c>
      <c r="G620" s="106">
        <v>16549.081513614008</v>
      </c>
      <c r="H620" s="133">
        <f t="shared" si="73"/>
        <v>28.532899161403463</v>
      </c>
      <c r="I620" s="132">
        <v>3495.45982983364</v>
      </c>
      <c r="J620">
        <f t="shared" si="72"/>
        <v>23.84</v>
      </c>
      <c r="K620">
        <f t="shared" si="74"/>
        <v>1</v>
      </c>
      <c r="L620">
        <f t="shared" si="75"/>
        <v>1</v>
      </c>
      <c r="M620">
        <f t="shared" si="76"/>
        <v>0</v>
      </c>
      <c r="Y620" s="164">
        <f t="shared" si="77"/>
        <v>28.532899161403463</v>
      </c>
      <c r="Z620" s="164">
        <f t="shared" si="78"/>
        <v>31.051154817786148</v>
      </c>
      <c r="AA620" s="165">
        <f t="shared" si="79"/>
        <v>8.8257966431575907E-2</v>
      </c>
    </row>
    <row r="621" spans="1:27" x14ac:dyDescent="0.35">
      <c r="A621" t="s">
        <v>1072</v>
      </c>
      <c r="B621" t="s">
        <v>1073</v>
      </c>
      <c r="C621" t="s">
        <v>1075</v>
      </c>
      <c r="D621" t="s">
        <v>1078</v>
      </c>
      <c r="E621" t="s">
        <v>1080</v>
      </c>
      <c r="F621" t="s">
        <v>1084</v>
      </c>
      <c r="G621" s="106">
        <v>20003.932272379516</v>
      </c>
      <c r="H621" s="133">
        <f t="shared" si="73"/>
        <v>34.48953840065434</v>
      </c>
      <c r="I621" s="132">
        <v>14172.2970393051</v>
      </c>
      <c r="J621">
        <f t="shared" si="72"/>
        <v>23.84</v>
      </c>
      <c r="K621">
        <f t="shared" si="74"/>
        <v>1</v>
      </c>
      <c r="L621">
        <f t="shared" si="75"/>
        <v>1</v>
      </c>
      <c r="M621">
        <f t="shared" si="76"/>
        <v>0</v>
      </c>
      <c r="Y621" s="164">
        <f t="shared" si="77"/>
        <v>34.48953840065434</v>
      </c>
      <c r="Z621" s="164">
        <f t="shared" si="78"/>
        <v>34.349532576635625</v>
      </c>
      <c r="AA621" s="165">
        <f t="shared" si="79"/>
        <v>-4.0593707689651204E-3</v>
      </c>
    </row>
    <row r="622" spans="1:27" x14ac:dyDescent="0.35">
      <c r="A622" t="s">
        <v>1072</v>
      </c>
      <c r="B622" t="s">
        <v>1073</v>
      </c>
      <c r="C622" t="s">
        <v>1075</v>
      </c>
      <c r="D622" t="s">
        <v>1078</v>
      </c>
      <c r="E622" t="s">
        <v>1080</v>
      </c>
      <c r="F622" t="s">
        <v>1084</v>
      </c>
      <c r="G622" s="106">
        <v>21313.949136458563</v>
      </c>
      <c r="H622" s="133">
        <f t="shared" si="73"/>
        <v>36.74818816630787</v>
      </c>
      <c r="I622" s="132">
        <v>23954.0527728093</v>
      </c>
      <c r="J622">
        <f t="shared" si="72"/>
        <v>23.84</v>
      </c>
      <c r="K622">
        <f t="shared" si="74"/>
        <v>1</v>
      </c>
      <c r="L622">
        <f t="shared" si="75"/>
        <v>1</v>
      </c>
      <c r="M622">
        <f t="shared" si="76"/>
        <v>0</v>
      </c>
      <c r="Y622" s="164">
        <f t="shared" si="77"/>
        <v>36.74818816630787</v>
      </c>
      <c r="Z622" s="164">
        <f t="shared" si="78"/>
        <v>37.371394287261602</v>
      </c>
      <c r="AA622" s="165">
        <f t="shared" si="79"/>
        <v>1.6958825783011333E-2</v>
      </c>
    </row>
    <row r="623" spans="1:27" x14ac:dyDescent="0.35">
      <c r="A623" t="s">
        <v>1072</v>
      </c>
      <c r="B623" t="s">
        <v>1073</v>
      </c>
      <c r="C623" t="s">
        <v>1075</v>
      </c>
      <c r="D623" t="s">
        <v>1078</v>
      </c>
      <c r="E623" t="s">
        <v>1080</v>
      </c>
      <c r="F623" t="s">
        <v>1084</v>
      </c>
      <c r="G623" s="106">
        <v>26457.099627412099</v>
      </c>
      <c r="H623" s="133">
        <f t="shared" si="73"/>
        <v>45.615689012779484</v>
      </c>
      <c r="I623" s="132">
        <v>31081.371963744201</v>
      </c>
      <c r="J623">
        <f t="shared" si="72"/>
        <v>23.84</v>
      </c>
      <c r="K623">
        <f t="shared" si="74"/>
        <v>1</v>
      </c>
      <c r="L623">
        <f t="shared" si="75"/>
        <v>1</v>
      </c>
      <c r="M623">
        <f t="shared" si="76"/>
        <v>0</v>
      </c>
      <c r="Y623" s="164">
        <f t="shared" si="77"/>
        <v>45.615689012779484</v>
      </c>
      <c r="Z623" s="164">
        <f t="shared" si="78"/>
        <v>39.573225282562923</v>
      </c>
      <c r="AA623" s="165">
        <f t="shared" si="79"/>
        <v>-0.13246459411198919</v>
      </c>
    </row>
    <row r="624" spans="1:27" x14ac:dyDescent="0.35">
      <c r="A624" t="s">
        <v>1072</v>
      </c>
      <c r="B624" t="s">
        <v>1073</v>
      </c>
      <c r="C624" t="s">
        <v>1075</v>
      </c>
      <c r="D624" t="s">
        <v>1078</v>
      </c>
      <c r="E624" t="s">
        <v>1080</v>
      </c>
      <c r="F624" t="s">
        <v>1084</v>
      </c>
      <c r="G624" s="106">
        <v>25936.77687256076</v>
      </c>
      <c r="H624" s="133">
        <f t="shared" si="73"/>
        <v>44.718580814759932</v>
      </c>
      <c r="I624" s="132">
        <v>45016.2336447989</v>
      </c>
      <c r="J624">
        <f t="shared" si="72"/>
        <v>23.84</v>
      </c>
      <c r="K624">
        <f t="shared" si="74"/>
        <v>1</v>
      </c>
      <c r="L624">
        <f t="shared" si="75"/>
        <v>1</v>
      </c>
      <c r="M624">
        <f t="shared" si="76"/>
        <v>0</v>
      </c>
      <c r="Y624" s="164">
        <f t="shared" si="77"/>
        <v>44.718580814759932</v>
      </c>
      <c r="Z624" s="164">
        <f t="shared" si="78"/>
        <v>43.878099182921844</v>
      </c>
      <c r="AA624" s="165">
        <f t="shared" si="79"/>
        <v>-1.8794908436823077E-2</v>
      </c>
    </row>
    <row r="625" spans="1:27" x14ac:dyDescent="0.35">
      <c r="A625" t="s">
        <v>1072</v>
      </c>
      <c r="B625" t="s">
        <v>1073</v>
      </c>
      <c r="C625" t="s">
        <v>1075</v>
      </c>
      <c r="D625" t="s">
        <v>1078</v>
      </c>
      <c r="E625" t="s">
        <v>1080</v>
      </c>
      <c r="F625" t="s">
        <v>1084</v>
      </c>
      <c r="G625" s="106">
        <v>27313.763738300699</v>
      </c>
      <c r="H625" s="133">
        <f t="shared" si="73"/>
        <v>47.092696100518445</v>
      </c>
      <c r="I625" s="132">
        <v>54061.366139626101</v>
      </c>
      <c r="J625">
        <f t="shared" si="72"/>
        <v>23.84</v>
      </c>
      <c r="K625">
        <f t="shared" si="74"/>
        <v>1</v>
      </c>
      <c r="L625">
        <f t="shared" si="75"/>
        <v>1</v>
      </c>
      <c r="M625">
        <f t="shared" si="76"/>
        <v>0</v>
      </c>
      <c r="Y625" s="164">
        <f t="shared" si="77"/>
        <v>47.092696100518445</v>
      </c>
      <c r="Z625" s="164">
        <f t="shared" si="78"/>
        <v>46.672397087952987</v>
      </c>
      <c r="AA625" s="165">
        <f t="shared" si="79"/>
        <v>-8.9249299226431544E-3</v>
      </c>
    </row>
    <row r="626" spans="1:27" x14ac:dyDescent="0.35">
      <c r="A626" t="s">
        <v>1072</v>
      </c>
      <c r="B626" t="s">
        <v>1073</v>
      </c>
      <c r="C626" t="s">
        <v>1075</v>
      </c>
      <c r="D626" t="s">
        <v>1078</v>
      </c>
      <c r="E626" t="s">
        <v>1080</v>
      </c>
      <c r="F626" t="s">
        <v>1084</v>
      </c>
      <c r="G626" s="106">
        <v>30404.619952957619</v>
      </c>
      <c r="H626" s="133">
        <f t="shared" si="73"/>
        <v>52.4217585395821</v>
      </c>
      <c r="I626" s="132">
        <v>63550.072249703</v>
      </c>
      <c r="J626">
        <f t="shared" si="72"/>
        <v>23.84</v>
      </c>
      <c r="K626">
        <f t="shared" si="74"/>
        <v>1</v>
      </c>
      <c r="L626">
        <f t="shared" si="75"/>
        <v>1</v>
      </c>
      <c r="M626">
        <f t="shared" si="76"/>
        <v>0</v>
      </c>
      <c r="Y626" s="164">
        <f t="shared" si="77"/>
        <v>52.4217585395821</v>
      </c>
      <c r="Z626" s="164">
        <f t="shared" si="78"/>
        <v>49.603727460394438</v>
      </c>
      <c r="AA626" s="165">
        <f t="shared" si="79"/>
        <v>-5.3756897091879363E-2</v>
      </c>
    </row>
    <row r="627" spans="1:27" x14ac:dyDescent="0.35">
      <c r="A627" t="s">
        <v>1072</v>
      </c>
      <c r="B627" t="s">
        <v>1073</v>
      </c>
      <c r="C627" t="s">
        <v>1075</v>
      </c>
      <c r="D627" t="s">
        <v>1078</v>
      </c>
      <c r="E627" t="s">
        <v>1080</v>
      </c>
      <c r="F627" t="s">
        <v>1084</v>
      </c>
      <c r="G627" s="106">
        <v>28969.660375533847</v>
      </c>
      <c r="H627" s="133">
        <f t="shared" si="73"/>
        <v>49.947690302644567</v>
      </c>
      <c r="I627" s="132">
        <v>71394.000753582499</v>
      </c>
      <c r="J627">
        <f t="shared" si="72"/>
        <v>23.84</v>
      </c>
      <c r="K627">
        <f t="shared" si="74"/>
        <v>1</v>
      </c>
      <c r="L627">
        <f t="shared" si="75"/>
        <v>1</v>
      </c>
      <c r="M627">
        <f t="shared" si="76"/>
        <v>0</v>
      </c>
      <c r="Y627" s="164">
        <f t="shared" si="77"/>
        <v>49.947690302644567</v>
      </c>
      <c r="Z627" s="164">
        <f t="shared" si="78"/>
        <v>52.02693939213114</v>
      </c>
      <c r="AA627" s="165">
        <f t="shared" si="79"/>
        <v>4.1628533309306714E-2</v>
      </c>
    </row>
    <row r="628" spans="1:27" x14ac:dyDescent="0.35">
      <c r="A628" t="s">
        <v>1072</v>
      </c>
      <c r="B628" t="s">
        <v>1073</v>
      </c>
      <c r="C628" t="s">
        <v>1075</v>
      </c>
      <c r="D628" t="s">
        <v>1078</v>
      </c>
      <c r="E628" t="s">
        <v>1081</v>
      </c>
      <c r="F628" t="s">
        <v>1083</v>
      </c>
      <c r="G628" s="106">
        <v>15097.58299644265</v>
      </c>
      <c r="H628" s="133">
        <f t="shared" si="73"/>
        <v>26.030315511108018</v>
      </c>
      <c r="I628" s="132">
        <v>3495.45982983364</v>
      </c>
      <c r="J628">
        <f t="shared" si="72"/>
        <v>23.84</v>
      </c>
      <c r="K628">
        <f t="shared" si="74"/>
        <v>1</v>
      </c>
      <c r="L628">
        <f t="shared" si="75"/>
        <v>1</v>
      </c>
      <c r="M628">
        <f t="shared" si="76"/>
        <v>1</v>
      </c>
      <c r="Y628" s="164">
        <f t="shared" si="77"/>
        <v>26.030315511108018</v>
      </c>
      <c r="Z628" s="164">
        <f t="shared" si="78"/>
        <v>31.821542944970467</v>
      </c>
      <c r="AA628" s="165">
        <f t="shared" si="79"/>
        <v>0.22248010906326265</v>
      </c>
    </row>
    <row r="629" spans="1:27" x14ac:dyDescent="0.35">
      <c r="A629" t="s">
        <v>1072</v>
      </c>
      <c r="B629" t="s">
        <v>1073</v>
      </c>
      <c r="C629" t="s">
        <v>1075</v>
      </c>
      <c r="D629" t="s">
        <v>1078</v>
      </c>
      <c r="E629" t="s">
        <v>1081</v>
      </c>
      <c r="F629" t="s">
        <v>1083</v>
      </c>
      <c r="G629" s="106">
        <v>19030.927935661097</v>
      </c>
      <c r="H629" s="133">
        <f t="shared" si="73"/>
        <v>32.811944716657067</v>
      </c>
      <c r="I629" s="132">
        <v>14172.2970393051</v>
      </c>
      <c r="J629">
        <f t="shared" si="72"/>
        <v>23.84</v>
      </c>
      <c r="K629">
        <f t="shared" si="74"/>
        <v>1</v>
      </c>
      <c r="L629">
        <f t="shared" si="75"/>
        <v>1</v>
      </c>
      <c r="M629">
        <f t="shared" si="76"/>
        <v>1</v>
      </c>
      <c r="Y629" s="164">
        <f t="shared" si="77"/>
        <v>32.811944716657067</v>
      </c>
      <c r="Z629" s="164">
        <f t="shared" si="78"/>
        <v>35.119920703819943</v>
      </c>
      <c r="AA629" s="165">
        <f t="shared" si="79"/>
        <v>7.0339506149150299E-2</v>
      </c>
    </row>
    <row r="630" spans="1:27" x14ac:dyDescent="0.35">
      <c r="A630" t="s">
        <v>1072</v>
      </c>
      <c r="B630" t="s">
        <v>1073</v>
      </c>
      <c r="C630" t="s">
        <v>1075</v>
      </c>
      <c r="D630" t="s">
        <v>1078</v>
      </c>
      <c r="E630" t="s">
        <v>1081</v>
      </c>
      <c r="F630" t="s">
        <v>1083</v>
      </c>
      <c r="G630" s="106">
        <v>21423.080236948204</v>
      </c>
      <c r="H630" s="133">
        <f t="shared" si="73"/>
        <v>36.936345236117596</v>
      </c>
      <c r="I630" s="132">
        <v>23954.0527728093</v>
      </c>
      <c r="J630">
        <f t="shared" si="72"/>
        <v>23.84</v>
      </c>
      <c r="K630">
        <f t="shared" si="74"/>
        <v>1</v>
      </c>
      <c r="L630">
        <f t="shared" si="75"/>
        <v>1</v>
      </c>
      <c r="M630">
        <f t="shared" si="76"/>
        <v>1</v>
      </c>
      <c r="Y630" s="164">
        <f t="shared" si="77"/>
        <v>36.936345236117596</v>
      </c>
      <c r="Z630" s="164">
        <f t="shared" si="78"/>
        <v>38.14178241444592</v>
      </c>
      <c r="AA630" s="165">
        <f t="shared" si="79"/>
        <v>3.2635529330866442E-2</v>
      </c>
    </row>
    <row r="631" spans="1:27" x14ac:dyDescent="0.35">
      <c r="A631" t="s">
        <v>1072</v>
      </c>
      <c r="B631" t="s">
        <v>1073</v>
      </c>
      <c r="C631" t="s">
        <v>1075</v>
      </c>
      <c r="D631" t="s">
        <v>1078</v>
      </c>
      <c r="E631" t="s">
        <v>1081</v>
      </c>
      <c r="F631" t="s">
        <v>1083</v>
      </c>
      <c r="G631" s="106">
        <v>27652.053612632568</v>
      </c>
      <c r="H631" s="133">
        <f t="shared" si="73"/>
        <v>47.675954504538907</v>
      </c>
      <c r="I631" s="132">
        <v>31081.371963744201</v>
      </c>
      <c r="J631">
        <f t="shared" si="72"/>
        <v>23.84</v>
      </c>
      <c r="K631">
        <f t="shared" si="74"/>
        <v>1</v>
      </c>
      <c r="L631">
        <f t="shared" si="75"/>
        <v>1</v>
      </c>
      <c r="M631">
        <f t="shared" si="76"/>
        <v>1</v>
      </c>
      <c r="Y631" s="164">
        <f t="shared" si="77"/>
        <v>47.675954504538907</v>
      </c>
      <c r="Z631" s="164">
        <f t="shared" si="78"/>
        <v>40.343613409747242</v>
      </c>
      <c r="AA631" s="165">
        <f t="shared" si="79"/>
        <v>-0.15379537066412807</v>
      </c>
    </row>
    <row r="632" spans="1:27" x14ac:dyDescent="0.35">
      <c r="A632" t="s">
        <v>1072</v>
      </c>
      <c r="B632" t="s">
        <v>1073</v>
      </c>
      <c r="C632" t="s">
        <v>1075</v>
      </c>
      <c r="D632" t="s">
        <v>1078</v>
      </c>
      <c r="E632" t="s">
        <v>1081</v>
      </c>
      <c r="F632" t="s">
        <v>1083</v>
      </c>
      <c r="G632" s="106">
        <v>27320.641626689943</v>
      </c>
      <c r="H632" s="133">
        <f t="shared" si="73"/>
        <v>47.104554528775765</v>
      </c>
      <c r="I632" s="132">
        <v>45016.2336447989</v>
      </c>
      <c r="J632">
        <f t="shared" si="72"/>
        <v>23.84</v>
      </c>
      <c r="K632">
        <f t="shared" si="74"/>
        <v>1</v>
      </c>
      <c r="L632">
        <f t="shared" si="75"/>
        <v>1</v>
      </c>
      <c r="M632">
        <f t="shared" si="76"/>
        <v>1</v>
      </c>
      <c r="Y632" s="164">
        <f t="shared" si="77"/>
        <v>47.104554528775765</v>
      </c>
      <c r="Z632" s="164">
        <f t="shared" si="78"/>
        <v>44.648487310106162</v>
      </c>
      <c r="AA632" s="165">
        <f t="shared" si="79"/>
        <v>-5.2140758855265479E-2</v>
      </c>
    </row>
    <row r="633" spans="1:27" x14ac:dyDescent="0.35">
      <c r="A633" t="s">
        <v>1072</v>
      </c>
      <c r="B633" t="s">
        <v>1073</v>
      </c>
      <c r="C633" t="s">
        <v>1075</v>
      </c>
      <c r="D633" t="s">
        <v>1078</v>
      </c>
      <c r="E633" t="s">
        <v>1081</v>
      </c>
      <c r="F633" t="s">
        <v>1083</v>
      </c>
      <c r="G633" s="106">
        <v>29641.747444774919</v>
      </c>
      <c r="H633" s="133">
        <f t="shared" si="73"/>
        <v>51.106461111680893</v>
      </c>
      <c r="I633" s="132">
        <v>54061.366139626101</v>
      </c>
      <c r="J633">
        <f t="shared" si="72"/>
        <v>23.84</v>
      </c>
      <c r="K633">
        <f t="shared" si="74"/>
        <v>1</v>
      </c>
      <c r="L633">
        <f t="shared" si="75"/>
        <v>1</v>
      </c>
      <c r="M633">
        <f t="shared" si="76"/>
        <v>1</v>
      </c>
      <c r="Y633" s="164">
        <f t="shared" si="77"/>
        <v>51.106461111680893</v>
      </c>
      <c r="Z633" s="164">
        <f t="shared" si="78"/>
        <v>47.442785215137306</v>
      </c>
      <c r="AA633" s="165">
        <f t="shared" si="79"/>
        <v>-7.1687137337439699E-2</v>
      </c>
    </row>
    <row r="634" spans="1:27" x14ac:dyDescent="0.35">
      <c r="A634" t="s">
        <v>1072</v>
      </c>
      <c r="B634" t="s">
        <v>1073</v>
      </c>
      <c r="C634" t="s">
        <v>1075</v>
      </c>
      <c r="D634" t="s">
        <v>1078</v>
      </c>
      <c r="E634" t="s">
        <v>1081</v>
      </c>
      <c r="F634" t="s">
        <v>1083</v>
      </c>
      <c r="G634" s="106">
        <v>33850.970805372279</v>
      </c>
      <c r="H634" s="133">
        <f t="shared" si="73"/>
        <v>58.363742767883238</v>
      </c>
      <c r="I634" s="132">
        <v>63550.072249703</v>
      </c>
      <c r="J634">
        <f t="shared" si="72"/>
        <v>23.84</v>
      </c>
      <c r="K634">
        <f t="shared" si="74"/>
        <v>1</v>
      </c>
      <c r="L634">
        <f t="shared" si="75"/>
        <v>1</v>
      </c>
      <c r="M634">
        <f t="shared" si="76"/>
        <v>1</v>
      </c>
      <c r="Y634" s="164">
        <f t="shared" si="77"/>
        <v>58.363742767883238</v>
      </c>
      <c r="Z634" s="164">
        <f t="shared" si="78"/>
        <v>50.374115587578757</v>
      </c>
      <c r="AA634" s="165">
        <f t="shared" si="79"/>
        <v>-0.13689367407569797</v>
      </c>
    </row>
    <row r="635" spans="1:27" x14ac:dyDescent="0.35">
      <c r="A635" t="s">
        <v>1072</v>
      </c>
      <c r="B635" t="s">
        <v>1073</v>
      </c>
      <c r="C635" t="s">
        <v>1075</v>
      </c>
      <c r="D635" t="s">
        <v>1078</v>
      </c>
      <c r="E635" t="s">
        <v>1081</v>
      </c>
      <c r="F635" t="s">
        <v>1083</v>
      </c>
      <c r="G635" s="106">
        <v>32677.038890716929</v>
      </c>
      <c r="H635" s="133">
        <f t="shared" si="73"/>
        <v>56.339722225374018</v>
      </c>
      <c r="I635" s="132">
        <v>71394.000753582499</v>
      </c>
      <c r="J635">
        <f t="shared" si="72"/>
        <v>23.84</v>
      </c>
      <c r="K635">
        <f t="shared" si="74"/>
        <v>1</v>
      </c>
      <c r="L635">
        <f t="shared" si="75"/>
        <v>1</v>
      </c>
      <c r="M635">
        <f t="shared" si="76"/>
        <v>1</v>
      </c>
      <c r="Y635" s="164">
        <f t="shared" si="77"/>
        <v>56.339722225374018</v>
      </c>
      <c r="Z635" s="164">
        <f t="shared" si="78"/>
        <v>52.797327519315459</v>
      </c>
      <c r="AA635" s="165">
        <f t="shared" si="79"/>
        <v>-6.2875615394197837E-2</v>
      </c>
    </row>
    <row r="636" spans="1:27" x14ac:dyDescent="0.35">
      <c r="A636" t="s">
        <v>1072</v>
      </c>
      <c r="B636" t="s">
        <v>1073</v>
      </c>
      <c r="C636" t="s">
        <v>1075</v>
      </c>
      <c r="D636" t="s">
        <v>1078</v>
      </c>
      <c r="E636" t="s">
        <v>1081</v>
      </c>
      <c r="F636" t="s">
        <v>1084</v>
      </c>
      <c r="G636" s="106">
        <v>16441.378253451734</v>
      </c>
      <c r="H636" s="133">
        <f t="shared" si="73"/>
        <v>28.34720388526161</v>
      </c>
      <c r="I636" s="132">
        <v>3495.45982983364</v>
      </c>
      <c r="J636">
        <f t="shared" si="72"/>
        <v>23.84</v>
      </c>
      <c r="K636">
        <f t="shared" si="74"/>
        <v>1</v>
      </c>
      <c r="L636">
        <f t="shared" si="75"/>
        <v>1</v>
      </c>
      <c r="M636">
        <f t="shared" si="76"/>
        <v>0</v>
      </c>
      <c r="Y636" s="164">
        <f t="shared" si="77"/>
        <v>28.34720388526161</v>
      </c>
      <c r="Z636" s="164">
        <f t="shared" si="78"/>
        <v>31.051154817786148</v>
      </c>
      <c r="AA636" s="165">
        <f t="shared" si="79"/>
        <v>9.5386865789976127E-2</v>
      </c>
    </row>
    <row r="637" spans="1:27" x14ac:dyDescent="0.35">
      <c r="A637" t="s">
        <v>1072</v>
      </c>
      <c r="B637" t="s">
        <v>1073</v>
      </c>
      <c r="C637" t="s">
        <v>1075</v>
      </c>
      <c r="D637" t="s">
        <v>1078</v>
      </c>
      <c r="E637" t="s">
        <v>1081</v>
      </c>
      <c r="F637" t="s">
        <v>1084</v>
      </c>
      <c r="G637" s="106">
        <v>19944.96632515133</v>
      </c>
      <c r="H637" s="133">
        <f t="shared" si="73"/>
        <v>34.387872974398846</v>
      </c>
      <c r="I637" s="132">
        <v>14172.2970393051</v>
      </c>
      <c r="J637">
        <f t="shared" si="72"/>
        <v>23.84</v>
      </c>
      <c r="K637">
        <f t="shared" si="74"/>
        <v>1</v>
      </c>
      <c r="L637">
        <f t="shared" si="75"/>
        <v>1</v>
      </c>
      <c r="M637">
        <f t="shared" si="76"/>
        <v>0</v>
      </c>
      <c r="Y637" s="164">
        <f t="shared" si="77"/>
        <v>34.387872974398846</v>
      </c>
      <c r="Z637" s="164">
        <f t="shared" si="78"/>
        <v>34.349532576635625</v>
      </c>
      <c r="AA637" s="165">
        <f t="shared" si="79"/>
        <v>-1.1149394960183745E-3</v>
      </c>
    </row>
    <row r="638" spans="1:27" x14ac:dyDescent="0.35">
      <c r="A638" t="s">
        <v>1072</v>
      </c>
      <c r="B638" t="s">
        <v>1073</v>
      </c>
      <c r="C638" t="s">
        <v>1075</v>
      </c>
      <c r="D638" t="s">
        <v>1078</v>
      </c>
      <c r="E638" t="s">
        <v>1081</v>
      </c>
      <c r="F638" t="s">
        <v>1084</v>
      </c>
      <c r="G638" s="106">
        <v>21241.178966300828</v>
      </c>
      <c r="H638" s="133">
        <f t="shared" si="73"/>
        <v>36.622722355691081</v>
      </c>
      <c r="I638" s="132">
        <v>23954.0527728093</v>
      </c>
      <c r="J638">
        <f t="shared" si="72"/>
        <v>23.84</v>
      </c>
      <c r="K638">
        <f t="shared" si="74"/>
        <v>1</v>
      </c>
      <c r="L638">
        <f t="shared" si="75"/>
        <v>1</v>
      </c>
      <c r="M638">
        <f t="shared" si="76"/>
        <v>0</v>
      </c>
      <c r="Y638" s="164">
        <f t="shared" si="77"/>
        <v>36.622722355691081</v>
      </c>
      <c r="Z638" s="164">
        <f t="shared" si="78"/>
        <v>37.371394287261602</v>
      </c>
      <c r="AA638" s="165">
        <f t="shared" si="79"/>
        <v>2.0442825748975935E-2</v>
      </c>
    </row>
    <row r="639" spans="1:27" x14ac:dyDescent="0.35">
      <c r="A639" t="s">
        <v>1072</v>
      </c>
      <c r="B639" t="s">
        <v>1073</v>
      </c>
      <c r="C639" t="s">
        <v>1075</v>
      </c>
      <c r="D639" t="s">
        <v>1078</v>
      </c>
      <c r="E639" t="s">
        <v>1081</v>
      </c>
      <c r="F639" t="s">
        <v>1084</v>
      </c>
      <c r="G639" s="106">
        <v>26433.686961813859</v>
      </c>
      <c r="H639" s="133">
        <f t="shared" si="73"/>
        <v>45.575322347954931</v>
      </c>
      <c r="I639" s="132">
        <v>31081.371963744201</v>
      </c>
      <c r="J639">
        <f t="shared" si="72"/>
        <v>23.84</v>
      </c>
      <c r="K639">
        <f t="shared" si="74"/>
        <v>1</v>
      </c>
      <c r="L639">
        <f t="shared" si="75"/>
        <v>1</v>
      </c>
      <c r="M639">
        <f t="shared" si="76"/>
        <v>0</v>
      </c>
      <c r="Y639" s="164">
        <f t="shared" si="77"/>
        <v>45.575322347954931</v>
      </c>
      <c r="Z639" s="164">
        <f t="shared" si="78"/>
        <v>39.573225282562923</v>
      </c>
      <c r="AA639" s="165">
        <f t="shared" si="79"/>
        <v>-0.13169620654721126</v>
      </c>
    </row>
    <row r="640" spans="1:27" x14ac:dyDescent="0.35">
      <c r="A640" t="s">
        <v>1072</v>
      </c>
      <c r="B640" t="s">
        <v>1073</v>
      </c>
      <c r="C640" t="s">
        <v>1075</v>
      </c>
      <c r="D640" t="s">
        <v>1078</v>
      </c>
      <c r="E640" t="s">
        <v>1081</v>
      </c>
      <c r="F640" t="s">
        <v>1084</v>
      </c>
      <c r="G640" s="106">
        <v>25881.283948419645</v>
      </c>
      <c r="H640" s="133">
        <f t="shared" si="73"/>
        <v>44.622903359344214</v>
      </c>
      <c r="I640" s="132">
        <v>45016.2336447989</v>
      </c>
      <c r="J640">
        <f t="shared" si="72"/>
        <v>23.84</v>
      </c>
      <c r="K640">
        <f t="shared" si="74"/>
        <v>1</v>
      </c>
      <c r="L640">
        <f t="shared" si="75"/>
        <v>1</v>
      </c>
      <c r="M640">
        <f t="shared" si="76"/>
        <v>0</v>
      </c>
      <c r="Y640" s="164">
        <f t="shared" si="77"/>
        <v>44.622903359344214</v>
      </c>
      <c r="Z640" s="164">
        <f t="shared" si="78"/>
        <v>43.878099182921844</v>
      </c>
      <c r="AA640" s="165">
        <f t="shared" si="79"/>
        <v>-1.6691073873533746E-2</v>
      </c>
    </row>
    <row r="641" spans="1:27" x14ac:dyDescent="0.35">
      <c r="A641" t="s">
        <v>1072</v>
      </c>
      <c r="B641" t="s">
        <v>1073</v>
      </c>
      <c r="C641" t="s">
        <v>1075</v>
      </c>
      <c r="D641" t="s">
        <v>1078</v>
      </c>
      <c r="E641" t="s">
        <v>1081</v>
      </c>
      <c r="F641" t="s">
        <v>1084</v>
      </c>
      <c r="G641" s="106">
        <v>27266.802359916583</v>
      </c>
      <c r="H641" s="133">
        <f t="shared" si="73"/>
        <v>47.011728206752728</v>
      </c>
      <c r="I641" s="132">
        <v>54061.366139626101</v>
      </c>
      <c r="J641">
        <f t="shared" si="72"/>
        <v>23.84</v>
      </c>
      <c r="K641">
        <f t="shared" si="74"/>
        <v>1</v>
      </c>
      <c r="L641">
        <f t="shared" si="75"/>
        <v>1</v>
      </c>
      <c r="M641">
        <f t="shared" si="76"/>
        <v>0</v>
      </c>
      <c r="Y641" s="164">
        <f t="shared" si="77"/>
        <v>47.011728206752728</v>
      </c>
      <c r="Z641" s="164">
        <f t="shared" si="78"/>
        <v>46.672397087952987</v>
      </c>
      <c r="AA641" s="165">
        <f t="shared" si="79"/>
        <v>-7.2180098827125949E-3</v>
      </c>
    </row>
    <row r="642" spans="1:27" x14ac:dyDescent="0.35">
      <c r="A642" t="s">
        <v>1072</v>
      </c>
      <c r="B642" t="s">
        <v>1073</v>
      </c>
      <c r="C642" t="s">
        <v>1075</v>
      </c>
      <c r="D642" t="s">
        <v>1078</v>
      </c>
      <c r="E642" t="s">
        <v>1081</v>
      </c>
      <c r="F642" t="s">
        <v>1084</v>
      </c>
      <c r="G642" s="106">
        <v>30357.410129568583</v>
      </c>
      <c r="H642" s="133">
        <f t="shared" si="73"/>
        <v>52.340362292359629</v>
      </c>
      <c r="I642" s="132">
        <v>63550.072249703</v>
      </c>
      <c r="J642">
        <f t="shared" si="72"/>
        <v>23.84</v>
      </c>
      <c r="K642">
        <f t="shared" si="74"/>
        <v>1</v>
      </c>
      <c r="L642">
        <f t="shared" si="75"/>
        <v>1</v>
      </c>
      <c r="M642">
        <f t="shared" si="76"/>
        <v>0</v>
      </c>
      <c r="Y642" s="164">
        <f t="shared" si="77"/>
        <v>52.340362292359629</v>
      </c>
      <c r="Z642" s="164">
        <f t="shared" si="78"/>
        <v>49.603727460394438</v>
      </c>
      <c r="AA642" s="165">
        <f t="shared" si="79"/>
        <v>-5.2285362808133784E-2</v>
      </c>
    </row>
    <row r="643" spans="1:27" x14ac:dyDescent="0.35">
      <c r="A643" t="s">
        <v>1072</v>
      </c>
      <c r="B643" t="s">
        <v>1073</v>
      </c>
      <c r="C643" t="s">
        <v>1075</v>
      </c>
      <c r="D643" t="s">
        <v>1078</v>
      </c>
      <c r="E643" t="s">
        <v>1081</v>
      </c>
      <c r="F643" t="s">
        <v>1084</v>
      </c>
      <c r="G643" s="106">
        <v>29066.100145822886</v>
      </c>
      <c r="H643" s="133">
        <f t="shared" si="73"/>
        <v>50.113965768660151</v>
      </c>
      <c r="I643" s="132">
        <v>71394.000753582499</v>
      </c>
      <c r="J643">
        <f t="shared" si="72"/>
        <v>23.84</v>
      </c>
      <c r="K643">
        <f t="shared" si="74"/>
        <v>1</v>
      </c>
      <c r="L643">
        <f t="shared" si="75"/>
        <v>1</v>
      </c>
      <c r="M643">
        <f t="shared" si="76"/>
        <v>0</v>
      </c>
      <c r="Y643" s="164">
        <f t="shared" si="77"/>
        <v>50.113965768660151</v>
      </c>
      <c r="Z643" s="164">
        <f t="shared" si="78"/>
        <v>52.02693939213114</v>
      </c>
      <c r="AA643" s="165">
        <f t="shared" si="79"/>
        <v>3.8172465382241061E-2</v>
      </c>
    </row>
    <row r="644" spans="1:27" x14ac:dyDescent="0.35">
      <c r="A644" t="s">
        <v>1072</v>
      </c>
      <c r="B644" t="s">
        <v>1073</v>
      </c>
      <c r="C644" t="s">
        <v>1076</v>
      </c>
      <c r="D644" t="s">
        <v>1077</v>
      </c>
      <c r="E644" t="s">
        <v>1079</v>
      </c>
      <c r="F644" t="s">
        <v>1083</v>
      </c>
      <c r="G644" s="106">
        <v>13368.599523724706</v>
      </c>
      <c r="H644" s="133">
        <f t="shared" si="73"/>
        <v>23.049309523663286</v>
      </c>
      <c r="I644" s="132">
        <v>3495.45982983364</v>
      </c>
      <c r="J644">
        <f t="shared" ref="J644:J707" si="80">IF(A644="LI01",10,23.84)</f>
        <v>23.84</v>
      </c>
      <c r="K644">
        <f t="shared" si="74"/>
        <v>1</v>
      </c>
      <c r="L644">
        <f t="shared" si="75"/>
        <v>2</v>
      </c>
      <c r="M644">
        <f t="shared" si="76"/>
        <v>1</v>
      </c>
      <c r="Y644" s="164">
        <f t="shared" si="77"/>
        <v>23.049309523663286</v>
      </c>
      <c r="Z644" s="164">
        <f t="shared" si="78"/>
        <v>30.070954978160692</v>
      </c>
      <c r="AA644" s="165">
        <f t="shared" si="79"/>
        <v>0.30463582639162023</v>
      </c>
    </row>
    <row r="645" spans="1:27" x14ac:dyDescent="0.35">
      <c r="A645" t="s">
        <v>1072</v>
      </c>
      <c r="B645" t="s">
        <v>1073</v>
      </c>
      <c r="C645" t="s">
        <v>1076</v>
      </c>
      <c r="D645" t="s">
        <v>1077</v>
      </c>
      <c r="E645" t="s">
        <v>1079</v>
      </c>
      <c r="F645" t="s">
        <v>1083</v>
      </c>
      <c r="G645" s="106">
        <v>17633.585788160304</v>
      </c>
      <c r="H645" s="133">
        <f t="shared" ref="H645:H708" si="81">G645/580</f>
        <v>30.402734117517767</v>
      </c>
      <c r="I645" s="132">
        <v>14172.2970393051</v>
      </c>
      <c r="J645">
        <f t="shared" si="80"/>
        <v>23.84</v>
      </c>
      <c r="K645">
        <f t="shared" ref="K645:K708" si="82">IF(B645="ENT01",1,2)</f>
        <v>1</v>
      </c>
      <c r="L645">
        <f t="shared" ref="L645:L708" si="83">IF(C645="ENV01",1,2)</f>
        <v>2</v>
      </c>
      <c r="M645">
        <f t="shared" ref="M645:M708" si="84">IF(F645="ZVDF01",1,0)</f>
        <v>1</v>
      </c>
      <c r="Y645" s="164">
        <f t="shared" ref="Y645:Y708" si="85">H645</f>
        <v>30.402734117517767</v>
      </c>
      <c r="Z645" s="164">
        <f t="shared" ref="Z645:Z708" si="86">$P$20+I645*$P$21+J645*$P$22+K645*$P$23+L645*$P$24+M645*$P$25</f>
        <v>33.369332737010168</v>
      </c>
      <c r="AA645" s="165">
        <f t="shared" ref="AA645:AA708" si="87">Z645/Y645-1</f>
        <v>9.7576705043217693E-2</v>
      </c>
    </row>
    <row r="646" spans="1:27" x14ac:dyDescent="0.35">
      <c r="A646" t="s">
        <v>1072</v>
      </c>
      <c r="B646" t="s">
        <v>1073</v>
      </c>
      <c r="C646" t="s">
        <v>1076</v>
      </c>
      <c r="D646" t="s">
        <v>1077</v>
      </c>
      <c r="E646" t="s">
        <v>1079</v>
      </c>
      <c r="F646" t="s">
        <v>1083</v>
      </c>
      <c r="G646" s="106">
        <v>19027.162198839887</v>
      </c>
      <c r="H646" s="133">
        <f t="shared" si="81"/>
        <v>32.805452066965323</v>
      </c>
      <c r="I646" s="132">
        <v>23954.0527728093</v>
      </c>
      <c r="J646">
        <f t="shared" si="80"/>
        <v>23.84</v>
      </c>
      <c r="K646">
        <f t="shared" si="82"/>
        <v>1</v>
      </c>
      <c r="L646">
        <f t="shared" si="83"/>
        <v>2</v>
      </c>
      <c r="M646">
        <f t="shared" si="84"/>
        <v>1</v>
      </c>
      <c r="Y646" s="164">
        <f t="shared" si="85"/>
        <v>32.805452066965323</v>
      </c>
      <c r="Z646" s="164">
        <f t="shared" si="86"/>
        <v>36.391194447636146</v>
      </c>
      <c r="AA646" s="165">
        <f t="shared" si="87"/>
        <v>0.10930324548953929</v>
      </c>
    </row>
    <row r="647" spans="1:27" x14ac:dyDescent="0.35">
      <c r="A647" t="s">
        <v>1072</v>
      </c>
      <c r="B647" t="s">
        <v>1073</v>
      </c>
      <c r="C647" t="s">
        <v>1076</v>
      </c>
      <c r="D647" t="s">
        <v>1077</v>
      </c>
      <c r="E647" t="s">
        <v>1079</v>
      </c>
      <c r="F647" t="s">
        <v>1083</v>
      </c>
      <c r="G647" s="106">
        <v>24630.907289448485</v>
      </c>
      <c r="H647" s="133">
        <f t="shared" si="81"/>
        <v>42.467081533531868</v>
      </c>
      <c r="I647" s="132">
        <v>31081.371963744201</v>
      </c>
      <c r="J647">
        <f t="shared" si="80"/>
        <v>23.84</v>
      </c>
      <c r="K647">
        <f t="shared" si="82"/>
        <v>1</v>
      </c>
      <c r="L647">
        <f t="shared" si="83"/>
        <v>2</v>
      </c>
      <c r="M647">
        <f t="shared" si="84"/>
        <v>1</v>
      </c>
      <c r="Y647" s="164">
        <f t="shared" si="85"/>
        <v>42.467081533531868</v>
      </c>
      <c r="Z647" s="164">
        <f t="shared" si="86"/>
        <v>38.593025442937467</v>
      </c>
      <c r="AA647" s="165">
        <f t="shared" si="87"/>
        <v>-9.1224919412827066E-2</v>
      </c>
    </row>
    <row r="648" spans="1:27" x14ac:dyDescent="0.35">
      <c r="A648" t="s">
        <v>1072</v>
      </c>
      <c r="B648" t="s">
        <v>1073</v>
      </c>
      <c r="C648" t="s">
        <v>1076</v>
      </c>
      <c r="D648" t="s">
        <v>1077</v>
      </c>
      <c r="E648" t="s">
        <v>1079</v>
      </c>
      <c r="F648" t="s">
        <v>1083</v>
      </c>
      <c r="G648" s="106">
        <v>24207.015232952726</v>
      </c>
      <c r="H648" s="133">
        <f t="shared" si="81"/>
        <v>41.736233160263325</v>
      </c>
      <c r="I648" s="132">
        <v>45016.2336447989</v>
      </c>
      <c r="J648">
        <f t="shared" si="80"/>
        <v>23.84</v>
      </c>
      <c r="K648">
        <f t="shared" si="82"/>
        <v>1</v>
      </c>
      <c r="L648">
        <f t="shared" si="83"/>
        <v>2</v>
      </c>
      <c r="M648">
        <f t="shared" si="84"/>
        <v>1</v>
      </c>
      <c r="Y648" s="164">
        <f t="shared" si="85"/>
        <v>41.736233160263325</v>
      </c>
      <c r="Z648" s="164">
        <f t="shared" si="86"/>
        <v>42.897899343296388</v>
      </c>
      <c r="AA648" s="165">
        <f t="shared" si="87"/>
        <v>2.7833517667307683E-2</v>
      </c>
    </row>
    <row r="649" spans="1:27" x14ac:dyDescent="0.35">
      <c r="A649" t="s">
        <v>1072</v>
      </c>
      <c r="B649" t="s">
        <v>1073</v>
      </c>
      <c r="C649" t="s">
        <v>1076</v>
      </c>
      <c r="D649" t="s">
        <v>1077</v>
      </c>
      <c r="E649" t="s">
        <v>1079</v>
      </c>
      <c r="F649" t="s">
        <v>1083</v>
      </c>
      <c r="G649" s="106">
        <v>25897.29234357012</v>
      </c>
      <c r="H649" s="133">
        <f t="shared" si="81"/>
        <v>44.65050404063814</v>
      </c>
      <c r="I649" s="132">
        <v>54061.366139626101</v>
      </c>
      <c r="J649">
        <f t="shared" si="80"/>
        <v>23.84</v>
      </c>
      <c r="K649">
        <f t="shared" si="82"/>
        <v>1</v>
      </c>
      <c r="L649">
        <f t="shared" si="83"/>
        <v>2</v>
      </c>
      <c r="M649">
        <f t="shared" si="84"/>
        <v>1</v>
      </c>
      <c r="Y649" s="164">
        <f t="shared" si="85"/>
        <v>44.65050404063814</v>
      </c>
      <c r="Z649" s="164">
        <f t="shared" si="86"/>
        <v>45.692197248327531</v>
      </c>
      <c r="AA649" s="165">
        <f t="shared" si="87"/>
        <v>2.3329931656343783E-2</v>
      </c>
    </row>
    <row r="650" spans="1:27" x14ac:dyDescent="0.35">
      <c r="A650" t="s">
        <v>1072</v>
      </c>
      <c r="B650" t="s">
        <v>1073</v>
      </c>
      <c r="C650" t="s">
        <v>1076</v>
      </c>
      <c r="D650" t="s">
        <v>1077</v>
      </c>
      <c r="E650" t="s">
        <v>1079</v>
      </c>
      <c r="F650" t="s">
        <v>1083</v>
      </c>
      <c r="G650" s="106">
        <v>28005.517201676757</v>
      </c>
      <c r="H650" s="133">
        <f t="shared" si="81"/>
        <v>48.285374485649584</v>
      </c>
      <c r="I650" s="132">
        <v>63550.072249703</v>
      </c>
      <c r="J650">
        <f t="shared" si="80"/>
        <v>23.84</v>
      </c>
      <c r="K650">
        <f t="shared" si="82"/>
        <v>1</v>
      </c>
      <c r="L650">
        <f t="shared" si="83"/>
        <v>2</v>
      </c>
      <c r="M650">
        <f t="shared" si="84"/>
        <v>1</v>
      </c>
      <c r="Y650" s="164">
        <f t="shared" si="85"/>
        <v>48.285374485649584</v>
      </c>
      <c r="Z650" s="164">
        <f t="shared" si="86"/>
        <v>48.623527620768982</v>
      </c>
      <c r="AA650" s="165">
        <f t="shared" si="87"/>
        <v>7.0032207210051212E-3</v>
      </c>
    </row>
    <row r="651" spans="1:27" x14ac:dyDescent="0.35">
      <c r="A651" t="s">
        <v>1072</v>
      </c>
      <c r="B651" t="s">
        <v>1073</v>
      </c>
      <c r="C651" t="s">
        <v>1076</v>
      </c>
      <c r="D651" t="s">
        <v>1077</v>
      </c>
      <c r="E651" t="s">
        <v>1079</v>
      </c>
      <c r="F651" t="s">
        <v>1083</v>
      </c>
      <c r="G651" s="106">
        <v>28433.958705517151</v>
      </c>
      <c r="H651" s="133">
        <f t="shared" si="81"/>
        <v>49.024066733650258</v>
      </c>
      <c r="I651" s="132">
        <v>71394.000753582499</v>
      </c>
      <c r="J651">
        <f t="shared" si="80"/>
        <v>23.84</v>
      </c>
      <c r="K651">
        <f t="shared" si="82"/>
        <v>1</v>
      </c>
      <c r="L651">
        <f t="shared" si="83"/>
        <v>2</v>
      </c>
      <c r="M651">
        <f t="shared" si="84"/>
        <v>1</v>
      </c>
      <c r="Y651" s="164">
        <f t="shared" si="85"/>
        <v>49.024066733650258</v>
      </c>
      <c r="Z651" s="164">
        <f t="shared" si="86"/>
        <v>51.046739552505684</v>
      </c>
      <c r="AA651" s="165">
        <f t="shared" si="87"/>
        <v>4.1258772550320844E-2</v>
      </c>
    </row>
    <row r="652" spans="1:27" x14ac:dyDescent="0.35">
      <c r="A652" t="s">
        <v>1072</v>
      </c>
      <c r="B652" t="s">
        <v>1073</v>
      </c>
      <c r="C652" t="s">
        <v>1076</v>
      </c>
      <c r="D652" t="s">
        <v>1077</v>
      </c>
      <c r="E652" t="s">
        <v>1079</v>
      </c>
      <c r="F652" t="s">
        <v>1084</v>
      </c>
      <c r="G652" s="106">
        <v>14963.434285054424</v>
      </c>
      <c r="H652" s="133">
        <f t="shared" si="81"/>
        <v>25.79902462940418</v>
      </c>
      <c r="I652" s="132">
        <v>3495.45982983364</v>
      </c>
      <c r="J652">
        <f t="shared" si="80"/>
        <v>23.84</v>
      </c>
      <c r="K652">
        <f t="shared" si="82"/>
        <v>1</v>
      </c>
      <c r="L652">
        <f t="shared" si="83"/>
        <v>2</v>
      </c>
      <c r="M652">
        <f t="shared" si="84"/>
        <v>0</v>
      </c>
      <c r="Y652" s="164">
        <f t="shared" si="85"/>
        <v>25.79902462940418</v>
      </c>
      <c r="Z652" s="164">
        <f t="shared" si="86"/>
        <v>29.300566850976374</v>
      </c>
      <c r="AA652" s="165">
        <f t="shared" si="87"/>
        <v>0.13572382180609055</v>
      </c>
    </row>
    <row r="653" spans="1:27" x14ac:dyDescent="0.35">
      <c r="A653" t="s">
        <v>1072</v>
      </c>
      <c r="B653" t="s">
        <v>1073</v>
      </c>
      <c r="C653" t="s">
        <v>1076</v>
      </c>
      <c r="D653" t="s">
        <v>1077</v>
      </c>
      <c r="E653" t="s">
        <v>1079</v>
      </c>
      <c r="F653" t="s">
        <v>1084</v>
      </c>
      <c r="G653" s="106">
        <v>18830.286206716872</v>
      </c>
      <c r="H653" s="133">
        <f t="shared" si="81"/>
        <v>32.466010701235987</v>
      </c>
      <c r="I653" s="132">
        <v>14172.2970393051</v>
      </c>
      <c r="J653">
        <f t="shared" si="80"/>
        <v>23.84</v>
      </c>
      <c r="K653">
        <f t="shared" si="82"/>
        <v>1</v>
      </c>
      <c r="L653">
        <f t="shared" si="83"/>
        <v>2</v>
      </c>
      <c r="M653">
        <f t="shared" si="84"/>
        <v>0</v>
      </c>
      <c r="Y653" s="164">
        <f t="shared" si="85"/>
        <v>32.466010701235987</v>
      </c>
      <c r="Z653" s="164">
        <f t="shared" si="86"/>
        <v>32.59894460982585</v>
      </c>
      <c r="AA653" s="165">
        <f t="shared" si="87"/>
        <v>4.094556298067209E-3</v>
      </c>
    </row>
    <row r="654" spans="1:27" x14ac:dyDescent="0.35">
      <c r="A654" t="s">
        <v>1072</v>
      </c>
      <c r="B654" t="s">
        <v>1073</v>
      </c>
      <c r="C654" t="s">
        <v>1076</v>
      </c>
      <c r="D654" t="s">
        <v>1077</v>
      </c>
      <c r="E654" t="s">
        <v>1079</v>
      </c>
      <c r="F654" t="s">
        <v>1084</v>
      </c>
      <c r="G654" s="106">
        <v>19628.640991645654</v>
      </c>
      <c r="H654" s="133">
        <f t="shared" si="81"/>
        <v>33.842484468354577</v>
      </c>
      <c r="I654" s="132">
        <v>23954.0527728093</v>
      </c>
      <c r="J654">
        <f t="shared" si="80"/>
        <v>23.84</v>
      </c>
      <c r="K654">
        <f t="shared" si="82"/>
        <v>1</v>
      </c>
      <c r="L654">
        <f t="shared" si="83"/>
        <v>2</v>
      </c>
      <c r="M654">
        <f t="shared" si="84"/>
        <v>0</v>
      </c>
      <c r="Y654" s="164">
        <f t="shared" si="85"/>
        <v>33.842484468354577</v>
      </c>
      <c r="Z654" s="164">
        <f t="shared" si="86"/>
        <v>35.620806320451827</v>
      </c>
      <c r="AA654" s="165">
        <f t="shared" si="87"/>
        <v>5.254702425172475E-2</v>
      </c>
    </row>
    <row r="655" spans="1:27" x14ac:dyDescent="0.35">
      <c r="A655" t="s">
        <v>1072</v>
      </c>
      <c r="B655" t="s">
        <v>1073</v>
      </c>
      <c r="C655" t="s">
        <v>1076</v>
      </c>
      <c r="D655" t="s">
        <v>1077</v>
      </c>
      <c r="E655" t="s">
        <v>1079</v>
      </c>
      <c r="F655" t="s">
        <v>1084</v>
      </c>
      <c r="G655" s="106">
        <v>24217.22282365385</v>
      </c>
      <c r="H655" s="133">
        <f t="shared" si="81"/>
        <v>41.753832454575601</v>
      </c>
      <c r="I655" s="132">
        <v>31081.371963744201</v>
      </c>
      <c r="J655">
        <f t="shared" si="80"/>
        <v>23.84</v>
      </c>
      <c r="K655">
        <f t="shared" si="82"/>
        <v>1</v>
      </c>
      <c r="L655">
        <f t="shared" si="83"/>
        <v>2</v>
      </c>
      <c r="M655">
        <f t="shared" si="84"/>
        <v>0</v>
      </c>
      <c r="Y655" s="164">
        <f t="shared" si="85"/>
        <v>41.753832454575601</v>
      </c>
      <c r="Z655" s="164">
        <f t="shared" si="86"/>
        <v>37.822637315753148</v>
      </c>
      <c r="AA655" s="165">
        <f t="shared" si="87"/>
        <v>-9.415171991934479E-2</v>
      </c>
    </row>
    <row r="656" spans="1:27" x14ac:dyDescent="0.35">
      <c r="A656" t="s">
        <v>1072</v>
      </c>
      <c r="B656" t="s">
        <v>1073</v>
      </c>
      <c r="C656" t="s">
        <v>1076</v>
      </c>
      <c r="D656" t="s">
        <v>1077</v>
      </c>
      <c r="E656" t="s">
        <v>1079</v>
      </c>
      <c r="F656" t="s">
        <v>1084</v>
      </c>
      <c r="G656" s="106">
        <v>23726.249876188162</v>
      </c>
      <c r="H656" s="133">
        <f t="shared" si="81"/>
        <v>40.907327372738209</v>
      </c>
      <c r="I656" s="132">
        <v>45016.2336447989</v>
      </c>
      <c r="J656">
        <f t="shared" si="80"/>
        <v>23.84</v>
      </c>
      <c r="K656">
        <f t="shared" si="82"/>
        <v>1</v>
      </c>
      <c r="L656">
        <f t="shared" si="83"/>
        <v>2</v>
      </c>
      <c r="M656">
        <f t="shared" si="84"/>
        <v>0</v>
      </c>
      <c r="Y656" s="164">
        <f t="shared" si="85"/>
        <v>40.907327372738209</v>
      </c>
      <c r="Z656" s="164">
        <f t="shared" si="86"/>
        <v>42.127511216112069</v>
      </c>
      <c r="AA656" s="165">
        <f t="shared" si="87"/>
        <v>2.98280020167494E-2</v>
      </c>
    </row>
    <row r="657" spans="1:27" x14ac:dyDescent="0.35">
      <c r="A657" t="s">
        <v>1072</v>
      </c>
      <c r="B657" t="s">
        <v>1073</v>
      </c>
      <c r="C657" t="s">
        <v>1076</v>
      </c>
      <c r="D657" t="s">
        <v>1077</v>
      </c>
      <c r="E657" t="s">
        <v>1079</v>
      </c>
      <c r="F657" t="s">
        <v>1084</v>
      </c>
      <c r="G657" s="106">
        <v>24728.595773334102</v>
      </c>
      <c r="H657" s="133">
        <f t="shared" si="81"/>
        <v>42.635509954024315</v>
      </c>
      <c r="I657" s="132">
        <v>54061.366139626101</v>
      </c>
      <c r="J657">
        <f t="shared" si="80"/>
        <v>23.84</v>
      </c>
      <c r="K657">
        <f t="shared" si="82"/>
        <v>1</v>
      </c>
      <c r="L657">
        <f t="shared" si="83"/>
        <v>2</v>
      </c>
      <c r="M657">
        <f t="shared" si="84"/>
        <v>0</v>
      </c>
      <c r="Y657" s="164">
        <f t="shared" si="85"/>
        <v>42.635509954024315</v>
      </c>
      <c r="Z657" s="164">
        <f t="shared" si="86"/>
        <v>44.921809121143212</v>
      </c>
      <c r="AA657" s="165">
        <f t="shared" si="87"/>
        <v>5.3624295090742624E-2</v>
      </c>
    </row>
    <row r="658" spans="1:27" x14ac:dyDescent="0.35">
      <c r="A658" t="s">
        <v>1072</v>
      </c>
      <c r="B658" t="s">
        <v>1073</v>
      </c>
      <c r="C658" t="s">
        <v>1076</v>
      </c>
      <c r="D658" t="s">
        <v>1077</v>
      </c>
      <c r="E658" t="s">
        <v>1079</v>
      </c>
      <c r="F658" t="s">
        <v>1084</v>
      </c>
      <c r="G658" s="106">
        <v>26317.095916357699</v>
      </c>
      <c r="H658" s="133">
        <f t="shared" si="81"/>
        <v>45.374303304064995</v>
      </c>
      <c r="I658" s="132">
        <v>63550.072249703</v>
      </c>
      <c r="J658">
        <f t="shared" si="80"/>
        <v>23.84</v>
      </c>
      <c r="K658">
        <f t="shared" si="82"/>
        <v>1</v>
      </c>
      <c r="L658">
        <f t="shared" si="83"/>
        <v>2</v>
      </c>
      <c r="M658">
        <f t="shared" si="84"/>
        <v>0</v>
      </c>
      <c r="Y658" s="164">
        <f t="shared" si="85"/>
        <v>45.374303304064995</v>
      </c>
      <c r="Z658" s="164">
        <f t="shared" si="86"/>
        <v>47.853139493584663</v>
      </c>
      <c r="AA658" s="165">
        <f t="shared" si="87"/>
        <v>5.463083747883335E-2</v>
      </c>
    </row>
    <row r="659" spans="1:27" x14ac:dyDescent="0.35">
      <c r="A659" t="s">
        <v>1072</v>
      </c>
      <c r="B659" t="s">
        <v>1073</v>
      </c>
      <c r="C659" t="s">
        <v>1076</v>
      </c>
      <c r="D659" t="s">
        <v>1077</v>
      </c>
      <c r="E659" t="s">
        <v>1079</v>
      </c>
      <c r="F659" t="s">
        <v>1084</v>
      </c>
      <c r="G659" s="106">
        <v>26518.599304045489</v>
      </c>
      <c r="H659" s="133">
        <f t="shared" si="81"/>
        <v>45.721722938009464</v>
      </c>
      <c r="I659" s="132">
        <v>71394.000753582499</v>
      </c>
      <c r="J659">
        <f t="shared" si="80"/>
        <v>23.84</v>
      </c>
      <c r="K659">
        <f t="shared" si="82"/>
        <v>1</v>
      </c>
      <c r="L659">
        <f t="shared" si="83"/>
        <v>2</v>
      </c>
      <c r="M659">
        <f t="shared" si="84"/>
        <v>0</v>
      </c>
      <c r="Y659" s="164">
        <f t="shared" si="85"/>
        <v>45.721722938009464</v>
      </c>
      <c r="Z659" s="164">
        <f t="shared" si="86"/>
        <v>50.276351425321366</v>
      </c>
      <c r="AA659" s="165">
        <f t="shared" si="87"/>
        <v>9.9616291658281675E-2</v>
      </c>
    </row>
    <row r="660" spans="1:27" x14ac:dyDescent="0.35">
      <c r="A660" t="s">
        <v>1072</v>
      </c>
      <c r="B660" t="s">
        <v>1073</v>
      </c>
      <c r="C660" t="s">
        <v>1076</v>
      </c>
      <c r="D660" t="s">
        <v>1077</v>
      </c>
      <c r="E660" t="s">
        <v>1082</v>
      </c>
      <c r="F660" t="s">
        <v>1083</v>
      </c>
      <c r="G660" s="106">
        <v>13439.621358140766</v>
      </c>
      <c r="H660" s="133">
        <f t="shared" si="81"/>
        <v>23.171760962311666</v>
      </c>
      <c r="I660" s="132">
        <v>3495.45982983364</v>
      </c>
      <c r="J660">
        <f t="shared" si="80"/>
        <v>23.84</v>
      </c>
      <c r="K660">
        <f t="shared" si="82"/>
        <v>1</v>
      </c>
      <c r="L660">
        <f t="shared" si="83"/>
        <v>2</v>
      </c>
      <c r="M660">
        <f t="shared" si="84"/>
        <v>1</v>
      </c>
      <c r="Y660" s="164">
        <f t="shared" si="85"/>
        <v>23.171760962311666</v>
      </c>
      <c r="Z660" s="164">
        <f t="shared" si="86"/>
        <v>30.070954978160692</v>
      </c>
      <c r="AA660" s="165">
        <f t="shared" si="87"/>
        <v>0.29774146328673101</v>
      </c>
    </row>
    <row r="661" spans="1:27" x14ac:dyDescent="0.35">
      <c r="A661" t="s">
        <v>1072</v>
      </c>
      <c r="B661" t="s">
        <v>1073</v>
      </c>
      <c r="C661" t="s">
        <v>1076</v>
      </c>
      <c r="D661" t="s">
        <v>1077</v>
      </c>
      <c r="E661" t="s">
        <v>1082</v>
      </c>
      <c r="F661" t="s">
        <v>1083</v>
      </c>
      <c r="G661" s="106">
        <v>17688.538634617045</v>
      </c>
      <c r="H661" s="133">
        <f t="shared" si="81"/>
        <v>30.497480404512146</v>
      </c>
      <c r="I661" s="132">
        <v>14172.2970393051</v>
      </c>
      <c r="J661">
        <f t="shared" si="80"/>
        <v>23.84</v>
      </c>
      <c r="K661">
        <f t="shared" si="82"/>
        <v>1</v>
      </c>
      <c r="L661">
        <f t="shared" si="83"/>
        <v>2</v>
      </c>
      <c r="M661">
        <f t="shared" si="84"/>
        <v>1</v>
      </c>
      <c r="Y661" s="164">
        <f t="shared" si="85"/>
        <v>30.497480404512146</v>
      </c>
      <c r="Z661" s="164">
        <f t="shared" si="86"/>
        <v>33.369332737010168</v>
      </c>
      <c r="AA661" s="165">
        <f t="shared" si="87"/>
        <v>9.4166871964712406E-2</v>
      </c>
    </row>
    <row r="662" spans="1:27" x14ac:dyDescent="0.35">
      <c r="A662" t="s">
        <v>1072</v>
      </c>
      <c r="B662" t="s">
        <v>1073</v>
      </c>
      <c r="C662" t="s">
        <v>1076</v>
      </c>
      <c r="D662" t="s">
        <v>1077</v>
      </c>
      <c r="E662" t="s">
        <v>1082</v>
      </c>
      <c r="F662" t="s">
        <v>1083</v>
      </c>
      <c r="G662" s="106">
        <v>19108.967060639876</v>
      </c>
      <c r="H662" s="133">
        <f t="shared" si="81"/>
        <v>32.946494932137718</v>
      </c>
      <c r="I662" s="132">
        <v>23954.0527728093</v>
      </c>
      <c r="J662">
        <f t="shared" si="80"/>
        <v>23.84</v>
      </c>
      <c r="K662">
        <f t="shared" si="82"/>
        <v>1</v>
      </c>
      <c r="L662">
        <f t="shared" si="83"/>
        <v>2</v>
      </c>
      <c r="M662">
        <f t="shared" si="84"/>
        <v>1</v>
      </c>
      <c r="Y662" s="164">
        <f t="shared" si="85"/>
        <v>32.946494932137718</v>
      </c>
      <c r="Z662" s="164">
        <f t="shared" si="86"/>
        <v>36.391194447636146</v>
      </c>
      <c r="AA662" s="165">
        <f t="shared" si="87"/>
        <v>0.1045543546466392</v>
      </c>
    </row>
    <row r="663" spans="1:27" x14ac:dyDescent="0.35">
      <c r="A663" t="s">
        <v>1072</v>
      </c>
      <c r="B663" t="s">
        <v>1073</v>
      </c>
      <c r="C663" t="s">
        <v>1076</v>
      </c>
      <c r="D663" t="s">
        <v>1077</v>
      </c>
      <c r="E663" t="s">
        <v>1082</v>
      </c>
      <c r="F663" t="s">
        <v>1083</v>
      </c>
      <c r="G663" s="106">
        <v>24704.74281570793</v>
      </c>
      <c r="H663" s="133">
        <f t="shared" si="81"/>
        <v>42.594384165013672</v>
      </c>
      <c r="I663" s="132">
        <v>31081.371963744201</v>
      </c>
      <c r="J663">
        <f t="shared" si="80"/>
        <v>23.84</v>
      </c>
      <c r="K663">
        <f t="shared" si="82"/>
        <v>1</v>
      </c>
      <c r="L663">
        <f t="shared" si="83"/>
        <v>2</v>
      </c>
      <c r="M663">
        <f t="shared" si="84"/>
        <v>1</v>
      </c>
      <c r="Y663" s="164">
        <f t="shared" si="85"/>
        <v>42.594384165013672</v>
      </c>
      <c r="Z663" s="164">
        <f t="shared" si="86"/>
        <v>38.593025442937467</v>
      </c>
      <c r="AA663" s="165">
        <f t="shared" si="87"/>
        <v>-9.3940992469210394E-2</v>
      </c>
    </row>
    <row r="664" spans="1:27" x14ac:dyDescent="0.35">
      <c r="A664" t="s">
        <v>1072</v>
      </c>
      <c r="B664" t="s">
        <v>1073</v>
      </c>
      <c r="C664" t="s">
        <v>1076</v>
      </c>
      <c r="D664" t="s">
        <v>1077</v>
      </c>
      <c r="E664" t="s">
        <v>1082</v>
      </c>
      <c r="F664" t="s">
        <v>1083</v>
      </c>
      <c r="G664" s="106">
        <v>24310.309253703093</v>
      </c>
      <c r="H664" s="133">
        <f t="shared" si="81"/>
        <v>41.914326299488096</v>
      </c>
      <c r="I664" s="132">
        <v>45016.2336447989</v>
      </c>
      <c r="J664">
        <f t="shared" si="80"/>
        <v>23.84</v>
      </c>
      <c r="K664">
        <f t="shared" si="82"/>
        <v>1</v>
      </c>
      <c r="L664">
        <f t="shared" si="83"/>
        <v>2</v>
      </c>
      <c r="M664">
        <f t="shared" si="84"/>
        <v>1</v>
      </c>
      <c r="Y664" s="164">
        <f t="shared" si="85"/>
        <v>41.914326299488096</v>
      </c>
      <c r="Z664" s="164">
        <f t="shared" si="86"/>
        <v>42.897899343296388</v>
      </c>
      <c r="AA664" s="165">
        <f t="shared" si="87"/>
        <v>2.3466273483210065E-2</v>
      </c>
    </row>
    <row r="665" spans="1:27" x14ac:dyDescent="0.35">
      <c r="A665" t="s">
        <v>1072</v>
      </c>
      <c r="B665" t="s">
        <v>1073</v>
      </c>
      <c r="C665" t="s">
        <v>1076</v>
      </c>
      <c r="D665" t="s">
        <v>1077</v>
      </c>
      <c r="E665" t="s">
        <v>1082</v>
      </c>
      <c r="F665" t="s">
        <v>1083</v>
      </c>
      <c r="G665" s="106">
        <v>26057.32462107161</v>
      </c>
      <c r="H665" s="133">
        <f t="shared" si="81"/>
        <v>44.926421760468294</v>
      </c>
      <c r="I665" s="132">
        <v>54061.366139626101</v>
      </c>
      <c r="J665">
        <f t="shared" si="80"/>
        <v>23.84</v>
      </c>
      <c r="K665">
        <f t="shared" si="82"/>
        <v>1</v>
      </c>
      <c r="L665">
        <f t="shared" si="83"/>
        <v>2</v>
      </c>
      <c r="M665">
        <f t="shared" si="84"/>
        <v>1</v>
      </c>
      <c r="Y665" s="164">
        <f t="shared" si="85"/>
        <v>44.926421760468294</v>
      </c>
      <c r="Z665" s="164">
        <f t="shared" si="86"/>
        <v>45.692197248327531</v>
      </c>
      <c r="AA665" s="165">
        <f t="shared" si="87"/>
        <v>1.7045103034069253E-2</v>
      </c>
    </row>
    <row r="666" spans="1:27" x14ac:dyDescent="0.35">
      <c r="A666" t="s">
        <v>1072</v>
      </c>
      <c r="B666" t="s">
        <v>1073</v>
      </c>
      <c r="C666" t="s">
        <v>1076</v>
      </c>
      <c r="D666" t="s">
        <v>1077</v>
      </c>
      <c r="E666" t="s">
        <v>1082</v>
      </c>
      <c r="F666" t="s">
        <v>1083</v>
      </c>
      <c r="G666" s="106">
        <v>28258.997376305837</v>
      </c>
      <c r="H666" s="133">
        <f t="shared" si="81"/>
        <v>48.722409269492822</v>
      </c>
      <c r="I666" s="132">
        <v>63550.072249703</v>
      </c>
      <c r="J666">
        <f t="shared" si="80"/>
        <v>23.84</v>
      </c>
      <c r="K666">
        <f t="shared" si="82"/>
        <v>1</v>
      </c>
      <c r="L666">
        <f t="shared" si="83"/>
        <v>2</v>
      </c>
      <c r="M666">
        <f t="shared" si="84"/>
        <v>1</v>
      </c>
      <c r="Y666" s="164">
        <f t="shared" si="85"/>
        <v>48.722409269492822</v>
      </c>
      <c r="Z666" s="164">
        <f t="shared" si="86"/>
        <v>48.623527620768982</v>
      </c>
      <c r="AA666" s="165">
        <f t="shared" si="87"/>
        <v>-2.0294901300325074E-3</v>
      </c>
    </row>
    <row r="667" spans="1:27" x14ac:dyDescent="0.35">
      <c r="A667" t="s">
        <v>1072</v>
      </c>
      <c r="B667" t="s">
        <v>1073</v>
      </c>
      <c r="C667" t="s">
        <v>1076</v>
      </c>
      <c r="D667" t="s">
        <v>1077</v>
      </c>
      <c r="E667" t="s">
        <v>1082</v>
      </c>
      <c r="F667" t="s">
        <v>1083</v>
      </c>
      <c r="G667" s="106">
        <v>28475.198797310724</v>
      </c>
      <c r="H667" s="133">
        <f t="shared" si="81"/>
        <v>49.095170340190904</v>
      </c>
      <c r="I667" s="132">
        <v>71394.000753582499</v>
      </c>
      <c r="J667">
        <f t="shared" si="80"/>
        <v>23.84</v>
      </c>
      <c r="K667">
        <f t="shared" si="82"/>
        <v>1</v>
      </c>
      <c r="L667">
        <f t="shared" si="83"/>
        <v>2</v>
      </c>
      <c r="M667">
        <f t="shared" si="84"/>
        <v>1</v>
      </c>
      <c r="Y667" s="164">
        <f t="shared" si="85"/>
        <v>49.095170340190904</v>
      </c>
      <c r="Z667" s="164">
        <f t="shared" si="86"/>
        <v>51.046739552505684</v>
      </c>
      <c r="AA667" s="165">
        <f t="shared" si="87"/>
        <v>3.975073716603772E-2</v>
      </c>
    </row>
    <row r="668" spans="1:27" x14ac:dyDescent="0.35">
      <c r="A668" t="s">
        <v>1072</v>
      </c>
      <c r="B668" t="s">
        <v>1073</v>
      </c>
      <c r="C668" t="s">
        <v>1076</v>
      </c>
      <c r="D668" t="s">
        <v>1077</v>
      </c>
      <c r="E668" t="s">
        <v>1082</v>
      </c>
      <c r="F668" t="s">
        <v>1084</v>
      </c>
      <c r="G668" s="106">
        <v>15051.485407252487</v>
      </c>
      <c r="H668" s="133">
        <f t="shared" si="81"/>
        <v>25.950836909056012</v>
      </c>
      <c r="I668" s="132">
        <v>3495.45982983364</v>
      </c>
      <c r="J668">
        <f t="shared" si="80"/>
        <v>23.84</v>
      </c>
      <c r="K668">
        <f t="shared" si="82"/>
        <v>1</v>
      </c>
      <c r="L668">
        <f t="shared" si="83"/>
        <v>2</v>
      </c>
      <c r="M668">
        <f t="shared" si="84"/>
        <v>0</v>
      </c>
      <c r="Y668" s="164">
        <f t="shared" si="85"/>
        <v>25.950836909056012</v>
      </c>
      <c r="Z668" s="164">
        <f t="shared" si="86"/>
        <v>29.300566850976374</v>
      </c>
      <c r="AA668" s="165">
        <f t="shared" si="87"/>
        <v>0.12907984253684757</v>
      </c>
    </row>
    <row r="669" spans="1:27" x14ac:dyDescent="0.35">
      <c r="A669" t="s">
        <v>1072</v>
      </c>
      <c r="B669" t="s">
        <v>1073</v>
      </c>
      <c r="C669" t="s">
        <v>1076</v>
      </c>
      <c r="D669" t="s">
        <v>1077</v>
      </c>
      <c r="E669" t="s">
        <v>1082</v>
      </c>
      <c r="F669" t="s">
        <v>1084</v>
      </c>
      <c r="G669" s="106">
        <v>18883.967345756308</v>
      </c>
      <c r="H669" s="133">
        <f t="shared" si="81"/>
        <v>32.558564389235016</v>
      </c>
      <c r="I669" s="132">
        <v>14172.2970393051</v>
      </c>
      <c r="J669">
        <f t="shared" si="80"/>
        <v>23.84</v>
      </c>
      <c r="K669">
        <f t="shared" si="82"/>
        <v>1</v>
      </c>
      <c r="L669">
        <f t="shared" si="83"/>
        <v>2</v>
      </c>
      <c r="M669">
        <f t="shared" si="84"/>
        <v>0</v>
      </c>
      <c r="Y669" s="164">
        <f t="shared" si="85"/>
        <v>32.558564389235016</v>
      </c>
      <c r="Z669" s="164">
        <f t="shared" si="86"/>
        <v>32.59894460982585</v>
      </c>
      <c r="AA669" s="165">
        <f t="shared" si="87"/>
        <v>1.2402334485051014E-3</v>
      </c>
    </row>
    <row r="670" spans="1:27" x14ac:dyDescent="0.35">
      <c r="A670" t="s">
        <v>1072</v>
      </c>
      <c r="B670" t="s">
        <v>1073</v>
      </c>
      <c r="C670" t="s">
        <v>1076</v>
      </c>
      <c r="D670" t="s">
        <v>1077</v>
      </c>
      <c r="E670" t="s">
        <v>1082</v>
      </c>
      <c r="F670" t="s">
        <v>1084</v>
      </c>
      <c r="G670" s="106">
        <v>19697.488027207131</v>
      </c>
      <c r="H670" s="133">
        <f t="shared" si="81"/>
        <v>33.961186253805401</v>
      </c>
      <c r="I670" s="132">
        <v>23954.0527728093</v>
      </c>
      <c r="J670">
        <f t="shared" si="80"/>
        <v>23.84</v>
      </c>
      <c r="K670">
        <f t="shared" si="82"/>
        <v>1</v>
      </c>
      <c r="L670">
        <f t="shared" si="83"/>
        <v>2</v>
      </c>
      <c r="M670">
        <f t="shared" si="84"/>
        <v>0</v>
      </c>
      <c r="Y670" s="164">
        <f t="shared" si="85"/>
        <v>33.961186253805401</v>
      </c>
      <c r="Z670" s="164">
        <f t="shared" si="86"/>
        <v>35.620806320451827</v>
      </c>
      <c r="AA670" s="165">
        <f t="shared" si="87"/>
        <v>4.8868141832367984E-2</v>
      </c>
    </row>
    <row r="671" spans="1:27" x14ac:dyDescent="0.35">
      <c r="A671" t="s">
        <v>1072</v>
      </c>
      <c r="B671" t="s">
        <v>1073</v>
      </c>
      <c r="C671" t="s">
        <v>1076</v>
      </c>
      <c r="D671" t="s">
        <v>1077</v>
      </c>
      <c r="E671" t="s">
        <v>1082</v>
      </c>
      <c r="F671" t="s">
        <v>1084</v>
      </c>
      <c r="G671" s="106">
        <v>24264.161743197496</v>
      </c>
      <c r="H671" s="133">
        <f t="shared" si="81"/>
        <v>41.834761626202578</v>
      </c>
      <c r="I671" s="132">
        <v>31081.371963744201</v>
      </c>
      <c r="J671">
        <f t="shared" si="80"/>
        <v>23.84</v>
      </c>
      <c r="K671">
        <f t="shared" si="82"/>
        <v>1</v>
      </c>
      <c r="L671">
        <f t="shared" si="83"/>
        <v>2</v>
      </c>
      <c r="M671">
        <f t="shared" si="84"/>
        <v>0</v>
      </c>
      <c r="Y671" s="164">
        <f t="shared" si="85"/>
        <v>41.834761626202578</v>
      </c>
      <c r="Z671" s="164">
        <f t="shared" si="86"/>
        <v>37.822637315753148</v>
      </c>
      <c r="AA671" s="165">
        <f t="shared" si="87"/>
        <v>-9.5904079633538419E-2</v>
      </c>
    </row>
    <row r="672" spans="1:27" x14ac:dyDescent="0.35">
      <c r="A672" t="s">
        <v>1072</v>
      </c>
      <c r="B672" t="s">
        <v>1073</v>
      </c>
      <c r="C672" t="s">
        <v>1076</v>
      </c>
      <c r="D672" t="s">
        <v>1077</v>
      </c>
      <c r="E672" t="s">
        <v>1082</v>
      </c>
      <c r="F672" t="s">
        <v>1084</v>
      </c>
      <c r="G672" s="106">
        <v>23781.154669248597</v>
      </c>
      <c r="H672" s="133">
        <f t="shared" si="81"/>
        <v>41.001990809049303</v>
      </c>
      <c r="I672" s="132">
        <v>45016.2336447989</v>
      </c>
      <c r="J672">
        <f t="shared" si="80"/>
        <v>23.84</v>
      </c>
      <c r="K672">
        <f t="shared" si="82"/>
        <v>1</v>
      </c>
      <c r="L672">
        <f t="shared" si="83"/>
        <v>2</v>
      </c>
      <c r="M672">
        <f t="shared" si="84"/>
        <v>0</v>
      </c>
      <c r="Y672" s="164">
        <f t="shared" si="85"/>
        <v>41.001990809049303</v>
      </c>
      <c r="Z672" s="164">
        <f t="shared" si="86"/>
        <v>42.127511216112069</v>
      </c>
      <c r="AA672" s="165">
        <f t="shared" si="87"/>
        <v>2.7450384355833801E-2</v>
      </c>
    </row>
    <row r="673" spans="1:27" x14ac:dyDescent="0.35">
      <c r="A673" t="s">
        <v>1072</v>
      </c>
      <c r="B673" t="s">
        <v>1073</v>
      </c>
      <c r="C673" t="s">
        <v>1076</v>
      </c>
      <c r="D673" t="s">
        <v>1077</v>
      </c>
      <c r="E673" t="s">
        <v>1082</v>
      </c>
      <c r="F673" t="s">
        <v>1084</v>
      </c>
      <c r="G673" s="106">
        <v>24811.105437237937</v>
      </c>
      <c r="H673" s="133">
        <f t="shared" si="81"/>
        <v>42.777767995237824</v>
      </c>
      <c r="I673" s="132">
        <v>54061.366139626101</v>
      </c>
      <c r="J673">
        <f t="shared" si="80"/>
        <v>23.84</v>
      </c>
      <c r="K673">
        <f t="shared" si="82"/>
        <v>1</v>
      </c>
      <c r="L673">
        <f t="shared" si="83"/>
        <v>2</v>
      </c>
      <c r="M673">
        <f t="shared" si="84"/>
        <v>0</v>
      </c>
      <c r="Y673" s="164">
        <f t="shared" si="85"/>
        <v>42.777767995237824</v>
      </c>
      <c r="Z673" s="164">
        <f t="shared" si="86"/>
        <v>44.921809121143212</v>
      </c>
      <c r="AA673" s="165">
        <f t="shared" si="87"/>
        <v>5.0120453365964934E-2</v>
      </c>
    </row>
    <row r="674" spans="1:27" x14ac:dyDescent="0.35">
      <c r="A674" t="s">
        <v>1072</v>
      </c>
      <c r="B674" t="s">
        <v>1073</v>
      </c>
      <c r="C674" t="s">
        <v>1076</v>
      </c>
      <c r="D674" t="s">
        <v>1077</v>
      </c>
      <c r="E674" t="s">
        <v>1082</v>
      </c>
      <c r="F674" t="s">
        <v>1084</v>
      </c>
      <c r="G674" s="106">
        <v>26451.848966984715</v>
      </c>
      <c r="H674" s="133">
        <f t="shared" si="81"/>
        <v>45.606636149973646</v>
      </c>
      <c r="I674" s="132">
        <v>63550.072249703</v>
      </c>
      <c r="J674">
        <f t="shared" si="80"/>
        <v>23.84</v>
      </c>
      <c r="K674">
        <f t="shared" si="82"/>
        <v>1</v>
      </c>
      <c r="L674">
        <f t="shared" si="83"/>
        <v>2</v>
      </c>
      <c r="M674">
        <f t="shared" si="84"/>
        <v>0</v>
      </c>
      <c r="Y674" s="164">
        <f t="shared" si="85"/>
        <v>45.606636149973646</v>
      </c>
      <c r="Z674" s="164">
        <f t="shared" si="86"/>
        <v>47.853139493584663</v>
      </c>
      <c r="AA674" s="165">
        <f t="shared" si="87"/>
        <v>4.9258255667521178E-2</v>
      </c>
    </row>
    <row r="675" spans="1:27" x14ac:dyDescent="0.35">
      <c r="A675" t="s">
        <v>1072</v>
      </c>
      <c r="B675" t="s">
        <v>1073</v>
      </c>
      <c r="C675" t="s">
        <v>1076</v>
      </c>
      <c r="D675" t="s">
        <v>1077</v>
      </c>
      <c r="E675" t="s">
        <v>1082</v>
      </c>
      <c r="F675" t="s">
        <v>1084</v>
      </c>
      <c r="G675" s="106">
        <v>26544.972950992018</v>
      </c>
      <c r="H675" s="133">
        <f t="shared" si="81"/>
        <v>45.767194743089689</v>
      </c>
      <c r="I675" s="132">
        <v>71394.000753582499</v>
      </c>
      <c r="J675">
        <f t="shared" si="80"/>
        <v>23.84</v>
      </c>
      <c r="K675">
        <f t="shared" si="82"/>
        <v>1</v>
      </c>
      <c r="L675">
        <f t="shared" si="83"/>
        <v>2</v>
      </c>
      <c r="M675">
        <f t="shared" si="84"/>
        <v>0</v>
      </c>
      <c r="Y675" s="164">
        <f t="shared" si="85"/>
        <v>45.767194743089689</v>
      </c>
      <c r="Z675" s="164">
        <f t="shared" si="86"/>
        <v>50.276351425321366</v>
      </c>
      <c r="AA675" s="165">
        <f t="shared" si="87"/>
        <v>9.8523772486897032E-2</v>
      </c>
    </row>
    <row r="676" spans="1:27" x14ac:dyDescent="0.35">
      <c r="A676" t="s">
        <v>1072</v>
      </c>
      <c r="B676" t="s">
        <v>1073</v>
      </c>
      <c r="C676" t="s">
        <v>1076</v>
      </c>
      <c r="D676" t="s">
        <v>1077</v>
      </c>
      <c r="E676" t="s">
        <v>1080</v>
      </c>
      <c r="F676" t="s">
        <v>1083</v>
      </c>
      <c r="G676" s="106">
        <v>13513.276783670706</v>
      </c>
      <c r="H676" s="133">
        <f t="shared" si="81"/>
        <v>23.298753075294321</v>
      </c>
      <c r="I676" s="132">
        <v>3495.45982983364</v>
      </c>
      <c r="J676">
        <f t="shared" si="80"/>
        <v>23.84</v>
      </c>
      <c r="K676">
        <f t="shared" si="82"/>
        <v>1</v>
      </c>
      <c r="L676">
        <f t="shared" si="83"/>
        <v>2</v>
      </c>
      <c r="M676">
        <f t="shared" si="84"/>
        <v>1</v>
      </c>
      <c r="Y676" s="164">
        <f t="shared" si="85"/>
        <v>23.298753075294321</v>
      </c>
      <c r="Z676" s="164">
        <f t="shared" si="86"/>
        <v>30.070954978160692</v>
      </c>
      <c r="AA676" s="165">
        <f t="shared" si="87"/>
        <v>0.29066799759543871</v>
      </c>
    </row>
    <row r="677" spans="1:27" x14ac:dyDescent="0.35">
      <c r="A677" t="s">
        <v>1072</v>
      </c>
      <c r="B677" t="s">
        <v>1073</v>
      </c>
      <c r="C677" t="s">
        <v>1076</v>
      </c>
      <c r="D677" t="s">
        <v>1077</v>
      </c>
      <c r="E677" t="s">
        <v>1080</v>
      </c>
      <c r="F677" t="s">
        <v>1083</v>
      </c>
      <c r="G677" s="106">
        <v>17804.518414740698</v>
      </c>
      <c r="H677" s="133">
        <f t="shared" si="81"/>
        <v>30.697445542656375</v>
      </c>
      <c r="I677" s="132">
        <v>14172.2970393051</v>
      </c>
      <c r="J677">
        <f t="shared" si="80"/>
        <v>23.84</v>
      </c>
      <c r="K677">
        <f t="shared" si="82"/>
        <v>1</v>
      </c>
      <c r="L677">
        <f t="shared" si="83"/>
        <v>2</v>
      </c>
      <c r="M677">
        <f t="shared" si="84"/>
        <v>1</v>
      </c>
      <c r="Y677" s="164">
        <f t="shared" si="85"/>
        <v>30.697445542656375</v>
      </c>
      <c r="Z677" s="164">
        <f t="shared" si="86"/>
        <v>33.369332737010168</v>
      </c>
      <c r="AA677" s="165">
        <f t="shared" si="87"/>
        <v>8.7039398462031903E-2</v>
      </c>
    </row>
    <row r="678" spans="1:27" x14ac:dyDescent="0.35">
      <c r="A678" t="s">
        <v>1072</v>
      </c>
      <c r="B678" t="s">
        <v>1073</v>
      </c>
      <c r="C678" t="s">
        <v>1076</v>
      </c>
      <c r="D678" t="s">
        <v>1077</v>
      </c>
      <c r="E678" t="s">
        <v>1080</v>
      </c>
      <c r="F678" t="s">
        <v>1083</v>
      </c>
      <c r="G678" s="106">
        <v>19187.853583834356</v>
      </c>
      <c r="H678" s="133">
        <f t="shared" si="81"/>
        <v>33.082506179024755</v>
      </c>
      <c r="I678" s="132">
        <v>23954.0527728093</v>
      </c>
      <c r="J678">
        <f t="shared" si="80"/>
        <v>23.84</v>
      </c>
      <c r="K678">
        <f t="shared" si="82"/>
        <v>1</v>
      </c>
      <c r="L678">
        <f t="shared" si="83"/>
        <v>2</v>
      </c>
      <c r="M678">
        <f t="shared" si="84"/>
        <v>1</v>
      </c>
      <c r="Y678" s="164">
        <f t="shared" si="85"/>
        <v>33.082506179024755</v>
      </c>
      <c r="Z678" s="164">
        <f t="shared" si="86"/>
        <v>36.391194447636146</v>
      </c>
      <c r="AA678" s="165">
        <f t="shared" si="87"/>
        <v>0.10001322906754839</v>
      </c>
    </row>
    <row r="679" spans="1:27" x14ac:dyDescent="0.35">
      <c r="A679" t="s">
        <v>1072</v>
      </c>
      <c r="B679" t="s">
        <v>1073</v>
      </c>
      <c r="C679" t="s">
        <v>1076</v>
      </c>
      <c r="D679" t="s">
        <v>1077</v>
      </c>
      <c r="E679" t="s">
        <v>1080</v>
      </c>
      <c r="F679" t="s">
        <v>1083</v>
      </c>
      <c r="G679" s="106">
        <v>24751.538991410082</v>
      </c>
      <c r="H679" s="133">
        <f t="shared" si="81"/>
        <v>42.675067226569105</v>
      </c>
      <c r="I679" s="132">
        <v>31081.371963744201</v>
      </c>
      <c r="J679">
        <f t="shared" si="80"/>
        <v>23.84</v>
      </c>
      <c r="K679">
        <f t="shared" si="82"/>
        <v>1</v>
      </c>
      <c r="L679">
        <f t="shared" si="83"/>
        <v>2</v>
      </c>
      <c r="M679">
        <f t="shared" si="84"/>
        <v>1</v>
      </c>
      <c r="Y679" s="164">
        <f t="shared" si="85"/>
        <v>42.675067226569105</v>
      </c>
      <c r="Z679" s="164">
        <f t="shared" si="86"/>
        <v>38.593025442937467</v>
      </c>
      <c r="AA679" s="165">
        <f t="shared" si="87"/>
        <v>-9.5654021163209757E-2</v>
      </c>
    </row>
    <row r="680" spans="1:27" x14ac:dyDescent="0.35">
      <c r="A680" t="s">
        <v>1072</v>
      </c>
      <c r="B680" t="s">
        <v>1073</v>
      </c>
      <c r="C680" t="s">
        <v>1076</v>
      </c>
      <c r="D680" t="s">
        <v>1077</v>
      </c>
      <c r="E680" t="s">
        <v>1080</v>
      </c>
      <c r="F680" t="s">
        <v>1083</v>
      </c>
      <c r="G680" s="106">
        <v>24404.303945617576</v>
      </c>
      <c r="H680" s="133">
        <f t="shared" si="81"/>
        <v>42.076386113133751</v>
      </c>
      <c r="I680" s="132">
        <v>45016.2336447989</v>
      </c>
      <c r="J680">
        <f t="shared" si="80"/>
        <v>23.84</v>
      </c>
      <c r="K680">
        <f t="shared" si="82"/>
        <v>1</v>
      </c>
      <c r="L680">
        <f t="shared" si="83"/>
        <v>2</v>
      </c>
      <c r="M680">
        <f t="shared" si="84"/>
        <v>1</v>
      </c>
      <c r="Y680" s="164">
        <f t="shared" si="85"/>
        <v>42.076386113133751</v>
      </c>
      <c r="Z680" s="164">
        <f t="shared" si="86"/>
        <v>42.897899343296388</v>
      </c>
      <c r="AA680" s="165">
        <f t="shared" si="87"/>
        <v>1.952432958367134E-2</v>
      </c>
    </row>
    <row r="681" spans="1:27" x14ac:dyDescent="0.35">
      <c r="A681" t="s">
        <v>1072</v>
      </c>
      <c r="B681" t="s">
        <v>1073</v>
      </c>
      <c r="C681" t="s">
        <v>1076</v>
      </c>
      <c r="D681" t="s">
        <v>1077</v>
      </c>
      <c r="E681" t="s">
        <v>1080</v>
      </c>
      <c r="F681" t="s">
        <v>1083</v>
      </c>
      <c r="G681" s="106">
        <v>26101.82187172768</v>
      </c>
      <c r="H681" s="133">
        <f t="shared" si="81"/>
        <v>45.003141158151173</v>
      </c>
      <c r="I681" s="132">
        <v>54061.366139626101</v>
      </c>
      <c r="J681">
        <f t="shared" si="80"/>
        <v>23.84</v>
      </c>
      <c r="K681">
        <f t="shared" si="82"/>
        <v>1</v>
      </c>
      <c r="L681">
        <f t="shared" si="83"/>
        <v>2</v>
      </c>
      <c r="M681">
        <f t="shared" si="84"/>
        <v>1</v>
      </c>
      <c r="Y681" s="164">
        <f t="shared" si="85"/>
        <v>45.003141158151173</v>
      </c>
      <c r="Z681" s="164">
        <f t="shared" si="86"/>
        <v>45.692197248327531</v>
      </c>
      <c r="AA681" s="165">
        <f t="shared" si="87"/>
        <v>1.5311288777706933E-2</v>
      </c>
    </row>
    <row r="682" spans="1:27" x14ac:dyDescent="0.35">
      <c r="A682" t="s">
        <v>1072</v>
      </c>
      <c r="B682" t="s">
        <v>1073</v>
      </c>
      <c r="C682" t="s">
        <v>1076</v>
      </c>
      <c r="D682" t="s">
        <v>1077</v>
      </c>
      <c r="E682" t="s">
        <v>1080</v>
      </c>
      <c r="F682" t="s">
        <v>1083</v>
      </c>
      <c r="G682" s="106">
        <v>28068.477376185645</v>
      </c>
      <c r="H682" s="133">
        <f t="shared" si="81"/>
        <v>48.393926510664905</v>
      </c>
      <c r="I682" s="132">
        <v>63550.072249703</v>
      </c>
      <c r="J682">
        <f t="shared" si="80"/>
        <v>23.84</v>
      </c>
      <c r="K682">
        <f t="shared" si="82"/>
        <v>1</v>
      </c>
      <c r="L682">
        <f t="shared" si="83"/>
        <v>2</v>
      </c>
      <c r="M682">
        <f t="shared" si="84"/>
        <v>1</v>
      </c>
      <c r="Y682" s="164">
        <f t="shared" si="85"/>
        <v>48.393926510664905</v>
      </c>
      <c r="Z682" s="164">
        <f t="shared" si="86"/>
        <v>48.623527620768982</v>
      </c>
      <c r="AA682" s="165">
        <f t="shared" si="87"/>
        <v>4.7444199439670154E-3</v>
      </c>
    </row>
    <row r="683" spans="1:27" x14ac:dyDescent="0.35">
      <c r="A683" t="s">
        <v>1072</v>
      </c>
      <c r="B683" t="s">
        <v>1073</v>
      </c>
      <c r="C683" t="s">
        <v>1076</v>
      </c>
      <c r="D683" t="s">
        <v>1077</v>
      </c>
      <c r="E683" t="s">
        <v>1080</v>
      </c>
      <c r="F683" t="s">
        <v>1083</v>
      </c>
      <c r="G683" s="106">
        <v>28407.704063454097</v>
      </c>
      <c r="H683" s="133">
        <f t="shared" si="81"/>
        <v>48.978800109403615</v>
      </c>
      <c r="I683" s="132">
        <v>71394.000753582499</v>
      </c>
      <c r="J683">
        <f t="shared" si="80"/>
        <v>23.84</v>
      </c>
      <c r="K683">
        <f t="shared" si="82"/>
        <v>1</v>
      </c>
      <c r="L683">
        <f t="shared" si="83"/>
        <v>2</v>
      </c>
      <c r="M683">
        <f t="shared" si="84"/>
        <v>1</v>
      </c>
      <c r="Y683" s="164">
        <f t="shared" si="85"/>
        <v>48.978800109403615</v>
      </c>
      <c r="Z683" s="164">
        <f t="shared" si="86"/>
        <v>51.046739552505684</v>
      </c>
      <c r="AA683" s="165">
        <f t="shared" si="87"/>
        <v>4.2221112777016234E-2</v>
      </c>
    </row>
    <row r="684" spans="1:27" x14ac:dyDescent="0.35">
      <c r="A684" t="s">
        <v>1072</v>
      </c>
      <c r="B684" t="s">
        <v>1073</v>
      </c>
      <c r="C684" t="s">
        <v>1076</v>
      </c>
      <c r="D684" t="s">
        <v>1077</v>
      </c>
      <c r="E684" t="s">
        <v>1080</v>
      </c>
      <c r="F684" t="s">
        <v>1084</v>
      </c>
      <c r="G684" s="106">
        <v>15218.801433106219</v>
      </c>
      <c r="H684" s="133">
        <f t="shared" si="81"/>
        <v>26.239312815700377</v>
      </c>
      <c r="I684" s="132">
        <v>3495.45982983364</v>
      </c>
      <c r="J684">
        <f t="shared" si="80"/>
        <v>23.84</v>
      </c>
      <c r="K684">
        <f t="shared" si="82"/>
        <v>1</v>
      </c>
      <c r="L684">
        <f t="shared" si="83"/>
        <v>2</v>
      </c>
      <c r="M684">
        <f t="shared" si="84"/>
        <v>0</v>
      </c>
      <c r="Y684" s="164">
        <f t="shared" si="85"/>
        <v>26.239312815700377</v>
      </c>
      <c r="Z684" s="164">
        <f t="shared" si="86"/>
        <v>29.300566850976374</v>
      </c>
      <c r="AA684" s="165">
        <f t="shared" si="87"/>
        <v>0.11666669995428713</v>
      </c>
    </row>
    <row r="685" spans="1:27" x14ac:dyDescent="0.35">
      <c r="A685" t="s">
        <v>1072</v>
      </c>
      <c r="B685" t="s">
        <v>1073</v>
      </c>
      <c r="C685" t="s">
        <v>1076</v>
      </c>
      <c r="D685" t="s">
        <v>1077</v>
      </c>
      <c r="E685" t="s">
        <v>1080</v>
      </c>
      <c r="F685" t="s">
        <v>1084</v>
      </c>
      <c r="G685" s="106">
        <v>19028.454847422858</v>
      </c>
      <c r="H685" s="133">
        <f t="shared" si="81"/>
        <v>32.807680771418717</v>
      </c>
      <c r="I685" s="132">
        <v>14172.2970393051</v>
      </c>
      <c r="J685">
        <f t="shared" si="80"/>
        <v>23.84</v>
      </c>
      <c r="K685">
        <f t="shared" si="82"/>
        <v>1</v>
      </c>
      <c r="L685">
        <f t="shared" si="83"/>
        <v>2</v>
      </c>
      <c r="M685">
        <f t="shared" si="84"/>
        <v>0</v>
      </c>
      <c r="Y685" s="164">
        <f t="shared" si="85"/>
        <v>32.807680771418717</v>
      </c>
      <c r="Z685" s="164">
        <f t="shared" si="86"/>
        <v>32.59894460982585</v>
      </c>
      <c r="AA685" s="165">
        <f t="shared" si="87"/>
        <v>-6.3624174792237254E-3</v>
      </c>
    </row>
    <row r="686" spans="1:27" x14ac:dyDescent="0.35">
      <c r="A686" t="s">
        <v>1072</v>
      </c>
      <c r="B686" t="s">
        <v>1073</v>
      </c>
      <c r="C686" t="s">
        <v>1076</v>
      </c>
      <c r="D686" t="s">
        <v>1077</v>
      </c>
      <c r="E686" t="s">
        <v>1080</v>
      </c>
      <c r="F686" t="s">
        <v>1084</v>
      </c>
      <c r="G686" s="106">
        <v>19822.16570467463</v>
      </c>
      <c r="H686" s="133">
        <f t="shared" si="81"/>
        <v>34.176147766680394</v>
      </c>
      <c r="I686" s="132">
        <v>23954.0527728093</v>
      </c>
      <c r="J686">
        <f t="shared" si="80"/>
        <v>23.84</v>
      </c>
      <c r="K686">
        <f t="shared" si="82"/>
        <v>1</v>
      </c>
      <c r="L686">
        <f t="shared" si="83"/>
        <v>2</v>
      </c>
      <c r="M686">
        <f t="shared" si="84"/>
        <v>0</v>
      </c>
      <c r="Y686" s="164">
        <f t="shared" si="85"/>
        <v>34.176147766680394</v>
      </c>
      <c r="Z686" s="164">
        <f t="shared" si="86"/>
        <v>35.620806320451827</v>
      </c>
      <c r="AA686" s="165">
        <f t="shared" si="87"/>
        <v>4.227095937301284E-2</v>
      </c>
    </row>
    <row r="687" spans="1:27" x14ac:dyDescent="0.35">
      <c r="A687" t="s">
        <v>1072</v>
      </c>
      <c r="B687" t="s">
        <v>1073</v>
      </c>
      <c r="C687" t="s">
        <v>1076</v>
      </c>
      <c r="D687" t="s">
        <v>1077</v>
      </c>
      <c r="E687" t="s">
        <v>1080</v>
      </c>
      <c r="F687" t="s">
        <v>1084</v>
      </c>
      <c r="G687" s="106">
        <v>24364.75599381941</v>
      </c>
      <c r="H687" s="133">
        <f t="shared" si="81"/>
        <v>42.008199989343808</v>
      </c>
      <c r="I687" s="132">
        <v>31081.371963744201</v>
      </c>
      <c r="J687">
        <f t="shared" si="80"/>
        <v>23.84</v>
      </c>
      <c r="K687">
        <f t="shared" si="82"/>
        <v>1</v>
      </c>
      <c r="L687">
        <f t="shared" si="83"/>
        <v>2</v>
      </c>
      <c r="M687">
        <f t="shared" si="84"/>
        <v>0</v>
      </c>
      <c r="Y687" s="164">
        <f t="shared" si="85"/>
        <v>42.008199989343808</v>
      </c>
      <c r="Z687" s="164">
        <f t="shared" si="86"/>
        <v>37.822637315753148</v>
      </c>
      <c r="AA687" s="165">
        <f t="shared" si="87"/>
        <v>-9.9636801259097241E-2</v>
      </c>
    </row>
    <row r="688" spans="1:27" x14ac:dyDescent="0.35">
      <c r="A688" t="s">
        <v>1072</v>
      </c>
      <c r="B688" t="s">
        <v>1073</v>
      </c>
      <c r="C688" t="s">
        <v>1076</v>
      </c>
      <c r="D688" t="s">
        <v>1077</v>
      </c>
      <c r="E688" t="s">
        <v>1080</v>
      </c>
      <c r="F688" t="s">
        <v>1084</v>
      </c>
      <c r="G688" s="106">
        <v>23884.232572436391</v>
      </c>
      <c r="H688" s="133">
        <f t="shared" si="81"/>
        <v>41.179711331786883</v>
      </c>
      <c r="I688" s="132">
        <v>45016.2336447989</v>
      </c>
      <c r="J688">
        <f t="shared" si="80"/>
        <v>23.84</v>
      </c>
      <c r="K688">
        <f t="shared" si="82"/>
        <v>1</v>
      </c>
      <c r="L688">
        <f t="shared" si="83"/>
        <v>2</v>
      </c>
      <c r="M688">
        <f t="shared" si="84"/>
        <v>0</v>
      </c>
      <c r="Y688" s="164">
        <f t="shared" si="85"/>
        <v>41.179711331786883</v>
      </c>
      <c r="Z688" s="164">
        <f t="shared" si="86"/>
        <v>42.127511216112069</v>
      </c>
      <c r="AA688" s="165">
        <f t="shared" si="87"/>
        <v>2.3016185730121208E-2</v>
      </c>
    </row>
    <row r="689" spans="1:27" x14ac:dyDescent="0.35">
      <c r="A689" t="s">
        <v>1072</v>
      </c>
      <c r="B689" t="s">
        <v>1073</v>
      </c>
      <c r="C689" t="s">
        <v>1076</v>
      </c>
      <c r="D689" t="s">
        <v>1077</v>
      </c>
      <c r="E689" t="s">
        <v>1080</v>
      </c>
      <c r="F689" t="s">
        <v>1084</v>
      </c>
      <c r="G689" s="106">
        <v>24890.411024704685</v>
      </c>
      <c r="H689" s="133">
        <f t="shared" si="81"/>
        <v>42.914501766732215</v>
      </c>
      <c r="I689" s="132">
        <v>54061.366139626101</v>
      </c>
      <c r="J689">
        <f t="shared" si="80"/>
        <v>23.84</v>
      </c>
      <c r="K689">
        <f t="shared" si="82"/>
        <v>1</v>
      </c>
      <c r="L689">
        <f t="shared" si="83"/>
        <v>2</v>
      </c>
      <c r="M689">
        <f t="shared" si="84"/>
        <v>0</v>
      </c>
      <c r="Y689" s="164">
        <f t="shared" si="85"/>
        <v>42.914501766732215</v>
      </c>
      <c r="Z689" s="164">
        <f t="shared" si="86"/>
        <v>44.921809121143212</v>
      </c>
      <c r="AA689" s="165">
        <f t="shared" si="87"/>
        <v>4.6774569708906366E-2</v>
      </c>
    </row>
    <row r="690" spans="1:27" x14ac:dyDescent="0.35">
      <c r="A690" t="s">
        <v>1072</v>
      </c>
      <c r="B690" t="s">
        <v>1073</v>
      </c>
      <c r="C690" t="s">
        <v>1076</v>
      </c>
      <c r="D690" t="s">
        <v>1077</v>
      </c>
      <c r="E690" t="s">
        <v>1080</v>
      </c>
      <c r="F690" t="s">
        <v>1084</v>
      </c>
      <c r="G690" s="106">
        <v>26362.458658772379</v>
      </c>
      <c r="H690" s="133">
        <f t="shared" si="81"/>
        <v>45.452514928917893</v>
      </c>
      <c r="I690" s="132">
        <v>63550.072249703</v>
      </c>
      <c r="J690">
        <f t="shared" si="80"/>
        <v>23.84</v>
      </c>
      <c r="K690">
        <f t="shared" si="82"/>
        <v>1</v>
      </c>
      <c r="L690">
        <f t="shared" si="83"/>
        <v>2</v>
      </c>
      <c r="M690">
        <f t="shared" si="84"/>
        <v>0</v>
      </c>
      <c r="Y690" s="164">
        <f t="shared" si="85"/>
        <v>45.452514928917893</v>
      </c>
      <c r="Z690" s="164">
        <f t="shared" si="86"/>
        <v>47.853139493584663</v>
      </c>
      <c r="AA690" s="165">
        <f t="shared" si="87"/>
        <v>5.2816099800441219E-2</v>
      </c>
    </row>
    <row r="691" spans="1:27" x14ac:dyDescent="0.35">
      <c r="A691" t="s">
        <v>1072</v>
      </c>
      <c r="B691" t="s">
        <v>1073</v>
      </c>
      <c r="C691" t="s">
        <v>1076</v>
      </c>
      <c r="D691" t="s">
        <v>1077</v>
      </c>
      <c r="E691" t="s">
        <v>1080</v>
      </c>
      <c r="F691" t="s">
        <v>1084</v>
      </c>
      <c r="G691" s="106">
        <v>26517.272561549198</v>
      </c>
      <c r="H691" s="133">
        <f t="shared" si="81"/>
        <v>45.719435450946897</v>
      </c>
      <c r="I691" s="132">
        <v>71394.000753582499</v>
      </c>
      <c r="J691">
        <f t="shared" si="80"/>
        <v>23.84</v>
      </c>
      <c r="K691">
        <f t="shared" si="82"/>
        <v>1</v>
      </c>
      <c r="L691">
        <f t="shared" si="83"/>
        <v>2</v>
      </c>
      <c r="M691">
        <f t="shared" si="84"/>
        <v>0</v>
      </c>
      <c r="Y691" s="164">
        <f t="shared" si="85"/>
        <v>45.719435450946897</v>
      </c>
      <c r="Z691" s="164">
        <f t="shared" si="86"/>
        <v>50.276351425321366</v>
      </c>
      <c r="AA691" s="165">
        <f t="shared" si="87"/>
        <v>9.9671308917706369E-2</v>
      </c>
    </row>
    <row r="692" spans="1:27" x14ac:dyDescent="0.35">
      <c r="A692" t="s">
        <v>1072</v>
      </c>
      <c r="B692" t="s">
        <v>1073</v>
      </c>
      <c r="C692" t="s">
        <v>1076</v>
      </c>
      <c r="D692" t="s">
        <v>1077</v>
      </c>
      <c r="E692" t="s">
        <v>1081</v>
      </c>
      <c r="F692" t="s">
        <v>1083</v>
      </c>
      <c r="G692" s="106">
        <v>13481.027795650083</v>
      </c>
      <c r="H692" s="133">
        <f t="shared" si="81"/>
        <v>23.243151371810487</v>
      </c>
      <c r="I692" s="132">
        <v>3495.45982983364</v>
      </c>
      <c r="J692">
        <f t="shared" si="80"/>
        <v>23.84</v>
      </c>
      <c r="K692">
        <f t="shared" si="82"/>
        <v>1</v>
      </c>
      <c r="L692">
        <f t="shared" si="83"/>
        <v>2</v>
      </c>
      <c r="M692">
        <f t="shared" si="84"/>
        <v>1</v>
      </c>
      <c r="Y692" s="164">
        <f t="shared" si="85"/>
        <v>23.243151371810487</v>
      </c>
      <c r="Z692" s="164">
        <f t="shared" si="86"/>
        <v>30.070954978160692</v>
      </c>
      <c r="AA692" s="165">
        <f t="shared" si="87"/>
        <v>0.29375550230383252</v>
      </c>
    </row>
    <row r="693" spans="1:27" x14ac:dyDescent="0.35">
      <c r="A693" t="s">
        <v>1072</v>
      </c>
      <c r="B693" t="s">
        <v>1073</v>
      </c>
      <c r="C693" t="s">
        <v>1076</v>
      </c>
      <c r="D693" t="s">
        <v>1077</v>
      </c>
      <c r="E693" t="s">
        <v>1081</v>
      </c>
      <c r="F693" t="s">
        <v>1083</v>
      </c>
      <c r="G693" s="106">
        <v>17773.807278907421</v>
      </c>
      <c r="H693" s="133">
        <f t="shared" si="81"/>
        <v>30.644495308461071</v>
      </c>
      <c r="I693" s="132">
        <v>14172.2970393051</v>
      </c>
      <c r="J693">
        <f t="shared" si="80"/>
        <v>23.84</v>
      </c>
      <c r="K693">
        <f t="shared" si="82"/>
        <v>1</v>
      </c>
      <c r="L693">
        <f t="shared" si="83"/>
        <v>2</v>
      </c>
      <c r="M693">
        <f t="shared" si="84"/>
        <v>1</v>
      </c>
      <c r="Y693" s="164">
        <f t="shared" si="85"/>
        <v>30.644495308461071</v>
      </c>
      <c r="Z693" s="164">
        <f t="shared" si="86"/>
        <v>33.369332737010168</v>
      </c>
      <c r="AA693" s="165">
        <f t="shared" si="87"/>
        <v>8.8917680030995871E-2</v>
      </c>
    </row>
    <row r="694" spans="1:27" x14ac:dyDescent="0.35">
      <c r="A694" t="s">
        <v>1072</v>
      </c>
      <c r="B694" t="s">
        <v>1073</v>
      </c>
      <c r="C694" t="s">
        <v>1076</v>
      </c>
      <c r="D694" t="s">
        <v>1077</v>
      </c>
      <c r="E694" t="s">
        <v>1081</v>
      </c>
      <c r="F694" t="s">
        <v>1083</v>
      </c>
      <c r="G694" s="106">
        <v>19163.992160482157</v>
      </c>
      <c r="H694" s="133">
        <f t="shared" si="81"/>
        <v>33.041365793934752</v>
      </c>
      <c r="I694" s="132">
        <v>23954.0527728093</v>
      </c>
      <c r="J694">
        <f t="shared" si="80"/>
        <v>23.84</v>
      </c>
      <c r="K694">
        <f t="shared" si="82"/>
        <v>1</v>
      </c>
      <c r="L694">
        <f t="shared" si="83"/>
        <v>2</v>
      </c>
      <c r="M694">
        <f t="shared" si="84"/>
        <v>1</v>
      </c>
      <c r="Y694" s="164">
        <f t="shared" si="85"/>
        <v>33.041365793934752</v>
      </c>
      <c r="Z694" s="164">
        <f t="shared" si="86"/>
        <v>36.391194447636146</v>
      </c>
      <c r="AA694" s="165">
        <f t="shared" si="87"/>
        <v>0.10138287486639874</v>
      </c>
    </row>
    <row r="695" spans="1:27" x14ac:dyDescent="0.35">
      <c r="A695" t="s">
        <v>1072</v>
      </c>
      <c r="B695" t="s">
        <v>1073</v>
      </c>
      <c r="C695" t="s">
        <v>1076</v>
      </c>
      <c r="D695" t="s">
        <v>1077</v>
      </c>
      <c r="E695" t="s">
        <v>1081</v>
      </c>
      <c r="F695" t="s">
        <v>1083</v>
      </c>
      <c r="G695" s="106">
        <v>24764.239756133098</v>
      </c>
      <c r="H695" s="133">
        <f t="shared" si="81"/>
        <v>42.696965096781206</v>
      </c>
      <c r="I695" s="132">
        <v>31081.371963744201</v>
      </c>
      <c r="J695">
        <f t="shared" si="80"/>
        <v>23.84</v>
      </c>
      <c r="K695">
        <f t="shared" si="82"/>
        <v>1</v>
      </c>
      <c r="L695">
        <f t="shared" si="83"/>
        <v>2</v>
      </c>
      <c r="M695">
        <f t="shared" si="84"/>
        <v>1</v>
      </c>
      <c r="Y695" s="164">
        <f t="shared" si="85"/>
        <v>42.696965096781206</v>
      </c>
      <c r="Z695" s="164">
        <f t="shared" si="86"/>
        <v>38.593025442937467</v>
      </c>
      <c r="AA695" s="165">
        <f t="shared" si="87"/>
        <v>-9.6117830495477619E-2</v>
      </c>
    </row>
    <row r="696" spans="1:27" x14ac:dyDescent="0.35">
      <c r="A696" t="s">
        <v>1072</v>
      </c>
      <c r="B696" t="s">
        <v>1073</v>
      </c>
      <c r="C696" t="s">
        <v>1076</v>
      </c>
      <c r="D696" t="s">
        <v>1077</v>
      </c>
      <c r="E696" t="s">
        <v>1081</v>
      </c>
      <c r="F696" t="s">
        <v>1083</v>
      </c>
      <c r="G696" s="106">
        <v>24391.28194352796</v>
      </c>
      <c r="H696" s="133">
        <f t="shared" si="81"/>
        <v>42.053934385393035</v>
      </c>
      <c r="I696" s="132">
        <v>45016.2336447989</v>
      </c>
      <c r="J696">
        <f t="shared" si="80"/>
        <v>23.84</v>
      </c>
      <c r="K696">
        <f t="shared" si="82"/>
        <v>1</v>
      </c>
      <c r="L696">
        <f t="shared" si="83"/>
        <v>2</v>
      </c>
      <c r="M696">
        <f t="shared" si="84"/>
        <v>1</v>
      </c>
      <c r="Y696" s="164">
        <f t="shared" si="85"/>
        <v>42.053934385393035</v>
      </c>
      <c r="Z696" s="164">
        <f t="shared" si="86"/>
        <v>42.897899343296388</v>
      </c>
      <c r="AA696" s="165">
        <f t="shared" si="87"/>
        <v>2.0068632584267609E-2</v>
      </c>
    </row>
    <row r="697" spans="1:27" x14ac:dyDescent="0.35">
      <c r="A697" t="s">
        <v>1072</v>
      </c>
      <c r="B697" t="s">
        <v>1073</v>
      </c>
      <c r="C697" t="s">
        <v>1076</v>
      </c>
      <c r="D697" t="s">
        <v>1077</v>
      </c>
      <c r="E697" t="s">
        <v>1081</v>
      </c>
      <c r="F697" t="s">
        <v>1083</v>
      </c>
      <c r="G697" s="106">
        <v>26090.205915555558</v>
      </c>
      <c r="H697" s="133">
        <f t="shared" si="81"/>
        <v>44.983113647509583</v>
      </c>
      <c r="I697" s="132">
        <v>54061.366139626101</v>
      </c>
      <c r="J697">
        <f t="shared" si="80"/>
        <v>23.84</v>
      </c>
      <c r="K697">
        <f t="shared" si="82"/>
        <v>1</v>
      </c>
      <c r="L697">
        <f t="shared" si="83"/>
        <v>2</v>
      </c>
      <c r="M697">
        <f t="shared" si="84"/>
        <v>1</v>
      </c>
      <c r="Y697" s="164">
        <f t="shared" si="85"/>
        <v>44.983113647509583</v>
      </c>
      <c r="Z697" s="164">
        <f t="shared" si="86"/>
        <v>45.692197248327531</v>
      </c>
      <c r="AA697" s="165">
        <f t="shared" si="87"/>
        <v>1.5763328576460234E-2</v>
      </c>
    </row>
    <row r="698" spans="1:27" x14ac:dyDescent="0.35">
      <c r="A698" t="s">
        <v>1072</v>
      </c>
      <c r="B698" t="s">
        <v>1073</v>
      </c>
      <c r="C698" t="s">
        <v>1076</v>
      </c>
      <c r="D698" t="s">
        <v>1077</v>
      </c>
      <c r="E698" t="s">
        <v>1081</v>
      </c>
      <c r="F698" t="s">
        <v>1083</v>
      </c>
      <c r="G698" s="106">
        <v>28089.696201298259</v>
      </c>
      <c r="H698" s="133">
        <f t="shared" si="81"/>
        <v>48.430510691893552</v>
      </c>
      <c r="I698" s="132">
        <v>63550.072249703</v>
      </c>
      <c r="J698">
        <f t="shared" si="80"/>
        <v>23.84</v>
      </c>
      <c r="K698">
        <f t="shared" si="82"/>
        <v>1</v>
      </c>
      <c r="L698">
        <f t="shared" si="83"/>
        <v>2</v>
      </c>
      <c r="M698">
        <f t="shared" si="84"/>
        <v>1</v>
      </c>
      <c r="Y698" s="164">
        <f t="shared" si="85"/>
        <v>48.430510691893552</v>
      </c>
      <c r="Z698" s="164">
        <f t="shared" si="86"/>
        <v>48.623527620768982</v>
      </c>
      <c r="AA698" s="165">
        <f t="shared" si="87"/>
        <v>3.9854407091299837E-3</v>
      </c>
    </row>
    <row r="699" spans="1:27" x14ac:dyDescent="0.35">
      <c r="A699" t="s">
        <v>1072</v>
      </c>
      <c r="B699" t="s">
        <v>1073</v>
      </c>
      <c r="C699" t="s">
        <v>1076</v>
      </c>
      <c r="D699" t="s">
        <v>1077</v>
      </c>
      <c r="E699" t="s">
        <v>1081</v>
      </c>
      <c r="F699" t="s">
        <v>1083</v>
      </c>
      <c r="G699" s="106">
        <v>28497.045573176969</v>
      </c>
      <c r="H699" s="133">
        <f t="shared" si="81"/>
        <v>49.132837195132709</v>
      </c>
      <c r="I699" s="132">
        <v>71394.000753582499</v>
      </c>
      <c r="J699">
        <f t="shared" si="80"/>
        <v>23.84</v>
      </c>
      <c r="K699">
        <f t="shared" si="82"/>
        <v>1</v>
      </c>
      <c r="L699">
        <f t="shared" si="83"/>
        <v>2</v>
      </c>
      <c r="M699">
        <f t="shared" si="84"/>
        <v>1</v>
      </c>
      <c r="Y699" s="164">
        <f t="shared" si="85"/>
        <v>49.132837195132709</v>
      </c>
      <c r="Z699" s="164">
        <f t="shared" si="86"/>
        <v>51.046739552505684</v>
      </c>
      <c r="AA699" s="165">
        <f t="shared" si="87"/>
        <v>3.8953629927208411E-2</v>
      </c>
    </row>
    <row r="700" spans="1:27" x14ac:dyDescent="0.35">
      <c r="A700" t="s">
        <v>1072</v>
      </c>
      <c r="B700" t="s">
        <v>1073</v>
      </c>
      <c r="C700" t="s">
        <v>1076</v>
      </c>
      <c r="D700" t="s">
        <v>1077</v>
      </c>
      <c r="E700" t="s">
        <v>1081</v>
      </c>
      <c r="F700" t="s">
        <v>1084</v>
      </c>
      <c r="G700" s="106">
        <v>15150.033930728567</v>
      </c>
      <c r="H700" s="133">
        <f t="shared" si="81"/>
        <v>26.120748156428562</v>
      </c>
      <c r="I700" s="132">
        <v>3495.45982983364</v>
      </c>
      <c r="J700">
        <f t="shared" si="80"/>
        <v>23.84</v>
      </c>
      <c r="K700">
        <f t="shared" si="82"/>
        <v>1</v>
      </c>
      <c r="L700">
        <f t="shared" si="83"/>
        <v>2</v>
      </c>
      <c r="M700">
        <f t="shared" si="84"/>
        <v>0</v>
      </c>
      <c r="Y700" s="164">
        <f t="shared" si="85"/>
        <v>26.120748156428562</v>
      </c>
      <c r="Z700" s="164">
        <f t="shared" si="86"/>
        <v>29.300566850976374</v>
      </c>
      <c r="AA700" s="165">
        <f t="shared" si="87"/>
        <v>0.1217353605457594</v>
      </c>
    </row>
    <row r="701" spans="1:27" x14ac:dyDescent="0.35">
      <c r="A701" t="s">
        <v>1072</v>
      </c>
      <c r="B701" t="s">
        <v>1073</v>
      </c>
      <c r="C701" t="s">
        <v>1076</v>
      </c>
      <c r="D701" t="s">
        <v>1077</v>
      </c>
      <c r="E701" t="s">
        <v>1081</v>
      </c>
      <c r="F701" t="s">
        <v>1084</v>
      </c>
      <c r="G701" s="106">
        <v>18999.654454750998</v>
      </c>
      <c r="H701" s="133">
        <f t="shared" si="81"/>
        <v>32.758024921984479</v>
      </c>
      <c r="I701" s="132">
        <v>14172.2970393051</v>
      </c>
      <c r="J701">
        <f t="shared" si="80"/>
        <v>23.84</v>
      </c>
      <c r="K701">
        <f t="shared" si="82"/>
        <v>1</v>
      </c>
      <c r="L701">
        <f t="shared" si="83"/>
        <v>2</v>
      </c>
      <c r="M701">
        <f t="shared" si="84"/>
        <v>0</v>
      </c>
      <c r="Y701" s="164">
        <f t="shared" si="85"/>
        <v>32.758024921984479</v>
      </c>
      <c r="Z701" s="164">
        <f t="shared" si="86"/>
        <v>32.59894460982585</v>
      </c>
      <c r="AA701" s="165">
        <f t="shared" si="87"/>
        <v>-4.8562241630101255E-3</v>
      </c>
    </row>
    <row r="702" spans="1:27" x14ac:dyDescent="0.35">
      <c r="A702" t="s">
        <v>1072</v>
      </c>
      <c r="B702" t="s">
        <v>1073</v>
      </c>
      <c r="C702" t="s">
        <v>1076</v>
      </c>
      <c r="D702" t="s">
        <v>1077</v>
      </c>
      <c r="E702" t="s">
        <v>1081</v>
      </c>
      <c r="F702" t="s">
        <v>1084</v>
      </c>
      <c r="G702" s="106">
        <v>19775.96414135232</v>
      </c>
      <c r="H702" s="133">
        <f t="shared" si="81"/>
        <v>34.096489898883313</v>
      </c>
      <c r="I702" s="132">
        <v>23954.0527728093</v>
      </c>
      <c r="J702">
        <f t="shared" si="80"/>
        <v>23.84</v>
      </c>
      <c r="K702">
        <f t="shared" si="82"/>
        <v>1</v>
      </c>
      <c r="L702">
        <f t="shared" si="83"/>
        <v>2</v>
      </c>
      <c r="M702">
        <f t="shared" si="84"/>
        <v>0</v>
      </c>
      <c r="Y702" s="164">
        <f t="shared" si="85"/>
        <v>34.096489898883313</v>
      </c>
      <c r="Z702" s="164">
        <f t="shared" si="86"/>
        <v>35.620806320451827</v>
      </c>
      <c r="AA702" s="165">
        <f t="shared" si="87"/>
        <v>4.4705963167734675E-2</v>
      </c>
    </row>
    <row r="703" spans="1:27" x14ac:dyDescent="0.35">
      <c r="A703" t="s">
        <v>1072</v>
      </c>
      <c r="B703" t="s">
        <v>1073</v>
      </c>
      <c r="C703" t="s">
        <v>1076</v>
      </c>
      <c r="D703" t="s">
        <v>1077</v>
      </c>
      <c r="E703" t="s">
        <v>1081</v>
      </c>
      <c r="F703" t="s">
        <v>1084</v>
      </c>
      <c r="G703" s="106">
        <v>24372.373506639171</v>
      </c>
      <c r="H703" s="133">
        <f t="shared" si="81"/>
        <v>42.021333632136503</v>
      </c>
      <c r="I703" s="132">
        <v>31081.371963744201</v>
      </c>
      <c r="J703">
        <f t="shared" si="80"/>
        <v>23.84</v>
      </c>
      <c r="K703">
        <f t="shared" si="82"/>
        <v>1</v>
      </c>
      <c r="L703">
        <f t="shared" si="83"/>
        <v>2</v>
      </c>
      <c r="M703">
        <f t="shared" si="84"/>
        <v>0</v>
      </c>
      <c r="Y703" s="164">
        <f t="shared" si="85"/>
        <v>42.021333632136503</v>
      </c>
      <c r="Z703" s="164">
        <f t="shared" si="86"/>
        <v>37.822637315753148</v>
      </c>
      <c r="AA703" s="165">
        <f t="shared" si="87"/>
        <v>-9.9918207097842604E-2</v>
      </c>
    </row>
    <row r="704" spans="1:27" x14ac:dyDescent="0.35">
      <c r="A704" t="s">
        <v>1072</v>
      </c>
      <c r="B704" t="s">
        <v>1073</v>
      </c>
      <c r="C704" t="s">
        <v>1076</v>
      </c>
      <c r="D704" t="s">
        <v>1077</v>
      </c>
      <c r="E704" t="s">
        <v>1081</v>
      </c>
      <c r="F704" t="s">
        <v>1084</v>
      </c>
      <c r="G704" s="106">
        <v>23870.684682908588</v>
      </c>
      <c r="H704" s="133">
        <f t="shared" si="81"/>
        <v>41.156352901566528</v>
      </c>
      <c r="I704" s="132">
        <v>45016.2336447989</v>
      </c>
      <c r="J704">
        <f t="shared" si="80"/>
        <v>23.84</v>
      </c>
      <c r="K704">
        <f t="shared" si="82"/>
        <v>1</v>
      </c>
      <c r="L704">
        <f t="shared" si="83"/>
        <v>2</v>
      </c>
      <c r="M704">
        <f t="shared" si="84"/>
        <v>0</v>
      </c>
      <c r="Y704" s="164">
        <f t="shared" si="85"/>
        <v>41.156352901566528</v>
      </c>
      <c r="Z704" s="164">
        <f t="shared" si="86"/>
        <v>42.127511216112069</v>
      </c>
      <c r="AA704" s="165">
        <f t="shared" si="87"/>
        <v>2.3596802099259184E-2</v>
      </c>
    </row>
    <row r="705" spans="1:27" x14ac:dyDescent="0.35">
      <c r="A705" t="s">
        <v>1072</v>
      </c>
      <c r="B705" t="s">
        <v>1073</v>
      </c>
      <c r="C705" t="s">
        <v>1076</v>
      </c>
      <c r="D705" t="s">
        <v>1077</v>
      </c>
      <c r="E705" t="s">
        <v>1081</v>
      </c>
      <c r="F705" t="s">
        <v>1084</v>
      </c>
      <c r="G705" s="106">
        <v>24870.400827830155</v>
      </c>
      <c r="H705" s="133">
        <f t="shared" si="81"/>
        <v>42.880001427293372</v>
      </c>
      <c r="I705" s="132">
        <v>54061.366139626101</v>
      </c>
      <c r="J705">
        <f t="shared" si="80"/>
        <v>23.84</v>
      </c>
      <c r="K705">
        <f t="shared" si="82"/>
        <v>1</v>
      </c>
      <c r="L705">
        <f t="shared" si="83"/>
        <v>2</v>
      </c>
      <c r="M705">
        <f t="shared" si="84"/>
        <v>0</v>
      </c>
      <c r="Y705" s="164">
        <f t="shared" si="85"/>
        <v>42.880001427293372</v>
      </c>
      <c r="Z705" s="164">
        <f t="shared" si="86"/>
        <v>44.921809121143212</v>
      </c>
      <c r="AA705" s="165">
        <f t="shared" si="87"/>
        <v>4.7616782320119455E-2</v>
      </c>
    </row>
    <row r="706" spans="1:27" x14ac:dyDescent="0.35">
      <c r="A706" t="s">
        <v>1072</v>
      </c>
      <c r="B706" t="s">
        <v>1073</v>
      </c>
      <c r="C706" t="s">
        <v>1076</v>
      </c>
      <c r="D706" t="s">
        <v>1077</v>
      </c>
      <c r="E706" t="s">
        <v>1081</v>
      </c>
      <c r="F706" t="s">
        <v>1084</v>
      </c>
      <c r="G706" s="106">
        <v>26388.268951404221</v>
      </c>
      <c r="H706" s="133">
        <f t="shared" si="81"/>
        <v>45.497015433455552</v>
      </c>
      <c r="I706" s="132">
        <v>63550.072249703</v>
      </c>
      <c r="J706">
        <f t="shared" si="80"/>
        <v>23.84</v>
      </c>
      <c r="K706">
        <f t="shared" si="82"/>
        <v>1</v>
      </c>
      <c r="L706">
        <f t="shared" si="83"/>
        <v>2</v>
      </c>
      <c r="M706">
        <f t="shared" si="84"/>
        <v>0</v>
      </c>
      <c r="Y706" s="164">
        <f t="shared" si="85"/>
        <v>45.497015433455552</v>
      </c>
      <c r="Z706" s="164">
        <f t="shared" si="86"/>
        <v>47.853139493584663</v>
      </c>
      <c r="AA706" s="165">
        <f t="shared" si="87"/>
        <v>5.1786343294873971E-2</v>
      </c>
    </row>
    <row r="707" spans="1:27" x14ac:dyDescent="0.35">
      <c r="A707" t="s">
        <v>1072</v>
      </c>
      <c r="B707" t="s">
        <v>1073</v>
      </c>
      <c r="C707" t="s">
        <v>1076</v>
      </c>
      <c r="D707" t="s">
        <v>1077</v>
      </c>
      <c r="E707" t="s">
        <v>1081</v>
      </c>
      <c r="F707" t="s">
        <v>1084</v>
      </c>
      <c r="G707" s="106">
        <v>26561.144056130637</v>
      </c>
      <c r="H707" s="133">
        <f t="shared" si="81"/>
        <v>45.795075958845928</v>
      </c>
      <c r="I707" s="132">
        <v>71394.000753582499</v>
      </c>
      <c r="J707">
        <f t="shared" si="80"/>
        <v>23.84</v>
      </c>
      <c r="K707">
        <f t="shared" si="82"/>
        <v>1</v>
      </c>
      <c r="L707">
        <f t="shared" si="83"/>
        <v>2</v>
      </c>
      <c r="M707">
        <f t="shared" si="84"/>
        <v>0</v>
      </c>
      <c r="Y707" s="164">
        <f t="shared" si="85"/>
        <v>45.795075958845928</v>
      </c>
      <c r="Z707" s="164">
        <f t="shared" si="86"/>
        <v>50.276351425321366</v>
      </c>
      <c r="AA707" s="165">
        <f t="shared" si="87"/>
        <v>9.7854963064207379E-2</v>
      </c>
    </row>
    <row r="708" spans="1:27" x14ac:dyDescent="0.35">
      <c r="A708" t="s">
        <v>1072</v>
      </c>
      <c r="B708" t="s">
        <v>1073</v>
      </c>
      <c r="C708" t="s">
        <v>1076</v>
      </c>
      <c r="D708" t="s">
        <v>1078</v>
      </c>
      <c r="E708" t="s">
        <v>1079</v>
      </c>
      <c r="F708" t="s">
        <v>1083</v>
      </c>
      <c r="G708" s="106">
        <v>13742.045563470498</v>
      </c>
      <c r="H708" s="133">
        <f t="shared" si="81"/>
        <v>23.693182005983616</v>
      </c>
      <c r="I708" s="132">
        <v>3495.45982983364</v>
      </c>
      <c r="J708">
        <f t="shared" ref="J708:J771" si="88">IF(A708="LI01",10,23.84)</f>
        <v>23.84</v>
      </c>
      <c r="K708">
        <f t="shared" si="82"/>
        <v>1</v>
      </c>
      <c r="L708">
        <f t="shared" si="83"/>
        <v>2</v>
      </c>
      <c r="M708">
        <f t="shared" si="84"/>
        <v>1</v>
      </c>
      <c r="Y708" s="164">
        <f t="shared" si="85"/>
        <v>23.693182005983616</v>
      </c>
      <c r="Z708" s="164">
        <f t="shared" si="86"/>
        <v>30.070954978160692</v>
      </c>
      <c r="AA708" s="165">
        <f t="shared" si="87"/>
        <v>0.26918178278318194</v>
      </c>
    </row>
    <row r="709" spans="1:27" x14ac:dyDescent="0.35">
      <c r="A709" t="s">
        <v>1072</v>
      </c>
      <c r="B709" t="s">
        <v>1073</v>
      </c>
      <c r="C709" t="s">
        <v>1076</v>
      </c>
      <c r="D709" t="s">
        <v>1078</v>
      </c>
      <c r="E709" t="s">
        <v>1079</v>
      </c>
      <c r="F709" t="s">
        <v>1083</v>
      </c>
      <c r="G709" s="106">
        <v>17967.848546015532</v>
      </c>
      <c r="H709" s="133">
        <f t="shared" ref="H709:H772" si="89">G709/580</f>
        <v>30.979049217268159</v>
      </c>
      <c r="I709" s="132">
        <v>14172.2970393051</v>
      </c>
      <c r="J709">
        <f t="shared" si="88"/>
        <v>23.84</v>
      </c>
      <c r="K709">
        <f t="shared" ref="K709:K772" si="90">IF(B709="ENT01",1,2)</f>
        <v>1</v>
      </c>
      <c r="L709">
        <f t="shared" ref="L709:L772" si="91">IF(C709="ENV01",1,2)</f>
        <v>2</v>
      </c>
      <c r="M709">
        <f t="shared" ref="M709:M772" si="92">IF(F709="ZVDF01",1,0)</f>
        <v>1</v>
      </c>
      <c r="Y709" s="164">
        <f t="shared" ref="Y709:Y772" si="93">H709</f>
        <v>30.979049217268159</v>
      </c>
      <c r="Z709" s="164">
        <f t="shared" ref="Z709:Z772" si="94">$P$20+I709*$P$21+J709*$P$22+K709*$P$23+L709*$P$24+M709*$P$25</f>
        <v>33.369332737010168</v>
      </c>
      <c r="AA709" s="165">
        <f t="shared" ref="AA709:AA772" si="95">Z709/Y709-1</f>
        <v>7.7158065858574876E-2</v>
      </c>
    </row>
    <row r="710" spans="1:27" x14ac:dyDescent="0.35">
      <c r="A710" t="s">
        <v>1072</v>
      </c>
      <c r="B710" t="s">
        <v>1073</v>
      </c>
      <c r="C710" t="s">
        <v>1076</v>
      </c>
      <c r="D710" t="s">
        <v>1078</v>
      </c>
      <c r="E710" t="s">
        <v>1079</v>
      </c>
      <c r="F710" t="s">
        <v>1083</v>
      </c>
      <c r="G710" s="106">
        <v>19351.279981716754</v>
      </c>
      <c r="H710" s="133">
        <f t="shared" si="89"/>
        <v>33.364275830546127</v>
      </c>
      <c r="I710" s="132">
        <v>23954.0527728093</v>
      </c>
      <c r="J710">
        <f t="shared" si="88"/>
        <v>23.84</v>
      </c>
      <c r="K710">
        <f t="shared" si="90"/>
        <v>1</v>
      </c>
      <c r="L710">
        <f t="shared" si="91"/>
        <v>2</v>
      </c>
      <c r="M710">
        <f t="shared" si="92"/>
        <v>1</v>
      </c>
      <c r="Y710" s="164">
        <f t="shared" si="93"/>
        <v>33.364275830546127</v>
      </c>
      <c r="Z710" s="164">
        <f t="shared" si="94"/>
        <v>36.391194447636146</v>
      </c>
      <c r="AA710" s="165">
        <f t="shared" si="95"/>
        <v>9.0723342309704025E-2</v>
      </c>
    </row>
    <row r="711" spans="1:27" x14ac:dyDescent="0.35">
      <c r="A711" t="s">
        <v>1072</v>
      </c>
      <c r="B711" t="s">
        <v>1073</v>
      </c>
      <c r="C711" t="s">
        <v>1076</v>
      </c>
      <c r="D711" t="s">
        <v>1078</v>
      </c>
      <c r="E711" t="s">
        <v>1079</v>
      </c>
      <c r="F711" t="s">
        <v>1083</v>
      </c>
      <c r="G711" s="106">
        <v>24983.341856667183</v>
      </c>
      <c r="H711" s="133">
        <f t="shared" si="89"/>
        <v>43.074727339081349</v>
      </c>
      <c r="I711" s="132">
        <v>31081.371963744201</v>
      </c>
      <c r="J711">
        <f t="shared" si="88"/>
        <v>23.84</v>
      </c>
      <c r="K711">
        <f t="shared" si="90"/>
        <v>1</v>
      </c>
      <c r="L711">
        <f t="shared" si="91"/>
        <v>2</v>
      </c>
      <c r="M711">
        <f t="shared" si="92"/>
        <v>1</v>
      </c>
      <c r="Y711" s="164">
        <f t="shared" si="93"/>
        <v>43.074727339081349</v>
      </c>
      <c r="Z711" s="164">
        <f t="shared" si="94"/>
        <v>38.593025442937467</v>
      </c>
      <c r="AA711" s="165">
        <f t="shared" si="95"/>
        <v>-0.10404481172600877</v>
      </c>
    </row>
    <row r="712" spans="1:27" x14ac:dyDescent="0.35">
      <c r="A712" t="s">
        <v>1072</v>
      </c>
      <c r="B712" t="s">
        <v>1073</v>
      </c>
      <c r="C712" t="s">
        <v>1076</v>
      </c>
      <c r="D712" t="s">
        <v>1078</v>
      </c>
      <c r="E712" t="s">
        <v>1079</v>
      </c>
      <c r="F712" t="s">
        <v>1083</v>
      </c>
      <c r="G712" s="106">
        <v>24580.514729328181</v>
      </c>
      <c r="H712" s="133">
        <f t="shared" si="89"/>
        <v>42.380197809186519</v>
      </c>
      <c r="I712" s="132">
        <v>45016.2336447989</v>
      </c>
      <c r="J712">
        <f t="shared" si="88"/>
        <v>23.84</v>
      </c>
      <c r="K712">
        <f t="shared" si="90"/>
        <v>1</v>
      </c>
      <c r="L712">
        <f t="shared" si="91"/>
        <v>2</v>
      </c>
      <c r="M712">
        <f t="shared" si="92"/>
        <v>1</v>
      </c>
      <c r="Y712" s="164">
        <f t="shared" si="93"/>
        <v>42.380197809186519</v>
      </c>
      <c r="Z712" s="164">
        <f t="shared" si="94"/>
        <v>42.897899343296388</v>
      </c>
      <c r="AA712" s="165">
        <f t="shared" si="95"/>
        <v>1.2215646950039627E-2</v>
      </c>
    </row>
    <row r="713" spans="1:27" x14ac:dyDescent="0.35">
      <c r="A713" t="s">
        <v>1072</v>
      </c>
      <c r="B713" t="s">
        <v>1073</v>
      </c>
      <c r="C713" t="s">
        <v>1076</v>
      </c>
      <c r="D713" t="s">
        <v>1078</v>
      </c>
      <c r="E713" t="s">
        <v>1079</v>
      </c>
      <c r="F713" t="s">
        <v>1083</v>
      </c>
      <c r="G713" s="106">
        <v>26306.794065043377</v>
      </c>
      <c r="H713" s="133">
        <f t="shared" si="89"/>
        <v>45.356541491454102</v>
      </c>
      <c r="I713" s="132">
        <v>54061.366139626101</v>
      </c>
      <c r="J713">
        <f t="shared" si="88"/>
        <v>23.84</v>
      </c>
      <c r="K713">
        <f t="shared" si="90"/>
        <v>1</v>
      </c>
      <c r="L713">
        <f t="shared" si="91"/>
        <v>2</v>
      </c>
      <c r="M713">
        <f t="shared" si="92"/>
        <v>1</v>
      </c>
      <c r="Y713" s="164">
        <f t="shared" si="93"/>
        <v>45.356541491454102</v>
      </c>
      <c r="Z713" s="164">
        <f t="shared" si="94"/>
        <v>45.692197248327531</v>
      </c>
      <c r="AA713" s="165">
        <f t="shared" si="95"/>
        <v>7.4003825211557128E-3</v>
      </c>
    </row>
    <row r="714" spans="1:27" x14ac:dyDescent="0.35">
      <c r="A714" t="s">
        <v>1072</v>
      </c>
      <c r="B714" t="s">
        <v>1073</v>
      </c>
      <c r="C714" t="s">
        <v>1076</v>
      </c>
      <c r="D714" t="s">
        <v>1078</v>
      </c>
      <c r="E714" t="s">
        <v>1079</v>
      </c>
      <c r="F714" t="s">
        <v>1083</v>
      </c>
      <c r="G714" s="106">
        <v>28618.936283449562</v>
      </c>
      <c r="H714" s="133">
        <f t="shared" si="89"/>
        <v>49.342993592154414</v>
      </c>
      <c r="I714" s="132">
        <v>63550.072249703</v>
      </c>
      <c r="J714">
        <f t="shared" si="88"/>
        <v>23.84</v>
      </c>
      <c r="K714">
        <f t="shared" si="90"/>
        <v>1</v>
      </c>
      <c r="L714">
        <f t="shared" si="91"/>
        <v>2</v>
      </c>
      <c r="M714">
        <f t="shared" si="92"/>
        <v>1</v>
      </c>
      <c r="Y714" s="164">
        <f t="shared" si="93"/>
        <v>49.342993592154414</v>
      </c>
      <c r="Z714" s="164">
        <f t="shared" si="94"/>
        <v>48.623527620768982</v>
      </c>
      <c r="AA714" s="165">
        <f t="shared" si="95"/>
        <v>-1.458091451305521E-2</v>
      </c>
    </row>
    <row r="715" spans="1:27" x14ac:dyDescent="0.35">
      <c r="A715" t="s">
        <v>1072</v>
      </c>
      <c r="B715" t="s">
        <v>1073</v>
      </c>
      <c r="C715" t="s">
        <v>1076</v>
      </c>
      <c r="D715" t="s">
        <v>1078</v>
      </c>
      <c r="E715" t="s">
        <v>1079</v>
      </c>
      <c r="F715" t="s">
        <v>1083</v>
      </c>
      <c r="G715" s="106">
        <v>29049.081634033078</v>
      </c>
      <c r="H715" s="133">
        <f t="shared" si="89"/>
        <v>50.084623506953584</v>
      </c>
      <c r="I715" s="132">
        <v>71394.000753582499</v>
      </c>
      <c r="J715">
        <f t="shared" si="88"/>
        <v>23.84</v>
      </c>
      <c r="K715">
        <f t="shared" si="90"/>
        <v>1</v>
      </c>
      <c r="L715">
        <f t="shared" si="91"/>
        <v>2</v>
      </c>
      <c r="M715">
        <f t="shared" si="92"/>
        <v>1</v>
      </c>
      <c r="Y715" s="164">
        <f t="shared" si="93"/>
        <v>50.084623506953584</v>
      </c>
      <c r="Z715" s="164">
        <f t="shared" si="94"/>
        <v>51.046739552505684</v>
      </c>
      <c r="AA715" s="165">
        <f t="shared" si="95"/>
        <v>1.9209808883130064E-2</v>
      </c>
    </row>
    <row r="716" spans="1:27" x14ac:dyDescent="0.35">
      <c r="A716" t="s">
        <v>1072</v>
      </c>
      <c r="B716" t="s">
        <v>1073</v>
      </c>
      <c r="C716" t="s">
        <v>1076</v>
      </c>
      <c r="D716" t="s">
        <v>1078</v>
      </c>
      <c r="E716" t="s">
        <v>1079</v>
      </c>
      <c r="F716" t="s">
        <v>1084</v>
      </c>
      <c r="G716" s="106">
        <v>15447.661417037849</v>
      </c>
      <c r="H716" s="133">
        <f t="shared" si="89"/>
        <v>26.633898994892842</v>
      </c>
      <c r="I716" s="132">
        <v>3495.45982983364</v>
      </c>
      <c r="J716">
        <f t="shared" si="88"/>
        <v>23.84</v>
      </c>
      <c r="K716">
        <f t="shared" si="90"/>
        <v>1</v>
      </c>
      <c r="L716">
        <f t="shared" si="91"/>
        <v>2</v>
      </c>
      <c r="M716">
        <f t="shared" si="92"/>
        <v>0</v>
      </c>
      <c r="Y716" s="164">
        <f t="shared" si="93"/>
        <v>26.633898994892842</v>
      </c>
      <c r="Z716" s="164">
        <f t="shared" si="94"/>
        <v>29.300566850976374</v>
      </c>
      <c r="AA716" s="165">
        <f t="shared" si="95"/>
        <v>0.10012307460484382</v>
      </c>
    </row>
    <row r="717" spans="1:27" x14ac:dyDescent="0.35">
      <c r="A717" t="s">
        <v>1072</v>
      </c>
      <c r="B717" t="s">
        <v>1073</v>
      </c>
      <c r="C717" t="s">
        <v>1076</v>
      </c>
      <c r="D717" t="s">
        <v>1078</v>
      </c>
      <c r="E717" t="s">
        <v>1079</v>
      </c>
      <c r="F717" t="s">
        <v>1084</v>
      </c>
      <c r="G717" s="106">
        <v>19185.590546144325</v>
      </c>
      <c r="H717" s="133">
        <f t="shared" si="89"/>
        <v>33.078604389904008</v>
      </c>
      <c r="I717" s="132">
        <v>14172.2970393051</v>
      </c>
      <c r="J717">
        <f t="shared" si="88"/>
        <v>23.84</v>
      </c>
      <c r="K717">
        <f t="shared" si="90"/>
        <v>1</v>
      </c>
      <c r="L717">
        <f t="shared" si="91"/>
        <v>2</v>
      </c>
      <c r="M717">
        <f t="shared" si="92"/>
        <v>0</v>
      </c>
      <c r="Y717" s="164">
        <f t="shared" si="93"/>
        <v>33.078604389904008</v>
      </c>
      <c r="Z717" s="164">
        <f t="shared" si="94"/>
        <v>32.59894460982585</v>
      </c>
      <c r="AA717" s="165">
        <f t="shared" si="95"/>
        <v>-1.4500605116960608E-2</v>
      </c>
    </row>
    <row r="718" spans="1:27" x14ac:dyDescent="0.35">
      <c r="A718" t="s">
        <v>1072</v>
      </c>
      <c r="B718" t="s">
        <v>1073</v>
      </c>
      <c r="C718" t="s">
        <v>1076</v>
      </c>
      <c r="D718" t="s">
        <v>1078</v>
      </c>
      <c r="E718" t="s">
        <v>1079</v>
      </c>
      <c r="F718" t="s">
        <v>1084</v>
      </c>
      <c r="G718" s="106">
        <v>19951.770874767008</v>
      </c>
      <c r="H718" s="133">
        <f t="shared" si="89"/>
        <v>34.399604956494841</v>
      </c>
      <c r="I718" s="132">
        <v>23954.0527728093</v>
      </c>
      <c r="J718">
        <f t="shared" si="88"/>
        <v>23.84</v>
      </c>
      <c r="K718">
        <f t="shared" si="90"/>
        <v>1</v>
      </c>
      <c r="L718">
        <f t="shared" si="91"/>
        <v>2</v>
      </c>
      <c r="M718">
        <f t="shared" si="92"/>
        <v>0</v>
      </c>
      <c r="Y718" s="164">
        <f t="shared" si="93"/>
        <v>34.399604956494841</v>
      </c>
      <c r="Z718" s="164">
        <f t="shared" si="94"/>
        <v>35.620806320451827</v>
      </c>
      <c r="AA718" s="165">
        <f t="shared" si="95"/>
        <v>3.5500447330759632E-2</v>
      </c>
    </row>
    <row r="719" spans="1:27" x14ac:dyDescent="0.35">
      <c r="A719" t="s">
        <v>1072</v>
      </c>
      <c r="B719" t="s">
        <v>1073</v>
      </c>
      <c r="C719" t="s">
        <v>1076</v>
      </c>
      <c r="D719" t="s">
        <v>1078</v>
      </c>
      <c r="E719" t="s">
        <v>1079</v>
      </c>
      <c r="F719" t="s">
        <v>1084</v>
      </c>
      <c r="G719" s="106">
        <v>24503.833887639426</v>
      </c>
      <c r="H719" s="133">
        <f t="shared" si="89"/>
        <v>42.24798946144729</v>
      </c>
      <c r="I719" s="132">
        <v>31081.371963744201</v>
      </c>
      <c r="J719">
        <f t="shared" si="88"/>
        <v>23.84</v>
      </c>
      <c r="K719">
        <f t="shared" si="90"/>
        <v>1</v>
      </c>
      <c r="L719">
        <f t="shared" si="91"/>
        <v>2</v>
      </c>
      <c r="M719">
        <f t="shared" si="92"/>
        <v>0</v>
      </c>
      <c r="Y719" s="164">
        <f t="shared" si="93"/>
        <v>42.24798946144729</v>
      </c>
      <c r="Z719" s="164">
        <f t="shared" si="94"/>
        <v>37.822637315753148</v>
      </c>
      <c r="AA719" s="165">
        <f t="shared" si="95"/>
        <v>-0.10474704718747441</v>
      </c>
    </row>
    <row r="720" spans="1:27" x14ac:dyDescent="0.35">
      <c r="A720" t="s">
        <v>1072</v>
      </c>
      <c r="B720" t="s">
        <v>1073</v>
      </c>
      <c r="C720" t="s">
        <v>1076</v>
      </c>
      <c r="D720" t="s">
        <v>1078</v>
      </c>
      <c r="E720" t="s">
        <v>1079</v>
      </c>
      <c r="F720" t="s">
        <v>1084</v>
      </c>
      <c r="G720" s="106">
        <v>23989.064256714777</v>
      </c>
      <c r="H720" s="133">
        <f t="shared" si="89"/>
        <v>41.360455615025479</v>
      </c>
      <c r="I720" s="132">
        <v>45016.2336447989</v>
      </c>
      <c r="J720">
        <f t="shared" si="88"/>
        <v>23.84</v>
      </c>
      <c r="K720">
        <f t="shared" si="90"/>
        <v>1</v>
      </c>
      <c r="L720">
        <f t="shared" si="91"/>
        <v>2</v>
      </c>
      <c r="M720">
        <f t="shared" si="92"/>
        <v>0</v>
      </c>
      <c r="Y720" s="164">
        <f t="shared" si="93"/>
        <v>41.360455615025479</v>
      </c>
      <c r="Z720" s="164">
        <f t="shared" si="94"/>
        <v>42.127511216112069</v>
      </c>
      <c r="AA720" s="165">
        <f t="shared" si="95"/>
        <v>1.8545627452129176E-2</v>
      </c>
    </row>
    <row r="721" spans="1:27" x14ac:dyDescent="0.35">
      <c r="A721" t="s">
        <v>1072</v>
      </c>
      <c r="B721" t="s">
        <v>1073</v>
      </c>
      <c r="C721" t="s">
        <v>1076</v>
      </c>
      <c r="D721" t="s">
        <v>1078</v>
      </c>
      <c r="E721" t="s">
        <v>1079</v>
      </c>
      <c r="F721" t="s">
        <v>1084</v>
      </c>
      <c r="G721" s="106">
        <v>24984.282208684264</v>
      </c>
      <c r="H721" s="133">
        <f t="shared" si="89"/>
        <v>43.076348635662526</v>
      </c>
      <c r="I721" s="132">
        <v>54061.366139626101</v>
      </c>
      <c r="J721">
        <f t="shared" si="88"/>
        <v>23.84</v>
      </c>
      <c r="K721">
        <f t="shared" si="90"/>
        <v>1</v>
      </c>
      <c r="L721">
        <f t="shared" si="91"/>
        <v>2</v>
      </c>
      <c r="M721">
        <f t="shared" si="92"/>
        <v>0</v>
      </c>
      <c r="Y721" s="164">
        <f t="shared" si="93"/>
        <v>43.076348635662526</v>
      </c>
      <c r="Z721" s="164">
        <f t="shared" si="94"/>
        <v>44.921809121143212</v>
      </c>
      <c r="AA721" s="165">
        <f t="shared" si="95"/>
        <v>4.2841618287786876E-2</v>
      </c>
    </row>
    <row r="722" spans="1:27" x14ac:dyDescent="0.35">
      <c r="A722" t="s">
        <v>1072</v>
      </c>
      <c r="B722" t="s">
        <v>1073</v>
      </c>
      <c r="C722" t="s">
        <v>1076</v>
      </c>
      <c r="D722" t="s">
        <v>1078</v>
      </c>
      <c r="E722" t="s">
        <v>1079</v>
      </c>
      <c r="F722" t="s">
        <v>1084</v>
      </c>
      <c r="G722" s="106">
        <v>26673.581777222844</v>
      </c>
      <c r="H722" s="133">
        <f t="shared" si="89"/>
        <v>45.988934098660074</v>
      </c>
      <c r="I722" s="132">
        <v>63550.072249703</v>
      </c>
      <c r="J722">
        <f t="shared" si="88"/>
        <v>23.84</v>
      </c>
      <c r="K722">
        <f t="shared" si="90"/>
        <v>1</v>
      </c>
      <c r="L722">
        <f t="shared" si="91"/>
        <v>2</v>
      </c>
      <c r="M722">
        <f t="shared" si="92"/>
        <v>0</v>
      </c>
      <c r="Y722" s="164">
        <f t="shared" si="93"/>
        <v>45.988934098660074</v>
      </c>
      <c r="Z722" s="164">
        <f t="shared" si="94"/>
        <v>47.853139493584663</v>
      </c>
      <c r="AA722" s="165">
        <f t="shared" si="95"/>
        <v>4.0535955691543224E-2</v>
      </c>
    </row>
    <row r="723" spans="1:27" x14ac:dyDescent="0.35">
      <c r="A723" t="s">
        <v>1072</v>
      </c>
      <c r="B723" t="s">
        <v>1073</v>
      </c>
      <c r="C723" t="s">
        <v>1076</v>
      </c>
      <c r="D723" t="s">
        <v>1078</v>
      </c>
      <c r="E723" t="s">
        <v>1079</v>
      </c>
      <c r="F723" t="s">
        <v>1084</v>
      </c>
      <c r="G723" s="106">
        <v>26823.272936012265</v>
      </c>
      <c r="H723" s="133">
        <f t="shared" si="89"/>
        <v>46.247022303469421</v>
      </c>
      <c r="I723" s="132">
        <v>71394.000753582499</v>
      </c>
      <c r="J723">
        <f t="shared" si="88"/>
        <v>23.84</v>
      </c>
      <c r="K723">
        <f t="shared" si="90"/>
        <v>1</v>
      </c>
      <c r="L723">
        <f t="shared" si="91"/>
        <v>2</v>
      </c>
      <c r="M723">
        <f t="shared" si="92"/>
        <v>0</v>
      </c>
      <c r="Y723" s="164">
        <f t="shared" si="93"/>
        <v>46.247022303469421</v>
      </c>
      <c r="Z723" s="164">
        <f t="shared" si="94"/>
        <v>50.276351425321366</v>
      </c>
      <c r="AA723" s="165">
        <f t="shared" si="95"/>
        <v>8.7126239077875978E-2</v>
      </c>
    </row>
    <row r="724" spans="1:27" x14ac:dyDescent="0.35">
      <c r="A724" t="s">
        <v>1072</v>
      </c>
      <c r="B724" t="s">
        <v>1073</v>
      </c>
      <c r="C724" t="s">
        <v>1076</v>
      </c>
      <c r="D724" t="s">
        <v>1078</v>
      </c>
      <c r="E724" t="s">
        <v>1082</v>
      </c>
      <c r="F724" t="s">
        <v>1083</v>
      </c>
      <c r="G724" s="106">
        <v>13921.222336497731</v>
      </c>
      <c r="H724" s="133">
        <f t="shared" si="89"/>
        <v>24.002107476720226</v>
      </c>
      <c r="I724" s="132">
        <v>3495.45982983364</v>
      </c>
      <c r="J724">
        <f t="shared" si="88"/>
        <v>23.84</v>
      </c>
      <c r="K724">
        <f t="shared" si="90"/>
        <v>1</v>
      </c>
      <c r="L724">
        <f t="shared" si="91"/>
        <v>2</v>
      </c>
      <c r="M724">
        <f t="shared" si="92"/>
        <v>1</v>
      </c>
      <c r="Y724" s="164">
        <f t="shared" si="93"/>
        <v>24.002107476720226</v>
      </c>
      <c r="Z724" s="164">
        <f t="shared" si="94"/>
        <v>30.070954978160692</v>
      </c>
      <c r="AA724" s="165">
        <f t="shared" si="95"/>
        <v>0.25284644306033011</v>
      </c>
    </row>
    <row r="725" spans="1:27" x14ac:dyDescent="0.35">
      <c r="A725" t="s">
        <v>1072</v>
      </c>
      <c r="B725" t="s">
        <v>1073</v>
      </c>
      <c r="C725" t="s">
        <v>1076</v>
      </c>
      <c r="D725" t="s">
        <v>1078</v>
      </c>
      <c r="E725" t="s">
        <v>1082</v>
      </c>
      <c r="F725" t="s">
        <v>1083</v>
      </c>
      <c r="G725" s="106">
        <v>18109.819889950777</v>
      </c>
      <c r="H725" s="133">
        <f t="shared" si="89"/>
        <v>31.223827396466856</v>
      </c>
      <c r="I725" s="132">
        <v>14172.2970393051</v>
      </c>
      <c r="J725">
        <f t="shared" si="88"/>
        <v>23.84</v>
      </c>
      <c r="K725">
        <f t="shared" si="90"/>
        <v>1</v>
      </c>
      <c r="L725">
        <f t="shared" si="91"/>
        <v>2</v>
      </c>
      <c r="M725">
        <f t="shared" si="92"/>
        <v>1</v>
      </c>
      <c r="Y725" s="164">
        <f t="shared" si="93"/>
        <v>31.223827396466856</v>
      </c>
      <c r="Z725" s="164">
        <f t="shared" si="94"/>
        <v>33.369332737010168</v>
      </c>
      <c r="AA725" s="165">
        <f t="shared" si="95"/>
        <v>6.8713720240014098E-2</v>
      </c>
    </row>
    <row r="726" spans="1:27" x14ac:dyDescent="0.35">
      <c r="A726" t="s">
        <v>1072</v>
      </c>
      <c r="B726" t="s">
        <v>1073</v>
      </c>
      <c r="C726" t="s">
        <v>1076</v>
      </c>
      <c r="D726" t="s">
        <v>1078</v>
      </c>
      <c r="E726" t="s">
        <v>1082</v>
      </c>
      <c r="F726" t="s">
        <v>1083</v>
      </c>
      <c r="G726" s="106">
        <v>19563.363412346542</v>
      </c>
      <c r="H726" s="133">
        <f t="shared" si="89"/>
        <v>33.729936917838863</v>
      </c>
      <c r="I726" s="132">
        <v>23954.0527728093</v>
      </c>
      <c r="J726">
        <f t="shared" si="88"/>
        <v>23.84</v>
      </c>
      <c r="K726">
        <f t="shared" si="90"/>
        <v>1</v>
      </c>
      <c r="L726">
        <f t="shared" si="91"/>
        <v>2</v>
      </c>
      <c r="M726">
        <f t="shared" si="92"/>
        <v>1</v>
      </c>
      <c r="Y726" s="164">
        <f t="shared" si="93"/>
        <v>33.729936917838863</v>
      </c>
      <c r="Z726" s="164">
        <f t="shared" si="94"/>
        <v>36.391194447636146</v>
      </c>
      <c r="AA726" s="165">
        <f t="shared" si="95"/>
        <v>7.8898977376676172E-2</v>
      </c>
    </row>
    <row r="727" spans="1:27" x14ac:dyDescent="0.35">
      <c r="A727" t="s">
        <v>1072</v>
      </c>
      <c r="B727" t="s">
        <v>1073</v>
      </c>
      <c r="C727" t="s">
        <v>1076</v>
      </c>
      <c r="D727" t="s">
        <v>1078</v>
      </c>
      <c r="E727" t="s">
        <v>1082</v>
      </c>
      <c r="F727" t="s">
        <v>1083</v>
      </c>
      <c r="G727" s="106">
        <v>25179.582198042743</v>
      </c>
      <c r="H727" s="133">
        <f t="shared" si="89"/>
        <v>43.413072755246105</v>
      </c>
      <c r="I727" s="132">
        <v>31081.371963744201</v>
      </c>
      <c r="J727">
        <f t="shared" si="88"/>
        <v>23.84</v>
      </c>
      <c r="K727">
        <f t="shared" si="90"/>
        <v>1</v>
      </c>
      <c r="L727">
        <f t="shared" si="91"/>
        <v>2</v>
      </c>
      <c r="M727">
        <f t="shared" si="92"/>
        <v>1</v>
      </c>
      <c r="Y727" s="164">
        <f t="shared" si="93"/>
        <v>43.413072755246105</v>
      </c>
      <c r="Z727" s="164">
        <f t="shared" si="94"/>
        <v>38.593025442937467</v>
      </c>
      <c r="AA727" s="165">
        <f t="shared" si="95"/>
        <v>-0.11102755475252957</v>
      </c>
    </row>
    <row r="728" spans="1:27" x14ac:dyDescent="0.35">
      <c r="A728" t="s">
        <v>1072</v>
      </c>
      <c r="B728" t="s">
        <v>1073</v>
      </c>
      <c r="C728" t="s">
        <v>1076</v>
      </c>
      <c r="D728" t="s">
        <v>1078</v>
      </c>
      <c r="E728" t="s">
        <v>1082</v>
      </c>
      <c r="F728" t="s">
        <v>1083</v>
      </c>
      <c r="G728" s="106">
        <v>24831.15057329203</v>
      </c>
      <c r="H728" s="133">
        <f t="shared" si="89"/>
        <v>42.812328574641434</v>
      </c>
      <c r="I728" s="132">
        <v>45016.2336447989</v>
      </c>
      <c r="J728">
        <f t="shared" si="88"/>
        <v>23.84</v>
      </c>
      <c r="K728">
        <f t="shared" si="90"/>
        <v>1</v>
      </c>
      <c r="L728">
        <f t="shared" si="91"/>
        <v>2</v>
      </c>
      <c r="M728">
        <f t="shared" si="92"/>
        <v>1</v>
      </c>
      <c r="Y728" s="164">
        <f t="shared" si="93"/>
        <v>42.812328574641434</v>
      </c>
      <c r="Z728" s="164">
        <f t="shared" si="94"/>
        <v>42.897899343296388</v>
      </c>
      <c r="AA728" s="165">
        <f t="shared" si="95"/>
        <v>1.9987412856032893E-3</v>
      </c>
    </row>
    <row r="729" spans="1:27" x14ac:dyDescent="0.35">
      <c r="A729" t="s">
        <v>1072</v>
      </c>
      <c r="B729" t="s">
        <v>1073</v>
      </c>
      <c r="C729" t="s">
        <v>1076</v>
      </c>
      <c r="D729" t="s">
        <v>1078</v>
      </c>
      <c r="E729" t="s">
        <v>1082</v>
      </c>
      <c r="F729" t="s">
        <v>1083</v>
      </c>
      <c r="G729" s="106">
        <v>26690.826783782388</v>
      </c>
      <c r="H729" s="133">
        <f t="shared" si="89"/>
        <v>46.018666868590323</v>
      </c>
      <c r="I729" s="132">
        <v>54061.366139626101</v>
      </c>
      <c r="J729">
        <f t="shared" si="88"/>
        <v>23.84</v>
      </c>
      <c r="K729">
        <f t="shared" si="90"/>
        <v>1</v>
      </c>
      <c r="L729">
        <f t="shared" si="91"/>
        <v>2</v>
      </c>
      <c r="M729">
        <f t="shared" si="92"/>
        <v>1</v>
      </c>
      <c r="Y729" s="164">
        <f t="shared" si="93"/>
        <v>46.018666868590323</v>
      </c>
      <c r="Z729" s="164">
        <f t="shared" si="94"/>
        <v>45.692197248327531</v>
      </c>
      <c r="AA729" s="165">
        <f t="shared" si="95"/>
        <v>-7.0942867857308745E-3</v>
      </c>
    </row>
    <row r="730" spans="1:27" x14ac:dyDescent="0.35">
      <c r="A730" t="s">
        <v>1072</v>
      </c>
      <c r="B730" t="s">
        <v>1073</v>
      </c>
      <c r="C730" t="s">
        <v>1076</v>
      </c>
      <c r="D730" t="s">
        <v>1078</v>
      </c>
      <c r="E730" t="s">
        <v>1082</v>
      </c>
      <c r="F730" t="s">
        <v>1083</v>
      </c>
      <c r="G730" s="106">
        <v>29209.842759869083</v>
      </c>
      <c r="H730" s="133">
        <f t="shared" si="89"/>
        <v>50.36179786184325</v>
      </c>
      <c r="I730" s="132">
        <v>63550.072249703</v>
      </c>
      <c r="J730">
        <f t="shared" si="88"/>
        <v>23.84</v>
      </c>
      <c r="K730">
        <f t="shared" si="90"/>
        <v>1</v>
      </c>
      <c r="L730">
        <f t="shared" si="91"/>
        <v>2</v>
      </c>
      <c r="M730">
        <f t="shared" si="92"/>
        <v>1</v>
      </c>
      <c r="Y730" s="164">
        <f t="shared" si="93"/>
        <v>50.36179786184325</v>
      </c>
      <c r="Z730" s="164">
        <f t="shared" si="94"/>
        <v>48.623527620768982</v>
      </c>
      <c r="AA730" s="165">
        <f t="shared" si="95"/>
        <v>-3.4515651046510221E-2</v>
      </c>
    </row>
    <row r="731" spans="1:27" x14ac:dyDescent="0.35">
      <c r="A731" t="s">
        <v>1072</v>
      </c>
      <c r="B731" t="s">
        <v>1073</v>
      </c>
      <c r="C731" t="s">
        <v>1076</v>
      </c>
      <c r="D731" t="s">
        <v>1078</v>
      </c>
      <c r="E731" t="s">
        <v>1082</v>
      </c>
      <c r="F731" t="s">
        <v>1083</v>
      </c>
      <c r="G731" s="106">
        <v>29150.202478773856</v>
      </c>
      <c r="H731" s="133">
        <f t="shared" si="89"/>
        <v>50.258969790989404</v>
      </c>
      <c r="I731" s="132">
        <v>71394.000753582499</v>
      </c>
      <c r="J731">
        <f t="shared" si="88"/>
        <v>23.84</v>
      </c>
      <c r="K731">
        <f t="shared" si="90"/>
        <v>1</v>
      </c>
      <c r="L731">
        <f t="shared" si="91"/>
        <v>2</v>
      </c>
      <c r="M731">
        <f t="shared" si="92"/>
        <v>1</v>
      </c>
      <c r="Y731" s="164">
        <f t="shared" si="93"/>
        <v>50.258969790989404</v>
      </c>
      <c r="Z731" s="164">
        <f t="shared" si="94"/>
        <v>51.046739552505684</v>
      </c>
      <c r="AA731" s="165">
        <f t="shared" si="95"/>
        <v>1.5674212280760269E-2</v>
      </c>
    </row>
    <row r="732" spans="1:27" x14ac:dyDescent="0.35">
      <c r="A732" t="s">
        <v>1072</v>
      </c>
      <c r="B732" t="s">
        <v>1073</v>
      </c>
      <c r="C732" t="s">
        <v>1076</v>
      </c>
      <c r="D732" t="s">
        <v>1078</v>
      </c>
      <c r="E732" t="s">
        <v>1082</v>
      </c>
      <c r="F732" t="s">
        <v>1084</v>
      </c>
      <c r="G732" s="106">
        <v>15651.540410315352</v>
      </c>
      <c r="H732" s="133">
        <f t="shared" si="89"/>
        <v>26.985414500543712</v>
      </c>
      <c r="I732" s="132">
        <v>3495.45982983364</v>
      </c>
      <c r="J732">
        <f t="shared" si="88"/>
        <v>23.84</v>
      </c>
      <c r="K732">
        <f t="shared" si="90"/>
        <v>1</v>
      </c>
      <c r="L732">
        <f t="shared" si="91"/>
        <v>2</v>
      </c>
      <c r="M732">
        <f t="shared" si="92"/>
        <v>0</v>
      </c>
      <c r="Y732" s="164">
        <f t="shared" si="93"/>
        <v>26.985414500543712</v>
      </c>
      <c r="Z732" s="164">
        <f t="shared" si="94"/>
        <v>29.300566850976374</v>
      </c>
      <c r="AA732" s="165">
        <f t="shared" si="95"/>
        <v>8.5792728897531534E-2</v>
      </c>
    </row>
    <row r="733" spans="1:27" x14ac:dyDescent="0.35">
      <c r="A733" t="s">
        <v>1072</v>
      </c>
      <c r="B733" t="s">
        <v>1073</v>
      </c>
      <c r="C733" t="s">
        <v>1076</v>
      </c>
      <c r="D733" t="s">
        <v>1078</v>
      </c>
      <c r="E733" t="s">
        <v>1082</v>
      </c>
      <c r="F733" t="s">
        <v>1084</v>
      </c>
      <c r="G733" s="106">
        <v>19310.88744689924</v>
      </c>
      <c r="H733" s="133">
        <f t="shared" si="89"/>
        <v>33.294633529136618</v>
      </c>
      <c r="I733" s="132">
        <v>14172.2970393051</v>
      </c>
      <c r="J733">
        <f t="shared" si="88"/>
        <v>23.84</v>
      </c>
      <c r="K733">
        <f t="shared" si="90"/>
        <v>1</v>
      </c>
      <c r="L733">
        <f t="shared" si="91"/>
        <v>2</v>
      </c>
      <c r="M733">
        <f t="shared" si="92"/>
        <v>0</v>
      </c>
      <c r="Y733" s="164">
        <f t="shared" si="93"/>
        <v>33.294633529136618</v>
      </c>
      <c r="Z733" s="164">
        <f t="shared" si="94"/>
        <v>32.59894460982585</v>
      </c>
      <c r="AA733" s="165">
        <f t="shared" si="95"/>
        <v>-2.0894926466211494E-2</v>
      </c>
    </row>
    <row r="734" spans="1:27" x14ac:dyDescent="0.35">
      <c r="A734" t="s">
        <v>1072</v>
      </c>
      <c r="B734" t="s">
        <v>1073</v>
      </c>
      <c r="C734" t="s">
        <v>1076</v>
      </c>
      <c r="D734" t="s">
        <v>1078</v>
      </c>
      <c r="E734" t="s">
        <v>1082</v>
      </c>
      <c r="F734" t="s">
        <v>1084</v>
      </c>
      <c r="G734" s="106">
        <v>20107.772756901468</v>
      </c>
      <c r="H734" s="133">
        <f t="shared" si="89"/>
        <v>34.668573718795635</v>
      </c>
      <c r="I734" s="132">
        <v>23954.0527728093</v>
      </c>
      <c r="J734">
        <f t="shared" si="88"/>
        <v>23.84</v>
      </c>
      <c r="K734">
        <f t="shared" si="90"/>
        <v>1</v>
      </c>
      <c r="L734">
        <f t="shared" si="91"/>
        <v>2</v>
      </c>
      <c r="M734">
        <f t="shared" si="92"/>
        <v>0</v>
      </c>
      <c r="Y734" s="164">
        <f t="shared" si="93"/>
        <v>34.668573718795635</v>
      </c>
      <c r="Z734" s="164">
        <f t="shared" si="94"/>
        <v>35.620806320451827</v>
      </c>
      <c r="AA734" s="165">
        <f t="shared" si="95"/>
        <v>2.7466737148749143E-2</v>
      </c>
    </row>
    <row r="735" spans="1:27" x14ac:dyDescent="0.35">
      <c r="A735" t="s">
        <v>1072</v>
      </c>
      <c r="B735" t="s">
        <v>1073</v>
      </c>
      <c r="C735" t="s">
        <v>1076</v>
      </c>
      <c r="D735" t="s">
        <v>1078</v>
      </c>
      <c r="E735" t="s">
        <v>1082</v>
      </c>
      <c r="F735" t="s">
        <v>1084</v>
      </c>
      <c r="G735" s="106">
        <v>24640.884378962812</v>
      </c>
      <c r="H735" s="133">
        <f t="shared" si="89"/>
        <v>42.484283412004849</v>
      </c>
      <c r="I735" s="132">
        <v>31081.371963744201</v>
      </c>
      <c r="J735">
        <f t="shared" si="88"/>
        <v>23.84</v>
      </c>
      <c r="K735">
        <f t="shared" si="90"/>
        <v>1</v>
      </c>
      <c r="L735">
        <f t="shared" si="91"/>
        <v>2</v>
      </c>
      <c r="M735">
        <f t="shared" si="92"/>
        <v>0</v>
      </c>
      <c r="Y735" s="164">
        <f t="shared" si="93"/>
        <v>42.484283412004849</v>
      </c>
      <c r="Z735" s="164">
        <f t="shared" si="94"/>
        <v>37.822637315753148</v>
      </c>
      <c r="AA735" s="165">
        <f t="shared" si="95"/>
        <v>-0.10972636753794118</v>
      </c>
    </row>
    <row r="736" spans="1:27" x14ac:dyDescent="0.35">
      <c r="A736" t="s">
        <v>1072</v>
      </c>
      <c r="B736" t="s">
        <v>1073</v>
      </c>
      <c r="C736" t="s">
        <v>1076</v>
      </c>
      <c r="D736" t="s">
        <v>1078</v>
      </c>
      <c r="E736" t="s">
        <v>1082</v>
      </c>
      <c r="F736" t="s">
        <v>1084</v>
      </c>
      <c r="G736" s="106">
        <v>24138.30933491277</v>
      </c>
      <c r="H736" s="133">
        <f t="shared" si="89"/>
        <v>41.617774715366842</v>
      </c>
      <c r="I736" s="132">
        <v>45016.2336447989</v>
      </c>
      <c r="J736">
        <f t="shared" si="88"/>
        <v>23.84</v>
      </c>
      <c r="K736">
        <f t="shared" si="90"/>
        <v>1</v>
      </c>
      <c r="L736">
        <f t="shared" si="91"/>
        <v>2</v>
      </c>
      <c r="M736">
        <f t="shared" si="92"/>
        <v>0</v>
      </c>
      <c r="Y736" s="164">
        <f t="shared" si="93"/>
        <v>41.617774715366842</v>
      </c>
      <c r="Z736" s="164">
        <f t="shared" si="94"/>
        <v>42.127511216112069</v>
      </c>
      <c r="AA736" s="165">
        <f t="shared" si="95"/>
        <v>1.2248047961031627E-2</v>
      </c>
    </row>
    <row r="737" spans="1:27" x14ac:dyDescent="0.35">
      <c r="A737" t="s">
        <v>1072</v>
      </c>
      <c r="B737" t="s">
        <v>1073</v>
      </c>
      <c r="C737" t="s">
        <v>1076</v>
      </c>
      <c r="D737" t="s">
        <v>1078</v>
      </c>
      <c r="E737" t="s">
        <v>1082</v>
      </c>
      <c r="F737" t="s">
        <v>1084</v>
      </c>
      <c r="G737" s="106">
        <v>25199.805347440888</v>
      </c>
      <c r="H737" s="133">
        <f t="shared" si="89"/>
        <v>43.447940254208426</v>
      </c>
      <c r="I737" s="132">
        <v>54061.366139626101</v>
      </c>
      <c r="J737">
        <f t="shared" si="88"/>
        <v>23.84</v>
      </c>
      <c r="K737">
        <f t="shared" si="90"/>
        <v>1</v>
      </c>
      <c r="L737">
        <f t="shared" si="91"/>
        <v>2</v>
      </c>
      <c r="M737">
        <f t="shared" si="92"/>
        <v>0</v>
      </c>
      <c r="Y737" s="164">
        <f t="shared" si="93"/>
        <v>43.447940254208426</v>
      </c>
      <c r="Z737" s="164">
        <f t="shared" si="94"/>
        <v>44.921809121143212</v>
      </c>
      <c r="AA737" s="165">
        <f t="shared" si="95"/>
        <v>3.3922640712341412E-2</v>
      </c>
    </row>
    <row r="738" spans="1:27" x14ac:dyDescent="0.35">
      <c r="A738" t="s">
        <v>1072</v>
      </c>
      <c r="B738" t="s">
        <v>1073</v>
      </c>
      <c r="C738" t="s">
        <v>1076</v>
      </c>
      <c r="D738" t="s">
        <v>1078</v>
      </c>
      <c r="E738" t="s">
        <v>1082</v>
      </c>
      <c r="F738" t="s">
        <v>1084</v>
      </c>
      <c r="G738" s="106">
        <v>27022.238479342679</v>
      </c>
      <c r="H738" s="133">
        <f t="shared" si="89"/>
        <v>46.590066343694275</v>
      </c>
      <c r="I738" s="132">
        <v>63550.072249703</v>
      </c>
      <c r="J738">
        <f t="shared" si="88"/>
        <v>23.84</v>
      </c>
      <c r="K738">
        <f t="shared" si="90"/>
        <v>1</v>
      </c>
      <c r="L738">
        <f t="shared" si="91"/>
        <v>2</v>
      </c>
      <c r="M738">
        <f t="shared" si="92"/>
        <v>0</v>
      </c>
      <c r="Y738" s="164">
        <f t="shared" si="93"/>
        <v>46.590066343694275</v>
      </c>
      <c r="Z738" s="164">
        <f t="shared" si="94"/>
        <v>47.853139493584663</v>
      </c>
      <c r="AA738" s="165">
        <f t="shared" si="95"/>
        <v>2.7110353107735685E-2</v>
      </c>
    </row>
    <row r="739" spans="1:27" x14ac:dyDescent="0.35">
      <c r="A739" t="s">
        <v>1072</v>
      </c>
      <c r="B739" t="s">
        <v>1073</v>
      </c>
      <c r="C739" t="s">
        <v>1076</v>
      </c>
      <c r="D739" t="s">
        <v>1078</v>
      </c>
      <c r="E739" t="s">
        <v>1082</v>
      </c>
      <c r="F739" t="s">
        <v>1084</v>
      </c>
      <c r="G739" s="106">
        <v>26881.691994833112</v>
      </c>
      <c r="H739" s="133">
        <f t="shared" si="89"/>
        <v>46.347744818677782</v>
      </c>
      <c r="I739" s="132">
        <v>71394.000753582499</v>
      </c>
      <c r="J739">
        <f t="shared" si="88"/>
        <v>23.84</v>
      </c>
      <c r="K739">
        <f t="shared" si="90"/>
        <v>1</v>
      </c>
      <c r="L739">
        <f t="shared" si="91"/>
        <v>2</v>
      </c>
      <c r="M739">
        <f t="shared" si="92"/>
        <v>0</v>
      </c>
      <c r="Y739" s="164">
        <f t="shared" si="93"/>
        <v>46.347744818677782</v>
      </c>
      <c r="Z739" s="164">
        <f t="shared" si="94"/>
        <v>50.276351425321366</v>
      </c>
      <c r="AA739" s="165">
        <f t="shared" si="95"/>
        <v>8.4763705807329393E-2</v>
      </c>
    </row>
    <row r="740" spans="1:27" x14ac:dyDescent="0.35">
      <c r="A740" t="s">
        <v>1072</v>
      </c>
      <c r="B740" t="s">
        <v>1073</v>
      </c>
      <c r="C740" t="s">
        <v>1076</v>
      </c>
      <c r="D740" t="s">
        <v>1078</v>
      </c>
      <c r="E740" t="s">
        <v>1080</v>
      </c>
      <c r="F740" t="s">
        <v>1083</v>
      </c>
      <c r="G740" s="106">
        <v>14165.477788468934</v>
      </c>
      <c r="H740" s="133">
        <f t="shared" si="89"/>
        <v>24.423237566325749</v>
      </c>
      <c r="I740" s="132">
        <v>3495.45982983364</v>
      </c>
      <c r="J740">
        <f t="shared" si="88"/>
        <v>23.84</v>
      </c>
      <c r="K740">
        <f t="shared" si="90"/>
        <v>1</v>
      </c>
      <c r="L740">
        <f t="shared" si="91"/>
        <v>2</v>
      </c>
      <c r="M740">
        <f t="shared" si="92"/>
        <v>1</v>
      </c>
      <c r="Y740" s="164">
        <f t="shared" si="93"/>
        <v>24.423237566325749</v>
      </c>
      <c r="Z740" s="164">
        <f t="shared" si="94"/>
        <v>30.070954978160692</v>
      </c>
      <c r="AA740" s="165">
        <f t="shared" si="95"/>
        <v>0.23124360136519728</v>
      </c>
    </row>
    <row r="741" spans="1:27" x14ac:dyDescent="0.35">
      <c r="A741" t="s">
        <v>1072</v>
      </c>
      <c r="B741" t="s">
        <v>1073</v>
      </c>
      <c r="C741" t="s">
        <v>1076</v>
      </c>
      <c r="D741" t="s">
        <v>1078</v>
      </c>
      <c r="E741" t="s">
        <v>1080</v>
      </c>
      <c r="F741" t="s">
        <v>1083</v>
      </c>
      <c r="G741" s="106">
        <v>18349.123894760138</v>
      </c>
      <c r="H741" s="133">
        <f t="shared" si="89"/>
        <v>31.636420508207134</v>
      </c>
      <c r="I741" s="132">
        <v>14172.2970393051</v>
      </c>
      <c r="J741">
        <f t="shared" si="88"/>
        <v>23.84</v>
      </c>
      <c r="K741">
        <f t="shared" si="90"/>
        <v>1</v>
      </c>
      <c r="L741">
        <f t="shared" si="91"/>
        <v>2</v>
      </c>
      <c r="M741">
        <f t="shared" si="92"/>
        <v>1</v>
      </c>
      <c r="Y741" s="164">
        <f t="shared" si="93"/>
        <v>31.636420508207134</v>
      </c>
      <c r="Z741" s="164">
        <f t="shared" si="94"/>
        <v>33.369332737010168</v>
      </c>
      <c r="AA741" s="165">
        <f t="shared" si="95"/>
        <v>5.4775862786166973E-2</v>
      </c>
    </row>
    <row r="742" spans="1:27" x14ac:dyDescent="0.35">
      <c r="A742" t="s">
        <v>1072</v>
      </c>
      <c r="B742" t="s">
        <v>1073</v>
      </c>
      <c r="C742" t="s">
        <v>1076</v>
      </c>
      <c r="D742" t="s">
        <v>1078</v>
      </c>
      <c r="E742" t="s">
        <v>1080</v>
      </c>
      <c r="F742" t="s">
        <v>1083</v>
      </c>
      <c r="G742" s="106">
        <v>19730.245977400533</v>
      </c>
      <c r="H742" s="133">
        <f t="shared" si="89"/>
        <v>34.017665478276783</v>
      </c>
      <c r="I742" s="132">
        <v>23954.0527728093</v>
      </c>
      <c r="J742">
        <f t="shared" si="88"/>
        <v>23.84</v>
      </c>
      <c r="K742">
        <f t="shared" si="90"/>
        <v>1</v>
      </c>
      <c r="L742">
        <f t="shared" si="91"/>
        <v>2</v>
      </c>
      <c r="M742">
        <f t="shared" si="92"/>
        <v>1</v>
      </c>
      <c r="Y742" s="164">
        <f t="shared" si="93"/>
        <v>34.017665478276783</v>
      </c>
      <c r="Z742" s="164">
        <f t="shared" si="94"/>
        <v>36.391194447636146</v>
      </c>
      <c r="AA742" s="165">
        <f t="shared" si="95"/>
        <v>6.9773423190226502E-2</v>
      </c>
    </row>
    <row r="743" spans="1:27" x14ac:dyDescent="0.35">
      <c r="A743" t="s">
        <v>1072</v>
      </c>
      <c r="B743" t="s">
        <v>1073</v>
      </c>
      <c r="C743" t="s">
        <v>1076</v>
      </c>
      <c r="D743" t="s">
        <v>1078</v>
      </c>
      <c r="E743" t="s">
        <v>1080</v>
      </c>
      <c r="F743" t="s">
        <v>1083</v>
      </c>
      <c r="G743" s="106">
        <v>25258.103643352948</v>
      </c>
      <c r="H743" s="133">
        <f t="shared" si="89"/>
        <v>43.548454557505082</v>
      </c>
      <c r="I743" s="132">
        <v>31081.371963744201</v>
      </c>
      <c r="J743">
        <f t="shared" si="88"/>
        <v>23.84</v>
      </c>
      <c r="K743">
        <f t="shared" si="90"/>
        <v>1</v>
      </c>
      <c r="L743">
        <f t="shared" si="91"/>
        <v>2</v>
      </c>
      <c r="M743">
        <f t="shared" si="92"/>
        <v>1</v>
      </c>
      <c r="Y743" s="164">
        <f t="shared" si="93"/>
        <v>43.548454557505082</v>
      </c>
      <c r="Z743" s="164">
        <f t="shared" si="94"/>
        <v>38.593025442937467</v>
      </c>
      <c r="AA743" s="165">
        <f t="shared" si="95"/>
        <v>-0.11379115894971759</v>
      </c>
    </row>
    <row r="744" spans="1:27" x14ac:dyDescent="0.35">
      <c r="A744" t="s">
        <v>1072</v>
      </c>
      <c r="B744" t="s">
        <v>1073</v>
      </c>
      <c r="C744" t="s">
        <v>1076</v>
      </c>
      <c r="D744" t="s">
        <v>1078</v>
      </c>
      <c r="E744" t="s">
        <v>1080</v>
      </c>
      <c r="F744" t="s">
        <v>1083</v>
      </c>
      <c r="G744" s="106">
        <v>25016.861889785541</v>
      </c>
      <c r="H744" s="133">
        <f t="shared" si="89"/>
        <v>43.132520499630246</v>
      </c>
      <c r="I744" s="132">
        <v>45016.2336447989</v>
      </c>
      <c r="J744">
        <f t="shared" si="88"/>
        <v>23.84</v>
      </c>
      <c r="K744">
        <f t="shared" si="90"/>
        <v>1</v>
      </c>
      <c r="L744">
        <f t="shared" si="91"/>
        <v>2</v>
      </c>
      <c r="M744">
        <f t="shared" si="92"/>
        <v>1</v>
      </c>
      <c r="Y744" s="164">
        <f t="shared" si="93"/>
        <v>43.132520499630246</v>
      </c>
      <c r="Z744" s="164">
        <f t="shared" si="94"/>
        <v>42.897899343296388</v>
      </c>
      <c r="AA744" s="165">
        <f t="shared" si="95"/>
        <v>-5.439541988645713E-3</v>
      </c>
    </row>
    <row r="745" spans="1:27" x14ac:dyDescent="0.35">
      <c r="A745" t="s">
        <v>1072</v>
      </c>
      <c r="B745" t="s">
        <v>1073</v>
      </c>
      <c r="C745" t="s">
        <v>1076</v>
      </c>
      <c r="D745" t="s">
        <v>1078</v>
      </c>
      <c r="E745" t="s">
        <v>1080</v>
      </c>
      <c r="F745" t="s">
        <v>1083</v>
      </c>
      <c r="G745" s="106">
        <v>26742.996274507364</v>
      </c>
      <c r="H745" s="133">
        <f t="shared" si="89"/>
        <v>46.10861426639201</v>
      </c>
      <c r="I745" s="132">
        <v>54061.366139626101</v>
      </c>
      <c r="J745">
        <f t="shared" si="88"/>
        <v>23.84</v>
      </c>
      <c r="K745">
        <f t="shared" si="90"/>
        <v>1</v>
      </c>
      <c r="L745">
        <f t="shared" si="91"/>
        <v>2</v>
      </c>
      <c r="M745">
        <f t="shared" si="92"/>
        <v>1</v>
      </c>
      <c r="Y745" s="164">
        <f t="shared" si="93"/>
        <v>46.10861426639201</v>
      </c>
      <c r="Z745" s="164">
        <f t="shared" si="94"/>
        <v>45.692197248327531</v>
      </c>
      <c r="AA745" s="165">
        <f t="shared" si="95"/>
        <v>-9.0312195386882399E-3</v>
      </c>
    </row>
    <row r="746" spans="1:27" x14ac:dyDescent="0.35">
      <c r="A746" t="s">
        <v>1072</v>
      </c>
      <c r="B746" t="s">
        <v>1073</v>
      </c>
      <c r="C746" t="s">
        <v>1076</v>
      </c>
      <c r="D746" t="s">
        <v>1078</v>
      </c>
      <c r="E746" t="s">
        <v>1080</v>
      </c>
      <c r="F746" t="s">
        <v>1083</v>
      </c>
      <c r="G746" s="106">
        <v>28790.841093888801</v>
      </c>
      <c r="H746" s="133">
        <f t="shared" si="89"/>
        <v>49.639381196359999</v>
      </c>
      <c r="I746" s="132">
        <v>63550.072249703</v>
      </c>
      <c r="J746">
        <f t="shared" si="88"/>
        <v>23.84</v>
      </c>
      <c r="K746">
        <f t="shared" si="90"/>
        <v>1</v>
      </c>
      <c r="L746">
        <f t="shared" si="91"/>
        <v>2</v>
      </c>
      <c r="M746">
        <f t="shared" si="92"/>
        <v>1</v>
      </c>
      <c r="Y746" s="164">
        <f t="shared" si="93"/>
        <v>49.639381196359999</v>
      </c>
      <c r="Z746" s="164">
        <f t="shared" si="94"/>
        <v>48.623527620768982</v>
      </c>
      <c r="AA746" s="165">
        <f t="shared" si="95"/>
        <v>-2.0464670411030617E-2</v>
      </c>
    </row>
    <row r="747" spans="1:27" x14ac:dyDescent="0.35">
      <c r="A747" t="s">
        <v>1072</v>
      </c>
      <c r="B747" t="s">
        <v>1073</v>
      </c>
      <c r="C747" t="s">
        <v>1076</v>
      </c>
      <c r="D747" t="s">
        <v>1078</v>
      </c>
      <c r="E747" t="s">
        <v>1080</v>
      </c>
      <c r="F747" t="s">
        <v>1083</v>
      </c>
      <c r="G747" s="106">
        <v>29014.908465187269</v>
      </c>
      <c r="H747" s="133">
        <f t="shared" si="89"/>
        <v>50.025704250322875</v>
      </c>
      <c r="I747" s="132">
        <v>71394.000753582499</v>
      </c>
      <c r="J747">
        <f t="shared" si="88"/>
        <v>23.84</v>
      </c>
      <c r="K747">
        <f t="shared" si="90"/>
        <v>1</v>
      </c>
      <c r="L747">
        <f t="shared" si="91"/>
        <v>2</v>
      </c>
      <c r="M747">
        <f t="shared" si="92"/>
        <v>1</v>
      </c>
      <c r="Y747" s="164">
        <f t="shared" si="93"/>
        <v>50.025704250322875</v>
      </c>
      <c r="Z747" s="164">
        <f t="shared" si="94"/>
        <v>51.046739552505684</v>
      </c>
      <c r="AA747" s="165">
        <f t="shared" si="95"/>
        <v>2.0410213458938342E-2</v>
      </c>
    </row>
    <row r="748" spans="1:27" x14ac:dyDescent="0.35">
      <c r="A748" t="s">
        <v>1072</v>
      </c>
      <c r="B748" t="s">
        <v>1073</v>
      </c>
      <c r="C748" t="s">
        <v>1076</v>
      </c>
      <c r="D748" t="s">
        <v>1078</v>
      </c>
      <c r="E748" t="s">
        <v>1080</v>
      </c>
      <c r="F748" t="s">
        <v>1084</v>
      </c>
      <c r="G748" s="106">
        <v>16015.221903251022</v>
      </c>
      <c r="H748" s="133">
        <f t="shared" si="89"/>
        <v>27.612451557329347</v>
      </c>
      <c r="I748" s="132">
        <v>3495.45982983364</v>
      </c>
      <c r="J748">
        <f t="shared" si="88"/>
        <v>23.84</v>
      </c>
      <c r="K748">
        <f t="shared" si="90"/>
        <v>1</v>
      </c>
      <c r="L748">
        <f t="shared" si="91"/>
        <v>2</v>
      </c>
      <c r="M748">
        <f t="shared" si="92"/>
        <v>0</v>
      </c>
      <c r="Y748" s="164">
        <f t="shared" si="93"/>
        <v>27.612451557329347</v>
      </c>
      <c r="Z748" s="164">
        <f t="shared" si="94"/>
        <v>29.300566850976374</v>
      </c>
      <c r="AA748" s="165">
        <f t="shared" si="95"/>
        <v>6.1136016486697642E-2</v>
      </c>
    </row>
    <row r="749" spans="1:27" x14ac:dyDescent="0.35">
      <c r="A749" t="s">
        <v>1072</v>
      </c>
      <c r="B749" t="s">
        <v>1073</v>
      </c>
      <c r="C749" t="s">
        <v>1076</v>
      </c>
      <c r="D749" t="s">
        <v>1078</v>
      </c>
      <c r="E749" t="s">
        <v>1080</v>
      </c>
      <c r="F749" t="s">
        <v>1084</v>
      </c>
      <c r="G749" s="106">
        <v>19572.676573974415</v>
      </c>
      <c r="H749" s="133">
        <f t="shared" si="89"/>
        <v>33.745994093059338</v>
      </c>
      <c r="I749" s="132">
        <v>14172.2970393051</v>
      </c>
      <c r="J749">
        <f t="shared" si="88"/>
        <v>23.84</v>
      </c>
      <c r="K749">
        <f t="shared" si="90"/>
        <v>1</v>
      </c>
      <c r="L749">
        <f t="shared" si="91"/>
        <v>2</v>
      </c>
      <c r="M749">
        <f t="shared" si="92"/>
        <v>0</v>
      </c>
      <c r="Y749" s="164">
        <f t="shared" si="93"/>
        <v>33.745994093059338</v>
      </c>
      <c r="Z749" s="164">
        <f t="shared" si="94"/>
        <v>32.59894460982585</v>
      </c>
      <c r="AA749" s="165">
        <f t="shared" si="95"/>
        <v>-3.3990685829859868E-2</v>
      </c>
    </row>
    <row r="750" spans="1:27" x14ac:dyDescent="0.35">
      <c r="A750" t="s">
        <v>1072</v>
      </c>
      <c r="B750" t="s">
        <v>1073</v>
      </c>
      <c r="C750" t="s">
        <v>1076</v>
      </c>
      <c r="D750" t="s">
        <v>1078</v>
      </c>
      <c r="E750" t="s">
        <v>1080</v>
      </c>
      <c r="F750" t="s">
        <v>1084</v>
      </c>
      <c r="G750" s="106">
        <v>20340.90753138762</v>
      </c>
      <c r="H750" s="133">
        <f t="shared" si="89"/>
        <v>35.07053022653038</v>
      </c>
      <c r="I750" s="132">
        <v>23954.0527728093</v>
      </c>
      <c r="J750">
        <f t="shared" si="88"/>
        <v>23.84</v>
      </c>
      <c r="K750">
        <f t="shared" si="90"/>
        <v>1</v>
      </c>
      <c r="L750">
        <f t="shared" si="91"/>
        <v>2</v>
      </c>
      <c r="M750">
        <f t="shared" si="92"/>
        <v>0</v>
      </c>
      <c r="Y750" s="164">
        <f t="shared" si="93"/>
        <v>35.07053022653038</v>
      </c>
      <c r="Z750" s="164">
        <f t="shared" si="94"/>
        <v>35.620806320451827</v>
      </c>
      <c r="AA750" s="165">
        <f t="shared" si="95"/>
        <v>1.5690555300049924E-2</v>
      </c>
    </row>
    <row r="751" spans="1:27" x14ac:dyDescent="0.35">
      <c r="A751" t="s">
        <v>1072</v>
      </c>
      <c r="B751" t="s">
        <v>1073</v>
      </c>
      <c r="C751" t="s">
        <v>1076</v>
      </c>
      <c r="D751" t="s">
        <v>1078</v>
      </c>
      <c r="E751" t="s">
        <v>1080</v>
      </c>
      <c r="F751" t="s">
        <v>1084</v>
      </c>
      <c r="G751" s="106">
        <v>24784.655191801368</v>
      </c>
      <c r="H751" s="133">
        <f t="shared" si="89"/>
        <v>42.732164123795464</v>
      </c>
      <c r="I751" s="132">
        <v>31081.371963744201</v>
      </c>
      <c r="J751">
        <f t="shared" si="88"/>
        <v>23.84</v>
      </c>
      <c r="K751">
        <f t="shared" si="90"/>
        <v>1</v>
      </c>
      <c r="L751">
        <f t="shared" si="91"/>
        <v>2</v>
      </c>
      <c r="M751">
        <f t="shared" si="92"/>
        <v>0</v>
      </c>
      <c r="Y751" s="164">
        <f t="shared" si="93"/>
        <v>42.732164123795464</v>
      </c>
      <c r="Z751" s="164">
        <f t="shared" si="94"/>
        <v>37.822637315753148</v>
      </c>
      <c r="AA751" s="165">
        <f t="shared" si="95"/>
        <v>-0.114890666286392</v>
      </c>
    </row>
    <row r="752" spans="1:27" x14ac:dyDescent="0.35">
      <c r="A752" t="s">
        <v>1072</v>
      </c>
      <c r="B752" t="s">
        <v>1073</v>
      </c>
      <c r="C752" t="s">
        <v>1076</v>
      </c>
      <c r="D752" t="s">
        <v>1078</v>
      </c>
      <c r="E752" t="s">
        <v>1080</v>
      </c>
      <c r="F752" t="s">
        <v>1084</v>
      </c>
      <c r="G752" s="106">
        <v>24314.832346648076</v>
      </c>
      <c r="H752" s="133">
        <f t="shared" si="89"/>
        <v>41.922124735600129</v>
      </c>
      <c r="I752" s="132">
        <v>45016.2336447989</v>
      </c>
      <c r="J752">
        <f t="shared" si="88"/>
        <v>23.84</v>
      </c>
      <c r="K752">
        <f t="shared" si="90"/>
        <v>1</v>
      </c>
      <c r="L752">
        <f t="shared" si="91"/>
        <v>2</v>
      </c>
      <c r="M752">
        <f t="shared" si="92"/>
        <v>0</v>
      </c>
      <c r="Y752" s="164">
        <f t="shared" si="93"/>
        <v>41.922124735600129</v>
      </c>
      <c r="Z752" s="164">
        <f t="shared" si="94"/>
        <v>42.127511216112069</v>
      </c>
      <c r="AA752" s="165">
        <f t="shared" si="95"/>
        <v>4.8992383331545319E-3</v>
      </c>
    </row>
    <row r="753" spans="1:27" x14ac:dyDescent="0.35">
      <c r="A753" t="s">
        <v>1072</v>
      </c>
      <c r="B753" t="s">
        <v>1073</v>
      </c>
      <c r="C753" t="s">
        <v>1076</v>
      </c>
      <c r="D753" t="s">
        <v>1078</v>
      </c>
      <c r="E753" t="s">
        <v>1080</v>
      </c>
      <c r="F753" t="s">
        <v>1084</v>
      </c>
      <c r="G753" s="106">
        <v>25311.914336528855</v>
      </c>
      <c r="H753" s="133">
        <f t="shared" si="89"/>
        <v>43.641231614704921</v>
      </c>
      <c r="I753" s="132">
        <v>54061.366139626101</v>
      </c>
      <c r="J753">
        <f t="shared" si="88"/>
        <v>23.84</v>
      </c>
      <c r="K753">
        <f t="shared" si="90"/>
        <v>1</v>
      </c>
      <c r="L753">
        <f t="shared" si="91"/>
        <v>2</v>
      </c>
      <c r="M753">
        <f t="shared" si="92"/>
        <v>0</v>
      </c>
      <c r="Y753" s="164">
        <f t="shared" si="93"/>
        <v>43.641231614704921</v>
      </c>
      <c r="Z753" s="164">
        <f t="shared" si="94"/>
        <v>44.921809121143212</v>
      </c>
      <c r="AA753" s="165">
        <f t="shared" si="95"/>
        <v>2.9343294381426244E-2</v>
      </c>
    </row>
    <row r="754" spans="1:27" x14ac:dyDescent="0.35">
      <c r="A754" t="s">
        <v>1072</v>
      </c>
      <c r="B754" t="s">
        <v>1073</v>
      </c>
      <c r="C754" t="s">
        <v>1076</v>
      </c>
      <c r="D754" t="s">
        <v>1078</v>
      </c>
      <c r="E754" t="s">
        <v>1080</v>
      </c>
      <c r="F754" t="s">
        <v>1084</v>
      </c>
      <c r="G754" s="106">
        <v>26774.495118078488</v>
      </c>
      <c r="H754" s="133">
        <f t="shared" si="89"/>
        <v>46.162922617376701</v>
      </c>
      <c r="I754" s="132">
        <v>63550.072249703</v>
      </c>
      <c r="J754">
        <f t="shared" si="88"/>
        <v>23.84</v>
      </c>
      <c r="K754">
        <f t="shared" si="90"/>
        <v>1</v>
      </c>
      <c r="L754">
        <f t="shared" si="91"/>
        <v>2</v>
      </c>
      <c r="M754">
        <f t="shared" si="92"/>
        <v>0</v>
      </c>
      <c r="Y754" s="164">
        <f t="shared" si="93"/>
        <v>46.162922617376701</v>
      </c>
      <c r="Z754" s="164">
        <f t="shared" si="94"/>
        <v>47.853139493584663</v>
      </c>
      <c r="AA754" s="165">
        <f t="shared" si="95"/>
        <v>3.6614165229905238E-2</v>
      </c>
    </row>
    <row r="755" spans="1:27" x14ac:dyDescent="0.35">
      <c r="A755" t="s">
        <v>1072</v>
      </c>
      <c r="B755" t="s">
        <v>1073</v>
      </c>
      <c r="C755" t="s">
        <v>1076</v>
      </c>
      <c r="D755" t="s">
        <v>1078</v>
      </c>
      <c r="E755" t="s">
        <v>1080</v>
      </c>
      <c r="F755" t="s">
        <v>1084</v>
      </c>
      <c r="G755" s="106">
        <v>26803.690796153704</v>
      </c>
      <c r="H755" s="133">
        <f t="shared" si="89"/>
        <v>46.213259993368453</v>
      </c>
      <c r="I755" s="132">
        <v>71394.000753582499</v>
      </c>
      <c r="J755">
        <f t="shared" si="88"/>
        <v>23.84</v>
      </c>
      <c r="K755">
        <f t="shared" si="90"/>
        <v>1</v>
      </c>
      <c r="L755">
        <f t="shared" si="91"/>
        <v>2</v>
      </c>
      <c r="M755">
        <f t="shared" si="92"/>
        <v>0</v>
      </c>
      <c r="Y755" s="164">
        <f t="shared" si="93"/>
        <v>46.213259993368453</v>
      </c>
      <c r="Z755" s="164">
        <f t="shared" si="94"/>
        <v>50.276351425321366</v>
      </c>
      <c r="AA755" s="165">
        <f t="shared" si="95"/>
        <v>8.7920467686892545E-2</v>
      </c>
    </row>
    <row r="756" spans="1:27" x14ac:dyDescent="0.35">
      <c r="A756" t="s">
        <v>1072</v>
      </c>
      <c r="B756" t="s">
        <v>1073</v>
      </c>
      <c r="C756" t="s">
        <v>1076</v>
      </c>
      <c r="D756" t="s">
        <v>1078</v>
      </c>
      <c r="E756" t="s">
        <v>1081</v>
      </c>
      <c r="F756" t="s">
        <v>1083</v>
      </c>
      <c r="G756" s="106">
        <v>14098.745546777307</v>
      </c>
      <c r="H756" s="133">
        <f t="shared" si="89"/>
        <v>24.308181977202253</v>
      </c>
      <c r="I756" s="132">
        <v>3495.45982983364</v>
      </c>
      <c r="J756">
        <f t="shared" si="88"/>
        <v>23.84</v>
      </c>
      <c r="K756">
        <f t="shared" si="90"/>
        <v>1</v>
      </c>
      <c r="L756">
        <f t="shared" si="91"/>
        <v>2</v>
      </c>
      <c r="M756">
        <f t="shared" si="92"/>
        <v>1</v>
      </c>
      <c r="Y756" s="164">
        <f t="shared" si="93"/>
        <v>24.308181977202253</v>
      </c>
      <c r="Z756" s="164">
        <f t="shared" si="94"/>
        <v>30.070954978160692</v>
      </c>
      <c r="AA756" s="165">
        <f t="shared" si="95"/>
        <v>0.23707132875519576</v>
      </c>
    </row>
    <row r="757" spans="1:27" x14ac:dyDescent="0.35">
      <c r="A757" t="s">
        <v>1072</v>
      </c>
      <c r="B757" t="s">
        <v>1073</v>
      </c>
      <c r="C757" t="s">
        <v>1076</v>
      </c>
      <c r="D757" t="s">
        <v>1078</v>
      </c>
      <c r="E757" t="s">
        <v>1081</v>
      </c>
      <c r="F757" t="s">
        <v>1083</v>
      </c>
      <c r="G757" s="106">
        <v>18272.147202567914</v>
      </c>
      <c r="H757" s="133">
        <f t="shared" si="89"/>
        <v>31.503702073392954</v>
      </c>
      <c r="I757" s="132">
        <v>14172.2970393051</v>
      </c>
      <c r="J757">
        <f t="shared" si="88"/>
        <v>23.84</v>
      </c>
      <c r="K757">
        <f t="shared" si="90"/>
        <v>1</v>
      </c>
      <c r="L757">
        <f t="shared" si="91"/>
        <v>2</v>
      </c>
      <c r="M757">
        <f t="shared" si="92"/>
        <v>1</v>
      </c>
      <c r="Y757" s="164">
        <f t="shared" si="93"/>
        <v>31.503702073392954</v>
      </c>
      <c r="Z757" s="164">
        <f t="shared" si="94"/>
        <v>33.369332737010168</v>
      </c>
      <c r="AA757" s="165">
        <f t="shared" si="95"/>
        <v>5.9219410444871778E-2</v>
      </c>
    </row>
    <row r="758" spans="1:27" x14ac:dyDescent="0.35">
      <c r="A758" t="s">
        <v>1072</v>
      </c>
      <c r="B758" t="s">
        <v>1073</v>
      </c>
      <c r="C758" t="s">
        <v>1076</v>
      </c>
      <c r="D758" t="s">
        <v>1078</v>
      </c>
      <c r="E758" t="s">
        <v>1081</v>
      </c>
      <c r="F758" t="s">
        <v>1083</v>
      </c>
      <c r="G758" s="106">
        <v>19701.65252226267</v>
      </c>
      <c r="H758" s="133">
        <f t="shared" si="89"/>
        <v>33.968366417694256</v>
      </c>
      <c r="I758" s="132">
        <v>23954.0527728093</v>
      </c>
      <c r="J758">
        <f t="shared" si="88"/>
        <v>23.84</v>
      </c>
      <c r="K758">
        <f t="shared" si="90"/>
        <v>1</v>
      </c>
      <c r="L758">
        <f t="shared" si="91"/>
        <v>2</v>
      </c>
      <c r="M758">
        <f t="shared" si="92"/>
        <v>1</v>
      </c>
      <c r="Y758" s="164">
        <f t="shared" si="93"/>
        <v>33.968366417694256</v>
      </c>
      <c r="Z758" s="164">
        <f t="shared" si="94"/>
        <v>36.391194447636146</v>
      </c>
      <c r="AA758" s="165">
        <f t="shared" si="95"/>
        <v>7.1326009621699882E-2</v>
      </c>
    </row>
    <row r="759" spans="1:27" x14ac:dyDescent="0.35">
      <c r="A759" t="s">
        <v>1072</v>
      </c>
      <c r="B759" t="s">
        <v>1073</v>
      </c>
      <c r="C759" t="s">
        <v>1076</v>
      </c>
      <c r="D759" t="s">
        <v>1078</v>
      </c>
      <c r="E759" t="s">
        <v>1081</v>
      </c>
      <c r="F759" t="s">
        <v>1083</v>
      </c>
      <c r="G759" s="106">
        <v>25323.10477667964</v>
      </c>
      <c r="H759" s="133">
        <f t="shared" si="89"/>
        <v>43.660525477033865</v>
      </c>
      <c r="I759" s="132">
        <v>31081.371963744201</v>
      </c>
      <c r="J759">
        <f t="shared" si="88"/>
        <v>23.84</v>
      </c>
      <c r="K759">
        <f t="shared" si="90"/>
        <v>1</v>
      </c>
      <c r="L759">
        <f t="shared" si="91"/>
        <v>2</v>
      </c>
      <c r="M759">
        <f t="shared" si="92"/>
        <v>1</v>
      </c>
      <c r="Y759" s="164">
        <f t="shared" si="93"/>
        <v>43.660525477033865</v>
      </c>
      <c r="Z759" s="164">
        <f t="shared" si="94"/>
        <v>38.593025442937467</v>
      </c>
      <c r="AA759" s="165">
        <f t="shared" si="95"/>
        <v>-0.11606594237538403</v>
      </c>
    </row>
    <row r="760" spans="1:27" x14ac:dyDescent="0.35">
      <c r="A760" t="s">
        <v>1072</v>
      </c>
      <c r="B760" t="s">
        <v>1073</v>
      </c>
      <c r="C760" t="s">
        <v>1076</v>
      </c>
      <c r="D760" t="s">
        <v>1078</v>
      </c>
      <c r="E760" t="s">
        <v>1081</v>
      </c>
      <c r="F760" t="s">
        <v>1083</v>
      </c>
      <c r="G760" s="106">
        <v>25007.060198676609</v>
      </c>
      <c r="H760" s="133">
        <f t="shared" si="89"/>
        <v>43.115621032201048</v>
      </c>
      <c r="I760" s="132">
        <v>45016.2336447989</v>
      </c>
      <c r="J760">
        <f t="shared" si="88"/>
        <v>23.84</v>
      </c>
      <c r="K760">
        <f t="shared" si="90"/>
        <v>1</v>
      </c>
      <c r="L760">
        <f t="shared" si="91"/>
        <v>2</v>
      </c>
      <c r="M760">
        <f t="shared" si="92"/>
        <v>1</v>
      </c>
      <c r="Y760" s="164">
        <f t="shared" si="93"/>
        <v>43.115621032201048</v>
      </c>
      <c r="Z760" s="164">
        <f t="shared" si="94"/>
        <v>42.897899343296388</v>
      </c>
      <c r="AA760" s="165">
        <f t="shared" si="95"/>
        <v>-5.0497171023480281E-3</v>
      </c>
    </row>
    <row r="761" spans="1:27" x14ac:dyDescent="0.35">
      <c r="A761" t="s">
        <v>1072</v>
      </c>
      <c r="B761" t="s">
        <v>1073</v>
      </c>
      <c r="C761" t="s">
        <v>1076</v>
      </c>
      <c r="D761" t="s">
        <v>1078</v>
      </c>
      <c r="E761" t="s">
        <v>1081</v>
      </c>
      <c r="F761" t="s">
        <v>1083</v>
      </c>
      <c r="G761" s="106">
        <v>26776.905701508709</v>
      </c>
      <c r="H761" s="133">
        <f t="shared" si="89"/>
        <v>46.167078795704668</v>
      </c>
      <c r="I761" s="132">
        <v>54061.366139626101</v>
      </c>
      <c r="J761">
        <f t="shared" si="88"/>
        <v>23.84</v>
      </c>
      <c r="K761">
        <f t="shared" si="90"/>
        <v>1</v>
      </c>
      <c r="L761">
        <f t="shared" si="91"/>
        <v>2</v>
      </c>
      <c r="M761">
        <f t="shared" si="92"/>
        <v>1</v>
      </c>
      <c r="Y761" s="164">
        <f t="shared" si="93"/>
        <v>46.167078795704668</v>
      </c>
      <c r="Z761" s="164">
        <f t="shared" si="94"/>
        <v>45.692197248327531</v>
      </c>
      <c r="AA761" s="165">
        <f t="shared" si="95"/>
        <v>-1.0286151079182404E-2</v>
      </c>
    </row>
    <row r="762" spans="1:27" x14ac:dyDescent="0.35">
      <c r="A762" t="s">
        <v>1072</v>
      </c>
      <c r="B762" t="s">
        <v>1073</v>
      </c>
      <c r="C762" t="s">
        <v>1076</v>
      </c>
      <c r="D762" t="s">
        <v>1078</v>
      </c>
      <c r="E762" t="s">
        <v>1081</v>
      </c>
      <c r="F762" t="s">
        <v>1083</v>
      </c>
      <c r="G762" s="106">
        <v>28900.395903634842</v>
      </c>
      <c r="H762" s="133">
        <f t="shared" si="89"/>
        <v>49.82826879937042</v>
      </c>
      <c r="I762" s="132">
        <v>63550.072249703</v>
      </c>
      <c r="J762">
        <f t="shared" si="88"/>
        <v>23.84</v>
      </c>
      <c r="K762">
        <f t="shared" si="90"/>
        <v>1</v>
      </c>
      <c r="L762">
        <f t="shared" si="91"/>
        <v>2</v>
      </c>
      <c r="M762">
        <f t="shared" si="92"/>
        <v>1</v>
      </c>
      <c r="Y762" s="164">
        <f t="shared" si="93"/>
        <v>49.82826879937042</v>
      </c>
      <c r="Z762" s="164">
        <f t="shared" si="94"/>
        <v>48.623527620768982</v>
      </c>
      <c r="AA762" s="165">
        <f t="shared" si="95"/>
        <v>-2.4177865449274027E-2</v>
      </c>
    </row>
    <row r="763" spans="1:27" x14ac:dyDescent="0.35">
      <c r="A763" t="s">
        <v>1072</v>
      </c>
      <c r="B763" t="s">
        <v>1073</v>
      </c>
      <c r="C763" t="s">
        <v>1076</v>
      </c>
      <c r="D763" t="s">
        <v>1078</v>
      </c>
      <c r="E763" t="s">
        <v>1081</v>
      </c>
      <c r="F763" t="s">
        <v>1083</v>
      </c>
      <c r="G763" s="106">
        <v>29283.20766959406</v>
      </c>
      <c r="H763" s="133">
        <f t="shared" si="89"/>
        <v>50.488289085506999</v>
      </c>
      <c r="I763" s="132">
        <v>71394.000753582499</v>
      </c>
      <c r="J763">
        <f t="shared" si="88"/>
        <v>23.84</v>
      </c>
      <c r="K763">
        <f t="shared" si="90"/>
        <v>1</v>
      </c>
      <c r="L763">
        <f t="shared" si="91"/>
        <v>2</v>
      </c>
      <c r="M763">
        <f t="shared" si="92"/>
        <v>1</v>
      </c>
      <c r="Y763" s="164">
        <f t="shared" si="93"/>
        <v>50.488289085506999</v>
      </c>
      <c r="Z763" s="164">
        <f t="shared" si="94"/>
        <v>51.046739552505684</v>
      </c>
      <c r="AA763" s="165">
        <f t="shared" si="95"/>
        <v>1.1060990124915682E-2</v>
      </c>
    </row>
    <row r="764" spans="1:27" x14ac:dyDescent="0.35">
      <c r="A764" t="s">
        <v>1072</v>
      </c>
      <c r="B764" t="s">
        <v>1073</v>
      </c>
      <c r="C764" t="s">
        <v>1076</v>
      </c>
      <c r="D764" t="s">
        <v>1078</v>
      </c>
      <c r="E764" t="s">
        <v>1081</v>
      </c>
      <c r="F764" t="s">
        <v>1084</v>
      </c>
      <c r="G764" s="106">
        <v>15899.470178500227</v>
      </c>
      <c r="H764" s="133">
        <f t="shared" si="89"/>
        <v>27.41287961810384</v>
      </c>
      <c r="I764" s="132">
        <v>3495.45982983364</v>
      </c>
      <c r="J764">
        <f t="shared" si="88"/>
        <v>23.84</v>
      </c>
      <c r="K764">
        <f t="shared" si="90"/>
        <v>1</v>
      </c>
      <c r="L764">
        <f t="shared" si="91"/>
        <v>2</v>
      </c>
      <c r="M764">
        <f t="shared" si="92"/>
        <v>0</v>
      </c>
      <c r="Y764" s="164">
        <f t="shared" si="93"/>
        <v>27.41287961810384</v>
      </c>
      <c r="Z764" s="164">
        <f t="shared" si="94"/>
        <v>29.300566850976374</v>
      </c>
      <c r="AA764" s="165">
        <f t="shared" si="95"/>
        <v>6.8861325740688706E-2</v>
      </c>
    </row>
    <row r="765" spans="1:27" x14ac:dyDescent="0.35">
      <c r="A765" t="s">
        <v>1072</v>
      </c>
      <c r="B765" t="s">
        <v>1073</v>
      </c>
      <c r="C765" t="s">
        <v>1076</v>
      </c>
      <c r="D765" t="s">
        <v>1078</v>
      </c>
      <c r="E765" t="s">
        <v>1081</v>
      </c>
      <c r="F765" t="s">
        <v>1084</v>
      </c>
      <c r="G765" s="106">
        <v>19510.850185553929</v>
      </c>
      <c r="H765" s="133">
        <f t="shared" si="89"/>
        <v>33.639396871644706</v>
      </c>
      <c r="I765" s="132">
        <v>14172.2970393051</v>
      </c>
      <c r="J765">
        <f t="shared" si="88"/>
        <v>23.84</v>
      </c>
      <c r="K765">
        <f t="shared" si="90"/>
        <v>1</v>
      </c>
      <c r="L765">
        <f t="shared" si="91"/>
        <v>2</v>
      </c>
      <c r="M765">
        <f t="shared" si="92"/>
        <v>0</v>
      </c>
      <c r="Y765" s="164">
        <f t="shared" si="93"/>
        <v>33.639396871644706</v>
      </c>
      <c r="Z765" s="164">
        <f t="shared" si="94"/>
        <v>32.59894460982585</v>
      </c>
      <c r="AA765" s="165">
        <f t="shared" si="95"/>
        <v>-3.0929575396040243E-2</v>
      </c>
    </row>
    <row r="766" spans="1:27" x14ac:dyDescent="0.35">
      <c r="A766" t="s">
        <v>1072</v>
      </c>
      <c r="B766" t="s">
        <v>1073</v>
      </c>
      <c r="C766" t="s">
        <v>1076</v>
      </c>
      <c r="D766" t="s">
        <v>1078</v>
      </c>
      <c r="E766" t="s">
        <v>1081</v>
      </c>
      <c r="F766" t="s">
        <v>1084</v>
      </c>
      <c r="G766" s="106">
        <v>20258.727548893406</v>
      </c>
      <c r="H766" s="133">
        <f t="shared" si="89"/>
        <v>34.928840601540358</v>
      </c>
      <c r="I766" s="132">
        <v>23954.0527728093</v>
      </c>
      <c r="J766">
        <f t="shared" si="88"/>
        <v>23.84</v>
      </c>
      <c r="K766">
        <f t="shared" si="90"/>
        <v>1</v>
      </c>
      <c r="L766">
        <f t="shared" si="91"/>
        <v>2</v>
      </c>
      <c r="M766">
        <f t="shared" si="92"/>
        <v>0</v>
      </c>
      <c r="Y766" s="164">
        <f t="shared" si="93"/>
        <v>34.928840601540358</v>
      </c>
      <c r="Z766" s="164">
        <f t="shared" si="94"/>
        <v>35.620806320451827</v>
      </c>
      <c r="AA766" s="165">
        <f t="shared" si="95"/>
        <v>1.9810726808978441E-2</v>
      </c>
    </row>
    <row r="767" spans="1:27" x14ac:dyDescent="0.35">
      <c r="A767" t="s">
        <v>1072</v>
      </c>
      <c r="B767" t="s">
        <v>1073</v>
      </c>
      <c r="C767" t="s">
        <v>1076</v>
      </c>
      <c r="D767" t="s">
        <v>1078</v>
      </c>
      <c r="E767" t="s">
        <v>1081</v>
      </c>
      <c r="F767" t="s">
        <v>1084</v>
      </c>
      <c r="G767" s="106">
        <v>24801.867306713553</v>
      </c>
      <c r="H767" s="133">
        <f t="shared" si="89"/>
        <v>42.761840183988888</v>
      </c>
      <c r="I767" s="132">
        <v>31081.371963744201</v>
      </c>
      <c r="J767">
        <f t="shared" si="88"/>
        <v>23.84</v>
      </c>
      <c r="K767">
        <f t="shared" si="90"/>
        <v>1</v>
      </c>
      <c r="L767">
        <f t="shared" si="91"/>
        <v>2</v>
      </c>
      <c r="M767">
        <f t="shared" si="92"/>
        <v>0</v>
      </c>
      <c r="Y767" s="164">
        <f t="shared" si="93"/>
        <v>42.761840183988888</v>
      </c>
      <c r="Z767" s="164">
        <f t="shared" si="94"/>
        <v>37.822637315753148</v>
      </c>
      <c r="AA767" s="165">
        <f t="shared" si="95"/>
        <v>-0.11550491856721123</v>
      </c>
    </row>
    <row r="768" spans="1:27" x14ac:dyDescent="0.35">
      <c r="A768" t="s">
        <v>1072</v>
      </c>
      <c r="B768" t="s">
        <v>1073</v>
      </c>
      <c r="C768" t="s">
        <v>1076</v>
      </c>
      <c r="D768" t="s">
        <v>1078</v>
      </c>
      <c r="E768" t="s">
        <v>1081</v>
      </c>
      <c r="F768" t="s">
        <v>1084</v>
      </c>
      <c r="G768" s="106">
        <v>24292.265020710624</v>
      </c>
      <c r="H768" s="133">
        <f t="shared" si="89"/>
        <v>41.883215552949352</v>
      </c>
      <c r="I768" s="132">
        <v>45016.2336447989</v>
      </c>
      <c r="J768">
        <f t="shared" si="88"/>
        <v>23.84</v>
      </c>
      <c r="K768">
        <f t="shared" si="90"/>
        <v>1</v>
      </c>
      <c r="L768">
        <f t="shared" si="91"/>
        <v>2</v>
      </c>
      <c r="M768">
        <f t="shared" si="92"/>
        <v>0</v>
      </c>
      <c r="Y768" s="164">
        <f t="shared" si="93"/>
        <v>41.883215552949352</v>
      </c>
      <c r="Z768" s="164">
        <f t="shared" si="94"/>
        <v>42.127511216112069</v>
      </c>
      <c r="AA768" s="165">
        <f t="shared" si="95"/>
        <v>5.8327819375252332E-3</v>
      </c>
    </row>
    <row r="769" spans="1:27" x14ac:dyDescent="0.35">
      <c r="A769" t="s">
        <v>1072</v>
      </c>
      <c r="B769" t="s">
        <v>1073</v>
      </c>
      <c r="C769" t="s">
        <v>1076</v>
      </c>
      <c r="D769" t="s">
        <v>1078</v>
      </c>
      <c r="E769" t="s">
        <v>1081</v>
      </c>
      <c r="F769" t="s">
        <v>1084</v>
      </c>
      <c r="G769" s="106">
        <v>25295.818946591495</v>
      </c>
      <c r="H769" s="133">
        <f t="shared" si="89"/>
        <v>43.613480942399129</v>
      </c>
      <c r="I769" s="132">
        <v>54061.366139626101</v>
      </c>
      <c r="J769">
        <f t="shared" si="88"/>
        <v>23.84</v>
      </c>
      <c r="K769">
        <f t="shared" si="90"/>
        <v>1</v>
      </c>
      <c r="L769">
        <f t="shared" si="91"/>
        <v>2</v>
      </c>
      <c r="M769">
        <f t="shared" si="92"/>
        <v>0</v>
      </c>
      <c r="Y769" s="164">
        <f t="shared" si="93"/>
        <v>43.613480942399129</v>
      </c>
      <c r="Z769" s="164">
        <f t="shared" si="94"/>
        <v>44.921809121143212</v>
      </c>
      <c r="AA769" s="165">
        <f t="shared" si="95"/>
        <v>2.999825169818493E-2</v>
      </c>
    </row>
    <row r="770" spans="1:27" x14ac:dyDescent="0.35">
      <c r="A770" t="s">
        <v>1072</v>
      </c>
      <c r="B770" t="s">
        <v>1073</v>
      </c>
      <c r="C770" t="s">
        <v>1076</v>
      </c>
      <c r="D770" t="s">
        <v>1078</v>
      </c>
      <c r="E770" t="s">
        <v>1081</v>
      </c>
      <c r="F770" t="s">
        <v>1084</v>
      </c>
      <c r="G770" s="106">
        <v>26842.806552172526</v>
      </c>
      <c r="H770" s="133">
        <f t="shared" si="89"/>
        <v>46.280700952021597</v>
      </c>
      <c r="I770" s="132">
        <v>63550.072249703</v>
      </c>
      <c r="J770">
        <f t="shared" si="88"/>
        <v>23.84</v>
      </c>
      <c r="K770">
        <f t="shared" si="90"/>
        <v>1</v>
      </c>
      <c r="L770">
        <f t="shared" si="91"/>
        <v>2</v>
      </c>
      <c r="M770">
        <f t="shared" si="92"/>
        <v>0</v>
      </c>
      <c r="Y770" s="164">
        <f t="shared" si="93"/>
        <v>46.280700952021597</v>
      </c>
      <c r="Z770" s="164">
        <f t="shared" si="94"/>
        <v>47.853139493584663</v>
      </c>
      <c r="AA770" s="165">
        <f t="shared" si="95"/>
        <v>3.397611767361064E-2</v>
      </c>
    </row>
    <row r="771" spans="1:27" x14ac:dyDescent="0.35">
      <c r="A771" t="s">
        <v>1072</v>
      </c>
      <c r="B771" t="s">
        <v>1073</v>
      </c>
      <c r="C771" t="s">
        <v>1076</v>
      </c>
      <c r="D771" t="s">
        <v>1078</v>
      </c>
      <c r="E771" t="s">
        <v>1081</v>
      </c>
      <c r="F771" t="s">
        <v>1084</v>
      </c>
      <c r="G771" s="106">
        <v>26939.891689878008</v>
      </c>
      <c r="H771" s="133">
        <f t="shared" si="89"/>
        <v>46.448089120479324</v>
      </c>
      <c r="I771" s="132">
        <v>71394.000753582499</v>
      </c>
      <c r="J771">
        <f t="shared" si="88"/>
        <v>23.84</v>
      </c>
      <c r="K771">
        <f t="shared" si="90"/>
        <v>1</v>
      </c>
      <c r="L771">
        <f t="shared" si="91"/>
        <v>2</v>
      </c>
      <c r="M771">
        <f t="shared" si="92"/>
        <v>0</v>
      </c>
      <c r="Y771" s="164">
        <f t="shared" si="93"/>
        <v>46.448089120479324</v>
      </c>
      <c r="Z771" s="164">
        <f t="shared" si="94"/>
        <v>50.276351425321366</v>
      </c>
      <c r="AA771" s="165">
        <f t="shared" si="95"/>
        <v>8.2420232507565805E-2</v>
      </c>
    </row>
    <row r="772" spans="1:27" x14ac:dyDescent="0.35">
      <c r="A772" t="s">
        <v>1072</v>
      </c>
      <c r="B772" t="s">
        <v>1074</v>
      </c>
      <c r="C772" t="s">
        <v>1075</v>
      </c>
      <c r="D772" t="s">
        <v>1077</v>
      </c>
      <c r="E772" t="s">
        <v>1079</v>
      </c>
      <c r="F772" t="s">
        <v>1083</v>
      </c>
      <c r="G772" s="106">
        <v>15711.420735617137</v>
      </c>
      <c r="H772" s="133">
        <f t="shared" si="89"/>
        <v>27.088656440719202</v>
      </c>
      <c r="I772" s="132">
        <v>3495.45982983364</v>
      </c>
      <c r="J772">
        <f t="shared" ref="J772:J835" si="96">IF(A772="LI01",10,23.84)</f>
        <v>23.84</v>
      </c>
      <c r="K772">
        <f t="shared" si="90"/>
        <v>2</v>
      </c>
      <c r="L772">
        <f t="shared" si="91"/>
        <v>1</v>
      </c>
      <c r="M772">
        <f t="shared" si="92"/>
        <v>1</v>
      </c>
      <c r="Y772" s="164">
        <f t="shared" si="93"/>
        <v>27.088656440719202</v>
      </c>
      <c r="Z772" s="164">
        <f t="shared" si="94"/>
        <v>31.240056995082313</v>
      </c>
      <c r="AA772" s="165">
        <f t="shared" si="95"/>
        <v>0.1532523609448122</v>
      </c>
    </row>
    <row r="773" spans="1:27" x14ac:dyDescent="0.35">
      <c r="A773" t="s">
        <v>1072</v>
      </c>
      <c r="B773" t="s">
        <v>1074</v>
      </c>
      <c r="C773" t="s">
        <v>1075</v>
      </c>
      <c r="D773" t="s">
        <v>1077</v>
      </c>
      <c r="E773" t="s">
        <v>1079</v>
      </c>
      <c r="F773" t="s">
        <v>1083</v>
      </c>
      <c r="G773" s="106">
        <v>19380.839412413086</v>
      </c>
      <c r="H773" s="133">
        <f t="shared" ref="H773:H836" si="97">G773/580</f>
        <v>33.415240366229462</v>
      </c>
      <c r="I773" s="132">
        <v>14172.2970393051</v>
      </c>
      <c r="J773">
        <f t="shared" si="96"/>
        <v>23.84</v>
      </c>
      <c r="K773">
        <f t="shared" ref="K773:K836" si="98">IF(B773="ENT01",1,2)</f>
        <v>2</v>
      </c>
      <c r="L773">
        <f t="shared" ref="L773:L836" si="99">IF(C773="ENV01",1,2)</f>
        <v>1</v>
      </c>
      <c r="M773">
        <f t="shared" ref="M773:M836" si="100">IF(F773="ZVDF01",1,0)</f>
        <v>1</v>
      </c>
      <c r="Y773" s="164">
        <f t="shared" ref="Y773:Y836" si="101">H773</f>
        <v>33.415240366229462</v>
      </c>
      <c r="Z773" s="164">
        <f t="shared" ref="Z773:Z836" si="102">$P$20+I773*$P$21+J773*$P$22+K773*$P$23+L773*$P$24+M773*$P$25</f>
        <v>34.538434753931789</v>
      </c>
      <c r="AA773" s="165">
        <f t="shared" ref="AA773:AA836" si="103">Z773/Y773-1</f>
        <v>3.3613236816260272E-2</v>
      </c>
    </row>
    <row r="774" spans="1:27" x14ac:dyDescent="0.35">
      <c r="A774" t="s">
        <v>1072</v>
      </c>
      <c r="B774" t="s">
        <v>1074</v>
      </c>
      <c r="C774" t="s">
        <v>1075</v>
      </c>
      <c r="D774" t="s">
        <v>1077</v>
      </c>
      <c r="E774" t="s">
        <v>1079</v>
      </c>
      <c r="F774" t="s">
        <v>1083</v>
      </c>
      <c r="G774" s="106">
        <v>20330.374994476144</v>
      </c>
      <c r="H774" s="133">
        <f t="shared" si="97"/>
        <v>35.052370680131283</v>
      </c>
      <c r="I774" s="132">
        <v>23954.0527728093</v>
      </c>
      <c r="J774">
        <f t="shared" si="96"/>
        <v>23.84</v>
      </c>
      <c r="K774">
        <f t="shared" si="98"/>
        <v>2</v>
      </c>
      <c r="L774">
        <f t="shared" si="99"/>
        <v>1</v>
      </c>
      <c r="M774">
        <f t="shared" si="100"/>
        <v>1</v>
      </c>
      <c r="Y774" s="164">
        <f t="shared" si="101"/>
        <v>35.052370680131283</v>
      </c>
      <c r="Z774" s="164">
        <f t="shared" si="102"/>
        <v>37.560296464557766</v>
      </c>
      <c r="AA774" s="165">
        <f t="shared" si="103"/>
        <v>7.1547964824189458E-2</v>
      </c>
    </row>
    <row r="775" spans="1:27" x14ac:dyDescent="0.35">
      <c r="A775" t="s">
        <v>1072</v>
      </c>
      <c r="B775" t="s">
        <v>1074</v>
      </c>
      <c r="C775" t="s">
        <v>1075</v>
      </c>
      <c r="D775" t="s">
        <v>1077</v>
      </c>
      <c r="E775" t="s">
        <v>1079</v>
      </c>
      <c r="F775" t="s">
        <v>1083</v>
      </c>
      <c r="G775" s="106">
        <v>24896.10163671133</v>
      </c>
      <c r="H775" s="133">
        <f t="shared" si="97"/>
        <v>42.924313166743673</v>
      </c>
      <c r="I775" s="132">
        <v>31081.371963744201</v>
      </c>
      <c r="J775">
        <f t="shared" si="96"/>
        <v>23.84</v>
      </c>
      <c r="K775">
        <f t="shared" si="98"/>
        <v>2</v>
      </c>
      <c r="L775">
        <f t="shared" si="99"/>
        <v>1</v>
      </c>
      <c r="M775">
        <f t="shared" si="100"/>
        <v>1</v>
      </c>
      <c r="Y775" s="164">
        <f t="shared" si="101"/>
        <v>42.924313166743673</v>
      </c>
      <c r="Z775" s="164">
        <f t="shared" si="102"/>
        <v>39.762127459859087</v>
      </c>
      <c r="AA775" s="165">
        <f t="shared" si="103"/>
        <v>-7.3668871406299852E-2</v>
      </c>
    </row>
    <row r="776" spans="1:27" x14ac:dyDescent="0.35">
      <c r="A776" t="s">
        <v>1072</v>
      </c>
      <c r="B776" t="s">
        <v>1074</v>
      </c>
      <c r="C776" t="s">
        <v>1075</v>
      </c>
      <c r="D776" t="s">
        <v>1077</v>
      </c>
      <c r="E776" t="s">
        <v>1079</v>
      </c>
      <c r="F776" t="s">
        <v>1083</v>
      </c>
      <c r="G776" s="106">
        <v>24612.720619424555</v>
      </c>
      <c r="H776" s="133">
        <f t="shared" si="97"/>
        <v>42.435725205904404</v>
      </c>
      <c r="I776" s="132">
        <v>45016.2336447989</v>
      </c>
      <c r="J776">
        <f t="shared" si="96"/>
        <v>23.84</v>
      </c>
      <c r="K776">
        <f t="shared" si="98"/>
        <v>2</v>
      </c>
      <c r="L776">
        <f t="shared" si="99"/>
        <v>1</v>
      </c>
      <c r="M776">
        <f t="shared" si="100"/>
        <v>1</v>
      </c>
      <c r="Y776" s="164">
        <f t="shared" si="101"/>
        <v>42.435725205904404</v>
      </c>
      <c r="Z776" s="164">
        <f t="shared" si="102"/>
        <v>44.067001360218008</v>
      </c>
      <c r="AA776" s="165">
        <f t="shared" si="103"/>
        <v>3.8441104668258008E-2</v>
      </c>
    </row>
    <row r="777" spans="1:27" x14ac:dyDescent="0.35">
      <c r="A777" t="s">
        <v>1072</v>
      </c>
      <c r="B777" t="s">
        <v>1074</v>
      </c>
      <c r="C777" t="s">
        <v>1075</v>
      </c>
      <c r="D777" t="s">
        <v>1077</v>
      </c>
      <c r="E777" t="s">
        <v>1079</v>
      </c>
      <c r="F777" t="s">
        <v>1083</v>
      </c>
      <c r="G777" s="106">
        <v>25869.552094339593</v>
      </c>
      <c r="H777" s="133">
        <f t="shared" si="97"/>
        <v>44.602676024723436</v>
      </c>
      <c r="I777" s="132">
        <v>54061.366139626101</v>
      </c>
      <c r="J777">
        <f t="shared" si="96"/>
        <v>23.84</v>
      </c>
      <c r="K777">
        <f t="shared" si="98"/>
        <v>2</v>
      </c>
      <c r="L777">
        <f t="shared" si="99"/>
        <v>1</v>
      </c>
      <c r="M777">
        <f t="shared" si="100"/>
        <v>1</v>
      </c>
      <c r="Y777" s="164">
        <f t="shared" si="101"/>
        <v>44.602676024723436</v>
      </c>
      <c r="Z777" s="164">
        <f t="shared" si="102"/>
        <v>46.861299265249151</v>
      </c>
      <c r="AA777" s="165">
        <f t="shared" si="103"/>
        <v>5.0638738341030276E-2</v>
      </c>
    </row>
    <row r="778" spans="1:27" x14ac:dyDescent="0.35">
      <c r="A778" t="s">
        <v>1072</v>
      </c>
      <c r="B778" t="s">
        <v>1074</v>
      </c>
      <c r="C778" t="s">
        <v>1075</v>
      </c>
      <c r="D778" t="s">
        <v>1077</v>
      </c>
      <c r="E778" t="s">
        <v>1079</v>
      </c>
      <c r="F778" t="s">
        <v>1083</v>
      </c>
      <c r="G778" s="106">
        <v>27308.437967767572</v>
      </c>
      <c r="H778" s="133">
        <f t="shared" si="97"/>
        <v>47.083513737530296</v>
      </c>
      <c r="I778" s="132">
        <v>63550.072249703</v>
      </c>
      <c r="J778">
        <f t="shared" si="96"/>
        <v>23.84</v>
      </c>
      <c r="K778">
        <f t="shared" si="98"/>
        <v>2</v>
      </c>
      <c r="L778">
        <f t="shared" si="99"/>
        <v>1</v>
      </c>
      <c r="M778">
        <f t="shared" si="100"/>
        <v>1</v>
      </c>
      <c r="Y778" s="164">
        <f t="shared" si="101"/>
        <v>47.083513737530296</v>
      </c>
      <c r="Z778" s="164">
        <f t="shared" si="102"/>
        <v>49.792629637690602</v>
      </c>
      <c r="AA778" s="165">
        <f t="shared" si="103"/>
        <v>5.7538524317926276E-2</v>
      </c>
    </row>
    <row r="779" spans="1:27" x14ac:dyDescent="0.35">
      <c r="A779" t="s">
        <v>1072</v>
      </c>
      <c r="B779" t="s">
        <v>1074</v>
      </c>
      <c r="C779" t="s">
        <v>1075</v>
      </c>
      <c r="D779" t="s">
        <v>1077</v>
      </c>
      <c r="E779" t="s">
        <v>1079</v>
      </c>
      <c r="F779" t="s">
        <v>1083</v>
      </c>
      <c r="G779" s="106">
        <v>27921.876702377325</v>
      </c>
      <c r="H779" s="133">
        <f t="shared" si="97"/>
        <v>48.141166728236769</v>
      </c>
      <c r="I779" s="132">
        <v>71394.000753582499</v>
      </c>
      <c r="J779">
        <f t="shared" si="96"/>
        <v>23.84</v>
      </c>
      <c r="K779">
        <f t="shared" si="98"/>
        <v>2</v>
      </c>
      <c r="L779">
        <f t="shared" si="99"/>
        <v>1</v>
      </c>
      <c r="M779">
        <f t="shared" si="100"/>
        <v>1</v>
      </c>
      <c r="Y779" s="164">
        <f t="shared" si="101"/>
        <v>48.141166728236769</v>
      </c>
      <c r="Z779" s="164">
        <f t="shared" si="102"/>
        <v>52.215841569427305</v>
      </c>
      <c r="AA779" s="165">
        <f t="shared" si="103"/>
        <v>8.4640134797575817E-2</v>
      </c>
    </row>
    <row r="780" spans="1:27" x14ac:dyDescent="0.35">
      <c r="A780" t="s">
        <v>1072</v>
      </c>
      <c r="B780" t="s">
        <v>1074</v>
      </c>
      <c r="C780" t="s">
        <v>1075</v>
      </c>
      <c r="D780" t="s">
        <v>1077</v>
      </c>
      <c r="E780" t="s">
        <v>1079</v>
      </c>
      <c r="F780" t="s">
        <v>1084</v>
      </c>
      <c r="G780" s="106">
        <v>17892.935957865877</v>
      </c>
      <c r="H780" s="133">
        <f t="shared" si="97"/>
        <v>30.849889582527375</v>
      </c>
      <c r="I780" s="132">
        <v>3495.45982983364</v>
      </c>
      <c r="J780">
        <f t="shared" si="96"/>
        <v>23.84</v>
      </c>
      <c r="K780">
        <f t="shared" si="98"/>
        <v>2</v>
      </c>
      <c r="L780">
        <f t="shared" si="99"/>
        <v>1</v>
      </c>
      <c r="M780">
        <f t="shared" si="100"/>
        <v>0</v>
      </c>
      <c r="Y780" s="164">
        <f t="shared" si="101"/>
        <v>30.849889582527375</v>
      </c>
      <c r="Z780" s="164">
        <f t="shared" si="102"/>
        <v>30.469668867897994</v>
      </c>
      <c r="AA780" s="165">
        <f t="shared" si="103"/>
        <v>-1.2324864684271963E-2</v>
      </c>
    </row>
    <row r="781" spans="1:27" x14ac:dyDescent="0.35">
      <c r="A781" t="s">
        <v>1072</v>
      </c>
      <c r="B781" t="s">
        <v>1074</v>
      </c>
      <c r="C781" t="s">
        <v>1075</v>
      </c>
      <c r="D781" t="s">
        <v>1077</v>
      </c>
      <c r="E781" t="s">
        <v>1079</v>
      </c>
      <c r="F781" t="s">
        <v>1084</v>
      </c>
      <c r="G781" s="106">
        <v>20585.087967425919</v>
      </c>
      <c r="H781" s="133">
        <f t="shared" si="97"/>
        <v>35.491530978320554</v>
      </c>
      <c r="I781" s="132">
        <v>14172.2970393051</v>
      </c>
      <c r="J781">
        <f t="shared" si="96"/>
        <v>23.84</v>
      </c>
      <c r="K781">
        <f t="shared" si="98"/>
        <v>2</v>
      </c>
      <c r="L781">
        <f t="shared" si="99"/>
        <v>1</v>
      </c>
      <c r="M781">
        <f t="shared" si="100"/>
        <v>0</v>
      </c>
      <c r="Y781" s="164">
        <f t="shared" si="101"/>
        <v>35.491530978320554</v>
      </c>
      <c r="Z781" s="164">
        <f t="shared" si="102"/>
        <v>33.76804662674747</v>
      </c>
      <c r="AA781" s="165">
        <f t="shared" si="103"/>
        <v>-4.8560439746198836E-2</v>
      </c>
    </row>
    <row r="782" spans="1:27" x14ac:dyDescent="0.35">
      <c r="A782" t="s">
        <v>1072</v>
      </c>
      <c r="B782" t="s">
        <v>1074</v>
      </c>
      <c r="C782" t="s">
        <v>1075</v>
      </c>
      <c r="D782" t="s">
        <v>1077</v>
      </c>
      <c r="E782" t="s">
        <v>1079</v>
      </c>
      <c r="F782" t="s">
        <v>1084</v>
      </c>
      <c r="G782" s="106">
        <v>21272.224700106533</v>
      </c>
      <c r="H782" s="133">
        <f t="shared" si="97"/>
        <v>36.676249482942296</v>
      </c>
      <c r="I782" s="132">
        <v>23954.0527728093</v>
      </c>
      <c r="J782">
        <f t="shared" si="96"/>
        <v>23.84</v>
      </c>
      <c r="K782">
        <f t="shared" si="98"/>
        <v>2</v>
      </c>
      <c r="L782">
        <f t="shared" si="99"/>
        <v>1</v>
      </c>
      <c r="M782">
        <f t="shared" si="100"/>
        <v>0</v>
      </c>
      <c r="Y782" s="164">
        <f t="shared" si="101"/>
        <v>36.676249482942296</v>
      </c>
      <c r="Z782" s="164">
        <f t="shared" si="102"/>
        <v>36.789908337373447</v>
      </c>
      <c r="AA782" s="165">
        <f t="shared" si="103"/>
        <v>3.0989770228282421E-3</v>
      </c>
    </row>
    <row r="783" spans="1:27" x14ac:dyDescent="0.35">
      <c r="A783" t="s">
        <v>1072</v>
      </c>
      <c r="B783" t="s">
        <v>1074</v>
      </c>
      <c r="C783" t="s">
        <v>1075</v>
      </c>
      <c r="D783" t="s">
        <v>1077</v>
      </c>
      <c r="E783" t="s">
        <v>1079</v>
      </c>
      <c r="F783" t="s">
        <v>1084</v>
      </c>
      <c r="G783" s="106">
        <v>24522.508304381055</v>
      </c>
      <c r="H783" s="133">
        <f t="shared" si="97"/>
        <v>42.280186731691472</v>
      </c>
      <c r="I783" s="132">
        <v>31081.371963744201</v>
      </c>
      <c r="J783">
        <f t="shared" si="96"/>
        <v>23.84</v>
      </c>
      <c r="K783">
        <f t="shared" si="98"/>
        <v>2</v>
      </c>
      <c r="L783">
        <f t="shared" si="99"/>
        <v>1</v>
      </c>
      <c r="M783">
        <f t="shared" si="100"/>
        <v>0</v>
      </c>
      <c r="Y783" s="164">
        <f t="shared" si="101"/>
        <v>42.280186731691472</v>
      </c>
      <c r="Z783" s="164">
        <f t="shared" si="102"/>
        <v>38.991739332674769</v>
      </c>
      <c r="AA783" s="165">
        <f t="shared" si="103"/>
        <v>-7.7777504150704724E-2</v>
      </c>
    </row>
    <row r="784" spans="1:27" x14ac:dyDescent="0.35">
      <c r="A784" t="s">
        <v>1072</v>
      </c>
      <c r="B784" t="s">
        <v>1074</v>
      </c>
      <c r="C784" t="s">
        <v>1075</v>
      </c>
      <c r="D784" t="s">
        <v>1077</v>
      </c>
      <c r="E784" t="s">
        <v>1079</v>
      </c>
      <c r="F784" t="s">
        <v>1084</v>
      </c>
      <c r="G784" s="106">
        <v>24157.685662244166</v>
      </c>
      <c r="H784" s="133">
        <f t="shared" si="97"/>
        <v>41.651182176283044</v>
      </c>
      <c r="I784" s="132">
        <v>45016.2336447989</v>
      </c>
      <c r="J784">
        <f t="shared" si="96"/>
        <v>23.84</v>
      </c>
      <c r="K784">
        <f t="shared" si="98"/>
        <v>2</v>
      </c>
      <c r="L784">
        <f t="shared" si="99"/>
        <v>1</v>
      </c>
      <c r="M784">
        <f t="shared" si="100"/>
        <v>0</v>
      </c>
      <c r="Y784" s="164">
        <f t="shared" si="101"/>
        <v>41.651182176283044</v>
      </c>
      <c r="Z784" s="164">
        <f t="shared" si="102"/>
        <v>43.296613233033689</v>
      </c>
      <c r="AA784" s="165">
        <f t="shared" si="103"/>
        <v>3.9505026526896136E-2</v>
      </c>
    </row>
    <row r="785" spans="1:27" x14ac:dyDescent="0.35">
      <c r="A785" t="s">
        <v>1072</v>
      </c>
      <c r="B785" t="s">
        <v>1074</v>
      </c>
      <c r="C785" t="s">
        <v>1075</v>
      </c>
      <c r="D785" t="s">
        <v>1077</v>
      </c>
      <c r="E785" t="s">
        <v>1079</v>
      </c>
      <c r="F785" t="s">
        <v>1084</v>
      </c>
      <c r="G785" s="106">
        <v>24849.440837198086</v>
      </c>
      <c r="H785" s="133">
        <f t="shared" si="97"/>
        <v>42.843863512410493</v>
      </c>
      <c r="I785" s="132">
        <v>54061.366139626101</v>
      </c>
      <c r="J785">
        <f t="shared" si="96"/>
        <v>23.84</v>
      </c>
      <c r="K785">
        <f t="shared" si="98"/>
        <v>2</v>
      </c>
      <c r="L785">
        <f t="shared" si="99"/>
        <v>1</v>
      </c>
      <c r="M785">
        <f t="shared" si="100"/>
        <v>0</v>
      </c>
      <c r="Y785" s="164">
        <f t="shared" si="101"/>
        <v>42.843863512410493</v>
      </c>
      <c r="Z785" s="164">
        <f t="shared" si="102"/>
        <v>46.090911138064833</v>
      </c>
      <c r="AA785" s="165">
        <f t="shared" si="103"/>
        <v>7.5787927592332327E-2</v>
      </c>
    </row>
    <row r="786" spans="1:27" x14ac:dyDescent="0.35">
      <c r="A786" t="s">
        <v>1072</v>
      </c>
      <c r="B786" t="s">
        <v>1074</v>
      </c>
      <c r="C786" t="s">
        <v>1075</v>
      </c>
      <c r="D786" t="s">
        <v>1077</v>
      </c>
      <c r="E786" t="s">
        <v>1079</v>
      </c>
      <c r="F786" t="s">
        <v>1084</v>
      </c>
      <c r="G786" s="106">
        <v>25870.812552671672</v>
      </c>
      <c r="H786" s="133">
        <f t="shared" si="97"/>
        <v>44.604849228744264</v>
      </c>
      <c r="I786" s="132">
        <v>63550.072249703</v>
      </c>
      <c r="J786">
        <f t="shared" si="96"/>
        <v>23.84</v>
      </c>
      <c r="K786">
        <f t="shared" si="98"/>
        <v>2</v>
      </c>
      <c r="L786">
        <f t="shared" si="99"/>
        <v>1</v>
      </c>
      <c r="M786">
        <f t="shared" si="100"/>
        <v>0</v>
      </c>
      <c r="Y786" s="164">
        <f t="shared" si="101"/>
        <v>44.604849228744264</v>
      </c>
      <c r="Z786" s="164">
        <f t="shared" si="102"/>
        <v>49.022241510506284</v>
      </c>
      <c r="AA786" s="165">
        <f t="shared" si="103"/>
        <v>9.9033902325475376E-2</v>
      </c>
    </row>
    <row r="787" spans="1:27" x14ac:dyDescent="0.35">
      <c r="A787" t="s">
        <v>1072</v>
      </c>
      <c r="B787" t="s">
        <v>1074</v>
      </c>
      <c r="C787" t="s">
        <v>1075</v>
      </c>
      <c r="D787" t="s">
        <v>1077</v>
      </c>
      <c r="E787" t="s">
        <v>1079</v>
      </c>
      <c r="F787" t="s">
        <v>1084</v>
      </c>
      <c r="G787" s="106">
        <v>26217.914573309576</v>
      </c>
      <c r="H787" s="133">
        <f t="shared" si="97"/>
        <v>45.203300988464783</v>
      </c>
      <c r="I787" s="132">
        <v>71394.000753582499</v>
      </c>
      <c r="J787">
        <f t="shared" si="96"/>
        <v>23.84</v>
      </c>
      <c r="K787">
        <f t="shared" si="98"/>
        <v>2</v>
      </c>
      <c r="L787">
        <f t="shared" si="99"/>
        <v>1</v>
      </c>
      <c r="M787">
        <f t="shared" si="100"/>
        <v>0</v>
      </c>
      <c r="Y787" s="164">
        <f t="shared" si="101"/>
        <v>45.203300988464783</v>
      </c>
      <c r="Z787" s="164">
        <f t="shared" si="102"/>
        <v>51.445453442242986</v>
      </c>
      <c r="AA787" s="165">
        <f t="shared" si="103"/>
        <v>0.13809063314582071</v>
      </c>
    </row>
    <row r="788" spans="1:27" x14ac:dyDescent="0.35">
      <c r="A788" t="s">
        <v>1072</v>
      </c>
      <c r="B788" t="s">
        <v>1074</v>
      </c>
      <c r="C788" t="s">
        <v>1075</v>
      </c>
      <c r="D788" t="s">
        <v>1077</v>
      </c>
      <c r="E788" t="s">
        <v>1082</v>
      </c>
      <c r="F788" t="s">
        <v>1083</v>
      </c>
      <c r="G788" s="106">
        <v>16005.573893327379</v>
      </c>
      <c r="H788" s="133">
        <f t="shared" si="97"/>
        <v>27.595817057460998</v>
      </c>
      <c r="I788" s="132">
        <v>3495.45982983364</v>
      </c>
      <c r="J788">
        <f t="shared" si="96"/>
        <v>23.84</v>
      </c>
      <c r="K788">
        <f t="shared" si="98"/>
        <v>2</v>
      </c>
      <c r="L788">
        <f t="shared" si="99"/>
        <v>1</v>
      </c>
      <c r="M788">
        <f t="shared" si="100"/>
        <v>1</v>
      </c>
      <c r="Y788" s="164">
        <f t="shared" si="101"/>
        <v>27.595817057460998</v>
      </c>
      <c r="Z788" s="164">
        <f t="shared" si="102"/>
        <v>31.240056995082313</v>
      </c>
      <c r="AA788" s="165">
        <f t="shared" si="103"/>
        <v>0.13205769302040049</v>
      </c>
    </row>
    <row r="789" spans="1:27" x14ac:dyDescent="0.35">
      <c r="A789" t="s">
        <v>1072</v>
      </c>
      <c r="B789" t="s">
        <v>1074</v>
      </c>
      <c r="C789" t="s">
        <v>1075</v>
      </c>
      <c r="D789" t="s">
        <v>1077</v>
      </c>
      <c r="E789" t="s">
        <v>1082</v>
      </c>
      <c r="F789" t="s">
        <v>1083</v>
      </c>
      <c r="G789" s="106">
        <v>19596.007027228537</v>
      </c>
      <c r="H789" s="133">
        <f t="shared" si="97"/>
        <v>33.786219012462993</v>
      </c>
      <c r="I789" s="132">
        <v>14172.2970393051</v>
      </c>
      <c r="J789">
        <f t="shared" si="96"/>
        <v>23.84</v>
      </c>
      <c r="K789">
        <f t="shared" si="98"/>
        <v>2</v>
      </c>
      <c r="L789">
        <f t="shared" si="99"/>
        <v>1</v>
      </c>
      <c r="M789">
        <f t="shared" si="100"/>
        <v>1</v>
      </c>
      <c r="Y789" s="164">
        <f t="shared" si="101"/>
        <v>33.786219012462993</v>
      </c>
      <c r="Z789" s="164">
        <f t="shared" si="102"/>
        <v>34.538434753931789</v>
      </c>
      <c r="AA789" s="165">
        <f t="shared" si="103"/>
        <v>2.2263981098072039E-2</v>
      </c>
    </row>
    <row r="790" spans="1:27" x14ac:dyDescent="0.35">
      <c r="A790" t="s">
        <v>1072</v>
      </c>
      <c r="B790" t="s">
        <v>1074</v>
      </c>
      <c r="C790" t="s">
        <v>1075</v>
      </c>
      <c r="D790" t="s">
        <v>1077</v>
      </c>
      <c r="E790" t="s">
        <v>1082</v>
      </c>
      <c r="F790" t="s">
        <v>1083</v>
      </c>
      <c r="G790" s="106">
        <v>20578.168525781464</v>
      </c>
      <c r="H790" s="133">
        <f t="shared" si="97"/>
        <v>35.479600906519764</v>
      </c>
      <c r="I790" s="132">
        <v>23954.0527728093</v>
      </c>
      <c r="J790">
        <f t="shared" si="96"/>
        <v>23.84</v>
      </c>
      <c r="K790">
        <f t="shared" si="98"/>
        <v>2</v>
      </c>
      <c r="L790">
        <f t="shared" si="99"/>
        <v>1</v>
      </c>
      <c r="M790">
        <f t="shared" si="100"/>
        <v>1</v>
      </c>
      <c r="Y790" s="164">
        <f t="shared" si="101"/>
        <v>35.479600906519764</v>
      </c>
      <c r="Z790" s="164">
        <f t="shared" si="102"/>
        <v>37.560296464557766</v>
      </c>
      <c r="AA790" s="165">
        <f t="shared" si="103"/>
        <v>5.8644841116452628E-2</v>
      </c>
    </row>
    <row r="791" spans="1:27" x14ac:dyDescent="0.35">
      <c r="A791" t="s">
        <v>1072</v>
      </c>
      <c r="B791" t="s">
        <v>1074</v>
      </c>
      <c r="C791" t="s">
        <v>1075</v>
      </c>
      <c r="D791" t="s">
        <v>1077</v>
      </c>
      <c r="E791" t="s">
        <v>1082</v>
      </c>
      <c r="F791" t="s">
        <v>1083</v>
      </c>
      <c r="G791" s="106">
        <v>25072.033680745364</v>
      </c>
      <c r="H791" s="133">
        <f t="shared" si="97"/>
        <v>43.227644277147178</v>
      </c>
      <c r="I791" s="132">
        <v>31081.371963744201</v>
      </c>
      <c r="J791">
        <f t="shared" si="96"/>
        <v>23.84</v>
      </c>
      <c r="K791">
        <f t="shared" si="98"/>
        <v>2</v>
      </c>
      <c r="L791">
        <f t="shared" si="99"/>
        <v>1</v>
      </c>
      <c r="M791">
        <f t="shared" si="100"/>
        <v>1</v>
      </c>
      <c r="Y791" s="164">
        <f t="shared" si="101"/>
        <v>43.227644277147178</v>
      </c>
      <c r="Z791" s="164">
        <f t="shared" si="102"/>
        <v>39.762127459859087</v>
      </c>
      <c r="AA791" s="165">
        <f t="shared" si="103"/>
        <v>-8.0168995448132163E-2</v>
      </c>
    </row>
    <row r="792" spans="1:27" x14ac:dyDescent="0.35">
      <c r="A792" t="s">
        <v>1072</v>
      </c>
      <c r="B792" t="s">
        <v>1074</v>
      </c>
      <c r="C792" t="s">
        <v>1075</v>
      </c>
      <c r="D792" t="s">
        <v>1077</v>
      </c>
      <c r="E792" t="s">
        <v>1082</v>
      </c>
      <c r="F792" t="s">
        <v>1083</v>
      </c>
      <c r="G792" s="106">
        <v>24850.400544292177</v>
      </c>
      <c r="H792" s="133">
        <f t="shared" si="97"/>
        <v>42.8455181798141</v>
      </c>
      <c r="I792" s="132">
        <v>45016.2336447989</v>
      </c>
      <c r="J792">
        <f t="shared" si="96"/>
        <v>23.84</v>
      </c>
      <c r="K792">
        <f t="shared" si="98"/>
        <v>2</v>
      </c>
      <c r="L792">
        <f t="shared" si="99"/>
        <v>1</v>
      </c>
      <c r="M792">
        <f t="shared" si="100"/>
        <v>1</v>
      </c>
      <c r="Y792" s="164">
        <f t="shared" si="101"/>
        <v>42.8455181798141</v>
      </c>
      <c r="Z792" s="164">
        <f t="shared" si="102"/>
        <v>44.067001360218008</v>
      </c>
      <c r="AA792" s="165">
        <f t="shared" si="103"/>
        <v>2.8509007062946123E-2</v>
      </c>
    </row>
    <row r="793" spans="1:27" x14ac:dyDescent="0.35">
      <c r="A793" t="s">
        <v>1072</v>
      </c>
      <c r="B793" t="s">
        <v>1074</v>
      </c>
      <c r="C793" t="s">
        <v>1075</v>
      </c>
      <c r="D793" t="s">
        <v>1077</v>
      </c>
      <c r="E793" t="s">
        <v>1082</v>
      </c>
      <c r="F793" t="s">
        <v>1083</v>
      </c>
      <c r="G793" s="106">
        <v>26210.205550915587</v>
      </c>
      <c r="H793" s="133">
        <f t="shared" si="97"/>
        <v>45.190009570544113</v>
      </c>
      <c r="I793" s="132">
        <v>54061.366139626101</v>
      </c>
      <c r="J793">
        <f t="shared" si="96"/>
        <v>23.84</v>
      </c>
      <c r="K793">
        <f t="shared" si="98"/>
        <v>2</v>
      </c>
      <c r="L793">
        <f t="shared" si="99"/>
        <v>1</v>
      </c>
      <c r="M793">
        <f t="shared" si="100"/>
        <v>1</v>
      </c>
      <c r="Y793" s="164">
        <f t="shared" si="101"/>
        <v>45.190009570544113</v>
      </c>
      <c r="Z793" s="164">
        <f t="shared" si="102"/>
        <v>46.861299265249151</v>
      </c>
      <c r="AA793" s="165">
        <f t="shared" si="103"/>
        <v>3.6983610107363729E-2</v>
      </c>
    </row>
    <row r="794" spans="1:27" x14ac:dyDescent="0.35">
      <c r="A794" t="s">
        <v>1072</v>
      </c>
      <c r="B794" t="s">
        <v>1074</v>
      </c>
      <c r="C794" t="s">
        <v>1075</v>
      </c>
      <c r="D794" t="s">
        <v>1077</v>
      </c>
      <c r="E794" t="s">
        <v>1082</v>
      </c>
      <c r="F794" t="s">
        <v>1083</v>
      </c>
      <c r="G794" s="106">
        <v>27749.312465261031</v>
      </c>
      <c r="H794" s="133">
        <f t="shared" si="97"/>
        <v>47.84364218148454</v>
      </c>
      <c r="I794" s="132">
        <v>63550.072249703</v>
      </c>
      <c r="J794">
        <f t="shared" si="96"/>
        <v>23.84</v>
      </c>
      <c r="K794">
        <f t="shared" si="98"/>
        <v>2</v>
      </c>
      <c r="L794">
        <f t="shared" si="99"/>
        <v>1</v>
      </c>
      <c r="M794">
        <f t="shared" si="100"/>
        <v>1</v>
      </c>
      <c r="Y794" s="164">
        <f t="shared" si="101"/>
        <v>47.84364218148454</v>
      </c>
      <c r="Z794" s="164">
        <f t="shared" si="102"/>
        <v>49.792629637690602</v>
      </c>
      <c r="AA794" s="165">
        <f t="shared" si="103"/>
        <v>4.073660297042192E-2</v>
      </c>
    </row>
    <row r="795" spans="1:27" x14ac:dyDescent="0.35">
      <c r="A795" t="s">
        <v>1072</v>
      </c>
      <c r="B795" t="s">
        <v>1074</v>
      </c>
      <c r="C795" t="s">
        <v>1075</v>
      </c>
      <c r="D795" t="s">
        <v>1077</v>
      </c>
      <c r="E795" t="s">
        <v>1082</v>
      </c>
      <c r="F795" t="s">
        <v>1083</v>
      </c>
      <c r="G795" s="106">
        <v>28000.623039530219</v>
      </c>
      <c r="H795" s="133">
        <f t="shared" si="97"/>
        <v>48.276936275052101</v>
      </c>
      <c r="I795" s="132">
        <v>71394.000753582499</v>
      </c>
      <c r="J795">
        <f t="shared" si="96"/>
        <v>23.84</v>
      </c>
      <c r="K795">
        <f t="shared" si="98"/>
        <v>2</v>
      </c>
      <c r="L795">
        <f t="shared" si="99"/>
        <v>1</v>
      </c>
      <c r="M795">
        <f t="shared" si="100"/>
        <v>1</v>
      </c>
      <c r="Y795" s="164">
        <f t="shared" si="101"/>
        <v>48.276936275052101</v>
      </c>
      <c r="Z795" s="164">
        <f t="shared" si="102"/>
        <v>52.215841569427305</v>
      </c>
      <c r="AA795" s="165">
        <f t="shared" si="103"/>
        <v>8.1589794181092135E-2</v>
      </c>
    </row>
    <row r="796" spans="1:27" x14ac:dyDescent="0.35">
      <c r="A796" t="s">
        <v>1072</v>
      </c>
      <c r="B796" t="s">
        <v>1074</v>
      </c>
      <c r="C796" t="s">
        <v>1075</v>
      </c>
      <c r="D796" t="s">
        <v>1077</v>
      </c>
      <c r="E796" t="s">
        <v>1082</v>
      </c>
      <c r="F796" t="s">
        <v>1084</v>
      </c>
      <c r="G796" s="106">
        <v>18182.810225507594</v>
      </c>
      <c r="H796" s="133">
        <f t="shared" si="97"/>
        <v>31.349672802599301</v>
      </c>
      <c r="I796" s="132">
        <v>3495.45982983364</v>
      </c>
      <c r="J796">
        <f t="shared" si="96"/>
        <v>23.84</v>
      </c>
      <c r="K796">
        <f t="shared" si="98"/>
        <v>2</v>
      </c>
      <c r="L796">
        <f t="shared" si="99"/>
        <v>1</v>
      </c>
      <c r="M796">
        <f t="shared" si="100"/>
        <v>0</v>
      </c>
      <c r="Y796" s="164">
        <f t="shared" si="101"/>
        <v>31.349672802599301</v>
      </c>
      <c r="Z796" s="164">
        <f t="shared" si="102"/>
        <v>30.469668867897994</v>
      </c>
      <c r="AA796" s="165">
        <f t="shared" si="103"/>
        <v>-2.807059391791622E-2</v>
      </c>
    </row>
    <row r="797" spans="1:27" x14ac:dyDescent="0.35">
      <c r="A797" t="s">
        <v>1072</v>
      </c>
      <c r="B797" t="s">
        <v>1074</v>
      </c>
      <c r="C797" t="s">
        <v>1075</v>
      </c>
      <c r="D797" t="s">
        <v>1077</v>
      </c>
      <c r="E797" t="s">
        <v>1082</v>
      </c>
      <c r="F797" t="s">
        <v>1084</v>
      </c>
      <c r="G797" s="106">
        <v>20784.064475582552</v>
      </c>
      <c r="H797" s="133">
        <f t="shared" si="97"/>
        <v>35.834593923418197</v>
      </c>
      <c r="I797" s="132">
        <v>14172.2970393051</v>
      </c>
      <c r="J797">
        <f t="shared" si="96"/>
        <v>23.84</v>
      </c>
      <c r="K797">
        <f t="shared" si="98"/>
        <v>2</v>
      </c>
      <c r="L797">
        <f t="shared" si="99"/>
        <v>1</v>
      </c>
      <c r="M797">
        <f t="shared" si="100"/>
        <v>0</v>
      </c>
      <c r="Y797" s="164">
        <f t="shared" si="101"/>
        <v>35.834593923418197</v>
      </c>
      <c r="Z797" s="164">
        <f t="shared" si="102"/>
        <v>33.76804662674747</v>
      </c>
      <c r="AA797" s="165">
        <f t="shared" si="103"/>
        <v>-5.766905859424909E-2</v>
      </c>
    </row>
    <row r="798" spans="1:27" x14ac:dyDescent="0.35">
      <c r="A798" t="s">
        <v>1072</v>
      </c>
      <c r="B798" t="s">
        <v>1074</v>
      </c>
      <c r="C798" t="s">
        <v>1075</v>
      </c>
      <c r="D798" t="s">
        <v>1077</v>
      </c>
      <c r="E798" t="s">
        <v>1082</v>
      </c>
      <c r="F798" t="s">
        <v>1084</v>
      </c>
      <c r="G798" s="106">
        <v>21477.560748037959</v>
      </c>
      <c r="H798" s="133">
        <f t="shared" si="97"/>
        <v>37.030277151789583</v>
      </c>
      <c r="I798" s="132">
        <v>23954.0527728093</v>
      </c>
      <c r="J798">
        <f t="shared" si="96"/>
        <v>23.84</v>
      </c>
      <c r="K798">
        <f t="shared" si="98"/>
        <v>2</v>
      </c>
      <c r="L798">
        <f t="shared" si="99"/>
        <v>1</v>
      </c>
      <c r="M798">
        <f t="shared" si="100"/>
        <v>0</v>
      </c>
      <c r="Y798" s="164">
        <f t="shared" si="101"/>
        <v>37.030277151789583</v>
      </c>
      <c r="Z798" s="164">
        <f t="shared" si="102"/>
        <v>36.789908337373447</v>
      </c>
      <c r="AA798" s="165">
        <f t="shared" si="103"/>
        <v>-6.491142732495625E-3</v>
      </c>
    </row>
    <row r="799" spans="1:27" x14ac:dyDescent="0.35">
      <c r="A799" t="s">
        <v>1072</v>
      </c>
      <c r="B799" t="s">
        <v>1074</v>
      </c>
      <c r="C799" t="s">
        <v>1075</v>
      </c>
      <c r="D799" t="s">
        <v>1077</v>
      </c>
      <c r="E799" t="s">
        <v>1082</v>
      </c>
      <c r="F799" t="s">
        <v>1084</v>
      </c>
      <c r="G799" s="106">
        <v>24684.009371503493</v>
      </c>
      <c r="H799" s="133">
        <f t="shared" si="97"/>
        <v>42.558636847419812</v>
      </c>
      <c r="I799" s="132">
        <v>31081.371963744201</v>
      </c>
      <c r="J799">
        <f t="shared" si="96"/>
        <v>23.84</v>
      </c>
      <c r="K799">
        <f t="shared" si="98"/>
        <v>2</v>
      </c>
      <c r="L799">
        <f t="shared" si="99"/>
        <v>1</v>
      </c>
      <c r="M799">
        <f t="shared" si="100"/>
        <v>0</v>
      </c>
      <c r="Y799" s="164">
        <f t="shared" si="101"/>
        <v>42.558636847419812</v>
      </c>
      <c r="Z799" s="164">
        <f t="shared" si="102"/>
        <v>38.991739332674769</v>
      </c>
      <c r="AA799" s="165">
        <f t="shared" si="103"/>
        <v>-8.3811366598347536E-2</v>
      </c>
    </row>
    <row r="800" spans="1:27" x14ac:dyDescent="0.35">
      <c r="A800" t="s">
        <v>1072</v>
      </c>
      <c r="B800" t="s">
        <v>1074</v>
      </c>
      <c r="C800" t="s">
        <v>1075</v>
      </c>
      <c r="D800" t="s">
        <v>1077</v>
      </c>
      <c r="E800" t="s">
        <v>1082</v>
      </c>
      <c r="F800" t="s">
        <v>1084</v>
      </c>
      <c r="G800" s="106">
        <v>24307.333661443008</v>
      </c>
      <c r="H800" s="133">
        <f t="shared" si="97"/>
        <v>41.909195968005186</v>
      </c>
      <c r="I800" s="132">
        <v>45016.2336447989</v>
      </c>
      <c r="J800">
        <f t="shared" si="96"/>
        <v>23.84</v>
      </c>
      <c r="K800">
        <f t="shared" si="98"/>
        <v>2</v>
      </c>
      <c r="L800">
        <f t="shared" si="99"/>
        <v>1</v>
      </c>
      <c r="M800">
        <f t="shared" si="100"/>
        <v>0</v>
      </c>
      <c r="Y800" s="164">
        <f t="shared" si="101"/>
        <v>41.909195968005186</v>
      </c>
      <c r="Z800" s="164">
        <f t="shared" si="102"/>
        <v>43.296613233033689</v>
      </c>
      <c r="AA800" s="165">
        <f t="shared" si="103"/>
        <v>3.3105318128453298E-2</v>
      </c>
    </row>
    <row r="801" spans="1:27" x14ac:dyDescent="0.35">
      <c r="A801" t="s">
        <v>1072</v>
      </c>
      <c r="B801" t="s">
        <v>1074</v>
      </c>
      <c r="C801" t="s">
        <v>1075</v>
      </c>
      <c r="D801" t="s">
        <v>1077</v>
      </c>
      <c r="E801" t="s">
        <v>1082</v>
      </c>
      <c r="F801" t="s">
        <v>1084</v>
      </c>
      <c r="G801" s="106">
        <v>25052.313795934759</v>
      </c>
      <c r="H801" s="133">
        <f t="shared" si="97"/>
        <v>43.193644475749586</v>
      </c>
      <c r="I801" s="132">
        <v>54061.366139626101</v>
      </c>
      <c r="J801">
        <f t="shared" si="96"/>
        <v>23.84</v>
      </c>
      <c r="K801">
        <f t="shared" si="98"/>
        <v>2</v>
      </c>
      <c r="L801">
        <f t="shared" si="99"/>
        <v>1</v>
      </c>
      <c r="M801">
        <f t="shared" si="100"/>
        <v>0</v>
      </c>
      <c r="Y801" s="164">
        <f t="shared" si="101"/>
        <v>43.193644475749586</v>
      </c>
      <c r="Z801" s="164">
        <f t="shared" si="102"/>
        <v>46.090911138064833</v>
      </c>
      <c r="AA801" s="165">
        <f t="shared" si="103"/>
        <v>6.7076226085573065E-2</v>
      </c>
    </row>
    <row r="802" spans="1:27" x14ac:dyDescent="0.35">
      <c r="A802" t="s">
        <v>1072</v>
      </c>
      <c r="B802" t="s">
        <v>1074</v>
      </c>
      <c r="C802" t="s">
        <v>1075</v>
      </c>
      <c r="D802" t="s">
        <v>1077</v>
      </c>
      <c r="E802" t="s">
        <v>1082</v>
      </c>
      <c r="F802" t="s">
        <v>1084</v>
      </c>
      <c r="G802" s="106">
        <v>26115.680244785071</v>
      </c>
      <c r="H802" s="133">
        <f t="shared" si="97"/>
        <v>45.027034904801845</v>
      </c>
      <c r="I802" s="132">
        <v>63550.072249703</v>
      </c>
      <c r="J802">
        <f t="shared" si="96"/>
        <v>23.84</v>
      </c>
      <c r="K802">
        <f t="shared" si="98"/>
        <v>2</v>
      </c>
      <c r="L802">
        <f t="shared" si="99"/>
        <v>1</v>
      </c>
      <c r="M802">
        <f t="shared" si="100"/>
        <v>0</v>
      </c>
      <c r="Y802" s="164">
        <f t="shared" si="101"/>
        <v>45.027034904801845</v>
      </c>
      <c r="Z802" s="164">
        <f t="shared" si="102"/>
        <v>49.022241510506284</v>
      </c>
      <c r="AA802" s="165">
        <f t="shared" si="103"/>
        <v>8.8729062754216104E-2</v>
      </c>
    </row>
    <row r="803" spans="1:27" x14ac:dyDescent="0.35">
      <c r="A803" t="s">
        <v>1072</v>
      </c>
      <c r="B803" t="s">
        <v>1074</v>
      </c>
      <c r="C803" t="s">
        <v>1075</v>
      </c>
      <c r="D803" t="s">
        <v>1077</v>
      </c>
      <c r="E803" t="s">
        <v>1082</v>
      </c>
      <c r="F803" t="s">
        <v>1084</v>
      </c>
      <c r="G803" s="106">
        <v>26264.06709769808</v>
      </c>
      <c r="H803" s="133">
        <f t="shared" si="97"/>
        <v>45.282874306376002</v>
      </c>
      <c r="I803" s="132">
        <v>71394.000753582499</v>
      </c>
      <c r="J803">
        <f t="shared" si="96"/>
        <v>23.84</v>
      </c>
      <c r="K803">
        <f t="shared" si="98"/>
        <v>2</v>
      </c>
      <c r="L803">
        <f t="shared" si="99"/>
        <v>1</v>
      </c>
      <c r="M803">
        <f t="shared" si="100"/>
        <v>0</v>
      </c>
      <c r="Y803" s="164">
        <f t="shared" si="101"/>
        <v>45.282874306376002</v>
      </c>
      <c r="Z803" s="164">
        <f t="shared" si="102"/>
        <v>51.445453442242986</v>
      </c>
      <c r="AA803" s="165">
        <f t="shared" si="103"/>
        <v>0.13609072370653985</v>
      </c>
    </row>
    <row r="804" spans="1:27" x14ac:dyDescent="0.35">
      <c r="A804" t="s">
        <v>1072</v>
      </c>
      <c r="B804" t="s">
        <v>1074</v>
      </c>
      <c r="C804" t="s">
        <v>1075</v>
      </c>
      <c r="D804" t="s">
        <v>1077</v>
      </c>
      <c r="E804" t="s">
        <v>1080</v>
      </c>
      <c r="F804" t="s">
        <v>1083</v>
      </c>
      <c r="G804" s="106">
        <v>16358.472704190863</v>
      </c>
      <c r="H804" s="133">
        <f t="shared" si="97"/>
        <v>28.204263283087695</v>
      </c>
      <c r="I804" s="132">
        <v>3495.45982983364</v>
      </c>
      <c r="J804">
        <f t="shared" si="96"/>
        <v>23.84</v>
      </c>
      <c r="K804">
        <f t="shared" si="98"/>
        <v>2</v>
      </c>
      <c r="L804">
        <f t="shared" si="99"/>
        <v>1</v>
      </c>
      <c r="M804">
        <f t="shared" si="100"/>
        <v>1</v>
      </c>
      <c r="Y804" s="164">
        <f t="shared" si="101"/>
        <v>28.204263283087695</v>
      </c>
      <c r="Z804" s="164">
        <f t="shared" si="102"/>
        <v>31.240056995082313</v>
      </c>
      <c r="AA804" s="165">
        <f t="shared" si="103"/>
        <v>0.10763598685504361</v>
      </c>
    </row>
    <row r="805" spans="1:27" x14ac:dyDescent="0.35">
      <c r="A805" t="s">
        <v>1072</v>
      </c>
      <c r="B805" t="s">
        <v>1074</v>
      </c>
      <c r="C805" t="s">
        <v>1075</v>
      </c>
      <c r="D805" t="s">
        <v>1077</v>
      </c>
      <c r="E805" t="s">
        <v>1080</v>
      </c>
      <c r="F805" t="s">
        <v>1083</v>
      </c>
      <c r="G805" s="106">
        <v>19897.936560758924</v>
      </c>
      <c r="H805" s="133">
        <f t="shared" si="97"/>
        <v>34.306787173722284</v>
      </c>
      <c r="I805" s="132">
        <v>14172.2970393051</v>
      </c>
      <c r="J805">
        <f t="shared" si="96"/>
        <v>23.84</v>
      </c>
      <c r="K805">
        <f t="shared" si="98"/>
        <v>2</v>
      </c>
      <c r="L805">
        <f t="shared" si="99"/>
        <v>1</v>
      </c>
      <c r="M805">
        <f t="shared" si="100"/>
        <v>1</v>
      </c>
      <c r="Y805" s="164">
        <f t="shared" si="101"/>
        <v>34.306787173722284</v>
      </c>
      <c r="Z805" s="164">
        <f t="shared" si="102"/>
        <v>34.538434753931789</v>
      </c>
      <c r="AA805" s="165">
        <f t="shared" si="103"/>
        <v>6.7522376559625563E-3</v>
      </c>
    </row>
    <row r="806" spans="1:27" x14ac:dyDescent="0.35">
      <c r="A806" t="s">
        <v>1072</v>
      </c>
      <c r="B806" t="s">
        <v>1074</v>
      </c>
      <c r="C806" t="s">
        <v>1075</v>
      </c>
      <c r="D806" t="s">
        <v>1077</v>
      </c>
      <c r="E806" t="s">
        <v>1080</v>
      </c>
      <c r="F806" t="s">
        <v>1083</v>
      </c>
      <c r="G806" s="106">
        <v>20840.128445248356</v>
      </c>
      <c r="H806" s="133">
        <f t="shared" si="97"/>
        <v>35.931255940083375</v>
      </c>
      <c r="I806" s="132">
        <v>23954.0527728093</v>
      </c>
      <c r="J806">
        <f t="shared" si="96"/>
        <v>23.84</v>
      </c>
      <c r="K806">
        <f t="shared" si="98"/>
        <v>2</v>
      </c>
      <c r="L806">
        <f t="shared" si="99"/>
        <v>1</v>
      </c>
      <c r="M806">
        <f t="shared" si="100"/>
        <v>1</v>
      </c>
      <c r="Y806" s="164">
        <f t="shared" si="101"/>
        <v>35.931255940083375</v>
      </c>
      <c r="Z806" s="164">
        <f t="shared" si="102"/>
        <v>37.560296464557766</v>
      </c>
      <c r="AA806" s="165">
        <f t="shared" si="103"/>
        <v>4.533770061338438E-2</v>
      </c>
    </row>
    <row r="807" spans="1:27" x14ac:dyDescent="0.35">
      <c r="A807" t="s">
        <v>1072</v>
      </c>
      <c r="B807" t="s">
        <v>1074</v>
      </c>
      <c r="C807" t="s">
        <v>1075</v>
      </c>
      <c r="D807" t="s">
        <v>1077</v>
      </c>
      <c r="E807" t="s">
        <v>1080</v>
      </c>
      <c r="F807" t="s">
        <v>1083</v>
      </c>
      <c r="G807" s="106">
        <v>25181.821070260343</v>
      </c>
      <c r="H807" s="133">
        <f t="shared" si="97"/>
        <v>43.416932879759209</v>
      </c>
      <c r="I807" s="132">
        <v>31081.371963744201</v>
      </c>
      <c r="J807">
        <f t="shared" si="96"/>
        <v>23.84</v>
      </c>
      <c r="K807">
        <f t="shared" si="98"/>
        <v>2</v>
      </c>
      <c r="L807">
        <f t="shared" si="99"/>
        <v>1</v>
      </c>
      <c r="M807">
        <f t="shared" si="100"/>
        <v>1</v>
      </c>
      <c r="Y807" s="164">
        <f t="shared" si="101"/>
        <v>43.416932879759209</v>
      </c>
      <c r="Z807" s="164">
        <f t="shared" si="102"/>
        <v>39.762127459859087</v>
      </c>
      <c r="AA807" s="165">
        <f t="shared" si="103"/>
        <v>-8.4179263192586729E-2</v>
      </c>
    </row>
    <row r="808" spans="1:27" x14ac:dyDescent="0.35">
      <c r="A808" t="s">
        <v>1072</v>
      </c>
      <c r="B808" t="s">
        <v>1074</v>
      </c>
      <c r="C808" t="s">
        <v>1075</v>
      </c>
      <c r="D808" t="s">
        <v>1077</v>
      </c>
      <c r="E808" t="s">
        <v>1080</v>
      </c>
      <c r="F808" t="s">
        <v>1083</v>
      </c>
      <c r="G808" s="106">
        <v>25052.24343594418</v>
      </c>
      <c r="H808" s="133">
        <f t="shared" si="97"/>
        <v>43.193523165420999</v>
      </c>
      <c r="I808" s="132">
        <v>45016.2336447989</v>
      </c>
      <c r="J808">
        <f t="shared" si="96"/>
        <v>23.84</v>
      </c>
      <c r="K808">
        <f t="shared" si="98"/>
        <v>2</v>
      </c>
      <c r="L808">
        <f t="shared" si="99"/>
        <v>1</v>
      </c>
      <c r="M808">
        <f t="shared" si="100"/>
        <v>1</v>
      </c>
      <c r="Y808" s="164">
        <f t="shared" si="101"/>
        <v>43.193523165420999</v>
      </c>
      <c r="Z808" s="164">
        <f t="shared" si="102"/>
        <v>44.067001360218008</v>
      </c>
      <c r="AA808" s="165">
        <f t="shared" si="103"/>
        <v>2.0222434540748013E-2</v>
      </c>
    </row>
    <row r="809" spans="1:27" x14ac:dyDescent="0.35">
      <c r="A809" t="s">
        <v>1072</v>
      </c>
      <c r="B809" t="s">
        <v>1074</v>
      </c>
      <c r="C809" t="s">
        <v>1075</v>
      </c>
      <c r="D809" t="s">
        <v>1077</v>
      </c>
      <c r="E809" t="s">
        <v>1080</v>
      </c>
      <c r="F809" t="s">
        <v>1083</v>
      </c>
      <c r="G809" s="106">
        <v>26273.664649290142</v>
      </c>
      <c r="H809" s="133">
        <f t="shared" si="97"/>
        <v>45.299421809120936</v>
      </c>
      <c r="I809" s="132">
        <v>54061.366139626101</v>
      </c>
      <c r="J809">
        <f t="shared" si="96"/>
        <v>23.84</v>
      </c>
      <c r="K809">
        <f t="shared" si="98"/>
        <v>2</v>
      </c>
      <c r="L809">
        <f t="shared" si="99"/>
        <v>1</v>
      </c>
      <c r="M809">
        <f t="shared" si="100"/>
        <v>1</v>
      </c>
      <c r="Y809" s="164">
        <f t="shared" si="101"/>
        <v>45.299421809120936</v>
      </c>
      <c r="Z809" s="164">
        <f t="shared" si="102"/>
        <v>46.861299265249151</v>
      </c>
      <c r="AA809" s="165">
        <f t="shared" si="103"/>
        <v>3.4478971116000734E-2</v>
      </c>
    </row>
    <row r="810" spans="1:27" x14ac:dyDescent="0.35">
      <c r="A810" t="s">
        <v>1072</v>
      </c>
      <c r="B810" t="s">
        <v>1074</v>
      </c>
      <c r="C810" t="s">
        <v>1075</v>
      </c>
      <c r="D810" t="s">
        <v>1077</v>
      </c>
      <c r="E810" t="s">
        <v>1080</v>
      </c>
      <c r="F810" t="s">
        <v>1083</v>
      </c>
      <c r="G810" s="106">
        <v>27460.221721888262</v>
      </c>
      <c r="H810" s="133">
        <f t="shared" si="97"/>
        <v>47.345209865324591</v>
      </c>
      <c r="I810" s="132">
        <v>63550.072249703</v>
      </c>
      <c r="J810">
        <f t="shared" si="96"/>
        <v>23.84</v>
      </c>
      <c r="K810">
        <f t="shared" si="98"/>
        <v>2</v>
      </c>
      <c r="L810">
        <f t="shared" si="99"/>
        <v>1</v>
      </c>
      <c r="M810">
        <f t="shared" si="100"/>
        <v>1</v>
      </c>
      <c r="Y810" s="164">
        <f t="shared" si="101"/>
        <v>47.345209865324591</v>
      </c>
      <c r="Z810" s="164">
        <f t="shared" si="102"/>
        <v>49.792629637690602</v>
      </c>
      <c r="AA810" s="165">
        <f t="shared" si="103"/>
        <v>5.1693081081017445E-2</v>
      </c>
    </row>
    <row r="811" spans="1:27" x14ac:dyDescent="0.35">
      <c r="A811" t="s">
        <v>1072</v>
      </c>
      <c r="B811" t="s">
        <v>1074</v>
      </c>
      <c r="C811" t="s">
        <v>1075</v>
      </c>
      <c r="D811" t="s">
        <v>1077</v>
      </c>
      <c r="E811" t="s">
        <v>1080</v>
      </c>
      <c r="F811" t="s">
        <v>1083</v>
      </c>
      <c r="G811" s="106">
        <v>27920.836863108008</v>
      </c>
      <c r="H811" s="133">
        <f t="shared" si="97"/>
        <v>48.139373901910361</v>
      </c>
      <c r="I811" s="132">
        <v>71394.000753582499</v>
      </c>
      <c r="J811">
        <f t="shared" si="96"/>
        <v>23.84</v>
      </c>
      <c r="K811">
        <f t="shared" si="98"/>
        <v>2</v>
      </c>
      <c r="L811">
        <f t="shared" si="99"/>
        <v>1</v>
      </c>
      <c r="M811">
        <f t="shared" si="100"/>
        <v>1</v>
      </c>
      <c r="Y811" s="164">
        <f t="shared" si="101"/>
        <v>48.139373901910361</v>
      </c>
      <c r="Z811" s="164">
        <f t="shared" si="102"/>
        <v>52.215841569427305</v>
      </c>
      <c r="AA811" s="165">
        <f t="shared" si="103"/>
        <v>8.4680529410773531E-2</v>
      </c>
    </row>
    <row r="812" spans="1:27" x14ac:dyDescent="0.35">
      <c r="A812" t="s">
        <v>1072</v>
      </c>
      <c r="B812" t="s">
        <v>1074</v>
      </c>
      <c r="C812" t="s">
        <v>1075</v>
      </c>
      <c r="D812" t="s">
        <v>1077</v>
      </c>
      <c r="E812" t="s">
        <v>1080</v>
      </c>
      <c r="F812" t="s">
        <v>1084</v>
      </c>
      <c r="G812" s="106">
        <v>18579.140110026201</v>
      </c>
      <c r="H812" s="133">
        <f t="shared" si="97"/>
        <v>32.033000189700346</v>
      </c>
      <c r="I812" s="132">
        <v>3495.45982983364</v>
      </c>
      <c r="J812">
        <f t="shared" si="96"/>
        <v>23.84</v>
      </c>
      <c r="K812">
        <f t="shared" si="98"/>
        <v>2</v>
      </c>
      <c r="L812">
        <f t="shared" si="99"/>
        <v>1</v>
      </c>
      <c r="M812">
        <f t="shared" si="100"/>
        <v>0</v>
      </c>
      <c r="Y812" s="164">
        <f t="shared" si="101"/>
        <v>32.033000189700346</v>
      </c>
      <c r="Z812" s="164">
        <f t="shared" si="102"/>
        <v>30.469668867897994</v>
      </c>
      <c r="AA812" s="165">
        <f t="shared" si="103"/>
        <v>-4.8803774624426643E-2</v>
      </c>
    </row>
    <row r="813" spans="1:27" x14ac:dyDescent="0.35">
      <c r="A813" t="s">
        <v>1072</v>
      </c>
      <c r="B813" t="s">
        <v>1074</v>
      </c>
      <c r="C813" t="s">
        <v>1075</v>
      </c>
      <c r="D813" t="s">
        <v>1077</v>
      </c>
      <c r="E813" t="s">
        <v>1080</v>
      </c>
      <c r="F813" t="s">
        <v>1084</v>
      </c>
      <c r="G813" s="106">
        <v>21070.028881446735</v>
      </c>
      <c r="H813" s="133">
        <f t="shared" si="97"/>
        <v>36.327636002494373</v>
      </c>
      <c r="I813" s="132">
        <v>14172.2970393051</v>
      </c>
      <c r="J813">
        <f t="shared" si="96"/>
        <v>23.84</v>
      </c>
      <c r="K813">
        <f t="shared" si="98"/>
        <v>2</v>
      </c>
      <c r="L813">
        <f t="shared" si="99"/>
        <v>1</v>
      </c>
      <c r="M813">
        <f t="shared" si="100"/>
        <v>0</v>
      </c>
      <c r="Y813" s="164">
        <f t="shared" si="101"/>
        <v>36.327636002494373</v>
      </c>
      <c r="Z813" s="164">
        <f t="shared" si="102"/>
        <v>33.76804662674747</v>
      </c>
      <c r="AA813" s="165">
        <f t="shared" si="103"/>
        <v>-7.0458462410577849E-2</v>
      </c>
    </row>
    <row r="814" spans="1:27" x14ac:dyDescent="0.35">
      <c r="A814" t="s">
        <v>1072</v>
      </c>
      <c r="B814" t="s">
        <v>1074</v>
      </c>
      <c r="C814" t="s">
        <v>1075</v>
      </c>
      <c r="D814" t="s">
        <v>1077</v>
      </c>
      <c r="E814" t="s">
        <v>1080</v>
      </c>
      <c r="F814" t="s">
        <v>1084</v>
      </c>
      <c r="G814" s="106">
        <v>21751.120600343074</v>
      </c>
      <c r="H814" s="133">
        <f t="shared" si="97"/>
        <v>37.501932069557022</v>
      </c>
      <c r="I814" s="132">
        <v>23954.0527728093</v>
      </c>
      <c r="J814">
        <f t="shared" si="96"/>
        <v>23.84</v>
      </c>
      <c r="K814">
        <f t="shared" si="98"/>
        <v>2</v>
      </c>
      <c r="L814">
        <f t="shared" si="99"/>
        <v>1</v>
      </c>
      <c r="M814">
        <f t="shared" si="100"/>
        <v>0</v>
      </c>
      <c r="Y814" s="164">
        <f t="shared" si="101"/>
        <v>37.501932069557022</v>
      </c>
      <c r="Z814" s="164">
        <f t="shared" si="102"/>
        <v>36.789908337373447</v>
      </c>
      <c r="AA814" s="165">
        <f t="shared" si="103"/>
        <v>-1.8986321314404364E-2</v>
      </c>
    </row>
    <row r="815" spans="1:27" x14ac:dyDescent="0.35">
      <c r="A815" t="s">
        <v>1072</v>
      </c>
      <c r="B815" t="s">
        <v>1074</v>
      </c>
      <c r="C815" t="s">
        <v>1075</v>
      </c>
      <c r="D815" t="s">
        <v>1077</v>
      </c>
      <c r="E815" t="s">
        <v>1080</v>
      </c>
      <c r="F815" t="s">
        <v>1084</v>
      </c>
      <c r="G815" s="106">
        <v>24838.107870140026</v>
      </c>
      <c r="H815" s="133">
        <f t="shared" si="97"/>
        <v>42.82432391403453</v>
      </c>
      <c r="I815" s="132">
        <v>31081.371963744201</v>
      </c>
      <c r="J815">
        <f t="shared" si="96"/>
        <v>23.84</v>
      </c>
      <c r="K815">
        <f t="shared" si="98"/>
        <v>2</v>
      </c>
      <c r="L815">
        <f t="shared" si="99"/>
        <v>1</v>
      </c>
      <c r="M815">
        <f t="shared" si="100"/>
        <v>0</v>
      </c>
      <c r="Y815" s="164">
        <f t="shared" si="101"/>
        <v>42.82432391403453</v>
      </c>
      <c r="Z815" s="164">
        <f t="shared" si="102"/>
        <v>38.991739332674769</v>
      </c>
      <c r="AA815" s="165">
        <f t="shared" si="103"/>
        <v>-8.9495507017303577E-2</v>
      </c>
    </row>
    <row r="816" spans="1:27" x14ac:dyDescent="0.35">
      <c r="A816" t="s">
        <v>1072</v>
      </c>
      <c r="B816" t="s">
        <v>1074</v>
      </c>
      <c r="C816" t="s">
        <v>1075</v>
      </c>
      <c r="D816" t="s">
        <v>1077</v>
      </c>
      <c r="E816" t="s">
        <v>1080</v>
      </c>
      <c r="F816" t="s">
        <v>1084</v>
      </c>
      <c r="G816" s="106">
        <v>24497.238587402659</v>
      </c>
      <c r="H816" s="133">
        <f t="shared" si="97"/>
        <v>42.236618254142513</v>
      </c>
      <c r="I816" s="132">
        <v>45016.2336447989</v>
      </c>
      <c r="J816">
        <f t="shared" si="96"/>
        <v>23.84</v>
      </c>
      <c r="K816">
        <f t="shared" si="98"/>
        <v>2</v>
      </c>
      <c r="L816">
        <f t="shared" si="99"/>
        <v>1</v>
      </c>
      <c r="M816">
        <f t="shared" si="100"/>
        <v>0</v>
      </c>
      <c r="Y816" s="164">
        <f t="shared" si="101"/>
        <v>42.236618254142513</v>
      </c>
      <c r="Z816" s="164">
        <f t="shared" si="102"/>
        <v>43.296613233033689</v>
      </c>
      <c r="AA816" s="165">
        <f t="shared" si="103"/>
        <v>2.5096587338339083E-2</v>
      </c>
    </row>
    <row r="817" spans="1:27" x14ac:dyDescent="0.35">
      <c r="A817" t="s">
        <v>1072</v>
      </c>
      <c r="B817" t="s">
        <v>1074</v>
      </c>
      <c r="C817" t="s">
        <v>1075</v>
      </c>
      <c r="D817" t="s">
        <v>1077</v>
      </c>
      <c r="E817" t="s">
        <v>1080</v>
      </c>
      <c r="F817" t="s">
        <v>1084</v>
      </c>
      <c r="G817" s="106">
        <v>25172.047664198813</v>
      </c>
      <c r="H817" s="133">
        <f t="shared" si="97"/>
        <v>43.400082179653126</v>
      </c>
      <c r="I817" s="132">
        <v>54061.366139626101</v>
      </c>
      <c r="J817">
        <f t="shared" si="96"/>
        <v>23.84</v>
      </c>
      <c r="K817">
        <f t="shared" si="98"/>
        <v>2</v>
      </c>
      <c r="L817">
        <f t="shared" si="99"/>
        <v>1</v>
      </c>
      <c r="M817">
        <f t="shared" si="100"/>
        <v>0</v>
      </c>
      <c r="Y817" s="164">
        <f t="shared" si="101"/>
        <v>43.400082179653126</v>
      </c>
      <c r="Z817" s="164">
        <f t="shared" si="102"/>
        <v>46.090911138064833</v>
      </c>
      <c r="AA817" s="165">
        <f t="shared" si="103"/>
        <v>6.2000549843963748E-2</v>
      </c>
    </row>
    <row r="818" spans="1:27" x14ac:dyDescent="0.35">
      <c r="A818" t="s">
        <v>1072</v>
      </c>
      <c r="B818" t="s">
        <v>1074</v>
      </c>
      <c r="C818" t="s">
        <v>1075</v>
      </c>
      <c r="D818" t="s">
        <v>1077</v>
      </c>
      <c r="E818" t="s">
        <v>1080</v>
      </c>
      <c r="F818" t="s">
        <v>1084</v>
      </c>
      <c r="G818" s="106">
        <v>26010.161274898557</v>
      </c>
      <c r="H818" s="133">
        <f t="shared" si="97"/>
        <v>44.845105646376823</v>
      </c>
      <c r="I818" s="132">
        <v>63550.072249703</v>
      </c>
      <c r="J818">
        <f t="shared" si="96"/>
        <v>23.84</v>
      </c>
      <c r="K818">
        <f t="shared" si="98"/>
        <v>2</v>
      </c>
      <c r="L818">
        <f t="shared" si="99"/>
        <v>1</v>
      </c>
      <c r="M818">
        <f t="shared" si="100"/>
        <v>0</v>
      </c>
      <c r="Y818" s="164">
        <f t="shared" si="101"/>
        <v>44.845105646376823</v>
      </c>
      <c r="Z818" s="164">
        <f t="shared" si="102"/>
        <v>49.022241510506284</v>
      </c>
      <c r="AA818" s="165">
        <f t="shared" si="103"/>
        <v>9.314585848159207E-2</v>
      </c>
    </row>
    <row r="819" spans="1:27" x14ac:dyDescent="0.35">
      <c r="A819" t="s">
        <v>1072</v>
      </c>
      <c r="B819" t="s">
        <v>1074</v>
      </c>
      <c r="C819" t="s">
        <v>1075</v>
      </c>
      <c r="D819" t="s">
        <v>1077</v>
      </c>
      <c r="E819" t="s">
        <v>1080</v>
      </c>
      <c r="F819" t="s">
        <v>1084</v>
      </c>
      <c r="G819" s="106">
        <v>26241.121760278715</v>
      </c>
      <c r="H819" s="133">
        <f t="shared" si="97"/>
        <v>45.243313379790891</v>
      </c>
      <c r="I819" s="132">
        <v>71394.000753582499</v>
      </c>
      <c r="J819">
        <f t="shared" si="96"/>
        <v>23.84</v>
      </c>
      <c r="K819">
        <f t="shared" si="98"/>
        <v>2</v>
      </c>
      <c r="L819">
        <f t="shared" si="99"/>
        <v>1</v>
      </c>
      <c r="M819">
        <f t="shared" si="100"/>
        <v>0</v>
      </c>
      <c r="Y819" s="164">
        <f t="shared" si="101"/>
        <v>45.243313379790891</v>
      </c>
      <c r="Z819" s="164">
        <f t="shared" si="102"/>
        <v>51.445453442242986</v>
      </c>
      <c r="AA819" s="165">
        <f t="shared" si="103"/>
        <v>0.1370841257886839</v>
      </c>
    </row>
    <row r="820" spans="1:27" x14ac:dyDescent="0.35">
      <c r="A820" t="s">
        <v>1072</v>
      </c>
      <c r="B820" t="s">
        <v>1074</v>
      </c>
      <c r="C820" t="s">
        <v>1075</v>
      </c>
      <c r="D820" t="s">
        <v>1077</v>
      </c>
      <c r="E820" t="s">
        <v>1081</v>
      </c>
      <c r="F820" t="s">
        <v>1083</v>
      </c>
      <c r="G820" s="106">
        <v>16261.720725479712</v>
      </c>
      <c r="H820" s="133">
        <f t="shared" si="97"/>
        <v>28.037449526689159</v>
      </c>
      <c r="I820" s="132">
        <v>3495.45982983364</v>
      </c>
      <c r="J820">
        <f t="shared" si="96"/>
        <v>23.84</v>
      </c>
      <c r="K820">
        <f t="shared" si="98"/>
        <v>2</v>
      </c>
      <c r="L820">
        <f t="shared" si="99"/>
        <v>1</v>
      </c>
      <c r="M820">
        <f t="shared" si="100"/>
        <v>1</v>
      </c>
      <c r="Y820" s="164">
        <f t="shared" si="101"/>
        <v>28.037449526689159</v>
      </c>
      <c r="Z820" s="164">
        <f t="shared" si="102"/>
        <v>31.240056995082313</v>
      </c>
      <c r="AA820" s="165">
        <f t="shared" si="103"/>
        <v>0.11422606272887115</v>
      </c>
    </row>
    <row r="821" spans="1:27" x14ac:dyDescent="0.35">
      <c r="A821" t="s">
        <v>1072</v>
      </c>
      <c r="B821" t="s">
        <v>1074</v>
      </c>
      <c r="C821" t="s">
        <v>1075</v>
      </c>
      <c r="D821" t="s">
        <v>1077</v>
      </c>
      <c r="E821" t="s">
        <v>1081</v>
      </c>
      <c r="F821" t="s">
        <v>1083</v>
      </c>
      <c r="G821" s="106">
        <v>19770.555197724927</v>
      </c>
      <c r="H821" s="133">
        <f t="shared" si="97"/>
        <v>34.087164134008496</v>
      </c>
      <c r="I821" s="132">
        <v>14172.2970393051</v>
      </c>
      <c r="J821">
        <f t="shared" si="96"/>
        <v>23.84</v>
      </c>
      <c r="K821">
        <f t="shared" si="98"/>
        <v>2</v>
      </c>
      <c r="L821">
        <f t="shared" si="99"/>
        <v>1</v>
      </c>
      <c r="M821">
        <f t="shared" si="100"/>
        <v>1</v>
      </c>
      <c r="Y821" s="164">
        <f t="shared" si="101"/>
        <v>34.087164134008496</v>
      </c>
      <c r="Z821" s="164">
        <f t="shared" si="102"/>
        <v>34.538434753931789</v>
      </c>
      <c r="AA821" s="165">
        <f t="shared" si="103"/>
        <v>1.3238725819173291E-2</v>
      </c>
    </row>
    <row r="822" spans="1:27" x14ac:dyDescent="0.35">
      <c r="A822" t="s">
        <v>1072</v>
      </c>
      <c r="B822" t="s">
        <v>1074</v>
      </c>
      <c r="C822" t="s">
        <v>1075</v>
      </c>
      <c r="D822" t="s">
        <v>1077</v>
      </c>
      <c r="E822" t="s">
        <v>1081</v>
      </c>
      <c r="F822" t="s">
        <v>1083</v>
      </c>
      <c r="G822" s="106">
        <v>20742.93858130071</v>
      </c>
      <c r="H822" s="133">
        <f t="shared" si="97"/>
        <v>35.763687209139157</v>
      </c>
      <c r="I822" s="132">
        <v>23954.0527728093</v>
      </c>
      <c r="J822">
        <f t="shared" si="96"/>
        <v>23.84</v>
      </c>
      <c r="K822">
        <f t="shared" si="98"/>
        <v>2</v>
      </c>
      <c r="L822">
        <f t="shared" si="99"/>
        <v>1</v>
      </c>
      <c r="M822">
        <f t="shared" si="100"/>
        <v>1</v>
      </c>
      <c r="Y822" s="164">
        <f t="shared" si="101"/>
        <v>35.763687209139157</v>
      </c>
      <c r="Z822" s="164">
        <f t="shared" si="102"/>
        <v>37.560296464557766</v>
      </c>
      <c r="AA822" s="165">
        <f t="shared" si="103"/>
        <v>5.023557120697264E-2</v>
      </c>
    </row>
    <row r="823" spans="1:27" x14ac:dyDescent="0.35">
      <c r="A823" t="s">
        <v>1072</v>
      </c>
      <c r="B823" t="s">
        <v>1074</v>
      </c>
      <c r="C823" t="s">
        <v>1075</v>
      </c>
      <c r="D823" t="s">
        <v>1077</v>
      </c>
      <c r="E823" t="s">
        <v>1081</v>
      </c>
      <c r="F823" t="s">
        <v>1083</v>
      </c>
      <c r="G823" s="106">
        <v>25223.757078515053</v>
      </c>
      <c r="H823" s="133">
        <f t="shared" si="97"/>
        <v>43.489236342267333</v>
      </c>
      <c r="I823" s="132">
        <v>31081.371963744201</v>
      </c>
      <c r="J823">
        <f t="shared" si="96"/>
        <v>23.84</v>
      </c>
      <c r="K823">
        <f t="shared" si="98"/>
        <v>2</v>
      </c>
      <c r="L823">
        <f t="shared" si="99"/>
        <v>1</v>
      </c>
      <c r="M823">
        <f t="shared" si="100"/>
        <v>1</v>
      </c>
      <c r="Y823" s="164">
        <f t="shared" si="101"/>
        <v>43.489236342267333</v>
      </c>
      <c r="Z823" s="164">
        <f t="shared" si="102"/>
        <v>39.762127459859087</v>
      </c>
      <c r="AA823" s="165">
        <f t="shared" si="103"/>
        <v>-8.5701870069074038E-2</v>
      </c>
    </row>
    <row r="824" spans="1:27" x14ac:dyDescent="0.35">
      <c r="A824" t="s">
        <v>1072</v>
      </c>
      <c r="B824" t="s">
        <v>1074</v>
      </c>
      <c r="C824" t="s">
        <v>1075</v>
      </c>
      <c r="D824" t="s">
        <v>1077</v>
      </c>
      <c r="E824" t="s">
        <v>1081</v>
      </c>
      <c r="F824" t="s">
        <v>1083</v>
      </c>
      <c r="G824" s="106">
        <v>25036.940106854552</v>
      </c>
      <c r="H824" s="133">
        <f t="shared" si="97"/>
        <v>43.167138115266468</v>
      </c>
      <c r="I824" s="132">
        <v>45016.2336447989</v>
      </c>
      <c r="J824">
        <f t="shared" si="96"/>
        <v>23.84</v>
      </c>
      <c r="K824">
        <f t="shared" si="98"/>
        <v>2</v>
      </c>
      <c r="L824">
        <f t="shared" si="99"/>
        <v>1</v>
      </c>
      <c r="M824">
        <f t="shared" si="100"/>
        <v>1</v>
      </c>
      <c r="Y824" s="164">
        <f t="shared" si="101"/>
        <v>43.167138115266468</v>
      </c>
      <c r="Z824" s="164">
        <f t="shared" si="102"/>
        <v>44.067001360218008</v>
      </c>
      <c r="AA824" s="165">
        <f t="shared" si="103"/>
        <v>2.0846025107077892E-2</v>
      </c>
    </row>
    <row r="825" spans="1:27" x14ac:dyDescent="0.35">
      <c r="A825" t="s">
        <v>1072</v>
      </c>
      <c r="B825" t="s">
        <v>1074</v>
      </c>
      <c r="C825" t="s">
        <v>1075</v>
      </c>
      <c r="D825" t="s">
        <v>1077</v>
      </c>
      <c r="E825" t="s">
        <v>1081</v>
      </c>
      <c r="F825" t="s">
        <v>1083</v>
      </c>
      <c r="G825" s="106">
        <v>26302.961644848605</v>
      </c>
      <c r="H825" s="133">
        <f t="shared" si="97"/>
        <v>45.349933870428629</v>
      </c>
      <c r="I825" s="132">
        <v>54061.366139626101</v>
      </c>
      <c r="J825">
        <f t="shared" si="96"/>
        <v>23.84</v>
      </c>
      <c r="K825">
        <f t="shared" si="98"/>
        <v>2</v>
      </c>
      <c r="L825">
        <f t="shared" si="99"/>
        <v>1</v>
      </c>
      <c r="M825">
        <f t="shared" si="100"/>
        <v>1</v>
      </c>
      <c r="Y825" s="164">
        <f t="shared" si="101"/>
        <v>45.349933870428629</v>
      </c>
      <c r="Z825" s="164">
        <f t="shared" si="102"/>
        <v>46.861299265249151</v>
      </c>
      <c r="AA825" s="165">
        <f t="shared" si="103"/>
        <v>3.3326738670418132E-2</v>
      </c>
    </row>
    <row r="826" spans="1:27" x14ac:dyDescent="0.35">
      <c r="A826" t="s">
        <v>1072</v>
      </c>
      <c r="B826" t="s">
        <v>1074</v>
      </c>
      <c r="C826" t="s">
        <v>1075</v>
      </c>
      <c r="D826" t="s">
        <v>1077</v>
      </c>
      <c r="E826" t="s">
        <v>1081</v>
      </c>
      <c r="F826" t="s">
        <v>1083</v>
      </c>
      <c r="G826" s="106">
        <v>27608.758627248808</v>
      </c>
      <c r="H826" s="133">
        <f t="shared" si="97"/>
        <v>47.601307978015186</v>
      </c>
      <c r="I826" s="132">
        <v>63550.072249703</v>
      </c>
      <c r="J826">
        <f t="shared" si="96"/>
        <v>23.84</v>
      </c>
      <c r="K826">
        <f t="shared" si="98"/>
        <v>2</v>
      </c>
      <c r="L826">
        <f t="shared" si="99"/>
        <v>1</v>
      </c>
      <c r="M826">
        <f t="shared" si="100"/>
        <v>1</v>
      </c>
      <c r="Y826" s="164">
        <f t="shared" si="101"/>
        <v>47.601307978015186</v>
      </c>
      <c r="Z826" s="164">
        <f t="shared" si="102"/>
        <v>49.792629637690602</v>
      </c>
      <c r="AA826" s="165">
        <f t="shared" si="103"/>
        <v>4.6034904349424366E-2</v>
      </c>
    </row>
    <row r="827" spans="1:27" x14ac:dyDescent="0.35">
      <c r="A827" t="s">
        <v>1072</v>
      </c>
      <c r="B827" t="s">
        <v>1074</v>
      </c>
      <c r="C827" t="s">
        <v>1075</v>
      </c>
      <c r="D827" t="s">
        <v>1077</v>
      </c>
      <c r="E827" t="s">
        <v>1081</v>
      </c>
      <c r="F827" t="s">
        <v>1083</v>
      </c>
      <c r="G827" s="106">
        <v>28154.711056855809</v>
      </c>
      <c r="H827" s="133">
        <f t="shared" si="97"/>
        <v>48.542605270441051</v>
      </c>
      <c r="I827" s="132">
        <v>71394.000753582499</v>
      </c>
      <c r="J827">
        <f t="shared" si="96"/>
        <v>23.84</v>
      </c>
      <c r="K827">
        <f t="shared" si="98"/>
        <v>2</v>
      </c>
      <c r="L827">
        <f t="shared" si="99"/>
        <v>1</v>
      </c>
      <c r="M827">
        <f t="shared" si="100"/>
        <v>1</v>
      </c>
      <c r="Y827" s="164">
        <f t="shared" si="101"/>
        <v>48.542605270441051</v>
      </c>
      <c r="Z827" s="164">
        <f t="shared" si="102"/>
        <v>52.215841569427305</v>
      </c>
      <c r="AA827" s="165">
        <f t="shared" si="103"/>
        <v>7.567035758632823E-2</v>
      </c>
    </row>
    <row r="828" spans="1:27" x14ac:dyDescent="0.35">
      <c r="A828" t="s">
        <v>1072</v>
      </c>
      <c r="B828" t="s">
        <v>1074</v>
      </c>
      <c r="C828" t="s">
        <v>1075</v>
      </c>
      <c r="D828" t="s">
        <v>1077</v>
      </c>
      <c r="E828" t="s">
        <v>1081</v>
      </c>
      <c r="F828" t="s">
        <v>1084</v>
      </c>
      <c r="G828" s="106">
        <v>18452.603412511289</v>
      </c>
      <c r="H828" s="133">
        <f t="shared" si="97"/>
        <v>31.814833469847052</v>
      </c>
      <c r="I828" s="132">
        <v>3495.45982983364</v>
      </c>
      <c r="J828">
        <f t="shared" si="96"/>
        <v>23.84</v>
      </c>
      <c r="K828">
        <f t="shared" si="98"/>
        <v>2</v>
      </c>
      <c r="L828">
        <f t="shared" si="99"/>
        <v>1</v>
      </c>
      <c r="M828">
        <f t="shared" si="100"/>
        <v>0</v>
      </c>
      <c r="Y828" s="164">
        <f t="shared" si="101"/>
        <v>31.814833469847052</v>
      </c>
      <c r="Z828" s="164">
        <f t="shared" si="102"/>
        <v>30.469668867897994</v>
      </c>
      <c r="AA828" s="165">
        <f t="shared" si="103"/>
        <v>-4.2281051171427886E-2</v>
      </c>
    </row>
    <row r="829" spans="1:27" x14ac:dyDescent="0.35">
      <c r="A829" t="s">
        <v>1072</v>
      </c>
      <c r="B829" t="s">
        <v>1074</v>
      </c>
      <c r="C829" t="s">
        <v>1075</v>
      </c>
      <c r="D829" t="s">
        <v>1077</v>
      </c>
      <c r="E829" t="s">
        <v>1081</v>
      </c>
      <c r="F829" t="s">
        <v>1084</v>
      </c>
      <c r="G829" s="106">
        <v>20971.635128265392</v>
      </c>
      <c r="H829" s="133">
        <f t="shared" si="97"/>
        <v>36.157991600457571</v>
      </c>
      <c r="I829" s="132">
        <v>14172.2970393051</v>
      </c>
      <c r="J829">
        <f t="shared" si="96"/>
        <v>23.84</v>
      </c>
      <c r="K829">
        <f t="shared" si="98"/>
        <v>2</v>
      </c>
      <c r="L829">
        <f t="shared" si="99"/>
        <v>1</v>
      </c>
      <c r="M829">
        <f t="shared" si="100"/>
        <v>0</v>
      </c>
      <c r="Y829" s="164">
        <f t="shared" si="101"/>
        <v>36.157991600457571</v>
      </c>
      <c r="Z829" s="164">
        <f t="shared" si="102"/>
        <v>33.76804662674747</v>
      </c>
      <c r="AA829" s="165">
        <f t="shared" si="103"/>
        <v>-6.609728217536992E-2</v>
      </c>
    </row>
    <row r="830" spans="1:27" x14ac:dyDescent="0.35">
      <c r="A830" t="s">
        <v>1072</v>
      </c>
      <c r="B830" t="s">
        <v>1074</v>
      </c>
      <c r="C830" t="s">
        <v>1075</v>
      </c>
      <c r="D830" t="s">
        <v>1077</v>
      </c>
      <c r="E830" t="s">
        <v>1081</v>
      </c>
      <c r="F830" t="s">
        <v>1084</v>
      </c>
      <c r="G830" s="106">
        <v>21634.13816778368</v>
      </c>
      <c r="H830" s="133">
        <f t="shared" si="97"/>
        <v>37.300238220316686</v>
      </c>
      <c r="I830" s="132">
        <v>23954.0527728093</v>
      </c>
      <c r="J830">
        <f t="shared" si="96"/>
        <v>23.84</v>
      </c>
      <c r="K830">
        <f t="shared" si="98"/>
        <v>2</v>
      </c>
      <c r="L830">
        <f t="shared" si="99"/>
        <v>1</v>
      </c>
      <c r="M830">
        <f t="shared" si="100"/>
        <v>0</v>
      </c>
      <c r="Y830" s="164">
        <f t="shared" si="101"/>
        <v>37.300238220316686</v>
      </c>
      <c r="Z830" s="164">
        <f t="shared" si="102"/>
        <v>36.789908337373447</v>
      </c>
      <c r="AA830" s="165">
        <f t="shared" si="103"/>
        <v>-1.3681678919285623E-2</v>
      </c>
    </row>
    <row r="831" spans="1:27" x14ac:dyDescent="0.35">
      <c r="A831" t="s">
        <v>1072</v>
      </c>
      <c r="B831" t="s">
        <v>1074</v>
      </c>
      <c r="C831" t="s">
        <v>1075</v>
      </c>
      <c r="D831" t="s">
        <v>1077</v>
      </c>
      <c r="E831" t="s">
        <v>1081</v>
      </c>
      <c r="F831" t="s">
        <v>1084</v>
      </c>
      <c r="G831" s="106">
        <v>24830.135038781584</v>
      </c>
      <c r="H831" s="133">
        <f t="shared" si="97"/>
        <v>42.810577653071697</v>
      </c>
      <c r="I831" s="132">
        <v>31081.371963744201</v>
      </c>
      <c r="J831">
        <f t="shared" si="96"/>
        <v>23.84</v>
      </c>
      <c r="K831">
        <f t="shared" si="98"/>
        <v>2</v>
      </c>
      <c r="L831">
        <f t="shared" si="99"/>
        <v>1</v>
      </c>
      <c r="M831">
        <f t="shared" si="100"/>
        <v>0</v>
      </c>
      <c r="Y831" s="164">
        <f t="shared" si="101"/>
        <v>42.810577653071697</v>
      </c>
      <c r="Z831" s="164">
        <f t="shared" si="102"/>
        <v>38.991739332674769</v>
      </c>
      <c r="AA831" s="165">
        <f t="shared" si="103"/>
        <v>-8.9203148608365534E-2</v>
      </c>
    </row>
    <row r="832" spans="1:27" x14ac:dyDescent="0.35">
      <c r="A832" t="s">
        <v>1072</v>
      </c>
      <c r="B832" t="s">
        <v>1074</v>
      </c>
      <c r="C832" t="s">
        <v>1075</v>
      </c>
      <c r="D832" t="s">
        <v>1077</v>
      </c>
      <c r="E832" t="s">
        <v>1081</v>
      </c>
      <c r="F832" t="s">
        <v>1084</v>
      </c>
      <c r="G832" s="106">
        <v>24464.802531251371</v>
      </c>
      <c r="H832" s="133">
        <f t="shared" si="97"/>
        <v>42.180694019398913</v>
      </c>
      <c r="I832" s="132">
        <v>45016.2336447989</v>
      </c>
      <c r="J832">
        <f t="shared" si="96"/>
        <v>23.84</v>
      </c>
      <c r="K832">
        <f t="shared" si="98"/>
        <v>2</v>
      </c>
      <c r="L832">
        <f t="shared" si="99"/>
        <v>1</v>
      </c>
      <c r="M832">
        <f t="shared" si="100"/>
        <v>0</v>
      </c>
      <c r="Y832" s="164">
        <f t="shared" si="101"/>
        <v>42.180694019398913</v>
      </c>
      <c r="Z832" s="164">
        <f t="shared" si="102"/>
        <v>43.296613233033689</v>
      </c>
      <c r="AA832" s="165">
        <f t="shared" si="103"/>
        <v>2.6455686412403923E-2</v>
      </c>
    </row>
    <row r="833" spans="1:27" x14ac:dyDescent="0.35">
      <c r="A833" t="s">
        <v>1072</v>
      </c>
      <c r="B833" t="s">
        <v>1074</v>
      </c>
      <c r="C833" t="s">
        <v>1075</v>
      </c>
      <c r="D833" t="s">
        <v>1077</v>
      </c>
      <c r="E833" t="s">
        <v>1081</v>
      </c>
      <c r="F833" t="s">
        <v>1084</v>
      </c>
      <c r="G833" s="106">
        <v>25140.57201263358</v>
      </c>
      <c r="H833" s="133">
        <f t="shared" si="97"/>
        <v>43.345813814885481</v>
      </c>
      <c r="I833" s="132">
        <v>54061.366139626101</v>
      </c>
      <c r="J833">
        <f t="shared" si="96"/>
        <v>23.84</v>
      </c>
      <c r="K833">
        <f t="shared" si="98"/>
        <v>2</v>
      </c>
      <c r="L833">
        <f t="shared" si="99"/>
        <v>1</v>
      </c>
      <c r="M833">
        <f t="shared" si="100"/>
        <v>0</v>
      </c>
      <c r="Y833" s="164">
        <f t="shared" si="101"/>
        <v>43.345813814885481</v>
      </c>
      <c r="Z833" s="164">
        <f t="shared" si="102"/>
        <v>46.090911138064833</v>
      </c>
      <c r="AA833" s="165">
        <f t="shared" si="103"/>
        <v>6.3330159975832467E-2</v>
      </c>
    </row>
    <row r="834" spans="1:27" x14ac:dyDescent="0.35">
      <c r="A834" t="s">
        <v>1072</v>
      </c>
      <c r="B834" t="s">
        <v>1074</v>
      </c>
      <c r="C834" t="s">
        <v>1075</v>
      </c>
      <c r="D834" t="s">
        <v>1077</v>
      </c>
      <c r="E834" t="s">
        <v>1081</v>
      </c>
      <c r="F834" t="s">
        <v>1084</v>
      </c>
      <c r="G834" s="106">
        <v>26067.330768344724</v>
      </c>
      <c r="H834" s="133">
        <f t="shared" si="97"/>
        <v>44.943673738525383</v>
      </c>
      <c r="I834" s="132">
        <v>63550.072249703</v>
      </c>
      <c r="J834">
        <f t="shared" si="96"/>
        <v>23.84</v>
      </c>
      <c r="K834">
        <f t="shared" si="98"/>
        <v>2</v>
      </c>
      <c r="L834">
        <f t="shared" si="99"/>
        <v>1</v>
      </c>
      <c r="M834">
        <f t="shared" si="100"/>
        <v>0</v>
      </c>
      <c r="Y834" s="164">
        <f t="shared" si="101"/>
        <v>44.943673738525383</v>
      </c>
      <c r="Z834" s="164">
        <f t="shared" si="102"/>
        <v>49.022241510506284</v>
      </c>
      <c r="AA834" s="165">
        <f t="shared" si="103"/>
        <v>9.0748428704545026E-2</v>
      </c>
    </row>
    <row r="835" spans="1:27" x14ac:dyDescent="0.35">
      <c r="A835" t="s">
        <v>1072</v>
      </c>
      <c r="B835" t="s">
        <v>1074</v>
      </c>
      <c r="C835" t="s">
        <v>1075</v>
      </c>
      <c r="D835" t="s">
        <v>1077</v>
      </c>
      <c r="E835" t="s">
        <v>1081</v>
      </c>
      <c r="F835" t="s">
        <v>1084</v>
      </c>
      <c r="G835" s="106">
        <v>26345.472948392464</v>
      </c>
      <c r="H835" s="133">
        <f t="shared" si="97"/>
        <v>45.42322922136632</v>
      </c>
      <c r="I835" s="132">
        <v>71394.000753582499</v>
      </c>
      <c r="J835">
        <f t="shared" si="96"/>
        <v>23.84</v>
      </c>
      <c r="K835">
        <f t="shared" si="98"/>
        <v>2</v>
      </c>
      <c r="L835">
        <f t="shared" si="99"/>
        <v>1</v>
      </c>
      <c r="M835">
        <f t="shared" si="100"/>
        <v>0</v>
      </c>
      <c r="Y835" s="164">
        <f t="shared" si="101"/>
        <v>45.42322922136632</v>
      </c>
      <c r="Z835" s="164">
        <f t="shared" si="102"/>
        <v>51.445453442242986</v>
      </c>
      <c r="AA835" s="165">
        <f t="shared" si="103"/>
        <v>0.13258027498502711</v>
      </c>
    </row>
    <row r="836" spans="1:27" x14ac:dyDescent="0.35">
      <c r="A836" t="s">
        <v>1072</v>
      </c>
      <c r="B836" t="s">
        <v>1074</v>
      </c>
      <c r="C836" t="s">
        <v>1075</v>
      </c>
      <c r="D836" t="s">
        <v>1078</v>
      </c>
      <c r="E836" t="s">
        <v>1079</v>
      </c>
      <c r="F836" t="s">
        <v>1083</v>
      </c>
      <c r="G836" s="106">
        <v>16336.588093975832</v>
      </c>
      <c r="H836" s="133">
        <f t="shared" si="97"/>
        <v>28.166531196510054</v>
      </c>
      <c r="I836" s="132">
        <v>3495.45982983364</v>
      </c>
      <c r="J836">
        <f t="shared" ref="J836:J899" si="104">IF(A836="LI01",10,23.84)</f>
        <v>23.84</v>
      </c>
      <c r="K836">
        <f t="shared" si="98"/>
        <v>2</v>
      </c>
      <c r="L836">
        <f t="shared" si="99"/>
        <v>1</v>
      </c>
      <c r="M836">
        <f t="shared" si="100"/>
        <v>1</v>
      </c>
      <c r="Y836" s="164">
        <f t="shared" si="101"/>
        <v>28.166531196510054</v>
      </c>
      <c r="Z836" s="164">
        <f t="shared" si="102"/>
        <v>31.240056995082313</v>
      </c>
      <c r="AA836" s="165">
        <f t="shared" si="103"/>
        <v>0.10911978394247845</v>
      </c>
    </row>
    <row r="837" spans="1:27" x14ac:dyDescent="0.35">
      <c r="A837" t="s">
        <v>1072</v>
      </c>
      <c r="B837" t="s">
        <v>1074</v>
      </c>
      <c r="C837" t="s">
        <v>1075</v>
      </c>
      <c r="D837" t="s">
        <v>1078</v>
      </c>
      <c r="E837" t="s">
        <v>1079</v>
      </c>
      <c r="F837" t="s">
        <v>1083</v>
      </c>
      <c r="G837" s="106">
        <v>19882.097462911443</v>
      </c>
      <c r="H837" s="133">
        <f t="shared" ref="H837:H900" si="105">G837/580</f>
        <v>34.279478384330076</v>
      </c>
      <c r="I837" s="132">
        <v>14172.2970393051</v>
      </c>
      <c r="J837">
        <f t="shared" si="104"/>
        <v>23.84</v>
      </c>
      <c r="K837">
        <f t="shared" ref="K837:K900" si="106">IF(B837="ENT01",1,2)</f>
        <v>2</v>
      </c>
      <c r="L837">
        <f t="shared" ref="L837:L900" si="107">IF(C837="ENV01",1,2)</f>
        <v>1</v>
      </c>
      <c r="M837">
        <f t="shared" ref="M837:M900" si="108">IF(F837="ZVDF01",1,0)</f>
        <v>1</v>
      </c>
      <c r="Y837" s="164">
        <f t="shared" ref="Y837:Y900" si="109">H837</f>
        <v>34.279478384330076</v>
      </c>
      <c r="Z837" s="164">
        <f t="shared" ref="Z837:Z900" si="110">$P$20+I837*$P$21+J837*$P$22+K837*$P$23+L837*$P$24+M837*$P$25</f>
        <v>34.538434753931789</v>
      </c>
      <c r="AA837" s="165">
        <f t="shared" ref="AA837:AA900" si="111">Z837/Y837-1</f>
        <v>7.5542680871154566E-3</v>
      </c>
    </row>
    <row r="838" spans="1:27" x14ac:dyDescent="0.35">
      <c r="A838" t="s">
        <v>1072</v>
      </c>
      <c r="B838" t="s">
        <v>1074</v>
      </c>
      <c r="C838" t="s">
        <v>1075</v>
      </c>
      <c r="D838" t="s">
        <v>1078</v>
      </c>
      <c r="E838" t="s">
        <v>1079</v>
      </c>
      <c r="F838" t="s">
        <v>1083</v>
      </c>
      <c r="G838" s="106">
        <v>20761.938655693317</v>
      </c>
      <c r="H838" s="133">
        <f t="shared" si="105"/>
        <v>35.796445958091923</v>
      </c>
      <c r="I838" s="132">
        <v>23954.0527728093</v>
      </c>
      <c r="J838">
        <f t="shared" si="104"/>
        <v>23.84</v>
      </c>
      <c r="K838">
        <f t="shared" si="106"/>
        <v>2</v>
      </c>
      <c r="L838">
        <f t="shared" si="107"/>
        <v>1</v>
      </c>
      <c r="M838">
        <f t="shared" si="108"/>
        <v>1</v>
      </c>
      <c r="Y838" s="164">
        <f t="shared" si="109"/>
        <v>35.796445958091923</v>
      </c>
      <c r="Z838" s="164">
        <f t="shared" si="110"/>
        <v>37.560296464557766</v>
      </c>
      <c r="AA838" s="165">
        <f t="shared" si="111"/>
        <v>4.9274458937371701E-2</v>
      </c>
    </row>
    <row r="839" spans="1:27" x14ac:dyDescent="0.35">
      <c r="A839" t="s">
        <v>1072</v>
      </c>
      <c r="B839" t="s">
        <v>1074</v>
      </c>
      <c r="C839" t="s">
        <v>1075</v>
      </c>
      <c r="D839" t="s">
        <v>1078</v>
      </c>
      <c r="E839" t="s">
        <v>1079</v>
      </c>
      <c r="F839" t="s">
        <v>1083</v>
      </c>
      <c r="G839" s="106">
        <v>25276.666076062578</v>
      </c>
      <c r="H839" s="133">
        <f t="shared" si="105"/>
        <v>43.580458751832033</v>
      </c>
      <c r="I839" s="132">
        <v>31081.371963744201</v>
      </c>
      <c r="J839">
        <f t="shared" si="104"/>
        <v>23.84</v>
      </c>
      <c r="K839">
        <f t="shared" si="106"/>
        <v>2</v>
      </c>
      <c r="L839">
        <f t="shared" si="107"/>
        <v>1</v>
      </c>
      <c r="M839">
        <f t="shared" si="108"/>
        <v>1</v>
      </c>
      <c r="Y839" s="164">
        <f t="shared" si="109"/>
        <v>43.580458751832033</v>
      </c>
      <c r="Z839" s="164">
        <f t="shared" si="110"/>
        <v>39.762127459859087</v>
      </c>
      <c r="AA839" s="165">
        <f t="shared" si="111"/>
        <v>-8.761567457828634E-2</v>
      </c>
    </row>
    <row r="840" spans="1:27" x14ac:dyDescent="0.35">
      <c r="A840" t="s">
        <v>1072</v>
      </c>
      <c r="B840" t="s">
        <v>1074</v>
      </c>
      <c r="C840" t="s">
        <v>1075</v>
      </c>
      <c r="D840" t="s">
        <v>1078</v>
      </c>
      <c r="E840" t="s">
        <v>1079</v>
      </c>
      <c r="F840" t="s">
        <v>1083</v>
      </c>
      <c r="G840" s="106">
        <v>25010.149717692544</v>
      </c>
      <c r="H840" s="133">
        <f t="shared" si="105"/>
        <v>43.120947789125076</v>
      </c>
      <c r="I840" s="132">
        <v>45016.2336447989</v>
      </c>
      <c r="J840">
        <f t="shared" si="104"/>
        <v>23.84</v>
      </c>
      <c r="K840">
        <f t="shared" si="106"/>
        <v>2</v>
      </c>
      <c r="L840">
        <f t="shared" si="107"/>
        <v>1</v>
      </c>
      <c r="M840">
        <f t="shared" si="108"/>
        <v>1</v>
      </c>
      <c r="Y840" s="164">
        <f t="shared" si="109"/>
        <v>43.120947789125076</v>
      </c>
      <c r="Z840" s="164">
        <f t="shared" si="110"/>
        <v>44.067001360218008</v>
      </c>
      <c r="AA840" s="165">
        <f t="shared" si="111"/>
        <v>2.193953564563178E-2</v>
      </c>
    </row>
    <row r="841" spans="1:27" x14ac:dyDescent="0.35">
      <c r="A841" t="s">
        <v>1072</v>
      </c>
      <c r="B841" t="s">
        <v>1074</v>
      </c>
      <c r="C841" t="s">
        <v>1075</v>
      </c>
      <c r="D841" t="s">
        <v>1078</v>
      </c>
      <c r="E841" t="s">
        <v>1079</v>
      </c>
      <c r="F841" t="s">
        <v>1083</v>
      </c>
      <c r="G841" s="106">
        <v>26313.506979207486</v>
      </c>
      <c r="H841" s="133">
        <f t="shared" si="105"/>
        <v>45.368115481392216</v>
      </c>
      <c r="I841" s="132">
        <v>54061.366139626101</v>
      </c>
      <c r="J841">
        <f t="shared" si="104"/>
        <v>23.84</v>
      </c>
      <c r="K841">
        <f t="shared" si="106"/>
        <v>2</v>
      </c>
      <c r="L841">
        <f t="shared" si="107"/>
        <v>1</v>
      </c>
      <c r="M841">
        <f t="shared" si="108"/>
        <v>1</v>
      </c>
      <c r="Y841" s="164">
        <f t="shared" si="109"/>
        <v>45.368115481392216</v>
      </c>
      <c r="Z841" s="164">
        <f t="shared" si="110"/>
        <v>46.861299265249151</v>
      </c>
      <c r="AA841" s="165">
        <f t="shared" si="111"/>
        <v>3.291262526585137E-2</v>
      </c>
    </row>
    <row r="842" spans="1:27" x14ac:dyDescent="0.35">
      <c r="A842" t="s">
        <v>1072</v>
      </c>
      <c r="B842" t="s">
        <v>1074</v>
      </c>
      <c r="C842" t="s">
        <v>1075</v>
      </c>
      <c r="D842" t="s">
        <v>1078</v>
      </c>
      <c r="E842" t="s">
        <v>1079</v>
      </c>
      <c r="F842" t="s">
        <v>1083</v>
      </c>
      <c r="G842" s="106">
        <v>27979.137223106896</v>
      </c>
      <c r="H842" s="133">
        <f t="shared" si="105"/>
        <v>48.239891763977404</v>
      </c>
      <c r="I842" s="132">
        <v>63550.072249703</v>
      </c>
      <c r="J842">
        <f t="shared" si="104"/>
        <v>23.84</v>
      </c>
      <c r="K842">
        <f t="shared" si="106"/>
        <v>2</v>
      </c>
      <c r="L842">
        <f t="shared" si="107"/>
        <v>1</v>
      </c>
      <c r="M842">
        <f t="shared" si="108"/>
        <v>1</v>
      </c>
      <c r="Y842" s="164">
        <f t="shared" si="109"/>
        <v>48.239891763977404</v>
      </c>
      <c r="Z842" s="164">
        <f t="shared" si="110"/>
        <v>49.792629637690602</v>
      </c>
      <c r="AA842" s="165">
        <f t="shared" si="111"/>
        <v>3.2187839087829184E-2</v>
      </c>
    </row>
    <row r="843" spans="1:27" x14ac:dyDescent="0.35">
      <c r="A843" t="s">
        <v>1072</v>
      </c>
      <c r="B843" t="s">
        <v>1074</v>
      </c>
      <c r="C843" t="s">
        <v>1075</v>
      </c>
      <c r="D843" t="s">
        <v>1078</v>
      </c>
      <c r="E843" t="s">
        <v>1079</v>
      </c>
      <c r="F843" t="s">
        <v>1083</v>
      </c>
      <c r="G843" s="106">
        <v>28625.618708562171</v>
      </c>
      <c r="H843" s="133">
        <f t="shared" si="105"/>
        <v>49.354515014762363</v>
      </c>
      <c r="I843" s="132">
        <v>71394.000753582499</v>
      </c>
      <c r="J843">
        <f t="shared" si="104"/>
        <v>23.84</v>
      </c>
      <c r="K843">
        <f t="shared" si="106"/>
        <v>2</v>
      </c>
      <c r="L843">
        <f t="shared" si="107"/>
        <v>1</v>
      </c>
      <c r="M843">
        <f t="shared" si="108"/>
        <v>1</v>
      </c>
      <c r="Y843" s="164">
        <f t="shared" si="109"/>
        <v>49.354515014762363</v>
      </c>
      <c r="Z843" s="164">
        <f t="shared" si="110"/>
        <v>52.215841569427305</v>
      </c>
      <c r="AA843" s="165">
        <f t="shared" si="111"/>
        <v>5.7974970553536842E-2</v>
      </c>
    </row>
    <row r="844" spans="1:27" x14ac:dyDescent="0.35">
      <c r="A844" t="s">
        <v>1072</v>
      </c>
      <c r="B844" t="s">
        <v>1074</v>
      </c>
      <c r="C844" t="s">
        <v>1075</v>
      </c>
      <c r="D844" t="s">
        <v>1078</v>
      </c>
      <c r="E844" t="s">
        <v>1079</v>
      </c>
      <c r="F844" t="s">
        <v>1084</v>
      </c>
      <c r="G844" s="106">
        <v>18515.714443364577</v>
      </c>
      <c r="H844" s="133">
        <f t="shared" si="105"/>
        <v>31.92364559200789</v>
      </c>
      <c r="I844" s="132">
        <v>3495.45982983364</v>
      </c>
      <c r="J844">
        <f t="shared" si="104"/>
        <v>23.84</v>
      </c>
      <c r="K844">
        <f t="shared" si="106"/>
        <v>2</v>
      </c>
      <c r="L844">
        <f t="shared" si="107"/>
        <v>1</v>
      </c>
      <c r="M844">
        <f t="shared" si="108"/>
        <v>0</v>
      </c>
      <c r="Y844" s="164">
        <f t="shared" si="109"/>
        <v>31.92364559200789</v>
      </c>
      <c r="Z844" s="164">
        <f t="shared" si="110"/>
        <v>30.469668867897994</v>
      </c>
      <c r="AA844" s="165">
        <f t="shared" si="111"/>
        <v>-4.5545447493437252E-2</v>
      </c>
    </row>
    <row r="845" spans="1:27" x14ac:dyDescent="0.35">
      <c r="A845" t="s">
        <v>1072</v>
      </c>
      <c r="B845" t="s">
        <v>1074</v>
      </c>
      <c r="C845" t="s">
        <v>1075</v>
      </c>
      <c r="D845" t="s">
        <v>1078</v>
      </c>
      <c r="E845" t="s">
        <v>1079</v>
      </c>
      <c r="F845" t="s">
        <v>1084</v>
      </c>
      <c r="G845" s="106">
        <v>21045.657485156753</v>
      </c>
      <c r="H845" s="133">
        <f t="shared" si="105"/>
        <v>36.285616353718538</v>
      </c>
      <c r="I845" s="132">
        <v>14172.2970393051</v>
      </c>
      <c r="J845">
        <f t="shared" si="104"/>
        <v>23.84</v>
      </c>
      <c r="K845">
        <f t="shared" si="106"/>
        <v>2</v>
      </c>
      <c r="L845">
        <f t="shared" si="107"/>
        <v>1</v>
      </c>
      <c r="M845">
        <f t="shared" si="108"/>
        <v>0</v>
      </c>
      <c r="Y845" s="164">
        <f t="shared" si="109"/>
        <v>36.285616353718538</v>
      </c>
      <c r="Z845" s="164">
        <f t="shared" si="110"/>
        <v>33.76804662674747</v>
      </c>
      <c r="AA845" s="165">
        <f t="shared" si="111"/>
        <v>-6.9382030125363148E-2</v>
      </c>
    </row>
    <row r="846" spans="1:27" x14ac:dyDescent="0.35">
      <c r="A846" t="s">
        <v>1072</v>
      </c>
      <c r="B846" t="s">
        <v>1074</v>
      </c>
      <c r="C846" t="s">
        <v>1075</v>
      </c>
      <c r="D846" t="s">
        <v>1078</v>
      </c>
      <c r="E846" t="s">
        <v>1079</v>
      </c>
      <c r="F846" t="s">
        <v>1084</v>
      </c>
      <c r="G846" s="106">
        <v>21653.305008518619</v>
      </c>
      <c r="H846" s="133">
        <f t="shared" si="105"/>
        <v>37.333284497445895</v>
      </c>
      <c r="I846" s="132">
        <v>23954.0527728093</v>
      </c>
      <c r="J846">
        <f t="shared" si="104"/>
        <v>23.84</v>
      </c>
      <c r="K846">
        <f t="shared" si="106"/>
        <v>2</v>
      </c>
      <c r="L846">
        <f t="shared" si="107"/>
        <v>1</v>
      </c>
      <c r="M846">
        <f t="shared" si="108"/>
        <v>0</v>
      </c>
      <c r="Y846" s="164">
        <f t="shared" si="109"/>
        <v>37.333284497445895</v>
      </c>
      <c r="Z846" s="164">
        <f t="shared" si="110"/>
        <v>36.789908337373447</v>
      </c>
      <c r="AA846" s="165">
        <f t="shared" si="111"/>
        <v>-1.4554737612481494E-2</v>
      </c>
    </row>
    <row r="847" spans="1:27" x14ac:dyDescent="0.35">
      <c r="A847" t="s">
        <v>1072</v>
      </c>
      <c r="B847" t="s">
        <v>1074</v>
      </c>
      <c r="C847" t="s">
        <v>1075</v>
      </c>
      <c r="D847" t="s">
        <v>1078</v>
      </c>
      <c r="E847" t="s">
        <v>1079</v>
      </c>
      <c r="F847" t="s">
        <v>1084</v>
      </c>
      <c r="G847" s="106">
        <v>24845.894494640703</v>
      </c>
      <c r="H847" s="133">
        <f t="shared" si="105"/>
        <v>42.837749128690866</v>
      </c>
      <c r="I847" s="132">
        <v>31081.371963744201</v>
      </c>
      <c r="J847">
        <f t="shared" si="104"/>
        <v>23.84</v>
      </c>
      <c r="K847">
        <f t="shared" si="106"/>
        <v>2</v>
      </c>
      <c r="L847">
        <f t="shared" si="107"/>
        <v>1</v>
      </c>
      <c r="M847">
        <f t="shared" si="108"/>
        <v>0</v>
      </c>
      <c r="Y847" s="164">
        <f t="shared" si="109"/>
        <v>42.837749128690866</v>
      </c>
      <c r="Z847" s="164">
        <f t="shared" si="110"/>
        <v>38.991739332674769</v>
      </c>
      <c r="AA847" s="165">
        <f t="shared" si="111"/>
        <v>-8.9780856236449824E-2</v>
      </c>
    </row>
    <row r="848" spans="1:27" x14ac:dyDescent="0.35">
      <c r="A848" t="s">
        <v>1072</v>
      </c>
      <c r="B848" t="s">
        <v>1074</v>
      </c>
      <c r="C848" t="s">
        <v>1075</v>
      </c>
      <c r="D848" t="s">
        <v>1078</v>
      </c>
      <c r="E848" t="s">
        <v>1079</v>
      </c>
      <c r="F848" t="s">
        <v>1084</v>
      </c>
      <c r="G848" s="106">
        <v>24435.507677936999</v>
      </c>
      <c r="H848" s="133">
        <f t="shared" si="105"/>
        <v>42.130185651615513</v>
      </c>
      <c r="I848" s="132">
        <v>45016.2336447989</v>
      </c>
      <c r="J848">
        <f t="shared" si="104"/>
        <v>23.84</v>
      </c>
      <c r="K848">
        <f t="shared" si="106"/>
        <v>2</v>
      </c>
      <c r="L848">
        <f t="shared" si="107"/>
        <v>1</v>
      </c>
      <c r="M848">
        <f t="shared" si="108"/>
        <v>0</v>
      </c>
      <c r="Y848" s="164">
        <f t="shared" si="109"/>
        <v>42.130185651615513</v>
      </c>
      <c r="Z848" s="164">
        <f t="shared" si="110"/>
        <v>43.296613233033689</v>
      </c>
      <c r="AA848" s="165">
        <f t="shared" si="111"/>
        <v>2.7686267301636036E-2</v>
      </c>
    </row>
    <row r="849" spans="1:27" x14ac:dyDescent="0.35">
      <c r="A849" t="s">
        <v>1072</v>
      </c>
      <c r="B849" t="s">
        <v>1074</v>
      </c>
      <c r="C849" t="s">
        <v>1075</v>
      </c>
      <c r="D849" t="s">
        <v>1078</v>
      </c>
      <c r="E849" t="s">
        <v>1079</v>
      </c>
      <c r="F849" t="s">
        <v>1084</v>
      </c>
      <c r="G849" s="106">
        <v>25123.424195926687</v>
      </c>
      <c r="H849" s="133">
        <f t="shared" si="105"/>
        <v>43.316248613666701</v>
      </c>
      <c r="I849" s="132">
        <v>54061.366139626101</v>
      </c>
      <c r="J849">
        <f t="shared" si="104"/>
        <v>23.84</v>
      </c>
      <c r="K849">
        <f t="shared" si="106"/>
        <v>2</v>
      </c>
      <c r="L849">
        <f t="shared" si="107"/>
        <v>1</v>
      </c>
      <c r="M849">
        <f t="shared" si="108"/>
        <v>0</v>
      </c>
      <c r="Y849" s="164">
        <f t="shared" si="109"/>
        <v>43.316248613666701</v>
      </c>
      <c r="Z849" s="164">
        <f t="shared" si="110"/>
        <v>46.090911138064833</v>
      </c>
      <c r="AA849" s="165">
        <f t="shared" si="111"/>
        <v>6.4055928507223081E-2</v>
      </c>
    </row>
    <row r="850" spans="1:27" x14ac:dyDescent="0.35">
      <c r="A850" t="s">
        <v>1072</v>
      </c>
      <c r="B850" t="s">
        <v>1074</v>
      </c>
      <c r="C850" t="s">
        <v>1075</v>
      </c>
      <c r="D850" t="s">
        <v>1078</v>
      </c>
      <c r="E850" t="s">
        <v>1079</v>
      </c>
      <c r="F850" t="s">
        <v>1084</v>
      </c>
      <c r="G850" s="106">
        <v>26233.468913973953</v>
      </c>
      <c r="H850" s="133">
        <f t="shared" si="105"/>
        <v>45.23011881719647</v>
      </c>
      <c r="I850" s="132">
        <v>63550.072249703</v>
      </c>
      <c r="J850">
        <f t="shared" si="104"/>
        <v>23.84</v>
      </c>
      <c r="K850">
        <f t="shared" si="106"/>
        <v>2</v>
      </c>
      <c r="L850">
        <f t="shared" si="107"/>
        <v>1</v>
      </c>
      <c r="M850">
        <f t="shared" si="108"/>
        <v>0</v>
      </c>
      <c r="Y850" s="164">
        <f t="shared" si="109"/>
        <v>45.23011881719647</v>
      </c>
      <c r="Z850" s="164">
        <f t="shared" si="110"/>
        <v>49.022241510506284</v>
      </c>
      <c r="AA850" s="165">
        <f t="shared" si="111"/>
        <v>8.3840652920594394E-2</v>
      </c>
    </row>
    <row r="851" spans="1:27" x14ac:dyDescent="0.35">
      <c r="A851" t="s">
        <v>1072</v>
      </c>
      <c r="B851" t="s">
        <v>1074</v>
      </c>
      <c r="C851" t="s">
        <v>1075</v>
      </c>
      <c r="D851" t="s">
        <v>1078</v>
      </c>
      <c r="E851" t="s">
        <v>1079</v>
      </c>
      <c r="F851" t="s">
        <v>1084</v>
      </c>
      <c r="G851" s="106">
        <v>26541.82095806604</v>
      </c>
      <c r="H851" s="133">
        <f t="shared" si="105"/>
        <v>45.761760272527653</v>
      </c>
      <c r="I851" s="132">
        <v>71394.000753582499</v>
      </c>
      <c r="J851">
        <f t="shared" si="104"/>
        <v>23.84</v>
      </c>
      <c r="K851">
        <f t="shared" si="106"/>
        <v>2</v>
      </c>
      <c r="L851">
        <f t="shared" si="107"/>
        <v>1</v>
      </c>
      <c r="M851">
        <f t="shared" si="108"/>
        <v>0</v>
      </c>
      <c r="Y851" s="164">
        <f t="shared" si="109"/>
        <v>45.761760272527653</v>
      </c>
      <c r="Z851" s="164">
        <f t="shared" si="110"/>
        <v>51.445453442242986</v>
      </c>
      <c r="AA851" s="165">
        <f t="shared" si="111"/>
        <v>0.12420180377386947</v>
      </c>
    </row>
    <row r="852" spans="1:27" x14ac:dyDescent="0.35">
      <c r="A852" t="s">
        <v>1072</v>
      </c>
      <c r="B852" t="s">
        <v>1074</v>
      </c>
      <c r="C852" t="s">
        <v>1075</v>
      </c>
      <c r="D852" t="s">
        <v>1078</v>
      </c>
      <c r="E852" t="s">
        <v>1082</v>
      </c>
      <c r="F852" t="s">
        <v>1083</v>
      </c>
      <c r="G852" s="106">
        <v>16809.124041426578</v>
      </c>
      <c r="H852" s="133">
        <f t="shared" si="105"/>
        <v>28.981248347287202</v>
      </c>
      <c r="I852" s="132">
        <v>3495.45982983364</v>
      </c>
      <c r="J852">
        <f t="shared" si="104"/>
        <v>23.84</v>
      </c>
      <c r="K852">
        <f t="shared" si="106"/>
        <v>2</v>
      </c>
      <c r="L852">
        <f t="shared" si="107"/>
        <v>1</v>
      </c>
      <c r="M852">
        <f t="shared" si="108"/>
        <v>1</v>
      </c>
      <c r="Y852" s="164">
        <f t="shared" si="109"/>
        <v>28.981248347287202</v>
      </c>
      <c r="Z852" s="164">
        <f t="shared" si="110"/>
        <v>31.240056995082313</v>
      </c>
      <c r="AA852" s="165">
        <f t="shared" si="111"/>
        <v>7.7940350281928028E-2</v>
      </c>
    </row>
    <row r="853" spans="1:27" x14ac:dyDescent="0.35">
      <c r="A853" t="s">
        <v>1072</v>
      </c>
      <c r="B853" t="s">
        <v>1074</v>
      </c>
      <c r="C853" t="s">
        <v>1075</v>
      </c>
      <c r="D853" t="s">
        <v>1078</v>
      </c>
      <c r="E853" t="s">
        <v>1082</v>
      </c>
      <c r="F853" t="s">
        <v>1083</v>
      </c>
      <c r="G853" s="106">
        <v>20195.814225974307</v>
      </c>
      <c r="H853" s="133">
        <f t="shared" si="105"/>
        <v>34.820369355128115</v>
      </c>
      <c r="I853" s="132">
        <v>14172.2970393051</v>
      </c>
      <c r="J853">
        <f t="shared" si="104"/>
        <v>23.84</v>
      </c>
      <c r="K853">
        <f t="shared" si="106"/>
        <v>2</v>
      </c>
      <c r="L853">
        <f t="shared" si="107"/>
        <v>1</v>
      </c>
      <c r="M853">
        <f t="shared" si="108"/>
        <v>1</v>
      </c>
      <c r="Y853" s="164">
        <f t="shared" si="109"/>
        <v>34.820369355128115</v>
      </c>
      <c r="Z853" s="164">
        <f t="shared" si="110"/>
        <v>34.538434753931789</v>
      </c>
      <c r="AA853" s="165">
        <f t="shared" si="111"/>
        <v>-8.0968297125431077E-3</v>
      </c>
    </row>
    <row r="854" spans="1:27" x14ac:dyDescent="0.35">
      <c r="A854" t="s">
        <v>1072</v>
      </c>
      <c r="B854" t="s">
        <v>1074</v>
      </c>
      <c r="C854" t="s">
        <v>1075</v>
      </c>
      <c r="D854" t="s">
        <v>1078</v>
      </c>
      <c r="E854" t="s">
        <v>1082</v>
      </c>
      <c r="F854" t="s">
        <v>1083</v>
      </c>
      <c r="G854" s="106">
        <v>21156.551185357806</v>
      </c>
      <c r="H854" s="133">
        <f t="shared" si="105"/>
        <v>36.476812388547941</v>
      </c>
      <c r="I854" s="132">
        <v>23954.0527728093</v>
      </c>
      <c r="J854">
        <f t="shared" si="104"/>
        <v>23.84</v>
      </c>
      <c r="K854">
        <f t="shared" si="106"/>
        <v>2</v>
      </c>
      <c r="L854">
        <f t="shared" si="107"/>
        <v>1</v>
      </c>
      <c r="M854">
        <f t="shared" si="108"/>
        <v>1</v>
      </c>
      <c r="Y854" s="164">
        <f t="shared" si="109"/>
        <v>36.476812388547941</v>
      </c>
      <c r="Z854" s="164">
        <f t="shared" si="110"/>
        <v>37.560296464557766</v>
      </c>
      <c r="AA854" s="165">
        <f t="shared" si="111"/>
        <v>2.9703365098590284E-2</v>
      </c>
    </row>
    <row r="855" spans="1:27" x14ac:dyDescent="0.35">
      <c r="A855" t="s">
        <v>1072</v>
      </c>
      <c r="B855" t="s">
        <v>1074</v>
      </c>
      <c r="C855" t="s">
        <v>1075</v>
      </c>
      <c r="D855" t="s">
        <v>1078</v>
      </c>
      <c r="E855" t="s">
        <v>1082</v>
      </c>
      <c r="F855" t="s">
        <v>1083</v>
      </c>
      <c r="G855" s="106">
        <v>25587.005753882633</v>
      </c>
      <c r="H855" s="133">
        <f t="shared" si="105"/>
        <v>44.115527161866609</v>
      </c>
      <c r="I855" s="132">
        <v>31081.371963744201</v>
      </c>
      <c r="J855">
        <f t="shared" si="104"/>
        <v>23.84</v>
      </c>
      <c r="K855">
        <f t="shared" si="106"/>
        <v>2</v>
      </c>
      <c r="L855">
        <f t="shared" si="107"/>
        <v>1</v>
      </c>
      <c r="M855">
        <f t="shared" si="108"/>
        <v>1</v>
      </c>
      <c r="Y855" s="164">
        <f t="shared" si="109"/>
        <v>44.115527161866609</v>
      </c>
      <c r="Z855" s="164">
        <f t="shared" si="110"/>
        <v>39.762127459859087</v>
      </c>
      <c r="AA855" s="165">
        <f t="shared" si="111"/>
        <v>-9.8681801671194669E-2</v>
      </c>
    </row>
    <row r="856" spans="1:27" x14ac:dyDescent="0.35">
      <c r="A856" t="s">
        <v>1072</v>
      </c>
      <c r="B856" t="s">
        <v>1074</v>
      </c>
      <c r="C856" t="s">
        <v>1075</v>
      </c>
      <c r="D856" t="s">
        <v>1078</v>
      </c>
      <c r="E856" t="s">
        <v>1082</v>
      </c>
      <c r="F856" t="s">
        <v>1083</v>
      </c>
      <c r="G856" s="106">
        <v>25413.312333757483</v>
      </c>
      <c r="H856" s="133">
        <f t="shared" si="105"/>
        <v>43.816055747857732</v>
      </c>
      <c r="I856" s="132">
        <v>45016.2336447989</v>
      </c>
      <c r="J856">
        <f t="shared" si="104"/>
        <v>23.84</v>
      </c>
      <c r="K856">
        <f t="shared" si="106"/>
        <v>2</v>
      </c>
      <c r="L856">
        <f t="shared" si="107"/>
        <v>1</v>
      </c>
      <c r="M856">
        <f t="shared" si="108"/>
        <v>1</v>
      </c>
      <c r="Y856" s="164">
        <f t="shared" si="109"/>
        <v>43.816055747857732</v>
      </c>
      <c r="Z856" s="164">
        <f t="shared" si="110"/>
        <v>44.067001360218008</v>
      </c>
      <c r="AA856" s="165">
        <f t="shared" si="111"/>
        <v>5.7272524438154448E-3</v>
      </c>
    </row>
    <row r="857" spans="1:27" x14ac:dyDescent="0.35">
      <c r="A857" t="s">
        <v>1072</v>
      </c>
      <c r="B857" t="s">
        <v>1074</v>
      </c>
      <c r="C857" t="s">
        <v>1075</v>
      </c>
      <c r="D857" t="s">
        <v>1078</v>
      </c>
      <c r="E857" t="s">
        <v>1082</v>
      </c>
      <c r="F857" t="s">
        <v>1083</v>
      </c>
      <c r="G857" s="106">
        <v>26922.48314965166</v>
      </c>
      <c r="H857" s="133">
        <f t="shared" si="105"/>
        <v>46.418074395951137</v>
      </c>
      <c r="I857" s="132">
        <v>54061.366139626101</v>
      </c>
      <c r="J857">
        <f t="shared" si="104"/>
        <v>23.84</v>
      </c>
      <c r="K857">
        <f t="shared" si="106"/>
        <v>2</v>
      </c>
      <c r="L857">
        <f t="shared" si="107"/>
        <v>1</v>
      </c>
      <c r="M857">
        <f t="shared" si="108"/>
        <v>1</v>
      </c>
      <c r="Y857" s="164">
        <f t="shared" si="109"/>
        <v>46.418074395951137</v>
      </c>
      <c r="Z857" s="164">
        <f t="shared" si="110"/>
        <v>46.861299265249151</v>
      </c>
      <c r="AA857" s="165">
        <f t="shared" si="111"/>
        <v>9.5485406291795361E-3</v>
      </c>
    </row>
    <row r="858" spans="1:27" x14ac:dyDescent="0.35">
      <c r="A858" t="s">
        <v>1072</v>
      </c>
      <c r="B858" t="s">
        <v>1074</v>
      </c>
      <c r="C858" t="s">
        <v>1075</v>
      </c>
      <c r="D858" t="s">
        <v>1078</v>
      </c>
      <c r="E858" t="s">
        <v>1082</v>
      </c>
      <c r="F858" t="s">
        <v>1083</v>
      </c>
      <c r="G858" s="106">
        <v>28822.393310926665</v>
      </c>
      <c r="H858" s="133">
        <f t="shared" si="105"/>
        <v>49.693781570563218</v>
      </c>
      <c r="I858" s="132">
        <v>63550.072249703</v>
      </c>
      <c r="J858">
        <f t="shared" si="104"/>
        <v>23.84</v>
      </c>
      <c r="K858">
        <f t="shared" si="106"/>
        <v>2</v>
      </c>
      <c r="L858">
        <f t="shared" si="107"/>
        <v>1</v>
      </c>
      <c r="M858">
        <f t="shared" si="108"/>
        <v>1</v>
      </c>
      <c r="Y858" s="164">
        <f t="shared" si="109"/>
        <v>49.693781570563218</v>
      </c>
      <c r="Z858" s="164">
        <f t="shared" si="110"/>
        <v>49.792629637690602</v>
      </c>
      <c r="AA858" s="165">
        <f t="shared" si="111"/>
        <v>1.9891435910752708E-3</v>
      </c>
    </row>
    <row r="859" spans="1:27" x14ac:dyDescent="0.35">
      <c r="A859" t="s">
        <v>1072</v>
      </c>
      <c r="B859" t="s">
        <v>1074</v>
      </c>
      <c r="C859" t="s">
        <v>1075</v>
      </c>
      <c r="D859" t="s">
        <v>1078</v>
      </c>
      <c r="E859" t="s">
        <v>1082</v>
      </c>
      <c r="F859" t="s">
        <v>1083</v>
      </c>
      <c r="G859" s="106">
        <v>28776.993781753416</v>
      </c>
      <c r="H859" s="133">
        <f t="shared" si="105"/>
        <v>49.61550652026451</v>
      </c>
      <c r="I859" s="132">
        <v>71394.000753582499</v>
      </c>
      <c r="J859">
        <f t="shared" si="104"/>
        <v>23.84</v>
      </c>
      <c r="K859">
        <f t="shared" si="106"/>
        <v>2</v>
      </c>
      <c r="L859">
        <f t="shared" si="107"/>
        <v>1</v>
      </c>
      <c r="M859">
        <f t="shared" si="108"/>
        <v>1</v>
      </c>
      <c r="Y859" s="164">
        <f t="shared" si="109"/>
        <v>49.61550652026451</v>
      </c>
      <c r="Z859" s="164">
        <f t="shared" si="110"/>
        <v>52.215841569427305</v>
      </c>
      <c r="AA859" s="165">
        <f t="shared" si="111"/>
        <v>5.2409724933488944E-2</v>
      </c>
    </row>
    <row r="860" spans="1:27" x14ac:dyDescent="0.35">
      <c r="A860" t="s">
        <v>1072</v>
      </c>
      <c r="B860" t="s">
        <v>1074</v>
      </c>
      <c r="C860" t="s">
        <v>1075</v>
      </c>
      <c r="D860" t="s">
        <v>1078</v>
      </c>
      <c r="E860" t="s">
        <v>1082</v>
      </c>
      <c r="F860" t="s">
        <v>1084</v>
      </c>
      <c r="G860" s="106">
        <v>18917.384146122491</v>
      </c>
      <c r="H860" s="133">
        <f t="shared" si="105"/>
        <v>32.616179562280159</v>
      </c>
      <c r="I860" s="132">
        <v>3495.45982983364</v>
      </c>
      <c r="J860">
        <f t="shared" si="104"/>
        <v>23.84</v>
      </c>
      <c r="K860">
        <f t="shared" si="106"/>
        <v>2</v>
      </c>
      <c r="L860">
        <f t="shared" si="107"/>
        <v>1</v>
      </c>
      <c r="M860">
        <f t="shared" si="108"/>
        <v>0</v>
      </c>
      <c r="Y860" s="164">
        <f t="shared" si="109"/>
        <v>32.616179562280159</v>
      </c>
      <c r="Z860" s="164">
        <f t="shared" si="110"/>
        <v>30.469668867897994</v>
      </c>
      <c r="AA860" s="165">
        <f t="shared" si="111"/>
        <v>-6.5811223852365375E-2</v>
      </c>
    </row>
    <row r="861" spans="1:27" x14ac:dyDescent="0.35">
      <c r="A861" t="s">
        <v>1072</v>
      </c>
      <c r="B861" t="s">
        <v>1074</v>
      </c>
      <c r="C861" t="s">
        <v>1075</v>
      </c>
      <c r="D861" t="s">
        <v>1078</v>
      </c>
      <c r="E861" t="s">
        <v>1082</v>
      </c>
      <c r="F861" t="s">
        <v>1084</v>
      </c>
      <c r="G861" s="106">
        <v>21331.828590404482</v>
      </c>
      <c r="H861" s="133">
        <f t="shared" si="105"/>
        <v>36.779014811042209</v>
      </c>
      <c r="I861" s="132">
        <v>14172.2970393051</v>
      </c>
      <c r="J861">
        <f t="shared" si="104"/>
        <v>23.84</v>
      </c>
      <c r="K861">
        <f t="shared" si="106"/>
        <v>2</v>
      </c>
      <c r="L861">
        <f t="shared" si="107"/>
        <v>1</v>
      </c>
      <c r="M861">
        <f t="shared" si="108"/>
        <v>0</v>
      </c>
      <c r="Y861" s="164">
        <f t="shared" si="109"/>
        <v>36.779014811042209</v>
      </c>
      <c r="Z861" s="164">
        <f t="shared" si="110"/>
        <v>33.76804662674747</v>
      </c>
      <c r="AA861" s="165">
        <f t="shared" si="111"/>
        <v>-8.1866471947768193E-2</v>
      </c>
    </row>
    <row r="862" spans="1:27" x14ac:dyDescent="0.35">
      <c r="A862" t="s">
        <v>1072</v>
      </c>
      <c r="B862" t="s">
        <v>1074</v>
      </c>
      <c r="C862" t="s">
        <v>1075</v>
      </c>
      <c r="D862" t="s">
        <v>1078</v>
      </c>
      <c r="E862" t="s">
        <v>1082</v>
      </c>
      <c r="F862" t="s">
        <v>1084</v>
      </c>
      <c r="G862" s="106">
        <v>21947.714511927137</v>
      </c>
      <c r="H862" s="133">
        <f t="shared" si="105"/>
        <v>37.840887089529545</v>
      </c>
      <c r="I862" s="132">
        <v>23954.0527728093</v>
      </c>
      <c r="J862">
        <f t="shared" si="104"/>
        <v>23.84</v>
      </c>
      <c r="K862">
        <f t="shared" si="106"/>
        <v>2</v>
      </c>
      <c r="L862">
        <f t="shared" si="107"/>
        <v>1</v>
      </c>
      <c r="M862">
        <f t="shared" si="108"/>
        <v>0</v>
      </c>
      <c r="Y862" s="164">
        <f t="shared" si="109"/>
        <v>37.840887089529545</v>
      </c>
      <c r="Z862" s="164">
        <f t="shared" si="110"/>
        <v>36.789908337373447</v>
      </c>
      <c r="AA862" s="165">
        <f t="shared" si="111"/>
        <v>-2.7773628817673757E-2</v>
      </c>
    </row>
    <row r="863" spans="1:27" x14ac:dyDescent="0.35">
      <c r="A863" t="s">
        <v>1072</v>
      </c>
      <c r="B863" t="s">
        <v>1074</v>
      </c>
      <c r="C863" t="s">
        <v>1075</v>
      </c>
      <c r="D863" t="s">
        <v>1078</v>
      </c>
      <c r="E863" t="s">
        <v>1082</v>
      </c>
      <c r="F863" t="s">
        <v>1084</v>
      </c>
      <c r="G863" s="106">
        <v>25073.497911088572</v>
      </c>
      <c r="H863" s="133">
        <f t="shared" si="105"/>
        <v>43.230168812221677</v>
      </c>
      <c r="I863" s="132">
        <v>31081.371963744201</v>
      </c>
      <c r="J863">
        <f t="shared" si="104"/>
        <v>23.84</v>
      </c>
      <c r="K863">
        <f t="shared" si="106"/>
        <v>2</v>
      </c>
      <c r="L863">
        <f t="shared" si="107"/>
        <v>1</v>
      </c>
      <c r="M863">
        <f t="shared" si="108"/>
        <v>0</v>
      </c>
      <c r="Y863" s="164">
        <f t="shared" si="109"/>
        <v>43.230168812221677</v>
      </c>
      <c r="Z863" s="164">
        <f t="shared" si="110"/>
        <v>38.991739332674769</v>
      </c>
      <c r="AA863" s="165">
        <f t="shared" si="111"/>
        <v>-9.8043324742897009E-2</v>
      </c>
    </row>
    <row r="864" spans="1:27" x14ac:dyDescent="0.35">
      <c r="A864" t="s">
        <v>1072</v>
      </c>
      <c r="B864" t="s">
        <v>1074</v>
      </c>
      <c r="C864" t="s">
        <v>1075</v>
      </c>
      <c r="D864" t="s">
        <v>1078</v>
      </c>
      <c r="E864" t="s">
        <v>1082</v>
      </c>
      <c r="F864" t="s">
        <v>1084</v>
      </c>
      <c r="G864" s="106">
        <v>24677.504045957445</v>
      </c>
      <c r="H864" s="133">
        <f t="shared" si="105"/>
        <v>42.547420768892145</v>
      </c>
      <c r="I864" s="132">
        <v>45016.2336447989</v>
      </c>
      <c r="J864">
        <f t="shared" si="104"/>
        <v>23.84</v>
      </c>
      <c r="K864">
        <f t="shared" si="106"/>
        <v>2</v>
      </c>
      <c r="L864">
        <f t="shared" si="107"/>
        <v>1</v>
      </c>
      <c r="M864">
        <f t="shared" si="108"/>
        <v>0</v>
      </c>
      <c r="Y864" s="164">
        <f t="shared" si="109"/>
        <v>42.547420768892145</v>
      </c>
      <c r="Z864" s="164">
        <f t="shared" si="110"/>
        <v>43.296613233033689</v>
      </c>
      <c r="AA864" s="165">
        <f t="shared" si="111"/>
        <v>1.7608410817919751E-2</v>
      </c>
    </row>
    <row r="865" spans="1:27" x14ac:dyDescent="0.35">
      <c r="A865" t="s">
        <v>1072</v>
      </c>
      <c r="B865" t="s">
        <v>1074</v>
      </c>
      <c r="C865" t="s">
        <v>1075</v>
      </c>
      <c r="D865" t="s">
        <v>1078</v>
      </c>
      <c r="E865" t="s">
        <v>1082</v>
      </c>
      <c r="F865" t="s">
        <v>1084</v>
      </c>
      <c r="G865" s="106">
        <v>25459.755758433545</v>
      </c>
      <c r="H865" s="133">
        <f t="shared" si="105"/>
        <v>43.896130617988867</v>
      </c>
      <c r="I865" s="132">
        <v>54061.366139626101</v>
      </c>
      <c r="J865">
        <f t="shared" si="104"/>
        <v>23.84</v>
      </c>
      <c r="K865">
        <f t="shared" si="106"/>
        <v>2</v>
      </c>
      <c r="L865">
        <f t="shared" si="107"/>
        <v>1</v>
      </c>
      <c r="M865">
        <f t="shared" si="108"/>
        <v>0</v>
      </c>
      <c r="Y865" s="164">
        <f t="shared" si="109"/>
        <v>43.896130617988867</v>
      </c>
      <c r="Z865" s="164">
        <f t="shared" si="110"/>
        <v>46.090911138064833</v>
      </c>
      <c r="AA865" s="165">
        <f t="shared" si="111"/>
        <v>4.9999407446098099E-2</v>
      </c>
    </row>
    <row r="866" spans="1:27" x14ac:dyDescent="0.35">
      <c r="A866" t="s">
        <v>1072</v>
      </c>
      <c r="B866" t="s">
        <v>1074</v>
      </c>
      <c r="C866" t="s">
        <v>1075</v>
      </c>
      <c r="D866" t="s">
        <v>1078</v>
      </c>
      <c r="E866" t="s">
        <v>1082</v>
      </c>
      <c r="F866" t="s">
        <v>1084</v>
      </c>
      <c r="G866" s="106">
        <v>26683.214253274669</v>
      </c>
      <c r="H866" s="133">
        <f t="shared" si="105"/>
        <v>46.00554181599081</v>
      </c>
      <c r="I866" s="132">
        <v>63550.072249703</v>
      </c>
      <c r="J866">
        <f t="shared" si="104"/>
        <v>23.84</v>
      </c>
      <c r="K866">
        <f t="shared" si="106"/>
        <v>2</v>
      </c>
      <c r="L866">
        <f t="shared" si="107"/>
        <v>1</v>
      </c>
      <c r="M866">
        <f t="shared" si="108"/>
        <v>0</v>
      </c>
      <c r="Y866" s="164">
        <f t="shared" si="109"/>
        <v>46.00554181599081</v>
      </c>
      <c r="Z866" s="164">
        <f t="shared" si="110"/>
        <v>49.022241510506284</v>
      </c>
      <c r="AA866" s="165">
        <f t="shared" si="111"/>
        <v>6.5572528339768787E-2</v>
      </c>
    </row>
    <row r="867" spans="1:27" x14ac:dyDescent="0.35">
      <c r="A867" t="s">
        <v>1072</v>
      </c>
      <c r="B867" t="s">
        <v>1074</v>
      </c>
      <c r="C867" t="s">
        <v>1075</v>
      </c>
      <c r="D867" t="s">
        <v>1078</v>
      </c>
      <c r="E867" t="s">
        <v>1082</v>
      </c>
      <c r="F867" t="s">
        <v>1084</v>
      </c>
      <c r="G867" s="106">
        <v>26595.43497845254</v>
      </c>
      <c r="H867" s="133">
        <f t="shared" si="105"/>
        <v>45.854198238711277</v>
      </c>
      <c r="I867" s="132">
        <v>71394.000753582499</v>
      </c>
      <c r="J867">
        <f t="shared" si="104"/>
        <v>23.84</v>
      </c>
      <c r="K867">
        <f t="shared" si="106"/>
        <v>2</v>
      </c>
      <c r="L867">
        <f t="shared" si="107"/>
        <v>1</v>
      </c>
      <c r="M867">
        <f t="shared" si="108"/>
        <v>0</v>
      </c>
      <c r="Y867" s="164">
        <f t="shared" si="109"/>
        <v>45.854198238711277</v>
      </c>
      <c r="Z867" s="164">
        <f t="shared" si="110"/>
        <v>51.445453442242986</v>
      </c>
      <c r="AA867" s="165">
        <f t="shared" si="111"/>
        <v>0.12193551339452768</v>
      </c>
    </row>
    <row r="868" spans="1:27" x14ac:dyDescent="0.35">
      <c r="A868" t="s">
        <v>1072</v>
      </c>
      <c r="B868" t="s">
        <v>1074</v>
      </c>
      <c r="C868" t="s">
        <v>1075</v>
      </c>
      <c r="D868" t="s">
        <v>1078</v>
      </c>
      <c r="E868" t="s">
        <v>1080</v>
      </c>
      <c r="F868" t="s">
        <v>1083</v>
      </c>
      <c r="G868" s="106">
        <v>17404.995225253657</v>
      </c>
      <c r="H868" s="133">
        <f t="shared" si="105"/>
        <v>30.008612457333893</v>
      </c>
      <c r="I868" s="132">
        <v>3495.45982983364</v>
      </c>
      <c r="J868">
        <f t="shared" si="104"/>
        <v>23.84</v>
      </c>
      <c r="K868">
        <f t="shared" si="106"/>
        <v>2</v>
      </c>
      <c r="L868">
        <f t="shared" si="107"/>
        <v>1</v>
      </c>
      <c r="M868">
        <f t="shared" si="108"/>
        <v>1</v>
      </c>
      <c r="Y868" s="164">
        <f t="shared" si="109"/>
        <v>30.008612457333893</v>
      </c>
      <c r="Z868" s="164">
        <f t="shared" si="110"/>
        <v>31.240056995082313</v>
      </c>
      <c r="AA868" s="165">
        <f t="shared" si="111"/>
        <v>4.1036370458623628E-2</v>
      </c>
    </row>
    <row r="869" spans="1:27" x14ac:dyDescent="0.35">
      <c r="A869" t="s">
        <v>1072</v>
      </c>
      <c r="B869" t="s">
        <v>1074</v>
      </c>
      <c r="C869" t="s">
        <v>1075</v>
      </c>
      <c r="D869" t="s">
        <v>1078</v>
      </c>
      <c r="E869" t="s">
        <v>1080</v>
      </c>
      <c r="F869" t="s">
        <v>1083</v>
      </c>
      <c r="G869" s="106">
        <v>20621.522469740816</v>
      </c>
      <c r="H869" s="133">
        <f t="shared" si="105"/>
        <v>35.55434908576003</v>
      </c>
      <c r="I869" s="132">
        <v>14172.2970393051</v>
      </c>
      <c r="J869">
        <f t="shared" si="104"/>
        <v>23.84</v>
      </c>
      <c r="K869">
        <f t="shared" si="106"/>
        <v>2</v>
      </c>
      <c r="L869">
        <f t="shared" si="107"/>
        <v>1</v>
      </c>
      <c r="M869">
        <f t="shared" si="108"/>
        <v>1</v>
      </c>
      <c r="Y869" s="164">
        <f t="shared" si="109"/>
        <v>35.55434908576003</v>
      </c>
      <c r="Z869" s="164">
        <f t="shared" si="110"/>
        <v>34.538434753931789</v>
      </c>
      <c r="AA869" s="165">
        <f t="shared" si="111"/>
        <v>-2.857356013965473E-2</v>
      </c>
    </row>
    <row r="870" spans="1:27" x14ac:dyDescent="0.35">
      <c r="A870" t="s">
        <v>1072</v>
      </c>
      <c r="B870" t="s">
        <v>1074</v>
      </c>
      <c r="C870" t="s">
        <v>1075</v>
      </c>
      <c r="D870" t="s">
        <v>1078</v>
      </c>
      <c r="E870" t="s">
        <v>1080</v>
      </c>
      <c r="F870" t="s">
        <v>1083</v>
      </c>
      <c r="G870" s="106">
        <v>21550.45181890911</v>
      </c>
      <c r="H870" s="133">
        <f t="shared" si="105"/>
        <v>37.155951411912262</v>
      </c>
      <c r="I870" s="132">
        <v>23954.0527728093</v>
      </c>
      <c r="J870">
        <f t="shared" si="104"/>
        <v>23.84</v>
      </c>
      <c r="K870">
        <f t="shared" si="106"/>
        <v>2</v>
      </c>
      <c r="L870">
        <f t="shared" si="107"/>
        <v>1</v>
      </c>
      <c r="M870">
        <f t="shared" si="108"/>
        <v>1</v>
      </c>
      <c r="Y870" s="164">
        <f t="shared" si="109"/>
        <v>37.155951411912262</v>
      </c>
      <c r="Z870" s="164">
        <f t="shared" si="110"/>
        <v>37.560296464557766</v>
      </c>
      <c r="AA870" s="165">
        <f t="shared" si="111"/>
        <v>1.0882376504450564E-2</v>
      </c>
    </row>
    <row r="871" spans="1:27" x14ac:dyDescent="0.35">
      <c r="A871" t="s">
        <v>1072</v>
      </c>
      <c r="B871" t="s">
        <v>1074</v>
      </c>
      <c r="C871" t="s">
        <v>1075</v>
      </c>
      <c r="D871" t="s">
        <v>1078</v>
      </c>
      <c r="E871" t="s">
        <v>1080</v>
      </c>
      <c r="F871" t="s">
        <v>1083</v>
      </c>
      <c r="G871" s="106">
        <v>25771.417091778694</v>
      </c>
      <c r="H871" s="133">
        <f t="shared" si="105"/>
        <v>44.433477744446023</v>
      </c>
      <c r="I871" s="132">
        <v>31081.371963744201</v>
      </c>
      <c r="J871">
        <f t="shared" si="104"/>
        <v>23.84</v>
      </c>
      <c r="K871">
        <f t="shared" si="106"/>
        <v>2</v>
      </c>
      <c r="L871">
        <f t="shared" si="107"/>
        <v>1</v>
      </c>
      <c r="M871">
        <f t="shared" si="108"/>
        <v>1</v>
      </c>
      <c r="Y871" s="164">
        <f t="shared" si="109"/>
        <v>44.433477744446023</v>
      </c>
      <c r="Z871" s="164">
        <f t="shared" si="110"/>
        <v>39.762127459859087</v>
      </c>
      <c r="AA871" s="165">
        <f t="shared" si="111"/>
        <v>-0.10513132263591118</v>
      </c>
    </row>
    <row r="872" spans="1:27" x14ac:dyDescent="0.35">
      <c r="A872" t="s">
        <v>1072</v>
      </c>
      <c r="B872" t="s">
        <v>1074</v>
      </c>
      <c r="C872" t="s">
        <v>1075</v>
      </c>
      <c r="D872" t="s">
        <v>1078</v>
      </c>
      <c r="E872" t="s">
        <v>1080</v>
      </c>
      <c r="F872" t="s">
        <v>1083</v>
      </c>
      <c r="G872" s="106">
        <v>25703.015385985702</v>
      </c>
      <c r="H872" s="133">
        <f t="shared" si="105"/>
        <v>44.315543768940863</v>
      </c>
      <c r="I872" s="132">
        <v>45016.2336447989</v>
      </c>
      <c r="J872">
        <f t="shared" si="104"/>
        <v>23.84</v>
      </c>
      <c r="K872">
        <f t="shared" si="106"/>
        <v>2</v>
      </c>
      <c r="L872">
        <f t="shared" si="107"/>
        <v>1</v>
      </c>
      <c r="M872">
        <f t="shared" si="108"/>
        <v>1</v>
      </c>
      <c r="Y872" s="164">
        <f t="shared" si="109"/>
        <v>44.315543768940863</v>
      </c>
      <c r="Z872" s="164">
        <f t="shared" si="110"/>
        <v>44.067001360218008</v>
      </c>
      <c r="AA872" s="165">
        <f t="shared" si="111"/>
        <v>-5.6084702473412351E-3</v>
      </c>
    </row>
    <row r="873" spans="1:27" x14ac:dyDescent="0.35">
      <c r="A873" t="s">
        <v>1072</v>
      </c>
      <c r="B873" t="s">
        <v>1074</v>
      </c>
      <c r="C873" t="s">
        <v>1075</v>
      </c>
      <c r="D873" t="s">
        <v>1078</v>
      </c>
      <c r="E873" t="s">
        <v>1080</v>
      </c>
      <c r="F873" t="s">
        <v>1083</v>
      </c>
      <c r="G873" s="106">
        <v>26986.097245207213</v>
      </c>
      <c r="H873" s="133">
        <f t="shared" si="105"/>
        <v>46.527753871046919</v>
      </c>
      <c r="I873" s="132">
        <v>54061.366139626101</v>
      </c>
      <c r="J873">
        <f t="shared" si="104"/>
        <v>23.84</v>
      </c>
      <c r="K873">
        <f t="shared" si="106"/>
        <v>2</v>
      </c>
      <c r="L873">
        <f t="shared" si="107"/>
        <v>1</v>
      </c>
      <c r="M873">
        <f t="shared" si="108"/>
        <v>1</v>
      </c>
      <c r="Y873" s="164">
        <f t="shared" si="109"/>
        <v>46.527753871046919</v>
      </c>
      <c r="Z873" s="164">
        <f t="shared" si="110"/>
        <v>46.861299265249151</v>
      </c>
      <c r="AA873" s="165">
        <f t="shared" si="111"/>
        <v>7.1687405140308247E-3</v>
      </c>
    </row>
    <row r="874" spans="1:27" x14ac:dyDescent="0.35">
      <c r="A874" t="s">
        <v>1072</v>
      </c>
      <c r="B874" t="s">
        <v>1074</v>
      </c>
      <c r="C874" t="s">
        <v>1075</v>
      </c>
      <c r="D874" t="s">
        <v>1078</v>
      </c>
      <c r="E874" t="s">
        <v>1080</v>
      </c>
      <c r="F874" t="s">
        <v>1083</v>
      </c>
      <c r="G874" s="106">
        <v>28278.276891018133</v>
      </c>
      <c r="H874" s="133">
        <f t="shared" si="105"/>
        <v>48.755649812100231</v>
      </c>
      <c r="I874" s="132">
        <v>63550.072249703</v>
      </c>
      <c r="J874">
        <f t="shared" si="104"/>
        <v>23.84</v>
      </c>
      <c r="K874">
        <f t="shared" si="106"/>
        <v>2</v>
      </c>
      <c r="L874">
        <f t="shared" si="107"/>
        <v>1</v>
      </c>
      <c r="M874">
        <f t="shared" si="108"/>
        <v>1</v>
      </c>
      <c r="Y874" s="164">
        <f t="shared" si="109"/>
        <v>48.755649812100231</v>
      </c>
      <c r="Z874" s="164">
        <f t="shared" si="110"/>
        <v>49.792629637690602</v>
      </c>
      <c r="AA874" s="165">
        <f t="shared" si="111"/>
        <v>2.126891610688797E-2</v>
      </c>
    </row>
    <row r="875" spans="1:27" x14ac:dyDescent="0.35">
      <c r="A875" t="s">
        <v>1072</v>
      </c>
      <c r="B875" t="s">
        <v>1074</v>
      </c>
      <c r="C875" t="s">
        <v>1075</v>
      </c>
      <c r="D875" t="s">
        <v>1078</v>
      </c>
      <c r="E875" t="s">
        <v>1080</v>
      </c>
      <c r="F875" t="s">
        <v>1083</v>
      </c>
      <c r="G875" s="106">
        <v>28626.155561037442</v>
      </c>
      <c r="H875" s="133">
        <f t="shared" si="105"/>
        <v>49.355440622478348</v>
      </c>
      <c r="I875" s="132">
        <v>71394.000753582499</v>
      </c>
      <c r="J875">
        <f t="shared" si="104"/>
        <v>23.84</v>
      </c>
      <c r="K875">
        <f t="shared" si="106"/>
        <v>2</v>
      </c>
      <c r="L875">
        <f t="shared" si="107"/>
        <v>1</v>
      </c>
      <c r="M875">
        <f t="shared" si="108"/>
        <v>1</v>
      </c>
      <c r="Y875" s="164">
        <f t="shared" si="109"/>
        <v>49.355440622478348</v>
      </c>
      <c r="Z875" s="164">
        <f t="shared" si="110"/>
        <v>52.215841569427305</v>
      </c>
      <c r="AA875" s="165">
        <f t="shared" si="111"/>
        <v>5.7955129381343617E-2</v>
      </c>
    </row>
    <row r="876" spans="1:27" x14ac:dyDescent="0.35">
      <c r="A876" t="s">
        <v>1072</v>
      </c>
      <c r="B876" t="s">
        <v>1074</v>
      </c>
      <c r="C876" t="s">
        <v>1075</v>
      </c>
      <c r="D876" t="s">
        <v>1078</v>
      </c>
      <c r="E876" t="s">
        <v>1080</v>
      </c>
      <c r="F876" t="s">
        <v>1084</v>
      </c>
      <c r="G876" s="106">
        <v>19481.247906370761</v>
      </c>
      <c r="H876" s="133">
        <f t="shared" si="105"/>
        <v>33.588358459259936</v>
      </c>
      <c r="I876" s="132">
        <v>3495.45982983364</v>
      </c>
      <c r="J876">
        <f t="shared" si="104"/>
        <v>23.84</v>
      </c>
      <c r="K876">
        <f t="shared" si="106"/>
        <v>2</v>
      </c>
      <c r="L876">
        <f t="shared" si="107"/>
        <v>1</v>
      </c>
      <c r="M876">
        <f t="shared" si="108"/>
        <v>0</v>
      </c>
      <c r="Y876" s="164">
        <f t="shared" si="109"/>
        <v>33.588358459259936</v>
      </c>
      <c r="Z876" s="164">
        <f t="shared" si="110"/>
        <v>30.469668867897994</v>
      </c>
      <c r="AA876" s="165">
        <f t="shared" si="111"/>
        <v>-9.2850312858982709E-2</v>
      </c>
    </row>
    <row r="877" spans="1:27" x14ac:dyDescent="0.35">
      <c r="A877" t="s">
        <v>1072</v>
      </c>
      <c r="B877" t="s">
        <v>1074</v>
      </c>
      <c r="C877" t="s">
        <v>1075</v>
      </c>
      <c r="D877" t="s">
        <v>1078</v>
      </c>
      <c r="E877" t="s">
        <v>1080</v>
      </c>
      <c r="F877" t="s">
        <v>1084</v>
      </c>
      <c r="G877" s="106">
        <v>21680.190278357069</v>
      </c>
      <c r="H877" s="133">
        <f t="shared" si="105"/>
        <v>37.379638410960467</v>
      </c>
      <c r="I877" s="132">
        <v>14172.2970393051</v>
      </c>
      <c r="J877">
        <f t="shared" si="104"/>
        <v>23.84</v>
      </c>
      <c r="K877">
        <f t="shared" si="106"/>
        <v>2</v>
      </c>
      <c r="L877">
        <f t="shared" si="107"/>
        <v>1</v>
      </c>
      <c r="M877">
        <f t="shared" si="108"/>
        <v>0</v>
      </c>
      <c r="Y877" s="164">
        <f t="shared" si="109"/>
        <v>37.379638410960467</v>
      </c>
      <c r="Z877" s="164">
        <f t="shared" si="110"/>
        <v>33.76804662674747</v>
      </c>
      <c r="AA877" s="165">
        <f t="shared" si="111"/>
        <v>-9.6619227412162556E-2</v>
      </c>
    </row>
    <row r="878" spans="1:27" x14ac:dyDescent="0.35">
      <c r="A878" t="s">
        <v>1072</v>
      </c>
      <c r="B878" t="s">
        <v>1074</v>
      </c>
      <c r="C878" t="s">
        <v>1075</v>
      </c>
      <c r="D878" t="s">
        <v>1078</v>
      </c>
      <c r="E878" t="s">
        <v>1080</v>
      </c>
      <c r="F878" t="s">
        <v>1084</v>
      </c>
      <c r="G878" s="106">
        <v>22314.78407552703</v>
      </c>
      <c r="H878" s="133">
        <f t="shared" si="105"/>
        <v>38.473765647460397</v>
      </c>
      <c r="I878" s="132">
        <v>23954.0527728093</v>
      </c>
      <c r="J878">
        <f t="shared" si="104"/>
        <v>23.84</v>
      </c>
      <c r="K878">
        <f t="shared" si="106"/>
        <v>2</v>
      </c>
      <c r="L878">
        <f t="shared" si="107"/>
        <v>1</v>
      </c>
      <c r="M878">
        <f t="shared" si="108"/>
        <v>0</v>
      </c>
      <c r="Y878" s="164">
        <f t="shared" si="109"/>
        <v>38.473765647460397</v>
      </c>
      <c r="Z878" s="164">
        <f t="shared" si="110"/>
        <v>36.789908337373447</v>
      </c>
      <c r="AA878" s="165">
        <f t="shared" si="111"/>
        <v>-4.37663764320948E-2</v>
      </c>
    </row>
    <row r="879" spans="1:27" x14ac:dyDescent="0.35">
      <c r="A879" t="s">
        <v>1072</v>
      </c>
      <c r="B879" t="s">
        <v>1074</v>
      </c>
      <c r="C879" t="s">
        <v>1075</v>
      </c>
      <c r="D879" t="s">
        <v>1078</v>
      </c>
      <c r="E879" t="s">
        <v>1080</v>
      </c>
      <c r="F879" t="s">
        <v>1084</v>
      </c>
      <c r="G879" s="106">
        <v>25297.339507737659</v>
      </c>
      <c r="H879" s="133">
        <f t="shared" si="105"/>
        <v>43.616102599547688</v>
      </c>
      <c r="I879" s="132">
        <v>31081.371963744201</v>
      </c>
      <c r="J879">
        <f t="shared" si="104"/>
        <v>23.84</v>
      </c>
      <c r="K879">
        <f t="shared" si="106"/>
        <v>2</v>
      </c>
      <c r="L879">
        <f t="shared" si="107"/>
        <v>1</v>
      </c>
      <c r="M879">
        <f t="shared" si="108"/>
        <v>0</v>
      </c>
      <c r="Y879" s="164">
        <f t="shared" si="109"/>
        <v>43.616102599547688</v>
      </c>
      <c r="Z879" s="164">
        <f t="shared" si="110"/>
        <v>38.991739332674769</v>
      </c>
      <c r="AA879" s="165">
        <f t="shared" si="111"/>
        <v>-0.10602422021358859</v>
      </c>
    </row>
    <row r="880" spans="1:27" x14ac:dyDescent="0.35">
      <c r="A880" t="s">
        <v>1072</v>
      </c>
      <c r="B880" t="s">
        <v>1074</v>
      </c>
      <c r="C880" t="s">
        <v>1075</v>
      </c>
      <c r="D880" t="s">
        <v>1078</v>
      </c>
      <c r="E880" t="s">
        <v>1080</v>
      </c>
      <c r="F880" t="s">
        <v>1084</v>
      </c>
      <c r="G880" s="106">
        <v>24930.854815994113</v>
      </c>
      <c r="H880" s="133">
        <f t="shared" si="105"/>
        <v>42.984232441369159</v>
      </c>
      <c r="I880" s="132">
        <v>45016.2336447989</v>
      </c>
      <c r="J880">
        <f t="shared" si="104"/>
        <v>23.84</v>
      </c>
      <c r="K880">
        <f t="shared" si="106"/>
        <v>2</v>
      </c>
      <c r="L880">
        <f t="shared" si="107"/>
        <v>1</v>
      </c>
      <c r="M880">
        <f t="shared" si="108"/>
        <v>0</v>
      </c>
      <c r="Y880" s="164">
        <f t="shared" si="109"/>
        <v>42.984232441369159</v>
      </c>
      <c r="Z880" s="164">
        <f t="shared" si="110"/>
        <v>43.296613233033689</v>
      </c>
      <c r="AA880" s="165">
        <f t="shared" si="111"/>
        <v>7.2673344136275908E-3</v>
      </c>
    </row>
    <row r="881" spans="1:27" x14ac:dyDescent="0.35">
      <c r="A881" t="s">
        <v>1072</v>
      </c>
      <c r="B881" t="s">
        <v>1074</v>
      </c>
      <c r="C881" t="s">
        <v>1075</v>
      </c>
      <c r="D881" t="s">
        <v>1078</v>
      </c>
      <c r="E881" t="s">
        <v>1080</v>
      </c>
      <c r="F881" t="s">
        <v>1084</v>
      </c>
      <c r="G881" s="106">
        <v>25613.566702174918</v>
      </c>
      <c r="H881" s="133">
        <f t="shared" si="105"/>
        <v>44.16132190030158</v>
      </c>
      <c r="I881" s="132">
        <v>54061.366139626101</v>
      </c>
      <c r="J881">
        <f t="shared" si="104"/>
        <v>23.84</v>
      </c>
      <c r="K881">
        <f t="shared" si="106"/>
        <v>2</v>
      </c>
      <c r="L881">
        <f t="shared" si="107"/>
        <v>1</v>
      </c>
      <c r="M881">
        <f t="shared" si="108"/>
        <v>0</v>
      </c>
      <c r="Y881" s="164">
        <f t="shared" si="109"/>
        <v>44.16132190030158</v>
      </c>
      <c r="Z881" s="164">
        <f t="shared" si="110"/>
        <v>46.090911138064833</v>
      </c>
      <c r="AA881" s="165">
        <f t="shared" si="111"/>
        <v>4.3694100509932277E-2</v>
      </c>
    </row>
    <row r="882" spans="1:27" x14ac:dyDescent="0.35">
      <c r="A882" t="s">
        <v>1072</v>
      </c>
      <c r="B882" t="s">
        <v>1074</v>
      </c>
      <c r="C882" t="s">
        <v>1075</v>
      </c>
      <c r="D882" t="s">
        <v>1078</v>
      </c>
      <c r="E882" t="s">
        <v>1080</v>
      </c>
      <c r="F882" t="s">
        <v>1084</v>
      </c>
      <c r="G882" s="106">
        <v>26409.358972321665</v>
      </c>
      <c r="H882" s="133">
        <f t="shared" si="105"/>
        <v>45.533377538485631</v>
      </c>
      <c r="I882" s="132">
        <v>63550.072249703</v>
      </c>
      <c r="J882">
        <f t="shared" si="104"/>
        <v>23.84</v>
      </c>
      <c r="K882">
        <f t="shared" si="106"/>
        <v>2</v>
      </c>
      <c r="L882">
        <f t="shared" si="107"/>
        <v>1</v>
      </c>
      <c r="M882">
        <f t="shared" si="108"/>
        <v>0</v>
      </c>
      <c r="Y882" s="164">
        <f t="shared" si="109"/>
        <v>45.533377538485631</v>
      </c>
      <c r="Z882" s="164">
        <f t="shared" si="110"/>
        <v>49.022241510506284</v>
      </c>
      <c r="AA882" s="165">
        <f t="shared" si="111"/>
        <v>7.662212119168621E-2</v>
      </c>
    </row>
    <row r="883" spans="1:27" x14ac:dyDescent="0.35">
      <c r="A883" t="s">
        <v>1072</v>
      </c>
      <c r="B883" t="s">
        <v>1074</v>
      </c>
      <c r="C883" t="s">
        <v>1075</v>
      </c>
      <c r="D883" t="s">
        <v>1078</v>
      </c>
      <c r="E883" t="s">
        <v>1080</v>
      </c>
      <c r="F883" t="s">
        <v>1084</v>
      </c>
      <c r="G883" s="106">
        <v>26536.130162264271</v>
      </c>
      <c r="H883" s="133">
        <f t="shared" si="105"/>
        <v>45.751948555628054</v>
      </c>
      <c r="I883" s="132">
        <v>71394.000753582499</v>
      </c>
      <c r="J883">
        <f t="shared" si="104"/>
        <v>23.84</v>
      </c>
      <c r="K883">
        <f t="shared" si="106"/>
        <v>2</v>
      </c>
      <c r="L883">
        <f t="shared" si="107"/>
        <v>1</v>
      </c>
      <c r="M883">
        <f t="shared" si="108"/>
        <v>0</v>
      </c>
      <c r="Y883" s="164">
        <f t="shared" si="109"/>
        <v>45.751948555628054</v>
      </c>
      <c r="Z883" s="164">
        <f t="shared" si="110"/>
        <v>51.445453442242986</v>
      </c>
      <c r="AA883" s="165">
        <f t="shared" si="111"/>
        <v>0.12444289404837949</v>
      </c>
    </row>
    <row r="884" spans="1:27" x14ac:dyDescent="0.35">
      <c r="A884" t="s">
        <v>1072</v>
      </c>
      <c r="B884" t="s">
        <v>1074</v>
      </c>
      <c r="C884" t="s">
        <v>1075</v>
      </c>
      <c r="D884" t="s">
        <v>1078</v>
      </c>
      <c r="E884" t="s">
        <v>1081</v>
      </c>
      <c r="F884" t="s">
        <v>1083</v>
      </c>
      <c r="G884" s="106">
        <v>17231.555888860461</v>
      </c>
      <c r="H884" s="133">
        <f t="shared" si="105"/>
        <v>29.709579118724932</v>
      </c>
      <c r="I884" s="132">
        <v>3495.45982983364</v>
      </c>
      <c r="J884">
        <f t="shared" si="104"/>
        <v>23.84</v>
      </c>
      <c r="K884">
        <f t="shared" si="106"/>
        <v>2</v>
      </c>
      <c r="L884">
        <f t="shared" si="107"/>
        <v>1</v>
      </c>
      <c r="M884">
        <f t="shared" si="108"/>
        <v>1</v>
      </c>
      <c r="Y884" s="164">
        <f t="shared" si="109"/>
        <v>29.709579118724932</v>
      </c>
      <c r="Z884" s="164">
        <f t="shared" si="110"/>
        <v>31.240056995082313</v>
      </c>
      <c r="AA884" s="165">
        <f t="shared" si="111"/>
        <v>5.1514626654295848E-2</v>
      </c>
    </row>
    <row r="885" spans="1:27" x14ac:dyDescent="0.35">
      <c r="A885" t="s">
        <v>1072</v>
      </c>
      <c r="B885" t="s">
        <v>1074</v>
      </c>
      <c r="C885" t="s">
        <v>1075</v>
      </c>
      <c r="D885" t="s">
        <v>1078</v>
      </c>
      <c r="E885" t="s">
        <v>1081</v>
      </c>
      <c r="F885" t="s">
        <v>1083</v>
      </c>
      <c r="G885" s="106">
        <v>20421.8521881911</v>
      </c>
      <c r="H885" s="133">
        <f t="shared" si="105"/>
        <v>35.210089979639825</v>
      </c>
      <c r="I885" s="132">
        <v>14172.2970393051</v>
      </c>
      <c r="J885">
        <f t="shared" si="104"/>
        <v>23.84</v>
      </c>
      <c r="K885">
        <f t="shared" si="106"/>
        <v>2</v>
      </c>
      <c r="L885">
        <f t="shared" si="107"/>
        <v>1</v>
      </c>
      <c r="M885">
        <f t="shared" si="108"/>
        <v>1</v>
      </c>
      <c r="Y885" s="164">
        <f t="shared" si="109"/>
        <v>35.210089979639825</v>
      </c>
      <c r="Z885" s="164">
        <f t="shared" si="110"/>
        <v>34.538434753931789</v>
      </c>
      <c r="AA885" s="165">
        <f t="shared" si="111"/>
        <v>-1.9075646387056056E-2</v>
      </c>
    </row>
    <row r="886" spans="1:27" x14ac:dyDescent="0.35">
      <c r="A886" t="s">
        <v>1072</v>
      </c>
      <c r="B886" t="s">
        <v>1074</v>
      </c>
      <c r="C886" t="s">
        <v>1075</v>
      </c>
      <c r="D886" t="s">
        <v>1078</v>
      </c>
      <c r="E886" t="s">
        <v>1081</v>
      </c>
      <c r="F886" t="s">
        <v>1083</v>
      </c>
      <c r="G886" s="106">
        <v>21420.81938312796</v>
      </c>
      <c r="H886" s="133">
        <f t="shared" si="105"/>
        <v>36.932447212289588</v>
      </c>
      <c r="I886" s="132">
        <v>23954.0527728093</v>
      </c>
      <c r="J886">
        <f t="shared" si="104"/>
        <v>23.84</v>
      </c>
      <c r="K886">
        <f t="shared" si="106"/>
        <v>2</v>
      </c>
      <c r="L886">
        <f t="shared" si="107"/>
        <v>1</v>
      </c>
      <c r="M886">
        <f t="shared" si="108"/>
        <v>1</v>
      </c>
      <c r="Y886" s="164">
        <f t="shared" si="109"/>
        <v>36.932447212289588</v>
      </c>
      <c r="Z886" s="164">
        <f t="shared" si="110"/>
        <v>37.560296464557766</v>
      </c>
      <c r="AA886" s="165">
        <f t="shared" si="111"/>
        <v>1.699993636108843E-2</v>
      </c>
    </row>
    <row r="887" spans="1:27" x14ac:dyDescent="0.35">
      <c r="A887" t="s">
        <v>1072</v>
      </c>
      <c r="B887" t="s">
        <v>1074</v>
      </c>
      <c r="C887" t="s">
        <v>1075</v>
      </c>
      <c r="D887" t="s">
        <v>1078</v>
      </c>
      <c r="E887" t="s">
        <v>1081</v>
      </c>
      <c r="F887" t="s">
        <v>1083</v>
      </c>
      <c r="G887" s="106">
        <v>25860.632029759057</v>
      </c>
      <c r="H887" s="133">
        <f t="shared" si="105"/>
        <v>44.587296603032854</v>
      </c>
      <c r="I887" s="132">
        <v>31081.371963744201</v>
      </c>
      <c r="J887">
        <f t="shared" si="104"/>
        <v>23.84</v>
      </c>
      <c r="K887">
        <f t="shared" si="106"/>
        <v>2</v>
      </c>
      <c r="L887">
        <f t="shared" si="107"/>
        <v>1</v>
      </c>
      <c r="M887">
        <f t="shared" si="108"/>
        <v>1</v>
      </c>
      <c r="Y887" s="164">
        <f t="shared" si="109"/>
        <v>44.587296603032854</v>
      </c>
      <c r="Z887" s="164">
        <f t="shared" si="110"/>
        <v>39.762127459859087</v>
      </c>
      <c r="AA887" s="165">
        <f t="shared" si="111"/>
        <v>-0.10821847276664798</v>
      </c>
    </row>
    <row r="888" spans="1:27" x14ac:dyDescent="0.35">
      <c r="A888" t="s">
        <v>1072</v>
      </c>
      <c r="B888" t="s">
        <v>1074</v>
      </c>
      <c r="C888" t="s">
        <v>1075</v>
      </c>
      <c r="D888" t="s">
        <v>1078</v>
      </c>
      <c r="E888" t="s">
        <v>1081</v>
      </c>
      <c r="F888" t="s">
        <v>1083</v>
      </c>
      <c r="G888" s="106">
        <v>25716.17754432479</v>
      </c>
      <c r="H888" s="133">
        <f t="shared" si="105"/>
        <v>44.338237145387566</v>
      </c>
      <c r="I888" s="132">
        <v>45016.2336447989</v>
      </c>
      <c r="J888">
        <f t="shared" si="104"/>
        <v>23.84</v>
      </c>
      <c r="K888">
        <f t="shared" si="106"/>
        <v>2</v>
      </c>
      <c r="L888">
        <f t="shared" si="107"/>
        <v>1</v>
      </c>
      <c r="M888">
        <f t="shared" si="108"/>
        <v>1</v>
      </c>
      <c r="Y888" s="164">
        <f t="shared" si="109"/>
        <v>44.338237145387566</v>
      </c>
      <c r="Z888" s="164">
        <f t="shared" si="110"/>
        <v>44.067001360218008</v>
      </c>
      <c r="AA888" s="165">
        <f t="shared" si="111"/>
        <v>-6.1174237550347677E-3</v>
      </c>
    </row>
    <row r="889" spans="1:27" x14ac:dyDescent="0.35">
      <c r="A889" t="s">
        <v>1072</v>
      </c>
      <c r="B889" t="s">
        <v>1074</v>
      </c>
      <c r="C889" t="s">
        <v>1075</v>
      </c>
      <c r="D889" t="s">
        <v>1078</v>
      </c>
      <c r="E889" t="s">
        <v>1081</v>
      </c>
      <c r="F889" t="s">
        <v>1083</v>
      </c>
      <c r="G889" s="106">
        <v>27078.467017285391</v>
      </c>
      <c r="H889" s="133">
        <f t="shared" si="105"/>
        <v>46.687012098767916</v>
      </c>
      <c r="I889" s="132">
        <v>54061.366139626101</v>
      </c>
      <c r="J889">
        <f t="shared" si="104"/>
        <v>23.84</v>
      </c>
      <c r="K889">
        <f t="shared" si="106"/>
        <v>2</v>
      </c>
      <c r="L889">
        <f t="shared" si="107"/>
        <v>1</v>
      </c>
      <c r="M889">
        <f t="shared" si="108"/>
        <v>1</v>
      </c>
      <c r="Y889" s="164">
        <f t="shared" si="109"/>
        <v>46.687012098767916</v>
      </c>
      <c r="Z889" s="164">
        <f t="shared" si="110"/>
        <v>46.861299265249151</v>
      </c>
      <c r="AA889" s="165">
        <f t="shared" si="111"/>
        <v>3.7330974642910686E-3</v>
      </c>
    </row>
    <row r="890" spans="1:27" x14ac:dyDescent="0.35">
      <c r="A890" t="s">
        <v>1072</v>
      </c>
      <c r="B890" t="s">
        <v>1074</v>
      </c>
      <c r="C890" t="s">
        <v>1075</v>
      </c>
      <c r="D890" t="s">
        <v>1078</v>
      </c>
      <c r="E890" t="s">
        <v>1081</v>
      </c>
      <c r="F890" t="s">
        <v>1083</v>
      </c>
      <c r="G890" s="106">
        <v>28563.63767061201</v>
      </c>
      <c r="H890" s="133">
        <f t="shared" si="105"/>
        <v>49.247651156227604</v>
      </c>
      <c r="I890" s="132">
        <v>63550.072249703</v>
      </c>
      <c r="J890">
        <f t="shared" si="104"/>
        <v>23.84</v>
      </c>
      <c r="K890">
        <f t="shared" si="106"/>
        <v>2</v>
      </c>
      <c r="L890">
        <f t="shared" si="107"/>
        <v>1</v>
      </c>
      <c r="M890">
        <f t="shared" si="108"/>
        <v>1</v>
      </c>
      <c r="Y890" s="164">
        <f t="shared" si="109"/>
        <v>49.247651156227604</v>
      </c>
      <c r="Z890" s="164">
        <f t="shared" si="110"/>
        <v>49.792629637690602</v>
      </c>
      <c r="AA890" s="165">
        <f t="shared" si="111"/>
        <v>1.106608068949666E-2</v>
      </c>
    </row>
    <row r="891" spans="1:27" x14ac:dyDescent="0.35">
      <c r="A891" t="s">
        <v>1072</v>
      </c>
      <c r="B891" t="s">
        <v>1074</v>
      </c>
      <c r="C891" t="s">
        <v>1075</v>
      </c>
      <c r="D891" t="s">
        <v>1078</v>
      </c>
      <c r="E891" t="s">
        <v>1081</v>
      </c>
      <c r="F891" t="s">
        <v>1083</v>
      </c>
      <c r="G891" s="106">
        <v>29106.92235052212</v>
      </c>
      <c r="H891" s="133">
        <f t="shared" si="105"/>
        <v>50.18434888021055</v>
      </c>
      <c r="I891" s="132">
        <v>71394.000753582499</v>
      </c>
      <c r="J891">
        <f t="shared" si="104"/>
        <v>23.84</v>
      </c>
      <c r="K891">
        <f t="shared" si="106"/>
        <v>2</v>
      </c>
      <c r="L891">
        <f t="shared" si="107"/>
        <v>1</v>
      </c>
      <c r="M891">
        <f t="shared" si="108"/>
        <v>1</v>
      </c>
      <c r="Y891" s="164">
        <f t="shared" si="109"/>
        <v>50.18434888021055</v>
      </c>
      <c r="Z891" s="164">
        <f t="shared" si="110"/>
        <v>52.215841569427305</v>
      </c>
      <c r="AA891" s="165">
        <f t="shared" si="111"/>
        <v>4.0480602708742985E-2</v>
      </c>
    </row>
    <row r="892" spans="1:27" x14ac:dyDescent="0.35">
      <c r="A892" t="s">
        <v>1072</v>
      </c>
      <c r="B892" t="s">
        <v>1074</v>
      </c>
      <c r="C892" t="s">
        <v>1075</v>
      </c>
      <c r="D892" t="s">
        <v>1078</v>
      </c>
      <c r="E892" t="s">
        <v>1081</v>
      </c>
      <c r="F892" t="s">
        <v>1084</v>
      </c>
      <c r="G892" s="106">
        <v>19307.129862084665</v>
      </c>
      <c r="H892" s="133">
        <f t="shared" si="105"/>
        <v>33.288154934628729</v>
      </c>
      <c r="I892" s="132">
        <v>3495.45982983364</v>
      </c>
      <c r="J892">
        <f t="shared" si="104"/>
        <v>23.84</v>
      </c>
      <c r="K892">
        <f t="shared" si="106"/>
        <v>2</v>
      </c>
      <c r="L892">
        <f t="shared" si="107"/>
        <v>1</v>
      </c>
      <c r="M892">
        <f t="shared" si="108"/>
        <v>0</v>
      </c>
      <c r="Y892" s="164">
        <f t="shared" si="109"/>
        <v>33.288154934628729</v>
      </c>
      <c r="Z892" s="164">
        <f t="shared" si="110"/>
        <v>30.469668867897994</v>
      </c>
      <c r="AA892" s="165">
        <f t="shared" si="111"/>
        <v>-8.4669338756253598E-2</v>
      </c>
    </row>
    <row r="893" spans="1:27" x14ac:dyDescent="0.35">
      <c r="A893" t="s">
        <v>1072</v>
      </c>
      <c r="B893" t="s">
        <v>1074</v>
      </c>
      <c r="C893" t="s">
        <v>1075</v>
      </c>
      <c r="D893" t="s">
        <v>1078</v>
      </c>
      <c r="E893" t="s">
        <v>1081</v>
      </c>
      <c r="F893" t="s">
        <v>1084</v>
      </c>
      <c r="G893" s="106">
        <v>21567.005269333757</v>
      </c>
      <c r="H893" s="133">
        <f t="shared" si="105"/>
        <v>37.184491843678892</v>
      </c>
      <c r="I893" s="132">
        <v>14172.2970393051</v>
      </c>
      <c r="J893">
        <f t="shared" si="104"/>
        <v>23.84</v>
      </c>
      <c r="K893">
        <f t="shared" si="106"/>
        <v>2</v>
      </c>
      <c r="L893">
        <f t="shared" si="107"/>
        <v>1</v>
      </c>
      <c r="M893">
        <f t="shared" si="108"/>
        <v>0</v>
      </c>
      <c r="Y893" s="164">
        <f t="shared" si="109"/>
        <v>37.184491843678892</v>
      </c>
      <c r="Z893" s="164">
        <f t="shared" si="110"/>
        <v>33.76804662674747</v>
      </c>
      <c r="AA893" s="165">
        <f t="shared" si="111"/>
        <v>-9.1878227926145306E-2</v>
      </c>
    </row>
    <row r="894" spans="1:27" x14ac:dyDescent="0.35">
      <c r="A894" t="s">
        <v>1072</v>
      </c>
      <c r="B894" t="s">
        <v>1074</v>
      </c>
      <c r="C894" t="s">
        <v>1075</v>
      </c>
      <c r="D894" t="s">
        <v>1078</v>
      </c>
      <c r="E894" t="s">
        <v>1081</v>
      </c>
      <c r="F894" t="s">
        <v>1084</v>
      </c>
      <c r="G894" s="106">
        <v>22162.585250885742</v>
      </c>
      <c r="H894" s="133">
        <f t="shared" si="105"/>
        <v>38.211353880837486</v>
      </c>
      <c r="I894" s="132">
        <v>23954.0527728093</v>
      </c>
      <c r="J894">
        <f t="shared" si="104"/>
        <v>23.84</v>
      </c>
      <c r="K894">
        <f t="shared" si="106"/>
        <v>2</v>
      </c>
      <c r="L894">
        <f t="shared" si="107"/>
        <v>1</v>
      </c>
      <c r="M894">
        <f t="shared" si="108"/>
        <v>0</v>
      </c>
      <c r="Y894" s="164">
        <f t="shared" si="109"/>
        <v>38.211353880837486</v>
      </c>
      <c r="Z894" s="164">
        <f t="shared" si="110"/>
        <v>36.789908337373447</v>
      </c>
      <c r="AA894" s="165">
        <f t="shared" si="111"/>
        <v>-3.7199559793061332E-2</v>
      </c>
    </row>
    <row r="895" spans="1:27" x14ac:dyDescent="0.35">
      <c r="A895" t="s">
        <v>1072</v>
      </c>
      <c r="B895" t="s">
        <v>1074</v>
      </c>
      <c r="C895" t="s">
        <v>1075</v>
      </c>
      <c r="D895" t="s">
        <v>1078</v>
      </c>
      <c r="E895" t="s">
        <v>1081</v>
      </c>
      <c r="F895" t="s">
        <v>1084</v>
      </c>
      <c r="G895" s="106">
        <v>25277.59181422268</v>
      </c>
      <c r="H895" s="133">
        <f t="shared" si="105"/>
        <v>43.582054852108072</v>
      </c>
      <c r="I895" s="132">
        <v>31081.371963744201</v>
      </c>
      <c r="J895">
        <f t="shared" si="104"/>
        <v>23.84</v>
      </c>
      <c r="K895">
        <f t="shared" si="106"/>
        <v>2</v>
      </c>
      <c r="L895">
        <f t="shared" si="107"/>
        <v>1</v>
      </c>
      <c r="M895">
        <f t="shared" si="108"/>
        <v>0</v>
      </c>
      <c r="Y895" s="164">
        <f t="shared" si="109"/>
        <v>43.582054852108072</v>
      </c>
      <c r="Z895" s="164">
        <f t="shared" si="110"/>
        <v>38.991739332674769</v>
      </c>
      <c r="AA895" s="165">
        <f t="shared" si="111"/>
        <v>-0.10532581666950169</v>
      </c>
    </row>
    <row r="896" spans="1:27" x14ac:dyDescent="0.35">
      <c r="A896" t="s">
        <v>1072</v>
      </c>
      <c r="B896" t="s">
        <v>1074</v>
      </c>
      <c r="C896" t="s">
        <v>1075</v>
      </c>
      <c r="D896" t="s">
        <v>1078</v>
      </c>
      <c r="E896" t="s">
        <v>1081</v>
      </c>
      <c r="F896" t="s">
        <v>1084</v>
      </c>
      <c r="G896" s="106">
        <v>24885.186305447838</v>
      </c>
      <c r="H896" s="133">
        <f t="shared" si="105"/>
        <v>42.905493630082482</v>
      </c>
      <c r="I896" s="132">
        <v>45016.2336447989</v>
      </c>
      <c r="J896">
        <f t="shared" si="104"/>
        <v>23.84</v>
      </c>
      <c r="K896">
        <f t="shared" si="106"/>
        <v>2</v>
      </c>
      <c r="L896">
        <f t="shared" si="107"/>
        <v>1</v>
      </c>
      <c r="M896">
        <f t="shared" si="108"/>
        <v>0</v>
      </c>
      <c r="Y896" s="164">
        <f t="shared" si="109"/>
        <v>42.905493630082482</v>
      </c>
      <c r="Z896" s="164">
        <f t="shared" si="110"/>
        <v>43.296613233033689</v>
      </c>
      <c r="AA896" s="165">
        <f t="shared" si="111"/>
        <v>9.1158397179464945E-3</v>
      </c>
    </row>
    <row r="897" spans="1:27" x14ac:dyDescent="0.35">
      <c r="A897" t="s">
        <v>1072</v>
      </c>
      <c r="B897" t="s">
        <v>1074</v>
      </c>
      <c r="C897" t="s">
        <v>1075</v>
      </c>
      <c r="D897" t="s">
        <v>1078</v>
      </c>
      <c r="E897" t="s">
        <v>1081</v>
      </c>
      <c r="F897" t="s">
        <v>1084</v>
      </c>
      <c r="G897" s="106">
        <v>25581.947377764351</v>
      </c>
      <c r="H897" s="133">
        <f t="shared" si="105"/>
        <v>44.106805823731641</v>
      </c>
      <c r="I897" s="132">
        <v>54061.366139626101</v>
      </c>
      <c r="J897">
        <f t="shared" si="104"/>
        <v>23.84</v>
      </c>
      <c r="K897">
        <f t="shared" si="106"/>
        <v>2</v>
      </c>
      <c r="L897">
        <f t="shared" si="107"/>
        <v>1</v>
      </c>
      <c r="M897">
        <f t="shared" si="108"/>
        <v>0</v>
      </c>
      <c r="Y897" s="164">
        <f t="shared" si="109"/>
        <v>44.106805823731641</v>
      </c>
      <c r="Z897" s="164">
        <f t="shared" si="110"/>
        <v>46.090911138064833</v>
      </c>
      <c r="AA897" s="165">
        <f t="shared" si="111"/>
        <v>4.4984107946117513E-2</v>
      </c>
    </row>
    <row r="898" spans="1:27" x14ac:dyDescent="0.35">
      <c r="A898" t="s">
        <v>1072</v>
      </c>
      <c r="B898" t="s">
        <v>1074</v>
      </c>
      <c r="C898" t="s">
        <v>1075</v>
      </c>
      <c r="D898" t="s">
        <v>1078</v>
      </c>
      <c r="E898" t="s">
        <v>1081</v>
      </c>
      <c r="F898" t="s">
        <v>1084</v>
      </c>
      <c r="G898" s="106">
        <v>26562.540706782132</v>
      </c>
      <c r="H898" s="133">
        <f t="shared" si="105"/>
        <v>45.797483977210575</v>
      </c>
      <c r="I898" s="132">
        <v>63550.072249703</v>
      </c>
      <c r="J898">
        <f t="shared" si="104"/>
        <v>23.84</v>
      </c>
      <c r="K898">
        <f t="shared" si="106"/>
        <v>2</v>
      </c>
      <c r="L898">
        <f t="shared" si="107"/>
        <v>1</v>
      </c>
      <c r="M898">
        <f t="shared" si="108"/>
        <v>0</v>
      </c>
      <c r="Y898" s="164">
        <f t="shared" si="109"/>
        <v>45.797483977210575</v>
      </c>
      <c r="Z898" s="164">
        <f t="shared" si="110"/>
        <v>49.022241510506284</v>
      </c>
      <c r="AA898" s="165">
        <f t="shared" si="111"/>
        <v>7.0413421289702072E-2</v>
      </c>
    </row>
    <row r="899" spans="1:27" x14ac:dyDescent="0.35">
      <c r="A899" t="s">
        <v>1072</v>
      </c>
      <c r="B899" t="s">
        <v>1074</v>
      </c>
      <c r="C899" t="s">
        <v>1075</v>
      </c>
      <c r="D899" t="s">
        <v>1078</v>
      </c>
      <c r="E899" t="s">
        <v>1081</v>
      </c>
      <c r="F899" t="s">
        <v>1084</v>
      </c>
      <c r="G899" s="106">
        <v>26772.412540729496</v>
      </c>
      <c r="H899" s="133">
        <f t="shared" si="105"/>
        <v>46.159331966774992</v>
      </c>
      <c r="I899" s="132">
        <v>71394.000753582499</v>
      </c>
      <c r="J899">
        <f t="shared" si="104"/>
        <v>23.84</v>
      </c>
      <c r="K899">
        <f t="shared" si="106"/>
        <v>2</v>
      </c>
      <c r="L899">
        <f t="shared" si="107"/>
        <v>1</v>
      </c>
      <c r="M899">
        <f t="shared" si="108"/>
        <v>0</v>
      </c>
      <c r="Y899" s="164">
        <f t="shared" si="109"/>
        <v>46.159331966774992</v>
      </c>
      <c r="Z899" s="164">
        <f t="shared" si="110"/>
        <v>51.445453442242986</v>
      </c>
      <c r="AA899" s="165">
        <f t="shared" si="111"/>
        <v>0.11451902032015737</v>
      </c>
    </row>
    <row r="900" spans="1:27" x14ac:dyDescent="0.35">
      <c r="A900" t="s">
        <v>1072</v>
      </c>
      <c r="B900" t="s">
        <v>1074</v>
      </c>
      <c r="C900" t="s">
        <v>1076</v>
      </c>
      <c r="D900" t="s">
        <v>1077</v>
      </c>
      <c r="E900" t="s">
        <v>1079</v>
      </c>
      <c r="F900" t="s">
        <v>1083</v>
      </c>
      <c r="G900" s="106">
        <v>15937.938156818107</v>
      </c>
      <c r="H900" s="133">
        <f t="shared" si="105"/>
        <v>27.47920371865191</v>
      </c>
      <c r="I900" s="132">
        <v>3495.45982983364</v>
      </c>
      <c r="J900">
        <f t="shared" ref="J900:J963" si="112">IF(A900="LI01",10,23.84)</f>
        <v>23.84</v>
      </c>
      <c r="K900">
        <f t="shared" si="106"/>
        <v>2</v>
      </c>
      <c r="L900">
        <f t="shared" si="107"/>
        <v>2</v>
      </c>
      <c r="M900">
        <f t="shared" si="108"/>
        <v>1</v>
      </c>
      <c r="Y900" s="164">
        <f t="shared" si="109"/>
        <v>27.47920371865191</v>
      </c>
      <c r="Z900" s="164">
        <f t="shared" si="110"/>
        <v>29.489469028272538</v>
      </c>
      <c r="AA900" s="165">
        <f t="shared" si="111"/>
        <v>7.3155879267932766E-2</v>
      </c>
    </row>
    <row r="901" spans="1:27" x14ac:dyDescent="0.35">
      <c r="A901" t="s">
        <v>1072</v>
      </c>
      <c r="B901" t="s">
        <v>1074</v>
      </c>
      <c r="C901" t="s">
        <v>1076</v>
      </c>
      <c r="D901" t="s">
        <v>1077</v>
      </c>
      <c r="E901" t="s">
        <v>1079</v>
      </c>
      <c r="F901" t="s">
        <v>1083</v>
      </c>
      <c r="G901" s="106">
        <v>19526.720583881892</v>
      </c>
      <c r="H901" s="133">
        <f t="shared" ref="H901:H964" si="113">G901/580</f>
        <v>33.666759627382575</v>
      </c>
      <c r="I901" s="132">
        <v>14172.2970393051</v>
      </c>
      <c r="J901">
        <f t="shared" si="112"/>
        <v>23.84</v>
      </c>
      <c r="K901">
        <f t="shared" ref="K901:K964" si="114">IF(B901="ENT01",1,2)</f>
        <v>2</v>
      </c>
      <c r="L901">
        <f t="shared" ref="L901:L964" si="115">IF(C901="ENV01",1,2)</f>
        <v>2</v>
      </c>
      <c r="M901">
        <f t="shared" ref="M901:M964" si="116">IF(F901="ZVDF01",1,0)</f>
        <v>1</v>
      </c>
      <c r="Y901" s="164">
        <f t="shared" ref="Y901:Y964" si="117">H901</f>
        <v>33.666759627382575</v>
      </c>
      <c r="Z901" s="164">
        <f t="shared" ref="Z901:Z964" si="118">$P$20+I901*$P$21+J901*$P$22+K901*$P$23+L901*$P$24+M901*$P$25</f>
        <v>32.787846787122014</v>
      </c>
      <c r="AA901" s="165">
        <f t="shared" ref="AA901:AA964" si="119">Z901/Y901-1</f>
        <v>-2.6106249903115275E-2</v>
      </c>
    </row>
    <row r="902" spans="1:27" x14ac:dyDescent="0.35">
      <c r="A902" t="s">
        <v>1072</v>
      </c>
      <c r="B902" t="s">
        <v>1074</v>
      </c>
      <c r="C902" t="s">
        <v>1076</v>
      </c>
      <c r="D902" t="s">
        <v>1077</v>
      </c>
      <c r="E902" t="s">
        <v>1079</v>
      </c>
      <c r="F902" t="s">
        <v>1083</v>
      </c>
      <c r="G902" s="106">
        <v>20446.359495484372</v>
      </c>
      <c r="H902" s="133">
        <f t="shared" si="113"/>
        <v>35.252343957731675</v>
      </c>
      <c r="I902" s="132">
        <v>23954.0527728093</v>
      </c>
      <c r="J902">
        <f t="shared" si="112"/>
        <v>23.84</v>
      </c>
      <c r="K902">
        <f t="shared" si="114"/>
        <v>2</v>
      </c>
      <c r="L902">
        <f t="shared" si="115"/>
        <v>2</v>
      </c>
      <c r="M902">
        <f t="shared" si="116"/>
        <v>1</v>
      </c>
      <c r="Y902" s="164">
        <f t="shared" si="117"/>
        <v>35.252343957731675</v>
      </c>
      <c r="Z902" s="164">
        <f t="shared" si="118"/>
        <v>35.809708497747991</v>
      </c>
      <c r="AA902" s="165">
        <f t="shared" si="119"/>
        <v>1.581070866336165E-2</v>
      </c>
    </row>
    <row r="903" spans="1:27" x14ac:dyDescent="0.35">
      <c r="A903" t="s">
        <v>1072</v>
      </c>
      <c r="B903" t="s">
        <v>1074</v>
      </c>
      <c r="C903" t="s">
        <v>1076</v>
      </c>
      <c r="D903" t="s">
        <v>1077</v>
      </c>
      <c r="E903" t="s">
        <v>1079</v>
      </c>
      <c r="F903" t="s">
        <v>1083</v>
      </c>
      <c r="G903" s="106">
        <v>24901.001186129724</v>
      </c>
      <c r="H903" s="133">
        <f t="shared" si="113"/>
        <v>42.932760665740901</v>
      </c>
      <c r="I903" s="132">
        <v>31081.371963744201</v>
      </c>
      <c r="J903">
        <f t="shared" si="112"/>
        <v>23.84</v>
      </c>
      <c r="K903">
        <f t="shared" si="114"/>
        <v>2</v>
      </c>
      <c r="L903">
        <f t="shared" si="115"/>
        <v>2</v>
      </c>
      <c r="M903">
        <f t="shared" si="116"/>
        <v>1</v>
      </c>
      <c r="Y903" s="164">
        <f t="shared" si="117"/>
        <v>42.932760665740901</v>
      </c>
      <c r="Z903" s="164">
        <f t="shared" si="118"/>
        <v>38.011539493049312</v>
      </c>
      <c r="AA903" s="165">
        <f t="shared" si="119"/>
        <v>-0.11462624570095681</v>
      </c>
    </row>
    <row r="904" spans="1:27" x14ac:dyDescent="0.35">
      <c r="A904" t="s">
        <v>1072</v>
      </c>
      <c r="B904" t="s">
        <v>1074</v>
      </c>
      <c r="C904" t="s">
        <v>1076</v>
      </c>
      <c r="D904" t="s">
        <v>1077</v>
      </c>
      <c r="E904" t="s">
        <v>1079</v>
      </c>
      <c r="F904" t="s">
        <v>1083</v>
      </c>
      <c r="G904" s="106">
        <v>24637.835936009371</v>
      </c>
      <c r="H904" s="133">
        <f t="shared" si="113"/>
        <v>42.479027475878226</v>
      </c>
      <c r="I904" s="132">
        <v>45016.2336447989</v>
      </c>
      <c r="J904">
        <f t="shared" si="112"/>
        <v>23.84</v>
      </c>
      <c r="K904">
        <f t="shared" si="114"/>
        <v>2</v>
      </c>
      <c r="L904">
        <f t="shared" si="115"/>
        <v>2</v>
      </c>
      <c r="M904">
        <f t="shared" si="116"/>
        <v>1</v>
      </c>
      <c r="Y904" s="164">
        <f t="shared" si="117"/>
        <v>42.479027475878226</v>
      </c>
      <c r="Z904" s="164">
        <f t="shared" si="118"/>
        <v>42.316413393408233</v>
      </c>
      <c r="AA904" s="165">
        <f t="shared" si="119"/>
        <v>-3.8281027634715636E-3</v>
      </c>
    </row>
    <row r="905" spans="1:27" x14ac:dyDescent="0.35">
      <c r="A905" t="s">
        <v>1072</v>
      </c>
      <c r="B905" t="s">
        <v>1074</v>
      </c>
      <c r="C905" t="s">
        <v>1076</v>
      </c>
      <c r="D905" t="s">
        <v>1077</v>
      </c>
      <c r="E905" t="s">
        <v>1079</v>
      </c>
      <c r="F905" t="s">
        <v>1083</v>
      </c>
      <c r="G905" s="106">
        <v>25848.335859647505</v>
      </c>
      <c r="H905" s="133">
        <f t="shared" si="113"/>
        <v>44.566096309737077</v>
      </c>
      <c r="I905" s="132">
        <v>54061.366139626101</v>
      </c>
      <c r="J905">
        <f t="shared" si="112"/>
        <v>23.84</v>
      </c>
      <c r="K905">
        <f t="shared" si="114"/>
        <v>2</v>
      </c>
      <c r="L905">
        <f t="shared" si="115"/>
        <v>2</v>
      </c>
      <c r="M905">
        <f t="shared" si="116"/>
        <v>1</v>
      </c>
      <c r="Y905" s="164">
        <f t="shared" si="117"/>
        <v>44.566096309737077</v>
      </c>
      <c r="Z905" s="164">
        <f t="shared" si="118"/>
        <v>45.110711298439377</v>
      </c>
      <c r="AA905" s="165">
        <f t="shared" si="119"/>
        <v>1.2220388003409521E-2</v>
      </c>
    </row>
    <row r="906" spans="1:27" x14ac:dyDescent="0.35">
      <c r="A906" t="s">
        <v>1072</v>
      </c>
      <c r="B906" t="s">
        <v>1074</v>
      </c>
      <c r="C906" t="s">
        <v>1076</v>
      </c>
      <c r="D906" t="s">
        <v>1077</v>
      </c>
      <c r="E906" t="s">
        <v>1079</v>
      </c>
      <c r="F906" t="s">
        <v>1083</v>
      </c>
      <c r="G906" s="106">
        <v>27215.981247312306</v>
      </c>
      <c r="H906" s="133">
        <f t="shared" si="113"/>
        <v>46.924105598814322</v>
      </c>
      <c r="I906" s="132">
        <v>63550.072249703</v>
      </c>
      <c r="J906">
        <f t="shared" si="112"/>
        <v>23.84</v>
      </c>
      <c r="K906">
        <f t="shared" si="114"/>
        <v>2</v>
      </c>
      <c r="L906">
        <f t="shared" si="115"/>
        <v>2</v>
      </c>
      <c r="M906">
        <f t="shared" si="116"/>
        <v>1</v>
      </c>
      <c r="Y906" s="164">
        <f t="shared" si="117"/>
        <v>46.924105598814322</v>
      </c>
      <c r="Z906" s="164">
        <f t="shared" si="118"/>
        <v>48.042041670880828</v>
      </c>
      <c r="AA906" s="165">
        <f t="shared" si="119"/>
        <v>2.3824344818087484E-2</v>
      </c>
    </row>
    <row r="907" spans="1:27" x14ac:dyDescent="0.35">
      <c r="A907" t="s">
        <v>1072</v>
      </c>
      <c r="B907" t="s">
        <v>1074</v>
      </c>
      <c r="C907" t="s">
        <v>1076</v>
      </c>
      <c r="D907" t="s">
        <v>1077</v>
      </c>
      <c r="E907" t="s">
        <v>1079</v>
      </c>
      <c r="F907" t="s">
        <v>1083</v>
      </c>
      <c r="G907" s="106">
        <v>27833.791874514296</v>
      </c>
      <c r="H907" s="133">
        <f t="shared" si="113"/>
        <v>47.989296335369474</v>
      </c>
      <c r="I907" s="132">
        <v>71394.000753582499</v>
      </c>
      <c r="J907">
        <f t="shared" si="112"/>
        <v>23.84</v>
      </c>
      <c r="K907">
        <f t="shared" si="114"/>
        <v>2</v>
      </c>
      <c r="L907">
        <f t="shared" si="115"/>
        <v>2</v>
      </c>
      <c r="M907">
        <f t="shared" si="116"/>
        <v>1</v>
      </c>
      <c r="Y907" s="164">
        <f t="shared" si="117"/>
        <v>47.989296335369474</v>
      </c>
      <c r="Z907" s="164">
        <f t="shared" si="118"/>
        <v>50.46525360261753</v>
      </c>
      <c r="AA907" s="165">
        <f t="shared" si="119"/>
        <v>5.1593948157627079E-2</v>
      </c>
    </row>
    <row r="908" spans="1:27" x14ac:dyDescent="0.35">
      <c r="A908" t="s">
        <v>1072</v>
      </c>
      <c r="B908" t="s">
        <v>1074</v>
      </c>
      <c r="C908" t="s">
        <v>1076</v>
      </c>
      <c r="D908" t="s">
        <v>1077</v>
      </c>
      <c r="E908" t="s">
        <v>1079</v>
      </c>
      <c r="F908" t="s">
        <v>1084</v>
      </c>
      <c r="G908" s="106">
        <v>18141.18213181508</v>
      </c>
      <c r="H908" s="133">
        <f t="shared" si="113"/>
        <v>31.277900227267377</v>
      </c>
      <c r="I908" s="132">
        <v>3495.45982983364</v>
      </c>
      <c r="J908">
        <f t="shared" si="112"/>
        <v>23.84</v>
      </c>
      <c r="K908">
        <f t="shared" si="114"/>
        <v>2</v>
      </c>
      <c r="L908">
        <f t="shared" si="115"/>
        <v>2</v>
      </c>
      <c r="M908">
        <f t="shared" si="116"/>
        <v>0</v>
      </c>
      <c r="Y908" s="164">
        <f t="shared" si="117"/>
        <v>31.277900227267377</v>
      </c>
      <c r="Z908" s="164">
        <f t="shared" si="118"/>
        <v>28.719080901088219</v>
      </c>
      <c r="AA908" s="165">
        <f t="shared" si="119"/>
        <v>-8.1809178608109878E-2</v>
      </c>
    </row>
    <row r="909" spans="1:27" x14ac:dyDescent="0.35">
      <c r="A909" t="s">
        <v>1072</v>
      </c>
      <c r="B909" t="s">
        <v>1074</v>
      </c>
      <c r="C909" t="s">
        <v>1076</v>
      </c>
      <c r="D909" t="s">
        <v>1077</v>
      </c>
      <c r="E909" t="s">
        <v>1079</v>
      </c>
      <c r="F909" t="s">
        <v>1084</v>
      </c>
      <c r="G909" s="106">
        <v>20722.754583762944</v>
      </c>
      <c r="H909" s="133">
        <f t="shared" si="113"/>
        <v>35.72888721338439</v>
      </c>
      <c r="I909" s="132">
        <v>14172.2970393051</v>
      </c>
      <c r="J909">
        <f t="shared" si="112"/>
        <v>23.84</v>
      </c>
      <c r="K909">
        <f t="shared" si="114"/>
        <v>2</v>
      </c>
      <c r="L909">
        <f t="shared" si="115"/>
        <v>2</v>
      </c>
      <c r="M909">
        <f t="shared" si="116"/>
        <v>0</v>
      </c>
      <c r="Y909" s="164">
        <f t="shared" si="117"/>
        <v>35.72888721338439</v>
      </c>
      <c r="Z909" s="164">
        <f t="shared" si="118"/>
        <v>32.017458659937695</v>
      </c>
      <c r="AA909" s="165">
        <f t="shared" si="119"/>
        <v>-0.10387753000200795</v>
      </c>
    </row>
    <row r="910" spans="1:27" x14ac:dyDescent="0.35">
      <c r="A910" t="s">
        <v>1072</v>
      </c>
      <c r="B910" t="s">
        <v>1074</v>
      </c>
      <c r="C910" t="s">
        <v>1076</v>
      </c>
      <c r="D910" t="s">
        <v>1077</v>
      </c>
      <c r="E910" t="s">
        <v>1079</v>
      </c>
      <c r="F910" t="s">
        <v>1084</v>
      </c>
      <c r="G910" s="106">
        <v>21399.17184346851</v>
      </c>
      <c r="H910" s="133">
        <f t="shared" si="113"/>
        <v>36.895123868049154</v>
      </c>
      <c r="I910" s="132">
        <v>23954.0527728093</v>
      </c>
      <c r="J910">
        <f t="shared" si="112"/>
        <v>23.84</v>
      </c>
      <c r="K910">
        <f t="shared" si="114"/>
        <v>2</v>
      </c>
      <c r="L910">
        <f t="shared" si="115"/>
        <v>2</v>
      </c>
      <c r="M910">
        <f t="shared" si="116"/>
        <v>0</v>
      </c>
      <c r="Y910" s="164">
        <f t="shared" si="117"/>
        <v>36.895123868049154</v>
      </c>
      <c r="Z910" s="164">
        <f t="shared" si="118"/>
        <v>35.039320370563672</v>
      </c>
      <c r="AA910" s="165">
        <f t="shared" si="119"/>
        <v>-5.0299424501799583E-2</v>
      </c>
    </row>
    <row r="911" spans="1:27" x14ac:dyDescent="0.35">
      <c r="A911" t="s">
        <v>1072</v>
      </c>
      <c r="B911" t="s">
        <v>1074</v>
      </c>
      <c r="C911" t="s">
        <v>1076</v>
      </c>
      <c r="D911" t="s">
        <v>1077</v>
      </c>
      <c r="E911" t="s">
        <v>1079</v>
      </c>
      <c r="F911" t="s">
        <v>1084</v>
      </c>
      <c r="G911" s="106">
        <v>24536.094596077379</v>
      </c>
      <c r="H911" s="133">
        <f t="shared" si="113"/>
        <v>42.303611372547202</v>
      </c>
      <c r="I911" s="132">
        <v>31081.371963744201</v>
      </c>
      <c r="J911">
        <f t="shared" si="112"/>
        <v>23.84</v>
      </c>
      <c r="K911">
        <f t="shared" si="114"/>
        <v>2</v>
      </c>
      <c r="L911">
        <f t="shared" si="115"/>
        <v>2</v>
      </c>
      <c r="M911">
        <f t="shared" si="116"/>
        <v>0</v>
      </c>
      <c r="Y911" s="164">
        <f t="shared" si="117"/>
        <v>42.303611372547202</v>
      </c>
      <c r="Z911" s="164">
        <f t="shared" si="118"/>
        <v>37.241151365864994</v>
      </c>
      <c r="AA911" s="165">
        <f t="shared" si="119"/>
        <v>-0.11966968876722128</v>
      </c>
    </row>
    <row r="912" spans="1:27" x14ac:dyDescent="0.35">
      <c r="A912" t="s">
        <v>1072</v>
      </c>
      <c r="B912" t="s">
        <v>1074</v>
      </c>
      <c r="C912" t="s">
        <v>1076</v>
      </c>
      <c r="D912" t="s">
        <v>1077</v>
      </c>
      <c r="E912" t="s">
        <v>1079</v>
      </c>
      <c r="F912" t="s">
        <v>1084</v>
      </c>
      <c r="G912" s="106">
        <v>24183.886868283236</v>
      </c>
      <c r="H912" s="133">
        <f t="shared" si="113"/>
        <v>41.696356669453856</v>
      </c>
      <c r="I912" s="132">
        <v>45016.2336447989</v>
      </c>
      <c r="J912">
        <f t="shared" si="112"/>
        <v>23.84</v>
      </c>
      <c r="K912">
        <f t="shared" si="114"/>
        <v>2</v>
      </c>
      <c r="L912">
        <f t="shared" si="115"/>
        <v>2</v>
      </c>
      <c r="M912">
        <f t="shared" si="116"/>
        <v>0</v>
      </c>
      <c r="Y912" s="164">
        <f t="shared" si="117"/>
        <v>41.696356669453856</v>
      </c>
      <c r="Z912" s="164">
        <f t="shared" si="118"/>
        <v>41.546025266223914</v>
      </c>
      <c r="AA912" s="165">
        <f t="shared" si="119"/>
        <v>-3.6053846244094023E-3</v>
      </c>
    </row>
    <row r="913" spans="1:27" x14ac:dyDescent="0.35">
      <c r="A913" t="s">
        <v>1072</v>
      </c>
      <c r="B913" t="s">
        <v>1074</v>
      </c>
      <c r="C913" t="s">
        <v>1076</v>
      </c>
      <c r="D913" t="s">
        <v>1077</v>
      </c>
      <c r="E913" t="s">
        <v>1079</v>
      </c>
      <c r="F913" t="s">
        <v>1084</v>
      </c>
      <c r="G913" s="106">
        <v>24847.678182365093</v>
      </c>
      <c r="H913" s="133">
        <f t="shared" si="113"/>
        <v>42.840824452353608</v>
      </c>
      <c r="I913" s="132">
        <v>54061.366139626101</v>
      </c>
      <c r="J913">
        <f t="shared" si="112"/>
        <v>23.84</v>
      </c>
      <c r="K913">
        <f t="shared" si="114"/>
        <v>2</v>
      </c>
      <c r="L913">
        <f t="shared" si="115"/>
        <v>2</v>
      </c>
      <c r="M913">
        <f t="shared" si="116"/>
        <v>0</v>
      </c>
      <c r="Y913" s="164">
        <f t="shared" si="117"/>
        <v>42.840824452353608</v>
      </c>
      <c r="Z913" s="164">
        <f t="shared" si="118"/>
        <v>44.340323171255058</v>
      </c>
      <c r="AA913" s="165">
        <f t="shared" si="119"/>
        <v>3.50016307592107E-2</v>
      </c>
    </row>
    <row r="914" spans="1:27" x14ac:dyDescent="0.35">
      <c r="A914" t="s">
        <v>1072</v>
      </c>
      <c r="B914" t="s">
        <v>1074</v>
      </c>
      <c r="C914" t="s">
        <v>1076</v>
      </c>
      <c r="D914" t="s">
        <v>1077</v>
      </c>
      <c r="E914" t="s">
        <v>1079</v>
      </c>
      <c r="F914" t="s">
        <v>1084</v>
      </c>
      <c r="G914" s="106">
        <v>25836.715753693588</v>
      </c>
      <c r="H914" s="133">
        <f t="shared" si="113"/>
        <v>44.546061644299293</v>
      </c>
      <c r="I914" s="132">
        <v>63550.072249703</v>
      </c>
      <c r="J914">
        <f t="shared" si="112"/>
        <v>23.84</v>
      </c>
      <c r="K914">
        <f t="shared" si="114"/>
        <v>2</v>
      </c>
      <c r="L914">
        <f t="shared" si="115"/>
        <v>2</v>
      </c>
      <c r="M914">
        <f t="shared" si="116"/>
        <v>0</v>
      </c>
      <c r="Y914" s="164">
        <f t="shared" si="117"/>
        <v>44.546061644299293</v>
      </c>
      <c r="Z914" s="164">
        <f t="shared" si="118"/>
        <v>47.271653543696509</v>
      </c>
      <c r="AA914" s="165">
        <f t="shared" si="119"/>
        <v>6.1185923037621048E-2</v>
      </c>
    </row>
    <row r="915" spans="1:27" x14ac:dyDescent="0.35">
      <c r="A915" t="s">
        <v>1072</v>
      </c>
      <c r="B915" t="s">
        <v>1074</v>
      </c>
      <c r="C915" t="s">
        <v>1076</v>
      </c>
      <c r="D915" t="s">
        <v>1077</v>
      </c>
      <c r="E915" t="s">
        <v>1079</v>
      </c>
      <c r="F915" t="s">
        <v>1084</v>
      </c>
      <c r="G915" s="106">
        <v>26172.475733284402</v>
      </c>
      <c r="H915" s="133">
        <f t="shared" si="113"/>
        <v>45.124958160835178</v>
      </c>
      <c r="I915" s="132">
        <v>71394.000753582499</v>
      </c>
      <c r="J915">
        <f t="shared" si="112"/>
        <v>23.84</v>
      </c>
      <c r="K915">
        <f t="shared" si="114"/>
        <v>2</v>
      </c>
      <c r="L915">
        <f t="shared" si="115"/>
        <v>2</v>
      </c>
      <c r="M915">
        <f t="shared" si="116"/>
        <v>0</v>
      </c>
      <c r="Y915" s="164">
        <f t="shared" si="117"/>
        <v>45.124958160835178</v>
      </c>
      <c r="Z915" s="164">
        <f t="shared" si="118"/>
        <v>49.694865475433211</v>
      </c>
      <c r="AA915" s="165">
        <f t="shared" si="119"/>
        <v>0.1012722781550266</v>
      </c>
    </row>
    <row r="916" spans="1:27" x14ac:dyDescent="0.35">
      <c r="A916" t="s">
        <v>1072</v>
      </c>
      <c r="B916" t="s">
        <v>1074</v>
      </c>
      <c r="C916" t="s">
        <v>1076</v>
      </c>
      <c r="D916" t="s">
        <v>1077</v>
      </c>
      <c r="E916" t="s">
        <v>1082</v>
      </c>
      <c r="F916" t="s">
        <v>1083</v>
      </c>
      <c r="G916" s="106">
        <v>16180.001208489273</v>
      </c>
      <c r="H916" s="133">
        <f t="shared" si="113"/>
        <v>27.896553807740126</v>
      </c>
      <c r="I916" s="132">
        <v>3495.45982983364</v>
      </c>
      <c r="J916">
        <f t="shared" si="112"/>
        <v>23.84</v>
      </c>
      <c r="K916">
        <f t="shared" si="114"/>
        <v>2</v>
      </c>
      <c r="L916">
        <f t="shared" si="115"/>
        <v>2</v>
      </c>
      <c r="M916">
        <f t="shared" si="116"/>
        <v>1</v>
      </c>
      <c r="Y916" s="164">
        <f t="shared" si="117"/>
        <v>27.896553807740126</v>
      </c>
      <c r="Z916" s="164">
        <f t="shared" si="118"/>
        <v>29.489469028272538</v>
      </c>
      <c r="AA916" s="165">
        <f t="shared" si="119"/>
        <v>5.7100788560142668E-2</v>
      </c>
    </row>
    <row r="917" spans="1:27" x14ac:dyDescent="0.35">
      <c r="A917" t="s">
        <v>1072</v>
      </c>
      <c r="B917" t="s">
        <v>1074</v>
      </c>
      <c r="C917" t="s">
        <v>1076</v>
      </c>
      <c r="D917" t="s">
        <v>1077</v>
      </c>
      <c r="E917" t="s">
        <v>1082</v>
      </c>
      <c r="F917" t="s">
        <v>1083</v>
      </c>
      <c r="G917" s="106">
        <v>19697.743110951356</v>
      </c>
      <c r="H917" s="133">
        <f t="shared" si="113"/>
        <v>33.961626053364405</v>
      </c>
      <c r="I917" s="132">
        <v>14172.2970393051</v>
      </c>
      <c r="J917">
        <f t="shared" si="112"/>
        <v>23.84</v>
      </c>
      <c r="K917">
        <f t="shared" si="114"/>
        <v>2</v>
      </c>
      <c r="L917">
        <f t="shared" si="115"/>
        <v>2</v>
      </c>
      <c r="M917">
        <f t="shared" si="116"/>
        <v>1</v>
      </c>
      <c r="Y917" s="164">
        <f t="shared" si="117"/>
        <v>33.961626053364405</v>
      </c>
      <c r="Z917" s="164">
        <f t="shared" si="118"/>
        <v>32.787846787122014</v>
      </c>
      <c r="AA917" s="165">
        <f t="shared" si="119"/>
        <v>-3.4561927759230837E-2</v>
      </c>
    </row>
    <row r="918" spans="1:27" x14ac:dyDescent="0.35">
      <c r="A918" t="s">
        <v>1072</v>
      </c>
      <c r="B918" t="s">
        <v>1074</v>
      </c>
      <c r="C918" t="s">
        <v>1076</v>
      </c>
      <c r="D918" t="s">
        <v>1077</v>
      </c>
      <c r="E918" t="s">
        <v>1082</v>
      </c>
      <c r="F918" t="s">
        <v>1083</v>
      </c>
      <c r="G918" s="106">
        <v>20645.636070646942</v>
      </c>
      <c r="H918" s="133">
        <f t="shared" si="113"/>
        <v>35.595924259736108</v>
      </c>
      <c r="I918" s="132">
        <v>23954.0527728093</v>
      </c>
      <c r="J918">
        <f t="shared" si="112"/>
        <v>23.84</v>
      </c>
      <c r="K918">
        <f t="shared" si="114"/>
        <v>2</v>
      </c>
      <c r="L918">
        <f t="shared" si="115"/>
        <v>2</v>
      </c>
      <c r="M918">
        <f t="shared" si="116"/>
        <v>1</v>
      </c>
      <c r="Y918" s="164">
        <f t="shared" si="117"/>
        <v>35.595924259736108</v>
      </c>
      <c r="Z918" s="164">
        <f t="shared" si="118"/>
        <v>35.809708497747991</v>
      </c>
      <c r="AA918" s="165">
        <f t="shared" si="119"/>
        <v>6.005862818786234E-3</v>
      </c>
    </row>
    <row r="919" spans="1:27" x14ac:dyDescent="0.35">
      <c r="A919" t="s">
        <v>1072</v>
      </c>
      <c r="B919" t="s">
        <v>1074</v>
      </c>
      <c r="C919" t="s">
        <v>1076</v>
      </c>
      <c r="D919" t="s">
        <v>1077</v>
      </c>
      <c r="E919" t="s">
        <v>1082</v>
      </c>
      <c r="F919" t="s">
        <v>1083</v>
      </c>
      <c r="G919" s="106">
        <v>25043.316701870277</v>
      </c>
      <c r="H919" s="133">
        <f t="shared" si="113"/>
        <v>43.178132244603923</v>
      </c>
      <c r="I919" s="132">
        <v>31081.371963744201</v>
      </c>
      <c r="J919">
        <f t="shared" si="112"/>
        <v>23.84</v>
      </c>
      <c r="K919">
        <f t="shared" si="114"/>
        <v>2</v>
      </c>
      <c r="L919">
        <f t="shared" si="115"/>
        <v>2</v>
      </c>
      <c r="M919">
        <f t="shared" si="116"/>
        <v>1</v>
      </c>
      <c r="Y919" s="164">
        <f t="shared" si="117"/>
        <v>43.178132244603923</v>
      </c>
      <c r="Z919" s="164">
        <f t="shared" si="118"/>
        <v>38.011539493049312</v>
      </c>
      <c r="AA919" s="165">
        <f t="shared" si="119"/>
        <v>-0.11965762488951315</v>
      </c>
    </row>
    <row r="920" spans="1:27" x14ac:dyDescent="0.35">
      <c r="A920" t="s">
        <v>1072</v>
      </c>
      <c r="B920" t="s">
        <v>1074</v>
      </c>
      <c r="C920" t="s">
        <v>1076</v>
      </c>
      <c r="D920" t="s">
        <v>1077</v>
      </c>
      <c r="E920" t="s">
        <v>1082</v>
      </c>
      <c r="F920" t="s">
        <v>1083</v>
      </c>
      <c r="G920" s="106">
        <v>24824.89895356066</v>
      </c>
      <c r="H920" s="133">
        <f t="shared" si="113"/>
        <v>42.801549919932171</v>
      </c>
      <c r="I920" s="132">
        <v>45016.2336447989</v>
      </c>
      <c r="J920">
        <f t="shared" si="112"/>
        <v>23.84</v>
      </c>
      <c r="K920">
        <f t="shared" si="114"/>
        <v>2</v>
      </c>
      <c r="L920">
        <f t="shared" si="115"/>
        <v>2</v>
      </c>
      <c r="M920">
        <f t="shared" si="116"/>
        <v>1</v>
      </c>
      <c r="Y920" s="164">
        <f t="shared" si="117"/>
        <v>42.801549919932171</v>
      </c>
      <c r="Z920" s="164">
        <f t="shared" si="118"/>
        <v>42.316413393408233</v>
      </c>
      <c r="AA920" s="165">
        <f t="shared" si="119"/>
        <v>-1.133455511380943E-2</v>
      </c>
    </row>
    <row r="921" spans="1:27" x14ac:dyDescent="0.35">
      <c r="A921" t="s">
        <v>1072</v>
      </c>
      <c r="B921" t="s">
        <v>1074</v>
      </c>
      <c r="C921" t="s">
        <v>1076</v>
      </c>
      <c r="D921" t="s">
        <v>1077</v>
      </c>
      <c r="E921" t="s">
        <v>1082</v>
      </c>
      <c r="F921" t="s">
        <v>1083</v>
      </c>
      <c r="G921" s="106">
        <v>26120.168213018173</v>
      </c>
      <c r="H921" s="133">
        <f t="shared" si="113"/>
        <v>45.034772781065811</v>
      </c>
      <c r="I921" s="132">
        <v>54061.366139626101</v>
      </c>
      <c r="J921">
        <f t="shared" si="112"/>
        <v>23.84</v>
      </c>
      <c r="K921">
        <f t="shared" si="114"/>
        <v>2</v>
      </c>
      <c r="L921">
        <f t="shared" si="115"/>
        <v>2</v>
      </c>
      <c r="M921">
        <f t="shared" si="116"/>
        <v>1</v>
      </c>
      <c r="Y921" s="164">
        <f t="shared" si="117"/>
        <v>45.034772781065811</v>
      </c>
      <c r="Z921" s="164">
        <f t="shared" si="118"/>
        <v>45.110711298439377</v>
      </c>
      <c r="AA921" s="165">
        <f t="shared" si="119"/>
        <v>1.6862196183988765E-3</v>
      </c>
    </row>
    <row r="922" spans="1:27" x14ac:dyDescent="0.35">
      <c r="A922" t="s">
        <v>1072</v>
      </c>
      <c r="B922" t="s">
        <v>1074</v>
      </c>
      <c r="C922" t="s">
        <v>1076</v>
      </c>
      <c r="D922" t="s">
        <v>1077</v>
      </c>
      <c r="E922" t="s">
        <v>1082</v>
      </c>
      <c r="F922" t="s">
        <v>1083</v>
      </c>
      <c r="G922" s="106">
        <v>27581.859166674087</v>
      </c>
      <c r="H922" s="133">
        <f t="shared" si="113"/>
        <v>47.554929597713944</v>
      </c>
      <c r="I922" s="132">
        <v>63550.072249703</v>
      </c>
      <c r="J922">
        <f t="shared" si="112"/>
        <v>23.84</v>
      </c>
      <c r="K922">
        <f t="shared" si="114"/>
        <v>2</v>
      </c>
      <c r="L922">
        <f t="shared" si="115"/>
        <v>2</v>
      </c>
      <c r="M922">
        <f t="shared" si="116"/>
        <v>1</v>
      </c>
      <c r="Y922" s="164">
        <f t="shared" si="117"/>
        <v>47.554929597713944</v>
      </c>
      <c r="Z922" s="164">
        <f t="shared" si="118"/>
        <v>48.042041670880828</v>
      </c>
      <c r="AA922" s="165">
        <f t="shared" si="119"/>
        <v>1.0243145711444912E-2</v>
      </c>
    </row>
    <row r="923" spans="1:27" x14ac:dyDescent="0.35">
      <c r="A923" t="s">
        <v>1072</v>
      </c>
      <c r="B923" t="s">
        <v>1074</v>
      </c>
      <c r="C923" t="s">
        <v>1076</v>
      </c>
      <c r="D923" t="s">
        <v>1077</v>
      </c>
      <c r="E923" t="s">
        <v>1082</v>
      </c>
      <c r="F923" t="s">
        <v>1083</v>
      </c>
      <c r="G923" s="106">
        <v>27904.96491783483</v>
      </c>
      <c r="H923" s="133">
        <f t="shared" si="113"/>
        <v>48.112008479025569</v>
      </c>
      <c r="I923" s="132">
        <v>71394.000753582499</v>
      </c>
      <c r="J923">
        <f t="shared" si="112"/>
        <v>23.84</v>
      </c>
      <c r="K923">
        <f t="shared" si="114"/>
        <v>2</v>
      </c>
      <c r="L923">
        <f t="shared" si="115"/>
        <v>2</v>
      </c>
      <c r="M923">
        <f t="shared" si="116"/>
        <v>1</v>
      </c>
      <c r="Y923" s="164">
        <f t="shared" si="117"/>
        <v>48.112008479025569</v>
      </c>
      <c r="Z923" s="164">
        <f t="shared" si="118"/>
        <v>50.46525360261753</v>
      </c>
      <c r="AA923" s="165">
        <f t="shared" si="119"/>
        <v>4.8911803892324635E-2</v>
      </c>
    </row>
    <row r="924" spans="1:27" x14ac:dyDescent="0.35">
      <c r="A924" t="s">
        <v>1072</v>
      </c>
      <c r="B924" t="s">
        <v>1074</v>
      </c>
      <c r="C924" t="s">
        <v>1076</v>
      </c>
      <c r="D924" t="s">
        <v>1077</v>
      </c>
      <c r="E924" t="s">
        <v>1082</v>
      </c>
      <c r="F924" t="s">
        <v>1084</v>
      </c>
      <c r="G924" s="106">
        <v>18368.150255007047</v>
      </c>
      <c r="H924" s="133">
        <f t="shared" si="113"/>
        <v>31.669224577598357</v>
      </c>
      <c r="I924" s="132">
        <v>3495.45982983364</v>
      </c>
      <c r="J924">
        <f t="shared" si="112"/>
        <v>23.84</v>
      </c>
      <c r="K924">
        <f t="shared" si="114"/>
        <v>2</v>
      </c>
      <c r="L924">
        <f t="shared" si="115"/>
        <v>2</v>
      </c>
      <c r="M924">
        <f t="shared" si="116"/>
        <v>0</v>
      </c>
      <c r="Y924" s="164">
        <f t="shared" si="117"/>
        <v>31.669224577598357</v>
      </c>
      <c r="Z924" s="164">
        <f t="shared" si="118"/>
        <v>28.719080901088219</v>
      </c>
      <c r="AA924" s="165">
        <f t="shared" si="119"/>
        <v>-9.3154907196463577E-2</v>
      </c>
    </row>
    <row r="925" spans="1:27" x14ac:dyDescent="0.35">
      <c r="A925" t="s">
        <v>1072</v>
      </c>
      <c r="B925" t="s">
        <v>1074</v>
      </c>
      <c r="C925" t="s">
        <v>1076</v>
      </c>
      <c r="D925" t="s">
        <v>1077</v>
      </c>
      <c r="E925" t="s">
        <v>1082</v>
      </c>
      <c r="F925" t="s">
        <v>1084</v>
      </c>
      <c r="G925" s="106">
        <v>20868.031560514635</v>
      </c>
      <c r="H925" s="133">
        <f t="shared" si="113"/>
        <v>35.979364759507995</v>
      </c>
      <c r="I925" s="132">
        <v>14172.2970393051</v>
      </c>
      <c r="J925">
        <f t="shared" si="112"/>
        <v>23.84</v>
      </c>
      <c r="K925">
        <f t="shared" si="114"/>
        <v>2</v>
      </c>
      <c r="L925">
        <f t="shared" si="115"/>
        <v>2</v>
      </c>
      <c r="M925">
        <f t="shared" si="116"/>
        <v>0</v>
      </c>
      <c r="Y925" s="164">
        <f t="shared" si="117"/>
        <v>35.979364759507995</v>
      </c>
      <c r="Z925" s="164">
        <f t="shared" si="118"/>
        <v>32.017458659937695</v>
      </c>
      <c r="AA925" s="165">
        <f t="shared" si="119"/>
        <v>-0.11011606586309497</v>
      </c>
    </row>
    <row r="926" spans="1:27" x14ac:dyDescent="0.35">
      <c r="A926" t="s">
        <v>1072</v>
      </c>
      <c r="B926" t="s">
        <v>1074</v>
      </c>
      <c r="C926" t="s">
        <v>1076</v>
      </c>
      <c r="D926" t="s">
        <v>1077</v>
      </c>
      <c r="E926" t="s">
        <v>1082</v>
      </c>
      <c r="F926" t="s">
        <v>1084</v>
      </c>
      <c r="G926" s="106">
        <v>21559.315538344323</v>
      </c>
      <c r="H926" s="133">
        <f t="shared" si="113"/>
        <v>37.171233686800555</v>
      </c>
      <c r="I926" s="132">
        <v>23954.0527728093</v>
      </c>
      <c r="J926">
        <f t="shared" si="112"/>
        <v>23.84</v>
      </c>
      <c r="K926">
        <f t="shared" si="114"/>
        <v>2</v>
      </c>
      <c r="L926">
        <f t="shared" si="115"/>
        <v>2</v>
      </c>
      <c r="M926">
        <f t="shared" si="116"/>
        <v>0</v>
      </c>
      <c r="Y926" s="164">
        <f t="shared" si="117"/>
        <v>37.171233686800555</v>
      </c>
      <c r="Z926" s="164">
        <f t="shared" si="118"/>
        <v>35.039320370563672</v>
      </c>
      <c r="AA926" s="165">
        <f t="shared" si="119"/>
        <v>-5.7353848790709372E-2</v>
      </c>
    </row>
    <row r="927" spans="1:27" x14ac:dyDescent="0.35">
      <c r="A927" t="s">
        <v>1072</v>
      </c>
      <c r="B927" t="s">
        <v>1074</v>
      </c>
      <c r="C927" t="s">
        <v>1076</v>
      </c>
      <c r="D927" t="s">
        <v>1077</v>
      </c>
      <c r="E927" t="s">
        <v>1082</v>
      </c>
      <c r="F927" t="s">
        <v>1084</v>
      </c>
      <c r="G927" s="106">
        <v>24653.980093168106</v>
      </c>
      <c r="H927" s="133">
        <f t="shared" si="113"/>
        <v>42.506862229600181</v>
      </c>
      <c r="I927" s="132">
        <v>31081.371963744201</v>
      </c>
      <c r="J927">
        <f t="shared" si="112"/>
        <v>23.84</v>
      </c>
      <c r="K927">
        <f t="shared" si="114"/>
        <v>2</v>
      </c>
      <c r="L927">
        <f t="shared" si="115"/>
        <v>2</v>
      </c>
      <c r="M927">
        <f t="shared" si="116"/>
        <v>0</v>
      </c>
      <c r="Y927" s="164">
        <f t="shared" si="117"/>
        <v>42.506862229600181</v>
      </c>
      <c r="Z927" s="164">
        <f t="shared" si="118"/>
        <v>37.241151365864994</v>
      </c>
      <c r="AA927" s="165">
        <f t="shared" si="119"/>
        <v>-0.12387907710742163</v>
      </c>
    </row>
    <row r="928" spans="1:27" x14ac:dyDescent="0.35">
      <c r="A928" t="s">
        <v>1072</v>
      </c>
      <c r="B928" t="s">
        <v>1074</v>
      </c>
      <c r="C928" t="s">
        <v>1076</v>
      </c>
      <c r="D928" t="s">
        <v>1077</v>
      </c>
      <c r="E928" t="s">
        <v>1082</v>
      </c>
      <c r="F928" t="s">
        <v>1084</v>
      </c>
      <c r="G928" s="106">
        <v>24293.49701465297</v>
      </c>
      <c r="H928" s="133">
        <f t="shared" si="113"/>
        <v>41.885339680436154</v>
      </c>
      <c r="I928" s="132">
        <v>45016.2336447989</v>
      </c>
      <c r="J928">
        <f t="shared" si="112"/>
        <v>23.84</v>
      </c>
      <c r="K928">
        <f t="shared" si="114"/>
        <v>2</v>
      </c>
      <c r="L928">
        <f t="shared" si="115"/>
        <v>2</v>
      </c>
      <c r="M928">
        <f t="shared" si="116"/>
        <v>0</v>
      </c>
      <c r="Y928" s="164">
        <f t="shared" si="117"/>
        <v>41.885339680436154</v>
      </c>
      <c r="Z928" s="164">
        <f t="shared" si="118"/>
        <v>41.546025266223914</v>
      </c>
      <c r="AA928" s="165">
        <f t="shared" si="119"/>
        <v>-8.1010304990012383E-3</v>
      </c>
    </row>
    <row r="929" spans="1:27" x14ac:dyDescent="0.35">
      <c r="A929" t="s">
        <v>1072</v>
      </c>
      <c r="B929" t="s">
        <v>1074</v>
      </c>
      <c r="C929" t="s">
        <v>1076</v>
      </c>
      <c r="D929" t="s">
        <v>1077</v>
      </c>
      <c r="E929" t="s">
        <v>1082</v>
      </c>
      <c r="F929" t="s">
        <v>1084</v>
      </c>
      <c r="G929" s="106">
        <v>25005.84896801184</v>
      </c>
      <c r="H929" s="133">
        <f t="shared" si="113"/>
        <v>43.113532703468692</v>
      </c>
      <c r="I929" s="132">
        <v>54061.366139626101</v>
      </c>
      <c r="J929">
        <f t="shared" si="112"/>
        <v>23.84</v>
      </c>
      <c r="K929">
        <f t="shared" si="114"/>
        <v>2</v>
      </c>
      <c r="L929">
        <f t="shared" si="115"/>
        <v>2</v>
      </c>
      <c r="M929">
        <f t="shared" si="116"/>
        <v>0</v>
      </c>
      <c r="Y929" s="164">
        <f t="shared" si="117"/>
        <v>43.113532703468692</v>
      </c>
      <c r="Z929" s="164">
        <f t="shared" si="118"/>
        <v>44.340323171255058</v>
      </c>
      <c r="AA929" s="165">
        <f t="shared" si="119"/>
        <v>2.8454881584956793E-2</v>
      </c>
    </row>
    <row r="930" spans="1:27" x14ac:dyDescent="0.35">
      <c r="A930" t="s">
        <v>1072</v>
      </c>
      <c r="B930" t="s">
        <v>1074</v>
      </c>
      <c r="C930" t="s">
        <v>1076</v>
      </c>
      <c r="D930" t="s">
        <v>1077</v>
      </c>
      <c r="E930" t="s">
        <v>1082</v>
      </c>
      <c r="F930" t="s">
        <v>1084</v>
      </c>
      <c r="G930" s="106">
        <v>26035.671947077826</v>
      </c>
      <c r="H930" s="133">
        <f t="shared" si="113"/>
        <v>44.889089563927286</v>
      </c>
      <c r="I930" s="132">
        <v>63550.072249703</v>
      </c>
      <c r="J930">
        <f t="shared" si="112"/>
        <v>23.84</v>
      </c>
      <c r="K930">
        <f t="shared" si="114"/>
        <v>2</v>
      </c>
      <c r="L930">
        <f t="shared" si="115"/>
        <v>2</v>
      </c>
      <c r="M930">
        <f t="shared" si="116"/>
        <v>0</v>
      </c>
      <c r="Y930" s="164">
        <f t="shared" si="117"/>
        <v>44.889089563927286</v>
      </c>
      <c r="Z930" s="164">
        <f t="shared" si="118"/>
        <v>47.271653543696509</v>
      </c>
      <c r="AA930" s="165">
        <f t="shared" si="119"/>
        <v>5.3076683062956098E-2</v>
      </c>
    </row>
    <row r="931" spans="1:27" x14ac:dyDescent="0.35">
      <c r="A931" t="s">
        <v>1072</v>
      </c>
      <c r="B931" t="s">
        <v>1074</v>
      </c>
      <c r="C931" t="s">
        <v>1076</v>
      </c>
      <c r="D931" t="s">
        <v>1077</v>
      </c>
      <c r="E931" t="s">
        <v>1082</v>
      </c>
      <c r="F931" t="s">
        <v>1084</v>
      </c>
      <c r="G931" s="106">
        <v>26220.31101150969</v>
      </c>
      <c r="H931" s="133">
        <f t="shared" si="113"/>
        <v>45.207432778464984</v>
      </c>
      <c r="I931" s="132">
        <v>71394.000753582499</v>
      </c>
      <c r="J931">
        <f t="shared" si="112"/>
        <v>23.84</v>
      </c>
      <c r="K931">
        <f t="shared" si="114"/>
        <v>2</v>
      </c>
      <c r="L931">
        <f t="shared" si="115"/>
        <v>2</v>
      </c>
      <c r="M931">
        <f t="shared" si="116"/>
        <v>0</v>
      </c>
      <c r="Y931" s="164">
        <f t="shared" si="117"/>
        <v>45.207432778464984</v>
      </c>
      <c r="Z931" s="164">
        <f t="shared" si="118"/>
        <v>49.694865475433211</v>
      </c>
      <c r="AA931" s="165">
        <f t="shared" si="119"/>
        <v>9.9263161413267964E-2</v>
      </c>
    </row>
    <row r="932" spans="1:27" x14ac:dyDescent="0.35">
      <c r="A932" t="s">
        <v>1072</v>
      </c>
      <c r="B932" t="s">
        <v>1074</v>
      </c>
      <c r="C932" t="s">
        <v>1076</v>
      </c>
      <c r="D932" t="s">
        <v>1077</v>
      </c>
      <c r="E932" t="s">
        <v>1080</v>
      </c>
      <c r="F932" t="s">
        <v>1083</v>
      </c>
      <c r="G932" s="106">
        <v>16465.697619943734</v>
      </c>
      <c r="H932" s="133">
        <f t="shared" si="113"/>
        <v>28.389133827489196</v>
      </c>
      <c r="I932" s="132">
        <v>3495.45982983364</v>
      </c>
      <c r="J932">
        <f t="shared" si="112"/>
        <v>23.84</v>
      </c>
      <c r="K932">
        <f t="shared" si="114"/>
        <v>2</v>
      </c>
      <c r="L932">
        <f t="shared" si="115"/>
        <v>2</v>
      </c>
      <c r="M932">
        <f t="shared" si="116"/>
        <v>1</v>
      </c>
      <c r="Y932" s="164">
        <f t="shared" si="117"/>
        <v>28.389133827489196</v>
      </c>
      <c r="Z932" s="164">
        <f t="shared" si="118"/>
        <v>29.489469028272538</v>
      </c>
      <c r="AA932" s="165">
        <f t="shared" si="119"/>
        <v>3.8759026868156354E-2</v>
      </c>
    </row>
    <row r="933" spans="1:27" x14ac:dyDescent="0.35">
      <c r="A933" t="s">
        <v>1072</v>
      </c>
      <c r="B933" t="s">
        <v>1074</v>
      </c>
      <c r="C933" t="s">
        <v>1076</v>
      </c>
      <c r="D933" t="s">
        <v>1077</v>
      </c>
      <c r="E933" t="s">
        <v>1080</v>
      </c>
      <c r="F933" t="s">
        <v>1083</v>
      </c>
      <c r="G933" s="106">
        <v>19944.765457103545</v>
      </c>
      <c r="H933" s="133">
        <f t="shared" si="113"/>
        <v>34.387526650178529</v>
      </c>
      <c r="I933" s="132">
        <v>14172.2970393051</v>
      </c>
      <c r="J933">
        <f t="shared" si="112"/>
        <v>23.84</v>
      </c>
      <c r="K933">
        <f t="shared" si="114"/>
        <v>2</v>
      </c>
      <c r="L933">
        <f t="shared" si="115"/>
        <v>2</v>
      </c>
      <c r="M933">
        <f t="shared" si="116"/>
        <v>1</v>
      </c>
      <c r="Y933" s="164">
        <f t="shared" si="117"/>
        <v>34.387526650178529</v>
      </c>
      <c r="Z933" s="164">
        <f t="shared" si="118"/>
        <v>32.787846787122014</v>
      </c>
      <c r="AA933" s="165">
        <f t="shared" si="119"/>
        <v>-4.6519189336584943E-2</v>
      </c>
    </row>
    <row r="934" spans="1:27" x14ac:dyDescent="0.35">
      <c r="A934" t="s">
        <v>1072</v>
      </c>
      <c r="B934" t="s">
        <v>1074</v>
      </c>
      <c r="C934" t="s">
        <v>1076</v>
      </c>
      <c r="D934" t="s">
        <v>1077</v>
      </c>
      <c r="E934" t="s">
        <v>1080</v>
      </c>
      <c r="F934" t="s">
        <v>1083</v>
      </c>
      <c r="G934" s="106">
        <v>20855.99342221507</v>
      </c>
      <c r="H934" s="133">
        <f t="shared" si="113"/>
        <v>35.958609348646675</v>
      </c>
      <c r="I934" s="132">
        <v>23954.0527728093</v>
      </c>
      <c r="J934">
        <f t="shared" si="112"/>
        <v>23.84</v>
      </c>
      <c r="K934">
        <f t="shared" si="114"/>
        <v>2</v>
      </c>
      <c r="L934">
        <f t="shared" si="115"/>
        <v>2</v>
      </c>
      <c r="M934">
        <f t="shared" si="116"/>
        <v>1</v>
      </c>
      <c r="Y934" s="164">
        <f t="shared" si="117"/>
        <v>35.958609348646675</v>
      </c>
      <c r="Z934" s="164">
        <f t="shared" si="118"/>
        <v>35.809708497747991</v>
      </c>
      <c r="AA934" s="165">
        <f t="shared" si="119"/>
        <v>-4.1408957019158921E-3</v>
      </c>
    </row>
    <row r="935" spans="1:27" x14ac:dyDescent="0.35">
      <c r="A935" t="s">
        <v>1072</v>
      </c>
      <c r="B935" t="s">
        <v>1074</v>
      </c>
      <c r="C935" t="s">
        <v>1076</v>
      </c>
      <c r="D935" t="s">
        <v>1077</v>
      </c>
      <c r="E935" t="s">
        <v>1080</v>
      </c>
      <c r="F935" t="s">
        <v>1083</v>
      </c>
      <c r="G935" s="106">
        <v>25123.260733720032</v>
      </c>
      <c r="H935" s="133">
        <f t="shared" si="113"/>
        <v>43.315966782275915</v>
      </c>
      <c r="I935" s="132">
        <v>31081.371963744201</v>
      </c>
      <c r="J935">
        <f t="shared" si="112"/>
        <v>23.84</v>
      </c>
      <c r="K935">
        <f t="shared" si="114"/>
        <v>2</v>
      </c>
      <c r="L935">
        <f t="shared" si="115"/>
        <v>2</v>
      </c>
      <c r="M935">
        <f t="shared" si="116"/>
        <v>1</v>
      </c>
      <c r="Y935" s="164">
        <f t="shared" si="117"/>
        <v>43.315966782275915</v>
      </c>
      <c r="Z935" s="164">
        <f t="shared" si="118"/>
        <v>38.011539493049312</v>
      </c>
      <c r="AA935" s="165">
        <f t="shared" si="119"/>
        <v>-0.12245893796827534</v>
      </c>
    </row>
    <row r="936" spans="1:27" x14ac:dyDescent="0.35">
      <c r="A936" t="s">
        <v>1072</v>
      </c>
      <c r="B936" t="s">
        <v>1074</v>
      </c>
      <c r="C936" t="s">
        <v>1076</v>
      </c>
      <c r="D936" t="s">
        <v>1077</v>
      </c>
      <c r="E936" t="s">
        <v>1080</v>
      </c>
      <c r="F936" t="s">
        <v>1083</v>
      </c>
      <c r="G936" s="106">
        <v>24979.301712718767</v>
      </c>
      <c r="H936" s="133">
        <f t="shared" si="113"/>
        <v>43.067761573653044</v>
      </c>
      <c r="I936" s="132">
        <v>45016.2336447989</v>
      </c>
      <c r="J936">
        <f t="shared" si="112"/>
        <v>23.84</v>
      </c>
      <c r="K936">
        <f t="shared" si="114"/>
        <v>2</v>
      </c>
      <c r="L936">
        <f t="shared" si="115"/>
        <v>2</v>
      </c>
      <c r="M936">
        <f t="shared" si="116"/>
        <v>1</v>
      </c>
      <c r="Y936" s="164">
        <f t="shared" si="117"/>
        <v>43.067761573653044</v>
      </c>
      <c r="Z936" s="164">
        <f t="shared" si="118"/>
        <v>42.316413393408233</v>
      </c>
      <c r="AA936" s="165">
        <f t="shared" si="119"/>
        <v>-1.7445721644016254E-2</v>
      </c>
    </row>
    <row r="937" spans="1:27" x14ac:dyDescent="0.35">
      <c r="A937" t="s">
        <v>1072</v>
      </c>
      <c r="B937" t="s">
        <v>1074</v>
      </c>
      <c r="C937" t="s">
        <v>1076</v>
      </c>
      <c r="D937" t="s">
        <v>1077</v>
      </c>
      <c r="E937" t="s">
        <v>1080</v>
      </c>
      <c r="F937" t="s">
        <v>1083</v>
      </c>
      <c r="G937" s="106">
        <v>26163.302334301967</v>
      </c>
      <c r="H937" s="133">
        <f t="shared" si="113"/>
        <v>45.109141955693048</v>
      </c>
      <c r="I937" s="132">
        <v>54061.366139626101</v>
      </c>
      <c r="J937">
        <f t="shared" si="112"/>
        <v>23.84</v>
      </c>
      <c r="K937">
        <f t="shared" si="114"/>
        <v>2</v>
      </c>
      <c r="L937">
        <f t="shared" si="115"/>
        <v>2</v>
      </c>
      <c r="M937">
        <f t="shared" si="116"/>
        <v>1</v>
      </c>
      <c r="Y937" s="164">
        <f t="shared" si="117"/>
        <v>45.109141955693048</v>
      </c>
      <c r="Z937" s="164">
        <f t="shared" si="118"/>
        <v>45.110711298439377</v>
      </c>
      <c r="AA937" s="165">
        <f t="shared" si="119"/>
        <v>3.4789904624465962E-5</v>
      </c>
    </row>
    <row r="938" spans="1:27" x14ac:dyDescent="0.35">
      <c r="A938" t="s">
        <v>1072</v>
      </c>
      <c r="B938" t="s">
        <v>1074</v>
      </c>
      <c r="C938" t="s">
        <v>1076</v>
      </c>
      <c r="D938" t="s">
        <v>1077</v>
      </c>
      <c r="E938" t="s">
        <v>1080</v>
      </c>
      <c r="F938" t="s">
        <v>1083</v>
      </c>
      <c r="G938" s="106">
        <v>27352.063953569301</v>
      </c>
      <c r="H938" s="133">
        <f t="shared" si="113"/>
        <v>47.158730954429828</v>
      </c>
      <c r="I938" s="132">
        <v>63550.072249703</v>
      </c>
      <c r="J938">
        <f t="shared" si="112"/>
        <v>23.84</v>
      </c>
      <c r="K938">
        <f t="shared" si="114"/>
        <v>2</v>
      </c>
      <c r="L938">
        <f t="shared" si="115"/>
        <v>2</v>
      </c>
      <c r="M938">
        <f t="shared" si="116"/>
        <v>1</v>
      </c>
      <c r="Y938" s="164">
        <f t="shared" si="117"/>
        <v>47.158730954429828</v>
      </c>
      <c r="Z938" s="164">
        <f t="shared" si="118"/>
        <v>48.042041670880828</v>
      </c>
      <c r="AA938" s="165">
        <f t="shared" si="119"/>
        <v>1.8730587074206051E-2</v>
      </c>
    </row>
    <row r="939" spans="1:27" x14ac:dyDescent="0.35">
      <c r="A939" t="s">
        <v>1072</v>
      </c>
      <c r="B939" t="s">
        <v>1074</v>
      </c>
      <c r="C939" t="s">
        <v>1076</v>
      </c>
      <c r="D939" t="s">
        <v>1077</v>
      </c>
      <c r="E939" t="s">
        <v>1080</v>
      </c>
      <c r="F939" t="s">
        <v>1083</v>
      </c>
      <c r="G939" s="106">
        <v>27835.336058715118</v>
      </c>
      <c r="H939" s="133">
        <f t="shared" si="113"/>
        <v>47.991958721922614</v>
      </c>
      <c r="I939" s="132">
        <v>71394.000753582499</v>
      </c>
      <c r="J939">
        <f t="shared" si="112"/>
        <v>23.84</v>
      </c>
      <c r="K939">
        <f t="shared" si="114"/>
        <v>2</v>
      </c>
      <c r="L939">
        <f t="shared" si="115"/>
        <v>2</v>
      </c>
      <c r="M939">
        <f t="shared" si="116"/>
        <v>1</v>
      </c>
      <c r="Y939" s="164">
        <f t="shared" si="117"/>
        <v>47.991958721922614</v>
      </c>
      <c r="Z939" s="164">
        <f t="shared" si="118"/>
        <v>50.46525360261753</v>
      </c>
      <c r="AA939" s="165">
        <f t="shared" si="119"/>
        <v>5.1535610268082621E-2</v>
      </c>
    </row>
    <row r="940" spans="1:27" x14ac:dyDescent="0.35">
      <c r="A940" t="s">
        <v>1072</v>
      </c>
      <c r="B940" t="s">
        <v>1074</v>
      </c>
      <c r="C940" t="s">
        <v>1076</v>
      </c>
      <c r="D940" t="s">
        <v>1077</v>
      </c>
      <c r="E940" t="s">
        <v>1080</v>
      </c>
      <c r="F940" t="s">
        <v>1084</v>
      </c>
      <c r="G940" s="106">
        <v>18674.379764224195</v>
      </c>
      <c r="H940" s="133">
        <f t="shared" si="113"/>
        <v>32.197206490041715</v>
      </c>
      <c r="I940" s="132">
        <v>3495.45982983364</v>
      </c>
      <c r="J940">
        <f t="shared" si="112"/>
        <v>23.84</v>
      </c>
      <c r="K940">
        <f t="shared" si="114"/>
        <v>2</v>
      </c>
      <c r="L940">
        <f t="shared" si="115"/>
        <v>2</v>
      </c>
      <c r="M940">
        <f t="shared" si="116"/>
        <v>0</v>
      </c>
      <c r="Y940" s="164">
        <f t="shared" si="117"/>
        <v>32.197206490041715</v>
      </c>
      <c r="Z940" s="164">
        <f t="shared" si="118"/>
        <v>28.719080901088219</v>
      </c>
      <c r="AA940" s="165">
        <f t="shared" si="119"/>
        <v>-0.10802569440393062</v>
      </c>
    </row>
    <row r="941" spans="1:27" x14ac:dyDescent="0.35">
      <c r="A941" t="s">
        <v>1072</v>
      </c>
      <c r="B941" t="s">
        <v>1074</v>
      </c>
      <c r="C941" t="s">
        <v>1076</v>
      </c>
      <c r="D941" t="s">
        <v>1077</v>
      </c>
      <c r="E941" t="s">
        <v>1080</v>
      </c>
      <c r="F941" t="s">
        <v>1084</v>
      </c>
      <c r="G941" s="106">
        <v>21096.194670918157</v>
      </c>
      <c r="H941" s="133">
        <f t="shared" si="113"/>
        <v>36.37274943261751</v>
      </c>
      <c r="I941" s="132">
        <v>14172.2970393051</v>
      </c>
      <c r="J941">
        <f t="shared" si="112"/>
        <v>23.84</v>
      </c>
      <c r="K941">
        <f t="shared" si="114"/>
        <v>2</v>
      </c>
      <c r="L941">
        <f t="shared" si="115"/>
        <v>2</v>
      </c>
      <c r="M941">
        <f t="shared" si="116"/>
        <v>0</v>
      </c>
      <c r="Y941" s="164">
        <f t="shared" si="117"/>
        <v>36.37274943261751</v>
      </c>
      <c r="Z941" s="164">
        <f t="shared" si="118"/>
        <v>32.017458659937695</v>
      </c>
      <c r="AA941" s="165">
        <f t="shared" si="119"/>
        <v>-0.11974048815716354</v>
      </c>
    </row>
    <row r="942" spans="1:27" x14ac:dyDescent="0.35">
      <c r="A942" t="s">
        <v>1072</v>
      </c>
      <c r="B942" t="s">
        <v>1074</v>
      </c>
      <c r="C942" t="s">
        <v>1076</v>
      </c>
      <c r="D942" t="s">
        <v>1077</v>
      </c>
      <c r="E942" t="s">
        <v>1080</v>
      </c>
      <c r="F942" t="s">
        <v>1084</v>
      </c>
      <c r="G942" s="106">
        <v>21767.675225824933</v>
      </c>
      <c r="H942" s="133">
        <f t="shared" si="113"/>
        <v>37.530474527284369</v>
      </c>
      <c r="I942" s="132">
        <v>23954.0527728093</v>
      </c>
      <c r="J942">
        <f t="shared" si="112"/>
        <v>23.84</v>
      </c>
      <c r="K942">
        <f t="shared" si="114"/>
        <v>2</v>
      </c>
      <c r="L942">
        <f t="shared" si="115"/>
        <v>2</v>
      </c>
      <c r="M942">
        <f t="shared" si="116"/>
        <v>0</v>
      </c>
      <c r="Y942" s="164">
        <f t="shared" si="117"/>
        <v>37.530474527284369</v>
      </c>
      <c r="Z942" s="164">
        <f t="shared" si="118"/>
        <v>35.039320370563672</v>
      </c>
      <c r="AA942" s="165">
        <f t="shared" si="119"/>
        <v>-6.6376836107138626E-2</v>
      </c>
    </row>
    <row r="943" spans="1:27" x14ac:dyDescent="0.35">
      <c r="A943" t="s">
        <v>1072</v>
      </c>
      <c r="B943" t="s">
        <v>1074</v>
      </c>
      <c r="C943" t="s">
        <v>1076</v>
      </c>
      <c r="D943" t="s">
        <v>1077</v>
      </c>
      <c r="E943" t="s">
        <v>1080</v>
      </c>
      <c r="F943" t="s">
        <v>1084</v>
      </c>
      <c r="G943" s="106">
        <v>24766.967020891076</v>
      </c>
      <c r="H943" s="133">
        <f t="shared" si="113"/>
        <v>42.701667277398407</v>
      </c>
      <c r="I943" s="132">
        <v>31081.371963744201</v>
      </c>
      <c r="J943">
        <f t="shared" si="112"/>
        <v>23.84</v>
      </c>
      <c r="K943">
        <f t="shared" si="114"/>
        <v>2</v>
      </c>
      <c r="L943">
        <f t="shared" si="115"/>
        <v>2</v>
      </c>
      <c r="M943">
        <f t="shared" si="116"/>
        <v>0</v>
      </c>
      <c r="Y943" s="164">
        <f t="shared" si="117"/>
        <v>42.701667277398407</v>
      </c>
      <c r="Z943" s="164">
        <f t="shared" si="118"/>
        <v>37.241151365864994</v>
      </c>
      <c r="AA943" s="165">
        <f t="shared" si="119"/>
        <v>-0.1278759416127907</v>
      </c>
    </row>
    <row r="944" spans="1:27" x14ac:dyDescent="0.35">
      <c r="A944" t="s">
        <v>1072</v>
      </c>
      <c r="B944" t="s">
        <v>1074</v>
      </c>
      <c r="C944" t="s">
        <v>1076</v>
      </c>
      <c r="D944" t="s">
        <v>1077</v>
      </c>
      <c r="E944" t="s">
        <v>1080</v>
      </c>
      <c r="F944" t="s">
        <v>1084</v>
      </c>
      <c r="G944" s="106">
        <v>24440.75753770427</v>
      </c>
      <c r="H944" s="133">
        <f t="shared" si="113"/>
        <v>42.139237133972877</v>
      </c>
      <c r="I944" s="132">
        <v>45016.2336447989</v>
      </c>
      <c r="J944">
        <f t="shared" si="112"/>
        <v>23.84</v>
      </c>
      <c r="K944">
        <f t="shared" si="114"/>
        <v>2</v>
      </c>
      <c r="L944">
        <f t="shared" si="115"/>
        <v>2</v>
      </c>
      <c r="M944">
        <f t="shared" si="116"/>
        <v>0</v>
      </c>
      <c r="Y944" s="164">
        <f t="shared" si="117"/>
        <v>42.139237133972877</v>
      </c>
      <c r="Z944" s="164">
        <f t="shared" si="118"/>
        <v>41.546025266223914</v>
      </c>
      <c r="AA944" s="165">
        <f t="shared" si="119"/>
        <v>-1.4077423040739223E-2</v>
      </c>
    </row>
    <row r="945" spans="1:27" x14ac:dyDescent="0.35">
      <c r="A945" t="s">
        <v>1072</v>
      </c>
      <c r="B945" t="s">
        <v>1074</v>
      </c>
      <c r="C945" t="s">
        <v>1076</v>
      </c>
      <c r="D945" t="s">
        <v>1077</v>
      </c>
      <c r="E945" t="s">
        <v>1080</v>
      </c>
      <c r="F945" t="s">
        <v>1084</v>
      </c>
      <c r="G945" s="106">
        <v>25102.459173141189</v>
      </c>
      <c r="H945" s="133">
        <f t="shared" si="113"/>
        <v>43.280102022657225</v>
      </c>
      <c r="I945" s="132">
        <v>54061.366139626101</v>
      </c>
      <c r="J945">
        <f t="shared" si="112"/>
        <v>23.84</v>
      </c>
      <c r="K945">
        <f t="shared" si="114"/>
        <v>2</v>
      </c>
      <c r="L945">
        <f t="shared" si="115"/>
        <v>2</v>
      </c>
      <c r="M945">
        <f t="shared" si="116"/>
        <v>0</v>
      </c>
      <c r="Y945" s="164">
        <f t="shared" si="117"/>
        <v>43.280102022657225</v>
      </c>
      <c r="Z945" s="164">
        <f t="shared" si="118"/>
        <v>44.340323171255058</v>
      </c>
      <c r="AA945" s="165">
        <f t="shared" si="119"/>
        <v>2.4496734042881885E-2</v>
      </c>
    </row>
    <row r="946" spans="1:27" x14ac:dyDescent="0.35">
      <c r="A946" t="s">
        <v>1072</v>
      </c>
      <c r="B946" t="s">
        <v>1074</v>
      </c>
      <c r="C946" t="s">
        <v>1076</v>
      </c>
      <c r="D946" t="s">
        <v>1077</v>
      </c>
      <c r="E946" t="s">
        <v>1080</v>
      </c>
      <c r="F946" t="s">
        <v>1084</v>
      </c>
      <c r="G946" s="106">
        <v>25947.500575404942</v>
      </c>
      <c r="H946" s="133">
        <f t="shared" si="113"/>
        <v>44.737069957594727</v>
      </c>
      <c r="I946" s="132">
        <v>63550.072249703</v>
      </c>
      <c r="J946">
        <f t="shared" si="112"/>
        <v>23.84</v>
      </c>
      <c r="K946">
        <f t="shared" si="114"/>
        <v>2</v>
      </c>
      <c r="L946">
        <f t="shared" si="115"/>
        <v>2</v>
      </c>
      <c r="M946">
        <f t="shared" si="116"/>
        <v>0</v>
      </c>
      <c r="Y946" s="164">
        <f t="shared" si="117"/>
        <v>44.737069957594727</v>
      </c>
      <c r="Z946" s="164">
        <f t="shared" si="118"/>
        <v>47.271653543696509</v>
      </c>
      <c r="AA946" s="165">
        <f t="shared" si="119"/>
        <v>5.6655109252891522E-2</v>
      </c>
    </row>
    <row r="947" spans="1:27" x14ac:dyDescent="0.35">
      <c r="A947" t="s">
        <v>1072</v>
      </c>
      <c r="B947" t="s">
        <v>1074</v>
      </c>
      <c r="C947" t="s">
        <v>1076</v>
      </c>
      <c r="D947" t="s">
        <v>1077</v>
      </c>
      <c r="E947" t="s">
        <v>1080</v>
      </c>
      <c r="F947" t="s">
        <v>1084</v>
      </c>
      <c r="G947" s="106">
        <v>26200.049377456689</v>
      </c>
      <c r="H947" s="133">
        <f t="shared" si="113"/>
        <v>45.172498926649467</v>
      </c>
      <c r="I947" s="132">
        <v>71394.000753582499</v>
      </c>
      <c r="J947">
        <f t="shared" si="112"/>
        <v>23.84</v>
      </c>
      <c r="K947">
        <f t="shared" si="114"/>
        <v>2</v>
      </c>
      <c r="L947">
        <f t="shared" si="115"/>
        <v>2</v>
      </c>
      <c r="M947">
        <f t="shared" si="116"/>
        <v>0</v>
      </c>
      <c r="Y947" s="164">
        <f t="shared" si="117"/>
        <v>45.172498926649467</v>
      </c>
      <c r="Z947" s="164">
        <f t="shared" si="118"/>
        <v>49.694865475433211</v>
      </c>
      <c r="AA947" s="165">
        <f t="shared" si="119"/>
        <v>0.10011326927312791</v>
      </c>
    </row>
    <row r="948" spans="1:27" x14ac:dyDescent="0.35">
      <c r="A948" t="s">
        <v>1072</v>
      </c>
      <c r="B948" t="s">
        <v>1074</v>
      </c>
      <c r="C948" t="s">
        <v>1076</v>
      </c>
      <c r="D948" t="s">
        <v>1077</v>
      </c>
      <c r="E948" t="s">
        <v>1081</v>
      </c>
      <c r="F948" t="s">
        <v>1083</v>
      </c>
      <c r="G948" s="106">
        <v>16380.25147524565</v>
      </c>
      <c r="H948" s="133">
        <f t="shared" si="113"/>
        <v>28.24181288835457</v>
      </c>
      <c r="I948" s="132">
        <v>3495.45982983364</v>
      </c>
      <c r="J948">
        <f t="shared" si="112"/>
        <v>23.84</v>
      </c>
      <c r="K948">
        <f t="shared" si="114"/>
        <v>2</v>
      </c>
      <c r="L948">
        <f t="shared" si="115"/>
        <v>2</v>
      </c>
      <c r="M948">
        <f t="shared" si="116"/>
        <v>1</v>
      </c>
      <c r="Y948" s="164">
        <f t="shared" si="117"/>
        <v>28.24181288835457</v>
      </c>
      <c r="Z948" s="164">
        <f t="shared" si="118"/>
        <v>29.489469028272538</v>
      </c>
      <c r="AA948" s="165">
        <f t="shared" si="119"/>
        <v>4.4177622196216459E-2</v>
      </c>
    </row>
    <row r="949" spans="1:27" x14ac:dyDescent="0.35">
      <c r="A949" t="s">
        <v>1072</v>
      </c>
      <c r="B949" t="s">
        <v>1074</v>
      </c>
      <c r="C949" t="s">
        <v>1076</v>
      </c>
      <c r="D949" t="s">
        <v>1077</v>
      </c>
      <c r="E949" t="s">
        <v>1081</v>
      </c>
      <c r="F949" t="s">
        <v>1083</v>
      </c>
      <c r="G949" s="106">
        <v>19847.393787794092</v>
      </c>
      <c r="H949" s="133">
        <f t="shared" si="113"/>
        <v>34.219644461713948</v>
      </c>
      <c r="I949" s="132">
        <v>14172.2970393051</v>
      </c>
      <c r="J949">
        <f t="shared" si="112"/>
        <v>23.84</v>
      </c>
      <c r="K949">
        <f t="shared" si="114"/>
        <v>2</v>
      </c>
      <c r="L949">
        <f t="shared" si="115"/>
        <v>2</v>
      </c>
      <c r="M949">
        <f t="shared" si="116"/>
        <v>1</v>
      </c>
      <c r="Y949" s="164">
        <f t="shared" si="117"/>
        <v>34.219644461713948</v>
      </c>
      <c r="Z949" s="164">
        <f t="shared" si="118"/>
        <v>32.787846787122014</v>
      </c>
      <c r="AA949" s="165">
        <f t="shared" si="119"/>
        <v>-4.1841395406485793E-2</v>
      </c>
    </row>
    <row r="950" spans="1:27" x14ac:dyDescent="0.35">
      <c r="A950" t="s">
        <v>1072</v>
      </c>
      <c r="B950" t="s">
        <v>1074</v>
      </c>
      <c r="C950" t="s">
        <v>1076</v>
      </c>
      <c r="D950" t="s">
        <v>1077</v>
      </c>
      <c r="E950" t="s">
        <v>1081</v>
      </c>
      <c r="F950" t="s">
        <v>1083</v>
      </c>
      <c r="G950" s="106">
        <v>20779.364282337268</v>
      </c>
      <c r="H950" s="133">
        <f t="shared" si="113"/>
        <v>35.826490141960811</v>
      </c>
      <c r="I950" s="132">
        <v>23954.0527728093</v>
      </c>
      <c r="J950">
        <f t="shared" si="112"/>
        <v>23.84</v>
      </c>
      <c r="K950">
        <f t="shared" si="114"/>
        <v>2</v>
      </c>
      <c r="L950">
        <f t="shared" si="115"/>
        <v>2</v>
      </c>
      <c r="M950">
        <f t="shared" si="116"/>
        <v>1</v>
      </c>
      <c r="Y950" s="164">
        <f t="shared" si="117"/>
        <v>35.826490141960811</v>
      </c>
      <c r="Z950" s="164">
        <f t="shared" si="118"/>
        <v>35.809708497747991</v>
      </c>
      <c r="AA950" s="165">
        <f t="shared" si="119"/>
        <v>-4.6841440917944066E-4</v>
      </c>
    </row>
    <row r="951" spans="1:27" x14ac:dyDescent="0.35">
      <c r="A951" t="s">
        <v>1072</v>
      </c>
      <c r="B951" t="s">
        <v>1074</v>
      </c>
      <c r="C951" t="s">
        <v>1076</v>
      </c>
      <c r="D951" t="s">
        <v>1077</v>
      </c>
      <c r="E951" t="s">
        <v>1081</v>
      </c>
      <c r="F951" t="s">
        <v>1083</v>
      </c>
      <c r="G951" s="106">
        <v>25166.858814285417</v>
      </c>
      <c r="H951" s="133">
        <f t="shared" si="113"/>
        <v>43.391135886698997</v>
      </c>
      <c r="I951" s="132">
        <v>31081.371963744201</v>
      </c>
      <c r="J951">
        <f t="shared" si="112"/>
        <v>23.84</v>
      </c>
      <c r="K951">
        <f t="shared" si="114"/>
        <v>2</v>
      </c>
      <c r="L951">
        <f t="shared" si="115"/>
        <v>2</v>
      </c>
      <c r="M951">
        <f t="shared" si="116"/>
        <v>1</v>
      </c>
      <c r="Y951" s="164">
        <f t="shared" si="117"/>
        <v>43.391135886698997</v>
      </c>
      <c r="Z951" s="164">
        <f t="shared" si="118"/>
        <v>38.011539493049312</v>
      </c>
      <c r="AA951" s="165">
        <f t="shared" si="119"/>
        <v>-0.12397915573578544</v>
      </c>
    </row>
    <row r="952" spans="1:27" x14ac:dyDescent="0.35">
      <c r="A952" t="s">
        <v>1072</v>
      </c>
      <c r="B952" t="s">
        <v>1074</v>
      </c>
      <c r="C952" t="s">
        <v>1076</v>
      </c>
      <c r="D952" t="s">
        <v>1077</v>
      </c>
      <c r="E952" t="s">
        <v>1081</v>
      </c>
      <c r="F952" t="s">
        <v>1083</v>
      </c>
      <c r="G952" s="106">
        <v>24970.079009832396</v>
      </c>
      <c r="H952" s="133">
        <f t="shared" si="113"/>
        <v>43.051860361779994</v>
      </c>
      <c r="I952" s="132">
        <v>45016.2336447989</v>
      </c>
      <c r="J952">
        <f t="shared" si="112"/>
        <v>23.84</v>
      </c>
      <c r="K952">
        <f t="shared" si="114"/>
        <v>2</v>
      </c>
      <c r="L952">
        <f t="shared" si="115"/>
        <v>2</v>
      </c>
      <c r="M952">
        <f t="shared" si="116"/>
        <v>1</v>
      </c>
      <c r="Y952" s="164">
        <f t="shared" si="117"/>
        <v>43.051860361779994</v>
      </c>
      <c r="Z952" s="164">
        <f t="shared" si="118"/>
        <v>42.316413393408233</v>
      </c>
      <c r="AA952" s="165">
        <f t="shared" si="119"/>
        <v>-1.708281505587772E-2</v>
      </c>
    </row>
    <row r="953" spans="1:27" x14ac:dyDescent="0.35">
      <c r="A953" t="s">
        <v>1072</v>
      </c>
      <c r="B953" t="s">
        <v>1074</v>
      </c>
      <c r="C953" t="s">
        <v>1076</v>
      </c>
      <c r="D953" t="s">
        <v>1077</v>
      </c>
      <c r="E953" t="s">
        <v>1081</v>
      </c>
      <c r="F953" t="s">
        <v>1083</v>
      </c>
      <c r="G953" s="106">
        <v>26192.127127535659</v>
      </c>
      <c r="H953" s="133">
        <f t="shared" si="113"/>
        <v>45.158839875061481</v>
      </c>
      <c r="I953" s="132">
        <v>54061.366139626101</v>
      </c>
      <c r="J953">
        <f t="shared" si="112"/>
        <v>23.84</v>
      </c>
      <c r="K953">
        <f t="shared" si="114"/>
        <v>2</v>
      </c>
      <c r="L953">
        <f t="shared" si="115"/>
        <v>2</v>
      </c>
      <c r="M953">
        <f t="shared" si="116"/>
        <v>1</v>
      </c>
      <c r="Y953" s="164">
        <f t="shared" si="117"/>
        <v>45.158839875061481</v>
      </c>
      <c r="Z953" s="164">
        <f t="shared" si="118"/>
        <v>45.110711298439377</v>
      </c>
      <c r="AA953" s="165">
        <f t="shared" si="119"/>
        <v>-1.0657620247831456E-3</v>
      </c>
    </row>
    <row r="954" spans="1:27" x14ac:dyDescent="0.35">
      <c r="A954" t="s">
        <v>1072</v>
      </c>
      <c r="B954" t="s">
        <v>1074</v>
      </c>
      <c r="C954" t="s">
        <v>1076</v>
      </c>
      <c r="D954" t="s">
        <v>1077</v>
      </c>
      <c r="E954" t="s">
        <v>1081</v>
      </c>
      <c r="F954" t="s">
        <v>1083</v>
      </c>
      <c r="G954" s="106">
        <v>27454.823487867143</v>
      </c>
      <c r="H954" s="133">
        <f t="shared" si="113"/>
        <v>47.33590256528818</v>
      </c>
      <c r="I954" s="132">
        <v>63550.072249703</v>
      </c>
      <c r="J954">
        <f t="shared" si="112"/>
        <v>23.84</v>
      </c>
      <c r="K954">
        <f t="shared" si="114"/>
        <v>2</v>
      </c>
      <c r="L954">
        <f t="shared" si="115"/>
        <v>2</v>
      </c>
      <c r="M954">
        <f t="shared" si="116"/>
        <v>1</v>
      </c>
      <c r="Y954" s="164">
        <f t="shared" si="117"/>
        <v>47.33590256528818</v>
      </c>
      <c r="Z954" s="164">
        <f t="shared" si="118"/>
        <v>48.042041670880828</v>
      </c>
      <c r="AA954" s="165">
        <f t="shared" si="119"/>
        <v>1.4917622086506155E-2</v>
      </c>
    </row>
    <row r="955" spans="1:27" x14ac:dyDescent="0.35">
      <c r="A955" t="s">
        <v>1072</v>
      </c>
      <c r="B955" t="s">
        <v>1074</v>
      </c>
      <c r="C955" t="s">
        <v>1076</v>
      </c>
      <c r="D955" t="s">
        <v>1077</v>
      </c>
      <c r="E955" t="s">
        <v>1081</v>
      </c>
      <c r="F955" t="s">
        <v>1083</v>
      </c>
      <c r="G955" s="106">
        <v>28015.181904823115</v>
      </c>
      <c r="H955" s="133">
        <f t="shared" si="113"/>
        <v>48.302037766936408</v>
      </c>
      <c r="I955" s="132">
        <v>71394.000753582499</v>
      </c>
      <c r="J955">
        <f t="shared" si="112"/>
        <v>23.84</v>
      </c>
      <c r="K955">
        <f t="shared" si="114"/>
        <v>2</v>
      </c>
      <c r="L955">
        <f t="shared" si="115"/>
        <v>2</v>
      </c>
      <c r="M955">
        <f t="shared" si="116"/>
        <v>1</v>
      </c>
      <c r="Y955" s="164">
        <f t="shared" si="117"/>
        <v>48.302037766936408</v>
      </c>
      <c r="Z955" s="164">
        <f t="shared" si="118"/>
        <v>50.46525360261753</v>
      </c>
      <c r="AA955" s="165">
        <f t="shared" si="119"/>
        <v>4.4785187865549636E-2</v>
      </c>
    </row>
    <row r="956" spans="1:27" x14ac:dyDescent="0.35">
      <c r="A956" t="s">
        <v>1072</v>
      </c>
      <c r="B956" t="s">
        <v>1074</v>
      </c>
      <c r="C956" t="s">
        <v>1076</v>
      </c>
      <c r="D956" t="s">
        <v>1077</v>
      </c>
      <c r="E956" t="s">
        <v>1081</v>
      </c>
      <c r="F956" t="s">
        <v>1084</v>
      </c>
      <c r="G956" s="106">
        <v>18584.965783287331</v>
      </c>
      <c r="H956" s="133">
        <f t="shared" si="113"/>
        <v>32.043044453943672</v>
      </c>
      <c r="I956" s="132">
        <v>3495.45982983364</v>
      </c>
      <c r="J956">
        <f t="shared" si="112"/>
        <v>23.84</v>
      </c>
      <c r="K956">
        <f t="shared" si="114"/>
        <v>2</v>
      </c>
      <c r="L956">
        <f t="shared" si="115"/>
        <v>2</v>
      </c>
      <c r="M956">
        <f t="shared" si="116"/>
        <v>0</v>
      </c>
      <c r="Y956" s="164">
        <f t="shared" si="117"/>
        <v>32.043044453943672</v>
      </c>
      <c r="Z956" s="164">
        <f t="shared" si="118"/>
        <v>28.719080901088219</v>
      </c>
      <c r="AA956" s="165">
        <f t="shared" si="119"/>
        <v>-0.1037343239227182</v>
      </c>
    </row>
    <row r="957" spans="1:27" x14ac:dyDescent="0.35">
      <c r="A957" t="s">
        <v>1072</v>
      </c>
      <c r="B957" t="s">
        <v>1074</v>
      </c>
      <c r="C957" t="s">
        <v>1076</v>
      </c>
      <c r="D957" t="s">
        <v>1077</v>
      </c>
      <c r="E957" t="s">
        <v>1081</v>
      </c>
      <c r="F957" t="s">
        <v>1084</v>
      </c>
      <c r="G957" s="106">
        <v>21035.992591047849</v>
      </c>
      <c r="H957" s="133">
        <f t="shared" si="113"/>
        <v>36.268952743185949</v>
      </c>
      <c r="I957" s="132">
        <v>14172.2970393051</v>
      </c>
      <c r="J957">
        <f t="shared" si="112"/>
        <v>23.84</v>
      </c>
      <c r="K957">
        <f t="shared" si="114"/>
        <v>2</v>
      </c>
      <c r="L957">
        <f t="shared" si="115"/>
        <v>2</v>
      </c>
      <c r="M957">
        <f t="shared" si="116"/>
        <v>0</v>
      </c>
      <c r="Y957" s="164">
        <f t="shared" si="117"/>
        <v>36.268952743185949</v>
      </c>
      <c r="Z957" s="164">
        <f t="shared" si="118"/>
        <v>32.017458659937695</v>
      </c>
      <c r="AA957" s="165">
        <f t="shared" si="119"/>
        <v>-0.11722130808000808</v>
      </c>
    </row>
    <row r="958" spans="1:27" x14ac:dyDescent="0.35">
      <c r="A958" t="s">
        <v>1072</v>
      </c>
      <c r="B958" t="s">
        <v>1074</v>
      </c>
      <c r="C958" t="s">
        <v>1076</v>
      </c>
      <c r="D958" t="s">
        <v>1077</v>
      </c>
      <c r="E958" t="s">
        <v>1081</v>
      </c>
      <c r="F958" t="s">
        <v>1084</v>
      </c>
      <c r="G958" s="106">
        <v>21697.397345046309</v>
      </c>
      <c r="H958" s="133">
        <f t="shared" si="113"/>
        <v>37.409305767321221</v>
      </c>
      <c r="I958" s="132">
        <v>23954.0527728093</v>
      </c>
      <c r="J958">
        <f t="shared" si="112"/>
        <v>23.84</v>
      </c>
      <c r="K958">
        <f t="shared" si="114"/>
        <v>2</v>
      </c>
      <c r="L958">
        <f t="shared" si="115"/>
        <v>2</v>
      </c>
      <c r="M958">
        <f t="shared" si="116"/>
        <v>0</v>
      </c>
      <c r="Y958" s="164">
        <f t="shared" si="117"/>
        <v>37.409305767321221</v>
      </c>
      <c r="Z958" s="164">
        <f t="shared" si="118"/>
        <v>35.039320370563672</v>
      </c>
      <c r="AA958" s="165">
        <f t="shared" si="119"/>
        <v>-6.3352830215519296E-2</v>
      </c>
    </row>
    <row r="959" spans="1:27" x14ac:dyDescent="0.35">
      <c r="A959" t="s">
        <v>1072</v>
      </c>
      <c r="B959" t="s">
        <v>1074</v>
      </c>
      <c r="C959" t="s">
        <v>1076</v>
      </c>
      <c r="D959" t="s">
        <v>1077</v>
      </c>
      <c r="E959" t="s">
        <v>1081</v>
      </c>
      <c r="F959" t="s">
        <v>1084</v>
      </c>
      <c r="G959" s="106">
        <v>24785.529381874127</v>
      </c>
      <c r="H959" s="133">
        <f t="shared" si="113"/>
        <v>42.733671348058841</v>
      </c>
      <c r="I959" s="132">
        <v>31081.371963744201</v>
      </c>
      <c r="J959">
        <f t="shared" si="112"/>
        <v>23.84</v>
      </c>
      <c r="K959">
        <f t="shared" si="114"/>
        <v>2</v>
      </c>
      <c r="L959">
        <f t="shared" si="115"/>
        <v>2</v>
      </c>
      <c r="M959">
        <f t="shared" si="116"/>
        <v>0</v>
      </c>
      <c r="Y959" s="164">
        <f t="shared" si="117"/>
        <v>42.733671348058841</v>
      </c>
      <c r="Z959" s="164">
        <f t="shared" si="118"/>
        <v>37.241151365864994</v>
      </c>
      <c r="AA959" s="165">
        <f t="shared" si="119"/>
        <v>-0.12852909214043795</v>
      </c>
    </row>
    <row r="960" spans="1:27" x14ac:dyDescent="0.35">
      <c r="A960" t="s">
        <v>1072</v>
      </c>
      <c r="B960" t="s">
        <v>1074</v>
      </c>
      <c r="C960" t="s">
        <v>1076</v>
      </c>
      <c r="D960" t="s">
        <v>1077</v>
      </c>
      <c r="E960" t="s">
        <v>1081</v>
      </c>
      <c r="F960" t="s">
        <v>1084</v>
      </c>
      <c r="G960" s="106">
        <v>24430.348284429369</v>
      </c>
      <c r="H960" s="133">
        <f t="shared" si="113"/>
        <v>42.121290145567876</v>
      </c>
      <c r="I960" s="132">
        <v>45016.2336447989</v>
      </c>
      <c r="J960">
        <f t="shared" si="112"/>
        <v>23.84</v>
      </c>
      <c r="K960">
        <f t="shared" si="114"/>
        <v>2</v>
      </c>
      <c r="L960">
        <f t="shared" si="115"/>
        <v>2</v>
      </c>
      <c r="M960">
        <f t="shared" si="116"/>
        <v>0</v>
      </c>
      <c r="Y960" s="164">
        <f t="shared" si="117"/>
        <v>42.121290145567876</v>
      </c>
      <c r="Z960" s="164">
        <f t="shared" si="118"/>
        <v>41.546025266223914</v>
      </c>
      <c r="AA960" s="165">
        <f t="shared" si="119"/>
        <v>-1.3657342340557266E-2</v>
      </c>
    </row>
    <row r="961" spans="1:27" x14ac:dyDescent="0.35">
      <c r="A961" t="s">
        <v>1072</v>
      </c>
      <c r="B961" t="s">
        <v>1074</v>
      </c>
      <c r="C961" t="s">
        <v>1076</v>
      </c>
      <c r="D961" t="s">
        <v>1077</v>
      </c>
      <c r="E961" t="s">
        <v>1081</v>
      </c>
      <c r="F961" t="s">
        <v>1084</v>
      </c>
      <c r="G961" s="106">
        <v>25086.616768483393</v>
      </c>
      <c r="H961" s="133">
        <f t="shared" si="113"/>
        <v>43.252787531867916</v>
      </c>
      <c r="I961" s="132">
        <v>54061.366139626101</v>
      </c>
      <c r="J961">
        <f t="shared" si="112"/>
        <v>23.84</v>
      </c>
      <c r="K961">
        <f t="shared" si="114"/>
        <v>2</v>
      </c>
      <c r="L961">
        <f t="shared" si="115"/>
        <v>2</v>
      </c>
      <c r="M961">
        <f t="shared" si="116"/>
        <v>0</v>
      </c>
      <c r="Y961" s="164">
        <f t="shared" si="117"/>
        <v>43.252787531867916</v>
      </c>
      <c r="Z961" s="164">
        <f t="shared" si="118"/>
        <v>44.340323171255058</v>
      </c>
      <c r="AA961" s="165">
        <f t="shared" si="119"/>
        <v>2.5143712150017317E-2</v>
      </c>
    </row>
    <row r="962" spans="1:27" x14ac:dyDescent="0.35">
      <c r="A962" t="s">
        <v>1072</v>
      </c>
      <c r="B962" t="s">
        <v>1074</v>
      </c>
      <c r="C962" t="s">
        <v>1076</v>
      </c>
      <c r="D962" t="s">
        <v>1077</v>
      </c>
      <c r="E962" t="s">
        <v>1081</v>
      </c>
      <c r="F962" t="s">
        <v>1084</v>
      </c>
      <c r="G962" s="106">
        <v>25985.014201620739</v>
      </c>
      <c r="H962" s="133">
        <f t="shared" si="113"/>
        <v>44.801748623484031</v>
      </c>
      <c r="I962" s="132">
        <v>63550.072249703</v>
      </c>
      <c r="J962">
        <f t="shared" si="112"/>
        <v>23.84</v>
      </c>
      <c r="K962">
        <f t="shared" si="114"/>
        <v>2</v>
      </c>
      <c r="L962">
        <f t="shared" si="115"/>
        <v>2</v>
      </c>
      <c r="M962">
        <f t="shared" si="116"/>
        <v>0</v>
      </c>
      <c r="Y962" s="164">
        <f t="shared" si="117"/>
        <v>44.801748623484031</v>
      </c>
      <c r="Z962" s="164">
        <f t="shared" si="118"/>
        <v>47.271653543696509</v>
      </c>
      <c r="AA962" s="165">
        <f t="shared" si="119"/>
        <v>5.5129654446518961E-2</v>
      </c>
    </row>
    <row r="963" spans="1:27" x14ac:dyDescent="0.35">
      <c r="A963" t="s">
        <v>1072</v>
      </c>
      <c r="B963" t="s">
        <v>1074</v>
      </c>
      <c r="C963" t="s">
        <v>1076</v>
      </c>
      <c r="D963" t="s">
        <v>1077</v>
      </c>
      <c r="E963" t="s">
        <v>1081</v>
      </c>
      <c r="F963" t="s">
        <v>1084</v>
      </c>
      <c r="G963" s="106">
        <v>26285.308744591999</v>
      </c>
      <c r="H963" s="133">
        <f t="shared" si="113"/>
        <v>45.319497835503448</v>
      </c>
      <c r="I963" s="132">
        <v>71394.000753582499</v>
      </c>
      <c r="J963">
        <f t="shared" si="112"/>
        <v>23.84</v>
      </c>
      <c r="K963">
        <f t="shared" si="114"/>
        <v>2</v>
      </c>
      <c r="L963">
        <f t="shared" si="115"/>
        <v>2</v>
      </c>
      <c r="M963">
        <f t="shared" si="116"/>
        <v>0</v>
      </c>
      <c r="Y963" s="164">
        <f t="shared" si="117"/>
        <v>45.319497835503448</v>
      </c>
      <c r="Z963" s="164">
        <f t="shared" si="118"/>
        <v>49.694865475433211</v>
      </c>
      <c r="AA963" s="165">
        <f t="shared" si="119"/>
        <v>9.654492765588607E-2</v>
      </c>
    </row>
    <row r="964" spans="1:27" x14ac:dyDescent="0.35">
      <c r="A964" t="s">
        <v>1072</v>
      </c>
      <c r="B964" t="s">
        <v>1074</v>
      </c>
      <c r="C964" t="s">
        <v>1076</v>
      </c>
      <c r="D964" t="s">
        <v>1078</v>
      </c>
      <c r="E964" t="s">
        <v>1079</v>
      </c>
      <c r="F964" t="s">
        <v>1083</v>
      </c>
      <c r="G964" s="106">
        <v>16590.626932122588</v>
      </c>
      <c r="H964" s="133">
        <f t="shared" si="113"/>
        <v>28.604529193314807</v>
      </c>
      <c r="I964" s="132">
        <v>3495.45982983364</v>
      </c>
      <c r="J964">
        <f t="shared" ref="J964:J1027" si="120">IF(A964="LI01",10,23.84)</f>
        <v>23.84</v>
      </c>
      <c r="K964">
        <f t="shared" si="114"/>
        <v>2</v>
      </c>
      <c r="L964">
        <f t="shared" si="115"/>
        <v>2</v>
      </c>
      <c r="M964">
        <f t="shared" si="116"/>
        <v>1</v>
      </c>
      <c r="Y964" s="164">
        <f t="shared" si="117"/>
        <v>28.604529193314807</v>
      </c>
      <c r="Z964" s="164">
        <f t="shared" si="118"/>
        <v>29.489469028272538</v>
      </c>
      <c r="AA964" s="165">
        <f t="shared" si="119"/>
        <v>3.0937052974273405E-2</v>
      </c>
    </row>
    <row r="965" spans="1:27" x14ac:dyDescent="0.35">
      <c r="A965" t="s">
        <v>1072</v>
      </c>
      <c r="B965" t="s">
        <v>1074</v>
      </c>
      <c r="C965" t="s">
        <v>1076</v>
      </c>
      <c r="D965" t="s">
        <v>1078</v>
      </c>
      <c r="E965" t="s">
        <v>1079</v>
      </c>
      <c r="F965" t="s">
        <v>1083</v>
      </c>
      <c r="G965" s="106">
        <v>20038.6517034063</v>
      </c>
      <c r="H965" s="133">
        <f t="shared" ref="H965:H1027" si="121">G965/580</f>
        <v>34.549399488631551</v>
      </c>
      <c r="I965" s="132">
        <v>14172.2970393051</v>
      </c>
      <c r="J965">
        <f t="shared" si="120"/>
        <v>23.84</v>
      </c>
      <c r="K965">
        <f t="shared" ref="K965:K1027" si="122">IF(B965="ENT01",1,2)</f>
        <v>2</v>
      </c>
      <c r="L965">
        <f t="shared" ref="L965:L1027" si="123">IF(C965="ENV01",1,2)</f>
        <v>2</v>
      </c>
      <c r="M965">
        <f t="shared" ref="M965:M1027" si="124">IF(F965="ZVDF01",1,0)</f>
        <v>1</v>
      </c>
      <c r="Y965" s="164">
        <f t="shared" ref="Y965:Y1027" si="125">H965</f>
        <v>34.549399488631551</v>
      </c>
      <c r="Z965" s="164">
        <f t="shared" ref="Z965:Z1027" si="126">$P$20+I965*$P$21+J965*$P$22+K965*$P$23+L965*$P$24+M965*$P$25</f>
        <v>32.787846787122014</v>
      </c>
      <c r="AA965" s="165">
        <f t="shared" ref="AA965:AA1027" si="127">Z965/Y965-1</f>
        <v>-5.0986492604283118E-2</v>
      </c>
    </row>
    <row r="966" spans="1:27" x14ac:dyDescent="0.35">
      <c r="A966" t="s">
        <v>1072</v>
      </c>
      <c r="B966" t="s">
        <v>1074</v>
      </c>
      <c r="C966" t="s">
        <v>1076</v>
      </c>
      <c r="D966" t="s">
        <v>1078</v>
      </c>
      <c r="E966" t="s">
        <v>1079</v>
      </c>
      <c r="F966" t="s">
        <v>1083</v>
      </c>
      <c r="G966" s="106">
        <v>20892.046238045896</v>
      </c>
      <c r="H966" s="133">
        <f t="shared" si="121"/>
        <v>36.0207693759412</v>
      </c>
      <c r="I966" s="132">
        <v>23954.0527728093</v>
      </c>
      <c r="J966">
        <f t="shared" si="120"/>
        <v>23.84</v>
      </c>
      <c r="K966">
        <f t="shared" si="122"/>
        <v>2</v>
      </c>
      <c r="L966">
        <f t="shared" si="123"/>
        <v>2</v>
      </c>
      <c r="M966">
        <f t="shared" si="124"/>
        <v>1</v>
      </c>
      <c r="Y966" s="164">
        <f t="shared" si="125"/>
        <v>36.0207693759412</v>
      </c>
      <c r="Z966" s="164">
        <f t="shared" si="126"/>
        <v>35.809708497747991</v>
      </c>
      <c r="AA966" s="165">
        <f t="shared" si="127"/>
        <v>-5.8594217128016268E-3</v>
      </c>
    </row>
    <row r="967" spans="1:27" x14ac:dyDescent="0.35">
      <c r="A967" t="s">
        <v>1072</v>
      </c>
      <c r="B967" t="s">
        <v>1074</v>
      </c>
      <c r="C967" t="s">
        <v>1076</v>
      </c>
      <c r="D967" t="s">
        <v>1078</v>
      </c>
      <c r="E967" t="s">
        <v>1079</v>
      </c>
      <c r="F967" t="s">
        <v>1083</v>
      </c>
      <c r="G967" s="106">
        <v>25293.142110853336</v>
      </c>
      <c r="H967" s="133">
        <f t="shared" si="121"/>
        <v>43.608865708367823</v>
      </c>
      <c r="I967" s="132">
        <v>31081.371963744201</v>
      </c>
      <c r="J967">
        <f t="shared" si="120"/>
        <v>23.84</v>
      </c>
      <c r="K967">
        <f t="shared" si="122"/>
        <v>2</v>
      </c>
      <c r="L967">
        <f t="shared" si="123"/>
        <v>2</v>
      </c>
      <c r="M967">
        <f t="shared" si="124"/>
        <v>1</v>
      </c>
      <c r="Y967" s="164">
        <f t="shared" si="125"/>
        <v>43.608865708367823</v>
      </c>
      <c r="Z967" s="164">
        <f t="shared" si="126"/>
        <v>38.011539493049312</v>
      </c>
      <c r="AA967" s="165">
        <f t="shared" si="127"/>
        <v>-0.12835294210013071</v>
      </c>
    </row>
    <row r="968" spans="1:27" x14ac:dyDescent="0.35">
      <c r="A968" t="s">
        <v>1072</v>
      </c>
      <c r="B968" t="s">
        <v>1074</v>
      </c>
      <c r="C968" t="s">
        <v>1076</v>
      </c>
      <c r="D968" t="s">
        <v>1078</v>
      </c>
      <c r="E968" t="s">
        <v>1079</v>
      </c>
      <c r="F968" t="s">
        <v>1083</v>
      </c>
      <c r="G968" s="106">
        <v>25034.668254933789</v>
      </c>
      <c r="H968" s="133">
        <f t="shared" si="121"/>
        <v>43.163221129196188</v>
      </c>
      <c r="I968" s="132">
        <v>45016.2336447989</v>
      </c>
      <c r="J968">
        <f t="shared" si="120"/>
        <v>23.84</v>
      </c>
      <c r="K968">
        <f t="shared" si="122"/>
        <v>2</v>
      </c>
      <c r="L968">
        <f t="shared" si="123"/>
        <v>2</v>
      </c>
      <c r="M968">
        <f t="shared" si="124"/>
        <v>1</v>
      </c>
      <c r="Y968" s="164">
        <f t="shared" si="125"/>
        <v>43.163221129196188</v>
      </c>
      <c r="Z968" s="164">
        <f t="shared" si="126"/>
        <v>42.316413393408233</v>
      </c>
      <c r="AA968" s="165">
        <f t="shared" si="127"/>
        <v>-1.9618733579991443E-2</v>
      </c>
    </row>
    <row r="969" spans="1:27" x14ac:dyDescent="0.35">
      <c r="A969" t="s">
        <v>1072</v>
      </c>
      <c r="B969" t="s">
        <v>1074</v>
      </c>
      <c r="C969" t="s">
        <v>1076</v>
      </c>
      <c r="D969" t="s">
        <v>1078</v>
      </c>
      <c r="E969" t="s">
        <v>1079</v>
      </c>
      <c r="F969" t="s">
        <v>1083</v>
      </c>
      <c r="G969" s="106">
        <v>26291.538679524732</v>
      </c>
      <c r="H969" s="133">
        <f t="shared" si="121"/>
        <v>45.330239102628852</v>
      </c>
      <c r="I969" s="132">
        <v>54061.366139626101</v>
      </c>
      <c r="J969">
        <f t="shared" si="120"/>
        <v>23.84</v>
      </c>
      <c r="K969">
        <f t="shared" si="122"/>
        <v>2</v>
      </c>
      <c r="L969">
        <f t="shared" si="123"/>
        <v>2</v>
      </c>
      <c r="M969">
        <f t="shared" si="124"/>
        <v>1</v>
      </c>
      <c r="Y969" s="164">
        <f t="shared" si="125"/>
        <v>45.330239102628852</v>
      </c>
      <c r="Z969" s="164">
        <f t="shared" si="126"/>
        <v>45.110711298439377</v>
      </c>
      <c r="AA969" s="165">
        <f t="shared" si="127"/>
        <v>-4.8428556419580771E-3</v>
      </c>
    </row>
    <row r="970" spans="1:27" x14ac:dyDescent="0.35">
      <c r="A970" t="s">
        <v>1072</v>
      </c>
      <c r="B970" t="s">
        <v>1074</v>
      </c>
      <c r="C970" t="s">
        <v>1076</v>
      </c>
      <c r="D970" t="s">
        <v>1078</v>
      </c>
      <c r="E970" t="s">
        <v>1079</v>
      </c>
      <c r="F970" t="s">
        <v>1083</v>
      </c>
      <c r="G970" s="106">
        <v>27878.907966901545</v>
      </c>
      <c r="H970" s="133">
        <f t="shared" si="121"/>
        <v>48.067082701554391</v>
      </c>
      <c r="I970" s="132">
        <v>63550.072249703</v>
      </c>
      <c r="J970">
        <f t="shared" si="120"/>
        <v>23.84</v>
      </c>
      <c r="K970">
        <f t="shared" si="122"/>
        <v>2</v>
      </c>
      <c r="L970">
        <f t="shared" si="123"/>
        <v>2</v>
      </c>
      <c r="M970">
        <f t="shared" si="124"/>
        <v>1</v>
      </c>
      <c r="Y970" s="164">
        <f t="shared" si="125"/>
        <v>48.067082701554391</v>
      </c>
      <c r="Z970" s="164">
        <f t="shared" si="126"/>
        <v>48.042041670880828</v>
      </c>
      <c r="AA970" s="165">
        <f t="shared" si="127"/>
        <v>-5.209600680166071E-4</v>
      </c>
    </row>
    <row r="971" spans="1:27" x14ac:dyDescent="0.35">
      <c r="A971" t="s">
        <v>1072</v>
      </c>
      <c r="B971" t="s">
        <v>1074</v>
      </c>
      <c r="C971" t="s">
        <v>1076</v>
      </c>
      <c r="D971" t="s">
        <v>1078</v>
      </c>
      <c r="E971" t="s">
        <v>1079</v>
      </c>
      <c r="F971" t="s">
        <v>1083</v>
      </c>
      <c r="G971" s="106">
        <v>28528.890778650428</v>
      </c>
      <c r="H971" s="133">
        <f t="shared" si="121"/>
        <v>49.187742721811084</v>
      </c>
      <c r="I971" s="132">
        <v>71394.000753582499</v>
      </c>
      <c r="J971">
        <f t="shared" si="120"/>
        <v>23.84</v>
      </c>
      <c r="K971">
        <f t="shared" si="122"/>
        <v>2</v>
      </c>
      <c r="L971">
        <f t="shared" si="123"/>
        <v>2</v>
      </c>
      <c r="M971">
        <f t="shared" si="124"/>
        <v>1</v>
      </c>
      <c r="Y971" s="164">
        <f t="shared" si="125"/>
        <v>49.187742721811084</v>
      </c>
      <c r="Z971" s="164">
        <f t="shared" si="126"/>
        <v>50.46525360261753</v>
      </c>
      <c r="AA971" s="165">
        <f t="shared" si="127"/>
        <v>2.5972138791397814E-2</v>
      </c>
    </row>
    <row r="972" spans="1:27" x14ac:dyDescent="0.35">
      <c r="A972" t="s">
        <v>1072</v>
      </c>
      <c r="B972" t="s">
        <v>1074</v>
      </c>
      <c r="C972" t="s">
        <v>1076</v>
      </c>
      <c r="D972" t="s">
        <v>1078</v>
      </c>
      <c r="E972" t="s">
        <v>1079</v>
      </c>
      <c r="F972" t="s">
        <v>1084</v>
      </c>
      <c r="G972" s="106">
        <v>18757.288737239185</v>
      </c>
      <c r="H972" s="133">
        <f t="shared" si="121"/>
        <v>32.340152995239976</v>
      </c>
      <c r="I972" s="132">
        <v>3495.45982983364</v>
      </c>
      <c r="J972">
        <f t="shared" si="120"/>
        <v>23.84</v>
      </c>
      <c r="K972">
        <f t="shared" si="122"/>
        <v>2</v>
      </c>
      <c r="L972">
        <f t="shared" si="123"/>
        <v>2</v>
      </c>
      <c r="M972">
        <f t="shared" si="124"/>
        <v>0</v>
      </c>
      <c r="Y972" s="164">
        <f t="shared" si="125"/>
        <v>32.340152995239976</v>
      </c>
      <c r="Z972" s="164">
        <f t="shared" si="126"/>
        <v>28.719080901088219</v>
      </c>
      <c r="AA972" s="165">
        <f t="shared" si="127"/>
        <v>-0.11196830437644278</v>
      </c>
    </row>
    <row r="973" spans="1:27" x14ac:dyDescent="0.35">
      <c r="A973" t="s">
        <v>1072</v>
      </c>
      <c r="B973" t="s">
        <v>1074</v>
      </c>
      <c r="C973" t="s">
        <v>1076</v>
      </c>
      <c r="D973" t="s">
        <v>1078</v>
      </c>
      <c r="E973" t="s">
        <v>1079</v>
      </c>
      <c r="F973" t="s">
        <v>1084</v>
      </c>
      <c r="G973" s="106">
        <v>21183.279696842623</v>
      </c>
      <c r="H973" s="133">
        <f t="shared" si="121"/>
        <v>36.522896029039003</v>
      </c>
      <c r="I973" s="132">
        <v>14172.2970393051</v>
      </c>
      <c r="J973">
        <f t="shared" si="120"/>
        <v>23.84</v>
      </c>
      <c r="K973">
        <f t="shared" si="122"/>
        <v>2</v>
      </c>
      <c r="L973">
        <f t="shared" si="123"/>
        <v>2</v>
      </c>
      <c r="M973">
        <f t="shared" si="124"/>
        <v>0</v>
      </c>
      <c r="Y973" s="164">
        <f t="shared" si="125"/>
        <v>36.522896029039003</v>
      </c>
      <c r="Z973" s="164">
        <f t="shared" si="126"/>
        <v>32.017458659937695</v>
      </c>
      <c r="AA973" s="165">
        <f t="shared" si="127"/>
        <v>-0.12335925840927509</v>
      </c>
    </row>
    <row r="974" spans="1:27" x14ac:dyDescent="0.35">
      <c r="A974" t="s">
        <v>1072</v>
      </c>
      <c r="B974" t="s">
        <v>1074</v>
      </c>
      <c r="C974" t="s">
        <v>1076</v>
      </c>
      <c r="D974" t="s">
        <v>1078</v>
      </c>
      <c r="E974" t="s">
        <v>1079</v>
      </c>
      <c r="F974" t="s">
        <v>1084</v>
      </c>
      <c r="G974" s="106">
        <v>21795.650827734309</v>
      </c>
      <c r="H974" s="133">
        <f t="shared" si="121"/>
        <v>37.578708323679841</v>
      </c>
      <c r="I974" s="132">
        <v>23954.0527728093</v>
      </c>
      <c r="J974">
        <f t="shared" si="120"/>
        <v>23.84</v>
      </c>
      <c r="K974">
        <f t="shared" si="122"/>
        <v>2</v>
      </c>
      <c r="L974">
        <f t="shared" si="123"/>
        <v>2</v>
      </c>
      <c r="M974">
        <f t="shared" si="124"/>
        <v>0</v>
      </c>
      <c r="Y974" s="164">
        <f t="shared" si="125"/>
        <v>37.578708323679841</v>
      </c>
      <c r="Z974" s="164">
        <f t="shared" si="126"/>
        <v>35.039320370563672</v>
      </c>
      <c r="AA974" s="165">
        <f t="shared" si="127"/>
        <v>-6.757517930748036E-2</v>
      </c>
    </row>
    <row r="975" spans="1:27" x14ac:dyDescent="0.35">
      <c r="A975" t="s">
        <v>1072</v>
      </c>
      <c r="B975" t="s">
        <v>1074</v>
      </c>
      <c r="C975" t="s">
        <v>1076</v>
      </c>
      <c r="D975" t="s">
        <v>1078</v>
      </c>
      <c r="E975" t="s">
        <v>1079</v>
      </c>
      <c r="F975" t="s">
        <v>1084</v>
      </c>
      <c r="G975" s="106">
        <v>24864.435528587022</v>
      </c>
      <c r="H975" s="133">
        <f t="shared" si="121"/>
        <v>42.869716428598316</v>
      </c>
      <c r="I975" s="132">
        <v>31081.371963744201</v>
      </c>
      <c r="J975">
        <f t="shared" si="120"/>
        <v>23.84</v>
      </c>
      <c r="K975">
        <f t="shared" si="122"/>
        <v>2</v>
      </c>
      <c r="L975">
        <f t="shared" si="123"/>
        <v>2</v>
      </c>
      <c r="M975">
        <f t="shared" si="124"/>
        <v>0</v>
      </c>
      <c r="Y975" s="164">
        <f t="shared" si="125"/>
        <v>42.869716428598316</v>
      </c>
      <c r="Z975" s="164">
        <f t="shared" si="126"/>
        <v>37.241151365864994</v>
      </c>
      <c r="AA975" s="165">
        <f t="shared" si="127"/>
        <v>-0.13129466513052357</v>
      </c>
    </row>
    <row r="976" spans="1:27" x14ac:dyDescent="0.35">
      <c r="A976" t="s">
        <v>1072</v>
      </c>
      <c r="B976" t="s">
        <v>1074</v>
      </c>
      <c r="C976" t="s">
        <v>1076</v>
      </c>
      <c r="D976" t="s">
        <v>1078</v>
      </c>
      <c r="E976" t="s">
        <v>1079</v>
      </c>
      <c r="F976" t="s">
        <v>1084</v>
      </c>
      <c r="G976" s="106">
        <v>24463.903261783969</v>
      </c>
      <c r="H976" s="133">
        <f t="shared" si="121"/>
        <v>42.17914355479995</v>
      </c>
      <c r="I976" s="132">
        <v>45016.2336447989</v>
      </c>
      <c r="J976">
        <f t="shared" si="120"/>
        <v>23.84</v>
      </c>
      <c r="K976">
        <f t="shared" si="122"/>
        <v>2</v>
      </c>
      <c r="L976">
        <f t="shared" si="123"/>
        <v>2</v>
      </c>
      <c r="M976">
        <f t="shared" si="124"/>
        <v>0</v>
      </c>
      <c r="Y976" s="164">
        <f t="shared" si="125"/>
        <v>42.17914355479995</v>
      </c>
      <c r="Z976" s="164">
        <f t="shared" si="126"/>
        <v>41.546025266223914</v>
      </c>
      <c r="AA976" s="165">
        <f t="shared" si="127"/>
        <v>-1.5010221526984724E-2</v>
      </c>
    </row>
    <row r="977" spans="1:27" x14ac:dyDescent="0.35">
      <c r="A977" t="s">
        <v>1072</v>
      </c>
      <c r="B977" t="s">
        <v>1074</v>
      </c>
      <c r="C977" t="s">
        <v>1076</v>
      </c>
      <c r="D977" t="s">
        <v>1078</v>
      </c>
      <c r="E977" t="s">
        <v>1079</v>
      </c>
      <c r="F977" t="s">
        <v>1084</v>
      </c>
      <c r="G977" s="106">
        <v>25132.453181872275</v>
      </c>
      <c r="H977" s="133">
        <f t="shared" si="121"/>
        <v>43.331815830814264</v>
      </c>
      <c r="I977" s="132">
        <v>54061.366139626101</v>
      </c>
      <c r="J977">
        <f t="shared" si="120"/>
        <v>23.84</v>
      </c>
      <c r="K977">
        <f t="shared" si="122"/>
        <v>2</v>
      </c>
      <c r="L977">
        <f t="shared" si="123"/>
        <v>2</v>
      </c>
      <c r="M977">
        <f t="shared" si="124"/>
        <v>0</v>
      </c>
      <c r="Y977" s="164">
        <f t="shared" si="125"/>
        <v>43.331815830814264</v>
      </c>
      <c r="Z977" s="164">
        <f t="shared" si="126"/>
        <v>44.340323171255058</v>
      </c>
      <c r="AA977" s="165">
        <f t="shared" si="127"/>
        <v>2.3274061358943055E-2</v>
      </c>
    </row>
    <row r="978" spans="1:27" x14ac:dyDescent="0.35">
      <c r="A978" t="s">
        <v>1072</v>
      </c>
      <c r="B978" t="s">
        <v>1074</v>
      </c>
      <c r="C978" t="s">
        <v>1076</v>
      </c>
      <c r="D978" t="s">
        <v>1078</v>
      </c>
      <c r="E978" t="s">
        <v>1079</v>
      </c>
      <c r="F978" t="s">
        <v>1084</v>
      </c>
      <c r="G978" s="106">
        <v>26192.795877084231</v>
      </c>
      <c r="H978" s="133">
        <f t="shared" si="121"/>
        <v>45.159992891524539</v>
      </c>
      <c r="I978" s="132">
        <v>63550.072249703</v>
      </c>
      <c r="J978">
        <f t="shared" si="120"/>
        <v>23.84</v>
      </c>
      <c r="K978">
        <f t="shared" si="122"/>
        <v>2</v>
      </c>
      <c r="L978">
        <f t="shared" si="123"/>
        <v>2</v>
      </c>
      <c r="M978">
        <f t="shared" si="124"/>
        <v>0</v>
      </c>
      <c r="Y978" s="164">
        <f t="shared" si="125"/>
        <v>45.159992891524539</v>
      </c>
      <c r="Z978" s="164">
        <f t="shared" si="126"/>
        <v>47.271653543696509</v>
      </c>
      <c r="AA978" s="165">
        <f t="shared" si="127"/>
        <v>4.6759543502237433E-2</v>
      </c>
    </row>
    <row r="979" spans="1:27" x14ac:dyDescent="0.35">
      <c r="A979" t="s">
        <v>1072</v>
      </c>
      <c r="B979" t="s">
        <v>1074</v>
      </c>
      <c r="C979" t="s">
        <v>1076</v>
      </c>
      <c r="D979" t="s">
        <v>1078</v>
      </c>
      <c r="E979" t="s">
        <v>1079</v>
      </c>
      <c r="F979" t="s">
        <v>1084</v>
      </c>
      <c r="G979" s="106">
        <v>26508.76692671912</v>
      </c>
      <c r="H979" s="133">
        <f t="shared" si="121"/>
        <v>45.704770563308827</v>
      </c>
      <c r="I979" s="132">
        <v>71394.000753582499</v>
      </c>
      <c r="J979">
        <f t="shared" si="120"/>
        <v>23.84</v>
      </c>
      <c r="K979">
        <f t="shared" si="122"/>
        <v>2</v>
      </c>
      <c r="L979">
        <f t="shared" si="123"/>
        <v>2</v>
      </c>
      <c r="M979">
        <f t="shared" si="124"/>
        <v>0</v>
      </c>
      <c r="Y979" s="164">
        <f t="shared" si="125"/>
        <v>45.704770563308827</v>
      </c>
      <c r="Z979" s="164">
        <f t="shared" si="126"/>
        <v>49.694865475433211</v>
      </c>
      <c r="AA979" s="165">
        <f t="shared" si="127"/>
        <v>8.7301497479293388E-2</v>
      </c>
    </row>
    <row r="980" spans="1:27" x14ac:dyDescent="0.35">
      <c r="A980" t="s">
        <v>1072</v>
      </c>
      <c r="B980" t="s">
        <v>1074</v>
      </c>
      <c r="C980" t="s">
        <v>1076</v>
      </c>
      <c r="D980" t="s">
        <v>1078</v>
      </c>
      <c r="E980" t="s">
        <v>1082</v>
      </c>
      <c r="F980" t="s">
        <v>1083</v>
      </c>
      <c r="G980" s="106">
        <v>17019.168888569973</v>
      </c>
      <c r="H980" s="133">
        <f t="shared" si="121"/>
        <v>29.343394635465472</v>
      </c>
      <c r="I980" s="132">
        <v>3495.45982983364</v>
      </c>
      <c r="J980">
        <f t="shared" si="120"/>
        <v>23.84</v>
      </c>
      <c r="K980">
        <f t="shared" si="122"/>
        <v>2</v>
      </c>
      <c r="L980">
        <f t="shared" si="123"/>
        <v>2</v>
      </c>
      <c r="M980">
        <f t="shared" si="124"/>
        <v>1</v>
      </c>
      <c r="Y980" s="164">
        <f t="shared" si="125"/>
        <v>29.343394635465472</v>
      </c>
      <c r="Z980" s="164">
        <f t="shared" si="126"/>
        <v>29.489469028272538</v>
      </c>
      <c r="AA980" s="165">
        <f t="shared" si="127"/>
        <v>4.9781013622232084E-3</v>
      </c>
    </row>
    <row r="981" spans="1:27" x14ac:dyDescent="0.35">
      <c r="A981" t="s">
        <v>1072</v>
      </c>
      <c r="B981" t="s">
        <v>1074</v>
      </c>
      <c r="C981" t="s">
        <v>1076</v>
      </c>
      <c r="D981" t="s">
        <v>1078</v>
      </c>
      <c r="E981" t="s">
        <v>1082</v>
      </c>
      <c r="F981" t="s">
        <v>1083</v>
      </c>
      <c r="G981" s="106">
        <v>20312.950241451887</v>
      </c>
      <c r="H981" s="133">
        <f t="shared" si="121"/>
        <v>35.022328002503251</v>
      </c>
      <c r="I981" s="132">
        <v>14172.2970393051</v>
      </c>
      <c r="J981">
        <f t="shared" si="120"/>
        <v>23.84</v>
      </c>
      <c r="K981">
        <f t="shared" si="122"/>
        <v>2</v>
      </c>
      <c r="L981">
        <f t="shared" si="123"/>
        <v>2</v>
      </c>
      <c r="M981">
        <f t="shared" si="124"/>
        <v>1</v>
      </c>
      <c r="Y981" s="164">
        <f t="shared" si="125"/>
        <v>35.022328002503251</v>
      </c>
      <c r="Z981" s="164">
        <f t="shared" si="126"/>
        <v>32.787846787122014</v>
      </c>
      <c r="AA981" s="165">
        <f t="shared" si="127"/>
        <v>-6.3801618648010039E-2</v>
      </c>
    </row>
    <row r="982" spans="1:27" x14ac:dyDescent="0.35">
      <c r="A982" t="s">
        <v>1072</v>
      </c>
      <c r="B982" t="s">
        <v>1074</v>
      </c>
      <c r="C982" t="s">
        <v>1076</v>
      </c>
      <c r="D982" t="s">
        <v>1078</v>
      </c>
      <c r="E982" t="s">
        <v>1082</v>
      </c>
      <c r="F982" t="s">
        <v>1083</v>
      </c>
      <c r="G982" s="106">
        <v>21240.903667971488</v>
      </c>
      <c r="H982" s="133">
        <f t="shared" si="121"/>
        <v>36.622247703399118</v>
      </c>
      <c r="I982" s="132">
        <v>23954.0527728093</v>
      </c>
      <c r="J982">
        <f t="shared" si="120"/>
        <v>23.84</v>
      </c>
      <c r="K982">
        <f t="shared" si="122"/>
        <v>2</v>
      </c>
      <c r="L982">
        <f t="shared" si="123"/>
        <v>2</v>
      </c>
      <c r="M982">
        <f t="shared" si="124"/>
        <v>1</v>
      </c>
      <c r="Y982" s="164">
        <f t="shared" si="125"/>
        <v>36.622247703399118</v>
      </c>
      <c r="Z982" s="164">
        <f t="shared" si="126"/>
        <v>35.809708497747991</v>
      </c>
      <c r="AA982" s="165">
        <f t="shared" si="127"/>
        <v>-2.218703811496836E-2</v>
      </c>
    </row>
    <row r="983" spans="1:27" x14ac:dyDescent="0.35">
      <c r="A983" t="s">
        <v>1072</v>
      </c>
      <c r="B983" t="s">
        <v>1074</v>
      </c>
      <c r="C983" t="s">
        <v>1076</v>
      </c>
      <c r="D983" t="s">
        <v>1078</v>
      </c>
      <c r="E983" t="s">
        <v>1082</v>
      </c>
      <c r="F983" t="s">
        <v>1083</v>
      </c>
      <c r="G983" s="106">
        <v>25575.384454511779</v>
      </c>
      <c r="H983" s="133">
        <f t="shared" si="121"/>
        <v>44.095490438813414</v>
      </c>
      <c r="I983" s="132">
        <v>31081.371963744201</v>
      </c>
      <c r="J983">
        <f t="shared" si="120"/>
        <v>23.84</v>
      </c>
      <c r="K983">
        <f t="shared" si="122"/>
        <v>2</v>
      </c>
      <c r="L983">
        <f t="shared" si="123"/>
        <v>2</v>
      </c>
      <c r="M983">
        <f t="shared" si="124"/>
        <v>1</v>
      </c>
      <c r="Y983" s="164">
        <f t="shared" si="125"/>
        <v>44.095490438813414</v>
      </c>
      <c r="Z983" s="164">
        <f t="shared" si="126"/>
        <v>38.011539493049312</v>
      </c>
      <c r="AA983" s="165">
        <f t="shared" si="127"/>
        <v>-0.13797218003972878</v>
      </c>
    </row>
    <row r="984" spans="1:27" x14ac:dyDescent="0.35">
      <c r="A984" t="s">
        <v>1072</v>
      </c>
      <c r="B984" t="s">
        <v>1074</v>
      </c>
      <c r="C984" t="s">
        <v>1076</v>
      </c>
      <c r="D984" t="s">
        <v>1078</v>
      </c>
      <c r="E984" t="s">
        <v>1082</v>
      </c>
      <c r="F984" t="s">
        <v>1083</v>
      </c>
      <c r="G984" s="106">
        <v>25386.627931959978</v>
      </c>
      <c r="H984" s="133">
        <f t="shared" si="121"/>
        <v>43.770048158551688</v>
      </c>
      <c r="I984" s="132">
        <v>45016.2336447989</v>
      </c>
      <c r="J984">
        <f t="shared" si="120"/>
        <v>23.84</v>
      </c>
      <c r="K984">
        <f t="shared" si="122"/>
        <v>2</v>
      </c>
      <c r="L984">
        <f t="shared" si="123"/>
        <v>2</v>
      </c>
      <c r="M984">
        <f t="shared" si="124"/>
        <v>1</v>
      </c>
      <c r="Y984" s="164">
        <f t="shared" si="125"/>
        <v>43.770048158551688</v>
      </c>
      <c r="Z984" s="164">
        <f t="shared" si="126"/>
        <v>42.316413393408233</v>
      </c>
      <c r="AA984" s="165">
        <f t="shared" si="127"/>
        <v>-3.3210718888812774E-2</v>
      </c>
    </row>
    <row r="985" spans="1:27" x14ac:dyDescent="0.35">
      <c r="A985" t="s">
        <v>1072</v>
      </c>
      <c r="B985" t="s">
        <v>1074</v>
      </c>
      <c r="C985" t="s">
        <v>1076</v>
      </c>
      <c r="D985" t="s">
        <v>1078</v>
      </c>
      <c r="E985" t="s">
        <v>1082</v>
      </c>
      <c r="F985" t="s">
        <v>1083</v>
      </c>
      <c r="G985" s="106">
        <v>26826.414914886987</v>
      </c>
      <c r="H985" s="133">
        <f t="shared" si="121"/>
        <v>46.252439508425837</v>
      </c>
      <c r="I985" s="132">
        <v>54061.366139626101</v>
      </c>
      <c r="J985">
        <f t="shared" si="120"/>
        <v>23.84</v>
      </c>
      <c r="K985">
        <f t="shared" si="122"/>
        <v>2</v>
      </c>
      <c r="L985">
        <f t="shared" si="123"/>
        <v>2</v>
      </c>
      <c r="M985">
        <f t="shared" si="124"/>
        <v>1</v>
      </c>
      <c r="Y985" s="164">
        <f t="shared" si="125"/>
        <v>46.252439508425837</v>
      </c>
      <c r="Z985" s="164">
        <f t="shared" si="126"/>
        <v>45.110711298439377</v>
      </c>
      <c r="AA985" s="165">
        <f t="shared" si="127"/>
        <v>-2.4684713328006702E-2</v>
      </c>
    </row>
    <row r="986" spans="1:27" x14ac:dyDescent="0.35">
      <c r="A986" t="s">
        <v>1072</v>
      </c>
      <c r="B986" t="s">
        <v>1074</v>
      </c>
      <c r="C986" t="s">
        <v>1076</v>
      </c>
      <c r="D986" t="s">
        <v>1078</v>
      </c>
      <c r="E986" t="s">
        <v>1082</v>
      </c>
      <c r="F986" t="s">
        <v>1083</v>
      </c>
      <c r="G986" s="106">
        <v>28646.738853286053</v>
      </c>
      <c r="H986" s="133">
        <f t="shared" si="121"/>
        <v>49.390929057389748</v>
      </c>
      <c r="I986" s="132">
        <v>63550.072249703</v>
      </c>
      <c r="J986">
        <f t="shared" si="120"/>
        <v>23.84</v>
      </c>
      <c r="K986">
        <f t="shared" si="122"/>
        <v>2</v>
      </c>
      <c r="L986">
        <f t="shared" si="123"/>
        <v>2</v>
      </c>
      <c r="M986">
        <f t="shared" si="124"/>
        <v>1</v>
      </c>
      <c r="Y986" s="164">
        <f t="shared" si="125"/>
        <v>49.390929057389748</v>
      </c>
      <c r="Z986" s="164">
        <f t="shared" si="126"/>
        <v>48.042041670880828</v>
      </c>
      <c r="AA986" s="165">
        <f t="shared" si="127"/>
        <v>-2.7310427486423317E-2</v>
      </c>
    </row>
    <row r="987" spans="1:27" x14ac:dyDescent="0.35">
      <c r="A987" t="s">
        <v>1072</v>
      </c>
      <c r="B987" t="s">
        <v>1074</v>
      </c>
      <c r="C987" t="s">
        <v>1076</v>
      </c>
      <c r="D987" t="s">
        <v>1078</v>
      </c>
      <c r="E987" t="s">
        <v>1082</v>
      </c>
      <c r="F987" t="s">
        <v>1083</v>
      </c>
      <c r="G987" s="106">
        <v>28670.746450243008</v>
      </c>
      <c r="H987" s="133">
        <f t="shared" si="121"/>
        <v>49.432321465936219</v>
      </c>
      <c r="I987" s="132">
        <v>71394.000753582499</v>
      </c>
      <c r="J987">
        <f t="shared" si="120"/>
        <v>23.84</v>
      </c>
      <c r="K987">
        <f t="shared" si="122"/>
        <v>2</v>
      </c>
      <c r="L987">
        <f t="shared" si="123"/>
        <v>2</v>
      </c>
      <c r="M987">
        <f t="shared" si="124"/>
        <v>1</v>
      </c>
      <c r="Y987" s="164">
        <f t="shared" si="125"/>
        <v>49.432321465936219</v>
      </c>
      <c r="Z987" s="164">
        <f t="shared" si="126"/>
        <v>50.46525360261753</v>
      </c>
      <c r="AA987" s="165">
        <f t="shared" si="127"/>
        <v>2.0895885648281931E-2</v>
      </c>
    </row>
    <row r="988" spans="1:27" x14ac:dyDescent="0.35">
      <c r="A988" t="s">
        <v>1072</v>
      </c>
      <c r="B988" t="s">
        <v>1074</v>
      </c>
      <c r="C988" t="s">
        <v>1076</v>
      </c>
      <c r="D988" t="s">
        <v>1078</v>
      </c>
      <c r="E988" t="s">
        <v>1082</v>
      </c>
      <c r="F988" t="s">
        <v>1084</v>
      </c>
      <c r="G988" s="106">
        <v>19107.324207137171</v>
      </c>
      <c r="H988" s="133">
        <f t="shared" si="121"/>
        <v>32.94366242609857</v>
      </c>
      <c r="I988" s="132">
        <v>3495.45982983364</v>
      </c>
      <c r="J988">
        <f t="shared" si="120"/>
        <v>23.84</v>
      </c>
      <c r="K988">
        <f t="shared" si="122"/>
        <v>2</v>
      </c>
      <c r="L988">
        <f t="shared" si="123"/>
        <v>2</v>
      </c>
      <c r="M988">
        <f t="shared" si="124"/>
        <v>0</v>
      </c>
      <c r="Y988" s="164">
        <f t="shared" si="125"/>
        <v>32.94366242609857</v>
      </c>
      <c r="Z988" s="164">
        <f t="shared" si="126"/>
        <v>28.719080901088219</v>
      </c>
      <c r="AA988" s="165">
        <f t="shared" si="127"/>
        <v>-0.12823654730214695</v>
      </c>
    </row>
    <row r="989" spans="1:27" x14ac:dyDescent="0.35">
      <c r="A989" t="s">
        <v>1072</v>
      </c>
      <c r="B989" t="s">
        <v>1074</v>
      </c>
      <c r="C989" t="s">
        <v>1076</v>
      </c>
      <c r="D989" t="s">
        <v>1078</v>
      </c>
      <c r="E989" t="s">
        <v>1082</v>
      </c>
      <c r="F989" t="s">
        <v>1084</v>
      </c>
      <c r="G989" s="106">
        <v>21425.571422435572</v>
      </c>
      <c r="H989" s="133">
        <f t="shared" si="121"/>
        <v>36.94064038350961</v>
      </c>
      <c r="I989" s="132">
        <v>14172.2970393051</v>
      </c>
      <c r="J989">
        <f t="shared" si="120"/>
        <v>23.84</v>
      </c>
      <c r="K989">
        <f t="shared" si="122"/>
        <v>2</v>
      </c>
      <c r="L989">
        <f t="shared" si="123"/>
        <v>2</v>
      </c>
      <c r="M989">
        <f t="shared" si="124"/>
        <v>0</v>
      </c>
      <c r="Y989" s="164">
        <f t="shared" si="125"/>
        <v>36.94064038350961</v>
      </c>
      <c r="Z989" s="164">
        <f t="shared" si="126"/>
        <v>32.017458659937695</v>
      </c>
      <c r="AA989" s="165">
        <f t="shared" si="127"/>
        <v>-0.13327277687827077</v>
      </c>
    </row>
    <row r="990" spans="1:27" x14ac:dyDescent="0.35">
      <c r="A990" t="s">
        <v>1072</v>
      </c>
      <c r="B990" t="s">
        <v>1074</v>
      </c>
      <c r="C990" t="s">
        <v>1076</v>
      </c>
      <c r="D990" t="s">
        <v>1078</v>
      </c>
      <c r="E990" t="s">
        <v>1082</v>
      </c>
      <c r="F990" t="s">
        <v>1084</v>
      </c>
      <c r="G990" s="106">
        <v>22043.643740990759</v>
      </c>
      <c r="H990" s="133">
        <f t="shared" si="121"/>
        <v>38.006282312053031</v>
      </c>
      <c r="I990" s="132">
        <v>23954.0527728093</v>
      </c>
      <c r="J990">
        <f t="shared" si="120"/>
        <v>23.84</v>
      </c>
      <c r="K990">
        <f t="shared" si="122"/>
        <v>2</v>
      </c>
      <c r="L990">
        <f t="shared" si="123"/>
        <v>2</v>
      </c>
      <c r="M990">
        <f t="shared" si="124"/>
        <v>0</v>
      </c>
      <c r="Y990" s="164">
        <f t="shared" si="125"/>
        <v>38.006282312053031</v>
      </c>
      <c r="Z990" s="164">
        <f t="shared" si="126"/>
        <v>35.039320370563672</v>
      </c>
      <c r="AA990" s="165">
        <f t="shared" si="127"/>
        <v>-7.8065039803917879E-2</v>
      </c>
    </row>
    <row r="991" spans="1:27" x14ac:dyDescent="0.35">
      <c r="A991" t="s">
        <v>1072</v>
      </c>
      <c r="B991" t="s">
        <v>1074</v>
      </c>
      <c r="C991" t="s">
        <v>1076</v>
      </c>
      <c r="D991" t="s">
        <v>1078</v>
      </c>
      <c r="E991" t="s">
        <v>1082</v>
      </c>
      <c r="F991" t="s">
        <v>1084</v>
      </c>
      <c r="G991" s="106">
        <v>25067.071309946637</v>
      </c>
      <c r="H991" s="133">
        <f t="shared" si="121"/>
        <v>43.219088465425237</v>
      </c>
      <c r="I991" s="132">
        <v>31081.371963744201</v>
      </c>
      <c r="J991">
        <f t="shared" si="120"/>
        <v>23.84</v>
      </c>
      <c r="K991">
        <f t="shared" si="122"/>
        <v>2</v>
      </c>
      <c r="L991">
        <f t="shared" si="123"/>
        <v>2</v>
      </c>
      <c r="M991">
        <f t="shared" si="124"/>
        <v>0</v>
      </c>
      <c r="Y991" s="164">
        <f t="shared" si="125"/>
        <v>43.219088465425237</v>
      </c>
      <c r="Z991" s="164">
        <f t="shared" si="126"/>
        <v>37.241151365864994</v>
      </c>
      <c r="AA991" s="165">
        <f t="shared" si="127"/>
        <v>-0.13831705646319969</v>
      </c>
    </row>
    <row r="992" spans="1:27" x14ac:dyDescent="0.35">
      <c r="A992" t="s">
        <v>1072</v>
      </c>
      <c r="B992" t="s">
        <v>1074</v>
      </c>
      <c r="C992" t="s">
        <v>1076</v>
      </c>
      <c r="D992" t="s">
        <v>1078</v>
      </c>
      <c r="E992" t="s">
        <v>1082</v>
      </c>
      <c r="F992" t="s">
        <v>1084</v>
      </c>
      <c r="G992" s="106">
        <v>24672.167316675499</v>
      </c>
      <c r="H992" s="133">
        <f t="shared" si="121"/>
        <v>42.538219511509482</v>
      </c>
      <c r="I992" s="132">
        <v>45016.2336447989</v>
      </c>
      <c r="J992">
        <f t="shared" si="120"/>
        <v>23.84</v>
      </c>
      <c r="K992">
        <f t="shared" si="122"/>
        <v>2</v>
      </c>
      <c r="L992">
        <f t="shared" si="123"/>
        <v>2</v>
      </c>
      <c r="M992">
        <f t="shared" si="124"/>
        <v>0</v>
      </c>
      <c r="Y992" s="164">
        <f t="shared" si="125"/>
        <v>42.538219511509482</v>
      </c>
      <c r="Z992" s="164">
        <f t="shared" si="126"/>
        <v>41.546025266223914</v>
      </c>
      <c r="AA992" s="165">
        <f t="shared" si="127"/>
        <v>-2.332477138628497E-2</v>
      </c>
    </row>
    <row r="993" spans="1:27" x14ac:dyDescent="0.35">
      <c r="A993" t="s">
        <v>1072</v>
      </c>
      <c r="B993" t="s">
        <v>1074</v>
      </c>
      <c r="C993" t="s">
        <v>1076</v>
      </c>
      <c r="D993" t="s">
        <v>1078</v>
      </c>
      <c r="E993" t="s">
        <v>1082</v>
      </c>
      <c r="F993" t="s">
        <v>1084</v>
      </c>
      <c r="G993" s="106">
        <v>25418.386070900047</v>
      </c>
      <c r="H993" s="133">
        <f t="shared" si="121"/>
        <v>43.824803570517325</v>
      </c>
      <c r="I993" s="132">
        <v>54061.366139626101</v>
      </c>
      <c r="J993">
        <f t="shared" si="120"/>
        <v>23.84</v>
      </c>
      <c r="K993">
        <f t="shared" si="122"/>
        <v>2</v>
      </c>
      <c r="L993">
        <f t="shared" si="123"/>
        <v>2</v>
      </c>
      <c r="M993">
        <f t="shared" si="124"/>
        <v>0</v>
      </c>
      <c r="Y993" s="164">
        <f t="shared" si="125"/>
        <v>43.824803570517325</v>
      </c>
      <c r="Z993" s="164">
        <f t="shared" si="126"/>
        <v>44.340323171255058</v>
      </c>
      <c r="AA993" s="165">
        <f t="shared" si="127"/>
        <v>1.1763192501438757E-2</v>
      </c>
    </row>
    <row r="994" spans="1:27" x14ac:dyDescent="0.35">
      <c r="A994" t="s">
        <v>1072</v>
      </c>
      <c r="B994" t="s">
        <v>1074</v>
      </c>
      <c r="C994" t="s">
        <v>1076</v>
      </c>
      <c r="D994" t="s">
        <v>1078</v>
      </c>
      <c r="E994" t="s">
        <v>1082</v>
      </c>
      <c r="F994" t="s">
        <v>1084</v>
      </c>
      <c r="G994" s="106">
        <v>26595.205686487774</v>
      </c>
      <c r="H994" s="133">
        <f t="shared" si="121"/>
        <v>45.853802907737538</v>
      </c>
      <c r="I994" s="132">
        <v>63550.072249703</v>
      </c>
      <c r="J994">
        <f t="shared" si="120"/>
        <v>23.84</v>
      </c>
      <c r="K994">
        <f t="shared" si="122"/>
        <v>2</v>
      </c>
      <c r="L994">
        <f t="shared" si="123"/>
        <v>2</v>
      </c>
      <c r="M994">
        <f t="shared" si="124"/>
        <v>0</v>
      </c>
      <c r="Y994" s="164">
        <f t="shared" si="125"/>
        <v>45.853802907737538</v>
      </c>
      <c r="Z994" s="164">
        <f t="shared" si="126"/>
        <v>47.271653543696509</v>
      </c>
      <c r="AA994" s="165">
        <f t="shared" si="127"/>
        <v>3.0921113322090799E-2</v>
      </c>
    </row>
    <row r="995" spans="1:27" x14ac:dyDescent="0.35">
      <c r="A995" t="s">
        <v>1072</v>
      </c>
      <c r="B995" t="s">
        <v>1074</v>
      </c>
      <c r="C995" t="s">
        <v>1076</v>
      </c>
      <c r="D995" t="s">
        <v>1078</v>
      </c>
      <c r="E995" t="s">
        <v>1082</v>
      </c>
      <c r="F995" t="s">
        <v>1084</v>
      </c>
      <c r="G995" s="106">
        <v>26562.92521443974</v>
      </c>
      <c r="H995" s="133">
        <f t="shared" si="121"/>
        <v>45.798146921447824</v>
      </c>
      <c r="I995" s="132">
        <v>71394.000753582499</v>
      </c>
      <c r="J995">
        <f t="shared" si="120"/>
        <v>23.84</v>
      </c>
      <c r="K995">
        <f t="shared" si="122"/>
        <v>2</v>
      </c>
      <c r="L995">
        <f t="shared" si="123"/>
        <v>2</v>
      </c>
      <c r="M995">
        <f t="shared" si="124"/>
        <v>0</v>
      </c>
      <c r="Y995" s="164">
        <f t="shared" si="125"/>
        <v>45.798146921447824</v>
      </c>
      <c r="Z995" s="164">
        <f t="shared" si="126"/>
        <v>49.694865475433211</v>
      </c>
      <c r="AA995" s="165">
        <f t="shared" si="127"/>
        <v>8.508463367893393E-2</v>
      </c>
    </row>
    <row r="996" spans="1:27" x14ac:dyDescent="0.35">
      <c r="A996" t="s">
        <v>1072</v>
      </c>
      <c r="B996" t="s">
        <v>1074</v>
      </c>
      <c r="C996" t="s">
        <v>1076</v>
      </c>
      <c r="D996" t="s">
        <v>1078</v>
      </c>
      <c r="E996" t="s">
        <v>1080</v>
      </c>
      <c r="F996" t="s">
        <v>1083</v>
      </c>
      <c r="G996" s="106">
        <v>17549.01781888213</v>
      </c>
      <c r="H996" s="133">
        <f t="shared" si="121"/>
        <v>30.256927273934707</v>
      </c>
      <c r="I996" s="132">
        <v>3495.45982983364</v>
      </c>
      <c r="J996">
        <f t="shared" si="120"/>
        <v>23.84</v>
      </c>
      <c r="K996">
        <f t="shared" si="122"/>
        <v>2</v>
      </c>
      <c r="L996">
        <f t="shared" si="123"/>
        <v>2</v>
      </c>
      <c r="M996">
        <f t="shared" si="124"/>
        <v>1</v>
      </c>
      <c r="Y996" s="164">
        <f t="shared" si="125"/>
        <v>30.256927273934707</v>
      </c>
      <c r="Z996" s="164">
        <f t="shared" si="126"/>
        <v>29.489469028272538</v>
      </c>
      <c r="AA996" s="165">
        <f t="shared" si="127"/>
        <v>-2.5364711978645205E-2</v>
      </c>
    </row>
    <row r="997" spans="1:27" x14ac:dyDescent="0.35">
      <c r="A997" t="s">
        <v>1072</v>
      </c>
      <c r="B997" t="s">
        <v>1074</v>
      </c>
      <c r="C997" t="s">
        <v>1076</v>
      </c>
      <c r="D997" t="s">
        <v>1078</v>
      </c>
      <c r="E997" t="s">
        <v>1080</v>
      </c>
      <c r="F997" t="s">
        <v>1083</v>
      </c>
      <c r="G997" s="106">
        <v>20680.995633832164</v>
      </c>
      <c r="H997" s="133">
        <f t="shared" si="121"/>
        <v>35.656889023848557</v>
      </c>
      <c r="I997" s="132">
        <v>14172.2970393051</v>
      </c>
      <c r="J997">
        <f t="shared" si="120"/>
        <v>23.84</v>
      </c>
      <c r="K997">
        <f t="shared" si="122"/>
        <v>2</v>
      </c>
      <c r="L997">
        <f t="shared" si="123"/>
        <v>2</v>
      </c>
      <c r="M997">
        <f t="shared" si="124"/>
        <v>1</v>
      </c>
      <c r="Y997" s="164">
        <f t="shared" si="125"/>
        <v>35.656889023848557</v>
      </c>
      <c r="Z997" s="164">
        <f t="shared" si="126"/>
        <v>32.787846787122014</v>
      </c>
      <c r="AA997" s="165">
        <f t="shared" si="127"/>
        <v>-8.0462494493213632E-2</v>
      </c>
    </row>
    <row r="998" spans="1:27" x14ac:dyDescent="0.35">
      <c r="A998" t="s">
        <v>1072</v>
      </c>
      <c r="B998" t="s">
        <v>1074</v>
      </c>
      <c r="C998" t="s">
        <v>1076</v>
      </c>
      <c r="D998" t="s">
        <v>1078</v>
      </c>
      <c r="E998" t="s">
        <v>1080</v>
      </c>
      <c r="F998" t="s">
        <v>1083</v>
      </c>
      <c r="G998" s="106">
        <v>21588.600642563222</v>
      </c>
      <c r="H998" s="133">
        <f t="shared" si="121"/>
        <v>37.221725245798659</v>
      </c>
      <c r="I998" s="132">
        <v>23954.0527728093</v>
      </c>
      <c r="J998">
        <f t="shared" si="120"/>
        <v>23.84</v>
      </c>
      <c r="K998">
        <f t="shared" si="122"/>
        <v>2</v>
      </c>
      <c r="L998">
        <f t="shared" si="123"/>
        <v>2</v>
      </c>
      <c r="M998">
        <f t="shared" si="124"/>
        <v>1</v>
      </c>
      <c r="Y998" s="164">
        <f t="shared" si="125"/>
        <v>37.221725245798659</v>
      </c>
      <c r="Z998" s="164">
        <f t="shared" si="126"/>
        <v>35.809708497747991</v>
      </c>
      <c r="AA998" s="165">
        <f t="shared" si="127"/>
        <v>-3.7935284802792624E-2</v>
      </c>
    </row>
    <row r="999" spans="1:27" x14ac:dyDescent="0.35">
      <c r="A999" t="s">
        <v>1072</v>
      </c>
      <c r="B999" t="s">
        <v>1074</v>
      </c>
      <c r="C999" t="s">
        <v>1076</v>
      </c>
      <c r="D999" t="s">
        <v>1078</v>
      </c>
      <c r="E999" t="s">
        <v>1080</v>
      </c>
      <c r="F999" t="s">
        <v>1083</v>
      </c>
      <c r="G999" s="106">
        <v>25731.674434812834</v>
      </c>
      <c r="H999" s="133">
        <f t="shared" si="121"/>
        <v>44.364955922091092</v>
      </c>
      <c r="I999" s="132">
        <v>31081.371963744201</v>
      </c>
      <c r="J999">
        <f t="shared" si="120"/>
        <v>23.84</v>
      </c>
      <c r="K999">
        <f t="shared" si="122"/>
        <v>2</v>
      </c>
      <c r="L999">
        <f t="shared" si="123"/>
        <v>2</v>
      </c>
      <c r="M999">
        <f t="shared" si="124"/>
        <v>1</v>
      </c>
      <c r="Y999" s="164">
        <f t="shared" si="125"/>
        <v>44.364955922091092</v>
      </c>
      <c r="Z999" s="164">
        <f t="shared" si="126"/>
        <v>38.011539493049312</v>
      </c>
      <c r="AA999" s="165">
        <f t="shared" si="127"/>
        <v>-0.14320799597319467</v>
      </c>
    </row>
    <row r="1000" spans="1:27" x14ac:dyDescent="0.35">
      <c r="A1000" t="s">
        <v>1072</v>
      </c>
      <c r="B1000" t="s">
        <v>1074</v>
      </c>
      <c r="C1000" t="s">
        <v>1076</v>
      </c>
      <c r="D1000" t="s">
        <v>1078</v>
      </c>
      <c r="E1000" t="s">
        <v>1080</v>
      </c>
      <c r="F1000" t="s">
        <v>1083</v>
      </c>
      <c r="G1000" s="106">
        <v>25637.073850157634</v>
      </c>
      <c r="H1000" s="133">
        <f t="shared" si="121"/>
        <v>44.201851465789026</v>
      </c>
      <c r="I1000" s="132">
        <v>45016.2336447989</v>
      </c>
      <c r="J1000">
        <f t="shared" si="120"/>
        <v>23.84</v>
      </c>
      <c r="K1000">
        <f t="shared" si="122"/>
        <v>2</v>
      </c>
      <c r="L1000">
        <f t="shared" si="123"/>
        <v>2</v>
      </c>
      <c r="M1000">
        <f t="shared" si="124"/>
        <v>1</v>
      </c>
      <c r="Y1000" s="164">
        <f t="shared" si="125"/>
        <v>44.201851465789026</v>
      </c>
      <c r="Z1000" s="164">
        <f t="shared" si="126"/>
        <v>42.316413393408233</v>
      </c>
      <c r="AA1000" s="165">
        <f t="shared" si="127"/>
        <v>-4.2655183207429004E-2</v>
      </c>
    </row>
    <row r="1001" spans="1:27" x14ac:dyDescent="0.35">
      <c r="A1001" t="s">
        <v>1072</v>
      </c>
      <c r="B1001" t="s">
        <v>1074</v>
      </c>
      <c r="C1001" t="s">
        <v>1076</v>
      </c>
      <c r="D1001" t="s">
        <v>1078</v>
      </c>
      <c r="E1001" t="s">
        <v>1080</v>
      </c>
      <c r="F1001" t="s">
        <v>1083</v>
      </c>
      <c r="G1001" s="106">
        <v>26882.965004903337</v>
      </c>
      <c r="H1001" s="133">
        <f t="shared" si="121"/>
        <v>46.349939663626444</v>
      </c>
      <c r="I1001" s="132">
        <v>54061.366139626101</v>
      </c>
      <c r="J1001">
        <f t="shared" si="120"/>
        <v>23.84</v>
      </c>
      <c r="K1001">
        <f t="shared" si="122"/>
        <v>2</v>
      </c>
      <c r="L1001">
        <f t="shared" si="123"/>
        <v>2</v>
      </c>
      <c r="M1001">
        <f t="shared" si="124"/>
        <v>1</v>
      </c>
      <c r="Y1001" s="164">
        <f t="shared" si="125"/>
        <v>46.349939663626444</v>
      </c>
      <c r="Z1001" s="164">
        <f t="shared" si="126"/>
        <v>45.110711298439377</v>
      </c>
      <c r="AA1001" s="165">
        <f t="shared" si="127"/>
        <v>-2.6736353362711296E-2</v>
      </c>
    </row>
    <row r="1002" spans="1:27" x14ac:dyDescent="0.35">
      <c r="A1002" t="s">
        <v>1072</v>
      </c>
      <c r="B1002" t="s">
        <v>1074</v>
      </c>
      <c r="C1002" t="s">
        <v>1076</v>
      </c>
      <c r="D1002" t="s">
        <v>1078</v>
      </c>
      <c r="E1002" t="s">
        <v>1080</v>
      </c>
      <c r="F1002" t="s">
        <v>1083</v>
      </c>
      <c r="G1002" s="106">
        <v>28165.381455159633</v>
      </c>
      <c r="H1002" s="133">
        <f t="shared" si="121"/>
        <v>48.561002508895918</v>
      </c>
      <c r="I1002" s="132">
        <v>63550.072249703</v>
      </c>
      <c r="J1002">
        <f t="shared" si="120"/>
        <v>23.84</v>
      </c>
      <c r="K1002">
        <f t="shared" si="122"/>
        <v>2</v>
      </c>
      <c r="L1002">
        <f t="shared" si="123"/>
        <v>2</v>
      </c>
      <c r="M1002">
        <f t="shared" si="124"/>
        <v>1</v>
      </c>
      <c r="Y1002" s="164">
        <f t="shared" si="125"/>
        <v>48.561002508895918</v>
      </c>
      <c r="Z1002" s="164">
        <f t="shared" si="126"/>
        <v>48.042041670880828</v>
      </c>
      <c r="AA1002" s="165">
        <f t="shared" si="127"/>
        <v>-1.0686781804391754E-2</v>
      </c>
    </row>
    <row r="1003" spans="1:27" x14ac:dyDescent="0.35">
      <c r="A1003" t="s">
        <v>1072</v>
      </c>
      <c r="B1003" t="s">
        <v>1074</v>
      </c>
      <c r="C1003" t="s">
        <v>1076</v>
      </c>
      <c r="D1003" t="s">
        <v>1078</v>
      </c>
      <c r="E1003" t="s">
        <v>1080</v>
      </c>
      <c r="F1003" t="s">
        <v>1083</v>
      </c>
      <c r="G1003" s="106">
        <v>28533.672568812264</v>
      </c>
      <c r="H1003" s="133">
        <f t="shared" si="121"/>
        <v>49.195987187607351</v>
      </c>
      <c r="I1003" s="132">
        <v>71394.000753582499</v>
      </c>
      <c r="J1003">
        <f t="shared" si="120"/>
        <v>23.84</v>
      </c>
      <c r="K1003">
        <f t="shared" si="122"/>
        <v>2</v>
      </c>
      <c r="L1003">
        <f t="shared" si="123"/>
        <v>2</v>
      </c>
      <c r="M1003">
        <f t="shared" si="124"/>
        <v>1</v>
      </c>
      <c r="Y1003" s="164">
        <f t="shared" si="125"/>
        <v>49.195987187607351</v>
      </c>
      <c r="Z1003" s="164">
        <f t="shared" si="126"/>
        <v>50.46525360261753</v>
      </c>
      <c r="AA1003" s="165">
        <f t="shared" si="127"/>
        <v>2.5800202162218566E-2</v>
      </c>
    </row>
    <row r="1004" spans="1:27" x14ac:dyDescent="0.35">
      <c r="A1004" t="s">
        <v>1072</v>
      </c>
      <c r="B1004" t="s">
        <v>1074</v>
      </c>
      <c r="C1004" t="s">
        <v>1076</v>
      </c>
      <c r="D1004" t="s">
        <v>1078</v>
      </c>
      <c r="E1004" t="s">
        <v>1080</v>
      </c>
      <c r="F1004" t="s">
        <v>1084</v>
      </c>
      <c r="G1004" s="106">
        <v>19579.133269868897</v>
      </c>
      <c r="H1004" s="133">
        <f t="shared" si="121"/>
        <v>33.757126327360169</v>
      </c>
      <c r="I1004" s="132">
        <v>3495.45982983364</v>
      </c>
      <c r="J1004">
        <f t="shared" si="120"/>
        <v>23.84</v>
      </c>
      <c r="K1004">
        <f t="shared" si="122"/>
        <v>2</v>
      </c>
      <c r="L1004">
        <f t="shared" si="123"/>
        <v>2</v>
      </c>
      <c r="M1004">
        <f t="shared" si="124"/>
        <v>0</v>
      </c>
      <c r="Y1004" s="164">
        <f t="shared" si="125"/>
        <v>33.757126327360169</v>
      </c>
      <c r="Z1004" s="164">
        <f t="shared" si="126"/>
        <v>28.719080901088219</v>
      </c>
      <c r="AA1004" s="165">
        <f t="shared" si="127"/>
        <v>-0.14924390712098656</v>
      </c>
    </row>
    <row r="1005" spans="1:27" x14ac:dyDescent="0.35">
      <c r="A1005" t="s">
        <v>1072</v>
      </c>
      <c r="B1005" t="s">
        <v>1074</v>
      </c>
      <c r="C1005" t="s">
        <v>1076</v>
      </c>
      <c r="D1005" t="s">
        <v>1078</v>
      </c>
      <c r="E1005" t="s">
        <v>1080</v>
      </c>
      <c r="F1005" t="s">
        <v>1084</v>
      </c>
      <c r="G1005" s="106">
        <v>21730.876908549144</v>
      </c>
      <c r="H1005" s="133">
        <f t="shared" si="121"/>
        <v>37.467029152670939</v>
      </c>
      <c r="I1005" s="132">
        <v>14172.2970393051</v>
      </c>
      <c r="J1005">
        <f t="shared" si="120"/>
        <v>23.84</v>
      </c>
      <c r="K1005">
        <f t="shared" si="122"/>
        <v>2</v>
      </c>
      <c r="L1005">
        <f t="shared" si="123"/>
        <v>2</v>
      </c>
      <c r="M1005">
        <f t="shared" si="124"/>
        <v>0</v>
      </c>
      <c r="Y1005" s="164">
        <f t="shared" si="125"/>
        <v>37.467029152670939</v>
      </c>
      <c r="Z1005" s="164">
        <f t="shared" si="126"/>
        <v>32.017458659937695</v>
      </c>
      <c r="AA1005" s="165">
        <f t="shared" si="127"/>
        <v>-0.14544976252393249</v>
      </c>
    </row>
    <row r="1006" spans="1:27" x14ac:dyDescent="0.35">
      <c r="A1006" t="s">
        <v>1072</v>
      </c>
      <c r="B1006" t="s">
        <v>1074</v>
      </c>
      <c r="C1006" t="s">
        <v>1076</v>
      </c>
      <c r="D1006" t="s">
        <v>1078</v>
      </c>
      <c r="E1006" t="s">
        <v>1080</v>
      </c>
      <c r="F1006" t="s">
        <v>1084</v>
      </c>
      <c r="G1006" s="106">
        <v>22353.300651381942</v>
      </c>
      <c r="H1006" s="133">
        <f t="shared" si="121"/>
        <v>38.540173536865417</v>
      </c>
      <c r="I1006" s="132">
        <v>23954.0527728093</v>
      </c>
      <c r="J1006">
        <f t="shared" si="120"/>
        <v>23.84</v>
      </c>
      <c r="K1006">
        <f t="shared" si="122"/>
        <v>2</v>
      </c>
      <c r="L1006">
        <f t="shared" si="123"/>
        <v>2</v>
      </c>
      <c r="M1006">
        <f t="shared" si="124"/>
        <v>0</v>
      </c>
      <c r="Y1006" s="164">
        <f t="shared" si="125"/>
        <v>38.540173536865417</v>
      </c>
      <c r="Z1006" s="164">
        <f t="shared" si="126"/>
        <v>35.039320370563672</v>
      </c>
      <c r="AA1006" s="165">
        <f t="shared" si="127"/>
        <v>-9.0836466082671374E-2</v>
      </c>
    </row>
    <row r="1007" spans="1:27" x14ac:dyDescent="0.35">
      <c r="A1007" t="s">
        <v>1072</v>
      </c>
      <c r="B1007" t="s">
        <v>1074</v>
      </c>
      <c r="C1007" t="s">
        <v>1076</v>
      </c>
      <c r="D1007" t="s">
        <v>1078</v>
      </c>
      <c r="E1007" t="s">
        <v>1080</v>
      </c>
      <c r="F1007" t="s">
        <v>1084</v>
      </c>
      <c r="G1007" s="106">
        <v>25257.718107969406</v>
      </c>
      <c r="H1007" s="133">
        <f t="shared" si="121"/>
        <v>43.547789841326562</v>
      </c>
      <c r="I1007" s="132">
        <v>31081.371963744201</v>
      </c>
      <c r="J1007">
        <f t="shared" si="120"/>
        <v>23.84</v>
      </c>
      <c r="K1007">
        <f t="shared" si="122"/>
        <v>2</v>
      </c>
      <c r="L1007">
        <f t="shared" si="123"/>
        <v>2</v>
      </c>
      <c r="M1007">
        <f t="shared" si="124"/>
        <v>0</v>
      </c>
      <c r="Y1007" s="164">
        <f t="shared" si="125"/>
        <v>43.547789841326562</v>
      </c>
      <c r="Z1007" s="164">
        <f t="shared" si="126"/>
        <v>37.241151365864994</v>
      </c>
      <c r="AA1007" s="165">
        <f t="shared" si="127"/>
        <v>-0.14482109191857562</v>
      </c>
    </row>
    <row r="1008" spans="1:27" x14ac:dyDescent="0.35">
      <c r="A1008" t="s">
        <v>1072</v>
      </c>
      <c r="B1008" t="s">
        <v>1074</v>
      </c>
      <c r="C1008" t="s">
        <v>1076</v>
      </c>
      <c r="D1008" t="s">
        <v>1078</v>
      </c>
      <c r="E1008" t="s">
        <v>1080</v>
      </c>
      <c r="F1008" t="s">
        <v>1084</v>
      </c>
      <c r="G1008" s="106">
        <v>24891.73436640322</v>
      </c>
      <c r="H1008" s="133">
        <f t="shared" si="121"/>
        <v>42.916783390350382</v>
      </c>
      <c r="I1008" s="132">
        <v>45016.2336447989</v>
      </c>
      <c r="J1008">
        <f t="shared" si="120"/>
        <v>23.84</v>
      </c>
      <c r="K1008">
        <f t="shared" si="122"/>
        <v>2</v>
      </c>
      <c r="L1008">
        <f t="shared" si="123"/>
        <v>2</v>
      </c>
      <c r="M1008">
        <f t="shared" si="124"/>
        <v>0</v>
      </c>
      <c r="Y1008" s="164">
        <f t="shared" si="125"/>
        <v>42.916783390350382</v>
      </c>
      <c r="Z1008" s="164">
        <f t="shared" si="126"/>
        <v>41.546025266223914</v>
      </c>
      <c r="AA1008" s="165">
        <f t="shared" si="127"/>
        <v>-3.1939908255907978E-2</v>
      </c>
    </row>
    <row r="1009" spans="1:27" x14ac:dyDescent="0.35">
      <c r="A1009" t="s">
        <v>1072</v>
      </c>
      <c r="B1009" t="s">
        <v>1074</v>
      </c>
      <c r="C1009" t="s">
        <v>1076</v>
      </c>
      <c r="D1009" t="s">
        <v>1078</v>
      </c>
      <c r="E1009" t="s">
        <v>1080</v>
      </c>
      <c r="F1009" t="s">
        <v>1084</v>
      </c>
      <c r="G1009" s="106">
        <v>25545.239269777223</v>
      </c>
      <c r="H1009" s="133">
        <f t="shared" si="121"/>
        <v>44.043515982374522</v>
      </c>
      <c r="I1009" s="132">
        <v>54061.366139626101</v>
      </c>
      <c r="J1009">
        <f t="shared" si="120"/>
        <v>23.84</v>
      </c>
      <c r="K1009">
        <f t="shared" si="122"/>
        <v>2</v>
      </c>
      <c r="L1009">
        <f t="shared" si="123"/>
        <v>2</v>
      </c>
      <c r="M1009">
        <f t="shared" si="124"/>
        <v>0</v>
      </c>
      <c r="Y1009" s="164">
        <f t="shared" si="125"/>
        <v>44.043515982374522</v>
      </c>
      <c r="Z1009" s="164">
        <f t="shared" si="126"/>
        <v>44.340323171255058</v>
      </c>
      <c r="AA1009" s="165">
        <f t="shared" si="127"/>
        <v>6.738953107179535E-3</v>
      </c>
    </row>
    <row r="1010" spans="1:27" x14ac:dyDescent="0.35">
      <c r="A1010" t="s">
        <v>1072</v>
      </c>
      <c r="B1010" t="s">
        <v>1074</v>
      </c>
      <c r="C1010" t="s">
        <v>1076</v>
      </c>
      <c r="D1010" t="s">
        <v>1078</v>
      </c>
      <c r="E1010" t="s">
        <v>1080</v>
      </c>
      <c r="F1010" t="s">
        <v>1084</v>
      </c>
      <c r="G1010" s="106">
        <v>26366.381439207955</v>
      </c>
      <c r="H1010" s="133">
        <f t="shared" si="121"/>
        <v>45.459278343461989</v>
      </c>
      <c r="I1010" s="132">
        <v>63550.072249703</v>
      </c>
      <c r="J1010">
        <f t="shared" si="120"/>
        <v>23.84</v>
      </c>
      <c r="K1010">
        <f t="shared" si="122"/>
        <v>2</v>
      </c>
      <c r="L1010">
        <f t="shared" si="123"/>
        <v>2</v>
      </c>
      <c r="M1010">
        <f t="shared" si="124"/>
        <v>0</v>
      </c>
      <c r="Y1010" s="164">
        <f t="shared" si="125"/>
        <v>45.459278343461989</v>
      </c>
      <c r="Z1010" s="164">
        <f t="shared" si="126"/>
        <v>47.271653543696509</v>
      </c>
      <c r="AA1010" s="165">
        <f t="shared" si="127"/>
        <v>3.9868103196477156E-2</v>
      </c>
    </row>
    <row r="1011" spans="1:27" x14ac:dyDescent="0.35">
      <c r="A1011" t="s">
        <v>1072</v>
      </c>
      <c r="B1011" t="s">
        <v>1074</v>
      </c>
      <c r="C1011" t="s">
        <v>1076</v>
      </c>
      <c r="D1011" t="s">
        <v>1078</v>
      </c>
      <c r="E1011" t="s">
        <v>1080</v>
      </c>
      <c r="F1011" t="s">
        <v>1084</v>
      </c>
      <c r="G1011" s="106">
        <v>26509.633836403569</v>
      </c>
      <c r="H1011" s="133">
        <f t="shared" si="121"/>
        <v>45.70626523517857</v>
      </c>
      <c r="I1011" s="132">
        <v>71394.000753582499</v>
      </c>
      <c r="J1011">
        <f t="shared" si="120"/>
        <v>23.84</v>
      </c>
      <c r="K1011">
        <f t="shared" si="122"/>
        <v>2</v>
      </c>
      <c r="L1011">
        <f t="shared" si="123"/>
        <v>2</v>
      </c>
      <c r="M1011">
        <f t="shared" si="124"/>
        <v>0</v>
      </c>
      <c r="Y1011" s="164">
        <f t="shared" si="125"/>
        <v>45.70626523517857</v>
      </c>
      <c r="Z1011" s="164">
        <f t="shared" si="126"/>
        <v>49.694865475433211</v>
      </c>
      <c r="AA1011" s="165">
        <f t="shared" si="127"/>
        <v>8.7265940888662907E-2</v>
      </c>
    </row>
    <row r="1012" spans="1:27" x14ac:dyDescent="0.35">
      <c r="A1012" t="s">
        <v>1072</v>
      </c>
      <c r="B1012" t="s">
        <v>1074</v>
      </c>
      <c r="C1012" t="s">
        <v>1076</v>
      </c>
      <c r="D1012" t="s">
        <v>1078</v>
      </c>
      <c r="E1012" t="s">
        <v>1081</v>
      </c>
      <c r="F1012" t="s">
        <v>1083</v>
      </c>
      <c r="G1012" s="106">
        <v>17390.476770849065</v>
      </c>
      <c r="H1012" s="133">
        <f t="shared" si="121"/>
        <v>29.98358063939494</v>
      </c>
      <c r="I1012" s="132">
        <v>3495.45982983364</v>
      </c>
      <c r="J1012">
        <f t="shared" si="120"/>
        <v>23.84</v>
      </c>
      <c r="K1012">
        <f t="shared" si="122"/>
        <v>2</v>
      </c>
      <c r="L1012">
        <f t="shared" si="123"/>
        <v>2</v>
      </c>
      <c r="M1012">
        <f t="shared" si="124"/>
        <v>1</v>
      </c>
      <c r="Y1012" s="164">
        <f t="shared" si="125"/>
        <v>29.98358063939494</v>
      </c>
      <c r="Z1012" s="164">
        <f t="shared" si="126"/>
        <v>29.489469028272538</v>
      </c>
      <c r="AA1012" s="165">
        <f t="shared" si="127"/>
        <v>-1.6479406414629416E-2</v>
      </c>
    </row>
    <row r="1013" spans="1:27" x14ac:dyDescent="0.35">
      <c r="A1013" t="s">
        <v>1072</v>
      </c>
      <c r="B1013" t="s">
        <v>1074</v>
      </c>
      <c r="C1013" t="s">
        <v>1076</v>
      </c>
      <c r="D1013" t="s">
        <v>1078</v>
      </c>
      <c r="E1013" t="s">
        <v>1081</v>
      </c>
      <c r="F1013" t="s">
        <v>1083</v>
      </c>
      <c r="G1013" s="106">
        <v>20520.494796541465</v>
      </c>
      <c r="H1013" s="133">
        <f t="shared" si="121"/>
        <v>35.38016344231287</v>
      </c>
      <c r="I1013" s="132">
        <v>14172.2970393051</v>
      </c>
      <c r="J1013">
        <f t="shared" si="120"/>
        <v>23.84</v>
      </c>
      <c r="K1013">
        <f t="shared" si="122"/>
        <v>2</v>
      </c>
      <c r="L1013">
        <f t="shared" si="123"/>
        <v>2</v>
      </c>
      <c r="M1013">
        <f t="shared" si="124"/>
        <v>1</v>
      </c>
      <c r="Y1013" s="164">
        <f t="shared" si="125"/>
        <v>35.38016344231287</v>
      </c>
      <c r="Z1013" s="164">
        <f t="shared" si="126"/>
        <v>32.787846787122014</v>
      </c>
      <c r="AA1013" s="165">
        <f t="shared" si="127"/>
        <v>-7.3270341427834618E-2</v>
      </c>
    </row>
    <row r="1014" spans="1:27" x14ac:dyDescent="0.35">
      <c r="A1014" t="s">
        <v>1072</v>
      </c>
      <c r="B1014" t="s">
        <v>1074</v>
      </c>
      <c r="C1014" t="s">
        <v>1076</v>
      </c>
      <c r="D1014" t="s">
        <v>1078</v>
      </c>
      <c r="E1014" t="s">
        <v>1081</v>
      </c>
      <c r="F1014" t="s">
        <v>1083</v>
      </c>
      <c r="G1014" s="106">
        <v>21472.073000625191</v>
      </c>
      <c r="H1014" s="133">
        <f t="shared" si="121"/>
        <v>37.020815518319296</v>
      </c>
      <c r="I1014" s="132">
        <v>23954.0527728093</v>
      </c>
      <c r="J1014">
        <f t="shared" si="120"/>
        <v>23.84</v>
      </c>
      <c r="K1014">
        <f t="shared" si="122"/>
        <v>2</v>
      </c>
      <c r="L1014">
        <f t="shared" si="123"/>
        <v>2</v>
      </c>
      <c r="M1014">
        <f t="shared" si="124"/>
        <v>1</v>
      </c>
      <c r="Y1014" s="164">
        <f t="shared" si="125"/>
        <v>37.020815518319296</v>
      </c>
      <c r="Z1014" s="164">
        <f t="shared" si="126"/>
        <v>35.809708497747991</v>
      </c>
      <c r="AA1014" s="165">
        <f t="shared" si="127"/>
        <v>-3.2714217761410591E-2</v>
      </c>
    </row>
    <row r="1015" spans="1:27" x14ac:dyDescent="0.35">
      <c r="A1015" t="s">
        <v>1072</v>
      </c>
      <c r="B1015" t="s">
        <v>1074</v>
      </c>
      <c r="C1015" t="s">
        <v>1076</v>
      </c>
      <c r="D1015" t="s">
        <v>1078</v>
      </c>
      <c r="E1015" t="s">
        <v>1081</v>
      </c>
      <c r="F1015" t="s">
        <v>1083</v>
      </c>
      <c r="G1015" s="106">
        <v>25808.086601332787</v>
      </c>
      <c r="H1015" s="133">
        <f t="shared" si="121"/>
        <v>44.496701036780664</v>
      </c>
      <c r="I1015" s="132">
        <v>31081.371963744201</v>
      </c>
      <c r="J1015">
        <f t="shared" si="120"/>
        <v>23.84</v>
      </c>
      <c r="K1015">
        <f t="shared" si="122"/>
        <v>2</v>
      </c>
      <c r="L1015">
        <f t="shared" si="123"/>
        <v>2</v>
      </c>
      <c r="M1015">
        <f t="shared" si="124"/>
        <v>1</v>
      </c>
      <c r="Y1015" s="164">
        <f t="shared" si="125"/>
        <v>44.496701036780664</v>
      </c>
      <c r="Z1015" s="164">
        <f t="shared" si="126"/>
        <v>38.011539493049312</v>
      </c>
      <c r="AA1015" s="165">
        <f t="shared" si="127"/>
        <v>-0.14574477191850155</v>
      </c>
    </row>
    <row r="1016" spans="1:27" x14ac:dyDescent="0.35">
      <c r="A1016" t="s">
        <v>1072</v>
      </c>
      <c r="B1016" t="s">
        <v>1074</v>
      </c>
      <c r="C1016" t="s">
        <v>1076</v>
      </c>
      <c r="D1016" t="s">
        <v>1078</v>
      </c>
      <c r="E1016" t="s">
        <v>1081</v>
      </c>
      <c r="F1016" t="s">
        <v>1083</v>
      </c>
      <c r="G1016" s="106">
        <v>25645.881017618711</v>
      </c>
      <c r="H1016" s="133">
        <f t="shared" si="121"/>
        <v>44.217036237273639</v>
      </c>
      <c r="I1016" s="132">
        <v>45016.2336447989</v>
      </c>
      <c r="J1016">
        <f t="shared" si="120"/>
        <v>23.84</v>
      </c>
      <c r="K1016">
        <f t="shared" si="122"/>
        <v>2</v>
      </c>
      <c r="L1016">
        <f t="shared" si="123"/>
        <v>2</v>
      </c>
      <c r="M1016">
        <f t="shared" si="124"/>
        <v>1</v>
      </c>
      <c r="Y1016" s="164">
        <f t="shared" si="125"/>
        <v>44.217036237273639</v>
      </c>
      <c r="Z1016" s="164">
        <f t="shared" si="126"/>
        <v>42.316413393408233</v>
      </c>
      <c r="AA1016" s="165">
        <f t="shared" si="127"/>
        <v>-4.2983949301044211E-2</v>
      </c>
    </row>
    <row r="1017" spans="1:27" x14ac:dyDescent="0.35">
      <c r="A1017" t="s">
        <v>1072</v>
      </c>
      <c r="B1017" t="s">
        <v>1074</v>
      </c>
      <c r="C1017" t="s">
        <v>1076</v>
      </c>
      <c r="D1017" t="s">
        <v>1078</v>
      </c>
      <c r="E1017" t="s">
        <v>1081</v>
      </c>
      <c r="F1017" t="s">
        <v>1083</v>
      </c>
      <c r="G1017" s="106">
        <v>26958.681195014578</v>
      </c>
      <c r="H1017" s="133">
        <f t="shared" si="121"/>
        <v>46.480484818990654</v>
      </c>
      <c r="I1017" s="132">
        <v>54061.366139626101</v>
      </c>
      <c r="J1017">
        <f t="shared" si="120"/>
        <v>23.84</v>
      </c>
      <c r="K1017">
        <f t="shared" si="122"/>
        <v>2</v>
      </c>
      <c r="L1017">
        <f t="shared" si="123"/>
        <v>2</v>
      </c>
      <c r="M1017">
        <f t="shared" si="124"/>
        <v>1</v>
      </c>
      <c r="Y1017" s="164">
        <f t="shared" si="125"/>
        <v>46.480484818990654</v>
      </c>
      <c r="Z1017" s="164">
        <f t="shared" si="126"/>
        <v>45.110711298439377</v>
      </c>
      <c r="AA1017" s="165">
        <f t="shared" si="127"/>
        <v>-2.946986301639487E-2</v>
      </c>
    </row>
    <row r="1018" spans="1:27" x14ac:dyDescent="0.35">
      <c r="A1018" t="s">
        <v>1072</v>
      </c>
      <c r="B1018" t="s">
        <v>1074</v>
      </c>
      <c r="C1018" t="s">
        <v>1076</v>
      </c>
      <c r="D1018" t="s">
        <v>1078</v>
      </c>
      <c r="E1018" t="s">
        <v>1081</v>
      </c>
      <c r="F1018" t="s">
        <v>1083</v>
      </c>
      <c r="G1018" s="106">
        <v>28399.975009578506</v>
      </c>
      <c r="H1018" s="133">
        <f t="shared" si="121"/>
        <v>48.965474154445701</v>
      </c>
      <c r="I1018" s="132">
        <v>63550.072249703</v>
      </c>
      <c r="J1018">
        <f t="shared" si="120"/>
        <v>23.84</v>
      </c>
      <c r="K1018">
        <f t="shared" si="122"/>
        <v>2</v>
      </c>
      <c r="L1018">
        <f t="shared" si="123"/>
        <v>2</v>
      </c>
      <c r="M1018">
        <f t="shared" si="124"/>
        <v>1</v>
      </c>
      <c r="Y1018" s="164">
        <f t="shared" si="125"/>
        <v>48.965474154445701</v>
      </c>
      <c r="Z1018" s="164">
        <f t="shared" si="126"/>
        <v>48.042041670880828</v>
      </c>
      <c r="AA1018" s="165">
        <f t="shared" si="127"/>
        <v>-1.8858849005570888E-2</v>
      </c>
    </row>
    <row r="1019" spans="1:27" x14ac:dyDescent="0.35">
      <c r="A1019" t="s">
        <v>1072</v>
      </c>
      <c r="B1019" t="s">
        <v>1074</v>
      </c>
      <c r="C1019" t="s">
        <v>1076</v>
      </c>
      <c r="D1019" t="s">
        <v>1078</v>
      </c>
      <c r="E1019" t="s">
        <v>1081</v>
      </c>
      <c r="F1019" t="s">
        <v>1083</v>
      </c>
      <c r="G1019" s="106">
        <v>28952.738472200461</v>
      </c>
      <c r="H1019" s="133">
        <f t="shared" si="121"/>
        <v>49.918514607242173</v>
      </c>
      <c r="I1019" s="132">
        <v>71394.000753582499</v>
      </c>
      <c r="J1019">
        <f t="shared" si="120"/>
        <v>23.84</v>
      </c>
      <c r="K1019">
        <f t="shared" si="122"/>
        <v>2</v>
      </c>
      <c r="L1019">
        <f t="shared" si="123"/>
        <v>2</v>
      </c>
      <c r="M1019">
        <f t="shared" si="124"/>
        <v>1</v>
      </c>
      <c r="Y1019" s="164">
        <f t="shared" si="125"/>
        <v>49.918514607242173</v>
      </c>
      <c r="Z1019" s="164">
        <f t="shared" si="126"/>
        <v>50.46525360261753</v>
      </c>
      <c r="AA1019" s="165">
        <f t="shared" si="127"/>
        <v>1.0952629493827803E-2</v>
      </c>
    </row>
    <row r="1020" spans="1:27" x14ac:dyDescent="0.35">
      <c r="A1020" t="s">
        <v>1072</v>
      </c>
      <c r="B1020" t="s">
        <v>1074</v>
      </c>
      <c r="C1020" t="s">
        <v>1076</v>
      </c>
      <c r="D1020" t="s">
        <v>1078</v>
      </c>
      <c r="E1020" t="s">
        <v>1081</v>
      </c>
      <c r="F1020" t="s">
        <v>1084</v>
      </c>
      <c r="G1020" s="106">
        <v>19460.884207396102</v>
      </c>
      <c r="H1020" s="133">
        <f t="shared" si="121"/>
        <v>33.553248633441555</v>
      </c>
      <c r="I1020" s="132">
        <v>3495.45982983364</v>
      </c>
      <c r="J1020">
        <f t="shared" si="120"/>
        <v>23.84</v>
      </c>
      <c r="K1020">
        <f t="shared" si="122"/>
        <v>2</v>
      </c>
      <c r="L1020">
        <f t="shared" si="123"/>
        <v>2</v>
      </c>
      <c r="M1020">
        <f t="shared" si="124"/>
        <v>0</v>
      </c>
      <c r="Y1020" s="164">
        <f t="shared" si="125"/>
        <v>33.553248633441555</v>
      </c>
      <c r="Z1020" s="164">
        <f t="shared" si="126"/>
        <v>28.719080901088219</v>
      </c>
      <c r="AA1020" s="165">
        <f t="shared" si="127"/>
        <v>-0.14407450632172947</v>
      </c>
    </row>
    <row r="1021" spans="1:27" x14ac:dyDescent="0.35">
      <c r="A1021" t="s">
        <v>1072</v>
      </c>
      <c r="B1021" t="s">
        <v>1074</v>
      </c>
      <c r="C1021" t="s">
        <v>1076</v>
      </c>
      <c r="D1021" t="s">
        <v>1078</v>
      </c>
      <c r="E1021" t="s">
        <v>1081</v>
      </c>
      <c r="F1021" t="s">
        <v>1084</v>
      </c>
      <c r="G1021" s="106">
        <v>21653.254917233688</v>
      </c>
      <c r="H1021" s="133">
        <f t="shared" si="121"/>
        <v>37.333198133161531</v>
      </c>
      <c r="I1021" s="132">
        <v>14172.2970393051</v>
      </c>
      <c r="J1021">
        <f t="shared" si="120"/>
        <v>23.84</v>
      </c>
      <c r="K1021">
        <f t="shared" si="122"/>
        <v>2</v>
      </c>
      <c r="L1021">
        <f t="shared" si="123"/>
        <v>2</v>
      </c>
      <c r="M1021">
        <f t="shared" si="124"/>
        <v>0</v>
      </c>
      <c r="Y1021" s="164">
        <f t="shared" si="125"/>
        <v>37.333198133161531</v>
      </c>
      <c r="Z1021" s="164">
        <f t="shared" si="126"/>
        <v>32.017458659937695</v>
      </c>
      <c r="AA1021" s="165">
        <f t="shared" si="127"/>
        <v>-0.1423863943898791</v>
      </c>
    </row>
    <row r="1022" spans="1:27" x14ac:dyDescent="0.35">
      <c r="A1022" t="s">
        <v>1072</v>
      </c>
      <c r="B1022" t="s">
        <v>1074</v>
      </c>
      <c r="C1022" t="s">
        <v>1076</v>
      </c>
      <c r="D1022" t="s">
        <v>1078</v>
      </c>
      <c r="E1022" t="s">
        <v>1081</v>
      </c>
      <c r="F1022" t="s">
        <v>1084</v>
      </c>
      <c r="G1022" s="106">
        <v>22232.332225463364</v>
      </c>
      <c r="H1022" s="133">
        <f t="shared" si="121"/>
        <v>38.331607285281663</v>
      </c>
      <c r="I1022" s="132">
        <v>23954.0527728093</v>
      </c>
      <c r="J1022">
        <f t="shared" si="120"/>
        <v>23.84</v>
      </c>
      <c r="K1022">
        <f t="shared" si="122"/>
        <v>2</v>
      </c>
      <c r="L1022">
        <f t="shared" si="123"/>
        <v>2</v>
      </c>
      <c r="M1022">
        <f t="shared" si="124"/>
        <v>0</v>
      </c>
      <c r="Y1022" s="164">
        <f t="shared" si="125"/>
        <v>38.331607285281663</v>
      </c>
      <c r="Z1022" s="164">
        <f t="shared" si="126"/>
        <v>35.039320370563672</v>
      </c>
      <c r="AA1022" s="165">
        <f t="shared" si="127"/>
        <v>-8.5889612982186225E-2</v>
      </c>
    </row>
    <row r="1023" spans="1:27" x14ac:dyDescent="0.35">
      <c r="A1023" t="s">
        <v>1072</v>
      </c>
      <c r="B1023" t="s">
        <v>1074</v>
      </c>
      <c r="C1023" t="s">
        <v>1076</v>
      </c>
      <c r="D1023" t="s">
        <v>1078</v>
      </c>
      <c r="E1023" t="s">
        <v>1081</v>
      </c>
      <c r="F1023" t="s">
        <v>1084</v>
      </c>
      <c r="G1023" s="106">
        <v>25246.22413043346</v>
      </c>
      <c r="H1023" s="133">
        <f t="shared" si="121"/>
        <v>43.527972638678378</v>
      </c>
      <c r="I1023" s="132">
        <v>31081.371963744201</v>
      </c>
      <c r="J1023">
        <f t="shared" si="120"/>
        <v>23.84</v>
      </c>
      <c r="K1023">
        <f t="shared" si="122"/>
        <v>2</v>
      </c>
      <c r="L1023">
        <f t="shared" si="123"/>
        <v>2</v>
      </c>
      <c r="M1023">
        <f t="shared" si="124"/>
        <v>0</v>
      </c>
      <c r="Y1023" s="164">
        <f t="shared" si="125"/>
        <v>43.527972638678378</v>
      </c>
      <c r="Z1023" s="164">
        <f t="shared" si="126"/>
        <v>37.241151365864994</v>
      </c>
      <c r="AA1023" s="165">
        <f t="shared" si="127"/>
        <v>-0.1444317502448299</v>
      </c>
    </row>
    <row r="1024" spans="1:27" x14ac:dyDescent="0.35">
      <c r="A1024" t="s">
        <v>1072</v>
      </c>
      <c r="B1024" t="s">
        <v>1074</v>
      </c>
      <c r="C1024" t="s">
        <v>1076</v>
      </c>
      <c r="D1024" t="s">
        <v>1078</v>
      </c>
      <c r="E1024" t="s">
        <v>1081</v>
      </c>
      <c r="F1024" t="s">
        <v>1084</v>
      </c>
      <c r="G1024" s="106">
        <v>24859.215718055977</v>
      </c>
      <c r="H1024" s="133">
        <f t="shared" si="121"/>
        <v>42.860716755268925</v>
      </c>
      <c r="I1024" s="132">
        <v>45016.2336447989</v>
      </c>
      <c r="J1024">
        <f t="shared" si="120"/>
        <v>23.84</v>
      </c>
      <c r="K1024">
        <f t="shared" si="122"/>
        <v>2</v>
      </c>
      <c r="L1024">
        <f t="shared" si="123"/>
        <v>2</v>
      </c>
      <c r="M1024">
        <f t="shared" si="124"/>
        <v>0</v>
      </c>
      <c r="Y1024" s="164">
        <f t="shared" si="125"/>
        <v>42.860716755268925</v>
      </c>
      <c r="Z1024" s="164">
        <f t="shared" si="126"/>
        <v>41.546025266223914</v>
      </c>
      <c r="AA1024" s="165">
        <f t="shared" si="127"/>
        <v>-3.0673576845478112E-2</v>
      </c>
    </row>
    <row r="1025" spans="1:27" x14ac:dyDescent="0.35">
      <c r="A1025" t="s">
        <v>1072</v>
      </c>
      <c r="B1025" t="s">
        <v>1074</v>
      </c>
      <c r="C1025" t="s">
        <v>1076</v>
      </c>
      <c r="D1025" t="s">
        <v>1078</v>
      </c>
      <c r="E1025" t="s">
        <v>1081</v>
      </c>
      <c r="F1025" t="s">
        <v>1084</v>
      </c>
      <c r="G1025" s="106">
        <v>25530.535250748155</v>
      </c>
      <c r="H1025" s="133">
        <f t="shared" si="121"/>
        <v>44.018164225427853</v>
      </c>
      <c r="I1025" s="132">
        <v>54061.366139626101</v>
      </c>
      <c r="J1025">
        <f t="shared" si="120"/>
        <v>23.84</v>
      </c>
      <c r="K1025">
        <f t="shared" si="122"/>
        <v>2</v>
      </c>
      <c r="L1025">
        <f t="shared" si="123"/>
        <v>2</v>
      </c>
      <c r="M1025">
        <f t="shared" si="124"/>
        <v>0</v>
      </c>
      <c r="Y1025" s="164">
        <f t="shared" si="125"/>
        <v>44.018164225427853</v>
      </c>
      <c r="Z1025" s="164">
        <f t="shared" si="126"/>
        <v>44.340323171255058</v>
      </c>
      <c r="AA1025" s="165">
        <f t="shared" si="127"/>
        <v>7.318772863342371E-3</v>
      </c>
    </row>
    <row r="1026" spans="1:27" x14ac:dyDescent="0.35">
      <c r="A1026" t="s">
        <v>1072</v>
      </c>
      <c r="B1026" t="s">
        <v>1074</v>
      </c>
      <c r="C1026" t="s">
        <v>1076</v>
      </c>
      <c r="D1026" t="s">
        <v>1078</v>
      </c>
      <c r="E1026" t="s">
        <v>1081</v>
      </c>
      <c r="F1026" t="s">
        <v>1084</v>
      </c>
      <c r="G1026" s="106">
        <v>26476.158411096694</v>
      </c>
      <c r="H1026" s="133">
        <f t="shared" si="121"/>
        <v>45.648548984649473</v>
      </c>
      <c r="I1026" s="132">
        <v>63550.072249703</v>
      </c>
      <c r="J1026">
        <f t="shared" si="120"/>
        <v>23.84</v>
      </c>
      <c r="K1026">
        <f t="shared" si="122"/>
        <v>2</v>
      </c>
      <c r="L1026">
        <f t="shared" si="123"/>
        <v>2</v>
      </c>
      <c r="M1026">
        <f t="shared" si="124"/>
        <v>0</v>
      </c>
      <c r="Y1026" s="164">
        <f t="shared" si="125"/>
        <v>45.648548984649473</v>
      </c>
      <c r="Z1026" s="164">
        <f t="shared" si="126"/>
        <v>47.271653543696509</v>
      </c>
      <c r="AA1026" s="165">
        <f t="shared" si="127"/>
        <v>3.5556542215456677E-2</v>
      </c>
    </row>
    <row r="1027" spans="1:27" x14ac:dyDescent="0.35">
      <c r="A1027" t="s">
        <v>1072</v>
      </c>
      <c r="B1027" t="s">
        <v>1074</v>
      </c>
      <c r="C1027" t="s">
        <v>1076</v>
      </c>
      <c r="D1027" t="s">
        <v>1078</v>
      </c>
      <c r="E1027" t="s">
        <v>1081</v>
      </c>
      <c r="F1027" t="s">
        <v>1084</v>
      </c>
      <c r="G1027" s="106">
        <v>26719.431266089443</v>
      </c>
      <c r="H1027" s="133">
        <f t="shared" si="121"/>
        <v>46.067984941533524</v>
      </c>
      <c r="I1027" s="132">
        <v>71394.000753582499</v>
      </c>
      <c r="J1027">
        <f t="shared" si="120"/>
        <v>23.84</v>
      </c>
      <c r="K1027">
        <f t="shared" si="122"/>
        <v>2</v>
      </c>
      <c r="L1027">
        <f t="shared" si="123"/>
        <v>2</v>
      </c>
      <c r="M1027">
        <f t="shared" si="124"/>
        <v>0</v>
      </c>
      <c r="Y1027" s="164">
        <f t="shared" si="125"/>
        <v>46.067984941533524</v>
      </c>
      <c r="Z1027" s="164">
        <f t="shared" si="126"/>
        <v>49.694865475433211</v>
      </c>
      <c r="AA1027" s="165">
        <f t="shared" si="127"/>
        <v>7.8728872958144125E-2</v>
      </c>
    </row>
  </sheetData>
  <autoFilter ref="Y3:AA1027" xr:uid="{E1E98DE5-8BA8-4AF5-8064-6C6F0B05E8A5}"/>
  <mergeCells count="1">
    <mergeCell ref="A2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02400-E8C0-4BF7-AFE3-9ED736A350AE}">
  <dimension ref="A1:U1025"/>
  <sheetViews>
    <sheetView topLeftCell="E1" zoomScale="85" zoomScaleNormal="85" workbookViewId="0">
      <selection activeCell="S11" sqref="S11"/>
    </sheetView>
  </sheetViews>
  <sheetFormatPr defaultRowHeight="14.5" x14ac:dyDescent="0.35"/>
  <cols>
    <col min="4" max="4" width="8.90625" style="144"/>
    <col min="6" max="6" width="13.08984375" customWidth="1"/>
    <col min="7" max="14" width="12.7265625" customWidth="1"/>
    <col min="16" max="17" width="10.6328125" style="150" customWidth="1"/>
    <col min="18" max="18" width="10.6328125" style="165" customWidth="1"/>
  </cols>
  <sheetData>
    <row r="1" spans="1:21" ht="70.5" x14ac:dyDescent="0.35">
      <c r="A1" s="67" t="s">
        <v>1164</v>
      </c>
      <c r="B1" s="68" t="s">
        <v>1085</v>
      </c>
      <c r="C1" s="68" t="s">
        <v>2290</v>
      </c>
      <c r="D1" s="68" t="s">
        <v>1103</v>
      </c>
      <c r="F1" t="s">
        <v>2256</v>
      </c>
      <c r="P1" s="150" t="s">
        <v>2284</v>
      </c>
      <c r="Q1" s="150" t="s">
        <v>2285</v>
      </c>
      <c r="R1" s="165" t="s">
        <v>2286</v>
      </c>
    </row>
    <row r="2" spans="1:21" ht="15" thickBot="1" x14ac:dyDescent="0.4">
      <c r="A2" s="106">
        <v>2862.47</v>
      </c>
      <c r="B2" s="106">
        <v>382.57722983333389</v>
      </c>
      <c r="C2" s="106">
        <f t="shared" ref="C2:C65" si="0">SUM(A2:B2)/7</f>
        <v>463.57817569047626</v>
      </c>
      <c r="D2" s="145">
        <v>3495.45982983364</v>
      </c>
      <c r="P2" s="174">
        <f>C2</f>
        <v>463.57817569047626</v>
      </c>
      <c r="Q2" s="175">
        <f t="shared" ref="Q2:Q65" si="1">$G$17+D2*$G$18</f>
        <v>500.95042256392924</v>
      </c>
      <c r="R2" s="165">
        <f>Q2/P2-1</f>
        <v>8.0616924681126134E-2</v>
      </c>
      <c r="T2" t="s">
        <v>2282</v>
      </c>
      <c r="U2" s="108">
        <f>AVERAGE(R2:R1025)</f>
        <v>1.3846398297584566E-3</v>
      </c>
    </row>
    <row r="3" spans="1:21" x14ac:dyDescent="0.35">
      <c r="A3" s="106">
        <v>2862.47</v>
      </c>
      <c r="B3" s="106">
        <v>625.46126780529698</v>
      </c>
      <c r="C3" s="106">
        <f t="shared" si="0"/>
        <v>498.27589540075667</v>
      </c>
      <c r="D3" s="145">
        <v>14172.2970393051</v>
      </c>
      <c r="F3" s="141" t="s">
        <v>2259</v>
      </c>
      <c r="G3" s="141"/>
      <c r="P3" s="174">
        <f t="shared" ref="P3:P66" si="2">C3</f>
        <v>498.27589540075667</v>
      </c>
      <c r="Q3" s="175">
        <f t="shared" si="1"/>
        <v>520.58007903472651</v>
      </c>
      <c r="R3" s="165">
        <f t="shared" ref="R3:R66" si="3">Q3/P3-1</f>
        <v>4.4762718485571007E-2</v>
      </c>
      <c r="T3" t="s">
        <v>2287</v>
      </c>
      <c r="U3" s="108">
        <f>MAX(R2:R1025)</f>
        <v>8.4242094759148012E-2</v>
      </c>
    </row>
    <row r="4" spans="1:21" x14ac:dyDescent="0.35">
      <c r="A4" s="106">
        <v>2862.47</v>
      </c>
      <c r="B4" s="106">
        <v>747.77589032299966</v>
      </c>
      <c r="C4" s="106">
        <f t="shared" si="0"/>
        <v>515.74941290328559</v>
      </c>
      <c r="D4" s="145">
        <v>23954.0527728093</v>
      </c>
      <c r="F4" s="138" t="s">
        <v>2261</v>
      </c>
      <c r="G4" s="169">
        <v>0.89609825308786495</v>
      </c>
      <c r="P4" s="174">
        <f t="shared" si="2"/>
        <v>515.74941290328559</v>
      </c>
      <c r="Q4" s="175">
        <f t="shared" si="1"/>
        <v>538.56410379438137</v>
      </c>
      <c r="R4" s="165">
        <f t="shared" si="3"/>
        <v>4.4235999732245901E-2</v>
      </c>
      <c r="T4" t="s">
        <v>2288</v>
      </c>
      <c r="U4" s="108">
        <f>SMALL(R2:R1025,1)</f>
        <v>-9.5754288479766303E-2</v>
      </c>
    </row>
    <row r="5" spans="1:21" x14ac:dyDescent="0.35">
      <c r="A5" s="106">
        <v>2862.47</v>
      </c>
      <c r="B5" s="106">
        <v>1100.9727499264832</v>
      </c>
      <c r="C5" s="106">
        <f t="shared" si="0"/>
        <v>566.20610713235476</v>
      </c>
      <c r="D5" s="145">
        <v>31081.371963744201</v>
      </c>
      <c r="F5" s="138" t="s">
        <v>2263</v>
      </c>
      <c r="G5" s="169">
        <v>0.80299207918712334</v>
      </c>
      <c r="P5" s="174">
        <f t="shared" si="2"/>
        <v>566.20610713235476</v>
      </c>
      <c r="Q5" s="175">
        <f t="shared" si="1"/>
        <v>551.66787455822339</v>
      </c>
      <c r="R5" s="165">
        <f t="shared" si="3"/>
        <v>-2.5676573231897204E-2</v>
      </c>
      <c r="T5" t="s">
        <v>2260</v>
      </c>
      <c r="U5" s="108">
        <f>MEDIAN(R2:R1025)</f>
        <v>1.013907792556723E-3</v>
      </c>
    </row>
    <row r="6" spans="1:21" x14ac:dyDescent="0.35">
      <c r="A6" s="106">
        <v>2862.47</v>
      </c>
      <c r="B6" s="106">
        <v>1099.5158303899609</v>
      </c>
      <c r="C6" s="106">
        <f t="shared" si="0"/>
        <v>565.99797576999447</v>
      </c>
      <c r="D6" s="145">
        <v>45016.2336447989</v>
      </c>
      <c r="F6" s="138" t="s">
        <v>2264</v>
      </c>
      <c r="G6" s="169">
        <v>0.80279931214131817</v>
      </c>
      <c r="P6" s="174">
        <f t="shared" si="2"/>
        <v>565.99797576999447</v>
      </c>
      <c r="Q6" s="175">
        <f t="shared" si="1"/>
        <v>577.2874978980384</v>
      </c>
      <c r="R6" s="165">
        <f t="shared" si="3"/>
        <v>1.994622350492592E-2</v>
      </c>
    </row>
    <row r="7" spans="1:21" x14ac:dyDescent="0.35">
      <c r="A7" s="106">
        <v>2862.47</v>
      </c>
      <c r="B7" s="106">
        <v>1247.7495892890195</v>
      </c>
      <c r="C7" s="106">
        <f t="shared" si="0"/>
        <v>587.17422704128853</v>
      </c>
      <c r="D7" s="145">
        <v>54061.366139626101</v>
      </c>
      <c r="F7" s="138" t="s">
        <v>2265</v>
      </c>
      <c r="G7" s="153">
        <v>20.579937813163095</v>
      </c>
      <c r="P7" s="174">
        <f t="shared" si="2"/>
        <v>587.17422704128853</v>
      </c>
      <c r="Q7" s="175">
        <f t="shared" si="1"/>
        <v>593.9172207385061</v>
      </c>
      <c r="R7" s="165">
        <f t="shared" si="3"/>
        <v>1.1483803931917835E-2</v>
      </c>
    </row>
    <row r="8" spans="1:21" ht="15" thickBot="1" x14ac:dyDescent="0.4">
      <c r="A8" s="106">
        <v>2862.47</v>
      </c>
      <c r="B8" s="106">
        <v>1522.8290503883968</v>
      </c>
      <c r="C8" s="106">
        <f t="shared" si="0"/>
        <v>626.47129291262809</v>
      </c>
      <c r="D8" s="145">
        <v>63550.072249703</v>
      </c>
      <c r="F8" s="139" t="s">
        <v>2266</v>
      </c>
      <c r="G8" s="139">
        <v>1024</v>
      </c>
      <c r="P8" s="174">
        <f t="shared" si="2"/>
        <v>626.47129291262809</v>
      </c>
      <c r="Q8" s="175">
        <f t="shared" si="1"/>
        <v>611.36246577117663</v>
      </c>
      <c r="R8" s="165">
        <f t="shared" si="3"/>
        <v>-2.4117349529627408E-2</v>
      </c>
    </row>
    <row r="9" spans="1:21" x14ac:dyDescent="0.35">
      <c r="A9" s="106">
        <v>2862.47</v>
      </c>
      <c r="B9" s="106">
        <v>1454.275915157747</v>
      </c>
      <c r="C9" s="106">
        <f t="shared" si="0"/>
        <v>616.67798787967808</v>
      </c>
      <c r="D9" s="145">
        <v>71394.000753582499</v>
      </c>
      <c r="P9" s="174">
        <f t="shared" si="2"/>
        <v>616.67798787967808</v>
      </c>
      <c r="Q9" s="175">
        <f t="shared" si="1"/>
        <v>625.78374230577242</v>
      </c>
      <c r="R9" s="165">
        <f t="shared" si="3"/>
        <v>1.4765817176972007E-2</v>
      </c>
    </row>
    <row r="10" spans="1:21" ht="15" thickBot="1" x14ac:dyDescent="0.4">
      <c r="A10" s="106">
        <v>2862.47</v>
      </c>
      <c r="B10" s="106">
        <v>384.16515437341917</v>
      </c>
      <c r="C10" s="106">
        <f t="shared" si="0"/>
        <v>463.80502205334557</v>
      </c>
      <c r="D10" s="145">
        <v>3495.45982983364</v>
      </c>
      <c r="F10" t="s">
        <v>2267</v>
      </c>
      <c r="P10" s="174">
        <f t="shared" si="2"/>
        <v>463.80502205334557</v>
      </c>
      <c r="Q10" s="175">
        <f t="shared" si="1"/>
        <v>500.95042256392924</v>
      </c>
      <c r="R10" s="165">
        <f t="shared" si="3"/>
        <v>8.0088396512255411E-2</v>
      </c>
    </row>
    <row r="11" spans="1:21" x14ac:dyDescent="0.35">
      <c r="A11" s="106">
        <v>2862.47</v>
      </c>
      <c r="B11" s="106">
        <v>626.44695733052754</v>
      </c>
      <c r="C11" s="106">
        <f t="shared" si="0"/>
        <v>498.41670819007533</v>
      </c>
      <c r="D11" s="145">
        <v>14172.2970393051</v>
      </c>
      <c r="F11" s="140"/>
      <c r="G11" s="140" t="s">
        <v>2268</v>
      </c>
      <c r="H11" s="140" t="s">
        <v>2269</v>
      </c>
      <c r="I11" s="140" t="s">
        <v>2270</v>
      </c>
      <c r="J11" s="140" t="s">
        <v>1131</v>
      </c>
      <c r="K11" s="140" t="s">
        <v>2271</v>
      </c>
      <c r="P11" s="174">
        <f t="shared" si="2"/>
        <v>498.41670819007533</v>
      </c>
      <c r="Q11" s="175">
        <f t="shared" si="1"/>
        <v>520.58007903472651</v>
      </c>
      <c r="R11" s="165">
        <f t="shared" si="3"/>
        <v>4.4467551910797987E-2</v>
      </c>
    </row>
    <row r="12" spans="1:21" x14ac:dyDescent="0.35">
      <c r="A12" s="106">
        <v>2862.47</v>
      </c>
      <c r="B12" s="106">
        <v>747.52560890263589</v>
      </c>
      <c r="C12" s="106">
        <f t="shared" si="0"/>
        <v>515.71365841466218</v>
      </c>
      <c r="D12" s="145">
        <v>23954.0527728093</v>
      </c>
      <c r="F12" s="138" t="s">
        <v>2272</v>
      </c>
      <c r="G12" s="138">
        <v>1</v>
      </c>
      <c r="H12" s="138">
        <v>1764276.2417366644</v>
      </c>
      <c r="I12" s="138">
        <v>1764276.2417366644</v>
      </c>
      <c r="J12" s="138">
        <v>4165.6086798089855</v>
      </c>
      <c r="K12" s="138">
        <v>0</v>
      </c>
      <c r="P12" s="174">
        <f t="shared" si="2"/>
        <v>515.71365841466218</v>
      </c>
      <c r="Q12" s="175">
        <f t="shared" si="1"/>
        <v>538.56410379438137</v>
      </c>
      <c r="R12" s="165">
        <f t="shared" si="3"/>
        <v>4.4308396736985722E-2</v>
      </c>
    </row>
    <row r="13" spans="1:21" x14ac:dyDescent="0.35">
      <c r="A13" s="106">
        <v>2862.47</v>
      </c>
      <c r="B13" s="106">
        <v>1099.213495205533</v>
      </c>
      <c r="C13" s="106">
        <f t="shared" si="0"/>
        <v>565.9547850293618</v>
      </c>
      <c r="D13" s="145">
        <v>31081.371963744201</v>
      </c>
      <c r="F13" s="138" t="s">
        <v>2273</v>
      </c>
      <c r="G13" s="138">
        <v>1022</v>
      </c>
      <c r="H13" s="138">
        <v>432851.58488232078</v>
      </c>
      <c r="I13" s="138">
        <v>423.53384039366023</v>
      </c>
      <c r="J13" s="138"/>
      <c r="K13" s="138"/>
      <c r="P13" s="174">
        <f t="shared" si="2"/>
        <v>565.9547850293618</v>
      </c>
      <c r="Q13" s="175">
        <f t="shared" si="1"/>
        <v>551.66787455822339</v>
      </c>
      <c r="R13" s="165">
        <f t="shared" si="3"/>
        <v>-2.5243907904051399E-2</v>
      </c>
    </row>
    <row r="14" spans="1:21" ht="15" thickBot="1" x14ac:dyDescent="0.4">
      <c r="A14" s="106">
        <v>2862.47</v>
      </c>
      <c r="B14" s="106">
        <v>1095.5369270123219</v>
      </c>
      <c r="C14" s="106">
        <f t="shared" si="0"/>
        <v>565.42956100176025</v>
      </c>
      <c r="D14" s="145">
        <v>45016.2336447989</v>
      </c>
      <c r="F14" s="139" t="s">
        <v>1130</v>
      </c>
      <c r="G14" s="139">
        <v>1023</v>
      </c>
      <c r="H14" s="139">
        <v>2197127.8266189853</v>
      </c>
      <c r="I14" s="139"/>
      <c r="J14" s="139"/>
      <c r="K14" s="139"/>
      <c r="P14" s="174">
        <f t="shared" si="2"/>
        <v>565.42956100176025</v>
      </c>
      <c r="Q14" s="175">
        <f t="shared" si="1"/>
        <v>577.2874978980384</v>
      </c>
      <c r="R14" s="165">
        <f t="shared" si="3"/>
        <v>2.097155457395905E-2</v>
      </c>
    </row>
    <row r="15" spans="1:21" ht="15" thickBot="1" x14ac:dyDescent="0.4">
      <c r="A15" s="106">
        <v>2862.47</v>
      </c>
      <c r="B15" s="106">
        <v>1243.2338191643471</v>
      </c>
      <c r="C15" s="106">
        <f t="shared" si="0"/>
        <v>586.52911702347808</v>
      </c>
      <c r="D15" s="145">
        <v>54061.366139626101</v>
      </c>
      <c r="P15" s="174">
        <f t="shared" si="2"/>
        <v>586.52911702347808</v>
      </c>
      <c r="Q15" s="175">
        <f t="shared" si="1"/>
        <v>593.9172207385061</v>
      </c>
      <c r="R15" s="165">
        <f t="shared" si="3"/>
        <v>1.2596311931658555E-2</v>
      </c>
    </row>
    <row r="16" spans="1:21" x14ac:dyDescent="0.35">
      <c r="A16" s="106">
        <v>2862.47</v>
      </c>
      <c r="B16" s="106">
        <v>1517.5262698024387</v>
      </c>
      <c r="C16" s="106">
        <f t="shared" si="0"/>
        <v>625.71375282891972</v>
      </c>
      <c r="D16" s="145">
        <v>63550.072249703</v>
      </c>
      <c r="F16" s="140"/>
      <c r="G16" s="140" t="s">
        <v>2274</v>
      </c>
      <c r="H16" s="140" t="s">
        <v>2265</v>
      </c>
      <c r="I16" s="140" t="s">
        <v>2275</v>
      </c>
      <c r="J16" s="140" t="s">
        <v>2276</v>
      </c>
      <c r="K16" s="140" t="s">
        <v>2277</v>
      </c>
      <c r="L16" s="140" t="s">
        <v>2278</v>
      </c>
      <c r="M16" s="140" t="s">
        <v>2279</v>
      </c>
      <c r="N16" s="140" t="s">
        <v>2280</v>
      </c>
      <c r="P16" s="174">
        <f t="shared" si="2"/>
        <v>625.71375282891972</v>
      </c>
      <c r="Q16" s="175">
        <f t="shared" si="1"/>
        <v>611.36246577117663</v>
      </c>
      <c r="R16" s="165">
        <f t="shared" si="3"/>
        <v>-2.2935866429112939E-2</v>
      </c>
    </row>
    <row r="17" spans="1:18" x14ac:dyDescent="0.35">
      <c r="A17" s="106">
        <v>2862.47</v>
      </c>
      <c r="B17" s="106">
        <v>1450.9187192274997</v>
      </c>
      <c r="C17" s="106">
        <f t="shared" si="0"/>
        <v>616.19838846107143</v>
      </c>
      <c r="D17" s="145">
        <v>71394.000753582499</v>
      </c>
      <c r="F17" s="138" t="s">
        <v>2281</v>
      </c>
      <c r="G17" s="161">
        <v>494.52392431159683</v>
      </c>
      <c r="H17" s="161">
        <v>1.267454251916609</v>
      </c>
      <c r="I17" s="161">
        <v>390.17102476384576</v>
      </c>
      <c r="J17" s="161">
        <v>0</v>
      </c>
      <c r="K17" s="161">
        <v>492.03681417692275</v>
      </c>
      <c r="L17" s="161">
        <v>497.01103444627091</v>
      </c>
      <c r="M17" s="161">
        <v>492.03681417692275</v>
      </c>
      <c r="N17" s="161">
        <v>497.01103444627091</v>
      </c>
      <c r="P17" s="174">
        <f t="shared" si="2"/>
        <v>616.19838846107143</v>
      </c>
      <c r="Q17" s="175">
        <f t="shared" si="1"/>
        <v>625.78374230577242</v>
      </c>
      <c r="R17" s="165">
        <f t="shared" si="3"/>
        <v>1.5555629524835357E-2</v>
      </c>
    </row>
    <row r="18" spans="1:18" ht="15" thickBot="1" x14ac:dyDescent="0.4">
      <c r="A18" s="106">
        <v>2862.47</v>
      </c>
      <c r="B18" s="106">
        <v>436.64961564044199</v>
      </c>
      <c r="C18" s="106">
        <f t="shared" si="0"/>
        <v>471.3028022343488</v>
      </c>
      <c r="D18" s="145">
        <v>3495.45982983364</v>
      </c>
      <c r="F18" s="139" t="s">
        <v>1103</v>
      </c>
      <c r="G18" s="162">
        <v>1.8385272797250972E-3</v>
      </c>
      <c r="H18" s="162">
        <v>2.8485958905715115E-5</v>
      </c>
      <c r="I18" s="162">
        <v>64.541526785543283</v>
      </c>
      <c r="J18" s="162">
        <v>0</v>
      </c>
      <c r="K18" s="162">
        <v>1.7826296274167954E-3</v>
      </c>
      <c r="L18" s="162">
        <v>1.894424932033399E-3</v>
      </c>
      <c r="M18" s="162">
        <v>1.7826296274167954E-3</v>
      </c>
      <c r="N18" s="162">
        <v>1.894424932033399E-3</v>
      </c>
      <c r="P18" s="174">
        <f t="shared" si="2"/>
        <v>471.3028022343488</v>
      </c>
      <c r="Q18" s="175">
        <f t="shared" si="1"/>
        <v>500.95042256392924</v>
      </c>
      <c r="R18" s="165">
        <f t="shared" si="3"/>
        <v>6.2905673781329607E-2</v>
      </c>
    </row>
    <row r="19" spans="1:18" x14ac:dyDescent="0.35">
      <c r="A19" s="106">
        <v>2862.47</v>
      </c>
      <c r="B19" s="106">
        <v>693.45556324094696</v>
      </c>
      <c r="C19" s="106">
        <f t="shared" si="0"/>
        <v>507.9893661772781</v>
      </c>
      <c r="D19" s="145">
        <v>14172.2970393051</v>
      </c>
      <c r="P19" s="174">
        <f t="shared" si="2"/>
        <v>507.9893661772781</v>
      </c>
      <c r="Q19" s="175">
        <f t="shared" si="1"/>
        <v>520.58007903472651</v>
      </c>
      <c r="R19" s="165">
        <f t="shared" si="3"/>
        <v>2.478538665522878E-2</v>
      </c>
    </row>
    <row r="20" spans="1:18" x14ac:dyDescent="0.35">
      <c r="A20" s="106">
        <v>2862.47</v>
      </c>
      <c r="B20" s="106">
        <v>813.33653887865808</v>
      </c>
      <c r="C20" s="106">
        <f t="shared" si="0"/>
        <v>525.11521983980833</v>
      </c>
      <c r="D20" s="145">
        <v>23954.0527728093</v>
      </c>
      <c r="F20" t="s">
        <v>2317</v>
      </c>
      <c r="P20" s="174">
        <f t="shared" si="2"/>
        <v>525.11521983980833</v>
      </c>
      <c r="Q20" s="175">
        <f t="shared" si="1"/>
        <v>538.56410379438137</v>
      </c>
      <c r="R20" s="165">
        <f t="shared" si="3"/>
        <v>2.5611300999189845E-2</v>
      </c>
    </row>
    <row r="21" spans="1:18" x14ac:dyDescent="0.35">
      <c r="A21" s="106">
        <v>2862.47</v>
      </c>
      <c r="B21" s="106">
        <v>1184.5881607474191</v>
      </c>
      <c r="C21" s="106">
        <f t="shared" si="0"/>
        <v>578.15116582105986</v>
      </c>
      <c r="D21" s="145">
        <v>31081.371963744201</v>
      </c>
      <c r="P21" s="174">
        <f t="shared" si="2"/>
        <v>578.15116582105986</v>
      </c>
      <c r="Q21" s="175">
        <f t="shared" si="1"/>
        <v>551.66787455822339</v>
      </c>
      <c r="R21" s="165">
        <f t="shared" si="3"/>
        <v>-4.5806863029025147E-2</v>
      </c>
    </row>
    <row r="22" spans="1:18" x14ac:dyDescent="0.35">
      <c r="A22" s="106">
        <v>2862.47</v>
      </c>
      <c r="B22" s="106">
        <v>1195.7013411657331</v>
      </c>
      <c r="C22" s="106">
        <f t="shared" si="0"/>
        <v>579.73876302367614</v>
      </c>
      <c r="D22" s="145">
        <v>45016.2336447989</v>
      </c>
      <c r="P22" s="174">
        <f t="shared" si="2"/>
        <v>579.73876302367614</v>
      </c>
      <c r="Q22" s="175">
        <f t="shared" si="1"/>
        <v>577.2874978980384</v>
      </c>
      <c r="R22" s="165">
        <f t="shared" si="3"/>
        <v>-4.2282236103257098E-3</v>
      </c>
    </row>
    <row r="23" spans="1:18" x14ac:dyDescent="0.35">
      <c r="A23" s="106">
        <v>2862.47</v>
      </c>
      <c r="B23" s="106">
        <v>1330.1298575252301</v>
      </c>
      <c r="C23" s="106">
        <f t="shared" si="0"/>
        <v>598.94283678931856</v>
      </c>
      <c r="D23" s="145">
        <v>54061.366139626101</v>
      </c>
      <c r="P23" s="174">
        <f t="shared" si="2"/>
        <v>598.94283678931856</v>
      </c>
      <c r="Q23" s="175">
        <f t="shared" si="1"/>
        <v>593.9172207385061</v>
      </c>
      <c r="R23" s="165">
        <f t="shared" si="3"/>
        <v>-8.3908108455770236E-3</v>
      </c>
    </row>
    <row r="24" spans="1:18" x14ac:dyDescent="0.35">
      <c r="A24" s="106">
        <v>2862.47</v>
      </c>
      <c r="B24" s="106">
        <v>1525.3082243645581</v>
      </c>
      <c r="C24" s="106">
        <f t="shared" si="0"/>
        <v>626.82546062350832</v>
      </c>
      <c r="D24" s="145">
        <v>63550.072249703</v>
      </c>
      <c r="P24" s="174">
        <f t="shared" si="2"/>
        <v>626.82546062350832</v>
      </c>
      <c r="Q24" s="175">
        <f t="shared" si="1"/>
        <v>611.36246577117663</v>
      </c>
      <c r="R24" s="165">
        <f t="shared" si="3"/>
        <v>-2.4668740859617455E-2</v>
      </c>
    </row>
    <row r="25" spans="1:18" x14ac:dyDescent="0.35">
      <c r="A25" s="106">
        <v>2862.47</v>
      </c>
      <c r="B25" s="106">
        <v>1463.2823660719969</v>
      </c>
      <c r="C25" s="106">
        <f t="shared" si="0"/>
        <v>617.96462372457086</v>
      </c>
      <c r="D25" s="145">
        <v>71394.000753582499</v>
      </c>
      <c r="P25" s="174">
        <f t="shared" si="2"/>
        <v>617.96462372457086</v>
      </c>
      <c r="Q25" s="175">
        <f t="shared" si="1"/>
        <v>625.78374230577242</v>
      </c>
      <c r="R25" s="165">
        <f t="shared" si="3"/>
        <v>1.2653019737723037E-2</v>
      </c>
    </row>
    <row r="26" spans="1:18" x14ac:dyDescent="0.35">
      <c r="A26" s="106">
        <v>2862.47</v>
      </c>
      <c r="B26" s="106">
        <v>439.81457772975801</v>
      </c>
      <c r="C26" s="106">
        <f t="shared" si="0"/>
        <v>471.75493967567974</v>
      </c>
      <c r="D26" s="145">
        <v>3495.45982983364</v>
      </c>
      <c r="P26" s="174">
        <f t="shared" si="2"/>
        <v>471.75493967567974</v>
      </c>
      <c r="Q26" s="175">
        <f t="shared" si="1"/>
        <v>500.95042256392924</v>
      </c>
      <c r="R26" s="165">
        <f t="shared" si="3"/>
        <v>6.1886968069313042E-2</v>
      </c>
    </row>
    <row r="27" spans="1:18" x14ac:dyDescent="0.35">
      <c r="A27" s="106">
        <v>2862.47</v>
      </c>
      <c r="B27" s="106">
        <v>696.00185948028297</v>
      </c>
      <c r="C27" s="106">
        <f t="shared" si="0"/>
        <v>508.35312278289751</v>
      </c>
      <c r="D27" s="145">
        <v>14172.2970393051</v>
      </c>
      <c r="P27" s="174">
        <f t="shared" si="2"/>
        <v>508.35312278289751</v>
      </c>
      <c r="Q27" s="175">
        <f t="shared" si="1"/>
        <v>520.58007903472651</v>
      </c>
      <c r="R27" s="165">
        <f t="shared" si="3"/>
        <v>2.4052092342611076E-2</v>
      </c>
    </row>
    <row r="28" spans="1:18" x14ac:dyDescent="0.35">
      <c r="A28" s="106">
        <v>2862.47</v>
      </c>
      <c r="B28" s="106">
        <v>816.18723258393857</v>
      </c>
      <c r="C28" s="106">
        <f t="shared" si="0"/>
        <v>525.52246179770543</v>
      </c>
      <c r="D28" s="145">
        <v>23954.0527728093</v>
      </c>
      <c r="P28" s="174">
        <f t="shared" si="2"/>
        <v>525.52246179770543</v>
      </c>
      <c r="Q28" s="175">
        <f t="shared" si="1"/>
        <v>538.56410379438137</v>
      </c>
      <c r="R28" s="165">
        <f t="shared" si="3"/>
        <v>2.4816526304248132E-2</v>
      </c>
    </row>
    <row r="29" spans="1:18" x14ac:dyDescent="0.35">
      <c r="A29" s="106">
        <v>2862.47</v>
      </c>
      <c r="B29" s="106">
        <v>1186.7101114691498</v>
      </c>
      <c r="C29" s="106">
        <f t="shared" si="0"/>
        <v>578.45430163844992</v>
      </c>
      <c r="D29" s="145">
        <v>31081.371963744201</v>
      </c>
      <c r="P29" s="174">
        <f t="shared" si="2"/>
        <v>578.45430163844992</v>
      </c>
      <c r="Q29" s="175">
        <f t="shared" si="1"/>
        <v>551.66787455822339</v>
      </c>
      <c r="R29" s="165">
        <f t="shared" si="3"/>
        <v>-4.6306902730872568E-2</v>
      </c>
    </row>
    <row r="30" spans="1:18" x14ac:dyDescent="0.35">
      <c r="A30" s="106">
        <v>2862.47</v>
      </c>
      <c r="B30" s="106">
        <v>1196.5310363642968</v>
      </c>
      <c r="C30" s="106">
        <f t="shared" si="0"/>
        <v>579.85729090918528</v>
      </c>
      <c r="D30" s="145">
        <v>45016.2336447989</v>
      </c>
      <c r="P30" s="174">
        <f t="shared" si="2"/>
        <v>579.85729090918528</v>
      </c>
      <c r="Q30" s="175">
        <f t="shared" si="1"/>
        <v>577.2874978980384</v>
      </c>
      <c r="R30" s="165">
        <f t="shared" si="3"/>
        <v>-4.4317680426464445E-3</v>
      </c>
    </row>
    <row r="31" spans="1:18" x14ac:dyDescent="0.35">
      <c r="A31" s="106">
        <v>2862.47</v>
      </c>
      <c r="B31" s="106">
        <v>1330.6703334970082</v>
      </c>
      <c r="C31" s="106">
        <f t="shared" si="0"/>
        <v>599.02004764242974</v>
      </c>
      <c r="D31" s="145">
        <v>54061.366139626101</v>
      </c>
      <c r="P31" s="174">
        <f t="shared" si="2"/>
        <v>599.02004764242974</v>
      </c>
      <c r="Q31" s="175">
        <f t="shared" si="1"/>
        <v>593.9172207385061</v>
      </c>
      <c r="R31" s="165">
        <f t="shared" si="3"/>
        <v>-8.5186245836126329E-3</v>
      </c>
    </row>
    <row r="32" spans="1:18" x14ac:dyDescent="0.35">
      <c r="A32" s="106">
        <v>2862.47</v>
      </c>
      <c r="B32" s="106">
        <v>1525.2075789104886</v>
      </c>
      <c r="C32" s="106">
        <f t="shared" si="0"/>
        <v>626.81108270149832</v>
      </c>
      <c r="D32" s="145">
        <v>63550.072249703</v>
      </c>
      <c r="P32" s="174">
        <f t="shared" si="2"/>
        <v>626.81108270149832</v>
      </c>
      <c r="Q32" s="175">
        <f t="shared" si="1"/>
        <v>611.36246577117663</v>
      </c>
      <c r="R32" s="165">
        <f t="shared" si="3"/>
        <v>-2.4646368509854022E-2</v>
      </c>
    </row>
    <row r="33" spans="1:18" x14ac:dyDescent="0.35">
      <c r="A33" s="106">
        <v>2862.47</v>
      </c>
      <c r="B33" s="106">
        <v>1464.3215036546524</v>
      </c>
      <c r="C33" s="106">
        <f t="shared" si="0"/>
        <v>618.11307195066456</v>
      </c>
      <c r="D33" s="145">
        <v>71394.000753582499</v>
      </c>
      <c r="P33" s="174">
        <f t="shared" si="2"/>
        <v>618.11307195066456</v>
      </c>
      <c r="Q33" s="175">
        <f t="shared" si="1"/>
        <v>625.78374230577242</v>
      </c>
      <c r="R33" s="165">
        <f t="shared" si="3"/>
        <v>1.2409817399428924E-2</v>
      </c>
    </row>
    <row r="34" spans="1:18" x14ac:dyDescent="0.35">
      <c r="A34" s="106">
        <v>2862.47</v>
      </c>
      <c r="B34" s="106">
        <v>452.81237151399057</v>
      </c>
      <c r="C34" s="106">
        <f t="shared" si="0"/>
        <v>473.61176735914148</v>
      </c>
      <c r="D34" s="145">
        <v>3495.45982983364</v>
      </c>
      <c r="P34" s="174">
        <f t="shared" si="2"/>
        <v>473.61176735914148</v>
      </c>
      <c r="Q34" s="175">
        <f t="shared" si="1"/>
        <v>500.95042256392924</v>
      </c>
      <c r="R34" s="165">
        <f t="shared" si="3"/>
        <v>5.7723766783135622E-2</v>
      </c>
    </row>
    <row r="35" spans="1:18" x14ac:dyDescent="0.35">
      <c r="A35" s="106">
        <v>2862.47</v>
      </c>
      <c r="B35" s="106">
        <v>705.71745828605253</v>
      </c>
      <c r="C35" s="106">
        <f t="shared" si="0"/>
        <v>509.74106546943602</v>
      </c>
      <c r="D35" s="145">
        <v>14172.2970393051</v>
      </c>
      <c r="P35" s="174">
        <f t="shared" si="2"/>
        <v>509.74106546943602</v>
      </c>
      <c r="Q35" s="175">
        <f t="shared" si="1"/>
        <v>520.58007903472651</v>
      </c>
      <c r="R35" s="165">
        <f t="shared" si="3"/>
        <v>2.1263763701887539E-2</v>
      </c>
    </row>
    <row r="36" spans="1:18" x14ac:dyDescent="0.35">
      <c r="A36" s="106">
        <v>2862.47</v>
      </c>
      <c r="B36" s="106">
        <v>843.07152871989979</v>
      </c>
      <c r="C36" s="106">
        <f t="shared" si="0"/>
        <v>529.36307553141421</v>
      </c>
      <c r="D36" s="145">
        <v>23954.0527728093</v>
      </c>
      <c r="P36" s="174">
        <f t="shared" si="2"/>
        <v>529.36307553141421</v>
      </c>
      <c r="Q36" s="175">
        <f t="shared" si="1"/>
        <v>538.56410379438137</v>
      </c>
      <c r="R36" s="165">
        <f t="shared" si="3"/>
        <v>1.7381318585038219E-2</v>
      </c>
    </row>
    <row r="37" spans="1:18" x14ac:dyDescent="0.35">
      <c r="A37" s="106">
        <v>2862.47</v>
      </c>
      <c r="B37" s="106">
        <v>1212.6326236268164</v>
      </c>
      <c r="C37" s="106">
        <f t="shared" si="0"/>
        <v>582.15751766097378</v>
      </c>
      <c r="D37" s="145">
        <v>31081.371963744201</v>
      </c>
      <c r="P37" s="174">
        <f t="shared" si="2"/>
        <v>582.15751766097378</v>
      </c>
      <c r="Q37" s="175">
        <f t="shared" si="1"/>
        <v>551.66787455822339</v>
      </c>
      <c r="R37" s="165">
        <f t="shared" si="3"/>
        <v>-5.2373528087816257E-2</v>
      </c>
    </row>
    <row r="38" spans="1:18" x14ac:dyDescent="0.35">
      <c r="A38" s="106">
        <v>2862.47</v>
      </c>
      <c r="B38" s="106">
        <v>1212.8299872353887</v>
      </c>
      <c r="C38" s="106">
        <f t="shared" si="0"/>
        <v>582.18571246219835</v>
      </c>
      <c r="D38" s="145">
        <v>45016.2336447989</v>
      </c>
      <c r="P38" s="174">
        <f t="shared" si="2"/>
        <v>582.18571246219835</v>
      </c>
      <c r="Q38" s="175">
        <f t="shared" si="1"/>
        <v>577.2874978980384</v>
      </c>
      <c r="R38" s="165">
        <f t="shared" si="3"/>
        <v>-8.4134915359641571E-3</v>
      </c>
    </row>
    <row r="39" spans="1:18" x14ac:dyDescent="0.35">
      <c r="A39" s="106">
        <v>2862.47</v>
      </c>
      <c r="B39" s="106">
        <v>1339.4625713475805</v>
      </c>
      <c r="C39" s="106">
        <f t="shared" si="0"/>
        <v>600.27608162108288</v>
      </c>
      <c r="D39" s="145">
        <v>54061.366139626101</v>
      </c>
      <c r="P39" s="174">
        <f t="shared" si="2"/>
        <v>600.27608162108288</v>
      </c>
      <c r="Q39" s="175">
        <f t="shared" si="1"/>
        <v>593.9172207385061</v>
      </c>
      <c r="R39" s="165">
        <f t="shared" si="3"/>
        <v>-1.0593227145423323E-2</v>
      </c>
    </row>
    <row r="40" spans="1:18" x14ac:dyDescent="0.35">
      <c r="A40" s="106">
        <v>2862.47</v>
      </c>
      <c r="B40" s="106">
        <v>1555.9534426539412</v>
      </c>
      <c r="C40" s="106">
        <f t="shared" si="0"/>
        <v>631.20334895056294</v>
      </c>
      <c r="D40" s="145">
        <v>63550.072249703</v>
      </c>
      <c r="P40" s="174">
        <f t="shared" si="2"/>
        <v>631.20334895056294</v>
      </c>
      <c r="Q40" s="175">
        <f t="shared" si="1"/>
        <v>611.36246577117663</v>
      </c>
      <c r="R40" s="165">
        <f t="shared" si="3"/>
        <v>-3.1433425079847477E-2</v>
      </c>
    </row>
    <row r="41" spans="1:18" x14ac:dyDescent="0.35">
      <c r="A41" s="106">
        <v>2862.47</v>
      </c>
      <c r="B41" s="106">
        <v>1520.7534714474191</v>
      </c>
      <c r="C41" s="106">
        <f t="shared" si="0"/>
        <v>626.17478163534554</v>
      </c>
      <c r="D41" s="145">
        <v>71394.000753582499</v>
      </c>
      <c r="P41" s="174">
        <f t="shared" si="2"/>
        <v>626.17478163534554</v>
      </c>
      <c r="Q41" s="175">
        <f t="shared" si="1"/>
        <v>625.78374230577242</v>
      </c>
      <c r="R41" s="165">
        <f t="shared" si="3"/>
        <v>-6.2448910598389418E-4</v>
      </c>
    </row>
    <row r="42" spans="1:18" x14ac:dyDescent="0.35">
      <c r="A42" s="106">
        <v>2862.47</v>
      </c>
      <c r="B42" s="106">
        <v>454.94634387577474</v>
      </c>
      <c r="C42" s="106">
        <f t="shared" si="0"/>
        <v>473.91662055368209</v>
      </c>
      <c r="D42" s="145">
        <v>3495.45982983364</v>
      </c>
      <c r="P42" s="174">
        <f t="shared" si="2"/>
        <v>473.91662055368209</v>
      </c>
      <c r="Q42" s="175">
        <f t="shared" si="1"/>
        <v>500.95042256392924</v>
      </c>
      <c r="R42" s="165">
        <f t="shared" si="3"/>
        <v>5.704337184600794E-2</v>
      </c>
    </row>
    <row r="43" spans="1:18" x14ac:dyDescent="0.35">
      <c r="A43" s="106">
        <v>2862.47</v>
      </c>
      <c r="B43" s="106">
        <v>707.17763837486359</v>
      </c>
      <c r="C43" s="106">
        <f t="shared" si="0"/>
        <v>509.94966262498048</v>
      </c>
      <c r="D43" s="145">
        <v>14172.2970393051</v>
      </c>
      <c r="P43" s="174">
        <f t="shared" si="2"/>
        <v>509.94966262498048</v>
      </c>
      <c r="Q43" s="175">
        <f t="shared" si="1"/>
        <v>520.58007903472651</v>
      </c>
      <c r="R43" s="165">
        <f t="shared" si="3"/>
        <v>2.0846011261240305E-2</v>
      </c>
    </row>
    <row r="44" spans="1:18" x14ac:dyDescent="0.35">
      <c r="A44" s="106">
        <v>2862.47</v>
      </c>
      <c r="B44" s="106">
        <v>844.3879478632025</v>
      </c>
      <c r="C44" s="106">
        <f t="shared" si="0"/>
        <v>529.55113540902892</v>
      </c>
      <c r="D44" s="145">
        <v>23954.0527728093</v>
      </c>
      <c r="P44" s="174">
        <f t="shared" si="2"/>
        <v>529.55113540902892</v>
      </c>
      <c r="Q44" s="175">
        <f t="shared" si="1"/>
        <v>538.56410379438137</v>
      </c>
      <c r="R44" s="165">
        <f t="shared" si="3"/>
        <v>1.7020015221742124E-2</v>
      </c>
    </row>
    <row r="45" spans="1:18" x14ac:dyDescent="0.35">
      <c r="A45" s="106">
        <v>2862.47</v>
      </c>
      <c r="B45" s="106">
        <v>1213.2303518005915</v>
      </c>
      <c r="C45" s="106">
        <f t="shared" si="0"/>
        <v>582.2429074000845</v>
      </c>
      <c r="D45" s="145">
        <v>31081.371963744201</v>
      </c>
      <c r="P45" s="174">
        <f t="shared" si="2"/>
        <v>582.2429074000845</v>
      </c>
      <c r="Q45" s="175">
        <f t="shared" si="1"/>
        <v>551.66787455822339</v>
      </c>
      <c r="R45" s="165">
        <f t="shared" si="3"/>
        <v>-5.2512503721838688E-2</v>
      </c>
    </row>
    <row r="46" spans="1:18" x14ac:dyDescent="0.35">
      <c r="A46" s="106">
        <v>2862.47</v>
      </c>
      <c r="B46" s="106">
        <v>1211.0650460545025</v>
      </c>
      <c r="C46" s="106">
        <f t="shared" si="0"/>
        <v>581.93357800778608</v>
      </c>
      <c r="D46" s="145">
        <v>45016.2336447989</v>
      </c>
      <c r="P46" s="174">
        <f t="shared" si="2"/>
        <v>581.93357800778608</v>
      </c>
      <c r="Q46" s="175">
        <f t="shared" si="1"/>
        <v>577.2874978980384</v>
      </c>
      <c r="R46" s="165">
        <f t="shared" si="3"/>
        <v>-7.9838666908571554E-3</v>
      </c>
    </row>
    <row r="47" spans="1:18" x14ac:dyDescent="0.35">
      <c r="A47" s="106">
        <v>2862.47</v>
      </c>
      <c r="B47" s="106">
        <v>1337.0567931220526</v>
      </c>
      <c r="C47" s="106">
        <f t="shared" si="0"/>
        <v>599.93239901743607</v>
      </c>
      <c r="D47" s="145">
        <v>54061.366139626101</v>
      </c>
      <c r="P47" s="174">
        <f t="shared" si="2"/>
        <v>599.93239901743607</v>
      </c>
      <c r="Q47" s="175">
        <f t="shared" si="1"/>
        <v>593.9172207385061</v>
      </c>
      <c r="R47" s="165">
        <f t="shared" si="3"/>
        <v>-1.0026426792054566E-2</v>
      </c>
    </row>
    <row r="48" spans="1:18" x14ac:dyDescent="0.35">
      <c r="A48" s="106">
        <v>2862.47</v>
      </c>
      <c r="B48" s="106">
        <v>1552.2174348667552</v>
      </c>
      <c r="C48" s="106">
        <f t="shared" si="0"/>
        <v>630.66963355239363</v>
      </c>
      <c r="D48" s="145">
        <v>63550.072249703</v>
      </c>
      <c r="P48" s="174">
        <f t="shared" si="2"/>
        <v>630.66963355239363</v>
      </c>
      <c r="Q48" s="175">
        <f t="shared" si="1"/>
        <v>611.36246577117663</v>
      </c>
      <c r="R48" s="165">
        <f t="shared" si="3"/>
        <v>-3.06137583832361E-2</v>
      </c>
    </row>
    <row r="49" spans="1:18" x14ac:dyDescent="0.35">
      <c r="A49" s="106">
        <v>2862.47</v>
      </c>
      <c r="B49" s="106">
        <v>1519.0454366506858</v>
      </c>
      <c r="C49" s="106">
        <f t="shared" si="0"/>
        <v>625.93077666438364</v>
      </c>
      <c r="D49" s="145">
        <v>71394.000753582499</v>
      </c>
      <c r="P49" s="174">
        <f t="shared" si="2"/>
        <v>625.93077666438364</v>
      </c>
      <c r="Q49" s="175">
        <f t="shared" si="1"/>
        <v>625.78374230577242</v>
      </c>
      <c r="R49" s="165">
        <f t="shared" si="3"/>
        <v>-2.3490514301716114E-4</v>
      </c>
    </row>
    <row r="50" spans="1:18" x14ac:dyDescent="0.35">
      <c r="A50" s="106">
        <v>2862.47</v>
      </c>
      <c r="B50" s="106">
        <v>377.77889798612665</v>
      </c>
      <c r="C50" s="106">
        <f t="shared" si="0"/>
        <v>462.89269971230379</v>
      </c>
      <c r="D50" s="145">
        <v>3495.45982983364</v>
      </c>
      <c r="P50" s="174">
        <f t="shared" si="2"/>
        <v>462.89269971230379</v>
      </c>
      <c r="Q50" s="175">
        <f t="shared" si="1"/>
        <v>500.95042256392924</v>
      </c>
      <c r="R50" s="165">
        <f t="shared" si="3"/>
        <v>8.221715934444207E-2</v>
      </c>
    </row>
    <row r="51" spans="1:18" x14ac:dyDescent="0.35">
      <c r="A51" s="106">
        <v>2862.47</v>
      </c>
      <c r="B51" s="106">
        <v>618.21456993139429</v>
      </c>
      <c r="C51" s="106">
        <f t="shared" si="0"/>
        <v>497.24065284734201</v>
      </c>
      <c r="D51" s="145">
        <v>14172.2970393051</v>
      </c>
      <c r="P51" s="174">
        <f t="shared" si="2"/>
        <v>497.24065284734201</v>
      </c>
      <c r="Q51" s="175">
        <f t="shared" si="1"/>
        <v>520.58007903472651</v>
      </c>
      <c r="R51" s="165">
        <f t="shared" si="3"/>
        <v>4.6937888231254332E-2</v>
      </c>
    </row>
    <row r="52" spans="1:18" x14ac:dyDescent="0.35">
      <c r="A52" s="106">
        <v>2862.47</v>
      </c>
      <c r="B52" s="106">
        <v>736.52154702176097</v>
      </c>
      <c r="C52" s="106">
        <f t="shared" si="0"/>
        <v>514.14164957453727</v>
      </c>
      <c r="D52" s="145">
        <v>23954.0527728093</v>
      </c>
      <c r="P52" s="174">
        <f t="shared" si="2"/>
        <v>514.14164957453727</v>
      </c>
      <c r="Q52" s="175">
        <f t="shared" si="1"/>
        <v>538.56410379438137</v>
      </c>
      <c r="R52" s="165">
        <f t="shared" si="3"/>
        <v>4.7501411799752313E-2</v>
      </c>
    </row>
    <row r="53" spans="1:18" x14ac:dyDescent="0.35">
      <c r="A53" s="106">
        <v>2862.47</v>
      </c>
      <c r="B53" s="106">
        <v>1089.3674918350221</v>
      </c>
      <c r="C53" s="106">
        <f t="shared" si="0"/>
        <v>564.54821311928879</v>
      </c>
      <c r="D53" s="145">
        <v>31081.371963744201</v>
      </c>
      <c r="P53" s="174">
        <f t="shared" si="2"/>
        <v>564.54821311928879</v>
      </c>
      <c r="Q53" s="175">
        <f t="shared" si="1"/>
        <v>551.66787455822339</v>
      </c>
      <c r="R53" s="165">
        <f t="shared" si="3"/>
        <v>-2.2815303036560652E-2</v>
      </c>
    </row>
    <row r="54" spans="1:18" x14ac:dyDescent="0.35">
      <c r="A54" s="106">
        <v>2862.47</v>
      </c>
      <c r="B54" s="106">
        <v>1082.7450403028747</v>
      </c>
      <c r="C54" s="106">
        <f t="shared" si="0"/>
        <v>563.60214861469638</v>
      </c>
      <c r="D54" s="145">
        <v>45016.2336447989</v>
      </c>
      <c r="P54" s="174">
        <f t="shared" si="2"/>
        <v>563.60214861469638</v>
      </c>
      <c r="Q54" s="175">
        <f t="shared" si="1"/>
        <v>577.2874978980384</v>
      </c>
      <c r="R54" s="165">
        <f t="shared" si="3"/>
        <v>2.4281932418071639E-2</v>
      </c>
    </row>
    <row r="55" spans="1:18" x14ac:dyDescent="0.35">
      <c r="A55" s="106">
        <v>2862.47</v>
      </c>
      <c r="B55" s="106">
        <v>1208.752462248058</v>
      </c>
      <c r="C55" s="106">
        <f t="shared" si="0"/>
        <v>581.60320889257969</v>
      </c>
      <c r="D55" s="145">
        <v>54061.366139626101</v>
      </c>
      <c r="P55" s="174">
        <f t="shared" si="2"/>
        <v>581.60320889257969</v>
      </c>
      <c r="Q55" s="175">
        <f t="shared" si="1"/>
        <v>593.9172207385061</v>
      </c>
      <c r="R55" s="165">
        <f t="shared" si="3"/>
        <v>2.117253078670811E-2</v>
      </c>
    </row>
    <row r="56" spans="1:18" x14ac:dyDescent="0.35">
      <c r="A56" s="106">
        <v>2862.47</v>
      </c>
      <c r="B56" s="106">
        <v>1458.4547850964525</v>
      </c>
      <c r="C56" s="106">
        <f t="shared" si="0"/>
        <v>617.27496929949314</v>
      </c>
      <c r="D56" s="145">
        <v>63550.072249703</v>
      </c>
      <c r="P56" s="174">
        <f t="shared" si="2"/>
        <v>617.27496929949314</v>
      </c>
      <c r="Q56" s="175">
        <f t="shared" si="1"/>
        <v>611.36246577117663</v>
      </c>
      <c r="R56" s="165">
        <f t="shared" si="3"/>
        <v>-9.5783950789811723E-3</v>
      </c>
    </row>
    <row r="57" spans="1:18" x14ac:dyDescent="0.35">
      <c r="A57" s="106">
        <v>2862.47</v>
      </c>
      <c r="B57" s="106">
        <v>1458.7382952664052</v>
      </c>
      <c r="C57" s="106">
        <f t="shared" si="0"/>
        <v>617.31547075234357</v>
      </c>
      <c r="D57" s="145">
        <v>71394.000753582499</v>
      </c>
      <c r="P57" s="174">
        <f t="shared" si="2"/>
        <v>617.31547075234357</v>
      </c>
      <c r="Q57" s="175">
        <f t="shared" si="1"/>
        <v>625.78374230577242</v>
      </c>
      <c r="R57" s="165">
        <f t="shared" si="3"/>
        <v>1.3717899444684711E-2</v>
      </c>
    </row>
    <row r="58" spans="1:18" x14ac:dyDescent="0.35">
      <c r="A58" s="106">
        <v>2862.47</v>
      </c>
      <c r="B58" s="106">
        <v>378.98625817142448</v>
      </c>
      <c r="C58" s="106">
        <f t="shared" si="0"/>
        <v>463.06517973877493</v>
      </c>
      <c r="D58" s="145">
        <v>3495.45982983364</v>
      </c>
      <c r="P58" s="174">
        <f t="shared" si="2"/>
        <v>463.06517973877493</v>
      </c>
      <c r="Q58" s="175">
        <f t="shared" si="1"/>
        <v>500.95042256392924</v>
      </c>
      <c r="R58" s="165">
        <f t="shared" si="3"/>
        <v>8.1814060920162968E-2</v>
      </c>
    </row>
    <row r="59" spans="1:18" x14ac:dyDescent="0.35">
      <c r="A59" s="106">
        <v>2862.47</v>
      </c>
      <c r="B59" s="106">
        <v>619.00500256191356</v>
      </c>
      <c r="C59" s="106">
        <f t="shared" si="0"/>
        <v>497.35357179455906</v>
      </c>
      <c r="D59" s="145">
        <v>14172.2970393051</v>
      </c>
      <c r="P59" s="174">
        <f t="shared" si="2"/>
        <v>497.35357179455906</v>
      </c>
      <c r="Q59" s="175">
        <f t="shared" si="1"/>
        <v>520.58007903472651</v>
      </c>
      <c r="R59" s="165">
        <f t="shared" si="3"/>
        <v>4.6700191890371334E-2</v>
      </c>
    </row>
    <row r="60" spans="1:18" x14ac:dyDescent="0.35">
      <c r="A60" s="106">
        <v>2862.47</v>
      </c>
      <c r="B60" s="106">
        <v>736.73817356579411</v>
      </c>
      <c r="C60" s="106">
        <f t="shared" si="0"/>
        <v>514.17259622368488</v>
      </c>
      <c r="D60" s="145">
        <v>23954.0527728093</v>
      </c>
      <c r="P60" s="174">
        <f t="shared" si="2"/>
        <v>514.17259622368488</v>
      </c>
      <c r="Q60" s="175">
        <f t="shared" si="1"/>
        <v>538.56410379438137</v>
      </c>
      <c r="R60" s="165">
        <f t="shared" si="3"/>
        <v>4.7438365540751759E-2</v>
      </c>
    </row>
    <row r="61" spans="1:18" x14ac:dyDescent="0.35">
      <c r="A61" s="106">
        <v>2862.47</v>
      </c>
      <c r="B61" s="106">
        <v>1086.8478150229857</v>
      </c>
      <c r="C61" s="106">
        <f t="shared" si="0"/>
        <v>564.18825928899798</v>
      </c>
      <c r="D61" s="145">
        <v>31081.371963744201</v>
      </c>
      <c r="P61" s="174">
        <f t="shared" si="2"/>
        <v>564.18825928899798</v>
      </c>
      <c r="Q61" s="175">
        <f t="shared" si="1"/>
        <v>551.66787455822339</v>
      </c>
      <c r="R61" s="165">
        <f t="shared" si="3"/>
        <v>-2.2191856219328399E-2</v>
      </c>
    </row>
    <row r="62" spans="1:18" x14ac:dyDescent="0.35">
      <c r="A62" s="106">
        <v>2862.47</v>
      </c>
      <c r="B62" s="106">
        <v>1080.4135559737053</v>
      </c>
      <c r="C62" s="106">
        <f t="shared" si="0"/>
        <v>563.269079424815</v>
      </c>
      <c r="D62" s="145">
        <v>45016.2336447989</v>
      </c>
      <c r="P62" s="174">
        <f t="shared" si="2"/>
        <v>563.269079424815</v>
      </c>
      <c r="Q62" s="175">
        <f t="shared" si="1"/>
        <v>577.2874978980384</v>
      </c>
      <c r="R62" s="165">
        <f t="shared" si="3"/>
        <v>2.4887605205558883E-2</v>
      </c>
    </row>
    <row r="63" spans="1:18" x14ac:dyDescent="0.35">
      <c r="A63" s="106">
        <v>2862.47</v>
      </c>
      <c r="B63" s="106">
        <v>1204.6369611620082</v>
      </c>
      <c r="C63" s="106">
        <f t="shared" si="0"/>
        <v>581.01528016600116</v>
      </c>
      <c r="D63" s="145">
        <v>54061.366139626101</v>
      </c>
      <c r="P63" s="174">
        <f t="shared" si="2"/>
        <v>581.01528016600116</v>
      </c>
      <c r="Q63" s="175">
        <f t="shared" si="1"/>
        <v>593.9172207385061</v>
      </c>
      <c r="R63" s="165">
        <f t="shared" si="3"/>
        <v>2.2205854153816373E-2</v>
      </c>
    </row>
    <row r="64" spans="1:18" x14ac:dyDescent="0.35">
      <c r="A64" s="106">
        <v>2862.47</v>
      </c>
      <c r="B64" s="106">
        <v>1450.7374825054942</v>
      </c>
      <c r="C64" s="106">
        <f t="shared" si="0"/>
        <v>616.17249750078486</v>
      </c>
      <c r="D64" s="145">
        <v>63550.072249703</v>
      </c>
      <c r="P64" s="174">
        <f t="shared" si="2"/>
        <v>616.17249750078486</v>
      </c>
      <c r="Q64" s="175">
        <f t="shared" si="1"/>
        <v>611.36246577117663</v>
      </c>
      <c r="R64" s="165">
        <f t="shared" si="3"/>
        <v>-7.8063070797834699E-3</v>
      </c>
    </row>
    <row r="65" spans="1:18" x14ac:dyDescent="0.35">
      <c r="A65" s="106">
        <v>2862.47</v>
      </c>
      <c r="B65" s="106">
        <v>1452.881738374072</v>
      </c>
      <c r="C65" s="106">
        <f t="shared" si="0"/>
        <v>616.47881976772453</v>
      </c>
      <c r="D65" s="145">
        <v>71394.000753582499</v>
      </c>
      <c r="P65" s="174">
        <f t="shared" si="2"/>
        <v>616.47881976772453</v>
      </c>
      <c r="Q65" s="175">
        <f t="shared" si="1"/>
        <v>625.78374230577242</v>
      </c>
      <c r="R65" s="165">
        <f t="shared" si="3"/>
        <v>1.5093661354908861E-2</v>
      </c>
    </row>
    <row r="66" spans="1:18" x14ac:dyDescent="0.35">
      <c r="A66" s="106">
        <v>2862.47</v>
      </c>
      <c r="B66" s="106">
        <v>397.32853860959972</v>
      </c>
      <c r="C66" s="106">
        <f t="shared" ref="C66:C129" si="4">SUM(A66:B66)/7</f>
        <v>465.6855055156571</v>
      </c>
      <c r="D66" s="145">
        <v>3495.45982983364</v>
      </c>
      <c r="P66" s="174">
        <f t="shared" si="2"/>
        <v>465.6855055156571</v>
      </c>
      <c r="Q66" s="175">
        <f t="shared" ref="Q66:Q129" si="5">$G$17+D66*$G$18</f>
        <v>500.95042256392924</v>
      </c>
      <c r="R66" s="165">
        <f t="shared" si="3"/>
        <v>7.5726894289361635E-2</v>
      </c>
    </row>
    <row r="67" spans="1:18" x14ac:dyDescent="0.35">
      <c r="A67" s="106">
        <v>2862.47</v>
      </c>
      <c r="B67" s="106">
        <v>643.39132453955813</v>
      </c>
      <c r="C67" s="106">
        <f t="shared" si="4"/>
        <v>500.83733207707974</v>
      </c>
      <c r="D67" s="145">
        <v>14172.2970393051</v>
      </c>
      <c r="P67" s="174">
        <f t="shared" ref="P67:P130" si="6">C67</f>
        <v>500.83733207707974</v>
      </c>
      <c r="Q67" s="175">
        <f t="shared" si="5"/>
        <v>520.58007903472651</v>
      </c>
      <c r="R67" s="165">
        <f t="shared" ref="R67:R130" si="7">Q67/P67-1</f>
        <v>3.9419479525955703E-2</v>
      </c>
    </row>
    <row r="68" spans="1:18" x14ac:dyDescent="0.35">
      <c r="A68" s="106">
        <v>2862.47</v>
      </c>
      <c r="B68" s="106">
        <v>766.15821043428025</v>
      </c>
      <c r="C68" s="106">
        <f t="shared" si="4"/>
        <v>518.37545863346861</v>
      </c>
      <c r="D68" s="145">
        <v>23954.0527728093</v>
      </c>
      <c r="P68" s="174">
        <f t="shared" si="6"/>
        <v>518.37545863346861</v>
      </c>
      <c r="Q68" s="175">
        <f t="shared" si="5"/>
        <v>538.56410379438137</v>
      </c>
      <c r="R68" s="165">
        <f t="shared" si="7"/>
        <v>3.8945989484405086E-2</v>
      </c>
    </row>
    <row r="69" spans="1:18" x14ac:dyDescent="0.35">
      <c r="A69" s="106">
        <v>2862.47</v>
      </c>
      <c r="B69" s="106">
        <v>1126.3423596415776</v>
      </c>
      <c r="C69" s="106">
        <f t="shared" si="4"/>
        <v>569.83033709165386</v>
      </c>
      <c r="D69" s="145">
        <v>31081.371963744201</v>
      </c>
      <c r="P69" s="174">
        <f t="shared" si="6"/>
        <v>569.83033709165386</v>
      </c>
      <c r="Q69" s="175">
        <f t="shared" si="5"/>
        <v>551.66787455822339</v>
      </c>
      <c r="R69" s="165">
        <f t="shared" si="7"/>
        <v>-3.1873456625930996E-2</v>
      </c>
    </row>
    <row r="70" spans="1:18" x14ac:dyDescent="0.35">
      <c r="A70" s="106">
        <v>2862.47</v>
      </c>
      <c r="B70" s="106">
        <v>1120.9793596394998</v>
      </c>
      <c r="C70" s="106">
        <f t="shared" si="4"/>
        <v>569.06419423421426</v>
      </c>
      <c r="D70" s="145">
        <v>45016.2336447989</v>
      </c>
      <c r="P70" s="174">
        <f t="shared" si="6"/>
        <v>569.06419423421426</v>
      </c>
      <c r="Q70" s="175">
        <f t="shared" si="5"/>
        <v>577.2874978980384</v>
      </c>
      <c r="R70" s="165">
        <f t="shared" si="7"/>
        <v>1.4450572970752695E-2</v>
      </c>
    </row>
    <row r="71" spans="1:18" x14ac:dyDescent="0.35">
      <c r="A71" s="106">
        <v>2862.47</v>
      </c>
      <c r="B71" s="106">
        <v>1271.148508217819</v>
      </c>
      <c r="C71" s="106">
        <f t="shared" si="4"/>
        <v>590.51692974540276</v>
      </c>
      <c r="D71" s="145">
        <v>54061.366139626101</v>
      </c>
      <c r="P71" s="174">
        <f t="shared" si="6"/>
        <v>590.51692974540276</v>
      </c>
      <c r="Q71" s="175">
        <f t="shared" si="5"/>
        <v>593.9172207385061</v>
      </c>
      <c r="R71" s="165">
        <f t="shared" si="7"/>
        <v>5.7581600489748919E-3</v>
      </c>
    </row>
    <row r="72" spans="1:18" x14ac:dyDescent="0.35">
      <c r="A72" s="106">
        <v>2862.47</v>
      </c>
      <c r="B72" s="106">
        <v>1555.0634691720775</v>
      </c>
      <c r="C72" s="106">
        <f t="shared" si="4"/>
        <v>631.07620988172528</v>
      </c>
      <c r="D72" s="145">
        <v>63550.072249703</v>
      </c>
      <c r="P72" s="174">
        <f t="shared" si="6"/>
        <v>631.07620988172528</v>
      </c>
      <c r="Q72" s="175">
        <f t="shared" si="5"/>
        <v>611.36246577117663</v>
      </c>
      <c r="R72" s="165">
        <f t="shared" si="7"/>
        <v>-3.1238293888852686E-2</v>
      </c>
    </row>
    <row r="73" spans="1:18" x14ac:dyDescent="0.35">
      <c r="A73" s="106">
        <v>2862.47</v>
      </c>
      <c r="B73" s="106">
        <v>1486.2484389252302</v>
      </c>
      <c r="C73" s="106">
        <f t="shared" si="4"/>
        <v>621.2454912750328</v>
      </c>
      <c r="D73" s="145">
        <v>71394.000753582499</v>
      </c>
      <c r="P73" s="174">
        <f t="shared" si="6"/>
        <v>621.2454912750328</v>
      </c>
      <c r="Q73" s="175">
        <f t="shared" si="5"/>
        <v>625.78374230577242</v>
      </c>
      <c r="R73" s="165">
        <f t="shared" si="7"/>
        <v>7.305084856914501E-3</v>
      </c>
    </row>
    <row r="74" spans="1:18" x14ac:dyDescent="0.35">
      <c r="A74" s="106">
        <v>2862.47</v>
      </c>
      <c r="B74" s="106">
        <v>398.58212019305029</v>
      </c>
      <c r="C74" s="106">
        <f t="shared" si="4"/>
        <v>465.86458859900716</v>
      </c>
      <c r="D74" s="145">
        <v>3495.45982983364</v>
      </c>
      <c r="P74" s="174">
        <f t="shared" si="6"/>
        <v>465.86458859900716</v>
      </c>
      <c r="Q74" s="175">
        <f t="shared" si="5"/>
        <v>500.95042256392924</v>
      </c>
      <c r="R74" s="165">
        <f t="shared" si="7"/>
        <v>7.5313373936481298E-2</v>
      </c>
    </row>
    <row r="75" spans="1:18" x14ac:dyDescent="0.35">
      <c r="A75" s="106">
        <v>2862.47</v>
      </c>
      <c r="B75" s="106">
        <v>644.02606543971353</v>
      </c>
      <c r="C75" s="106">
        <f t="shared" si="4"/>
        <v>500.92800934853045</v>
      </c>
      <c r="D75" s="145">
        <v>14172.2970393051</v>
      </c>
      <c r="P75" s="174">
        <f t="shared" si="6"/>
        <v>500.92800934853045</v>
      </c>
      <c r="Q75" s="175">
        <f t="shared" si="5"/>
        <v>520.58007903472651</v>
      </c>
      <c r="R75" s="165">
        <f t="shared" si="7"/>
        <v>3.923132529912654E-2</v>
      </c>
    </row>
    <row r="76" spans="1:18" x14ac:dyDescent="0.35">
      <c r="A76" s="106">
        <v>2862.47</v>
      </c>
      <c r="B76" s="106">
        <v>765.47176283911915</v>
      </c>
      <c r="C76" s="106">
        <f t="shared" si="4"/>
        <v>518.27739469130267</v>
      </c>
      <c r="D76" s="145">
        <v>23954.0527728093</v>
      </c>
      <c r="P76" s="174">
        <f t="shared" si="6"/>
        <v>518.27739469130267</v>
      </c>
      <c r="Q76" s="175">
        <f t="shared" si="5"/>
        <v>538.56410379438137</v>
      </c>
      <c r="R76" s="165">
        <f t="shared" si="7"/>
        <v>3.9142569810828531E-2</v>
      </c>
    </row>
    <row r="77" spans="1:18" x14ac:dyDescent="0.35">
      <c r="A77" s="106">
        <v>2862.47</v>
      </c>
      <c r="B77" s="106">
        <v>1124.2293880511302</v>
      </c>
      <c r="C77" s="106">
        <f t="shared" si="4"/>
        <v>569.52848400730431</v>
      </c>
      <c r="D77" s="145">
        <v>31081.371963744201</v>
      </c>
      <c r="P77" s="174">
        <f t="shared" si="6"/>
        <v>569.52848400730431</v>
      </c>
      <c r="Q77" s="175">
        <f t="shared" si="5"/>
        <v>551.66787455822339</v>
      </c>
      <c r="R77" s="165">
        <f t="shared" si="7"/>
        <v>-3.1360344479016145E-2</v>
      </c>
    </row>
    <row r="78" spans="1:18" x14ac:dyDescent="0.35">
      <c r="A78" s="106">
        <v>2862.47</v>
      </c>
      <c r="B78" s="106">
        <v>1116.5874098750414</v>
      </c>
      <c r="C78" s="106">
        <f t="shared" si="4"/>
        <v>568.43677283929162</v>
      </c>
      <c r="D78" s="145">
        <v>45016.2336447989</v>
      </c>
      <c r="P78" s="174">
        <f t="shared" si="6"/>
        <v>568.43677283929162</v>
      </c>
      <c r="Q78" s="175">
        <f t="shared" si="5"/>
        <v>577.2874978980384</v>
      </c>
      <c r="R78" s="165">
        <f t="shared" si="7"/>
        <v>1.5570289400064885E-2</v>
      </c>
    </row>
    <row r="79" spans="1:18" x14ac:dyDescent="0.35">
      <c r="A79" s="106">
        <v>2862.47</v>
      </c>
      <c r="B79" s="106">
        <v>1266.5125114730747</v>
      </c>
      <c r="C79" s="106">
        <f t="shared" si="4"/>
        <v>589.85464449615358</v>
      </c>
      <c r="D79" s="145">
        <v>54061.366139626101</v>
      </c>
      <c r="P79" s="174">
        <f t="shared" si="6"/>
        <v>589.85464449615358</v>
      </c>
      <c r="Q79" s="175">
        <f t="shared" si="5"/>
        <v>593.9172207385061</v>
      </c>
      <c r="R79" s="165">
        <f t="shared" si="7"/>
        <v>6.8874192655086208E-3</v>
      </c>
    </row>
    <row r="80" spans="1:18" x14ac:dyDescent="0.35">
      <c r="A80" s="106">
        <v>2862.47</v>
      </c>
      <c r="B80" s="106">
        <v>1549.4783960442053</v>
      </c>
      <c r="C80" s="106">
        <f t="shared" si="4"/>
        <v>630.27834229202927</v>
      </c>
      <c r="D80" s="145">
        <v>63550.072249703</v>
      </c>
      <c r="P80" s="174">
        <f t="shared" si="6"/>
        <v>630.27834229202927</v>
      </c>
      <c r="Q80" s="175">
        <f t="shared" si="5"/>
        <v>611.36246577117663</v>
      </c>
      <c r="R80" s="165">
        <f t="shared" si="7"/>
        <v>-3.0011941156131705E-2</v>
      </c>
    </row>
    <row r="81" spans="1:18" x14ac:dyDescent="0.35">
      <c r="A81" s="106">
        <v>2862.47</v>
      </c>
      <c r="B81" s="106">
        <v>1482.9212436375165</v>
      </c>
      <c r="C81" s="106">
        <f t="shared" si="4"/>
        <v>620.77017766250231</v>
      </c>
      <c r="D81" s="145">
        <v>71394.000753582499</v>
      </c>
      <c r="P81" s="174">
        <f t="shared" si="6"/>
        <v>620.77017766250231</v>
      </c>
      <c r="Q81" s="175">
        <f t="shared" si="5"/>
        <v>625.78374230577242</v>
      </c>
      <c r="R81" s="165">
        <f t="shared" si="7"/>
        <v>8.0763619511308171E-3</v>
      </c>
    </row>
    <row r="82" spans="1:18" x14ac:dyDescent="0.35">
      <c r="A82" s="106">
        <v>2862.47</v>
      </c>
      <c r="B82" s="106">
        <v>458.28158545271913</v>
      </c>
      <c r="C82" s="106">
        <f t="shared" si="4"/>
        <v>474.39308363610274</v>
      </c>
      <c r="D82" s="145">
        <v>3495.45982983364</v>
      </c>
      <c r="P82" s="174">
        <f t="shared" si="6"/>
        <v>474.39308363610274</v>
      </c>
      <c r="Q82" s="175">
        <f t="shared" si="5"/>
        <v>500.95042256392924</v>
      </c>
      <c r="R82" s="165">
        <f t="shared" si="7"/>
        <v>5.5981716099803291E-2</v>
      </c>
    </row>
    <row r="83" spans="1:18" x14ac:dyDescent="0.35">
      <c r="A83" s="106">
        <v>2862.47</v>
      </c>
      <c r="B83" s="106">
        <v>718.07871652880806</v>
      </c>
      <c r="C83" s="106">
        <f t="shared" si="4"/>
        <v>511.5069595041154</v>
      </c>
      <c r="D83" s="145">
        <v>14172.2970393051</v>
      </c>
      <c r="P83" s="174">
        <f t="shared" si="6"/>
        <v>511.5069595041154</v>
      </c>
      <c r="Q83" s="175">
        <f t="shared" si="5"/>
        <v>520.58007903472651</v>
      </c>
      <c r="R83" s="165">
        <f t="shared" si="7"/>
        <v>1.7738017757191749E-2</v>
      </c>
    </row>
    <row r="84" spans="1:18" x14ac:dyDescent="0.35">
      <c r="A84" s="106">
        <v>2862.47</v>
      </c>
      <c r="B84" s="106">
        <v>840.41214454264139</v>
      </c>
      <c r="C84" s="106">
        <f t="shared" si="4"/>
        <v>528.98316350609161</v>
      </c>
      <c r="D84" s="145">
        <v>23954.0527728093</v>
      </c>
      <c r="P84" s="174">
        <f t="shared" si="6"/>
        <v>528.98316350609161</v>
      </c>
      <c r="Q84" s="175">
        <f t="shared" si="5"/>
        <v>538.56410379438137</v>
      </c>
      <c r="R84" s="165">
        <f t="shared" si="7"/>
        <v>1.8111994765178219E-2</v>
      </c>
    </row>
    <row r="85" spans="1:18" x14ac:dyDescent="0.35">
      <c r="A85" s="106">
        <v>2862.47</v>
      </c>
      <c r="B85" s="106">
        <v>1221.5878163351524</v>
      </c>
      <c r="C85" s="106">
        <f t="shared" si="4"/>
        <v>583.43683090502168</v>
      </c>
      <c r="D85" s="145">
        <v>31081.371963744201</v>
      </c>
      <c r="P85" s="174">
        <f t="shared" si="6"/>
        <v>583.43683090502168</v>
      </c>
      <c r="Q85" s="175">
        <f t="shared" si="5"/>
        <v>551.66787455822339</v>
      </c>
      <c r="R85" s="165">
        <f t="shared" si="7"/>
        <v>-5.4451407014395325E-2</v>
      </c>
    </row>
    <row r="86" spans="1:18" x14ac:dyDescent="0.35">
      <c r="A86" s="106">
        <v>2862.47</v>
      </c>
      <c r="B86" s="106">
        <v>1228.1340433978887</v>
      </c>
      <c r="C86" s="106">
        <f t="shared" si="4"/>
        <v>584.37200619969838</v>
      </c>
      <c r="D86" s="145">
        <v>45016.2336447989</v>
      </c>
      <c r="P86" s="174">
        <f t="shared" si="6"/>
        <v>584.37200619969838</v>
      </c>
      <c r="Q86" s="175">
        <f t="shared" si="5"/>
        <v>577.2874978980384</v>
      </c>
      <c r="R86" s="165">
        <f t="shared" si="7"/>
        <v>-1.2123284870765971E-2</v>
      </c>
    </row>
    <row r="87" spans="1:18" x14ac:dyDescent="0.35">
      <c r="A87" s="106">
        <v>2862.47</v>
      </c>
      <c r="B87" s="106">
        <v>1368.3725180424192</v>
      </c>
      <c r="C87" s="106">
        <f t="shared" si="4"/>
        <v>604.40607400605984</v>
      </c>
      <c r="D87" s="145">
        <v>54061.366139626101</v>
      </c>
      <c r="P87" s="174">
        <f t="shared" si="6"/>
        <v>604.40607400605984</v>
      </c>
      <c r="Q87" s="175">
        <f t="shared" si="5"/>
        <v>593.9172207385061</v>
      </c>
      <c r="R87" s="165">
        <f t="shared" si="7"/>
        <v>-1.7353983883769741E-2</v>
      </c>
    </row>
    <row r="88" spans="1:18" x14ac:dyDescent="0.35">
      <c r="A88" s="106">
        <v>2862.47</v>
      </c>
      <c r="B88" s="106">
        <v>1574.6190063674137</v>
      </c>
      <c r="C88" s="106">
        <f t="shared" si="4"/>
        <v>633.86985805248764</v>
      </c>
      <c r="D88" s="145">
        <v>63550.072249703</v>
      </c>
      <c r="P88" s="174">
        <f t="shared" si="6"/>
        <v>633.86985805248764</v>
      </c>
      <c r="Q88" s="175">
        <f t="shared" si="5"/>
        <v>611.36246577117663</v>
      </c>
      <c r="R88" s="165">
        <f t="shared" si="7"/>
        <v>-3.5507907491394319E-2</v>
      </c>
    </row>
    <row r="89" spans="1:18" x14ac:dyDescent="0.35">
      <c r="A89" s="106">
        <v>2862.47</v>
      </c>
      <c r="B89" s="106">
        <v>1501.3827902931359</v>
      </c>
      <c r="C89" s="106">
        <f t="shared" si="4"/>
        <v>623.40754147044788</v>
      </c>
      <c r="D89" s="145">
        <v>71394.000753582499</v>
      </c>
      <c r="P89" s="174">
        <f t="shared" si="6"/>
        <v>623.40754147044788</v>
      </c>
      <c r="Q89" s="175">
        <f t="shared" si="5"/>
        <v>625.78374230577242</v>
      </c>
      <c r="R89" s="165">
        <f t="shared" si="7"/>
        <v>3.8116331248090329E-3</v>
      </c>
    </row>
    <row r="90" spans="1:18" x14ac:dyDescent="0.35">
      <c r="A90" s="106">
        <v>2862.47</v>
      </c>
      <c r="B90" s="106">
        <v>461.4223706423997</v>
      </c>
      <c r="C90" s="106">
        <f t="shared" si="4"/>
        <v>474.84176723462849</v>
      </c>
      <c r="D90" s="145">
        <v>3495.45982983364</v>
      </c>
      <c r="P90" s="174">
        <f t="shared" si="6"/>
        <v>474.84176723462849</v>
      </c>
      <c r="Q90" s="175">
        <f t="shared" si="5"/>
        <v>500.95042256392924</v>
      </c>
      <c r="R90" s="165">
        <f t="shared" si="7"/>
        <v>5.4983906494476376E-2</v>
      </c>
    </row>
    <row r="91" spans="1:18" x14ac:dyDescent="0.35">
      <c r="A91" s="106">
        <v>2862.47</v>
      </c>
      <c r="B91" s="106">
        <v>720.68785116543859</v>
      </c>
      <c r="C91" s="106">
        <f t="shared" si="4"/>
        <v>511.87969302363405</v>
      </c>
      <c r="D91" s="145">
        <v>14172.2970393051</v>
      </c>
      <c r="P91" s="174">
        <f t="shared" si="6"/>
        <v>511.87969302363405</v>
      </c>
      <c r="Q91" s="175">
        <f t="shared" si="5"/>
        <v>520.58007903472651</v>
      </c>
      <c r="R91" s="165">
        <f t="shared" si="7"/>
        <v>1.6996935275357172E-2</v>
      </c>
    </row>
    <row r="92" spans="1:18" x14ac:dyDescent="0.35">
      <c r="A92" s="106">
        <v>2862.47</v>
      </c>
      <c r="B92" s="106">
        <v>843.64376114098036</v>
      </c>
      <c r="C92" s="106">
        <f t="shared" si="4"/>
        <v>529.44482302014001</v>
      </c>
      <c r="D92" s="145">
        <v>23954.0527728093</v>
      </c>
      <c r="P92" s="174">
        <f t="shared" si="6"/>
        <v>529.44482302014001</v>
      </c>
      <c r="Q92" s="175">
        <f t="shared" si="5"/>
        <v>538.56410379438137</v>
      </c>
      <c r="R92" s="165">
        <f t="shared" si="7"/>
        <v>1.722423258805672E-2</v>
      </c>
    </row>
    <row r="93" spans="1:18" x14ac:dyDescent="0.35">
      <c r="A93" s="106">
        <v>2862.47</v>
      </c>
      <c r="B93" s="106">
        <v>1224.4274404590108</v>
      </c>
      <c r="C93" s="106">
        <f t="shared" si="4"/>
        <v>583.84249149414438</v>
      </c>
      <c r="D93" s="145">
        <v>31081.371963744201</v>
      </c>
      <c r="P93" s="174">
        <f t="shared" si="6"/>
        <v>583.84249149414438</v>
      </c>
      <c r="Q93" s="175">
        <f t="shared" si="5"/>
        <v>551.66787455822339</v>
      </c>
      <c r="R93" s="165">
        <f t="shared" si="7"/>
        <v>-5.5108385231744772E-2</v>
      </c>
    </row>
    <row r="94" spans="1:18" x14ac:dyDescent="0.35">
      <c r="A94" s="106">
        <v>2862.47</v>
      </c>
      <c r="B94" s="106">
        <v>1229.7584806751415</v>
      </c>
      <c r="C94" s="106">
        <f t="shared" si="4"/>
        <v>584.6040686678773</v>
      </c>
      <c r="D94" s="145">
        <v>45016.2336447989</v>
      </c>
      <c r="P94" s="174">
        <f t="shared" si="6"/>
        <v>584.6040686678773</v>
      </c>
      <c r="Q94" s="175">
        <f t="shared" si="5"/>
        <v>577.2874978980384</v>
      </c>
      <c r="R94" s="165">
        <f t="shared" si="7"/>
        <v>-1.2515429094619557E-2</v>
      </c>
    </row>
    <row r="95" spans="1:18" x14ac:dyDescent="0.35">
      <c r="A95" s="106">
        <v>2862.47</v>
      </c>
      <c r="B95" s="106">
        <v>1369.5080316726162</v>
      </c>
      <c r="C95" s="106">
        <f t="shared" si="4"/>
        <v>604.56829023894511</v>
      </c>
      <c r="D95" s="145">
        <v>54061.366139626101</v>
      </c>
      <c r="P95" s="174">
        <f t="shared" si="6"/>
        <v>604.56829023894511</v>
      </c>
      <c r="Q95" s="175">
        <f t="shared" si="5"/>
        <v>593.9172207385061</v>
      </c>
      <c r="R95" s="165">
        <f t="shared" si="7"/>
        <v>-1.7617644974779245E-2</v>
      </c>
    </row>
    <row r="96" spans="1:18" x14ac:dyDescent="0.35">
      <c r="A96" s="106">
        <v>2862.47</v>
      </c>
      <c r="B96" s="106">
        <v>1575.8151119517804</v>
      </c>
      <c r="C96" s="106">
        <f t="shared" si="4"/>
        <v>634.04073027882566</v>
      </c>
      <c r="D96" s="145">
        <v>63550.072249703</v>
      </c>
      <c r="P96" s="174">
        <f t="shared" si="6"/>
        <v>634.04073027882566</v>
      </c>
      <c r="Q96" s="175">
        <f t="shared" si="5"/>
        <v>611.36246577117663</v>
      </c>
      <c r="R96" s="165">
        <f t="shared" si="7"/>
        <v>-3.57678354475367E-2</v>
      </c>
    </row>
    <row r="97" spans="1:18" x14ac:dyDescent="0.35">
      <c r="A97" s="106">
        <v>2862.47</v>
      </c>
      <c r="B97" s="106">
        <v>1503.7114862032665</v>
      </c>
      <c r="C97" s="106">
        <f t="shared" si="4"/>
        <v>623.74021231475228</v>
      </c>
      <c r="D97" s="145">
        <v>71394.000753582499</v>
      </c>
      <c r="P97" s="174">
        <f t="shared" si="6"/>
        <v>623.74021231475228</v>
      </c>
      <c r="Q97" s="175">
        <f t="shared" si="5"/>
        <v>625.78374230577242</v>
      </c>
      <c r="R97" s="165">
        <f t="shared" si="7"/>
        <v>3.276251796298979E-3</v>
      </c>
    </row>
    <row r="98" spans="1:18" x14ac:dyDescent="0.35">
      <c r="A98" s="106">
        <v>2862.47</v>
      </c>
      <c r="B98" s="106">
        <v>481.35041144947473</v>
      </c>
      <c r="C98" s="106">
        <f t="shared" si="4"/>
        <v>477.68863020706783</v>
      </c>
      <c r="D98" s="145">
        <v>3495.45982983364</v>
      </c>
      <c r="P98" s="174">
        <f t="shared" si="6"/>
        <v>477.68863020706783</v>
      </c>
      <c r="Q98" s="175">
        <f t="shared" si="5"/>
        <v>500.95042256392924</v>
      </c>
      <c r="R98" s="165">
        <f t="shared" si="7"/>
        <v>4.8696558565310522E-2</v>
      </c>
    </row>
    <row r="99" spans="1:18" x14ac:dyDescent="0.35">
      <c r="A99" s="106">
        <v>2862.47</v>
      </c>
      <c r="B99" s="106">
        <v>736.37001704229704</v>
      </c>
      <c r="C99" s="106">
        <f t="shared" si="4"/>
        <v>514.12000243461387</v>
      </c>
      <c r="D99" s="145">
        <v>14172.2970393051</v>
      </c>
      <c r="P99" s="174">
        <f t="shared" si="6"/>
        <v>514.12000243461387</v>
      </c>
      <c r="Q99" s="175">
        <f t="shared" si="5"/>
        <v>520.58007903472651</v>
      </c>
      <c r="R99" s="165">
        <f t="shared" si="7"/>
        <v>1.2565308818021093E-2</v>
      </c>
    </row>
    <row r="100" spans="1:18" x14ac:dyDescent="0.35">
      <c r="A100" s="106">
        <v>2862.47</v>
      </c>
      <c r="B100" s="106">
        <v>874.62455328739418</v>
      </c>
      <c r="C100" s="106">
        <f t="shared" si="4"/>
        <v>533.87065046962766</v>
      </c>
      <c r="D100" s="145">
        <v>23954.0527728093</v>
      </c>
      <c r="P100" s="174">
        <f t="shared" si="6"/>
        <v>533.87065046962766</v>
      </c>
      <c r="Q100" s="175">
        <f t="shared" si="5"/>
        <v>538.56410379438137</v>
      </c>
      <c r="R100" s="165">
        <f t="shared" si="7"/>
        <v>8.7913679476949724E-3</v>
      </c>
    </row>
    <row r="101" spans="1:18" x14ac:dyDescent="0.35">
      <c r="A101" s="106">
        <v>2862.47</v>
      </c>
      <c r="B101" s="106">
        <v>1251.4067986348634</v>
      </c>
      <c r="C101" s="106">
        <f t="shared" si="4"/>
        <v>587.69668551926611</v>
      </c>
      <c r="D101" s="145">
        <v>31081.371963744201</v>
      </c>
      <c r="P101" s="174">
        <f t="shared" si="6"/>
        <v>587.69668551926611</v>
      </c>
      <c r="Q101" s="175">
        <f t="shared" si="5"/>
        <v>551.66787455822339</v>
      </c>
      <c r="R101" s="165">
        <f t="shared" si="7"/>
        <v>-6.1305111716274285E-2</v>
      </c>
    </row>
    <row r="102" spans="1:18" x14ac:dyDescent="0.35">
      <c r="A102" s="106">
        <v>2862.47</v>
      </c>
      <c r="B102" s="106">
        <v>1249.4465769176106</v>
      </c>
      <c r="C102" s="106">
        <f t="shared" si="4"/>
        <v>587.41665384537293</v>
      </c>
      <c r="D102" s="145">
        <v>45016.2336447989</v>
      </c>
      <c r="P102" s="174">
        <f t="shared" si="6"/>
        <v>587.41665384537293</v>
      </c>
      <c r="Q102" s="175">
        <f t="shared" si="5"/>
        <v>577.2874978980384</v>
      </c>
      <c r="R102" s="165">
        <f t="shared" si="7"/>
        <v>-1.7243562777845334E-2</v>
      </c>
    </row>
    <row r="103" spans="1:18" x14ac:dyDescent="0.35">
      <c r="A103" s="106">
        <v>2862.47</v>
      </c>
      <c r="B103" s="106">
        <v>1378.2970847869803</v>
      </c>
      <c r="C103" s="106">
        <f t="shared" si="4"/>
        <v>605.82386925528294</v>
      </c>
      <c r="D103" s="145">
        <v>54061.366139626101</v>
      </c>
      <c r="P103" s="174">
        <f t="shared" si="6"/>
        <v>605.82386925528294</v>
      </c>
      <c r="Q103" s="175">
        <f t="shared" si="5"/>
        <v>593.9172207385061</v>
      </c>
      <c r="R103" s="165">
        <f t="shared" si="7"/>
        <v>-1.965364707635775E-2</v>
      </c>
    </row>
    <row r="104" spans="1:18" x14ac:dyDescent="0.35">
      <c r="A104" s="106">
        <v>2862.47</v>
      </c>
      <c r="B104" s="106">
        <v>1594.3734090879166</v>
      </c>
      <c r="C104" s="106">
        <f t="shared" si="4"/>
        <v>636.69191558398802</v>
      </c>
      <c r="D104" s="145">
        <v>63550.072249703</v>
      </c>
      <c r="P104" s="174">
        <f t="shared" si="6"/>
        <v>636.69191558398802</v>
      </c>
      <c r="Q104" s="175">
        <f t="shared" si="5"/>
        <v>611.36246577117663</v>
      </c>
      <c r="R104" s="165">
        <f t="shared" si="7"/>
        <v>-3.9782898436174774E-2</v>
      </c>
    </row>
    <row r="105" spans="1:18" x14ac:dyDescent="0.35">
      <c r="A105" s="106">
        <v>2862.47</v>
      </c>
      <c r="B105" s="106">
        <v>1552.1072386631415</v>
      </c>
      <c r="C105" s="106">
        <f t="shared" si="4"/>
        <v>630.65389123759167</v>
      </c>
      <c r="D105" s="145">
        <v>71394.000753582499</v>
      </c>
      <c r="P105" s="174">
        <f t="shared" si="6"/>
        <v>630.65389123759167</v>
      </c>
      <c r="Q105" s="175">
        <f t="shared" si="5"/>
        <v>625.78374230577242</v>
      </c>
      <c r="R105" s="165">
        <f t="shared" si="7"/>
        <v>-7.7223798972556601E-3</v>
      </c>
    </row>
    <row r="106" spans="1:18" x14ac:dyDescent="0.35">
      <c r="A106" s="106">
        <v>2862.47</v>
      </c>
      <c r="B106" s="106">
        <v>482.60558916147198</v>
      </c>
      <c r="C106" s="106">
        <f t="shared" si="4"/>
        <v>477.86794130878167</v>
      </c>
      <c r="D106" s="145">
        <v>3495.45982983364</v>
      </c>
      <c r="P106" s="174">
        <f t="shared" si="6"/>
        <v>477.86794130878167</v>
      </c>
      <c r="Q106" s="175">
        <f t="shared" si="5"/>
        <v>500.95042256392924</v>
      </c>
      <c r="R106" s="165">
        <f t="shared" si="7"/>
        <v>4.8303054588532124E-2</v>
      </c>
    </row>
    <row r="107" spans="1:18" x14ac:dyDescent="0.35">
      <c r="A107" s="106">
        <v>2862.47</v>
      </c>
      <c r="B107" s="106">
        <v>736.84189458133301</v>
      </c>
      <c r="C107" s="106">
        <f t="shared" si="4"/>
        <v>514.18741351161896</v>
      </c>
      <c r="D107" s="145">
        <v>14172.2970393051</v>
      </c>
      <c r="P107" s="174">
        <f t="shared" si="6"/>
        <v>514.18741351161896</v>
      </c>
      <c r="Q107" s="175">
        <f t="shared" si="5"/>
        <v>520.58007903472651</v>
      </c>
      <c r="R107" s="165">
        <f t="shared" si="7"/>
        <v>1.2432559325886938E-2</v>
      </c>
    </row>
    <row r="108" spans="1:18" x14ac:dyDescent="0.35">
      <c r="A108" s="106">
        <v>2862.47</v>
      </c>
      <c r="B108" s="106">
        <v>874.71459733117752</v>
      </c>
      <c r="C108" s="106">
        <f t="shared" si="4"/>
        <v>533.88351390445393</v>
      </c>
      <c r="D108" s="145">
        <v>23954.0527728093</v>
      </c>
      <c r="P108" s="174">
        <f t="shared" si="6"/>
        <v>533.88351390445393</v>
      </c>
      <c r="Q108" s="175">
        <f t="shared" si="5"/>
        <v>538.56410379438137</v>
      </c>
      <c r="R108" s="165">
        <f t="shared" si="7"/>
        <v>8.7670620426107959E-3</v>
      </c>
    </row>
    <row r="109" spans="1:18" x14ac:dyDescent="0.35">
      <c r="A109" s="106">
        <v>2862.47</v>
      </c>
      <c r="B109" s="106">
        <v>1250.8795594105497</v>
      </c>
      <c r="C109" s="106">
        <f t="shared" si="4"/>
        <v>587.62136563007857</v>
      </c>
      <c r="D109" s="145">
        <v>31081.371963744201</v>
      </c>
      <c r="P109" s="174">
        <f t="shared" si="6"/>
        <v>587.62136563007857</v>
      </c>
      <c r="Q109" s="175">
        <f t="shared" si="5"/>
        <v>551.66787455822339</v>
      </c>
      <c r="R109" s="165">
        <f t="shared" si="7"/>
        <v>-6.1184792069811755E-2</v>
      </c>
    </row>
    <row r="110" spans="1:18" x14ac:dyDescent="0.35">
      <c r="A110" s="106">
        <v>2862.47</v>
      </c>
      <c r="B110" s="106">
        <v>1245.8992495357775</v>
      </c>
      <c r="C110" s="106">
        <f t="shared" si="4"/>
        <v>586.90989279082532</v>
      </c>
      <c r="D110" s="145">
        <v>45016.2336447989</v>
      </c>
      <c r="P110" s="174">
        <f t="shared" si="6"/>
        <v>586.90989279082532</v>
      </c>
      <c r="Q110" s="175">
        <f t="shared" si="5"/>
        <v>577.2874978980384</v>
      </c>
      <c r="R110" s="165">
        <f t="shared" si="7"/>
        <v>-1.6395012268461406E-2</v>
      </c>
    </row>
    <row r="111" spans="1:18" x14ac:dyDescent="0.35">
      <c r="A111" s="106">
        <v>2862.47</v>
      </c>
      <c r="B111" s="106">
        <v>1374.7568752724496</v>
      </c>
      <c r="C111" s="106">
        <f t="shared" si="4"/>
        <v>605.31812503892138</v>
      </c>
      <c r="D111" s="145">
        <v>54061.366139626101</v>
      </c>
      <c r="P111" s="174">
        <f t="shared" si="6"/>
        <v>605.31812503892138</v>
      </c>
      <c r="Q111" s="175">
        <f t="shared" si="5"/>
        <v>593.9172207385061</v>
      </c>
      <c r="R111" s="165">
        <f t="shared" si="7"/>
        <v>-1.883456620381585E-2</v>
      </c>
    </row>
    <row r="112" spans="1:18" x14ac:dyDescent="0.35">
      <c r="A112" s="106">
        <v>2862.47</v>
      </c>
      <c r="B112" s="106">
        <v>1588.3730146469497</v>
      </c>
      <c r="C112" s="106">
        <f t="shared" si="4"/>
        <v>635.83471637813557</v>
      </c>
      <c r="D112" s="145">
        <v>63550.072249703</v>
      </c>
      <c r="P112" s="174">
        <f t="shared" si="6"/>
        <v>635.83471637813557</v>
      </c>
      <c r="Q112" s="175">
        <f t="shared" si="5"/>
        <v>611.36246577117663</v>
      </c>
      <c r="R112" s="165">
        <f t="shared" si="7"/>
        <v>-3.8488383815150295E-2</v>
      </c>
    </row>
    <row r="113" spans="1:18" x14ac:dyDescent="0.35">
      <c r="A113" s="106">
        <v>2862.47</v>
      </c>
      <c r="B113" s="106">
        <v>1549.152694235697</v>
      </c>
      <c r="C113" s="106">
        <f t="shared" si="4"/>
        <v>630.23181346224249</v>
      </c>
      <c r="D113" s="145">
        <v>71394.000753582499</v>
      </c>
      <c r="P113" s="174">
        <f t="shared" si="6"/>
        <v>630.23181346224249</v>
      </c>
      <c r="Q113" s="175">
        <f t="shared" si="5"/>
        <v>625.78374230577242</v>
      </c>
      <c r="R113" s="165">
        <f t="shared" si="7"/>
        <v>-7.0578334216963023E-3</v>
      </c>
    </row>
    <row r="114" spans="1:18" x14ac:dyDescent="0.35">
      <c r="A114" s="106">
        <v>2862.47</v>
      </c>
      <c r="B114" s="106">
        <v>402.3807676540747</v>
      </c>
      <c r="C114" s="106">
        <f t="shared" si="4"/>
        <v>466.40725252201065</v>
      </c>
      <c r="D114" s="145">
        <v>3495.45982983364</v>
      </c>
      <c r="P114" s="174">
        <f t="shared" si="6"/>
        <v>466.40725252201065</v>
      </c>
      <c r="Q114" s="175">
        <f t="shared" si="5"/>
        <v>500.95042256392924</v>
      </c>
      <c r="R114" s="165">
        <f t="shared" si="7"/>
        <v>7.4062248936166419E-2</v>
      </c>
    </row>
    <row r="115" spans="1:18" x14ac:dyDescent="0.35">
      <c r="A115" s="106">
        <v>2862.47</v>
      </c>
      <c r="B115" s="106">
        <v>646.39536717556075</v>
      </c>
      <c r="C115" s="106">
        <f t="shared" si="4"/>
        <v>501.26648102508005</v>
      </c>
      <c r="D115" s="145">
        <v>14172.2970393051</v>
      </c>
      <c r="P115" s="174">
        <f t="shared" si="6"/>
        <v>501.26648102508005</v>
      </c>
      <c r="Q115" s="175">
        <f t="shared" si="5"/>
        <v>520.58007903472651</v>
      </c>
      <c r="R115" s="165">
        <f t="shared" si="7"/>
        <v>3.8529601999620189E-2</v>
      </c>
    </row>
    <row r="116" spans="1:18" x14ac:dyDescent="0.35">
      <c r="A116" s="106">
        <v>2862.47</v>
      </c>
      <c r="B116" s="106">
        <v>766.80394613613316</v>
      </c>
      <c r="C116" s="106">
        <f t="shared" si="4"/>
        <v>518.46770659087611</v>
      </c>
      <c r="D116" s="145">
        <v>23954.0527728093</v>
      </c>
      <c r="P116" s="174">
        <f t="shared" si="6"/>
        <v>518.46770659087611</v>
      </c>
      <c r="Q116" s="175">
        <f t="shared" si="5"/>
        <v>538.56410379438137</v>
      </c>
      <c r="R116" s="165">
        <f t="shared" si="7"/>
        <v>3.8761135839388672E-2</v>
      </c>
    </row>
    <row r="117" spans="1:18" x14ac:dyDescent="0.35">
      <c r="A117" s="106">
        <v>2862.47</v>
      </c>
      <c r="B117" s="106">
        <v>1131.0898411149635</v>
      </c>
      <c r="C117" s="106">
        <f t="shared" si="4"/>
        <v>570.50854873070898</v>
      </c>
      <c r="D117" s="145">
        <v>31081.371963744201</v>
      </c>
      <c r="P117" s="174">
        <f t="shared" si="6"/>
        <v>570.50854873070898</v>
      </c>
      <c r="Q117" s="175">
        <f t="shared" si="5"/>
        <v>551.66787455822339</v>
      </c>
      <c r="R117" s="165">
        <f t="shared" si="7"/>
        <v>-3.3024350317629958E-2</v>
      </c>
    </row>
    <row r="118" spans="1:18" x14ac:dyDescent="0.35">
      <c r="A118" s="106">
        <v>2862.47</v>
      </c>
      <c r="B118" s="106">
        <v>1118.6407631280831</v>
      </c>
      <c r="C118" s="106">
        <f t="shared" si="4"/>
        <v>568.73010901829753</v>
      </c>
      <c r="D118" s="145">
        <v>45016.2336447989</v>
      </c>
      <c r="P118" s="174">
        <f t="shared" si="6"/>
        <v>568.73010901829753</v>
      </c>
      <c r="Q118" s="175">
        <f t="shared" si="5"/>
        <v>577.2874978980384</v>
      </c>
      <c r="R118" s="165">
        <f t="shared" si="7"/>
        <v>1.5046484692910145E-2</v>
      </c>
    </row>
    <row r="119" spans="1:18" x14ac:dyDescent="0.35">
      <c r="A119" s="106">
        <v>2862.47</v>
      </c>
      <c r="B119" s="106">
        <v>1247.760187388908</v>
      </c>
      <c r="C119" s="106">
        <f t="shared" si="4"/>
        <v>587.17574105555832</v>
      </c>
      <c r="D119" s="145">
        <v>54061.366139626101</v>
      </c>
      <c r="P119" s="174">
        <f t="shared" si="6"/>
        <v>587.17574105555832</v>
      </c>
      <c r="Q119" s="175">
        <f t="shared" si="5"/>
        <v>593.9172207385061</v>
      </c>
      <c r="R119" s="165">
        <f t="shared" si="7"/>
        <v>1.1481195852588666E-2</v>
      </c>
    </row>
    <row r="120" spans="1:18" x14ac:dyDescent="0.35">
      <c r="A120" s="106">
        <v>2862.47</v>
      </c>
      <c r="B120" s="106">
        <v>1504.7521409761052</v>
      </c>
      <c r="C120" s="106">
        <f t="shared" si="4"/>
        <v>623.88887728230077</v>
      </c>
      <c r="D120" s="145">
        <v>63550.072249703</v>
      </c>
      <c r="P120" s="174">
        <f t="shared" si="6"/>
        <v>623.88887728230077</v>
      </c>
      <c r="Q120" s="175">
        <f t="shared" si="5"/>
        <v>611.36246577117663</v>
      </c>
      <c r="R120" s="165">
        <f t="shared" si="7"/>
        <v>-2.0077952929197895E-2</v>
      </c>
    </row>
    <row r="121" spans="1:18" x14ac:dyDescent="0.35">
      <c r="A121" s="106">
        <v>2862.47</v>
      </c>
      <c r="B121" s="106">
        <v>1502.2096279748525</v>
      </c>
      <c r="C121" s="106">
        <f t="shared" si="4"/>
        <v>623.52566113926457</v>
      </c>
      <c r="D121" s="145">
        <v>71394.000753582499</v>
      </c>
      <c r="P121" s="174">
        <f t="shared" si="6"/>
        <v>623.52566113926457</v>
      </c>
      <c r="Q121" s="175">
        <f t="shared" si="5"/>
        <v>625.78374230577242</v>
      </c>
      <c r="R121" s="165">
        <f t="shared" si="7"/>
        <v>3.6214727111343326E-3</v>
      </c>
    </row>
    <row r="122" spans="1:18" x14ac:dyDescent="0.35">
      <c r="A122" s="106">
        <v>2862.47</v>
      </c>
      <c r="B122" s="106">
        <v>403.5547187142239</v>
      </c>
      <c r="C122" s="106">
        <f t="shared" si="4"/>
        <v>466.57495981631763</v>
      </c>
      <c r="D122" s="145">
        <v>3495.45982983364</v>
      </c>
      <c r="P122" s="174">
        <f t="shared" si="6"/>
        <v>466.57495981631763</v>
      </c>
      <c r="Q122" s="175">
        <f t="shared" si="5"/>
        <v>500.95042256392924</v>
      </c>
      <c r="R122" s="165">
        <f t="shared" si="7"/>
        <v>7.3676184339478201E-2</v>
      </c>
    </row>
    <row r="123" spans="1:18" x14ac:dyDescent="0.35">
      <c r="A123" s="106">
        <v>2862.47</v>
      </c>
      <c r="B123" s="106">
        <v>647.91913014131637</v>
      </c>
      <c r="C123" s="106">
        <f t="shared" si="4"/>
        <v>501.48416144875944</v>
      </c>
      <c r="D123" s="145">
        <v>14172.2970393051</v>
      </c>
      <c r="P123" s="174">
        <f t="shared" si="6"/>
        <v>501.48416144875944</v>
      </c>
      <c r="Q123" s="175">
        <f t="shared" si="5"/>
        <v>520.58007903472651</v>
      </c>
      <c r="R123" s="165">
        <f t="shared" si="7"/>
        <v>3.8078804983192382E-2</v>
      </c>
    </row>
    <row r="124" spans="1:18" x14ac:dyDescent="0.35">
      <c r="A124" s="106">
        <v>2862.47</v>
      </c>
      <c r="B124" s="106">
        <v>767.96927117247753</v>
      </c>
      <c r="C124" s="106">
        <f t="shared" si="4"/>
        <v>518.63418159606817</v>
      </c>
      <c r="D124" s="145">
        <v>23954.0527728093</v>
      </c>
      <c r="P124" s="174">
        <f t="shared" si="6"/>
        <v>518.63418159606817</v>
      </c>
      <c r="Q124" s="175">
        <f t="shared" si="5"/>
        <v>538.56410379438137</v>
      </c>
      <c r="R124" s="165">
        <f t="shared" si="7"/>
        <v>3.8427706667886641E-2</v>
      </c>
    </row>
    <row r="125" spans="1:18" x14ac:dyDescent="0.35">
      <c r="A125" s="106">
        <v>2862.47</v>
      </c>
      <c r="B125" s="106">
        <v>1132.2355999494357</v>
      </c>
      <c r="C125" s="106">
        <f t="shared" si="4"/>
        <v>570.67222856420506</v>
      </c>
      <c r="D125" s="145">
        <v>31081.371963744201</v>
      </c>
      <c r="P125" s="174">
        <f t="shared" si="6"/>
        <v>570.67222856420506</v>
      </c>
      <c r="Q125" s="175">
        <f t="shared" si="5"/>
        <v>551.66787455822339</v>
      </c>
      <c r="R125" s="165">
        <f t="shared" si="7"/>
        <v>-3.3301697637882377E-2</v>
      </c>
    </row>
    <row r="126" spans="1:18" x14ac:dyDescent="0.35">
      <c r="A126" s="106">
        <v>2862.47</v>
      </c>
      <c r="B126" s="106">
        <v>1118.189004150858</v>
      </c>
      <c r="C126" s="106">
        <f t="shared" si="4"/>
        <v>568.66557202155116</v>
      </c>
      <c r="D126" s="145">
        <v>45016.2336447989</v>
      </c>
      <c r="P126" s="174">
        <f t="shared" si="6"/>
        <v>568.66557202155116</v>
      </c>
      <c r="Q126" s="175">
        <f t="shared" si="5"/>
        <v>577.2874978980384</v>
      </c>
      <c r="R126" s="165">
        <f t="shared" si="7"/>
        <v>1.5161680785135578E-2</v>
      </c>
    </row>
    <row r="127" spans="1:18" x14ac:dyDescent="0.35">
      <c r="A127" s="106">
        <v>2862.47</v>
      </c>
      <c r="B127" s="106">
        <v>1248.452703131911</v>
      </c>
      <c r="C127" s="106">
        <f t="shared" si="4"/>
        <v>587.27467187598722</v>
      </c>
      <c r="D127" s="145">
        <v>54061.366139626101</v>
      </c>
      <c r="P127" s="174">
        <f t="shared" si="6"/>
        <v>587.27467187598722</v>
      </c>
      <c r="Q127" s="175">
        <f t="shared" si="5"/>
        <v>593.9172207385061</v>
      </c>
      <c r="R127" s="165">
        <f t="shared" si="7"/>
        <v>1.131080426353126E-2</v>
      </c>
    </row>
    <row r="128" spans="1:18" x14ac:dyDescent="0.35">
      <c r="A128" s="106">
        <v>2862.47</v>
      </c>
      <c r="B128" s="106">
        <v>1506.2627522517414</v>
      </c>
      <c r="C128" s="106">
        <f t="shared" si="4"/>
        <v>624.10467889310587</v>
      </c>
      <c r="D128" s="145">
        <v>63550.072249703</v>
      </c>
      <c r="P128" s="174">
        <f t="shared" si="6"/>
        <v>624.10467889310587</v>
      </c>
      <c r="Q128" s="175">
        <f t="shared" si="5"/>
        <v>611.36246577117663</v>
      </c>
      <c r="R128" s="165">
        <f t="shared" si="7"/>
        <v>-2.0416788325523294E-2</v>
      </c>
    </row>
    <row r="129" spans="1:18" x14ac:dyDescent="0.35">
      <c r="A129" s="106">
        <v>2862.47</v>
      </c>
      <c r="B129" s="106">
        <v>1504.5021838175915</v>
      </c>
      <c r="C129" s="106">
        <f t="shared" si="4"/>
        <v>623.85316911679877</v>
      </c>
      <c r="D129" s="145">
        <v>71394.000753582499</v>
      </c>
      <c r="P129" s="174">
        <f t="shared" si="6"/>
        <v>623.85316911679877</v>
      </c>
      <c r="Q129" s="175">
        <f t="shared" si="5"/>
        <v>625.78374230577242</v>
      </c>
      <c r="R129" s="165">
        <f t="shared" si="7"/>
        <v>3.0945954666012909E-3</v>
      </c>
    </row>
    <row r="130" spans="1:18" x14ac:dyDescent="0.35">
      <c r="A130" s="106">
        <v>2862.47</v>
      </c>
      <c r="B130" s="106">
        <v>396.94959523288276</v>
      </c>
      <c r="C130" s="106">
        <f t="shared" ref="C130:C193" si="8">SUM(A130:B130)/7</f>
        <v>465.63137074755468</v>
      </c>
      <c r="D130" s="145">
        <v>3495.45982983364</v>
      </c>
      <c r="P130" s="174">
        <f t="shared" si="6"/>
        <v>465.63137074755468</v>
      </c>
      <c r="Q130" s="175">
        <f t="shared" ref="Q130:Q193" si="9">$G$17+D130*$G$18</f>
        <v>500.95042256392924</v>
      </c>
      <c r="R130" s="165">
        <f t="shared" si="7"/>
        <v>7.5851959372219779E-2</v>
      </c>
    </row>
    <row r="131" spans="1:18" x14ac:dyDescent="0.35">
      <c r="A131" s="106">
        <v>2862.47</v>
      </c>
      <c r="B131" s="106">
        <v>628.39274031858577</v>
      </c>
      <c r="C131" s="106">
        <f t="shared" si="8"/>
        <v>498.69467718836938</v>
      </c>
      <c r="D131" s="145">
        <v>14172.2970393051</v>
      </c>
      <c r="P131" s="174">
        <f t="shared" ref="P131:P194" si="10">C131</f>
        <v>498.69467718836938</v>
      </c>
      <c r="Q131" s="175">
        <f t="shared" si="9"/>
        <v>520.58007903472651</v>
      </c>
      <c r="R131" s="165">
        <f t="shared" ref="R131:R194" si="11">Q131/P131-1</f>
        <v>4.38853728492683E-2</v>
      </c>
    </row>
    <row r="132" spans="1:18" x14ac:dyDescent="0.35">
      <c r="A132" s="106">
        <v>2862.47</v>
      </c>
      <c r="B132" s="106">
        <v>721.78543082611361</v>
      </c>
      <c r="C132" s="106">
        <f t="shared" si="8"/>
        <v>512.03649011801622</v>
      </c>
      <c r="D132" s="145">
        <v>23954.0527728093</v>
      </c>
      <c r="P132" s="174">
        <f t="shared" si="10"/>
        <v>512.03649011801622</v>
      </c>
      <c r="Q132" s="175">
        <f t="shared" si="9"/>
        <v>538.56410379438137</v>
      </c>
      <c r="R132" s="165">
        <f t="shared" si="11"/>
        <v>5.1808053114048569E-2</v>
      </c>
    </row>
    <row r="133" spans="1:18" x14ac:dyDescent="0.35">
      <c r="A133" s="106">
        <v>2862.47</v>
      </c>
      <c r="B133" s="106">
        <v>1051.4455007406971</v>
      </c>
      <c r="C133" s="106">
        <f t="shared" si="8"/>
        <v>559.13078582009962</v>
      </c>
      <c r="D133" s="145">
        <v>31081.371963744201</v>
      </c>
      <c r="P133" s="174">
        <f t="shared" si="10"/>
        <v>559.13078582009962</v>
      </c>
      <c r="Q133" s="175">
        <f t="shared" si="9"/>
        <v>551.66787455822339</v>
      </c>
      <c r="R133" s="165">
        <f t="shared" si="11"/>
        <v>-1.3347344576868703E-2</v>
      </c>
    </row>
    <row r="134" spans="1:18" x14ac:dyDescent="0.35">
      <c r="A134" s="106">
        <v>2862.47</v>
      </c>
      <c r="B134" s="106">
        <v>1032.3000878038442</v>
      </c>
      <c r="C134" s="106">
        <f t="shared" si="8"/>
        <v>556.39572682912058</v>
      </c>
      <c r="D134" s="145">
        <v>45016.2336447989</v>
      </c>
      <c r="P134" s="174">
        <f t="shared" si="10"/>
        <v>556.39572682912058</v>
      </c>
      <c r="Q134" s="175">
        <f t="shared" si="9"/>
        <v>577.2874978980384</v>
      </c>
      <c r="R134" s="165">
        <f t="shared" si="11"/>
        <v>3.7548403162582344E-2</v>
      </c>
    </row>
    <row r="135" spans="1:18" x14ac:dyDescent="0.35">
      <c r="A135" s="106">
        <v>2862.47</v>
      </c>
      <c r="B135" s="106">
        <v>1136.9562905447081</v>
      </c>
      <c r="C135" s="106">
        <f t="shared" si="8"/>
        <v>571.34661293495822</v>
      </c>
      <c r="D135" s="145">
        <v>54061.366139626101</v>
      </c>
      <c r="P135" s="174">
        <f t="shared" si="10"/>
        <v>571.34661293495822</v>
      </c>
      <c r="Q135" s="175">
        <f t="shared" si="9"/>
        <v>593.9172207385061</v>
      </c>
      <c r="R135" s="165">
        <f t="shared" si="11"/>
        <v>3.9504229643726463E-2</v>
      </c>
    </row>
    <row r="136" spans="1:18" x14ac:dyDescent="0.35">
      <c r="A136" s="106">
        <v>2862.47</v>
      </c>
      <c r="B136" s="106">
        <v>1350.5442625018136</v>
      </c>
      <c r="C136" s="106">
        <f t="shared" si="8"/>
        <v>601.8591803574019</v>
      </c>
      <c r="D136" s="145">
        <v>63550.072249703</v>
      </c>
      <c r="P136" s="174">
        <f t="shared" si="10"/>
        <v>601.8591803574019</v>
      </c>
      <c r="Q136" s="175">
        <f t="shared" si="9"/>
        <v>611.36246577117663</v>
      </c>
      <c r="R136" s="165">
        <f t="shared" si="11"/>
        <v>1.5789881958984786E-2</v>
      </c>
    </row>
    <row r="137" spans="1:18" x14ac:dyDescent="0.35">
      <c r="A137" s="106">
        <v>2862.47</v>
      </c>
      <c r="B137" s="106">
        <v>1316.4690973673999</v>
      </c>
      <c r="C137" s="106">
        <f t="shared" si="8"/>
        <v>596.9912996239143</v>
      </c>
      <c r="D137" s="145">
        <v>71394.000753582499</v>
      </c>
      <c r="P137" s="174">
        <f t="shared" si="10"/>
        <v>596.9912996239143</v>
      </c>
      <c r="Q137" s="175">
        <f t="shared" si="9"/>
        <v>625.78374230577242</v>
      </c>
      <c r="R137" s="165">
        <f t="shared" si="11"/>
        <v>4.8229250074492525E-2</v>
      </c>
    </row>
    <row r="138" spans="1:18" x14ac:dyDescent="0.35">
      <c r="A138" s="106">
        <v>2862.47</v>
      </c>
      <c r="B138" s="106">
        <v>401.74735148631112</v>
      </c>
      <c r="C138" s="106">
        <f t="shared" si="8"/>
        <v>466.31676449804439</v>
      </c>
      <c r="D138" s="145">
        <v>3495.45982983364</v>
      </c>
      <c r="P138" s="174">
        <f t="shared" si="10"/>
        <v>466.31676449804439</v>
      </c>
      <c r="Q138" s="175">
        <f t="shared" si="9"/>
        <v>500.95042256392924</v>
      </c>
      <c r="R138" s="165">
        <f t="shared" si="11"/>
        <v>7.4270669001500256E-2</v>
      </c>
    </row>
    <row r="139" spans="1:18" x14ac:dyDescent="0.35">
      <c r="A139" s="106">
        <v>2862.47</v>
      </c>
      <c r="B139" s="106">
        <v>630.95641319263302</v>
      </c>
      <c r="C139" s="106">
        <f t="shared" si="8"/>
        <v>499.06091617037612</v>
      </c>
      <c r="D139" s="145">
        <v>14172.2970393051</v>
      </c>
      <c r="P139" s="174">
        <f t="shared" si="10"/>
        <v>499.06091617037612</v>
      </c>
      <c r="Q139" s="175">
        <f t="shared" si="9"/>
        <v>520.58007903472651</v>
      </c>
      <c r="R139" s="165">
        <f t="shared" si="11"/>
        <v>4.3119311024155449E-2</v>
      </c>
    </row>
    <row r="140" spans="1:18" x14ac:dyDescent="0.35">
      <c r="A140" s="106">
        <v>2862.47</v>
      </c>
      <c r="B140" s="106">
        <v>724.94984998790528</v>
      </c>
      <c r="C140" s="106">
        <f t="shared" si="8"/>
        <v>512.48854999827211</v>
      </c>
      <c r="D140" s="145">
        <v>23954.0527728093</v>
      </c>
      <c r="P140" s="174">
        <f t="shared" si="10"/>
        <v>512.48854999827211</v>
      </c>
      <c r="Q140" s="175">
        <f t="shared" si="9"/>
        <v>538.56410379438137</v>
      </c>
      <c r="R140" s="165">
        <f t="shared" si="11"/>
        <v>5.0880266098036975E-2</v>
      </c>
    </row>
    <row r="141" spans="1:18" x14ac:dyDescent="0.35">
      <c r="A141" s="106">
        <v>2862.47</v>
      </c>
      <c r="B141" s="106">
        <v>1050.6457461857665</v>
      </c>
      <c r="C141" s="106">
        <f t="shared" si="8"/>
        <v>559.01653516939518</v>
      </c>
      <c r="D141" s="145">
        <v>31081.371963744201</v>
      </c>
      <c r="P141" s="174">
        <f t="shared" si="10"/>
        <v>559.01653516939518</v>
      </c>
      <c r="Q141" s="175">
        <f t="shared" si="9"/>
        <v>551.66787455822339</v>
      </c>
      <c r="R141" s="165">
        <f t="shared" si="11"/>
        <v>-1.3145694534679508E-2</v>
      </c>
    </row>
    <row r="142" spans="1:18" x14ac:dyDescent="0.35">
      <c r="A142" s="106">
        <v>2862.47</v>
      </c>
      <c r="B142" s="106">
        <v>1030.1487727408746</v>
      </c>
      <c r="C142" s="106">
        <f t="shared" si="8"/>
        <v>556.08839610583914</v>
      </c>
      <c r="D142" s="145">
        <v>45016.2336447989</v>
      </c>
      <c r="P142" s="174">
        <f t="shared" si="10"/>
        <v>556.08839610583914</v>
      </c>
      <c r="Q142" s="175">
        <f t="shared" si="9"/>
        <v>577.2874978980384</v>
      </c>
      <c r="R142" s="165">
        <f t="shared" si="11"/>
        <v>3.8121820093085512E-2</v>
      </c>
    </row>
    <row r="143" spans="1:18" x14ac:dyDescent="0.35">
      <c r="A143" s="106">
        <v>2862.47</v>
      </c>
      <c r="B143" s="106">
        <v>1133.7936107368164</v>
      </c>
      <c r="C143" s="106">
        <f t="shared" si="8"/>
        <v>570.8948015338309</v>
      </c>
      <c r="D143" s="145">
        <v>54061.366139626101</v>
      </c>
      <c r="P143" s="174">
        <f t="shared" si="10"/>
        <v>570.8948015338309</v>
      </c>
      <c r="Q143" s="175">
        <f t="shared" si="9"/>
        <v>593.9172207385061</v>
      </c>
      <c r="R143" s="165">
        <f t="shared" si="11"/>
        <v>4.0326902859897373E-2</v>
      </c>
    </row>
    <row r="144" spans="1:18" x14ac:dyDescent="0.35">
      <c r="A144" s="106">
        <v>2862.47</v>
      </c>
      <c r="B144" s="106">
        <v>1346.6766668456719</v>
      </c>
      <c r="C144" s="106">
        <f t="shared" si="8"/>
        <v>601.30666669223876</v>
      </c>
      <c r="D144" s="145">
        <v>63550.072249703</v>
      </c>
      <c r="P144" s="174">
        <f t="shared" si="10"/>
        <v>601.30666669223876</v>
      </c>
      <c r="Q144" s="175">
        <f t="shared" si="9"/>
        <v>611.36246577117663</v>
      </c>
      <c r="R144" s="165">
        <f t="shared" si="11"/>
        <v>1.6723245618170735E-2</v>
      </c>
    </row>
    <row r="145" spans="1:18" x14ac:dyDescent="0.35">
      <c r="A145" s="106">
        <v>2862.47</v>
      </c>
      <c r="B145" s="106">
        <v>1313.7730791748247</v>
      </c>
      <c r="C145" s="106">
        <f t="shared" si="8"/>
        <v>596.60615416783207</v>
      </c>
      <c r="D145" s="145">
        <v>71394.000753582499</v>
      </c>
      <c r="P145" s="174">
        <f t="shared" si="10"/>
        <v>596.60615416783207</v>
      </c>
      <c r="Q145" s="175">
        <f t="shared" si="9"/>
        <v>625.78374230577242</v>
      </c>
      <c r="R145" s="165">
        <f t="shared" si="11"/>
        <v>4.8905945629472036E-2</v>
      </c>
    </row>
    <row r="146" spans="1:18" x14ac:dyDescent="0.35">
      <c r="A146" s="106">
        <v>2862.47</v>
      </c>
      <c r="B146" s="106">
        <v>430.93953686894696</v>
      </c>
      <c r="C146" s="106">
        <f t="shared" si="8"/>
        <v>470.48707669556381</v>
      </c>
      <c r="D146" s="145">
        <v>3495.45982983364</v>
      </c>
      <c r="P146" s="174">
        <f t="shared" si="10"/>
        <v>470.48707669556381</v>
      </c>
      <c r="Q146" s="175">
        <f t="shared" si="9"/>
        <v>500.95042256392924</v>
      </c>
      <c r="R146" s="165">
        <f t="shared" si="11"/>
        <v>6.4748528444867892E-2</v>
      </c>
    </row>
    <row r="147" spans="1:18" x14ac:dyDescent="0.35">
      <c r="A147" s="106">
        <v>2862.47</v>
      </c>
      <c r="B147" s="106">
        <v>666.94821264546636</v>
      </c>
      <c r="C147" s="106">
        <f t="shared" si="8"/>
        <v>504.20260180649518</v>
      </c>
      <c r="D147" s="145">
        <v>14172.2970393051</v>
      </c>
      <c r="P147" s="174">
        <f t="shared" si="10"/>
        <v>504.20260180649518</v>
      </c>
      <c r="Q147" s="175">
        <f t="shared" si="9"/>
        <v>520.58007903472651</v>
      </c>
      <c r="R147" s="165">
        <f t="shared" si="11"/>
        <v>3.2481937160881102E-2</v>
      </c>
    </row>
    <row r="148" spans="1:18" x14ac:dyDescent="0.35">
      <c r="A148" s="106">
        <v>2862.47</v>
      </c>
      <c r="B148" s="106">
        <v>762.87619576622194</v>
      </c>
      <c r="C148" s="106">
        <f t="shared" si="8"/>
        <v>517.90659939517457</v>
      </c>
      <c r="D148" s="145">
        <v>23954.0527728093</v>
      </c>
      <c r="P148" s="174">
        <f t="shared" si="10"/>
        <v>517.90659939517457</v>
      </c>
      <c r="Q148" s="175">
        <f t="shared" si="9"/>
        <v>538.56410379438137</v>
      </c>
      <c r="R148" s="165">
        <f t="shared" si="11"/>
        <v>3.9886544066693119E-2</v>
      </c>
    </row>
    <row r="149" spans="1:18" x14ac:dyDescent="0.35">
      <c r="A149" s="106">
        <v>2862.47</v>
      </c>
      <c r="B149" s="106">
        <v>1097.5747590604999</v>
      </c>
      <c r="C149" s="106">
        <f t="shared" si="8"/>
        <v>565.72067986578566</v>
      </c>
      <c r="D149" s="145">
        <v>31081.371963744201</v>
      </c>
      <c r="P149" s="174">
        <f t="shared" si="10"/>
        <v>565.72067986578566</v>
      </c>
      <c r="Q149" s="175">
        <f t="shared" si="9"/>
        <v>551.66787455822339</v>
      </c>
      <c r="R149" s="165">
        <f t="shared" si="11"/>
        <v>-2.484053669541697E-2</v>
      </c>
    </row>
    <row r="150" spans="1:18" x14ac:dyDescent="0.35">
      <c r="A150" s="106">
        <v>2862.47</v>
      </c>
      <c r="B150" s="106">
        <v>1086.7918413645664</v>
      </c>
      <c r="C150" s="106">
        <f t="shared" si="8"/>
        <v>564.18026305208082</v>
      </c>
      <c r="D150" s="145">
        <v>45016.2336447989</v>
      </c>
      <c r="P150" s="174">
        <f t="shared" si="10"/>
        <v>564.18026305208082</v>
      </c>
      <c r="Q150" s="175">
        <f t="shared" si="9"/>
        <v>577.2874978980384</v>
      </c>
      <c r="R150" s="165">
        <f t="shared" si="11"/>
        <v>2.3232352679355639E-2</v>
      </c>
    </row>
    <row r="151" spans="1:18" x14ac:dyDescent="0.35">
      <c r="A151" s="106">
        <v>2862.47</v>
      </c>
      <c r="B151" s="106">
        <v>1183.5273410503942</v>
      </c>
      <c r="C151" s="106">
        <f t="shared" si="8"/>
        <v>577.99962015005633</v>
      </c>
      <c r="D151" s="145">
        <v>54061.366139626101</v>
      </c>
      <c r="P151" s="174">
        <f t="shared" si="10"/>
        <v>577.99962015005633</v>
      </c>
      <c r="Q151" s="175">
        <f t="shared" si="9"/>
        <v>593.9172207385061</v>
      </c>
      <c r="R151" s="165">
        <f t="shared" si="11"/>
        <v>2.7539119462253847E-2</v>
      </c>
    </row>
    <row r="152" spans="1:18" x14ac:dyDescent="0.35">
      <c r="A152" s="106">
        <v>2862.47</v>
      </c>
      <c r="B152" s="106">
        <v>1359.444808562683</v>
      </c>
      <c r="C152" s="106">
        <f t="shared" si="8"/>
        <v>603.13068693752609</v>
      </c>
      <c r="D152" s="145">
        <v>63550.072249703</v>
      </c>
      <c r="P152" s="174">
        <f t="shared" si="10"/>
        <v>603.13068693752609</v>
      </c>
      <c r="Q152" s="175">
        <f t="shared" si="9"/>
        <v>611.36246577117663</v>
      </c>
      <c r="R152" s="165">
        <f t="shared" si="11"/>
        <v>1.3648416523868834E-2</v>
      </c>
    </row>
    <row r="153" spans="1:18" x14ac:dyDescent="0.35">
      <c r="A153" s="106">
        <v>2862.47</v>
      </c>
      <c r="B153" s="106">
        <v>1323.2143437271441</v>
      </c>
      <c r="C153" s="106">
        <f t="shared" si="8"/>
        <v>597.95490624673482</v>
      </c>
      <c r="D153" s="145">
        <v>71394.000753582499</v>
      </c>
      <c r="P153" s="174">
        <f t="shared" si="10"/>
        <v>597.95490624673482</v>
      </c>
      <c r="Q153" s="175">
        <f t="shared" si="9"/>
        <v>625.78374230577242</v>
      </c>
      <c r="R153" s="165">
        <f t="shared" si="11"/>
        <v>4.6540024621111842E-2</v>
      </c>
    </row>
    <row r="154" spans="1:18" x14ac:dyDescent="0.35">
      <c r="A154" s="106">
        <v>2862.47</v>
      </c>
      <c r="B154" s="106">
        <v>436.15681740800727</v>
      </c>
      <c r="C154" s="106">
        <f t="shared" si="8"/>
        <v>471.23240248685812</v>
      </c>
      <c r="D154" s="145">
        <v>3495.45982983364</v>
      </c>
      <c r="P154" s="174">
        <f t="shared" si="10"/>
        <v>471.23240248685812</v>
      </c>
      <c r="Q154" s="175">
        <f t="shared" si="9"/>
        <v>500.95042256392924</v>
      </c>
      <c r="R154" s="165">
        <f t="shared" si="11"/>
        <v>6.3064466535490249E-2</v>
      </c>
    </row>
    <row r="155" spans="1:18" x14ac:dyDescent="0.35">
      <c r="A155" s="106">
        <v>2862.47</v>
      </c>
      <c r="B155" s="106">
        <v>670.850130021322</v>
      </c>
      <c r="C155" s="106">
        <f t="shared" si="8"/>
        <v>504.76001857447454</v>
      </c>
      <c r="D155" s="145">
        <v>14172.2970393051</v>
      </c>
      <c r="P155" s="174">
        <f t="shared" si="10"/>
        <v>504.76001857447454</v>
      </c>
      <c r="Q155" s="175">
        <f t="shared" si="9"/>
        <v>520.58007903472651</v>
      </c>
      <c r="R155" s="165">
        <f t="shared" si="11"/>
        <v>3.1341746331118747E-2</v>
      </c>
    </row>
    <row r="156" spans="1:18" x14ac:dyDescent="0.35">
      <c r="A156" s="106">
        <v>2862.47</v>
      </c>
      <c r="B156" s="106">
        <v>767.66520836193035</v>
      </c>
      <c r="C156" s="106">
        <f t="shared" si="8"/>
        <v>518.59074405170429</v>
      </c>
      <c r="D156" s="145">
        <v>23954.0527728093</v>
      </c>
      <c r="P156" s="174">
        <f t="shared" si="10"/>
        <v>518.59074405170429</v>
      </c>
      <c r="Q156" s="175">
        <f t="shared" si="9"/>
        <v>538.56410379438137</v>
      </c>
      <c r="R156" s="165">
        <f t="shared" si="11"/>
        <v>3.8514686140803445E-2</v>
      </c>
    </row>
    <row r="157" spans="1:18" x14ac:dyDescent="0.35">
      <c r="A157" s="106">
        <v>2862.47</v>
      </c>
      <c r="B157" s="106">
        <v>1099.9471517160164</v>
      </c>
      <c r="C157" s="106">
        <f t="shared" si="8"/>
        <v>566.05959310228798</v>
      </c>
      <c r="D157" s="145">
        <v>31081.371963744201</v>
      </c>
      <c r="P157" s="174">
        <f t="shared" si="10"/>
        <v>566.05959310228798</v>
      </c>
      <c r="Q157" s="175">
        <f t="shared" si="9"/>
        <v>551.66787455822339</v>
      </c>
      <c r="R157" s="165">
        <f t="shared" si="11"/>
        <v>-2.5424387678319893E-2</v>
      </c>
    </row>
    <row r="158" spans="1:18" x14ac:dyDescent="0.35">
      <c r="A158" s="106">
        <v>2862.47</v>
      </c>
      <c r="B158" s="106">
        <v>1088.2272420082609</v>
      </c>
      <c r="C158" s="106">
        <f t="shared" si="8"/>
        <v>564.3853202868944</v>
      </c>
      <c r="D158" s="145">
        <v>45016.2336447989</v>
      </c>
      <c r="P158" s="174">
        <f t="shared" si="10"/>
        <v>564.3853202868944</v>
      </c>
      <c r="Q158" s="175">
        <f t="shared" si="9"/>
        <v>577.2874978980384</v>
      </c>
      <c r="R158" s="165">
        <f t="shared" si="11"/>
        <v>2.2860583270637447E-2</v>
      </c>
    </row>
    <row r="159" spans="1:18" x14ac:dyDescent="0.35">
      <c r="A159" s="106">
        <v>2862.47</v>
      </c>
      <c r="B159" s="106">
        <v>1184.5256740619025</v>
      </c>
      <c r="C159" s="106">
        <f t="shared" si="8"/>
        <v>578.14223915170032</v>
      </c>
      <c r="D159" s="145">
        <v>54061.366139626101</v>
      </c>
      <c r="P159" s="174">
        <f t="shared" si="10"/>
        <v>578.14223915170032</v>
      </c>
      <c r="Q159" s="175">
        <f t="shared" si="9"/>
        <v>593.9172207385061</v>
      </c>
      <c r="R159" s="165">
        <f t="shared" si="11"/>
        <v>2.7285641004110239E-2</v>
      </c>
    </row>
    <row r="160" spans="1:18" x14ac:dyDescent="0.35">
      <c r="A160" s="106">
        <v>2862.47</v>
      </c>
      <c r="B160" s="106">
        <v>1360.8299220918555</v>
      </c>
      <c r="C160" s="106">
        <f t="shared" si="8"/>
        <v>603.32856029883646</v>
      </c>
      <c r="D160" s="145">
        <v>63550.072249703</v>
      </c>
      <c r="P160" s="174">
        <f t="shared" si="10"/>
        <v>603.32856029883646</v>
      </c>
      <c r="Q160" s="175">
        <f t="shared" si="9"/>
        <v>611.36246577117663</v>
      </c>
      <c r="R160" s="165">
        <f t="shared" si="11"/>
        <v>1.3315970767836527E-2</v>
      </c>
    </row>
    <row r="161" spans="1:18" x14ac:dyDescent="0.35">
      <c r="A161" s="106">
        <v>2862.47</v>
      </c>
      <c r="B161" s="106">
        <v>1324.9405771887386</v>
      </c>
      <c r="C161" s="106">
        <f t="shared" si="8"/>
        <v>598.20151102696275</v>
      </c>
      <c r="D161" s="145">
        <v>71394.000753582499</v>
      </c>
      <c r="P161" s="174">
        <f t="shared" si="10"/>
        <v>598.20151102696275</v>
      </c>
      <c r="Q161" s="175">
        <f t="shared" si="9"/>
        <v>625.78374230577242</v>
      </c>
      <c r="R161" s="165">
        <f t="shared" si="11"/>
        <v>4.6108595131192365E-2</v>
      </c>
    </row>
    <row r="162" spans="1:18" x14ac:dyDescent="0.35">
      <c r="A162" s="106">
        <v>2862.47</v>
      </c>
      <c r="B162" s="106">
        <v>438.2410580765283</v>
      </c>
      <c r="C162" s="106">
        <f t="shared" si="8"/>
        <v>471.53015115378969</v>
      </c>
      <c r="D162" s="145">
        <v>3495.45982983364</v>
      </c>
      <c r="P162" s="174">
        <f t="shared" si="10"/>
        <v>471.53015115378969</v>
      </c>
      <c r="Q162" s="175">
        <f t="shared" si="9"/>
        <v>500.95042256392924</v>
      </c>
      <c r="R162" s="165">
        <f t="shared" si="11"/>
        <v>6.2393192329591063E-2</v>
      </c>
    </row>
    <row r="163" spans="1:18" x14ac:dyDescent="0.35">
      <c r="A163" s="106">
        <v>2862.47</v>
      </c>
      <c r="B163" s="106">
        <v>673.06909005587477</v>
      </c>
      <c r="C163" s="106">
        <f t="shared" si="8"/>
        <v>505.07701286512491</v>
      </c>
      <c r="D163" s="145">
        <v>14172.2970393051</v>
      </c>
      <c r="P163" s="174">
        <f t="shared" si="10"/>
        <v>505.07701286512491</v>
      </c>
      <c r="Q163" s="175">
        <f t="shared" si="9"/>
        <v>520.58007903472651</v>
      </c>
      <c r="R163" s="165">
        <f t="shared" si="11"/>
        <v>3.0694460002561152E-2</v>
      </c>
    </row>
    <row r="164" spans="1:18" x14ac:dyDescent="0.35">
      <c r="A164" s="106">
        <v>2862.47</v>
      </c>
      <c r="B164" s="106">
        <v>775.68794422628866</v>
      </c>
      <c r="C164" s="106">
        <f t="shared" si="8"/>
        <v>519.73684917518403</v>
      </c>
      <c r="D164" s="145">
        <v>23954.0527728093</v>
      </c>
      <c r="P164" s="174">
        <f t="shared" si="10"/>
        <v>519.73684917518403</v>
      </c>
      <c r="Q164" s="175">
        <f t="shared" si="9"/>
        <v>538.56410379438137</v>
      </c>
      <c r="R164" s="165">
        <f t="shared" si="11"/>
        <v>3.6224590673291646E-2</v>
      </c>
    </row>
    <row r="165" spans="1:18" x14ac:dyDescent="0.35">
      <c r="A165" s="106">
        <v>2862.47</v>
      </c>
      <c r="B165" s="106">
        <v>1109.1956295029081</v>
      </c>
      <c r="C165" s="106">
        <f t="shared" si="8"/>
        <v>567.38080421470113</v>
      </c>
      <c r="D165" s="145">
        <v>31081.371963744201</v>
      </c>
      <c r="P165" s="174">
        <f t="shared" si="10"/>
        <v>567.38080421470113</v>
      </c>
      <c r="Q165" s="175">
        <f t="shared" si="9"/>
        <v>551.66787455822339</v>
      </c>
      <c r="R165" s="165">
        <f t="shared" si="11"/>
        <v>-2.7693798485526222E-2</v>
      </c>
    </row>
    <row r="166" spans="1:18" x14ac:dyDescent="0.35">
      <c r="A166" s="106">
        <v>2862.47</v>
      </c>
      <c r="B166" s="106">
        <v>1094.783033711286</v>
      </c>
      <c r="C166" s="106">
        <f t="shared" si="8"/>
        <v>565.32186195875511</v>
      </c>
      <c r="D166" s="145">
        <v>45016.2336447989</v>
      </c>
      <c r="P166" s="174">
        <f t="shared" si="10"/>
        <v>565.32186195875511</v>
      </c>
      <c r="Q166" s="175">
        <f t="shared" si="9"/>
        <v>577.2874978980384</v>
      </c>
      <c r="R166" s="165">
        <f t="shared" si="11"/>
        <v>2.1166059097421419E-2</v>
      </c>
    </row>
    <row r="167" spans="1:18" x14ac:dyDescent="0.35">
      <c r="A167" s="106">
        <v>2862.47</v>
      </c>
      <c r="B167" s="106">
        <v>1184.251047805097</v>
      </c>
      <c r="C167" s="106">
        <f t="shared" si="8"/>
        <v>578.10300682929949</v>
      </c>
      <c r="D167" s="145">
        <v>54061.366139626101</v>
      </c>
      <c r="P167" s="174">
        <f t="shared" si="10"/>
        <v>578.10300682929949</v>
      </c>
      <c r="Q167" s="175">
        <f t="shared" si="9"/>
        <v>593.9172207385061</v>
      </c>
      <c r="R167" s="165">
        <f t="shared" si="11"/>
        <v>2.7355356610134773E-2</v>
      </c>
    </row>
    <row r="168" spans="1:18" x14ac:dyDescent="0.35">
      <c r="A168" s="106">
        <v>2862.47</v>
      </c>
      <c r="B168" s="106">
        <v>1358.9589244646857</v>
      </c>
      <c r="C168" s="106">
        <f t="shared" si="8"/>
        <v>603.06127492352641</v>
      </c>
      <c r="D168" s="145">
        <v>63550.072249703</v>
      </c>
      <c r="P168" s="174">
        <f t="shared" si="10"/>
        <v>603.06127492352641</v>
      </c>
      <c r="Q168" s="175">
        <f t="shared" si="9"/>
        <v>611.36246577117663</v>
      </c>
      <c r="R168" s="165">
        <f t="shared" si="11"/>
        <v>1.3765086887236988E-2</v>
      </c>
    </row>
    <row r="169" spans="1:18" x14ac:dyDescent="0.35">
      <c r="A169" s="106">
        <v>2862.47</v>
      </c>
      <c r="B169" s="106">
        <v>1340.4822266493636</v>
      </c>
      <c r="C169" s="106">
        <f t="shared" si="8"/>
        <v>600.42174666419476</v>
      </c>
      <c r="D169" s="145">
        <v>71394.000753582499</v>
      </c>
      <c r="P169" s="174">
        <f t="shared" si="10"/>
        <v>600.42174666419476</v>
      </c>
      <c r="Q169" s="175">
        <f t="shared" si="9"/>
        <v>625.78374230577242</v>
      </c>
      <c r="R169" s="165">
        <f t="shared" si="11"/>
        <v>4.2240301558834403E-2</v>
      </c>
    </row>
    <row r="170" spans="1:18" x14ac:dyDescent="0.35">
      <c r="A170" s="106">
        <v>2862.47</v>
      </c>
      <c r="B170" s="106">
        <v>443.09490009310974</v>
      </c>
      <c r="C170" s="106">
        <f t="shared" si="8"/>
        <v>472.22355715615851</v>
      </c>
      <c r="D170" s="145">
        <v>3495.45982983364</v>
      </c>
      <c r="P170" s="174">
        <f t="shared" si="10"/>
        <v>472.22355715615851</v>
      </c>
      <c r="Q170" s="175">
        <f t="shared" si="9"/>
        <v>500.95042256392924</v>
      </c>
      <c r="R170" s="165">
        <f t="shared" si="11"/>
        <v>6.0833190069488952E-2</v>
      </c>
    </row>
    <row r="171" spans="1:18" x14ac:dyDescent="0.35">
      <c r="A171" s="106">
        <v>2862.47</v>
      </c>
      <c r="B171" s="106">
        <v>675.95321731254421</v>
      </c>
      <c r="C171" s="106">
        <f t="shared" si="8"/>
        <v>505.4890310446491</v>
      </c>
      <c r="D171" s="145">
        <v>14172.2970393051</v>
      </c>
      <c r="P171" s="174">
        <f t="shared" si="10"/>
        <v>505.4890310446491</v>
      </c>
      <c r="Q171" s="175">
        <f t="shared" si="9"/>
        <v>520.58007903472651</v>
      </c>
      <c r="R171" s="165">
        <f t="shared" si="11"/>
        <v>2.9854353038858417E-2</v>
      </c>
    </row>
    <row r="172" spans="1:18" x14ac:dyDescent="0.35">
      <c r="A172" s="106">
        <v>2862.47</v>
      </c>
      <c r="B172" s="106">
        <v>779.32007707973867</v>
      </c>
      <c r="C172" s="106">
        <f t="shared" si="8"/>
        <v>520.25572529710553</v>
      </c>
      <c r="D172" s="145">
        <v>23954.0527728093</v>
      </c>
      <c r="P172" s="174">
        <f t="shared" si="10"/>
        <v>520.25572529710553</v>
      </c>
      <c r="Q172" s="175">
        <f t="shared" si="9"/>
        <v>538.56410379438137</v>
      </c>
      <c r="R172" s="165">
        <f t="shared" si="11"/>
        <v>3.5191113921563044E-2</v>
      </c>
    </row>
    <row r="173" spans="1:18" x14ac:dyDescent="0.35">
      <c r="A173" s="106">
        <v>2862.47</v>
      </c>
      <c r="B173" s="106">
        <v>1108.7248660628525</v>
      </c>
      <c r="C173" s="106">
        <f t="shared" si="8"/>
        <v>567.31355229469318</v>
      </c>
      <c r="D173" s="145">
        <v>31081.371963744201</v>
      </c>
      <c r="P173" s="174">
        <f t="shared" si="10"/>
        <v>567.31355229469318</v>
      </c>
      <c r="Q173" s="175">
        <f t="shared" si="9"/>
        <v>551.66787455822339</v>
      </c>
      <c r="R173" s="165">
        <f t="shared" si="11"/>
        <v>-2.7578536901128992E-2</v>
      </c>
    </row>
    <row r="174" spans="1:18" x14ac:dyDescent="0.35">
      <c r="A174" s="106">
        <v>2862.47</v>
      </c>
      <c r="B174" s="106">
        <v>1093.5689877390387</v>
      </c>
      <c r="C174" s="106">
        <f t="shared" si="8"/>
        <v>565.14842681986261</v>
      </c>
      <c r="D174" s="145">
        <v>45016.2336447989</v>
      </c>
      <c r="P174" s="174">
        <f t="shared" si="10"/>
        <v>565.14842681986261</v>
      </c>
      <c r="Q174" s="175">
        <f t="shared" si="9"/>
        <v>577.2874978980384</v>
      </c>
      <c r="R174" s="165">
        <f t="shared" si="11"/>
        <v>2.1479438855529276E-2</v>
      </c>
    </row>
    <row r="175" spans="1:18" x14ac:dyDescent="0.35">
      <c r="A175" s="106">
        <v>2862.47</v>
      </c>
      <c r="B175" s="106">
        <v>1182.0221307048248</v>
      </c>
      <c r="C175" s="106">
        <f t="shared" si="8"/>
        <v>577.78459010068923</v>
      </c>
      <c r="D175" s="145">
        <v>54061.366139626101</v>
      </c>
      <c r="P175" s="174">
        <f t="shared" si="10"/>
        <v>577.78459010068923</v>
      </c>
      <c r="Q175" s="175">
        <f t="shared" si="9"/>
        <v>593.9172207385061</v>
      </c>
      <c r="R175" s="165">
        <f t="shared" si="11"/>
        <v>2.7921531508837028E-2</v>
      </c>
    </row>
    <row r="176" spans="1:18" x14ac:dyDescent="0.35">
      <c r="A176" s="106">
        <v>2862.47</v>
      </c>
      <c r="B176" s="106">
        <v>1355.4212529665081</v>
      </c>
      <c r="C176" s="106">
        <f t="shared" si="8"/>
        <v>602.55589328092969</v>
      </c>
      <c r="D176" s="145">
        <v>63550.072249703</v>
      </c>
      <c r="P176" s="174">
        <f t="shared" si="10"/>
        <v>602.55589328092969</v>
      </c>
      <c r="Q176" s="175">
        <f t="shared" si="9"/>
        <v>611.36246577117663</v>
      </c>
      <c r="R176" s="165">
        <f t="shared" si="11"/>
        <v>1.4615361974629426E-2</v>
      </c>
    </row>
    <row r="177" spans="1:18" x14ac:dyDescent="0.35">
      <c r="A177" s="106">
        <v>2862.47</v>
      </c>
      <c r="B177" s="106">
        <v>1337.9121050878944</v>
      </c>
      <c r="C177" s="106">
        <f t="shared" si="8"/>
        <v>600.05458644112775</v>
      </c>
      <c r="D177" s="145">
        <v>71394.000753582499</v>
      </c>
      <c r="P177" s="174">
        <f t="shared" si="10"/>
        <v>600.05458644112775</v>
      </c>
      <c r="Q177" s="175">
        <f t="shared" si="9"/>
        <v>625.78374230577242</v>
      </c>
      <c r="R177" s="165">
        <f t="shared" si="11"/>
        <v>4.2878025509715867E-2</v>
      </c>
    </row>
    <row r="178" spans="1:18" x14ac:dyDescent="0.35">
      <c r="A178" s="106">
        <v>2862.47</v>
      </c>
      <c r="B178" s="106">
        <v>397.70714590878197</v>
      </c>
      <c r="C178" s="106">
        <f t="shared" si="8"/>
        <v>465.73959227268313</v>
      </c>
      <c r="D178" s="145">
        <v>3495.45982983364</v>
      </c>
      <c r="P178" s="174">
        <f t="shared" si="10"/>
        <v>465.73959227268313</v>
      </c>
      <c r="Q178" s="175">
        <f t="shared" si="9"/>
        <v>500.95042256392924</v>
      </c>
      <c r="R178" s="165">
        <f t="shared" si="11"/>
        <v>7.5601969159260873E-2</v>
      </c>
    </row>
    <row r="179" spans="1:18" x14ac:dyDescent="0.35">
      <c r="A179" s="106">
        <v>2862.47</v>
      </c>
      <c r="B179" s="106">
        <v>628.14680756604139</v>
      </c>
      <c r="C179" s="106">
        <f t="shared" si="8"/>
        <v>498.65954393800587</v>
      </c>
      <c r="D179" s="145">
        <v>14172.2970393051</v>
      </c>
      <c r="P179" s="174">
        <f t="shared" si="10"/>
        <v>498.65954393800587</v>
      </c>
      <c r="Q179" s="175">
        <f t="shared" si="9"/>
        <v>520.58007903472651</v>
      </c>
      <c r="R179" s="165">
        <f t="shared" si="11"/>
        <v>4.3958920195551032E-2</v>
      </c>
    </row>
    <row r="180" spans="1:18" x14ac:dyDescent="0.35">
      <c r="A180" s="106">
        <v>2862.47</v>
      </c>
      <c r="B180" s="106">
        <v>720.86410053009979</v>
      </c>
      <c r="C180" s="106">
        <f t="shared" si="8"/>
        <v>511.90487150429993</v>
      </c>
      <c r="D180" s="145">
        <v>23954.0527728093</v>
      </c>
      <c r="P180" s="174">
        <f t="shared" si="10"/>
        <v>511.90487150429993</v>
      </c>
      <c r="Q180" s="175">
        <f t="shared" si="9"/>
        <v>538.56410379438137</v>
      </c>
      <c r="R180" s="165">
        <f t="shared" si="11"/>
        <v>5.2078489137522332E-2</v>
      </c>
    </row>
    <row r="181" spans="1:18" x14ac:dyDescent="0.35">
      <c r="A181" s="106">
        <v>2862.47</v>
      </c>
      <c r="B181" s="106">
        <v>1050.2984500325997</v>
      </c>
      <c r="C181" s="106">
        <f t="shared" si="8"/>
        <v>558.96692143322855</v>
      </c>
      <c r="D181" s="145">
        <v>31081.371963744201</v>
      </c>
      <c r="P181" s="174">
        <f t="shared" si="10"/>
        <v>558.96692143322855</v>
      </c>
      <c r="Q181" s="175">
        <f t="shared" si="9"/>
        <v>551.66787455822339</v>
      </c>
      <c r="R181" s="165">
        <f t="shared" si="11"/>
        <v>-1.3058101642741016E-2</v>
      </c>
    </row>
    <row r="182" spans="1:18" x14ac:dyDescent="0.35">
      <c r="A182" s="106">
        <v>2862.47</v>
      </c>
      <c r="B182" s="106">
        <v>1030.1561920788135</v>
      </c>
      <c r="C182" s="106">
        <f t="shared" si="8"/>
        <v>556.08945601125902</v>
      </c>
      <c r="D182" s="145">
        <v>45016.2336447989</v>
      </c>
      <c r="P182" s="174">
        <f t="shared" si="10"/>
        <v>556.08945601125902</v>
      </c>
      <c r="Q182" s="175">
        <f t="shared" si="9"/>
        <v>577.2874978980384</v>
      </c>
      <c r="R182" s="165">
        <f t="shared" si="11"/>
        <v>3.8119841434918644E-2</v>
      </c>
    </row>
    <row r="183" spans="1:18" x14ac:dyDescent="0.35">
      <c r="A183" s="106">
        <v>2862.47</v>
      </c>
      <c r="B183" s="106">
        <v>1123.9136888021692</v>
      </c>
      <c r="C183" s="106">
        <f t="shared" si="8"/>
        <v>569.48338411459554</v>
      </c>
      <c r="D183" s="145">
        <v>54061.366139626101</v>
      </c>
      <c r="P183" s="174">
        <f t="shared" si="10"/>
        <v>569.48338411459554</v>
      </c>
      <c r="Q183" s="175">
        <f t="shared" si="9"/>
        <v>593.9172207385061</v>
      </c>
      <c r="R183" s="165">
        <f t="shared" si="11"/>
        <v>4.2905266958576993E-2</v>
      </c>
    </row>
    <row r="184" spans="1:18" x14ac:dyDescent="0.35">
      <c r="A184" s="106">
        <v>2862.47</v>
      </c>
      <c r="B184" s="106">
        <v>1316.6362155101913</v>
      </c>
      <c r="C184" s="106">
        <f t="shared" si="8"/>
        <v>597.01517364431299</v>
      </c>
      <c r="D184" s="145">
        <v>63550.072249703</v>
      </c>
      <c r="P184" s="174">
        <f t="shared" si="10"/>
        <v>597.01517364431299</v>
      </c>
      <c r="Q184" s="175">
        <f t="shared" si="9"/>
        <v>611.36246577117663</v>
      </c>
      <c r="R184" s="165">
        <f t="shared" si="11"/>
        <v>2.4031704318810743E-2</v>
      </c>
    </row>
    <row r="185" spans="1:18" x14ac:dyDescent="0.35">
      <c r="A185" s="106">
        <v>2862.47</v>
      </c>
      <c r="B185" s="106">
        <v>1320.2674156544304</v>
      </c>
      <c r="C185" s="106">
        <f t="shared" si="8"/>
        <v>597.53391652206142</v>
      </c>
      <c r="D185" s="145">
        <v>71394.000753582499</v>
      </c>
      <c r="P185" s="174">
        <f t="shared" si="10"/>
        <v>597.53391652206142</v>
      </c>
      <c r="Q185" s="175">
        <f t="shared" si="9"/>
        <v>625.78374230577242</v>
      </c>
      <c r="R185" s="165">
        <f t="shared" si="11"/>
        <v>4.7277359498082872E-2</v>
      </c>
    </row>
    <row r="186" spans="1:18" x14ac:dyDescent="0.35">
      <c r="A186" s="106">
        <v>2862.47</v>
      </c>
      <c r="B186" s="106">
        <v>402.56041519775061</v>
      </c>
      <c r="C186" s="106">
        <f t="shared" si="8"/>
        <v>466.43291645682149</v>
      </c>
      <c r="D186" s="145">
        <v>3495.45982983364</v>
      </c>
      <c r="P186" s="174">
        <f t="shared" si="10"/>
        <v>466.43291645682149</v>
      </c>
      <c r="Q186" s="175">
        <f t="shared" si="9"/>
        <v>500.95042256392924</v>
      </c>
      <c r="R186" s="165">
        <f t="shared" si="11"/>
        <v>7.4003152198850231E-2</v>
      </c>
    </row>
    <row r="187" spans="1:18" x14ac:dyDescent="0.35">
      <c r="A187" s="106">
        <v>2862.47</v>
      </c>
      <c r="B187" s="106">
        <v>631.95780824987469</v>
      </c>
      <c r="C187" s="106">
        <f t="shared" si="8"/>
        <v>499.20397260712491</v>
      </c>
      <c r="D187" s="145">
        <v>14172.2970393051</v>
      </c>
      <c r="P187" s="174">
        <f t="shared" si="10"/>
        <v>499.20397260712491</v>
      </c>
      <c r="Q187" s="175">
        <f t="shared" si="9"/>
        <v>520.58007903472651</v>
      </c>
      <c r="R187" s="165">
        <f t="shared" si="11"/>
        <v>4.2820385254475291E-2</v>
      </c>
    </row>
    <row r="188" spans="1:18" x14ac:dyDescent="0.35">
      <c r="A188" s="106">
        <v>2862.47</v>
      </c>
      <c r="B188" s="106">
        <v>725.2971005429024</v>
      </c>
      <c r="C188" s="106">
        <f t="shared" si="8"/>
        <v>512.53815722041452</v>
      </c>
      <c r="D188" s="145">
        <v>23954.0527728093</v>
      </c>
      <c r="P188" s="174">
        <f t="shared" si="10"/>
        <v>512.53815722041452</v>
      </c>
      <c r="Q188" s="175">
        <f t="shared" si="9"/>
        <v>538.56410379438137</v>
      </c>
      <c r="R188" s="165">
        <f t="shared" si="11"/>
        <v>5.0778554157041134E-2</v>
      </c>
    </row>
    <row r="189" spans="1:18" x14ac:dyDescent="0.35">
      <c r="A189" s="106">
        <v>2862.47</v>
      </c>
      <c r="B189" s="106">
        <v>1052.447496995994</v>
      </c>
      <c r="C189" s="106">
        <f t="shared" si="8"/>
        <v>559.27392814228483</v>
      </c>
      <c r="D189" s="145">
        <v>31081.371963744201</v>
      </c>
      <c r="P189" s="174">
        <f t="shared" si="10"/>
        <v>559.27392814228483</v>
      </c>
      <c r="Q189" s="175">
        <f t="shared" si="9"/>
        <v>551.66787455822339</v>
      </c>
      <c r="R189" s="165">
        <f t="shared" si="11"/>
        <v>-1.3599871550111664E-2</v>
      </c>
    </row>
    <row r="190" spans="1:18" x14ac:dyDescent="0.35">
      <c r="A190" s="106">
        <v>2862.47</v>
      </c>
      <c r="B190" s="106">
        <v>1031.5340464446249</v>
      </c>
      <c r="C190" s="106">
        <f t="shared" si="8"/>
        <v>556.2862923492321</v>
      </c>
      <c r="D190" s="145">
        <v>45016.2336447989</v>
      </c>
      <c r="P190" s="174">
        <f t="shared" si="10"/>
        <v>556.2862923492321</v>
      </c>
      <c r="Q190" s="175">
        <f t="shared" si="9"/>
        <v>577.2874978980384</v>
      </c>
      <c r="R190" s="165">
        <f t="shared" si="11"/>
        <v>3.7752513117152109E-2</v>
      </c>
    </row>
    <row r="191" spans="1:18" x14ac:dyDescent="0.35">
      <c r="A191" s="106">
        <v>2862.47</v>
      </c>
      <c r="B191" s="106">
        <v>1125.2777529912526</v>
      </c>
      <c r="C191" s="106">
        <f t="shared" si="8"/>
        <v>569.6782504273217</v>
      </c>
      <c r="D191" s="145">
        <v>54061.366139626101</v>
      </c>
      <c r="P191" s="174">
        <f t="shared" si="10"/>
        <v>569.6782504273217</v>
      </c>
      <c r="Q191" s="175">
        <f t="shared" si="9"/>
        <v>593.9172207385061</v>
      </c>
      <c r="R191" s="165">
        <f t="shared" si="11"/>
        <v>4.2548526809655263E-2</v>
      </c>
    </row>
    <row r="192" spans="1:18" x14ac:dyDescent="0.35">
      <c r="A192" s="106">
        <v>2862.47</v>
      </c>
      <c r="B192" s="106">
        <v>1319.2863796982081</v>
      </c>
      <c r="C192" s="106">
        <f t="shared" si="8"/>
        <v>597.39376852831538</v>
      </c>
      <c r="D192" s="145">
        <v>63550.072249703</v>
      </c>
      <c r="P192" s="174">
        <f t="shared" si="10"/>
        <v>597.39376852831538</v>
      </c>
      <c r="Q192" s="175">
        <f t="shared" si="9"/>
        <v>611.36246577117663</v>
      </c>
      <c r="R192" s="165">
        <f t="shared" si="11"/>
        <v>2.3382730083163272E-2</v>
      </c>
    </row>
    <row r="193" spans="1:18" x14ac:dyDescent="0.35">
      <c r="A193" s="106">
        <v>2862.47</v>
      </c>
      <c r="B193" s="106">
        <v>1323.3976229812274</v>
      </c>
      <c r="C193" s="106">
        <f t="shared" si="8"/>
        <v>597.98108899731812</v>
      </c>
      <c r="D193" s="145">
        <v>71394.000753582499</v>
      </c>
      <c r="P193" s="174">
        <f t="shared" si="10"/>
        <v>597.98108899731812</v>
      </c>
      <c r="Q193" s="175">
        <f t="shared" si="9"/>
        <v>625.78374230577242</v>
      </c>
      <c r="R193" s="165">
        <f t="shared" si="11"/>
        <v>4.6494201606062768E-2</v>
      </c>
    </row>
    <row r="194" spans="1:18" x14ac:dyDescent="0.35">
      <c r="A194" s="106">
        <v>2862.47</v>
      </c>
      <c r="B194" s="106">
        <v>418.25346668161365</v>
      </c>
      <c r="C194" s="106">
        <f t="shared" ref="C194:C257" si="12">SUM(A194:B194)/7</f>
        <v>468.67478095451622</v>
      </c>
      <c r="D194" s="145">
        <v>3495.45982983364</v>
      </c>
      <c r="P194" s="174">
        <f t="shared" si="10"/>
        <v>468.67478095451622</v>
      </c>
      <c r="Q194" s="175">
        <f t="shared" ref="Q194:Q257" si="13">$G$17+D194*$G$18</f>
        <v>500.95042256392924</v>
      </c>
      <c r="R194" s="165">
        <f t="shared" si="11"/>
        <v>6.8865752801291258E-2</v>
      </c>
    </row>
    <row r="195" spans="1:18" x14ac:dyDescent="0.35">
      <c r="A195" s="106">
        <v>2862.47</v>
      </c>
      <c r="B195" s="106">
        <v>651.19533361898027</v>
      </c>
      <c r="C195" s="106">
        <f t="shared" si="12"/>
        <v>501.95219051699718</v>
      </c>
      <c r="D195" s="145">
        <v>14172.2970393051</v>
      </c>
      <c r="P195" s="174">
        <f t="shared" ref="P195:P258" si="14">C195</f>
        <v>501.95219051699718</v>
      </c>
      <c r="Q195" s="175">
        <f t="shared" si="13"/>
        <v>520.58007903472651</v>
      </c>
      <c r="R195" s="165">
        <f t="shared" ref="R195:R258" si="15">Q195/P195-1</f>
        <v>3.711088201157775E-2</v>
      </c>
    </row>
    <row r="196" spans="1:18" x14ac:dyDescent="0.35">
      <c r="A196" s="106">
        <v>2862.47</v>
      </c>
      <c r="B196" s="106">
        <v>745.41120831987757</v>
      </c>
      <c r="C196" s="106">
        <f t="shared" si="12"/>
        <v>515.41160118855385</v>
      </c>
      <c r="D196" s="145">
        <v>23954.0527728093</v>
      </c>
      <c r="P196" s="174">
        <f t="shared" si="14"/>
        <v>515.41160118855385</v>
      </c>
      <c r="Q196" s="175">
        <f t="shared" si="13"/>
        <v>538.56410379438137</v>
      </c>
      <c r="R196" s="165">
        <f t="shared" si="15"/>
        <v>4.4920414194087099E-2</v>
      </c>
    </row>
    <row r="197" spans="1:18" x14ac:dyDescent="0.35">
      <c r="A197" s="106">
        <v>2862.47</v>
      </c>
      <c r="B197" s="106">
        <v>1082.7288340474552</v>
      </c>
      <c r="C197" s="106">
        <f t="shared" si="12"/>
        <v>563.59983343535066</v>
      </c>
      <c r="D197" s="145">
        <v>31081.371963744201</v>
      </c>
      <c r="P197" s="174">
        <f t="shared" si="14"/>
        <v>563.59983343535066</v>
      </c>
      <c r="Q197" s="175">
        <f t="shared" si="13"/>
        <v>551.66787455822339</v>
      </c>
      <c r="R197" s="165">
        <f t="shared" si="15"/>
        <v>-2.1170976585279555E-2</v>
      </c>
    </row>
    <row r="198" spans="1:18" x14ac:dyDescent="0.35">
      <c r="A198" s="106">
        <v>2862.47</v>
      </c>
      <c r="B198" s="106">
        <v>1058.4666416786636</v>
      </c>
      <c r="C198" s="106">
        <f t="shared" si="12"/>
        <v>560.13380595409478</v>
      </c>
      <c r="D198" s="145">
        <v>45016.2336447989</v>
      </c>
      <c r="P198" s="174">
        <f t="shared" si="14"/>
        <v>560.13380595409478</v>
      </c>
      <c r="Q198" s="175">
        <f t="shared" si="13"/>
        <v>577.2874978980384</v>
      </c>
      <c r="R198" s="165">
        <f t="shared" si="15"/>
        <v>3.0624275417058922E-2</v>
      </c>
    </row>
    <row r="199" spans="1:18" x14ac:dyDescent="0.35">
      <c r="A199" s="106">
        <v>2862.47</v>
      </c>
      <c r="B199" s="106">
        <v>1165.0247365102441</v>
      </c>
      <c r="C199" s="106">
        <f t="shared" si="12"/>
        <v>575.35639093003488</v>
      </c>
      <c r="D199" s="145">
        <v>54061.366139626101</v>
      </c>
      <c r="P199" s="174">
        <f t="shared" si="14"/>
        <v>575.35639093003488</v>
      </c>
      <c r="Q199" s="175">
        <f t="shared" si="13"/>
        <v>593.9172207385061</v>
      </c>
      <c r="R199" s="165">
        <f t="shared" si="15"/>
        <v>3.2259709114325741E-2</v>
      </c>
    </row>
    <row r="200" spans="1:18" x14ac:dyDescent="0.35">
      <c r="A200" s="106">
        <v>2862.47</v>
      </c>
      <c r="B200" s="106">
        <v>1389.0401309521692</v>
      </c>
      <c r="C200" s="106">
        <f t="shared" si="12"/>
        <v>607.35859013602408</v>
      </c>
      <c r="D200" s="145">
        <v>63550.072249703</v>
      </c>
      <c r="P200" s="174">
        <f t="shared" si="14"/>
        <v>607.35859013602408</v>
      </c>
      <c r="Q200" s="175">
        <f t="shared" si="13"/>
        <v>611.36246577117663</v>
      </c>
      <c r="R200" s="165">
        <f t="shared" si="15"/>
        <v>6.5922762930805678E-3</v>
      </c>
    </row>
    <row r="201" spans="1:18" x14ac:dyDescent="0.35">
      <c r="A201" s="106">
        <v>2862.47</v>
      </c>
      <c r="B201" s="106">
        <v>1354.4487431728023</v>
      </c>
      <c r="C201" s="106">
        <f t="shared" si="12"/>
        <v>602.41696331040032</v>
      </c>
      <c r="D201" s="145">
        <v>71394.000753582499</v>
      </c>
      <c r="P201" s="174">
        <f t="shared" si="14"/>
        <v>602.41696331040032</v>
      </c>
      <c r="Q201" s="175">
        <f t="shared" si="13"/>
        <v>625.78374230577242</v>
      </c>
      <c r="R201" s="165">
        <f t="shared" si="15"/>
        <v>3.8788381500691971E-2</v>
      </c>
    </row>
    <row r="202" spans="1:18" x14ac:dyDescent="0.35">
      <c r="A202" s="106">
        <v>2862.47</v>
      </c>
      <c r="B202" s="106">
        <v>422.70479139932115</v>
      </c>
      <c r="C202" s="106">
        <f t="shared" si="12"/>
        <v>469.31068448561729</v>
      </c>
      <c r="D202" s="145">
        <v>3495.45982983364</v>
      </c>
      <c r="P202" s="174">
        <f t="shared" si="14"/>
        <v>469.31068448561729</v>
      </c>
      <c r="Q202" s="175">
        <f t="shared" si="13"/>
        <v>500.95042256392924</v>
      </c>
      <c r="R202" s="165">
        <f t="shared" si="15"/>
        <v>6.7417468053151852E-2</v>
      </c>
    </row>
    <row r="203" spans="1:18" x14ac:dyDescent="0.35">
      <c r="A203" s="106">
        <v>2862.47</v>
      </c>
      <c r="B203" s="106">
        <v>653.53076161206923</v>
      </c>
      <c r="C203" s="106">
        <f t="shared" si="12"/>
        <v>502.28582308743847</v>
      </c>
      <c r="D203" s="145">
        <v>14172.2970393051</v>
      </c>
      <c r="P203" s="174">
        <f t="shared" si="14"/>
        <v>502.28582308743847</v>
      </c>
      <c r="Q203" s="175">
        <f t="shared" si="13"/>
        <v>520.58007903472651</v>
      </c>
      <c r="R203" s="165">
        <f t="shared" si="15"/>
        <v>3.642200338213275E-2</v>
      </c>
    </row>
    <row r="204" spans="1:18" x14ac:dyDescent="0.35">
      <c r="A204" s="106">
        <v>2862.47</v>
      </c>
      <c r="B204" s="106">
        <v>748.30346991108024</v>
      </c>
      <c r="C204" s="106">
        <f t="shared" si="12"/>
        <v>515.82478141586864</v>
      </c>
      <c r="D204" s="145">
        <v>23954.0527728093</v>
      </c>
      <c r="P204" s="174">
        <f t="shared" si="14"/>
        <v>515.82478141586864</v>
      </c>
      <c r="Q204" s="175">
        <f t="shared" si="13"/>
        <v>538.56410379438137</v>
      </c>
      <c r="R204" s="165">
        <f t="shared" si="15"/>
        <v>4.4083423669751598E-2</v>
      </c>
    </row>
    <row r="205" spans="1:18" x14ac:dyDescent="0.35">
      <c r="A205" s="106">
        <v>2862.47</v>
      </c>
      <c r="B205" s="106">
        <v>1081.8561893776691</v>
      </c>
      <c r="C205" s="106">
        <f t="shared" si="12"/>
        <v>563.47516991109558</v>
      </c>
      <c r="D205" s="145">
        <v>31081.371963744201</v>
      </c>
      <c r="P205" s="174">
        <f t="shared" si="14"/>
        <v>563.47516991109558</v>
      </c>
      <c r="Q205" s="175">
        <f t="shared" si="13"/>
        <v>551.66787455822339</v>
      </c>
      <c r="R205" s="165">
        <f t="shared" si="15"/>
        <v>-2.0954419969801186E-2</v>
      </c>
    </row>
    <row r="206" spans="1:18" x14ac:dyDescent="0.35">
      <c r="A206" s="106">
        <v>2862.47</v>
      </c>
      <c r="B206" s="106">
        <v>1056.2188418045998</v>
      </c>
      <c r="C206" s="106">
        <f t="shared" si="12"/>
        <v>559.81269168637141</v>
      </c>
      <c r="D206" s="145">
        <v>45016.2336447989</v>
      </c>
      <c r="P206" s="174">
        <f t="shared" si="14"/>
        <v>559.81269168637141</v>
      </c>
      <c r="Q206" s="175">
        <f t="shared" si="13"/>
        <v>577.2874978980384</v>
      </c>
      <c r="R206" s="165">
        <f t="shared" si="15"/>
        <v>3.1215452009539346E-2</v>
      </c>
    </row>
    <row r="207" spans="1:18" x14ac:dyDescent="0.35">
      <c r="A207" s="106">
        <v>2862.47</v>
      </c>
      <c r="B207" s="106">
        <v>1162.1612458532302</v>
      </c>
      <c r="C207" s="106">
        <f t="shared" si="12"/>
        <v>574.94732083617578</v>
      </c>
      <c r="D207" s="145">
        <v>54061.366139626101</v>
      </c>
      <c r="P207" s="174">
        <f t="shared" si="14"/>
        <v>574.94732083617578</v>
      </c>
      <c r="Q207" s="175">
        <f t="shared" si="13"/>
        <v>593.9172207385061</v>
      </c>
      <c r="R207" s="165">
        <f t="shared" si="15"/>
        <v>3.2994153055172726E-2</v>
      </c>
    </row>
    <row r="208" spans="1:18" x14ac:dyDescent="0.35">
      <c r="A208" s="106">
        <v>2862.47</v>
      </c>
      <c r="B208" s="106">
        <v>1385.5082037446607</v>
      </c>
      <c r="C208" s="106">
        <f t="shared" si="12"/>
        <v>606.85402910638004</v>
      </c>
      <c r="D208" s="145">
        <v>63550.072249703</v>
      </c>
      <c r="P208" s="174">
        <f t="shared" si="14"/>
        <v>606.85402910638004</v>
      </c>
      <c r="Q208" s="175">
        <f t="shared" si="13"/>
        <v>611.36246577117663</v>
      </c>
      <c r="R208" s="165">
        <f t="shared" si="15"/>
        <v>7.429194581496823E-3</v>
      </c>
    </row>
    <row r="209" spans="1:18" x14ac:dyDescent="0.35">
      <c r="A209" s="106">
        <v>2862.47</v>
      </c>
      <c r="B209" s="106">
        <v>1352.2239643226719</v>
      </c>
      <c r="C209" s="106">
        <f t="shared" si="12"/>
        <v>602.09913776038161</v>
      </c>
      <c r="D209" s="145">
        <v>71394.000753582499</v>
      </c>
      <c r="P209" s="174">
        <f t="shared" si="14"/>
        <v>602.09913776038161</v>
      </c>
      <c r="Q209" s="175">
        <f t="shared" si="13"/>
        <v>625.78374230577242</v>
      </c>
      <c r="R209" s="165">
        <f t="shared" si="15"/>
        <v>3.9336718922219349E-2</v>
      </c>
    </row>
    <row r="210" spans="1:18" x14ac:dyDescent="0.35">
      <c r="A210" s="106">
        <v>2862.47</v>
      </c>
      <c r="B210" s="106">
        <v>459.06238243429425</v>
      </c>
      <c r="C210" s="106">
        <f t="shared" si="12"/>
        <v>474.50462606204201</v>
      </c>
      <c r="D210" s="145">
        <v>3495.45982983364</v>
      </c>
      <c r="P210" s="174">
        <f t="shared" si="14"/>
        <v>474.50462606204201</v>
      </c>
      <c r="Q210" s="175">
        <f t="shared" si="13"/>
        <v>500.95042256392924</v>
      </c>
      <c r="R210" s="165">
        <f t="shared" si="15"/>
        <v>5.5733485090257995E-2</v>
      </c>
    </row>
    <row r="211" spans="1:18" x14ac:dyDescent="0.35">
      <c r="A211" s="106">
        <v>2862.47</v>
      </c>
      <c r="B211" s="106">
        <v>697.24343421890819</v>
      </c>
      <c r="C211" s="106">
        <f t="shared" si="12"/>
        <v>508.53049060270115</v>
      </c>
      <c r="D211" s="145">
        <v>14172.2970393051</v>
      </c>
      <c r="P211" s="174">
        <f t="shared" si="14"/>
        <v>508.53049060270115</v>
      </c>
      <c r="Q211" s="175">
        <f t="shared" si="13"/>
        <v>520.58007903472651</v>
      </c>
      <c r="R211" s="165">
        <f t="shared" si="15"/>
        <v>2.3694918308132085E-2</v>
      </c>
    </row>
    <row r="212" spans="1:18" x14ac:dyDescent="0.35">
      <c r="A212" s="106">
        <v>2862.47</v>
      </c>
      <c r="B212" s="106">
        <v>795.51236497425805</v>
      </c>
      <c r="C212" s="106">
        <f t="shared" si="12"/>
        <v>522.56890928203688</v>
      </c>
      <c r="D212" s="145">
        <v>23954.0527728093</v>
      </c>
      <c r="P212" s="174">
        <f t="shared" si="14"/>
        <v>522.56890928203688</v>
      </c>
      <c r="Q212" s="175">
        <f t="shared" si="13"/>
        <v>538.56410379438137</v>
      </c>
      <c r="R212" s="165">
        <f t="shared" si="15"/>
        <v>3.0608775662372301E-2</v>
      </c>
    </row>
    <row r="213" spans="1:18" x14ac:dyDescent="0.35">
      <c r="A213" s="106">
        <v>2862.47</v>
      </c>
      <c r="B213" s="106">
        <v>1140.6647698914469</v>
      </c>
      <c r="C213" s="106">
        <f t="shared" si="12"/>
        <v>571.87639569877808</v>
      </c>
      <c r="D213" s="145">
        <v>31081.371963744201</v>
      </c>
      <c r="P213" s="174">
        <f t="shared" si="14"/>
        <v>571.87639569877808</v>
      </c>
      <c r="Q213" s="175">
        <f t="shared" si="13"/>
        <v>551.66787455822339</v>
      </c>
      <c r="R213" s="165">
        <f t="shared" si="15"/>
        <v>-3.5337218483833088E-2</v>
      </c>
    </row>
    <row r="214" spans="1:18" x14ac:dyDescent="0.35">
      <c r="A214" s="106">
        <v>2862.47</v>
      </c>
      <c r="B214" s="106">
        <v>1124.2497150179497</v>
      </c>
      <c r="C214" s="106">
        <f t="shared" si="12"/>
        <v>569.53138785970702</v>
      </c>
      <c r="D214" s="145">
        <v>45016.2336447989</v>
      </c>
      <c r="P214" s="174">
        <f t="shared" si="14"/>
        <v>569.53138785970702</v>
      </c>
      <c r="Q214" s="175">
        <f t="shared" si="13"/>
        <v>577.2874978980384</v>
      </c>
      <c r="R214" s="165">
        <f t="shared" si="15"/>
        <v>1.3618406647399661E-2</v>
      </c>
    </row>
    <row r="215" spans="1:18" x14ac:dyDescent="0.35">
      <c r="A215" s="106">
        <v>2862.47</v>
      </c>
      <c r="B215" s="106">
        <v>1226.8056245743219</v>
      </c>
      <c r="C215" s="106">
        <f t="shared" si="12"/>
        <v>584.18223208204597</v>
      </c>
      <c r="D215" s="145">
        <v>54061.366139626101</v>
      </c>
      <c r="P215" s="174">
        <f t="shared" si="14"/>
        <v>584.18223208204597</v>
      </c>
      <c r="Q215" s="175">
        <f t="shared" si="13"/>
        <v>593.9172207385061</v>
      </c>
      <c r="R215" s="165">
        <f t="shared" si="15"/>
        <v>1.6664301174933449E-2</v>
      </c>
    </row>
    <row r="216" spans="1:18" x14ac:dyDescent="0.35">
      <c r="A216" s="106">
        <v>2862.47</v>
      </c>
      <c r="B216" s="106">
        <v>1416.9475947099579</v>
      </c>
      <c r="C216" s="106">
        <f t="shared" si="12"/>
        <v>611.34537067285112</v>
      </c>
      <c r="D216" s="145">
        <v>63550.072249703</v>
      </c>
      <c r="P216" s="174">
        <f t="shared" si="14"/>
        <v>611.34537067285112</v>
      </c>
      <c r="Q216" s="175">
        <f t="shared" si="13"/>
        <v>611.36246577117663</v>
      </c>
      <c r="R216" s="165">
        <f t="shared" si="15"/>
        <v>2.7963078066184366E-5</v>
      </c>
    </row>
    <row r="217" spans="1:18" x14ac:dyDescent="0.35">
      <c r="A217" s="106">
        <v>2862.47</v>
      </c>
      <c r="B217" s="106">
        <v>1367.2255665249916</v>
      </c>
      <c r="C217" s="106">
        <f t="shared" si="12"/>
        <v>604.24222378928448</v>
      </c>
      <c r="D217" s="145">
        <v>71394.000753582499</v>
      </c>
      <c r="P217" s="174">
        <f t="shared" si="14"/>
        <v>604.24222378928448</v>
      </c>
      <c r="Q217" s="175">
        <f t="shared" si="13"/>
        <v>625.78374230577242</v>
      </c>
      <c r="R217" s="165">
        <f t="shared" si="15"/>
        <v>3.5650468749764297E-2</v>
      </c>
    </row>
    <row r="218" spans="1:18" x14ac:dyDescent="0.35">
      <c r="A218" s="106">
        <v>2862.47</v>
      </c>
      <c r="B218" s="106">
        <v>464.65000895299141</v>
      </c>
      <c r="C218" s="106">
        <f t="shared" si="12"/>
        <v>475.30285842185589</v>
      </c>
      <c r="D218" s="145">
        <v>3495.45982983364</v>
      </c>
      <c r="P218" s="174">
        <f t="shared" si="14"/>
        <v>475.30285842185589</v>
      </c>
      <c r="Q218" s="175">
        <f t="shared" si="13"/>
        <v>500.95042256392924</v>
      </c>
      <c r="R218" s="165">
        <f t="shared" si="15"/>
        <v>5.3960466863655521E-2</v>
      </c>
    </row>
    <row r="219" spans="1:18" x14ac:dyDescent="0.35">
      <c r="A219" s="106">
        <v>2862.47</v>
      </c>
      <c r="B219" s="106">
        <v>701.26807918978307</v>
      </c>
      <c r="C219" s="106">
        <f t="shared" si="12"/>
        <v>509.10543988425474</v>
      </c>
      <c r="D219" s="145">
        <v>14172.2970393051</v>
      </c>
      <c r="P219" s="174">
        <f t="shared" si="14"/>
        <v>509.10543988425474</v>
      </c>
      <c r="Q219" s="175">
        <f t="shared" si="13"/>
        <v>520.58007903472651</v>
      </c>
      <c r="R219" s="165">
        <f t="shared" si="15"/>
        <v>2.2538826442476401E-2</v>
      </c>
    </row>
    <row r="220" spans="1:18" x14ac:dyDescent="0.35">
      <c r="A220" s="106">
        <v>2862.47</v>
      </c>
      <c r="B220" s="106">
        <v>800.56524529393027</v>
      </c>
      <c r="C220" s="106">
        <f t="shared" si="12"/>
        <v>523.29074932770425</v>
      </c>
      <c r="D220" s="145">
        <v>23954.0527728093</v>
      </c>
      <c r="P220" s="174">
        <f t="shared" si="14"/>
        <v>523.29074932770425</v>
      </c>
      <c r="Q220" s="175">
        <f t="shared" si="13"/>
        <v>538.56410379438137</v>
      </c>
      <c r="R220" s="165">
        <f t="shared" si="15"/>
        <v>2.9187128735410406E-2</v>
      </c>
    </row>
    <row r="221" spans="1:18" x14ac:dyDescent="0.35">
      <c r="A221" s="106">
        <v>2862.47</v>
      </c>
      <c r="B221" s="106">
        <v>1143.6064556621025</v>
      </c>
      <c r="C221" s="106">
        <f t="shared" si="12"/>
        <v>572.29663652315753</v>
      </c>
      <c r="D221" s="145">
        <v>31081.371963744201</v>
      </c>
      <c r="P221" s="174">
        <f t="shared" si="14"/>
        <v>572.29663652315753</v>
      </c>
      <c r="Q221" s="175">
        <f t="shared" si="13"/>
        <v>551.66787455822339</v>
      </c>
      <c r="R221" s="165">
        <f t="shared" si="15"/>
        <v>-3.6045576102384458E-2</v>
      </c>
    </row>
    <row r="222" spans="1:18" x14ac:dyDescent="0.35">
      <c r="A222" s="106">
        <v>2862.47</v>
      </c>
      <c r="B222" s="106">
        <v>1126.4621836988551</v>
      </c>
      <c r="C222" s="106">
        <f t="shared" si="12"/>
        <v>569.8474548141221</v>
      </c>
      <c r="D222" s="145">
        <v>45016.2336447989</v>
      </c>
      <c r="P222" s="174">
        <f t="shared" si="14"/>
        <v>569.8474548141221</v>
      </c>
      <c r="Q222" s="175">
        <f t="shared" si="13"/>
        <v>577.2874978980384</v>
      </c>
      <c r="R222" s="165">
        <f t="shared" si="15"/>
        <v>1.3056201306265613E-2</v>
      </c>
    </row>
    <row r="223" spans="1:18" x14ac:dyDescent="0.35">
      <c r="A223" s="106">
        <v>2862.47</v>
      </c>
      <c r="B223" s="106">
        <v>1228.6371377353137</v>
      </c>
      <c r="C223" s="106">
        <f t="shared" si="12"/>
        <v>584.44387681933051</v>
      </c>
      <c r="D223" s="145">
        <v>54061.366139626101</v>
      </c>
      <c r="P223" s="174">
        <f t="shared" si="14"/>
        <v>584.44387681933051</v>
      </c>
      <c r="Q223" s="175">
        <f t="shared" si="13"/>
        <v>593.9172207385061</v>
      </c>
      <c r="R223" s="165">
        <f t="shared" si="15"/>
        <v>1.6209159330629941E-2</v>
      </c>
    </row>
    <row r="224" spans="1:18" x14ac:dyDescent="0.35">
      <c r="A224" s="106">
        <v>2862.47</v>
      </c>
      <c r="B224" s="106">
        <v>1419.2242533305136</v>
      </c>
      <c r="C224" s="106">
        <f t="shared" si="12"/>
        <v>611.67060761864479</v>
      </c>
      <c r="D224" s="145">
        <v>63550.072249703</v>
      </c>
      <c r="P224" s="174">
        <f t="shared" si="14"/>
        <v>611.67060761864479</v>
      </c>
      <c r="Q224" s="175">
        <f t="shared" si="13"/>
        <v>611.36246577117663</v>
      </c>
      <c r="R224" s="165">
        <f t="shared" si="15"/>
        <v>-5.0377089176778522E-4</v>
      </c>
    </row>
    <row r="225" spans="1:18" x14ac:dyDescent="0.35">
      <c r="A225" s="106">
        <v>2862.47</v>
      </c>
      <c r="B225" s="106">
        <v>1369.8914072850998</v>
      </c>
      <c r="C225" s="106">
        <f t="shared" si="12"/>
        <v>604.62305818358561</v>
      </c>
      <c r="D225" s="145">
        <v>71394.000753582499</v>
      </c>
      <c r="P225" s="174">
        <f t="shared" si="14"/>
        <v>604.62305818358561</v>
      </c>
      <c r="Q225" s="175">
        <f t="shared" si="13"/>
        <v>625.78374230577242</v>
      </c>
      <c r="R225" s="165">
        <f t="shared" si="15"/>
        <v>3.4998142786280662E-2</v>
      </c>
    </row>
    <row r="226" spans="1:18" x14ac:dyDescent="0.35">
      <c r="A226" s="106">
        <v>2862.47</v>
      </c>
      <c r="B226" s="106">
        <v>476.75058145123029</v>
      </c>
      <c r="C226" s="106">
        <f t="shared" si="12"/>
        <v>477.03151163589001</v>
      </c>
      <c r="D226" s="145">
        <v>3495.45982983364</v>
      </c>
      <c r="P226" s="174">
        <f t="shared" si="14"/>
        <v>477.03151163589001</v>
      </c>
      <c r="Q226" s="175">
        <f t="shared" si="13"/>
        <v>500.95042256392924</v>
      </c>
      <c r="R226" s="165">
        <f t="shared" si="15"/>
        <v>5.0141154922897613E-2</v>
      </c>
    </row>
    <row r="227" spans="1:18" x14ac:dyDescent="0.35">
      <c r="A227" s="106">
        <v>2862.47</v>
      </c>
      <c r="B227" s="106">
        <v>711.69183870890538</v>
      </c>
      <c r="C227" s="106">
        <f t="shared" si="12"/>
        <v>510.59454838698645</v>
      </c>
      <c r="D227" s="145">
        <v>14172.2970393051</v>
      </c>
      <c r="P227" s="174">
        <f t="shared" si="14"/>
        <v>510.59454838698645</v>
      </c>
      <c r="Q227" s="175">
        <f t="shared" si="13"/>
        <v>520.58007903472651</v>
      </c>
      <c r="R227" s="165">
        <f t="shared" si="15"/>
        <v>1.9556673057488094E-2</v>
      </c>
    </row>
    <row r="228" spans="1:18" x14ac:dyDescent="0.35">
      <c r="A228" s="106">
        <v>2862.47</v>
      </c>
      <c r="B228" s="106">
        <v>815.31360185263304</v>
      </c>
      <c r="C228" s="106">
        <f t="shared" si="12"/>
        <v>525.39765740751898</v>
      </c>
      <c r="D228" s="145">
        <v>23954.0527728093</v>
      </c>
      <c r="P228" s="174">
        <f t="shared" si="14"/>
        <v>525.39765740751898</v>
      </c>
      <c r="Q228" s="175">
        <f t="shared" si="13"/>
        <v>538.56410379438137</v>
      </c>
      <c r="R228" s="165">
        <f t="shared" si="15"/>
        <v>2.5059964012458469E-2</v>
      </c>
    </row>
    <row r="229" spans="1:18" x14ac:dyDescent="0.35">
      <c r="A229" s="106">
        <v>2862.47</v>
      </c>
      <c r="B229" s="106">
        <v>1157.4546760890969</v>
      </c>
      <c r="C229" s="106">
        <f t="shared" si="12"/>
        <v>574.27495372701378</v>
      </c>
      <c r="D229" s="145">
        <v>31081.371963744201</v>
      </c>
      <c r="P229" s="174">
        <f t="shared" si="14"/>
        <v>574.27495372701378</v>
      </c>
      <c r="Q229" s="175">
        <f t="shared" si="13"/>
        <v>551.66787455822339</v>
      </c>
      <c r="R229" s="165">
        <f t="shared" si="15"/>
        <v>-3.9366298359473362E-2</v>
      </c>
    </row>
    <row r="230" spans="1:18" x14ac:dyDescent="0.35">
      <c r="A230" s="106">
        <v>2862.47</v>
      </c>
      <c r="B230" s="106">
        <v>1139.3257483594193</v>
      </c>
      <c r="C230" s="106">
        <f t="shared" si="12"/>
        <v>571.68510690848848</v>
      </c>
      <c r="D230" s="145">
        <v>45016.2336447989</v>
      </c>
      <c r="P230" s="174">
        <f t="shared" si="14"/>
        <v>571.68510690848848</v>
      </c>
      <c r="Q230" s="175">
        <f t="shared" si="13"/>
        <v>577.2874978980384</v>
      </c>
      <c r="R230" s="165">
        <f t="shared" si="15"/>
        <v>9.7997847448678677E-3</v>
      </c>
    </row>
    <row r="231" spans="1:18" x14ac:dyDescent="0.35">
      <c r="A231" s="106">
        <v>2862.47</v>
      </c>
      <c r="B231" s="106">
        <v>1231.1049086194971</v>
      </c>
      <c r="C231" s="106">
        <f t="shared" si="12"/>
        <v>584.79641551707095</v>
      </c>
      <c r="D231" s="145">
        <v>54061.366139626101</v>
      </c>
      <c r="P231" s="174">
        <f t="shared" si="14"/>
        <v>584.79641551707095</v>
      </c>
      <c r="Q231" s="175">
        <f t="shared" si="13"/>
        <v>593.9172207385061</v>
      </c>
      <c r="R231" s="165">
        <f t="shared" si="15"/>
        <v>1.5596547754778367E-2</v>
      </c>
    </row>
    <row r="232" spans="1:18" x14ac:dyDescent="0.35">
      <c r="A232" s="106">
        <v>2862.47</v>
      </c>
      <c r="B232" s="106">
        <v>1405.5235264741525</v>
      </c>
      <c r="C232" s="106">
        <f t="shared" si="12"/>
        <v>609.71336092487888</v>
      </c>
      <c r="D232" s="145">
        <v>63550.072249703</v>
      </c>
      <c r="P232" s="174">
        <f t="shared" si="14"/>
        <v>609.71336092487888</v>
      </c>
      <c r="Q232" s="175">
        <f t="shared" si="13"/>
        <v>611.36246577117663</v>
      </c>
      <c r="R232" s="165">
        <f t="shared" si="15"/>
        <v>2.7047215166748906E-3</v>
      </c>
    </row>
    <row r="233" spans="1:18" x14ac:dyDescent="0.35">
      <c r="A233" s="106">
        <v>2862.47</v>
      </c>
      <c r="B233" s="106">
        <v>1379.1769771512247</v>
      </c>
      <c r="C233" s="106">
        <f t="shared" si="12"/>
        <v>605.94956816446063</v>
      </c>
      <c r="D233" s="145">
        <v>71394.000753582499</v>
      </c>
      <c r="P233" s="174">
        <f t="shared" si="14"/>
        <v>605.94956816446063</v>
      </c>
      <c r="Q233" s="175">
        <f t="shared" si="13"/>
        <v>625.78374230577242</v>
      </c>
      <c r="R233" s="165">
        <f t="shared" si="15"/>
        <v>3.2732384316063401E-2</v>
      </c>
    </row>
    <row r="234" spans="1:18" x14ac:dyDescent="0.35">
      <c r="A234" s="106">
        <v>2862.47</v>
      </c>
      <c r="B234" s="106">
        <v>480.6359133835831</v>
      </c>
      <c r="C234" s="106">
        <f t="shared" si="12"/>
        <v>477.58655905479753</v>
      </c>
      <c r="D234" s="145">
        <v>3495.45982983364</v>
      </c>
      <c r="P234" s="174">
        <f t="shared" si="14"/>
        <v>477.58655905479753</v>
      </c>
      <c r="Q234" s="175">
        <f t="shared" si="13"/>
        <v>500.95042256392924</v>
      </c>
      <c r="R234" s="165">
        <f t="shared" si="15"/>
        <v>4.8920688964470882E-2</v>
      </c>
    </row>
    <row r="235" spans="1:18" x14ac:dyDescent="0.35">
      <c r="A235" s="106">
        <v>2862.47</v>
      </c>
      <c r="B235" s="106">
        <v>713.43296760215526</v>
      </c>
      <c r="C235" s="106">
        <f t="shared" si="12"/>
        <v>510.84328108602216</v>
      </c>
      <c r="D235" s="145">
        <v>14172.2970393051</v>
      </c>
      <c r="P235" s="174">
        <f t="shared" si="14"/>
        <v>510.84328108602216</v>
      </c>
      <c r="Q235" s="175">
        <f t="shared" si="13"/>
        <v>520.58007903472651</v>
      </c>
      <c r="R235" s="165">
        <f t="shared" si="15"/>
        <v>1.9060244715374264E-2</v>
      </c>
    </row>
    <row r="236" spans="1:18" x14ac:dyDescent="0.35">
      <c r="A236" s="106">
        <v>2862.47</v>
      </c>
      <c r="B236" s="106">
        <v>818.63549627411919</v>
      </c>
      <c r="C236" s="106">
        <f t="shared" si="12"/>
        <v>525.87221375344564</v>
      </c>
      <c r="D236" s="145">
        <v>23954.0527728093</v>
      </c>
      <c r="P236" s="174">
        <f t="shared" si="14"/>
        <v>525.87221375344564</v>
      </c>
      <c r="Q236" s="175">
        <f t="shared" si="13"/>
        <v>538.56410379438137</v>
      </c>
      <c r="R236" s="165">
        <f t="shared" si="15"/>
        <v>2.4134931850356978E-2</v>
      </c>
    </row>
    <row r="237" spans="1:18" x14ac:dyDescent="0.35">
      <c r="A237" s="106">
        <v>2862.47</v>
      </c>
      <c r="B237" s="106">
        <v>1156.3740274499082</v>
      </c>
      <c r="C237" s="106">
        <f t="shared" si="12"/>
        <v>574.12057534998689</v>
      </c>
      <c r="D237" s="145">
        <v>31081.371963744201</v>
      </c>
      <c r="P237" s="174">
        <f t="shared" si="14"/>
        <v>574.12057534998689</v>
      </c>
      <c r="Q237" s="175">
        <f t="shared" si="13"/>
        <v>551.66787455822339</v>
      </c>
      <c r="R237" s="165">
        <f t="shared" si="15"/>
        <v>-3.9107988383931702E-2</v>
      </c>
    </row>
    <row r="238" spans="1:18" x14ac:dyDescent="0.35">
      <c r="A238" s="106">
        <v>2862.47</v>
      </c>
      <c r="B238" s="106">
        <v>1137.7926986086691</v>
      </c>
      <c r="C238" s="106">
        <f t="shared" si="12"/>
        <v>571.46609980123844</v>
      </c>
      <c r="D238" s="145">
        <v>45016.2336447989</v>
      </c>
      <c r="P238" s="174">
        <f t="shared" si="14"/>
        <v>571.46609980123844</v>
      </c>
      <c r="Q238" s="175">
        <f t="shared" si="13"/>
        <v>577.2874978980384</v>
      </c>
      <c r="R238" s="165">
        <f t="shared" si="15"/>
        <v>1.01867776563207E-2</v>
      </c>
    </row>
    <row r="239" spans="1:18" x14ac:dyDescent="0.35">
      <c r="A239" s="106">
        <v>2862.47</v>
      </c>
      <c r="B239" s="106">
        <v>1228.511078463147</v>
      </c>
      <c r="C239" s="106">
        <f t="shared" si="12"/>
        <v>584.42586835187808</v>
      </c>
      <c r="D239" s="145">
        <v>54061.366139626101</v>
      </c>
      <c r="P239" s="174">
        <f t="shared" si="14"/>
        <v>584.42586835187808</v>
      </c>
      <c r="Q239" s="175">
        <f t="shared" si="13"/>
        <v>593.9172207385061</v>
      </c>
      <c r="R239" s="165">
        <f t="shared" si="15"/>
        <v>1.6240472745318923E-2</v>
      </c>
    </row>
    <row r="240" spans="1:18" x14ac:dyDescent="0.35">
      <c r="A240" s="106">
        <v>2862.47</v>
      </c>
      <c r="B240" s="106">
        <v>1401.6405505547802</v>
      </c>
      <c r="C240" s="106">
        <f t="shared" si="12"/>
        <v>609.15865007925436</v>
      </c>
      <c r="D240" s="145">
        <v>63550.072249703</v>
      </c>
      <c r="P240" s="174">
        <f t="shared" si="14"/>
        <v>609.15865007925436</v>
      </c>
      <c r="Q240" s="175">
        <f t="shared" si="13"/>
        <v>611.36246577117663</v>
      </c>
      <c r="R240" s="165">
        <f t="shared" si="15"/>
        <v>3.6178025078286158E-3</v>
      </c>
    </row>
    <row r="241" spans="1:18" x14ac:dyDescent="0.35">
      <c r="A241" s="106">
        <v>2862.47</v>
      </c>
      <c r="B241" s="106">
        <v>1376.4919506562969</v>
      </c>
      <c r="C241" s="106">
        <f t="shared" si="12"/>
        <v>605.5659929508995</v>
      </c>
      <c r="D241" s="145">
        <v>71394.000753582499</v>
      </c>
      <c r="P241" s="174">
        <f t="shared" si="14"/>
        <v>605.5659929508995</v>
      </c>
      <c r="Q241" s="175">
        <f t="shared" si="13"/>
        <v>625.78374230577242</v>
      </c>
      <c r="R241" s="165">
        <f t="shared" si="15"/>
        <v>3.3386533573909194E-2</v>
      </c>
    </row>
    <row r="242" spans="1:18" x14ac:dyDescent="0.35">
      <c r="A242" s="106">
        <v>2862.47</v>
      </c>
      <c r="B242" s="106">
        <v>432.88416814362864</v>
      </c>
      <c r="C242" s="106">
        <f t="shared" si="12"/>
        <v>470.76488116337549</v>
      </c>
      <c r="D242" s="145">
        <v>3495.45982983364</v>
      </c>
      <c r="P242" s="174">
        <f t="shared" si="14"/>
        <v>470.76488116337549</v>
      </c>
      <c r="Q242" s="175">
        <f t="shared" si="13"/>
        <v>500.95042256392924</v>
      </c>
      <c r="R242" s="165">
        <f t="shared" si="15"/>
        <v>6.4120206515740685E-2</v>
      </c>
    </row>
    <row r="243" spans="1:18" x14ac:dyDescent="0.35">
      <c r="A243" s="106">
        <v>2862.47</v>
      </c>
      <c r="B243" s="106">
        <v>664.23146821025534</v>
      </c>
      <c r="C243" s="106">
        <f t="shared" si="12"/>
        <v>503.81449545860789</v>
      </c>
      <c r="D243" s="145">
        <v>14172.2970393051</v>
      </c>
      <c r="P243" s="174">
        <f t="shared" si="14"/>
        <v>503.81449545860789</v>
      </c>
      <c r="Q243" s="175">
        <f t="shared" si="13"/>
        <v>520.58007903472651</v>
      </c>
      <c r="R243" s="165">
        <f t="shared" si="15"/>
        <v>3.3277294971152838E-2</v>
      </c>
    </row>
    <row r="244" spans="1:18" x14ac:dyDescent="0.35">
      <c r="A244" s="106">
        <v>2862.47</v>
      </c>
      <c r="B244" s="106">
        <v>759.61319451708027</v>
      </c>
      <c r="C244" s="106">
        <f t="shared" si="12"/>
        <v>517.44045635958287</v>
      </c>
      <c r="D244" s="145">
        <v>23954.0527728093</v>
      </c>
      <c r="P244" s="174">
        <f t="shared" si="14"/>
        <v>517.44045635958287</v>
      </c>
      <c r="Q244" s="175">
        <f t="shared" si="13"/>
        <v>538.56410379438137</v>
      </c>
      <c r="R244" s="165">
        <f t="shared" si="15"/>
        <v>4.0823339526662616E-2</v>
      </c>
    </row>
    <row r="245" spans="1:18" x14ac:dyDescent="0.35">
      <c r="A245" s="106">
        <v>2862.47</v>
      </c>
      <c r="B245" s="106">
        <v>1101.1431735456554</v>
      </c>
      <c r="C245" s="106">
        <f t="shared" si="12"/>
        <v>566.23045336366499</v>
      </c>
      <c r="D245" s="145">
        <v>31081.371963744201</v>
      </c>
      <c r="P245" s="174">
        <f t="shared" si="14"/>
        <v>566.23045336366499</v>
      </c>
      <c r="Q245" s="175">
        <f t="shared" si="13"/>
        <v>551.66787455822339</v>
      </c>
      <c r="R245" s="165">
        <f t="shared" si="15"/>
        <v>-2.5718466251564709E-2</v>
      </c>
    </row>
    <row r="246" spans="1:18" x14ac:dyDescent="0.35">
      <c r="A246" s="106">
        <v>2862.47</v>
      </c>
      <c r="B246" s="106">
        <v>1074.7489037722803</v>
      </c>
      <c r="C246" s="106">
        <f t="shared" si="12"/>
        <v>562.45984339604001</v>
      </c>
      <c r="D246" s="145">
        <v>45016.2336447989</v>
      </c>
      <c r="P246" s="174">
        <f t="shared" si="14"/>
        <v>562.45984339604001</v>
      </c>
      <c r="Q246" s="175">
        <f t="shared" si="13"/>
        <v>577.2874978980384</v>
      </c>
      <c r="R246" s="165">
        <f t="shared" si="15"/>
        <v>2.6362156651880131E-2</v>
      </c>
    </row>
    <row r="247" spans="1:18" x14ac:dyDescent="0.35">
      <c r="A247" s="106">
        <v>2862.47</v>
      </c>
      <c r="B247" s="106">
        <v>1171.8835536810332</v>
      </c>
      <c r="C247" s="106">
        <f t="shared" si="12"/>
        <v>576.33622195443331</v>
      </c>
      <c r="D247" s="145">
        <v>54061.366139626101</v>
      </c>
      <c r="P247" s="174">
        <f t="shared" si="14"/>
        <v>576.33622195443331</v>
      </c>
      <c r="Q247" s="175">
        <f t="shared" si="13"/>
        <v>593.9172207385061</v>
      </c>
      <c r="R247" s="165">
        <f t="shared" si="15"/>
        <v>3.0504761134834135E-2</v>
      </c>
    </row>
    <row r="248" spans="1:18" x14ac:dyDescent="0.35">
      <c r="A248" s="106">
        <v>2862.47</v>
      </c>
      <c r="B248" s="106">
        <v>1374.2774114840774</v>
      </c>
      <c r="C248" s="106">
        <f t="shared" si="12"/>
        <v>605.24963021201097</v>
      </c>
      <c r="D248" s="145">
        <v>63550.072249703</v>
      </c>
      <c r="P248" s="174">
        <f t="shared" si="14"/>
        <v>605.24963021201097</v>
      </c>
      <c r="Q248" s="175">
        <f t="shared" si="13"/>
        <v>611.36246577117663</v>
      </c>
      <c r="R248" s="165">
        <f t="shared" si="15"/>
        <v>1.0099693174574043E-2</v>
      </c>
    </row>
    <row r="249" spans="1:18" x14ac:dyDescent="0.35">
      <c r="A249" s="106">
        <v>2862.47</v>
      </c>
      <c r="B249" s="106">
        <v>1374.049830805583</v>
      </c>
      <c r="C249" s="106">
        <f t="shared" si="12"/>
        <v>605.21711868651175</v>
      </c>
      <c r="D249" s="145">
        <v>71394.000753582499</v>
      </c>
      <c r="P249" s="174">
        <f t="shared" si="14"/>
        <v>605.21711868651175</v>
      </c>
      <c r="Q249" s="175">
        <f t="shared" si="13"/>
        <v>625.78374230577242</v>
      </c>
      <c r="R249" s="165">
        <f t="shared" si="15"/>
        <v>3.3982223873468609E-2</v>
      </c>
    </row>
    <row r="250" spans="1:18" x14ac:dyDescent="0.35">
      <c r="A250" s="106">
        <v>2862.47</v>
      </c>
      <c r="B250" s="106">
        <v>437.80680830845108</v>
      </c>
      <c r="C250" s="106">
        <f t="shared" si="12"/>
        <v>471.46811547263587</v>
      </c>
      <c r="D250" s="145">
        <v>3495.45982983364</v>
      </c>
      <c r="P250" s="174">
        <f t="shared" si="14"/>
        <v>471.46811547263587</v>
      </c>
      <c r="Q250" s="175">
        <f t="shared" si="13"/>
        <v>500.95042256392924</v>
      </c>
      <c r="R250" s="165">
        <f t="shared" si="15"/>
        <v>6.253298181519229E-2</v>
      </c>
    </row>
    <row r="251" spans="1:18" x14ac:dyDescent="0.35">
      <c r="A251" s="106">
        <v>2862.47</v>
      </c>
      <c r="B251" s="106">
        <v>667.67418548948581</v>
      </c>
      <c r="C251" s="106">
        <f t="shared" si="12"/>
        <v>504.30631221278367</v>
      </c>
      <c r="D251" s="145">
        <v>14172.2970393051</v>
      </c>
      <c r="P251" s="174">
        <f t="shared" si="14"/>
        <v>504.30631221278367</v>
      </c>
      <c r="Q251" s="175">
        <f t="shared" si="13"/>
        <v>520.58007903472651</v>
      </c>
      <c r="R251" s="165">
        <f t="shared" si="15"/>
        <v>3.2269607632982478E-2</v>
      </c>
    </row>
    <row r="252" spans="1:18" x14ac:dyDescent="0.35">
      <c r="A252" s="106">
        <v>2862.47</v>
      </c>
      <c r="B252" s="106">
        <v>764.32778369411085</v>
      </c>
      <c r="C252" s="106">
        <f t="shared" si="12"/>
        <v>518.11396909915868</v>
      </c>
      <c r="D252" s="145">
        <v>23954.0527728093</v>
      </c>
      <c r="P252" s="174">
        <f t="shared" si="14"/>
        <v>518.11396909915868</v>
      </c>
      <c r="Q252" s="175">
        <f t="shared" si="13"/>
        <v>538.56410379438137</v>
      </c>
      <c r="R252" s="165">
        <f t="shared" si="15"/>
        <v>3.9470340339943455E-2</v>
      </c>
    </row>
    <row r="253" spans="1:18" x14ac:dyDescent="0.35">
      <c r="A253" s="106">
        <v>2862.47</v>
      </c>
      <c r="B253" s="106">
        <v>1103.7395107959442</v>
      </c>
      <c r="C253" s="106">
        <f t="shared" si="12"/>
        <v>566.60135868513487</v>
      </c>
      <c r="D253" s="145">
        <v>31081.371963744201</v>
      </c>
      <c r="P253" s="174">
        <f t="shared" si="14"/>
        <v>566.60135868513487</v>
      </c>
      <c r="Q253" s="175">
        <f t="shared" si="13"/>
        <v>551.66787455822339</v>
      </c>
      <c r="R253" s="165">
        <f t="shared" si="15"/>
        <v>-2.6356244823638186E-2</v>
      </c>
    </row>
    <row r="254" spans="1:18" x14ac:dyDescent="0.35">
      <c r="A254" s="106">
        <v>2862.47</v>
      </c>
      <c r="B254" s="106">
        <v>1076.9195696567665</v>
      </c>
      <c r="C254" s="106">
        <f t="shared" si="12"/>
        <v>562.76993852239514</v>
      </c>
      <c r="D254" s="145">
        <v>45016.2336447989</v>
      </c>
      <c r="P254" s="174">
        <f t="shared" si="14"/>
        <v>562.76993852239514</v>
      </c>
      <c r="Q254" s="175">
        <f t="shared" si="13"/>
        <v>577.2874978980384</v>
      </c>
      <c r="R254" s="165">
        <f t="shared" si="15"/>
        <v>2.5796614889843639E-2</v>
      </c>
    </row>
    <row r="255" spans="1:18" x14ac:dyDescent="0.35">
      <c r="A255" s="106">
        <v>2862.47</v>
      </c>
      <c r="B255" s="106">
        <v>1174.2018859553025</v>
      </c>
      <c r="C255" s="106">
        <f t="shared" si="12"/>
        <v>576.66741227932891</v>
      </c>
      <c r="D255" s="145">
        <v>54061.366139626101</v>
      </c>
      <c r="P255" s="174">
        <f t="shared" si="14"/>
        <v>576.66741227932891</v>
      </c>
      <c r="Q255" s="175">
        <f t="shared" si="13"/>
        <v>593.9172207385061</v>
      </c>
      <c r="R255" s="165">
        <f t="shared" si="15"/>
        <v>2.9912923969460659E-2</v>
      </c>
    </row>
    <row r="256" spans="1:18" x14ac:dyDescent="0.35">
      <c r="A256" s="106">
        <v>2862.47</v>
      </c>
      <c r="B256" s="106">
        <v>1377.847771210972</v>
      </c>
      <c r="C256" s="106">
        <f t="shared" si="12"/>
        <v>605.75968160156742</v>
      </c>
      <c r="D256" s="145">
        <v>63550.072249703</v>
      </c>
      <c r="P256" s="174">
        <f t="shared" si="14"/>
        <v>605.75968160156742</v>
      </c>
      <c r="Q256" s="175">
        <f t="shared" si="13"/>
        <v>611.36246577117663</v>
      </c>
      <c r="R256" s="165">
        <f t="shared" si="15"/>
        <v>9.2491863354060566E-3</v>
      </c>
    </row>
    <row r="257" spans="1:18" x14ac:dyDescent="0.35">
      <c r="A257" s="106">
        <v>2862.47</v>
      </c>
      <c r="B257" s="106">
        <v>1377.9350558475969</v>
      </c>
      <c r="C257" s="106">
        <f t="shared" si="12"/>
        <v>605.77215083537089</v>
      </c>
      <c r="D257" s="145">
        <v>71394.000753582499</v>
      </c>
      <c r="P257" s="174">
        <f t="shared" si="14"/>
        <v>605.77215083537089</v>
      </c>
      <c r="Q257" s="175">
        <f t="shared" si="13"/>
        <v>625.78374230577242</v>
      </c>
      <c r="R257" s="165">
        <f t="shared" si="15"/>
        <v>3.3034848899549329E-2</v>
      </c>
    </row>
    <row r="258" spans="1:18" x14ac:dyDescent="0.35">
      <c r="A258" s="106">
        <v>2862.47</v>
      </c>
      <c r="B258" s="106">
        <v>446.81890239401645</v>
      </c>
      <c r="C258" s="106">
        <f t="shared" ref="C258:C321" si="16">SUM(A258:B258)/7</f>
        <v>472.75555748485942</v>
      </c>
      <c r="D258" s="145">
        <v>3495.45982983364</v>
      </c>
      <c r="P258" s="174">
        <f t="shared" si="14"/>
        <v>472.75555748485942</v>
      </c>
      <c r="Q258" s="175">
        <f t="shared" ref="Q258:Q321" si="17">$G$17+D258*$G$18</f>
        <v>500.95042256392924</v>
      </c>
      <c r="R258" s="165">
        <f t="shared" si="15"/>
        <v>5.9639415407555019E-2</v>
      </c>
    </row>
    <row r="259" spans="1:18" x14ac:dyDescent="0.35">
      <c r="A259" s="106">
        <v>2862.47</v>
      </c>
      <c r="B259" s="106">
        <v>657.22048364750253</v>
      </c>
      <c r="C259" s="106">
        <f t="shared" si="16"/>
        <v>502.81292623535745</v>
      </c>
      <c r="D259" s="145">
        <v>14172.2970393051</v>
      </c>
      <c r="P259" s="174">
        <f t="shared" ref="P259:P322" si="18">C259</f>
        <v>502.81292623535745</v>
      </c>
      <c r="Q259" s="175">
        <f t="shared" si="17"/>
        <v>520.58007903472651</v>
      </c>
      <c r="R259" s="165">
        <f t="shared" ref="R259:R322" si="19">Q259/P259-1</f>
        <v>3.5335513214416858E-2</v>
      </c>
    </row>
    <row r="260" spans="1:18" x14ac:dyDescent="0.35">
      <c r="A260" s="106">
        <v>2862.47</v>
      </c>
      <c r="B260" s="106">
        <v>729.72464456527473</v>
      </c>
      <c r="C260" s="106">
        <f t="shared" si="16"/>
        <v>513.17066350932498</v>
      </c>
      <c r="D260" s="145">
        <v>23954.0527728093</v>
      </c>
      <c r="P260" s="174">
        <f t="shared" si="18"/>
        <v>513.17066350932498</v>
      </c>
      <c r="Q260" s="175">
        <f t="shared" si="17"/>
        <v>538.56410379438137</v>
      </c>
      <c r="R260" s="165">
        <f t="shared" si="19"/>
        <v>4.9483421580265308E-2</v>
      </c>
    </row>
    <row r="261" spans="1:18" x14ac:dyDescent="0.35">
      <c r="A261" s="106">
        <v>2862.47</v>
      </c>
      <c r="B261" s="106">
        <v>1006.6443042676775</v>
      </c>
      <c r="C261" s="106">
        <f t="shared" si="16"/>
        <v>552.73061489538247</v>
      </c>
      <c r="D261" s="145">
        <v>31081.371963744201</v>
      </c>
      <c r="P261" s="174">
        <f t="shared" si="18"/>
        <v>552.73061489538247</v>
      </c>
      <c r="Q261" s="175">
        <f t="shared" si="17"/>
        <v>551.66787455822339</v>
      </c>
      <c r="R261" s="165">
        <f t="shared" si="19"/>
        <v>-1.9227093787093086E-3</v>
      </c>
    </row>
    <row r="262" spans="1:18" x14ac:dyDescent="0.35">
      <c r="A262" s="106">
        <v>2862.47</v>
      </c>
      <c r="B262" s="106">
        <v>999.01093652802467</v>
      </c>
      <c r="C262" s="106">
        <f t="shared" si="16"/>
        <v>551.64013378971777</v>
      </c>
      <c r="D262" s="145">
        <v>45016.2336447989</v>
      </c>
      <c r="P262" s="174">
        <f t="shared" si="18"/>
        <v>551.64013378971777</v>
      </c>
      <c r="Q262" s="175">
        <f t="shared" si="17"/>
        <v>577.2874978980384</v>
      </c>
      <c r="R262" s="165">
        <f t="shared" si="19"/>
        <v>4.6492926343349117E-2</v>
      </c>
    </row>
    <row r="263" spans="1:18" x14ac:dyDescent="0.35">
      <c r="A263" s="106">
        <v>2862.47</v>
      </c>
      <c r="B263" s="106">
        <v>1067.5102085243248</v>
      </c>
      <c r="C263" s="106">
        <f t="shared" si="16"/>
        <v>561.42574407490349</v>
      </c>
      <c r="D263" s="145">
        <v>54061.366139626101</v>
      </c>
      <c r="P263" s="174">
        <f t="shared" si="18"/>
        <v>561.42574407490349</v>
      </c>
      <c r="Q263" s="175">
        <f t="shared" si="17"/>
        <v>593.9172207385061</v>
      </c>
      <c r="R263" s="165">
        <f t="shared" si="19"/>
        <v>5.7873150646379434E-2</v>
      </c>
    </row>
    <row r="264" spans="1:18" x14ac:dyDescent="0.35">
      <c r="A264" s="106">
        <v>2862.47</v>
      </c>
      <c r="B264" s="106">
        <v>1230.1300146659109</v>
      </c>
      <c r="C264" s="106">
        <f t="shared" si="16"/>
        <v>584.65714495227292</v>
      </c>
      <c r="D264" s="145">
        <v>63550.072249703</v>
      </c>
      <c r="P264" s="174">
        <f t="shared" si="18"/>
        <v>584.65714495227292</v>
      </c>
      <c r="Q264" s="175">
        <f t="shared" si="17"/>
        <v>611.36246577117663</v>
      </c>
      <c r="R264" s="165">
        <f t="shared" si="19"/>
        <v>4.5676891233551453E-2</v>
      </c>
    </row>
    <row r="265" spans="1:18" x14ac:dyDescent="0.35">
      <c r="A265" s="106">
        <v>2862.47</v>
      </c>
      <c r="B265" s="106">
        <v>1237.4521302684191</v>
      </c>
      <c r="C265" s="106">
        <f t="shared" si="16"/>
        <v>585.70316146691698</v>
      </c>
      <c r="D265" s="145">
        <v>71394.000753582499</v>
      </c>
      <c r="P265" s="174">
        <f t="shared" si="18"/>
        <v>585.70316146691698</v>
      </c>
      <c r="Q265" s="175">
        <f t="shared" si="17"/>
        <v>625.78374230577242</v>
      </c>
      <c r="R265" s="165">
        <f t="shared" si="19"/>
        <v>6.8431559663212349E-2</v>
      </c>
    </row>
    <row r="266" spans="1:18" x14ac:dyDescent="0.35">
      <c r="A266" s="106">
        <v>2862.47</v>
      </c>
      <c r="B266" s="106">
        <v>460.37400558099415</v>
      </c>
      <c r="C266" s="106">
        <f t="shared" si="16"/>
        <v>474.69200079728483</v>
      </c>
      <c r="D266" s="145">
        <v>3495.45982983364</v>
      </c>
      <c r="P266" s="174">
        <f t="shared" si="18"/>
        <v>474.69200079728483</v>
      </c>
      <c r="Q266" s="175">
        <f t="shared" si="17"/>
        <v>500.95042256392924</v>
      </c>
      <c r="R266" s="165">
        <f t="shared" si="19"/>
        <v>5.5316756386333044E-2</v>
      </c>
    </row>
    <row r="267" spans="1:18" x14ac:dyDescent="0.35">
      <c r="A267" s="106">
        <v>2862.47</v>
      </c>
      <c r="B267" s="106">
        <v>662.05927773323299</v>
      </c>
      <c r="C267" s="106">
        <f t="shared" si="16"/>
        <v>503.50418253331901</v>
      </c>
      <c r="D267" s="145">
        <v>14172.2970393051</v>
      </c>
      <c r="P267" s="174">
        <f t="shared" si="18"/>
        <v>503.50418253331901</v>
      </c>
      <c r="Q267" s="175">
        <f t="shared" si="17"/>
        <v>520.58007903472651</v>
      </c>
      <c r="R267" s="165">
        <f t="shared" si="19"/>
        <v>3.3914110535273378E-2</v>
      </c>
    </row>
    <row r="268" spans="1:18" x14ac:dyDescent="0.35">
      <c r="A268" s="106">
        <v>2862.47</v>
      </c>
      <c r="B268" s="106">
        <v>737.13316924799972</v>
      </c>
      <c r="C268" s="106">
        <f t="shared" si="16"/>
        <v>514.22902417828561</v>
      </c>
      <c r="D268" s="145">
        <v>23954.0527728093</v>
      </c>
      <c r="P268" s="174">
        <f t="shared" si="18"/>
        <v>514.22902417828561</v>
      </c>
      <c r="Q268" s="175">
        <f t="shared" si="17"/>
        <v>538.56410379438137</v>
      </c>
      <c r="R268" s="165">
        <f t="shared" si="19"/>
        <v>4.7323426862149853E-2</v>
      </c>
    </row>
    <row r="269" spans="1:18" x14ac:dyDescent="0.35">
      <c r="A269" s="106">
        <v>2862.47</v>
      </c>
      <c r="B269" s="106">
        <v>1003.960023401022</v>
      </c>
      <c r="C269" s="106">
        <f t="shared" si="16"/>
        <v>552.34714620014597</v>
      </c>
      <c r="D269" s="145">
        <v>31081.371963744201</v>
      </c>
      <c r="P269" s="174">
        <f t="shared" si="18"/>
        <v>552.34714620014597</v>
      </c>
      <c r="Q269" s="175">
        <f t="shared" si="17"/>
        <v>551.66787455822339</v>
      </c>
      <c r="R269" s="165">
        <f t="shared" si="19"/>
        <v>-1.2297911677386919E-3</v>
      </c>
    </row>
    <row r="270" spans="1:18" x14ac:dyDescent="0.35">
      <c r="A270" s="106">
        <v>2862.47</v>
      </c>
      <c r="B270" s="106">
        <v>994.85208704788306</v>
      </c>
      <c r="C270" s="106">
        <f t="shared" si="16"/>
        <v>551.04601243541185</v>
      </c>
      <c r="D270" s="145">
        <v>45016.2336447989</v>
      </c>
      <c r="P270" s="174">
        <f t="shared" si="18"/>
        <v>551.04601243541185</v>
      </c>
      <c r="Q270" s="175">
        <f t="shared" si="17"/>
        <v>577.2874978980384</v>
      </c>
      <c r="R270" s="165">
        <f t="shared" si="19"/>
        <v>4.7621223764326315E-2</v>
      </c>
    </row>
    <row r="271" spans="1:18" x14ac:dyDescent="0.35">
      <c r="A271" s="106">
        <v>2862.47</v>
      </c>
      <c r="B271" s="106">
        <v>1062.7992049366719</v>
      </c>
      <c r="C271" s="106">
        <f t="shared" si="16"/>
        <v>560.75274356238162</v>
      </c>
      <c r="D271" s="145">
        <v>54061.366139626101</v>
      </c>
      <c r="P271" s="174">
        <f t="shared" si="18"/>
        <v>560.75274356238162</v>
      </c>
      <c r="Q271" s="175">
        <f t="shared" si="17"/>
        <v>593.9172207385061</v>
      </c>
      <c r="R271" s="165">
        <f t="shared" si="19"/>
        <v>5.9142781835422431E-2</v>
      </c>
    </row>
    <row r="272" spans="1:18" x14ac:dyDescent="0.35">
      <c r="A272" s="106">
        <v>2862.47</v>
      </c>
      <c r="B272" s="106">
        <v>1226.155890119333</v>
      </c>
      <c r="C272" s="106">
        <f t="shared" si="16"/>
        <v>584.08941287419043</v>
      </c>
      <c r="D272" s="145">
        <v>63550.072249703</v>
      </c>
      <c r="P272" s="174">
        <f t="shared" si="18"/>
        <v>584.08941287419043</v>
      </c>
      <c r="Q272" s="175">
        <f t="shared" si="17"/>
        <v>611.36246577117663</v>
      </c>
      <c r="R272" s="165">
        <f t="shared" si="19"/>
        <v>4.6693284103166421E-2</v>
      </c>
    </row>
    <row r="273" spans="1:18" x14ac:dyDescent="0.35">
      <c r="A273" s="106">
        <v>2862.47</v>
      </c>
      <c r="B273" s="106">
        <v>1234.9697801655359</v>
      </c>
      <c r="C273" s="106">
        <f t="shared" si="16"/>
        <v>585.34854002364796</v>
      </c>
      <c r="D273" s="145">
        <v>71394.000753582499</v>
      </c>
      <c r="P273" s="174">
        <f t="shared" si="18"/>
        <v>585.34854002364796</v>
      </c>
      <c r="Q273" s="175">
        <f t="shared" si="17"/>
        <v>625.78374230577242</v>
      </c>
      <c r="R273" s="165">
        <f t="shared" si="19"/>
        <v>6.9078847075437988E-2</v>
      </c>
    </row>
    <row r="274" spans="1:18" x14ac:dyDescent="0.35">
      <c r="A274" s="106">
        <v>2862.47</v>
      </c>
      <c r="B274" s="106">
        <v>470.7403412067053</v>
      </c>
      <c r="C274" s="106">
        <f t="shared" si="16"/>
        <v>476.17290588667214</v>
      </c>
      <c r="D274" s="145">
        <v>3495.45982983364</v>
      </c>
      <c r="P274" s="174">
        <f t="shared" si="18"/>
        <v>476.17290588667214</v>
      </c>
      <c r="Q274" s="175">
        <f t="shared" si="17"/>
        <v>500.95042256392924</v>
      </c>
      <c r="R274" s="165">
        <f t="shared" si="19"/>
        <v>5.2034704979947E-2</v>
      </c>
    </row>
    <row r="275" spans="1:18" x14ac:dyDescent="0.35">
      <c r="A275" s="106">
        <v>2862.47</v>
      </c>
      <c r="B275" s="106">
        <v>679.79479423440534</v>
      </c>
      <c r="C275" s="106">
        <f t="shared" si="16"/>
        <v>506.03782774777216</v>
      </c>
      <c r="D275" s="145">
        <v>14172.2970393051</v>
      </c>
      <c r="P275" s="174">
        <f t="shared" si="18"/>
        <v>506.03782774777216</v>
      </c>
      <c r="Q275" s="175">
        <f t="shared" si="17"/>
        <v>520.58007903472651</v>
      </c>
      <c r="R275" s="165">
        <f t="shared" si="19"/>
        <v>2.8737478681539974E-2</v>
      </c>
    </row>
    <row r="276" spans="1:18" x14ac:dyDescent="0.35">
      <c r="A276" s="106">
        <v>2862.47</v>
      </c>
      <c r="B276" s="106">
        <v>762.15215003867763</v>
      </c>
      <c r="C276" s="106">
        <f t="shared" si="16"/>
        <v>517.80316429123957</v>
      </c>
      <c r="D276" s="145">
        <v>23954.0527728093</v>
      </c>
      <c r="P276" s="174">
        <f t="shared" si="18"/>
        <v>517.80316429123957</v>
      </c>
      <c r="Q276" s="175">
        <f t="shared" si="17"/>
        <v>538.56410379438137</v>
      </c>
      <c r="R276" s="165">
        <f t="shared" si="19"/>
        <v>4.0094269280024575E-2</v>
      </c>
    </row>
    <row r="277" spans="1:18" x14ac:dyDescent="0.35">
      <c r="A277" s="106">
        <v>2862.47</v>
      </c>
      <c r="B277" s="106">
        <v>1045.1578695163721</v>
      </c>
      <c r="C277" s="106">
        <f t="shared" si="16"/>
        <v>558.23255278805311</v>
      </c>
      <c r="D277" s="145">
        <v>31081.371963744201</v>
      </c>
      <c r="P277" s="174">
        <f t="shared" si="18"/>
        <v>558.23255278805311</v>
      </c>
      <c r="Q277" s="175">
        <f t="shared" si="17"/>
        <v>551.66787455822339</v>
      </c>
      <c r="R277" s="165">
        <f t="shared" si="19"/>
        <v>-1.175975531531237E-2</v>
      </c>
    </row>
    <row r="278" spans="1:18" x14ac:dyDescent="0.35">
      <c r="A278" s="106">
        <v>2862.47</v>
      </c>
      <c r="B278" s="106">
        <v>1038.5897483717274</v>
      </c>
      <c r="C278" s="106">
        <f t="shared" si="16"/>
        <v>557.2942497673896</v>
      </c>
      <c r="D278" s="145">
        <v>45016.2336447989</v>
      </c>
      <c r="P278" s="174">
        <f t="shared" si="18"/>
        <v>557.2942497673896</v>
      </c>
      <c r="Q278" s="175">
        <f t="shared" si="17"/>
        <v>577.2874978980384</v>
      </c>
      <c r="R278" s="165">
        <f t="shared" si="19"/>
        <v>3.5875568676679848E-2</v>
      </c>
    </row>
    <row r="279" spans="1:18" x14ac:dyDescent="0.35">
      <c r="A279" s="106">
        <v>2862.47</v>
      </c>
      <c r="B279" s="106">
        <v>1122.3364160963997</v>
      </c>
      <c r="C279" s="106">
        <f t="shared" si="16"/>
        <v>569.25805944234276</v>
      </c>
      <c r="D279" s="145">
        <v>54061.366139626101</v>
      </c>
      <c r="P279" s="174">
        <f t="shared" si="18"/>
        <v>569.25805944234276</v>
      </c>
      <c r="Q279" s="175">
        <f t="shared" si="17"/>
        <v>593.9172207385061</v>
      </c>
      <c r="R279" s="165">
        <f t="shared" si="19"/>
        <v>4.331807145659039E-2</v>
      </c>
    </row>
    <row r="280" spans="1:18" x14ac:dyDescent="0.35">
      <c r="A280" s="106">
        <v>2862.47</v>
      </c>
      <c r="B280" s="106">
        <v>1298.6718103004387</v>
      </c>
      <c r="C280" s="106">
        <f t="shared" si="16"/>
        <v>594.44883004291967</v>
      </c>
      <c r="D280" s="145">
        <v>63550.072249703</v>
      </c>
      <c r="P280" s="174">
        <f t="shared" si="18"/>
        <v>594.44883004291967</v>
      </c>
      <c r="Q280" s="175">
        <f t="shared" si="17"/>
        <v>611.36246577117663</v>
      </c>
      <c r="R280" s="165">
        <f t="shared" si="19"/>
        <v>2.8452635236973611E-2</v>
      </c>
    </row>
    <row r="281" spans="1:18" x14ac:dyDescent="0.35">
      <c r="A281" s="106">
        <v>2862.47</v>
      </c>
      <c r="B281" s="106">
        <v>1259.353956523036</v>
      </c>
      <c r="C281" s="106">
        <f t="shared" si="16"/>
        <v>588.8319937890052</v>
      </c>
      <c r="D281" s="145">
        <v>71394.000753582499</v>
      </c>
      <c r="P281" s="174">
        <f t="shared" si="18"/>
        <v>588.8319937890052</v>
      </c>
      <c r="Q281" s="175">
        <f t="shared" si="17"/>
        <v>625.78374230577242</v>
      </c>
      <c r="R281" s="165">
        <f t="shared" si="19"/>
        <v>6.2754315163805474E-2</v>
      </c>
    </row>
    <row r="282" spans="1:18" x14ac:dyDescent="0.35">
      <c r="A282" s="106">
        <v>2862.47</v>
      </c>
      <c r="B282" s="106">
        <v>485.43694000777197</v>
      </c>
      <c r="C282" s="106">
        <f t="shared" si="16"/>
        <v>478.27242000111028</v>
      </c>
      <c r="D282" s="145">
        <v>3495.45982983364</v>
      </c>
      <c r="P282" s="174">
        <f t="shared" si="18"/>
        <v>478.27242000111028</v>
      </c>
      <c r="Q282" s="175">
        <f t="shared" si="17"/>
        <v>500.95042256392924</v>
      </c>
      <c r="R282" s="165">
        <f t="shared" si="19"/>
        <v>4.7416496570649613E-2</v>
      </c>
    </row>
    <row r="283" spans="1:18" x14ac:dyDescent="0.35">
      <c r="A283" s="106">
        <v>2862.47</v>
      </c>
      <c r="B283" s="106">
        <v>687.49195743071641</v>
      </c>
      <c r="C283" s="106">
        <f t="shared" si="16"/>
        <v>507.13742249010232</v>
      </c>
      <c r="D283" s="145">
        <v>14172.2970393051</v>
      </c>
      <c r="P283" s="174">
        <f t="shared" si="18"/>
        <v>507.13742249010232</v>
      </c>
      <c r="Q283" s="175">
        <f t="shared" si="17"/>
        <v>520.58007903472651</v>
      </c>
      <c r="R283" s="165">
        <f t="shared" si="19"/>
        <v>2.6506930761723835E-2</v>
      </c>
    </row>
    <row r="284" spans="1:18" x14ac:dyDescent="0.35">
      <c r="A284" s="106">
        <v>2862.47</v>
      </c>
      <c r="B284" s="106">
        <v>773.2915555779997</v>
      </c>
      <c r="C284" s="106">
        <f t="shared" si="16"/>
        <v>519.39450793971423</v>
      </c>
      <c r="D284" s="145">
        <v>23954.0527728093</v>
      </c>
      <c r="P284" s="174">
        <f t="shared" si="18"/>
        <v>519.39450793971423</v>
      </c>
      <c r="Q284" s="175">
        <f t="shared" si="17"/>
        <v>538.56410379438137</v>
      </c>
      <c r="R284" s="165">
        <f t="shared" si="19"/>
        <v>3.6907582890522539E-2</v>
      </c>
    </row>
    <row r="285" spans="1:18" x14ac:dyDescent="0.35">
      <c r="A285" s="106">
        <v>2862.47</v>
      </c>
      <c r="B285" s="106">
        <v>1049.0447308726914</v>
      </c>
      <c r="C285" s="106">
        <f t="shared" si="16"/>
        <v>558.78781869609873</v>
      </c>
      <c r="D285" s="145">
        <v>31081.371963744201</v>
      </c>
      <c r="P285" s="174">
        <f t="shared" si="18"/>
        <v>558.78781869609873</v>
      </c>
      <c r="Q285" s="175">
        <f t="shared" si="17"/>
        <v>551.66787455822339</v>
      </c>
      <c r="R285" s="165">
        <f t="shared" si="19"/>
        <v>-1.2741766909825203E-2</v>
      </c>
    </row>
    <row r="286" spans="1:18" x14ac:dyDescent="0.35">
      <c r="A286" s="106">
        <v>2862.47</v>
      </c>
      <c r="B286" s="106">
        <v>1041.1839902740053</v>
      </c>
      <c r="C286" s="106">
        <f t="shared" si="16"/>
        <v>557.66485575342926</v>
      </c>
      <c r="D286" s="145">
        <v>45016.2336447989</v>
      </c>
      <c r="P286" s="174">
        <f t="shared" si="18"/>
        <v>557.66485575342926</v>
      </c>
      <c r="Q286" s="175">
        <f t="shared" si="17"/>
        <v>577.2874978980384</v>
      </c>
      <c r="R286" s="165">
        <f t="shared" si="19"/>
        <v>3.5187159352364272E-2</v>
      </c>
    </row>
    <row r="287" spans="1:18" x14ac:dyDescent="0.35">
      <c r="A287" s="106">
        <v>2862.47</v>
      </c>
      <c r="B287" s="106">
        <v>1124.2970972878859</v>
      </c>
      <c r="C287" s="106">
        <f t="shared" si="16"/>
        <v>569.53815675541227</v>
      </c>
      <c r="D287" s="145">
        <v>54061.366139626101</v>
      </c>
      <c r="P287" s="174">
        <f t="shared" si="18"/>
        <v>569.53815675541227</v>
      </c>
      <c r="Q287" s="175">
        <f t="shared" si="17"/>
        <v>593.9172207385061</v>
      </c>
      <c r="R287" s="165">
        <f t="shared" si="19"/>
        <v>4.28049704728799E-2</v>
      </c>
    </row>
    <row r="288" spans="1:18" x14ac:dyDescent="0.35">
      <c r="A288" s="106">
        <v>2862.47</v>
      </c>
      <c r="B288" s="106">
        <v>1301.9365300157638</v>
      </c>
      <c r="C288" s="106">
        <f t="shared" si="16"/>
        <v>594.91521857368048</v>
      </c>
      <c r="D288" s="145">
        <v>63550.072249703</v>
      </c>
      <c r="P288" s="174">
        <f t="shared" si="18"/>
        <v>594.91521857368048</v>
      </c>
      <c r="Q288" s="175">
        <f t="shared" si="17"/>
        <v>611.36246577117663</v>
      </c>
      <c r="R288" s="165">
        <f t="shared" si="19"/>
        <v>2.7646371590440699E-2</v>
      </c>
    </row>
    <row r="289" spans="1:18" x14ac:dyDescent="0.35">
      <c r="A289" s="106">
        <v>2862.47</v>
      </c>
      <c r="B289" s="106">
        <v>1263.0157223883666</v>
      </c>
      <c r="C289" s="106">
        <f t="shared" si="16"/>
        <v>589.35510319833804</v>
      </c>
      <c r="D289" s="145">
        <v>71394.000753582499</v>
      </c>
      <c r="P289" s="174">
        <f t="shared" si="18"/>
        <v>589.35510319833804</v>
      </c>
      <c r="Q289" s="175">
        <f t="shared" si="17"/>
        <v>625.78374230577242</v>
      </c>
      <c r="R289" s="165">
        <f t="shared" si="19"/>
        <v>6.1811018365229842E-2</v>
      </c>
    </row>
    <row r="290" spans="1:18" x14ac:dyDescent="0.35">
      <c r="A290" s="106">
        <v>2862.47</v>
      </c>
      <c r="B290" s="106">
        <v>505.69766485098864</v>
      </c>
      <c r="C290" s="106">
        <f t="shared" si="16"/>
        <v>481.16680926442689</v>
      </c>
      <c r="D290" s="145">
        <v>3495.45982983364</v>
      </c>
      <c r="P290" s="174">
        <f t="shared" si="18"/>
        <v>481.16680926442689</v>
      </c>
      <c r="Q290" s="175">
        <f t="shared" si="17"/>
        <v>500.95042256392924</v>
      </c>
      <c r="R290" s="165">
        <f t="shared" si="19"/>
        <v>4.1115914312016111E-2</v>
      </c>
    </row>
    <row r="291" spans="1:18" x14ac:dyDescent="0.35">
      <c r="A291" s="106">
        <v>2862.47</v>
      </c>
      <c r="B291" s="106">
        <v>706.35491633252752</v>
      </c>
      <c r="C291" s="106">
        <f t="shared" si="16"/>
        <v>509.83213090464676</v>
      </c>
      <c r="D291" s="145">
        <v>14172.2970393051</v>
      </c>
      <c r="P291" s="174">
        <f t="shared" si="18"/>
        <v>509.83213090464676</v>
      </c>
      <c r="Q291" s="175">
        <f t="shared" si="17"/>
        <v>520.58007903472651</v>
      </c>
      <c r="R291" s="165">
        <f t="shared" si="19"/>
        <v>2.1081347130885275E-2</v>
      </c>
    </row>
    <row r="292" spans="1:18" x14ac:dyDescent="0.35">
      <c r="A292" s="106">
        <v>2862.47</v>
      </c>
      <c r="B292" s="106">
        <v>787.59966143553868</v>
      </c>
      <c r="C292" s="106">
        <f t="shared" si="16"/>
        <v>521.43852306221982</v>
      </c>
      <c r="D292" s="145">
        <v>23954.0527728093</v>
      </c>
      <c r="P292" s="174">
        <f t="shared" si="18"/>
        <v>521.43852306221982</v>
      </c>
      <c r="Q292" s="175">
        <f t="shared" si="17"/>
        <v>538.56410379438137</v>
      </c>
      <c r="R292" s="165">
        <f t="shared" si="19"/>
        <v>3.2842952667917924E-2</v>
      </c>
    </row>
    <row r="293" spans="1:18" x14ac:dyDescent="0.35">
      <c r="A293" s="106">
        <v>2862.47</v>
      </c>
      <c r="B293" s="106">
        <v>1065.7656202572191</v>
      </c>
      <c r="C293" s="106">
        <f t="shared" si="16"/>
        <v>561.17651717960268</v>
      </c>
      <c r="D293" s="145">
        <v>31081.371963744201</v>
      </c>
      <c r="P293" s="174">
        <f t="shared" si="18"/>
        <v>561.17651717960268</v>
      </c>
      <c r="Q293" s="175">
        <f t="shared" si="17"/>
        <v>551.66787455822339</v>
      </c>
      <c r="R293" s="165">
        <f t="shared" si="19"/>
        <v>-1.6944120664863949E-2</v>
      </c>
    </row>
    <row r="294" spans="1:18" x14ac:dyDescent="0.35">
      <c r="A294" s="106">
        <v>2862.47</v>
      </c>
      <c r="B294" s="106">
        <v>1065.7592690991137</v>
      </c>
      <c r="C294" s="106">
        <f t="shared" si="16"/>
        <v>561.17560987130196</v>
      </c>
      <c r="D294" s="145">
        <v>45016.2336447989</v>
      </c>
      <c r="P294" s="174">
        <f t="shared" si="18"/>
        <v>561.17560987130196</v>
      </c>
      <c r="Q294" s="175">
        <f t="shared" si="17"/>
        <v>577.2874978980384</v>
      </c>
      <c r="R294" s="165">
        <f t="shared" si="19"/>
        <v>2.8710955614110745E-2</v>
      </c>
    </row>
    <row r="295" spans="1:18" x14ac:dyDescent="0.35">
      <c r="A295" s="106">
        <v>2862.47</v>
      </c>
      <c r="B295" s="106">
        <v>1133.5010709978635</v>
      </c>
      <c r="C295" s="106">
        <f t="shared" si="16"/>
        <v>570.85301014255197</v>
      </c>
      <c r="D295" s="145">
        <v>54061.366139626101</v>
      </c>
      <c r="P295" s="174">
        <f t="shared" si="18"/>
        <v>570.85301014255197</v>
      </c>
      <c r="Q295" s="175">
        <f t="shared" si="17"/>
        <v>593.9172207385061</v>
      </c>
      <c r="R295" s="165">
        <f t="shared" si="19"/>
        <v>4.0403063811811357E-2</v>
      </c>
    </row>
    <row r="296" spans="1:18" x14ac:dyDescent="0.35">
      <c r="A296" s="106">
        <v>2862.47</v>
      </c>
      <c r="B296" s="106">
        <v>1257.6607135005527</v>
      </c>
      <c r="C296" s="106">
        <f t="shared" si="16"/>
        <v>588.59010192865037</v>
      </c>
      <c r="D296" s="145">
        <v>63550.072249703</v>
      </c>
      <c r="P296" s="174">
        <f t="shared" si="18"/>
        <v>588.59010192865037</v>
      </c>
      <c r="Q296" s="175">
        <f t="shared" si="17"/>
        <v>611.36246577117663</v>
      </c>
      <c r="R296" s="165">
        <f t="shared" si="19"/>
        <v>3.8689681949980903E-2</v>
      </c>
    </row>
    <row r="297" spans="1:18" x14ac:dyDescent="0.35">
      <c r="A297" s="106">
        <v>2862.47</v>
      </c>
      <c r="B297" s="106">
        <v>1241.2394639628387</v>
      </c>
      <c r="C297" s="106">
        <f t="shared" si="16"/>
        <v>586.24420913754841</v>
      </c>
      <c r="D297" s="145">
        <v>71394.000753582499</v>
      </c>
      <c r="P297" s="174">
        <f t="shared" si="18"/>
        <v>586.24420913754841</v>
      </c>
      <c r="Q297" s="175">
        <f t="shared" si="17"/>
        <v>625.78374230577242</v>
      </c>
      <c r="R297" s="165">
        <f t="shared" si="19"/>
        <v>6.7445498909733281E-2</v>
      </c>
    </row>
    <row r="298" spans="1:18" x14ac:dyDescent="0.35">
      <c r="A298" s="106">
        <v>2862.47</v>
      </c>
      <c r="B298" s="106">
        <v>517.57544845886639</v>
      </c>
      <c r="C298" s="106">
        <f t="shared" si="16"/>
        <v>482.86363549412374</v>
      </c>
      <c r="D298" s="145">
        <v>3495.45982983364</v>
      </c>
      <c r="P298" s="174">
        <f t="shared" si="18"/>
        <v>482.86363549412374</v>
      </c>
      <c r="Q298" s="175">
        <f t="shared" si="17"/>
        <v>500.95042256392924</v>
      </c>
      <c r="R298" s="165">
        <f t="shared" si="19"/>
        <v>3.7457339381742782E-2</v>
      </c>
    </row>
    <row r="299" spans="1:18" x14ac:dyDescent="0.35">
      <c r="A299" s="106">
        <v>2862.47</v>
      </c>
      <c r="B299" s="106">
        <v>710.96831019798867</v>
      </c>
      <c r="C299" s="106">
        <f t="shared" si="16"/>
        <v>510.49118717114118</v>
      </c>
      <c r="D299" s="145">
        <v>14172.2970393051</v>
      </c>
      <c r="P299" s="174">
        <f t="shared" si="18"/>
        <v>510.49118717114118</v>
      </c>
      <c r="Q299" s="175">
        <f t="shared" si="17"/>
        <v>520.58007903472651</v>
      </c>
      <c r="R299" s="165">
        <f t="shared" si="19"/>
        <v>1.9763106821671927E-2</v>
      </c>
    </row>
    <row r="300" spans="1:18" x14ac:dyDescent="0.35">
      <c r="A300" s="106">
        <v>2862.47</v>
      </c>
      <c r="B300" s="106">
        <v>794.49310205939969</v>
      </c>
      <c r="C300" s="106">
        <f t="shared" si="16"/>
        <v>522.42330029419998</v>
      </c>
      <c r="D300" s="145">
        <v>23954.0527728093</v>
      </c>
      <c r="P300" s="174">
        <f t="shared" si="18"/>
        <v>522.42330029419998</v>
      </c>
      <c r="Q300" s="175">
        <f t="shared" si="17"/>
        <v>538.56410379438137</v>
      </c>
      <c r="R300" s="165">
        <f t="shared" si="19"/>
        <v>3.0896025294223639E-2</v>
      </c>
    </row>
    <row r="301" spans="1:18" x14ac:dyDescent="0.35">
      <c r="A301" s="106">
        <v>2862.47</v>
      </c>
      <c r="B301" s="106">
        <v>1061.5570412240693</v>
      </c>
      <c r="C301" s="106">
        <f t="shared" si="16"/>
        <v>560.57529160343836</v>
      </c>
      <c r="D301" s="145">
        <v>31081.371963744201</v>
      </c>
      <c r="P301" s="174">
        <f t="shared" si="18"/>
        <v>560.57529160343836</v>
      </c>
      <c r="Q301" s="175">
        <f t="shared" si="17"/>
        <v>551.66787455822339</v>
      </c>
      <c r="R301" s="165">
        <f t="shared" si="19"/>
        <v>-1.5889778195069426E-2</v>
      </c>
    </row>
    <row r="302" spans="1:18" x14ac:dyDescent="0.35">
      <c r="A302" s="106">
        <v>2862.47</v>
      </c>
      <c r="B302" s="106">
        <v>1061.3781866247498</v>
      </c>
      <c r="C302" s="106">
        <f t="shared" si="16"/>
        <v>560.54974094639272</v>
      </c>
      <c r="D302" s="145">
        <v>45016.2336447989</v>
      </c>
      <c r="P302" s="174">
        <f t="shared" si="18"/>
        <v>560.54974094639272</v>
      </c>
      <c r="Q302" s="175">
        <f t="shared" si="17"/>
        <v>577.2874978980384</v>
      </c>
      <c r="R302" s="165">
        <f t="shared" si="19"/>
        <v>2.9859539179140082E-2</v>
      </c>
    </row>
    <row r="303" spans="1:18" x14ac:dyDescent="0.35">
      <c r="A303" s="106">
        <v>2862.47</v>
      </c>
      <c r="B303" s="106">
        <v>1127.530483727011</v>
      </c>
      <c r="C303" s="106">
        <f t="shared" si="16"/>
        <v>570.00006910385866</v>
      </c>
      <c r="D303" s="145">
        <v>54061.366139626101</v>
      </c>
      <c r="P303" s="174">
        <f t="shared" si="18"/>
        <v>570.00006910385866</v>
      </c>
      <c r="Q303" s="175">
        <f t="shared" si="17"/>
        <v>593.9172207385061</v>
      </c>
      <c r="R303" s="165">
        <f t="shared" si="19"/>
        <v>4.1959910061501349E-2</v>
      </c>
    </row>
    <row r="304" spans="1:18" x14ac:dyDescent="0.35">
      <c r="A304" s="106">
        <v>2862.47</v>
      </c>
      <c r="B304" s="106">
        <v>1251.2633731665912</v>
      </c>
      <c r="C304" s="106">
        <f t="shared" si="16"/>
        <v>587.67619616665593</v>
      </c>
      <c r="D304" s="145">
        <v>63550.072249703</v>
      </c>
      <c r="P304" s="174">
        <f t="shared" si="18"/>
        <v>587.67619616665593</v>
      </c>
      <c r="Q304" s="175">
        <f t="shared" si="17"/>
        <v>611.36246577117663</v>
      </c>
      <c r="R304" s="165">
        <f t="shared" si="19"/>
        <v>4.0304966849131318E-2</v>
      </c>
    </row>
    <row r="305" spans="1:18" x14ac:dyDescent="0.35">
      <c r="A305" s="106">
        <v>2862.47</v>
      </c>
      <c r="B305" s="106">
        <v>1236.3180699296524</v>
      </c>
      <c r="C305" s="106">
        <f t="shared" si="16"/>
        <v>585.54115284709314</v>
      </c>
      <c r="D305" s="145">
        <v>71394.000753582499</v>
      </c>
      <c r="P305" s="174">
        <f t="shared" si="18"/>
        <v>585.54115284709314</v>
      </c>
      <c r="Q305" s="175">
        <f t="shared" si="17"/>
        <v>625.78374230577242</v>
      </c>
      <c r="R305" s="165">
        <f t="shared" si="19"/>
        <v>6.8727175302720545E-2</v>
      </c>
    </row>
    <row r="306" spans="1:18" x14ac:dyDescent="0.35">
      <c r="A306" s="106">
        <v>2862.47</v>
      </c>
      <c r="B306" s="106">
        <v>497.17303414689695</v>
      </c>
      <c r="C306" s="106">
        <f t="shared" si="16"/>
        <v>479.94900487812811</v>
      </c>
      <c r="D306" s="145">
        <v>3495.45982983364</v>
      </c>
      <c r="P306" s="174">
        <f t="shared" si="18"/>
        <v>479.94900487812811</v>
      </c>
      <c r="Q306" s="175">
        <f t="shared" si="17"/>
        <v>500.95042256392924</v>
      </c>
      <c r="R306" s="165">
        <f t="shared" si="19"/>
        <v>4.3757602312633148E-2</v>
      </c>
    </row>
    <row r="307" spans="1:18" x14ac:dyDescent="0.35">
      <c r="A307" s="106">
        <v>2862.47</v>
      </c>
      <c r="B307" s="106">
        <v>698.50795281481919</v>
      </c>
      <c r="C307" s="106">
        <f t="shared" si="16"/>
        <v>508.71113611640277</v>
      </c>
      <c r="D307" s="145">
        <v>14172.2970393051</v>
      </c>
      <c r="P307" s="174">
        <f t="shared" si="18"/>
        <v>508.71113611640277</v>
      </c>
      <c r="Q307" s="175">
        <f t="shared" si="17"/>
        <v>520.58007903472651</v>
      </c>
      <c r="R307" s="165">
        <f t="shared" si="19"/>
        <v>2.3331399837112965E-2</v>
      </c>
    </row>
    <row r="308" spans="1:18" x14ac:dyDescent="0.35">
      <c r="A308" s="106">
        <v>2862.47</v>
      </c>
      <c r="B308" s="106">
        <v>784.46521544898314</v>
      </c>
      <c r="C308" s="106">
        <f t="shared" si="16"/>
        <v>520.99074506414047</v>
      </c>
      <c r="D308" s="145">
        <v>23954.0527728093</v>
      </c>
      <c r="P308" s="174">
        <f t="shared" si="18"/>
        <v>520.99074506414047</v>
      </c>
      <c r="Q308" s="175">
        <f t="shared" si="17"/>
        <v>538.56410379438137</v>
      </c>
      <c r="R308" s="165">
        <f t="shared" si="19"/>
        <v>3.3730654328758547E-2</v>
      </c>
    </row>
    <row r="309" spans="1:18" x14ac:dyDescent="0.35">
      <c r="A309" s="106">
        <v>2862.47</v>
      </c>
      <c r="B309" s="106">
        <v>1068.2154401272692</v>
      </c>
      <c r="C309" s="106">
        <f t="shared" si="16"/>
        <v>561.52649144675274</v>
      </c>
      <c r="D309" s="145">
        <v>31081.371963744201</v>
      </c>
      <c r="P309" s="174">
        <f t="shared" si="18"/>
        <v>561.52649144675274</v>
      </c>
      <c r="Q309" s="175">
        <f t="shared" si="17"/>
        <v>551.66787455822339</v>
      </c>
      <c r="R309" s="165">
        <f t="shared" si="19"/>
        <v>-1.75568152860055E-2</v>
      </c>
    </row>
    <row r="310" spans="1:18" x14ac:dyDescent="0.35">
      <c r="A310" s="106">
        <v>2862.47</v>
      </c>
      <c r="B310" s="106">
        <v>1060.3409946256108</v>
      </c>
      <c r="C310" s="106">
        <f t="shared" si="16"/>
        <v>560.40157066080155</v>
      </c>
      <c r="D310" s="145">
        <v>45016.2336447989</v>
      </c>
      <c r="P310" s="174">
        <f t="shared" si="18"/>
        <v>560.40157066080155</v>
      </c>
      <c r="Q310" s="175">
        <f t="shared" si="17"/>
        <v>577.2874978980384</v>
      </c>
      <c r="R310" s="165">
        <f t="shared" si="19"/>
        <v>3.0131834244014888E-2</v>
      </c>
    </row>
    <row r="311" spans="1:18" x14ac:dyDescent="0.35">
      <c r="A311" s="106">
        <v>2862.47</v>
      </c>
      <c r="B311" s="106">
        <v>1127.7646488818386</v>
      </c>
      <c r="C311" s="106">
        <f t="shared" si="16"/>
        <v>570.03352126883408</v>
      </c>
      <c r="D311" s="145">
        <v>54061.366139626101</v>
      </c>
      <c r="P311" s="174">
        <f t="shared" si="18"/>
        <v>570.03352126883408</v>
      </c>
      <c r="Q311" s="175">
        <f t="shared" si="17"/>
        <v>593.9172207385061</v>
      </c>
      <c r="R311" s="165">
        <f t="shared" si="19"/>
        <v>4.189876310521079E-2</v>
      </c>
    </row>
    <row r="312" spans="1:18" x14ac:dyDescent="0.35">
      <c r="A312" s="106">
        <v>2862.47</v>
      </c>
      <c r="B312" s="106">
        <v>1277.4872781727997</v>
      </c>
      <c r="C312" s="106">
        <f t="shared" si="16"/>
        <v>591.42246831039995</v>
      </c>
      <c r="D312" s="145">
        <v>63550.072249703</v>
      </c>
      <c r="P312" s="174">
        <f t="shared" si="18"/>
        <v>591.42246831039995</v>
      </c>
      <c r="Q312" s="175">
        <f t="shared" si="17"/>
        <v>611.36246577117663</v>
      </c>
      <c r="R312" s="165">
        <f t="shared" si="19"/>
        <v>3.3715319469924898E-2</v>
      </c>
    </row>
    <row r="313" spans="1:18" x14ac:dyDescent="0.35">
      <c r="A313" s="106">
        <v>2862.47</v>
      </c>
      <c r="B313" s="106">
        <v>1273.3372627338551</v>
      </c>
      <c r="C313" s="106">
        <f t="shared" si="16"/>
        <v>590.82960896197926</v>
      </c>
      <c r="D313" s="145">
        <v>71394.000753582499</v>
      </c>
      <c r="P313" s="174">
        <f t="shared" si="18"/>
        <v>590.82960896197926</v>
      </c>
      <c r="Q313" s="175">
        <f t="shared" si="17"/>
        <v>625.78374230577242</v>
      </c>
      <c r="R313" s="165">
        <f t="shared" si="19"/>
        <v>5.9161106372450867E-2</v>
      </c>
    </row>
    <row r="314" spans="1:18" x14ac:dyDescent="0.35">
      <c r="A314" s="106">
        <v>2862.47</v>
      </c>
      <c r="B314" s="106">
        <v>510.52461870153309</v>
      </c>
      <c r="C314" s="106">
        <f t="shared" si="16"/>
        <v>481.856374100219</v>
      </c>
      <c r="D314" s="145">
        <v>3495.45982983364</v>
      </c>
      <c r="P314" s="174">
        <f t="shared" si="18"/>
        <v>481.856374100219</v>
      </c>
      <c r="Q314" s="175">
        <f t="shared" si="17"/>
        <v>500.95042256392924</v>
      </c>
      <c r="R314" s="165">
        <f t="shared" si="19"/>
        <v>3.9626016153392118E-2</v>
      </c>
    </row>
    <row r="315" spans="1:18" x14ac:dyDescent="0.35">
      <c r="A315" s="106">
        <v>2862.47</v>
      </c>
      <c r="B315" s="106">
        <v>705.76976978215532</v>
      </c>
      <c r="C315" s="106">
        <f t="shared" si="16"/>
        <v>509.74853854030789</v>
      </c>
      <c r="D315" s="145">
        <v>14172.2970393051</v>
      </c>
      <c r="P315" s="174">
        <f t="shared" si="18"/>
        <v>509.74853854030789</v>
      </c>
      <c r="Q315" s="175">
        <f t="shared" si="17"/>
        <v>520.58007903472651</v>
      </c>
      <c r="R315" s="165">
        <f t="shared" si="19"/>
        <v>2.1248791659972843E-2</v>
      </c>
    </row>
    <row r="316" spans="1:18" x14ac:dyDescent="0.35">
      <c r="A316" s="106">
        <v>2862.47</v>
      </c>
      <c r="B316" s="106">
        <v>794.81127298418869</v>
      </c>
      <c r="C316" s="106">
        <f t="shared" si="16"/>
        <v>522.4687532834555</v>
      </c>
      <c r="D316" s="145">
        <v>23954.0527728093</v>
      </c>
      <c r="P316" s="174">
        <f t="shared" si="18"/>
        <v>522.4687532834555</v>
      </c>
      <c r="Q316" s="175">
        <f t="shared" si="17"/>
        <v>538.56410379438137</v>
      </c>
      <c r="R316" s="165">
        <f t="shared" si="19"/>
        <v>3.0806340876415428E-2</v>
      </c>
    </row>
    <row r="317" spans="1:18" x14ac:dyDescent="0.35">
      <c r="A317" s="106">
        <v>2862.47</v>
      </c>
      <c r="B317" s="106">
        <v>1072.2739061340858</v>
      </c>
      <c r="C317" s="106">
        <f t="shared" si="16"/>
        <v>562.10627230486932</v>
      </c>
      <c r="D317" s="145">
        <v>31081.371963744201</v>
      </c>
      <c r="P317" s="174">
        <f t="shared" si="18"/>
        <v>562.10627230486932</v>
      </c>
      <c r="Q317" s="175">
        <f t="shared" si="17"/>
        <v>551.66787455822339</v>
      </c>
      <c r="R317" s="165">
        <f t="shared" si="19"/>
        <v>-1.8570149918171408E-2</v>
      </c>
    </row>
    <row r="318" spans="1:18" x14ac:dyDescent="0.35">
      <c r="A318" s="106">
        <v>2862.47</v>
      </c>
      <c r="B318" s="106">
        <v>1063.7294599370969</v>
      </c>
      <c r="C318" s="106">
        <f t="shared" si="16"/>
        <v>560.88563713387089</v>
      </c>
      <c r="D318" s="145">
        <v>45016.2336447989</v>
      </c>
      <c r="P318" s="174">
        <f t="shared" si="18"/>
        <v>560.88563713387089</v>
      </c>
      <c r="Q318" s="175">
        <f t="shared" si="17"/>
        <v>577.2874978980384</v>
      </c>
      <c r="R318" s="165">
        <f t="shared" si="19"/>
        <v>2.9242789756537713E-2</v>
      </c>
    </row>
    <row r="319" spans="1:18" x14ac:dyDescent="0.35">
      <c r="A319" s="106">
        <v>2862.47</v>
      </c>
      <c r="B319" s="106">
        <v>1131.9616114905498</v>
      </c>
      <c r="C319" s="106">
        <f t="shared" si="16"/>
        <v>570.63308735579278</v>
      </c>
      <c r="D319" s="145">
        <v>54061.366139626101</v>
      </c>
      <c r="P319" s="174">
        <f t="shared" si="18"/>
        <v>570.63308735579278</v>
      </c>
      <c r="Q319" s="175">
        <f t="shared" si="17"/>
        <v>593.9172207385061</v>
      </c>
      <c r="R319" s="165">
        <f t="shared" si="19"/>
        <v>4.0804036601886695E-2</v>
      </c>
    </row>
    <row r="320" spans="1:18" x14ac:dyDescent="0.35">
      <c r="A320" s="106">
        <v>2862.47</v>
      </c>
      <c r="B320" s="106">
        <v>1282.6710612953859</v>
      </c>
      <c r="C320" s="106">
        <f t="shared" si="16"/>
        <v>592.16300875648369</v>
      </c>
      <c r="D320" s="145">
        <v>63550.072249703</v>
      </c>
      <c r="P320" s="174">
        <f t="shared" si="18"/>
        <v>592.16300875648369</v>
      </c>
      <c r="Q320" s="175">
        <f t="shared" si="17"/>
        <v>611.36246577117663</v>
      </c>
      <c r="R320" s="165">
        <f t="shared" si="19"/>
        <v>3.2422587582785711E-2</v>
      </c>
    </row>
    <row r="321" spans="1:18" x14ac:dyDescent="0.35">
      <c r="A321" s="106">
        <v>2862.47</v>
      </c>
      <c r="B321" s="106">
        <v>1279.2366114546803</v>
      </c>
      <c r="C321" s="106">
        <f t="shared" si="16"/>
        <v>591.67237306495429</v>
      </c>
      <c r="D321" s="145">
        <v>71394.000753582499</v>
      </c>
      <c r="P321" s="174">
        <f t="shared" si="18"/>
        <v>591.67237306495429</v>
      </c>
      <c r="Q321" s="175">
        <f t="shared" si="17"/>
        <v>625.78374230577242</v>
      </c>
      <c r="R321" s="165">
        <f t="shared" si="19"/>
        <v>5.7652462399276683E-2</v>
      </c>
    </row>
    <row r="322" spans="1:18" x14ac:dyDescent="0.35">
      <c r="A322" s="106">
        <v>2862.47</v>
      </c>
      <c r="B322" s="106">
        <v>487.07429528151357</v>
      </c>
      <c r="C322" s="106">
        <f t="shared" ref="C322:C385" si="20">SUM(A322:B322)/7</f>
        <v>478.50632789735903</v>
      </c>
      <c r="D322" s="145">
        <v>3495.45982983364</v>
      </c>
      <c r="P322" s="174">
        <f t="shared" si="18"/>
        <v>478.50632789735903</v>
      </c>
      <c r="Q322" s="175">
        <f t="shared" ref="Q322:Q385" si="21">$G$17+D322*$G$18</f>
        <v>500.95042256392924</v>
      </c>
      <c r="R322" s="165">
        <f t="shared" si="19"/>
        <v>4.6904488735171945E-2</v>
      </c>
    </row>
    <row r="323" spans="1:18" x14ac:dyDescent="0.35">
      <c r="A323" s="106">
        <v>2862.47</v>
      </c>
      <c r="B323" s="106">
        <v>693.60379685863029</v>
      </c>
      <c r="C323" s="106">
        <f t="shared" si="20"/>
        <v>508.01054240837573</v>
      </c>
      <c r="D323" s="145">
        <v>14172.2970393051</v>
      </c>
      <c r="P323" s="174">
        <f t="shared" ref="P323:P386" si="22">C323</f>
        <v>508.01054240837573</v>
      </c>
      <c r="Q323" s="175">
        <f t="shared" si="21"/>
        <v>520.58007903472651</v>
      </c>
      <c r="R323" s="165">
        <f t="shared" ref="R323:R386" si="23">Q323/P323-1</f>
        <v>2.4742668856361005E-2</v>
      </c>
    </row>
    <row r="324" spans="1:18" x14ac:dyDescent="0.35">
      <c r="A324" s="106">
        <v>2862.47</v>
      </c>
      <c r="B324" s="106">
        <v>767.75403425927743</v>
      </c>
      <c r="C324" s="106">
        <f t="shared" si="20"/>
        <v>518.60343346561103</v>
      </c>
      <c r="D324" s="145">
        <v>23954.0527728093</v>
      </c>
      <c r="P324" s="174">
        <f t="shared" si="22"/>
        <v>518.60343346561103</v>
      </c>
      <c r="Q324" s="175">
        <f t="shared" si="21"/>
        <v>538.56410379438137</v>
      </c>
      <c r="R324" s="165">
        <f t="shared" si="23"/>
        <v>3.8489275312701743E-2</v>
      </c>
    </row>
    <row r="325" spans="1:18" x14ac:dyDescent="0.35">
      <c r="A325" s="106">
        <v>2862.47</v>
      </c>
      <c r="B325" s="106">
        <v>1054.5129708097886</v>
      </c>
      <c r="C325" s="106">
        <f t="shared" si="20"/>
        <v>559.56899582996982</v>
      </c>
      <c r="D325" s="145">
        <v>31081.371963744201</v>
      </c>
      <c r="P325" s="174">
        <f t="shared" si="22"/>
        <v>559.56899582996982</v>
      </c>
      <c r="Q325" s="175">
        <f t="shared" si="21"/>
        <v>551.66787455822339</v>
      </c>
      <c r="R325" s="165">
        <f t="shared" si="23"/>
        <v>-1.4120012600103538E-2</v>
      </c>
    </row>
    <row r="326" spans="1:18" x14ac:dyDescent="0.35">
      <c r="A326" s="106">
        <v>2862.47</v>
      </c>
      <c r="B326" s="106">
        <v>1038.9141284621942</v>
      </c>
      <c r="C326" s="106">
        <f t="shared" si="20"/>
        <v>557.34058978031339</v>
      </c>
      <c r="D326" s="145">
        <v>45016.2336447989</v>
      </c>
      <c r="P326" s="174">
        <f t="shared" si="22"/>
        <v>557.34058978031339</v>
      </c>
      <c r="Q326" s="175">
        <f t="shared" si="21"/>
        <v>577.2874978980384</v>
      </c>
      <c r="R326" s="165">
        <f t="shared" si="23"/>
        <v>3.5789440933393202E-2</v>
      </c>
    </row>
    <row r="327" spans="1:18" x14ac:dyDescent="0.35">
      <c r="A327" s="106">
        <v>2862.47</v>
      </c>
      <c r="B327" s="106">
        <v>1110.8051960138607</v>
      </c>
      <c r="C327" s="106">
        <f t="shared" si="20"/>
        <v>567.61074228769428</v>
      </c>
      <c r="D327" s="145">
        <v>54061.366139626101</v>
      </c>
      <c r="P327" s="174">
        <f t="shared" si="22"/>
        <v>567.61074228769428</v>
      </c>
      <c r="Q327" s="175">
        <f t="shared" si="21"/>
        <v>593.9172207385061</v>
      </c>
      <c r="R327" s="165">
        <f t="shared" si="23"/>
        <v>4.634598412423685E-2</v>
      </c>
    </row>
    <row r="328" spans="1:18" x14ac:dyDescent="0.35">
      <c r="A328" s="106">
        <v>2862.47</v>
      </c>
      <c r="B328" s="106">
        <v>1288.3678675223055</v>
      </c>
      <c r="C328" s="106">
        <f t="shared" si="20"/>
        <v>592.97683821747216</v>
      </c>
      <c r="D328" s="145">
        <v>63550.072249703</v>
      </c>
      <c r="P328" s="174">
        <f t="shared" si="22"/>
        <v>592.97683821747216</v>
      </c>
      <c r="Q328" s="175">
        <f t="shared" si="21"/>
        <v>611.36246577117663</v>
      </c>
      <c r="R328" s="165">
        <f t="shared" si="23"/>
        <v>3.1005641989277244E-2</v>
      </c>
    </row>
    <row r="329" spans="1:18" x14ac:dyDescent="0.35">
      <c r="A329" s="106">
        <v>2862.47</v>
      </c>
      <c r="B329" s="106">
        <v>1294.601482514583</v>
      </c>
      <c r="C329" s="106">
        <f t="shared" si="20"/>
        <v>593.86735464494029</v>
      </c>
      <c r="D329" s="145">
        <v>71394.000753582499</v>
      </c>
      <c r="P329" s="174">
        <f t="shared" si="22"/>
        <v>593.86735464494029</v>
      </c>
      <c r="Q329" s="175">
        <f t="shared" si="21"/>
        <v>625.78374230577242</v>
      </c>
      <c r="R329" s="165">
        <f t="shared" si="23"/>
        <v>5.3743293702200878E-2</v>
      </c>
    </row>
    <row r="330" spans="1:18" x14ac:dyDescent="0.35">
      <c r="A330" s="106">
        <v>2862.47</v>
      </c>
      <c r="B330" s="106">
        <v>499.09998503429699</v>
      </c>
      <c r="C330" s="106">
        <f t="shared" si="20"/>
        <v>480.22428357632811</v>
      </c>
      <c r="D330" s="145">
        <v>3495.45982983364</v>
      </c>
      <c r="P330" s="174">
        <f t="shared" si="22"/>
        <v>480.22428357632811</v>
      </c>
      <c r="Q330" s="175">
        <f t="shared" si="21"/>
        <v>500.95042256392924</v>
      </c>
      <c r="R330" s="165">
        <f t="shared" si="23"/>
        <v>4.3159289724479022E-2</v>
      </c>
    </row>
    <row r="331" spans="1:18" x14ac:dyDescent="0.35">
      <c r="A331" s="106">
        <v>2862.47</v>
      </c>
      <c r="B331" s="106">
        <v>697.18384034399969</v>
      </c>
      <c r="C331" s="106">
        <f t="shared" si="20"/>
        <v>508.52197719199995</v>
      </c>
      <c r="D331" s="145">
        <v>14172.2970393051</v>
      </c>
      <c r="P331" s="174">
        <f t="shared" si="22"/>
        <v>508.52197719199995</v>
      </c>
      <c r="Q331" s="175">
        <f t="shared" si="21"/>
        <v>520.58007903472651</v>
      </c>
      <c r="R331" s="165">
        <f t="shared" si="23"/>
        <v>2.371205647651653E-2</v>
      </c>
    </row>
    <row r="332" spans="1:18" x14ac:dyDescent="0.35">
      <c r="A332" s="106">
        <v>2862.47</v>
      </c>
      <c r="B332" s="106">
        <v>774.3562971380386</v>
      </c>
      <c r="C332" s="106">
        <f t="shared" si="20"/>
        <v>519.54661387686258</v>
      </c>
      <c r="D332" s="145">
        <v>23954.0527728093</v>
      </c>
      <c r="P332" s="174">
        <f t="shared" si="22"/>
        <v>519.54661387686258</v>
      </c>
      <c r="Q332" s="175">
        <f t="shared" si="21"/>
        <v>538.56410379438137</v>
      </c>
      <c r="R332" s="165">
        <f t="shared" si="23"/>
        <v>3.66040109002157E-2</v>
      </c>
    </row>
    <row r="333" spans="1:18" x14ac:dyDescent="0.35">
      <c r="A333" s="106">
        <v>2862.47</v>
      </c>
      <c r="B333" s="106">
        <v>1052.3766314830136</v>
      </c>
      <c r="C333" s="106">
        <f t="shared" si="20"/>
        <v>559.26380449757335</v>
      </c>
      <c r="D333" s="145">
        <v>31081.371963744201</v>
      </c>
      <c r="P333" s="174">
        <f t="shared" si="22"/>
        <v>559.26380449757335</v>
      </c>
      <c r="Q333" s="175">
        <f t="shared" si="21"/>
        <v>551.66787455822339</v>
      </c>
      <c r="R333" s="165">
        <f t="shared" si="23"/>
        <v>-1.358201599721609E-2</v>
      </c>
    </row>
    <row r="334" spans="1:18" x14ac:dyDescent="0.35">
      <c r="A334" s="106">
        <v>2862.47</v>
      </c>
      <c r="B334" s="106">
        <v>1035.4938881527914</v>
      </c>
      <c r="C334" s="106">
        <f t="shared" si="20"/>
        <v>556.85198402182732</v>
      </c>
      <c r="D334" s="145">
        <v>45016.2336447989</v>
      </c>
      <c r="P334" s="174">
        <f t="shared" si="22"/>
        <v>556.85198402182732</v>
      </c>
      <c r="Q334" s="175">
        <f t="shared" si="21"/>
        <v>577.2874978980384</v>
      </c>
      <c r="R334" s="165">
        <f t="shared" si="23"/>
        <v>3.6698286910314737E-2</v>
      </c>
    </row>
    <row r="335" spans="1:18" x14ac:dyDescent="0.35">
      <c r="A335" s="106">
        <v>2862.47</v>
      </c>
      <c r="B335" s="106">
        <v>1106.4416180744552</v>
      </c>
      <c r="C335" s="106">
        <f t="shared" si="20"/>
        <v>566.98737401063647</v>
      </c>
      <c r="D335" s="145">
        <v>54061.366139626101</v>
      </c>
      <c r="P335" s="174">
        <f t="shared" si="22"/>
        <v>566.98737401063647</v>
      </c>
      <c r="Q335" s="175">
        <f t="shared" si="21"/>
        <v>593.9172207385061</v>
      </c>
      <c r="R335" s="165">
        <f t="shared" si="23"/>
        <v>4.7496378159850305E-2</v>
      </c>
    </row>
    <row r="336" spans="1:18" x14ac:dyDescent="0.35">
      <c r="A336" s="106">
        <v>2862.47</v>
      </c>
      <c r="B336" s="106">
        <v>1285.1688111916358</v>
      </c>
      <c r="C336" s="106">
        <f t="shared" si="20"/>
        <v>592.51983017023372</v>
      </c>
      <c r="D336" s="145">
        <v>63550.072249703</v>
      </c>
      <c r="P336" s="174">
        <f t="shared" si="22"/>
        <v>592.51983017023372</v>
      </c>
      <c r="Q336" s="175">
        <f t="shared" si="21"/>
        <v>611.36246577117663</v>
      </c>
      <c r="R336" s="165">
        <f t="shared" si="23"/>
        <v>3.1800852294731285E-2</v>
      </c>
    </row>
    <row r="337" spans="1:18" x14ac:dyDescent="0.35">
      <c r="A337" s="106">
        <v>2862.47</v>
      </c>
      <c r="B337" s="106">
        <v>1293.3044195801886</v>
      </c>
      <c r="C337" s="106">
        <f t="shared" si="20"/>
        <v>593.68205994002687</v>
      </c>
      <c r="D337" s="145">
        <v>71394.000753582499</v>
      </c>
      <c r="P337" s="174">
        <f t="shared" si="22"/>
        <v>593.68205994002687</v>
      </c>
      <c r="Q337" s="175">
        <f t="shared" si="21"/>
        <v>625.78374230577242</v>
      </c>
      <c r="R337" s="165">
        <f t="shared" si="23"/>
        <v>5.4072178581560104E-2</v>
      </c>
    </row>
    <row r="338" spans="1:18" x14ac:dyDescent="0.35">
      <c r="A338" s="106">
        <v>2862.47</v>
      </c>
      <c r="B338" s="106">
        <v>522.51815382123857</v>
      </c>
      <c r="C338" s="106">
        <f t="shared" si="20"/>
        <v>483.56973626017691</v>
      </c>
      <c r="D338" s="145">
        <v>3495.45982983364</v>
      </c>
      <c r="P338" s="174">
        <f t="shared" si="22"/>
        <v>483.56973626017691</v>
      </c>
      <c r="Q338" s="175">
        <f t="shared" si="21"/>
        <v>500.95042256392924</v>
      </c>
      <c r="R338" s="165">
        <f t="shared" si="23"/>
        <v>3.5942460829271106E-2</v>
      </c>
    </row>
    <row r="339" spans="1:18" x14ac:dyDescent="0.35">
      <c r="A339" s="106">
        <v>2862.47</v>
      </c>
      <c r="B339" s="106">
        <v>728.10828269669696</v>
      </c>
      <c r="C339" s="106">
        <f t="shared" si="20"/>
        <v>512.93975467095675</v>
      </c>
      <c r="D339" s="145">
        <v>14172.2970393051</v>
      </c>
      <c r="P339" s="174">
        <f t="shared" si="22"/>
        <v>512.93975467095675</v>
      </c>
      <c r="Q339" s="175">
        <f t="shared" si="21"/>
        <v>520.58007903472651</v>
      </c>
      <c r="R339" s="165">
        <f t="shared" si="23"/>
        <v>1.4895169060684221E-2</v>
      </c>
    </row>
    <row r="340" spans="1:18" x14ac:dyDescent="0.35">
      <c r="A340" s="106">
        <v>2862.47</v>
      </c>
      <c r="B340" s="106">
        <v>815.12175349153586</v>
      </c>
      <c r="C340" s="106">
        <f t="shared" si="20"/>
        <v>525.37025049879082</v>
      </c>
      <c r="D340" s="145">
        <v>23954.0527728093</v>
      </c>
      <c r="P340" s="174">
        <f t="shared" si="22"/>
        <v>525.37025049879082</v>
      </c>
      <c r="Q340" s="175">
        <f t="shared" si="21"/>
        <v>538.56410379438137</v>
      </c>
      <c r="R340" s="165">
        <f t="shared" si="23"/>
        <v>2.5113438157307488E-2</v>
      </c>
    </row>
    <row r="341" spans="1:18" x14ac:dyDescent="0.35">
      <c r="A341" s="106">
        <v>2862.47</v>
      </c>
      <c r="B341" s="106">
        <v>1110.9596597387358</v>
      </c>
      <c r="C341" s="106">
        <f t="shared" si="20"/>
        <v>567.63280853410504</v>
      </c>
      <c r="D341" s="145">
        <v>31081.371963744201</v>
      </c>
      <c r="P341" s="174">
        <f t="shared" si="22"/>
        <v>567.63280853410504</v>
      </c>
      <c r="Q341" s="175">
        <f t="shared" si="21"/>
        <v>551.66787455822339</v>
      </c>
      <c r="R341" s="165">
        <f t="shared" si="23"/>
        <v>-2.812546021980411E-2</v>
      </c>
    </row>
    <row r="342" spans="1:18" x14ac:dyDescent="0.35">
      <c r="A342" s="106">
        <v>2862.47</v>
      </c>
      <c r="B342" s="106">
        <v>1095.5957009591552</v>
      </c>
      <c r="C342" s="106">
        <f t="shared" si="20"/>
        <v>565.43795727987924</v>
      </c>
      <c r="D342" s="145">
        <v>45016.2336447989</v>
      </c>
      <c r="P342" s="174">
        <f t="shared" si="22"/>
        <v>565.43795727987924</v>
      </c>
      <c r="Q342" s="175">
        <f t="shared" si="21"/>
        <v>577.2874978980384</v>
      </c>
      <c r="R342" s="165">
        <f t="shared" si="23"/>
        <v>2.0956394005034795E-2</v>
      </c>
    </row>
    <row r="343" spans="1:18" x14ac:dyDescent="0.35">
      <c r="A343" s="106">
        <v>2862.47</v>
      </c>
      <c r="B343" s="106">
        <v>1188.9569129249803</v>
      </c>
      <c r="C343" s="106">
        <f t="shared" si="20"/>
        <v>578.77527327499718</v>
      </c>
      <c r="D343" s="145">
        <v>54061.366139626101</v>
      </c>
      <c r="P343" s="174">
        <f t="shared" si="22"/>
        <v>578.77527327499718</v>
      </c>
      <c r="Q343" s="175">
        <f t="shared" si="21"/>
        <v>593.9172207385061</v>
      </c>
      <c r="R343" s="165">
        <f t="shared" si="23"/>
        <v>2.6162049698198464E-2</v>
      </c>
    </row>
    <row r="344" spans="1:18" x14ac:dyDescent="0.35">
      <c r="A344" s="106">
        <v>2862.47</v>
      </c>
      <c r="B344" s="106">
        <v>1386.8459187776302</v>
      </c>
      <c r="C344" s="106">
        <f t="shared" si="20"/>
        <v>607.04513125394715</v>
      </c>
      <c r="D344" s="145">
        <v>63550.072249703</v>
      </c>
      <c r="P344" s="174">
        <f t="shared" si="22"/>
        <v>607.04513125394715</v>
      </c>
      <c r="Q344" s="175">
        <f t="shared" si="21"/>
        <v>611.36246577117663</v>
      </c>
      <c r="R344" s="165">
        <f t="shared" si="23"/>
        <v>7.1120486681299777E-3</v>
      </c>
    </row>
    <row r="345" spans="1:18" x14ac:dyDescent="0.35">
      <c r="A345" s="106">
        <v>2862.47</v>
      </c>
      <c r="B345" s="106">
        <v>1326.478588180383</v>
      </c>
      <c r="C345" s="106">
        <f t="shared" si="20"/>
        <v>598.42122688291181</v>
      </c>
      <c r="D345" s="145">
        <v>71394.000753582499</v>
      </c>
      <c r="P345" s="174">
        <f t="shared" si="22"/>
        <v>598.42122688291181</v>
      </c>
      <c r="Q345" s="175">
        <f t="shared" si="21"/>
        <v>625.78374230577242</v>
      </c>
      <c r="R345" s="165">
        <f t="shared" si="23"/>
        <v>4.5724506741493753E-2</v>
      </c>
    </row>
    <row r="346" spans="1:18" x14ac:dyDescent="0.35">
      <c r="A346" s="106">
        <v>2862.47</v>
      </c>
      <c r="B346" s="106">
        <v>536.50676079516643</v>
      </c>
      <c r="C346" s="106">
        <f t="shared" si="20"/>
        <v>485.56810868502373</v>
      </c>
      <c r="D346" s="145">
        <v>3495.45982983364</v>
      </c>
      <c r="P346" s="174">
        <f t="shared" si="22"/>
        <v>485.56810868502373</v>
      </c>
      <c r="Q346" s="175">
        <f t="shared" si="21"/>
        <v>500.95042256392924</v>
      </c>
      <c r="R346" s="165">
        <f t="shared" si="23"/>
        <v>3.1679003632595792E-2</v>
      </c>
    </row>
    <row r="347" spans="1:18" x14ac:dyDescent="0.35">
      <c r="A347" s="106">
        <v>2862.47</v>
      </c>
      <c r="B347" s="106">
        <v>736.12594641156352</v>
      </c>
      <c r="C347" s="106">
        <f t="shared" si="20"/>
        <v>514.08513520165184</v>
      </c>
      <c r="D347" s="145">
        <v>14172.2970393051</v>
      </c>
      <c r="P347" s="174">
        <f t="shared" si="22"/>
        <v>514.08513520165184</v>
      </c>
      <c r="Q347" s="175">
        <f t="shared" si="21"/>
        <v>520.58007903472651</v>
      </c>
      <c r="R347" s="165">
        <f t="shared" si="23"/>
        <v>1.2633984895375372E-2</v>
      </c>
    </row>
    <row r="348" spans="1:18" x14ac:dyDescent="0.35">
      <c r="A348" s="106">
        <v>2862.47</v>
      </c>
      <c r="B348" s="106">
        <v>826.84062334561361</v>
      </c>
      <c r="C348" s="106">
        <f t="shared" si="20"/>
        <v>527.04437476365899</v>
      </c>
      <c r="D348" s="145">
        <v>23954.0527728093</v>
      </c>
      <c r="P348" s="174">
        <f t="shared" si="22"/>
        <v>527.04437476365899</v>
      </c>
      <c r="Q348" s="175">
        <f t="shared" si="21"/>
        <v>538.56410379438137</v>
      </c>
      <c r="R348" s="165">
        <f t="shared" si="23"/>
        <v>2.1857227934342527E-2</v>
      </c>
    </row>
    <row r="349" spans="1:18" x14ac:dyDescent="0.35">
      <c r="A349" s="106">
        <v>2862.47</v>
      </c>
      <c r="B349" s="106">
        <v>1116.8259870787581</v>
      </c>
      <c r="C349" s="106">
        <f t="shared" si="20"/>
        <v>568.4708552969654</v>
      </c>
      <c r="D349" s="145">
        <v>31081.371963744201</v>
      </c>
      <c r="P349" s="174">
        <f t="shared" si="22"/>
        <v>568.4708552969654</v>
      </c>
      <c r="Q349" s="175">
        <f t="shared" si="21"/>
        <v>551.66787455822339</v>
      </c>
      <c r="R349" s="165">
        <f t="shared" si="23"/>
        <v>-2.9558209681592618E-2</v>
      </c>
    </row>
    <row r="350" spans="1:18" x14ac:dyDescent="0.35">
      <c r="A350" s="106">
        <v>2862.47</v>
      </c>
      <c r="B350" s="106">
        <v>1100.3186454908691</v>
      </c>
      <c r="C350" s="106">
        <f t="shared" si="20"/>
        <v>566.11266364155267</v>
      </c>
      <c r="D350" s="145">
        <v>45016.2336447989</v>
      </c>
      <c r="P350" s="174">
        <f t="shared" si="22"/>
        <v>566.11266364155267</v>
      </c>
      <c r="Q350" s="175">
        <f t="shared" si="21"/>
        <v>577.2874978980384</v>
      </c>
      <c r="R350" s="165">
        <f t="shared" si="23"/>
        <v>1.9739594208338263E-2</v>
      </c>
    </row>
    <row r="351" spans="1:18" x14ac:dyDescent="0.35">
      <c r="A351" s="106">
        <v>2862.47</v>
      </c>
      <c r="B351" s="106">
        <v>1193.4921884674941</v>
      </c>
      <c r="C351" s="106">
        <f t="shared" si="20"/>
        <v>579.42316978107056</v>
      </c>
      <c r="D351" s="145">
        <v>54061.366139626101</v>
      </c>
      <c r="P351" s="174">
        <f t="shared" si="22"/>
        <v>579.42316978107056</v>
      </c>
      <c r="Q351" s="175">
        <f t="shared" si="21"/>
        <v>593.9172207385061</v>
      </c>
      <c r="R351" s="165">
        <f t="shared" si="23"/>
        <v>2.5014620942603871E-2</v>
      </c>
    </row>
    <row r="352" spans="1:18" x14ac:dyDescent="0.35">
      <c r="A352" s="106">
        <v>2862.47</v>
      </c>
      <c r="B352" s="106">
        <v>1392.8587084003079</v>
      </c>
      <c r="C352" s="106">
        <f t="shared" si="20"/>
        <v>607.90410120004401</v>
      </c>
      <c r="D352" s="145">
        <v>63550.072249703</v>
      </c>
      <c r="P352" s="174">
        <f t="shared" si="22"/>
        <v>607.90410120004401</v>
      </c>
      <c r="Q352" s="175">
        <f t="shared" si="21"/>
        <v>611.36246577117663</v>
      </c>
      <c r="R352" s="165">
        <f t="shared" si="23"/>
        <v>5.6889969393290052E-3</v>
      </c>
    </row>
    <row r="353" spans="1:18" x14ac:dyDescent="0.35">
      <c r="A353" s="106">
        <v>2862.47</v>
      </c>
      <c r="B353" s="106">
        <v>1332.9357377993581</v>
      </c>
      <c r="C353" s="106">
        <f t="shared" si="20"/>
        <v>599.34367682847972</v>
      </c>
      <c r="D353" s="145">
        <v>71394.000753582499</v>
      </c>
      <c r="P353" s="174">
        <f t="shared" si="22"/>
        <v>599.34367682847972</v>
      </c>
      <c r="Q353" s="175">
        <f t="shared" si="21"/>
        <v>625.78374230577242</v>
      </c>
      <c r="R353" s="165">
        <f t="shared" si="23"/>
        <v>4.4115031991668552E-2</v>
      </c>
    </row>
    <row r="354" spans="1:18" x14ac:dyDescent="0.35">
      <c r="A354" s="106">
        <v>2862.47</v>
      </c>
      <c r="B354" s="106">
        <v>572.82041018868858</v>
      </c>
      <c r="C354" s="106">
        <f t="shared" si="20"/>
        <v>490.75577288409835</v>
      </c>
      <c r="D354" s="145">
        <v>3495.45982983364</v>
      </c>
      <c r="P354" s="174">
        <f t="shared" si="22"/>
        <v>490.75577288409835</v>
      </c>
      <c r="Q354" s="175">
        <f t="shared" si="21"/>
        <v>500.95042256392924</v>
      </c>
      <c r="R354" s="165">
        <f t="shared" si="23"/>
        <v>2.0773366801002613E-2</v>
      </c>
    </row>
    <row r="355" spans="1:18" x14ac:dyDescent="0.35">
      <c r="A355" s="106">
        <v>2862.47</v>
      </c>
      <c r="B355" s="106">
        <v>763.54251739364702</v>
      </c>
      <c r="C355" s="106">
        <f t="shared" si="20"/>
        <v>518.0017881990924</v>
      </c>
      <c r="D355" s="145">
        <v>14172.2970393051</v>
      </c>
      <c r="P355" s="174">
        <f t="shared" si="22"/>
        <v>518.0017881990924</v>
      </c>
      <c r="Q355" s="175">
        <f t="shared" si="21"/>
        <v>520.58007903472651</v>
      </c>
      <c r="R355" s="165">
        <f t="shared" si="23"/>
        <v>4.9773782530710964E-3</v>
      </c>
    </row>
    <row r="356" spans="1:18" x14ac:dyDescent="0.35">
      <c r="A356" s="106">
        <v>2862.47</v>
      </c>
      <c r="B356" s="106">
        <v>848.71428300208856</v>
      </c>
      <c r="C356" s="106">
        <f t="shared" si="20"/>
        <v>530.16918328601264</v>
      </c>
      <c r="D356" s="145">
        <v>23954.0527728093</v>
      </c>
      <c r="P356" s="174">
        <f t="shared" si="22"/>
        <v>530.16918328601264</v>
      </c>
      <c r="Q356" s="175">
        <f t="shared" si="21"/>
        <v>538.56410379438137</v>
      </c>
      <c r="R356" s="165">
        <f t="shared" si="23"/>
        <v>1.5834418093365166E-2</v>
      </c>
    </row>
    <row r="357" spans="1:18" x14ac:dyDescent="0.35">
      <c r="A357" s="106">
        <v>2862.47</v>
      </c>
      <c r="B357" s="106">
        <v>1138.0912598585637</v>
      </c>
      <c r="C357" s="106">
        <f t="shared" si="20"/>
        <v>571.50875140836627</v>
      </c>
      <c r="D357" s="145">
        <v>31081.371963744201</v>
      </c>
      <c r="P357" s="174">
        <f t="shared" si="22"/>
        <v>571.50875140836627</v>
      </c>
      <c r="Q357" s="175">
        <f t="shared" si="21"/>
        <v>551.66787455822339</v>
      </c>
      <c r="R357" s="165">
        <f t="shared" si="23"/>
        <v>-3.4716663220377808E-2</v>
      </c>
    </row>
    <row r="358" spans="1:18" x14ac:dyDescent="0.35">
      <c r="A358" s="106">
        <v>2862.47</v>
      </c>
      <c r="B358" s="106">
        <v>1131.6787333909554</v>
      </c>
      <c r="C358" s="106">
        <f t="shared" si="20"/>
        <v>570.59267619870786</v>
      </c>
      <c r="D358" s="145">
        <v>45016.2336447989</v>
      </c>
      <c r="P358" s="174">
        <f t="shared" si="22"/>
        <v>570.59267619870786</v>
      </c>
      <c r="Q358" s="175">
        <f t="shared" si="21"/>
        <v>577.2874978980384</v>
      </c>
      <c r="R358" s="165">
        <f t="shared" si="23"/>
        <v>1.1733101349865604E-2</v>
      </c>
    </row>
    <row r="359" spans="1:18" x14ac:dyDescent="0.35">
      <c r="A359" s="106">
        <v>2862.47</v>
      </c>
      <c r="B359" s="106">
        <v>1203.5838581715636</v>
      </c>
      <c r="C359" s="106">
        <f t="shared" si="20"/>
        <v>580.86483688165197</v>
      </c>
      <c r="D359" s="145">
        <v>54061.366139626101</v>
      </c>
      <c r="P359" s="174">
        <f t="shared" si="22"/>
        <v>580.86483688165197</v>
      </c>
      <c r="Q359" s="175">
        <f t="shared" si="21"/>
        <v>593.9172207385061</v>
      </c>
      <c r="R359" s="165">
        <f t="shared" si="23"/>
        <v>2.2470604223394419E-2</v>
      </c>
    </row>
    <row r="360" spans="1:18" x14ac:dyDescent="0.35">
      <c r="A360" s="106">
        <v>2862.47</v>
      </c>
      <c r="B360" s="106">
        <v>1327.2128823765274</v>
      </c>
      <c r="C360" s="106">
        <f t="shared" si="20"/>
        <v>598.52612605378965</v>
      </c>
      <c r="D360" s="145">
        <v>63550.072249703</v>
      </c>
      <c r="P360" s="174">
        <f t="shared" si="22"/>
        <v>598.52612605378965</v>
      </c>
      <c r="Q360" s="175">
        <f t="shared" si="21"/>
        <v>611.36246577117663</v>
      </c>
      <c r="R360" s="165">
        <f t="shared" si="23"/>
        <v>2.1446582126698033E-2</v>
      </c>
    </row>
    <row r="361" spans="1:18" x14ac:dyDescent="0.35">
      <c r="A361" s="106">
        <v>2862.47</v>
      </c>
      <c r="B361" s="106">
        <v>1299.6568147649357</v>
      </c>
      <c r="C361" s="106">
        <f t="shared" si="20"/>
        <v>594.58954496641934</v>
      </c>
      <c r="D361" s="145">
        <v>71394.000753582499</v>
      </c>
      <c r="P361" s="174">
        <f t="shared" si="22"/>
        <v>594.58954496641934</v>
      </c>
      <c r="Q361" s="175">
        <f t="shared" si="21"/>
        <v>625.78374230577242</v>
      </c>
      <c r="R361" s="165">
        <f t="shared" si="23"/>
        <v>5.2463413801053127E-2</v>
      </c>
    </row>
    <row r="362" spans="1:18" x14ac:dyDescent="0.35">
      <c r="A362" s="106">
        <v>2862.47</v>
      </c>
      <c r="B362" s="106">
        <v>581.22720232957477</v>
      </c>
      <c r="C362" s="106">
        <f t="shared" si="20"/>
        <v>491.95674318993923</v>
      </c>
      <c r="D362" s="145">
        <v>3495.45982983364</v>
      </c>
      <c r="P362" s="174">
        <f t="shared" si="22"/>
        <v>491.95674318993923</v>
      </c>
      <c r="Q362" s="175">
        <f t="shared" si="21"/>
        <v>500.95042256392924</v>
      </c>
      <c r="R362" s="165">
        <f t="shared" si="23"/>
        <v>1.828144343682192E-2</v>
      </c>
    </row>
    <row r="363" spans="1:18" x14ac:dyDescent="0.35">
      <c r="A363" s="106">
        <v>2862.47</v>
      </c>
      <c r="B363" s="106">
        <v>765.8210595724081</v>
      </c>
      <c r="C363" s="106">
        <f t="shared" si="20"/>
        <v>518.32729422462967</v>
      </c>
      <c r="D363" s="145">
        <v>14172.2970393051</v>
      </c>
      <c r="P363" s="174">
        <f t="shared" si="22"/>
        <v>518.32729422462967</v>
      </c>
      <c r="Q363" s="175">
        <f t="shared" si="21"/>
        <v>520.58007903472651</v>
      </c>
      <c r="R363" s="165">
        <f t="shared" si="23"/>
        <v>4.3462592751686291E-3</v>
      </c>
    </row>
    <row r="364" spans="1:18" x14ac:dyDescent="0.35">
      <c r="A364" s="106">
        <v>2862.47</v>
      </c>
      <c r="B364" s="106">
        <v>854.69513831228028</v>
      </c>
      <c r="C364" s="106">
        <f t="shared" si="20"/>
        <v>531.02359118746858</v>
      </c>
      <c r="D364" s="145">
        <v>23954.0527728093</v>
      </c>
      <c r="P364" s="174">
        <f t="shared" si="22"/>
        <v>531.02359118746858</v>
      </c>
      <c r="Q364" s="175">
        <f t="shared" si="21"/>
        <v>538.56410379438137</v>
      </c>
      <c r="R364" s="165">
        <f t="shared" si="23"/>
        <v>1.4199957840010047E-2</v>
      </c>
    </row>
    <row r="365" spans="1:18" x14ac:dyDescent="0.35">
      <c r="A365" s="106">
        <v>2862.47</v>
      </c>
      <c r="B365" s="106">
        <v>1133.6951561382025</v>
      </c>
      <c r="C365" s="106">
        <f t="shared" si="20"/>
        <v>570.88073659117174</v>
      </c>
      <c r="D365" s="145">
        <v>31081.371963744201</v>
      </c>
      <c r="P365" s="174">
        <f t="shared" si="22"/>
        <v>570.88073659117174</v>
      </c>
      <c r="Q365" s="175">
        <f t="shared" si="21"/>
        <v>551.66787455822339</v>
      </c>
      <c r="R365" s="165">
        <f t="shared" si="23"/>
        <v>-3.3654773758301393E-2</v>
      </c>
    </row>
    <row r="366" spans="1:18" x14ac:dyDescent="0.35">
      <c r="A366" s="106">
        <v>2862.47</v>
      </c>
      <c r="B366" s="106">
        <v>1127.8474287949525</v>
      </c>
      <c r="C366" s="106">
        <f t="shared" si="20"/>
        <v>570.04534697070744</v>
      </c>
      <c r="D366" s="145">
        <v>45016.2336447989</v>
      </c>
      <c r="P366" s="174">
        <f t="shared" si="22"/>
        <v>570.04534697070744</v>
      </c>
      <c r="Q366" s="175">
        <f t="shared" si="21"/>
        <v>577.2874978980384</v>
      </c>
      <c r="R366" s="165">
        <f t="shared" si="23"/>
        <v>1.2704517220983647E-2</v>
      </c>
    </row>
    <row r="367" spans="1:18" x14ac:dyDescent="0.35">
      <c r="A367" s="106">
        <v>2862.47</v>
      </c>
      <c r="B367" s="106">
        <v>1198.1039256136164</v>
      </c>
      <c r="C367" s="106">
        <f t="shared" si="20"/>
        <v>580.08198937337374</v>
      </c>
      <c r="D367" s="145">
        <v>54061.366139626101</v>
      </c>
      <c r="P367" s="174">
        <f t="shared" si="22"/>
        <v>580.08198937337374</v>
      </c>
      <c r="Q367" s="175">
        <f t="shared" si="21"/>
        <v>593.9172207385061</v>
      </c>
      <c r="R367" s="165">
        <f t="shared" si="23"/>
        <v>2.3850475654446202E-2</v>
      </c>
    </row>
    <row r="368" spans="1:18" x14ac:dyDescent="0.35">
      <c r="A368" s="106">
        <v>2862.47</v>
      </c>
      <c r="B368" s="106">
        <v>1320.5428084949106</v>
      </c>
      <c r="C368" s="106">
        <f t="shared" si="20"/>
        <v>597.57325835641575</v>
      </c>
      <c r="D368" s="145">
        <v>63550.072249703</v>
      </c>
      <c r="P368" s="174">
        <f t="shared" si="22"/>
        <v>597.57325835641575</v>
      </c>
      <c r="Q368" s="175">
        <f t="shared" si="21"/>
        <v>611.36246577117663</v>
      </c>
      <c r="R368" s="165">
        <f t="shared" si="23"/>
        <v>2.3075342180952196E-2</v>
      </c>
    </row>
    <row r="369" spans="1:18" x14ac:dyDescent="0.35">
      <c r="A369" s="106">
        <v>2862.47</v>
      </c>
      <c r="B369" s="106">
        <v>1294.8050180811776</v>
      </c>
      <c r="C369" s="106">
        <f t="shared" si="20"/>
        <v>593.89643115445392</v>
      </c>
      <c r="D369" s="145">
        <v>71394.000753582499</v>
      </c>
      <c r="P369" s="174">
        <f t="shared" si="22"/>
        <v>593.89643115445392</v>
      </c>
      <c r="Q369" s="175">
        <f t="shared" si="21"/>
        <v>625.78374230577242</v>
      </c>
      <c r="R369" s="165">
        <f t="shared" si="23"/>
        <v>5.369170360113773E-2</v>
      </c>
    </row>
    <row r="370" spans="1:18" x14ac:dyDescent="0.35">
      <c r="A370" s="106">
        <v>2862.47</v>
      </c>
      <c r="B370" s="106">
        <v>558.81486132739417</v>
      </c>
      <c r="C370" s="106">
        <f t="shared" si="20"/>
        <v>488.7549801896277</v>
      </c>
      <c r="D370" s="145">
        <v>3495.45982983364</v>
      </c>
      <c r="P370" s="174">
        <f t="shared" si="22"/>
        <v>488.7549801896277</v>
      </c>
      <c r="Q370" s="175">
        <f t="shared" si="21"/>
        <v>500.95042256392924</v>
      </c>
      <c r="R370" s="165">
        <f t="shared" si="23"/>
        <v>2.4952057510636338E-2</v>
      </c>
    </row>
    <row r="371" spans="1:18" x14ac:dyDescent="0.35">
      <c r="A371" s="106">
        <v>2862.47</v>
      </c>
      <c r="B371" s="106">
        <v>752.90102504001641</v>
      </c>
      <c r="C371" s="106">
        <f t="shared" si="20"/>
        <v>516.48157500571665</v>
      </c>
      <c r="D371" s="145">
        <v>14172.2970393051</v>
      </c>
      <c r="P371" s="174">
        <f t="shared" si="22"/>
        <v>516.48157500571665</v>
      </c>
      <c r="Q371" s="175">
        <f t="shared" si="21"/>
        <v>520.58007903472651</v>
      </c>
      <c r="R371" s="165">
        <f t="shared" si="23"/>
        <v>7.9354312474060329E-3</v>
      </c>
    </row>
    <row r="372" spans="1:18" x14ac:dyDescent="0.35">
      <c r="A372" s="106">
        <v>2862.47</v>
      </c>
      <c r="B372" s="106">
        <v>844.74865707227741</v>
      </c>
      <c r="C372" s="106">
        <f t="shared" si="20"/>
        <v>529.60266529603962</v>
      </c>
      <c r="D372" s="145">
        <v>23954.0527728093</v>
      </c>
      <c r="P372" s="174">
        <f t="shared" si="22"/>
        <v>529.60266529603962</v>
      </c>
      <c r="Q372" s="175">
        <f t="shared" si="21"/>
        <v>538.56410379438137</v>
      </c>
      <c r="R372" s="165">
        <f t="shared" si="23"/>
        <v>1.6921060042876634E-2</v>
      </c>
    </row>
    <row r="373" spans="1:18" x14ac:dyDescent="0.35">
      <c r="A373" s="106">
        <v>2862.47</v>
      </c>
      <c r="B373" s="106">
        <v>1143.7205975708887</v>
      </c>
      <c r="C373" s="106">
        <f t="shared" si="20"/>
        <v>572.31294251012696</v>
      </c>
      <c r="D373" s="145">
        <v>31081.371963744201</v>
      </c>
      <c r="P373" s="174">
        <f t="shared" si="22"/>
        <v>572.31294251012696</v>
      </c>
      <c r="Q373" s="175">
        <f t="shared" si="21"/>
        <v>551.66787455822339</v>
      </c>
      <c r="R373" s="165">
        <f t="shared" si="23"/>
        <v>-3.6073040496612974E-2</v>
      </c>
    </row>
    <row r="374" spans="1:18" x14ac:dyDescent="0.35">
      <c r="A374" s="106">
        <v>2862.47</v>
      </c>
      <c r="B374" s="106">
        <v>1126.5699399045886</v>
      </c>
      <c r="C374" s="106">
        <f t="shared" si="20"/>
        <v>569.86284855779832</v>
      </c>
      <c r="D374" s="145">
        <v>45016.2336447989</v>
      </c>
      <c r="P374" s="174">
        <f t="shared" si="22"/>
        <v>569.86284855779832</v>
      </c>
      <c r="Q374" s="175">
        <f t="shared" si="21"/>
        <v>577.2874978980384</v>
      </c>
      <c r="R374" s="165">
        <f t="shared" si="23"/>
        <v>1.3028835550572104E-2</v>
      </c>
    </row>
    <row r="375" spans="1:18" x14ac:dyDescent="0.35">
      <c r="A375" s="106">
        <v>2862.47</v>
      </c>
      <c r="B375" s="106">
        <v>1199.5286503840136</v>
      </c>
      <c r="C375" s="106">
        <f t="shared" si="20"/>
        <v>580.28552148343056</v>
      </c>
      <c r="D375" s="145">
        <v>54061.366139626101</v>
      </c>
      <c r="P375" s="174">
        <f t="shared" si="22"/>
        <v>580.28552148343056</v>
      </c>
      <c r="Q375" s="175">
        <f t="shared" si="21"/>
        <v>593.9172207385061</v>
      </c>
      <c r="R375" s="165">
        <f t="shared" si="23"/>
        <v>2.3491365457865898E-2</v>
      </c>
    </row>
    <row r="376" spans="1:18" x14ac:dyDescent="0.35">
      <c r="A376" s="106">
        <v>2862.47</v>
      </c>
      <c r="B376" s="106">
        <v>1359.6748182626666</v>
      </c>
      <c r="C376" s="106">
        <f t="shared" si="20"/>
        <v>603.16354546609523</v>
      </c>
      <c r="D376" s="145">
        <v>63550.072249703</v>
      </c>
      <c r="P376" s="174">
        <f t="shared" si="22"/>
        <v>603.16354546609523</v>
      </c>
      <c r="Q376" s="175">
        <f t="shared" si="21"/>
        <v>611.36246577117663</v>
      </c>
      <c r="R376" s="165">
        <f t="shared" si="23"/>
        <v>1.3593196019075826E-2</v>
      </c>
    </row>
    <row r="377" spans="1:18" x14ac:dyDescent="0.35">
      <c r="A377" s="106">
        <v>2862.47</v>
      </c>
      <c r="B377" s="106">
        <v>1350.6787897289191</v>
      </c>
      <c r="C377" s="106">
        <f t="shared" si="20"/>
        <v>601.8783985327027</v>
      </c>
      <c r="D377" s="145">
        <v>71394.000753582499</v>
      </c>
      <c r="P377" s="174">
        <f t="shared" si="22"/>
        <v>601.8783985327027</v>
      </c>
      <c r="Q377" s="175">
        <f t="shared" si="21"/>
        <v>625.78374230577242</v>
      </c>
      <c r="R377" s="165">
        <f t="shared" si="23"/>
        <v>3.9717896225130556E-2</v>
      </c>
    </row>
    <row r="378" spans="1:18" x14ac:dyDescent="0.35">
      <c r="A378" s="106">
        <v>2862.47</v>
      </c>
      <c r="B378" s="106">
        <v>571.06083911039138</v>
      </c>
      <c r="C378" s="106">
        <f t="shared" si="20"/>
        <v>490.50440558719873</v>
      </c>
      <c r="D378" s="145">
        <v>3495.45982983364</v>
      </c>
      <c r="P378" s="174">
        <f t="shared" si="22"/>
        <v>490.50440558719873</v>
      </c>
      <c r="Q378" s="175">
        <f t="shared" si="21"/>
        <v>500.95042256392924</v>
      </c>
      <c r="R378" s="165">
        <f t="shared" si="23"/>
        <v>2.1296479415358727E-2</v>
      </c>
    </row>
    <row r="379" spans="1:18" x14ac:dyDescent="0.35">
      <c r="A379" s="106">
        <v>2862.47</v>
      </c>
      <c r="B379" s="106">
        <v>759.66558420119975</v>
      </c>
      <c r="C379" s="106">
        <f t="shared" si="20"/>
        <v>517.44794060017136</v>
      </c>
      <c r="D379" s="145">
        <v>14172.2970393051</v>
      </c>
      <c r="P379" s="174">
        <f t="shared" si="22"/>
        <v>517.44794060017136</v>
      </c>
      <c r="Q379" s="175">
        <f t="shared" si="21"/>
        <v>520.58007903472651</v>
      </c>
      <c r="R379" s="165">
        <f t="shared" si="23"/>
        <v>6.0530503434264027E-3</v>
      </c>
    </row>
    <row r="380" spans="1:18" x14ac:dyDescent="0.35">
      <c r="A380" s="106">
        <v>2862.47</v>
      </c>
      <c r="B380" s="106">
        <v>855.32402640459418</v>
      </c>
      <c r="C380" s="106">
        <f t="shared" si="20"/>
        <v>531.11343234351341</v>
      </c>
      <c r="D380" s="145">
        <v>23954.0527728093</v>
      </c>
      <c r="P380" s="174">
        <f t="shared" si="22"/>
        <v>531.11343234351341</v>
      </c>
      <c r="Q380" s="175">
        <f t="shared" si="21"/>
        <v>538.56410379438137</v>
      </c>
      <c r="R380" s="165">
        <f t="shared" si="23"/>
        <v>1.4028399579336881E-2</v>
      </c>
    </row>
    <row r="381" spans="1:18" x14ac:dyDescent="0.35">
      <c r="A381" s="106">
        <v>2862.47</v>
      </c>
      <c r="B381" s="106">
        <v>1149.4973927165024</v>
      </c>
      <c r="C381" s="106">
        <f t="shared" si="20"/>
        <v>573.1381989595003</v>
      </c>
      <c r="D381" s="145">
        <v>31081.371963744201</v>
      </c>
      <c r="P381" s="174">
        <f t="shared" si="22"/>
        <v>573.1381989595003</v>
      </c>
      <c r="Q381" s="175">
        <f t="shared" si="21"/>
        <v>551.66787455822339</v>
      </c>
      <c r="R381" s="165">
        <f t="shared" si="23"/>
        <v>-3.746099010719417E-2</v>
      </c>
    </row>
    <row r="382" spans="1:18" x14ac:dyDescent="0.35">
      <c r="A382" s="106">
        <v>2862.47</v>
      </c>
      <c r="B382" s="106">
        <v>1131.9345733980026</v>
      </c>
      <c r="C382" s="106">
        <f t="shared" si="20"/>
        <v>570.62922477114319</v>
      </c>
      <c r="D382" s="145">
        <v>45016.2336447989</v>
      </c>
      <c r="P382" s="174">
        <f t="shared" si="22"/>
        <v>570.62922477114319</v>
      </c>
      <c r="Q382" s="175">
        <f t="shared" si="21"/>
        <v>577.2874978980384</v>
      </c>
      <c r="R382" s="165">
        <f t="shared" si="23"/>
        <v>1.1668300251473473E-2</v>
      </c>
    </row>
    <row r="383" spans="1:18" x14ac:dyDescent="0.35">
      <c r="A383" s="106">
        <v>2862.47</v>
      </c>
      <c r="B383" s="106">
        <v>1205.1641666017497</v>
      </c>
      <c r="C383" s="106">
        <f t="shared" si="20"/>
        <v>581.09059522882137</v>
      </c>
      <c r="D383" s="145">
        <v>54061.366139626101</v>
      </c>
      <c r="P383" s="174">
        <f t="shared" si="22"/>
        <v>581.09059522882137</v>
      </c>
      <c r="Q383" s="175">
        <f t="shared" si="21"/>
        <v>593.9172207385061</v>
      </c>
      <c r="R383" s="165">
        <f t="shared" si="23"/>
        <v>2.2073366210020762E-2</v>
      </c>
    </row>
    <row r="384" spans="1:18" x14ac:dyDescent="0.35">
      <c r="A384" s="106">
        <v>2862.47</v>
      </c>
      <c r="B384" s="106">
        <v>1368.762411183583</v>
      </c>
      <c r="C384" s="106">
        <f t="shared" si="20"/>
        <v>604.46177302622607</v>
      </c>
      <c r="D384" s="145">
        <v>63550.072249703</v>
      </c>
      <c r="P384" s="174">
        <f t="shared" si="22"/>
        <v>604.46177302622607</v>
      </c>
      <c r="Q384" s="175">
        <f t="shared" si="21"/>
        <v>611.36246577117663</v>
      </c>
      <c r="R384" s="165">
        <f t="shared" si="23"/>
        <v>1.1416259973566767E-2</v>
      </c>
    </row>
    <row r="385" spans="1:18" x14ac:dyDescent="0.35">
      <c r="A385" s="106">
        <v>2862.47</v>
      </c>
      <c r="B385" s="106">
        <v>1359.7556077266192</v>
      </c>
      <c r="C385" s="106">
        <f t="shared" si="20"/>
        <v>603.17508681808852</v>
      </c>
      <c r="D385" s="145">
        <v>71394.000753582499</v>
      </c>
      <c r="P385" s="174">
        <f t="shared" si="22"/>
        <v>603.17508681808852</v>
      </c>
      <c r="Q385" s="175">
        <f t="shared" si="21"/>
        <v>625.78374230577242</v>
      </c>
      <c r="R385" s="165">
        <f t="shared" si="23"/>
        <v>3.7482740885321775E-2</v>
      </c>
    </row>
    <row r="386" spans="1:18" x14ac:dyDescent="0.35">
      <c r="A386" s="106">
        <v>2862.47</v>
      </c>
      <c r="B386" s="106">
        <v>486.62656701344974</v>
      </c>
      <c r="C386" s="106">
        <f t="shared" ref="C386:C449" si="24">SUM(A386:B386)/7</f>
        <v>478.44236671620712</v>
      </c>
      <c r="D386" s="145">
        <v>3495.45982983364</v>
      </c>
      <c r="P386" s="174">
        <f t="shared" si="22"/>
        <v>478.44236671620712</v>
      </c>
      <c r="Q386" s="175">
        <f t="shared" ref="Q386:Q449" si="25">$G$17+D386*$G$18</f>
        <v>500.95042256392924</v>
      </c>
      <c r="R386" s="165">
        <f t="shared" si="23"/>
        <v>4.704444550386766E-2</v>
      </c>
    </row>
    <row r="387" spans="1:18" x14ac:dyDescent="0.35">
      <c r="A387" s="106">
        <v>2862.47</v>
      </c>
      <c r="B387" s="106">
        <v>673.74309990315533</v>
      </c>
      <c r="C387" s="106">
        <f t="shared" si="24"/>
        <v>505.17329998616503</v>
      </c>
      <c r="D387" s="145">
        <v>14172.2970393051</v>
      </c>
      <c r="P387" s="174">
        <f t="shared" ref="P387:P450" si="26">C387</f>
        <v>505.17329998616503</v>
      </c>
      <c r="Q387" s="175">
        <f t="shared" si="25"/>
        <v>520.58007903472651</v>
      </c>
      <c r="R387" s="165">
        <f t="shared" ref="R387:R450" si="27">Q387/P387-1</f>
        <v>3.0498007414452522E-2</v>
      </c>
    </row>
    <row r="388" spans="1:18" x14ac:dyDescent="0.35">
      <c r="A388" s="106">
        <v>2862.47</v>
      </c>
      <c r="B388" s="106">
        <v>738.6243171525274</v>
      </c>
      <c r="C388" s="106">
        <f t="shared" si="24"/>
        <v>514.44204530750392</v>
      </c>
      <c r="D388" s="145">
        <v>23954.0527728093</v>
      </c>
      <c r="P388" s="174">
        <f t="shared" si="26"/>
        <v>514.44204530750392</v>
      </c>
      <c r="Q388" s="175">
        <f t="shared" si="25"/>
        <v>538.56410379438137</v>
      </c>
      <c r="R388" s="165">
        <f t="shared" si="27"/>
        <v>4.688974920869593E-2</v>
      </c>
    </row>
    <row r="389" spans="1:18" x14ac:dyDescent="0.35">
      <c r="A389" s="106">
        <v>2862.47</v>
      </c>
      <c r="B389" s="106">
        <v>989.70650560363583</v>
      </c>
      <c r="C389" s="106">
        <f t="shared" si="24"/>
        <v>550.31092937194796</v>
      </c>
      <c r="D389" s="145">
        <v>31081.371963744201</v>
      </c>
      <c r="P389" s="174">
        <f t="shared" si="26"/>
        <v>550.31092937194796</v>
      </c>
      <c r="Q389" s="175">
        <f t="shared" si="25"/>
        <v>551.66787455822339</v>
      </c>
      <c r="R389" s="165">
        <f t="shared" si="27"/>
        <v>2.4657790965991744E-3</v>
      </c>
    </row>
    <row r="390" spans="1:18" x14ac:dyDescent="0.35">
      <c r="A390" s="106">
        <v>2862.47</v>
      </c>
      <c r="B390" s="106">
        <v>981.71666191182464</v>
      </c>
      <c r="C390" s="106">
        <f t="shared" si="24"/>
        <v>549.1695231302607</v>
      </c>
      <c r="D390" s="145">
        <v>45016.2336447989</v>
      </c>
      <c r="P390" s="174">
        <f t="shared" si="26"/>
        <v>549.1695231302607</v>
      </c>
      <c r="Q390" s="175">
        <f t="shared" si="25"/>
        <v>577.2874978980384</v>
      </c>
      <c r="R390" s="165">
        <f t="shared" si="27"/>
        <v>5.1200901695173329E-2</v>
      </c>
    </row>
    <row r="391" spans="1:18" x14ac:dyDescent="0.35">
      <c r="A391" s="106">
        <v>2862.47</v>
      </c>
      <c r="B391" s="106">
        <v>1037.8171524986969</v>
      </c>
      <c r="C391" s="106">
        <f t="shared" si="24"/>
        <v>557.1838789283853</v>
      </c>
      <c r="D391" s="145">
        <v>54061.366139626101</v>
      </c>
      <c r="P391" s="174">
        <f t="shared" si="26"/>
        <v>557.1838789283853</v>
      </c>
      <c r="Q391" s="175">
        <f t="shared" si="25"/>
        <v>593.9172207385061</v>
      </c>
      <c r="R391" s="165">
        <f t="shared" si="27"/>
        <v>6.5926785033280089E-2</v>
      </c>
    </row>
    <row r="392" spans="1:18" x14ac:dyDescent="0.35">
      <c r="A392" s="106">
        <v>2862.47</v>
      </c>
      <c r="B392" s="106">
        <v>1174.5943936811498</v>
      </c>
      <c r="C392" s="106">
        <f t="shared" si="24"/>
        <v>576.72348481159281</v>
      </c>
      <c r="D392" s="145">
        <v>63550.072249703</v>
      </c>
      <c r="P392" s="174">
        <f t="shared" si="26"/>
        <v>576.72348481159281</v>
      </c>
      <c r="Q392" s="175">
        <f t="shared" si="25"/>
        <v>611.36246577117663</v>
      </c>
      <c r="R392" s="165">
        <f t="shared" si="27"/>
        <v>6.0061679248071265E-2</v>
      </c>
    </row>
    <row r="393" spans="1:18" x14ac:dyDescent="0.35">
      <c r="A393" s="106">
        <v>2862.47</v>
      </c>
      <c r="B393" s="106">
        <v>1180.3714890721915</v>
      </c>
      <c r="C393" s="106">
        <f t="shared" si="24"/>
        <v>577.54878415317023</v>
      </c>
      <c r="D393" s="145">
        <v>71394.000753582499</v>
      </c>
      <c r="P393" s="174">
        <f t="shared" si="26"/>
        <v>577.54878415317023</v>
      </c>
      <c r="Q393" s="175">
        <f t="shared" si="25"/>
        <v>625.78374230577242</v>
      </c>
      <c r="R393" s="165">
        <f t="shared" si="27"/>
        <v>8.3516682012112042E-2</v>
      </c>
    </row>
    <row r="394" spans="1:18" x14ac:dyDescent="0.35">
      <c r="A394" s="106">
        <v>2862.47</v>
      </c>
      <c r="B394" s="106">
        <v>500.25921078187753</v>
      </c>
      <c r="C394" s="106">
        <f t="shared" si="24"/>
        <v>480.38988725455391</v>
      </c>
      <c r="D394" s="145">
        <v>3495.45982983364</v>
      </c>
      <c r="P394" s="174">
        <f t="shared" si="26"/>
        <v>480.38988725455391</v>
      </c>
      <c r="Q394" s="175">
        <f t="shared" si="25"/>
        <v>500.95042256392924</v>
      </c>
      <c r="R394" s="165">
        <f t="shared" si="27"/>
        <v>4.2799683871114658E-2</v>
      </c>
    </row>
    <row r="395" spans="1:18" x14ac:dyDescent="0.35">
      <c r="A395" s="106">
        <v>2862.47</v>
      </c>
      <c r="B395" s="106">
        <v>678.5529325729193</v>
      </c>
      <c r="C395" s="106">
        <f t="shared" si="24"/>
        <v>505.86041893898846</v>
      </c>
      <c r="D395" s="145">
        <v>14172.2970393051</v>
      </c>
      <c r="P395" s="174">
        <f t="shared" si="26"/>
        <v>505.86041893898846</v>
      </c>
      <c r="Q395" s="175">
        <f t="shared" si="25"/>
        <v>520.58007903472651</v>
      </c>
      <c r="R395" s="165">
        <f t="shared" si="27"/>
        <v>2.9098264154787223E-2</v>
      </c>
    </row>
    <row r="396" spans="1:18" x14ac:dyDescent="0.35">
      <c r="A396" s="106">
        <v>2862.47</v>
      </c>
      <c r="B396" s="106">
        <v>745.45966258994417</v>
      </c>
      <c r="C396" s="106">
        <f t="shared" si="24"/>
        <v>515.41852322713487</v>
      </c>
      <c r="D396" s="145">
        <v>23954.0527728093</v>
      </c>
      <c r="P396" s="174">
        <f t="shared" si="26"/>
        <v>515.41852322713487</v>
      </c>
      <c r="Q396" s="175">
        <f t="shared" si="25"/>
        <v>538.56410379438137</v>
      </c>
      <c r="R396" s="165">
        <f t="shared" si="27"/>
        <v>4.4906380978175786E-2</v>
      </c>
    </row>
    <row r="397" spans="1:18" x14ac:dyDescent="0.35">
      <c r="A397" s="106">
        <v>2862.47</v>
      </c>
      <c r="B397" s="106">
        <v>986.93209034841641</v>
      </c>
      <c r="C397" s="106">
        <f t="shared" si="24"/>
        <v>549.91458433548803</v>
      </c>
      <c r="D397" s="145">
        <v>31081.371963744201</v>
      </c>
      <c r="P397" s="174">
        <f t="shared" si="26"/>
        <v>549.91458433548803</v>
      </c>
      <c r="Q397" s="175">
        <f t="shared" si="25"/>
        <v>551.66787455822339</v>
      </c>
      <c r="R397" s="165">
        <f t="shared" si="27"/>
        <v>3.1882955511246536E-3</v>
      </c>
    </row>
    <row r="398" spans="1:18" x14ac:dyDescent="0.35">
      <c r="A398" s="106">
        <v>2862.47</v>
      </c>
      <c r="B398" s="106">
        <v>977.3183294708025</v>
      </c>
      <c r="C398" s="106">
        <f t="shared" si="24"/>
        <v>548.54118992440033</v>
      </c>
      <c r="D398" s="145">
        <v>45016.2336447989</v>
      </c>
      <c r="P398" s="174">
        <f t="shared" si="26"/>
        <v>548.54118992440033</v>
      </c>
      <c r="Q398" s="175">
        <f t="shared" si="25"/>
        <v>577.2874978980384</v>
      </c>
      <c r="R398" s="165">
        <f t="shared" si="27"/>
        <v>5.2405012607348311E-2</v>
      </c>
    </row>
    <row r="399" spans="1:18" x14ac:dyDescent="0.35">
      <c r="A399" s="106">
        <v>2862.47</v>
      </c>
      <c r="B399" s="106">
        <v>1034.1781629021636</v>
      </c>
      <c r="C399" s="106">
        <f t="shared" si="24"/>
        <v>556.66402327173762</v>
      </c>
      <c r="D399" s="145">
        <v>54061.366139626101</v>
      </c>
      <c r="P399" s="174">
        <f t="shared" si="26"/>
        <v>556.66402327173762</v>
      </c>
      <c r="Q399" s="175">
        <f t="shared" si="25"/>
        <v>593.9172207385061</v>
      </c>
      <c r="R399" s="165">
        <f t="shared" si="27"/>
        <v>6.6922229404761113E-2</v>
      </c>
    </row>
    <row r="400" spans="1:18" x14ac:dyDescent="0.35">
      <c r="A400" s="106">
        <v>2862.47</v>
      </c>
      <c r="B400" s="106">
        <v>1170.5049788398107</v>
      </c>
      <c r="C400" s="106">
        <f t="shared" si="24"/>
        <v>576.13928269140149</v>
      </c>
      <c r="D400" s="145">
        <v>63550.072249703</v>
      </c>
      <c r="P400" s="174">
        <f t="shared" si="26"/>
        <v>576.13928269140149</v>
      </c>
      <c r="Q400" s="175">
        <f t="shared" si="25"/>
        <v>611.36246577117663</v>
      </c>
      <c r="R400" s="165">
        <f t="shared" si="27"/>
        <v>6.1136576064093617E-2</v>
      </c>
    </row>
    <row r="401" spans="1:18" x14ac:dyDescent="0.35">
      <c r="A401" s="106">
        <v>2862.47</v>
      </c>
      <c r="B401" s="106">
        <v>1177.6666238353637</v>
      </c>
      <c r="C401" s="106">
        <f t="shared" si="24"/>
        <v>577.1623748336234</v>
      </c>
      <c r="D401" s="145">
        <v>71394.000753582499</v>
      </c>
      <c r="P401" s="174">
        <f t="shared" si="26"/>
        <v>577.1623748336234</v>
      </c>
      <c r="Q401" s="175">
        <f t="shared" si="25"/>
        <v>625.78374230577242</v>
      </c>
      <c r="R401" s="165">
        <f t="shared" si="27"/>
        <v>8.4242094759148012E-2</v>
      </c>
    </row>
    <row r="402" spans="1:18" x14ac:dyDescent="0.35">
      <c r="A402" s="106">
        <v>2862.47</v>
      </c>
      <c r="B402" s="106">
        <v>502.0392178248664</v>
      </c>
      <c r="C402" s="106">
        <f t="shared" si="24"/>
        <v>480.64417397498084</v>
      </c>
      <c r="D402" s="145">
        <v>3495.45982983364</v>
      </c>
      <c r="P402" s="174">
        <f t="shared" si="26"/>
        <v>480.64417397498084</v>
      </c>
      <c r="Q402" s="175">
        <f t="shared" si="25"/>
        <v>500.95042256392924</v>
      </c>
      <c r="R402" s="165">
        <f t="shared" si="27"/>
        <v>4.2247986532351955E-2</v>
      </c>
    </row>
    <row r="403" spans="1:18" x14ac:dyDescent="0.35">
      <c r="A403" s="106">
        <v>2862.47</v>
      </c>
      <c r="B403" s="106">
        <v>689.10947170697204</v>
      </c>
      <c r="C403" s="106">
        <f t="shared" si="24"/>
        <v>507.36849595813885</v>
      </c>
      <c r="D403" s="145">
        <v>14172.2970393051</v>
      </c>
      <c r="P403" s="174">
        <f t="shared" si="26"/>
        <v>507.36849595813885</v>
      </c>
      <c r="Q403" s="175">
        <f t="shared" si="25"/>
        <v>520.58007903472651</v>
      </c>
      <c r="R403" s="165">
        <f t="shared" si="27"/>
        <v>2.6039423381300608E-2</v>
      </c>
    </row>
    <row r="404" spans="1:18" x14ac:dyDescent="0.35">
      <c r="A404" s="106">
        <v>2862.47</v>
      </c>
      <c r="B404" s="106">
        <v>759.7394523148248</v>
      </c>
      <c r="C404" s="106">
        <f t="shared" si="24"/>
        <v>517.458493187832</v>
      </c>
      <c r="D404" s="145">
        <v>23954.0527728093</v>
      </c>
      <c r="P404" s="174">
        <f t="shared" si="26"/>
        <v>517.458493187832</v>
      </c>
      <c r="Q404" s="175">
        <f t="shared" si="25"/>
        <v>538.56410379438137</v>
      </c>
      <c r="R404" s="165">
        <f t="shared" si="27"/>
        <v>4.078705999495158E-2</v>
      </c>
    </row>
    <row r="405" spans="1:18" x14ac:dyDescent="0.35">
      <c r="A405" s="106">
        <v>2862.47</v>
      </c>
      <c r="B405" s="106">
        <v>1016.9727387643914</v>
      </c>
      <c r="C405" s="106">
        <f t="shared" si="24"/>
        <v>554.2061055377701</v>
      </c>
      <c r="D405" s="145">
        <v>31081.371963744201</v>
      </c>
      <c r="P405" s="174">
        <f t="shared" si="26"/>
        <v>554.2061055377701</v>
      </c>
      <c r="Q405" s="175">
        <f t="shared" si="25"/>
        <v>551.66787455822339</v>
      </c>
      <c r="R405" s="165">
        <f t="shared" si="27"/>
        <v>-4.5799404845671132E-3</v>
      </c>
    </row>
    <row r="406" spans="1:18" x14ac:dyDescent="0.35">
      <c r="A406" s="106">
        <v>2862.47</v>
      </c>
      <c r="B406" s="106">
        <v>1008.6672965752276</v>
      </c>
      <c r="C406" s="106">
        <f t="shared" si="24"/>
        <v>553.01961379646104</v>
      </c>
      <c r="D406" s="145">
        <v>45016.2336447989</v>
      </c>
      <c r="P406" s="174">
        <f t="shared" si="26"/>
        <v>553.01961379646104</v>
      </c>
      <c r="Q406" s="175">
        <f t="shared" si="25"/>
        <v>577.2874978980384</v>
      </c>
      <c r="R406" s="165">
        <f t="shared" si="27"/>
        <v>4.388250162589924E-2</v>
      </c>
    </row>
    <row r="407" spans="1:18" x14ac:dyDescent="0.35">
      <c r="A407" s="106">
        <v>2862.47</v>
      </c>
      <c r="B407" s="106">
        <v>1074.034958176836</v>
      </c>
      <c r="C407" s="106">
        <f t="shared" si="24"/>
        <v>562.3578511681194</v>
      </c>
      <c r="D407" s="145">
        <v>54061.366139626101</v>
      </c>
      <c r="P407" s="174">
        <f t="shared" si="26"/>
        <v>562.3578511681194</v>
      </c>
      <c r="Q407" s="175">
        <f t="shared" si="25"/>
        <v>593.9172207385061</v>
      </c>
      <c r="R407" s="165">
        <f t="shared" si="27"/>
        <v>5.6119727865152402E-2</v>
      </c>
    </row>
    <row r="408" spans="1:18" x14ac:dyDescent="0.35">
      <c r="A408" s="106">
        <v>2862.47</v>
      </c>
      <c r="B408" s="106">
        <v>1221.4307227885665</v>
      </c>
      <c r="C408" s="106">
        <f t="shared" si="24"/>
        <v>583.41438896979514</v>
      </c>
      <c r="D408" s="145">
        <v>63550.072249703</v>
      </c>
      <c r="P408" s="174">
        <f t="shared" si="26"/>
        <v>583.41438896979514</v>
      </c>
      <c r="Q408" s="175">
        <f t="shared" si="25"/>
        <v>611.36246577117663</v>
      </c>
      <c r="R408" s="165">
        <f t="shared" si="27"/>
        <v>4.7904332374682612E-2</v>
      </c>
    </row>
    <row r="409" spans="1:18" x14ac:dyDescent="0.35">
      <c r="A409" s="106">
        <v>2862.47</v>
      </c>
      <c r="B409" s="106">
        <v>1198.074120950783</v>
      </c>
      <c r="C409" s="106">
        <f t="shared" si="24"/>
        <v>580.07773156439748</v>
      </c>
      <c r="D409" s="145">
        <v>71394.000753582499</v>
      </c>
      <c r="P409" s="174">
        <f t="shared" si="26"/>
        <v>580.07773156439748</v>
      </c>
      <c r="Q409" s="175">
        <f t="shared" si="25"/>
        <v>625.78374230577242</v>
      </c>
      <c r="R409" s="165">
        <f t="shared" si="27"/>
        <v>7.8792906974917809E-2</v>
      </c>
    </row>
    <row r="410" spans="1:18" x14ac:dyDescent="0.35">
      <c r="A410" s="106">
        <v>2862.47</v>
      </c>
      <c r="B410" s="106">
        <v>516.91912458377476</v>
      </c>
      <c r="C410" s="106">
        <f t="shared" si="24"/>
        <v>482.76987494053918</v>
      </c>
      <c r="D410" s="145">
        <v>3495.45982983364</v>
      </c>
      <c r="P410" s="174">
        <f t="shared" si="26"/>
        <v>482.76987494053918</v>
      </c>
      <c r="Q410" s="175">
        <f t="shared" si="25"/>
        <v>500.95042256392924</v>
      </c>
      <c r="R410" s="165">
        <f t="shared" si="27"/>
        <v>3.7658827874521572E-2</v>
      </c>
    </row>
    <row r="411" spans="1:18" x14ac:dyDescent="0.35">
      <c r="A411" s="106">
        <v>2862.47</v>
      </c>
      <c r="B411" s="106">
        <v>696.41633656461636</v>
      </c>
      <c r="C411" s="106">
        <f t="shared" si="24"/>
        <v>508.41233379494514</v>
      </c>
      <c r="D411" s="145">
        <v>14172.2970393051</v>
      </c>
      <c r="P411" s="174">
        <f t="shared" si="26"/>
        <v>508.41233379494514</v>
      </c>
      <c r="Q411" s="175">
        <f t="shared" si="25"/>
        <v>520.58007903472651</v>
      </c>
      <c r="R411" s="165">
        <f t="shared" si="27"/>
        <v>2.3932828593983047E-2</v>
      </c>
    </row>
    <row r="412" spans="1:18" x14ac:dyDescent="0.35">
      <c r="A412" s="106">
        <v>2862.47</v>
      </c>
      <c r="B412" s="106">
        <v>770.44006883914415</v>
      </c>
      <c r="C412" s="106">
        <f t="shared" si="24"/>
        <v>518.98715269130628</v>
      </c>
      <c r="D412" s="145">
        <v>23954.0527728093</v>
      </c>
      <c r="P412" s="174">
        <f t="shared" si="26"/>
        <v>518.98715269130628</v>
      </c>
      <c r="Q412" s="175">
        <f t="shared" si="25"/>
        <v>538.56410379438137</v>
      </c>
      <c r="R412" s="165">
        <f t="shared" si="27"/>
        <v>3.7721456112266072E-2</v>
      </c>
    </row>
    <row r="413" spans="1:18" x14ac:dyDescent="0.35">
      <c r="A413" s="106">
        <v>2862.47</v>
      </c>
      <c r="B413" s="106">
        <v>1020.7270784521581</v>
      </c>
      <c r="C413" s="106">
        <f t="shared" si="24"/>
        <v>554.74243977887977</v>
      </c>
      <c r="D413" s="145">
        <v>31081.371963744201</v>
      </c>
      <c r="P413" s="174">
        <f t="shared" si="26"/>
        <v>554.74243977887977</v>
      </c>
      <c r="Q413" s="175">
        <f t="shared" si="25"/>
        <v>551.66787455822339</v>
      </c>
      <c r="R413" s="165">
        <f t="shared" si="27"/>
        <v>-5.5423291967383603E-3</v>
      </c>
    </row>
    <row r="414" spans="1:18" x14ac:dyDescent="0.35">
      <c r="A414" s="106">
        <v>2862.47</v>
      </c>
      <c r="B414" s="106">
        <v>1011.1503899780358</v>
      </c>
      <c r="C414" s="106">
        <f t="shared" si="24"/>
        <v>553.37434142543373</v>
      </c>
      <c r="D414" s="145">
        <v>45016.2336447989</v>
      </c>
      <c r="P414" s="174">
        <f t="shared" si="26"/>
        <v>553.37434142543373</v>
      </c>
      <c r="Q414" s="175">
        <f t="shared" si="25"/>
        <v>577.2874978980384</v>
      </c>
      <c r="R414" s="165">
        <f t="shared" si="27"/>
        <v>4.3213345257401947E-2</v>
      </c>
    </row>
    <row r="415" spans="1:18" x14ac:dyDescent="0.35">
      <c r="A415" s="106">
        <v>2862.47</v>
      </c>
      <c r="B415" s="106">
        <v>1075.952825509547</v>
      </c>
      <c r="C415" s="106">
        <f t="shared" si="24"/>
        <v>562.63183221564952</v>
      </c>
      <c r="D415" s="145">
        <v>54061.366139626101</v>
      </c>
      <c r="P415" s="174">
        <f t="shared" si="26"/>
        <v>562.63183221564952</v>
      </c>
      <c r="Q415" s="175">
        <f t="shared" si="25"/>
        <v>593.9172207385061</v>
      </c>
      <c r="R415" s="165">
        <f t="shared" si="27"/>
        <v>5.5605436328858948E-2</v>
      </c>
    </row>
    <row r="416" spans="1:18" x14ac:dyDescent="0.35">
      <c r="A416" s="106">
        <v>2862.47</v>
      </c>
      <c r="B416" s="106">
        <v>1224.7506626630552</v>
      </c>
      <c r="C416" s="106">
        <f t="shared" si="24"/>
        <v>583.88866609472211</v>
      </c>
      <c r="D416" s="145">
        <v>63550.072249703</v>
      </c>
      <c r="P416" s="174">
        <f t="shared" si="26"/>
        <v>583.88866609472211</v>
      </c>
      <c r="Q416" s="175">
        <f t="shared" si="25"/>
        <v>611.36246577117663</v>
      </c>
      <c r="R416" s="165">
        <f t="shared" si="27"/>
        <v>4.7053147751968005E-2</v>
      </c>
    </row>
    <row r="417" spans="1:18" x14ac:dyDescent="0.35">
      <c r="A417" s="106">
        <v>2862.47</v>
      </c>
      <c r="B417" s="106">
        <v>1201.8226143039692</v>
      </c>
      <c r="C417" s="106">
        <f t="shared" si="24"/>
        <v>580.61323061485268</v>
      </c>
      <c r="D417" s="145">
        <v>71394.000753582499</v>
      </c>
      <c r="P417" s="174">
        <f t="shared" si="26"/>
        <v>580.61323061485268</v>
      </c>
      <c r="Q417" s="175">
        <f t="shared" si="25"/>
        <v>625.78374230577242</v>
      </c>
      <c r="R417" s="165">
        <f t="shared" si="27"/>
        <v>7.779793726554507E-2</v>
      </c>
    </row>
    <row r="418" spans="1:18" x14ac:dyDescent="0.35">
      <c r="A418" s="106">
        <v>2862.47</v>
      </c>
      <c r="B418" s="106">
        <v>524.81528502184142</v>
      </c>
      <c r="C418" s="106">
        <f t="shared" si="24"/>
        <v>483.89789786026307</v>
      </c>
      <c r="D418" s="145">
        <v>3495.45982983364</v>
      </c>
      <c r="P418" s="174">
        <f t="shared" si="26"/>
        <v>483.89789786026307</v>
      </c>
      <c r="Q418" s="175">
        <f t="shared" si="25"/>
        <v>500.95042256392924</v>
      </c>
      <c r="R418" s="165">
        <f t="shared" si="27"/>
        <v>3.5239923089292802E-2</v>
      </c>
    </row>
    <row r="419" spans="1:18" x14ac:dyDescent="0.35">
      <c r="A419" s="106">
        <v>2862.47</v>
      </c>
      <c r="B419" s="106">
        <v>705.2786296778803</v>
      </c>
      <c r="C419" s="106">
        <f t="shared" si="24"/>
        <v>509.67837566826859</v>
      </c>
      <c r="D419" s="145">
        <v>14172.2970393051</v>
      </c>
      <c r="P419" s="174">
        <f t="shared" si="26"/>
        <v>509.67837566826859</v>
      </c>
      <c r="Q419" s="175">
        <f t="shared" si="25"/>
        <v>520.58007903472651</v>
      </c>
      <c r="R419" s="165">
        <f t="shared" si="27"/>
        <v>2.1389377864352355E-2</v>
      </c>
    </row>
    <row r="420" spans="1:18" x14ac:dyDescent="0.35">
      <c r="A420" s="106">
        <v>2862.47</v>
      </c>
      <c r="B420" s="106">
        <v>774.97878164301369</v>
      </c>
      <c r="C420" s="106">
        <f t="shared" si="24"/>
        <v>519.63554023471625</v>
      </c>
      <c r="D420" s="145">
        <v>23954.0527728093</v>
      </c>
      <c r="P420" s="174">
        <f t="shared" si="26"/>
        <v>519.63554023471625</v>
      </c>
      <c r="Q420" s="175">
        <f t="shared" si="25"/>
        <v>538.56410379438137</v>
      </c>
      <c r="R420" s="165">
        <f t="shared" si="27"/>
        <v>3.6426614605912455E-2</v>
      </c>
    </row>
    <row r="421" spans="1:18" x14ac:dyDescent="0.35">
      <c r="A421" s="106">
        <v>2862.47</v>
      </c>
      <c r="B421" s="106">
        <v>1025.9503341188026</v>
      </c>
      <c r="C421" s="106">
        <f t="shared" si="24"/>
        <v>555.48861915982889</v>
      </c>
      <c r="D421" s="145">
        <v>31081.371963744201</v>
      </c>
      <c r="P421" s="174">
        <f t="shared" si="26"/>
        <v>555.48861915982889</v>
      </c>
      <c r="Q421" s="175">
        <f t="shared" si="25"/>
        <v>551.66787455822339</v>
      </c>
      <c r="R421" s="165">
        <f t="shared" si="27"/>
        <v>-6.8781690026059605E-3</v>
      </c>
    </row>
    <row r="422" spans="1:18" x14ac:dyDescent="0.35">
      <c r="A422" s="106">
        <v>2862.47</v>
      </c>
      <c r="B422" s="106">
        <v>1022.6511451890415</v>
      </c>
      <c r="C422" s="106">
        <f t="shared" si="24"/>
        <v>555.01730645557734</v>
      </c>
      <c r="D422" s="145">
        <v>45016.2336447989</v>
      </c>
      <c r="P422" s="174">
        <f t="shared" si="26"/>
        <v>555.01730645557734</v>
      </c>
      <c r="Q422" s="175">
        <f t="shared" si="25"/>
        <v>577.2874978980384</v>
      </c>
      <c r="R422" s="165">
        <f t="shared" si="27"/>
        <v>4.0125219850677851E-2</v>
      </c>
    </row>
    <row r="423" spans="1:18" x14ac:dyDescent="0.35">
      <c r="A423" s="106">
        <v>2862.47</v>
      </c>
      <c r="B423" s="106">
        <v>1077.2902766173331</v>
      </c>
      <c r="C423" s="106">
        <f t="shared" si="24"/>
        <v>562.822896659619</v>
      </c>
      <c r="D423" s="145">
        <v>54061.366139626101</v>
      </c>
      <c r="P423" s="174">
        <f t="shared" si="26"/>
        <v>562.822896659619</v>
      </c>
      <c r="Q423" s="175">
        <f t="shared" si="25"/>
        <v>593.9172207385061</v>
      </c>
      <c r="R423" s="165">
        <f t="shared" si="27"/>
        <v>5.5247084408671654E-2</v>
      </c>
    </row>
    <row r="424" spans="1:18" x14ac:dyDescent="0.35">
      <c r="A424" s="106">
        <v>2862.47</v>
      </c>
      <c r="B424" s="106">
        <v>1192.4963326673719</v>
      </c>
      <c r="C424" s="106">
        <f t="shared" si="24"/>
        <v>579.28090466676736</v>
      </c>
      <c r="D424" s="145">
        <v>63550.072249703</v>
      </c>
      <c r="P424" s="174">
        <f t="shared" si="26"/>
        <v>579.28090466676736</v>
      </c>
      <c r="Q424" s="175">
        <f t="shared" si="25"/>
        <v>611.36246577117663</v>
      </c>
      <c r="R424" s="165">
        <f t="shared" si="27"/>
        <v>5.5381699700362663E-2</v>
      </c>
    </row>
    <row r="425" spans="1:18" x14ac:dyDescent="0.35">
      <c r="A425" s="106">
        <v>2862.47</v>
      </c>
      <c r="B425" s="106">
        <v>1182.6752811482247</v>
      </c>
      <c r="C425" s="106">
        <f t="shared" si="24"/>
        <v>577.87789730688917</v>
      </c>
      <c r="D425" s="145">
        <v>71394.000753582499</v>
      </c>
      <c r="P425" s="174">
        <f t="shared" si="26"/>
        <v>577.87789730688917</v>
      </c>
      <c r="Q425" s="175">
        <f t="shared" si="25"/>
        <v>625.78374230577242</v>
      </c>
      <c r="R425" s="165">
        <f t="shared" si="27"/>
        <v>8.2899597340789555E-2</v>
      </c>
    </row>
    <row r="426" spans="1:18" x14ac:dyDescent="0.35">
      <c r="A426" s="106">
        <v>2862.47</v>
      </c>
      <c r="B426" s="106">
        <v>536.38289178589969</v>
      </c>
      <c r="C426" s="106">
        <f t="shared" si="24"/>
        <v>485.55041311227131</v>
      </c>
      <c r="D426" s="145">
        <v>3495.45982983364</v>
      </c>
      <c r="P426" s="174">
        <f t="shared" si="26"/>
        <v>485.55041311227131</v>
      </c>
      <c r="Q426" s="175">
        <f t="shared" si="25"/>
        <v>500.95042256392924</v>
      </c>
      <c r="R426" s="165">
        <f t="shared" si="27"/>
        <v>3.1716602510843739E-2</v>
      </c>
    </row>
    <row r="427" spans="1:18" x14ac:dyDescent="0.35">
      <c r="A427" s="106">
        <v>2862.47</v>
      </c>
      <c r="B427" s="106">
        <v>709.75881484352487</v>
      </c>
      <c r="C427" s="106">
        <f t="shared" si="24"/>
        <v>510.31840212050349</v>
      </c>
      <c r="D427" s="145">
        <v>14172.2970393051</v>
      </c>
      <c r="P427" s="174">
        <f t="shared" si="26"/>
        <v>510.31840212050349</v>
      </c>
      <c r="Q427" s="175">
        <f t="shared" si="25"/>
        <v>520.58007903472651</v>
      </c>
      <c r="R427" s="165">
        <f t="shared" si="27"/>
        <v>2.0108381103999262E-2</v>
      </c>
    </row>
    <row r="428" spans="1:18" x14ac:dyDescent="0.35">
      <c r="A428" s="106">
        <v>2862.47</v>
      </c>
      <c r="B428" s="106">
        <v>781.14272866220529</v>
      </c>
      <c r="C428" s="106">
        <f t="shared" si="24"/>
        <v>520.51610409460068</v>
      </c>
      <c r="D428" s="145">
        <v>23954.0527728093</v>
      </c>
      <c r="P428" s="174">
        <f t="shared" si="26"/>
        <v>520.51610409460068</v>
      </c>
      <c r="Q428" s="175">
        <f t="shared" si="25"/>
        <v>538.56410379438137</v>
      </c>
      <c r="R428" s="165">
        <f t="shared" si="27"/>
        <v>3.4673278228680049E-2</v>
      </c>
    </row>
    <row r="429" spans="1:18" x14ac:dyDescent="0.35">
      <c r="A429" s="106">
        <v>2862.47</v>
      </c>
      <c r="B429" s="106">
        <v>1021.9628839498052</v>
      </c>
      <c r="C429" s="106">
        <f t="shared" si="24"/>
        <v>554.91898342140064</v>
      </c>
      <c r="D429" s="145">
        <v>31081.371963744201</v>
      </c>
      <c r="P429" s="174">
        <f t="shared" si="26"/>
        <v>554.91898342140064</v>
      </c>
      <c r="Q429" s="175">
        <f t="shared" si="25"/>
        <v>551.66787455822339</v>
      </c>
      <c r="R429" s="165">
        <f t="shared" si="27"/>
        <v>-5.8587090373666273E-3</v>
      </c>
    </row>
    <row r="430" spans="1:18" x14ac:dyDescent="0.35">
      <c r="A430" s="106">
        <v>2862.47</v>
      </c>
      <c r="B430" s="106">
        <v>1017.6702347508303</v>
      </c>
      <c r="C430" s="106">
        <f t="shared" si="24"/>
        <v>554.30574782154713</v>
      </c>
      <c r="D430" s="145">
        <v>45016.2336447989</v>
      </c>
      <c r="P430" s="174">
        <f t="shared" si="26"/>
        <v>554.30574782154713</v>
      </c>
      <c r="Q430" s="175">
        <f t="shared" si="25"/>
        <v>577.2874978980384</v>
      </c>
      <c r="R430" s="165">
        <f t="shared" si="27"/>
        <v>4.1460421738022557E-2</v>
      </c>
    </row>
    <row r="431" spans="1:18" x14ac:dyDescent="0.35">
      <c r="A431" s="106">
        <v>2862.47</v>
      </c>
      <c r="B431" s="106">
        <v>1072.4238911431526</v>
      </c>
      <c r="C431" s="106">
        <f t="shared" si="24"/>
        <v>562.1276987347361</v>
      </c>
      <c r="D431" s="145">
        <v>54061.366139626101</v>
      </c>
      <c r="P431" s="174">
        <f t="shared" si="26"/>
        <v>562.1276987347361</v>
      </c>
      <c r="Q431" s="175">
        <f t="shared" si="25"/>
        <v>593.9172207385061</v>
      </c>
      <c r="R431" s="165">
        <f t="shared" si="27"/>
        <v>5.6552135885357346E-2</v>
      </c>
    </row>
    <row r="432" spans="1:18" x14ac:dyDescent="0.35">
      <c r="A432" s="106">
        <v>2862.47</v>
      </c>
      <c r="B432" s="106">
        <v>1186.3973540980942</v>
      </c>
      <c r="C432" s="106">
        <f t="shared" si="24"/>
        <v>578.40962201401339</v>
      </c>
      <c r="D432" s="145">
        <v>63550.072249703</v>
      </c>
      <c r="P432" s="174">
        <f t="shared" si="26"/>
        <v>578.40962201401339</v>
      </c>
      <c r="Q432" s="175">
        <f t="shared" si="25"/>
        <v>611.36246577117663</v>
      </c>
      <c r="R432" s="165">
        <f t="shared" si="27"/>
        <v>5.6971465381958852E-2</v>
      </c>
    </row>
    <row r="433" spans="1:18" x14ac:dyDescent="0.35">
      <c r="A433" s="106">
        <v>2862.47</v>
      </c>
      <c r="B433" s="106">
        <v>1178.008416346247</v>
      </c>
      <c r="C433" s="106">
        <f t="shared" si="24"/>
        <v>577.21120233517809</v>
      </c>
      <c r="D433" s="145">
        <v>71394.000753582499</v>
      </c>
      <c r="P433" s="174">
        <f t="shared" si="26"/>
        <v>577.21120233517809</v>
      </c>
      <c r="Q433" s="175">
        <f t="shared" si="25"/>
        <v>625.78374230577242</v>
      </c>
      <c r="R433" s="165">
        <f t="shared" si="27"/>
        <v>8.4150376455079501E-2</v>
      </c>
    </row>
    <row r="434" spans="1:18" x14ac:dyDescent="0.35">
      <c r="A434" s="106">
        <v>2862.47</v>
      </c>
      <c r="B434" s="106">
        <v>519.6127814918998</v>
      </c>
      <c r="C434" s="106">
        <f t="shared" si="24"/>
        <v>483.15468307027135</v>
      </c>
      <c r="D434" s="145">
        <v>3495.45982983364</v>
      </c>
      <c r="P434" s="174">
        <f t="shared" si="26"/>
        <v>483.15468307027135</v>
      </c>
      <c r="Q434" s="175">
        <f t="shared" si="25"/>
        <v>500.95042256392924</v>
      </c>
      <c r="R434" s="165">
        <f t="shared" si="27"/>
        <v>3.6832385397927769E-2</v>
      </c>
    </row>
    <row r="435" spans="1:18" x14ac:dyDescent="0.35">
      <c r="A435" s="106">
        <v>2862.47</v>
      </c>
      <c r="B435" s="106">
        <v>700.92135379288038</v>
      </c>
      <c r="C435" s="106">
        <f t="shared" si="24"/>
        <v>509.05590768469716</v>
      </c>
      <c r="D435" s="145">
        <v>14172.2970393051</v>
      </c>
      <c r="P435" s="174">
        <f t="shared" si="26"/>
        <v>509.05590768469716</v>
      </c>
      <c r="Q435" s="175">
        <f t="shared" si="25"/>
        <v>520.58007903472651</v>
      </c>
      <c r="R435" s="165">
        <f t="shared" si="27"/>
        <v>2.2638321598984934E-2</v>
      </c>
    </row>
    <row r="436" spans="1:18" x14ac:dyDescent="0.35">
      <c r="A436" s="106">
        <v>2862.47</v>
      </c>
      <c r="B436" s="106">
        <v>773.40909803049692</v>
      </c>
      <c r="C436" s="106">
        <f t="shared" si="24"/>
        <v>519.41129971864234</v>
      </c>
      <c r="D436" s="145">
        <v>23954.0527728093</v>
      </c>
      <c r="P436" s="174">
        <f t="shared" si="26"/>
        <v>519.41129971864234</v>
      </c>
      <c r="Q436" s="175">
        <f t="shared" si="25"/>
        <v>538.56410379438137</v>
      </c>
      <c r="R436" s="165">
        <f t="shared" si="27"/>
        <v>3.687406124224446E-2</v>
      </c>
    </row>
    <row r="437" spans="1:18" x14ac:dyDescent="0.35">
      <c r="A437" s="106">
        <v>2862.47</v>
      </c>
      <c r="B437" s="106">
        <v>1028.8087577473052</v>
      </c>
      <c r="C437" s="106">
        <f t="shared" si="24"/>
        <v>555.89696539247211</v>
      </c>
      <c r="D437" s="145">
        <v>31081.371963744201</v>
      </c>
      <c r="P437" s="174">
        <f t="shared" si="26"/>
        <v>555.89696539247211</v>
      </c>
      <c r="Q437" s="175">
        <f t="shared" si="25"/>
        <v>551.66787455822339</v>
      </c>
      <c r="R437" s="165">
        <f t="shared" si="27"/>
        <v>-7.6076882903344245E-3</v>
      </c>
    </row>
    <row r="438" spans="1:18" x14ac:dyDescent="0.35">
      <c r="A438" s="106">
        <v>2862.47</v>
      </c>
      <c r="B438" s="106">
        <v>1020.6614329068136</v>
      </c>
      <c r="C438" s="106">
        <f t="shared" si="24"/>
        <v>554.73306184383057</v>
      </c>
      <c r="D438" s="145">
        <v>45016.2336447989</v>
      </c>
      <c r="P438" s="174">
        <f t="shared" si="26"/>
        <v>554.73306184383057</v>
      </c>
      <c r="Q438" s="175">
        <f t="shared" si="25"/>
        <v>577.2874978980384</v>
      </c>
      <c r="R438" s="165">
        <f t="shared" si="27"/>
        <v>4.0658178871187278E-2</v>
      </c>
    </row>
    <row r="439" spans="1:18" x14ac:dyDescent="0.35">
      <c r="A439" s="106">
        <v>2862.47</v>
      </c>
      <c r="B439" s="106">
        <v>1075.2578097081498</v>
      </c>
      <c r="C439" s="106">
        <f t="shared" si="24"/>
        <v>562.53254424402144</v>
      </c>
      <c r="D439" s="145">
        <v>54061.366139626101</v>
      </c>
      <c r="P439" s="174">
        <f t="shared" si="26"/>
        <v>562.53254424402144</v>
      </c>
      <c r="Q439" s="175">
        <f t="shared" si="25"/>
        <v>593.9172207385061</v>
      </c>
      <c r="R439" s="165">
        <f t="shared" si="27"/>
        <v>5.5791752522801996E-2</v>
      </c>
    </row>
    <row r="440" spans="1:18" x14ac:dyDescent="0.35">
      <c r="A440" s="106">
        <v>2862.47</v>
      </c>
      <c r="B440" s="106">
        <v>1203.6938779277998</v>
      </c>
      <c r="C440" s="106">
        <f t="shared" si="24"/>
        <v>580.88055398968561</v>
      </c>
      <c r="D440" s="145">
        <v>63550.072249703</v>
      </c>
      <c r="P440" s="174">
        <f t="shared" si="26"/>
        <v>580.88055398968561</v>
      </c>
      <c r="Q440" s="175">
        <f t="shared" si="25"/>
        <v>611.36246577117663</v>
      </c>
      <c r="R440" s="165">
        <f t="shared" si="27"/>
        <v>5.2475352414762089E-2</v>
      </c>
    </row>
    <row r="441" spans="1:18" x14ac:dyDescent="0.35">
      <c r="A441" s="106">
        <v>2862.47</v>
      </c>
      <c r="B441" s="106">
        <v>1202.1738623376693</v>
      </c>
      <c r="C441" s="106">
        <f t="shared" si="24"/>
        <v>580.66340890538129</v>
      </c>
      <c r="D441" s="145">
        <v>71394.000753582499</v>
      </c>
      <c r="P441" s="174">
        <f t="shared" si="26"/>
        <v>580.66340890538129</v>
      </c>
      <c r="Q441" s="175">
        <f t="shared" si="25"/>
        <v>625.78374230577242</v>
      </c>
      <c r="R441" s="165">
        <f t="shared" si="27"/>
        <v>7.7704798870396052E-2</v>
      </c>
    </row>
    <row r="442" spans="1:18" x14ac:dyDescent="0.35">
      <c r="A442" s="106">
        <v>2862.47</v>
      </c>
      <c r="B442" s="106">
        <v>533.25665374908033</v>
      </c>
      <c r="C442" s="106">
        <f t="shared" si="24"/>
        <v>485.10380767843998</v>
      </c>
      <c r="D442" s="145">
        <v>3495.45982983364</v>
      </c>
      <c r="P442" s="174">
        <f t="shared" si="26"/>
        <v>485.10380767843998</v>
      </c>
      <c r="Q442" s="175">
        <f t="shared" si="25"/>
        <v>500.95042256392924</v>
      </c>
      <c r="R442" s="165">
        <f t="shared" si="27"/>
        <v>3.2666440944519426E-2</v>
      </c>
    </row>
    <row r="443" spans="1:18" x14ac:dyDescent="0.35">
      <c r="A443" s="106">
        <v>2862.47</v>
      </c>
      <c r="B443" s="106">
        <v>708.0794099432635</v>
      </c>
      <c r="C443" s="106">
        <f t="shared" si="24"/>
        <v>510.07848713475192</v>
      </c>
      <c r="D443" s="145">
        <v>14172.2970393051</v>
      </c>
      <c r="P443" s="174">
        <f t="shared" si="26"/>
        <v>510.07848713475192</v>
      </c>
      <c r="Q443" s="175">
        <f t="shared" si="25"/>
        <v>520.58007903472651</v>
      </c>
      <c r="R443" s="165">
        <f t="shared" si="27"/>
        <v>2.058818821974806E-2</v>
      </c>
    </row>
    <row r="444" spans="1:18" x14ac:dyDescent="0.35">
      <c r="A444" s="106">
        <v>2862.47</v>
      </c>
      <c r="B444" s="106">
        <v>783.4787960376442</v>
      </c>
      <c r="C444" s="106">
        <f t="shared" si="24"/>
        <v>520.84982800537773</v>
      </c>
      <c r="D444" s="145">
        <v>23954.0527728093</v>
      </c>
      <c r="P444" s="174">
        <f t="shared" si="26"/>
        <v>520.84982800537773</v>
      </c>
      <c r="Q444" s="175">
        <f t="shared" si="25"/>
        <v>538.56410379438137</v>
      </c>
      <c r="R444" s="165">
        <f t="shared" si="27"/>
        <v>3.4010332415470801E-2</v>
      </c>
    </row>
    <row r="445" spans="1:18" x14ac:dyDescent="0.35">
      <c r="A445" s="106">
        <v>2862.47</v>
      </c>
      <c r="B445" s="106">
        <v>1033.0834895400885</v>
      </c>
      <c r="C445" s="106">
        <f t="shared" si="24"/>
        <v>556.50764136286978</v>
      </c>
      <c r="D445" s="145">
        <v>31081.371963744201</v>
      </c>
      <c r="P445" s="174">
        <f t="shared" si="26"/>
        <v>556.50764136286978</v>
      </c>
      <c r="Q445" s="175">
        <f t="shared" si="25"/>
        <v>551.66787455822339</v>
      </c>
      <c r="R445" s="165">
        <f t="shared" si="27"/>
        <v>-8.696676280659732E-3</v>
      </c>
    </row>
    <row r="446" spans="1:18" x14ac:dyDescent="0.35">
      <c r="A446" s="106">
        <v>2862.47</v>
      </c>
      <c r="B446" s="106">
        <v>1024.2484502800914</v>
      </c>
      <c r="C446" s="106">
        <f t="shared" si="24"/>
        <v>555.24549289715583</v>
      </c>
      <c r="D446" s="145">
        <v>45016.2336447989</v>
      </c>
      <c r="P446" s="174">
        <f t="shared" si="26"/>
        <v>555.24549289715583</v>
      </c>
      <c r="Q446" s="175">
        <f t="shared" si="25"/>
        <v>577.2874978980384</v>
      </c>
      <c r="R446" s="165">
        <f t="shared" si="27"/>
        <v>3.9697764831681859E-2</v>
      </c>
    </row>
    <row r="447" spans="1:18" x14ac:dyDescent="0.35">
      <c r="A447" s="106">
        <v>2862.47</v>
      </c>
      <c r="B447" s="106">
        <v>1079.8358952054691</v>
      </c>
      <c r="C447" s="106">
        <f t="shared" si="24"/>
        <v>563.1865564579241</v>
      </c>
      <c r="D447" s="145">
        <v>54061.366139626101</v>
      </c>
      <c r="P447" s="174">
        <f t="shared" si="26"/>
        <v>563.1865564579241</v>
      </c>
      <c r="Q447" s="175">
        <f t="shared" si="25"/>
        <v>593.9172207385061</v>
      </c>
      <c r="R447" s="165">
        <f t="shared" si="27"/>
        <v>5.456569218174856E-2</v>
      </c>
    </row>
    <row r="448" spans="1:18" x14ac:dyDescent="0.35">
      <c r="A448" s="106">
        <v>2862.47</v>
      </c>
      <c r="B448" s="106">
        <v>1210.1680254517887</v>
      </c>
      <c r="C448" s="106">
        <f t="shared" si="24"/>
        <v>581.80543220739833</v>
      </c>
      <c r="D448" s="145">
        <v>63550.072249703</v>
      </c>
      <c r="P448" s="174">
        <f t="shared" si="26"/>
        <v>581.80543220739833</v>
      </c>
      <c r="Q448" s="175">
        <f t="shared" si="25"/>
        <v>611.36246577117663</v>
      </c>
      <c r="R448" s="165">
        <f t="shared" si="27"/>
        <v>5.0802264687762388E-2</v>
      </c>
    </row>
    <row r="449" spans="1:18" x14ac:dyDescent="0.35">
      <c r="A449" s="106">
        <v>2862.47</v>
      </c>
      <c r="B449" s="106">
        <v>1209.2246548002665</v>
      </c>
      <c r="C449" s="106">
        <f t="shared" si="24"/>
        <v>581.67066497146664</v>
      </c>
      <c r="D449" s="145">
        <v>71394.000753582499</v>
      </c>
      <c r="P449" s="174">
        <f t="shared" si="26"/>
        <v>581.67066497146664</v>
      </c>
      <c r="Q449" s="175">
        <f t="shared" si="25"/>
        <v>625.78374230577242</v>
      </c>
      <c r="R449" s="165">
        <f t="shared" si="27"/>
        <v>7.5838580129306887E-2</v>
      </c>
    </row>
    <row r="450" spans="1:18" x14ac:dyDescent="0.35">
      <c r="A450" s="106">
        <v>2862.47</v>
      </c>
      <c r="B450" s="106">
        <v>526.45154082271085</v>
      </c>
      <c r="C450" s="106">
        <f t="shared" ref="C450:C513" si="28">SUM(A450:B450)/7</f>
        <v>484.13164868895865</v>
      </c>
      <c r="D450" s="145">
        <v>3495.45982983364</v>
      </c>
      <c r="P450" s="174">
        <f t="shared" si="26"/>
        <v>484.13164868895865</v>
      </c>
      <c r="Q450" s="175">
        <f t="shared" ref="Q450:Q513" si="29">$G$17+D450*$G$18</f>
        <v>500.95042256392924</v>
      </c>
      <c r="R450" s="165">
        <f t="shared" si="27"/>
        <v>3.4740083447377001E-2</v>
      </c>
    </row>
    <row r="451" spans="1:18" x14ac:dyDescent="0.35">
      <c r="A451" s="106">
        <v>2862.47</v>
      </c>
      <c r="B451" s="106">
        <v>710.92068522576653</v>
      </c>
      <c r="C451" s="106">
        <f t="shared" si="28"/>
        <v>510.4843836036809</v>
      </c>
      <c r="D451" s="145">
        <v>14172.2970393051</v>
      </c>
      <c r="P451" s="174">
        <f t="shared" ref="P451:P514" si="30">C451</f>
        <v>510.4843836036809</v>
      </c>
      <c r="Q451" s="175">
        <f t="shared" si="29"/>
        <v>520.58007903472651</v>
      </c>
      <c r="R451" s="165">
        <f t="shared" ref="R451:R514" si="31">Q451/P451-1</f>
        <v>1.9776697887948558E-2</v>
      </c>
    </row>
    <row r="452" spans="1:18" x14ac:dyDescent="0.35">
      <c r="A452" s="106">
        <v>2862.47</v>
      </c>
      <c r="B452" s="106">
        <v>776.22679361928022</v>
      </c>
      <c r="C452" s="106">
        <f t="shared" si="28"/>
        <v>519.81382765989713</v>
      </c>
      <c r="D452" s="145">
        <v>23954.0527728093</v>
      </c>
      <c r="P452" s="174">
        <f t="shared" si="30"/>
        <v>519.81382765989713</v>
      </c>
      <c r="Q452" s="175">
        <f t="shared" si="29"/>
        <v>538.56410379438137</v>
      </c>
      <c r="R452" s="165">
        <f t="shared" si="31"/>
        <v>3.6071137658831409E-2</v>
      </c>
    </row>
    <row r="453" spans="1:18" x14ac:dyDescent="0.35">
      <c r="A453" s="106">
        <v>2862.47</v>
      </c>
      <c r="B453" s="106">
        <v>1037.2096200461219</v>
      </c>
      <c r="C453" s="106">
        <f t="shared" si="28"/>
        <v>557.09708857801741</v>
      </c>
      <c r="D453" s="145">
        <v>31081.371963744201</v>
      </c>
      <c r="P453" s="174">
        <f t="shared" si="30"/>
        <v>557.09708857801741</v>
      </c>
      <c r="Q453" s="175">
        <f t="shared" si="29"/>
        <v>551.66787455822339</v>
      </c>
      <c r="R453" s="165">
        <f t="shared" si="31"/>
        <v>-9.7455436962559094E-3</v>
      </c>
    </row>
    <row r="454" spans="1:18" x14ac:dyDescent="0.35">
      <c r="A454" s="106">
        <v>2862.47</v>
      </c>
      <c r="B454" s="106">
        <v>1021.3577383374526</v>
      </c>
      <c r="C454" s="106">
        <f t="shared" si="28"/>
        <v>554.83253404820755</v>
      </c>
      <c r="D454" s="145">
        <v>45016.2336447989</v>
      </c>
      <c r="P454" s="174">
        <f t="shared" si="30"/>
        <v>554.83253404820755</v>
      </c>
      <c r="Q454" s="175">
        <f t="shared" si="29"/>
        <v>577.2874978980384</v>
      </c>
      <c r="R454" s="165">
        <f t="shared" si="31"/>
        <v>4.0471606244849134E-2</v>
      </c>
    </row>
    <row r="455" spans="1:18" x14ac:dyDescent="0.35">
      <c r="A455" s="106">
        <v>2862.47</v>
      </c>
      <c r="B455" s="106">
        <v>1080.5842267317691</v>
      </c>
      <c r="C455" s="106">
        <f t="shared" si="28"/>
        <v>563.29346096168126</v>
      </c>
      <c r="D455" s="145">
        <v>54061.366139626101</v>
      </c>
      <c r="P455" s="174">
        <f t="shared" si="30"/>
        <v>563.29346096168126</v>
      </c>
      <c r="Q455" s="175">
        <f t="shared" si="29"/>
        <v>593.9172207385061</v>
      </c>
      <c r="R455" s="165">
        <f t="shared" si="31"/>
        <v>5.4365551704687931E-2</v>
      </c>
    </row>
    <row r="456" spans="1:18" x14ac:dyDescent="0.35">
      <c r="A456" s="106">
        <v>2862.47</v>
      </c>
      <c r="B456" s="106">
        <v>1231.9760976882192</v>
      </c>
      <c r="C456" s="106">
        <f t="shared" si="28"/>
        <v>584.92087109831698</v>
      </c>
      <c r="D456" s="145">
        <v>63550.072249703</v>
      </c>
      <c r="P456" s="174">
        <f t="shared" si="30"/>
        <v>584.92087109831698</v>
      </c>
      <c r="Q456" s="175">
        <f t="shared" si="29"/>
        <v>611.36246577117663</v>
      </c>
      <c r="R456" s="165">
        <f t="shared" si="31"/>
        <v>4.5205421757664066E-2</v>
      </c>
    </row>
    <row r="457" spans="1:18" x14ac:dyDescent="0.35">
      <c r="A457" s="106">
        <v>2862.47</v>
      </c>
      <c r="B457" s="106">
        <v>1236.7676766361333</v>
      </c>
      <c r="C457" s="106">
        <f t="shared" si="28"/>
        <v>585.60538237659046</v>
      </c>
      <c r="D457" s="145">
        <v>71394.000753582499</v>
      </c>
      <c r="P457" s="174">
        <f t="shared" si="30"/>
        <v>585.60538237659046</v>
      </c>
      <c r="Q457" s="175">
        <f t="shared" si="29"/>
        <v>625.78374230577242</v>
      </c>
      <c r="R457" s="165">
        <f t="shared" si="31"/>
        <v>6.8609956701771058E-2</v>
      </c>
    </row>
    <row r="458" spans="1:18" x14ac:dyDescent="0.35">
      <c r="A458" s="106">
        <v>2862.47</v>
      </c>
      <c r="B458" s="106">
        <v>537.83820319588028</v>
      </c>
      <c r="C458" s="106">
        <f t="shared" si="28"/>
        <v>485.75831474226862</v>
      </c>
      <c r="D458" s="145">
        <v>3495.45982983364</v>
      </c>
      <c r="P458" s="174">
        <f t="shared" si="30"/>
        <v>485.75831474226862</v>
      </c>
      <c r="Q458" s="175">
        <f t="shared" si="29"/>
        <v>500.95042256392924</v>
      </c>
      <c r="R458" s="165">
        <f t="shared" si="31"/>
        <v>3.1275034025348925E-2</v>
      </c>
    </row>
    <row r="459" spans="1:18" x14ac:dyDescent="0.35">
      <c r="A459" s="106">
        <v>2862.47</v>
      </c>
      <c r="B459" s="106">
        <v>713.71523901173305</v>
      </c>
      <c r="C459" s="106">
        <f t="shared" si="28"/>
        <v>510.88360557310472</v>
      </c>
      <c r="D459" s="145">
        <v>14172.2970393051</v>
      </c>
      <c r="P459" s="174">
        <f t="shared" si="30"/>
        <v>510.88360557310472</v>
      </c>
      <c r="Q459" s="175">
        <f t="shared" si="29"/>
        <v>520.58007903472651</v>
      </c>
      <c r="R459" s="165">
        <f t="shared" si="31"/>
        <v>1.8979809404422676E-2</v>
      </c>
    </row>
    <row r="460" spans="1:18" x14ac:dyDescent="0.35">
      <c r="A460" s="106">
        <v>2862.47</v>
      </c>
      <c r="B460" s="106">
        <v>782.20255083897473</v>
      </c>
      <c r="C460" s="106">
        <f t="shared" si="28"/>
        <v>520.66750726271061</v>
      </c>
      <c r="D460" s="145">
        <v>23954.0527728093</v>
      </c>
      <c r="P460" s="174">
        <f t="shared" si="30"/>
        <v>520.66750726271061</v>
      </c>
      <c r="Q460" s="175">
        <f t="shared" si="29"/>
        <v>538.56410379438137</v>
      </c>
      <c r="R460" s="165">
        <f t="shared" si="31"/>
        <v>3.4372409036542262E-2</v>
      </c>
    </row>
    <row r="461" spans="1:18" x14ac:dyDescent="0.35">
      <c r="A461" s="106">
        <v>2862.47</v>
      </c>
      <c r="B461" s="106">
        <v>1034.9615882400747</v>
      </c>
      <c r="C461" s="106">
        <f t="shared" si="28"/>
        <v>556.77594117715341</v>
      </c>
      <c r="D461" s="145">
        <v>31081.371963744201</v>
      </c>
      <c r="P461" s="174">
        <f t="shared" si="30"/>
        <v>556.77594117715341</v>
      </c>
      <c r="Q461" s="175">
        <f t="shared" si="29"/>
        <v>551.66787455822339</v>
      </c>
      <c r="R461" s="165">
        <f t="shared" si="31"/>
        <v>-9.1743666368384602E-3</v>
      </c>
    </row>
    <row r="462" spans="1:18" x14ac:dyDescent="0.35">
      <c r="A462" s="106">
        <v>2862.47</v>
      </c>
      <c r="B462" s="106">
        <v>1017.8534176561302</v>
      </c>
      <c r="C462" s="106">
        <f t="shared" si="28"/>
        <v>554.3319168080186</v>
      </c>
      <c r="D462" s="145">
        <v>45016.2336447989</v>
      </c>
      <c r="P462" s="174">
        <f t="shared" si="30"/>
        <v>554.3319168080186</v>
      </c>
      <c r="Q462" s="175">
        <f t="shared" si="29"/>
        <v>577.2874978980384</v>
      </c>
      <c r="R462" s="165">
        <f t="shared" si="31"/>
        <v>4.1411256314093814E-2</v>
      </c>
    </row>
    <row r="463" spans="1:18" x14ac:dyDescent="0.35">
      <c r="A463" s="106">
        <v>2862.47</v>
      </c>
      <c r="B463" s="106">
        <v>1076.8080614542303</v>
      </c>
      <c r="C463" s="106">
        <f t="shared" si="28"/>
        <v>562.75400877917571</v>
      </c>
      <c r="D463" s="145">
        <v>54061.366139626101</v>
      </c>
      <c r="P463" s="174">
        <f t="shared" si="30"/>
        <v>562.75400877917571</v>
      </c>
      <c r="Q463" s="175">
        <f t="shared" si="29"/>
        <v>593.9172207385061</v>
      </c>
      <c r="R463" s="165">
        <f t="shared" si="31"/>
        <v>5.5376259383624893E-2</v>
      </c>
    </row>
    <row r="464" spans="1:18" x14ac:dyDescent="0.35">
      <c r="A464" s="106">
        <v>2862.47</v>
      </c>
      <c r="B464" s="106">
        <v>1228.7670032481665</v>
      </c>
      <c r="C464" s="106">
        <f t="shared" si="28"/>
        <v>584.46242903545237</v>
      </c>
      <c r="D464" s="145">
        <v>63550.072249703</v>
      </c>
      <c r="P464" s="174">
        <f t="shared" si="30"/>
        <v>584.46242903545237</v>
      </c>
      <c r="Q464" s="175">
        <f t="shared" si="29"/>
        <v>611.36246577117663</v>
      </c>
      <c r="R464" s="165">
        <f t="shared" si="31"/>
        <v>4.6025262530763111E-2</v>
      </c>
    </row>
    <row r="465" spans="1:18" x14ac:dyDescent="0.35">
      <c r="A465" s="106">
        <v>2862.47</v>
      </c>
      <c r="B465" s="106">
        <v>1235.2989608175415</v>
      </c>
      <c r="C465" s="106">
        <f t="shared" si="28"/>
        <v>585.39556583107731</v>
      </c>
      <c r="D465" s="145">
        <v>71394.000753582499</v>
      </c>
      <c r="P465" s="174">
        <f t="shared" si="30"/>
        <v>585.39556583107731</v>
      </c>
      <c r="Q465" s="175">
        <f t="shared" si="29"/>
        <v>625.78374230577242</v>
      </c>
      <c r="R465" s="165">
        <f t="shared" si="31"/>
        <v>6.8992966178957449E-2</v>
      </c>
    </row>
    <row r="466" spans="1:18" x14ac:dyDescent="0.35">
      <c r="A466" s="106">
        <v>2862.47</v>
      </c>
      <c r="B466" s="106">
        <v>553.20890682643585</v>
      </c>
      <c r="C466" s="106">
        <f t="shared" si="28"/>
        <v>487.95412954663368</v>
      </c>
      <c r="D466" s="145">
        <v>3495.45982983364</v>
      </c>
      <c r="P466" s="174">
        <f t="shared" si="30"/>
        <v>487.95412954663368</v>
      </c>
      <c r="Q466" s="175">
        <f t="shared" si="29"/>
        <v>500.95042256392924</v>
      </c>
      <c r="R466" s="165">
        <f t="shared" si="31"/>
        <v>2.6634251521491681E-2</v>
      </c>
    </row>
    <row r="467" spans="1:18" x14ac:dyDescent="0.35">
      <c r="A467" s="106">
        <v>2862.47</v>
      </c>
      <c r="B467" s="106">
        <v>736.02607718033573</v>
      </c>
      <c r="C467" s="106">
        <f t="shared" si="28"/>
        <v>514.07086816861931</v>
      </c>
      <c r="D467" s="145">
        <v>14172.2970393051</v>
      </c>
      <c r="P467" s="174">
        <f t="shared" si="30"/>
        <v>514.07086816861931</v>
      </c>
      <c r="Q467" s="175">
        <f t="shared" si="29"/>
        <v>520.58007903472651</v>
      </c>
      <c r="R467" s="165">
        <f t="shared" si="31"/>
        <v>1.2662088574083796E-2</v>
      </c>
    </row>
    <row r="468" spans="1:18" x14ac:dyDescent="0.35">
      <c r="A468" s="106">
        <v>2862.47</v>
      </c>
      <c r="B468" s="106">
        <v>811.41167368744971</v>
      </c>
      <c r="C468" s="106">
        <f t="shared" si="28"/>
        <v>524.84023909820712</v>
      </c>
      <c r="D468" s="145">
        <v>23954.0527728093</v>
      </c>
      <c r="P468" s="174">
        <f t="shared" si="30"/>
        <v>524.84023909820712</v>
      </c>
      <c r="Q468" s="175">
        <f t="shared" si="29"/>
        <v>538.56410379438137</v>
      </c>
      <c r="R468" s="165">
        <f t="shared" si="31"/>
        <v>2.6148651863574512E-2</v>
      </c>
    </row>
    <row r="469" spans="1:18" x14ac:dyDescent="0.35">
      <c r="A469" s="106">
        <v>2862.47</v>
      </c>
      <c r="B469" s="106">
        <v>1081.7719104552052</v>
      </c>
      <c r="C469" s="106">
        <f t="shared" si="28"/>
        <v>563.4631300650293</v>
      </c>
      <c r="D469" s="145">
        <v>31081.371963744201</v>
      </c>
      <c r="P469" s="174">
        <f t="shared" si="30"/>
        <v>563.4631300650293</v>
      </c>
      <c r="Q469" s="175">
        <f t="shared" si="29"/>
        <v>551.66787455822339</v>
      </c>
      <c r="R469" s="165">
        <f t="shared" si="31"/>
        <v>-2.0933500130602356E-2</v>
      </c>
    </row>
    <row r="470" spans="1:18" x14ac:dyDescent="0.35">
      <c r="A470" s="106">
        <v>2862.47</v>
      </c>
      <c r="B470" s="106">
        <v>1065.1242033596081</v>
      </c>
      <c r="C470" s="106">
        <f t="shared" si="28"/>
        <v>561.08488619422974</v>
      </c>
      <c r="D470" s="145">
        <v>45016.2336447989</v>
      </c>
      <c r="P470" s="174">
        <f t="shared" si="30"/>
        <v>561.08488619422974</v>
      </c>
      <c r="Q470" s="175">
        <f t="shared" si="29"/>
        <v>577.2874978980384</v>
      </c>
      <c r="R470" s="165">
        <f t="shared" si="31"/>
        <v>2.8877291302050523E-2</v>
      </c>
    </row>
    <row r="471" spans="1:18" x14ac:dyDescent="0.35">
      <c r="A471" s="106">
        <v>2862.47</v>
      </c>
      <c r="B471" s="106">
        <v>1139.6218101777276</v>
      </c>
      <c r="C471" s="106">
        <f t="shared" si="28"/>
        <v>571.72740145396108</v>
      </c>
      <c r="D471" s="145">
        <v>54061.366139626101</v>
      </c>
      <c r="P471" s="174">
        <f t="shared" si="30"/>
        <v>571.72740145396108</v>
      </c>
      <c r="Q471" s="175">
        <f t="shared" si="29"/>
        <v>593.9172207385061</v>
      </c>
      <c r="R471" s="165">
        <f t="shared" si="31"/>
        <v>3.881188697290705E-2</v>
      </c>
    </row>
    <row r="472" spans="1:18" x14ac:dyDescent="0.35">
      <c r="A472" s="106">
        <v>2862.47</v>
      </c>
      <c r="B472" s="106">
        <v>1307.9860202277914</v>
      </c>
      <c r="C472" s="106">
        <f t="shared" si="28"/>
        <v>595.77943146111306</v>
      </c>
      <c r="D472" s="145">
        <v>63550.072249703</v>
      </c>
      <c r="P472" s="174">
        <f t="shared" si="30"/>
        <v>595.77943146111306</v>
      </c>
      <c r="Q472" s="175">
        <f t="shared" si="29"/>
        <v>611.36246577117663</v>
      </c>
      <c r="R472" s="165">
        <f t="shared" si="31"/>
        <v>2.6155710464604631E-2</v>
      </c>
    </row>
    <row r="473" spans="1:18" x14ac:dyDescent="0.35">
      <c r="A473" s="106">
        <v>2862.47</v>
      </c>
      <c r="B473" s="106">
        <v>1264.3460996129247</v>
      </c>
      <c r="C473" s="106">
        <f t="shared" si="28"/>
        <v>589.5451570875606</v>
      </c>
      <c r="D473" s="145">
        <v>71394.000753582499</v>
      </c>
      <c r="P473" s="174">
        <f t="shared" si="30"/>
        <v>589.5451570875606</v>
      </c>
      <c r="Q473" s="175">
        <f t="shared" si="29"/>
        <v>625.78374230577242</v>
      </c>
      <c r="R473" s="165">
        <f t="shared" si="31"/>
        <v>6.1468718354393381E-2</v>
      </c>
    </row>
    <row r="474" spans="1:18" x14ac:dyDescent="0.35">
      <c r="A474" s="106">
        <v>2862.47</v>
      </c>
      <c r="B474" s="106">
        <v>566.90949765644416</v>
      </c>
      <c r="C474" s="106">
        <f t="shared" si="28"/>
        <v>489.91135680806343</v>
      </c>
      <c r="D474" s="145">
        <v>3495.45982983364</v>
      </c>
      <c r="P474" s="174">
        <f t="shared" si="30"/>
        <v>489.91135680806343</v>
      </c>
      <c r="Q474" s="175">
        <f t="shared" si="29"/>
        <v>500.95042256392924</v>
      </c>
      <c r="R474" s="165">
        <f t="shared" si="31"/>
        <v>2.2532781905259425E-2</v>
      </c>
    </row>
    <row r="475" spans="1:18" x14ac:dyDescent="0.35">
      <c r="A475" s="106">
        <v>2862.47</v>
      </c>
      <c r="B475" s="106">
        <v>744.80992501953574</v>
      </c>
      <c r="C475" s="106">
        <f t="shared" si="28"/>
        <v>515.32570357421935</v>
      </c>
      <c r="D475" s="145">
        <v>14172.2970393051</v>
      </c>
      <c r="P475" s="174">
        <f t="shared" si="30"/>
        <v>515.32570357421935</v>
      </c>
      <c r="Q475" s="175">
        <f t="shared" si="29"/>
        <v>520.58007903472651</v>
      </c>
      <c r="R475" s="165">
        <f t="shared" si="31"/>
        <v>1.0196222358138884E-2</v>
      </c>
    </row>
    <row r="476" spans="1:18" x14ac:dyDescent="0.35">
      <c r="A476" s="106">
        <v>2862.47</v>
      </c>
      <c r="B476" s="106">
        <v>822.48799967570812</v>
      </c>
      <c r="C476" s="106">
        <f t="shared" si="28"/>
        <v>526.42257138224397</v>
      </c>
      <c r="D476" s="145">
        <v>23954.0527728093</v>
      </c>
      <c r="P476" s="174">
        <f t="shared" si="30"/>
        <v>526.42257138224397</v>
      </c>
      <c r="Q476" s="175">
        <f t="shared" si="29"/>
        <v>538.56410379438137</v>
      </c>
      <c r="R476" s="165">
        <f t="shared" si="31"/>
        <v>2.3064232181870592E-2</v>
      </c>
    </row>
    <row r="477" spans="1:18" x14ac:dyDescent="0.35">
      <c r="A477" s="106">
        <v>2862.47</v>
      </c>
      <c r="B477" s="106">
        <v>1087.4740196098858</v>
      </c>
      <c r="C477" s="106">
        <f t="shared" si="28"/>
        <v>564.27771708712658</v>
      </c>
      <c r="D477" s="145">
        <v>31081.371963744201</v>
      </c>
      <c r="P477" s="174">
        <f t="shared" si="30"/>
        <v>564.27771708712658</v>
      </c>
      <c r="Q477" s="175">
        <f t="shared" si="29"/>
        <v>551.66787455822339</v>
      </c>
      <c r="R477" s="165">
        <f t="shared" si="31"/>
        <v>-2.2346873085821617E-2</v>
      </c>
    </row>
    <row r="478" spans="1:18" x14ac:dyDescent="0.35">
      <c r="A478" s="106">
        <v>2862.47</v>
      </c>
      <c r="B478" s="106">
        <v>1069.7051424249164</v>
      </c>
      <c r="C478" s="106">
        <f t="shared" si="28"/>
        <v>561.73930606070223</v>
      </c>
      <c r="D478" s="145">
        <v>45016.2336447989</v>
      </c>
      <c r="P478" s="174">
        <f t="shared" si="30"/>
        <v>561.73930606070223</v>
      </c>
      <c r="Q478" s="175">
        <f t="shared" si="29"/>
        <v>577.2874978980384</v>
      </c>
      <c r="R478" s="165">
        <f t="shared" si="31"/>
        <v>2.7678661025824614E-2</v>
      </c>
    </row>
    <row r="479" spans="1:18" x14ac:dyDescent="0.35">
      <c r="A479" s="106">
        <v>2862.47</v>
      </c>
      <c r="B479" s="106">
        <v>1144.1505085794554</v>
      </c>
      <c r="C479" s="106">
        <f t="shared" si="28"/>
        <v>572.37435836849363</v>
      </c>
      <c r="D479" s="145">
        <v>54061.366139626101</v>
      </c>
      <c r="P479" s="174">
        <f t="shared" si="30"/>
        <v>572.37435836849363</v>
      </c>
      <c r="Q479" s="175">
        <f t="shared" si="29"/>
        <v>593.9172207385061</v>
      </c>
      <c r="R479" s="165">
        <f t="shared" si="31"/>
        <v>3.7637713945499973E-2</v>
      </c>
    </row>
    <row r="480" spans="1:18" x14ac:dyDescent="0.35">
      <c r="A480" s="106">
        <v>2862.47</v>
      </c>
      <c r="B480" s="106">
        <v>1313.9212085294969</v>
      </c>
      <c r="C480" s="106">
        <f t="shared" si="28"/>
        <v>596.62731550421381</v>
      </c>
      <c r="D480" s="145">
        <v>63550.072249703</v>
      </c>
      <c r="P480" s="174">
        <f t="shared" si="30"/>
        <v>596.62731550421381</v>
      </c>
      <c r="Q480" s="175">
        <f t="shared" si="29"/>
        <v>611.36246577117663</v>
      </c>
      <c r="R480" s="165">
        <f t="shared" si="31"/>
        <v>2.4697411405828928E-2</v>
      </c>
    </row>
    <row r="481" spans="1:18" x14ac:dyDescent="0.35">
      <c r="A481" s="106">
        <v>2862.47</v>
      </c>
      <c r="B481" s="106">
        <v>1270.7341043897582</v>
      </c>
      <c r="C481" s="106">
        <f t="shared" si="28"/>
        <v>590.45772919853687</v>
      </c>
      <c r="D481" s="145">
        <v>71394.000753582499</v>
      </c>
      <c r="P481" s="174">
        <f t="shared" si="30"/>
        <v>590.45772919853687</v>
      </c>
      <c r="Q481" s="175">
        <f t="shared" si="29"/>
        <v>625.78374230577242</v>
      </c>
      <c r="R481" s="165">
        <f t="shared" si="31"/>
        <v>5.9828183052469619E-2</v>
      </c>
    </row>
    <row r="482" spans="1:18" x14ac:dyDescent="0.35">
      <c r="A482" s="106">
        <v>2862.47</v>
      </c>
      <c r="B482" s="106">
        <v>590.47937856836916</v>
      </c>
      <c r="C482" s="106">
        <f t="shared" si="28"/>
        <v>493.27848265262412</v>
      </c>
      <c r="D482" s="145">
        <v>3495.45982983364</v>
      </c>
      <c r="P482" s="174">
        <f t="shared" si="30"/>
        <v>493.27848265262412</v>
      </c>
      <c r="Q482" s="175">
        <f t="shared" si="29"/>
        <v>500.95042256392924</v>
      </c>
      <c r="R482" s="165">
        <f t="shared" si="31"/>
        <v>1.5552958787192539E-2</v>
      </c>
    </row>
    <row r="483" spans="1:18" x14ac:dyDescent="0.35">
      <c r="A483" s="106">
        <v>2862.47</v>
      </c>
      <c r="B483" s="106">
        <v>762.97586245947764</v>
      </c>
      <c r="C483" s="106">
        <f t="shared" si="28"/>
        <v>517.92083749421101</v>
      </c>
      <c r="D483" s="145">
        <v>14172.2970393051</v>
      </c>
      <c r="P483" s="174">
        <f t="shared" si="30"/>
        <v>517.92083749421101</v>
      </c>
      <c r="Q483" s="175">
        <f t="shared" si="29"/>
        <v>520.58007903472651</v>
      </c>
      <c r="R483" s="165">
        <f t="shared" si="31"/>
        <v>5.134455592444187E-3</v>
      </c>
    </row>
    <row r="484" spans="1:18" x14ac:dyDescent="0.35">
      <c r="A484" s="106">
        <v>2862.47</v>
      </c>
      <c r="B484" s="106">
        <v>835.35226246996365</v>
      </c>
      <c r="C484" s="106">
        <f t="shared" si="28"/>
        <v>528.26032320999479</v>
      </c>
      <c r="D484" s="145">
        <v>23954.0527728093</v>
      </c>
      <c r="P484" s="174">
        <f t="shared" si="30"/>
        <v>528.26032320999479</v>
      </c>
      <c r="Q484" s="175">
        <f t="shared" si="29"/>
        <v>538.56410379438137</v>
      </c>
      <c r="R484" s="165">
        <f t="shared" si="31"/>
        <v>1.9505119221854939E-2</v>
      </c>
    </row>
    <row r="485" spans="1:18" x14ac:dyDescent="0.35">
      <c r="A485" s="106">
        <v>2862.47</v>
      </c>
      <c r="B485" s="106">
        <v>1097.1307816970859</v>
      </c>
      <c r="C485" s="106">
        <f t="shared" si="28"/>
        <v>565.65725452815514</v>
      </c>
      <c r="D485" s="145">
        <v>31081.371963744201</v>
      </c>
      <c r="P485" s="174">
        <f t="shared" si="30"/>
        <v>565.65725452815514</v>
      </c>
      <c r="Q485" s="175">
        <f t="shared" si="29"/>
        <v>551.66787455822339</v>
      </c>
      <c r="R485" s="165">
        <f t="shared" si="31"/>
        <v>-2.4731195185680122E-2</v>
      </c>
    </row>
    <row r="486" spans="1:18" x14ac:dyDescent="0.35">
      <c r="A486" s="106">
        <v>2862.47</v>
      </c>
      <c r="B486" s="106">
        <v>1088.047605285883</v>
      </c>
      <c r="C486" s="106">
        <f t="shared" si="28"/>
        <v>564.35965789798331</v>
      </c>
      <c r="D486" s="145">
        <v>45016.2336447989</v>
      </c>
      <c r="P486" s="174">
        <f t="shared" si="30"/>
        <v>564.35965789798331</v>
      </c>
      <c r="Q486" s="175">
        <f t="shared" si="29"/>
        <v>577.2874978980384</v>
      </c>
      <c r="R486" s="165">
        <f t="shared" si="31"/>
        <v>2.2907094472709444E-2</v>
      </c>
    </row>
    <row r="487" spans="1:18" x14ac:dyDescent="0.35">
      <c r="A487" s="106">
        <v>2862.47</v>
      </c>
      <c r="B487" s="106">
        <v>1146.4103507943471</v>
      </c>
      <c r="C487" s="106">
        <f t="shared" si="28"/>
        <v>572.6971929706209</v>
      </c>
      <c r="D487" s="145">
        <v>54061.366139626101</v>
      </c>
      <c r="P487" s="174">
        <f t="shared" si="30"/>
        <v>572.6971929706209</v>
      </c>
      <c r="Q487" s="175">
        <f t="shared" si="29"/>
        <v>593.9172207385061</v>
      </c>
      <c r="R487" s="165">
        <f t="shared" si="31"/>
        <v>3.7052788154618765E-2</v>
      </c>
    </row>
    <row r="488" spans="1:18" x14ac:dyDescent="0.35">
      <c r="A488" s="106">
        <v>2862.47</v>
      </c>
      <c r="B488" s="106">
        <v>1260.9283002565887</v>
      </c>
      <c r="C488" s="106">
        <f t="shared" si="28"/>
        <v>589.05690003665552</v>
      </c>
      <c r="D488" s="145">
        <v>63550.072249703</v>
      </c>
      <c r="P488" s="174">
        <f t="shared" si="30"/>
        <v>589.05690003665552</v>
      </c>
      <c r="Q488" s="175">
        <f t="shared" si="29"/>
        <v>611.36246577117663</v>
      </c>
      <c r="R488" s="165">
        <f t="shared" si="31"/>
        <v>3.7866572368701723E-2</v>
      </c>
    </row>
    <row r="489" spans="1:18" x14ac:dyDescent="0.35">
      <c r="A489" s="106">
        <v>2862.47</v>
      </c>
      <c r="B489" s="106">
        <v>1240.207965476008</v>
      </c>
      <c r="C489" s="106">
        <f t="shared" si="28"/>
        <v>586.09685221085817</v>
      </c>
      <c r="D489" s="145">
        <v>71394.000753582499</v>
      </c>
      <c r="P489" s="174">
        <f t="shared" si="30"/>
        <v>586.09685221085817</v>
      </c>
      <c r="Q489" s="175">
        <f t="shared" si="29"/>
        <v>625.78374230577242</v>
      </c>
      <c r="R489" s="165">
        <f t="shared" si="31"/>
        <v>6.7713876887767643E-2</v>
      </c>
    </row>
    <row r="490" spans="1:18" x14ac:dyDescent="0.35">
      <c r="A490" s="106">
        <v>2862.47</v>
      </c>
      <c r="B490" s="106">
        <v>598.11808509122181</v>
      </c>
      <c r="C490" s="106">
        <f t="shared" si="28"/>
        <v>494.36972644160312</v>
      </c>
      <c r="D490" s="145">
        <v>3495.45982983364</v>
      </c>
      <c r="P490" s="174">
        <f t="shared" si="30"/>
        <v>494.36972644160312</v>
      </c>
      <c r="Q490" s="175">
        <f t="shared" si="29"/>
        <v>500.95042256392924</v>
      </c>
      <c r="R490" s="165">
        <f t="shared" si="31"/>
        <v>1.3311284591985384E-2</v>
      </c>
    </row>
    <row r="491" spans="1:18" x14ac:dyDescent="0.35">
      <c r="A491" s="106">
        <v>2862.47</v>
      </c>
      <c r="B491" s="106">
        <v>765.00166280718031</v>
      </c>
      <c r="C491" s="106">
        <f t="shared" si="28"/>
        <v>518.21023754388284</v>
      </c>
      <c r="D491" s="145">
        <v>14172.2970393051</v>
      </c>
      <c r="P491" s="174">
        <f t="shared" si="30"/>
        <v>518.21023754388284</v>
      </c>
      <c r="Q491" s="175">
        <f t="shared" si="29"/>
        <v>520.58007903472651</v>
      </c>
      <c r="R491" s="165">
        <f t="shared" si="31"/>
        <v>4.5731275053071396E-3</v>
      </c>
    </row>
    <row r="492" spans="1:18" x14ac:dyDescent="0.35">
      <c r="A492" s="106">
        <v>2862.47</v>
      </c>
      <c r="B492" s="106">
        <v>840.81960777403026</v>
      </c>
      <c r="C492" s="106">
        <f t="shared" si="28"/>
        <v>529.04137253914712</v>
      </c>
      <c r="D492" s="145">
        <v>23954.0527728093</v>
      </c>
      <c r="P492" s="174">
        <f t="shared" si="30"/>
        <v>529.04137253914712</v>
      </c>
      <c r="Q492" s="175">
        <f t="shared" si="29"/>
        <v>538.56410379438137</v>
      </c>
      <c r="R492" s="165">
        <f t="shared" si="31"/>
        <v>1.7999974575768407E-2</v>
      </c>
    </row>
    <row r="493" spans="1:18" x14ac:dyDescent="0.35">
      <c r="A493" s="106">
        <v>2862.47</v>
      </c>
      <c r="B493" s="106">
        <v>1092.9728309526638</v>
      </c>
      <c r="C493" s="106">
        <f t="shared" si="28"/>
        <v>565.06326156466628</v>
      </c>
      <c r="D493" s="145">
        <v>31081.371963744201</v>
      </c>
      <c r="P493" s="174">
        <f t="shared" si="30"/>
        <v>565.06326156466628</v>
      </c>
      <c r="Q493" s="175">
        <f t="shared" si="29"/>
        <v>551.66787455822339</v>
      </c>
      <c r="R493" s="165">
        <f t="shared" si="31"/>
        <v>-2.3705995270955849E-2</v>
      </c>
    </row>
    <row r="494" spans="1:18" x14ac:dyDescent="0.35">
      <c r="A494" s="106">
        <v>2862.47</v>
      </c>
      <c r="B494" s="106">
        <v>1083.5839010958803</v>
      </c>
      <c r="C494" s="106">
        <f t="shared" si="28"/>
        <v>563.72198587084006</v>
      </c>
      <c r="D494" s="145">
        <v>45016.2336447989</v>
      </c>
      <c r="P494" s="174">
        <f t="shared" si="30"/>
        <v>563.72198587084006</v>
      </c>
      <c r="Q494" s="175">
        <f t="shared" si="29"/>
        <v>577.2874978980384</v>
      </c>
      <c r="R494" s="165">
        <f t="shared" si="31"/>
        <v>2.4064188318364543E-2</v>
      </c>
    </row>
    <row r="495" spans="1:18" x14ac:dyDescent="0.35">
      <c r="A495" s="106">
        <v>2862.47</v>
      </c>
      <c r="B495" s="106">
        <v>1141.2581561516276</v>
      </c>
      <c r="C495" s="106">
        <f t="shared" si="28"/>
        <v>571.96116516451821</v>
      </c>
      <c r="D495" s="145">
        <v>54061.366139626101</v>
      </c>
      <c r="P495" s="174">
        <f t="shared" si="30"/>
        <v>571.96116516451821</v>
      </c>
      <c r="Q495" s="175">
        <f t="shared" si="29"/>
        <v>593.9172207385061</v>
      </c>
      <c r="R495" s="165">
        <f t="shared" si="31"/>
        <v>3.8387318774820045E-2</v>
      </c>
    </row>
    <row r="496" spans="1:18" x14ac:dyDescent="0.35">
      <c r="A496" s="106">
        <v>2862.47</v>
      </c>
      <c r="B496" s="106">
        <v>1254.575489820561</v>
      </c>
      <c r="C496" s="106">
        <f t="shared" si="28"/>
        <v>588.14935568865155</v>
      </c>
      <c r="D496" s="145">
        <v>63550.072249703</v>
      </c>
      <c r="P496" s="174">
        <f t="shared" si="30"/>
        <v>588.14935568865155</v>
      </c>
      <c r="Q496" s="175">
        <f t="shared" si="29"/>
        <v>611.36246577117663</v>
      </c>
      <c r="R496" s="165">
        <f t="shared" si="31"/>
        <v>3.9468053238526979E-2</v>
      </c>
    </row>
    <row r="497" spans="1:18" x14ac:dyDescent="0.35">
      <c r="A497" s="106">
        <v>2862.47</v>
      </c>
      <c r="B497" s="106">
        <v>1235.7672103189857</v>
      </c>
      <c r="C497" s="106">
        <f t="shared" si="28"/>
        <v>585.46245861699788</v>
      </c>
      <c r="D497" s="145">
        <v>71394.000753582499</v>
      </c>
      <c r="P497" s="174">
        <f t="shared" si="30"/>
        <v>585.46245861699788</v>
      </c>
      <c r="Q497" s="175">
        <f t="shared" si="29"/>
        <v>625.78374230577242</v>
      </c>
      <c r="R497" s="165">
        <f t="shared" si="31"/>
        <v>6.887082697671687E-2</v>
      </c>
    </row>
    <row r="498" spans="1:18" x14ac:dyDescent="0.35">
      <c r="A498" s="106">
        <v>2862.47</v>
      </c>
      <c r="B498" s="106">
        <v>581.79294159385256</v>
      </c>
      <c r="C498" s="106">
        <f t="shared" si="28"/>
        <v>492.03756308483605</v>
      </c>
      <c r="D498" s="145">
        <v>3495.45982983364</v>
      </c>
      <c r="P498" s="174">
        <f t="shared" si="30"/>
        <v>492.03756308483605</v>
      </c>
      <c r="Q498" s="175">
        <f t="shared" si="29"/>
        <v>500.95042256392924</v>
      </c>
      <c r="R498" s="165">
        <f t="shared" si="31"/>
        <v>1.8114185069964872E-2</v>
      </c>
    </row>
    <row r="499" spans="1:18" x14ac:dyDescent="0.35">
      <c r="A499" s="106">
        <v>2862.47</v>
      </c>
      <c r="B499" s="106">
        <v>755.65374650220804</v>
      </c>
      <c r="C499" s="106">
        <f t="shared" si="28"/>
        <v>516.87482092888683</v>
      </c>
      <c r="D499" s="145">
        <v>14172.2970393051</v>
      </c>
      <c r="P499" s="174">
        <f t="shared" si="30"/>
        <v>516.87482092888683</v>
      </c>
      <c r="Q499" s="175">
        <f t="shared" si="29"/>
        <v>520.58007903472651</v>
      </c>
      <c r="R499" s="165">
        <f t="shared" si="31"/>
        <v>7.1685792300364426E-3</v>
      </c>
    </row>
    <row r="500" spans="1:18" x14ac:dyDescent="0.35">
      <c r="A500" s="106">
        <v>2862.47</v>
      </c>
      <c r="B500" s="106">
        <v>833.25134006399981</v>
      </c>
      <c r="C500" s="106">
        <f t="shared" si="28"/>
        <v>527.96019143771423</v>
      </c>
      <c r="D500" s="145">
        <v>23954.0527728093</v>
      </c>
      <c r="P500" s="174">
        <f t="shared" si="30"/>
        <v>527.96019143771423</v>
      </c>
      <c r="Q500" s="175">
        <f t="shared" si="29"/>
        <v>538.56410379438137</v>
      </c>
      <c r="R500" s="165">
        <f t="shared" si="31"/>
        <v>2.0084681626830747E-2</v>
      </c>
    </row>
    <row r="501" spans="1:18" x14ac:dyDescent="0.35">
      <c r="A501" s="106">
        <v>2862.47</v>
      </c>
      <c r="B501" s="106">
        <v>1104.4659434944415</v>
      </c>
      <c r="C501" s="106">
        <f t="shared" si="28"/>
        <v>566.70513478492023</v>
      </c>
      <c r="D501" s="145">
        <v>31081.371963744201</v>
      </c>
      <c r="P501" s="174">
        <f t="shared" si="30"/>
        <v>566.70513478492023</v>
      </c>
      <c r="Q501" s="175">
        <f t="shared" si="29"/>
        <v>551.66787455822339</v>
      </c>
      <c r="R501" s="165">
        <f t="shared" si="31"/>
        <v>-2.65345402815238E-2</v>
      </c>
    </row>
    <row r="502" spans="1:18" x14ac:dyDescent="0.35">
      <c r="A502" s="106">
        <v>2862.47</v>
      </c>
      <c r="B502" s="106">
        <v>1087.2709163271859</v>
      </c>
      <c r="C502" s="106">
        <f t="shared" si="28"/>
        <v>564.24870233245508</v>
      </c>
      <c r="D502" s="145">
        <v>45016.2336447989</v>
      </c>
      <c r="P502" s="174">
        <f t="shared" si="30"/>
        <v>564.24870233245508</v>
      </c>
      <c r="Q502" s="175">
        <f t="shared" si="29"/>
        <v>577.2874978980384</v>
      </c>
      <c r="R502" s="165">
        <f t="shared" si="31"/>
        <v>2.3108242006909974E-2</v>
      </c>
    </row>
    <row r="503" spans="1:18" x14ac:dyDescent="0.35">
      <c r="A503" s="106">
        <v>2862.47</v>
      </c>
      <c r="B503" s="106">
        <v>1147.2066958022053</v>
      </c>
      <c r="C503" s="106">
        <f t="shared" si="28"/>
        <v>572.81095654317221</v>
      </c>
      <c r="D503" s="145">
        <v>54061.366139626101</v>
      </c>
      <c r="P503" s="174">
        <f t="shared" si="30"/>
        <v>572.81095654317221</v>
      </c>
      <c r="Q503" s="175">
        <f t="shared" si="29"/>
        <v>593.9172207385061</v>
      </c>
      <c r="R503" s="165">
        <f t="shared" si="31"/>
        <v>3.6846823466343936E-2</v>
      </c>
    </row>
    <row r="504" spans="1:18" x14ac:dyDescent="0.35">
      <c r="A504" s="106">
        <v>2862.47</v>
      </c>
      <c r="B504" s="106">
        <v>1287.4985419467303</v>
      </c>
      <c r="C504" s="106">
        <f t="shared" si="28"/>
        <v>592.85264884953278</v>
      </c>
      <c r="D504" s="145">
        <v>63550.072249703</v>
      </c>
      <c r="P504" s="174">
        <f t="shared" si="30"/>
        <v>592.85264884953278</v>
      </c>
      <c r="Q504" s="175">
        <f t="shared" si="29"/>
        <v>611.36246577117663</v>
      </c>
      <c r="R504" s="165">
        <f t="shared" si="31"/>
        <v>3.1221614607884973E-2</v>
      </c>
    </row>
    <row r="505" spans="1:18" x14ac:dyDescent="0.35">
      <c r="A505" s="106">
        <v>2862.47</v>
      </c>
      <c r="B505" s="106">
        <v>1280.5458949312608</v>
      </c>
      <c r="C505" s="106">
        <f t="shared" si="28"/>
        <v>591.85941356160868</v>
      </c>
      <c r="D505" s="145">
        <v>71394.000753582499</v>
      </c>
      <c r="P505" s="174">
        <f t="shared" si="30"/>
        <v>591.85941356160868</v>
      </c>
      <c r="Q505" s="175">
        <f t="shared" si="29"/>
        <v>625.78374230577242</v>
      </c>
      <c r="R505" s="165">
        <f t="shared" si="31"/>
        <v>5.7318221129606828E-2</v>
      </c>
    </row>
    <row r="506" spans="1:18" x14ac:dyDescent="0.35">
      <c r="A506" s="106">
        <v>2862.47</v>
      </c>
      <c r="B506" s="106">
        <v>593.74976222699695</v>
      </c>
      <c r="C506" s="106">
        <f t="shared" si="28"/>
        <v>493.74568031814243</v>
      </c>
      <c r="D506" s="145">
        <v>3495.45982983364</v>
      </c>
      <c r="P506" s="174">
        <f t="shared" si="30"/>
        <v>493.74568031814243</v>
      </c>
      <c r="Q506" s="175">
        <f t="shared" si="29"/>
        <v>500.95042256392924</v>
      </c>
      <c r="R506" s="165">
        <f t="shared" si="31"/>
        <v>1.4592010690897439E-2</v>
      </c>
    </row>
    <row r="507" spans="1:18" x14ac:dyDescent="0.35">
      <c r="A507" s="106">
        <v>2862.47</v>
      </c>
      <c r="B507" s="106">
        <v>762.33920787163572</v>
      </c>
      <c r="C507" s="106">
        <f t="shared" si="28"/>
        <v>517.82988683880501</v>
      </c>
      <c r="D507" s="145">
        <v>14172.2970393051</v>
      </c>
      <c r="P507" s="174">
        <f t="shared" si="30"/>
        <v>517.82988683880501</v>
      </c>
      <c r="Q507" s="175">
        <f t="shared" si="29"/>
        <v>520.58007903472651</v>
      </c>
      <c r="R507" s="165">
        <f t="shared" si="31"/>
        <v>5.3109954945060878E-3</v>
      </c>
    </row>
    <row r="508" spans="1:18" x14ac:dyDescent="0.35">
      <c r="A508" s="106">
        <v>2862.47</v>
      </c>
      <c r="B508" s="106">
        <v>843.39116680758025</v>
      </c>
      <c r="C508" s="106">
        <f t="shared" si="28"/>
        <v>529.40873811536858</v>
      </c>
      <c r="D508" s="145">
        <v>23954.0527728093</v>
      </c>
      <c r="P508" s="174">
        <f t="shared" si="30"/>
        <v>529.40873811536858</v>
      </c>
      <c r="Q508" s="175">
        <f t="shared" si="29"/>
        <v>538.56410379438137</v>
      </c>
      <c r="R508" s="165">
        <f t="shared" si="31"/>
        <v>1.7293567370279428E-2</v>
      </c>
    </row>
    <row r="509" spans="1:18" x14ac:dyDescent="0.35">
      <c r="A509" s="106">
        <v>2862.47</v>
      </c>
      <c r="B509" s="106">
        <v>1110.3985402904914</v>
      </c>
      <c r="C509" s="106">
        <f t="shared" si="28"/>
        <v>567.55264861292733</v>
      </c>
      <c r="D509" s="145">
        <v>31081.371963744201</v>
      </c>
      <c r="P509" s="174">
        <f t="shared" si="30"/>
        <v>567.55264861292733</v>
      </c>
      <c r="Q509" s="175">
        <f t="shared" si="29"/>
        <v>551.66787455822339</v>
      </c>
      <c r="R509" s="165">
        <f t="shared" si="31"/>
        <v>-2.7988194740215855E-2</v>
      </c>
    </row>
    <row r="510" spans="1:18" x14ac:dyDescent="0.35">
      <c r="A510" s="106">
        <v>2862.47</v>
      </c>
      <c r="B510" s="106">
        <v>1092.7151823599886</v>
      </c>
      <c r="C510" s="106">
        <f t="shared" si="28"/>
        <v>565.02645462285545</v>
      </c>
      <c r="D510" s="145">
        <v>45016.2336447989</v>
      </c>
      <c r="P510" s="174">
        <f t="shared" si="30"/>
        <v>565.02645462285545</v>
      </c>
      <c r="Q510" s="175">
        <f t="shared" si="29"/>
        <v>577.2874978980384</v>
      </c>
      <c r="R510" s="165">
        <f t="shared" si="31"/>
        <v>2.1699945506740814E-2</v>
      </c>
    </row>
    <row r="511" spans="1:18" x14ac:dyDescent="0.35">
      <c r="A511" s="106">
        <v>2862.47</v>
      </c>
      <c r="B511" s="106">
        <v>1152.9274602042246</v>
      </c>
      <c r="C511" s="106">
        <f t="shared" si="28"/>
        <v>573.62820860060344</v>
      </c>
      <c r="D511" s="145">
        <v>54061.366139626101</v>
      </c>
      <c r="P511" s="174">
        <f t="shared" si="30"/>
        <v>573.62820860060344</v>
      </c>
      <c r="Q511" s="175">
        <f t="shared" si="29"/>
        <v>593.9172207385061</v>
      </c>
      <c r="R511" s="165">
        <f t="shared" si="31"/>
        <v>3.5369620659693179E-2</v>
      </c>
    </row>
    <row r="512" spans="1:18" x14ac:dyDescent="0.35">
      <c r="A512" s="106">
        <v>2862.47</v>
      </c>
      <c r="B512" s="106">
        <v>1296.161629103972</v>
      </c>
      <c r="C512" s="106">
        <f t="shared" si="28"/>
        <v>594.09023272913885</v>
      </c>
      <c r="D512" s="145">
        <v>63550.072249703</v>
      </c>
      <c r="P512" s="174">
        <f t="shared" si="30"/>
        <v>594.09023272913885</v>
      </c>
      <c r="Q512" s="175">
        <f t="shared" si="29"/>
        <v>611.36246577117663</v>
      </c>
      <c r="R512" s="165">
        <f t="shared" si="31"/>
        <v>2.9073416949968012E-2</v>
      </c>
    </row>
    <row r="513" spans="1:18" x14ac:dyDescent="0.35">
      <c r="A513" s="106">
        <v>2862.47</v>
      </c>
      <c r="B513" s="106">
        <v>1289.4294824667136</v>
      </c>
      <c r="C513" s="106">
        <f t="shared" si="28"/>
        <v>593.1284974952448</v>
      </c>
      <c r="D513" s="145">
        <v>71394.000753582499</v>
      </c>
      <c r="P513" s="174">
        <f t="shared" si="30"/>
        <v>593.1284974952448</v>
      </c>
      <c r="Q513" s="175">
        <f t="shared" si="29"/>
        <v>625.78374230577242</v>
      </c>
      <c r="R513" s="165">
        <f t="shared" si="31"/>
        <v>5.5055936358528124E-2</v>
      </c>
    </row>
    <row r="514" spans="1:18" x14ac:dyDescent="0.35">
      <c r="A514" s="106">
        <v>2862.47</v>
      </c>
      <c r="B514" s="106">
        <v>481.55192347521364</v>
      </c>
      <c r="C514" s="106">
        <f t="shared" ref="C514:C577" si="32">SUM(A514:B514)/7</f>
        <v>477.71741763931624</v>
      </c>
      <c r="D514" s="145">
        <v>3495.45982983364</v>
      </c>
      <c r="P514" s="174">
        <f t="shared" si="30"/>
        <v>477.71741763931624</v>
      </c>
      <c r="Q514" s="175">
        <f t="shared" ref="Q514:Q577" si="33">$G$17+D514*$G$18</f>
        <v>500.95042256392924</v>
      </c>
      <c r="R514" s="165">
        <f t="shared" si="31"/>
        <v>4.8633363714098987E-2</v>
      </c>
    </row>
    <row r="515" spans="1:18" x14ac:dyDescent="0.35">
      <c r="A515" s="106">
        <v>2862.47</v>
      </c>
      <c r="B515" s="106">
        <v>757.01197981733583</v>
      </c>
      <c r="C515" s="106">
        <f t="shared" si="32"/>
        <v>517.06885425961934</v>
      </c>
      <c r="D515" s="145">
        <v>14172.2970393051</v>
      </c>
      <c r="P515" s="174">
        <f t="shared" ref="P515:P578" si="34">C515</f>
        <v>517.06885425961934</v>
      </c>
      <c r="Q515" s="175">
        <f t="shared" si="33"/>
        <v>520.58007903472651</v>
      </c>
      <c r="R515" s="165">
        <f t="shared" ref="R515:R578" si="35">Q515/P515-1</f>
        <v>6.7906329034936874E-3</v>
      </c>
    </row>
    <row r="516" spans="1:18" x14ac:dyDescent="0.35">
      <c r="A516" s="106">
        <v>2862.47</v>
      </c>
      <c r="B516" s="106">
        <v>879.95833546991639</v>
      </c>
      <c r="C516" s="106">
        <f t="shared" si="32"/>
        <v>534.63261935284515</v>
      </c>
      <c r="D516" s="145">
        <v>23954.0527728093</v>
      </c>
      <c r="P516" s="174">
        <f t="shared" si="34"/>
        <v>534.63261935284515</v>
      </c>
      <c r="Q516" s="175">
        <f t="shared" si="33"/>
        <v>538.56410379438137</v>
      </c>
      <c r="R516" s="165">
        <f t="shared" si="35"/>
        <v>7.3536187266223241E-3</v>
      </c>
    </row>
    <row r="517" spans="1:18" x14ac:dyDescent="0.35">
      <c r="A517" s="106">
        <v>2862.47</v>
      </c>
      <c r="B517" s="106">
        <v>1257.2998948477666</v>
      </c>
      <c r="C517" s="106">
        <f t="shared" si="32"/>
        <v>588.53855640682377</v>
      </c>
      <c r="D517" s="145">
        <v>31081.371963744201</v>
      </c>
      <c r="P517" s="174">
        <f t="shared" si="34"/>
        <v>588.53855640682377</v>
      </c>
      <c r="Q517" s="175">
        <f t="shared" si="33"/>
        <v>551.66787455822339</v>
      </c>
      <c r="R517" s="165">
        <f t="shared" si="35"/>
        <v>-6.264786129511235E-2</v>
      </c>
    </row>
    <row r="518" spans="1:18" x14ac:dyDescent="0.35">
      <c r="A518" s="106">
        <v>2862.47</v>
      </c>
      <c r="B518" s="106">
        <v>1252.7879038109943</v>
      </c>
      <c r="C518" s="106">
        <f t="shared" si="32"/>
        <v>587.89398625871343</v>
      </c>
      <c r="D518" s="145">
        <v>45016.2336447989</v>
      </c>
      <c r="P518" s="174">
        <f t="shared" si="34"/>
        <v>587.89398625871343</v>
      </c>
      <c r="Q518" s="175">
        <f t="shared" si="33"/>
        <v>577.2874978980384</v>
      </c>
      <c r="R518" s="165">
        <f t="shared" si="35"/>
        <v>-1.8041498311920923E-2</v>
      </c>
    </row>
    <row r="519" spans="1:18" x14ac:dyDescent="0.35">
      <c r="A519" s="106">
        <v>2862.47</v>
      </c>
      <c r="B519" s="106">
        <v>1402.6311733006773</v>
      </c>
      <c r="C519" s="106">
        <f t="shared" si="32"/>
        <v>609.30016761438242</v>
      </c>
      <c r="D519" s="145">
        <v>54061.366139626101</v>
      </c>
      <c r="P519" s="174">
        <f t="shared" si="34"/>
        <v>609.30016761438242</v>
      </c>
      <c r="Q519" s="175">
        <f t="shared" si="33"/>
        <v>593.9172207385061</v>
      </c>
      <c r="R519" s="165">
        <f t="shared" si="35"/>
        <v>-2.5246910625522756E-2</v>
      </c>
    </row>
    <row r="520" spans="1:18" x14ac:dyDescent="0.35">
      <c r="A520" s="106">
        <v>2862.47</v>
      </c>
      <c r="B520" s="106">
        <v>1679.3046437361081</v>
      </c>
      <c r="C520" s="106">
        <f t="shared" si="32"/>
        <v>648.82494910515823</v>
      </c>
      <c r="D520" s="145">
        <v>63550.072249703</v>
      </c>
      <c r="P520" s="174">
        <f t="shared" si="34"/>
        <v>648.82494910515823</v>
      </c>
      <c r="Q520" s="175">
        <f t="shared" si="33"/>
        <v>611.36246577117663</v>
      </c>
      <c r="R520" s="165">
        <f t="shared" si="35"/>
        <v>-5.7738968554844949E-2</v>
      </c>
    </row>
    <row r="521" spans="1:18" x14ac:dyDescent="0.35">
      <c r="A521" s="106">
        <v>2862.47</v>
      </c>
      <c r="B521" s="106">
        <v>1612.1737487610053</v>
      </c>
      <c r="C521" s="106">
        <f t="shared" si="32"/>
        <v>639.23482125157227</v>
      </c>
      <c r="D521" s="145">
        <v>71394.000753582499</v>
      </c>
      <c r="P521" s="174">
        <f t="shared" si="34"/>
        <v>639.23482125157227</v>
      </c>
      <c r="Q521" s="175">
        <f t="shared" si="33"/>
        <v>625.78374230577242</v>
      </c>
      <c r="R521" s="165">
        <f t="shared" si="35"/>
        <v>-2.1042469056150148E-2</v>
      </c>
    </row>
    <row r="522" spans="1:18" x14ac:dyDescent="0.35">
      <c r="A522" s="106">
        <v>2862.47</v>
      </c>
      <c r="B522" s="106">
        <v>483.18845147631362</v>
      </c>
      <c r="C522" s="106">
        <f t="shared" si="32"/>
        <v>477.95120735375906</v>
      </c>
      <c r="D522" s="145">
        <v>3495.45982983364</v>
      </c>
      <c r="P522" s="174">
        <f t="shared" si="34"/>
        <v>477.95120735375906</v>
      </c>
      <c r="Q522" s="175">
        <f t="shared" si="33"/>
        <v>500.95042256392924</v>
      </c>
      <c r="R522" s="165">
        <f t="shared" si="35"/>
        <v>4.8120424964523956E-2</v>
      </c>
    </row>
    <row r="523" spans="1:18" x14ac:dyDescent="0.35">
      <c r="A523" s="106">
        <v>2862.47</v>
      </c>
      <c r="B523" s="106">
        <v>756.96027838152747</v>
      </c>
      <c r="C523" s="106">
        <f t="shared" si="32"/>
        <v>517.0614683402182</v>
      </c>
      <c r="D523" s="145">
        <v>14172.2970393051</v>
      </c>
      <c r="P523" s="174">
        <f t="shared" si="34"/>
        <v>517.0614683402182</v>
      </c>
      <c r="Q523" s="175">
        <f t="shared" si="33"/>
        <v>520.58007903472651</v>
      </c>
      <c r="R523" s="165">
        <f t="shared" si="35"/>
        <v>6.8050143163889132E-3</v>
      </c>
    </row>
    <row r="524" spans="1:18" x14ac:dyDescent="0.35">
      <c r="A524" s="106">
        <v>2862.47</v>
      </c>
      <c r="B524" s="106">
        <v>878.81957227259147</v>
      </c>
      <c r="C524" s="106">
        <f t="shared" si="32"/>
        <v>534.4699388960845</v>
      </c>
      <c r="D524" s="145">
        <v>23954.0527728093</v>
      </c>
      <c r="P524" s="174">
        <f t="shared" si="34"/>
        <v>534.4699388960845</v>
      </c>
      <c r="Q524" s="175">
        <f t="shared" si="33"/>
        <v>538.56410379438137</v>
      </c>
      <c r="R524" s="165">
        <f t="shared" si="35"/>
        <v>7.6602341878255764E-3</v>
      </c>
    </row>
    <row r="525" spans="1:18" x14ac:dyDescent="0.35">
      <c r="A525" s="106">
        <v>2862.47</v>
      </c>
      <c r="B525" s="106">
        <v>1254.9721286793804</v>
      </c>
      <c r="C525" s="106">
        <f t="shared" si="32"/>
        <v>588.20601838276866</v>
      </c>
      <c r="D525" s="145">
        <v>31081.371963744201</v>
      </c>
      <c r="P525" s="174">
        <f t="shared" si="34"/>
        <v>588.20601838276866</v>
      </c>
      <c r="Q525" s="175">
        <f t="shared" si="33"/>
        <v>551.66787455822339</v>
      </c>
      <c r="R525" s="165">
        <f t="shared" si="35"/>
        <v>-6.2117936033712073E-2</v>
      </c>
    </row>
    <row r="526" spans="1:18" x14ac:dyDescent="0.35">
      <c r="A526" s="106">
        <v>2862.47</v>
      </c>
      <c r="B526" s="106">
        <v>1246.8591904308525</v>
      </c>
      <c r="C526" s="106">
        <f t="shared" si="32"/>
        <v>587.04702720440753</v>
      </c>
      <c r="D526" s="145">
        <v>45016.2336447989</v>
      </c>
      <c r="P526" s="174">
        <f t="shared" si="34"/>
        <v>587.04702720440753</v>
      </c>
      <c r="Q526" s="175">
        <f t="shared" si="33"/>
        <v>577.2874978980384</v>
      </c>
      <c r="R526" s="165">
        <f t="shared" si="35"/>
        <v>-1.6624782775658153E-2</v>
      </c>
    </row>
    <row r="527" spans="1:18" x14ac:dyDescent="0.35">
      <c r="A527" s="106">
        <v>2862.47</v>
      </c>
      <c r="B527" s="106">
        <v>1396.5897664907357</v>
      </c>
      <c r="C527" s="106">
        <f t="shared" si="32"/>
        <v>608.43710949867648</v>
      </c>
      <c r="D527" s="145">
        <v>54061.366139626101</v>
      </c>
      <c r="P527" s="174">
        <f t="shared" si="34"/>
        <v>608.43710949867648</v>
      </c>
      <c r="Q527" s="175">
        <f t="shared" si="33"/>
        <v>593.9172207385061</v>
      </c>
      <c r="R527" s="165">
        <f t="shared" si="35"/>
        <v>-2.3864239267282872E-2</v>
      </c>
    </row>
    <row r="528" spans="1:18" x14ac:dyDescent="0.35">
      <c r="A528" s="106">
        <v>2862.47</v>
      </c>
      <c r="B528" s="106">
        <v>1672.7575198369857</v>
      </c>
      <c r="C528" s="106">
        <f t="shared" si="32"/>
        <v>647.8896456909979</v>
      </c>
      <c r="D528" s="145">
        <v>63550.072249703</v>
      </c>
      <c r="P528" s="174">
        <f t="shared" si="34"/>
        <v>647.8896456909979</v>
      </c>
      <c r="Q528" s="175">
        <f t="shared" si="33"/>
        <v>611.36246577117663</v>
      </c>
      <c r="R528" s="165">
        <f t="shared" si="35"/>
        <v>-5.6378706100270626E-2</v>
      </c>
    </row>
    <row r="529" spans="1:18" x14ac:dyDescent="0.35">
      <c r="A529" s="106">
        <v>2862.47</v>
      </c>
      <c r="B529" s="106">
        <v>1608.0805636101913</v>
      </c>
      <c r="C529" s="106">
        <f t="shared" si="32"/>
        <v>638.65008051574171</v>
      </c>
      <c r="D529" s="145">
        <v>71394.000753582499</v>
      </c>
      <c r="P529" s="174">
        <f t="shared" si="34"/>
        <v>638.65008051574171</v>
      </c>
      <c r="Q529" s="175">
        <f t="shared" si="33"/>
        <v>625.78374230577242</v>
      </c>
      <c r="R529" s="165">
        <f t="shared" si="35"/>
        <v>-2.0146146696762401E-2</v>
      </c>
    </row>
    <row r="530" spans="1:18" x14ac:dyDescent="0.35">
      <c r="A530" s="106">
        <v>2862.47</v>
      </c>
      <c r="B530" s="106">
        <v>547.44782479151922</v>
      </c>
      <c r="C530" s="106">
        <f t="shared" si="32"/>
        <v>487.13111782735984</v>
      </c>
      <c r="D530" s="145">
        <v>3495.45982983364</v>
      </c>
      <c r="P530" s="174">
        <f t="shared" si="34"/>
        <v>487.13111782735984</v>
      </c>
      <c r="Q530" s="175">
        <f t="shared" si="33"/>
        <v>500.95042256392924</v>
      </c>
      <c r="R530" s="165">
        <f t="shared" si="35"/>
        <v>2.8368757878175499E-2</v>
      </c>
    </row>
    <row r="531" spans="1:18" x14ac:dyDescent="0.35">
      <c r="A531" s="106">
        <v>2862.47</v>
      </c>
      <c r="B531" s="106">
        <v>827.22712962871367</v>
      </c>
      <c r="C531" s="106">
        <f t="shared" si="32"/>
        <v>527.0995899469591</v>
      </c>
      <c r="D531" s="145">
        <v>14172.2970393051</v>
      </c>
      <c r="P531" s="174">
        <f t="shared" si="34"/>
        <v>527.0995899469591</v>
      </c>
      <c r="Q531" s="175">
        <f t="shared" si="33"/>
        <v>520.58007903472651</v>
      </c>
      <c r="R531" s="165">
        <f t="shared" si="35"/>
        <v>-1.236865107955909E-2</v>
      </c>
    </row>
    <row r="532" spans="1:18" x14ac:dyDescent="0.35">
      <c r="A532" s="106">
        <v>2862.47</v>
      </c>
      <c r="B532" s="106">
        <v>949.28825700861637</v>
      </c>
      <c r="C532" s="106">
        <f t="shared" si="32"/>
        <v>544.53689385837367</v>
      </c>
      <c r="D532" s="145">
        <v>23954.0527728093</v>
      </c>
      <c r="P532" s="174">
        <f t="shared" si="34"/>
        <v>544.53689385837367</v>
      </c>
      <c r="Q532" s="175">
        <f t="shared" si="33"/>
        <v>538.56410379438137</v>
      </c>
      <c r="R532" s="165">
        <f t="shared" si="35"/>
        <v>-1.0968568211552121E-2</v>
      </c>
    </row>
    <row r="533" spans="1:18" x14ac:dyDescent="0.35">
      <c r="A533" s="106">
        <v>2862.47</v>
      </c>
      <c r="B533" s="106">
        <v>1342.9476439187858</v>
      </c>
      <c r="C533" s="106">
        <f t="shared" si="32"/>
        <v>600.77394913125511</v>
      </c>
      <c r="D533" s="145">
        <v>31081.371963744201</v>
      </c>
      <c r="P533" s="174">
        <f t="shared" si="34"/>
        <v>600.77394913125511</v>
      </c>
      <c r="Q533" s="175">
        <f t="shared" si="33"/>
        <v>551.66787455822339</v>
      </c>
      <c r="R533" s="165">
        <f t="shared" si="35"/>
        <v>-8.1738022502542251E-2</v>
      </c>
    </row>
    <row r="534" spans="1:18" x14ac:dyDescent="0.35">
      <c r="A534" s="106">
        <v>2862.47</v>
      </c>
      <c r="B534" s="106">
        <v>1350.4194511462413</v>
      </c>
      <c r="C534" s="106">
        <f t="shared" si="32"/>
        <v>601.84135016374876</v>
      </c>
      <c r="D534" s="145">
        <v>45016.2336447989</v>
      </c>
      <c r="P534" s="174">
        <f t="shared" si="34"/>
        <v>601.84135016374876</v>
      </c>
      <c r="Q534" s="175">
        <f t="shared" si="33"/>
        <v>577.2874978980384</v>
      </c>
      <c r="R534" s="165">
        <f t="shared" si="35"/>
        <v>-4.0797881798965374E-2</v>
      </c>
    </row>
    <row r="535" spans="1:18" x14ac:dyDescent="0.35">
      <c r="A535" s="106">
        <v>2862.47</v>
      </c>
      <c r="B535" s="106">
        <v>1486.0935204282773</v>
      </c>
      <c r="C535" s="106">
        <f t="shared" si="32"/>
        <v>621.22336006118246</v>
      </c>
      <c r="D535" s="145">
        <v>54061.366139626101</v>
      </c>
      <c r="P535" s="174">
        <f t="shared" si="34"/>
        <v>621.22336006118246</v>
      </c>
      <c r="Q535" s="175">
        <f t="shared" si="33"/>
        <v>593.9172207385061</v>
      </c>
      <c r="R535" s="165">
        <f t="shared" si="35"/>
        <v>-4.395542904244143E-2</v>
      </c>
    </row>
    <row r="536" spans="1:18" x14ac:dyDescent="0.35">
      <c r="A536" s="106">
        <v>2862.47</v>
      </c>
      <c r="B536" s="106">
        <v>1681.9189379077832</v>
      </c>
      <c r="C536" s="106">
        <f t="shared" si="32"/>
        <v>649.19841970111179</v>
      </c>
      <c r="D536" s="145">
        <v>63550.072249703</v>
      </c>
      <c r="P536" s="174">
        <f t="shared" si="34"/>
        <v>649.19841970111179</v>
      </c>
      <c r="Q536" s="175">
        <f t="shared" si="33"/>
        <v>611.36246577117663</v>
      </c>
      <c r="R536" s="165">
        <f t="shared" si="35"/>
        <v>-5.8281032087777795E-2</v>
      </c>
    </row>
    <row r="537" spans="1:18" x14ac:dyDescent="0.35">
      <c r="A537" s="106">
        <v>2862.47</v>
      </c>
      <c r="B537" s="106">
        <v>1621.3842999647413</v>
      </c>
      <c r="C537" s="106">
        <f t="shared" si="32"/>
        <v>640.55061428067734</v>
      </c>
      <c r="D537" s="145">
        <v>71394.000753582499</v>
      </c>
      <c r="P537" s="174">
        <f t="shared" si="34"/>
        <v>640.55061428067734</v>
      </c>
      <c r="Q537" s="175">
        <f t="shared" si="33"/>
        <v>625.78374230577242</v>
      </c>
      <c r="R537" s="165">
        <f t="shared" si="35"/>
        <v>-2.305340381491594E-2</v>
      </c>
    </row>
    <row r="538" spans="1:18" x14ac:dyDescent="0.35">
      <c r="A538" s="106">
        <v>2862.47</v>
      </c>
      <c r="B538" s="106">
        <v>550.60224685956371</v>
      </c>
      <c r="C538" s="106">
        <f t="shared" si="32"/>
        <v>487.58174955136622</v>
      </c>
      <c r="D538" s="145">
        <v>3495.45982983364</v>
      </c>
      <c r="P538" s="174">
        <f t="shared" si="34"/>
        <v>487.58174955136622</v>
      </c>
      <c r="Q538" s="175">
        <f t="shared" si="33"/>
        <v>500.95042256392924</v>
      </c>
      <c r="R538" s="165">
        <f t="shared" si="35"/>
        <v>2.7418321183809269E-2</v>
      </c>
    </row>
    <row r="539" spans="1:18" x14ac:dyDescent="0.35">
      <c r="A539" s="106">
        <v>2862.47</v>
      </c>
      <c r="B539" s="106">
        <v>829.1827498366498</v>
      </c>
      <c r="C539" s="106">
        <f t="shared" si="32"/>
        <v>527.37896426237853</v>
      </c>
      <c r="D539" s="145">
        <v>14172.2970393051</v>
      </c>
      <c r="P539" s="174">
        <f t="shared" si="34"/>
        <v>527.37896426237853</v>
      </c>
      <c r="Q539" s="175">
        <f t="shared" si="33"/>
        <v>520.58007903472651</v>
      </c>
      <c r="R539" s="165">
        <f t="shared" si="35"/>
        <v>-1.2891840001926003E-2</v>
      </c>
    </row>
    <row r="540" spans="1:18" x14ac:dyDescent="0.35">
      <c r="A540" s="106">
        <v>2862.47</v>
      </c>
      <c r="B540" s="106">
        <v>951.7994009603359</v>
      </c>
      <c r="C540" s="106">
        <f t="shared" si="32"/>
        <v>544.89562870861937</v>
      </c>
      <c r="D540" s="145">
        <v>23954.0527728093</v>
      </c>
      <c r="P540" s="174">
        <f t="shared" si="34"/>
        <v>544.89562870861937</v>
      </c>
      <c r="Q540" s="175">
        <f t="shared" si="33"/>
        <v>538.56410379438137</v>
      </c>
      <c r="R540" s="165">
        <f t="shared" si="35"/>
        <v>-1.1619702160656775E-2</v>
      </c>
    </row>
    <row r="541" spans="1:18" x14ac:dyDescent="0.35">
      <c r="A541" s="106">
        <v>2862.47</v>
      </c>
      <c r="B541" s="106">
        <v>1344.7944958802166</v>
      </c>
      <c r="C541" s="106">
        <f t="shared" si="32"/>
        <v>601.03778512574524</v>
      </c>
      <c r="D541" s="145">
        <v>31081.371963744201</v>
      </c>
      <c r="P541" s="174">
        <f t="shared" si="34"/>
        <v>601.03778512574524</v>
      </c>
      <c r="Q541" s="175">
        <f t="shared" si="33"/>
        <v>551.66787455822339</v>
      </c>
      <c r="R541" s="165">
        <f t="shared" si="35"/>
        <v>-8.2141109576318927E-2</v>
      </c>
    </row>
    <row r="542" spans="1:18" x14ac:dyDescent="0.35">
      <c r="A542" s="106">
        <v>2862.47</v>
      </c>
      <c r="B542" s="106">
        <v>1349.993696892597</v>
      </c>
      <c r="C542" s="106">
        <f t="shared" si="32"/>
        <v>601.78052812751389</v>
      </c>
      <c r="D542" s="145">
        <v>45016.2336447989</v>
      </c>
      <c r="P542" s="174">
        <f t="shared" si="34"/>
        <v>601.78052812751389</v>
      </c>
      <c r="Q542" s="175">
        <f t="shared" si="33"/>
        <v>577.2874978980384</v>
      </c>
      <c r="R542" s="165">
        <f t="shared" si="35"/>
        <v>-4.0700935116141812E-2</v>
      </c>
    </row>
    <row r="543" spans="1:18" x14ac:dyDescent="0.35">
      <c r="A543" s="106">
        <v>2862.47</v>
      </c>
      <c r="B543" s="106">
        <v>1485.8130529324108</v>
      </c>
      <c r="C543" s="106">
        <f t="shared" si="32"/>
        <v>621.18329327605875</v>
      </c>
      <c r="D543" s="145">
        <v>54061.366139626101</v>
      </c>
      <c r="P543" s="174">
        <f t="shared" si="34"/>
        <v>621.18329327605875</v>
      </c>
      <c r="Q543" s="175">
        <f t="shared" si="33"/>
        <v>593.9172207385061</v>
      </c>
      <c r="R543" s="165">
        <f t="shared" si="35"/>
        <v>-4.3893763455475576E-2</v>
      </c>
    </row>
    <row r="544" spans="1:18" x14ac:dyDescent="0.35">
      <c r="A544" s="106">
        <v>2862.47</v>
      </c>
      <c r="B544" s="106">
        <v>1681.0668835403858</v>
      </c>
      <c r="C544" s="106">
        <f t="shared" si="32"/>
        <v>649.07669764862658</v>
      </c>
      <c r="D544" s="145">
        <v>63550.072249703</v>
      </c>
      <c r="P544" s="174">
        <f t="shared" si="34"/>
        <v>649.07669764862658</v>
      </c>
      <c r="Q544" s="175">
        <f t="shared" si="33"/>
        <v>611.36246577117663</v>
      </c>
      <c r="R544" s="165">
        <f t="shared" si="35"/>
        <v>-5.8104430515030336E-2</v>
      </c>
    </row>
    <row r="545" spans="1:18" x14ac:dyDescent="0.35">
      <c r="A545" s="106">
        <v>2862.47</v>
      </c>
      <c r="B545" s="106">
        <v>1622.4883601682443</v>
      </c>
      <c r="C545" s="106">
        <f t="shared" si="32"/>
        <v>640.70833716689208</v>
      </c>
      <c r="D545" s="145">
        <v>71394.000753582499</v>
      </c>
      <c r="P545" s="174">
        <f t="shared" si="34"/>
        <v>640.70833716689208</v>
      </c>
      <c r="Q545" s="175">
        <f t="shared" si="33"/>
        <v>625.78374230577242</v>
      </c>
      <c r="R545" s="165">
        <f t="shared" si="35"/>
        <v>-2.3293898323711204E-2</v>
      </c>
    </row>
    <row r="546" spans="1:18" x14ac:dyDescent="0.35">
      <c r="A546" s="106">
        <v>2862.47</v>
      </c>
      <c r="B546" s="106">
        <v>561.87837660559967</v>
      </c>
      <c r="C546" s="106">
        <f t="shared" si="32"/>
        <v>489.1926252293714</v>
      </c>
      <c r="D546" s="145">
        <v>3495.45982983364</v>
      </c>
      <c r="P546" s="174">
        <f t="shared" si="34"/>
        <v>489.1926252293714</v>
      </c>
      <c r="Q546" s="175">
        <f t="shared" si="33"/>
        <v>500.95042256392924</v>
      </c>
      <c r="R546" s="165">
        <f t="shared" si="35"/>
        <v>2.4035107497879515E-2</v>
      </c>
    </row>
    <row r="547" spans="1:18" x14ac:dyDescent="0.35">
      <c r="A547" s="106">
        <v>2862.47</v>
      </c>
      <c r="B547" s="106">
        <v>839.0207531952525</v>
      </c>
      <c r="C547" s="106">
        <f t="shared" si="32"/>
        <v>528.78439331360744</v>
      </c>
      <c r="D547" s="145">
        <v>14172.2970393051</v>
      </c>
      <c r="P547" s="174">
        <f t="shared" si="34"/>
        <v>528.78439331360744</v>
      </c>
      <c r="Q547" s="175">
        <f t="shared" si="33"/>
        <v>520.58007903472651</v>
      </c>
      <c r="R547" s="165">
        <f t="shared" si="35"/>
        <v>-1.5515424400990518E-2</v>
      </c>
    </row>
    <row r="548" spans="1:18" x14ac:dyDescent="0.35">
      <c r="A548" s="106">
        <v>2862.47</v>
      </c>
      <c r="B548" s="106">
        <v>977.5934956015858</v>
      </c>
      <c r="C548" s="106">
        <f t="shared" si="32"/>
        <v>548.58049937165504</v>
      </c>
      <c r="D548" s="145">
        <v>23954.0527728093</v>
      </c>
      <c r="P548" s="174">
        <f t="shared" si="34"/>
        <v>548.58049937165504</v>
      </c>
      <c r="Q548" s="175">
        <f t="shared" si="33"/>
        <v>538.56410379438137</v>
      </c>
      <c r="R548" s="165">
        <f t="shared" si="35"/>
        <v>-1.8258752523552135E-2</v>
      </c>
    </row>
    <row r="549" spans="1:18" x14ac:dyDescent="0.35">
      <c r="A549" s="106">
        <v>2862.47</v>
      </c>
      <c r="B549" s="106">
        <v>1369.8924512647693</v>
      </c>
      <c r="C549" s="106">
        <f t="shared" si="32"/>
        <v>604.62320732353851</v>
      </c>
      <c r="D549" s="145">
        <v>31081.371963744201</v>
      </c>
      <c r="P549" s="174">
        <f t="shared" si="34"/>
        <v>604.62320732353851</v>
      </c>
      <c r="Q549" s="175">
        <f t="shared" si="33"/>
        <v>551.66787455822339</v>
      </c>
      <c r="R549" s="165">
        <f t="shared" si="35"/>
        <v>-8.7584022782933535E-2</v>
      </c>
    </row>
    <row r="550" spans="1:18" x14ac:dyDescent="0.35">
      <c r="A550" s="106">
        <v>2862.47</v>
      </c>
      <c r="B550" s="106">
        <v>1366.7107664108664</v>
      </c>
      <c r="C550" s="106">
        <f t="shared" si="32"/>
        <v>604.16868091583808</v>
      </c>
      <c r="D550" s="145">
        <v>45016.2336447989</v>
      </c>
      <c r="P550" s="174">
        <f t="shared" si="34"/>
        <v>604.16868091583808</v>
      </c>
      <c r="Q550" s="175">
        <f t="shared" si="33"/>
        <v>577.2874978980384</v>
      </c>
      <c r="R550" s="165">
        <f t="shared" si="35"/>
        <v>-4.4492844245172414E-2</v>
      </c>
    </row>
    <row r="551" spans="1:18" x14ac:dyDescent="0.35">
      <c r="A551" s="106">
        <v>2862.47</v>
      </c>
      <c r="B551" s="106">
        <v>1494.5516885840914</v>
      </c>
      <c r="C551" s="106">
        <f t="shared" si="32"/>
        <v>622.4316697977273</v>
      </c>
      <c r="D551" s="145">
        <v>54061.366139626101</v>
      </c>
      <c r="P551" s="174">
        <f t="shared" si="34"/>
        <v>622.4316697977273</v>
      </c>
      <c r="Q551" s="175">
        <f t="shared" si="33"/>
        <v>593.9172207385061</v>
      </c>
      <c r="R551" s="165">
        <f t="shared" si="35"/>
        <v>-4.5811372465169642E-2</v>
      </c>
    </row>
    <row r="552" spans="1:18" x14ac:dyDescent="0.35">
      <c r="A552" s="106">
        <v>2862.47</v>
      </c>
      <c r="B552" s="106">
        <v>1712.8039523202497</v>
      </c>
      <c r="C552" s="106">
        <f t="shared" si="32"/>
        <v>653.6105646171784</v>
      </c>
      <c r="D552" s="145">
        <v>63550.072249703</v>
      </c>
      <c r="P552" s="174">
        <f t="shared" si="34"/>
        <v>653.6105646171784</v>
      </c>
      <c r="Q552" s="175">
        <f t="shared" si="33"/>
        <v>611.36246577117663</v>
      </c>
      <c r="R552" s="165">
        <f t="shared" si="35"/>
        <v>-6.4638029329814439E-2</v>
      </c>
    </row>
    <row r="553" spans="1:18" x14ac:dyDescent="0.35">
      <c r="A553" s="106">
        <v>2862.47</v>
      </c>
      <c r="B553" s="106">
        <v>1678.3694410670137</v>
      </c>
      <c r="C553" s="106">
        <f t="shared" si="32"/>
        <v>648.69134872385905</v>
      </c>
      <c r="D553" s="145">
        <v>71394.000753582499</v>
      </c>
      <c r="P553" s="174">
        <f t="shared" si="34"/>
        <v>648.69134872385905</v>
      </c>
      <c r="Q553" s="175">
        <f t="shared" si="33"/>
        <v>625.78374230577242</v>
      </c>
      <c r="R553" s="165">
        <f t="shared" si="35"/>
        <v>-3.5313568560998543E-2</v>
      </c>
    </row>
    <row r="554" spans="1:18" x14ac:dyDescent="0.35">
      <c r="A554" s="106">
        <v>2862.47</v>
      </c>
      <c r="B554" s="106">
        <v>563.82026050439697</v>
      </c>
      <c r="C554" s="106">
        <f t="shared" si="32"/>
        <v>489.47003721491382</v>
      </c>
      <c r="D554" s="145">
        <v>3495.45982983364</v>
      </c>
      <c r="P554" s="174">
        <f t="shared" si="34"/>
        <v>489.47003721491382</v>
      </c>
      <c r="Q554" s="175">
        <f t="shared" si="33"/>
        <v>500.95042256392924</v>
      </c>
      <c r="R554" s="165">
        <f t="shared" si="35"/>
        <v>2.3454725470712923E-2</v>
      </c>
    </row>
    <row r="555" spans="1:18" x14ac:dyDescent="0.35">
      <c r="A555" s="106">
        <v>2862.47</v>
      </c>
      <c r="B555" s="106">
        <v>839.73890458959147</v>
      </c>
      <c r="C555" s="106">
        <f t="shared" si="32"/>
        <v>528.88698636994161</v>
      </c>
      <c r="D555" s="145">
        <v>14172.2970393051</v>
      </c>
      <c r="P555" s="174">
        <f t="shared" si="34"/>
        <v>528.88698636994161</v>
      </c>
      <c r="Q555" s="175">
        <f t="shared" si="33"/>
        <v>520.58007903472651</v>
      </c>
      <c r="R555" s="165">
        <f t="shared" si="35"/>
        <v>-1.5706393897551241E-2</v>
      </c>
    </row>
    <row r="556" spans="1:18" x14ac:dyDescent="0.35">
      <c r="A556" s="106">
        <v>2862.47</v>
      </c>
      <c r="B556" s="106">
        <v>978.40466675611924</v>
      </c>
      <c r="C556" s="106">
        <f t="shared" si="32"/>
        <v>548.69638096515985</v>
      </c>
      <c r="D556" s="145">
        <v>23954.0527728093</v>
      </c>
      <c r="P556" s="174">
        <f t="shared" si="34"/>
        <v>548.69638096515985</v>
      </c>
      <c r="Q556" s="175">
        <f t="shared" si="33"/>
        <v>538.56410379438137</v>
      </c>
      <c r="R556" s="165">
        <f t="shared" si="35"/>
        <v>-1.846609076035044E-2</v>
      </c>
    </row>
    <row r="557" spans="1:18" x14ac:dyDescent="0.35">
      <c r="A557" s="106">
        <v>2862.47</v>
      </c>
      <c r="B557" s="106">
        <v>1370.3111423475079</v>
      </c>
      <c r="C557" s="106">
        <f t="shared" si="32"/>
        <v>604.68302033535826</v>
      </c>
      <c r="D557" s="145">
        <v>31081.371963744201</v>
      </c>
      <c r="P557" s="174">
        <f t="shared" si="34"/>
        <v>604.68302033535826</v>
      </c>
      <c r="Q557" s="175">
        <f t="shared" si="33"/>
        <v>551.66787455822339</v>
      </c>
      <c r="R557" s="165">
        <f t="shared" si="35"/>
        <v>-8.7674275602666274E-2</v>
      </c>
    </row>
    <row r="558" spans="1:18" x14ac:dyDescent="0.35">
      <c r="A558" s="106">
        <v>2862.47</v>
      </c>
      <c r="B558" s="106">
        <v>1363.4993139940275</v>
      </c>
      <c r="C558" s="106">
        <f t="shared" si="32"/>
        <v>603.70990199914672</v>
      </c>
      <c r="D558" s="145">
        <v>45016.2336447989</v>
      </c>
      <c r="P558" s="174">
        <f t="shared" si="34"/>
        <v>603.70990199914672</v>
      </c>
      <c r="Q558" s="175">
        <f t="shared" si="33"/>
        <v>577.2874978980384</v>
      </c>
      <c r="R558" s="165">
        <f t="shared" si="35"/>
        <v>-4.3766723079433079E-2</v>
      </c>
    </row>
    <row r="559" spans="1:18" x14ac:dyDescent="0.35">
      <c r="A559" s="106">
        <v>2862.47</v>
      </c>
      <c r="B559" s="106">
        <v>1491.7291267682804</v>
      </c>
      <c r="C559" s="106">
        <f t="shared" si="32"/>
        <v>622.02844668118291</v>
      </c>
      <c r="D559" s="145">
        <v>54061.366139626101</v>
      </c>
      <c r="P559" s="174">
        <f t="shared" si="34"/>
        <v>622.02844668118291</v>
      </c>
      <c r="Q559" s="175">
        <f t="shared" si="33"/>
        <v>593.9172207385061</v>
      </c>
      <c r="R559" s="165">
        <f t="shared" si="35"/>
        <v>-4.5192830155378783E-2</v>
      </c>
    </row>
    <row r="560" spans="1:18" x14ac:dyDescent="0.35">
      <c r="A560" s="106">
        <v>2862.47</v>
      </c>
      <c r="B560" s="106">
        <v>1708.5564239420357</v>
      </c>
      <c r="C560" s="106">
        <f t="shared" si="32"/>
        <v>653.00377484886224</v>
      </c>
      <c r="D560" s="145">
        <v>63550.072249703</v>
      </c>
      <c r="P560" s="174">
        <f t="shared" si="34"/>
        <v>653.00377484886224</v>
      </c>
      <c r="Q560" s="175">
        <f t="shared" si="33"/>
        <v>611.36246577117663</v>
      </c>
      <c r="R560" s="165">
        <f t="shared" si="35"/>
        <v>-6.3768864257061075E-2</v>
      </c>
    </row>
    <row r="561" spans="1:18" x14ac:dyDescent="0.35">
      <c r="A561" s="106">
        <v>2862.47</v>
      </c>
      <c r="B561" s="106">
        <v>1676.9993473090999</v>
      </c>
      <c r="C561" s="106">
        <f t="shared" si="32"/>
        <v>648.49562104415702</v>
      </c>
      <c r="D561" s="145">
        <v>71394.000753582499</v>
      </c>
      <c r="P561" s="174">
        <f t="shared" si="34"/>
        <v>648.49562104415702</v>
      </c>
      <c r="Q561" s="175">
        <f t="shared" si="33"/>
        <v>625.78374230577242</v>
      </c>
      <c r="R561" s="165">
        <f t="shared" si="35"/>
        <v>-3.5022408789462167E-2</v>
      </c>
    </row>
    <row r="562" spans="1:18" x14ac:dyDescent="0.35">
      <c r="A562" s="106">
        <v>2862.47</v>
      </c>
      <c r="B562" s="106">
        <v>475.98691788504971</v>
      </c>
      <c r="C562" s="106">
        <f t="shared" si="32"/>
        <v>476.92241684072138</v>
      </c>
      <c r="D562" s="145">
        <v>3495.45982983364</v>
      </c>
      <c r="P562" s="174">
        <f t="shared" si="34"/>
        <v>476.92241684072138</v>
      </c>
      <c r="Q562" s="175">
        <f t="shared" si="33"/>
        <v>500.95042256392924</v>
      </c>
      <c r="R562" s="165">
        <f t="shared" si="35"/>
        <v>5.0381372052873186E-2</v>
      </c>
    </row>
    <row r="563" spans="1:18" x14ac:dyDescent="0.35">
      <c r="A563" s="106">
        <v>2862.47</v>
      </c>
      <c r="B563" s="106">
        <v>749.46446368657746</v>
      </c>
      <c r="C563" s="106">
        <f t="shared" si="32"/>
        <v>515.99063766951099</v>
      </c>
      <c r="D563" s="145">
        <v>14172.2970393051</v>
      </c>
      <c r="P563" s="174">
        <f t="shared" si="34"/>
        <v>515.99063766951099</v>
      </c>
      <c r="Q563" s="175">
        <f t="shared" si="33"/>
        <v>520.58007903472651</v>
      </c>
      <c r="R563" s="165">
        <f t="shared" si="35"/>
        <v>8.8944275926088334E-3</v>
      </c>
    </row>
    <row r="564" spans="1:18" x14ac:dyDescent="0.35">
      <c r="A564" s="106">
        <v>2862.47</v>
      </c>
      <c r="B564" s="106">
        <v>868.55396063291369</v>
      </c>
      <c r="C564" s="106">
        <f t="shared" si="32"/>
        <v>533.00342294755899</v>
      </c>
      <c r="D564" s="145">
        <v>23954.0527728093</v>
      </c>
      <c r="P564" s="174">
        <f t="shared" si="34"/>
        <v>533.00342294755899</v>
      </c>
      <c r="Q564" s="175">
        <f t="shared" si="33"/>
        <v>538.56410379438137</v>
      </c>
      <c r="R564" s="165">
        <f t="shared" si="35"/>
        <v>1.0432730086556097E-2</v>
      </c>
    </row>
    <row r="565" spans="1:18" x14ac:dyDescent="0.35">
      <c r="A565" s="106">
        <v>2862.47</v>
      </c>
      <c r="B565" s="106">
        <v>1244.8947491517692</v>
      </c>
      <c r="C565" s="106">
        <f t="shared" si="32"/>
        <v>586.76639273596709</v>
      </c>
      <c r="D565" s="145">
        <v>31081.371963744201</v>
      </c>
      <c r="P565" s="174">
        <f t="shared" si="34"/>
        <v>586.76639273596709</v>
      </c>
      <c r="Q565" s="175">
        <f t="shared" si="33"/>
        <v>551.66787455822339</v>
      </c>
      <c r="R565" s="165">
        <f t="shared" si="35"/>
        <v>-5.9816851497044299E-2</v>
      </c>
    </row>
    <row r="566" spans="1:18" x14ac:dyDescent="0.35">
      <c r="A566" s="106">
        <v>2862.47</v>
      </c>
      <c r="B566" s="106">
        <v>1235.7253475148996</v>
      </c>
      <c r="C566" s="106">
        <f t="shared" si="32"/>
        <v>585.45647821641421</v>
      </c>
      <c r="D566" s="145">
        <v>45016.2336447989</v>
      </c>
      <c r="P566" s="174">
        <f t="shared" si="34"/>
        <v>585.45647821641421</v>
      </c>
      <c r="Q566" s="175">
        <f t="shared" si="33"/>
        <v>577.2874978980384</v>
      </c>
      <c r="R566" s="165">
        <f t="shared" si="35"/>
        <v>-1.3953181188228525E-2</v>
      </c>
    </row>
    <row r="567" spans="1:18" x14ac:dyDescent="0.35">
      <c r="A567" s="106">
        <v>2862.47</v>
      </c>
      <c r="B567" s="106">
        <v>1362.9052968895662</v>
      </c>
      <c r="C567" s="106">
        <f t="shared" si="32"/>
        <v>603.6250424127951</v>
      </c>
      <c r="D567" s="145">
        <v>54061.366139626101</v>
      </c>
      <c r="P567" s="174">
        <f t="shared" si="34"/>
        <v>603.6250424127951</v>
      </c>
      <c r="Q567" s="175">
        <f t="shared" si="33"/>
        <v>593.9172207385061</v>
      </c>
      <c r="R567" s="165">
        <f t="shared" si="35"/>
        <v>-1.6082536329979136E-2</v>
      </c>
    </row>
    <row r="568" spans="1:18" x14ac:dyDescent="0.35">
      <c r="A568" s="106">
        <v>2862.47</v>
      </c>
      <c r="B568" s="106">
        <v>1614.4225523230746</v>
      </c>
      <c r="C568" s="106">
        <f t="shared" si="32"/>
        <v>639.55607890329634</v>
      </c>
      <c r="D568" s="145">
        <v>63550.072249703</v>
      </c>
      <c r="P568" s="174">
        <f t="shared" si="34"/>
        <v>639.55607890329634</v>
      </c>
      <c r="Q568" s="175">
        <f t="shared" si="33"/>
        <v>611.36246577117663</v>
      </c>
      <c r="R568" s="165">
        <f t="shared" si="35"/>
        <v>-4.4083097733143006E-2</v>
      </c>
    </row>
    <row r="569" spans="1:18" x14ac:dyDescent="0.35">
      <c r="A569" s="106">
        <v>2862.47</v>
      </c>
      <c r="B569" s="106">
        <v>1615.5317879620413</v>
      </c>
      <c r="C569" s="106">
        <f t="shared" si="32"/>
        <v>639.71454113743437</v>
      </c>
      <c r="D569" s="145">
        <v>71394.000753582499</v>
      </c>
      <c r="P569" s="174">
        <f t="shared" si="34"/>
        <v>639.71454113743437</v>
      </c>
      <c r="Q569" s="175">
        <f t="shared" si="33"/>
        <v>625.78374230577242</v>
      </c>
      <c r="R569" s="165">
        <f t="shared" si="35"/>
        <v>-2.1776586173721357E-2</v>
      </c>
    </row>
    <row r="570" spans="1:18" x14ac:dyDescent="0.35">
      <c r="A570" s="106">
        <v>2862.47</v>
      </c>
      <c r="B570" s="106">
        <v>477.14089793390804</v>
      </c>
      <c r="C570" s="106">
        <f t="shared" si="32"/>
        <v>477.08727113341541</v>
      </c>
      <c r="D570" s="145">
        <v>3495.45982983364</v>
      </c>
      <c r="P570" s="174">
        <f t="shared" si="34"/>
        <v>477.08727113341541</v>
      </c>
      <c r="Q570" s="175">
        <f t="shared" si="33"/>
        <v>500.95042256392924</v>
      </c>
      <c r="R570" s="165">
        <f t="shared" si="35"/>
        <v>5.0018419845539341E-2</v>
      </c>
    </row>
    <row r="571" spans="1:18" x14ac:dyDescent="0.35">
      <c r="A571" s="106">
        <v>2862.47</v>
      </c>
      <c r="B571" s="106">
        <v>749.35670965372753</v>
      </c>
      <c r="C571" s="106">
        <f t="shared" si="32"/>
        <v>515.97524423624679</v>
      </c>
      <c r="D571" s="145">
        <v>14172.2970393051</v>
      </c>
      <c r="P571" s="174">
        <f t="shared" si="34"/>
        <v>515.97524423624679</v>
      </c>
      <c r="Q571" s="175">
        <f t="shared" si="33"/>
        <v>520.58007903472651</v>
      </c>
      <c r="R571" s="165">
        <f t="shared" si="35"/>
        <v>8.9245266123103573E-3</v>
      </c>
    </row>
    <row r="572" spans="1:18" x14ac:dyDescent="0.35">
      <c r="A572" s="106">
        <v>2862.47</v>
      </c>
      <c r="B572" s="106">
        <v>868.02160394417194</v>
      </c>
      <c r="C572" s="106">
        <f t="shared" si="32"/>
        <v>532.92737199202452</v>
      </c>
      <c r="D572" s="145">
        <v>23954.0527728093</v>
      </c>
      <c r="P572" s="174">
        <f t="shared" si="34"/>
        <v>532.92737199202452</v>
      </c>
      <c r="Q572" s="175">
        <f t="shared" si="33"/>
        <v>538.56410379438137</v>
      </c>
      <c r="R572" s="165">
        <f t="shared" si="35"/>
        <v>1.0576923045418685E-2</v>
      </c>
    </row>
    <row r="573" spans="1:18" x14ac:dyDescent="0.35">
      <c r="A573" s="106">
        <v>2862.47</v>
      </c>
      <c r="B573" s="106">
        <v>1241.9575763989637</v>
      </c>
      <c r="C573" s="106">
        <f t="shared" si="32"/>
        <v>586.34679662842336</v>
      </c>
      <c r="D573" s="145">
        <v>31081.371963744201</v>
      </c>
      <c r="P573" s="174">
        <f t="shared" si="34"/>
        <v>586.34679662842336</v>
      </c>
      <c r="Q573" s="175">
        <f t="shared" si="33"/>
        <v>551.66787455822339</v>
      </c>
      <c r="R573" s="165">
        <f t="shared" si="35"/>
        <v>-5.9144046270242612E-2</v>
      </c>
    </row>
    <row r="574" spans="1:18" x14ac:dyDescent="0.35">
      <c r="A574" s="106">
        <v>2862.47</v>
      </c>
      <c r="B574" s="106">
        <v>1229.8014008343469</v>
      </c>
      <c r="C574" s="106">
        <f t="shared" si="32"/>
        <v>584.61020011919231</v>
      </c>
      <c r="D574" s="145">
        <v>45016.2336447989</v>
      </c>
      <c r="P574" s="174">
        <f t="shared" si="34"/>
        <v>584.61020011919231</v>
      </c>
      <c r="Q574" s="175">
        <f t="shared" si="33"/>
        <v>577.2874978980384</v>
      </c>
      <c r="R574" s="165">
        <f t="shared" si="35"/>
        <v>-1.2525785933363731E-2</v>
      </c>
    </row>
    <row r="575" spans="1:18" x14ac:dyDescent="0.35">
      <c r="A575" s="106">
        <v>2862.47</v>
      </c>
      <c r="B575" s="106">
        <v>1356.9998407112691</v>
      </c>
      <c r="C575" s="106">
        <f t="shared" si="32"/>
        <v>602.7814058158956</v>
      </c>
      <c r="D575" s="145">
        <v>54061.366139626101</v>
      </c>
      <c r="P575" s="174">
        <f t="shared" si="34"/>
        <v>602.7814058158956</v>
      </c>
      <c r="Q575" s="175">
        <f t="shared" si="33"/>
        <v>593.9172207385061</v>
      </c>
      <c r="R575" s="165">
        <f t="shared" si="35"/>
        <v>-1.4705471986799834E-2</v>
      </c>
    </row>
    <row r="576" spans="1:18" x14ac:dyDescent="0.35">
      <c r="A576" s="106">
        <v>2862.47</v>
      </c>
      <c r="B576" s="106">
        <v>1606.4236166324276</v>
      </c>
      <c r="C576" s="106">
        <f t="shared" si="32"/>
        <v>638.41337380463244</v>
      </c>
      <c r="D576" s="145">
        <v>63550.072249703</v>
      </c>
      <c r="P576" s="174">
        <f t="shared" si="34"/>
        <v>638.41337380463244</v>
      </c>
      <c r="Q576" s="175">
        <f t="shared" si="33"/>
        <v>611.36246577117663</v>
      </c>
      <c r="R576" s="165">
        <f t="shared" si="35"/>
        <v>-4.2372088592451562E-2</v>
      </c>
    </row>
    <row r="577" spans="1:18" x14ac:dyDescent="0.35">
      <c r="A577" s="106">
        <v>2862.47</v>
      </c>
      <c r="B577" s="106">
        <v>1610.1899931184525</v>
      </c>
      <c r="C577" s="106">
        <f t="shared" si="32"/>
        <v>638.95142758835027</v>
      </c>
      <c r="D577" s="145">
        <v>71394.000753582499</v>
      </c>
      <c r="P577" s="174">
        <f t="shared" si="34"/>
        <v>638.95142758835027</v>
      </c>
      <c r="Q577" s="175">
        <f t="shared" si="33"/>
        <v>625.78374230577242</v>
      </c>
      <c r="R577" s="165">
        <f t="shared" si="35"/>
        <v>-2.0608272732526411E-2</v>
      </c>
    </row>
    <row r="578" spans="1:18" x14ac:dyDescent="0.35">
      <c r="A578" s="106">
        <v>2862.47</v>
      </c>
      <c r="B578" s="106">
        <v>498.39999426364136</v>
      </c>
      <c r="C578" s="106">
        <f t="shared" ref="C578:C641" si="36">SUM(A578:B578)/7</f>
        <v>480.1242848948059</v>
      </c>
      <c r="D578" s="145">
        <v>3495.45982983364</v>
      </c>
      <c r="P578" s="174">
        <f t="shared" si="34"/>
        <v>480.1242848948059</v>
      </c>
      <c r="Q578" s="175">
        <f t="shared" ref="Q578:Q641" si="37">$G$17+D578*$G$18</f>
        <v>500.95042256392924</v>
      </c>
      <c r="R578" s="165">
        <f t="shared" si="35"/>
        <v>4.3376555455190813E-2</v>
      </c>
    </row>
    <row r="579" spans="1:18" x14ac:dyDescent="0.35">
      <c r="A579" s="106">
        <v>2862.47</v>
      </c>
      <c r="B579" s="106">
        <v>775.21216710324416</v>
      </c>
      <c r="C579" s="106">
        <f t="shared" si="36"/>
        <v>519.6688810147491</v>
      </c>
      <c r="D579" s="145">
        <v>14172.2970393051</v>
      </c>
      <c r="P579" s="174">
        <f t="shared" ref="P579:P642" si="38">C579</f>
        <v>519.6688810147491</v>
      </c>
      <c r="Q579" s="175">
        <f t="shared" si="37"/>
        <v>520.58007903472651</v>
      </c>
      <c r="R579" s="165">
        <f t="shared" ref="R579:R642" si="39">Q579/P579-1</f>
        <v>1.7534204053128999E-3</v>
      </c>
    </row>
    <row r="580" spans="1:18" x14ac:dyDescent="0.35">
      <c r="A580" s="106">
        <v>2862.47</v>
      </c>
      <c r="B580" s="106">
        <v>898.97364272016364</v>
      </c>
      <c r="C580" s="106">
        <f t="shared" si="36"/>
        <v>537.34909181716625</v>
      </c>
      <c r="D580" s="145">
        <v>23954.0527728093</v>
      </c>
      <c r="P580" s="174">
        <f t="shared" si="38"/>
        <v>537.34909181716625</v>
      </c>
      <c r="Q580" s="175">
        <f t="shared" si="37"/>
        <v>538.56410379438137</v>
      </c>
      <c r="R580" s="165">
        <f t="shared" si="39"/>
        <v>2.2611222308133172E-3</v>
      </c>
    </row>
    <row r="581" spans="1:18" x14ac:dyDescent="0.35">
      <c r="A581" s="106">
        <v>2862.47</v>
      </c>
      <c r="B581" s="106">
        <v>1282.4400138709968</v>
      </c>
      <c r="C581" s="106">
        <f t="shared" si="36"/>
        <v>592.1300019815709</v>
      </c>
      <c r="D581" s="145">
        <v>31081.371963744201</v>
      </c>
      <c r="P581" s="174">
        <f t="shared" si="38"/>
        <v>592.1300019815709</v>
      </c>
      <c r="Q581" s="175">
        <f t="shared" si="37"/>
        <v>551.66787455822339</v>
      </c>
      <c r="R581" s="165">
        <f t="shared" si="39"/>
        <v>-6.8333182388901847E-2</v>
      </c>
    </row>
    <row r="582" spans="1:18" x14ac:dyDescent="0.35">
      <c r="A582" s="106">
        <v>2862.47</v>
      </c>
      <c r="B582" s="106">
        <v>1274.1477253964524</v>
      </c>
      <c r="C582" s="106">
        <f t="shared" si="36"/>
        <v>590.94538934235038</v>
      </c>
      <c r="D582" s="145">
        <v>45016.2336447989</v>
      </c>
      <c r="P582" s="174">
        <f t="shared" si="38"/>
        <v>590.94538934235038</v>
      </c>
      <c r="Q582" s="175">
        <f t="shared" si="37"/>
        <v>577.2874978980384</v>
      </c>
      <c r="R582" s="165">
        <f t="shared" si="39"/>
        <v>-2.3111935029244468E-2</v>
      </c>
    </row>
    <row r="583" spans="1:18" x14ac:dyDescent="0.35">
      <c r="A583" s="106">
        <v>2862.47</v>
      </c>
      <c r="B583" s="106">
        <v>1426.3111636585913</v>
      </c>
      <c r="C583" s="106">
        <f t="shared" si="36"/>
        <v>612.68302337979878</v>
      </c>
      <c r="D583" s="145">
        <v>54061.366139626101</v>
      </c>
      <c r="P583" s="174">
        <f t="shared" si="38"/>
        <v>612.68302337979878</v>
      </c>
      <c r="Q583" s="175">
        <f t="shared" si="37"/>
        <v>593.9172207385061</v>
      </c>
      <c r="R583" s="165">
        <f t="shared" si="39"/>
        <v>-3.0628892796430329E-2</v>
      </c>
    </row>
    <row r="584" spans="1:18" x14ac:dyDescent="0.35">
      <c r="A584" s="106">
        <v>2862.47</v>
      </c>
      <c r="B584" s="106">
        <v>1711.9893350804332</v>
      </c>
      <c r="C584" s="106">
        <f t="shared" si="36"/>
        <v>653.49419072577621</v>
      </c>
      <c r="D584" s="145">
        <v>63550.072249703</v>
      </c>
      <c r="P584" s="174">
        <f t="shared" si="38"/>
        <v>653.49419072577621</v>
      </c>
      <c r="Q584" s="175">
        <f t="shared" si="37"/>
        <v>611.36246577117663</v>
      </c>
      <c r="R584" s="165">
        <f t="shared" si="39"/>
        <v>-6.4471460576884021E-2</v>
      </c>
    </row>
    <row r="585" spans="1:18" x14ac:dyDescent="0.35">
      <c r="A585" s="106">
        <v>2862.47</v>
      </c>
      <c r="B585" s="106">
        <v>1644.3389286847496</v>
      </c>
      <c r="C585" s="106">
        <f t="shared" si="36"/>
        <v>643.8298469549643</v>
      </c>
      <c r="D585" s="145">
        <v>71394.000753582499</v>
      </c>
      <c r="P585" s="174">
        <f t="shared" si="38"/>
        <v>643.8298469549643</v>
      </c>
      <c r="Q585" s="175">
        <f t="shared" si="37"/>
        <v>625.78374230577242</v>
      </c>
      <c r="R585" s="165">
        <f t="shared" si="39"/>
        <v>-2.8029307331031816E-2</v>
      </c>
    </row>
    <row r="586" spans="1:18" x14ac:dyDescent="0.35">
      <c r="A586" s="106">
        <v>2862.47</v>
      </c>
      <c r="B586" s="106">
        <v>499.4312703673553</v>
      </c>
      <c r="C586" s="106">
        <f t="shared" si="36"/>
        <v>480.27161005247933</v>
      </c>
      <c r="D586" s="145">
        <v>3495.45982983364</v>
      </c>
      <c r="P586" s="174">
        <f t="shared" si="38"/>
        <v>480.27161005247933</v>
      </c>
      <c r="Q586" s="175">
        <f t="shared" si="37"/>
        <v>500.95042256392924</v>
      </c>
      <c r="R586" s="165">
        <f t="shared" si="39"/>
        <v>4.3056495696654595E-2</v>
      </c>
    </row>
    <row r="587" spans="1:18" x14ac:dyDescent="0.35">
      <c r="A587" s="106">
        <v>2862.47</v>
      </c>
      <c r="B587" s="106">
        <v>774.756826728497</v>
      </c>
      <c r="C587" s="106">
        <f t="shared" si="36"/>
        <v>519.60383238978523</v>
      </c>
      <c r="D587" s="145">
        <v>14172.2970393051</v>
      </c>
      <c r="P587" s="174">
        <f t="shared" si="38"/>
        <v>519.60383238978523</v>
      </c>
      <c r="Q587" s="175">
        <f t="shared" si="37"/>
        <v>520.58007903472651</v>
      </c>
      <c r="R587" s="165">
        <f t="shared" si="39"/>
        <v>1.8788288001096998E-3</v>
      </c>
    </row>
    <row r="588" spans="1:18" x14ac:dyDescent="0.35">
      <c r="A588" s="106">
        <v>2862.47</v>
      </c>
      <c r="B588" s="106">
        <v>897.23197253776925</v>
      </c>
      <c r="C588" s="106">
        <f t="shared" si="36"/>
        <v>537.10028179110986</v>
      </c>
      <c r="D588" s="145">
        <v>23954.0527728093</v>
      </c>
      <c r="P588" s="174">
        <f t="shared" si="38"/>
        <v>537.10028179110986</v>
      </c>
      <c r="Q588" s="175">
        <f t="shared" si="37"/>
        <v>538.56410379438137</v>
      </c>
      <c r="R588" s="165">
        <f t="shared" si="39"/>
        <v>2.7254165616708015E-3</v>
      </c>
    </row>
    <row r="589" spans="1:18" x14ac:dyDescent="0.35">
      <c r="A589" s="106">
        <v>2862.47</v>
      </c>
      <c r="B589" s="106">
        <v>1279.650719502222</v>
      </c>
      <c r="C589" s="106">
        <f t="shared" si="36"/>
        <v>591.7315313574602</v>
      </c>
      <c r="D589" s="145">
        <v>31081.371963744201</v>
      </c>
      <c r="P589" s="174">
        <f t="shared" si="38"/>
        <v>591.7315313574602</v>
      </c>
      <c r="Q589" s="175">
        <f t="shared" si="37"/>
        <v>551.66787455822339</v>
      </c>
      <c r="R589" s="165">
        <f t="shared" si="39"/>
        <v>-6.7705800141035E-2</v>
      </c>
    </row>
    <row r="590" spans="1:18" x14ac:dyDescent="0.35">
      <c r="A590" s="106">
        <v>2862.47</v>
      </c>
      <c r="B590" s="106">
        <v>1267.6799713810442</v>
      </c>
      <c r="C590" s="106">
        <f t="shared" si="36"/>
        <v>590.0214244830064</v>
      </c>
      <c r="D590" s="145">
        <v>45016.2336447989</v>
      </c>
      <c r="P590" s="174">
        <f t="shared" si="38"/>
        <v>590.0214244830064</v>
      </c>
      <c r="Q590" s="175">
        <f t="shared" si="37"/>
        <v>577.2874978980384</v>
      </c>
      <c r="R590" s="165">
        <f t="shared" si="39"/>
        <v>-2.1582142709691943E-2</v>
      </c>
    </row>
    <row r="591" spans="1:18" x14ac:dyDescent="0.35">
      <c r="A591" s="106">
        <v>2862.47</v>
      </c>
      <c r="B591" s="106">
        <v>1419.3136419062746</v>
      </c>
      <c r="C591" s="106">
        <f t="shared" si="36"/>
        <v>611.68337741518201</v>
      </c>
      <c r="D591" s="145">
        <v>54061.366139626101</v>
      </c>
      <c r="P591" s="174">
        <f t="shared" si="38"/>
        <v>611.68337741518201</v>
      </c>
      <c r="Q591" s="175">
        <f t="shared" si="37"/>
        <v>593.9172207385061</v>
      </c>
      <c r="R591" s="165">
        <f t="shared" si="39"/>
        <v>-2.904469425301559E-2</v>
      </c>
    </row>
    <row r="592" spans="1:18" x14ac:dyDescent="0.35">
      <c r="A592" s="106">
        <v>2862.47</v>
      </c>
      <c r="B592" s="106">
        <v>1704.4536362601968</v>
      </c>
      <c r="C592" s="106">
        <f t="shared" si="36"/>
        <v>652.41766232288523</v>
      </c>
      <c r="D592" s="145">
        <v>63550.072249703</v>
      </c>
      <c r="P592" s="174">
        <f t="shared" si="38"/>
        <v>652.41766232288523</v>
      </c>
      <c r="Q592" s="175">
        <f t="shared" si="37"/>
        <v>611.36246577117663</v>
      </c>
      <c r="R592" s="165">
        <f t="shared" si="39"/>
        <v>-6.2927782190222437E-2</v>
      </c>
    </row>
    <row r="593" spans="1:18" x14ac:dyDescent="0.35">
      <c r="A593" s="106">
        <v>2862.47</v>
      </c>
      <c r="B593" s="106">
        <v>1639.4747149312971</v>
      </c>
      <c r="C593" s="106">
        <f t="shared" si="36"/>
        <v>643.13495927589952</v>
      </c>
      <c r="D593" s="145">
        <v>71394.000753582499</v>
      </c>
      <c r="P593" s="174">
        <f t="shared" si="38"/>
        <v>643.13495927589952</v>
      </c>
      <c r="Q593" s="175">
        <f t="shared" si="37"/>
        <v>625.78374230577242</v>
      </c>
      <c r="R593" s="165">
        <f t="shared" si="39"/>
        <v>-2.6979122686259682E-2</v>
      </c>
    </row>
    <row r="594" spans="1:18" x14ac:dyDescent="0.35">
      <c r="A594" s="106">
        <v>2862.47</v>
      </c>
      <c r="B594" s="106">
        <v>570.60516830284416</v>
      </c>
      <c r="C594" s="106">
        <f t="shared" si="36"/>
        <v>490.4393097575491</v>
      </c>
      <c r="D594" s="145">
        <v>3495.45982983364</v>
      </c>
      <c r="P594" s="174">
        <f t="shared" si="38"/>
        <v>490.4393097575491</v>
      </c>
      <c r="Q594" s="175">
        <f t="shared" si="37"/>
        <v>500.95042256392924</v>
      </c>
      <c r="R594" s="165">
        <f t="shared" si="39"/>
        <v>2.1432035722373843E-2</v>
      </c>
    </row>
    <row r="595" spans="1:18" x14ac:dyDescent="0.35">
      <c r="A595" s="106">
        <v>2862.47</v>
      </c>
      <c r="B595" s="106">
        <v>852.30746201873023</v>
      </c>
      <c r="C595" s="106">
        <f t="shared" si="36"/>
        <v>530.68249457410434</v>
      </c>
      <c r="D595" s="145">
        <v>14172.2970393051</v>
      </c>
      <c r="P595" s="174">
        <f t="shared" si="38"/>
        <v>530.68249457410434</v>
      </c>
      <c r="Q595" s="175">
        <f t="shared" si="37"/>
        <v>520.58007903472651</v>
      </c>
      <c r="R595" s="165">
        <f t="shared" si="39"/>
        <v>-1.9036647416616703E-2</v>
      </c>
    </row>
    <row r="596" spans="1:18" x14ac:dyDescent="0.35">
      <c r="A596" s="106">
        <v>2862.47</v>
      </c>
      <c r="B596" s="106">
        <v>977.02310809433027</v>
      </c>
      <c r="C596" s="106">
        <f t="shared" si="36"/>
        <v>548.49901544204715</v>
      </c>
      <c r="D596" s="145">
        <v>23954.0527728093</v>
      </c>
      <c r="P596" s="174">
        <f t="shared" si="38"/>
        <v>548.49901544204715</v>
      </c>
      <c r="Q596" s="175">
        <f t="shared" si="37"/>
        <v>538.56410379438137</v>
      </c>
      <c r="R596" s="165">
        <f t="shared" si="39"/>
        <v>-1.8112906984270594E-2</v>
      </c>
    </row>
    <row r="597" spans="1:18" x14ac:dyDescent="0.35">
      <c r="A597" s="106">
        <v>2862.47</v>
      </c>
      <c r="B597" s="106">
        <v>1380.1181169317331</v>
      </c>
      <c r="C597" s="106">
        <f t="shared" si="36"/>
        <v>606.08401670453327</v>
      </c>
      <c r="D597" s="145">
        <v>31081.371963744201</v>
      </c>
      <c r="P597" s="174">
        <f t="shared" si="38"/>
        <v>606.08401670453327</v>
      </c>
      <c r="Q597" s="175">
        <f t="shared" si="37"/>
        <v>551.66787455822339</v>
      </c>
      <c r="R597" s="165">
        <f t="shared" si="39"/>
        <v>-8.9783166436540163E-2</v>
      </c>
    </row>
    <row r="598" spans="1:18" x14ac:dyDescent="0.35">
      <c r="A598" s="106">
        <v>2862.47</v>
      </c>
      <c r="B598" s="106">
        <v>1382.7360928822886</v>
      </c>
      <c r="C598" s="106">
        <f t="shared" si="36"/>
        <v>606.4580132688983</v>
      </c>
      <c r="D598" s="145">
        <v>45016.2336447989</v>
      </c>
      <c r="P598" s="174">
        <f t="shared" si="38"/>
        <v>606.4580132688983</v>
      </c>
      <c r="Q598" s="175">
        <f t="shared" si="37"/>
        <v>577.2874978980384</v>
      </c>
      <c r="R598" s="165">
        <f t="shared" si="39"/>
        <v>-4.8099810263247278E-2</v>
      </c>
    </row>
    <row r="599" spans="1:18" x14ac:dyDescent="0.35">
      <c r="A599" s="106">
        <v>2862.47</v>
      </c>
      <c r="B599" s="106">
        <v>1523.9918151141803</v>
      </c>
      <c r="C599" s="106">
        <f t="shared" si="36"/>
        <v>626.63740215916857</v>
      </c>
      <c r="D599" s="145">
        <v>54061.366139626101</v>
      </c>
      <c r="P599" s="174">
        <f t="shared" si="38"/>
        <v>626.63740215916857</v>
      </c>
      <c r="Q599" s="175">
        <f t="shared" si="37"/>
        <v>593.9172207385061</v>
      </c>
      <c r="R599" s="165">
        <f t="shared" si="39"/>
        <v>-5.221549385325619E-2</v>
      </c>
    </row>
    <row r="600" spans="1:18" x14ac:dyDescent="0.35">
      <c r="A600" s="106">
        <v>2862.47</v>
      </c>
      <c r="B600" s="106">
        <v>1731.175220470172</v>
      </c>
      <c r="C600" s="106">
        <f t="shared" si="36"/>
        <v>656.23503149573878</v>
      </c>
      <c r="D600" s="145">
        <v>63550.072249703</v>
      </c>
      <c r="P600" s="174">
        <f t="shared" si="38"/>
        <v>656.23503149573878</v>
      </c>
      <c r="Q600" s="175">
        <f t="shared" si="37"/>
        <v>611.36246577117663</v>
      </c>
      <c r="R600" s="165">
        <f t="shared" si="39"/>
        <v>-6.8378802671179129E-2</v>
      </c>
    </row>
    <row r="601" spans="1:18" x14ac:dyDescent="0.35">
      <c r="A601" s="106">
        <v>2862.47</v>
      </c>
      <c r="B601" s="106">
        <v>1659.1867833238941</v>
      </c>
      <c r="C601" s="106">
        <f t="shared" si="36"/>
        <v>645.95096904627064</v>
      </c>
      <c r="D601" s="145">
        <v>71394.000753582499</v>
      </c>
      <c r="P601" s="174">
        <f t="shared" si="38"/>
        <v>645.95096904627064</v>
      </c>
      <c r="Q601" s="175">
        <f t="shared" si="37"/>
        <v>625.78374230577242</v>
      </c>
      <c r="R601" s="165">
        <f t="shared" si="39"/>
        <v>-3.1220986896690617E-2</v>
      </c>
    </row>
    <row r="602" spans="1:18" x14ac:dyDescent="0.35">
      <c r="A602" s="106">
        <v>2862.47</v>
      </c>
      <c r="B602" s="106">
        <v>573.78284481520245</v>
      </c>
      <c r="C602" s="106">
        <f t="shared" si="36"/>
        <v>490.8932635450289</v>
      </c>
      <c r="D602" s="145">
        <v>3495.45982983364</v>
      </c>
      <c r="P602" s="174">
        <f t="shared" si="38"/>
        <v>490.8932635450289</v>
      </c>
      <c r="Q602" s="175">
        <f t="shared" si="37"/>
        <v>500.95042256392924</v>
      </c>
      <c r="R602" s="165">
        <f t="shared" si="39"/>
        <v>2.048746594376083E-2</v>
      </c>
    </row>
    <row r="603" spans="1:18" x14ac:dyDescent="0.35">
      <c r="A603" s="106">
        <v>2862.47</v>
      </c>
      <c r="B603" s="106">
        <v>854.58301731517474</v>
      </c>
      <c r="C603" s="106">
        <f t="shared" si="36"/>
        <v>531.00757390216779</v>
      </c>
      <c r="D603" s="145">
        <v>14172.2970393051</v>
      </c>
      <c r="P603" s="174">
        <f t="shared" si="38"/>
        <v>531.00757390216779</v>
      </c>
      <c r="Q603" s="175">
        <f t="shared" si="37"/>
        <v>520.58007903472651</v>
      </c>
      <c r="R603" s="165">
        <f t="shared" si="39"/>
        <v>-1.9637186699266285E-2</v>
      </c>
    </row>
    <row r="604" spans="1:18" x14ac:dyDescent="0.35">
      <c r="A604" s="106">
        <v>2862.47</v>
      </c>
      <c r="B604" s="106">
        <v>979.90254548854136</v>
      </c>
      <c r="C604" s="106">
        <f t="shared" si="36"/>
        <v>548.91036364122021</v>
      </c>
      <c r="D604" s="145">
        <v>23954.0527728093</v>
      </c>
      <c r="P604" s="174">
        <f t="shared" si="38"/>
        <v>548.91036364122021</v>
      </c>
      <c r="Q604" s="175">
        <f t="shared" si="37"/>
        <v>538.56410379438137</v>
      </c>
      <c r="R604" s="165">
        <f t="shared" si="39"/>
        <v>-1.8848723821147217E-2</v>
      </c>
    </row>
    <row r="605" spans="1:18" x14ac:dyDescent="0.35">
      <c r="A605" s="106">
        <v>2862.47</v>
      </c>
      <c r="B605" s="106">
        <v>1382.4545658571581</v>
      </c>
      <c r="C605" s="106">
        <f t="shared" si="36"/>
        <v>606.41779512245114</v>
      </c>
      <c r="D605" s="145">
        <v>31081.371963744201</v>
      </c>
      <c r="P605" s="174">
        <f t="shared" si="38"/>
        <v>606.41779512245114</v>
      </c>
      <c r="Q605" s="175">
        <f t="shared" si="37"/>
        <v>551.66787455822339</v>
      </c>
      <c r="R605" s="165">
        <f t="shared" si="39"/>
        <v>-9.0284158882857901E-2</v>
      </c>
    </row>
    <row r="606" spans="1:18" x14ac:dyDescent="0.35">
      <c r="A606" s="106">
        <v>2862.47</v>
      </c>
      <c r="B606" s="106">
        <v>1383.264549377772</v>
      </c>
      <c r="C606" s="106">
        <f t="shared" si="36"/>
        <v>606.53350705396747</v>
      </c>
      <c r="D606" s="145">
        <v>45016.2336447989</v>
      </c>
      <c r="P606" s="174">
        <f t="shared" si="38"/>
        <v>606.53350705396747</v>
      </c>
      <c r="Q606" s="175">
        <f t="shared" si="37"/>
        <v>577.2874978980384</v>
      </c>
      <c r="R606" s="165">
        <f t="shared" si="39"/>
        <v>-4.821829101904318E-2</v>
      </c>
    </row>
    <row r="607" spans="1:18" x14ac:dyDescent="0.35">
      <c r="A607" s="106">
        <v>2862.47</v>
      </c>
      <c r="B607" s="106">
        <v>1524.6779259137832</v>
      </c>
      <c r="C607" s="106">
        <f t="shared" si="36"/>
        <v>626.73541798768326</v>
      </c>
      <c r="D607" s="145">
        <v>54061.366139626101</v>
      </c>
      <c r="P607" s="174">
        <f t="shared" si="38"/>
        <v>626.73541798768326</v>
      </c>
      <c r="Q607" s="175">
        <f t="shared" si="37"/>
        <v>593.9172207385061</v>
      </c>
      <c r="R607" s="165">
        <f t="shared" si="39"/>
        <v>-5.2363718895207079E-2</v>
      </c>
    </row>
    <row r="608" spans="1:18" x14ac:dyDescent="0.35">
      <c r="A608" s="106">
        <v>2862.47</v>
      </c>
      <c r="B608" s="106">
        <v>1731.2096047452194</v>
      </c>
      <c r="C608" s="106">
        <f t="shared" si="36"/>
        <v>656.23994353503133</v>
      </c>
      <c r="D608" s="145">
        <v>63550.072249703</v>
      </c>
      <c r="P608" s="174">
        <f t="shared" si="38"/>
        <v>656.23994353503133</v>
      </c>
      <c r="Q608" s="175">
        <f t="shared" si="37"/>
        <v>611.36246577117663</v>
      </c>
      <c r="R608" s="165">
        <f t="shared" si="39"/>
        <v>-6.8385775974118324E-2</v>
      </c>
    </row>
    <row r="609" spans="1:18" x14ac:dyDescent="0.35">
      <c r="A609" s="106">
        <v>2862.47</v>
      </c>
      <c r="B609" s="106">
        <v>1661.4805544625219</v>
      </c>
      <c r="C609" s="106">
        <f t="shared" si="36"/>
        <v>646.27865063750312</v>
      </c>
      <c r="D609" s="145">
        <v>71394.000753582499</v>
      </c>
      <c r="P609" s="174">
        <f t="shared" si="38"/>
        <v>646.27865063750312</v>
      </c>
      <c r="Q609" s="175">
        <f t="shared" si="37"/>
        <v>625.78374230577242</v>
      </c>
      <c r="R609" s="165">
        <f t="shared" si="39"/>
        <v>-3.1712185311264851E-2</v>
      </c>
    </row>
    <row r="610" spans="1:18" x14ac:dyDescent="0.35">
      <c r="A610" s="106">
        <v>2862.47</v>
      </c>
      <c r="B610" s="106">
        <v>592.82813972389147</v>
      </c>
      <c r="C610" s="106">
        <f t="shared" si="36"/>
        <v>493.61401996055594</v>
      </c>
      <c r="D610" s="145">
        <v>3495.45982983364</v>
      </c>
      <c r="P610" s="174">
        <f t="shared" si="38"/>
        <v>493.61401996055594</v>
      </c>
      <c r="Q610" s="175">
        <f t="shared" si="37"/>
        <v>500.95042256392924</v>
      </c>
      <c r="R610" s="165">
        <f t="shared" si="39"/>
        <v>1.4862630125375142E-2</v>
      </c>
    </row>
    <row r="611" spans="1:18" x14ac:dyDescent="0.35">
      <c r="A611" s="106">
        <v>2862.47</v>
      </c>
      <c r="B611" s="106">
        <v>869.3849891855192</v>
      </c>
      <c r="C611" s="106">
        <f t="shared" si="36"/>
        <v>533.12214131221697</v>
      </c>
      <c r="D611" s="145">
        <v>14172.2970393051</v>
      </c>
      <c r="P611" s="174">
        <f t="shared" si="38"/>
        <v>533.12214131221697</v>
      </c>
      <c r="Q611" s="175">
        <f t="shared" si="37"/>
        <v>520.58007903472651</v>
      </c>
      <c r="R611" s="165">
        <f t="shared" si="39"/>
        <v>-2.3525682588645958E-2</v>
      </c>
    </row>
    <row r="612" spans="1:18" x14ac:dyDescent="0.35">
      <c r="A612" s="106">
        <v>2862.47</v>
      </c>
      <c r="B612" s="106">
        <v>1009.6269084090886</v>
      </c>
      <c r="C612" s="106">
        <f t="shared" si="36"/>
        <v>553.15670120129835</v>
      </c>
      <c r="D612" s="145">
        <v>23954.0527728093</v>
      </c>
      <c r="P612" s="174">
        <f t="shared" si="38"/>
        <v>553.15670120129835</v>
      </c>
      <c r="Q612" s="175">
        <f t="shared" si="37"/>
        <v>538.56410379438137</v>
      </c>
      <c r="R612" s="165">
        <f t="shared" si="39"/>
        <v>-2.6380585058855877E-2</v>
      </c>
    </row>
    <row r="613" spans="1:18" x14ac:dyDescent="0.35">
      <c r="A613" s="106">
        <v>2862.47</v>
      </c>
      <c r="B613" s="106">
        <v>1408.1337448773165</v>
      </c>
      <c r="C613" s="106">
        <f t="shared" si="36"/>
        <v>610.08624926818811</v>
      </c>
      <c r="D613" s="145">
        <v>31081.371963744201</v>
      </c>
      <c r="P613" s="174">
        <f t="shared" si="38"/>
        <v>610.08624926818811</v>
      </c>
      <c r="Q613" s="175">
        <f t="shared" si="37"/>
        <v>551.66787455822339</v>
      </c>
      <c r="R613" s="165">
        <f t="shared" si="39"/>
        <v>-9.5754288479766303E-2</v>
      </c>
    </row>
    <row r="614" spans="1:18" x14ac:dyDescent="0.35">
      <c r="A614" s="106">
        <v>2862.47</v>
      </c>
      <c r="B614" s="106">
        <v>1402.7775754210277</v>
      </c>
      <c r="C614" s="106">
        <f t="shared" si="36"/>
        <v>609.32108220300393</v>
      </c>
      <c r="D614" s="145">
        <v>45016.2336447989</v>
      </c>
      <c r="P614" s="174">
        <f t="shared" si="38"/>
        <v>609.32108220300393</v>
      </c>
      <c r="Q614" s="175">
        <f t="shared" si="37"/>
        <v>577.2874978980384</v>
      </c>
      <c r="R614" s="165">
        <f t="shared" si="39"/>
        <v>-5.2572584866336647E-2</v>
      </c>
    </row>
    <row r="615" spans="1:18" x14ac:dyDescent="0.35">
      <c r="A615" s="106">
        <v>2862.47</v>
      </c>
      <c r="B615" s="106">
        <v>1533.2522185091832</v>
      </c>
      <c r="C615" s="106">
        <f t="shared" si="36"/>
        <v>627.96031692988333</v>
      </c>
      <c r="D615" s="145">
        <v>54061.366139626101</v>
      </c>
      <c r="P615" s="174">
        <f t="shared" si="38"/>
        <v>627.96031692988333</v>
      </c>
      <c r="Q615" s="175">
        <f t="shared" si="37"/>
        <v>593.9172207385061</v>
      </c>
      <c r="R615" s="165">
        <f t="shared" si="39"/>
        <v>-5.4212177543025208E-2</v>
      </c>
    </row>
    <row r="616" spans="1:18" x14ac:dyDescent="0.35">
      <c r="A616" s="106">
        <v>2862.47</v>
      </c>
      <c r="B616" s="106">
        <v>1751.2122894773636</v>
      </c>
      <c r="C616" s="106">
        <f t="shared" si="36"/>
        <v>659.09746992533758</v>
      </c>
      <c r="D616" s="145">
        <v>63550.072249703</v>
      </c>
      <c r="P616" s="174">
        <f t="shared" si="38"/>
        <v>659.09746992533758</v>
      </c>
      <c r="Q616" s="175">
        <f t="shared" si="37"/>
        <v>611.36246577117663</v>
      </c>
      <c r="R616" s="165">
        <f t="shared" si="39"/>
        <v>-7.2424802600999705E-2</v>
      </c>
    </row>
    <row r="617" spans="1:18" x14ac:dyDescent="0.35">
      <c r="A617" s="106">
        <v>2862.47</v>
      </c>
      <c r="B617" s="106">
        <v>1709.6593512807551</v>
      </c>
      <c r="C617" s="106">
        <f t="shared" si="36"/>
        <v>653.16133589725075</v>
      </c>
      <c r="D617" s="145">
        <v>71394.000753582499</v>
      </c>
      <c r="P617" s="174">
        <f t="shared" si="38"/>
        <v>653.16133589725075</v>
      </c>
      <c r="Q617" s="175">
        <f t="shared" si="37"/>
        <v>625.78374230577242</v>
      </c>
      <c r="R617" s="165">
        <f t="shared" si="39"/>
        <v>-4.1915514723279812E-2</v>
      </c>
    </row>
    <row r="618" spans="1:18" x14ac:dyDescent="0.35">
      <c r="A618" s="106">
        <v>2862.47</v>
      </c>
      <c r="B618" s="106">
        <v>593.55831590041919</v>
      </c>
      <c r="C618" s="106">
        <f t="shared" si="36"/>
        <v>493.718330842917</v>
      </c>
      <c r="D618" s="145">
        <v>3495.45982983364</v>
      </c>
      <c r="P618" s="174">
        <f t="shared" si="38"/>
        <v>493.718330842917</v>
      </c>
      <c r="Q618" s="175">
        <f t="shared" si="37"/>
        <v>500.95042256392924</v>
      </c>
      <c r="R618" s="165">
        <f t="shared" si="39"/>
        <v>1.4648213909062235E-2</v>
      </c>
    </row>
    <row r="619" spans="1:18" x14ac:dyDescent="0.35">
      <c r="A619" s="106">
        <v>2862.47</v>
      </c>
      <c r="B619" s="106">
        <v>869.26935876499965</v>
      </c>
      <c r="C619" s="106">
        <f t="shared" si="36"/>
        <v>533.10562268071419</v>
      </c>
      <c r="D619" s="145">
        <v>14172.2970393051</v>
      </c>
      <c r="P619" s="174">
        <f t="shared" si="38"/>
        <v>533.10562268071419</v>
      </c>
      <c r="Q619" s="175">
        <f t="shared" si="37"/>
        <v>520.58007903472651</v>
      </c>
      <c r="R619" s="165">
        <f t="shared" si="39"/>
        <v>-2.3495425883904852E-2</v>
      </c>
    </row>
    <row r="620" spans="1:18" x14ac:dyDescent="0.35">
      <c r="A620" s="106">
        <v>2862.47</v>
      </c>
      <c r="B620" s="106">
        <v>1008.7216405495025</v>
      </c>
      <c r="C620" s="106">
        <f t="shared" si="36"/>
        <v>553.02737722135748</v>
      </c>
      <c r="D620" s="145">
        <v>23954.0527728093</v>
      </c>
      <c r="P620" s="174">
        <f t="shared" si="38"/>
        <v>553.02737722135748</v>
      </c>
      <c r="Q620" s="175">
        <f t="shared" si="37"/>
        <v>538.56410379438137</v>
      </c>
      <c r="R620" s="165">
        <f t="shared" si="39"/>
        <v>-2.615290675055848E-2</v>
      </c>
    </row>
    <row r="621" spans="1:18" x14ac:dyDescent="0.35">
      <c r="A621" s="106">
        <v>2862.47</v>
      </c>
      <c r="B621" s="106">
        <v>1407.3860852587775</v>
      </c>
      <c r="C621" s="106">
        <f t="shared" si="36"/>
        <v>609.97944075125383</v>
      </c>
      <c r="D621" s="145">
        <v>31081.371963744201</v>
      </c>
      <c r="P621" s="174">
        <f t="shared" si="38"/>
        <v>609.97944075125383</v>
      </c>
      <c r="Q621" s="175">
        <f t="shared" si="37"/>
        <v>551.66787455822339</v>
      </c>
      <c r="R621" s="165">
        <f t="shared" si="39"/>
        <v>-9.5595953400025468E-2</v>
      </c>
    </row>
    <row r="622" spans="1:18" x14ac:dyDescent="0.35">
      <c r="A622" s="106">
        <v>2862.47</v>
      </c>
      <c r="B622" s="106">
        <v>1397.8187473437608</v>
      </c>
      <c r="C622" s="106">
        <f t="shared" si="36"/>
        <v>608.61267819196576</v>
      </c>
      <c r="D622" s="145">
        <v>45016.2336447989</v>
      </c>
      <c r="P622" s="174">
        <f t="shared" si="38"/>
        <v>608.61267819196576</v>
      </c>
      <c r="Q622" s="175">
        <f t="shared" si="37"/>
        <v>577.2874978980384</v>
      </c>
      <c r="R622" s="165">
        <f t="shared" si="39"/>
        <v>-5.1469812273688631E-2</v>
      </c>
    </row>
    <row r="623" spans="1:18" x14ac:dyDescent="0.35">
      <c r="A623" s="106">
        <v>2862.47</v>
      </c>
      <c r="B623" s="106">
        <v>1527.8580161454081</v>
      </c>
      <c r="C623" s="106">
        <f t="shared" si="36"/>
        <v>627.18971659220108</v>
      </c>
      <c r="D623" s="145">
        <v>54061.366139626101</v>
      </c>
      <c r="P623" s="174">
        <f t="shared" si="38"/>
        <v>627.18971659220108</v>
      </c>
      <c r="Q623" s="175">
        <f t="shared" si="37"/>
        <v>593.9172207385061</v>
      </c>
      <c r="R623" s="165">
        <f t="shared" si="39"/>
        <v>-5.3050129766921472E-2</v>
      </c>
    </row>
    <row r="624" spans="1:18" x14ac:dyDescent="0.35">
      <c r="A624" s="106">
        <v>2862.47</v>
      </c>
      <c r="B624" s="106">
        <v>1744.1466728338719</v>
      </c>
      <c r="C624" s="106">
        <f t="shared" si="36"/>
        <v>658.08809611912454</v>
      </c>
      <c r="D624" s="145">
        <v>63550.072249703</v>
      </c>
      <c r="P624" s="174">
        <f t="shared" si="38"/>
        <v>658.08809611912454</v>
      </c>
      <c r="Q624" s="175">
        <f t="shared" si="37"/>
        <v>611.36246577117663</v>
      </c>
      <c r="R624" s="165">
        <f t="shared" si="39"/>
        <v>-7.1002090181387811E-2</v>
      </c>
    </row>
    <row r="625" spans="1:18" x14ac:dyDescent="0.35">
      <c r="A625" s="106">
        <v>2862.47</v>
      </c>
      <c r="B625" s="106">
        <v>1706.2296420214052</v>
      </c>
      <c r="C625" s="106">
        <f t="shared" si="36"/>
        <v>652.67137743162937</v>
      </c>
      <c r="D625" s="145">
        <v>71394.000753582499</v>
      </c>
      <c r="P625" s="174">
        <f t="shared" si="38"/>
        <v>652.67137743162937</v>
      </c>
      <c r="Q625" s="175">
        <f t="shared" si="37"/>
        <v>625.78374230577242</v>
      </c>
      <c r="R625" s="165">
        <f t="shared" si="39"/>
        <v>-4.1196283544199908E-2</v>
      </c>
    </row>
    <row r="626" spans="1:18" x14ac:dyDescent="0.35">
      <c r="A626" s="106">
        <v>2862.47</v>
      </c>
      <c r="B626" s="106">
        <v>503.75471261844694</v>
      </c>
      <c r="C626" s="106">
        <f t="shared" si="36"/>
        <v>480.88924465977806</v>
      </c>
      <c r="D626" s="145">
        <v>3495.45982983364</v>
      </c>
      <c r="P626" s="174">
        <f t="shared" si="38"/>
        <v>480.88924465977806</v>
      </c>
      <c r="Q626" s="175">
        <f t="shared" si="37"/>
        <v>500.95042256392924</v>
      </c>
      <c r="R626" s="165">
        <f t="shared" si="39"/>
        <v>4.1716836312993832E-2</v>
      </c>
    </row>
    <row r="627" spans="1:18" x14ac:dyDescent="0.35">
      <c r="A627" s="106">
        <v>2862.47</v>
      </c>
      <c r="B627" s="106">
        <v>778.02782992357197</v>
      </c>
      <c r="C627" s="106">
        <f t="shared" si="36"/>
        <v>520.07111856051029</v>
      </c>
      <c r="D627" s="145">
        <v>14172.2970393051</v>
      </c>
      <c r="P627" s="174">
        <f t="shared" si="38"/>
        <v>520.07111856051029</v>
      </c>
      <c r="Q627" s="175">
        <f t="shared" si="37"/>
        <v>520.58007903472651</v>
      </c>
      <c r="R627" s="165">
        <f t="shared" si="39"/>
        <v>9.7863629809902264E-4</v>
      </c>
    </row>
    <row r="628" spans="1:18" x14ac:dyDescent="0.35">
      <c r="A628" s="106">
        <v>2862.47</v>
      </c>
      <c r="B628" s="106">
        <v>899.65259905510254</v>
      </c>
      <c r="C628" s="106">
        <f t="shared" si="36"/>
        <v>537.4460855793003</v>
      </c>
      <c r="D628" s="145">
        <v>23954.0527728093</v>
      </c>
      <c r="P628" s="174">
        <f t="shared" si="38"/>
        <v>537.4460855793003</v>
      </c>
      <c r="Q628" s="175">
        <f t="shared" si="37"/>
        <v>538.56410379438137</v>
      </c>
      <c r="R628" s="165">
        <f t="shared" si="39"/>
        <v>2.08024254912198E-3</v>
      </c>
    </row>
    <row r="629" spans="1:18" x14ac:dyDescent="0.35">
      <c r="A629" s="106">
        <v>2862.47</v>
      </c>
      <c r="B629" s="106">
        <v>1284.5375005246221</v>
      </c>
      <c r="C629" s="106">
        <f t="shared" si="36"/>
        <v>592.42964293208877</v>
      </c>
      <c r="D629" s="145">
        <v>31081.371963744201</v>
      </c>
      <c r="P629" s="174">
        <f t="shared" si="38"/>
        <v>592.42964293208877</v>
      </c>
      <c r="Q629" s="175">
        <f t="shared" si="37"/>
        <v>551.66787455822339</v>
      </c>
      <c r="R629" s="165">
        <f t="shared" si="39"/>
        <v>-6.8804403797427804E-2</v>
      </c>
    </row>
    <row r="630" spans="1:18" x14ac:dyDescent="0.35">
      <c r="A630" s="106">
        <v>2862.47</v>
      </c>
      <c r="B630" s="106">
        <v>1271.0222177748972</v>
      </c>
      <c r="C630" s="106">
        <f t="shared" si="36"/>
        <v>590.49888825355663</v>
      </c>
      <c r="D630" s="145">
        <v>45016.2336447989</v>
      </c>
      <c r="P630" s="174">
        <f t="shared" si="38"/>
        <v>590.49888825355663</v>
      </c>
      <c r="Q630" s="175">
        <f t="shared" si="37"/>
        <v>577.2874978980384</v>
      </c>
      <c r="R630" s="165">
        <f t="shared" si="39"/>
        <v>-2.2373268804268043E-2</v>
      </c>
    </row>
    <row r="631" spans="1:18" x14ac:dyDescent="0.35">
      <c r="A631" s="106">
        <v>2862.47</v>
      </c>
      <c r="B631" s="106">
        <v>1401.5660100970276</v>
      </c>
      <c r="C631" s="106">
        <f t="shared" si="36"/>
        <v>609.14800144243247</v>
      </c>
      <c r="D631" s="145">
        <v>54061.366139626101</v>
      </c>
      <c r="P631" s="174">
        <f t="shared" si="38"/>
        <v>609.14800144243247</v>
      </c>
      <c r="Q631" s="175">
        <f t="shared" si="37"/>
        <v>593.9172207385061</v>
      </c>
      <c r="R631" s="165">
        <f t="shared" si="39"/>
        <v>-2.5003415701702392E-2</v>
      </c>
    </row>
    <row r="632" spans="1:18" x14ac:dyDescent="0.35">
      <c r="A632" s="106">
        <v>2862.47</v>
      </c>
      <c r="B632" s="106">
        <v>1659.6405124692828</v>
      </c>
      <c r="C632" s="106">
        <f t="shared" si="36"/>
        <v>646.01578749561179</v>
      </c>
      <c r="D632" s="145">
        <v>63550.072249703</v>
      </c>
      <c r="P632" s="174">
        <f t="shared" si="38"/>
        <v>646.01578749561179</v>
      </c>
      <c r="Q632" s="175">
        <f t="shared" si="37"/>
        <v>611.36246577117663</v>
      </c>
      <c r="R632" s="165">
        <f t="shared" si="39"/>
        <v>-5.3641601947182371E-2</v>
      </c>
    </row>
    <row r="633" spans="1:18" x14ac:dyDescent="0.35">
      <c r="A633" s="106">
        <v>2862.47</v>
      </c>
      <c r="B633" s="106">
        <v>1657.2311637507969</v>
      </c>
      <c r="C633" s="106">
        <f t="shared" si="36"/>
        <v>645.67159482154239</v>
      </c>
      <c r="D633" s="145">
        <v>71394.000753582499</v>
      </c>
      <c r="P633" s="174">
        <f t="shared" si="38"/>
        <v>645.67159482154239</v>
      </c>
      <c r="Q633" s="175">
        <f t="shared" si="37"/>
        <v>625.78374230577242</v>
      </c>
      <c r="R633" s="165">
        <f t="shared" si="39"/>
        <v>-3.0801808032559941E-2</v>
      </c>
    </row>
    <row r="634" spans="1:18" x14ac:dyDescent="0.35">
      <c r="A634" s="106">
        <v>2862.47</v>
      </c>
      <c r="B634" s="106">
        <v>504.40058164694972</v>
      </c>
      <c r="C634" s="106">
        <f t="shared" si="36"/>
        <v>480.98151166384997</v>
      </c>
      <c r="D634" s="145">
        <v>3495.45982983364</v>
      </c>
      <c r="P634" s="174">
        <f t="shared" si="38"/>
        <v>480.98151166384997</v>
      </c>
      <c r="Q634" s="175">
        <f t="shared" si="37"/>
        <v>500.95042256392924</v>
      </c>
      <c r="R634" s="165">
        <f t="shared" si="39"/>
        <v>4.1517003077729875E-2</v>
      </c>
    </row>
    <row r="635" spans="1:18" x14ac:dyDescent="0.35">
      <c r="A635" s="106">
        <v>2862.47</v>
      </c>
      <c r="B635" s="106">
        <v>777.77128748452196</v>
      </c>
      <c r="C635" s="106">
        <f t="shared" si="36"/>
        <v>520.03446964064597</v>
      </c>
      <c r="D635" s="145">
        <v>14172.2970393051</v>
      </c>
      <c r="P635" s="174">
        <f t="shared" si="38"/>
        <v>520.03446964064597</v>
      </c>
      <c r="Q635" s="175">
        <f t="shared" si="37"/>
        <v>520.58007903472651</v>
      </c>
      <c r="R635" s="165">
        <f t="shared" si="39"/>
        <v>1.0491792870144234E-3</v>
      </c>
    </row>
    <row r="636" spans="1:18" x14ac:dyDescent="0.35">
      <c r="A636" s="106">
        <v>2862.47</v>
      </c>
      <c r="B636" s="106">
        <v>898.53477537375807</v>
      </c>
      <c r="C636" s="106">
        <f t="shared" si="36"/>
        <v>537.28639648196543</v>
      </c>
      <c r="D636" s="145">
        <v>23954.0527728093</v>
      </c>
      <c r="P636" s="174">
        <f t="shared" si="38"/>
        <v>537.28639648196543</v>
      </c>
      <c r="Q636" s="175">
        <f t="shared" si="37"/>
        <v>538.56410379438137</v>
      </c>
      <c r="R636" s="165">
        <f t="shared" si="39"/>
        <v>2.3780749350479358E-3</v>
      </c>
    </row>
    <row r="637" spans="1:18" x14ac:dyDescent="0.35">
      <c r="A637" s="106">
        <v>2862.47</v>
      </c>
      <c r="B637" s="106">
        <v>1283.925483010358</v>
      </c>
      <c r="C637" s="106">
        <f t="shared" si="36"/>
        <v>592.34221185862248</v>
      </c>
      <c r="D637" s="145">
        <v>31081.371963744201</v>
      </c>
      <c r="P637" s="174">
        <f t="shared" si="38"/>
        <v>592.34221185862248</v>
      </c>
      <c r="Q637" s="175">
        <f t="shared" si="37"/>
        <v>551.66787455822339</v>
      </c>
      <c r="R637" s="165">
        <f t="shared" si="39"/>
        <v>-6.8666957184721156E-2</v>
      </c>
    </row>
    <row r="638" spans="1:18" x14ac:dyDescent="0.35">
      <c r="A638" s="106">
        <v>2862.47</v>
      </c>
      <c r="B638" s="106">
        <v>1265.7412578254357</v>
      </c>
      <c r="C638" s="106">
        <f t="shared" si="36"/>
        <v>589.74446540363363</v>
      </c>
      <c r="D638" s="145">
        <v>45016.2336447989</v>
      </c>
      <c r="P638" s="174">
        <f t="shared" si="38"/>
        <v>589.74446540363363</v>
      </c>
      <c r="Q638" s="175">
        <f t="shared" si="37"/>
        <v>577.2874978980384</v>
      </c>
      <c r="R638" s="165">
        <f t="shared" si="39"/>
        <v>-2.1122652667998176E-2</v>
      </c>
    </row>
    <row r="639" spans="1:18" x14ac:dyDescent="0.35">
      <c r="A639" s="106">
        <v>2862.47</v>
      </c>
      <c r="B639" s="106">
        <v>1397.2828965503415</v>
      </c>
      <c r="C639" s="106">
        <f t="shared" si="36"/>
        <v>608.53612807862021</v>
      </c>
      <c r="D639" s="145">
        <v>54061.366139626101</v>
      </c>
      <c r="P639" s="174">
        <f t="shared" si="38"/>
        <v>608.53612807862021</v>
      </c>
      <c r="Q639" s="175">
        <f t="shared" si="37"/>
        <v>593.9172207385061</v>
      </c>
      <c r="R639" s="165">
        <f t="shared" si="39"/>
        <v>-2.4023072198312234E-2</v>
      </c>
    </row>
    <row r="640" spans="1:18" x14ac:dyDescent="0.35">
      <c r="A640" s="106">
        <v>2862.47</v>
      </c>
      <c r="B640" s="106">
        <v>1655.3423977867192</v>
      </c>
      <c r="C640" s="106">
        <f t="shared" si="36"/>
        <v>645.40177111238847</v>
      </c>
      <c r="D640" s="145">
        <v>63550.072249703</v>
      </c>
      <c r="P640" s="174">
        <f t="shared" si="38"/>
        <v>645.40177111238847</v>
      </c>
      <c r="Q640" s="175">
        <f t="shared" si="37"/>
        <v>611.36246577117663</v>
      </c>
      <c r="R640" s="165">
        <f t="shared" si="39"/>
        <v>-5.2741264224520301E-2</v>
      </c>
    </row>
    <row r="641" spans="1:18" x14ac:dyDescent="0.35">
      <c r="A641" s="106">
        <v>2862.47</v>
      </c>
      <c r="B641" s="106">
        <v>1655.3205367242413</v>
      </c>
      <c r="C641" s="106">
        <f t="shared" si="36"/>
        <v>645.39864810346296</v>
      </c>
      <c r="D641" s="145">
        <v>71394.000753582499</v>
      </c>
      <c r="P641" s="174">
        <f t="shared" si="38"/>
        <v>645.39864810346296</v>
      </c>
      <c r="Q641" s="175">
        <f t="shared" si="37"/>
        <v>625.78374230577242</v>
      </c>
      <c r="R641" s="165">
        <f t="shared" si="39"/>
        <v>-3.0391922659475545E-2</v>
      </c>
    </row>
    <row r="642" spans="1:18" x14ac:dyDescent="0.35">
      <c r="A642" s="106">
        <v>2862.47</v>
      </c>
      <c r="B642" s="106">
        <v>527.16403811062196</v>
      </c>
      <c r="C642" s="106">
        <f t="shared" ref="C642:C705" si="40">SUM(A642:B642)/7</f>
        <v>484.23343401580314</v>
      </c>
      <c r="D642" s="145">
        <v>3495.45982983364</v>
      </c>
      <c r="P642" s="174">
        <f t="shared" si="38"/>
        <v>484.23343401580314</v>
      </c>
      <c r="Q642" s="175">
        <f t="shared" ref="Q642:Q705" si="41">$G$17+D642*$G$18</f>
        <v>500.95042256392924</v>
      </c>
      <c r="R642" s="165">
        <f t="shared" si="39"/>
        <v>3.4522582237847876E-2</v>
      </c>
    </row>
    <row r="643" spans="1:18" x14ac:dyDescent="0.35">
      <c r="A643" s="106">
        <v>2862.47</v>
      </c>
      <c r="B643" s="106">
        <v>780.320991192733</v>
      </c>
      <c r="C643" s="106">
        <f t="shared" si="40"/>
        <v>520.39871302753329</v>
      </c>
      <c r="D643" s="145">
        <v>14172.2970393051</v>
      </c>
      <c r="P643" s="174">
        <f t="shared" ref="P643:P706" si="42">C643</f>
        <v>520.39871302753329</v>
      </c>
      <c r="Q643" s="175">
        <f t="shared" si="41"/>
        <v>520.58007903472651</v>
      </c>
      <c r="R643" s="165">
        <f t="shared" ref="R643:R706" si="43">Q643/P643-1</f>
        <v>3.4851355826392982E-4</v>
      </c>
    </row>
    <row r="644" spans="1:18" x14ac:dyDescent="0.35">
      <c r="A644" s="106">
        <v>2862.47</v>
      </c>
      <c r="B644" s="106">
        <v>879.35996030103036</v>
      </c>
      <c r="C644" s="106">
        <f t="shared" si="40"/>
        <v>534.5471371858614</v>
      </c>
      <c r="D644" s="145">
        <v>23954.0527728093</v>
      </c>
      <c r="P644" s="174">
        <f t="shared" si="42"/>
        <v>534.5471371858614</v>
      </c>
      <c r="Q644" s="175">
        <f t="shared" si="41"/>
        <v>538.56410379438137</v>
      </c>
      <c r="R644" s="165">
        <f t="shared" si="43"/>
        <v>7.5147097965342358E-3</v>
      </c>
    </row>
    <row r="645" spans="1:18" x14ac:dyDescent="0.35">
      <c r="A645" s="106">
        <v>2862.47</v>
      </c>
      <c r="B645" s="106">
        <v>1225.9243552167998</v>
      </c>
      <c r="C645" s="106">
        <f t="shared" si="40"/>
        <v>584.05633645954276</v>
      </c>
      <c r="D645" s="145">
        <v>31081.371963744201</v>
      </c>
      <c r="P645" s="174">
        <f t="shared" si="42"/>
        <v>584.05633645954276</v>
      </c>
      <c r="Q645" s="175">
        <f t="shared" si="41"/>
        <v>551.66787455822339</v>
      </c>
      <c r="R645" s="165">
        <f t="shared" si="43"/>
        <v>-5.5454345547645501E-2</v>
      </c>
    </row>
    <row r="646" spans="1:18" x14ac:dyDescent="0.35">
      <c r="A646" s="106">
        <v>2862.47</v>
      </c>
      <c r="B646" s="106">
        <v>1201.8048262819082</v>
      </c>
      <c r="C646" s="106">
        <f t="shared" si="40"/>
        <v>580.61068946884393</v>
      </c>
      <c r="D646" s="145">
        <v>45016.2336447989</v>
      </c>
      <c r="P646" s="174">
        <f t="shared" si="42"/>
        <v>580.61068946884393</v>
      </c>
      <c r="Q646" s="175">
        <f t="shared" si="41"/>
        <v>577.2874978980384</v>
      </c>
      <c r="R646" s="165">
        <f t="shared" si="43"/>
        <v>-5.7236141722530887E-3</v>
      </c>
    </row>
    <row r="647" spans="1:18" x14ac:dyDescent="0.35">
      <c r="A647" s="106">
        <v>2862.47</v>
      </c>
      <c r="B647" s="106">
        <v>1307.3893207294273</v>
      </c>
      <c r="C647" s="106">
        <f t="shared" si="40"/>
        <v>595.6941886756324</v>
      </c>
      <c r="D647" s="145">
        <v>54061.366139626101</v>
      </c>
      <c r="P647" s="174">
        <f t="shared" si="42"/>
        <v>595.6941886756324</v>
      </c>
      <c r="Q647" s="175">
        <f t="shared" si="41"/>
        <v>593.9172207385061</v>
      </c>
      <c r="R647" s="165">
        <f t="shared" si="43"/>
        <v>-2.983020433818373E-3</v>
      </c>
    </row>
    <row r="648" spans="1:18" x14ac:dyDescent="0.35">
      <c r="A648" s="106">
        <v>2862.47</v>
      </c>
      <c r="B648" s="106">
        <v>1523.2789098641858</v>
      </c>
      <c r="C648" s="106">
        <f t="shared" si="40"/>
        <v>626.53555855202649</v>
      </c>
      <c r="D648" s="145">
        <v>63550.072249703</v>
      </c>
      <c r="P648" s="174">
        <f t="shared" si="42"/>
        <v>626.53555855202649</v>
      </c>
      <c r="Q648" s="175">
        <f t="shared" si="41"/>
        <v>611.36246577117663</v>
      </c>
      <c r="R648" s="165">
        <f t="shared" si="43"/>
        <v>-2.4217448752495541E-2</v>
      </c>
    </row>
    <row r="649" spans="1:18" x14ac:dyDescent="0.35">
      <c r="A649" s="106">
        <v>2862.47</v>
      </c>
      <c r="B649" s="106">
        <v>1490.5768243629525</v>
      </c>
      <c r="C649" s="106">
        <f t="shared" si="40"/>
        <v>621.8638320518503</v>
      </c>
      <c r="D649" s="145">
        <v>71394.000753582499</v>
      </c>
      <c r="P649" s="174">
        <f t="shared" si="42"/>
        <v>621.8638320518503</v>
      </c>
      <c r="Q649" s="175">
        <f t="shared" si="41"/>
        <v>625.78374230577242</v>
      </c>
      <c r="R649" s="165">
        <f t="shared" si="43"/>
        <v>6.3034864738609198E-3</v>
      </c>
    </row>
    <row r="650" spans="1:18" x14ac:dyDescent="0.35">
      <c r="A650" s="106">
        <v>2862.47</v>
      </c>
      <c r="B650" s="106">
        <v>531.79461324817476</v>
      </c>
      <c r="C650" s="106">
        <f t="shared" si="40"/>
        <v>484.89494474973924</v>
      </c>
      <c r="D650" s="145">
        <v>3495.45982983364</v>
      </c>
      <c r="P650" s="174">
        <f t="shared" si="42"/>
        <v>484.89494474973924</v>
      </c>
      <c r="Q650" s="175">
        <f t="shared" si="41"/>
        <v>500.95042256392924</v>
      </c>
      <c r="R650" s="165">
        <f t="shared" si="43"/>
        <v>3.3111250154353344E-2</v>
      </c>
    </row>
    <row r="651" spans="1:18" x14ac:dyDescent="0.35">
      <c r="A651" s="106">
        <v>2862.47</v>
      </c>
      <c r="B651" s="106">
        <v>781.19740979168034</v>
      </c>
      <c r="C651" s="106">
        <f t="shared" si="40"/>
        <v>520.52391568452572</v>
      </c>
      <c r="D651" s="145">
        <v>14172.2970393051</v>
      </c>
      <c r="P651" s="174">
        <f t="shared" si="42"/>
        <v>520.52391568452572</v>
      </c>
      <c r="Q651" s="175">
        <f t="shared" si="41"/>
        <v>520.58007903472651</v>
      </c>
      <c r="R651" s="165">
        <f t="shared" si="43"/>
        <v>1.0789773247399381E-4</v>
      </c>
    </row>
    <row r="652" spans="1:18" x14ac:dyDescent="0.35">
      <c r="A652" s="106">
        <v>2862.47</v>
      </c>
      <c r="B652" s="106">
        <v>881.55804064787742</v>
      </c>
      <c r="C652" s="106">
        <f t="shared" si="40"/>
        <v>534.86114866398248</v>
      </c>
      <c r="D652" s="145">
        <v>23954.0527728093</v>
      </c>
      <c r="P652" s="174">
        <f t="shared" si="42"/>
        <v>534.86114866398248</v>
      </c>
      <c r="Q652" s="175">
        <f t="shared" si="41"/>
        <v>538.56410379438137</v>
      </c>
      <c r="R652" s="165">
        <f t="shared" si="43"/>
        <v>6.9232082749857149E-3</v>
      </c>
    </row>
    <row r="653" spans="1:18" x14ac:dyDescent="0.35">
      <c r="A653" s="106">
        <v>2862.47</v>
      </c>
      <c r="B653" s="106">
        <v>1223.8536114401941</v>
      </c>
      <c r="C653" s="106">
        <f t="shared" si="40"/>
        <v>583.76051592002773</v>
      </c>
      <c r="D653" s="145">
        <v>31081.371963744201</v>
      </c>
      <c r="P653" s="174">
        <f t="shared" si="42"/>
        <v>583.76051592002773</v>
      </c>
      <c r="Q653" s="175">
        <f t="shared" si="41"/>
        <v>551.66787455822339</v>
      </c>
      <c r="R653" s="165">
        <f t="shared" si="43"/>
        <v>-5.497569720217399E-2</v>
      </c>
    </row>
    <row r="654" spans="1:18" x14ac:dyDescent="0.35">
      <c r="A654" s="106">
        <v>2862.47</v>
      </c>
      <c r="B654" s="106">
        <v>1198.4035896102359</v>
      </c>
      <c r="C654" s="106">
        <f t="shared" si="40"/>
        <v>580.12479851574801</v>
      </c>
      <c r="D654" s="145">
        <v>45016.2336447989</v>
      </c>
      <c r="P654" s="174">
        <f t="shared" si="42"/>
        <v>580.12479851574801</v>
      </c>
      <c r="Q654" s="175">
        <f t="shared" si="41"/>
        <v>577.2874978980384</v>
      </c>
      <c r="R654" s="165">
        <f t="shared" si="43"/>
        <v>-4.8908452542778535E-3</v>
      </c>
    </row>
    <row r="655" spans="1:18" x14ac:dyDescent="0.35">
      <c r="A655" s="106">
        <v>2862.47</v>
      </c>
      <c r="B655" s="106">
        <v>1304.1678023201832</v>
      </c>
      <c r="C655" s="106">
        <f t="shared" si="40"/>
        <v>595.23397176002618</v>
      </c>
      <c r="D655" s="145">
        <v>54061.366139626101</v>
      </c>
      <c r="P655" s="174">
        <f t="shared" si="42"/>
        <v>595.23397176002618</v>
      </c>
      <c r="Q655" s="175">
        <f t="shared" si="41"/>
        <v>593.9172207385061</v>
      </c>
      <c r="R655" s="165">
        <f t="shared" si="43"/>
        <v>-2.2121570407458435E-3</v>
      </c>
    </row>
    <row r="656" spans="1:18" x14ac:dyDescent="0.35">
      <c r="A656" s="106">
        <v>2862.47</v>
      </c>
      <c r="B656" s="106">
        <v>1519.2278593585636</v>
      </c>
      <c r="C656" s="106">
        <f t="shared" si="40"/>
        <v>625.95683705122337</v>
      </c>
      <c r="D656" s="145">
        <v>63550.072249703</v>
      </c>
      <c r="P656" s="174">
        <f t="shared" si="42"/>
        <v>625.95683705122337</v>
      </c>
      <c r="Q656" s="175">
        <f t="shared" si="41"/>
        <v>611.36246577117663</v>
      </c>
      <c r="R656" s="165">
        <f t="shared" si="43"/>
        <v>-2.3315299739832485E-2</v>
      </c>
    </row>
    <row r="657" spans="1:18" x14ac:dyDescent="0.35">
      <c r="A657" s="106">
        <v>2862.47</v>
      </c>
      <c r="B657" s="106">
        <v>1487.9967696417332</v>
      </c>
      <c r="C657" s="106">
        <f t="shared" si="40"/>
        <v>621.49525280596185</v>
      </c>
      <c r="D657" s="145">
        <v>71394.000753582499</v>
      </c>
      <c r="P657" s="174">
        <f t="shared" si="42"/>
        <v>621.49525280596185</v>
      </c>
      <c r="Q657" s="175">
        <f t="shared" si="41"/>
        <v>625.78374230577242</v>
      </c>
      <c r="R657" s="165">
        <f t="shared" si="43"/>
        <v>6.9002771629367299E-3</v>
      </c>
    </row>
    <row r="658" spans="1:18" x14ac:dyDescent="0.35">
      <c r="A658" s="106">
        <v>2862.47</v>
      </c>
      <c r="B658" s="106">
        <v>565.06734697352749</v>
      </c>
      <c r="C658" s="106">
        <f t="shared" si="40"/>
        <v>489.64819242478961</v>
      </c>
      <c r="D658" s="145">
        <v>3495.45982983364</v>
      </c>
      <c r="P658" s="174">
        <f t="shared" si="42"/>
        <v>489.64819242478961</v>
      </c>
      <c r="Q658" s="175">
        <f t="shared" si="41"/>
        <v>500.95042256392924</v>
      </c>
      <c r="R658" s="165">
        <f t="shared" si="43"/>
        <v>2.3082348334974467E-2</v>
      </c>
    </row>
    <row r="659" spans="1:18" x14ac:dyDescent="0.35">
      <c r="A659" s="106">
        <v>2862.47</v>
      </c>
      <c r="B659" s="106">
        <v>819.73749406481079</v>
      </c>
      <c r="C659" s="106">
        <f t="shared" si="40"/>
        <v>526.02964200925874</v>
      </c>
      <c r="D659" s="145">
        <v>14172.2970393051</v>
      </c>
      <c r="P659" s="174">
        <f t="shared" si="42"/>
        <v>526.02964200925874</v>
      </c>
      <c r="Q659" s="175">
        <f t="shared" si="41"/>
        <v>520.58007903472651</v>
      </c>
      <c r="R659" s="165">
        <f t="shared" si="43"/>
        <v>-1.035980207069076E-2</v>
      </c>
    </row>
    <row r="660" spans="1:18" x14ac:dyDescent="0.35">
      <c r="A660" s="106">
        <v>2862.47</v>
      </c>
      <c r="B660" s="106">
        <v>921.51416288478868</v>
      </c>
      <c r="C660" s="106">
        <f t="shared" si="40"/>
        <v>540.56916612639839</v>
      </c>
      <c r="D660" s="145">
        <v>23954.0527728093</v>
      </c>
      <c r="P660" s="174">
        <f t="shared" si="42"/>
        <v>540.56916612639839</v>
      </c>
      <c r="Q660" s="175">
        <f t="shared" si="41"/>
        <v>538.56410379438137</v>
      </c>
      <c r="R660" s="165">
        <f t="shared" si="43"/>
        <v>-3.7091688865364958E-3</v>
      </c>
    </row>
    <row r="661" spans="1:18" x14ac:dyDescent="0.35">
      <c r="A661" s="106">
        <v>2862.47</v>
      </c>
      <c r="B661" s="106">
        <v>1274.7812188244247</v>
      </c>
      <c r="C661" s="106">
        <f t="shared" si="40"/>
        <v>591.03588840348925</v>
      </c>
      <c r="D661" s="145">
        <v>31081.371963744201</v>
      </c>
      <c r="P661" s="174">
        <f t="shared" si="42"/>
        <v>591.03588840348925</v>
      </c>
      <c r="Q661" s="175">
        <f t="shared" si="41"/>
        <v>551.66787455822339</v>
      </c>
      <c r="R661" s="165">
        <f t="shared" si="43"/>
        <v>-6.6608499784348241E-2</v>
      </c>
    </row>
    <row r="662" spans="1:18" x14ac:dyDescent="0.35">
      <c r="A662" s="106">
        <v>2862.47</v>
      </c>
      <c r="B662" s="106">
        <v>1258.9959320943387</v>
      </c>
      <c r="C662" s="106">
        <f t="shared" si="40"/>
        <v>588.7808474420483</v>
      </c>
      <c r="D662" s="145">
        <v>45016.2336447989</v>
      </c>
      <c r="P662" s="174">
        <f t="shared" si="42"/>
        <v>588.7808474420483</v>
      </c>
      <c r="Q662" s="175">
        <f t="shared" si="41"/>
        <v>577.2874978980384</v>
      </c>
      <c r="R662" s="165">
        <f t="shared" si="43"/>
        <v>-1.9520590036076424E-2</v>
      </c>
    </row>
    <row r="663" spans="1:18" x14ac:dyDescent="0.35">
      <c r="A663" s="106">
        <v>2862.47</v>
      </c>
      <c r="B663" s="106">
        <v>1356.2824782729997</v>
      </c>
      <c r="C663" s="106">
        <f t="shared" si="40"/>
        <v>602.67892546757139</v>
      </c>
      <c r="D663" s="145">
        <v>54061.366139626101</v>
      </c>
      <c r="P663" s="174">
        <f t="shared" si="42"/>
        <v>602.67892546757139</v>
      </c>
      <c r="Q663" s="175">
        <f t="shared" si="41"/>
        <v>593.9172207385061</v>
      </c>
      <c r="R663" s="165">
        <f t="shared" si="43"/>
        <v>-1.4537931158398743E-2</v>
      </c>
    </row>
    <row r="664" spans="1:18" x14ac:dyDescent="0.35">
      <c r="A664" s="106">
        <v>2862.47</v>
      </c>
      <c r="B664" s="106">
        <v>1533.6498650990663</v>
      </c>
      <c r="C664" s="106">
        <f t="shared" si="40"/>
        <v>628.01712358558086</v>
      </c>
      <c r="D664" s="145">
        <v>63550.072249703</v>
      </c>
      <c r="P664" s="174">
        <f t="shared" si="42"/>
        <v>628.01712358558086</v>
      </c>
      <c r="Q664" s="175">
        <f t="shared" si="41"/>
        <v>611.36246577117663</v>
      </c>
      <c r="R664" s="165">
        <f t="shared" si="43"/>
        <v>-2.6519432653868802E-2</v>
      </c>
    </row>
    <row r="665" spans="1:18" x14ac:dyDescent="0.35">
      <c r="A665" s="106">
        <v>2862.47</v>
      </c>
      <c r="B665" s="106">
        <v>1499.1702264570247</v>
      </c>
      <c r="C665" s="106">
        <f t="shared" si="40"/>
        <v>623.09146092243202</v>
      </c>
      <c r="D665" s="145">
        <v>71394.000753582499</v>
      </c>
      <c r="P665" s="174">
        <f t="shared" si="42"/>
        <v>623.09146092243202</v>
      </c>
      <c r="Q665" s="175">
        <f t="shared" si="41"/>
        <v>625.78374230577242</v>
      </c>
      <c r="R665" s="165">
        <f t="shared" si="43"/>
        <v>4.3208446146167923E-3</v>
      </c>
    </row>
    <row r="666" spans="1:18" x14ac:dyDescent="0.35">
      <c r="A666" s="106">
        <v>2862.47</v>
      </c>
      <c r="B666" s="106">
        <v>570.90080286532748</v>
      </c>
      <c r="C666" s="106">
        <f t="shared" si="40"/>
        <v>490.48154326647534</v>
      </c>
      <c r="D666" s="145">
        <v>3495.45982983364</v>
      </c>
      <c r="P666" s="174">
        <f t="shared" si="42"/>
        <v>490.48154326647534</v>
      </c>
      <c r="Q666" s="175">
        <f t="shared" si="41"/>
        <v>500.95042256392924</v>
      </c>
      <c r="R666" s="165">
        <f t="shared" si="43"/>
        <v>2.1344084076505565E-2</v>
      </c>
    </row>
    <row r="667" spans="1:18" x14ac:dyDescent="0.35">
      <c r="A667" s="106">
        <v>2862.47</v>
      </c>
      <c r="B667" s="106">
        <v>822.91975443820525</v>
      </c>
      <c r="C667" s="106">
        <f t="shared" si="40"/>
        <v>526.48425063402931</v>
      </c>
      <c r="D667" s="145">
        <v>14172.2970393051</v>
      </c>
      <c r="P667" s="174">
        <f t="shared" si="42"/>
        <v>526.48425063402931</v>
      </c>
      <c r="Q667" s="175">
        <f t="shared" si="41"/>
        <v>520.58007903472651</v>
      </c>
      <c r="R667" s="165">
        <f t="shared" si="43"/>
        <v>-1.1214336596379826E-2</v>
      </c>
    </row>
    <row r="668" spans="1:18" x14ac:dyDescent="0.35">
      <c r="A668" s="106">
        <v>2862.47</v>
      </c>
      <c r="B668" s="106">
        <v>926.08251827794697</v>
      </c>
      <c r="C668" s="106">
        <f t="shared" si="40"/>
        <v>541.2217883254209</v>
      </c>
      <c r="D668" s="145">
        <v>23954.0527728093</v>
      </c>
      <c r="P668" s="174">
        <f t="shared" si="42"/>
        <v>541.2217883254209</v>
      </c>
      <c r="Q668" s="175">
        <f t="shared" si="41"/>
        <v>538.56410379438137</v>
      </c>
      <c r="R668" s="165">
        <f t="shared" si="43"/>
        <v>-4.9105276032264111E-3</v>
      </c>
    </row>
    <row r="669" spans="1:18" x14ac:dyDescent="0.35">
      <c r="A669" s="106">
        <v>2862.47</v>
      </c>
      <c r="B669" s="106">
        <v>1276.4091418683747</v>
      </c>
      <c r="C669" s="106">
        <f t="shared" si="40"/>
        <v>591.26844883833917</v>
      </c>
      <c r="D669" s="145">
        <v>31081.371963744201</v>
      </c>
      <c r="P669" s="174">
        <f t="shared" si="42"/>
        <v>591.26844883833917</v>
      </c>
      <c r="Q669" s="175">
        <f t="shared" si="41"/>
        <v>551.66787455822339</v>
      </c>
      <c r="R669" s="165">
        <f t="shared" si="43"/>
        <v>-6.697562563657633E-2</v>
      </c>
    </row>
    <row r="670" spans="1:18" x14ac:dyDescent="0.35">
      <c r="A670" s="106">
        <v>2862.47</v>
      </c>
      <c r="B670" s="106">
        <v>1259.4956545002747</v>
      </c>
      <c r="C670" s="106">
        <f t="shared" si="40"/>
        <v>588.85223635718205</v>
      </c>
      <c r="D670" s="145">
        <v>45016.2336447989</v>
      </c>
      <c r="P670" s="174">
        <f t="shared" si="42"/>
        <v>588.85223635718205</v>
      </c>
      <c r="Q670" s="175">
        <f t="shared" si="41"/>
        <v>577.2874978980384</v>
      </c>
      <c r="R670" s="165">
        <f t="shared" si="43"/>
        <v>-1.9639457482044431E-2</v>
      </c>
    </row>
    <row r="671" spans="1:18" x14ac:dyDescent="0.35">
      <c r="A671" s="106">
        <v>2862.47</v>
      </c>
      <c r="B671" s="106">
        <v>1356.5949855252218</v>
      </c>
      <c r="C671" s="106">
        <f t="shared" si="40"/>
        <v>602.72356936074596</v>
      </c>
      <c r="D671" s="145">
        <v>54061.366139626101</v>
      </c>
      <c r="P671" s="174">
        <f t="shared" si="42"/>
        <v>602.72356936074596</v>
      </c>
      <c r="Q671" s="175">
        <f t="shared" si="41"/>
        <v>593.9172207385061</v>
      </c>
      <c r="R671" s="165">
        <f t="shared" si="43"/>
        <v>-1.4610924592811214E-2</v>
      </c>
    </row>
    <row r="672" spans="1:18" x14ac:dyDescent="0.35">
      <c r="A672" s="106">
        <v>2862.47</v>
      </c>
      <c r="B672" s="106">
        <v>1533.9815539597637</v>
      </c>
      <c r="C672" s="106">
        <f t="shared" si="40"/>
        <v>628.06450770853758</v>
      </c>
      <c r="D672" s="145">
        <v>63550.072249703</v>
      </c>
      <c r="P672" s="174">
        <f t="shared" si="42"/>
        <v>628.06450770853758</v>
      </c>
      <c r="Q672" s="175">
        <f t="shared" si="41"/>
        <v>611.36246577117663</v>
      </c>
      <c r="R672" s="165">
        <f t="shared" si="43"/>
        <v>-2.659287657934617E-2</v>
      </c>
    </row>
    <row r="673" spans="1:18" x14ac:dyDescent="0.35">
      <c r="A673" s="106">
        <v>2862.47</v>
      </c>
      <c r="B673" s="106">
        <v>1500.3457061462832</v>
      </c>
      <c r="C673" s="106">
        <f t="shared" si="40"/>
        <v>623.25938659232611</v>
      </c>
      <c r="D673" s="145">
        <v>71394.000753582499</v>
      </c>
      <c r="P673" s="174">
        <f t="shared" si="42"/>
        <v>623.25938659232611</v>
      </c>
      <c r="Q673" s="175">
        <f t="shared" si="41"/>
        <v>625.78374230577242</v>
      </c>
      <c r="R673" s="165">
        <f t="shared" si="43"/>
        <v>4.0502490098837107E-3</v>
      </c>
    </row>
    <row r="674" spans="1:18" x14ac:dyDescent="0.35">
      <c r="A674" s="106">
        <v>2862.47</v>
      </c>
      <c r="B674" s="106">
        <v>572.65008766028302</v>
      </c>
      <c r="C674" s="106">
        <f t="shared" si="40"/>
        <v>490.73144109432616</v>
      </c>
      <c r="D674" s="145">
        <v>3495.45982983364</v>
      </c>
      <c r="P674" s="174">
        <f t="shared" si="42"/>
        <v>490.73144109432616</v>
      </c>
      <c r="Q674" s="175">
        <f t="shared" si="41"/>
        <v>500.95042256392924</v>
      </c>
      <c r="R674" s="165">
        <f t="shared" si="43"/>
        <v>2.0823979500508072E-2</v>
      </c>
    </row>
    <row r="675" spans="1:18" x14ac:dyDescent="0.35">
      <c r="A675" s="106">
        <v>2862.47</v>
      </c>
      <c r="B675" s="106">
        <v>825.3427366451192</v>
      </c>
      <c r="C675" s="106">
        <f t="shared" si="40"/>
        <v>526.83039094930268</v>
      </c>
      <c r="D675" s="145">
        <v>14172.2970393051</v>
      </c>
      <c r="P675" s="174">
        <f t="shared" si="42"/>
        <v>526.83039094930268</v>
      </c>
      <c r="Q675" s="175">
        <f t="shared" si="41"/>
        <v>520.58007903472651</v>
      </c>
      <c r="R675" s="165">
        <f t="shared" si="43"/>
        <v>-1.1863992704205351E-2</v>
      </c>
    </row>
    <row r="676" spans="1:18" x14ac:dyDescent="0.35">
      <c r="A676" s="106">
        <v>2862.47</v>
      </c>
      <c r="B676" s="106">
        <v>933.77805007636357</v>
      </c>
      <c r="C676" s="106">
        <f t="shared" si="40"/>
        <v>542.32115001090904</v>
      </c>
      <c r="D676" s="145">
        <v>23954.0527728093</v>
      </c>
      <c r="P676" s="174">
        <f t="shared" si="42"/>
        <v>542.32115001090904</v>
      </c>
      <c r="Q676" s="175">
        <f t="shared" si="41"/>
        <v>538.56410379438137</v>
      </c>
      <c r="R676" s="165">
        <f t="shared" si="43"/>
        <v>-6.9277147248490989E-3</v>
      </c>
    </row>
    <row r="677" spans="1:18" x14ac:dyDescent="0.35">
      <c r="A677" s="106">
        <v>2862.47</v>
      </c>
      <c r="B677" s="106">
        <v>1284.5407155682692</v>
      </c>
      <c r="C677" s="106">
        <f t="shared" si="40"/>
        <v>592.43010222403848</v>
      </c>
      <c r="D677" s="145">
        <v>31081.371963744201</v>
      </c>
      <c r="P677" s="174">
        <f t="shared" si="42"/>
        <v>592.43010222403848</v>
      </c>
      <c r="Q677" s="175">
        <f t="shared" si="41"/>
        <v>551.66787455822339</v>
      </c>
      <c r="R677" s="165">
        <f t="shared" si="43"/>
        <v>-6.880512572333819E-2</v>
      </c>
    </row>
    <row r="678" spans="1:18" x14ac:dyDescent="0.35">
      <c r="A678" s="106">
        <v>2862.47</v>
      </c>
      <c r="B678" s="106">
        <v>1265.2296541676749</v>
      </c>
      <c r="C678" s="106">
        <f t="shared" si="40"/>
        <v>589.67137916681065</v>
      </c>
      <c r="D678" s="145">
        <v>45016.2336447989</v>
      </c>
      <c r="P678" s="174">
        <f t="shared" si="42"/>
        <v>589.67137916681065</v>
      </c>
      <c r="Q678" s="175">
        <f t="shared" si="41"/>
        <v>577.2874978980384</v>
      </c>
      <c r="R678" s="165">
        <f t="shared" si="43"/>
        <v>-2.1001326681770349E-2</v>
      </c>
    </row>
    <row r="679" spans="1:18" x14ac:dyDescent="0.35">
      <c r="A679" s="106">
        <v>2862.47</v>
      </c>
      <c r="B679" s="106">
        <v>1355.1589949131719</v>
      </c>
      <c r="C679" s="106">
        <f t="shared" si="40"/>
        <v>602.51842784473877</v>
      </c>
      <c r="D679" s="145">
        <v>54061.366139626101</v>
      </c>
      <c r="P679" s="174">
        <f t="shared" si="42"/>
        <v>602.51842784473877</v>
      </c>
      <c r="Q679" s="175">
        <f t="shared" si="41"/>
        <v>593.9172207385061</v>
      </c>
      <c r="R679" s="165">
        <f t="shared" si="43"/>
        <v>-1.4275425794029184E-2</v>
      </c>
    </row>
    <row r="680" spans="1:18" x14ac:dyDescent="0.35">
      <c r="A680" s="106">
        <v>2862.47</v>
      </c>
      <c r="B680" s="106">
        <v>1531.5178175873498</v>
      </c>
      <c r="C680" s="106">
        <f t="shared" si="40"/>
        <v>627.71254536962135</v>
      </c>
      <c r="D680" s="145">
        <v>63550.072249703</v>
      </c>
      <c r="P680" s="174">
        <f t="shared" si="42"/>
        <v>627.71254536962135</v>
      </c>
      <c r="Q680" s="175">
        <f t="shared" si="41"/>
        <v>611.36246577117663</v>
      </c>
      <c r="R680" s="165">
        <f t="shared" si="43"/>
        <v>-2.604708113459353E-2</v>
      </c>
    </row>
    <row r="681" spans="1:18" x14ac:dyDescent="0.35">
      <c r="A681" s="106">
        <v>2862.47</v>
      </c>
      <c r="B681" s="106">
        <v>1514.6132671084247</v>
      </c>
      <c r="C681" s="106">
        <f t="shared" si="40"/>
        <v>625.29760958691782</v>
      </c>
      <c r="D681" s="145">
        <v>71394.000753582499</v>
      </c>
      <c r="P681" s="174">
        <f t="shared" si="42"/>
        <v>625.29760958691782</v>
      </c>
      <c r="Q681" s="175">
        <f t="shared" si="41"/>
        <v>625.78374230577242</v>
      </c>
      <c r="R681" s="165">
        <f t="shared" si="43"/>
        <v>7.7744215138730866E-4</v>
      </c>
    </row>
    <row r="682" spans="1:18" x14ac:dyDescent="0.35">
      <c r="A682" s="106">
        <v>2862.47</v>
      </c>
      <c r="B682" s="106">
        <v>576.88808627275523</v>
      </c>
      <c r="C682" s="106">
        <f t="shared" si="40"/>
        <v>491.33686946753642</v>
      </c>
      <c r="D682" s="145">
        <v>3495.45982983364</v>
      </c>
      <c r="P682" s="174">
        <f t="shared" si="42"/>
        <v>491.33686946753642</v>
      </c>
      <c r="Q682" s="175">
        <f t="shared" si="41"/>
        <v>500.95042256392924</v>
      </c>
      <c r="R682" s="165">
        <f t="shared" si="43"/>
        <v>1.956611378830786E-2</v>
      </c>
    </row>
    <row r="683" spans="1:18" x14ac:dyDescent="0.35">
      <c r="A683" s="106">
        <v>2862.47</v>
      </c>
      <c r="B683" s="106">
        <v>827.07819253303023</v>
      </c>
      <c r="C683" s="106">
        <f t="shared" si="40"/>
        <v>527.07831321900426</v>
      </c>
      <c r="D683" s="145">
        <v>14172.2970393051</v>
      </c>
      <c r="P683" s="174">
        <f t="shared" si="42"/>
        <v>527.07831321900426</v>
      </c>
      <c r="Q683" s="175">
        <f t="shared" si="41"/>
        <v>520.58007903472651</v>
      </c>
      <c r="R683" s="165">
        <f t="shared" si="43"/>
        <v>-1.2328783069429194E-2</v>
      </c>
    </row>
    <row r="684" spans="1:18" x14ac:dyDescent="0.35">
      <c r="A684" s="106">
        <v>2862.47</v>
      </c>
      <c r="B684" s="106">
        <v>936.30430063812469</v>
      </c>
      <c r="C684" s="106">
        <f t="shared" si="40"/>
        <v>542.68204294830343</v>
      </c>
      <c r="D684" s="145">
        <v>23954.0527728093</v>
      </c>
      <c r="P684" s="174">
        <f t="shared" si="42"/>
        <v>542.68204294830343</v>
      </c>
      <c r="Q684" s="175">
        <f t="shared" si="41"/>
        <v>538.56410379438137</v>
      </c>
      <c r="R684" s="165">
        <f t="shared" si="43"/>
        <v>-7.5881249572032905E-3</v>
      </c>
    </row>
    <row r="685" spans="1:18" x14ac:dyDescent="0.35">
      <c r="A685" s="106">
        <v>2862.47</v>
      </c>
      <c r="B685" s="106">
        <v>1283.165859102086</v>
      </c>
      <c r="C685" s="106">
        <f t="shared" si="40"/>
        <v>592.23369415744071</v>
      </c>
      <c r="D685" s="145">
        <v>31081.371963744201</v>
      </c>
      <c r="P685" s="174">
        <f t="shared" si="42"/>
        <v>592.23369415744071</v>
      </c>
      <c r="Q685" s="175">
        <f t="shared" si="41"/>
        <v>551.66787455822339</v>
      </c>
      <c r="R685" s="165">
        <f t="shared" si="43"/>
        <v>-6.8496304751673232E-2</v>
      </c>
    </row>
    <row r="686" spans="1:18" x14ac:dyDescent="0.35">
      <c r="A686" s="106">
        <v>2862.47</v>
      </c>
      <c r="B686" s="106">
        <v>1262.400943477083</v>
      </c>
      <c r="C686" s="106">
        <f t="shared" si="40"/>
        <v>589.2672776395832</v>
      </c>
      <c r="D686" s="145">
        <v>45016.2336447989</v>
      </c>
      <c r="P686" s="174">
        <f t="shared" si="42"/>
        <v>589.2672776395832</v>
      </c>
      <c r="Q686" s="175">
        <f t="shared" si="41"/>
        <v>577.2874978980384</v>
      </c>
      <c r="R686" s="165">
        <f t="shared" si="43"/>
        <v>-2.0329959249615892E-2</v>
      </c>
    </row>
    <row r="687" spans="1:18" x14ac:dyDescent="0.35">
      <c r="A687" s="106">
        <v>2862.47</v>
      </c>
      <c r="B687" s="106">
        <v>1352.4280348131219</v>
      </c>
      <c r="C687" s="106">
        <f t="shared" si="40"/>
        <v>602.12829068758879</v>
      </c>
      <c r="D687" s="145">
        <v>54061.366139626101</v>
      </c>
      <c r="P687" s="174">
        <f t="shared" si="42"/>
        <v>602.12829068758879</v>
      </c>
      <c r="Q687" s="175">
        <f t="shared" si="41"/>
        <v>593.9172207385061</v>
      </c>
      <c r="R687" s="165">
        <f t="shared" si="43"/>
        <v>-1.3636744986199267E-2</v>
      </c>
    </row>
    <row r="688" spans="1:18" x14ac:dyDescent="0.35">
      <c r="A688" s="106">
        <v>2862.47</v>
      </c>
      <c r="B688" s="106">
        <v>1527.4719885947052</v>
      </c>
      <c r="C688" s="106">
        <f t="shared" si="40"/>
        <v>627.13456979924354</v>
      </c>
      <c r="D688" s="145">
        <v>63550.072249703</v>
      </c>
      <c r="P688" s="174">
        <f t="shared" si="42"/>
        <v>627.13456979924354</v>
      </c>
      <c r="Q688" s="175">
        <f t="shared" si="41"/>
        <v>611.36246577117663</v>
      </c>
      <c r="R688" s="165">
        <f t="shared" si="43"/>
        <v>-2.5149473155523627E-2</v>
      </c>
    </row>
    <row r="689" spans="1:18" x14ac:dyDescent="0.35">
      <c r="A689" s="106">
        <v>2862.47</v>
      </c>
      <c r="B689" s="106">
        <v>1511.8635341193165</v>
      </c>
      <c r="C689" s="106">
        <f t="shared" si="40"/>
        <v>624.9047905884737</v>
      </c>
      <c r="D689" s="145">
        <v>71394.000753582499</v>
      </c>
      <c r="P689" s="174">
        <f t="shared" si="42"/>
        <v>624.9047905884737</v>
      </c>
      <c r="Q689" s="175">
        <f t="shared" si="41"/>
        <v>625.78374230577242</v>
      </c>
      <c r="R689" s="165">
        <f t="shared" si="43"/>
        <v>1.4065370125759813E-3</v>
      </c>
    </row>
    <row r="690" spans="1:18" x14ac:dyDescent="0.35">
      <c r="A690" s="106">
        <v>2862.47</v>
      </c>
      <c r="B690" s="106">
        <v>528.2400449105553</v>
      </c>
      <c r="C690" s="106">
        <f t="shared" si="40"/>
        <v>484.38714927293643</v>
      </c>
      <c r="D690" s="145">
        <v>3495.45982983364</v>
      </c>
      <c r="P690" s="174">
        <f t="shared" si="42"/>
        <v>484.38714927293643</v>
      </c>
      <c r="Q690" s="175">
        <f t="shared" si="41"/>
        <v>500.95042256392924</v>
      </c>
      <c r="R690" s="165">
        <f t="shared" si="43"/>
        <v>3.4194287185063121E-2</v>
      </c>
    </row>
    <row r="691" spans="1:18" x14ac:dyDescent="0.35">
      <c r="A691" s="106">
        <v>2862.47</v>
      </c>
      <c r="B691" s="106">
        <v>780.27462592850532</v>
      </c>
      <c r="C691" s="106">
        <f t="shared" si="40"/>
        <v>520.39208941835784</v>
      </c>
      <c r="D691" s="145">
        <v>14172.2970393051</v>
      </c>
      <c r="P691" s="174">
        <f t="shared" si="42"/>
        <v>520.39208941835784</v>
      </c>
      <c r="Q691" s="175">
        <f t="shared" si="41"/>
        <v>520.58007903472651</v>
      </c>
      <c r="R691" s="165">
        <f t="shared" si="43"/>
        <v>3.6124610690912995E-4</v>
      </c>
    </row>
    <row r="692" spans="1:18" x14ac:dyDescent="0.35">
      <c r="A692" s="106">
        <v>2862.47</v>
      </c>
      <c r="B692" s="106">
        <v>878.25115252659691</v>
      </c>
      <c r="C692" s="106">
        <f t="shared" si="40"/>
        <v>534.38873607522805</v>
      </c>
      <c r="D692" s="145">
        <v>23954.0527728093</v>
      </c>
      <c r="P692" s="174">
        <f t="shared" si="42"/>
        <v>534.38873607522805</v>
      </c>
      <c r="Q692" s="175">
        <f t="shared" si="41"/>
        <v>538.56410379438137</v>
      </c>
      <c r="R692" s="165">
        <f t="shared" si="43"/>
        <v>7.8133527847517037E-3</v>
      </c>
    </row>
    <row r="693" spans="1:18" x14ac:dyDescent="0.35">
      <c r="A693" s="106">
        <v>2862.47</v>
      </c>
      <c r="B693" s="106">
        <v>1223.7170090891859</v>
      </c>
      <c r="C693" s="106">
        <f t="shared" si="40"/>
        <v>583.7410012984551</v>
      </c>
      <c r="D693" s="145">
        <v>31081.371963744201</v>
      </c>
      <c r="P693" s="174">
        <f t="shared" si="42"/>
        <v>583.7410012984551</v>
      </c>
      <c r="Q693" s="175">
        <f t="shared" si="41"/>
        <v>551.66787455822339</v>
      </c>
      <c r="R693" s="165">
        <f t="shared" si="43"/>
        <v>-5.4944104780868974E-2</v>
      </c>
    </row>
    <row r="694" spans="1:18" x14ac:dyDescent="0.35">
      <c r="A694" s="106">
        <v>2862.47</v>
      </c>
      <c r="B694" s="106">
        <v>1199.1264738119248</v>
      </c>
      <c r="C694" s="106">
        <f t="shared" si="40"/>
        <v>580.22806768741782</v>
      </c>
      <c r="D694" s="145">
        <v>45016.2336447989</v>
      </c>
      <c r="P694" s="174">
        <f t="shared" si="42"/>
        <v>580.22806768741782</v>
      </c>
      <c r="Q694" s="175">
        <f t="shared" si="41"/>
        <v>577.2874978980384</v>
      </c>
      <c r="R694" s="165">
        <f t="shared" si="43"/>
        <v>-5.0679550906586046E-3</v>
      </c>
    </row>
    <row r="695" spans="1:18" x14ac:dyDescent="0.35">
      <c r="A695" s="106">
        <v>2862.47</v>
      </c>
      <c r="B695" s="106">
        <v>1293.5063412130971</v>
      </c>
      <c r="C695" s="106">
        <f t="shared" si="40"/>
        <v>593.71090588758523</v>
      </c>
      <c r="D695" s="145">
        <v>54061.366139626101</v>
      </c>
      <c r="P695" s="174">
        <f t="shared" si="42"/>
        <v>593.71090588758523</v>
      </c>
      <c r="Q695" s="175">
        <f t="shared" si="41"/>
        <v>593.9172207385061</v>
      </c>
      <c r="R695" s="165">
        <f t="shared" si="43"/>
        <v>3.4750052403431653E-4</v>
      </c>
    </row>
    <row r="696" spans="1:18" x14ac:dyDescent="0.35">
      <c r="A696" s="106">
        <v>2862.47</v>
      </c>
      <c r="B696" s="106">
        <v>1488.3887524298109</v>
      </c>
      <c r="C696" s="106">
        <f t="shared" si="40"/>
        <v>621.5512503471158</v>
      </c>
      <c r="D696" s="145">
        <v>63550.072249703</v>
      </c>
      <c r="P696" s="174">
        <f t="shared" si="42"/>
        <v>621.5512503471158</v>
      </c>
      <c r="Q696" s="175">
        <f t="shared" si="41"/>
        <v>611.36246577117663</v>
      </c>
      <c r="R696" s="165">
        <f t="shared" si="43"/>
        <v>-1.6392509178042913E-2</v>
      </c>
    </row>
    <row r="697" spans="1:18" x14ac:dyDescent="0.35">
      <c r="A697" s="106">
        <v>2862.47</v>
      </c>
      <c r="B697" s="106">
        <v>1493.4803318588358</v>
      </c>
      <c r="C697" s="106">
        <f t="shared" si="40"/>
        <v>622.27861883697653</v>
      </c>
      <c r="D697" s="145">
        <v>71394.000753582499</v>
      </c>
      <c r="P697" s="174">
        <f t="shared" si="42"/>
        <v>622.27861883697653</v>
      </c>
      <c r="Q697" s="175">
        <f t="shared" si="41"/>
        <v>625.78374230577242</v>
      </c>
      <c r="R697" s="165">
        <f t="shared" si="43"/>
        <v>5.6327236107627243E-3</v>
      </c>
    </row>
    <row r="698" spans="1:18" x14ac:dyDescent="0.35">
      <c r="A698" s="106">
        <v>2862.47</v>
      </c>
      <c r="B698" s="106">
        <v>532.69510812696637</v>
      </c>
      <c r="C698" s="106">
        <f t="shared" si="40"/>
        <v>485.02358687528084</v>
      </c>
      <c r="D698" s="145">
        <v>3495.45982983364</v>
      </c>
      <c r="P698" s="174">
        <f t="shared" si="42"/>
        <v>485.02358687528084</v>
      </c>
      <c r="Q698" s="175">
        <f t="shared" si="41"/>
        <v>500.95042256392924</v>
      </c>
      <c r="R698" s="165">
        <f t="shared" si="43"/>
        <v>3.2837239506753768E-2</v>
      </c>
    </row>
    <row r="699" spans="1:18" x14ac:dyDescent="0.35">
      <c r="A699" s="106">
        <v>2862.47</v>
      </c>
      <c r="B699" s="106">
        <v>781.49783907761923</v>
      </c>
      <c r="C699" s="106">
        <f t="shared" si="40"/>
        <v>520.56683415394559</v>
      </c>
      <c r="D699" s="145">
        <v>14172.2970393051</v>
      </c>
      <c r="P699" s="174">
        <f t="shared" si="42"/>
        <v>520.56683415394559</v>
      </c>
      <c r="Q699" s="175">
        <f t="shared" si="41"/>
        <v>520.58007903472651</v>
      </c>
      <c r="R699" s="165">
        <f t="shared" si="43"/>
        <v>2.5443189830554047E-5</v>
      </c>
    </row>
    <row r="700" spans="1:18" x14ac:dyDescent="0.35">
      <c r="A700" s="106">
        <v>2862.47</v>
      </c>
      <c r="B700" s="106">
        <v>880.5315197049664</v>
      </c>
      <c r="C700" s="106">
        <f t="shared" si="40"/>
        <v>534.71450281499517</v>
      </c>
      <c r="D700" s="145">
        <v>23954.0527728093</v>
      </c>
      <c r="P700" s="174">
        <f t="shared" si="42"/>
        <v>534.71450281499517</v>
      </c>
      <c r="Q700" s="175">
        <f t="shared" si="41"/>
        <v>538.56410379438137</v>
      </c>
      <c r="R700" s="165">
        <f t="shared" si="43"/>
        <v>7.1993577116760132E-3</v>
      </c>
    </row>
    <row r="701" spans="1:18" x14ac:dyDescent="0.35">
      <c r="A701" s="106">
        <v>2862.47</v>
      </c>
      <c r="B701" s="106">
        <v>1222.4099268370608</v>
      </c>
      <c r="C701" s="106">
        <f t="shared" si="40"/>
        <v>583.55427526243716</v>
      </c>
      <c r="D701" s="145">
        <v>31081.371963744201</v>
      </c>
      <c r="P701" s="174">
        <f t="shared" si="42"/>
        <v>583.55427526243716</v>
      </c>
      <c r="Q701" s="175">
        <f t="shared" si="41"/>
        <v>551.66787455822339</v>
      </c>
      <c r="R701" s="165">
        <f t="shared" si="43"/>
        <v>-5.464170524648071E-2</v>
      </c>
    </row>
    <row r="702" spans="1:18" x14ac:dyDescent="0.35">
      <c r="A702" s="106">
        <v>2862.47</v>
      </c>
      <c r="B702" s="106">
        <v>1196.6796967943581</v>
      </c>
      <c r="C702" s="106">
        <f t="shared" si="40"/>
        <v>579.87852811347966</v>
      </c>
      <c r="D702" s="145">
        <v>45016.2336447989</v>
      </c>
      <c r="P702" s="174">
        <f t="shared" si="42"/>
        <v>579.87852811347966</v>
      </c>
      <c r="Q702" s="175">
        <f t="shared" si="41"/>
        <v>577.2874978980384</v>
      </c>
      <c r="R702" s="165">
        <f t="shared" si="43"/>
        <v>-4.4682292753116526E-3</v>
      </c>
    </row>
    <row r="703" spans="1:18" x14ac:dyDescent="0.35">
      <c r="A703" s="106">
        <v>2862.47</v>
      </c>
      <c r="B703" s="106">
        <v>1291.7197761761915</v>
      </c>
      <c r="C703" s="106">
        <f t="shared" si="40"/>
        <v>593.45568231088441</v>
      </c>
      <c r="D703" s="145">
        <v>54061.366139626101</v>
      </c>
      <c r="P703" s="174">
        <f t="shared" si="42"/>
        <v>593.45568231088441</v>
      </c>
      <c r="Q703" s="175">
        <f t="shared" si="41"/>
        <v>593.9172207385061</v>
      </c>
      <c r="R703" s="165">
        <f t="shared" si="43"/>
        <v>7.7771338514187605E-4</v>
      </c>
    </row>
    <row r="704" spans="1:18" x14ac:dyDescent="0.35">
      <c r="A704" s="106">
        <v>2862.47</v>
      </c>
      <c r="B704" s="106">
        <v>1486.0583525884135</v>
      </c>
      <c r="C704" s="106">
        <f t="shared" si="40"/>
        <v>621.21833608405905</v>
      </c>
      <c r="D704" s="145">
        <v>63550.072249703</v>
      </c>
      <c r="P704" s="174">
        <f t="shared" si="42"/>
        <v>621.21833608405905</v>
      </c>
      <c r="Q704" s="175">
        <f t="shared" si="41"/>
        <v>611.36246577117663</v>
      </c>
      <c r="R704" s="165">
        <f t="shared" si="43"/>
        <v>-1.5865388608794717E-2</v>
      </c>
    </row>
    <row r="705" spans="1:18" x14ac:dyDescent="0.35">
      <c r="A705" s="106">
        <v>2862.47</v>
      </c>
      <c r="B705" s="106">
        <v>1492.2931922724331</v>
      </c>
      <c r="C705" s="106">
        <f t="shared" si="40"/>
        <v>622.10902746749048</v>
      </c>
      <c r="D705" s="145">
        <v>71394.000753582499</v>
      </c>
      <c r="P705" s="174">
        <f t="shared" si="42"/>
        <v>622.10902746749048</v>
      </c>
      <c r="Q705" s="175">
        <f t="shared" si="41"/>
        <v>625.78374230577242</v>
      </c>
      <c r="R705" s="165">
        <f t="shared" si="43"/>
        <v>5.9068662823318352E-3</v>
      </c>
    </row>
    <row r="706" spans="1:18" x14ac:dyDescent="0.35">
      <c r="A706" s="106">
        <v>2862.47</v>
      </c>
      <c r="B706" s="106">
        <v>550.21649611295254</v>
      </c>
      <c r="C706" s="106">
        <f t="shared" ref="C706:C769" si="44">SUM(A706:B706)/7</f>
        <v>487.5266423018503</v>
      </c>
      <c r="D706" s="145">
        <v>3495.45982983364</v>
      </c>
      <c r="P706" s="174">
        <f t="shared" si="42"/>
        <v>487.5266423018503</v>
      </c>
      <c r="Q706" s="175">
        <f t="shared" ref="Q706:Q769" si="45">$G$17+D706*$G$18</f>
        <v>500.95042256392924</v>
      </c>
      <c r="R706" s="165">
        <f t="shared" si="43"/>
        <v>2.7534454729896796E-2</v>
      </c>
    </row>
    <row r="707" spans="1:18" x14ac:dyDescent="0.35">
      <c r="A707" s="106">
        <v>2862.47</v>
      </c>
      <c r="B707" s="106">
        <v>802.95239745996355</v>
      </c>
      <c r="C707" s="106">
        <f t="shared" si="44"/>
        <v>523.63177106570913</v>
      </c>
      <c r="D707" s="145">
        <v>14172.2970393051</v>
      </c>
      <c r="P707" s="174">
        <f t="shared" ref="P707:P770" si="46">C707</f>
        <v>523.63177106570913</v>
      </c>
      <c r="Q707" s="175">
        <f t="shared" si="45"/>
        <v>520.58007903472651</v>
      </c>
      <c r="R707" s="165">
        <f t="shared" ref="R707:R770" si="47">Q707/P707-1</f>
        <v>-5.827935201051182E-3</v>
      </c>
    </row>
    <row r="708" spans="1:18" x14ac:dyDescent="0.35">
      <c r="A708" s="106">
        <v>2862.47</v>
      </c>
      <c r="B708" s="106">
        <v>902.81250266928578</v>
      </c>
      <c r="C708" s="106">
        <f t="shared" si="44"/>
        <v>537.89750038132649</v>
      </c>
      <c r="D708" s="145">
        <v>23954.0527728093</v>
      </c>
      <c r="P708" s="174">
        <f t="shared" si="46"/>
        <v>537.89750038132649</v>
      </c>
      <c r="Q708" s="175">
        <f t="shared" si="45"/>
        <v>538.56410379438137</v>
      </c>
      <c r="R708" s="165">
        <f t="shared" si="47"/>
        <v>1.2392759077375359E-3</v>
      </c>
    </row>
    <row r="709" spans="1:18" x14ac:dyDescent="0.35">
      <c r="A709" s="106">
        <v>2862.47</v>
      </c>
      <c r="B709" s="106">
        <v>1256.4682318895552</v>
      </c>
      <c r="C709" s="106">
        <f t="shared" si="44"/>
        <v>588.41974741279353</v>
      </c>
      <c r="D709" s="145">
        <v>31081.371963744201</v>
      </c>
      <c r="P709" s="174">
        <f t="shared" si="46"/>
        <v>588.41974741279353</v>
      </c>
      <c r="Q709" s="175">
        <f t="shared" si="45"/>
        <v>551.66787455822339</v>
      </c>
      <c r="R709" s="165">
        <f t="shared" si="47"/>
        <v>-6.2458598672399113E-2</v>
      </c>
    </row>
    <row r="710" spans="1:18" x14ac:dyDescent="0.35">
      <c r="A710" s="106">
        <v>2862.47</v>
      </c>
      <c r="B710" s="106">
        <v>1227.2523458525136</v>
      </c>
      <c r="C710" s="106">
        <f t="shared" si="44"/>
        <v>584.24604940750191</v>
      </c>
      <c r="D710" s="145">
        <v>45016.2336447989</v>
      </c>
      <c r="P710" s="174">
        <f t="shared" si="46"/>
        <v>584.24604940750191</v>
      </c>
      <c r="Q710" s="175">
        <f t="shared" si="45"/>
        <v>577.2874978980384</v>
      </c>
      <c r="R710" s="165">
        <f t="shared" si="47"/>
        <v>-1.1910309905424854E-2</v>
      </c>
    </row>
    <row r="711" spans="1:18" x14ac:dyDescent="0.35">
      <c r="A711" s="106">
        <v>2862.47</v>
      </c>
      <c r="B711" s="106">
        <v>1334.8806929254831</v>
      </c>
      <c r="C711" s="106">
        <f t="shared" si="44"/>
        <v>599.62152756078319</v>
      </c>
      <c r="D711" s="145">
        <v>54061.366139626101</v>
      </c>
      <c r="P711" s="174">
        <f t="shared" si="46"/>
        <v>599.62152756078319</v>
      </c>
      <c r="Q711" s="175">
        <f t="shared" si="45"/>
        <v>593.9172207385061</v>
      </c>
      <c r="R711" s="165">
        <f t="shared" si="47"/>
        <v>-9.5131788304562148E-3</v>
      </c>
    </row>
    <row r="712" spans="1:18" x14ac:dyDescent="0.35">
      <c r="A712" s="106">
        <v>2862.47</v>
      </c>
      <c r="B712" s="106">
        <v>1560.6255717794497</v>
      </c>
      <c r="C712" s="106">
        <f t="shared" si="44"/>
        <v>631.87079596849276</v>
      </c>
      <c r="D712" s="145">
        <v>63550.072249703</v>
      </c>
      <c r="P712" s="174">
        <f t="shared" si="46"/>
        <v>631.87079596849276</v>
      </c>
      <c r="Q712" s="175">
        <f t="shared" si="45"/>
        <v>611.36246577117663</v>
      </c>
      <c r="R712" s="165">
        <f t="shared" si="47"/>
        <v>-3.2456524859456826E-2</v>
      </c>
    </row>
    <row r="713" spans="1:18" x14ac:dyDescent="0.35">
      <c r="A713" s="106">
        <v>2862.47</v>
      </c>
      <c r="B713" s="106">
        <v>1527.4058429400052</v>
      </c>
      <c r="C713" s="106">
        <f t="shared" si="44"/>
        <v>627.12512042000071</v>
      </c>
      <c r="D713" s="145">
        <v>71394.000753582499</v>
      </c>
      <c r="P713" s="174">
        <f t="shared" si="46"/>
        <v>627.12512042000071</v>
      </c>
      <c r="Q713" s="175">
        <f t="shared" si="45"/>
        <v>625.78374230577242</v>
      </c>
      <c r="R713" s="165">
        <f t="shared" si="47"/>
        <v>-2.1389322011688972E-3</v>
      </c>
    </row>
    <row r="714" spans="1:18" x14ac:dyDescent="0.35">
      <c r="A714" s="106">
        <v>2862.47</v>
      </c>
      <c r="B714" s="106">
        <v>554.38372384078025</v>
      </c>
      <c r="C714" s="106">
        <f t="shared" si="44"/>
        <v>488.12196054868281</v>
      </c>
      <c r="D714" s="145">
        <v>3495.45982983364</v>
      </c>
      <c r="P714" s="174">
        <f t="shared" si="46"/>
        <v>488.12196054868281</v>
      </c>
      <c r="Q714" s="175">
        <f t="shared" si="45"/>
        <v>500.95042256392924</v>
      </c>
      <c r="R714" s="165">
        <f t="shared" si="47"/>
        <v>2.6281263807156563E-2</v>
      </c>
    </row>
    <row r="715" spans="1:18" x14ac:dyDescent="0.35">
      <c r="A715" s="106">
        <v>2862.47</v>
      </c>
      <c r="B715" s="106">
        <v>803.57616250268302</v>
      </c>
      <c r="C715" s="106">
        <f t="shared" si="44"/>
        <v>523.72088035752608</v>
      </c>
      <c r="D715" s="145">
        <v>14172.2970393051</v>
      </c>
      <c r="P715" s="174">
        <f t="shared" si="46"/>
        <v>523.72088035752608</v>
      </c>
      <c r="Q715" s="175">
        <f t="shared" si="45"/>
        <v>520.58007903472651</v>
      </c>
      <c r="R715" s="165">
        <f t="shared" si="47"/>
        <v>-5.9970901306349855E-3</v>
      </c>
    </row>
    <row r="716" spans="1:18" x14ac:dyDescent="0.35">
      <c r="A716" s="106">
        <v>2862.47</v>
      </c>
      <c r="B716" s="106">
        <v>904.55789936942472</v>
      </c>
      <c r="C716" s="106">
        <f t="shared" si="44"/>
        <v>538.14684276706066</v>
      </c>
      <c r="D716" s="145">
        <v>23954.0527728093</v>
      </c>
      <c r="P716" s="174">
        <f t="shared" si="46"/>
        <v>538.14684276706066</v>
      </c>
      <c r="Q716" s="175">
        <f t="shared" si="45"/>
        <v>538.56410379438137</v>
      </c>
      <c r="R716" s="165">
        <f t="shared" si="47"/>
        <v>7.7536648765841321E-4</v>
      </c>
    </row>
    <row r="717" spans="1:18" x14ac:dyDescent="0.35">
      <c r="A717" s="106">
        <v>2862.47</v>
      </c>
      <c r="B717" s="106">
        <v>1254.3487428280444</v>
      </c>
      <c r="C717" s="106">
        <f t="shared" si="44"/>
        <v>588.11696326114918</v>
      </c>
      <c r="D717" s="145">
        <v>31081.371963744201</v>
      </c>
      <c r="P717" s="174">
        <f t="shared" si="46"/>
        <v>588.11696326114918</v>
      </c>
      <c r="Q717" s="175">
        <f t="shared" si="45"/>
        <v>551.66787455822339</v>
      </c>
      <c r="R717" s="165">
        <f t="shared" si="47"/>
        <v>-6.1975918022859067E-2</v>
      </c>
    </row>
    <row r="718" spans="1:18" x14ac:dyDescent="0.35">
      <c r="A718" s="106">
        <v>2862.47</v>
      </c>
      <c r="B718" s="106">
        <v>1223.9092985534357</v>
      </c>
      <c r="C718" s="106">
        <f t="shared" si="44"/>
        <v>583.76847122191941</v>
      </c>
      <c r="D718" s="145">
        <v>45016.2336447989</v>
      </c>
      <c r="P718" s="174">
        <f t="shared" si="46"/>
        <v>583.76847122191941</v>
      </c>
      <c r="Q718" s="175">
        <f t="shared" si="45"/>
        <v>577.2874978980384</v>
      </c>
      <c r="R718" s="165">
        <f t="shared" si="47"/>
        <v>-1.1101958470479456E-2</v>
      </c>
    </row>
    <row r="719" spans="1:18" x14ac:dyDescent="0.35">
      <c r="A719" s="106">
        <v>2862.47</v>
      </c>
      <c r="B719" s="106">
        <v>1331.7242094593914</v>
      </c>
      <c r="C719" s="106">
        <f t="shared" si="44"/>
        <v>599.17060135134159</v>
      </c>
      <c r="D719" s="145">
        <v>54061.366139626101</v>
      </c>
      <c r="P719" s="174">
        <f t="shared" si="46"/>
        <v>599.17060135134159</v>
      </c>
      <c r="Q719" s="175">
        <f t="shared" si="45"/>
        <v>593.9172207385061</v>
      </c>
      <c r="R719" s="165">
        <f t="shared" si="47"/>
        <v>-8.7677542939977871E-3</v>
      </c>
    </row>
    <row r="720" spans="1:18" x14ac:dyDescent="0.35">
      <c r="A720" s="106">
        <v>2862.47</v>
      </c>
      <c r="B720" s="106">
        <v>1556.8354120042166</v>
      </c>
      <c r="C720" s="106">
        <f t="shared" si="44"/>
        <v>631.32934457203089</v>
      </c>
      <c r="D720" s="145">
        <v>63550.072249703</v>
      </c>
      <c r="P720" s="174">
        <f t="shared" si="46"/>
        <v>631.32934457203089</v>
      </c>
      <c r="Q720" s="175">
        <f t="shared" si="45"/>
        <v>611.36246577117663</v>
      </c>
      <c r="R720" s="165">
        <f t="shared" si="47"/>
        <v>-3.1626723789291766E-2</v>
      </c>
    </row>
    <row r="721" spans="1:18" x14ac:dyDescent="0.35">
      <c r="A721" s="106">
        <v>2862.47</v>
      </c>
      <c r="B721" s="106">
        <v>1525.2604387006857</v>
      </c>
      <c r="C721" s="106">
        <f t="shared" si="44"/>
        <v>626.81863410009794</v>
      </c>
      <c r="D721" s="145">
        <v>71394.000753582499</v>
      </c>
      <c r="P721" s="174">
        <f t="shared" si="46"/>
        <v>626.81863410009794</v>
      </c>
      <c r="Q721" s="175">
        <f t="shared" si="45"/>
        <v>625.78374230577242</v>
      </c>
      <c r="R721" s="165">
        <f t="shared" si="47"/>
        <v>-1.651022701026239E-3</v>
      </c>
    </row>
    <row r="722" spans="1:18" x14ac:dyDescent="0.35">
      <c r="A722" s="106">
        <v>2862.47</v>
      </c>
      <c r="B722" s="106">
        <v>594.83482592998303</v>
      </c>
      <c r="C722" s="106">
        <f t="shared" si="44"/>
        <v>493.90068941856902</v>
      </c>
      <c r="D722" s="145">
        <v>3495.45982983364</v>
      </c>
      <c r="P722" s="174">
        <f t="shared" si="46"/>
        <v>493.90068941856902</v>
      </c>
      <c r="Q722" s="175">
        <f t="shared" si="45"/>
        <v>500.95042256392924</v>
      </c>
      <c r="R722" s="165">
        <f t="shared" si="47"/>
        <v>1.4273584338704515E-2</v>
      </c>
    </row>
    <row r="723" spans="1:18" x14ac:dyDescent="0.35">
      <c r="A723" s="106">
        <v>2862.47</v>
      </c>
      <c r="B723" s="106">
        <v>850.57470075695528</v>
      </c>
      <c r="C723" s="106">
        <f t="shared" si="44"/>
        <v>530.43495725099353</v>
      </c>
      <c r="D723" s="145">
        <v>14172.2970393051</v>
      </c>
      <c r="P723" s="174">
        <f t="shared" si="46"/>
        <v>530.43495725099353</v>
      </c>
      <c r="Q723" s="175">
        <f t="shared" si="45"/>
        <v>520.58007903472651</v>
      </c>
      <c r="R723" s="165">
        <f t="shared" si="47"/>
        <v>-1.8578862651399186E-2</v>
      </c>
    </row>
    <row r="724" spans="1:18" x14ac:dyDescent="0.35">
      <c r="A724" s="106">
        <v>2862.47</v>
      </c>
      <c r="B724" s="106">
        <v>954.19681760966091</v>
      </c>
      <c r="C724" s="106">
        <f t="shared" si="44"/>
        <v>545.2381168013801</v>
      </c>
      <c r="D724" s="145">
        <v>23954.0527728093</v>
      </c>
      <c r="P724" s="174">
        <f t="shared" si="46"/>
        <v>545.2381168013801</v>
      </c>
      <c r="Q724" s="175">
        <f t="shared" si="45"/>
        <v>538.56410379438137</v>
      </c>
      <c r="R724" s="165">
        <f t="shared" si="47"/>
        <v>-1.2240547389004264E-2</v>
      </c>
    </row>
    <row r="725" spans="1:18" x14ac:dyDescent="0.35">
      <c r="A725" s="106">
        <v>2862.47</v>
      </c>
      <c r="B725" s="106">
        <v>1317.1266600637971</v>
      </c>
      <c r="C725" s="106">
        <f t="shared" si="44"/>
        <v>597.085237151971</v>
      </c>
      <c r="D725" s="145">
        <v>31081.371963744201</v>
      </c>
      <c r="P725" s="174">
        <f t="shared" si="46"/>
        <v>597.085237151971</v>
      </c>
      <c r="Q725" s="175">
        <f t="shared" si="45"/>
        <v>551.66787455822339</v>
      </c>
      <c r="R725" s="165">
        <f t="shared" si="47"/>
        <v>-7.6065123985284422E-2</v>
      </c>
    </row>
    <row r="726" spans="1:18" x14ac:dyDescent="0.35">
      <c r="A726" s="106">
        <v>2862.47</v>
      </c>
      <c r="B726" s="106">
        <v>1296.0532473707719</v>
      </c>
      <c r="C726" s="106">
        <f t="shared" si="44"/>
        <v>594.07474962439596</v>
      </c>
      <c r="D726" s="145">
        <v>45016.2336447989</v>
      </c>
      <c r="P726" s="174">
        <f t="shared" si="46"/>
        <v>594.07474962439596</v>
      </c>
      <c r="Q726" s="175">
        <f t="shared" si="45"/>
        <v>577.2874978980384</v>
      </c>
      <c r="R726" s="165">
        <f t="shared" si="47"/>
        <v>-2.8257810548203421E-2</v>
      </c>
    </row>
    <row r="727" spans="1:18" x14ac:dyDescent="0.35">
      <c r="A727" s="106">
        <v>2862.47</v>
      </c>
      <c r="B727" s="106">
        <v>1399.2029159078359</v>
      </c>
      <c r="C727" s="106">
        <f t="shared" si="44"/>
        <v>608.81041655826232</v>
      </c>
      <c r="D727" s="145">
        <v>54061.366139626101</v>
      </c>
      <c r="P727" s="174">
        <f t="shared" si="46"/>
        <v>608.81041655826232</v>
      </c>
      <c r="Q727" s="175">
        <f t="shared" si="45"/>
        <v>593.9172207385061</v>
      </c>
      <c r="R727" s="165">
        <f t="shared" si="47"/>
        <v>-2.4462780883334201E-2</v>
      </c>
    </row>
    <row r="728" spans="1:18" x14ac:dyDescent="0.35">
      <c r="A728" s="106">
        <v>2862.47</v>
      </c>
      <c r="B728" s="106">
        <v>1590.1801894768248</v>
      </c>
      <c r="C728" s="106">
        <f t="shared" si="44"/>
        <v>636.09288421097494</v>
      </c>
      <c r="D728" s="145">
        <v>63550.072249703</v>
      </c>
      <c r="P728" s="174">
        <f t="shared" si="46"/>
        <v>636.09288421097494</v>
      </c>
      <c r="Q728" s="175">
        <f t="shared" si="45"/>
        <v>611.36246577117663</v>
      </c>
      <c r="R728" s="165">
        <f t="shared" si="47"/>
        <v>-3.8878627718771819E-2</v>
      </c>
    </row>
    <row r="729" spans="1:18" x14ac:dyDescent="0.35">
      <c r="A729" s="106">
        <v>2862.47</v>
      </c>
      <c r="B729" s="106">
        <v>1542.4616565961135</v>
      </c>
      <c r="C729" s="106">
        <f t="shared" si="44"/>
        <v>629.27595094230196</v>
      </c>
      <c r="D729" s="145">
        <v>71394.000753582499</v>
      </c>
      <c r="P729" s="174">
        <f t="shared" si="46"/>
        <v>629.27595094230196</v>
      </c>
      <c r="Q729" s="175">
        <f t="shared" si="45"/>
        <v>625.78374230577242</v>
      </c>
      <c r="R729" s="165">
        <f t="shared" si="47"/>
        <v>-5.5495663409672602E-3</v>
      </c>
    </row>
    <row r="730" spans="1:18" x14ac:dyDescent="0.35">
      <c r="A730" s="106">
        <v>2862.47</v>
      </c>
      <c r="B730" s="106">
        <v>600.34342285914977</v>
      </c>
      <c r="C730" s="106">
        <f t="shared" si="44"/>
        <v>494.6876318370214</v>
      </c>
      <c r="D730" s="145">
        <v>3495.45982983364</v>
      </c>
      <c r="P730" s="174">
        <f t="shared" si="46"/>
        <v>494.6876318370214</v>
      </c>
      <c r="Q730" s="175">
        <f t="shared" si="45"/>
        <v>500.95042256392924</v>
      </c>
      <c r="R730" s="165">
        <f t="shared" si="47"/>
        <v>1.2660091588809319E-2</v>
      </c>
    </row>
    <row r="731" spans="1:18" x14ac:dyDescent="0.35">
      <c r="A731" s="106">
        <v>2862.47</v>
      </c>
      <c r="B731" s="106">
        <v>853.96481202185248</v>
      </c>
      <c r="C731" s="106">
        <f t="shared" si="44"/>
        <v>530.91925886026468</v>
      </c>
      <c r="D731" s="145">
        <v>14172.2970393051</v>
      </c>
      <c r="P731" s="174">
        <f t="shared" si="46"/>
        <v>530.91925886026468</v>
      </c>
      <c r="Q731" s="175">
        <f t="shared" si="45"/>
        <v>520.58007903472651</v>
      </c>
      <c r="R731" s="165">
        <f t="shared" si="47"/>
        <v>-1.9474109580679966E-2</v>
      </c>
    </row>
    <row r="732" spans="1:18" x14ac:dyDescent="0.35">
      <c r="A732" s="106">
        <v>2862.47</v>
      </c>
      <c r="B732" s="106">
        <v>959.06911366675263</v>
      </c>
      <c r="C732" s="106">
        <f t="shared" si="44"/>
        <v>545.93415909525027</v>
      </c>
      <c r="D732" s="145">
        <v>23954.0527728093</v>
      </c>
      <c r="P732" s="174">
        <f t="shared" si="46"/>
        <v>545.93415909525027</v>
      </c>
      <c r="Q732" s="175">
        <f t="shared" si="45"/>
        <v>538.56410379438137</v>
      </c>
      <c r="R732" s="165">
        <f t="shared" si="47"/>
        <v>-1.3499897703933561E-2</v>
      </c>
    </row>
    <row r="733" spans="1:18" x14ac:dyDescent="0.35">
      <c r="A733" s="106">
        <v>2862.47</v>
      </c>
      <c r="B733" s="106">
        <v>1319.6078232949305</v>
      </c>
      <c r="C733" s="106">
        <f t="shared" si="44"/>
        <v>597.43968904213295</v>
      </c>
      <c r="D733" s="145">
        <v>31081.371963744201</v>
      </c>
      <c r="P733" s="174">
        <f t="shared" si="46"/>
        <v>597.43968904213295</v>
      </c>
      <c r="Q733" s="175">
        <f t="shared" si="45"/>
        <v>551.66787455822339</v>
      </c>
      <c r="R733" s="165">
        <f t="shared" si="47"/>
        <v>-7.6613280509192361E-2</v>
      </c>
    </row>
    <row r="734" spans="1:18" x14ac:dyDescent="0.35">
      <c r="A734" s="106">
        <v>2862.47</v>
      </c>
      <c r="B734" s="106">
        <v>1297.518439316794</v>
      </c>
      <c r="C734" s="106">
        <f t="shared" si="44"/>
        <v>594.28406275954205</v>
      </c>
      <c r="D734" s="145">
        <v>45016.2336447989</v>
      </c>
      <c r="P734" s="174">
        <f t="shared" si="46"/>
        <v>594.28406275954205</v>
      </c>
      <c r="Q734" s="175">
        <f t="shared" si="45"/>
        <v>577.2874978980384</v>
      </c>
      <c r="R734" s="165">
        <f t="shared" si="47"/>
        <v>-2.8600068429532777E-2</v>
      </c>
    </row>
    <row r="735" spans="1:18" x14ac:dyDescent="0.35">
      <c r="A735" s="106">
        <v>2862.47</v>
      </c>
      <c r="B735" s="106">
        <v>1400.5924965294885</v>
      </c>
      <c r="C735" s="106">
        <f t="shared" si="44"/>
        <v>609.00892807564117</v>
      </c>
      <c r="D735" s="145">
        <v>54061.366139626101</v>
      </c>
      <c r="P735" s="174">
        <f t="shared" si="46"/>
        <v>609.00892807564117</v>
      </c>
      <c r="Q735" s="175">
        <f t="shared" si="45"/>
        <v>593.9172207385061</v>
      </c>
      <c r="R735" s="165">
        <f t="shared" si="47"/>
        <v>-2.4780765340866373E-2</v>
      </c>
    </row>
    <row r="736" spans="1:18" x14ac:dyDescent="0.35">
      <c r="A736" s="106">
        <v>2862.47</v>
      </c>
      <c r="B736" s="106">
        <v>1591.929676133472</v>
      </c>
      <c r="C736" s="106">
        <f t="shared" si="44"/>
        <v>636.34281087621025</v>
      </c>
      <c r="D736" s="145">
        <v>63550.072249703</v>
      </c>
      <c r="P736" s="174">
        <f t="shared" si="46"/>
        <v>636.34281087621025</v>
      </c>
      <c r="Q736" s="175">
        <f t="shared" si="45"/>
        <v>611.36246577117663</v>
      </c>
      <c r="R736" s="165">
        <f t="shared" si="47"/>
        <v>-3.925611270855256E-2</v>
      </c>
    </row>
    <row r="737" spans="1:18" x14ac:dyDescent="0.35">
      <c r="A737" s="106">
        <v>2862.47</v>
      </c>
      <c r="B737" s="106">
        <v>1544.8858047110941</v>
      </c>
      <c r="C737" s="106">
        <f t="shared" si="44"/>
        <v>629.62225781587051</v>
      </c>
      <c r="D737" s="145">
        <v>71394.000753582499</v>
      </c>
      <c r="P737" s="174">
        <f t="shared" si="46"/>
        <v>629.62225781587051</v>
      </c>
      <c r="Q737" s="175">
        <f t="shared" si="45"/>
        <v>625.78374230577242</v>
      </c>
      <c r="R737" s="165">
        <f t="shared" si="47"/>
        <v>-6.09653718947889E-3</v>
      </c>
    </row>
    <row r="738" spans="1:18" x14ac:dyDescent="0.35">
      <c r="A738" s="106">
        <v>2862.47</v>
      </c>
      <c r="B738" s="106">
        <v>612.69169447124136</v>
      </c>
      <c r="C738" s="106">
        <f t="shared" si="44"/>
        <v>496.45167063874879</v>
      </c>
      <c r="D738" s="145">
        <v>3495.45982983364</v>
      </c>
      <c r="P738" s="174">
        <f t="shared" si="46"/>
        <v>496.45167063874879</v>
      </c>
      <c r="Q738" s="175">
        <f t="shared" si="45"/>
        <v>500.95042256392924</v>
      </c>
      <c r="R738" s="165">
        <f t="shared" si="47"/>
        <v>9.0618124406596223E-3</v>
      </c>
    </row>
    <row r="739" spans="1:18" x14ac:dyDescent="0.35">
      <c r="A739" s="106">
        <v>2862.47</v>
      </c>
      <c r="B739" s="106">
        <v>863.15374332406918</v>
      </c>
      <c r="C739" s="106">
        <f t="shared" si="44"/>
        <v>532.23196333200985</v>
      </c>
      <c r="D739" s="145">
        <v>14172.2970393051</v>
      </c>
      <c r="P739" s="174">
        <f t="shared" si="46"/>
        <v>532.23196333200985</v>
      </c>
      <c r="Q739" s="175">
        <f t="shared" si="45"/>
        <v>520.58007903472651</v>
      </c>
      <c r="R739" s="165">
        <f t="shared" si="47"/>
        <v>-2.1892492559705268E-2</v>
      </c>
    </row>
    <row r="740" spans="1:18" x14ac:dyDescent="0.35">
      <c r="A740" s="106">
        <v>2862.47</v>
      </c>
      <c r="B740" s="106">
        <v>972.80600423444139</v>
      </c>
      <c r="C740" s="106">
        <f t="shared" si="44"/>
        <v>547.89657203349157</v>
      </c>
      <c r="D740" s="145">
        <v>23954.0527728093</v>
      </c>
      <c r="P740" s="174">
        <f t="shared" si="46"/>
        <v>547.89657203349157</v>
      </c>
      <c r="Q740" s="175">
        <f t="shared" si="45"/>
        <v>538.56410379438137</v>
      </c>
      <c r="R740" s="165">
        <f t="shared" si="47"/>
        <v>-1.7033266341625719E-2</v>
      </c>
    </row>
    <row r="741" spans="1:18" x14ac:dyDescent="0.35">
      <c r="A741" s="106">
        <v>2862.47</v>
      </c>
      <c r="B741" s="106">
        <v>1331.5353903893385</v>
      </c>
      <c r="C741" s="106">
        <f t="shared" si="44"/>
        <v>599.14362719847691</v>
      </c>
      <c r="D741" s="145">
        <v>31081.371963744201</v>
      </c>
      <c r="P741" s="174">
        <f t="shared" si="46"/>
        <v>599.14362719847691</v>
      </c>
      <c r="Q741" s="175">
        <f t="shared" si="45"/>
        <v>551.66787455822339</v>
      </c>
      <c r="R741" s="165">
        <f t="shared" si="47"/>
        <v>-7.9239351776542066E-2</v>
      </c>
    </row>
    <row r="742" spans="1:18" x14ac:dyDescent="0.35">
      <c r="A742" s="106">
        <v>2862.47</v>
      </c>
      <c r="B742" s="106">
        <v>1308.6255745797996</v>
      </c>
      <c r="C742" s="106">
        <f t="shared" si="44"/>
        <v>595.87079636854276</v>
      </c>
      <c r="D742" s="145">
        <v>45016.2336447989</v>
      </c>
      <c r="P742" s="174">
        <f t="shared" si="46"/>
        <v>595.87079636854276</v>
      </c>
      <c r="Q742" s="175">
        <f t="shared" si="45"/>
        <v>577.2874978980384</v>
      </c>
      <c r="R742" s="165">
        <f t="shared" si="47"/>
        <v>-3.1186791807482184E-2</v>
      </c>
    </row>
    <row r="743" spans="1:18" x14ac:dyDescent="0.35">
      <c r="A743" s="106">
        <v>2862.47</v>
      </c>
      <c r="B743" s="106">
        <v>1400.9949843401748</v>
      </c>
      <c r="C743" s="106">
        <f t="shared" si="44"/>
        <v>609.06642633431068</v>
      </c>
      <c r="D743" s="145">
        <v>54061.366139626101</v>
      </c>
      <c r="P743" s="174">
        <f t="shared" si="46"/>
        <v>609.06642633431068</v>
      </c>
      <c r="Q743" s="175">
        <f t="shared" si="45"/>
        <v>593.9172207385061</v>
      </c>
      <c r="R743" s="165">
        <f t="shared" si="47"/>
        <v>-2.48728298602513E-2</v>
      </c>
    </row>
    <row r="744" spans="1:18" x14ac:dyDescent="0.35">
      <c r="A744" s="106">
        <v>2862.47</v>
      </c>
      <c r="B744" s="106">
        <v>1576.6869179204914</v>
      </c>
      <c r="C744" s="106">
        <f t="shared" si="44"/>
        <v>634.1652739886415</v>
      </c>
      <c r="D744" s="145">
        <v>63550.072249703</v>
      </c>
      <c r="P744" s="174">
        <f t="shared" si="46"/>
        <v>634.1652739886415</v>
      </c>
      <c r="Q744" s="175">
        <f t="shared" si="45"/>
        <v>611.36246577117663</v>
      </c>
      <c r="R744" s="165">
        <f t="shared" si="47"/>
        <v>-3.5957200989648164E-2</v>
      </c>
    </row>
    <row r="745" spans="1:18" x14ac:dyDescent="0.35">
      <c r="A745" s="106">
        <v>2862.47</v>
      </c>
      <c r="B745" s="106">
        <v>1552.1124637271387</v>
      </c>
      <c r="C745" s="106">
        <f t="shared" si="44"/>
        <v>630.65463767530548</v>
      </c>
      <c r="D745" s="145">
        <v>71394.000753582499</v>
      </c>
      <c r="P745" s="174">
        <f t="shared" si="46"/>
        <v>630.65463767530548</v>
      </c>
      <c r="Q745" s="175">
        <f t="shared" si="45"/>
        <v>625.78374230577242</v>
      </c>
      <c r="R745" s="165">
        <f t="shared" si="47"/>
        <v>-7.7235543489982961E-3</v>
      </c>
    </row>
    <row r="746" spans="1:18" x14ac:dyDescent="0.35">
      <c r="A746" s="106">
        <v>2862.47</v>
      </c>
      <c r="B746" s="106">
        <v>615.76864599008866</v>
      </c>
      <c r="C746" s="106">
        <f t="shared" si="44"/>
        <v>496.8912351414412</v>
      </c>
      <c r="D746" s="145">
        <v>3495.45982983364</v>
      </c>
      <c r="P746" s="174">
        <f t="shared" si="46"/>
        <v>496.8912351414412</v>
      </c>
      <c r="Q746" s="175">
        <f t="shared" si="45"/>
        <v>500.95042256392924</v>
      </c>
      <c r="R746" s="165">
        <f t="shared" si="47"/>
        <v>8.1691668828340891E-3</v>
      </c>
    </row>
    <row r="747" spans="1:18" x14ac:dyDescent="0.35">
      <c r="A747" s="106">
        <v>2862.47</v>
      </c>
      <c r="B747" s="106">
        <v>863.831277620533</v>
      </c>
      <c r="C747" s="106">
        <f t="shared" si="44"/>
        <v>532.32875394579037</v>
      </c>
      <c r="D747" s="145">
        <v>14172.2970393051</v>
      </c>
      <c r="P747" s="174">
        <f t="shared" si="46"/>
        <v>532.32875394579037</v>
      </c>
      <c r="Q747" s="175">
        <f t="shared" si="45"/>
        <v>520.58007903472651</v>
      </c>
      <c r="R747" s="165">
        <f t="shared" si="47"/>
        <v>-2.207033684349935E-2</v>
      </c>
    </row>
    <row r="748" spans="1:18" x14ac:dyDescent="0.35">
      <c r="A748" s="106">
        <v>2862.47</v>
      </c>
      <c r="B748" s="106">
        <v>974.91207588543307</v>
      </c>
      <c r="C748" s="106">
        <f t="shared" si="44"/>
        <v>548.19743941220463</v>
      </c>
      <c r="D748" s="145">
        <v>23954.0527728093</v>
      </c>
      <c r="P748" s="174">
        <f t="shared" si="46"/>
        <v>548.19743941220463</v>
      </c>
      <c r="Q748" s="175">
        <f t="shared" si="45"/>
        <v>538.56410379438137</v>
      </c>
      <c r="R748" s="165">
        <f t="shared" si="47"/>
        <v>-1.7572748293301799E-2</v>
      </c>
    </row>
    <row r="749" spans="1:18" x14ac:dyDescent="0.35">
      <c r="A749" s="106">
        <v>2862.47</v>
      </c>
      <c r="B749" s="106">
        <v>1329.2963950450358</v>
      </c>
      <c r="C749" s="106">
        <f t="shared" si="44"/>
        <v>598.82377072071927</v>
      </c>
      <c r="D749" s="145">
        <v>31081.371963744201</v>
      </c>
      <c r="P749" s="174">
        <f t="shared" si="46"/>
        <v>598.82377072071927</v>
      </c>
      <c r="Q749" s="175">
        <f t="shared" si="45"/>
        <v>551.66787455822339</v>
      </c>
      <c r="R749" s="165">
        <f t="shared" si="47"/>
        <v>-7.8747535532433854E-2</v>
      </c>
    </row>
    <row r="750" spans="1:18" x14ac:dyDescent="0.35">
      <c r="A750" s="106">
        <v>2862.47</v>
      </c>
      <c r="B750" s="106">
        <v>1305.7923197909831</v>
      </c>
      <c r="C750" s="106">
        <f t="shared" si="44"/>
        <v>595.46604568442615</v>
      </c>
      <c r="D750" s="145">
        <v>45016.2336447989</v>
      </c>
      <c r="P750" s="174">
        <f t="shared" si="46"/>
        <v>595.46604568442615</v>
      </c>
      <c r="Q750" s="175">
        <f t="shared" si="45"/>
        <v>577.2874978980384</v>
      </c>
      <c r="R750" s="165">
        <f t="shared" si="47"/>
        <v>-3.0528269274352038E-2</v>
      </c>
    </row>
    <row r="751" spans="1:18" x14ac:dyDescent="0.35">
      <c r="A751" s="106">
        <v>2862.47</v>
      </c>
      <c r="B751" s="106">
        <v>1397.9195477471219</v>
      </c>
      <c r="C751" s="106">
        <f t="shared" si="44"/>
        <v>608.62707824958875</v>
      </c>
      <c r="D751" s="145">
        <v>54061.366139626101</v>
      </c>
      <c r="P751" s="174">
        <f t="shared" si="46"/>
        <v>608.62707824958875</v>
      </c>
      <c r="Q751" s="175">
        <f t="shared" si="45"/>
        <v>593.9172207385061</v>
      </c>
      <c r="R751" s="165">
        <f t="shared" si="47"/>
        <v>-2.4168917284107971E-2</v>
      </c>
    </row>
    <row r="752" spans="1:18" x14ac:dyDescent="0.35">
      <c r="A752" s="106">
        <v>2862.47</v>
      </c>
      <c r="B752" s="106">
        <v>1572.417319802219</v>
      </c>
      <c r="C752" s="106">
        <f t="shared" si="44"/>
        <v>633.55533140031707</v>
      </c>
      <c r="D752" s="145">
        <v>63550.072249703</v>
      </c>
      <c r="P752" s="174">
        <f t="shared" si="46"/>
        <v>633.55533140031707</v>
      </c>
      <c r="Q752" s="175">
        <f t="shared" si="45"/>
        <v>611.36246577117663</v>
      </c>
      <c r="R752" s="165">
        <f t="shared" si="47"/>
        <v>-3.5029088272509057E-2</v>
      </c>
    </row>
    <row r="753" spans="1:18" x14ac:dyDescent="0.35">
      <c r="A753" s="106">
        <v>2862.47</v>
      </c>
      <c r="B753" s="106">
        <v>1549.1869555658859</v>
      </c>
      <c r="C753" s="106">
        <f t="shared" si="44"/>
        <v>630.23670793798374</v>
      </c>
      <c r="D753" s="145">
        <v>71394.000753582499</v>
      </c>
      <c r="P753" s="174">
        <f t="shared" si="46"/>
        <v>630.23670793798374</v>
      </c>
      <c r="Q753" s="175">
        <f t="shared" si="45"/>
        <v>625.78374230577242</v>
      </c>
      <c r="R753" s="165">
        <f t="shared" si="47"/>
        <v>-7.065544701102211E-3</v>
      </c>
    </row>
    <row r="754" spans="1:18" x14ac:dyDescent="0.35">
      <c r="A754" s="106">
        <v>2862.47</v>
      </c>
      <c r="B754" s="106">
        <v>566.01962382211639</v>
      </c>
      <c r="C754" s="106">
        <f t="shared" si="44"/>
        <v>489.78423197458807</v>
      </c>
      <c r="D754" s="145">
        <v>3495.45982983364</v>
      </c>
      <c r="P754" s="174">
        <f t="shared" si="46"/>
        <v>489.78423197458807</v>
      </c>
      <c r="Q754" s="175">
        <f t="shared" si="45"/>
        <v>500.95042256392924</v>
      </c>
      <c r="R754" s="165">
        <f t="shared" si="47"/>
        <v>2.2798183078136525E-2</v>
      </c>
    </row>
    <row r="755" spans="1:18" x14ac:dyDescent="0.35">
      <c r="A755" s="106">
        <v>2862.47</v>
      </c>
      <c r="B755" s="106">
        <v>815.79385186536638</v>
      </c>
      <c r="C755" s="106">
        <f t="shared" si="44"/>
        <v>525.46626455219518</v>
      </c>
      <c r="D755" s="145">
        <v>14172.2970393051</v>
      </c>
      <c r="P755" s="174">
        <f t="shared" si="46"/>
        <v>525.46626455219518</v>
      </c>
      <c r="Q755" s="175">
        <f t="shared" si="45"/>
        <v>520.58007903472651</v>
      </c>
      <c r="R755" s="165">
        <f t="shared" si="47"/>
        <v>-9.2987615896382714E-3</v>
      </c>
    </row>
    <row r="756" spans="1:18" x14ac:dyDescent="0.35">
      <c r="A756" s="106">
        <v>2862.47</v>
      </c>
      <c r="B756" s="106">
        <v>916.26249719579971</v>
      </c>
      <c r="C756" s="106">
        <f t="shared" si="44"/>
        <v>539.81892817082849</v>
      </c>
      <c r="D756" s="145">
        <v>23954.0527728093</v>
      </c>
      <c r="P756" s="174">
        <f t="shared" si="46"/>
        <v>539.81892817082849</v>
      </c>
      <c r="Q756" s="175">
        <f t="shared" si="45"/>
        <v>538.56410379438137</v>
      </c>
      <c r="R756" s="165">
        <f t="shared" si="47"/>
        <v>-2.3245283019235341E-3</v>
      </c>
    </row>
    <row r="757" spans="1:18" x14ac:dyDescent="0.35">
      <c r="A757" s="106">
        <v>2862.47</v>
      </c>
      <c r="B757" s="106">
        <v>1272.819409247847</v>
      </c>
      <c r="C757" s="106">
        <f t="shared" si="44"/>
        <v>590.75562989254956</v>
      </c>
      <c r="D757" s="145">
        <v>31081.371963744201</v>
      </c>
      <c r="P757" s="174">
        <f t="shared" si="46"/>
        <v>590.75562989254956</v>
      </c>
      <c r="Q757" s="175">
        <f t="shared" si="45"/>
        <v>551.66787455822339</v>
      </c>
      <c r="R757" s="165">
        <f t="shared" si="47"/>
        <v>-6.6165692473274751E-2</v>
      </c>
    </row>
    <row r="758" spans="1:18" x14ac:dyDescent="0.35">
      <c r="A758" s="106">
        <v>2862.47</v>
      </c>
      <c r="B758" s="106">
        <v>1241.7784681991884</v>
      </c>
      <c r="C758" s="106">
        <f t="shared" si="44"/>
        <v>586.32120974274119</v>
      </c>
      <c r="D758" s="145">
        <v>45016.2336447989</v>
      </c>
      <c r="P758" s="174">
        <f t="shared" si="46"/>
        <v>586.32120974274119</v>
      </c>
      <c r="Q758" s="175">
        <f t="shared" si="45"/>
        <v>577.2874978980384</v>
      </c>
      <c r="R758" s="165">
        <f t="shared" si="47"/>
        <v>-1.5407445090834249E-2</v>
      </c>
    </row>
    <row r="759" spans="1:18" x14ac:dyDescent="0.35">
      <c r="A759" s="106">
        <v>2862.47</v>
      </c>
      <c r="B759" s="106">
        <v>1338.8955123857913</v>
      </c>
      <c r="C759" s="106">
        <f t="shared" si="44"/>
        <v>600.19507319797026</v>
      </c>
      <c r="D759" s="145">
        <v>54061.366139626101</v>
      </c>
      <c r="P759" s="174">
        <f t="shared" si="46"/>
        <v>600.19507319797026</v>
      </c>
      <c r="Q759" s="175">
        <f t="shared" si="45"/>
        <v>593.9172207385061</v>
      </c>
      <c r="R759" s="165">
        <f t="shared" si="47"/>
        <v>-1.0459686758197417E-2</v>
      </c>
    </row>
    <row r="760" spans="1:18" x14ac:dyDescent="0.35">
      <c r="A760" s="106">
        <v>2862.47</v>
      </c>
      <c r="B760" s="106">
        <v>1542.5729494779107</v>
      </c>
      <c r="C760" s="106">
        <f t="shared" si="44"/>
        <v>629.29184992541582</v>
      </c>
      <c r="D760" s="145">
        <v>63550.072249703</v>
      </c>
      <c r="P760" s="174">
        <f t="shared" si="46"/>
        <v>629.29184992541582</v>
      </c>
      <c r="Q760" s="175">
        <f t="shared" si="45"/>
        <v>611.36246577117663</v>
      </c>
      <c r="R760" s="165">
        <f t="shared" si="47"/>
        <v>-2.8491365582383077E-2</v>
      </c>
    </row>
    <row r="761" spans="1:18" x14ac:dyDescent="0.35">
      <c r="A761" s="106">
        <v>2862.47</v>
      </c>
      <c r="B761" s="106">
        <v>1543.8247355581414</v>
      </c>
      <c r="C761" s="106">
        <f t="shared" si="44"/>
        <v>629.47067650830581</v>
      </c>
      <c r="D761" s="145">
        <v>71394.000753582499</v>
      </c>
      <c r="P761" s="174">
        <f t="shared" si="46"/>
        <v>629.47067650830581</v>
      </c>
      <c r="Q761" s="175">
        <f t="shared" si="45"/>
        <v>625.78374230577242</v>
      </c>
      <c r="R761" s="165">
        <f t="shared" si="47"/>
        <v>-5.8571977061504521E-3</v>
      </c>
    </row>
    <row r="762" spans="1:18" x14ac:dyDescent="0.35">
      <c r="A762" s="106">
        <v>2862.47</v>
      </c>
      <c r="B762" s="106">
        <v>570.44712400638309</v>
      </c>
      <c r="C762" s="106">
        <f t="shared" si="44"/>
        <v>490.41673200091185</v>
      </c>
      <c r="D762" s="145">
        <v>3495.45982983364</v>
      </c>
      <c r="P762" s="174">
        <f t="shared" si="46"/>
        <v>490.41673200091185</v>
      </c>
      <c r="Q762" s="175">
        <f t="shared" si="45"/>
        <v>500.95042256392924</v>
      </c>
      <c r="R762" s="165">
        <f t="shared" si="47"/>
        <v>2.1479060308647435E-2</v>
      </c>
    </row>
    <row r="763" spans="1:18" x14ac:dyDescent="0.35">
      <c r="A763" s="106">
        <v>2862.47</v>
      </c>
      <c r="B763" s="106">
        <v>818.07631824554414</v>
      </c>
      <c r="C763" s="106">
        <f t="shared" si="44"/>
        <v>525.7923311779349</v>
      </c>
      <c r="D763" s="145">
        <v>14172.2970393051</v>
      </c>
      <c r="P763" s="174">
        <f t="shared" si="46"/>
        <v>525.7923311779349</v>
      </c>
      <c r="Q763" s="175">
        <f t="shared" si="45"/>
        <v>520.58007903472651</v>
      </c>
      <c r="R763" s="165">
        <f t="shared" si="47"/>
        <v>-9.913138389697207E-3</v>
      </c>
    </row>
    <row r="764" spans="1:18" x14ac:dyDescent="0.35">
      <c r="A764" s="106">
        <v>2862.47</v>
      </c>
      <c r="B764" s="106">
        <v>919.94634876712189</v>
      </c>
      <c r="C764" s="106">
        <f t="shared" si="44"/>
        <v>540.34519268101735</v>
      </c>
      <c r="D764" s="145">
        <v>23954.0527728093</v>
      </c>
      <c r="P764" s="174">
        <f t="shared" si="46"/>
        <v>540.34519268101735</v>
      </c>
      <c r="Q764" s="175">
        <f t="shared" si="45"/>
        <v>538.56410379438137</v>
      </c>
      <c r="R764" s="165">
        <f t="shared" si="47"/>
        <v>-3.2962056677118268E-3</v>
      </c>
    </row>
    <row r="765" spans="1:18" x14ac:dyDescent="0.35">
      <c r="A765" s="106">
        <v>2862.47</v>
      </c>
      <c r="B765" s="106">
        <v>1274.2467592621636</v>
      </c>
      <c r="C765" s="106">
        <f t="shared" si="44"/>
        <v>590.95953703745192</v>
      </c>
      <c r="D765" s="145">
        <v>31081.371963744201</v>
      </c>
      <c r="P765" s="174">
        <f t="shared" si="46"/>
        <v>590.95953703745192</v>
      </c>
      <c r="Q765" s="175">
        <f t="shared" si="45"/>
        <v>551.66787455822339</v>
      </c>
      <c r="R765" s="165">
        <f t="shared" si="47"/>
        <v>-6.6487906559901111E-2</v>
      </c>
    </row>
    <row r="766" spans="1:18" x14ac:dyDescent="0.35">
      <c r="A766" s="106">
        <v>2862.47</v>
      </c>
      <c r="B766" s="106">
        <v>1242.817308000358</v>
      </c>
      <c r="C766" s="106">
        <f t="shared" si="44"/>
        <v>586.46961542862243</v>
      </c>
      <c r="D766" s="145">
        <v>45016.2336447989</v>
      </c>
      <c r="P766" s="174">
        <f t="shared" si="46"/>
        <v>586.46961542862243</v>
      </c>
      <c r="Q766" s="175">
        <f t="shared" si="45"/>
        <v>577.2874978980384</v>
      </c>
      <c r="R766" s="165">
        <f t="shared" si="47"/>
        <v>-1.5656595480864399E-2</v>
      </c>
    </row>
    <row r="767" spans="1:18" x14ac:dyDescent="0.35">
      <c r="A767" s="106">
        <v>2862.47</v>
      </c>
      <c r="B767" s="106">
        <v>1341.0925144471109</v>
      </c>
      <c r="C767" s="106">
        <f t="shared" si="44"/>
        <v>600.50893063530145</v>
      </c>
      <c r="D767" s="145">
        <v>54061.366139626101</v>
      </c>
      <c r="P767" s="174">
        <f t="shared" si="46"/>
        <v>600.50893063530145</v>
      </c>
      <c r="Q767" s="175">
        <f t="shared" si="45"/>
        <v>593.9172207385061</v>
      </c>
      <c r="R767" s="165">
        <f t="shared" si="47"/>
        <v>-1.0976872383599234E-2</v>
      </c>
    </row>
    <row r="768" spans="1:18" x14ac:dyDescent="0.35">
      <c r="A768" s="106">
        <v>2862.47</v>
      </c>
      <c r="B768" s="106">
        <v>1545.7903056544276</v>
      </c>
      <c r="C768" s="106">
        <f t="shared" si="44"/>
        <v>629.75147223634679</v>
      </c>
      <c r="D768" s="145">
        <v>63550.072249703</v>
      </c>
      <c r="P768" s="174">
        <f t="shared" si="46"/>
        <v>629.75147223634679</v>
      </c>
      <c r="Q768" s="175">
        <f t="shared" si="45"/>
        <v>611.36246577117663</v>
      </c>
      <c r="R768" s="165">
        <f t="shared" si="47"/>
        <v>-2.9200418380711191E-2</v>
      </c>
    </row>
    <row r="769" spans="1:18" x14ac:dyDescent="0.35">
      <c r="A769" s="106">
        <v>2862.47</v>
      </c>
      <c r="B769" s="106">
        <v>1547.3887752613941</v>
      </c>
      <c r="C769" s="106">
        <f t="shared" si="44"/>
        <v>629.97982503734204</v>
      </c>
      <c r="D769" s="145">
        <v>71394.000753582499</v>
      </c>
      <c r="P769" s="174">
        <f t="shared" si="46"/>
        <v>629.97982503734204</v>
      </c>
      <c r="Q769" s="175">
        <f t="shared" si="45"/>
        <v>625.78374230577242</v>
      </c>
      <c r="R769" s="165">
        <f t="shared" si="47"/>
        <v>-6.6606620796482163E-3</v>
      </c>
    </row>
    <row r="770" spans="1:18" x14ac:dyDescent="0.35">
      <c r="A770" s="106">
        <v>2862.47</v>
      </c>
      <c r="B770" s="106">
        <v>642.79855703172746</v>
      </c>
      <c r="C770" s="106">
        <f t="shared" ref="C770:C833" si="48">SUM(A770:B770)/7</f>
        <v>500.75265100453242</v>
      </c>
      <c r="D770" s="145">
        <v>3495.45982983364</v>
      </c>
      <c r="P770" s="174">
        <f t="shared" si="46"/>
        <v>500.75265100453242</v>
      </c>
      <c r="Q770" s="175">
        <f t="shared" ref="Q770:Q833" si="49">$G$17+D770*$G$18</f>
        <v>500.95042256392924</v>
      </c>
      <c r="R770" s="165">
        <f t="shared" si="47"/>
        <v>3.949486018697268E-4</v>
      </c>
    </row>
    <row r="771" spans="1:18" x14ac:dyDescent="0.35">
      <c r="A771" s="106">
        <v>2862.47</v>
      </c>
      <c r="B771" s="106">
        <v>854.68451254171634</v>
      </c>
      <c r="C771" s="106">
        <f t="shared" si="48"/>
        <v>531.02207322024515</v>
      </c>
      <c r="D771" s="145">
        <v>14172.2970393051</v>
      </c>
      <c r="P771" s="174">
        <f t="shared" ref="P771:P834" si="50">C771</f>
        <v>531.02207322024515</v>
      </c>
      <c r="Q771" s="175">
        <f t="shared" si="49"/>
        <v>520.58007903472651</v>
      </c>
      <c r="R771" s="165">
        <f t="shared" ref="R771:R834" si="51">Q771/P771-1</f>
        <v>-1.966395506347951E-2</v>
      </c>
    </row>
    <row r="772" spans="1:18" x14ac:dyDescent="0.35">
      <c r="A772" s="106">
        <v>2862.47</v>
      </c>
      <c r="B772" s="106">
        <v>937.75043748608869</v>
      </c>
      <c r="C772" s="106">
        <f t="shared" si="48"/>
        <v>542.88863392658402</v>
      </c>
      <c r="D772" s="145">
        <v>23954.0527728093</v>
      </c>
      <c r="P772" s="174">
        <f t="shared" si="50"/>
        <v>542.88863392658402</v>
      </c>
      <c r="Q772" s="175">
        <f t="shared" si="49"/>
        <v>538.56410379438137</v>
      </c>
      <c r="R772" s="165">
        <f t="shared" si="51"/>
        <v>-7.9657776235327882E-3</v>
      </c>
    </row>
    <row r="773" spans="1:18" x14ac:dyDescent="0.35">
      <c r="A773" s="106">
        <v>2862.47</v>
      </c>
      <c r="B773" s="106">
        <v>1223.5137179443302</v>
      </c>
      <c r="C773" s="106">
        <f t="shared" si="48"/>
        <v>583.71195970633289</v>
      </c>
      <c r="D773" s="145">
        <v>31081.371963744201</v>
      </c>
      <c r="P773" s="174">
        <f t="shared" si="50"/>
        <v>583.71195970633289</v>
      </c>
      <c r="Q773" s="175">
        <f t="shared" si="49"/>
        <v>551.66787455822339</v>
      </c>
      <c r="R773" s="165">
        <f t="shared" si="51"/>
        <v>-5.4897085138072121E-2</v>
      </c>
    </row>
    <row r="774" spans="1:18" x14ac:dyDescent="0.35">
      <c r="A774" s="106">
        <v>2862.47</v>
      </c>
      <c r="B774" s="106">
        <v>1211.2278413101551</v>
      </c>
      <c r="C774" s="106">
        <f t="shared" si="48"/>
        <v>581.95683447287934</v>
      </c>
      <c r="D774" s="145">
        <v>45016.2336447989</v>
      </c>
      <c r="P774" s="174">
        <f t="shared" si="50"/>
        <v>581.95683447287934</v>
      </c>
      <c r="Q774" s="175">
        <f t="shared" si="49"/>
        <v>577.2874978980384</v>
      </c>
      <c r="R774" s="165">
        <f t="shared" si="51"/>
        <v>-8.0235101613168602E-3</v>
      </c>
    </row>
    <row r="775" spans="1:18" x14ac:dyDescent="0.35">
      <c r="A775" s="106">
        <v>2862.47</v>
      </c>
      <c r="B775" s="106">
        <v>1279.7170164698721</v>
      </c>
      <c r="C775" s="106">
        <f t="shared" si="48"/>
        <v>591.7410023528389</v>
      </c>
      <c r="D775" s="145">
        <v>54061.366139626101</v>
      </c>
      <c r="P775" s="174">
        <f t="shared" si="50"/>
        <v>591.7410023528389</v>
      </c>
      <c r="Q775" s="175">
        <f t="shared" si="49"/>
        <v>593.9172207385061</v>
      </c>
      <c r="R775" s="165">
        <f t="shared" si="51"/>
        <v>3.6776535291864754E-3</v>
      </c>
    </row>
    <row r="776" spans="1:18" x14ac:dyDescent="0.35">
      <c r="A776" s="106">
        <v>2862.47</v>
      </c>
      <c r="B776" s="106">
        <v>1442.9093523209469</v>
      </c>
      <c r="C776" s="106">
        <f t="shared" si="48"/>
        <v>615.05419318870668</v>
      </c>
      <c r="D776" s="145">
        <v>63550.072249703</v>
      </c>
      <c r="P776" s="174">
        <f t="shared" si="50"/>
        <v>615.05419318870668</v>
      </c>
      <c r="Q776" s="175">
        <f t="shared" si="49"/>
        <v>611.36246577117663</v>
      </c>
      <c r="R776" s="165">
        <f t="shared" si="51"/>
        <v>-6.0022798940537747E-3</v>
      </c>
    </row>
    <row r="777" spans="1:18" x14ac:dyDescent="0.35">
      <c r="A777" s="106">
        <v>2862.47</v>
      </c>
      <c r="B777" s="106">
        <v>1452.3305380793192</v>
      </c>
      <c r="C777" s="106">
        <f t="shared" si="48"/>
        <v>616.40007686847423</v>
      </c>
      <c r="D777" s="145">
        <v>71394.000753582499</v>
      </c>
      <c r="P777" s="174">
        <f t="shared" si="50"/>
        <v>616.40007686847423</v>
      </c>
      <c r="Q777" s="175">
        <f t="shared" si="49"/>
        <v>625.78374230577242</v>
      </c>
      <c r="R777" s="165">
        <f t="shared" si="51"/>
        <v>1.522333592975933E-2</v>
      </c>
    </row>
    <row r="778" spans="1:18" x14ac:dyDescent="0.35">
      <c r="A778" s="106">
        <v>2862.47</v>
      </c>
      <c r="B778" s="106">
        <v>647.9942645666024</v>
      </c>
      <c r="C778" s="106">
        <f t="shared" si="48"/>
        <v>501.49489493808602</v>
      </c>
      <c r="D778" s="145">
        <v>3495.45982983364</v>
      </c>
      <c r="P778" s="174">
        <f t="shared" si="50"/>
        <v>501.49489493808602</v>
      </c>
      <c r="Q778" s="175">
        <f t="shared" si="49"/>
        <v>500.95042256392924</v>
      </c>
      <c r="R778" s="165">
        <f t="shared" si="51"/>
        <v>-1.0856987372204197E-3</v>
      </c>
    </row>
    <row r="779" spans="1:18" x14ac:dyDescent="0.35">
      <c r="A779" s="106">
        <v>2862.47</v>
      </c>
      <c r="B779" s="106">
        <v>851.98430999557468</v>
      </c>
      <c r="C779" s="106">
        <f t="shared" si="48"/>
        <v>530.63632999936783</v>
      </c>
      <c r="D779" s="145">
        <v>14172.2970393051</v>
      </c>
      <c r="P779" s="174">
        <f t="shared" si="50"/>
        <v>530.63632999936783</v>
      </c>
      <c r="Q779" s="175">
        <f t="shared" si="49"/>
        <v>520.58007903472651</v>
      </c>
      <c r="R779" s="165">
        <f t="shared" si="51"/>
        <v>-1.8951305057935408E-2</v>
      </c>
    </row>
    <row r="780" spans="1:18" x14ac:dyDescent="0.35">
      <c r="A780" s="106">
        <v>2862.47</v>
      </c>
      <c r="B780" s="106">
        <v>937.68542381737188</v>
      </c>
      <c r="C780" s="106">
        <f t="shared" si="48"/>
        <v>542.87934625962453</v>
      </c>
      <c r="D780" s="145">
        <v>23954.0527728093</v>
      </c>
      <c r="P780" s="174">
        <f t="shared" si="50"/>
        <v>542.87934625962453</v>
      </c>
      <c r="Q780" s="175">
        <f t="shared" si="49"/>
        <v>538.56410379438137</v>
      </c>
      <c r="R780" s="165">
        <f t="shared" si="51"/>
        <v>-7.9488057428868109E-3</v>
      </c>
    </row>
    <row r="781" spans="1:18" x14ac:dyDescent="0.35">
      <c r="A781" s="106">
        <v>2862.47</v>
      </c>
      <c r="B781" s="106">
        <v>1219.2375449117496</v>
      </c>
      <c r="C781" s="106">
        <f t="shared" si="48"/>
        <v>583.10107784453555</v>
      </c>
      <c r="D781" s="145">
        <v>31081.371963744201</v>
      </c>
      <c r="P781" s="174">
        <f t="shared" si="50"/>
        <v>583.10107784453555</v>
      </c>
      <c r="Q781" s="175">
        <f t="shared" si="49"/>
        <v>551.66787455822339</v>
      </c>
      <c r="R781" s="165">
        <f t="shared" si="51"/>
        <v>-5.3906954524088113E-2</v>
      </c>
    </row>
    <row r="782" spans="1:18" x14ac:dyDescent="0.35">
      <c r="A782" s="106">
        <v>2862.47</v>
      </c>
      <c r="B782" s="106">
        <v>1205.1149907191414</v>
      </c>
      <c r="C782" s="106">
        <f t="shared" si="48"/>
        <v>581.08357010273448</v>
      </c>
      <c r="D782" s="145">
        <v>45016.2336447989</v>
      </c>
      <c r="P782" s="174">
        <f t="shared" si="50"/>
        <v>581.08357010273448</v>
      </c>
      <c r="Q782" s="175">
        <f t="shared" si="49"/>
        <v>577.2874978980384</v>
      </c>
      <c r="R782" s="165">
        <f t="shared" si="51"/>
        <v>-6.5327474394516472E-3</v>
      </c>
    </row>
    <row r="783" spans="1:18" x14ac:dyDescent="0.35">
      <c r="A783" s="106">
        <v>2862.47</v>
      </c>
      <c r="B783" s="106">
        <v>1274.4867068266053</v>
      </c>
      <c r="C783" s="106">
        <f t="shared" si="48"/>
        <v>590.99381526094362</v>
      </c>
      <c r="D783" s="145">
        <v>54061.366139626101</v>
      </c>
      <c r="P783" s="174">
        <f t="shared" si="50"/>
        <v>590.99381526094362</v>
      </c>
      <c r="Q783" s="175">
        <f t="shared" si="49"/>
        <v>593.9172207385061</v>
      </c>
      <c r="R783" s="165">
        <f t="shared" si="51"/>
        <v>4.9465923366249775E-3</v>
      </c>
    </row>
    <row r="784" spans="1:18" x14ac:dyDescent="0.35">
      <c r="A784" s="106">
        <v>2862.47</v>
      </c>
      <c r="B784" s="106">
        <v>1437.467050483383</v>
      </c>
      <c r="C784" s="106">
        <f t="shared" si="48"/>
        <v>614.276721497626</v>
      </c>
      <c r="D784" s="145">
        <v>63550.072249703</v>
      </c>
      <c r="P784" s="174">
        <f t="shared" si="50"/>
        <v>614.276721497626</v>
      </c>
      <c r="Q784" s="175">
        <f t="shared" si="49"/>
        <v>611.36246577117663</v>
      </c>
      <c r="R784" s="165">
        <f t="shared" si="51"/>
        <v>-4.7442066815495121E-3</v>
      </c>
    </row>
    <row r="785" spans="1:18" x14ac:dyDescent="0.35">
      <c r="A785" s="106">
        <v>2862.47</v>
      </c>
      <c r="B785" s="106">
        <v>1449.0053204413719</v>
      </c>
      <c r="C785" s="106">
        <f t="shared" si="48"/>
        <v>615.92504577733882</v>
      </c>
      <c r="D785" s="145">
        <v>71394.000753582499</v>
      </c>
      <c r="P785" s="174">
        <f t="shared" si="50"/>
        <v>615.92504577733882</v>
      </c>
      <c r="Q785" s="175">
        <f t="shared" si="49"/>
        <v>625.78374230577242</v>
      </c>
      <c r="R785" s="165">
        <f t="shared" si="51"/>
        <v>1.6006325113782749E-2</v>
      </c>
    </row>
    <row r="786" spans="1:18" x14ac:dyDescent="0.35">
      <c r="A786" s="106">
        <v>2862.47</v>
      </c>
      <c r="B786" s="106">
        <v>667.30452907752192</v>
      </c>
      <c r="C786" s="106">
        <f t="shared" si="48"/>
        <v>504.25350415393171</v>
      </c>
      <c r="D786" s="145">
        <v>3495.45982983364</v>
      </c>
      <c r="P786" s="174">
        <f t="shared" si="50"/>
        <v>504.25350415393171</v>
      </c>
      <c r="Q786" s="175">
        <f t="shared" si="49"/>
        <v>500.95042256392924</v>
      </c>
      <c r="R786" s="165">
        <f t="shared" si="51"/>
        <v>-6.5504385448834634E-3</v>
      </c>
    </row>
    <row r="787" spans="1:18" x14ac:dyDescent="0.35">
      <c r="A787" s="106">
        <v>2862.47</v>
      </c>
      <c r="B787" s="106">
        <v>878.73369393584426</v>
      </c>
      <c r="C787" s="106">
        <f t="shared" si="48"/>
        <v>534.45767056226339</v>
      </c>
      <c r="D787" s="145">
        <v>14172.2970393051</v>
      </c>
      <c r="P787" s="174">
        <f t="shared" si="50"/>
        <v>534.45767056226339</v>
      </c>
      <c r="Q787" s="175">
        <f t="shared" si="49"/>
        <v>520.58007903472651</v>
      </c>
      <c r="R787" s="165">
        <f t="shared" si="51"/>
        <v>-2.596574488852843E-2</v>
      </c>
    </row>
    <row r="788" spans="1:18" x14ac:dyDescent="0.35">
      <c r="A788" s="106">
        <v>2862.47</v>
      </c>
      <c r="B788" s="106">
        <v>972.10244205419144</v>
      </c>
      <c r="C788" s="106">
        <f t="shared" si="48"/>
        <v>547.79606315059868</v>
      </c>
      <c r="D788" s="145">
        <v>23954.0527728093</v>
      </c>
      <c r="P788" s="174">
        <f t="shared" si="50"/>
        <v>547.79606315059868</v>
      </c>
      <c r="Q788" s="175">
        <f t="shared" si="49"/>
        <v>538.56410379438137</v>
      </c>
      <c r="R788" s="165">
        <f t="shared" si="51"/>
        <v>-1.6852912930992114E-2</v>
      </c>
    </row>
    <row r="789" spans="1:18" x14ac:dyDescent="0.35">
      <c r="A789" s="106">
        <v>2862.47</v>
      </c>
      <c r="B789" s="106">
        <v>1266.4947139192554</v>
      </c>
      <c r="C789" s="106">
        <f t="shared" si="48"/>
        <v>589.85210198846494</v>
      </c>
      <c r="D789" s="145">
        <v>31081.371963744201</v>
      </c>
      <c r="P789" s="174">
        <f t="shared" si="50"/>
        <v>589.85210198846494</v>
      </c>
      <c r="Q789" s="175">
        <f t="shared" si="49"/>
        <v>551.66787455822339</v>
      </c>
      <c r="R789" s="165">
        <f t="shared" si="51"/>
        <v>-6.4735257027172977E-2</v>
      </c>
    </row>
    <row r="790" spans="1:18" x14ac:dyDescent="0.35">
      <c r="A790" s="106">
        <v>2862.47</v>
      </c>
      <c r="B790" s="106">
        <v>1254.6675051216555</v>
      </c>
      <c r="C790" s="106">
        <f t="shared" si="48"/>
        <v>588.16250073166509</v>
      </c>
      <c r="D790" s="145">
        <v>45016.2336447989</v>
      </c>
      <c r="P790" s="174">
        <f t="shared" si="50"/>
        <v>588.16250073166509</v>
      </c>
      <c r="Q790" s="175">
        <f t="shared" si="49"/>
        <v>577.2874978980384</v>
      </c>
      <c r="R790" s="165">
        <f t="shared" si="51"/>
        <v>-1.848979290603936E-2</v>
      </c>
    </row>
    <row r="791" spans="1:18" x14ac:dyDescent="0.35">
      <c r="A791" s="106">
        <v>2862.47</v>
      </c>
      <c r="B791" s="106">
        <v>1338.0930419678857</v>
      </c>
      <c r="C791" s="106">
        <f t="shared" si="48"/>
        <v>600.08043456684084</v>
      </c>
      <c r="D791" s="145">
        <v>54061.366139626101</v>
      </c>
      <c r="P791" s="174">
        <f t="shared" si="50"/>
        <v>600.08043456684084</v>
      </c>
      <c r="Q791" s="175">
        <f t="shared" si="49"/>
        <v>593.9172207385061</v>
      </c>
      <c r="R791" s="165">
        <f t="shared" si="51"/>
        <v>-1.0270646188928922E-2</v>
      </c>
    </row>
    <row r="792" spans="1:18" x14ac:dyDescent="0.35">
      <c r="A792" s="106">
        <v>2862.47</v>
      </c>
      <c r="B792" s="106">
        <v>1513.434196559283</v>
      </c>
      <c r="C792" s="106">
        <f t="shared" si="48"/>
        <v>625.12917093704039</v>
      </c>
      <c r="D792" s="145">
        <v>63550.072249703</v>
      </c>
      <c r="P792" s="174">
        <f t="shared" si="50"/>
        <v>625.12917093704039</v>
      </c>
      <c r="Q792" s="175">
        <f t="shared" si="49"/>
        <v>611.36246577117663</v>
      </c>
      <c r="R792" s="165">
        <f t="shared" si="51"/>
        <v>-2.2022176865027943E-2</v>
      </c>
    </row>
    <row r="793" spans="1:18" x14ac:dyDescent="0.35">
      <c r="A793" s="106">
        <v>2862.47</v>
      </c>
      <c r="B793" s="106">
        <v>1477.1288045439164</v>
      </c>
      <c r="C793" s="106">
        <f t="shared" si="48"/>
        <v>619.94268636341656</v>
      </c>
      <c r="D793" s="145">
        <v>71394.000753582499</v>
      </c>
      <c r="P793" s="174">
        <f t="shared" si="50"/>
        <v>619.94268636341656</v>
      </c>
      <c r="Q793" s="175">
        <f t="shared" si="49"/>
        <v>625.78374230577242</v>
      </c>
      <c r="R793" s="165">
        <f t="shared" si="51"/>
        <v>9.421928947366931E-3</v>
      </c>
    </row>
    <row r="794" spans="1:18" x14ac:dyDescent="0.35">
      <c r="A794" s="106">
        <v>2862.47</v>
      </c>
      <c r="B794" s="106">
        <v>675.54616228769407</v>
      </c>
      <c r="C794" s="106">
        <f t="shared" si="48"/>
        <v>505.43088032681345</v>
      </c>
      <c r="D794" s="145">
        <v>3495.45982983364</v>
      </c>
      <c r="P794" s="174">
        <f t="shared" si="50"/>
        <v>505.43088032681345</v>
      </c>
      <c r="Q794" s="175">
        <f t="shared" si="49"/>
        <v>500.95042256392924</v>
      </c>
      <c r="R794" s="165">
        <f t="shared" si="51"/>
        <v>-8.8646300360341046E-3</v>
      </c>
    </row>
    <row r="795" spans="1:18" x14ac:dyDescent="0.35">
      <c r="A795" s="106">
        <v>2862.47</v>
      </c>
      <c r="B795" s="106">
        <v>881.8332904269248</v>
      </c>
      <c r="C795" s="106">
        <f t="shared" si="48"/>
        <v>534.90047006098928</v>
      </c>
      <c r="D795" s="145">
        <v>14172.2970393051</v>
      </c>
      <c r="P795" s="174">
        <f t="shared" si="50"/>
        <v>534.90047006098928</v>
      </c>
      <c r="Q795" s="175">
        <f t="shared" si="49"/>
        <v>520.58007903472651</v>
      </c>
      <c r="R795" s="165">
        <f t="shared" si="51"/>
        <v>-2.6772066632564262E-2</v>
      </c>
    </row>
    <row r="796" spans="1:18" x14ac:dyDescent="0.35">
      <c r="A796" s="106">
        <v>2862.47</v>
      </c>
      <c r="B796" s="106">
        <v>977.53708137356637</v>
      </c>
      <c r="C796" s="106">
        <f t="shared" si="48"/>
        <v>548.57244019622374</v>
      </c>
      <c r="D796" s="145">
        <v>23954.0527728093</v>
      </c>
      <c r="P796" s="174">
        <f t="shared" si="50"/>
        <v>548.57244019622374</v>
      </c>
      <c r="Q796" s="175">
        <f t="shared" si="49"/>
        <v>538.56410379438137</v>
      </c>
      <c r="R796" s="165">
        <f t="shared" si="51"/>
        <v>-1.8244329588016472E-2</v>
      </c>
    </row>
    <row r="797" spans="1:18" x14ac:dyDescent="0.35">
      <c r="A797" s="106">
        <v>2862.47</v>
      </c>
      <c r="B797" s="106">
        <v>1269.3893494047247</v>
      </c>
      <c r="C797" s="106">
        <f t="shared" si="48"/>
        <v>590.26562134353208</v>
      </c>
      <c r="D797" s="145">
        <v>31081.371963744201</v>
      </c>
      <c r="P797" s="174">
        <f t="shared" si="50"/>
        <v>590.26562134353208</v>
      </c>
      <c r="Q797" s="175">
        <f t="shared" si="49"/>
        <v>551.66787455822339</v>
      </c>
      <c r="R797" s="165">
        <f t="shared" si="51"/>
        <v>-6.5390470645155463E-2</v>
      </c>
    </row>
    <row r="798" spans="1:18" x14ac:dyDescent="0.35">
      <c r="A798" s="106">
        <v>2862.47</v>
      </c>
      <c r="B798" s="106">
        <v>1256.1335380180385</v>
      </c>
      <c r="C798" s="106">
        <f t="shared" si="48"/>
        <v>588.37193400257695</v>
      </c>
      <c r="D798" s="145">
        <v>45016.2336447989</v>
      </c>
      <c r="P798" s="174">
        <f t="shared" si="50"/>
        <v>588.37193400257695</v>
      </c>
      <c r="Q798" s="175">
        <f t="shared" si="49"/>
        <v>577.2874978980384</v>
      </c>
      <c r="R798" s="165">
        <f t="shared" si="51"/>
        <v>-1.8839165269378788E-2</v>
      </c>
    </row>
    <row r="799" spans="1:18" x14ac:dyDescent="0.35">
      <c r="A799" s="106">
        <v>2862.47</v>
      </c>
      <c r="B799" s="106">
        <v>1339.954051485347</v>
      </c>
      <c r="C799" s="106">
        <f t="shared" si="48"/>
        <v>600.34629306933516</v>
      </c>
      <c r="D799" s="145">
        <v>54061.366139626101</v>
      </c>
      <c r="P799" s="174">
        <f t="shared" si="50"/>
        <v>600.34629306933516</v>
      </c>
      <c r="Q799" s="175">
        <f t="shared" si="49"/>
        <v>593.9172207385061</v>
      </c>
      <c r="R799" s="165">
        <f t="shared" si="51"/>
        <v>-1.0708939831975517E-2</v>
      </c>
    </row>
    <row r="800" spans="1:18" x14ac:dyDescent="0.35">
      <c r="A800" s="106">
        <v>2862.47</v>
      </c>
      <c r="B800" s="106">
        <v>1515.4334108120943</v>
      </c>
      <c r="C800" s="106">
        <f t="shared" si="48"/>
        <v>625.41477297315635</v>
      </c>
      <c r="D800" s="145">
        <v>63550.072249703</v>
      </c>
      <c r="P800" s="174">
        <f t="shared" si="50"/>
        <v>625.41477297315635</v>
      </c>
      <c r="Q800" s="175">
        <f t="shared" si="49"/>
        <v>611.36246577117663</v>
      </c>
      <c r="R800" s="165">
        <f t="shared" si="51"/>
        <v>-2.2468780414598322E-2</v>
      </c>
    </row>
    <row r="801" spans="1:18" x14ac:dyDescent="0.35">
      <c r="A801" s="106">
        <v>2862.47</v>
      </c>
      <c r="B801" s="106">
        <v>1480.4591991588027</v>
      </c>
      <c r="C801" s="106">
        <f t="shared" si="48"/>
        <v>620.41845702268608</v>
      </c>
      <c r="D801" s="145">
        <v>71394.000753582499</v>
      </c>
      <c r="P801" s="174">
        <f t="shared" si="50"/>
        <v>620.41845702268608</v>
      </c>
      <c r="Q801" s="175">
        <f t="shared" si="49"/>
        <v>625.78374230577242</v>
      </c>
      <c r="R801" s="165">
        <f t="shared" si="51"/>
        <v>8.6478492416774966E-3</v>
      </c>
    </row>
    <row r="802" spans="1:18" x14ac:dyDescent="0.35">
      <c r="A802" s="106">
        <v>2862.47</v>
      </c>
      <c r="B802" s="106">
        <v>699.53675640944971</v>
      </c>
      <c r="C802" s="106">
        <f t="shared" si="48"/>
        <v>508.8581080584928</v>
      </c>
      <c r="D802" s="145">
        <v>3495.45982983364</v>
      </c>
      <c r="P802" s="174">
        <f t="shared" si="50"/>
        <v>508.8581080584928</v>
      </c>
      <c r="Q802" s="175">
        <f t="shared" si="49"/>
        <v>500.95042256392924</v>
      </c>
      <c r="R802" s="165">
        <f t="shared" si="51"/>
        <v>-1.5540059928954908E-2</v>
      </c>
    </row>
    <row r="803" spans="1:18" x14ac:dyDescent="0.35">
      <c r="A803" s="106">
        <v>2862.47</v>
      </c>
      <c r="B803" s="106">
        <v>902.81966795058861</v>
      </c>
      <c r="C803" s="106">
        <f t="shared" si="48"/>
        <v>537.89852399294125</v>
      </c>
      <c r="D803" s="145">
        <v>14172.2970393051</v>
      </c>
      <c r="P803" s="174">
        <f t="shared" si="50"/>
        <v>537.89852399294125</v>
      </c>
      <c r="Q803" s="175">
        <f t="shared" si="49"/>
        <v>520.58007903472651</v>
      </c>
      <c r="R803" s="165">
        <f t="shared" si="51"/>
        <v>-3.2196490947132617E-2</v>
      </c>
    </row>
    <row r="804" spans="1:18" x14ac:dyDescent="0.35">
      <c r="A804" s="106">
        <v>2862.47</v>
      </c>
      <c r="B804" s="106">
        <v>992.70367022115818</v>
      </c>
      <c r="C804" s="106">
        <f t="shared" si="48"/>
        <v>550.73909574587969</v>
      </c>
      <c r="D804" s="145">
        <v>23954.0527728093</v>
      </c>
      <c r="P804" s="174">
        <f t="shared" si="50"/>
        <v>550.73909574587969</v>
      </c>
      <c r="Q804" s="175">
        <f t="shared" si="49"/>
        <v>538.56410379438137</v>
      </c>
      <c r="R804" s="165">
        <f t="shared" si="51"/>
        <v>-2.2106641866434851E-2</v>
      </c>
    </row>
    <row r="805" spans="1:18" x14ac:dyDescent="0.35">
      <c r="A805" s="106">
        <v>2862.47</v>
      </c>
      <c r="B805" s="106">
        <v>1282.1097881492165</v>
      </c>
      <c r="C805" s="106">
        <f t="shared" si="48"/>
        <v>592.08282687845951</v>
      </c>
      <c r="D805" s="145">
        <v>31081.371963744201</v>
      </c>
      <c r="P805" s="174">
        <f t="shared" si="50"/>
        <v>592.08282687845951</v>
      </c>
      <c r="Q805" s="175">
        <f t="shared" si="49"/>
        <v>551.66787455822339</v>
      </c>
      <c r="R805" s="165">
        <f t="shared" si="51"/>
        <v>-6.8258950412916408E-2</v>
      </c>
    </row>
    <row r="806" spans="1:18" x14ac:dyDescent="0.35">
      <c r="A806" s="106">
        <v>2862.47</v>
      </c>
      <c r="B806" s="106">
        <v>1277.6421949352832</v>
      </c>
      <c r="C806" s="106">
        <f t="shared" si="48"/>
        <v>591.44459927646892</v>
      </c>
      <c r="D806" s="145">
        <v>45016.2336447989</v>
      </c>
      <c r="P806" s="174">
        <f t="shared" si="50"/>
        <v>591.44459927646892</v>
      </c>
      <c r="Q806" s="175">
        <f t="shared" si="49"/>
        <v>577.2874978980384</v>
      </c>
      <c r="R806" s="165">
        <f t="shared" si="51"/>
        <v>-2.3936479250549092E-2</v>
      </c>
    </row>
    <row r="807" spans="1:18" x14ac:dyDescent="0.35">
      <c r="A807" s="106">
        <v>2862.47</v>
      </c>
      <c r="B807" s="106">
        <v>1345.2638799780054</v>
      </c>
      <c r="C807" s="106">
        <f t="shared" si="48"/>
        <v>601.10483999685789</v>
      </c>
      <c r="D807" s="145">
        <v>54061.366139626101</v>
      </c>
      <c r="P807" s="174">
        <f t="shared" si="50"/>
        <v>601.10483999685789</v>
      </c>
      <c r="Q807" s="175">
        <f t="shared" si="49"/>
        <v>593.9172207385061</v>
      </c>
      <c r="R807" s="165">
        <f t="shared" si="51"/>
        <v>-1.1957347171567156E-2</v>
      </c>
    </row>
    <row r="808" spans="1:18" x14ac:dyDescent="0.35">
      <c r="A808" s="106">
        <v>2862.47</v>
      </c>
      <c r="B808" s="106">
        <v>1468.6784340297554</v>
      </c>
      <c r="C808" s="106">
        <f t="shared" si="48"/>
        <v>618.73549057567936</v>
      </c>
      <c r="D808" s="145">
        <v>63550.072249703</v>
      </c>
      <c r="P808" s="174">
        <f t="shared" si="50"/>
        <v>618.73549057567936</v>
      </c>
      <c r="Q808" s="175">
        <f t="shared" si="49"/>
        <v>611.36246577117663</v>
      </c>
      <c r="R808" s="165">
        <f t="shared" si="51"/>
        <v>-1.1916279115721573E-2</v>
      </c>
    </row>
    <row r="809" spans="1:18" x14ac:dyDescent="0.35">
      <c r="A809" s="106">
        <v>2862.47</v>
      </c>
      <c r="B809" s="106">
        <v>1454.8105579831856</v>
      </c>
      <c r="C809" s="106">
        <f t="shared" si="48"/>
        <v>616.75436542616933</v>
      </c>
      <c r="D809" s="145">
        <v>71394.000753582499</v>
      </c>
      <c r="P809" s="174">
        <f t="shared" si="50"/>
        <v>616.75436542616933</v>
      </c>
      <c r="Q809" s="175">
        <f t="shared" si="49"/>
        <v>625.78374230577242</v>
      </c>
      <c r="R809" s="165">
        <f t="shared" si="51"/>
        <v>1.4640150740341973E-2</v>
      </c>
    </row>
    <row r="810" spans="1:18" x14ac:dyDescent="0.35">
      <c r="A810" s="106">
        <v>2862.47</v>
      </c>
      <c r="B810" s="106">
        <v>701.65453316561093</v>
      </c>
      <c r="C810" s="106">
        <f t="shared" si="48"/>
        <v>509.16064759508726</v>
      </c>
      <c r="D810" s="145">
        <v>3495.45982983364</v>
      </c>
      <c r="P810" s="174">
        <f t="shared" si="50"/>
        <v>509.16064759508726</v>
      </c>
      <c r="Q810" s="175">
        <f t="shared" si="49"/>
        <v>500.95042256392924</v>
      </c>
      <c r="R810" s="165">
        <f t="shared" si="51"/>
        <v>-1.6125018832341631E-2</v>
      </c>
    </row>
    <row r="811" spans="1:18" x14ac:dyDescent="0.35">
      <c r="A811" s="106">
        <v>2862.47</v>
      </c>
      <c r="B811" s="106">
        <v>900.89615016776645</v>
      </c>
      <c r="C811" s="106">
        <f t="shared" si="48"/>
        <v>537.62373573825232</v>
      </c>
      <c r="D811" s="145">
        <v>14172.2970393051</v>
      </c>
      <c r="P811" s="174">
        <f t="shared" si="50"/>
        <v>537.62373573825232</v>
      </c>
      <c r="Q811" s="175">
        <f t="shared" si="49"/>
        <v>520.58007903472651</v>
      </c>
      <c r="R811" s="165">
        <f t="shared" si="51"/>
        <v>-3.1701830798303354E-2</v>
      </c>
    </row>
    <row r="812" spans="1:18" x14ac:dyDescent="0.35">
      <c r="A812" s="106">
        <v>2862.47</v>
      </c>
      <c r="B812" s="106">
        <v>992.77880974121638</v>
      </c>
      <c r="C812" s="106">
        <f t="shared" si="48"/>
        <v>550.74982996303083</v>
      </c>
      <c r="D812" s="145">
        <v>23954.0527728093</v>
      </c>
      <c r="P812" s="174">
        <f t="shared" si="50"/>
        <v>550.74982996303083</v>
      </c>
      <c r="Q812" s="175">
        <f t="shared" si="49"/>
        <v>538.56410379438137</v>
      </c>
      <c r="R812" s="165">
        <f t="shared" si="51"/>
        <v>-2.2125701190806368E-2</v>
      </c>
    </row>
    <row r="813" spans="1:18" x14ac:dyDescent="0.35">
      <c r="A813" s="106">
        <v>2862.47</v>
      </c>
      <c r="B813" s="106">
        <v>1276.4919911044385</v>
      </c>
      <c r="C813" s="106">
        <f t="shared" si="48"/>
        <v>591.28028444349115</v>
      </c>
      <c r="D813" s="145">
        <v>31081.371963744201</v>
      </c>
      <c r="P813" s="174">
        <f t="shared" si="50"/>
        <v>591.28028444349115</v>
      </c>
      <c r="Q813" s="175">
        <f t="shared" si="49"/>
        <v>551.66787455822339</v>
      </c>
      <c r="R813" s="165">
        <f t="shared" si="51"/>
        <v>-6.6994301902947195E-2</v>
      </c>
    </row>
    <row r="814" spans="1:18" x14ac:dyDescent="0.35">
      <c r="A814" s="106">
        <v>2862.47</v>
      </c>
      <c r="B814" s="106">
        <v>1271.3683517530278</v>
      </c>
      <c r="C814" s="106">
        <f t="shared" si="48"/>
        <v>590.54833596471815</v>
      </c>
      <c r="D814" s="145">
        <v>45016.2336447989</v>
      </c>
      <c r="P814" s="174">
        <f t="shared" si="50"/>
        <v>590.54833596471815</v>
      </c>
      <c r="Q814" s="175">
        <f t="shared" si="49"/>
        <v>577.2874978980384</v>
      </c>
      <c r="R814" s="165">
        <f t="shared" si="51"/>
        <v>-2.2455127309802481E-2</v>
      </c>
    </row>
    <row r="815" spans="1:18" x14ac:dyDescent="0.35">
      <c r="A815" s="106">
        <v>2862.47</v>
      </c>
      <c r="B815" s="106">
        <v>1339.5619174360554</v>
      </c>
      <c r="C815" s="106">
        <f t="shared" si="48"/>
        <v>600.29027391943657</v>
      </c>
      <c r="D815" s="145">
        <v>54061.366139626101</v>
      </c>
      <c r="P815" s="174">
        <f t="shared" si="50"/>
        <v>600.29027391943657</v>
      </c>
      <c r="Q815" s="175">
        <f t="shared" si="49"/>
        <v>593.9172207385061</v>
      </c>
      <c r="R815" s="165">
        <f t="shared" si="51"/>
        <v>-1.0616619088827273E-2</v>
      </c>
    </row>
    <row r="816" spans="1:18" x14ac:dyDescent="0.35">
      <c r="A816" s="106">
        <v>2862.47</v>
      </c>
      <c r="B816" s="106">
        <v>1461.0528558106055</v>
      </c>
      <c r="C816" s="106">
        <f t="shared" si="48"/>
        <v>617.6461222586579</v>
      </c>
      <c r="D816" s="145">
        <v>63550.072249703</v>
      </c>
      <c r="P816" s="174">
        <f t="shared" si="50"/>
        <v>617.6461222586579</v>
      </c>
      <c r="Q816" s="175">
        <f t="shared" si="49"/>
        <v>611.36246577117663</v>
      </c>
      <c r="R816" s="165">
        <f t="shared" si="51"/>
        <v>-1.0173554501569093E-2</v>
      </c>
    </row>
    <row r="817" spans="1:18" x14ac:dyDescent="0.35">
      <c r="A817" s="106">
        <v>2862.47</v>
      </c>
      <c r="B817" s="106">
        <v>1449.0710762648887</v>
      </c>
      <c r="C817" s="106">
        <f t="shared" si="48"/>
        <v>615.93443946641253</v>
      </c>
      <c r="D817" s="145">
        <v>71394.000753582499</v>
      </c>
      <c r="P817" s="174">
        <f t="shared" si="50"/>
        <v>615.93443946641253</v>
      </c>
      <c r="Q817" s="175">
        <f t="shared" si="49"/>
        <v>625.78374230577242</v>
      </c>
      <c r="R817" s="165">
        <f t="shared" si="51"/>
        <v>1.5990829881005419E-2</v>
      </c>
    </row>
    <row r="818" spans="1:18" x14ac:dyDescent="0.35">
      <c r="A818" s="106">
        <v>2862.47</v>
      </c>
      <c r="B818" s="106">
        <v>691.47258605653872</v>
      </c>
      <c r="C818" s="106">
        <f t="shared" si="48"/>
        <v>507.70608372236262</v>
      </c>
      <c r="D818" s="145">
        <v>3495.45982983364</v>
      </c>
      <c r="P818" s="174">
        <f t="shared" si="50"/>
        <v>507.70608372236262</v>
      </c>
      <c r="Q818" s="175">
        <f t="shared" si="49"/>
        <v>500.95042256392924</v>
      </c>
      <c r="R818" s="165">
        <f t="shared" si="51"/>
        <v>-1.3306244252388577E-2</v>
      </c>
    </row>
    <row r="819" spans="1:18" x14ac:dyDescent="0.35">
      <c r="A819" s="106">
        <v>2862.47</v>
      </c>
      <c r="B819" s="106">
        <v>895.72017653076637</v>
      </c>
      <c r="C819" s="106">
        <f t="shared" si="48"/>
        <v>536.88431093296663</v>
      </c>
      <c r="D819" s="145">
        <v>14172.2970393051</v>
      </c>
      <c r="P819" s="174">
        <f t="shared" si="50"/>
        <v>536.88431093296663</v>
      </c>
      <c r="Q819" s="175">
        <f t="shared" si="49"/>
        <v>520.58007903472651</v>
      </c>
      <c r="R819" s="165">
        <f t="shared" si="51"/>
        <v>-3.0368240543121039E-2</v>
      </c>
    </row>
    <row r="820" spans="1:18" x14ac:dyDescent="0.35">
      <c r="A820" s="106">
        <v>2862.47</v>
      </c>
      <c r="B820" s="106">
        <v>990.74894931679148</v>
      </c>
      <c r="C820" s="106">
        <f t="shared" si="48"/>
        <v>550.45984990239879</v>
      </c>
      <c r="D820" s="145">
        <v>23954.0527728093</v>
      </c>
      <c r="P820" s="174">
        <f t="shared" si="50"/>
        <v>550.45984990239879</v>
      </c>
      <c r="Q820" s="175">
        <f t="shared" si="49"/>
        <v>538.56410379438137</v>
      </c>
      <c r="R820" s="165">
        <f t="shared" si="51"/>
        <v>-2.1610560897632469E-2</v>
      </c>
    </row>
    <row r="821" spans="1:18" x14ac:dyDescent="0.35">
      <c r="A821" s="106">
        <v>2862.47</v>
      </c>
      <c r="B821" s="106">
        <v>1283.9355171274997</v>
      </c>
      <c r="C821" s="106">
        <f t="shared" si="48"/>
        <v>592.3436453039285</v>
      </c>
      <c r="D821" s="145">
        <v>31081.371963744201</v>
      </c>
      <c r="P821" s="174">
        <f t="shared" si="50"/>
        <v>592.3436453039285</v>
      </c>
      <c r="Q821" s="175">
        <f t="shared" si="49"/>
        <v>551.66787455822339</v>
      </c>
      <c r="R821" s="165">
        <f t="shared" si="51"/>
        <v>-6.8669210969309225E-2</v>
      </c>
    </row>
    <row r="822" spans="1:18" x14ac:dyDescent="0.35">
      <c r="A822" s="106">
        <v>2862.47</v>
      </c>
      <c r="B822" s="106">
        <v>1272.0570489453082</v>
      </c>
      <c r="C822" s="106">
        <f t="shared" si="48"/>
        <v>590.64672127790107</v>
      </c>
      <c r="D822" s="145">
        <v>45016.2336447989</v>
      </c>
      <c r="P822" s="174">
        <f t="shared" si="50"/>
        <v>590.64672127790107</v>
      </c>
      <c r="Q822" s="175">
        <f t="shared" si="49"/>
        <v>577.2874978980384</v>
      </c>
      <c r="R822" s="165">
        <f t="shared" si="51"/>
        <v>-2.261795909229658E-2</v>
      </c>
    </row>
    <row r="823" spans="1:18" x14ac:dyDescent="0.35">
      <c r="A823" s="106">
        <v>2862.47</v>
      </c>
      <c r="B823" s="106">
        <v>1339.793148206536</v>
      </c>
      <c r="C823" s="106">
        <f t="shared" si="48"/>
        <v>600.32330688664786</v>
      </c>
      <c r="D823" s="145">
        <v>54061.366139626101</v>
      </c>
      <c r="P823" s="174">
        <f t="shared" si="50"/>
        <v>600.32330688664786</v>
      </c>
      <c r="Q823" s="175">
        <f t="shared" si="49"/>
        <v>593.9172207385061</v>
      </c>
      <c r="R823" s="165">
        <f t="shared" si="51"/>
        <v>-1.0671060201484672E-2</v>
      </c>
    </row>
    <row r="824" spans="1:18" x14ac:dyDescent="0.35">
      <c r="A824" s="106">
        <v>2862.47</v>
      </c>
      <c r="B824" s="106">
        <v>1488.2532276453524</v>
      </c>
      <c r="C824" s="106">
        <f t="shared" si="48"/>
        <v>621.53188966362177</v>
      </c>
      <c r="D824" s="145">
        <v>63550.072249703</v>
      </c>
      <c r="P824" s="174">
        <f t="shared" si="50"/>
        <v>621.53188966362177</v>
      </c>
      <c r="Q824" s="175">
        <f t="shared" si="49"/>
        <v>611.36246577117663</v>
      </c>
      <c r="R824" s="165">
        <f t="shared" si="51"/>
        <v>-1.6361869859885858E-2</v>
      </c>
    </row>
    <row r="825" spans="1:18" x14ac:dyDescent="0.35">
      <c r="A825" s="106">
        <v>2862.47</v>
      </c>
      <c r="B825" s="106">
        <v>1486.7245158654887</v>
      </c>
      <c r="C825" s="106">
        <f t="shared" si="48"/>
        <v>621.3135022664984</v>
      </c>
      <c r="D825" s="145">
        <v>71394.000753582499</v>
      </c>
      <c r="P825" s="174">
        <f t="shared" si="50"/>
        <v>621.3135022664984</v>
      </c>
      <c r="Q825" s="175">
        <f t="shared" si="49"/>
        <v>625.78374230577242</v>
      </c>
      <c r="R825" s="165">
        <f t="shared" si="51"/>
        <v>7.1948219746826858E-3</v>
      </c>
    </row>
    <row r="826" spans="1:18" x14ac:dyDescent="0.35">
      <c r="A826" s="106">
        <v>2862.47</v>
      </c>
      <c r="B826" s="106">
        <v>695.97023695943039</v>
      </c>
      <c r="C826" s="106">
        <f t="shared" si="48"/>
        <v>508.34860527991856</v>
      </c>
      <c r="D826" s="145">
        <v>3495.45982983364</v>
      </c>
      <c r="P826" s="174">
        <f t="shared" si="50"/>
        <v>508.34860527991856</v>
      </c>
      <c r="Q826" s="175">
        <f t="shared" si="49"/>
        <v>500.95042256392924</v>
      </c>
      <c r="R826" s="165">
        <f t="shared" si="51"/>
        <v>-1.4553364834974936E-2</v>
      </c>
    </row>
    <row r="827" spans="1:18" x14ac:dyDescent="0.35">
      <c r="A827" s="106">
        <v>2862.47</v>
      </c>
      <c r="B827" s="106">
        <v>894.95209388792478</v>
      </c>
      <c r="C827" s="106">
        <f t="shared" si="48"/>
        <v>536.77458484113208</v>
      </c>
      <c r="D827" s="145">
        <v>14172.2970393051</v>
      </c>
      <c r="P827" s="174">
        <f t="shared" si="50"/>
        <v>536.77458484113208</v>
      </c>
      <c r="Q827" s="175">
        <f t="shared" si="49"/>
        <v>520.58007903472651</v>
      </c>
      <c r="R827" s="165">
        <f t="shared" si="51"/>
        <v>-3.0170030891456312E-2</v>
      </c>
    </row>
    <row r="828" spans="1:18" x14ac:dyDescent="0.35">
      <c r="A828" s="106">
        <v>2862.47</v>
      </c>
      <c r="B828" s="106">
        <v>992.51882924644974</v>
      </c>
      <c r="C828" s="106">
        <f t="shared" si="48"/>
        <v>550.71268989234989</v>
      </c>
      <c r="D828" s="145">
        <v>23954.0527728093</v>
      </c>
      <c r="P828" s="174">
        <f t="shared" si="50"/>
        <v>550.71268989234989</v>
      </c>
      <c r="Q828" s="175">
        <f t="shared" si="49"/>
        <v>538.56410379438137</v>
      </c>
      <c r="R828" s="165">
        <f t="shared" si="51"/>
        <v>-2.2059753335887833E-2</v>
      </c>
    </row>
    <row r="829" spans="1:18" x14ac:dyDescent="0.35">
      <c r="A829" s="106">
        <v>2862.47</v>
      </c>
      <c r="B829" s="106">
        <v>1282.9748948866441</v>
      </c>
      <c r="C829" s="106">
        <f t="shared" si="48"/>
        <v>592.2064135552348</v>
      </c>
      <c r="D829" s="145">
        <v>31081.371963744201</v>
      </c>
      <c r="P829" s="174">
        <f t="shared" si="50"/>
        <v>592.2064135552348</v>
      </c>
      <c r="Q829" s="175">
        <f t="shared" si="49"/>
        <v>551.66787455822339</v>
      </c>
      <c r="R829" s="165">
        <f t="shared" si="51"/>
        <v>-6.8453394068536899E-2</v>
      </c>
    </row>
    <row r="830" spans="1:18" x14ac:dyDescent="0.35">
      <c r="A830" s="106">
        <v>2862.47</v>
      </c>
      <c r="B830" s="106">
        <v>1269.6297846897914</v>
      </c>
      <c r="C830" s="106">
        <f t="shared" si="48"/>
        <v>590.2999692413988</v>
      </c>
      <c r="D830" s="145">
        <v>45016.2336447989</v>
      </c>
      <c r="P830" s="174">
        <f t="shared" si="50"/>
        <v>590.2999692413988</v>
      </c>
      <c r="Q830" s="175">
        <f t="shared" si="49"/>
        <v>577.2874978980384</v>
      </c>
      <c r="R830" s="165">
        <f t="shared" si="51"/>
        <v>-2.2043828597997139E-2</v>
      </c>
    </row>
    <row r="831" spans="1:18" x14ac:dyDescent="0.35">
      <c r="A831" s="106">
        <v>2862.47</v>
      </c>
      <c r="B831" s="106">
        <v>1338.4739736733109</v>
      </c>
      <c r="C831" s="106">
        <f t="shared" si="48"/>
        <v>600.13485338190162</v>
      </c>
      <c r="D831" s="145">
        <v>54061.366139626101</v>
      </c>
      <c r="P831" s="174">
        <f t="shared" si="50"/>
        <v>600.13485338190162</v>
      </c>
      <c r="Q831" s="175">
        <f t="shared" si="49"/>
        <v>593.9172207385061</v>
      </c>
      <c r="R831" s="165">
        <f t="shared" si="51"/>
        <v>-1.0360392515711525E-2</v>
      </c>
    </row>
    <row r="832" spans="1:18" x14ac:dyDescent="0.35">
      <c r="A832" s="106">
        <v>2862.47</v>
      </c>
      <c r="B832" s="106">
        <v>1486.8955923163053</v>
      </c>
      <c r="C832" s="106">
        <f t="shared" si="48"/>
        <v>621.33794175947219</v>
      </c>
      <c r="D832" s="145">
        <v>63550.072249703</v>
      </c>
      <c r="P832" s="174">
        <f t="shared" si="50"/>
        <v>621.33794175947219</v>
      </c>
      <c r="Q832" s="175">
        <f t="shared" si="49"/>
        <v>611.36246577117663</v>
      </c>
      <c r="R832" s="165">
        <f t="shared" si="51"/>
        <v>-1.6054831546336135E-2</v>
      </c>
    </row>
    <row r="833" spans="1:18" x14ac:dyDescent="0.35">
      <c r="A833" s="106">
        <v>2862.47</v>
      </c>
      <c r="B833" s="106">
        <v>1486.0523433261635</v>
      </c>
      <c r="C833" s="106">
        <f t="shared" si="48"/>
        <v>621.21747761802339</v>
      </c>
      <c r="D833" s="145">
        <v>71394.000753582499</v>
      </c>
      <c r="P833" s="174">
        <f t="shared" si="50"/>
        <v>621.21747761802339</v>
      </c>
      <c r="Q833" s="175">
        <f t="shared" si="49"/>
        <v>625.78374230577242</v>
      </c>
      <c r="R833" s="165">
        <f t="shared" si="51"/>
        <v>7.3505090443652943E-3</v>
      </c>
    </row>
    <row r="834" spans="1:18" x14ac:dyDescent="0.35">
      <c r="A834" s="106">
        <v>2862.47</v>
      </c>
      <c r="B834" s="106">
        <v>680.27279802893304</v>
      </c>
      <c r="C834" s="106">
        <f t="shared" ref="C834:C897" si="52">SUM(A834:B834)/7</f>
        <v>506.1061140041333</v>
      </c>
      <c r="D834" s="145">
        <v>3495.45982983364</v>
      </c>
      <c r="P834" s="174">
        <f t="shared" si="50"/>
        <v>506.1061140041333</v>
      </c>
      <c r="Q834" s="175">
        <f t="shared" ref="Q834:Q897" si="53">$G$17+D834*$G$18</f>
        <v>500.95042256392924</v>
      </c>
      <c r="R834" s="165">
        <f t="shared" si="51"/>
        <v>-1.0186977192221724E-2</v>
      </c>
    </row>
    <row r="835" spans="1:18" x14ac:dyDescent="0.35">
      <c r="A835" s="106">
        <v>2862.47</v>
      </c>
      <c r="B835" s="106">
        <v>888.98929065739139</v>
      </c>
      <c r="C835" s="106">
        <f t="shared" si="52"/>
        <v>535.92275580819876</v>
      </c>
      <c r="D835" s="145">
        <v>14172.2970393051</v>
      </c>
      <c r="P835" s="174">
        <f t="shared" ref="P835:P898" si="54">C835</f>
        <v>535.92275580819876</v>
      </c>
      <c r="Q835" s="175">
        <f t="shared" si="53"/>
        <v>520.58007903472651</v>
      </c>
      <c r="R835" s="165">
        <f t="shared" ref="R835:R898" si="55">Q835/P835-1</f>
        <v>-2.8628522687630054E-2</v>
      </c>
    </row>
    <row r="836" spans="1:18" x14ac:dyDescent="0.35">
      <c r="A836" s="106">
        <v>2862.47</v>
      </c>
      <c r="B836" s="106">
        <v>973.43347963048313</v>
      </c>
      <c r="C836" s="106">
        <f t="shared" si="52"/>
        <v>547.98621137578334</v>
      </c>
      <c r="D836" s="145">
        <v>23954.0527728093</v>
      </c>
      <c r="P836" s="174">
        <f t="shared" si="54"/>
        <v>547.98621137578334</v>
      </c>
      <c r="Q836" s="175">
        <f t="shared" si="53"/>
        <v>538.56410379438137</v>
      </c>
      <c r="R836" s="165">
        <f t="shared" si="55"/>
        <v>-1.7194059605526668E-2</v>
      </c>
    </row>
    <row r="837" spans="1:18" x14ac:dyDescent="0.35">
      <c r="A837" s="106">
        <v>2862.47</v>
      </c>
      <c r="B837" s="106">
        <v>1270.0067373691913</v>
      </c>
      <c r="C837" s="106">
        <f t="shared" si="52"/>
        <v>590.35381962417011</v>
      </c>
      <c r="D837" s="145">
        <v>31081.371963744201</v>
      </c>
      <c r="P837" s="174">
        <f t="shared" si="54"/>
        <v>590.35381962417011</v>
      </c>
      <c r="Q837" s="175">
        <f t="shared" si="53"/>
        <v>551.66787455822339</v>
      </c>
      <c r="R837" s="165">
        <f t="shared" si="55"/>
        <v>-6.5530100390601143E-2</v>
      </c>
    </row>
    <row r="838" spans="1:18" x14ac:dyDescent="0.35">
      <c r="A838" s="106">
        <v>2862.47</v>
      </c>
      <c r="B838" s="106">
        <v>1249.8297622521191</v>
      </c>
      <c r="C838" s="106">
        <f t="shared" si="52"/>
        <v>587.47139460744552</v>
      </c>
      <c r="D838" s="145">
        <v>45016.2336447989</v>
      </c>
      <c r="P838" s="174">
        <f t="shared" si="54"/>
        <v>587.47139460744552</v>
      </c>
      <c r="Q838" s="175">
        <f t="shared" si="53"/>
        <v>577.2874978980384</v>
      </c>
      <c r="R838" s="165">
        <f t="shared" si="55"/>
        <v>-1.7335136319636679E-2</v>
      </c>
    </row>
    <row r="839" spans="1:18" x14ac:dyDescent="0.35">
      <c r="A839" s="106">
        <v>2862.47</v>
      </c>
      <c r="B839" s="106">
        <v>1321.5450107529498</v>
      </c>
      <c r="C839" s="106">
        <f t="shared" si="52"/>
        <v>597.71643010756429</v>
      </c>
      <c r="D839" s="145">
        <v>54061.366139626101</v>
      </c>
      <c r="P839" s="174">
        <f t="shared" si="54"/>
        <v>597.71643010756429</v>
      </c>
      <c r="Q839" s="175">
        <f t="shared" si="53"/>
        <v>593.9172207385061</v>
      </c>
      <c r="R839" s="165">
        <f t="shared" si="55"/>
        <v>-6.3562070200654519E-3</v>
      </c>
    </row>
    <row r="840" spans="1:18" x14ac:dyDescent="0.35">
      <c r="A840" s="106">
        <v>2862.47</v>
      </c>
      <c r="B840" s="106">
        <v>1499.1696151924748</v>
      </c>
      <c r="C840" s="106">
        <f t="shared" si="52"/>
        <v>623.09137359892497</v>
      </c>
      <c r="D840" s="145">
        <v>63550.072249703</v>
      </c>
      <c r="P840" s="174">
        <f t="shared" si="54"/>
        <v>623.09137359892497</v>
      </c>
      <c r="Q840" s="175">
        <f t="shared" si="53"/>
        <v>611.36246577117663</v>
      </c>
      <c r="R840" s="165">
        <f t="shared" si="55"/>
        <v>-1.8823736493097543E-2</v>
      </c>
    </row>
    <row r="841" spans="1:18" x14ac:dyDescent="0.35">
      <c r="A841" s="106">
        <v>2862.47</v>
      </c>
      <c r="B841" s="106">
        <v>1507.491495728947</v>
      </c>
      <c r="C841" s="106">
        <f t="shared" si="52"/>
        <v>624.2802136755638</v>
      </c>
      <c r="D841" s="145">
        <v>71394.000753582499</v>
      </c>
      <c r="P841" s="174">
        <f t="shared" si="54"/>
        <v>624.2802136755638</v>
      </c>
      <c r="Q841" s="175">
        <f t="shared" si="53"/>
        <v>625.78374230577242</v>
      </c>
      <c r="R841" s="165">
        <f t="shared" si="55"/>
        <v>2.4084194841869078E-3</v>
      </c>
    </row>
    <row r="842" spans="1:18" x14ac:dyDescent="0.35">
      <c r="A842" s="106">
        <v>2862.47</v>
      </c>
      <c r="B842" s="106">
        <v>683.07188818788029</v>
      </c>
      <c r="C842" s="106">
        <f t="shared" si="52"/>
        <v>506.50598402684</v>
      </c>
      <c r="D842" s="145">
        <v>3495.45982983364</v>
      </c>
      <c r="P842" s="174">
        <f t="shared" si="54"/>
        <v>506.50598402684</v>
      </c>
      <c r="Q842" s="175">
        <f t="shared" si="53"/>
        <v>500.95042256392924</v>
      </c>
      <c r="R842" s="165">
        <f t="shared" si="55"/>
        <v>-1.0968402423882084E-2</v>
      </c>
    </row>
    <row r="843" spans="1:18" x14ac:dyDescent="0.35">
      <c r="A843" s="106">
        <v>2862.47</v>
      </c>
      <c r="B843" s="106">
        <v>886.69573074369976</v>
      </c>
      <c r="C843" s="106">
        <f t="shared" si="52"/>
        <v>535.59510439195708</v>
      </c>
      <c r="D843" s="145">
        <v>14172.2970393051</v>
      </c>
      <c r="P843" s="174">
        <f t="shared" si="54"/>
        <v>535.59510439195708</v>
      </c>
      <c r="Q843" s="175">
        <f t="shared" si="53"/>
        <v>520.58007903472651</v>
      </c>
      <c r="R843" s="165">
        <f t="shared" si="55"/>
        <v>-2.8034284171205459E-2</v>
      </c>
    </row>
    <row r="844" spans="1:18" x14ac:dyDescent="0.35">
      <c r="A844" s="106">
        <v>2862.47</v>
      </c>
      <c r="B844" s="106">
        <v>972.69194223945806</v>
      </c>
      <c r="C844" s="106">
        <f t="shared" si="52"/>
        <v>547.88027746277965</v>
      </c>
      <c r="D844" s="145">
        <v>23954.0527728093</v>
      </c>
      <c r="P844" s="174">
        <f t="shared" si="54"/>
        <v>547.88027746277965</v>
      </c>
      <c r="Q844" s="175">
        <f t="shared" si="53"/>
        <v>538.56410379438137</v>
      </c>
      <c r="R844" s="165">
        <f t="shared" si="55"/>
        <v>-1.7004031814288445E-2</v>
      </c>
    </row>
    <row r="845" spans="1:18" x14ac:dyDescent="0.35">
      <c r="A845" s="106">
        <v>2862.47</v>
      </c>
      <c r="B845" s="106">
        <v>1265.7738142446497</v>
      </c>
      <c r="C845" s="106">
        <f t="shared" si="52"/>
        <v>589.74911632066426</v>
      </c>
      <c r="D845" s="145">
        <v>31081.371963744201</v>
      </c>
      <c r="P845" s="174">
        <f t="shared" si="54"/>
        <v>589.74911632066426</v>
      </c>
      <c r="Q845" s="175">
        <f t="shared" si="53"/>
        <v>551.66787455822339</v>
      </c>
      <c r="R845" s="165">
        <f t="shared" si="55"/>
        <v>-6.4571935266342861E-2</v>
      </c>
    </row>
    <row r="846" spans="1:18" x14ac:dyDescent="0.35">
      <c r="A846" s="106">
        <v>2862.47</v>
      </c>
      <c r="B846" s="106">
        <v>1243.9025761279747</v>
      </c>
      <c r="C846" s="106">
        <f t="shared" si="52"/>
        <v>586.62465373256782</v>
      </c>
      <c r="D846" s="145">
        <v>45016.2336447989</v>
      </c>
      <c r="P846" s="174">
        <f t="shared" si="54"/>
        <v>586.62465373256782</v>
      </c>
      <c r="Q846" s="175">
        <f t="shared" si="53"/>
        <v>577.2874978980384</v>
      </c>
      <c r="R846" s="165">
        <f t="shared" si="55"/>
        <v>-1.5916746381385627E-2</v>
      </c>
    </row>
    <row r="847" spans="1:18" x14ac:dyDescent="0.35">
      <c r="A847" s="106">
        <v>2862.47</v>
      </c>
      <c r="B847" s="106">
        <v>1316.5330407176748</v>
      </c>
      <c r="C847" s="106">
        <f t="shared" si="52"/>
        <v>597.00043438823923</v>
      </c>
      <c r="D847" s="145">
        <v>54061.366139626101</v>
      </c>
      <c r="P847" s="174">
        <f t="shared" si="54"/>
        <v>597.00043438823923</v>
      </c>
      <c r="Q847" s="175">
        <f t="shared" si="53"/>
        <v>593.9172207385061</v>
      </c>
      <c r="R847" s="165">
        <f t="shared" si="55"/>
        <v>-5.1645082183107149E-3</v>
      </c>
    </row>
    <row r="848" spans="1:18" x14ac:dyDescent="0.35">
      <c r="A848" s="106">
        <v>2862.47</v>
      </c>
      <c r="B848" s="106">
        <v>1494.3178957489804</v>
      </c>
      <c r="C848" s="106">
        <f t="shared" si="52"/>
        <v>622.39827082128284</v>
      </c>
      <c r="D848" s="145">
        <v>63550.072249703</v>
      </c>
      <c r="P848" s="174">
        <f t="shared" si="54"/>
        <v>622.39827082128284</v>
      </c>
      <c r="Q848" s="175">
        <f t="shared" si="53"/>
        <v>611.36246577117663</v>
      </c>
      <c r="R848" s="165">
        <f t="shared" si="55"/>
        <v>-1.7731098506337362E-2</v>
      </c>
    </row>
    <row r="849" spans="1:18" x14ac:dyDescent="0.35">
      <c r="A849" s="106">
        <v>2862.47</v>
      </c>
      <c r="B849" s="106">
        <v>1505.2032383409553</v>
      </c>
      <c r="C849" s="106">
        <f t="shared" si="52"/>
        <v>623.9533197629936</v>
      </c>
      <c r="D849" s="145">
        <v>71394.000753582499</v>
      </c>
      <c r="P849" s="174">
        <f t="shared" si="54"/>
        <v>623.9533197629936</v>
      </c>
      <c r="Q849" s="175">
        <f t="shared" si="53"/>
        <v>625.78374230577242</v>
      </c>
      <c r="R849" s="165">
        <f t="shared" si="55"/>
        <v>2.9335889157127149E-3</v>
      </c>
    </row>
    <row r="850" spans="1:18" x14ac:dyDescent="0.35">
      <c r="A850" s="106">
        <v>2862.47</v>
      </c>
      <c r="B850" s="106">
        <v>716.6567200988552</v>
      </c>
      <c r="C850" s="106">
        <f t="shared" si="52"/>
        <v>511.30381715697928</v>
      </c>
      <c r="D850" s="145">
        <v>3495.45982983364</v>
      </c>
      <c r="P850" s="174">
        <f t="shared" si="54"/>
        <v>511.30381715697928</v>
      </c>
      <c r="Q850" s="175">
        <f t="shared" si="53"/>
        <v>500.95042256392924</v>
      </c>
      <c r="R850" s="165">
        <f t="shared" si="55"/>
        <v>-2.0249007039725209E-2</v>
      </c>
    </row>
    <row r="851" spans="1:18" x14ac:dyDescent="0.35">
      <c r="A851" s="106">
        <v>2862.47</v>
      </c>
      <c r="B851" s="106">
        <v>925.80217017496363</v>
      </c>
      <c r="C851" s="106">
        <f t="shared" si="52"/>
        <v>541.18173859642332</v>
      </c>
      <c r="D851" s="145">
        <v>14172.2970393051</v>
      </c>
      <c r="P851" s="174">
        <f t="shared" si="54"/>
        <v>541.18173859642332</v>
      </c>
      <c r="Q851" s="175">
        <f t="shared" si="53"/>
        <v>520.58007903472651</v>
      </c>
      <c r="R851" s="165">
        <f t="shared" si="55"/>
        <v>-3.8067913405814502E-2</v>
      </c>
    </row>
    <row r="852" spans="1:18" x14ac:dyDescent="0.35">
      <c r="A852" s="106">
        <v>2862.47</v>
      </c>
      <c r="B852" s="106">
        <v>1023.1294373658469</v>
      </c>
      <c r="C852" s="106">
        <f t="shared" si="52"/>
        <v>555.08563390940674</v>
      </c>
      <c r="D852" s="145">
        <v>23954.0527728093</v>
      </c>
      <c r="P852" s="174">
        <f t="shared" si="54"/>
        <v>555.08563390940674</v>
      </c>
      <c r="Q852" s="175">
        <f t="shared" si="53"/>
        <v>538.56410379438137</v>
      </c>
      <c r="R852" s="165">
        <f t="shared" si="55"/>
        <v>-2.9763930294261165E-2</v>
      </c>
    </row>
    <row r="853" spans="1:18" x14ac:dyDescent="0.35">
      <c r="A853" s="106">
        <v>2862.47</v>
      </c>
      <c r="B853" s="106">
        <v>1331.7559172397694</v>
      </c>
      <c r="C853" s="106">
        <f t="shared" si="52"/>
        <v>599.17513103425267</v>
      </c>
      <c r="D853" s="145">
        <v>31081.371963744201</v>
      </c>
      <c r="P853" s="174">
        <f t="shared" si="54"/>
        <v>599.17513103425267</v>
      </c>
      <c r="Q853" s="175">
        <f t="shared" si="53"/>
        <v>551.66787455822339</v>
      </c>
      <c r="R853" s="165">
        <f t="shared" si="55"/>
        <v>-7.9287764153404883E-2</v>
      </c>
    </row>
    <row r="854" spans="1:18" x14ac:dyDescent="0.35">
      <c r="A854" s="106">
        <v>2862.47</v>
      </c>
      <c r="B854" s="106">
        <v>1311.3268068645664</v>
      </c>
      <c r="C854" s="106">
        <f t="shared" si="52"/>
        <v>596.25668669493803</v>
      </c>
      <c r="D854" s="145">
        <v>45016.2336447989</v>
      </c>
      <c r="P854" s="174">
        <f t="shared" si="54"/>
        <v>596.25668669493803</v>
      </c>
      <c r="Q854" s="175">
        <f t="shared" si="53"/>
        <v>577.2874978980384</v>
      </c>
      <c r="R854" s="165">
        <f t="shared" si="55"/>
        <v>-3.1813796340039668E-2</v>
      </c>
    </row>
    <row r="855" spans="1:18" x14ac:dyDescent="0.35">
      <c r="A855" s="106">
        <v>2862.47</v>
      </c>
      <c r="B855" s="106">
        <v>1404.8749095177805</v>
      </c>
      <c r="C855" s="106">
        <f t="shared" si="52"/>
        <v>609.62070135968293</v>
      </c>
      <c r="D855" s="145">
        <v>54061.366139626101</v>
      </c>
      <c r="P855" s="174">
        <f t="shared" si="54"/>
        <v>609.62070135968293</v>
      </c>
      <c r="Q855" s="175">
        <f t="shared" si="53"/>
        <v>593.9172207385061</v>
      </c>
      <c r="R855" s="165">
        <f t="shared" si="55"/>
        <v>-2.5759428093816594E-2</v>
      </c>
    </row>
    <row r="856" spans="1:18" x14ac:dyDescent="0.35">
      <c r="A856" s="106">
        <v>2862.47</v>
      </c>
      <c r="B856" s="106">
        <v>1600.0019981889693</v>
      </c>
      <c r="C856" s="106">
        <f t="shared" si="52"/>
        <v>637.49599974128137</v>
      </c>
      <c r="D856" s="145">
        <v>63550.072249703</v>
      </c>
      <c r="P856" s="174">
        <f t="shared" si="54"/>
        <v>637.49599974128137</v>
      </c>
      <c r="Q856" s="175">
        <f t="shared" si="53"/>
        <v>611.36246577117663</v>
      </c>
      <c r="R856" s="165">
        <f t="shared" si="55"/>
        <v>-4.0994036010752466E-2</v>
      </c>
    </row>
    <row r="857" spans="1:18" x14ac:dyDescent="0.35">
      <c r="A857" s="106">
        <v>2862.47</v>
      </c>
      <c r="B857" s="106">
        <v>1543.5439862665694</v>
      </c>
      <c r="C857" s="106">
        <f t="shared" si="52"/>
        <v>629.43056946665274</v>
      </c>
      <c r="D857" s="145">
        <v>71394.000753582499</v>
      </c>
      <c r="P857" s="174">
        <f t="shared" si="54"/>
        <v>629.43056946665274</v>
      </c>
      <c r="Q857" s="175">
        <f t="shared" si="53"/>
        <v>625.78374230577242</v>
      </c>
      <c r="R857" s="165">
        <f t="shared" si="55"/>
        <v>-5.793851359921165E-3</v>
      </c>
    </row>
    <row r="858" spans="1:18" x14ac:dyDescent="0.35">
      <c r="A858" s="106">
        <v>2862.47</v>
      </c>
      <c r="B858" s="106">
        <v>724.03032477754425</v>
      </c>
      <c r="C858" s="106">
        <f t="shared" si="52"/>
        <v>512.35718925393485</v>
      </c>
      <c r="D858" s="145">
        <v>3495.45982983364</v>
      </c>
      <c r="P858" s="174">
        <f t="shared" si="54"/>
        <v>512.35718925393485</v>
      </c>
      <c r="Q858" s="175">
        <f t="shared" si="53"/>
        <v>500.95042256392924</v>
      </c>
      <c r="R858" s="165">
        <f t="shared" si="55"/>
        <v>-2.2263309521655228E-2</v>
      </c>
    </row>
    <row r="859" spans="1:18" x14ac:dyDescent="0.35">
      <c r="A859" s="106">
        <v>2862.47</v>
      </c>
      <c r="B859" s="106">
        <v>930.04967634839693</v>
      </c>
      <c r="C859" s="106">
        <f t="shared" si="52"/>
        <v>541.78852519262807</v>
      </c>
      <c r="D859" s="145">
        <v>14172.2970393051</v>
      </c>
      <c r="P859" s="174">
        <f t="shared" si="54"/>
        <v>541.78852519262807</v>
      </c>
      <c r="Q859" s="175">
        <f t="shared" si="53"/>
        <v>520.58007903472651</v>
      </c>
      <c r="R859" s="165">
        <f t="shared" si="55"/>
        <v>-3.9145247955115092E-2</v>
      </c>
    </row>
    <row r="860" spans="1:18" x14ac:dyDescent="0.35">
      <c r="A860" s="106">
        <v>2862.47</v>
      </c>
      <c r="B860" s="106">
        <v>1029.8424453507969</v>
      </c>
      <c r="C860" s="106">
        <f t="shared" si="52"/>
        <v>556.04463505011381</v>
      </c>
      <c r="D860" s="145">
        <v>23954.0527728093</v>
      </c>
      <c r="P860" s="174">
        <f t="shared" si="54"/>
        <v>556.04463505011381</v>
      </c>
      <c r="Q860" s="175">
        <f t="shared" si="53"/>
        <v>538.56410379438137</v>
      </c>
      <c r="R860" s="165">
        <f t="shared" si="55"/>
        <v>-3.143728066750795E-2</v>
      </c>
    </row>
    <row r="861" spans="1:18" x14ac:dyDescent="0.35">
      <c r="A861" s="106">
        <v>2862.47</v>
      </c>
      <c r="B861" s="106">
        <v>1337.0505263852194</v>
      </c>
      <c r="C861" s="106">
        <f t="shared" si="52"/>
        <v>599.93150376931703</v>
      </c>
      <c r="D861" s="145">
        <v>31081.371963744201</v>
      </c>
      <c r="P861" s="174">
        <f t="shared" si="54"/>
        <v>599.93150376931703</v>
      </c>
      <c r="Q861" s="175">
        <f t="shared" si="53"/>
        <v>551.66787455822339</v>
      </c>
      <c r="R861" s="165">
        <f t="shared" si="55"/>
        <v>-8.0448566057720772E-2</v>
      </c>
    </row>
    <row r="862" spans="1:18" x14ac:dyDescent="0.35">
      <c r="A862" s="106">
        <v>2862.47</v>
      </c>
      <c r="B862" s="106">
        <v>1315.1382137563276</v>
      </c>
      <c r="C862" s="106">
        <f t="shared" si="52"/>
        <v>596.80117339376102</v>
      </c>
      <c r="D862" s="145">
        <v>45016.2336447989</v>
      </c>
      <c r="P862" s="174">
        <f t="shared" si="54"/>
        <v>596.80117339376102</v>
      </c>
      <c r="Q862" s="175">
        <f t="shared" si="53"/>
        <v>577.2874978980384</v>
      </c>
      <c r="R862" s="165">
        <f t="shared" si="55"/>
        <v>-3.2697113152034274E-2</v>
      </c>
    </row>
    <row r="863" spans="1:18" x14ac:dyDescent="0.35">
      <c r="A863" s="106">
        <v>2862.47</v>
      </c>
      <c r="B863" s="106">
        <v>1409.1829166770469</v>
      </c>
      <c r="C863" s="106">
        <f t="shared" si="52"/>
        <v>610.23613095386384</v>
      </c>
      <c r="D863" s="145">
        <v>54061.366139626101</v>
      </c>
      <c r="P863" s="174">
        <f t="shared" si="54"/>
        <v>610.23613095386384</v>
      </c>
      <c r="Q863" s="175">
        <f t="shared" si="53"/>
        <v>593.9172207385061</v>
      </c>
      <c r="R863" s="165">
        <f t="shared" si="55"/>
        <v>-2.6741960017754973E-2</v>
      </c>
    </row>
    <row r="864" spans="1:18" x14ac:dyDescent="0.35">
      <c r="A864" s="106">
        <v>2862.47</v>
      </c>
      <c r="B864" s="106">
        <v>1604.4977052172831</v>
      </c>
      <c r="C864" s="106">
        <f t="shared" si="52"/>
        <v>638.13824360246895</v>
      </c>
      <c r="D864" s="145">
        <v>63550.072249703</v>
      </c>
      <c r="P864" s="174">
        <f t="shared" si="54"/>
        <v>638.13824360246895</v>
      </c>
      <c r="Q864" s="175">
        <f t="shared" si="53"/>
        <v>611.36246577117663</v>
      </c>
      <c r="R864" s="165">
        <f t="shared" si="55"/>
        <v>-4.1959211972840804E-2</v>
      </c>
    </row>
    <row r="865" spans="1:18" x14ac:dyDescent="0.35">
      <c r="A865" s="106">
        <v>2862.47</v>
      </c>
      <c r="B865" s="106">
        <v>1549.1103575034663</v>
      </c>
      <c r="C865" s="106">
        <f t="shared" si="52"/>
        <v>630.22576535763801</v>
      </c>
      <c r="D865" s="145">
        <v>71394.000753582499</v>
      </c>
      <c r="P865" s="174">
        <f t="shared" si="54"/>
        <v>630.22576535763801</v>
      </c>
      <c r="Q865" s="175">
        <f t="shared" si="53"/>
        <v>625.78374230577242</v>
      </c>
      <c r="R865" s="165">
        <f t="shared" si="55"/>
        <v>-7.0483044268189188E-3</v>
      </c>
    </row>
    <row r="866" spans="1:18" x14ac:dyDescent="0.35">
      <c r="A866" s="106">
        <v>2862.47</v>
      </c>
      <c r="B866" s="106">
        <v>760.39560105826365</v>
      </c>
      <c r="C866" s="106">
        <f t="shared" si="52"/>
        <v>517.55222872260913</v>
      </c>
      <c r="D866" s="145">
        <v>3495.45982983364</v>
      </c>
      <c r="P866" s="174">
        <f t="shared" si="54"/>
        <v>517.55222872260913</v>
      </c>
      <c r="Q866" s="175">
        <f t="shared" si="53"/>
        <v>500.95042256392924</v>
      </c>
      <c r="R866" s="165">
        <f t="shared" si="55"/>
        <v>-3.2077547419041119E-2</v>
      </c>
    </row>
    <row r="867" spans="1:18" x14ac:dyDescent="0.35">
      <c r="A867" s="106">
        <v>2862.47</v>
      </c>
      <c r="B867" s="106">
        <v>958.02709805017196</v>
      </c>
      <c r="C867" s="106">
        <f t="shared" si="52"/>
        <v>545.78529972145304</v>
      </c>
      <c r="D867" s="145">
        <v>14172.2970393051</v>
      </c>
      <c r="P867" s="174">
        <f t="shared" si="54"/>
        <v>545.78529972145304</v>
      </c>
      <c r="Q867" s="175">
        <f t="shared" si="53"/>
        <v>520.58007903472651</v>
      </c>
      <c r="R867" s="165">
        <f t="shared" si="55"/>
        <v>-4.618156754971281E-2</v>
      </c>
    </row>
    <row r="868" spans="1:18" x14ac:dyDescent="0.35">
      <c r="A868" s="106">
        <v>2862.47</v>
      </c>
      <c r="B868" s="106">
        <v>1050.6872771329108</v>
      </c>
      <c r="C868" s="106">
        <f t="shared" si="52"/>
        <v>559.02246816184436</v>
      </c>
      <c r="D868" s="145">
        <v>23954.0527728093</v>
      </c>
      <c r="P868" s="174">
        <f t="shared" si="54"/>
        <v>559.02246816184436</v>
      </c>
      <c r="Q868" s="175">
        <f t="shared" si="53"/>
        <v>538.56410379438137</v>
      </c>
      <c r="R868" s="165">
        <f t="shared" si="55"/>
        <v>-3.659667639966846E-2</v>
      </c>
    </row>
    <row r="869" spans="1:18" x14ac:dyDescent="0.35">
      <c r="A869" s="106">
        <v>2862.47</v>
      </c>
      <c r="B869" s="106">
        <v>1352.2296127714051</v>
      </c>
      <c r="C869" s="106">
        <f t="shared" si="52"/>
        <v>602.09994468162927</v>
      </c>
      <c r="D869" s="145">
        <v>31081.371963744201</v>
      </c>
      <c r="P869" s="174">
        <f t="shared" si="54"/>
        <v>602.09994468162927</v>
      </c>
      <c r="Q869" s="175">
        <f t="shared" si="53"/>
        <v>551.66787455822339</v>
      </c>
      <c r="R869" s="165">
        <f t="shared" si="55"/>
        <v>-8.3760296889036745E-2</v>
      </c>
    </row>
    <row r="870" spans="1:18" x14ac:dyDescent="0.35">
      <c r="A870" s="106">
        <v>2862.47</v>
      </c>
      <c r="B870" s="106">
        <v>1341.0620923473136</v>
      </c>
      <c r="C870" s="106">
        <f t="shared" si="52"/>
        <v>600.50458462104484</v>
      </c>
      <c r="D870" s="145">
        <v>45016.2336447989</v>
      </c>
      <c r="P870" s="174">
        <f t="shared" si="54"/>
        <v>600.50458462104484</v>
      </c>
      <c r="Q870" s="175">
        <f t="shared" si="53"/>
        <v>577.2874978980384</v>
      </c>
      <c r="R870" s="165">
        <f t="shared" si="55"/>
        <v>-3.8662630257282449E-2</v>
      </c>
    </row>
    <row r="871" spans="1:18" x14ac:dyDescent="0.35">
      <c r="A871" s="106">
        <v>2862.47</v>
      </c>
      <c r="B871" s="106">
        <v>1412.5752136721273</v>
      </c>
      <c r="C871" s="106">
        <f t="shared" si="52"/>
        <v>610.72074481030381</v>
      </c>
      <c r="D871" s="145">
        <v>54061.366139626101</v>
      </c>
      <c r="P871" s="174">
        <f t="shared" si="54"/>
        <v>610.72074481030381</v>
      </c>
      <c r="Q871" s="175">
        <f t="shared" si="53"/>
        <v>593.9172207385061</v>
      </c>
      <c r="R871" s="165">
        <f t="shared" si="55"/>
        <v>-2.7514251340876039E-2</v>
      </c>
    </row>
    <row r="872" spans="1:18" x14ac:dyDescent="0.35">
      <c r="A872" s="106">
        <v>2862.47</v>
      </c>
      <c r="B872" s="106">
        <v>1535.3377661465997</v>
      </c>
      <c r="C872" s="106">
        <f t="shared" si="52"/>
        <v>628.25825230665703</v>
      </c>
      <c r="D872" s="145">
        <v>63550.072249703</v>
      </c>
      <c r="P872" s="174">
        <f t="shared" si="54"/>
        <v>628.25825230665703</v>
      </c>
      <c r="Q872" s="175">
        <f t="shared" si="53"/>
        <v>611.36246577117663</v>
      </c>
      <c r="R872" s="165">
        <f t="shared" si="55"/>
        <v>-2.6893059459939139E-2</v>
      </c>
    </row>
    <row r="873" spans="1:18" x14ac:dyDescent="0.35">
      <c r="A873" s="106">
        <v>2862.47</v>
      </c>
      <c r="B873" s="106">
        <v>1510.6780085768721</v>
      </c>
      <c r="C873" s="106">
        <f t="shared" si="52"/>
        <v>624.73542979669594</v>
      </c>
      <c r="D873" s="145">
        <v>71394.000753582499</v>
      </c>
      <c r="P873" s="174">
        <f t="shared" si="54"/>
        <v>624.73542979669594</v>
      </c>
      <c r="Q873" s="175">
        <f t="shared" si="53"/>
        <v>625.78374230577242</v>
      </c>
      <c r="R873" s="165">
        <f t="shared" si="55"/>
        <v>1.678010336980007E-3</v>
      </c>
    </row>
    <row r="874" spans="1:18" x14ac:dyDescent="0.35">
      <c r="A874" s="106">
        <v>2862.47</v>
      </c>
      <c r="B874" s="106">
        <v>759.20403232249976</v>
      </c>
      <c r="C874" s="106">
        <f t="shared" si="52"/>
        <v>517.38200461749989</v>
      </c>
      <c r="D874" s="145">
        <v>3495.45982983364</v>
      </c>
      <c r="P874" s="174">
        <f t="shared" si="54"/>
        <v>517.38200461749989</v>
      </c>
      <c r="Q874" s="175">
        <f t="shared" si="53"/>
        <v>500.95042256392924</v>
      </c>
      <c r="R874" s="165">
        <f t="shared" si="55"/>
        <v>-3.1759090781903976E-2</v>
      </c>
    </row>
    <row r="875" spans="1:18" x14ac:dyDescent="0.35">
      <c r="A875" s="106">
        <v>2862.47</v>
      </c>
      <c r="B875" s="106">
        <v>954.83542079129415</v>
      </c>
      <c r="C875" s="106">
        <f t="shared" si="52"/>
        <v>545.32934582732764</v>
      </c>
      <c r="D875" s="145">
        <v>14172.2970393051</v>
      </c>
      <c r="P875" s="174">
        <f t="shared" si="54"/>
        <v>545.32934582732764</v>
      </c>
      <c r="Q875" s="175">
        <f t="shared" si="53"/>
        <v>520.58007903472651</v>
      </c>
      <c r="R875" s="165">
        <f t="shared" si="55"/>
        <v>-4.5384072912954321E-2</v>
      </c>
    </row>
    <row r="876" spans="1:18" x14ac:dyDescent="0.35">
      <c r="A876" s="106">
        <v>2862.47</v>
      </c>
      <c r="B876" s="106">
        <v>1050.9007514553914</v>
      </c>
      <c r="C876" s="106">
        <f t="shared" si="52"/>
        <v>559.05296449362731</v>
      </c>
      <c r="D876" s="145">
        <v>23954.0527728093</v>
      </c>
      <c r="P876" s="174">
        <f t="shared" si="54"/>
        <v>559.05296449362731</v>
      </c>
      <c r="Q876" s="175">
        <f t="shared" si="53"/>
        <v>538.56410379438137</v>
      </c>
      <c r="R876" s="165">
        <f t="shared" si="55"/>
        <v>-3.6649230038166669E-2</v>
      </c>
    </row>
    <row r="877" spans="1:18" x14ac:dyDescent="0.35">
      <c r="A877" s="106">
        <v>2862.47</v>
      </c>
      <c r="B877" s="106">
        <v>1346.0095157337137</v>
      </c>
      <c r="C877" s="106">
        <f t="shared" si="52"/>
        <v>601.21135939053056</v>
      </c>
      <c r="D877" s="145">
        <v>31081.371963744201</v>
      </c>
      <c r="P877" s="174">
        <f t="shared" si="54"/>
        <v>601.21135939053056</v>
      </c>
      <c r="Q877" s="175">
        <f t="shared" si="53"/>
        <v>551.66787455822339</v>
      </c>
      <c r="R877" s="165">
        <f t="shared" si="55"/>
        <v>-8.2406102377259094E-2</v>
      </c>
    </row>
    <row r="878" spans="1:18" x14ac:dyDescent="0.35">
      <c r="A878" s="106">
        <v>2862.47</v>
      </c>
      <c r="B878" s="106">
        <v>1335.1110342216634</v>
      </c>
      <c r="C878" s="106">
        <f t="shared" si="52"/>
        <v>599.65443346023756</v>
      </c>
      <c r="D878" s="145">
        <v>45016.2336447989</v>
      </c>
      <c r="P878" s="174">
        <f t="shared" si="54"/>
        <v>599.65443346023756</v>
      </c>
      <c r="Q878" s="175">
        <f t="shared" si="53"/>
        <v>577.2874978980384</v>
      </c>
      <c r="R878" s="165">
        <f t="shared" si="55"/>
        <v>-3.7299708488993111E-2</v>
      </c>
    </row>
    <row r="879" spans="1:18" x14ac:dyDescent="0.35">
      <c r="A879" s="106">
        <v>2862.47</v>
      </c>
      <c r="B879" s="106">
        <v>1406.7176885695801</v>
      </c>
      <c r="C879" s="106">
        <f t="shared" si="52"/>
        <v>609.88395550994005</v>
      </c>
      <c r="D879" s="145">
        <v>54061.366139626101</v>
      </c>
      <c r="P879" s="174">
        <f t="shared" si="54"/>
        <v>609.88395550994005</v>
      </c>
      <c r="Q879" s="175">
        <f t="shared" si="53"/>
        <v>593.9172207385061</v>
      </c>
      <c r="R879" s="165">
        <f t="shared" si="55"/>
        <v>-2.6179955427887536E-2</v>
      </c>
    </row>
    <row r="880" spans="1:18" x14ac:dyDescent="0.35">
      <c r="A880" s="106">
        <v>2862.47</v>
      </c>
      <c r="B880" s="106">
        <v>1527.4606456901579</v>
      </c>
      <c r="C880" s="106">
        <f t="shared" si="52"/>
        <v>627.13294938430829</v>
      </c>
      <c r="D880" s="145">
        <v>63550.072249703</v>
      </c>
      <c r="P880" s="174">
        <f t="shared" si="54"/>
        <v>627.13294938430829</v>
      </c>
      <c r="Q880" s="175">
        <f t="shared" si="53"/>
        <v>611.36246577117663</v>
      </c>
      <c r="R880" s="165">
        <f t="shared" si="55"/>
        <v>-2.5146954291931922E-2</v>
      </c>
    </row>
    <row r="881" spans="1:18" x14ac:dyDescent="0.35">
      <c r="A881" s="106">
        <v>2862.47</v>
      </c>
      <c r="B881" s="106">
        <v>1504.8972522178663</v>
      </c>
      <c r="C881" s="106">
        <f t="shared" si="52"/>
        <v>623.90960745969517</v>
      </c>
      <c r="D881" s="145">
        <v>71394.000753582499</v>
      </c>
      <c r="P881" s="174">
        <f t="shared" si="54"/>
        <v>623.90960745969517</v>
      </c>
      <c r="Q881" s="175">
        <f t="shared" si="53"/>
        <v>625.78374230577242</v>
      </c>
      <c r="R881" s="165">
        <f t="shared" si="55"/>
        <v>3.0038563658412176E-3</v>
      </c>
    </row>
    <row r="882" spans="1:18" x14ac:dyDescent="0.35">
      <c r="A882" s="106">
        <v>2862.47</v>
      </c>
      <c r="B882" s="106">
        <v>749.94180466682474</v>
      </c>
      <c r="C882" s="106">
        <f t="shared" si="52"/>
        <v>516.05882923811782</v>
      </c>
      <c r="D882" s="145">
        <v>3495.45982983364</v>
      </c>
      <c r="P882" s="174">
        <f t="shared" si="54"/>
        <v>516.05882923811782</v>
      </c>
      <c r="Q882" s="175">
        <f t="shared" si="53"/>
        <v>500.95042256392924</v>
      </c>
      <c r="R882" s="165">
        <f t="shared" si="55"/>
        <v>-2.9276520075228296E-2</v>
      </c>
    </row>
    <row r="883" spans="1:18" x14ac:dyDescent="0.35">
      <c r="A883" s="106">
        <v>2862.47</v>
      </c>
      <c r="B883" s="106">
        <v>948.20125854504136</v>
      </c>
      <c r="C883" s="106">
        <f t="shared" si="52"/>
        <v>544.38160836357736</v>
      </c>
      <c r="D883" s="145">
        <v>14172.2970393051</v>
      </c>
      <c r="P883" s="174">
        <f t="shared" si="54"/>
        <v>544.38160836357736</v>
      </c>
      <c r="Q883" s="175">
        <f t="shared" si="53"/>
        <v>520.58007903472651</v>
      </c>
      <c r="R883" s="165">
        <f t="shared" si="55"/>
        <v>-4.3722140798251319E-2</v>
      </c>
    </row>
    <row r="884" spans="1:18" x14ac:dyDescent="0.35">
      <c r="A884" s="106">
        <v>2862.47</v>
      </c>
      <c r="B884" s="106">
        <v>1047.8878765318329</v>
      </c>
      <c r="C884" s="106">
        <f t="shared" si="52"/>
        <v>558.6225537902618</v>
      </c>
      <c r="D884" s="145">
        <v>23954.0527728093</v>
      </c>
      <c r="P884" s="174">
        <f t="shared" si="54"/>
        <v>558.6225537902618</v>
      </c>
      <c r="Q884" s="175">
        <f t="shared" si="53"/>
        <v>538.56410379438137</v>
      </c>
      <c r="R884" s="165">
        <f t="shared" si="55"/>
        <v>-3.5906982021731038E-2</v>
      </c>
    </row>
    <row r="885" spans="1:18" x14ac:dyDescent="0.35">
      <c r="A885" s="106">
        <v>2862.47</v>
      </c>
      <c r="B885" s="106">
        <v>1356.9573157426053</v>
      </c>
      <c r="C885" s="106">
        <f t="shared" si="52"/>
        <v>602.77533082037212</v>
      </c>
      <c r="D885" s="145">
        <v>31081.371963744201</v>
      </c>
      <c r="P885" s="174">
        <f t="shared" si="54"/>
        <v>602.77533082037212</v>
      </c>
      <c r="Q885" s="175">
        <f t="shared" si="53"/>
        <v>551.66787455822339</v>
      </c>
      <c r="R885" s="165">
        <f t="shared" si="55"/>
        <v>-8.4786907573990988E-2</v>
      </c>
    </row>
    <row r="886" spans="1:18" x14ac:dyDescent="0.35">
      <c r="A886" s="106">
        <v>2862.47</v>
      </c>
      <c r="B886" s="106">
        <v>1335.400105761883</v>
      </c>
      <c r="C886" s="106">
        <f t="shared" si="52"/>
        <v>599.69572939455463</v>
      </c>
      <c r="D886" s="145">
        <v>45016.2336447989</v>
      </c>
      <c r="P886" s="174">
        <f t="shared" si="54"/>
        <v>599.69572939455463</v>
      </c>
      <c r="Q886" s="175">
        <f t="shared" si="53"/>
        <v>577.2874978980384</v>
      </c>
      <c r="R886" s="165">
        <f t="shared" si="55"/>
        <v>-3.7366001454002817E-2</v>
      </c>
    </row>
    <row r="887" spans="1:18" x14ac:dyDescent="0.35">
      <c r="A887" s="106">
        <v>2862.47</v>
      </c>
      <c r="B887" s="106">
        <v>1407.7938353530162</v>
      </c>
      <c r="C887" s="106">
        <f t="shared" si="52"/>
        <v>610.03769076471667</v>
      </c>
      <c r="D887" s="145">
        <v>54061.366139626101</v>
      </c>
      <c r="P887" s="174">
        <f t="shared" si="54"/>
        <v>610.03769076471667</v>
      </c>
      <c r="Q887" s="175">
        <f t="shared" si="53"/>
        <v>593.9172207385061</v>
      </c>
      <c r="R887" s="165">
        <f t="shared" si="55"/>
        <v>-2.6425367268705369E-2</v>
      </c>
    </row>
    <row r="888" spans="1:18" x14ac:dyDescent="0.35">
      <c r="A888" s="106">
        <v>2862.47</v>
      </c>
      <c r="B888" s="106">
        <v>1565.4373717265219</v>
      </c>
      <c r="C888" s="106">
        <f t="shared" si="52"/>
        <v>632.5581959609317</v>
      </c>
      <c r="D888" s="145">
        <v>63550.072249703</v>
      </c>
      <c r="P888" s="174">
        <f t="shared" si="54"/>
        <v>632.5581959609317</v>
      </c>
      <c r="Q888" s="175">
        <f t="shared" si="53"/>
        <v>611.36246577117663</v>
      </c>
      <c r="R888" s="165">
        <f t="shared" si="55"/>
        <v>-3.3507952825678311E-2</v>
      </c>
    </row>
    <row r="889" spans="1:18" x14ac:dyDescent="0.35">
      <c r="A889" s="106">
        <v>2862.47</v>
      </c>
      <c r="B889" s="106">
        <v>1558.7244422565609</v>
      </c>
      <c r="C889" s="106">
        <f t="shared" si="52"/>
        <v>631.59920603665159</v>
      </c>
      <c r="D889" s="145">
        <v>71394.000753582499</v>
      </c>
      <c r="P889" s="174">
        <f t="shared" si="54"/>
        <v>631.59920603665159</v>
      </c>
      <c r="Q889" s="175">
        <f t="shared" si="53"/>
        <v>625.78374230577242</v>
      </c>
      <c r="R889" s="165">
        <f t="shared" si="55"/>
        <v>-9.2075222313400262E-3</v>
      </c>
    </row>
    <row r="890" spans="1:18" x14ac:dyDescent="0.35">
      <c r="A890" s="106">
        <v>2862.47</v>
      </c>
      <c r="B890" s="106">
        <v>753.85434677873309</v>
      </c>
      <c r="C890" s="106">
        <f t="shared" si="52"/>
        <v>516.6177638255333</v>
      </c>
      <c r="D890" s="145">
        <v>3495.45982983364</v>
      </c>
      <c r="P890" s="174">
        <f t="shared" si="54"/>
        <v>516.6177638255333</v>
      </c>
      <c r="Q890" s="175">
        <f t="shared" si="53"/>
        <v>500.95042256392924</v>
      </c>
      <c r="R890" s="165">
        <f t="shared" si="55"/>
        <v>-3.0326756760332918E-2</v>
      </c>
    </row>
    <row r="891" spans="1:18" x14ac:dyDescent="0.35">
      <c r="A891" s="106">
        <v>2862.47</v>
      </c>
      <c r="B891" s="106">
        <v>950.03395760528031</v>
      </c>
      <c r="C891" s="106">
        <f t="shared" si="52"/>
        <v>544.64342251504002</v>
      </c>
      <c r="D891" s="145">
        <v>14172.2970393051</v>
      </c>
      <c r="P891" s="174">
        <f t="shared" si="54"/>
        <v>544.64342251504002</v>
      </c>
      <c r="Q891" s="175">
        <f t="shared" si="53"/>
        <v>520.58007903472651</v>
      </c>
      <c r="R891" s="165">
        <f t="shared" si="55"/>
        <v>-4.4181830690609325E-2</v>
      </c>
    </row>
    <row r="892" spans="1:18" x14ac:dyDescent="0.35">
      <c r="A892" s="106">
        <v>2862.47</v>
      </c>
      <c r="B892" s="106">
        <v>1052.0899901287637</v>
      </c>
      <c r="C892" s="106">
        <f t="shared" si="52"/>
        <v>559.2228557326805</v>
      </c>
      <c r="D892" s="145">
        <v>23954.0527728093</v>
      </c>
      <c r="P892" s="174">
        <f t="shared" si="54"/>
        <v>559.2228557326805</v>
      </c>
      <c r="Q892" s="175">
        <f t="shared" si="53"/>
        <v>538.56410379438137</v>
      </c>
      <c r="R892" s="165">
        <f t="shared" si="55"/>
        <v>-3.6941894857341895E-2</v>
      </c>
    </row>
    <row r="893" spans="1:18" x14ac:dyDescent="0.35">
      <c r="A893" s="106">
        <v>2862.47</v>
      </c>
      <c r="B893" s="106">
        <v>1360.783609850386</v>
      </c>
      <c r="C893" s="106">
        <f t="shared" si="52"/>
        <v>603.32194426434091</v>
      </c>
      <c r="D893" s="145">
        <v>31081.371963744201</v>
      </c>
      <c r="P893" s="174">
        <f t="shared" si="54"/>
        <v>603.32194426434091</v>
      </c>
      <c r="Q893" s="175">
        <f t="shared" si="53"/>
        <v>551.66787455822339</v>
      </c>
      <c r="R893" s="165">
        <f t="shared" si="55"/>
        <v>-8.5616096343224868E-2</v>
      </c>
    </row>
    <row r="894" spans="1:18" x14ac:dyDescent="0.35">
      <c r="A894" s="106">
        <v>2862.47</v>
      </c>
      <c r="B894" s="106">
        <v>1338.7211084456885</v>
      </c>
      <c r="C894" s="106">
        <f t="shared" si="52"/>
        <v>600.170158349384</v>
      </c>
      <c r="D894" s="145">
        <v>45016.2336447989</v>
      </c>
      <c r="P894" s="174">
        <f t="shared" si="54"/>
        <v>600.170158349384</v>
      </c>
      <c r="Q894" s="175">
        <f t="shared" si="53"/>
        <v>577.2874978980384</v>
      </c>
      <c r="R894" s="165">
        <f t="shared" si="55"/>
        <v>-3.8126954719439166E-2</v>
      </c>
    </row>
    <row r="895" spans="1:18" x14ac:dyDescent="0.35">
      <c r="A895" s="106">
        <v>2862.47</v>
      </c>
      <c r="B895" s="106">
        <v>1413.1005146630748</v>
      </c>
      <c r="C895" s="106">
        <f t="shared" si="52"/>
        <v>610.79578780901068</v>
      </c>
      <c r="D895" s="145">
        <v>54061.366139626101</v>
      </c>
      <c r="P895" s="174">
        <f t="shared" si="54"/>
        <v>610.79578780901068</v>
      </c>
      <c r="Q895" s="175">
        <f t="shared" si="53"/>
        <v>593.9172207385061</v>
      </c>
      <c r="R895" s="165">
        <f t="shared" si="55"/>
        <v>-2.7633731940178818E-2</v>
      </c>
    </row>
    <row r="896" spans="1:18" x14ac:dyDescent="0.35">
      <c r="A896" s="106">
        <v>2862.47</v>
      </c>
      <c r="B896" s="106">
        <v>1573.1354211204305</v>
      </c>
      <c r="C896" s="106">
        <f t="shared" si="52"/>
        <v>633.65791730291858</v>
      </c>
      <c r="D896" s="145">
        <v>63550.072249703</v>
      </c>
      <c r="P896" s="174">
        <f t="shared" si="54"/>
        <v>633.65791730291858</v>
      </c>
      <c r="Q896" s="175">
        <f t="shared" si="53"/>
        <v>611.36246577117663</v>
      </c>
      <c r="R896" s="165">
        <f t="shared" si="55"/>
        <v>-3.5185312016047354E-2</v>
      </c>
    </row>
    <row r="897" spans="1:18" x14ac:dyDescent="0.35">
      <c r="A897" s="106">
        <v>2862.47</v>
      </c>
      <c r="B897" s="106">
        <v>1566.8087106641053</v>
      </c>
      <c r="C897" s="106">
        <f t="shared" si="52"/>
        <v>632.75410152344364</v>
      </c>
      <c r="D897" s="145">
        <v>71394.000753582499</v>
      </c>
      <c r="P897" s="174">
        <f t="shared" si="54"/>
        <v>632.75410152344364</v>
      </c>
      <c r="Q897" s="175">
        <f t="shared" si="53"/>
        <v>625.78374230577242</v>
      </c>
      <c r="R897" s="165">
        <f t="shared" si="55"/>
        <v>-1.1015905232204859E-2</v>
      </c>
    </row>
    <row r="898" spans="1:18" x14ac:dyDescent="0.35">
      <c r="A898" s="106">
        <v>2862.47</v>
      </c>
      <c r="B898" s="106">
        <v>683.01914668253869</v>
      </c>
      <c r="C898" s="106">
        <f t="shared" ref="C898:C961" si="56">SUM(A898:B898)/7</f>
        <v>506.49844952607691</v>
      </c>
      <c r="D898" s="145">
        <v>3495.45982983364</v>
      </c>
      <c r="P898" s="174">
        <f t="shared" si="54"/>
        <v>506.49844952607691</v>
      </c>
      <c r="Q898" s="175">
        <f t="shared" ref="Q898:Q961" si="57">$G$17+D898*$G$18</f>
        <v>500.95042256392924</v>
      </c>
      <c r="R898" s="165">
        <f t="shared" si="55"/>
        <v>-1.0953689922128862E-2</v>
      </c>
    </row>
    <row r="899" spans="1:18" x14ac:dyDescent="0.35">
      <c r="A899" s="106">
        <v>2862.47</v>
      </c>
      <c r="B899" s="106">
        <v>873.16985619019692</v>
      </c>
      <c r="C899" s="106">
        <f t="shared" si="56"/>
        <v>533.6628365985996</v>
      </c>
      <c r="D899" s="145">
        <v>14172.2970393051</v>
      </c>
      <c r="P899" s="174">
        <f t="shared" ref="P899:P962" si="58">C899</f>
        <v>533.6628365985996</v>
      </c>
      <c r="Q899" s="175">
        <f t="shared" si="57"/>
        <v>520.58007903472651</v>
      </c>
      <c r="R899" s="165">
        <f t="shared" ref="R899:R962" si="59">Q899/P899-1</f>
        <v>-2.4515024593540158E-2</v>
      </c>
    </row>
    <row r="900" spans="1:18" x14ac:dyDescent="0.35">
      <c r="A900" s="106">
        <v>2862.47</v>
      </c>
      <c r="B900" s="106">
        <v>946.54681330879976</v>
      </c>
      <c r="C900" s="106">
        <f t="shared" si="56"/>
        <v>544.14525904411425</v>
      </c>
      <c r="D900" s="145">
        <v>23954.0527728093</v>
      </c>
      <c r="P900" s="174">
        <f t="shared" si="58"/>
        <v>544.14525904411425</v>
      </c>
      <c r="Q900" s="175">
        <f t="shared" si="57"/>
        <v>538.56410379438137</v>
      </c>
      <c r="R900" s="165">
        <f t="shared" si="59"/>
        <v>-1.0256737804786087E-2</v>
      </c>
    </row>
    <row r="901" spans="1:18" x14ac:dyDescent="0.35">
      <c r="A901" s="106">
        <v>2862.47</v>
      </c>
      <c r="B901" s="106">
        <v>1208.0017573240832</v>
      </c>
      <c r="C901" s="106">
        <f t="shared" si="56"/>
        <v>581.49596533201191</v>
      </c>
      <c r="D901" s="145">
        <v>31081.371963744201</v>
      </c>
      <c r="P901" s="174">
        <f t="shared" si="58"/>
        <v>581.49596533201191</v>
      </c>
      <c r="Q901" s="175">
        <f t="shared" si="57"/>
        <v>551.66787455822339</v>
      </c>
      <c r="R901" s="165">
        <f t="shared" si="59"/>
        <v>-5.1295438923222525E-2</v>
      </c>
    </row>
    <row r="902" spans="1:18" x14ac:dyDescent="0.35">
      <c r="A902" s="106">
        <v>2862.47</v>
      </c>
      <c r="B902" s="106">
        <v>1195.299177073658</v>
      </c>
      <c r="C902" s="106">
        <f t="shared" si="56"/>
        <v>579.68131101052256</v>
      </c>
      <c r="D902" s="145">
        <v>45016.2336447989</v>
      </c>
      <c r="P902" s="174">
        <f t="shared" si="58"/>
        <v>579.68131101052256</v>
      </c>
      <c r="Q902" s="175">
        <f t="shared" si="57"/>
        <v>577.2874978980384</v>
      </c>
      <c r="R902" s="165">
        <f t="shared" si="59"/>
        <v>-4.1295330158414023E-3</v>
      </c>
    </row>
    <row r="903" spans="1:18" x14ac:dyDescent="0.35">
      <c r="A903" s="106">
        <v>2862.47</v>
      </c>
      <c r="B903" s="106">
        <v>1251.3623853539802</v>
      </c>
      <c r="C903" s="106">
        <f t="shared" si="56"/>
        <v>587.69034076485434</v>
      </c>
      <c r="D903" s="145">
        <v>54061.366139626101</v>
      </c>
      <c r="P903" s="174">
        <f t="shared" si="58"/>
        <v>587.69034076485434</v>
      </c>
      <c r="Q903" s="175">
        <f t="shared" si="57"/>
        <v>593.9172207385061</v>
      </c>
      <c r="R903" s="165">
        <f t="shared" si="59"/>
        <v>1.0595511856716477E-2</v>
      </c>
    </row>
    <row r="904" spans="1:18" x14ac:dyDescent="0.35">
      <c r="A904" s="106">
        <v>2862.47</v>
      </c>
      <c r="B904" s="106">
        <v>1388.2974541423109</v>
      </c>
      <c r="C904" s="106">
        <f t="shared" si="56"/>
        <v>607.25249344890165</v>
      </c>
      <c r="D904" s="145">
        <v>63550.072249703</v>
      </c>
      <c r="P904" s="174">
        <f t="shared" si="58"/>
        <v>607.25249344890165</v>
      </c>
      <c r="Q904" s="175">
        <f t="shared" si="57"/>
        <v>611.36246577117663</v>
      </c>
      <c r="R904" s="165">
        <f t="shared" si="59"/>
        <v>6.768144003711507E-3</v>
      </c>
    </row>
    <row r="905" spans="1:18" x14ac:dyDescent="0.35">
      <c r="A905" s="106">
        <v>2862.47</v>
      </c>
      <c r="B905" s="106">
        <v>1396.1351009496525</v>
      </c>
      <c r="C905" s="106">
        <f t="shared" si="56"/>
        <v>608.37215727852174</v>
      </c>
      <c r="D905" s="145">
        <v>71394.000753582499</v>
      </c>
      <c r="P905" s="174">
        <f t="shared" si="58"/>
        <v>608.37215727852174</v>
      </c>
      <c r="Q905" s="175">
        <f t="shared" si="57"/>
        <v>625.78374230577242</v>
      </c>
      <c r="R905" s="165">
        <f t="shared" si="59"/>
        <v>2.8619957075516567E-2</v>
      </c>
    </row>
    <row r="906" spans="1:18" x14ac:dyDescent="0.35">
      <c r="A906" s="106">
        <v>2862.47</v>
      </c>
      <c r="B906" s="106">
        <v>686.52394430129686</v>
      </c>
      <c r="C906" s="106">
        <f t="shared" si="56"/>
        <v>506.99913490018525</v>
      </c>
      <c r="D906" s="145">
        <v>3495.45982983364</v>
      </c>
      <c r="P906" s="174">
        <f t="shared" si="58"/>
        <v>506.99913490018525</v>
      </c>
      <c r="Q906" s="175">
        <f t="shared" si="57"/>
        <v>500.95042256392924</v>
      </c>
      <c r="R906" s="165">
        <f t="shared" si="59"/>
        <v>-1.1930419442326756E-2</v>
      </c>
    </row>
    <row r="907" spans="1:18" x14ac:dyDescent="0.35">
      <c r="A907" s="106">
        <v>2862.47</v>
      </c>
      <c r="B907" s="106">
        <v>870.15945613032193</v>
      </c>
      <c r="C907" s="106">
        <f t="shared" si="56"/>
        <v>533.23277944718882</v>
      </c>
      <c r="D907" s="145">
        <v>14172.2970393051</v>
      </c>
      <c r="P907" s="174">
        <f t="shared" si="58"/>
        <v>533.23277944718882</v>
      </c>
      <c r="Q907" s="175">
        <f t="shared" si="57"/>
        <v>520.58007903472651</v>
      </c>
      <c r="R907" s="165">
        <f t="shared" si="59"/>
        <v>-2.3728286969866286E-2</v>
      </c>
    </row>
    <row r="908" spans="1:18" x14ac:dyDescent="0.35">
      <c r="A908" s="106">
        <v>2862.47</v>
      </c>
      <c r="B908" s="106">
        <v>946.07752806892199</v>
      </c>
      <c r="C908" s="106">
        <f t="shared" si="56"/>
        <v>544.07821829556019</v>
      </c>
      <c r="D908" s="145">
        <v>23954.0527728093</v>
      </c>
      <c r="P908" s="174">
        <f t="shared" si="58"/>
        <v>544.07821829556019</v>
      </c>
      <c r="Q908" s="175">
        <f t="shared" si="57"/>
        <v>538.56410379438137</v>
      </c>
      <c r="R908" s="165">
        <f t="shared" si="59"/>
        <v>-1.0134782676014753E-2</v>
      </c>
    </row>
    <row r="909" spans="1:18" x14ac:dyDescent="0.35">
      <c r="A909" s="106">
        <v>2862.47</v>
      </c>
      <c r="B909" s="106">
        <v>1203.9191183183555</v>
      </c>
      <c r="C909" s="106">
        <f t="shared" si="56"/>
        <v>580.91273118833647</v>
      </c>
      <c r="D909" s="145">
        <v>31081.371963744201</v>
      </c>
      <c r="P909" s="174">
        <f t="shared" si="58"/>
        <v>580.91273118833647</v>
      </c>
      <c r="Q909" s="175">
        <f t="shared" si="57"/>
        <v>551.66787455822339</v>
      </c>
      <c r="R909" s="165">
        <f t="shared" si="59"/>
        <v>-5.0342943199555457E-2</v>
      </c>
    </row>
    <row r="910" spans="1:18" x14ac:dyDescent="0.35">
      <c r="A910" s="106">
        <v>2862.47</v>
      </c>
      <c r="B910" s="106">
        <v>1189.3230139762054</v>
      </c>
      <c r="C910" s="106">
        <f t="shared" si="56"/>
        <v>578.8275734251722</v>
      </c>
      <c r="D910" s="145">
        <v>45016.2336447989</v>
      </c>
      <c r="P910" s="174">
        <f t="shared" si="58"/>
        <v>578.8275734251722</v>
      </c>
      <c r="Q910" s="175">
        <f t="shared" si="57"/>
        <v>577.2874978980384</v>
      </c>
      <c r="R910" s="165">
        <f t="shared" si="59"/>
        <v>-2.6606810004238257E-3</v>
      </c>
    </row>
    <row r="911" spans="1:18" x14ac:dyDescent="0.35">
      <c r="A911" s="106">
        <v>2862.47</v>
      </c>
      <c r="B911" s="106">
        <v>1246.3852583919277</v>
      </c>
      <c r="C911" s="106">
        <f t="shared" si="56"/>
        <v>586.97932262741813</v>
      </c>
      <c r="D911" s="145">
        <v>54061.366139626101</v>
      </c>
      <c r="P911" s="174">
        <f t="shared" si="58"/>
        <v>586.97932262741813</v>
      </c>
      <c r="Q911" s="175">
        <f t="shared" si="57"/>
        <v>593.9172207385061</v>
      </c>
      <c r="R911" s="165">
        <f t="shared" si="59"/>
        <v>1.1819663561627225E-2</v>
      </c>
    </row>
    <row r="912" spans="1:18" x14ac:dyDescent="0.35">
      <c r="A912" s="106">
        <v>2862.47</v>
      </c>
      <c r="B912" s="106">
        <v>1383.0054008410384</v>
      </c>
      <c r="C912" s="106">
        <f t="shared" si="56"/>
        <v>606.496485834434</v>
      </c>
      <c r="D912" s="145">
        <v>63550.072249703</v>
      </c>
      <c r="P912" s="174">
        <f t="shared" si="58"/>
        <v>606.496485834434</v>
      </c>
      <c r="Q912" s="175">
        <f t="shared" si="57"/>
        <v>611.36246577117663</v>
      </c>
      <c r="R912" s="165">
        <f t="shared" si="59"/>
        <v>8.023096671447183E-3</v>
      </c>
    </row>
    <row r="913" spans="1:18" x14ac:dyDescent="0.35">
      <c r="A913" s="106">
        <v>2862.47</v>
      </c>
      <c r="B913" s="106">
        <v>1392.8311500855384</v>
      </c>
      <c r="C913" s="106">
        <f t="shared" si="56"/>
        <v>607.900164297934</v>
      </c>
      <c r="D913" s="145">
        <v>71394.000753582499</v>
      </c>
      <c r="P913" s="174">
        <f t="shared" si="58"/>
        <v>607.900164297934</v>
      </c>
      <c r="Q913" s="175">
        <f t="shared" si="57"/>
        <v>625.78374230577242</v>
      </c>
      <c r="R913" s="165">
        <f t="shared" si="59"/>
        <v>2.9418610255669497E-2</v>
      </c>
    </row>
    <row r="914" spans="1:18" x14ac:dyDescent="0.35">
      <c r="A914" s="106">
        <v>2862.47</v>
      </c>
      <c r="B914" s="106">
        <v>699.37502446292183</v>
      </c>
      <c r="C914" s="106">
        <f t="shared" si="56"/>
        <v>508.83500349470307</v>
      </c>
      <c r="D914" s="145">
        <v>3495.45982983364</v>
      </c>
      <c r="P914" s="174">
        <f t="shared" si="58"/>
        <v>508.83500349470307</v>
      </c>
      <c r="Q914" s="175">
        <f t="shared" si="57"/>
        <v>500.95042256392924</v>
      </c>
      <c r="R914" s="165">
        <f t="shared" si="59"/>
        <v>-1.5495358763886413E-2</v>
      </c>
    </row>
    <row r="915" spans="1:18" x14ac:dyDescent="0.35">
      <c r="A915" s="106">
        <v>2862.47</v>
      </c>
      <c r="B915" s="106">
        <v>890.0378260113331</v>
      </c>
      <c r="C915" s="106">
        <f t="shared" si="56"/>
        <v>536.07254657304759</v>
      </c>
      <c r="D915" s="145">
        <v>14172.2970393051</v>
      </c>
      <c r="P915" s="174">
        <f t="shared" si="58"/>
        <v>536.07254657304759</v>
      </c>
      <c r="Q915" s="175">
        <f t="shared" si="57"/>
        <v>520.58007903472651</v>
      </c>
      <c r="R915" s="165">
        <f t="shared" si="59"/>
        <v>-2.8899945795321624E-2</v>
      </c>
    </row>
    <row r="916" spans="1:18" x14ac:dyDescent="0.35">
      <c r="A916" s="106">
        <v>2862.47</v>
      </c>
      <c r="B916" s="106">
        <v>969.90266803138593</v>
      </c>
      <c r="C916" s="106">
        <f t="shared" si="56"/>
        <v>547.48180971876934</v>
      </c>
      <c r="D916" s="145">
        <v>23954.0527728093</v>
      </c>
      <c r="P916" s="174">
        <f t="shared" si="58"/>
        <v>547.48180971876934</v>
      </c>
      <c r="Q916" s="175">
        <f t="shared" si="57"/>
        <v>538.56410379438137</v>
      </c>
      <c r="R916" s="165">
        <f t="shared" si="59"/>
        <v>-1.6288588526747305E-2</v>
      </c>
    </row>
    <row r="917" spans="1:18" x14ac:dyDescent="0.35">
      <c r="A917" s="106">
        <v>2862.47</v>
      </c>
      <c r="B917" s="106">
        <v>1239.6454519260496</v>
      </c>
      <c r="C917" s="106">
        <f t="shared" si="56"/>
        <v>586.01649313229268</v>
      </c>
      <c r="D917" s="145">
        <v>31081.371963744201</v>
      </c>
      <c r="P917" s="174">
        <f t="shared" si="58"/>
        <v>586.01649313229268</v>
      </c>
      <c r="Q917" s="175">
        <f t="shared" si="57"/>
        <v>551.66787455822339</v>
      </c>
      <c r="R917" s="165">
        <f t="shared" si="59"/>
        <v>-5.8613740358183231E-2</v>
      </c>
    </row>
    <row r="918" spans="1:18" x14ac:dyDescent="0.35">
      <c r="A918" s="106">
        <v>2862.47</v>
      </c>
      <c r="B918" s="106">
        <v>1226.0081871127277</v>
      </c>
      <c r="C918" s="106">
        <f t="shared" si="56"/>
        <v>584.06831244467537</v>
      </c>
      <c r="D918" s="145">
        <v>45016.2336447989</v>
      </c>
      <c r="P918" s="174">
        <f t="shared" si="58"/>
        <v>584.06831244467537</v>
      </c>
      <c r="Q918" s="175">
        <f t="shared" si="57"/>
        <v>577.2874978980384</v>
      </c>
      <c r="R918" s="165">
        <f t="shared" si="59"/>
        <v>-1.1609625795748424E-2</v>
      </c>
    </row>
    <row r="919" spans="1:18" x14ac:dyDescent="0.35">
      <c r="A919" s="106">
        <v>2862.47</v>
      </c>
      <c r="B919" s="106">
        <v>1291.1241663310136</v>
      </c>
      <c r="C919" s="106">
        <f t="shared" si="56"/>
        <v>593.37059519014474</v>
      </c>
      <c r="D919" s="145">
        <v>54061.366139626101</v>
      </c>
      <c r="P919" s="174">
        <f t="shared" si="58"/>
        <v>593.37059519014474</v>
      </c>
      <c r="Q919" s="175">
        <f t="shared" si="57"/>
        <v>593.9172207385061</v>
      </c>
      <c r="R919" s="165">
        <f t="shared" si="59"/>
        <v>9.2122116059045744E-4</v>
      </c>
    </row>
    <row r="920" spans="1:18" x14ac:dyDescent="0.35">
      <c r="A920" s="106">
        <v>2862.47</v>
      </c>
      <c r="B920" s="106">
        <v>1437.6267099167553</v>
      </c>
      <c r="C920" s="106">
        <f t="shared" si="56"/>
        <v>614.29952998810791</v>
      </c>
      <c r="D920" s="145">
        <v>63550.072249703</v>
      </c>
      <c r="P920" s="174">
        <f t="shared" si="58"/>
        <v>614.29952998810791</v>
      </c>
      <c r="Q920" s="175">
        <f t="shared" si="57"/>
        <v>611.36246577117663</v>
      </c>
      <c r="R920" s="165">
        <f t="shared" si="59"/>
        <v>-4.7811597983611342E-3</v>
      </c>
    </row>
    <row r="921" spans="1:18" x14ac:dyDescent="0.35">
      <c r="A921" s="106">
        <v>2862.47</v>
      </c>
      <c r="B921" s="106">
        <v>1417.0056506896581</v>
      </c>
      <c r="C921" s="106">
        <f t="shared" si="56"/>
        <v>611.35366438423682</v>
      </c>
      <c r="D921" s="145">
        <v>71394.000753582499</v>
      </c>
      <c r="P921" s="174">
        <f t="shared" si="58"/>
        <v>611.35366438423682</v>
      </c>
      <c r="Q921" s="175">
        <f t="shared" si="57"/>
        <v>625.78374230577242</v>
      </c>
      <c r="R921" s="165">
        <f t="shared" si="59"/>
        <v>2.3603486430509468E-2</v>
      </c>
    </row>
    <row r="922" spans="1:18" x14ac:dyDescent="0.35">
      <c r="A922" s="106">
        <v>2862.47</v>
      </c>
      <c r="B922" s="106">
        <v>706.42432656638857</v>
      </c>
      <c r="C922" s="106">
        <f t="shared" si="56"/>
        <v>509.8420466523412</v>
      </c>
      <c r="D922" s="145">
        <v>3495.45982983364</v>
      </c>
      <c r="P922" s="174">
        <f t="shared" si="58"/>
        <v>509.8420466523412</v>
      </c>
      <c r="Q922" s="175">
        <f t="shared" si="57"/>
        <v>500.95042256392924</v>
      </c>
      <c r="R922" s="165">
        <f t="shared" si="59"/>
        <v>-1.7439958408285494E-2</v>
      </c>
    </row>
    <row r="923" spans="1:18" x14ac:dyDescent="0.35">
      <c r="A923" s="106">
        <v>2862.47</v>
      </c>
      <c r="B923" s="106">
        <v>892.95994092593867</v>
      </c>
      <c r="C923" s="106">
        <f t="shared" si="56"/>
        <v>536.48999156084835</v>
      </c>
      <c r="D923" s="145">
        <v>14172.2970393051</v>
      </c>
      <c r="P923" s="174">
        <f t="shared" si="58"/>
        <v>536.48999156084835</v>
      </c>
      <c r="Q923" s="175">
        <f t="shared" si="57"/>
        <v>520.58007903472651</v>
      </c>
      <c r="R923" s="165">
        <f t="shared" si="59"/>
        <v>-2.9655562594623652E-2</v>
      </c>
    </row>
    <row r="924" spans="1:18" x14ac:dyDescent="0.35">
      <c r="A924" s="106">
        <v>2862.47</v>
      </c>
      <c r="B924" s="106">
        <v>974.9735889086636</v>
      </c>
      <c r="C924" s="106">
        <f t="shared" si="56"/>
        <v>548.20622698695195</v>
      </c>
      <c r="D924" s="145">
        <v>23954.0527728093</v>
      </c>
      <c r="P924" s="174">
        <f t="shared" si="58"/>
        <v>548.20622698695195</v>
      </c>
      <c r="Q924" s="175">
        <f t="shared" si="57"/>
        <v>538.56410379438137</v>
      </c>
      <c r="R924" s="165">
        <f t="shared" si="59"/>
        <v>-1.7588496295573908E-2</v>
      </c>
    </row>
    <row r="925" spans="1:18" x14ac:dyDescent="0.35">
      <c r="A925" s="106">
        <v>2862.47</v>
      </c>
      <c r="B925" s="106">
        <v>1242.363360224047</v>
      </c>
      <c r="C925" s="106">
        <f t="shared" si="56"/>
        <v>586.40476574629247</v>
      </c>
      <c r="D925" s="145">
        <v>31081.371963744201</v>
      </c>
      <c r="P925" s="174">
        <f t="shared" si="58"/>
        <v>586.40476574629247</v>
      </c>
      <c r="Q925" s="175">
        <f t="shared" si="57"/>
        <v>551.66787455822339</v>
      </c>
      <c r="R925" s="165">
        <f t="shared" si="59"/>
        <v>-5.9237054705483017E-2</v>
      </c>
    </row>
    <row r="926" spans="1:18" x14ac:dyDescent="0.35">
      <c r="A926" s="106">
        <v>2862.47</v>
      </c>
      <c r="B926" s="106">
        <v>1227.4770441599967</v>
      </c>
      <c r="C926" s="106">
        <f t="shared" si="56"/>
        <v>584.27814916571378</v>
      </c>
      <c r="D926" s="145">
        <v>45016.2336447989</v>
      </c>
      <c r="P926" s="174">
        <f t="shared" si="58"/>
        <v>584.27814916571378</v>
      </c>
      <c r="Q926" s="175">
        <f t="shared" si="57"/>
        <v>577.2874978980384</v>
      </c>
      <c r="R926" s="165">
        <f t="shared" si="59"/>
        <v>-1.1964594735670464E-2</v>
      </c>
    </row>
    <row r="927" spans="1:18" x14ac:dyDescent="0.35">
      <c r="A927" s="106">
        <v>2862.47</v>
      </c>
      <c r="B927" s="106">
        <v>1292.8501655920331</v>
      </c>
      <c r="C927" s="106">
        <f t="shared" si="56"/>
        <v>593.61716651314759</v>
      </c>
      <c r="D927" s="145">
        <v>54061.366139626101</v>
      </c>
      <c r="P927" s="174">
        <f t="shared" si="58"/>
        <v>593.61716651314759</v>
      </c>
      <c r="Q927" s="175">
        <f t="shared" si="57"/>
        <v>593.9172207385061</v>
      </c>
      <c r="R927" s="165">
        <f t="shared" si="59"/>
        <v>5.0546756779468183E-4</v>
      </c>
    </row>
    <row r="928" spans="1:18" x14ac:dyDescent="0.35">
      <c r="A928" s="106">
        <v>2862.47</v>
      </c>
      <c r="B928" s="106">
        <v>1439.6888430122331</v>
      </c>
      <c r="C928" s="106">
        <f t="shared" si="56"/>
        <v>614.59412043031898</v>
      </c>
      <c r="D928" s="145">
        <v>63550.072249703</v>
      </c>
      <c r="P928" s="174">
        <f t="shared" si="58"/>
        <v>614.59412043031898</v>
      </c>
      <c r="Q928" s="175">
        <f t="shared" si="57"/>
        <v>611.36246577117663</v>
      </c>
      <c r="R928" s="165">
        <f t="shared" si="59"/>
        <v>-5.2581932558671829E-3</v>
      </c>
    </row>
    <row r="929" spans="1:18" x14ac:dyDescent="0.35">
      <c r="A929" s="106">
        <v>2862.47</v>
      </c>
      <c r="B929" s="106">
        <v>1420.2115514884192</v>
      </c>
      <c r="C929" s="106">
        <f t="shared" si="56"/>
        <v>611.81165021263132</v>
      </c>
      <c r="D929" s="145">
        <v>71394.000753582499</v>
      </c>
      <c r="P929" s="174">
        <f t="shared" si="58"/>
        <v>611.81165021263132</v>
      </c>
      <c r="Q929" s="175">
        <f t="shared" si="57"/>
        <v>625.78374230577242</v>
      </c>
      <c r="R929" s="165">
        <f t="shared" si="59"/>
        <v>2.2837244253660627E-2</v>
      </c>
    </row>
    <row r="930" spans="1:18" x14ac:dyDescent="0.35">
      <c r="A930" s="106">
        <v>2862.47</v>
      </c>
      <c r="B930" s="106">
        <v>718.27134510947201</v>
      </c>
      <c r="C930" s="106">
        <f t="shared" si="56"/>
        <v>511.53447787278168</v>
      </c>
      <c r="D930" s="145">
        <v>3495.45982983364</v>
      </c>
      <c r="P930" s="174">
        <f t="shared" si="58"/>
        <v>511.53447787278168</v>
      </c>
      <c r="Q930" s="175">
        <f t="shared" si="57"/>
        <v>500.95042256392924</v>
      </c>
      <c r="R930" s="165">
        <f t="shared" si="59"/>
        <v>-2.0690795570351916E-2</v>
      </c>
    </row>
    <row r="931" spans="1:18" x14ac:dyDescent="0.35">
      <c r="A931" s="106">
        <v>2862.47</v>
      </c>
      <c r="B931" s="106">
        <v>904.75443618220811</v>
      </c>
      <c r="C931" s="106">
        <f t="shared" si="56"/>
        <v>538.17491945460108</v>
      </c>
      <c r="D931" s="145">
        <v>14172.2970393051</v>
      </c>
      <c r="P931" s="174">
        <f t="shared" si="58"/>
        <v>538.17491945460108</v>
      </c>
      <c r="Q931" s="175">
        <f t="shared" si="57"/>
        <v>520.58007903472651</v>
      </c>
      <c r="R931" s="165">
        <f t="shared" si="59"/>
        <v>-3.2693534729759555E-2</v>
      </c>
    </row>
    <row r="932" spans="1:18" x14ac:dyDescent="0.35">
      <c r="A932" s="106">
        <v>2862.47</v>
      </c>
      <c r="B932" s="106">
        <v>981.0682655049776</v>
      </c>
      <c r="C932" s="106">
        <f t="shared" si="56"/>
        <v>549.07689507213968</v>
      </c>
      <c r="D932" s="145">
        <v>23954.0527728093</v>
      </c>
      <c r="P932" s="174">
        <f t="shared" si="58"/>
        <v>549.07689507213968</v>
      </c>
      <c r="Q932" s="175">
        <f t="shared" si="57"/>
        <v>538.56410379438137</v>
      </c>
      <c r="R932" s="165">
        <f t="shared" si="59"/>
        <v>-1.9146300585780596E-2</v>
      </c>
    </row>
    <row r="933" spans="1:18" x14ac:dyDescent="0.35">
      <c r="A933" s="106">
        <v>2862.47</v>
      </c>
      <c r="B933" s="106">
        <v>1243.417337974186</v>
      </c>
      <c r="C933" s="106">
        <f t="shared" si="56"/>
        <v>586.55533399631224</v>
      </c>
      <c r="D933" s="145">
        <v>31081.371963744201</v>
      </c>
      <c r="P933" s="174">
        <f t="shared" si="58"/>
        <v>586.55533399631224</v>
      </c>
      <c r="Q933" s="175">
        <f t="shared" si="57"/>
        <v>551.66787455822339</v>
      </c>
      <c r="R933" s="165">
        <f t="shared" si="59"/>
        <v>-5.9478547744837629E-2</v>
      </c>
    </row>
    <row r="934" spans="1:18" x14ac:dyDescent="0.35">
      <c r="A934" s="106">
        <v>2862.47</v>
      </c>
      <c r="B934" s="106">
        <v>1234.9089745594415</v>
      </c>
      <c r="C934" s="106">
        <f t="shared" si="56"/>
        <v>585.33985350849161</v>
      </c>
      <c r="D934" s="145">
        <v>45016.2336447989</v>
      </c>
      <c r="P934" s="174">
        <f t="shared" si="58"/>
        <v>585.33985350849161</v>
      </c>
      <c r="Q934" s="175">
        <f t="shared" si="57"/>
        <v>577.2874978980384</v>
      </c>
      <c r="R934" s="165">
        <f t="shared" si="59"/>
        <v>-1.3756718532298651E-2</v>
      </c>
    </row>
    <row r="935" spans="1:18" x14ac:dyDescent="0.35">
      <c r="A935" s="106">
        <v>2862.47</v>
      </c>
      <c r="B935" s="106">
        <v>1289.8905513613468</v>
      </c>
      <c r="C935" s="106">
        <f t="shared" si="56"/>
        <v>593.19436448019235</v>
      </c>
      <c r="D935" s="145">
        <v>54061.366139626101</v>
      </c>
      <c r="P935" s="174">
        <f t="shared" si="58"/>
        <v>593.19436448019235</v>
      </c>
      <c r="Q935" s="175">
        <f t="shared" si="57"/>
        <v>593.9172207385061</v>
      </c>
      <c r="R935" s="165">
        <f t="shared" si="59"/>
        <v>1.2185824775108323E-3</v>
      </c>
    </row>
    <row r="936" spans="1:18" x14ac:dyDescent="0.35">
      <c r="A936" s="106">
        <v>2862.47</v>
      </c>
      <c r="B936" s="106">
        <v>1404.739203012597</v>
      </c>
      <c r="C936" s="106">
        <f t="shared" si="56"/>
        <v>609.60131471608531</v>
      </c>
      <c r="D936" s="145">
        <v>63550.072249703</v>
      </c>
      <c r="P936" s="174">
        <f t="shared" si="58"/>
        <v>609.60131471608531</v>
      </c>
      <c r="Q936" s="175">
        <f t="shared" si="57"/>
        <v>611.36246577117663</v>
      </c>
      <c r="R936" s="165">
        <f t="shared" si="59"/>
        <v>2.8890210906311609E-3</v>
      </c>
    </row>
    <row r="937" spans="1:18" x14ac:dyDescent="0.35">
      <c r="A937" s="106">
        <v>2862.47</v>
      </c>
      <c r="B937" s="106">
        <v>1397.3774385341608</v>
      </c>
      <c r="C937" s="106">
        <f t="shared" si="56"/>
        <v>608.54963407630862</v>
      </c>
      <c r="D937" s="145">
        <v>71394.000753582499</v>
      </c>
      <c r="P937" s="174">
        <f t="shared" si="58"/>
        <v>608.54963407630862</v>
      </c>
      <c r="Q937" s="175">
        <f t="shared" si="57"/>
        <v>625.78374230577242</v>
      </c>
      <c r="R937" s="165">
        <f t="shared" si="59"/>
        <v>2.831997139497533E-2</v>
      </c>
    </row>
    <row r="938" spans="1:18" x14ac:dyDescent="0.35">
      <c r="A938" s="106">
        <v>2862.47</v>
      </c>
      <c r="B938" s="106">
        <v>719.37161821614984</v>
      </c>
      <c r="C938" s="106">
        <f t="shared" si="56"/>
        <v>511.6916597451642</v>
      </c>
      <c r="D938" s="145">
        <v>3495.45982983364</v>
      </c>
      <c r="P938" s="174">
        <f t="shared" si="58"/>
        <v>511.6916597451642</v>
      </c>
      <c r="Q938" s="175">
        <f t="shared" si="57"/>
        <v>500.95042256392924</v>
      </c>
      <c r="R938" s="165">
        <f t="shared" si="59"/>
        <v>-2.0991620591557791E-2</v>
      </c>
    </row>
    <row r="939" spans="1:18" x14ac:dyDescent="0.35">
      <c r="A939" s="106">
        <v>2862.47</v>
      </c>
      <c r="B939" s="106">
        <v>901.3534866764802</v>
      </c>
      <c r="C939" s="106">
        <f t="shared" si="56"/>
        <v>537.68906952521149</v>
      </c>
      <c r="D939" s="145">
        <v>14172.2970393051</v>
      </c>
      <c r="P939" s="174">
        <f t="shared" si="58"/>
        <v>537.68906952521149</v>
      </c>
      <c r="Q939" s="175">
        <f t="shared" si="57"/>
        <v>520.58007903472651</v>
      </c>
      <c r="R939" s="165">
        <f t="shared" si="59"/>
        <v>-3.1819487246769751E-2</v>
      </c>
    </row>
    <row r="940" spans="1:18" x14ac:dyDescent="0.35">
      <c r="A940" s="106">
        <v>2862.47</v>
      </c>
      <c r="B940" s="106">
        <v>980.63003795973577</v>
      </c>
      <c r="C940" s="106">
        <f t="shared" si="56"/>
        <v>549.01429113710503</v>
      </c>
      <c r="D940" s="145">
        <v>23954.0527728093</v>
      </c>
      <c r="P940" s="174">
        <f t="shared" si="58"/>
        <v>549.01429113710503</v>
      </c>
      <c r="Q940" s="175">
        <f t="shared" si="57"/>
        <v>538.56410379438137</v>
      </c>
      <c r="R940" s="165">
        <f t="shared" si="59"/>
        <v>-1.9034454132477174E-2</v>
      </c>
    </row>
    <row r="941" spans="1:18" x14ac:dyDescent="0.35">
      <c r="A941" s="106">
        <v>2862.47</v>
      </c>
      <c r="B941" s="106">
        <v>1238.2391523783388</v>
      </c>
      <c r="C941" s="106">
        <f t="shared" si="56"/>
        <v>585.81559319690552</v>
      </c>
      <c r="D941" s="145">
        <v>31081.371963744201</v>
      </c>
      <c r="P941" s="174">
        <f t="shared" si="58"/>
        <v>585.81559319690552</v>
      </c>
      <c r="Q941" s="175">
        <f t="shared" si="57"/>
        <v>551.66787455822339</v>
      </c>
      <c r="R941" s="165">
        <f t="shared" si="59"/>
        <v>-5.8290900814591873E-2</v>
      </c>
    </row>
    <row r="942" spans="1:18" x14ac:dyDescent="0.35">
      <c r="A942" s="106">
        <v>2862.47</v>
      </c>
      <c r="B942" s="106">
        <v>1228.3763050624109</v>
      </c>
      <c r="C942" s="106">
        <f t="shared" si="56"/>
        <v>584.40661500891576</v>
      </c>
      <c r="D942" s="145">
        <v>45016.2336447989</v>
      </c>
      <c r="P942" s="174">
        <f t="shared" si="58"/>
        <v>584.40661500891576</v>
      </c>
      <c r="Q942" s="175">
        <f t="shared" si="57"/>
        <v>577.2874978980384</v>
      </c>
      <c r="R942" s="165">
        <f t="shared" si="59"/>
        <v>-1.2181787351549289E-2</v>
      </c>
    </row>
    <row r="943" spans="1:18" x14ac:dyDescent="0.35">
      <c r="A943" s="106">
        <v>2862.47</v>
      </c>
      <c r="B943" s="106">
        <v>1284.0798394771666</v>
      </c>
      <c r="C943" s="106">
        <f t="shared" si="56"/>
        <v>592.36426278245233</v>
      </c>
      <c r="D943" s="145">
        <v>54061.366139626101</v>
      </c>
      <c r="P943" s="174">
        <f t="shared" si="58"/>
        <v>592.36426278245233</v>
      </c>
      <c r="Q943" s="175">
        <f t="shared" si="57"/>
        <v>593.9172207385061</v>
      </c>
      <c r="R943" s="165">
        <f t="shared" si="59"/>
        <v>2.6216266807845834E-3</v>
      </c>
    </row>
    <row r="944" spans="1:18" x14ac:dyDescent="0.35">
      <c r="A944" s="106">
        <v>2862.47</v>
      </c>
      <c r="B944" s="106">
        <v>1397.8030433824051</v>
      </c>
      <c r="C944" s="106">
        <f t="shared" si="56"/>
        <v>608.61043476891507</v>
      </c>
      <c r="D944" s="145">
        <v>63550.072249703</v>
      </c>
      <c r="P944" s="174">
        <f t="shared" si="58"/>
        <v>608.61043476891507</v>
      </c>
      <c r="Q944" s="175">
        <f t="shared" si="57"/>
        <v>611.36246577117663</v>
      </c>
      <c r="R944" s="165">
        <f t="shared" si="59"/>
        <v>4.5218268452897892E-3</v>
      </c>
    </row>
    <row r="945" spans="1:18" x14ac:dyDescent="0.35">
      <c r="A945" s="106">
        <v>2862.47</v>
      </c>
      <c r="B945" s="106">
        <v>1392.2736455630079</v>
      </c>
      <c r="C945" s="106">
        <f t="shared" si="56"/>
        <v>607.82052079471543</v>
      </c>
      <c r="D945" s="145">
        <v>71394.000753582499</v>
      </c>
      <c r="P945" s="174">
        <f t="shared" si="58"/>
        <v>607.82052079471543</v>
      </c>
      <c r="Q945" s="175">
        <f t="shared" si="57"/>
        <v>625.78374230577242</v>
      </c>
      <c r="R945" s="165">
        <f t="shared" si="59"/>
        <v>2.9553496297838766E-2</v>
      </c>
    </row>
    <row r="946" spans="1:18" x14ac:dyDescent="0.35">
      <c r="A946" s="106">
        <v>2862.47</v>
      </c>
      <c r="B946" s="106">
        <v>714.44642449279411</v>
      </c>
      <c r="C946" s="106">
        <f t="shared" si="56"/>
        <v>510.9880606418277</v>
      </c>
      <c r="D946" s="145">
        <v>3495.45982983364</v>
      </c>
      <c r="P946" s="174">
        <f t="shared" si="58"/>
        <v>510.9880606418277</v>
      </c>
      <c r="Q946" s="175">
        <f t="shared" si="57"/>
        <v>500.95042256392924</v>
      </c>
      <c r="R946" s="165">
        <f t="shared" si="59"/>
        <v>-1.964358632037444E-2</v>
      </c>
    </row>
    <row r="947" spans="1:18" x14ac:dyDescent="0.35">
      <c r="A947" s="106">
        <v>2862.47</v>
      </c>
      <c r="B947" s="106">
        <v>899.41842861321356</v>
      </c>
      <c r="C947" s="106">
        <f t="shared" si="56"/>
        <v>537.41263265903046</v>
      </c>
      <c r="D947" s="145">
        <v>14172.2970393051</v>
      </c>
      <c r="P947" s="174">
        <f t="shared" si="58"/>
        <v>537.41263265903046</v>
      </c>
      <c r="Q947" s="175">
        <f t="shared" si="57"/>
        <v>520.58007903472651</v>
      </c>
      <c r="R947" s="165">
        <f t="shared" si="59"/>
        <v>-3.1321469949485925E-2</v>
      </c>
    </row>
    <row r="948" spans="1:18" x14ac:dyDescent="0.35">
      <c r="A948" s="106">
        <v>2862.47</v>
      </c>
      <c r="B948" s="106">
        <v>979.00048370864135</v>
      </c>
      <c r="C948" s="106">
        <f t="shared" si="56"/>
        <v>548.78149767266302</v>
      </c>
      <c r="D948" s="145">
        <v>23954.0527728093</v>
      </c>
      <c r="P948" s="174">
        <f t="shared" si="58"/>
        <v>548.78149767266302</v>
      </c>
      <c r="Q948" s="175">
        <f t="shared" si="57"/>
        <v>538.56410379438137</v>
      </c>
      <c r="R948" s="165">
        <f t="shared" si="59"/>
        <v>-1.8618327916689603E-2</v>
      </c>
    </row>
    <row r="949" spans="1:18" x14ac:dyDescent="0.35">
      <c r="A949" s="106">
        <v>2862.47</v>
      </c>
      <c r="B949" s="106">
        <v>1243.1960843239026</v>
      </c>
      <c r="C949" s="106">
        <f t="shared" si="56"/>
        <v>586.52372633198604</v>
      </c>
      <c r="D949" s="145">
        <v>31081.371963744201</v>
      </c>
      <c r="P949" s="174">
        <f t="shared" si="58"/>
        <v>586.52372633198604</v>
      </c>
      <c r="Q949" s="175">
        <f t="shared" si="57"/>
        <v>551.66787455822339</v>
      </c>
      <c r="R949" s="165">
        <f t="shared" si="59"/>
        <v>-5.9427863202985654E-2</v>
      </c>
    </row>
    <row r="950" spans="1:18" x14ac:dyDescent="0.35">
      <c r="A950" s="106">
        <v>2862.47</v>
      </c>
      <c r="B950" s="106">
        <v>1230.6937677777942</v>
      </c>
      <c r="C950" s="106">
        <f t="shared" si="56"/>
        <v>584.73768111111337</v>
      </c>
      <c r="D950" s="145">
        <v>45016.2336447989</v>
      </c>
      <c r="P950" s="174">
        <f t="shared" si="58"/>
        <v>584.73768111111337</v>
      </c>
      <c r="Q950" s="175">
        <f t="shared" si="57"/>
        <v>577.2874978980384</v>
      </c>
      <c r="R950" s="165">
        <f t="shared" si="59"/>
        <v>-1.274106912165851E-2</v>
      </c>
    </row>
    <row r="951" spans="1:18" x14ac:dyDescent="0.35">
      <c r="A951" s="106">
        <v>2862.47</v>
      </c>
      <c r="B951" s="106">
        <v>1285.5880350587609</v>
      </c>
      <c r="C951" s="106">
        <f t="shared" si="56"/>
        <v>592.57971929410871</v>
      </c>
      <c r="D951" s="145">
        <v>54061.366139626101</v>
      </c>
      <c r="P951" s="174">
        <f t="shared" si="58"/>
        <v>592.57971929410871</v>
      </c>
      <c r="Q951" s="175">
        <f t="shared" si="57"/>
        <v>593.9172207385061</v>
      </c>
      <c r="R951" s="165">
        <f t="shared" si="59"/>
        <v>2.2570827195886878E-3</v>
      </c>
    </row>
    <row r="952" spans="1:18" x14ac:dyDescent="0.35">
      <c r="A952" s="106">
        <v>2862.47</v>
      </c>
      <c r="B952" s="106">
        <v>1414.4177752154551</v>
      </c>
      <c r="C952" s="106">
        <f t="shared" si="56"/>
        <v>610.98396788792218</v>
      </c>
      <c r="D952" s="145">
        <v>63550.072249703</v>
      </c>
      <c r="P952" s="174">
        <f t="shared" si="58"/>
        <v>610.98396788792218</v>
      </c>
      <c r="Q952" s="175">
        <f t="shared" si="57"/>
        <v>611.36246577117663</v>
      </c>
      <c r="R952" s="165">
        <f t="shared" si="59"/>
        <v>6.19489058874656E-4</v>
      </c>
    </row>
    <row r="953" spans="1:18" x14ac:dyDescent="0.35">
      <c r="A953" s="106">
        <v>2862.47</v>
      </c>
      <c r="B953" s="106">
        <v>1414.2820448552275</v>
      </c>
      <c r="C953" s="106">
        <f t="shared" si="56"/>
        <v>610.9645778364611</v>
      </c>
      <c r="D953" s="145">
        <v>71394.000753582499</v>
      </c>
      <c r="P953" s="174">
        <f t="shared" si="58"/>
        <v>610.9645778364611</v>
      </c>
      <c r="Q953" s="175">
        <f t="shared" si="57"/>
        <v>625.78374230577242</v>
      </c>
      <c r="R953" s="165">
        <f t="shared" si="59"/>
        <v>2.4255357850349935E-2</v>
      </c>
    </row>
    <row r="954" spans="1:18" x14ac:dyDescent="0.35">
      <c r="A954" s="106">
        <v>2862.47</v>
      </c>
      <c r="B954" s="106">
        <v>718.19641922279413</v>
      </c>
      <c r="C954" s="106">
        <f t="shared" si="56"/>
        <v>511.52377417468489</v>
      </c>
      <c r="D954" s="145">
        <v>3495.45982983364</v>
      </c>
      <c r="P954" s="174">
        <f t="shared" si="58"/>
        <v>511.52377417468489</v>
      </c>
      <c r="Q954" s="175">
        <f t="shared" si="57"/>
        <v>500.95042256392924</v>
      </c>
      <c r="R954" s="165">
        <f t="shared" si="59"/>
        <v>-2.0670303404402235E-2</v>
      </c>
    </row>
    <row r="955" spans="1:18" x14ac:dyDescent="0.35">
      <c r="A955" s="106">
        <v>2862.47</v>
      </c>
      <c r="B955" s="106">
        <v>899.4966228323442</v>
      </c>
      <c r="C955" s="106">
        <f t="shared" si="56"/>
        <v>537.4238032617634</v>
      </c>
      <c r="D955" s="145">
        <v>14172.2970393051</v>
      </c>
      <c r="P955" s="174">
        <f t="shared" si="58"/>
        <v>537.4238032617634</v>
      </c>
      <c r="Q955" s="175">
        <f t="shared" si="57"/>
        <v>520.58007903472651</v>
      </c>
      <c r="R955" s="165">
        <f t="shared" si="59"/>
        <v>-3.1341604381510457E-2</v>
      </c>
    </row>
    <row r="956" spans="1:18" x14ac:dyDescent="0.35">
      <c r="A956" s="106">
        <v>2862.47</v>
      </c>
      <c r="B956" s="106">
        <v>981.60524497958863</v>
      </c>
      <c r="C956" s="106">
        <f t="shared" si="56"/>
        <v>549.15360642565543</v>
      </c>
      <c r="D956" s="145">
        <v>23954.0527728093</v>
      </c>
      <c r="P956" s="174">
        <f t="shared" si="58"/>
        <v>549.15360642565543</v>
      </c>
      <c r="Q956" s="175">
        <f t="shared" si="57"/>
        <v>538.56410379438137</v>
      </c>
      <c r="R956" s="165">
        <f t="shared" si="59"/>
        <v>-1.9283316193076216E-2</v>
      </c>
    </row>
    <row r="957" spans="1:18" x14ac:dyDescent="0.35">
      <c r="A957" s="106">
        <v>2862.47</v>
      </c>
      <c r="B957" s="106">
        <v>1245.2402250920222</v>
      </c>
      <c r="C957" s="106">
        <f t="shared" si="56"/>
        <v>586.81574644171735</v>
      </c>
      <c r="D957" s="145">
        <v>31081.371963744201</v>
      </c>
      <c r="P957" s="174">
        <f t="shared" si="58"/>
        <v>586.81574644171735</v>
      </c>
      <c r="Q957" s="175">
        <f t="shared" si="57"/>
        <v>551.66787455822339</v>
      </c>
      <c r="R957" s="165">
        <f t="shared" si="59"/>
        <v>-5.9895924907640286E-2</v>
      </c>
    </row>
    <row r="958" spans="1:18" x14ac:dyDescent="0.35">
      <c r="A958" s="106">
        <v>2862.47</v>
      </c>
      <c r="B958" s="106">
        <v>1231.5676559727774</v>
      </c>
      <c r="C958" s="106">
        <f t="shared" si="56"/>
        <v>584.86252228182536</v>
      </c>
      <c r="D958" s="145">
        <v>45016.2336447989</v>
      </c>
      <c r="P958" s="174">
        <f t="shared" si="58"/>
        <v>584.86252228182536</v>
      </c>
      <c r="Q958" s="175">
        <f t="shared" si="57"/>
        <v>577.2874978980384</v>
      </c>
      <c r="R958" s="165">
        <f t="shared" si="59"/>
        <v>-1.2951803364375625E-2</v>
      </c>
    </row>
    <row r="959" spans="1:18" x14ac:dyDescent="0.35">
      <c r="A959" s="106">
        <v>2862.47</v>
      </c>
      <c r="B959" s="106">
        <v>1287.8171846390496</v>
      </c>
      <c r="C959" s="106">
        <f t="shared" si="56"/>
        <v>592.89816923415003</v>
      </c>
      <c r="D959" s="145">
        <v>54061.366139626101</v>
      </c>
      <c r="P959" s="174">
        <f t="shared" si="58"/>
        <v>592.89816923415003</v>
      </c>
      <c r="Q959" s="175">
        <f t="shared" si="57"/>
        <v>593.9172207385061</v>
      </c>
      <c r="R959" s="165">
        <f t="shared" si="59"/>
        <v>1.7187631152115745E-3</v>
      </c>
    </row>
    <row r="960" spans="1:18" x14ac:dyDescent="0.35">
      <c r="A960" s="106">
        <v>2862.47</v>
      </c>
      <c r="B960" s="106">
        <v>1416.2349411748971</v>
      </c>
      <c r="C960" s="106">
        <f t="shared" si="56"/>
        <v>611.24356302498529</v>
      </c>
      <c r="D960" s="145">
        <v>63550.072249703</v>
      </c>
      <c r="P960" s="174">
        <f t="shared" si="58"/>
        <v>611.24356302498529</v>
      </c>
      <c r="Q960" s="175">
        <f t="shared" si="57"/>
        <v>611.36246577117663</v>
      </c>
      <c r="R960" s="165">
        <f t="shared" si="59"/>
        <v>1.9452596867108873E-4</v>
      </c>
    </row>
    <row r="961" spans="1:18" x14ac:dyDescent="0.35">
      <c r="A961" s="106">
        <v>2862.47</v>
      </c>
      <c r="B961" s="106">
        <v>1417.5509882384636</v>
      </c>
      <c r="C961" s="106">
        <f t="shared" si="56"/>
        <v>611.43156974835188</v>
      </c>
      <c r="D961" s="145">
        <v>71394.000753582499</v>
      </c>
      <c r="P961" s="174">
        <f t="shared" si="58"/>
        <v>611.43156974835188</v>
      </c>
      <c r="Q961" s="175">
        <f t="shared" si="57"/>
        <v>625.78374230577242</v>
      </c>
      <c r="R961" s="165">
        <f t="shared" si="59"/>
        <v>2.347306430926932E-2</v>
      </c>
    </row>
    <row r="962" spans="1:18" x14ac:dyDescent="0.35">
      <c r="A962" s="106">
        <v>2862.47</v>
      </c>
      <c r="B962" s="106">
        <v>720.68002516338026</v>
      </c>
      <c r="C962" s="106">
        <f t="shared" ref="C962:C1025" si="60">SUM(A962:B962)/7</f>
        <v>511.87857502334003</v>
      </c>
      <c r="D962" s="145">
        <v>3495.45982983364</v>
      </c>
      <c r="P962" s="174">
        <f t="shared" si="58"/>
        <v>511.87857502334003</v>
      </c>
      <c r="Q962" s="175">
        <f t="shared" ref="Q962:Q1025" si="61">$G$17+D962*$G$18</f>
        <v>500.95042256392924</v>
      </c>
      <c r="R962" s="165">
        <f t="shared" si="59"/>
        <v>-2.1349110888089995E-2</v>
      </c>
    </row>
    <row r="963" spans="1:18" x14ac:dyDescent="0.35">
      <c r="A963" s="106">
        <v>2862.47</v>
      </c>
      <c r="B963" s="106">
        <v>909.18526417313035</v>
      </c>
      <c r="C963" s="106">
        <f t="shared" si="60"/>
        <v>538.80789488187577</v>
      </c>
      <c r="D963" s="145">
        <v>14172.2970393051</v>
      </c>
      <c r="P963" s="174">
        <f t="shared" ref="P963:P1025" si="62">C963</f>
        <v>538.80789488187577</v>
      </c>
      <c r="Q963" s="175">
        <f t="shared" si="61"/>
        <v>520.58007903472651</v>
      </c>
      <c r="R963" s="165">
        <f t="shared" ref="R963:R1025" si="63">Q963/P963-1</f>
        <v>-3.3829897483490634E-2</v>
      </c>
    </row>
    <row r="964" spans="1:18" x14ac:dyDescent="0.35">
      <c r="A964" s="106">
        <v>2862.47</v>
      </c>
      <c r="B964" s="106">
        <v>982.25105435388855</v>
      </c>
      <c r="C964" s="106">
        <f t="shared" si="60"/>
        <v>549.24586490769832</v>
      </c>
      <c r="D964" s="145">
        <v>23954.0527728093</v>
      </c>
      <c r="P964" s="174">
        <f t="shared" si="62"/>
        <v>549.24586490769832</v>
      </c>
      <c r="Q964" s="175">
        <f t="shared" si="61"/>
        <v>538.56410379438137</v>
      </c>
      <c r="R964" s="165">
        <f t="shared" si="63"/>
        <v>-1.9448050127991445E-2</v>
      </c>
    </row>
    <row r="965" spans="1:18" x14ac:dyDescent="0.35">
      <c r="A965" s="106">
        <v>2862.47</v>
      </c>
      <c r="B965" s="106">
        <v>1253.9114776229524</v>
      </c>
      <c r="C965" s="106">
        <f t="shared" si="60"/>
        <v>588.05449680327888</v>
      </c>
      <c r="D965" s="145">
        <v>31081.371963744201</v>
      </c>
      <c r="P965" s="174">
        <f t="shared" si="62"/>
        <v>588.05449680327888</v>
      </c>
      <c r="Q965" s="175">
        <f t="shared" si="61"/>
        <v>551.66787455822339</v>
      </c>
      <c r="R965" s="165">
        <f t="shared" si="63"/>
        <v>-6.1876275826231564E-2</v>
      </c>
    </row>
    <row r="966" spans="1:18" x14ac:dyDescent="0.35">
      <c r="A966" s="106">
        <v>2862.47</v>
      </c>
      <c r="B966" s="106">
        <v>1233.4911506596718</v>
      </c>
      <c r="C966" s="106">
        <f t="shared" si="60"/>
        <v>585.13730723709591</v>
      </c>
      <c r="D966" s="145">
        <v>45016.2336447989</v>
      </c>
      <c r="P966" s="174">
        <f t="shared" si="62"/>
        <v>585.13730723709591</v>
      </c>
      <c r="Q966" s="175">
        <f t="shared" si="61"/>
        <v>577.2874978980384</v>
      </c>
      <c r="R966" s="165">
        <f t="shared" si="63"/>
        <v>-1.3415328747576893E-2</v>
      </c>
    </row>
    <row r="967" spans="1:18" x14ac:dyDescent="0.35">
      <c r="A967" s="106">
        <v>2862.47</v>
      </c>
      <c r="B967" s="106">
        <v>1292.5541946167384</v>
      </c>
      <c r="C967" s="106">
        <f t="shared" si="60"/>
        <v>593.5748849452483</v>
      </c>
      <c r="D967" s="145">
        <v>54061.366139626101</v>
      </c>
      <c r="P967" s="174">
        <f t="shared" si="62"/>
        <v>593.5748849452483</v>
      </c>
      <c r="Q967" s="175">
        <f t="shared" si="61"/>
        <v>593.9172207385061</v>
      </c>
      <c r="R967" s="165">
        <f t="shared" si="63"/>
        <v>5.7673564353954987E-4</v>
      </c>
    </row>
    <row r="968" spans="1:18" x14ac:dyDescent="0.35">
      <c r="A968" s="106">
        <v>2862.47</v>
      </c>
      <c r="B968" s="106">
        <v>1443.5989887859469</v>
      </c>
      <c r="C968" s="106">
        <f t="shared" si="60"/>
        <v>615.15271268370657</v>
      </c>
      <c r="D968" s="145">
        <v>63550.072249703</v>
      </c>
      <c r="P968" s="174">
        <f t="shared" si="62"/>
        <v>615.15271268370657</v>
      </c>
      <c r="Q968" s="175">
        <f t="shared" si="61"/>
        <v>611.36246577117663</v>
      </c>
      <c r="R968" s="165">
        <f t="shared" si="63"/>
        <v>-6.1614731340358109E-3</v>
      </c>
    </row>
    <row r="969" spans="1:18" x14ac:dyDescent="0.35">
      <c r="A969" s="106">
        <v>2862.47</v>
      </c>
      <c r="B969" s="106">
        <v>1450.4661078711638</v>
      </c>
      <c r="C969" s="106">
        <f t="shared" si="60"/>
        <v>616.13372969588056</v>
      </c>
      <c r="D969" s="145">
        <v>71394.000753582499</v>
      </c>
      <c r="P969" s="174">
        <f t="shared" si="62"/>
        <v>616.13372969588056</v>
      </c>
      <c r="Q969" s="175">
        <f t="shared" si="61"/>
        <v>625.78374230577242</v>
      </c>
      <c r="R969" s="165">
        <f t="shared" si="63"/>
        <v>1.5662204720807926E-2</v>
      </c>
    </row>
    <row r="970" spans="1:18" x14ac:dyDescent="0.35">
      <c r="A970" s="106">
        <v>2862.47</v>
      </c>
      <c r="B970" s="106">
        <v>721.90066593273309</v>
      </c>
      <c r="C970" s="106">
        <f t="shared" si="60"/>
        <v>512.05295227610463</v>
      </c>
      <c r="D970" s="145">
        <v>3495.45982983364</v>
      </c>
      <c r="P970" s="174">
        <f t="shared" si="62"/>
        <v>512.05295227610463</v>
      </c>
      <c r="Q970" s="175">
        <f t="shared" si="61"/>
        <v>500.95042256392924</v>
      </c>
      <c r="R970" s="165">
        <f t="shared" si="63"/>
        <v>-2.1682385899395751E-2</v>
      </c>
    </row>
    <row r="971" spans="1:18" x14ac:dyDescent="0.35">
      <c r="A971" s="106">
        <v>2862.47</v>
      </c>
      <c r="B971" s="106">
        <v>905.46712972089426</v>
      </c>
      <c r="C971" s="106">
        <f t="shared" si="60"/>
        <v>538.27673281727061</v>
      </c>
      <c r="D971" s="145">
        <v>14172.2970393051</v>
      </c>
      <c r="P971" s="174">
        <f t="shared" si="62"/>
        <v>538.27673281727061</v>
      </c>
      <c r="Q971" s="175">
        <f t="shared" si="61"/>
        <v>520.58007903472651</v>
      </c>
      <c r="R971" s="165">
        <f t="shared" si="63"/>
        <v>-3.2876497726219922E-2</v>
      </c>
    </row>
    <row r="972" spans="1:18" x14ac:dyDescent="0.35">
      <c r="A972" s="106">
        <v>2862.47</v>
      </c>
      <c r="B972" s="106">
        <v>981.22127891414141</v>
      </c>
      <c r="C972" s="106">
        <f t="shared" si="60"/>
        <v>549.0987541305916</v>
      </c>
      <c r="D972" s="145">
        <v>23954.0527728093</v>
      </c>
      <c r="P972" s="174">
        <f t="shared" si="62"/>
        <v>549.0987541305916</v>
      </c>
      <c r="Q972" s="175">
        <f t="shared" si="61"/>
        <v>538.56410379438137</v>
      </c>
      <c r="R972" s="165">
        <f t="shared" si="63"/>
        <v>-1.9185347365958116E-2</v>
      </c>
    </row>
    <row r="973" spans="1:18" x14ac:dyDescent="0.35">
      <c r="A973" s="106">
        <v>2862.47</v>
      </c>
      <c r="B973" s="106">
        <v>1249.8280076909218</v>
      </c>
      <c r="C973" s="106">
        <f t="shared" si="60"/>
        <v>587.47114395584595</v>
      </c>
      <c r="D973" s="145">
        <v>31081.371963744201</v>
      </c>
      <c r="P973" s="174">
        <f t="shared" si="62"/>
        <v>587.47114395584595</v>
      </c>
      <c r="Q973" s="175">
        <f t="shared" si="61"/>
        <v>551.66787455822339</v>
      </c>
      <c r="R973" s="165">
        <f t="shared" si="63"/>
        <v>-6.0944728547064675E-2</v>
      </c>
    </row>
    <row r="974" spans="1:18" x14ac:dyDescent="0.35">
      <c r="A974" s="106">
        <v>2862.47</v>
      </c>
      <c r="B974" s="106">
        <v>1227.7600760052219</v>
      </c>
      <c r="C974" s="106">
        <f t="shared" si="60"/>
        <v>584.31858228646024</v>
      </c>
      <c r="D974" s="145">
        <v>45016.2336447989</v>
      </c>
      <c r="P974" s="174">
        <f t="shared" si="62"/>
        <v>584.31858228646024</v>
      </c>
      <c r="Q974" s="175">
        <f t="shared" si="61"/>
        <v>577.2874978980384</v>
      </c>
      <c r="R974" s="165">
        <f t="shared" si="63"/>
        <v>-1.203296386862962E-2</v>
      </c>
    </row>
    <row r="975" spans="1:18" x14ac:dyDescent="0.35">
      <c r="A975" s="106">
        <v>2862.47</v>
      </c>
      <c r="B975" s="106">
        <v>1287.8502283800665</v>
      </c>
      <c r="C975" s="106">
        <f t="shared" si="60"/>
        <v>592.90288976858096</v>
      </c>
      <c r="D975" s="145">
        <v>54061.366139626101</v>
      </c>
      <c r="P975" s="174">
        <f t="shared" si="62"/>
        <v>592.90288976858096</v>
      </c>
      <c r="Q975" s="175">
        <f t="shared" si="61"/>
        <v>593.9172207385061</v>
      </c>
      <c r="R975" s="165">
        <f t="shared" si="63"/>
        <v>1.7107876980007042E-3</v>
      </c>
    </row>
    <row r="976" spans="1:18" x14ac:dyDescent="0.35">
      <c r="A976" s="106">
        <v>2862.47</v>
      </c>
      <c r="B976" s="106">
        <v>1438.946148722272</v>
      </c>
      <c r="C976" s="106">
        <f t="shared" si="60"/>
        <v>614.48802124603878</v>
      </c>
      <c r="D976" s="145">
        <v>63550.072249703</v>
      </c>
      <c r="P976" s="174">
        <f t="shared" si="62"/>
        <v>614.48802124603878</v>
      </c>
      <c r="Q976" s="175">
        <f t="shared" si="61"/>
        <v>611.36246577117663</v>
      </c>
      <c r="R976" s="165">
        <f t="shared" si="63"/>
        <v>-5.0864384118086692E-3</v>
      </c>
    </row>
    <row r="977" spans="1:18" x14ac:dyDescent="0.35">
      <c r="A977" s="106">
        <v>2862.47</v>
      </c>
      <c r="B977" s="106">
        <v>1448.2496543891136</v>
      </c>
      <c r="C977" s="106">
        <f t="shared" si="60"/>
        <v>615.81709348415905</v>
      </c>
      <c r="D977" s="145">
        <v>71394.000753582499</v>
      </c>
      <c r="P977" s="174">
        <f t="shared" si="62"/>
        <v>615.81709348415905</v>
      </c>
      <c r="Q977" s="175">
        <f t="shared" si="61"/>
        <v>625.78374230577242</v>
      </c>
      <c r="R977" s="165">
        <f t="shared" si="63"/>
        <v>1.6184430291183105E-2</v>
      </c>
    </row>
    <row r="978" spans="1:18" x14ac:dyDescent="0.35">
      <c r="A978" s="106">
        <v>2862.47</v>
      </c>
      <c r="B978" s="106">
        <v>748.61399054436367</v>
      </c>
      <c r="C978" s="106">
        <f t="shared" si="60"/>
        <v>515.86914150633766</v>
      </c>
      <c r="D978" s="145">
        <v>3495.45982983364</v>
      </c>
      <c r="P978" s="174">
        <f t="shared" si="62"/>
        <v>515.86914150633766</v>
      </c>
      <c r="Q978" s="175">
        <f t="shared" si="61"/>
        <v>500.95042256392924</v>
      </c>
      <c r="R978" s="165">
        <f t="shared" si="63"/>
        <v>-2.8919580068010542E-2</v>
      </c>
    </row>
    <row r="979" spans="1:18" x14ac:dyDescent="0.35">
      <c r="A979" s="106">
        <v>2862.47</v>
      </c>
      <c r="B979" s="106">
        <v>937.66701559055525</v>
      </c>
      <c r="C979" s="106">
        <f t="shared" si="60"/>
        <v>542.87671651293647</v>
      </c>
      <c r="D979" s="145">
        <v>14172.2970393051</v>
      </c>
      <c r="P979" s="174">
        <f t="shared" si="62"/>
        <v>542.87671651293647</v>
      </c>
      <c r="Q979" s="175">
        <f t="shared" si="61"/>
        <v>520.58007903472651</v>
      </c>
      <c r="R979" s="165">
        <f t="shared" si="63"/>
        <v>-4.1071272353377153E-2</v>
      </c>
    </row>
    <row r="980" spans="1:18" x14ac:dyDescent="0.35">
      <c r="A980" s="106">
        <v>2862.47</v>
      </c>
      <c r="B980" s="106">
        <v>1020.3242400137775</v>
      </c>
      <c r="C980" s="106">
        <f t="shared" si="60"/>
        <v>554.68489143053955</v>
      </c>
      <c r="D980" s="145">
        <v>23954.0527728093</v>
      </c>
      <c r="P980" s="174">
        <f t="shared" si="62"/>
        <v>554.68489143053955</v>
      </c>
      <c r="Q980" s="175">
        <f t="shared" si="61"/>
        <v>538.56410379438137</v>
      </c>
      <c r="R980" s="165">
        <f t="shared" si="63"/>
        <v>-2.9062965091013138E-2</v>
      </c>
    </row>
    <row r="981" spans="1:18" x14ac:dyDescent="0.35">
      <c r="A981" s="106">
        <v>2862.47</v>
      </c>
      <c r="B981" s="106">
        <v>1303.5794553872274</v>
      </c>
      <c r="C981" s="106">
        <f t="shared" si="60"/>
        <v>595.1499221981752</v>
      </c>
      <c r="D981" s="145">
        <v>31081.371963744201</v>
      </c>
      <c r="P981" s="174">
        <f t="shared" si="62"/>
        <v>595.1499221981752</v>
      </c>
      <c r="Q981" s="175">
        <f t="shared" si="61"/>
        <v>551.66787455822339</v>
      </c>
      <c r="R981" s="165">
        <f t="shared" si="63"/>
        <v>-7.3060662562723144E-2</v>
      </c>
    </row>
    <row r="982" spans="1:18" x14ac:dyDescent="0.35">
      <c r="A982" s="106">
        <v>2862.47</v>
      </c>
      <c r="B982" s="106">
        <v>1281.9519761148331</v>
      </c>
      <c r="C982" s="106">
        <f t="shared" si="60"/>
        <v>592.06028230211894</v>
      </c>
      <c r="D982" s="145">
        <v>45016.2336447989</v>
      </c>
      <c r="P982" s="174">
        <f t="shared" si="62"/>
        <v>592.06028230211894</v>
      </c>
      <c r="Q982" s="175">
        <f t="shared" si="61"/>
        <v>577.2874978980384</v>
      </c>
      <c r="R982" s="165">
        <f t="shared" si="63"/>
        <v>-2.4951486944267298E-2</v>
      </c>
    </row>
    <row r="983" spans="1:18" x14ac:dyDescent="0.35">
      <c r="A983" s="106">
        <v>2862.47</v>
      </c>
      <c r="B983" s="106">
        <v>1356.695186175172</v>
      </c>
      <c r="C983" s="106">
        <f t="shared" si="60"/>
        <v>602.73788373931018</v>
      </c>
      <c r="D983" s="145">
        <v>54061.366139626101</v>
      </c>
      <c r="P983" s="174">
        <f t="shared" si="62"/>
        <v>602.73788373931018</v>
      </c>
      <c r="Q983" s="175">
        <f t="shared" si="61"/>
        <v>593.9172207385061</v>
      </c>
      <c r="R983" s="165">
        <f t="shared" si="63"/>
        <v>-1.4634326526950292E-2</v>
      </c>
    </row>
    <row r="984" spans="1:18" x14ac:dyDescent="0.35">
      <c r="A984" s="106">
        <v>2862.47</v>
      </c>
      <c r="B984" s="106">
        <v>1522.4063225151915</v>
      </c>
      <c r="C984" s="106">
        <f t="shared" si="60"/>
        <v>626.41090321645595</v>
      </c>
      <c r="D984" s="145">
        <v>63550.072249703</v>
      </c>
      <c r="P984" s="174">
        <f t="shared" si="62"/>
        <v>626.41090321645595</v>
      </c>
      <c r="Q984" s="175">
        <f t="shared" si="61"/>
        <v>611.36246577117663</v>
      </c>
      <c r="R984" s="165">
        <f t="shared" si="63"/>
        <v>-2.4023268701118594E-2</v>
      </c>
    </row>
    <row r="985" spans="1:18" x14ac:dyDescent="0.35">
      <c r="A985" s="106">
        <v>2862.47</v>
      </c>
      <c r="B985" s="106">
        <v>1482.4503797939997</v>
      </c>
      <c r="C985" s="106">
        <f t="shared" si="60"/>
        <v>620.70291139914275</v>
      </c>
      <c r="D985" s="145">
        <v>71394.000753582499</v>
      </c>
      <c r="P985" s="174">
        <f t="shared" si="62"/>
        <v>620.70291139914275</v>
      </c>
      <c r="Q985" s="175">
        <f t="shared" si="61"/>
        <v>625.78374230577242</v>
      </c>
      <c r="R985" s="165">
        <f t="shared" si="63"/>
        <v>8.1856083052307405E-3</v>
      </c>
    </row>
    <row r="986" spans="1:18" x14ac:dyDescent="0.35">
      <c r="A986" s="106">
        <v>2862.47</v>
      </c>
      <c r="B986" s="106">
        <v>755.16286560591084</v>
      </c>
      <c r="C986" s="106">
        <f t="shared" si="60"/>
        <v>516.80469508655858</v>
      </c>
      <c r="D986" s="145">
        <v>3495.45982983364</v>
      </c>
      <c r="P986" s="174">
        <f t="shared" si="62"/>
        <v>516.80469508655858</v>
      </c>
      <c r="Q986" s="175">
        <f t="shared" si="61"/>
        <v>500.95042256392924</v>
      </c>
      <c r="R986" s="165">
        <f t="shared" si="63"/>
        <v>-3.0677493206546669E-2</v>
      </c>
    </row>
    <row r="987" spans="1:18" x14ac:dyDescent="0.35">
      <c r="A987" s="106">
        <v>2862.47</v>
      </c>
      <c r="B987" s="106">
        <v>941.70256025216372</v>
      </c>
      <c r="C987" s="106">
        <f t="shared" si="60"/>
        <v>543.4532228931663</v>
      </c>
      <c r="D987" s="145">
        <v>14172.2970393051</v>
      </c>
      <c r="P987" s="174">
        <f t="shared" si="62"/>
        <v>543.4532228931663</v>
      </c>
      <c r="Q987" s="175">
        <f t="shared" si="61"/>
        <v>520.58007903472651</v>
      </c>
      <c r="R987" s="165">
        <f t="shared" si="63"/>
        <v>-4.2088523712621839E-2</v>
      </c>
    </row>
    <row r="988" spans="1:18" x14ac:dyDescent="0.35">
      <c r="A988" s="106">
        <v>2862.47</v>
      </c>
      <c r="B988" s="106">
        <v>1026.9339758057802</v>
      </c>
      <c r="C988" s="106">
        <f t="shared" si="60"/>
        <v>555.62913940082569</v>
      </c>
      <c r="D988" s="145">
        <v>23954.0527728093</v>
      </c>
      <c r="P988" s="174">
        <f t="shared" si="62"/>
        <v>555.62913940082569</v>
      </c>
      <c r="Q988" s="175">
        <f t="shared" si="61"/>
        <v>538.56410379438137</v>
      </c>
      <c r="R988" s="165">
        <f t="shared" si="63"/>
        <v>-3.0712996126961212E-2</v>
      </c>
    </row>
    <row r="989" spans="1:18" x14ac:dyDescent="0.35">
      <c r="A989" s="106">
        <v>2862.47</v>
      </c>
      <c r="B989" s="106">
        <v>1308.8055940678469</v>
      </c>
      <c r="C989" s="106">
        <f t="shared" si="60"/>
        <v>595.89651343826392</v>
      </c>
      <c r="D989" s="145">
        <v>31081.371963744201</v>
      </c>
      <c r="P989" s="174">
        <f t="shared" si="62"/>
        <v>595.89651343826392</v>
      </c>
      <c r="Q989" s="175">
        <f t="shared" si="61"/>
        <v>551.66787455822339</v>
      </c>
      <c r="R989" s="165">
        <f t="shared" si="63"/>
        <v>-7.4222013189581659E-2</v>
      </c>
    </row>
    <row r="990" spans="1:18" x14ac:dyDescent="0.35">
      <c r="A990" s="106">
        <v>2862.47</v>
      </c>
      <c r="B990" s="106">
        <v>1285.8174321580664</v>
      </c>
      <c r="C990" s="106">
        <f t="shared" si="60"/>
        <v>592.61249030829515</v>
      </c>
      <c r="D990" s="145">
        <v>45016.2336447989</v>
      </c>
      <c r="P990" s="174">
        <f t="shared" si="62"/>
        <v>592.61249030829515</v>
      </c>
      <c r="Q990" s="175">
        <f t="shared" si="61"/>
        <v>577.2874978980384</v>
      </c>
      <c r="R990" s="165">
        <f t="shared" si="63"/>
        <v>-2.586005637897415E-2</v>
      </c>
    </row>
    <row r="991" spans="1:18" x14ac:dyDescent="0.35">
      <c r="A991" s="106">
        <v>2862.47</v>
      </c>
      <c r="B991" s="106">
        <v>1361.0056382405414</v>
      </c>
      <c r="C991" s="106">
        <f t="shared" si="60"/>
        <v>603.35366260579156</v>
      </c>
      <c r="D991" s="145">
        <v>54061.366139626101</v>
      </c>
      <c r="P991" s="174">
        <f t="shared" si="62"/>
        <v>603.35366260579156</v>
      </c>
      <c r="Q991" s="175">
        <f t="shared" si="61"/>
        <v>593.9172207385061</v>
      </c>
      <c r="R991" s="165">
        <f t="shared" si="63"/>
        <v>-1.563998439411296E-2</v>
      </c>
    </row>
    <row r="992" spans="1:18" x14ac:dyDescent="0.35">
      <c r="A992" s="106">
        <v>2862.47</v>
      </c>
      <c r="B992" s="106">
        <v>1527.022506486933</v>
      </c>
      <c r="C992" s="106">
        <f t="shared" si="60"/>
        <v>627.07035806956185</v>
      </c>
      <c r="D992" s="145">
        <v>63550.072249703</v>
      </c>
      <c r="P992" s="174">
        <f t="shared" si="62"/>
        <v>627.07035806956185</v>
      </c>
      <c r="Q992" s="175">
        <f t="shared" si="61"/>
        <v>611.36246577117663</v>
      </c>
      <c r="R992" s="165">
        <f t="shared" si="63"/>
        <v>-2.504964888906891E-2</v>
      </c>
    </row>
    <row r="993" spans="1:18" x14ac:dyDescent="0.35">
      <c r="A993" s="106">
        <v>2862.47</v>
      </c>
      <c r="B993" s="106">
        <v>1487.9569704414359</v>
      </c>
      <c r="C993" s="106">
        <f t="shared" si="60"/>
        <v>621.48956720591934</v>
      </c>
      <c r="D993" s="145">
        <v>71394.000753582499</v>
      </c>
      <c r="P993" s="174">
        <f t="shared" si="62"/>
        <v>621.48956720591934</v>
      </c>
      <c r="Q993" s="175">
        <f t="shared" si="61"/>
        <v>625.78374230577242</v>
      </c>
      <c r="R993" s="165">
        <f t="shared" si="63"/>
        <v>6.909488632542482E-3</v>
      </c>
    </row>
    <row r="994" spans="1:18" x14ac:dyDescent="0.35">
      <c r="A994" s="106">
        <v>2862.47</v>
      </c>
      <c r="B994" s="106">
        <v>779.85049454679142</v>
      </c>
      <c r="C994" s="106">
        <f t="shared" si="60"/>
        <v>520.33149922097016</v>
      </c>
      <c r="D994" s="145">
        <v>3495.45982983364</v>
      </c>
      <c r="P994" s="174">
        <f t="shared" si="62"/>
        <v>520.33149922097016</v>
      </c>
      <c r="Q994" s="175">
        <f t="shared" si="61"/>
        <v>500.95042256392924</v>
      </c>
      <c r="R994" s="165">
        <f t="shared" si="63"/>
        <v>-3.7247556002390603E-2</v>
      </c>
    </row>
    <row r="995" spans="1:18" x14ac:dyDescent="0.35">
      <c r="A995" s="106">
        <v>2862.47</v>
      </c>
      <c r="B995" s="106">
        <v>960.22517532463587</v>
      </c>
      <c r="C995" s="106">
        <f t="shared" si="60"/>
        <v>546.09931076066221</v>
      </c>
      <c r="D995" s="145">
        <v>14172.2970393051</v>
      </c>
      <c r="P995" s="174">
        <f t="shared" si="62"/>
        <v>546.09931076066221</v>
      </c>
      <c r="Q995" s="175">
        <f t="shared" si="61"/>
        <v>520.58007903472651</v>
      </c>
      <c r="R995" s="165">
        <f t="shared" si="63"/>
        <v>-4.6730020022163976E-2</v>
      </c>
    </row>
    <row r="996" spans="1:18" x14ac:dyDescent="0.35">
      <c r="A996" s="106">
        <v>2862.47</v>
      </c>
      <c r="B996" s="106">
        <v>1039.0828773856358</v>
      </c>
      <c r="C996" s="106">
        <f t="shared" si="60"/>
        <v>557.36469676937656</v>
      </c>
      <c r="D996" s="145">
        <v>23954.0527728093</v>
      </c>
      <c r="P996" s="174">
        <f t="shared" si="62"/>
        <v>557.36469676937656</v>
      </c>
      <c r="Q996" s="175">
        <f t="shared" si="61"/>
        <v>538.56410379438137</v>
      </c>
      <c r="R996" s="165">
        <f t="shared" si="63"/>
        <v>-3.3731223172131397E-2</v>
      </c>
    </row>
    <row r="997" spans="1:18" x14ac:dyDescent="0.35">
      <c r="A997" s="106">
        <v>2862.47</v>
      </c>
      <c r="B997" s="106">
        <v>1312.1746356301192</v>
      </c>
      <c r="C997" s="106">
        <f t="shared" si="60"/>
        <v>596.37780509001698</v>
      </c>
      <c r="D997" s="145">
        <v>31081.371963744201</v>
      </c>
      <c r="P997" s="174">
        <f t="shared" si="62"/>
        <v>596.37780509001698</v>
      </c>
      <c r="Q997" s="175">
        <f t="shared" si="61"/>
        <v>551.66787455822339</v>
      </c>
      <c r="R997" s="165">
        <f t="shared" si="63"/>
        <v>-7.4969138942125979E-2</v>
      </c>
    </row>
    <row r="998" spans="1:18" x14ac:dyDescent="0.35">
      <c r="A998" s="106">
        <v>2862.47</v>
      </c>
      <c r="B998" s="106">
        <v>1297.4835459778526</v>
      </c>
      <c r="C998" s="106">
        <f t="shared" si="60"/>
        <v>594.27907799683612</v>
      </c>
      <c r="D998" s="145">
        <v>45016.2336447989</v>
      </c>
      <c r="P998" s="174">
        <f t="shared" si="62"/>
        <v>594.27907799683612</v>
      </c>
      <c r="Q998" s="175">
        <f t="shared" si="61"/>
        <v>577.2874978980384</v>
      </c>
      <c r="R998" s="165">
        <f t="shared" si="63"/>
        <v>-2.8591920408963412E-2</v>
      </c>
    </row>
    <row r="999" spans="1:18" x14ac:dyDescent="0.35">
      <c r="A999" s="106">
        <v>2862.47</v>
      </c>
      <c r="B999" s="106">
        <v>1356.0062000792914</v>
      </c>
      <c r="C999" s="106">
        <f t="shared" si="60"/>
        <v>602.63945715418436</v>
      </c>
      <c r="D999" s="145">
        <v>54061.366139626101</v>
      </c>
      <c r="P999" s="174">
        <f t="shared" si="62"/>
        <v>602.63945715418436</v>
      </c>
      <c r="Q999" s="175">
        <f t="shared" si="61"/>
        <v>593.9172207385061</v>
      </c>
      <c r="R999" s="165">
        <f t="shared" si="63"/>
        <v>-1.4473390867678737E-2</v>
      </c>
    </row>
    <row r="1000" spans="1:18" x14ac:dyDescent="0.35">
      <c r="A1000" s="106">
        <v>2862.47</v>
      </c>
      <c r="B1000" s="106">
        <v>1470.0692055498496</v>
      </c>
      <c r="C1000" s="106">
        <f t="shared" si="60"/>
        <v>618.93417222140704</v>
      </c>
      <c r="D1000" s="145">
        <v>63550.072249703</v>
      </c>
      <c r="P1000" s="174">
        <f t="shared" si="62"/>
        <v>618.93417222140704</v>
      </c>
      <c r="Q1000" s="175">
        <f t="shared" si="61"/>
        <v>611.36246577117663</v>
      </c>
      <c r="R1000" s="165">
        <f t="shared" si="63"/>
        <v>-1.2233460018946651E-2</v>
      </c>
    </row>
    <row r="1001" spans="1:18" x14ac:dyDescent="0.35">
      <c r="A1001" s="106">
        <v>2862.47</v>
      </c>
      <c r="B1001" s="106">
        <v>1452.2573963649386</v>
      </c>
      <c r="C1001" s="106">
        <f t="shared" si="60"/>
        <v>616.38962805213407</v>
      </c>
      <c r="D1001" s="145">
        <v>71394.000753582499</v>
      </c>
      <c r="P1001" s="174">
        <f t="shared" si="62"/>
        <v>616.38962805213407</v>
      </c>
      <c r="Q1001" s="175">
        <f t="shared" si="61"/>
        <v>625.78374230577242</v>
      </c>
      <c r="R1001" s="165">
        <f t="shared" si="63"/>
        <v>1.5240545632354108E-2</v>
      </c>
    </row>
    <row r="1002" spans="1:18" x14ac:dyDescent="0.35">
      <c r="A1002" s="106">
        <v>2862.47</v>
      </c>
      <c r="B1002" s="106">
        <v>777.91370416755808</v>
      </c>
      <c r="C1002" s="106">
        <f t="shared" si="60"/>
        <v>520.05481488107966</v>
      </c>
      <c r="D1002" s="145">
        <v>3495.45982983364</v>
      </c>
      <c r="P1002" s="174">
        <f t="shared" si="62"/>
        <v>520.05481488107966</v>
      </c>
      <c r="Q1002" s="175">
        <f t="shared" si="61"/>
        <v>500.95042256392924</v>
      </c>
      <c r="R1002" s="165">
        <f t="shared" si="63"/>
        <v>-3.6735343603191195E-2</v>
      </c>
    </row>
    <row r="1003" spans="1:18" x14ac:dyDescent="0.35">
      <c r="A1003" s="106">
        <v>2862.47</v>
      </c>
      <c r="B1003" s="106">
        <v>956.91440770381359</v>
      </c>
      <c r="C1003" s="106">
        <f t="shared" si="60"/>
        <v>545.6263439576876</v>
      </c>
      <c r="D1003" s="145">
        <v>14172.2970393051</v>
      </c>
      <c r="P1003" s="174">
        <f t="shared" si="62"/>
        <v>545.6263439576876</v>
      </c>
      <c r="Q1003" s="175">
        <f t="shared" si="61"/>
        <v>520.58007903472651</v>
      </c>
      <c r="R1003" s="165">
        <f t="shared" si="63"/>
        <v>-4.5903694351135282E-2</v>
      </c>
    </row>
    <row r="1004" spans="1:18" x14ac:dyDescent="0.35">
      <c r="A1004" s="106">
        <v>2862.47</v>
      </c>
      <c r="B1004" s="106">
        <v>1038.9777271480164</v>
      </c>
      <c r="C1004" s="106">
        <f t="shared" si="60"/>
        <v>557.34967530685947</v>
      </c>
      <c r="D1004" s="145">
        <v>23954.0527728093</v>
      </c>
      <c r="P1004" s="174">
        <f t="shared" si="62"/>
        <v>557.34967530685947</v>
      </c>
      <c r="Q1004" s="175">
        <f t="shared" si="61"/>
        <v>538.56410379438137</v>
      </c>
      <c r="R1004" s="165">
        <f t="shared" si="63"/>
        <v>-3.3705180687752856E-2</v>
      </c>
    </row>
    <row r="1005" spans="1:18" x14ac:dyDescent="0.35">
      <c r="A1005" s="106">
        <v>2862.47</v>
      </c>
      <c r="B1005" s="106">
        <v>1306.4198515800915</v>
      </c>
      <c r="C1005" s="106">
        <f t="shared" si="60"/>
        <v>595.55569308287011</v>
      </c>
      <c r="D1005" s="145">
        <v>31081.371963744201</v>
      </c>
      <c r="P1005" s="174">
        <f t="shared" si="62"/>
        <v>595.55569308287011</v>
      </c>
      <c r="Q1005" s="175">
        <f t="shared" si="61"/>
        <v>551.66787455822339</v>
      </c>
      <c r="R1005" s="165">
        <f t="shared" si="63"/>
        <v>-7.3692215580146936E-2</v>
      </c>
    </row>
    <row r="1006" spans="1:18" x14ac:dyDescent="0.35">
      <c r="A1006" s="106">
        <v>2862.47</v>
      </c>
      <c r="B1006" s="106">
        <v>1291.3650758726333</v>
      </c>
      <c r="C1006" s="106">
        <f t="shared" si="60"/>
        <v>593.40501083894753</v>
      </c>
      <c r="D1006" s="145">
        <v>45016.2336447989</v>
      </c>
      <c r="P1006" s="174">
        <f t="shared" si="62"/>
        <v>593.40501083894753</v>
      </c>
      <c r="Q1006" s="175">
        <f t="shared" si="61"/>
        <v>577.2874978980384</v>
      </c>
      <c r="R1006" s="165">
        <f t="shared" si="63"/>
        <v>-2.7161066466429795E-2</v>
      </c>
    </row>
    <row r="1007" spans="1:18" x14ac:dyDescent="0.35">
      <c r="A1007" s="106">
        <v>2862.47</v>
      </c>
      <c r="B1007" s="106">
        <v>1350.1844233485858</v>
      </c>
      <c r="C1007" s="106">
        <f t="shared" si="60"/>
        <v>601.80777476408366</v>
      </c>
      <c r="D1007" s="145">
        <v>54061.366139626101</v>
      </c>
      <c r="P1007" s="174">
        <f t="shared" si="62"/>
        <v>601.80777476408366</v>
      </c>
      <c r="Q1007" s="175">
        <f t="shared" si="61"/>
        <v>593.9172207385061</v>
      </c>
      <c r="R1007" s="165">
        <f t="shared" si="63"/>
        <v>-1.3111419221313203E-2</v>
      </c>
    </row>
    <row r="1008" spans="1:18" x14ac:dyDescent="0.35">
      <c r="A1008" s="106">
        <v>2862.47</v>
      </c>
      <c r="B1008" s="106">
        <v>1462.9523799805554</v>
      </c>
      <c r="C1008" s="106">
        <f t="shared" si="60"/>
        <v>617.91748285436495</v>
      </c>
      <c r="D1008" s="145">
        <v>63550.072249703</v>
      </c>
      <c r="P1008" s="174">
        <f t="shared" si="62"/>
        <v>617.91748285436495</v>
      </c>
      <c r="Q1008" s="175">
        <f t="shared" si="61"/>
        <v>611.36246577117663</v>
      </c>
      <c r="R1008" s="165">
        <f t="shared" si="63"/>
        <v>-1.0608240202087393E-2</v>
      </c>
    </row>
    <row r="1009" spans="1:18" x14ac:dyDescent="0.35">
      <c r="A1009" s="106">
        <v>2862.47</v>
      </c>
      <c r="B1009" s="106">
        <v>1447.3201211742885</v>
      </c>
      <c r="C1009" s="106">
        <f t="shared" si="60"/>
        <v>615.68430302489833</v>
      </c>
      <c r="D1009" s="145">
        <v>71394.000753582499</v>
      </c>
      <c r="P1009" s="174">
        <f t="shared" si="62"/>
        <v>615.68430302489833</v>
      </c>
      <c r="Q1009" s="175">
        <f t="shared" si="61"/>
        <v>625.78374230577242</v>
      </c>
      <c r="R1009" s="165">
        <f t="shared" si="63"/>
        <v>1.6403600402438157E-2</v>
      </c>
    </row>
    <row r="1010" spans="1:18" x14ac:dyDescent="0.35">
      <c r="A1010" s="106">
        <v>2862.47</v>
      </c>
      <c r="B1010" s="106">
        <v>773.92405412703022</v>
      </c>
      <c r="C1010" s="106">
        <f t="shared" si="60"/>
        <v>519.48486487528999</v>
      </c>
      <c r="D1010" s="145">
        <v>3495.45982983364</v>
      </c>
      <c r="P1010" s="174">
        <f t="shared" si="62"/>
        <v>519.48486487528999</v>
      </c>
      <c r="Q1010" s="175">
        <f t="shared" si="61"/>
        <v>500.95042256392924</v>
      </c>
      <c r="R1010" s="165">
        <f t="shared" si="63"/>
        <v>-3.5678503002797179E-2</v>
      </c>
    </row>
    <row r="1011" spans="1:18" x14ac:dyDescent="0.35">
      <c r="A1011" s="106">
        <v>2862.47</v>
      </c>
      <c r="B1011" s="106">
        <v>953.65473655667472</v>
      </c>
      <c r="C1011" s="106">
        <f t="shared" si="60"/>
        <v>545.16067665095352</v>
      </c>
      <c r="D1011" s="145">
        <v>14172.2970393051</v>
      </c>
      <c r="P1011" s="174">
        <f t="shared" si="62"/>
        <v>545.16067665095352</v>
      </c>
      <c r="Q1011" s="175">
        <f t="shared" si="61"/>
        <v>520.58007903472651</v>
      </c>
      <c r="R1011" s="165">
        <f t="shared" si="63"/>
        <v>-4.5088720938625371E-2</v>
      </c>
    </row>
    <row r="1012" spans="1:18" x14ac:dyDescent="0.35">
      <c r="A1012" s="106">
        <v>2862.47</v>
      </c>
      <c r="B1012" s="106">
        <v>1037.6107798033913</v>
      </c>
      <c r="C1012" s="106">
        <f t="shared" si="60"/>
        <v>557.15439711477018</v>
      </c>
      <c r="D1012" s="145">
        <v>23954.0527728093</v>
      </c>
      <c r="P1012" s="174">
        <f t="shared" si="62"/>
        <v>557.15439711477018</v>
      </c>
      <c r="Q1012" s="175">
        <f t="shared" si="61"/>
        <v>538.56410379438137</v>
      </c>
      <c r="R1012" s="165">
        <f t="shared" si="63"/>
        <v>-3.3366502026473843E-2</v>
      </c>
    </row>
    <row r="1013" spans="1:18" x14ac:dyDescent="0.35">
      <c r="A1013" s="106">
        <v>2862.47</v>
      </c>
      <c r="B1013" s="106">
        <v>1318.9370014266024</v>
      </c>
      <c r="C1013" s="106">
        <f t="shared" si="60"/>
        <v>597.34385734665739</v>
      </c>
      <c r="D1013" s="145">
        <v>31081.371963744201</v>
      </c>
      <c r="P1013" s="174">
        <f t="shared" si="62"/>
        <v>597.34385734665739</v>
      </c>
      <c r="Q1013" s="175">
        <f t="shared" si="61"/>
        <v>551.66787455822339</v>
      </c>
      <c r="R1013" s="165">
        <f t="shared" si="63"/>
        <v>-7.6465141855349805E-2</v>
      </c>
    </row>
    <row r="1014" spans="1:18" x14ac:dyDescent="0.35">
      <c r="A1014" s="106">
        <v>2862.47</v>
      </c>
      <c r="B1014" s="106">
        <v>1297.3355244985023</v>
      </c>
      <c r="C1014" s="106">
        <f t="shared" si="60"/>
        <v>594.25793207121467</v>
      </c>
      <c r="D1014" s="145">
        <v>45016.2336447989</v>
      </c>
      <c r="P1014" s="174">
        <f t="shared" si="62"/>
        <v>594.25793207121467</v>
      </c>
      <c r="Q1014" s="175">
        <f t="shared" si="61"/>
        <v>577.2874978980384</v>
      </c>
      <c r="R1014" s="165">
        <f t="shared" si="63"/>
        <v>-2.8557354066823915E-2</v>
      </c>
    </row>
    <row r="1015" spans="1:18" x14ac:dyDescent="0.35">
      <c r="A1015" s="106">
        <v>2862.47</v>
      </c>
      <c r="B1015" s="106">
        <v>1356.9930220517995</v>
      </c>
      <c r="C1015" s="106">
        <f t="shared" si="60"/>
        <v>602.78043172168566</v>
      </c>
      <c r="D1015" s="145">
        <v>54061.366139626101</v>
      </c>
      <c r="P1015" s="174">
        <f t="shared" si="62"/>
        <v>602.78043172168566</v>
      </c>
      <c r="Q1015" s="175">
        <f t="shared" si="61"/>
        <v>593.9172207385061</v>
      </c>
      <c r="R1015" s="165">
        <f t="shared" si="63"/>
        <v>-1.4703879749155213E-2</v>
      </c>
    </row>
    <row r="1016" spans="1:18" x14ac:dyDescent="0.35">
      <c r="A1016" s="106">
        <v>2862.47</v>
      </c>
      <c r="B1016" s="106">
        <v>1494.7991970965415</v>
      </c>
      <c r="C1016" s="106">
        <f t="shared" si="60"/>
        <v>622.46702815664878</v>
      </c>
      <c r="D1016" s="145">
        <v>63550.072249703</v>
      </c>
      <c r="P1016" s="174">
        <f t="shared" si="62"/>
        <v>622.46702815664878</v>
      </c>
      <c r="Q1016" s="175">
        <f t="shared" si="61"/>
        <v>611.36246577117663</v>
      </c>
      <c r="R1016" s="165">
        <f t="shared" si="63"/>
        <v>-1.7839599341280432E-2</v>
      </c>
    </row>
    <row r="1017" spans="1:18" x14ac:dyDescent="0.35">
      <c r="A1017" s="106">
        <v>2862.47</v>
      </c>
      <c r="B1017" s="106">
        <v>1490.1941913368692</v>
      </c>
      <c r="C1017" s="106">
        <f t="shared" si="60"/>
        <v>621.80917019098138</v>
      </c>
      <c r="D1017" s="145">
        <v>71394.000753582499</v>
      </c>
      <c r="P1017" s="174">
        <f t="shared" si="62"/>
        <v>621.80917019098138</v>
      </c>
      <c r="Q1017" s="175">
        <f t="shared" si="61"/>
        <v>625.78374230577242</v>
      </c>
      <c r="R1017" s="165">
        <f t="shared" si="63"/>
        <v>6.3919483747245653E-3</v>
      </c>
    </row>
    <row r="1018" spans="1:18" x14ac:dyDescent="0.35">
      <c r="A1018" s="106">
        <v>2862.47</v>
      </c>
      <c r="B1018" s="106">
        <v>777.21063790540245</v>
      </c>
      <c r="C1018" s="106">
        <f t="shared" si="60"/>
        <v>519.95437684362889</v>
      </c>
      <c r="D1018" s="145">
        <v>3495.45982983364</v>
      </c>
      <c r="P1018" s="174">
        <f t="shared" si="62"/>
        <v>519.95437684362889</v>
      </c>
      <c r="Q1018" s="175">
        <f t="shared" si="61"/>
        <v>500.95042256392924</v>
      </c>
      <c r="R1018" s="165">
        <f t="shared" si="63"/>
        <v>-3.6549272640154951E-2</v>
      </c>
    </row>
    <row r="1019" spans="1:18" x14ac:dyDescent="0.35">
      <c r="A1019" s="106">
        <v>2862.47</v>
      </c>
      <c r="B1019" s="106">
        <v>955.70133979356365</v>
      </c>
      <c r="C1019" s="106">
        <f t="shared" si="60"/>
        <v>545.45304854193762</v>
      </c>
      <c r="D1019" s="145">
        <v>14172.2970393051</v>
      </c>
      <c r="P1019" s="174">
        <f t="shared" si="62"/>
        <v>545.45304854193762</v>
      </c>
      <c r="Q1019" s="175">
        <f t="shared" si="61"/>
        <v>520.58007903472651</v>
      </c>
      <c r="R1019" s="165">
        <f t="shared" si="63"/>
        <v>-4.5600569240009881E-2</v>
      </c>
    </row>
    <row r="1020" spans="1:18" x14ac:dyDescent="0.35">
      <c r="A1020" s="106">
        <v>2862.47</v>
      </c>
      <c r="B1020" s="106">
        <v>1041.9300949589831</v>
      </c>
      <c r="C1020" s="106">
        <f t="shared" si="60"/>
        <v>557.77144213699751</v>
      </c>
      <c r="D1020" s="145">
        <v>23954.0527728093</v>
      </c>
      <c r="P1020" s="174">
        <f t="shared" si="62"/>
        <v>557.77144213699751</v>
      </c>
      <c r="Q1020" s="175">
        <f t="shared" si="61"/>
        <v>538.56410379438137</v>
      </c>
      <c r="R1020" s="165">
        <f t="shared" si="63"/>
        <v>-3.4435858295338351E-2</v>
      </c>
    </row>
    <row r="1021" spans="1:18" x14ac:dyDescent="0.35">
      <c r="A1021" s="106">
        <v>2862.47</v>
      </c>
      <c r="B1021" s="106">
        <v>1323.0417046621442</v>
      </c>
      <c r="C1021" s="106">
        <f t="shared" si="60"/>
        <v>597.93024352316331</v>
      </c>
      <c r="D1021" s="145">
        <v>31081.371963744201</v>
      </c>
      <c r="P1021" s="174">
        <f t="shared" si="62"/>
        <v>597.93024352316331</v>
      </c>
      <c r="Q1021" s="175">
        <f t="shared" si="61"/>
        <v>551.66787455822339</v>
      </c>
      <c r="R1021" s="165">
        <f t="shared" si="63"/>
        <v>-7.7370846291951678E-2</v>
      </c>
    </row>
    <row r="1022" spans="1:18" x14ac:dyDescent="0.35">
      <c r="A1022" s="106">
        <v>2862.47</v>
      </c>
      <c r="B1022" s="106">
        <v>1301.1186169193581</v>
      </c>
      <c r="C1022" s="106">
        <f t="shared" si="60"/>
        <v>594.79837384562256</v>
      </c>
      <c r="D1022" s="145">
        <v>45016.2336447989</v>
      </c>
      <c r="P1022" s="174">
        <f t="shared" si="62"/>
        <v>594.79837384562256</v>
      </c>
      <c r="Q1022" s="175">
        <f t="shared" si="61"/>
        <v>577.2874978980384</v>
      </c>
      <c r="R1022" s="165">
        <f t="shared" si="63"/>
        <v>-2.9440019874918177E-2</v>
      </c>
    </row>
    <row r="1023" spans="1:18" x14ac:dyDescent="0.35">
      <c r="A1023" s="106">
        <v>2862.47</v>
      </c>
      <c r="B1023" s="106">
        <v>1362.6197336109969</v>
      </c>
      <c r="C1023" s="106">
        <f t="shared" si="60"/>
        <v>603.58424765871382</v>
      </c>
      <c r="D1023" s="145">
        <v>54061.366139626101</v>
      </c>
      <c r="P1023" s="174">
        <f t="shared" si="62"/>
        <v>603.58424765871382</v>
      </c>
      <c r="Q1023" s="175">
        <f t="shared" si="61"/>
        <v>593.9172207385061</v>
      </c>
      <c r="R1023" s="165">
        <f t="shared" si="63"/>
        <v>-1.6016035802302375E-2</v>
      </c>
    </row>
    <row r="1024" spans="1:18" x14ac:dyDescent="0.35">
      <c r="A1024" s="106">
        <v>2862.47</v>
      </c>
      <c r="B1024" s="106">
        <v>1502.4899811122136</v>
      </c>
      <c r="C1024" s="106">
        <f t="shared" si="60"/>
        <v>623.56571158745908</v>
      </c>
      <c r="D1024" s="145">
        <v>63550.072249703</v>
      </c>
      <c r="P1024" s="174">
        <f t="shared" si="62"/>
        <v>623.56571158745908</v>
      </c>
      <c r="Q1024" s="175">
        <f t="shared" si="61"/>
        <v>611.36246577117663</v>
      </c>
      <c r="R1024" s="165">
        <f t="shared" si="63"/>
        <v>-1.9570103983453047E-2</v>
      </c>
    </row>
    <row r="1025" spans="1:18" x14ac:dyDescent="0.35">
      <c r="A1025" s="106">
        <v>2862.47</v>
      </c>
      <c r="B1025" s="106">
        <v>1498.3911754492165</v>
      </c>
      <c r="C1025" s="106">
        <f t="shared" si="60"/>
        <v>622.98016792131659</v>
      </c>
      <c r="D1025" s="145">
        <v>71394.000753582499</v>
      </c>
      <c r="P1025" s="174">
        <f t="shared" si="62"/>
        <v>622.98016792131659</v>
      </c>
      <c r="Q1025" s="175">
        <f t="shared" si="61"/>
        <v>625.78374230577242</v>
      </c>
      <c r="R1025" s="165">
        <f t="shared" si="63"/>
        <v>4.5002626549259794E-3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39CDE-3B4D-4AB2-8181-BA24C857064D}">
  <dimension ref="A1:Y1025"/>
  <sheetViews>
    <sheetView topLeftCell="C1" zoomScale="80" zoomScaleNormal="80" workbookViewId="0">
      <selection activeCell="N21" sqref="N21"/>
    </sheetView>
  </sheetViews>
  <sheetFormatPr defaultRowHeight="14.5" x14ac:dyDescent="0.35"/>
  <cols>
    <col min="6" max="6" width="14.1796875" customWidth="1"/>
    <col min="7" max="14" width="10.1796875" customWidth="1"/>
    <col min="18" max="20" width="8.7265625" style="150"/>
    <col min="25" max="25" width="9.36328125" bestFit="1" customWidth="1"/>
  </cols>
  <sheetData>
    <row r="1" spans="1:25" ht="70.5" x14ac:dyDescent="0.35">
      <c r="A1" s="67" t="s">
        <v>1164</v>
      </c>
      <c r="B1" s="68" t="s">
        <v>1085</v>
      </c>
      <c r="C1" s="68" t="s">
        <v>2290</v>
      </c>
      <c r="D1" s="68" t="s">
        <v>1103</v>
      </c>
      <c r="F1" t="s">
        <v>2256</v>
      </c>
      <c r="R1" s="150" t="s">
        <v>2284</v>
      </c>
      <c r="S1" s="150" t="s">
        <v>2285</v>
      </c>
      <c r="T1" s="150" t="s">
        <v>2286</v>
      </c>
    </row>
    <row r="2" spans="1:25" ht="15" thickBot="1" x14ac:dyDescent="0.4">
      <c r="A2">
        <v>2862.47</v>
      </c>
      <c r="B2">
        <v>402.81523924229197</v>
      </c>
      <c r="C2" s="133">
        <f>SUM(A2:B2)/7</f>
        <v>466.46931989175602</v>
      </c>
      <c r="D2" s="145">
        <v>3495.45982983364</v>
      </c>
      <c r="Q2" s="8">
        <v>3495.45982983364</v>
      </c>
      <c r="R2" s="176">
        <f>C2</f>
        <v>466.46931989175602</v>
      </c>
      <c r="S2" s="175">
        <f>$G$17+Q2*$G$18</f>
        <v>502.94714386168596</v>
      </c>
      <c r="T2" s="175">
        <f>S2/R2-1</f>
        <v>7.8199835261179906E-2</v>
      </c>
      <c r="V2" t="s">
        <v>2282</v>
      </c>
      <c r="W2" s="143">
        <f>AVERAGE(T2:T1025)</f>
        <v>8.4637559822451985E-4</v>
      </c>
      <c r="Y2" s="143"/>
    </row>
    <row r="3" spans="1:25" x14ac:dyDescent="0.35">
      <c r="A3">
        <v>2862.47</v>
      </c>
      <c r="B3">
        <v>631.76232355111028</v>
      </c>
      <c r="C3" s="133">
        <f t="shared" ref="C3:C66" si="0">SUM(A3:B3)/7</f>
        <v>499.17604622158717</v>
      </c>
      <c r="D3" s="145">
        <v>14172.2970393051</v>
      </c>
      <c r="F3" s="141" t="s">
        <v>2259</v>
      </c>
      <c r="G3" s="141"/>
      <c r="Q3" s="8">
        <v>14172.2970393051</v>
      </c>
      <c r="R3" s="176">
        <f t="shared" ref="R3:R66" si="1">C3</f>
        <v>499.17604622158717</v>
      </c>
      <c r="S3" s="175">
        <f t="shared" ref="S3:S66" si="2">$G$17+Q3*$G$18</f>
        <v>517.10574220589365</v>
      </c>
      <c r="T3" s="175">
        <f t="shared" ref="T3:T66" si="3">S3/R3-1</f>
        <v>3.5918582472099114E-2</v>
      </c>
      <c r="V3" t="s">
        <v>2287</v>
      </c>
      <c r="W3" s="143">
        <f>MAX(T2:T1025)</f>
        <v>7.8925999301163063E-2</v>
      </c>
    </row>
    <row r="4" spans="1:25" x14ac:dyDescent="0.35">
      <c r="A4">
        <v>2862.47</v>
      </c>
      <c r="B4">
        <v>704.71579461688532</v>
      </c>
      <c r="C4" s="133">
        <f t="shared" si="0"/>
        <v>509.59797065955502</v>
      </c>
      <c r="D4" s="145">
        <v>23954.0527728093</v>
      </c>
      <c r="F4" s="138" t="s">
        <v>2261</v>
      </c>
      <c r="G4" s="169">
        <v>0.88601019714300822</v>
      </c>
      <c r="Q4" s="8">
        <v>23954.0527728093</v>
      </c>
      <c r="R4" s="176">
        <f t="shared" si="1"/>
        <v>509.59797065955502</v>
      </c>
      <c r="S4" s="175">
        <f t="shared" si="2"/>
        <v>530.07736927247242</v>
      </c>
      <c r="T4" s="175">
        <f t="shared" si="3"/>
        <v>4.0187362964596574E-2</v>
      </c>
      <c r="V4" t="s">
        <v>2288</v>
      </c>
      <c r="W4" s="133">
        <f>SMALL(T2:T1025,1)</f>
        <v>-7.9328726178081177E-2</v>
      </c>
    </row>
    <row r="5" spans="1:25" x14ac:dyDescent="0.35">
      <c r="A5">
        <v>2862.47</v>
      </c>
      <c r="B5">
        <v>1011.1412771351493</v>
      </c>
      <c r="C5" s="133">
        <f t="shared" si="0"/>
        <v>553.37303959073563</v>
      </c>
      <c r="D5" s="145">
        <v>31081.371963744201</v>
      </c>
      <c r="F5" s="138" t="s">
        <v>2263</v>
      </c>
      <c r="G5" s="169">
        <v>0.78501406944139229</v>
      </c>
      <c r="Q5" s="8">
        <v>31081.371963744201</v>
      </c>
      <c r="R5" s="176">
        <f t="shared" si="1"/>
        <v>553.37303959073563</v>
      </c>
      <c r="S5" s="175">
        <f t="shared" si="2"/>
        <v>539.52893697136824</v>
      </c>
      <c r="T5" s="175">
        <f t="shared" si="3"/>
        <v>-2.5017667339930827E-2</v>
      </c>
      <c r="V5" t="s">
        <v>2260</v>
      </c>
      <c r="W5" s="143">
        <f>MEDIAN(T2:T1025)</f>
        <v>1.5815733959377853E-3</v>
      </c>
    </row>
    <row r="6" spans="1:25" x14ac:dyDescent="0.35">
      <c r="A6">
        <v>2862.47</v>
      </c>
      <c r="B6">
        <v>1007.6664646841075</v>
      </c>
      <c r="C6" s="133">
        <f t="shared" si="0"/>
        <v>552.87663781201536</v>
      </c>
      <c r="D6" s="145">
        <v>45016.2336447989</v>
      </c>
      <c r="F6" s="138" t="s">
        <v>2264</v>
      </c>
      <c r="G6" s="169">
        <v>0.78480371138800809</v>
      </c>
      <c r="Q6" s="8">
        <v>45016.2336447989</v>
      </c>
      <c r="R6" s="176">
        <f t="shared" si="1"/>
        <v>552.87663781201536</v>
      </c>
      <c r="S6" s="175">
        <f t="shared" si="2"/>
        <v>558.00801515279068</v>
      </c>
      <c r="T6" s="175">
        <f t="shared" si="3"/>
        <v>9.2812338048546827E-3</v>
      </c>
    </row>
    <row r="7" spans="1:25" x14ac:dyDescent="0.35">
      <c r="A7">
        <v>2862.47</v>
      </c>
      <c r="B7">
        <v>1108.8091114321214</v>
      </c>
      <c r="C7" s="133">
        <f t="shared" si="0"/>
        <v>567.32558734744589</v>
      </c>
      <c r="D7" s="145">
        <v>54061.366139626101</v>
      </c>
      <c r="F7" s="138" t="s">
        <v>2265</v>
      </c>
      <c r="G7" s="153">
        <v>15.683092600539373</v>
      </c>
      <c r="Q7" s="8">
        <v>54061.366139626101</v>
      </c>
      <c r="R7" s="176">
        <f t="shared" si="1"/>
        <v>567.32558734744589</v>
      </c>
      <c r="S7" s="175">
        <f t="shared" si="2"/>
        <v>570.00280307095727</v>
      </c>
      <c r="T7" s="175">
        <f t="shared" si="3"/>
        <v>4.7190110638739569E-3</v>
      </c>
    </row>
    <row r="8" spans="1:25" ht="15" thickBot="1" x14ac:dyDescent="0.4">
      <c r="A8">
        <v>2862.47</v>
      </c>
      <c r="B8">
        <v>1308.4452424247684</v>
      </c>
      <c r="C8" s="133">
        <f t="shared" si="0"/>
        <v>595.84503463210967</v>
      </c>
      <c r="D8" s="145">
        <v>63550.072249703</v>
      </c>
      <c r="F8" s="139" t="s">
        <v>2266</v>
      </c>
      <c r="G8" s="139">
        <v>1024</v>
      </c>
      <c r="Q8" s="8">
        <v>63550.072249703</v>
      </c>
      <c r="R8" s="176">
        <f t="shared" si="1"/>
        <v>595.84503463210967</v>
      </c>
      <c r="S8" s="175">
        <f t="shared" si="2"/>
        <v>582.58581580993837</v>
      </c>
      <c r="T8" s="175">
        <f t="shared" si="3"/>
        <v>-2.2252797374333944E-2</v>
      </c>
    </row>
    <row r="9" spans="1:25" x14ac:dyDescent="0.35">
      <c r="A9">
        <v>2862.47</v>
      </c>
      <c r="B9">
        <v>1246.2048930116462</v>
      </c>
      <c r="C9" s="133">
        <f t="shared" si="0"/>
        <v>586.95355614452092</v>
      </c>
      <c r="D9" s="145">
        <v>71394.000753582499</v>
      </c>
      <c r="Q9" s="8">
        <v>71394.000753582499</v>
      </c>
      <c r="R9" s="176">
        <f t="shared" si="1"/>
        <v>586.95355614452092</v>
      </c>
      <c r="S9" s="175">
        <f t="shared" si="2"/>
        <v>592.98768210687786</v>
      </c>
      <c r="T9" s="175">
        <f t="shared" si="3"/>
        <v>1.0280414692421136E-2</v>
      </c>
    </row>
    <row r="10" spans="1:25" ht="15" thickBot="1" x14ac:dyDescent="0.4">
      <c r="A10">
        <v>2862.47</v>
      </c>
      <c r="B10">
        <v>408.51013194604974</v>
      </c>
      <c r="C10" s="133">
        <f t="shared" si="0"/>
        <v>467.28287599229276</v>
      </c>
      <c r="D10" s="145">
        <v>3495.45982983364</v>
      </c>
      <c r="F10" t="s">
        <v>2267</v>
      </c>
      <c r="Q10" s="8">
        <v>3495.45982983364</v>
      </c>
      <c r="R10" s="176">
        <f t="shared" si="1"/>
        <v>467.28287599229276</v>
      </c>
      <c r="S10" s="175">
        <f t="shared" si="2"/>
        <v>502.94714386168596</v>
      </c>
      <c r="T10" s="175">
        <f t="shared" si="3"/>
        <v>7.6322651014460563E-2</v>
      </c>
    </row>
    <row r="11" spans="1:25" x14ac:dyDescent="0.35">
      <c r="A11">
        <v>2862.47</v>
      </c>
      <c r="B11">
        <v>636.62204982790752</v>
      </c>
      <c r="C11" s="133">
        <f t="shared" si="0"/>
        <v>499.87029283255822</v>
      </c>
      <c r="D11" s="145">
        <v>14172.2970393051</v>
      </c>
      <c r="F11" s="140"/>
      <c r="G11" s="140" t="s">
        <v>2268</v>
      </c>
      <c r="H11" s="140" t="s">
        <v>2269</v>
      </c>
      <c r="I11" s="140" t="s">
        <v>2270</v>
      </c>
      <c r="J11" s="140" t="s">
        <v>1131</v>
      </c>
      <c r="K11" s="140" t="s">
        <v>2271</v>
      </c>
      <c r="Q11" s="8">
        <v>14172.2970393051</v>
      </c>
      <c r="R11" s="176">
        <f t="shared" si="1"/>
        <v>499.87029283255822</v>
      </c>
      <c r="S11" s="175">
        <f t="shared" si="2"/>
        <v>517.10574220589365</v>
      </c>
      <c r="T11" s="175">
        <f t="shared" si="3"/>
        <v>3.4479843312290592E-2</v>
      </c>
    </row>
    <row r="12" spans="1:25" x14ac:dyDescent="0.35">
      <c r="A12">
        <v>2862.47</v>
      </c>
      <c r="B12">
        <v>709.37174299643254</v>
      </c>
      <c r="C12" s="133">
        <f t="shared" si="0"/>
        <v>510.26310614234751</v>
      </c>
      <c r="D12" s="145">
        <v>23954.0527728093</v>
      </c>
      <c r="F12" s="138" t="s">
        <v>2272</v>
      </c>
      <c r="G12" s="138">
        <v>1</v>
      </c>
      <c r="H12" s="138">
        <v>917871.13122588093</v>
      </c>
      <c r="I12" s="138">
        <v>917871.13122588093</v>
      </c>
      <c r="J12" s="138">
        <v>3731.7994572225757</v>
      </c>
      <c r="K12" s="138">
        <v>0</v>
      </c>
      <c r="Q12" s="8">
        <v>23954.0527728093</v>
      </c>
      <c r="R12" s="176">
        <f t="shared" si="1"/>
        <v>510.26310614234751</v>
      </c>
      <c r="S12" s="175">
        <f t="shared" si="2"/>
        <v>530.07736927247242</v>
      </c>
      <c r="T12" s="175">
        <f t="shared" si="3"/>
        <v>3.8831463399192634E-2</v>
      </c>
    </row>
    <row r="13" spans="1:25" x14ac:dyDescent="0.35">
      <c r="A13">
        <v>2862.47</v>
      </c>
      <c r="B13">
        <v>1011.6246230568075</v>
      </c>
      <c r="C13" s="133">
        <f t="shared" si="0"/>
        <v>553.44208900811532</v>
      </c>
      <c r="D13" s="145">
        <v>31081.371963744201</v>
      </c>
      <c r="F13" s="138" t="s">
        <v>2273</v>
      </c>
      <c r="G13" s="138">
        <v>1022</v>
      </c>
      <c r="H13" s="138">
        <v>251370.50017446885</v>
      </c>
      <c r="I13" s="138">
        <v>245.95939351709282</v>
      </c>
      <c r="J13" s="138"/>
      <c r="K13" s="138"/>
      <c r="Q13" s="8">
        <v>31081.371963744201</v>
      </c>
      <c r="R13" s="176">
        <f t="shared" si="1"/>
        <v>553.44208900811532</v>
      </c>
      <c r="S13" s="175">
        <f t="shared" si="2"/>
        <v>539.52893697136824</v>
      </c>
      <c r="T13" s="175">
        <f t="shared" si="3"/>
        <v>-2.5139309628008921E-2</v>
      </c>
    </row>
    <row r="14" spans="1:25" ht="15" thickBot="1" x14ac:dyDescent="0.4">
      <c r="A14">
        <v>2862.47</v>
      </c>
      <c r="B14">
        <v>1008.1150282654409</v>
      </c>
      <c r="C14" s="133">
        <f t="shared" si="0"/>
        <v>552.94071832363431</v>
      </c>
      <c r="D14" s="145">
        <v>45016.2336447989</v>
      </c>
      <c r="F14" s="139" t="s">
        <v>1130</v>
      </c>
      <c r="G14" s="139">
        <v>1023</v>
      </c>
      <c r="H14" s="139">
        <v>1169241.6314003498</v>
      </c>
      <c r="I14" s="139"/>
      <c r="J14" s="139"/>
      <c r="K14" s="139"/>
      <c r="Q14" s="8">
        <v>45016.2336447989</v>
      </c>
      <c r="R14" s="176">
        <f t="shared" si="1"/>
        <v>552.94071832363431</v>
      </c>
      <c r="S14" s="175">
        <f t="shared" si="2"/>
        <v>558.00801515279068</v>
      </c>
      <c r="T14" s="175">
        <f t="shared" si="3"/>
        <v>9.1642678161214519E-3</v>
      </c>
    </row>
    <row r="15" spans="1:25" ht="15" thickBot="1" x14ac:dyDescent="0.4">
      <c r="A15">
        <v>2862.47</v>
      </c>
      <c r="B15">
        <v>1108.2217067692463</v>
      </c>
      <c r="C15" s="133">
        <f t="shared" si="0"/>
        <v>567.24167239560654</v>
      </c>
      <c r="D15" s="145">
        <v>54061.366139626101</v>
      </c>
      <c r="G15" s="72"/>
      <c r="H15" s="72"/>
      <c r="I15" s="72"/>
      <c r="J15" s="72"/>
      <c r="K15" s="72"/>
      <c r="L15" s="72"/>
      <c r="M15" s="72"/>
      <c r="N15" s="72"/>
      <c r="Q15" s="8">
        <v>54061.366139626101</v>
      </c>
      <c r="R15" s="176">
        <f t="shared" si="1"/>
        <v>567.24167239560654</v>
      </c>
      <c r="S15" s="175">
        <f t="shared" si="2"/>
        <v>570.00280307095727</v>
      </c>
      <c r="T15" s="175">
        <f t="shared" si="3"/>
        <v>4.8676442682529242E-3</v>
      </c>
    </row>
    <row r="16" spans="1:25" ht="29" x14ac:dyDescent="0.35">
      <c r="A16">
        <v>2862.47</v>
      </c>
      <c r="B16">
        <v>1307.503946985913</v>
      </c>
      <c r="C16" s="133">
        <f t="shared" si="0"/>
        <v>595.71056385513032</v>
      </c>
      <c r="D16" s="145">
        <v>63550.072249703</v>
      </c>
      <c r="F16" s="140"/>
      <c r="G16" s="156" t="s">
        <v>2274</v>
      </c>
      <c r="H16" s="156" t="s">
        <v>2265</v>
      </c>
      <c r="I16" s="156" t="s">
        <v>2275</v>
      </c>
      <c r="J16" s="156" t="s">
        <v>2276</v>
      </c>
      <c r="K16" s="156" t="s">
        <v>2277</v>
      </c>
      <c r="L16" s="156" t="s">
        <v>2278</v>
      </c>
      <c r="M16" s="156" t="s">
        <v>2279</v>
      </c>
      <c r="N16" s="156" t="s">
        <v>2280</v>
      </c>
      <c r="Q16" s="8">
        <v>63550.072249703</v>
      </c>
      <c r="R16" s="176">
        <f t="shared" si="1"/>
        <v>595.71056385513032</v>
      </c>
      <c r="S16" s="175">
        <f t="shared" si="2"/>
        <v>582.58581580993837</v>
      </c>
      <c r="T16" s="175">
        <f t="shared" si="3"/>
        <v>-2.2032088805434946E-2</v>
      </c>
    </row>
    <row r="17" spans="1:20" x14ac:dyDescent="0.35">
      <c r="A17">
        <v>2862.47</v>
      </c>
      <c r="B17">
        <v>1245.8426233931382</v>
      </c>
      <c r="C17" s="133">
        <f t="shared" si="0"/>
        <v>586.90180334187687</v>
      </c>
      <c r="D17" s="145">
        <v>71394.000753582499</v>
      </c>
      <c r="F17" s="138" t="s">
        <v>2281</v>
      </c>
      <c r="G17" s="138">
        <v>498.31180000582731</v>
      </c>
      <c r="H17" s="138">
        <v>0.96587281167786909</v>
      </c>
      <c r="I17" s="138">
        <v>515.91865303691839</v>
      </c>
      <c r="J17" s="138">
        <v>0</v>
      </c>
      <c r="K17" s="138">
        <v>496.41647948037433</v>
      </c>
      <c r="L17" s="138">
        <v>500.20712053128028</v>
      </c>
      <c r="M17" s="138">
        <v>496.41647948037433</v>
      </c>
      <c r="N17" s="138">
        <v>500.20712053128028</v>
      </c>
      <c r="Q17" s="8">
        <v>71394.000753582499</v>
      </c>
      <c r="R17" s="176">
        <f t="shared" si="1"/>
        <v>586.90180334187687</v>
      </c>
      <c r="S17" s="175">
        <f t="shared" si="2"/>
        <v>592.98768210687786</v>
      </c>
      <c r="T17" s="175">
        <f t="shared" si="3"/>
        <v>1.0369500877910776E-2</v>
      </c>
    </row>
    <row r="18" spans="1:20" ht="15" thickBot="1" x14ac:dyDescent="0.4">
      <c r="A18">
        <v>2862.47</v>
      </c>
      <c r="B18">
        <v>455.88167043816583</v>
      </c>
      <c r="C18" s="133">
        <f t="shared" si="0"/>
        <v>474.05023863402363</v>
      </c>
      <c r="D18" s="145">
        <v>3495.45982983364</v>
      </c>
      <c r="F18" s="139" t="s">
        <v>1103</v>
      </c>
      <c r="G18" s="139">
        <v>1.3261041698423076E-3</v>
      </c>
      <c r="H18" s="139">
        <v>2.1707933978680234E-5</v>
      </c>
      <c r="I18" s="139">
        <v>61.088456006209491</v>
      </c>
      <c r="J18" s="139">
        <v>0</v>
      </c>
      <c r="K18" s="139">
        <v>1.2835069537932317E-3</v>
      </c>
      <c r="L18" s="139">
        <v>1.3687013858913835E-3</v>
      </c>
      <c r="M18" s="139">
        <v>1.2835069537932317E-3</v>
      </c>
      <c r="N18" s="139">
        <v>1.3687013858913835E-3</v>
      </c>
      <c r="Q18" s="8">
        <v>3495.45982983364</v>
      </c>
      <c r="R18" s="176">
        <f t="shared" si="1"/>
        <v>474.05023863402363</v>
      </c>
      <c r="S18" s="175">
        <f t="shared" si="2"/>
        <v>502.94714386168596</v>
      </c>
      <c r="T18" s="175">
        <f t="shared" si="3"/>
        <v>6.0957474277259616E-2</v>
      </c>
    </row>
    <row r="19" spans="1:20" x14ac:dyDescent="0.35">
      <c r="A19">
        <v>2862.47</v>
      </c>
      <c r="B19">
        <v>679.99087606343528</v>
      </c>
      <c r="C19" s="133">
        <f t="shared" si="0"/>
        <v>506.0658394376336</v>
      </c>
      <c r="D19" s="145">
        <v>14172.2970393051</v>
      </c>
      <c r="Q19" s="8">
        <v>14172.2970393051</v>
      </c>
      <c r="R19" s="176">
        <f t="shared" si="1"/>
        <v>506.0658394376336</v>
      </c>
      <c r="S19" s="175">
        <f t="shared" si="2"/>
        <v>517.10574220589365</v>
      </c>
      <c r="T19" s="175">
        <f t="shared" si="3"/>
        <v>2.1815151128414811E-2</v>
      </c>
    </row>
    <row r="20" spans="1:20" x14ac:dyDescent="0.35">
      <c r="A20">
        <v>2862.47</v>
      </c>
      <c r="B20">
        <v>755.73990233247412</v>
      </c>
      <c r="C20" s="133">
        <f t="shared" si="0"/>
        <v>516.8871289046391</v>
      </c>
      <c r="D20" s="145">
        <v>23954.0527728093</v>
      </c>
      <c r="F20" t="s">
        <v>2301</v>
      </c>
      <c r="Q20" s="8">
        <v>23954.0527728093</v>
      </c>
      <c r="R20" s="176">
        <f t="shared" si="1"/>
        <v>516.8871289046391</v>
      </c>
      <c r="S20" s="175">
        <f t="shared" si="2"/>
        <v>530.07736927247242</v>
      </c>
      <c r="T20" s="175">
        <f t="shared" si="3"/>
        <v>2.5518608667593368E-2</v>
      </c>
    </row>
    <row r="21" spans="1:20" x14ac:dyDescent="0.35">
      <c r="A21">
        <v>2862.47</v>
      </c>
      <c r="B21">
        <v>1049.3929266519519</v>
      </c>
      <c r="C21" s="133">
        <f t="shared" si="0"/>
        <v>558.83756095027888</v>
      </c>
      <c r="D21" s="145">
        <v>31081.371963744201</v>
      </c>
      <c r="Q21" s="8">
        <v>31081.371963744201</v>
      </c>
      <c r="R21" s="176">
        <f t="shared" si="1"/>
        <v>558.83756095027888</v>
      </c>
      <c r="S21" s="175">
        <f t="shared" si="2"/>
        <v>539.52893697136824</v>
      </c>
      <c r="T21" s="175">
        <f t="shared" si="3"/>
        <v>-3.4551406934918982E-2</v>
      </c>
    </row>
    <row r="22" spans="1:20" x14ac:dyDescent="0.35">
      <c r="A22">
        <v>2862.47</v>
      </c>
      <c r="B22">
        <v>1062.4856075361324</v>
      </c>
      <c r="C22" s="133">
        <f t="shared" si="0"/>
        <v>560.70794393373319</v>
      </c>
      <c r="D22" s="145">
        <v>45016.2336447989</v>
      </c>
      <c r="Q22" s="8">
        <v>45016.2336447989</v>
      </c>
      <c r="R22" s="176">
        <f t="shared" si="1"/>
        <v>560.70794393373319</v>
      </c>
      <c r="S22" s="175">
        <f t="shared" si="2"/>
        <v>558.00801515279068</v>
      </c>
      <c r="T22" s="175">
        <f t="shared" si="3"/>
        <v>-4.8152140702711899E-3</v>
      </c>
    </row>
    <row r="23" spans="1:20" x14ac:dyDescent="0.35">
      <c r="A23">
        <v>2862.47</v>
      </c>
      <c r="B23">
        <v>1153.2590591757603</v>
      </c>
      <c r="C23" s="133">
        <f t="shared" si="0"/>
        <v>573.67557988225144</v>
      </c>
      <c r="D23" s="145">
        <v>54061.366139626101</v>
      </c>
      <c r="Q23" s="8">
        <v>54061.366139626101</v>
      </c>
      <c r="R23" s="176">
        <f t="shared" si="1"/>
        <v>573.67557988225144</v>
      </c>
      <c r="S23" s="175">
        <f t="shared" si="2"/>
        <v>570.00280307095727</v>
      </c>
      <c r="T23" s="175">
        <f t="shared" si="3"/>
        <v>-6.4021843356971697E-3</v>
      </c>
    </row>
    <row r="24" spans="1:20" x14ac:dyDescent="0.35">
      <c r="A24">
        <v>2862.47</v>
      </c>
      <c r="B24">
        <v>1293.1074486870325</v>
      </c>
      <c r="C24" s="133">
        <f t="shared" si="0"/>
        <v>593.65392124100458</v>
      </c>
      <c r="D24" s="145">
        <v>63550.072249703</v>
      </c>
      <c r="Q24" s="8">
        <v>63550.072249703</v>
      </c>
      <c r="R24" s="176">
        <f t="shared" si="1"/>
        <v>593.65392124100458</v>
      </c>
      <c r="S24" s="175">
        <f t="shared" si="2"/>
        <v>582.58581580993837</v>
      </c>
      <c r="T24" s="175">
        <f t="shared" si="3"/>
        <v>-1.8644036592782687E-2</v>
      </c>
    </row>
    <row r="25" spans="1:20" x14ac:dyDescent="0.35">
      <c r="A25">
        <v>2862.47</v>
      </c>
      <c r="B25">
        <v>1243.2200390843632</v>
      </c>
      <c r="C25" s="133">
        <f t="shared" si="0"/>
        <v>586.52714844062325</v>
      </c>
      <c r="D25" s="145">
        <v>71394.000753582499</v>
      </c>
      <c r="Q25" s="8">
        <v>71394.000753582499</v>
      </c>
      <c r="R25" s="176">
        <f t="shared" si="1"/>
        <v>586.52714844062325</v>
      </c>
      <c r="S25" s="175">
        <f t="shared" si="2"/>
        <v>592.98768210687786</v>
      </c>
      <c r="T25" s="175">
        <f t="shared" si="3"/>
        <v>1.1014892803224763E-2</v>
      </c>
    </row>
    <row r="26" spans="1:20" x14ac:dyDescent="0.35">
      <c r="A26">
        <v>2862.47</v>
      </c>
      <c r="B26">
        <v>462.90051634846583</v>
      </c>
      <c r="C26" s="133">
        <f t="shared" si="0"/>
        <v>475.05293090692368</v>
      </c>
      <c r="D26" s="145">
        <v>3495.45982983364</v>
      </c>
      <c r="Q26" s="8">
        <v>3495.45982983364</v>
      </c>
      <c r="R26" s="176">
        <f t="shared" si="1"/>
        <v>475.05293090692368</v>
      </c>
      <c r="S26" s="175">
        <f t="shared" si="2"/>
        <v>502.94714386168596</v>
      </c>
      <c r="T26" s="175">
        <f t="shared" si="3"/>
        <v>5.8718115687675931E-2</v>
      </c>
    </row>
    <row r="27" spans="1:20" x14ac:dyDescent="0.35">
      <c r="A27">
        <v>2862.47</v>
      </c>
      <c r="B27">
        <v>684.9422663083742</v>
      </c>
      <c r="C27" s="133">
        <f t="shared" si="0"/>
        <v>506.77318090119627</v>
      </c>
      <c r="D27" s="145">
        <v>14172.2970393051</v>
      </c>
      <c r="Q27" s="8">
        <v>14172.2970393051</v>
      </c>
      <c r="R27" s="176">
        <f t="shared" si="1"/>
        <v>506.77318090119627</v>
      </c>
      <c r="S27" s="175">
        <f t="shared" si="2"/>
        <v>517.10574220589365</v>
      </c>
      <c r="T27" s="175">
        <f t="shared" si="3"/>
        <v>2.0388926829795873E-2</v>
      </c>
    </row>
    <row r="28" spans="1:20" x14ac:dyDescent="0.35">
      <c r="A28">
        <v>2862.47</v>
      </c>
      <c r="B28">
        <v>760.74690717866304</v>
      </c>
      <c r="C28" s="133">
        <f t="shared" si="0"/>
        <v>517.60241531123756</v>
      </c>
      <c r="D28" s="145">
        <v>23954.0527728093</v>
      </c>
      <c r="Q28" s="8">
        <v>23954.0527728093</v>
      </c>
      <c r="R28" s="176">
        <f t="shared" si="1"/>
        <v>517.60241531123756</v>
      </c>
      <c r="S28" s="175">
        <f t="shared" si="2"/>
        <v>530.07736927247242</v>
      </c>
      <c r="T28" s="175">
        <f t="shared" si="3"/>
        <v>2.4101421462134454E-2</v>
      </c>
    </row>
    <row r="29" spans="1:20" x14ac:dyDescent="0.35">
      <c r="A29">
        <v>2862.47</v>
      </c>
      <c r="B29">
        <v>1050.073022151902</v>
      </c>
      <c r="C29" s="133">
        <f t="shared" si="0"/>
        <v>558.93471745027171</v>
      </c>
      <c r="D29" s="145">
        <v>31081.371963744201</v>
      </c>
      <c r="Q29" s="8">
        <v>31081.371963744201</v>
      </c>
      <c r="R29" s="176">
        <f t="shared" si="1"/>
        <v>558.93471745027171</v>
      </c>
      <c r="S29" s="175">
        <f t="shared" si="2"/>
        <v>539.52893697136824</v>
      </c>
      <c r="T29" s="175">
        <f t="shared" si="3"/>
        <v>-3.4719225471318116E-2</v>
      </c>
    </row>
    <row r="30" spans="1:20" x14ac:dyDescent="0.35">
      <c r="A30">
        <v>2862.47</v>
      </c>
      <c r="B30">
        <v>1062.5558091826965</v>
      </c>
      <c r="C30" s="133">
        <f t="shared" si="0"/>
        <v>560.71797274038522</v>
      </c>
      <c r="D30" s="145">
        <v>45016.2336447989</v>
      </c>
      <c r="Q30" s="8">
        <v>45016.2336447989</v>
      </c>
      <c r="R30" s="176">
        <f t="shared" si="1"/>
        <v>560.71797274038522</v>
      </c>
      <c r="S30" s="175">
        <f t="shared" si="2"/>
        <v>558.00801515279068</v>
      </c>
      <c r="T30" s="175">
        <f t="shared" si="3"/>
        <v>-4.8330135992434853E-3</v>
      </c>
    </row>
    <row r="31" spans="1:20" x14ac:dyDescent="0.35">
      <c r="A31">
        <v>2862.47</v>
      </c>
      <c r="B31">
        <v>1152.4217626763075</v>
      </c>
      <c r="C31" s="133">
        <f t="shared" si="0"/>
        <v>573.55596609661529</v>
      </c>
      <c r="D31" s="145">
        <v>54061.366139626101</v>
      </c>
      <c r="Q31" s="8">
        <v>54061.366139626101</v>
      </c>
      <c r="R31" s="176">
        <f t="shared" si="1"/>
        <v>573.55596609661529</v>
      </c>
      <c r="S31" s="175">
        <f t="shared" si="2"/>
        <v>570.00280307095727</v>
      </c>
      <c r="T31" s="175">
        <f t="shared" si="3"/>
        <v>-6.194971782508607E-3</v>
      </c>
    </row>
    <row r="32" spans="1:20" x14ac:dyDescent="0.35">
      <c r="A32">
        <v>2862.47</v>
      </c>
      <c r="B32">
        <v>1292.2702985761102</v>
      </c>
      <c r="C32" s="133">
        <f t="shared" si="0"/>
        <v>593.53432836801574</v>
      </c>
      <c r="D32" s="145">
        <v>63550.072249703</v>
      </c>
      <c r="Q32" s="8">
        <v>63550.072249703</v>
      </c>
      <c r="R32" s="176">
        <f t="shared" si="1"/>
        <v>593.53432836801574</v>
      </c>
      <c r="S32" s="175">
        <f t="shared" si="2"/>
        <v>582.58581580993837</v>
      </c>
      <c r="T32" s="175">
        <f t="shared" si="3"/>
        <v>-1.8446300466194554E-2</v>
      </c>
    </row>
    <row r="33" spans="1:20" x14ac:dyDescent="0.35">
      <c r="A33">
        <v>2862.47</v>
      </c>
      <c r="B33">
        <v>1242.7327422462049</v>
      </c>
      <c r="C33" s="133">
        <f t="shared" si="0"/>
        <v>586.45753460660069</v>
      </c>
      <c r="D33" s="145">
        <v>71394.000753582499</v>
      </c>
      <c r="Q33" s="8">
        <v>71394.000753582499</v>
      </c>
      <c r="R33" s="176">
        <f t="shared" si="1"/>
        <v>586.45753460660069</v>
      </c>
      <c r="S33" s="175">
        <f t="shared" si="2"/>
        <v>592.98768210687786</v>
      </c>
      <c r="T33" s="175">
        <f t="shared" si="3"/>
        <v>1.1134902554637005E-2</v>
      </c>
    </row>
    <row r="34" spans="1:20" x14ac:dyDescent="0.35">
      <c r="A34">
        <v>2862.47</v>
      </c>
      <c r="B34">
        <v>466.75522144961025</v>
      </c>
      <c r="C34" s="133">
        <f t="shared" si="0"/>
        <v>475.60360306423001</v>
      </c>
      <c r="D34" s="145">
        <v>3495.45982983364</v>
      </c>
      <c r="Q34" s="8">
        <v>3495.45982983364</v>
      </c>
      <c r="R34" s="176">
        <f t="shared" si="1"/>
        <v>475.60360306423001</v>
      </c>
      <c r="S34" s="175">
        <f t="shared" si="2"/>
        <v>502.94714386168596</v>
      </c>
      <c r="T34" s="175">
        <f t="shared" si="3"/>
        <v>5.7492291103949489E-2</v>
      </c>
    </row>
    <row r="35" spans="1:20" x14ac:dyDescent="0.35">
      <c r="A35">
        <v>2862.47</v>
      </c>
      <c r="B35">
        <v>685.90652527200473</v>
      </c>
      <c r="C35" s="133">
        <f t="shared" si="0"/>
        <v>506.91093218171494</v>
      </c>
      <c r="D35" s="145">
        <v>14172.2970393051</v>
      </c>
      <c r="Q35" s="8">
        <v>14172.2970393051</v>
      </c>
      <c r="R35" s="176">
        <f t="shared" si="1"/>
        <v>506.91093218171494</v>
      </c>
      <c r="S35" s="175">
        <f t="shared" si="2"/>
        <v>517.10574220589365</v>
      </c>
      <c r="T35" s="175">
        <f t="shared" si="3"/>
        <v>2.0111639692402816E-2</v>
      </c>
    </row>
    <row r="36" spans="1:20" x14ac:dyDescent="0.35">
      <c r="A36">
        <v>2862.47</v>
      </c>
      <c r="B36">
        <v>787.36485824979081</v>
      </c>
      <c r="C36" s="133">
        <f t="shared" si="0"/>
        <v>521.40497974997004</v>
      </c>
      <c r="D36" s="145">
        <v>23954.0527728093</v>
      </c>
      <c r="Q36" s="8">
        <v>23954.0527728093</v>
      </c>
      <c r="R36" s="176">
        <f t="shared" si="1"/>
        <v>521.40497974997004</v>
      </c>
      <c r="S36" s="175">
        <f t="shared" si="2"/>
        <v>530.07736927247242</v>
      </c>
      <c r="T36" s="175">
        <f t="shared" si="3"/>
        <v>1.6632732442757092E-2</v>
      </c>
    </row>
    <row r="37" spans="1:20" x14ac:dyDescent="0.35">
      <c r="A37">
        <v>2862.47</v>
      </c>
      <c r="B37">
        <v>1087.569505119066</v>
      </c>
      <c r="C37" s="133">
        <f t="shared" si="0"/>
        <v>564.29135787415225</v>
      </c>
      <c r="D37" s="145">
        <v>31081.371963744201</v>
      </c>
      <c r="Q37" s="8">
        <v>31081.371963744201</v>
      </c>
      <c r="R37" s="176">
        <f t="shared" si="1"/>
        <v>564.29135787415225</v>
      </c>
      <c r="S37" s="175">
        <f t="shared" si="2"/>
        <v>539.52893697136824</v>
      </c>
      <c r="T37" s="175">
        <f t="shared" si="3"/>
        <v>-4.3882332339930108E-2</v>
      </c>
    </row>
    <row r="38" spans="1:20" x14ac:dyDescent="0.35">
      <c r="A38">
        <v>2862.47</v>
      </c>
      <c r="B38">
        <v>1094.5319528354603</v>
      </c>
      <c r="C38" s="133">
        <f t="shared" si="0"/>
        <v>565.28599326220854</v>
      </c>
      <c r="D38" s="145">
        <v>45016.2336447989</v>
      </c>
      <c r="Q38" s="8">
        <v>45016.2336447989</v>
      </c>
      <c r="R38" s="176">
        <f t="shared" si="1"/>
        <v>565.28599326220854</v>
      </c>
      <c r="S38" s="175">
        <f t="shared" si="2"/>
        <v>558.00801515279068</v>
      </c>
      <c r="T38" s="175">
        <f t="shared" si="3"/>
        <v>-1.2874860152499723E-2</v>
      </c>
    </row>
    <row r="39" spans="1:20" x14ac:dyDescent="0.35">
      <c r="A39">
        <v>2862.47</v>
      </c>
      <c r="B39">
        <v>1181.2277098488826</v>
      </c>
      <c r="C39" s="133">
        <f t="shared" si="0"/>
        <v>577.67110140698321</v>
      </c>
      <c r="D39" s="145">
        <v>54061.366139626101</v>
      </c>
      <c r="Q39" s="8">
        <v>54061.366139626101</v>
      </c>
      <c r="R39" s="176">
        <f t="shared" si="1"/>
        <v>577.67110140698321</v>
      </c>
      <c r="S39" s="175">
        <f t="shared" si="2"/>
        <v>570.00280307095727</v>
      </c>
      <c r="T39" s="175">
        <f t="shared" si="3"/>
        <v>-1.3274505713283813E-2</v>
      </c>
    </row>
    <row r="40" spans="1:20" x14ac:dyDescent="0.35">
      <c r="A40">
        <v>2862.47</v>
      </c>
      <c r="B40">
        <v>1336.8675442049712</v>
      </c>
      <c r="C40" s="133">
        <f t="shared" si="0"/>
        <v>599.90536345785301</v>
      </c>
      <c r="D40" s="145">
        <v>63550.072249703</v>
      </c>
      <c r="Q40" s="8">
        <v>63550.072249703</v>
      </c>
      <c r="R40" s="176">
        <f t="shared" si="1"/>
        <v>599.90536345785301</v>
      </c>
      <c r="S40" s="175">
        <f t="shared" si="2"/>
        <v>582.58581580993837</v>
      </c>
      <c r="T40" s="175">
        <f t="shared" si="3"/>
        <v>-2.8870466415043872E-2</v>
      </c>
    </row>
    <row r="41" spans="1:20" x14ac:dyDescent="0.35">
      <c r="A41">
        <v>2862.47</v>
      </c>
      <c r="B41">
        <v>1307.5756360707351</v>
      </c>
      <c r="C41" s="133">
        <f t="shared" si="0"/>
        <v>595.72080515296216</v>
      </c>
      <c r="D41" s="145">
        <v>71394.000753582499</v>
      </c>
      <c r="Q41" s="8">
        <v>71394.000753582499</v>
      </c>
      <c r="R41" s="176">
        <f t="shared" si="1"/>
        <v>595.72080515296216</v>
      </c>
      <c r="S41" s="175">
        <f t="shared" si="2"/>
        <v>592.98768210687786</v>
      </c>
      <c r="T41" s="175">
        <f t="shared" si="3"/>
        <v>-4.5879261265392435E-3</v>
      </c>
    </row>
    <row r="42" spans="1:20" x14ac:dyDescent="0.35">
      <c r="A42">
        <v>2862.47</v>
      </c>
      <c r="B42">
        <v>473.61821577008806</v>
      </c>
      <c r="C42" s="133">
        <f t="shared" si="0"/>
        <v>476.58403082429828</v>
      </c>
      <c r="D42" s="145">
        <v>3495.45982983364</v>
      </c>
      <c r="Q42" s="8">
        <v>3495.45982983364</v>
      </c>
      <c r="R42" s="176">
        <f t="shared" si="1"/>
        <v>476.58403082429828</v>
      </c>
      <c r="S42" s="175">
        <f t="shared" si="2"/>
        <v>502.94714386168596</v>
      </c>
      <c r="T42" s="175">
        <f t="shared" si="3"/>
        <v>5.5316819977770049E-2</v>
      </c>
    </row>
    <row r="43" spans="1:20" x14ac:dyDescent="0.35">
      <c r="A43">
        <v>2862.47</v>
      </c>
      <c r="B43">
        <v>690.59232479730747</v>
      </c>
      <c r="C43" s="133">
        <f t="shared" si="0"/>
        <v>507.58033211390102</v>
      </c>
      <c r="D43" s="145">
        <v>14172.2970393051</v>
      </c>
      <c r="Q43" s="8">
        <v>14172.2970393051</v>
      </c>
      <c r="R43" s="176">
        <f t="shared" si="1"/>
        <v>507.58033211390102</v>
      </c>
      <c r="S43" s="175">
        <f t="shared" si="2"/>
        <v>517.10574220589365</v>
      </c>
      <c r="T43" s="175">
        <f t="shared" si="3"/>
        <v>1.8766310452421386E-2</v>
      </c>
    </row>
    <row r="44" spans="1:20" x14ac:dyDescent="0.35">
      <c r="A44">
        <v>2862.47</v>
      </c>
      <c r="B44">
        <v>792.04251721748801</v>
      </c>
      <c r="C44" s="133">
        <f t="shared" si="0"/>
        <v>522.07321674535535</v>
      </c>
      <c r="D44" s="145">
        <v>23954.0527728093</v>
      </c>
      <c r="Q44" s="8">
        <v>23954.0527728093</v>
      </c>
      <c r="R44" s="176">
        <f t="shared" si="1"/>
        <v>522.07321674535535</v>
      </c>
      <c r="S44" s="175">
        <f t="shared" si="2"/>
        <v>530.07736927247242</v>
      </c>
      <c r="T44" s="175">
        <f t="shared" si="3"/>
        <v>1.5331475108061543E-2</v>
      </c>
    </row>
    <row r="45" spans="1:20" x14ac:dyDescent="0.35">
      <c r="A45">
        <v>2862.47</v>
      </c>
      <c r="B45">
        <v>1087.8074591350742</v>
      </c>
      <c r="C45" s="133">
        <f t="shared" si="0"/>
        <v>564.3253513050106</v>
      </c>
      <c r="D45" s="145">
        <v>31081.371963744201</v>
      </c>
      <c r="Q45" s="8">
        <v>31081.371963744201</v>
      </c>
      <c r="R45" s="176">
        <f t="shared" si="1"/>
        <v>564.3253513050106</v>
      </c>
      <c r="S45" s="175">
        <f t="shared" si="2"/>
        <v>539.52893697136824</v>
      </c>
      <c r="T45" s="175">
        <f t="shared" si="3"/>
        <v>-4.3939926278874886E-2</v>
      </c>
    </row>
    <row r="46" spans="1:20" x14ac:dyDescent="0.35">
      <c r="A46">
        <v>2862.47</v>
      </c>
      <c r="B46">
        <v>1094.6605695904855</v>
      </c>
      <c r="C46" s="133">
        <f t="shared" si="0"/>
        <v>565.30436708435502</v>
      </c>
      <c r="D46" s="145">
        <v>45016.2336447989</v>
      </c>
      <c r="Q46" s="8">
        <v>45016.2336447989</v>
      </c>
      <c r="R46" s="176">
        <f t="shared" si="1"/>
        <v>565.30436708435502</v>
      </c>
      <c r="S46" s="175">
        <f t="shared" si="2"/>
        <v>558.00801515279068</v>
      </c>
      <c r="T46" s="175">
        <f t="shared" si="3"/>
        <v>-1.2906944216964811E-2</v>
      </c>
    </row>
    <row r="47" spans="1:20" x14ac:dyDescent="0.35">
      <c r="A47">
        <v>2862.47</v>
      </c>
      <c r="B47">
        <v>1180.6212708051687</v>
      </c>
      <c r="C47" s="133">
        <f t="shared" si="0"/>
        <v>577.58446725788122</v>
      </c>
      <c r="D47" s="145">
        <v>54061.366139626101</v>
      </c>
      <c r="Q47" s="8">
        <v>54061.366139626101</v>
      </c>
      <c r="R47" s="176">
        <f t="shared" si="1"/>
        <v>577.58446725788122</v>
      </c>
      <c r="S47" s="175">
        <f t="shared" si="2"/>
        <v>570.00280307095727</v>
      </c>
      <c r="T47" s="175">
        <f t="shared" si="3"/>
        <v>-1.312650290427364E-2</v>
      </c>
    </row>
    <row r="48" spans="1:20" x14ac:dyDescent="0.35">
      <c r="A48">
        <v>2862.47</v>
      </c>
      <c r="B48">
        <v>1335.9582814495184</v>
      </c>
      <c r="C48" s="133">
        <f t="shared" si="0"/>
        <v>599.77546877850261</v>
      </c>
      <c r="D48" s="145">
        <v>63550.072249703</v>
      </c>
      <c r="Q48" s="8">
        <v>63550.072249703</v>
      </c>
      <c r="R48" s="176">
        <f t="shared" si="1"/>
        <v>599.77546877850261</v>
      </c>
      <c r="S48" s="175">
        <f t="shared" si="2"/>
        <v>582.58581580993837</v>
      </c>
      <c r="T48" s="175">
        <f t="shared" si="3"/>
        <v>-2.8660146777214068E-2</v>
      </c>
    </row>
    <row r="49" spans="1:20" x14ac:dyDescent="0.35">
      <c r="A49">
        <v>2862.47</v>
      </c>
      <c r="B49">
        <v>1307.1479891454715</v>
      </c>
      <c r="C49" s="133">
        <f t="shared" si="0"/>
        <v>595.65971273506727</v>
      </c>
      <c r="D49" s="145">
        <v>71394.000753582499</v>
      </c>
      <c r="Q49" s="8">
        <v>71394.000753582499</v>
      </c>
      <c r="R49" s="176">
        <f t="shared" si="1"/>
        <v>595.65971273506727</v>
      </c>
      <c r="S49" s="175">
        <f t="shared" si="2"/>
        <v>592.98768210687786</v>
      </c>
      <c r="T49" s="175">
        <f t="shared" si="3"/>
        <v>-4.4858340610620662E-3</v>
      </c>
    </row>
    <row r="50" spans="1:20" x14ac:dyDescent="0.35">
      <c r="A50">
        <v>2862.47</v>
      </c>
      <c r="B50">
        <v>400.6175605112561</v>
      </c>
      <c r="C50" s="133">
        <f t="shared" si="0"/>
        <v>466.1553657873223</v>
      </c>
      <c r="D50" s="145">
        <v>3495.45982983364</v>
      </c>
      <c r="Q50" s="8">
        <v>3495.45982983364</v>
      </c>
      <c r="R50" s="176">
        <f t="shared" si="1"/>
        <v>466.1553657873223</v>
      </c>
      <c r="S50" s="175">
        <f t="shared" si="2"/>
        <v>502.94714386168596</v>
      </c>
      <c r="T50" s="175">
        <f t="shared" si="3"/>
        <v>7.8925999301163063E-2</v>
      </c>
    </row>
    <row r="51" spans="1:20" x14ac:dyDescent="0.35">
      <c r="A51">
        <v>2862.47</v>
      </c>
      <c r="B51">
        <v>627.164606356788</v>
      </c>
      <c r="C51" s="133">
        <f t="shared" si="0"/>
        <v>498.51922947954114</v>
      </c>
      <c r="D51" s="145">
        <v>14172.2970393051</v>
      </c>
      <c r="Q51" s="8">
        <v>14172.2970393051</v>
      </c>
      <c r="R51" s="176">
        <f t="shared" si="1"/>
        <v>498.51922947954114</v>
      </c>
      <c r="S51" s="175">
        <f t="shared" si="2"/>
        <v>517.10574220589365</v>
      </c>
      <c r="T51" s="175">
        <f t="shared" si="3"/>
        <v>3.7283441896026837E-2</v>
      </c>
    </row>
    <row r="52" spans="1:20" x14ac:dyDescent="0.35">
      <c r="A52">
        <v>2862.47</v>
      </c>
      <c r="B52">
        <v>697.911887393602</v>
      </c>
      <c r="C52" s="133">
        <f t="shared" si="0"/>
        <v>508.62598391337167</v>
      </c>
      <c r="D52" s="145">
        <v>23954.0527728093</v>
      </c>
      <c r="Q52" s="8">
        <v>23954.0527728093</v>
      </c>
      <c r="R52" s="176">
        <f t="shared" si="1"/>
        <v>508.62598391337167</v>
      </c>
      <c r="S52" s="175">
        <f t="shared" si="2"/>
        <v>530.07736927247242</v>
      </c>
      <c r="T52" s="175">
        <f t="shared" si="3"/>
        <v>4.2175166109394757E-2</v>
      </c>
    </row>
    <row r="53" spans="1:20" x14ac:dyDescent="0.35">
      <c r="A53">
        <v>2862.47</v>
      </c>
      <c r="B53">
        <v>1007.4579500818992</v>
      </c>
      <c r="C53" s="133">
        <f t="shared" si="0"/>
        <v>552.84685001169987</v>
      </c>
      <c r="D53" s="145">
        <v>31081.371963744201</v>
      </c>
      <c r="Q53" s="8">
        <v>31081.371963744201</v>
      </c>
      <c r="R53" s="176">
        <f t="shared" si="1"/>
        <v>552.84685001169987</v>
      </c>
      <c r="S53" s="175">
        <f t="shared" si="2"/>
        <v>539.52893697136824</v>
      </c>
      <c r="T53" s="175">
        <f t="shared" si="3"/>
        <v>-2.4089696884498468E-2</v>
      </c>
    </row>
    <row r="54" spans="1:20" x14ac:dyDescent="0.35">
      <c r="A54">
        <v>2862.47</v>
      </c>
      <c r="B54">
        <v>996.58622520281313</v>
      </c>
      <c r="C54" s="133">
        <f t="shared" si="0"/>
        <v>551.29374645754467</v>
      </c>
      <c r="D54" s="145">
        <v>45016.2336447989</v>
      </c>
      <c r="Q54" s="8">
        <v>45016.2336447989</v>
      </c>
      <c r="R54" s="176">
        <f t="shared" si="1"/>
        <v>551.29374645754467</v>
      </c>
      <c r="S54" s="175">
        <f t="shared" si="2"/>
        <v>558.00801515279068</v>
      </c>
      <c r="T54" s="175">
        <f t="shared" si="3"/>
        <v>1.2179112747768173E-2</v>
      </c>
    </row>
    <row r="55" spans="1:20" x14ac:dyDescent="0.35">
      <c r="A55">
        <v>2862.47</v>
      </c>
      <c r="B55">
        <v>1082.6863220318296</v>
      </c>
      <c r="C55" s="133">
        <f t="shared" si="0"/>
        <v>563.59376029026134</v>
      </c>
      <c r="D55" s="145">
        <v>54061.366139626101</v>
      </c>
      <c r="Q55" s="8">
        <v>54061.366139626101</v>
      </c>
      <c r="R55" s="176">
        <f t="shared" si="1"/>
        <v>563.59376029026134</v>
      </c>
      <c r="S55" s="175">
        <f t="shared" si="2"/>
        <v>570.00280307095727</v>
      </c>
      <c r="T55" s="175">
        <f t="shared" si="3"/>
        <v>1.1371741903947186E-2</v>
      </c>
    </row>
    <row r="56" spans="1:20" x14ac:dyDescent="0.35">
      <c r="A56">
        <v>2862.47</v>
      </c>
      <c r="B56">
        <v>1263.9221806723353</v>
      </c>
      <c r="C56" s="133">
        <f t="shared" si="0"/>
        <v>589.48459723890505</v>
      </c>
      <c r="D56" s="145">
        <v>63550.072249703</v>
      </c>
      <c r="Q56" s="8">
        <v>63550.072249703</v>
      </c>
      <c r="R56" s="176">
        <f t="shared" si="1"/>
        <v>589.48459723890505</v>
      </c>
      <c r="S56" s="175">
        <f t="shared" si="2"/>
        <v>582.58581580993837</v>
      </c>
      <c r="T56" s="175">
        <f t="shared" si="3"/>
        <v>-1.1703073263118258E-2</v>
      </c>
    </row>
    <row r="57" spans="1:20" x14ac:dyDescent="0.35">
      <c r="A57">
        <v>2862.47</v>
      </c>
      <c r="B57">
        <v>1263.6256768581684</v>
      </c>
      <c r="C57" s="133">
        <f t="shared" si="0"/>
        <v>589.44223955116684</v>
      </c>
      <c r="D57" s="145">
        <v>71394.000753582499</v>
      </c>
      <c r="Q57" s="8">
        <v>71394.000753582499</v>
      </c>
      <c r="R57" s="176">
        <f t="shared" si="1"/>
        <v>589.44223955116684</v>
      </c>
      <c r="S57" s="175">
        <f t="shared" si="2"/>
        <v>592.98768210687786</v>
      </c>
      <c r="T57" s="175">
        <f t="shared" si="3"/>
        <v>6.0149109069800311E-3</v>
      </c>
    </row>
    <row r="58" spans="1:20" x14ac:dyDescent="0.35">
      <c r="A58">
        <v>2862.47</v>
      </c>
      <c r="B58">
        <v>406.23400127958223</v>
      </c>
      <c r="C58" s="133">
        <f t="shared" si="0"/>
        <v>466.95771446851171</v>
      </c>
      <c r="D58" s="145">
        <v>3495.45982983364</v>
      </c>
      <c r="Q58" s="8">
        <v>3495.45982983364</v>
      </c>
      <c r="R58" s="176">
        <f t="shared" si="1"/>
        <v>466.95771446851171</v>
      </c>
      <c r="S58" s="175">
        <f t="shared" si="2"/>
        <v>502.94714386168596</v>
      </c>
      <c r="T58" s="175">
        <f t="shared" si="3"/>
        <v>7.7072137964648846E-2</v>
      </c>
    </row>
    <row r="59" spans="1:20" x14ac:dyDescent="0.35">
      <c r="A59">
        <v>2862.47</v>
      </c>
      <c r="B59">
        <v>632.04312153094361</v>
      </c>
      <c r="C59" s="133">
        <f t="shared" si="0"/>
        <v>499.21616021870619</v>
      </c>
      <c r="D59" s="145">
        <v>14172.2970393051</v>
      </c>
      <c r="Q59" s="8">
        <v>14172.2970393051</v>
      </c>
      <c r="R59" s="176">
        <f t="shared" si="1"/>
        <v>499.21616021870619</v>
      </c>
      <c r="S59" s="175">
        <f t="shared" si="2"/>
        <v>517.10574220589365</v>
      </c>
      <c r="T59" s="175">
        <f t="shared" si="3"/>
        <v>3.5835342308129681E-2</v>
      </c>
    </row>
    <row r="60" spans="1:20" x14ac:dyDescent="0.35">
      <c r="A60">
        <v>2862.47</v>
      </c>
      <c r="B60">
        <v>702.65018764717979</v>
      </c>
      <c r="C60" s="133">
        <f t="shared" si="0"/>
        <v>509.30288394959706</v>
      </c>
      <c r="D60" s="145">
        <v>23954.0527728093</v>
      </c>
      <c r="Q60" s="8">
        <v>23954.0527728093</v>
      </c>
      <c r="R60" s="176">
        <f t="shared" si="1"/>
        <v>509.30288394959706</v>
      </c>
      <c r="S60" s="175">
        <f t="shared" si="2"/>
        <v>530.07736927247242</v>
      </c>
      <c r="T60" s="175">
        <f t="shared" si="3"/>
        <v>4.0790040617424195E-2</v>
      </c>
    </row>
    <row r="61" spans="1:20" x14ac:dyDescent="0.35">
      <c r="A61">
        <v>2862.47</v>
      </c>
      <c r="B61">
        <v>1008.0254281808047</v>
      </c>
      <c r="C61" s="133">
        <f t="shared" si="0"/>
        <v>552.92791831154352</v>
      </c>
      <c r="D61" s="145">
        <v>31081.371963744201</v>
      </c>
      <c r="Q61" s="8">
        <v>31081.371963744201</v>
      </c>
      <c r="R61" s="176">
        <f t="shared" si="1"/>
        <v>552.92791831154352</v>
      </c>
      <c r="S61" s="175">
        <f t="shared" si="2"/>
        <v>539.52893697136824</v>
      </c>
      <c r="T61" s="175">
        <f t="shared" si="3"/>
        <v>-2.4232781338101472E-2</v>
      </c>
    </row>
    <row r="62" spans="1:20" x14ac:dyDescent="0.35">
      <c r="A62">
        <v>2862.47</v>
      </c>
      <c r="B62">
        <v>996.93231147071867</v>
      </c>
      <c r="C62" s="133">
        <f t="shared" si="0"/>
        <v>551.34318735295972</v>
      </c>
      <c r="D62" s="145">
        <v>45016.2336447989</v>
      </c>
      <c r="Q62" s="8">
        <v>45016.2336447989</v>
      </c>
      <c r="R62" s="176">
        <f t="shared" si="1"/>
        <v>551.34318735295972</v>
      </c>
      <c r="S62" s="175">
        <f t="shared" si="2"/>
        <v>558.00801515279068</v>
      </c>
      <c r="T62" s="175">
        <f t="shared" si="3"/>
        <v>1.2088347063521798E-2</v>
      </c>
    </row>
    <row r="63" spans="1:20" x14ac:dyDescent="0.35">
      <c r="A63">
        <v>2862.47</v>
      </c>
      <c r="B63">
        <v>1082.4872155858407</v>
      </c>
      <c r="C63" s="133">
        <f t="shared" si="0"/>
        <v>563.56531651226294</v>
      </c>
      <c r="D63" s="145">
        <v>54061.366139626101</v>
      </c>
      <c r="Q63" s="8">
        <v>54061.366139626101</v>
      </c>
      <c r="R63" s="176">
        <f t="shared" si="1"/>
        <v>563.56531651226294</v>
      </c>
      <c r="S63" s="175">
        <f t="shared" si="2"/>
        <v>570.00280307095727</v>
      </c>
      <c r="T63" s="175">
        <f t="shared" si="3"/>
        <v>1.1422786977974386E-2</v>
      </c>
    </row>
    <row r="64" spans="1:20" x14ac:dyDescent="0.35">
      <c r="A64">
        <v>2862.47</v>
      </c>
      <c r="B64">
        <v>1263.2353558316436</v>
      </c>
      <c r="C64" s="133">
        <f t="shared" si="0"/>
        <v>589.38647940452051</v>
      </c>
      <c r="D64" s="145">
        <v>63550.072249703</v>
      </c>
      <c r="Q64" s="8">
        <v>63550.072249703</v>
      </c>
      <c r="R64" s="176">
        <f t="shared" si="1"/>
        <v>589.38647940452051</v>
      </c>
      <c r="S64" s="175">
        <f t="shared" si="2"/>
        <v>582.58581580993837</v>
      </c>
      <c r="T64" s="175">
        <f t="shared" si="3"/>
        <v>-1.1538547001371913E-2</v>
      </c>
    </row>
    <row r="65" spans="1:20" x14ac:dyDescent="0.35">
      <c r="A65">
        <v>2862.47</v>
      </c>
      <c r="B65">
        <v>1262.9099811247183</v>
      </c>
      <c r="C65" s="133">
        <f t="shared" si="0"/>
        <v>589.33999730353116</v>
      </c>
      <c r="D65" s="145">
        <v>71394.000753582499</v>
      </c>
      <c r="Q65" s="8">
        <v>71394.000753582499</v>
      </c>
      <c r="R65" s="176">
        <f t="shared" si="1"/>
        <v>589.33999730353116</v>
      </c>
      <c r="S65" s="175">
        <f t="shared" si="2"/>
        <v>592.98768210687786</v>
      </c>
      <c r="T65" s="175">
        <f t="shared" si="3"/>
        <v>6.1894404249436263E-3</v>
      </c>
    </row>
    <row r="66" spans="1:20" x14ac:dyDescent="0.35">
      <c r="A66">
        <v>2862.47</v>
      </c>
      <c r="B66">
        <v>418.59999927972916</v>
      </c>
      <c r="C66" s="133">
        <f t="shared" si="0"/>
        <v>468.72428561138986</v>
      </c>
      <c r="D66" s="145">
        <v>3495.45982983364</v>
      </c>
      <c r="Q66" s="8">
        <v>3495.45982983364</v>
      </c>
      <c r="R66" s="176">
        <f t="shared" si="1"/>
        <v>468.72428561138986</v>
      </c>
      <c r="S66" s="175">
        <f t="shared" si="2"/>
        <v>502.94714386168596</v>
      </c>
      <c r="T66" s="175">
        <f t="shared" si="3"/>
        <v>7.3012769555255375E-2</v>
      </c>
    </row>
    <row r="67" spans="1:20" x14ac:dyDescent="0.35">
      <c r="A67">
        <v>2862.47</v>
      </c>
      <c r="B67">
        <v>645.97097523511593</v>
      </c>
      <c r="C67" s="133">
        <f t="shared" ref="C67:C130" si="4">SUM(A67:B67)/7</f>
        <v>501.20585360501656</v>
      </c>
      <c r="D67" s="145">
        <v>14172.2970393051</v>
      </c>
      <c r="Q67" s="8">
        <v>14172.2970393051</v>
      </c>
      <c r="R67" s="176">
        <f t="shared" ref="R67:R130" si="5">C67</f>
        <v>501.20585360501656</v>
      </c>
      <c r="S67" s="175">
        <f t="shared" ref="S67:S130" si="6">$G$17+Q67*$G$18</f>
        <v>517.10574220589365</v>
      </c>
      <c r="T67" s="175">
        <f t="shared" ref="T67:T130" si="7">S67/R67-1</f>
        <v>3.1723269962858902E-2</v>
      </c>
    </row>
    <row r="68" spans="1:20" x14ac:dyDescent="0.35">
      <c r="A68">
        <v>2862.47</v>
      </c>
      <c r="B68">
        <v>719.79030657638805</v>
      </c>
      <c r="C68" s="133">
        <f t="shared" si="4"/>
        <v>511.75147236805543</v>
      </c>
      <c r="D68" s="145">
        <v>23954.0527728093</v>
      </c>
      <c r="Q68" s="8">
        <v>23954.0527728093</v>
      </c>
      <c r="R68" s="176">
        <f t="shared" si="5"/>
        <v>511.75147236805543</v>
      </c>
      <c r="S68" s="175">
        <f t="shared" si="6"/>
        <v>530.07736927247242</v>
      </c>
      <c r="T68" s="175">
        <f t="shared" si="7"/>
        <v>3.5810149836240868E-2</v>
      </c>
    </row>
    <row r="69" spans="1:20" x14ac:dyDescent="0.35">
      <c r="A69">
        <v>2862.47</v>
      </c>
      <c r="B69">
        <v>1028.0683090632378</v>
      </c>
      <c r="C69" s="133">
        <f t="shared" si="4"/>
        <v>555.79118700903393</v>
      </c>
      <c r="D69" s="145">
        <v>31081.371963744201</v>
      </c>
      <c r="Q69" s="8">
        <v>31081.371963744201</v>
      </c>
      <c r="R69" s="176">
        <f t="shared" si="5"/>
        <v>555.79118700903393</v>
      </c>
      <c r="S69" s="175">
        <f t="shared" si="6"/>
        <v>539.52893697136824</v>
      </c>
      <c r="T69" s="175">
        <f t="shared" si="7"/>
        <v>-2.925963998310277E-2</v>
      </c>
    </row>
    <row r="70" spans="1:20" x14ac:dyDescent="0.35">
      <c r="A70">
        <v>2862.47</v>
      </c>
      <c r="B70">
        <v>1022.8143209960465</v>
      </c>
      <c r="C70" s="133">
        <f t="shared" si="4"/>
        <v>555.04061728514955</v>
      </c>
      <c r="D70" s="145">
        <v>45016.2336447989</v>
      </c>
      <c r="Q70" s="8">
        <v>45016.2336447989</v>
      </c>
      <c r="R70" s="176">
        <f t="shared" si="5"/>
        <v>555.04061728514955</v>
      </c>
      <c r="S70" s="175">
        <f t="shared" si="6"/>
        <v>558.00801515279068</v>
      </c>
      <c r="T70" s="175">
        <f t="shared" si="7"/>
        <v>5.3462715614498446E-3</v>
      </c>
    </row>
    <row r="71" spans="1:20" x14ac:dyDescent="0.35">
      <c r="A71">
        <v>2862.47</v>
      </c>
      <c r="B71">
        <v>1125.1877219051714</v>
      </c>
      <c r="C71" s="133">
        <f t="shared" si="4"/>
        <v>569.66538884359591</v>
      </c>
      <c r="D71" s="145">
        <v>54061.366139626101</v>
      </c>
      <c r="Q71" s="8">
        <v>54061.366139626101</v>
      </c>
      <c r="R71" s="176">
        <f t="shared" si="5"/>
        <v>569.66538884359591</v>
      </c>
      <c r="S71" s="175">
        <f t="shared" si="6"/>
        <v>570.00280307095727</v>
      </c>
      <c r="T71" s="175">
        <f t="shared" si="7"/>
        <v>5.9230248838937349E-4</v>
      </c>
    </row>
    <row r="72" spans="1:20" x14ac:dyDescent="0.35">
      <c r="A72">
        <v>2862.47</v>
      </c>
      <c r="B72">
        <v>1339.3699476758798</v>
      </c>
      <c r="C72" s="133">
        <f t="shared" si="4"/>
        <v>600.26284966798278</v>
      </c>
      <c r="D72" s="145">
        <v>63550.072249703</v>
      </c>
      <c r="Q72" s="8">
        <v>63550.072249703</v>
      </c>
      <c r="R72" s="176">
        <f t="shared" si="5"/>
        <v>600.26284966798278</v>
      </c>
      <c r="S72" s="175">
        <f t="shared" si="6"/>
        <v>582.58581580993837</v>
      </c>
      <c r="T72" s="175">
        <f t="shared" si="7"/>
        <v>-2.9448822074899184E-2</v>
      </c>
    </row>
    <row r="73" spans="1:20" x14ac:dyDescent="0.35">
      <c r="A73">
        <v>2862.47</v>
      </c>
      <c r="B73">
        <v>1272.7543775942795</v>
      </c>
      <c r="C73" s="133">
        <f t="shared" si="4"/>
        <v>590.74633965632552</v>
      </c>
      <c r="D73" s="145">
        <v>71394.000753582499</v>
      </c>
      <c r="Q73" s="8">
        <v>71394.000753582499</v>
      </c>
      <c r="R73" s="176">
        <f t="shared" si="5"/>
        <v>590.74633965632552</v>
      </c>
      <c r="S73" s="175">
        <f t="shared" si="6"/>
        <v>592.98768210687786</v>
      </c>
      <c r="T73" s="175">
        <f t="shared" si="7"/>
        <v>3.7940860570651047E-3</v>
      </c>
    </row>
    <row r="74" spans="1:20" x14ac:dyDescent="0.35">
      <c r="A74">
        <v>2862.47</v>
      </c>
      <c r="B74">
        <v>424.14712839335863</v>
      </c>
      <c r="C74" s="133">
        <f t="shared" si="4"/>
        <v>469.51673262762267</v>
      </c>
      <c r="D74" s="145">
        <v>3495.45982983364</v>
      </c>
      <c r="Q74" s="8">
        <v>3495.45982983364</v>
      </c>
      <c r="R74" s="176">
        <f t="shared" si="5"/>
        <v>469.51673262762267</v>
      </c>
      <c r="S74" s="175">
        <f t="shared" si="6"/>
        <v>502.94714386168596</v>
      </c>
      <c r="T74" s="175">
        <f t="shared" si="7"/>
        <v>7.1201746201827509E-2</v>
      </c>
    </row>
    <row r="75" spans="1:20" x14ac:dyDescent="0.35">
      <c r="A75">
        <v>2862.47</v>
      </c>
      <c r="B75">
        <v>651.09906109989925</v>
      </c>
      <c r="C75" s="133">
        <f t="shared" si="4"/>
        <v>501.93843729998559</v>
      </c>
      <c r="D75" s="145">
        <v>14172.2970393051</v>
      </c>
      <c r="Q75" s="8">
        <v>14172.2970393051</v>
      </c>
      <c r="R75" s="176">
        <f t="shared" si="5"/>
        <v>501.93843729998559</v>
      </c>
      <c r="S75" s="175">
        <f t="shared" si="6"/>
        <v>517.10574220589365</v>
      </c>
      <c r="T75" s="175">
        <f t="shared" si="7"/>
        <v>3.0217460506702043E-2</v>
      </c>
    </row>
    <row r="76" spans="1:20" x14ac:dyDescent="0.35">
      <c r="A76">
        <v>2862.47</v>
      </c>
      <c r="B76">
        <v>724.3857386448492</v>
      </c>
      <c r="C76" s="133">
        <f t="shared" si="4"/>
        <v>512.40796266354994</v>
      </c>
      <c r="D76" s="145">
        <v>23954.0527728093</v>
      </c>
      <c r="Q76" s="8">
        <v>23954.0527728093</v>
      </c>
      <c r="R76" s="176">
        <f t="shared" si="5"/>
        <v>512.40796266354994</v>
      </c>
      <c r="S76" s="175">
        <f t="shared" si="6"/>
        <v>530.07736927247242</v>
      </c>
      <c r="T76" s="175">
        <f t="shared" si="7"/>
        <v>3.4483083590417074E-2</v>
      </c>
    </row>
    <row r="77" spans="1:20" x14ac:dyDescent="0.35">
      <c r="A77">
        <v>2862.47</v>
      </c>
      <c r="B77">
        <v>1028.4591086089408</v>
      </c>
      <c r="C77" s="133">
        <f t="shared" si="4"/>
        <v>555.84701551556293</v>
      </c>
      <c r="D77" s="145">
        <v>31081.371963744201</v>
      </c>
      <c r="Q77" s="8">
        <v>31081.371963744201</v>
      </c>
      <c r="R77" s="176">
        <f t="shared" si="5"/>
        <v>555.84701551556293</v>
      </c>
      <c r="S77" s="175">
        <f t="shared" si="6"/>
        <v>539.52893697136824</v>
      </c>
      <c r="T77" s="175">
        <f t="shared" si="7"/>
        <v>-2.9357139804122578E-2</v>
      </c>
    </row>
    <row r="78" spans="1:20" x14ac:dyDescent="0.35">
      <c r="A78">
        <v>2862.47</v>
      </c>
      <c r="B78">
        <v>1022.939386168213</v>
      </c>
      <c r="C78" s="133">
        <f t="shared" si="4"/>
        <v>555.05848373831611</v>
      </c>
      <c r="D78" s="145">
        <v>45016.2336447989</v>
      </c>
      <c r="Q78" s="8">
        <v>45016.2336447989</v>
      </c>
      <c r="R78" s="176">
        <f t="shared" si="5"/>
        <v>555.05848373831611</v>
      </c>
      <c r="S78" s="175">
        <f t="shared" si="6"/>
        <v>558.00801515279068</v>
      </c>
      <c r="T78" s="175">
        <f t="shared" si="7"/>
        <v>5.3139110578213078E-3</v>
      </c>
    </row>
    <row r="79" spans="1:20" x14ac:dyDescent="0.35">
      <c r="A79">
        <v>2862.47</v>
      </c>
      <c r="B79">
        <v>1124.2244263716075</v>
      </c>
      <c r="C79" s="133">
        <f t="shared" si="4"/>
        <v>569.52777519594395</v>
      </c>
      <c r="D79" s="145">
        <v>54061.366139626101</v>
      </c>
      <c r="Q79" s="8">
        <v>54061.366139626101</v>
      </c>
      <c r="R79" s="176">
        <f t="shared" si="5"/>
        <v>569.52777519594395</v>
      </c>
      <c r="S79" s="175">
        <f t="shared" si="6"/>
        <v>570.00280307095727</v>
      </c>
      <c r="T79" s="175">
        <f t="shared" si="7"/>
        <v>8.340732369898074E-4</v>
      </c>
    </row>
    <row r="80" spans="1:20" x14ac:dyDescent="0.35">
      <c r="A80">
        <v>2862.47</v>
      </c>
      <c r="B80">
        <v>1337.7947757673519</v>
      </c>
      <c r="C80" s="133">
        <f t="shared" si="4"/>
        <v>600.03782510962162</v>
      </c>
      <c r="D80" s="145">
        <v>63550.072249703</v>
      </c>
      <c r="Q80" s="8">
        <v>63550.072249703</v>
      </c>
      <c r="R80" s="176">
        <f t="shared" si="5"/>
        <v>600.03782510962162</v>
      </c>
      <c r="S80" s="175">
        <f t="shared" si="6"/>
        <v>582.58581580993837</v>
      </c>
      <c r="T80" s="175">
        <f t="shared" si="7"/>
        <v>-2.908484860349414E-2</v>
      </c>
    </row>
    <row r="81" spans="1:20" x14ac:dyDescent="0.35">
      <c r="A81">
        <v>2862.47</v>
      </c>
      <c r="B81">
        <v>1272.3120120457879</v>
      </c>
      <c r="C81" s="133">
        <f t="shared" si="4"/>
        <v>590.68314457796964</v>
      </c>
      <c r="D81" s="145">
        <v>71394.000753582499</v>
      </c>
      <c r="Q81" s="8">
        <v>71394.000753582499</v>
      </c>
      <c r="R81" s="176">
        <f t="shared" si="5"/>
        <v>590.68314457796964</v>
      </c>
      <c r="S81" s="175">
        <f t="shared" si="6"/>
        <v>592.98768210687786</v>
      </c>
      <c r="T81" s="175">
        <f t="shared" si="7"/>
        <v>3.901478398464775E-3</v>
      </c>
    </row>
    <row r="82" spans="1:20" x14ac:dyDescent="0.35">
      <c r="A82">
        <v>2862.47</v>
      </c>
      <c r="B82">
        <v>477.73796693886584</v>
      </c>
      <c r="C82" s="133">
        <f t="shared" si="4"/>
        <v>477.17256670555224</v>
      </c>
      <c r="D82" s="145">
        <v>3495.45982983364</v>
      </c>
      <c r="Q82" s="8">
        <v>3495.45982983364</v>
      </c>
      <c r="R82" s="176">
        <f t="shared" si="5"/>
        <v>477.17256670555224</v>
      </c>
      <c r="S82" s="175">
        <f t="shared" si="6"/>
        <v>502.94714386168596</v>
      </c>
      <c r="T82" s="175">
        <f t="shared" si="7"/>
        <v>5.4015211591236234E-2</v>
      </c>
    </row>
    <row r="83" spans="1:20" x14ac:dyDescent="0.35">
      <c r="A83">
        <v>2862.47</v>
      </c>
      <c r="B83">
        <v>697.97134753216858</v>
      </c>
      <c r="C83" s="133">
        <f t="shared" si="4"/>
        <v>508.63447821888121</v>
      </c>
      <c r="D83" s="145">
        <v>14172.2970393051</v>
      </c>
      <c r="Q83" s="8">
        <v>14172.2970393051</v>
      </c>
      <c r="R83" s="176">
        <f t="shared" si="5"/>
        <v>508.63447821888121</v>
      </c>
      <c r="S83" s="175">
        <f t="shared" si="6"/>
        <v>517.10574220589365</v>
      </c>
      <c r="T83" s="175">
        <f t="shared" si="7"/>
        <v>1.6654914972883406E-2</v>
      </c>
    </row>
    <row r="84" spans="1:20" x14ac:dyDescent="0.35">
      <c r="A84">
        <v>2862.47</v>
      </c>
      <c r="B84">
        <v>776.33409325759351</v>
      </c>
      <c r="C84" s="133">
        <f t="shared" si="4"/>
        <v>519.82915617965614</v>
      </c>
      <c r="D84" s="145">
        <v>23954.0527728093</v>
      </c>
      <c r="Q84" s="8">
        <v>23954.0527728093</v>
      </c>
      <c r="R84" s="176">
        <f t="shared" si="5"/>
        <v>519.82915617965614</v>
      </c>
      <c r="S84" s="175">
        <f t="shared" si="6"/>
        <v>530.07736927247242</v>
      </c>
      <c r="T84" s="175">
        <f t="shared" si="7"/>
        <v>1.971457924394393E-2</v>
      </c>
    </row>
    <row r="85" spans="1:20" x14ac:dyDescent="0.35">
      <c r="A85">
        <v>2862.47</v>
      </c>
      <c r="B85">
        <v>1073.0206603457518</v>
      </c>
      <c r="C85" s="133">
        <f t="shared" si="4"/>
        <v>562.21295147796457</v>
      </c>
      <c r="D85" s="145">
        <v>31081.371963744201</v>
      </c>
      <c r="Q85" s="8">
        <v>31081.371963744201</v>
      </c>
      <c r="R85" s="176">
        <f t="shared" si="5"/>
        <v>562.21295147796457</v>
      </c>
      <c r="S85" s="175">
        <f t="shared" si="6"/>
        <v>539.52893697136824</v>
      </c>
      <c r="T85" s="175">
        <f t="shared" si="7"/>
        <v>-4.0347726687839258E-2</v>
      </c>
    </row>
    <row r="86" spans="1:20" x14ac:dyDescent="0.35">
      <c r="A86">
        <v>2862.47</v>
      </c>
      <c r="B86">
        <v>1085.7730234999212</v>
      </c>
      <c r="C86" s="133">
        <f t="shared" si="4"/>
        <v>564.03471764284586</v>
      </c>
      <c r="D86" s="145">
        <v>45016.2336447989</v>
      </c>
      <c r="Q86" s="8">
        <v>45016.2336447989</v>
      </c>
      <c r="R86" s="176">
        <f t="shared" si="5"/>
        <v>564.03471764284586</v>
      </c>
      <c r="S86" s="175">
        <f t="shared" si="6"/>
        <v>558.00801515279068</v>
      </c>
      <c r="T86" s="175">
        <f t="shared" si="7"/>
        <v>-1.068498498681314E-2</v>
      </c>
    </row>
    <row r="87" spans="1:20" x14ac:dyDescent="0.35">
      <c r="A87">
        <v>2862.47</v>
      </c>
      <c r="B87">
        <v>1181.2079353248937</v>
      </c>
      <c r="C87" s="133">
        <f t="shared" si="4"/>
        <v>577.66827647498474</v>
      </c>
      <c r="D87" s="145">
        <v>54061.366139626101</v>
      </c>
      <c r="Q87" s="8">
        <v>54061.366139626101</v>
      </c>
      <c r="R87" s="176">
        <f t="shared" si="5"/>
        <v>577.66827647498474</v>
      </c>
      <c r="S87" s="175">
        <f t="shared" si="6"/>
        <v>570.00280307095727</v>
      </c>
      <c r="T87" s="175">
        <f t="shared" si="7"/>
        <v>-1.3269680396512884E-2</v>
      </c>
    </row>
    <row r="88" spans="1:20" x14ac:dyDescent="0.35">
      <c r="A88">
        <v>2862.47</v>
      </c>
      <c r="B88">
        <v>1335.6811978757769</v>
      </c>
      <c r="C88" s="133">
        <f t="shared" si="4"/>
        <v>599.73588541082529</v>
      </c>
      <c r="D88" s="145">
        <v>63550.072249703</v>
      </c>
      <c r="Q88" s="8">
        <v>63550.072249703</v>
      </c>
      <c r="R88" s="176">
        <f t="shared" si="5"/>
        <v>599.73588541082529</v>
      </c>
      <c r="S88" s="175">
        <f t="shared" si="6"/>
        <v>582.58581580993837</v>
      </c>
      <c r="T88" s="175">
        <f t="shared" si="7"/>
        <v>-2.8596037052441736E-2</v>
      </c>
    </row>
    <row r="89" spans="1:20" x14ac:dyDescent="0.35">
      <c r="A89">
        <v>2862.47</v>
      </c>
      <c r="B89">
        <v>1270.8751748609852</v>
      </c>
      <c r="C89" s="133">
        <f t="shared" si="4"/>
        <v>590.47788212299781</v>
      </c>
      <c r="D89" s="145">
        <v>71394.000753582499</v>
      </c>
      <c r="Q89" s="8">
        <v>71394.000753582499</v>
      </c>
      <c r="R89" s="176">
        <f t="shared" si="5"/>
        <v>590.47788212299781</v>
      </c>
      <c r="S89" s="175">
        <f t="shared" si="6"/>
        <v>592.98768210687786</v>
      </c>
      <c r="T89" s="175">
        <f t="shared" si="7"/>
        <v>4.2504555375662001E-3</v>
      </c>
    </row>
    <row r="90" spans="1:20" x14ac:dyDescent="0.35">
      <c r="A90">
        <v>2862.47</v>
      </c>
      <c r="B90">
        <v>484.64030282437136</v>
      </c>
      <c r="C90" s="133">
        <f t="shared" si="4"/>
        <v>478.15861468919587</v>
      </c>
      <c r="D90" s="145">
        <v>3495.45982983364</v>
      </c>
      <c r="Q90" s="8">
        <v>3495.45982983364</v>
      </c>
      <c r="R90" s="176">
        <f t="shared" si="5"/>
        <v>478.15861468919587</v>
      </c>
      <c r="S90" s="175">
        <f t="shared" si="6"/>
        <v>502.94714386168596</v>
      </c>
      <c r="T90" s="175">
        <f t="shared" si="7"/>
        <v>5.1841645033631201E-2</v>
      </c>
    </row>
    <row r="91" spans="1:20" x14ac:dyDescent="0.35">
      <c r="A91">
        <v>2862.47</v>
      </c>
      <c r="B91">
        <v>702.25782561585197</v>
      </c>
      <c r="C91" s="133">
        <f t="shared" si="4"/>
        <v>509.24683223083593</v>
      </c>
      <c r="D91" s="145">
        <v>14172.2970393051</v>
      </c>
      <c r="Q91" s="8">
        <v>14172.2970393051</v>
      </c>
      <c r="R91" s="176">
        <f t="shared" si="5"/>
        <v>509.24683223083593</v>
      </c>
      <c r="S91" s="175">
        <f t="shared" si="6"/>
        <v>517.10574220589365</v>
      </c>
      <c r="T91" s="175">
        <f t="shared" si="7"/>
        <v>1.5432417989976521E-2</v>
      </c>
    </row>
    <row r="92" spans="1:20" x14ac:dyDescent="0.35">
      <c r="A92">
        <v>2862.47</v>
      </c>
      <c r="B92">
        <v>781.18894611913811</v>
      </c>
      <c r="C92" s="133">
        <f t="shared" si="4"/>
        <v>520.52270658844827</v>
      </c>
      <c r="D92" s="145">
        <v>23954.0527728093</v>
      </c>
      <c r="Q92" s="8">
        <v>23954.0527728093</v>
      </c>
      <c r="R92" s="176">
        <f t="shared" si="5"/>
        <v>520.52270658844827</v>
      </c>
      <c r="S92" s="175">
        <f t="shared" si="6"/>
        <v>530.07736927247242</v>
      </c>
      <c r="T92" s="175">
        <f t="shared" si="7"/>
        <v>1.8355899873506498E-2</v>
      </c>
    </row>
    <row r="93" spans="1:20" x14ac:dyDescent="0.35">
      <c r="A93">
        <v>2862.47</v>
      </c>
      <c r="B93">
        <v>1073.2212177916131</v>
      </c>
      <c r="C93" s="133">
        <f t="shared" si="4"/>
        <v>562.24160254165895</v>
      </c>
      <c r="D93" s="145">
        <v>31081.371963744201</v>
      </c>
      <c r="Q93" s="8">
        <v>31081.371963744201</v>
      </c>
      <c r="R93" s="176">
        <f t="shared" si="5"/>
        <v>562.24160254165895</v>
      </c>
      <c r="S93" s="175">
        <f t="shared" si="6"/>
        <v>539.52893697136824</v>
      </c>
      <c r="T93" s="175">
        <f t="shared" si="7"/>
        <v>-4.0396629256206351E-2</v>
      </c>
    </row>
    <row r="94" spans="1:20" x14ac:dyDescent="0.35">
      <c r="A94">
        <v>2862.47</v>
      </c>
      <c r="B94">
        <v>1085.6462659361659</v>
      </c>
      <c r="C94" s="133">
        <f t="shared" si="4"/>
        <v>564.01660941945227</v>
      </c>
      <c r="D94" s="145">
        <v>45016.2336447989</v>
      </c>
      <c r="Q94" s="8">
        <v>45016.2336447989</v>
      </c>
      <c r="R94" s="176">
        <f t="shared" si="5"/>
        <v>564.01660941945227</v>
      </c>
      <c r="S94" s="175">
        <f t="shared" si="6"/>
        <v>558.00801515279068</v>
      </c>
      <c r="T94" s="175">
        <f t="shared" si="7"/>
        <v>-1.0653222203591328E-2</v>
      </c>
    </row>
    <row r="95" spans="1:20" x14ac:dyDescent="0.35">
      <c r="A95">
        <v>2862.47</v>
      </c>
      <c r="B95">
        <v>1180.3093355207629</v>
      </c>
      <c r="C95" s="133">
        <f t="shared" si="4"/>
        <v>577.53990507439471</v>
      </c>
      <c r="D95" s="145">
        <v>54061.366139626101</v>
      </c>
      <c r="Q95" s="8">
        <v>54061.366139626101</v>
      </c>
      <c r="R95" s="176">
        <f t="shared" si="5"/>
        <v>577.53990507439471</v>
      </c>
      <c r="S95" s="175">
        <f t="shared" si="6"/>
        <v>570.00280307095727</v>
      </c>
      <c r="T95" s="175">
        <f t="shared" si="7"/>
        <v>-1.3050357104703592E-2</v>
      </c>
    </row>
    <row r="96" spans="1:20" x14ac:dyDescent="0.35">
      <c r="A96">
        <v>2862.47</v>
      </c>
      <c r="B96">
        <v>1334.919571900577</v>
      </c>
      <c r="C96" s="133">
        <f t="shared" si="4"/>
        <v>599.62708170008239</v>
      </c>
      <c r="D96" s="145">
        <v>63550.072249703</v>
      </c>
      <c r="Q96" s="8">
        <v>63550.072249703</v>
      </c>
      <c r="R96" s="176">
        <f t="shared" si="5"/>
        <v>599.62708170008239</v>
      </c>
      <c r="S96" s="175">
        <f t="shared" si="6"/>
        <v>582.58581580993837</v>
      </c>
      <c r="T96" s="175">
        <f t="shared" si="7"/>
        <v>-2.8419773572981533E-2</v>
      </c>
    </row>
    <row r="97" spans="1:20" x14ac:dyDescent="0.35">
      <c r="A97">
        <v>2862.47</v>
      </c>
      <c r="B97">
        <v>1270.2908985140548</v>
      </c>
      <c r="C97" s="133">
        <f t="shared" si="4"/>
        <v>590.39441407343634</v>
      </c>
      <c r="D97" s="145">
        <v>71394.000753582499</v>
      </c>
      <c r="Q97" s="8">
        <v>71394.000753582499</v>
      </c>
      <c r="R97" s="176">
        <f t="shared" si="5"/>
        <v>590.39441407343634</v>
      </c>
      <c r="S97" s="175">
        <f t="shared" si="6"/>
        <v>592.98768210687786</v>
      </c>
      <c r="T97" s="175">
        <f t="shared" si="7"/>
        <v>4.3924332135008015E-3</v>
      </c>
    </row>
    <row r="98" spans="1:20" x14ac:dyDescent="0.35">
      <c r="A98">
        <v>2862.47</v>
      </c>
      <c r="B98">
        <v>495.31626560698248</v>
      </c>
      <c r="C98" s="133">
        <f t="shared" si="4"/>
        <v>479.68375222956894</v>
      </c>
      <c r="D98" s="145">
        <v>3495.45982983364</v>
      </c>
      <c r="Q98" s="8">
        <v>3495.45982983364</v>
      </c>
      <c r="R98" s="176">
        <f t="shared" si="5"/>
        <v>479.68375222956894</v>
      </c>
      <c r="S98" s="175">
        <f t="shared" si="6"/>
        <v>502.94714386168596</v>
      </c>
      <c r="T98" s="175">
        <f t="shared" si="7"/>
        <v>4.8497351690543589E-2</v>
      </c>
    </row>
    <row r="99" spans="1:20" x14ac:dyDescent="0.35">
      <c r="A99">
        <v>2862.47</v>
      </c>
      <c r="B99">
        <v>711.08494537994079</v>
      </c>
      <c r="C99" s="133">
        <f t="shared" si="4"/>
        <v>510.50784933999148</v>
      </c>
      <c r="D99" s="145">
        <v>14172.2970393051</v>
      </c>
      <c r="Q99" s="8">
        <v>14172.2970393051</v>
      </c>
      <c r="R99" s="176">
        <f t="shared" si="5"/>
        <v>510.50784933999148</v>
      </c>
      <c r="S99" s="175">
        <f t="shared" si="6"/>
        <v>517.10574220589365</v>
      </c>
      <c r="T99" s="175">
        <f t="shared" si="7"/>
        <v>1.2924175160934803E-2</v>
      </c>
    </row>
    <row r="100" spans="1:20" x14ac:dyDescent="0.35">
      <c r="A100">
        <v>2862.47</v>
      </c>
      <c r="B100">
        <v>815.33569573533259</v>
      </c>
      <c r="C100" s="133">
        <f t="shared" si="4"/>
        <v>525.4008136764761</v>
      </c>
      <c r="D100" s="145">
        <v>23954.0527728093</v>
      </c>
      <c r="Q100" s="8">
        <v>23954.0527728093</v>
      </c>
      <c r="R100" s="176">
        <f t="shared" si="5"/>
        <v>525.4008136764761</v>
      </c>
      <c r="S100" s="175">
        <f t="shared" si="6"/>
        <v>530.07736927247242</v>
      </c>
      <c r="T100" s="175">
        <f t="shared" si="7"/>
        <v>8.9009294889976776E-3</v>
      </c>
    </row>
    <row r="101" spans="1:20" x14ac:dyDescent="0.35">
      <c r="A101">
        <v>2862.47</v>
      </c>
      <c r="B101">
        <v>1116.3400460300659</v>
      </c>
      <c r="C101" s="133">
        <f t="shared" si="4"/>
        <v>568.40143514715226</v>
      </c>
      <c r="D101" s="145">
        <v>31081.371963744201</v>
      </c>
      <c r="Q101" s="8">
        <v>31081.371963744201</v>
      </c>
      <c r="R101" s="176">
        <f t="shared" si="5"/>
        <v>568.40143514715226</v>
      </c>
      <c r="S101" s="175">
        <f t="shared" si="6"/>
        <v>539.52893697136824</v>
      </c>
      <c r="T101" s="175">
        <f t="shared" si="7"/>
        <v>-5.0795962836211461E-2</v>
      </c>
    </row>
    <row r="102" spans="1:20" x14ac:dyDescent="0.35">
      <c r="A102">
        <v>2862.47</v>
      </c>
      <c r="B102">
        <v>1123.5041613781295</v>
      </c>
      <c r="C102" s="133">
        <f t="shared" si="4"/>
        <v>569.42488019687562</v>
      </c>
      <c r="D102" s="145">
        <v>45016.2336447989</v>
      </c>
      <c r="Q102" s="8">
        <v>45016.2336447989</v>
      </c>
      <c r="R102" s="176">
        <f t="shared" si="5"/>
        <v>569.42488019687562</v>
      </c>
      <c r="S102" s="175">
        <f t="shared" si="6"/>
        <v>558.00801515279068</v>
      </c>
      <c r="T102" s="175">
        <f t="shared" si="7"/>
        <v>-2.0049817704027251E-2</v>
      </c>
    </row>
    <row r="103" spans="1:20" x14ac:dyDescent="0.35">
      <c r="A103">
        <v>2862.47</v>
      </c>
      <c r="B103">
        <v>1212.8083920472964</v>
      </c>
      <c r="C103" s="133">
        <f t="shared" si="4"/>
        <v>582.18262743532807</v>
      </c>
      <c r="D103" s="145">
        <v>54061.366139626101</v>
      </c>
      <c r="Q103" s="8">
        <v>54061.366139626101</v>
      </c>
      <c r="R103" s="176">
        <f t="shared" si="5"/>
        <v>582.18262743532807</v>
      </c>
      <c r="S103" s="175">
        <f t="shared" si="6"/>
        <v>570.00280307095727</v>
      </c>
      <c r="T103" s="175">
        <f t="shared" si="7"/>
        <v>-2.0920968421930142E-2</v>
      </c>
    </row>
    <row r="104" spans="1:20" x14ac:dyDescent="0.35">
      <c r="A104">
        <v>2862.47</v>
      </c>
      <c r="B104">
        <v>1373.6407318610632</v>
      </c>
      <c r="C104" s="133">
        <f t="shared" si="4"/>
        <v>605.15867598015188</v>
      </c>
      <c r="D104" s="145">
        <v>63550.072249703</v>
      </c>
      <c r="Q104" s="8">
        <v>63550.072249703</v>
      </c>
      <c r="R104" s="176">
        <f t="shared" si="5"/>
        <v>605.15867598015188</v>
      </c>
      <c r="S104" s="175">
        <f t="shared" si="6"/>
        <v>582.58581580993837</v>
      </c>
      <c r="T104" s="175">
        <f t="shared" si="7"/>
        <v>-3.7300729653513054E-2</v>
      </c>
    </row>
    <row r="105" spans="1:20" x14ac:dyDescent="0.35">
      <c r="A105">
        <v>2862.47</v>
      </c>
      <c r="B105">
        <v>1337.1569838923601</v>
      </c>
      <c r="C105" s="133">
        <f t="shared" si="4"/>
        <v>599.94671198462288</v>
      </c>
      <c r="D105" s="145">
        <v>71394.000753582499</v>
      </c>
      <c r="Q105" s="8">
        <v>71394.000753582499</v>
      </c>
      <c r="R105" s="176">
        <f t="shared" si="5"/>
        <v>599.94671198462288</v>
      </c>
      <c r="S105" s="175">
        <f t="shared" si="6"/>
        <v>592.98768210687786</v>
      </c>
      <c r="T105" s="175">
        <f t="shared" si="7"/>
        <v>-1.1599413312433304E-2</v>
      </c>
    </row>
    <row r="106" spans="1:20" x14ac:dyDescent="0.35">
      <c r="A106">
        <v>2862.47</v>
      </c>
      <c r="B106">
        <v>501.4254329129825</v>
      </c>
      <c r="C106" s="133">
        <f t="shared" si="4"/>
        <v>480.55649041614032</v>
      </c>
      <c r="D106" s="145">
        <v>3495.45982983364</v>
      </c>
      <c r="Q106" s="8">
        <v>3495.45982983364</v>
      </c>
      <c r="R106" s="176">
        <f t="shared" si="5"/>
        <v>480.55649041614032</v>
      </c>
      <c r="S106" s="175">
        <f t="shared" si="6"/>
        <v>502.94714386168596</v>
      </c>
      <c r="T106" s="175">
        <f t="shared" si="7"/>
        <v>4.6593176644344814E-2</v>
      </c>
    </row>
    <row r="107" spans="1:20" x14ac:dyDescent="0.35">
      <c r="A107">
        <v>2862.47</v>
      </c>
      <c r="B107">
        <v>714.599623845927</v>
      </c>
      <c r="C107" s="133">
        <f t="shared" si="4"/>
        <v>511.00994626370385</v>
      </c>
      <c r="D107" s="145">
        <v>14172.2970393051</v>
      </c>
      <c r="Q107" s="8">
        <v>14172.2970393051</v>
      </c>
      <c r="R107" s="176">
        <f t="shared" si="5"/>
        <v>511.00994626370385</v>
      </c>
      <c r="S107" s="175">
        <f t="shared" si="6"/>
        <v>517.10574220589365</v>
      </c>
      <c r="T107" s="175">
        <f t="shared" si="7"/>
        <v>1.1928918383604437E-2</v>
      </c>
    </row>
    <row r="108" spans="1:20" x14ac:dyDescent="0.35">
      <c r="A108">
        <v>2862.47</v>
      </c>
      <c r="B108">
        <v>819.61388264081586</v>
      </c>
      <c r="C108" s="133">
        <f t="shared" si="4"/>
        <v>526.01198323440224</v>
      </c>
      <c r="D108" s="145">
        <v>23954.0527728093</v>
      </c>
      <c r="Q108" s="8">
        <v>23954.0527728093</v>
      </c>
      <c r="R108" s="176">
        <f t="shared" si="5"/>
        <v>526.01198323440224</v>
      </c>
      <c r="S108" s="175">
        <f t="shared" si="6"/>
        <v>530.07736927247242</v>
      </c>
      <c r="T108" s="175">
        <f t="shared" si="7"/>
        <v>7.7286947211210322E-3</v>
      </c>
    </row>
    <row r="109" spans="1:20" x14ac:dyDescent="0.35">
      <c r="A109">
        <v>2862.47</v>
      </c>
      <c r="B109">
        <v>1116.4116884355381</v>
      </c>
      <c r="C109" s="133">
        <f t="shared" si="4"/>
        <v>568.41166977650539</v>
      </c>
      <c r="D109" s="145">
        <v>31081.371963744201</v>
      </c>
      <c r="Q109" s="8">
        <v>31081.371963744201</v>
      </c>
      <c r="R109" s="176">
        <f t="shared" si="5"/>
        <v>568.41166977650539</v>
      </c>
      <c r="S109" s="175">
        <f t="shared" si="6"/>
        <v>539.52893697136824</v>
      </c>
      <c r="T109" s="175">
        <f t="shared" si="7"/>
        <v>-5.0813053884860571E-2</v>
      </c>
    </row>
    <row r="110" spans="1:20" x14ac:dyDescent="0.35">
      <c r="A110">
        <v>2862.47</v>
      </c>
      <c r="B110">
        <v>1123.4964480901908</v>
      </c>
      <c r="C110" s="133">
        <f t="shared" si="4"/>
        <v>569.42377829859868</v>
      </c>
      <c r="D110" s="145">
        <v>45016.2336447989</v>
      </c>
      <c r="Q110" s="8">
        <v>45016.2336447989</v>
      </c>
      <c r="R110" s="176">
        <f t="shared" si="5"/>
        <v>569.42377829859868</v>
      </c>
      <c r="S110" s="175">
        <f t="shared" si="6"/>
        <v>558.00801515279068</v>
      </c>
      <c r="T110" s="175">
        <f t="shared" si="7"/>
        <v>-2.0047921391546986E-2</v>
      </c>
    </row>
    <row r="111" spans="1:20" x14ac:dyDescent="0.35">
      <c r="A111">
        <v>2862.47</v>
      </c>
      <c r="B111">
        <v>1211.8657426264963</v>
      </c>
      <c r="C111" s="133">
        <f t="shared" si="4"/>
        <v>582.04796323235655</v>
      </c>
      <c r="D111" s="145">
        <v>54061.366139626101</v>
      </c>
      <c r="Q111" s="8">
        <v>54061.366139626101</v>
      </c>
      <c r="R111" s="176">
        <f t="shared" si="5"/>
        <v>582.04796323235655</v>
      </c>
      <c r="S111" s="175">
        <f t="shared" si="6"/>
        <v>570.00280307095727</v>
      </c>
      <c r="T111" s="175">
        <f t="shared" si="7"/>
        <v>-2.0694446028996394E-2</v>
      </c>
    </row>
    <row r="112" spans="1:20" x14ac:dyDescent="0.35">
      <c r="A112">
        <v>2862.47</v>
      </c>
      <c r="B112">
        <v>1372.2749915891741</v>
      </c>
      <c r="C112" s="133">
        <f t="shared" si="4"/>
        <v>604.96357022702489</v>
      </c>
      <c r="D112" s="145">
        <v>63550.072249703</v>
      </c>
      <c r="Q112" s="8">
        <v>63550.072249703</v>
      </c>
      <c r="R112" s="176">
        <f t="shared" si="5"/>
        <v>604.96357022702489</v>
      </c>
      <c r="S112" s="175">
        <f t="shared" si="6"/>
        <v>582.58581580993837</v>
      </c>
      <c r="T112" s="175">
        <f t="shared" si="7"/>
        <v>-3.6990251179403799E-2</v>
      </c>
    </row>
    <row r="113" spans="1:20" x14ac:dyDescent="0.35">
      <c r="A113">
        <v>2862.47</v>
      </c>
      <c r="B113">
        <v>1336.7922501219909</v>
      </c>
      <c r="C113" s="133">
        <f t="shared" si="4"/>
        <v>599.89460716028429</v>
      </c>
      <c r="D113" s="145">
        <v>71394.000753582499</v>
      </c>
      <c r="Q113" s="8">
        <v>71394.000753582499</v>
      </c>
      <c r="R113" s="176">
        <f t="shared" si="5"/>
        <v>599.89460716028429</v>
      </c>
      <c r="S113" s="175">
        <f t="shared" si="6"/>
        <v>592.98768210687786</v>
      </c>
      <c r="T113" s="175">
        <f t="shared" si="7"/>
        <v>-1.151356416771554E-2</v>
      </c>
    </row>
    <row r="114" spans="1:20" x14ac:dyDescent="0.35">
      <c r="A114">
        <v>2862.47</v>
      </c>
      <c r="B114">
        <v>426.63489423948977</v>
      </c>
      <c r="C114" s="133">
        <f t="shared" si="4"/>
        <v>469.87212774849849</v>
      </c>
      <c r="D114" s="145">
        <v>3495.45982983364</v>
      </c>
      <c r="Q114" s="8">
        <v>3495.45982983364</v>
      </c>
      <c r="R114" s="176">
        <f t="shared" si="5"/>
        <v>469.87212774849849</v>
      </c>
      <c r="S114" s="175">
        <f t="shared" si="6"/>
        <v>502.94714386168596</v>
      </c>
      <c r="T114" s="175">
        <f t="shared" si="7"/>
        <v>7.0391526034272456E-2</v>
      </c>
    </row>
    <row r="115" spans="1:20" x14ac:dyDescent="0.35">
      <c r="A115">
        <v>2862.47</v>
      </c>
      <c r="B115">
        <v>649.52683298119928</v>
      </c>
      <c r="C115" s="133">
        <f t="shared" si="4"/>
        <v>501.71383328302846</v>
      </c>
      <c r="D115" s="145">
        <v>14172.2970393051</v>
      </c>
      <c r="Q115" s="8">
        <v>14172.2970393051</v>
      </c>
      <c r="R115" s="176">
        <f t="shared" si="5"/>
        <v>501.71383328302846</v>
      </c>
      <c r="S115" s="175">
        <f t="shared" si="6"/>
        <v>517.10574220589365</v>
      </c>
      <c r="T115" s="175">
        <f t="shared" si="7"/>
        <v>3.067866162299393E-2</v>
      </c>
    </row>
    <row r="116" spans="1:20" x14ac:dyDescent="0.35">
      <c r="A116">
        <v>2862.47</v>
      </c>
      <c r="B116">
        <v>721.77342066381584</v>
      </c>
      <c r="C116" s="133">
        <f t="shared" si="4"/>
        <v>512.03477438054506</v>
      </c>
      <c r="D116" s="145">
        <v>23954.0527728093</v>
      </c>
      <c r="Q116" s="8">
        <v>23954.0527728093</v>
      </c>
      <c r="R116" s="176">
        <f t="shared" si="5"/>
        <v>512.03477438054506</v>
      </c>
      <c r="S116" s="175">
        <f t="shared" si="6"/>
        <v>530.07736927247242</v>
      </c>
      <c r="T116" s="175">
        <f t="shared" si="7"/>
        <v>3.5237049893252159E-2</v>
      </c>
    </row>
    <row r="117" spans="1:20" x14ac:dyDescent="0.35">
      <c r="A117">
        <v>2862.47</v>
      </c>
      <c r="B117">
        <v>1033.6130350759631</v>
      </c>
      <c r="C117" s="133">
        <f t="shared" si="4"/>
        <v>556.58329072513754</v>
      </c>
      <c r="D117" s="145">
        <v>31081.371963744201</v>
      </c>
      <c r="Q117" s="8">
        <v>31081.371963744201</v>
      </c>
      <c r="R117" s="176">
        <f t="shared" si="5"/>
        <v>556.58329072513754</v>
      </c>
      <c r="S117" s="175">
        <f t="shared" si="6"/>
        <v>539.52893697136824</v>
      </c>
      <c r="T117" s="175">
        <f t="shared" si="7"/>
        <v>-3.064115297379888E-2</v>
      </c>
    </row>
    <row r="118" spans="1:20" x14ac:dyDescent="0.35">
      <c r="A118">
        <v>2862.47</v>
      </c>
      <c r="B118">
        <v>1021.1389609100603</v>
      </c>
      <c r="C118" s="133">
        <f t="shared" si="4"/>
        <v>554.80128013000854</v>
      </c>
      <c r="D118" s="145">
        <v>45016.2336447989</v>
      </c>
      <c r="Q118" s="8">
        <v>45016.2336447989</v>
      </c>
      <c r="R118" s="176">
        <f t="shared" si="5"/>
        <v>554.80128013000854</v>
      </c>
      <c r="S118" s="175">
        <f t="shared" si="6"/>
        <v>558.00801515279068</v>
      </c>
      <c r="T118" s="175">
        <f t="shared" si="7"/>
        <v>5.7799704824594844E-3</v>
      </c>
    </row>
    <row r="119" spans="1:20" x14ac:dyDescent="0.35">
      <c r="A119">
        <v>2862.47</v>
      </c>
      <c r="B119">
        <v>1109.3803069413048</v>
      </c>
      <c r="C119" s="133">
        <f t="shared" si="4"/>
        <v>567.4071867059007</v>
      </c>
      <c r="D119" s="145">
        <v>54061.366139626101</v>
      </c>
      <c r="Q119" s="8">
        <v>54061.366139626101</v>
      </c>
      <c r="R119" s="176">
        <f t="shared" si="5"/>
        <v>567.4071867059007</v>
      </c>
      <c r="S119" s="175">
        <f t="shared" si="6"/>
        <v>570.00280307095727</v>
      </c>
      <c r="T119" s="175">
        <f t="shared" si="7"/>
        <v>4.5745214827566105E-3</v>
      </c>
    </row>
    <row r="120" spans="1:20" x14ac:dyDescent="0.35">
      <c r="A120">
        <v>2862.47</v>
      </c>
      <c r="B120">
        <v>1303.0657235215326</v>
      </c>
      <c r="C120" s="133">
        <f t="shared" si="4"/>
        <v>595.07653193164754</v>
      </c>
      <c r="D120" s="145">
        <v>63550.072249703</v>
      </c>
      <c r="Q120" s="8">
        <v>63550.072249703</v>
      </c>
      <c r="R120" s="176">
        <f t="shared" si="5"/>
        <v>595.07653193164754</v>
      </c>
      <c r="S120" s="175">
        <f t="shared" si="6"/>
        <v>582.58581580993837</v>
      </c>
      <c r="T120" s="175">
        <f t="shared" si="7"/>
        <v>-2.0990100350897212E-2</v>
      </c>
    </row>
    <row r="121" spans="1:20" x14ac:dyDescent="0.35">
      <c r="A121">
        <v>2862.47</v>
      </c>
      <c r="B121">
        <v>1298.1988307587521</v>
      </c>
      <c r="C121" s="133">
        <f t="shared" si="4"/>
        <v>594.38126153696453</v>
      </c>
      <c r="D121" s="145">
        <v>71394.000753582499</v>
      </c>
      <c r="Q121" s="8">
        <v>71394.000753582499</v>
      </c>
      <c r="R121" s="176">
        <f t="shared" si="5"/>
        <v>594.38126153696453</v>
      </c>
      <c r="S121" s="175">
        <f t="shared" si="6"/>
        <v>592.98768210687786</v>
      </c>
      <c r="T121" s="175">
        <f t="shared" si="7"/>
        <v>-2.3445884321506849E-3</v>
      </c>
    </row>
    <row r="122" spans="1:20" x14ac:dyDescent="0.35">
      <c r="A122">
        <v>2862.47</v>
      </c>
      <c r="B122">
        <v>431.69413156821361</v>
      </c>
      <c r="C122" s="133">
        <f t="shared" si="4"/>
        <v>470.59487593831625</v>
      </c>
      <c r="D122" s="145">
        <v>3495.45982983364</v>
      </c>
      <c r="Q122" s="8">
        <v>3495.45982983364</v>
      </c>
      <c r="R122" s="176">
        <f t="shared" si="5"/>
        <v>470.59487593831625</v>
      </c>
      <c r="S122" s="175">
        <f t="shared" si="6"/>
        <v>502.94714386168596</v>
      </c>
      <c r="T122" s="175">
        <f t="shared" si="7"/>
        <v>6.8747599214425525E-2</v>
      </c>
    </row>
    <row r="123" spans="1:20" x14ac:dyDescent="0.35">
      <c r="A123">
        <v>2862.47</v>
      </c>
      <c r="B123">
        <v>653.77260990170748</v>
      </c>
      <c r="C123" s="133">
        <f t="shared" si="4"/>
        <v>502.3203728431011</v>
      </c>
      <c r="D123" s="145">
        <v>14172.2970393051</v>
      </c>
      <c r="Q123" s="8">
        <v>14172.2970393051</v>
      </c>
      <c r="R123" s="176">
        <f t="shared" si="5"/>
        <v>502.3203728431011</v>
      </c>
      <c r="S123" s="175">
        <f t="shared" si="6"/>
        <v>517.10574220589365</v>
      </c>
      <c r="T123" s="175">
        <f t="shared" si="7"/>
        <v>2.9434142356417503E-2</v>
      </c>
    </row>
    <row r="124" spans="1:20" x14ac:dyDescent="0.35">
      <c r="A124">
        <v>2862.47</v>
      </c>
      <c r="B124">
        <v>726.28953075093807</v>
      </c>
      <c r="C124" s="133">
        <f t="shared" si="4"/>
        <v>512.67993296441966</v>
      </c>
      <c r="D124" s="145">
        <v>23954.0527728093</v>
      </c>
      <c r="Q124" s="8">
        <v>23954.0527728093</v>
      </c>
      <c r="R124" s="176">
        <f t="shared" si="5"/>
        <v>512.67993296441966</v>
      </c>
      <c r="S124" s="175">
        <f t="shared" si="6"/>
        <v>530.07736927247242</v>
      </c>
      <c r="T124" s="175">
        <f t="shared" si="7"/>
        <v>3.393430323566049E-2</v>
      </c>
    </row>
    <row r="125" spans="1:20" x14ac:dyDescent="0.35">
      <c r="A125">
        <v>2862.47</v>
      </c>
      <c r="B125">
        <v>1034.0187086780352</v>
      </c>
      <c r="C125" s="133">
        <f t="shared" si="4"/>
        <v>556.64124409686212</v>
      </c>
      <c r="D125" s="145">
        <v>31081.371963744201</v>
      </c>
      <c r="Q125" s="8">
        <v>31081.371963744201</v>
      </c>
      <c r="R125" s="176">
        <f t="shared" si="5"/>
        <v>556.64124409686212</v>
      </c>
      <c r="S125" s="175">
        <f t="shared" si="6"/>
        <v>539.52893697136824</v>
      </c>
      <c r="T125" s="175">
        <f t="shared" si="7"/>
        <v>-3.0742075451592243E-2</v>
      </c>
    </row>
    <row r="126" spans="1:20" x14ac:dyDescent="0.35">
      <c r="A126">
        <v>2862.47</v>
      </c>
      <c r="B126">
        <v>1021.1829598904269</v>
      </c>
      <c r="C126" s="133">
        <f t="shared" si="4"/>
        <v>554.8075656986324</v>
      </c>
      <c r="D126" s="145">
        <v>45016.2336447989</v>
      </c>
      <c r="Q126" s="8">
        <v>45016.2336447989</v>
      </c>
      <c r="R126" s="176">
        <f t="shared" si="5"/>
        <v>554.8075656986324</v>
      </c>
      <c r="S126" s="175">
        <f t="shared" si="6"/>
        <v>558.00801515279068</v>
      </c>
      <c r="T126" s="175">
        <f t="shared" si="7"/>
        <v>5.7685757225176548E-3</v>
      </c>
    </row>
    <row r="127" spans="1:20" x14ac:dyDescent="0.35">
      <c r="A127">
        <v>2862.47</v>
      </c>
      <c r="B127">
        <v>1108.5147198804575</v>
      </c>
      <c r="C127" s="133">
        <f t="shared" si="4"/>
        <v>567.28353141149387</v>
      </c>
      <c r="D127" s="145">
        <v>54061.366139626101</v>
      </c>
      <c r="Q127" s="8">
        <v>54061.366139626101</v>
      </c>
      <c r="R127" s="176">
        <f t="shared" si="5"/>
        <v>567.28353141149387</v>
      </c>
      <c r="S127" s="175">
        <f t="shared" si="6"/>
        <v>570.00280307095727</v>
      </c>
      <c r="T127" s="175">
        <f t="shared" si="7"/>
        <v>4.7934965654605755E-3</v>
      </c>
    </row>
    <row r="128" spans="1:20" x14ac:dyDescent="0.35">
      <c r="A128">
        <v>2862.47</v>
      </c>
      <c r="B128">
        <v>1302.4477278174713</v>
      </c>
      <c r="C128" s="133">
        <f t="shared" si="4"/>
        <v>594.98824683106727</v>
      </c>
      <c r="D128" s="145">
        <v>63550.072249703</v>
      </c>
      <c r="Q128" s="8">
        <v>63550.072249703</v>
      </c>
      <c r="R128" s="176">
        <f t="shared" si="5"/>
        <v>594.98824683106727</v>
      </c>
      <c r="S128" s="175">
        <f t="shared" si="6"/>
        <v>582.58581580993837</v>
      </c>
      <c r="T128" s="175">
        <f t="shared" si="7"/>
        <v>-2.0844833636941229E-2</v>
      </c>
    </row>
    <row r="129" spans="1:20" x14ac:dyDescent="0.35">
      <c r="A129">
        <v>2862.47</v>
      </c>
      <c r="B129">
        <v>1298.0347070629991</v>
      </c>
      <c r="C129" s="133">
        <f t="shared" si="4"/>
        <v>594.3578152947141</v>
      </c>
      <c r="D129" s="145">
        <v>71394.000753582499</v>
      </c>
      <c r="Q129" s="8">
        <v>71394.000753582499</v>
      </c>
      <c r="R129" s="176">
        <f t="shared" si="5"/>
        <v>594.3578152947141</v>
      </c>
      <c r="S129" s="175">
        <f t="shared" si="6"/>
        <v>592.98768210687786</v>
      </c>
      <c r="T129" s="175">
        <f t="shared" si="7"/>
        <v>-2.3052328960406765E-3</v>
      </c>
    </row>
    <row r="130" spans="1:20" x14ac:dyDescent="0.35">
      <c r="A130">
        <v>2862.47</v>
      </c>
      <c r="B130">
        <v>423.41312925348001</v>
      </c>
      <c r="C130" s="133">
        <f t="shared" si="4"/>
        <v>469.41187560763996</v>
      </c>
      <c r="D130" s="145">
        <v>3495.45982983364</v>
      </c>
      <c r="Q130" s="8">
        <v>3495.45982983364</v>
      </c>
      <c r="R130" s="176">
        <f t="shared" si="5"/>
        <v>469.41187560763996</v>
      </c>
      <c r="S130" s="175">
        <f t="shared" si="6"/>
        <v>502.94714386168596</v>
      </c>
      <c r="T130" s="175">
        <f t="shared" si="7"/>
        <v>7.1441030780560411E-2</v>
      </c>
    </row>
    <row r="131" spans="1:20" x14ac:dyDescent="0.35">
      <c r="A131">
        <v>2862.47</v>
      </c>
      <c r="B131">
        <v>647.26260159892138</v>
      </c>
      <c r="C131" s="133">
        <f t="shared" ref="C131:C194" si="8">SUM(A131:B131)/7</f>
        <v>501.39037165698875</v>
      </c>
      <c r="D131" s="145">
        <v>14172.2970393051</v>
      </c>
      <c r="Q131" s="8">
        <v>14172.2970393051</v>
      </c>
      <c r="R131" s="176">
        <f t="shared" ref="R131:R194" si="9">C131</f>
        <v>501.39037165698875</v>
      </c>
      <c r="S131" s="175">
        <f t="shared" ref="S131:S194" si="10">$G$17+Q131*$G$18</f>
        <v>517.10574220589365</v>
      </c>
      <c r="T131" s="175">
        <f t="shared" ref="T131:T194" si="11">S131/R131-1</f>
        <v>3.1343582639947742E-2</v>
      </c>
    </row>
    <row r="132" spans="1:20" x14ac:dyDescent="0.35">
      <c r="A132">
        <v>2862.47</v>
      </c>
      <c r="B132">
        <v>700.21908171726579</v>
      </c>
      <c r="C132" s="133">
        <f t="shared" si="8"/>
        <v>508.95558310246651</v>
      </c>
      <c r="D132" s="145">
        <v>23954.0527728093</v>
      </c>
      <c r="Q132" s="8">
        <v>23954.0527728093</v>
      </c>
      <c r="R132" s="176">
        <f t="shared" si="9"/>
        <v>508.95558310246651</v>
      </c>
      <c r="S132" s="175">
        <f t="shared" si="10"/>
        <v>530.07736927247242</v>
      </c>
      <c r="T132" s="175">
        <f t="shared" si="11"/>
        <v>4.1500254386154456E-2</v>
      </c>
    </row>
    <row r="133" spans="1:20" x14ac:dyDescent="0.35">
      <c r="A133">
        <v>2862.47</v>
      </c>
      <c r="B133">
        <v>974.03083732440746</v>
      </c>
      <c r="C133" s="133">
        <f t="shared" si="8"/>
        <v>548.07154818920105</v>
      </c>
      <c r="D133" s="145">
        <v>31081.371963744201</v>
      </c>
      <c r="Q133" s="8">
        <v>31081.371963744201</v>
      </c>
      <c r="R133" s="176">
        <f t="shared" si="9"/>
        <v>548.07154818920105</v>
      </c>
      <c r="S133" s="175">
        <f t="shared" si="10"/>
        <v>539.52893697136824</v>
      </c>
      <c r="T133" s="175">
        <f t="shared" si="11"/>
        <v>-1.5586671568807331E-2</v>
      </c>
    </row>
    <row r="134" spans="1:20" x14ac:dyDescent="0.35">
      <c r="A134">
        <v>2862.47</v>
      </c>
      <c r="B134">
        <v>959.09582371149361</v>
      </c>
      <c r="C134" s="133">
        <f t="shared" si="8"/>
        <v>545.93797481592765</v>
      </c>
      <c r="D134" s="145">
        <v>45016.2336447989</v>
      </c>
      <c r="Q134" s="8">
        <v>45016.2336447989</v>
      </c>
      <c r="R134" s="176">
        <f t="shared" si="9"/>
        <v>545.93797481592765</v>
      </c>
      <c r="S134" s="175">
        <f t="shared" si="10"/>
        <v>558.00801515279068</v>
      </c>
      <c r="T134" s="175">
        <f t="shared" si="11"/>
        <v>2.2108812527526833E-2</v>
      </c>
    </row>
    <row r="135" spans="1:20" x14ac:dyDescent="0.35">
      <c r="A135">
        <v>2862.47</v>
      </c>
      <c r="B135">
        <v>1027.9331536127686</v>
      </c>
      <c r="C135" s="133">
        <f t="shared" si="8"/>
        <v>555.77187908753842</v>
      </c>
      <c r="D135" s="145">
        <v>54061.366139626101</v>
      </c>
      <c r="Q135" s="8">
        <v>54061.366139626101</v>
      </c>
      <c r="R135" s="176">
        <f t="shared" si="9"/>
        <v>555.77187908753842</v>
      </c>
      <c r="S135" s="175">
        <f t="shared" si="10"/>
        <v>570.00280307095727</v>
      </c>
      <c r="T135" s="175">
        <f t="shared" si="11"/>
        <v>2.56056927651378E-2</v>
      </c>
    </row>
    <row r="136" spans="1:20" x14ac:dyDescent="0.35">
      <c r="A136">
        <v>2862.47</v>
      </c>
      <c r="B136">
        <v>1161.7436365061103</v>
      </c>
      <c r="C136" s="133">
        <f t="shared" si="8"/>
        <v>574.88766235801575</v>
      </c>
      <c r="D136" s="145">
        <v>63550.072249703</v>
      </c>
      <c r="Q136" s="8">
        <v>63550.072249703</v>
      </c>
      <c r="R136" s="176">
        <f t="shared" si="9"/>
        <v>574.88766235801575</v>
      </c>
      <c r="S136" s="175">
        <f t="shared" si="10"/>
        <v>582.58581580993837</v>
      </c>
      <c r="T136" s="175">
        <f t="shared" si="11"/>
        <v>1.3390709100186804E-2</v>
      </c>
    </row>
    <row r="137" spans="1:20" x14ac:dyDescent="0.35">
      <c r="A137">
        <v>2862.47</v>
      </c>
      <c r="B137">
        <v>1144.8130684437992</v>
      </c>
      <c r="C137" s="133">
        <f t="shared" si="8"/>
        <v>572.46900977768553</v>
      </c>
      <c r="D137" s="145">
        <v>71394.000753582499</v>
      </c>
      <c r="Q137" s="8">
        <v>71394.000753582499</v>
      </c>
      <c r="R137" s="176">
        <f t="shared" si="9"/>
        <v>572.46900977768553</v>
      </c>
      <c r="S137" s="175">
        <f t="shared" si="10"/>
        <v>592.98768210687786</v>
      </c>
      <c r="T137" s="175">
        <f t="shared" si="11"/>
        <v>3.584241588406778E-2</v>
      </c>
    </row>
    <row r="138" spans="1:20" x14ac:dyDescent="0.35">
      <c r="A138">
        <v>2862.47</v>
      </c>
      <c r="B138">
        <v>433.48631455678139</v>
      </c>
      <c r="C138" s="133">
        <f t="shared" si="8"/>
        <v>470.85090207954016</v>
      </c>
      <c r="D138" s="145">
        <v>3495.45982983364</v>
      </c>
      <c r="Q138" s="8">
        <v>3495.45982983364</v>
      </c>
      <c r="R138" s="176">
        <f t="shared" si="9"/>
        <v>470.85090207954016</v>
      </c>
      <c r="S138" s="175">
        <f t="shared" si="10"/>
        <v>502.94714386168596</v>
      </c>
      <c r="T138" s="175">
        <f t="shared" si="11"/>
        <v>6.8166465521019237E-2</v>
      </c>
    </row>
    <row r="139" spans="1:20" x14ac:dyDescent="0.35">
      <c r="A139">
        <v>2862.47</v>
      </c>
      <c r="B139">
        <v>654.43969593450743</v>
      </c>
      <c r="C139" s="133">
        <f t="shared" si="8"/>
        <v>502.41567084778671</v>
      </c>
      <c r="D139" s="145">
        <v>14172.2970393051</v>
      </c>
      <c r="Q139" s="8">
        <v>14172.2970393051</v>
      </c>
      <c r="R139" s="176">
        <f t="shared" si="9"/>
        <v>502.41567084778671</v>
      </c>
      <c r="S139" s="175">
        <f t="shared" si="10"/>
        <v>517.10574220589365</v>
      </c>
      <c r="T139" s="175">
        <f t="shared" si="11"/>
        <v>2.9238879697599085E-2</v>
      </c>
    </row>
    <row r="140" spans="1:20" x14ac:dyDescent="0.35">
      <c r="A140">
        <v>2862.47</v>
      </c>
      <c r="B140">
        <v>708.5443852083381</v>
      </c>
      <c r="C140" s="133">
        <f t="shared" si="8"/>
        <v>510.14491217261968</v>
      </c>
      <c r="D140" s="145">
        <v>23954.0527728093</v>
      </c>
      <c r="Q140" s="8">
        <v>23954.0527728093</v>
      </c>
      <c r="R140" s="176">
        <f t="shared" si="9"/>
        <v>510.14491217261968</v>
      </c>
      <c r="S140" s="175">
        <f t="shared" si="10"/>
        <v>530.07736927247242</v>
      </c>
      <c r="T140" s="175">
        <f t="shared" si="11"/>
        <v>3.9072147196301144E-2</v>
      </c>
    </row>
    <row r="141" spans="1:20" x14ac:dyDescent="0.35">
      <c r="A141">
        <v>2862.47</v>
      </c>
      <c r="B141">
        <v>974.4499811711936</v>
      </c>
      <c r="C141" s="133">
        <f t="shared" si="8"/>
        <v>548.13142588159906</v>
      </c>
      <c r="D141" s="145">
        <v>31081.371963744201</v>
      </c>
      <c r="Q141" s="8">
        <v>31081.371963744201</v>
      </c>
      <c r="R141" s="176">
        <f t="shared" si="9"/>
        <v>548.13142588159906</v>
      </c>
      <c r="S141" s="175">
        <f t="shared" si="10"/>
        <v>539.52893697136824</v>
      </c>
      <c r="T141" s="175">
        <f t="shared" si="11"/>
        <v>-1.5694208549336119E-2</v>
      </c>
    </row>
    <row r="142" spans="1:20" x14ac:dyDescent="0.35">
      <c r="A142">
        <v>2862.47</v>
      </c>
      <c r="B142">
        <v>959.53984662426865</v>
      </c>
      <c r="C142" s="133">
        <f t="shared" si="8"/>
        <v>546.00140666060975</v>
      </c>
      <c r="D142" s="145">
        <v>45016.2336447989</v>
      </c>
      <c r="Q142" s="8">
        <v>45016.2336447989</v>
      </c>
      <c r="R142" s="176">
        <f t="shared" si="9"/>
        <v>546.00140666060975</v>
      </c>
      <c r="S142" s="175">
        <f t="shared" si="10"/>
        <v>558.00801515279068</v>
      </c>
      <c r="T142" s="175">
        <f t="shared" si="11"/>
        <v>2.1990068790507911E-2</v>
      </c>
    </row>
    <row r="143" spans="1:20" x14ac:dyDescent="0.35">
      <c r="A143">
        <v>2862.47</v>
      </c>
      <c r="B143">
        <v>1027.0349127628351</v>
      </c>
      <c r="C143" s="133">
        <f t="shared" si="8"/>
        <v>555.64355896611926</v>
      </c>
      <c r="D143" s="145">
        <v>54061.366139626101</v>
      </c>
      <c r="Q143" s="8">
        <v>54061.366139626101</v>
      </c>
      <c r="R143" s="176">
        <f t="shared" si="9"/>
        <v>555.64355896611926</v>
      </c>
      <c r="S143" s="175">
        <f t="shared" si="10"/>
        <v>570.00280307095727</v>
      </c>
      <c r="T143" s="175">
        <f t="shared" si="11"/>
        <v>2.5842545770810466E-2</v>
      </c>
    </row>
    <row r="144" spans="1:20" x14ac:dyDescent="0.35">
      <c r="A144">
        <v>2862.47</v>
      </c>
      <c r="B144">
        <v>1161.582951712277</v>
      </c>
      <c r="C144" s="133">
        <f t="shared" si="8"/>
        <v>574.86470738746812</v>
      </c>
      <c r="D144" s="145">
        <v>63550.072249703</v>
      </c>
      <c r="Q144" s="8">
        <v>63550.072249703</v>
      </c>
      <c r="R144" s="176">
        <f t="shared" si="9"/>
        <v>574.86470738746812</v>
      </c>
      <c r="S144" s="175">
        <f t="shared" si="10"/>
        <v>582.58581580993837</v>
      </c>
      <c r="T144" s="175">
        <f t="shared" si="11"/>
        <v>1.3431174889061426E-2</v>
      </c>
    </row>
    <row r="145" spans="1:20" x14ac:dyDescent="0.35">
      <c r="A145">
        <v>2862.47</v>
      </c>
      <c r="B145">
        <v>1144.7918810634296</v>
      </c>
      <c r="C145" s="133">
        <f t="shared" si="8"/>
        <v>572.46598300906135</v>
      </c>
      <c r="D145" s="145">
        <v>71394.000753582499</v>
      </c>
      <c r="Q145" s="8">
        <v>71394.000753582499</v>
      </c>
      <c r="R145" s="176">
        <f t="shared" si="9"/>
        <v>572.46598300906135</v>
      </c>
      <c r="S145" s="175">
        <f t="shared" si="10"/>
        <v>592.98768210687786</v>
      </c>
      <c r="T145" s="175">
        <f t="shared" si="11"/>
        <v>3.5847892638001033E-2</v>
      </c>
    </row>
    <row r="146" spans="1:20" x14ac:dyDescent="0.35">
      <c r="A146">
        <v>2862.47</v>
      </c>
      <c r="B146">
        <v>459.02134853755473</v>
      </c>
      <c r="C146" s="133">
        <f t="shared" si="8"/>
        <v>474.49876407679352</v>
      </c>
      <c r="D146" s="145">
        <v>3495.45982983364</v>
      </c>
      <c r="Q146" s="8">
        <v>3495.45982983364</v>
      </c>
      <c r="R146" s="176">
        <f t="shared" si="9"/>
        <v>474.49876407679352</v>
      </c>
      <c r="S146" s="175">
        <f t="shared" si="10"/>
        <v>502.94714386168596</v>
      </c>
      <c r="T146" s="175">
        <f t="shared" si="11"/>
        <v>5.9954591958195858E-2</v>
      </c>
    </row>
    <row r="147" spans="1:20" x14ac:dyDescent="0.35">
      <c r="A147">
        <v>2862.47</v>
      </c>
      <c r="B147">
        <v>673.96283037847695</v>
      </c>
      <c r="C147" s="133">
        <f t="shared" si="8"/>
        <v>505.20469005406812</v>
      </c>
      <c r="D147" s="145">
        <v>14172.2970393051</v>
      </c>
      <c r="Q147" s="8">
        <v>14172.2970393051</v>
      </c>
      <c r="R147" s="176">
        <f t="shared" si="9"/>
        <v>505.20469005406812</v>
      </c>
      <c r="S147" s="175">
        <f t="shared" si="10"/>
        <v>517.10574220589365</v>
      </c>
      <c r="T147" s="175">
        <f t="shared" si="11"/>
        <v>2.3556891664152646E-2</v>
      </c>
    </row>
    <row r="148" spans="1:20" x14ac:dyDescent="0.35">
      <c r="A148">
        <v>2862.47</v>
      </c>
      <c r="B148">
        <v>730.95050467334363</v>
      </c>
      <c r="C148" s="133">
        <f t="shared" si="8"/>
        <v>513.34578638190612</v>
      </c>
      <c r="D148" s="145">
        <v>23954.0527728093</v>
      </c>
      <c r="Q148" s="8">
        <v>23954.0527728093</v>
      </c>
      <c r="R148" s="176">
        <f t="shared" si="9"/>
        <v>513.34578638190612</v>
      </c>
      <c r="S148" s="175">
        <f t="shared" si="10"/>
        <v>530.07736927247242</v>
      </c>
      <c r="T148" s="175">
        <f t="shared" si="11"/>
        <v>3.2593201959426832E-2</v>
      </c>
    </row>
    <row r="149" spans="1:20" x14ac:dyDescent="0.35">
      <c r="A149">
        <v>2862.47</v>
      </c>
      <c r="B149">
        <v>993.22859983536034</v>
      </c>
      <c r="C149" s="133">
        <f t="shared" si="8"/>
        <v>550.81408569076575</v>
      </c>
      <c r="D149" s="145">
        <v>31081.371963744201</v>
      </c>
      <c r="Q149" s="8">
        <v>31081.371963744201</v>
      </c>
      <c r="R149" s="176">
        <f t="shared" si="9"/>
        <v>550.81408569076575</v>
      </c>
      <c r="S149" s="175">
        <f t="shared" si="10"/>
        <v>539.52893697136824</v>
      </c>
      <c r="T149" s="175">
        <f t="shared" si="11"/>
        <v>-2.0488126597643208E-2</v>
      </c>
    </row>
    <row r="150" spans="1:20" x14ac:dyDescent="0.35">
      <c r="A150">
        <v>2862.47</v>
      </c>
      <c r="B150">
        <v>985.63856417427417</v>
      </c>
      <c r="C150" s="133">
        <f t="shared" si="8"/>
        <v>549.72979488203907</v>
      </c>
      <c r="D150" s="145">
        <v>45016.2336447989</v>
      </c>
      <c r="Q150" s="8">
        <v>45016.2336447989</v>
      </c>
      <c r="R150" s="176">
        <f t="shared" si="9"/>
        <v>549.72979488203907</v>
      </c>
      <c r="S150" s="175">
        <f t="shared" si="10"/>
        <v>558.00801515279068</v>
      </c>
      <c r="T150" s="175">
        <f t="shared" si="11"/>
        <v>1.505870765569095E-2</v>
      </c>
    </row>
    <row r="151" spans="1:20" x14ac:dyDescent="0.35">
      <c r="A151">
        <v>2862.47</v>
      </c>
      <c r="B151">
        <v>1048.0075429398992</v>
      </c>
      <c r="C151" s="133">
        <f t="shared" si="8"/>
        <v>558.63964899141411</v>
      </c>
      <c r="D151" s="145">
        <v>54061.366139626101</v>
      </c>
      <c r="Q151" s="8">
        <v>54061.366139626101</v>
      </c>
      <c r="R151" s="176">
        <f t="shared" si="9"/>
        <v>558.63964899141411</v>
      </c>
      <c r="S151" s="175">
        <f t="shared" si="10"/>
        <v>570.00280307095727</v>
      </c>
      <c r="T151" s="175">
        <f t="shared" si="11"/>
        <v>2.0340758304675521E-2</v>
      </c>
    </row>
    <row r="152" spans="1:20" x14ac:dyDescent="0.35">
      <c r="A152">
        <v>2862.47</v>
      </c>
      <c r="B152">
        <v>1161.598842732963</v>
      </c>
      <c r="C152" s="133">
        <f t="shared" si="8"/>
        <v>574.86697753328042</v>
      </c>
      <c r="D152" s="145">
        <v>63550.072249703</v>
      </c>
      <c r="Q152" s="8">
        <v>63550.072249703</v>
      </c>
      <c r="R152" s="176">
        <f t="shared" si="9"/>
        <v>574.86697753328042</v>
      </c>
      <c r="S152" s="175">
        <f t="shared" si="10"/>
        <v>582.58581580993837</v>
      </c>
      <c r="T152" s="175">
        <f t="shared" si="11"/>
        <v>1.3427172856195435E-2</v>
      </c>
    </row>
    <row r="153" spans="1:20" x14ac:dyDescent="0.35">
      <c r="A153">
        <v>2862.47</v>
      </c>
      <c r="B153">
        <v>1144.3133770654547</v>
      </c>
      <c r="C153" s="133">
        <f t="shared" si="8"/>
        <v>572.39762529506493</v>
      </c>
      <c r="D153" s="145">
        <v>71394.000753582499</v>
      </c>
      <c r="Q153" s="8">
        <v>71394.000753582499</v>
      </c>
      <c r="R153" s="176">
        <f t="shared" si="9"/>
        <v>572.39762529506493</v>
      </c>
      <c r="S153" s="175">
        <f t="shared" si="10"/>
        <v>592.98768210687786</v>
      </c>
      <c r="T153" s="175">
        <f t="shared" si="11"/>
        <v>3.5971597193819482E-2</v>
      </c>
    </row>
    <row r="154" spans="1:20" x14ac:dyDescent="0.35">
      <c r="A154">
        <v>2862.47</v>
      </c>
      <c r="B154">
        <v>469.32916794996305</v>
      </c>
      <c r="C154" s="133">
        <f t="shared" si="8"/>
        <v>475.97130970713755</v>
      </c>
      <c r="D154" s="145">
        <v>3495.45982983364</v>
      </c>
      <c r="Q154" s="8">
        <v>3495.45982983364</v>
      </c>
      <c r="R154" s="176">
        <f t="shared" si="9"/>
        <v>475.97130970713755</v>
      </c>
      <c r="S154" s="175">
        <f t="shared" si="10"/>
        <v>502.94714386168596</v>
      </c>
      <c r="T154" s="175">
        <f t="shared" si="11"/>
        <v>5.667533652636858E-2</v>
      </c>
    </row>
    <row r="155" spans="1:20" x14ac:dyDescent="0.35">
      <c r="A155">
        <v>2862.47</v>
      </c>
      <c r="B155">
        <v>680.68430390926869</v>
      </c>
      <c r="C155" s="133">
        <f t="shared" si="8"/>
        <v>506.16490055846691</v>
      </c>
      <c r="D155" s="145">
        <v>14172.2970393051</v>
      </c>
      <c r="Q155" s="8">
        <v>14172.2970393051</v>
      </c>
      <c r="R155" s="176">
        <f t="shared" si="9"/>
        <v>506.16490055846691</v>
      </c>
      <c r="S155" s="175">
        <f t="shared" si="10"/>
        <v>517.10574220589365</v>
      </c>
      <c r="T155" s="175">
        <f t="shared" si="11"/>
        <v>2.1615172516615377E-2</v>
      </c>
    </row>
    <row r="156" spans="1:20" x14ac:dyDescent="0.35">
      <c r="A156">
        <v>2862.47</v>
      </c>
      <c r="B156">
        <v>738.63294953725199</v>
      </c>
      <c r="C156" s="133">
        <f t="shared" si="8"/>
        <v>514.4432785053217</v>
      </c>
      <c r="D156" s="145">
        <v>23954.0527728093</v>
      </c>
      <c r="Q156" s="8">
        <v>23954.0527728093</v>
      </c>
      <c r="R156" s="176">
        <f t="shared" si="9"/>
        <v>514.4432785053217</v>
      </c>
      <c r="S156" s="175">
        <f t="shared" si="10"/>
        <v>530.07736927247242</v>
      </c>
      <c r="T156" s="175">
        <f t="shared" si="11"/>
        <v>3.0390310108773244E-2</v>
      </c>
    </row>
    <row r="157" spans="1:20" x14ac:dyDescent="0.35">
      <c r="A157">
        <v>2862.47</v>
      </c>
      <c r="B157">
        <v>993.52415800786866</v>
      </c>
      <c r="C157" s="133">
        <f t="shared" si="8"/>
        <v>550.85630828683838</v>
      </c>
      <c r="D157" s="145">
        <v>31081.371963744201</v>
      </c>
      <c r="Q157" s="8">
        <v>31081.371963744201</v>
      </c>
      <c r="R157" s="176">
        <f t="shared" si="9"/>
        <v>550.85630828683838</v>
      </c>
      <c r="S157" s="175">
        <f t="shared" si="10"/>
        <v>539.52893697136824</v>
      </c>
      <c r="T157" s="175">
        <f t="shared" si="11"/>
        <v>-2.056320522260735E-2</v>
      </c>
    </row>
    <row r="158" spans="1:20" x14ac:dyDescent="0.35">
      <c r="A158">
        <v>2862.47</v>
      </c>
      <c r="B158">
        <v>986.00567765655478</v>
      </c>
      <c r="C158" s="133">
        <f t="shared" si="8"/>
        <v>549.78223966522205</v>
      </c>
      <c r="D158" s="145">
        <v>45016.2336447989</v>
      </c>
      <c r="Q158" s="8">
        <v>45016.2336447989</v>
      </c>
      <c r="R158" s="176">
        <f t="shared" si="9"/>
        <v>549.78223966522205</v>
      </c>
      <c r="S158" s="175">
        <f t="shared" si="10"/>
        <v>558.00801515279068</v>
      </c>
      <c r="T158" s="175">
        <f t="shared" si="11"/>
        <v>1.4961879257099131E-2</v>
      </c>
    </row>
    <row r="159" spans="1:20" x14ac:dyDescent="0.35">
      <c r="A159">
        <v>2862.47</v>
      </c>
      <c r="B159">
        <v>1047.8204326062573</v>
      </c>
      <c r="C159" s="133">
        <f t="shared" si="8"/>
        <v>558.61291894375097</v>
      </c>
      <c r="D159" s="145">
        <v>54061.366139626101</v>
      </c>
      <c r="Q159" s="8">
        <v>54061.366139626101</v>
      </c>
      <c r="R159" s="176">
        <f t="shared" si="9"/>
        <v>558.61291894375097</v>
      </c>
      <c r="S159" s="175">
        <f t="shared" si="10"/>
        <v>570.00280307095727</v>
      </c>
      <c r="T159" s="175">
        <f t="shared" si="11"/>
        <v>2.0389582376187709E-2</v>
      </c>
    </row>
    <row r="160" spans="1:20" x14ac:dyDescent="0.35">
      <c r="A160">
        <v>2862.47</v>
      </c>
      <c r="B160">
        <v>1161.3157929027379</v>
      </c>
      <c r="C160" s="133">
        <f t="shared" si="8"/>
        <v>574.82654184324826</v>
      </c>
      <c r="D160" s="145">
        <v>63550.072249703</v>
      </c>
      <c r="Q160" s="8">
        <v>63550.072249703</v>
      </c>
      <c r="R160" s="176">
        <f t="shared" si="9"/>
        <v>574.82654184324826</v>
      </c>
      <c r="S160" s="175">
        <f t="shared" si="10"/>
        <v>582.58581580993837</v>
      </c>
      <c r="T160" s="175">
        <f t="shared" si="11"/>
        <v>1.3498461539039441E-2</v>
      </c>
    </row>
    <row r="161" spans="1:20" x14ac:dyDescent="0.35">
      <c r="A161">
        <v>2862.47</v>
      </c>
      <c r="B161">
        <v>1144.1802963608047</v>
      </c>
      <c r="C161" s="133">
        <f t="shared" si="8"/>
        <v>572.37861376582919</v>
      </c>
      <c r="D161" s="145">
        <v>71394.000753582499</v>
      </c>
      <c r="Q161" s="8">
        <v>71394.000753582499</v>
      </c>
      <c r="R161" s="176">
        <f t="shared" si="9"/>
        <v>572.37861376582919</v>
      </c>
      <c r="S161" s="175">
        <f t="shared" si="10"/>
        <v>592.98768210687786</v>
      </c>
      <c r="T161" s="175">
        <f t="shared" si="11"/>
        <v>3.6006006942600699E-2</v>
      </c>
    </row>
    <row r="162" spans="1:20" x14ac:dyDescent="0.35">
      <c r="A162">
        <v>2862.47</v>
      </c>
      <c r="B162">
        <v>465.31636619522419</v>
      </c>
      <c r="C162" s="133">
        <f t="shared" si="8"/>
        <v>475.39805231360344</v>
      </c>
      <c r="D162" s="145">
        <v>3495.45982983364</v>
      </c>
      <c r="Q162" s="8">
        <v>3495.45982983364</v>
      </c>
      <c r="R162" s="176">
        <f t="shared" si="9"/>
        <v>475.39805231360344</v>
      </c>
      <c r="S162" s="175">
        <f t="shared" si="10"/>
        <v>502.94714386168596</v>
      </c>
      <c r="T162" s="175">
        <f t="shared" si="11"/>
        <v>5.7949525485033737E-2</v>
      </c>
    </row>
    <row r="163" spans="1:20" x14ac:dyDescent="0.35">
      <c r="A163">
        <v>2862.47</v>
      </c>
      <c r="B163">
        <v>677.62427722237703</v>
      </c>
      <c r="C163" s="133">
        <f t="shared" si="8"/>
        <v>505.72775388891102</v>
      </c>
      <c r="D163" s="145">
        <v>14172.2970393051</v>
      </c>
      <c r="Q163" s="8">
        <v>14172.2970393051</v>
      </c>
      <c r="R163" s="176">
        <f t="shared" si="9"/>
        <v>505.72775388891102</v>
      </c>
      <c r="S163" s="175">
        <f t="shared" si="10"/>
        <v>517.10574220589365</v>
      </c>
      <c r="T163" s="175">
        <f t="shared" si="11"/>
        <v>2.2498247781516767E-2</v>
      </c>
    </row>
    <row r="164" spans="1:20" x14ac:dyDescent="0.35">
      <c r="A164">
        <v>2862.47</v>
      </c>
      <c r="B164">
        <v>741.78929484733521</v>
      </c>
      <c r="C164" s="133">
        <f t="shared" si="8"/>
        <v>514.89418497819065</v>
      </c>
      <c r="D164" s="145">
        <v>23954.0527728093</v>
      </c>
      <c r="Q164" s="8">
        <v>23954.0527728093</v>
      </c>
      <c r="R164" s="176">
        <f t="shared" si="9"/>
        <v>514.89418497819065</v>
      </c>
      <c r="S164" s="175">
        <f t="shared" si="10"/>
        <v>530.07736927247242</v>
      </c>
      <c r="T164" s="175">
        <f t="shared" si="11"/>
        <v>2.9487970028103661E-2</v>
      </c>
    </row>
    <row r="165" spans="1:20" x14ac:dyDescent="0.35">
      <c r="A165">
        <v>2862.47</v>
      </c>
      <c r="B165">
        <v>1009.0298416474492</v>
      </c>
      <c r="C165" s="133">
        <f t="shared" si="8"/>
        <v>553.07140594963562</v>
      </c>
      <c r="D165" s="145">
        <v>31081.371963744201</v>
      </c>
      <c r="Q165" s="8">
        <v>31081.371963744201</v>
      </c>
      <c r="R165" s="176">
        <f t="shared" si="9"/>
        <v>553.07140594963562</v>
      </c>
      <c r="S165" s="175">
        <f t="shared" si="10"/>
        <v>539.52893697136824</v>
      </c>
      <c r="T165" s="175">
        <f t="shared" si="11"/>
        <v>-2.448593225501261E-2</v>
      </c>
    </row>
    <row r="166" spans="1:20" x14ac:dyDescent="0.35">
      <c r="A166">
        <v>2862.47</v>
      </c>
      <c r="B166">
        <v>998.17451710315481</v>
      </c>
      <c r="C166" s="133">
        <f t="shared" si="8"/>
        <v>551.52064530045061</v>
      </c>
      <c r="D166" s="145">
        <v>45016.2336447989</v>
      </c>
      <c r="Q166" s="8">
        <v>45016.2336447989</v>
      </c>
      <c r="R166" s="176">
        <f t="shared" si="9"/>
        <v>551.52064530045061</v>
      </c>
      <c r="S166" s="175">
        <f t="shared" si="10"/>
        <v>558.00801515279068</v>
      </c>
      <c r="T166" s="175">
        <f t="shared" si="11"/>
        <v>1.1762696297263675E-2</v>
      </c>
    </row>
    <row r="167" spans="1:20" x14ac:dyDescent="0.35">
      <c r="A167">
        <v>2862.47</v>
      </c>
      <c r="B167">
        <v>1056.9643145277632</v>
      </c>
      <c r="C167" s="133">
        <f t="shared" si="8"/>
        <v>559.91918778968045</v>
      </c>
      <c r="D167" s="145">
        <v>54061.366139626101</v>
      </c>
      <c r="Q167" s="8">
        <v>54061.366139626101</v>
      </c>
      <c r="R167" s="176">
        <f t="shared" si="9"/>
        <v>559.91918778968045</v>
      </c>
      <c r="S167" s="175">
        <f t="shared" si="10"/>
        <v>570.00280307095727</v>
      </c>
      <c r="T167" s="175">
        <f t="shared" si="11"/>
        <v>1.8009054701416005E-2</v>
      </c>
    </row>
    <row r="168" spans="1:20" x14ac:dyDescent="0.35">
      <c r="A168">
        <v>2862.47</v>
      </c>
      <c r="B168">
        <v>1169.0574186039021</v>
      </c>
      <c r="C168" s="133">
        <f t="shared" si="8"/>
        <v>575.93248837198598</v>
      </c>
      <c r="D168" s="145">
        <v>63550.072249703</v>
      </c>
      <c r="Q168" s="8">
        <v>63550.072249703</v>
      </c>
      <c r="R168" s="176">
        <f t="shared" si="9"/>
        <v>575.93248837198598</v>
      </c>
      <c r="S168" s="175">
        <f t="shared" si="10"/>
        <v>582.58581580993837</v>
      </c>
      <c r="T168" s="175">
        <f t="shared" si="11"/>
        <v>1.155226970570733E-2</v>
      </c>
    </row>
    <row r="169" spans="1:20" x14ac:dyDescent="0.35">
      <c r="A169">
        <v>2862.47</v>
      </c>
      <c r="B169">
        <v>1162.0481226414131</v>
      </c>
      <c r="C169" s="133">
        <f t="shared" si="8"/>
        <v>574.93116037734467</v>
      </c>
      <c r="D169" s="145">
        <v>71394.000753582499</v>
      </c>
      <c r="Q169" s="8">
        <v>71394.000753582499</v>
      </c>
      <c r="R169" s="176">
        <f t="shared" si="9"/>
        <v>574.93116037734467</v>
      </c>
      <c r="S169" s="175">
        <f t="shared" si="10"/>
        <v>592.98768210687786</v>
      </c>
      <c r="T169" s="175">
        <f t="shared" si="11"/>
        <v>3.1406406495139594E-2</v>
      </c>
    </row>
    <row r="170" spans="1:20" x14ac:dyDescent="0.35">
      <c r="A170">
        <v>2862.47</v>
      </c>
      <c r="B170">
        <v>475.77734595682699</v>
      </c>
      <c r="C170" s="133">
        <f t="shared" si="8"/>
        <v>476.89247799383241</v>
      </c>
      <c r="D170" s="145">
        <v>3495.45982983364</v>
      </c>
      <c r="Q170" s="8">
        <v>3495.45982983364</v>
      </c>
      <c r="R170" s="176">
        <f t="shared" si="9"/>
        <v>476.89247799383241</v>
      </c>
      <c r="S170" s="175">
        <f t="shared" si="10"/>
        <v>502.94714386168596</v>
      </c>
      <c r="T170" s="175">
        <f t="shared" si="11"/>
        <v>5.4634256294959771E-2</v>
      </c>
    </row>
    <row r="171" spans="1:20" x14ac:dyDescent="0.35">
      <c r="A171">
        <v>2862.47</v>
      </c>
      <c r="B171">
        <v>684.04395851794914</v>
      </c>
      <c r="C171" s="133">
        <f t="shared" si="8"/>
        <v>506.64485121684987</v>
      </c>
      <c r="D171" s="145">
        <v>14172.2970393051</v>
      </c>
      <c r="Q171" s="8">
        <v>14172.2970393051</v>
      </c>
      <c r="R171" s="176">
        <f t="shared" si="9"/>
        <v>506.64485121684987</v>
      </c>
      <c r="S171" s="175">
        <f t="shared" si="10"/>
        <v>517.10574220589365</v>
      </c>
      <c r="T171" s="175">
        <f t="shared" si="11"/>
        <v>2.0647384383595258E-2</v>
      </c>
    </row>
    <row r="172" spans="1:20" x14ac:dyDescent="0.35">
      <c r="A172">
        <v>2862.47</v>
      </c>
      <c r="B172">
        <v>749.38997467890192</v>
      </c>
      <c r="C172" s="133">
        <f t="shared" si="8"/>
        <v>515.97999638270028</v>
      </c>
      <c r="D172" s="145">
        <v>23954.0527728093</v>
      </c>
      <c r="Q172" s="8">
        <v>23954.0527728093</v>
      </c>
      <c r="R172" s="176">
        <f t="shared" si="9"/>
        <v>515.97999638270028</v>
      </c>
      <c r="S172" s="175">
        <f t="shared" si="10"/>
        <v>530.07736927247242</v>
      </c>
      <c r="T172" s="175">
        <f t="shared" si="11"/>
        <v>2.7321549262766753E-2</v>
      </c>
    </row>
    <row r="173" spans="1:20" x14ac:dyDescent="0.35">
      <c r="A173">
        <v>2862.47</v>
      </c>
      <c r="B173">
        <v>1009.3070217108991</v>
      </c>
      <c r="C173" s="133">
        <f t="shared" si="8"/>
        <v>553.111003101557</v>
      </c>
      <c r="D173" s="145">
        <v>31081.371963744201</v>
      </c>
      <c r="Q173" s="8">
        <v>31081.371963744201</v>
      </c>
      <c r="R173" s="176">
        <f t="shared" si="9"/>
        <v>553.111003101557</v>
      </c>
      <c r="S173" s="175">
        <f t="shared" si="10"/>
        <v>539.52893697136824</v>
      </c>
      <c r="T173" s="175">
        <f t="shared" si="11"/>
        <v>-2.4555769192852184E-2</v>
      </c>
    </row>
    <row r="174" spans="1:20" x14ac:dyDescent="0.35">
      <c r="A174">
        <v>2862.47</v>
      </c>
      <c r="B174">
        <v>998.51201109030194</v>
      </c>
      <c r="C174" s="133">
        <f t="shared" si="8"/>
        <v>551.56885872718601</v>
      </c>
      <c r="D174" s="145">
        <v>45016.2336447989</v>
      </c>
      <c r="Q174" s="8">
        <v>45016.2336447989</v>
      </c>
      <c r="R174" s="176">
        <f t="shared" si="9"/>
        <v>551.56885872718601</v>
      </c>
      <c r="S174" s="175">
        <f t="shared" si="10"/>
        <v>558.00801515279068</v>
      </c>
      <c r="T174" s="175">
        <f t="shared" si="11"/>
        <v>1.1674256665729521E-2</v>
      </c>
    </row>
    <row r="175" spans="1:20" x14ac:dyDescent="0.35">
      <c r="A175">
        <v>2862.47</v>
      </c>
      <c r="B175">
        <v>1056.7187835577965</v>
      </c>
      <c r="C175" s="133">
        <f t="shared" si="8"/>
        <v>559.88411193682805</v>
      </c>
      <c r="D175" s="145">
        <v>54061.366139626101</v>
      </c>
      <c r="Q175" s="8">
        <v>54061.366139626101</v>
      </c>
      <c r="R175" s="176">
        <f t="shared" si="9"/>
        <v>559.88411193682805</v>
      </c>
      <c r="S175" s="175">
        <f t="shared" si="10"/>
        <v>570.00280307095727</v>
      </c>
      <c r="T175" s="175">
        <f t="shared" si="11"/>
        <v>1.8072831356341412E-2</v>
      </c>
    </row>
    <row r="176" spans="1:20" x14ac:dyDescent="0.35">
      <c r="A176">
        <v>2862.47</v>
      </c>
      <c r="B176">
        <v>1168.9711410893187</v>
      </c>
      <c r="C176" s="133">
        <f t="shared" si="8"/>
        <v>575.92016301275976</v>
      </c>
      <c r="D176" s="145">
        <v>63550.072249703</v>
      </c>
      <c r="Q176" s="8">
        <v>63550.072249703</v>
      </c>
      <c r="R176" s="176">
        <f t="shared" si="9"/>
        <v>575.92016301275976</v>
      </c>
      <c r="S176" s="175">
        <f t="shared" si="10"/>
        <v>582.58581580993837</v>
      </c>
      <c r="T176" s="175">
        <f t="shared" si="11"/>
        <v>1.1573918097100844E-2</v>
      </c>
    </row>
    <row r="177" spans="1:20" x14ac:dyDescent="0.35">
      <c r="A177">
        <v>2862.47</v>
      </c>
      <c r="B177">
        <v>1161.7514627043129</v>
      </c>
      <c r="C177" s="133">
        <f t="shared" si="8"/>
        <v>574.88878038633038</v>
      </c>
      <c r="D177" s="145">
        <v>71394.000753582499</v>
      </c>
      <c r="Q177" s="8">
        <v>71394.000753582499</v>
      </c>
      <c r="R177" s="176">
        <f t="shared" si="9"/>
        <v>574.88878038633038</v>
      </c>
      <c r="S177" s="175">
        <f t="shared" si="10"/>
        <v>592.98768210687786</v>
      </c>
      <c r="T177" s="175">
        <f t="shared" si="11"/>
        <v>3.1482440322430527E-2</v>
      </c>
    </row>
    <row r="178" spans="1:20" x14ac:dyDescent="0.35">
      <c r="A178">
        <v>2862.47</v>
      </c>
      <c r="B178">
        <v>426.56035210893447</v>
      </c>
      <c r="C178" s="133">
        <f t="shared" si="8"/>
        <v>469.86147887270494</v>
      </c>
      <c r="D178" s="145">
        <v>3495.45982983364</v>
      </c>
      <c r="Q178" s="8">
        <v>3495.45982983364</v>
      </c>
      <c r="R178" s="176">
        <f t="shared" si="9"/>
        <v>469.86147887270494</v>
      </c>
      <c r="S178" s="175">
        <f t="shared" si="10"/>
        <v>502.94714386168596</v>
      </c>
      <c r="T178" s="175">
        <f t="shared" si="11"/>
        <v>7.0415785240280693E-2</v>
      </c>
    </row>
    <row r="179" spans="1:20" x14ac:dyDescent="0.35">
      <c r="A179">
        <v>2862.47</v>
      </c>
      <c r="B179">
        <v>648.72706371841309</v>
      </c>
      <c r="C179" s="133">
        <f t="shared" si="8"/>
        <v>501.59958053120187</v>
      </c>
      <c r="D179" s="145">
        <v>14172.2970393051</v>
      </c>
      <c r="Q179" s="8">
        <v>14172.2970393051</v>
      </c>
      <c r="R179" s="176">
        <f t="shared" si="9"/>
        <v>501.59958053120187</v>
      </c>
      <c r="S179" s="175">
        <f t="shared" si="10"/>
        <v>517.10574220589365</v>
      </c>
      <c r="T179" s="175">
        <f t="shared" si="11"/>
        <v>3.0913426319596482E-2</v>
      </c>
    </row>
    <row r="180" spans="1:20" x14ac:dyDescent="0.35">
      <c r="A180">
        <v>2862.47</v>
      </c>
      <c r="B180">
        <v>701.78754515704088</v>
      </c>
      <c r="C180" s="133">
        <f t="shared" si="8"/>
        <v>509.17964930814867</v>
      </c>
      <c r="D180" s="145">
        <v>23954.0527728093</v>
      </c>
      <c r="Q180" s="8">
        <v>23954.0527728093</v>
      </c>
      <c r="R180" s="176">
        <f t="shared" si="9"/>
        <v>509.17964930814867</v>
      </c>
      <c r="S180" s="175">
        <f t="shared" si="10"/>
        <v>530.07736927247242</v>
      </c>
      <c r="T180" s="175">
        <f t="shared" si="11"/>
        <v>4.1041938719897253E-2</v>
      </c>
    </row>
    <row r="181" spans="1:20" x14ac:dyDescent="0.35">
      <c r="A181">
        <v>2862.47</v>
      </c>
      <c r="B181">
        <v>976.39866207177408</v>
      </c>
      <c r="C181" s="133">
        <f t="shared" si="8"/>
        <v>548.40980886739624</v>
      </c>
      <c r="D181" s="145">
        <v>31081.371963744201</v>
      </c>
      <c r="Q181" s="8">
        <v>31081.371963744201</v>
      </c>
      <c r="R181" s="176">
        <f t="shared" si="9"/>
        <v>548.40980886739624</v>
      </c>
      <c r="S181" s="175">
        <f t="shared" si="10"/>
        <v>539.52893697136824</v>
      </c>
      <c r="T181" s="175">
        <f t="shared" si="11"/>
        <v>-1.619386041684634E-2</v>
      </c>
    </row>
    <row r="182" spans="1:20" x14ac:dyDescent="0.35">
      <c r="A182">
        <v>2862.47</v>
      </c>
      <c r="B182">
        <v>959.19061234439914</v>
      </c>
      <c r="C182" s="133">
        <f t="shared" si="8"/>
        <v>545.95151604919988</v>
      </c>
      <c r="D182" s="145">
        <v>45016.2336447989</v>
      </c>
      <c r="Q182" s="8">
        <v>45016.2336447989</v>
      </c>
      <c r="R182" s="176">
        <f t="shared" si="9"/>
        <v>545.95151604919988</v>
      </c>
      <c r="S182" s="175">
        <f t="shared" si="10"/>
        <v>558.00801515279068</v>
      </c>
      <c r="T182" s="175">
        <f t="shared" si="11"/>
        <v>2.2083461166731766E-2</v>
      </c>
    </row>
    <row r="183" spans="1:20" x14ac:dyDescent="0.35">
      <c r="A183">
        <v>2862.47</v>
      </c>
      <c r="B183">
        <v>1022.4071177303853</v>
      </c>
      <c r="C183" s="133">
        <f t="shared" si="8"/>
        <v>554.98244539005498</v>
      </c>
      <c r="D183" s="145">
        <v>54061.366139626101</v>
      </c>
      <c r="Q183" s="8">
        <v>54061.366139626101</v>
      </c>
      <c r="R183" s="176">
        <f t="shared" si="9"/>
        <v>554.98244539005498</v>
      </c>
      <c r="S183" s="175">
        <f t="shared" si="10"/>
        <v>570.00280307095727</v>
      </c>
      <c r="T183" s="175">
        <f t="shared" si="11"/>
        <v>2.7064563583350187E-2</v>
      </c>
    </row>
    <row r="184" spans="1:20" x14ac:dyDescent="0.35">
      <c r="A184">
        <v>2862.47</v>
      </c>
      <c r="B184">
        <v>1142.7635099877825</v>
      </c>
      <c r="C184" s="133">
        <f t="shared" si="8"/>
        <v>572.17621571254028</v>
      </c>
      <c r="D184" s="145">
        <v>63550.072249703</v>
      </c>
      <c r="Q184" s="8">
        <v>63550.072249703</v>
      </c>
      <c r="R184" s="176">
        <f t="shared" si="9"/>
        <v>572.17621571254028</v>
      </c>
      <c r="S184" s="175">
        <f t="shared" si="10"/>
        <v>582.58581580993837</v>
      </c>
      <c r="T184" s="175">
        <f t="shared" si="11"/>
        <v>1.8192996862749444E-2</v>
      </c>
    </row>
    <row r="185" spans="1:20" x14ac:dyDescent="0.35">
      <c r="A185">
        <v>2862.47</v>
      </c>
      <c r="B185">
        <v>1150.6152108443491</v>
      </c>
      <c r="C185" s="133">
        <f t="shared" si="8"/>
        <v>573.2978872634784</v>
      </c>
      <c r="D185" s="145">
        <v>71394.000753582499</v>
      </c>
      <c r="Q185" s="8">
        <v>71394.000753582499</v>
      </c>
      <c r="R185" s="176">
        <f t="shared" si="9"/>
        <v>573.2978872634784</v>
      </c>
      <c r="S185" s="175">
        <f t="shared" si="10"/>
        <v>592.98768210687786</v>
      </c>
      <c r="T185" s="175">
        <f t="shared" si="11"/>
        <v>3.4344788775316548E-2</v>
      </c>
    </row>
    <row r="186" spans="1:20" x14ac:dyDescent="0.35">
      <c r="A186">
        <v>2862.47</v>
      </c>
      <c r="B186">
        <v>436.76900394051859</v>
      </c>
      <c r="C186" s="133">
        <f t="shared" si="8"/>
        <v>471.31985770578831</v>
      </c>
      <c r="D186" s="145">
        <v>3495.45982983364</v>
      </c>
      <c r="Q186" s="8">
        <v>3495.45982983364</v>
      </c>
      <c r="R186" s="176">
        <f t="shared" si="9"/>
        <v>471.31985770578831</v>
      </c>
      <c r="S186" s="175">
        <f t="shared" si="10"/>
        <v>502.94714386168596</v>
      </c>
      <c r="T186" s="175">
        <f t="shared" si="11"/>
        <v>6.7103657184841792E-2</v>
      </c>
    </row>
    <row r="187" spans="1:20" x14ac:dyDescent="0.35">
      <c r="A187">
        <v>2862.47</v>
      </c>
      <c r="B187">
        <v>655.4628607160214</v>
      </c>
      <c r="C187" s="133">
        <f t="shared" si="8"/>
        <v>502.56183724514591</v>
      </c>
      <c r="D187" s="145">
        <v>14172.2970393051</v>
      </c>
      <c r="Q187" s="8">
        <v>14172.2970393051</v>
      </c>
      <c r="R187" s="176">
        <f t="shared" si="9"/>
        <v>502.56183724514591</v>
      </c>
      <c r="S187" s="175">
        <f t="shared" si="10"/>
        <v>517.10574220589365</v>
      </c>
      <c r="T187" s="175">
        <f t="shared" si="11"/>
        <v>2.8939533173612864E-2</v>
      </c>
    </row>
    <row r="188" spans="1:20" x14ac:dyDescent="0.35">
      <c r="A188">
        <v>2862.47</v>
      </c>
      <c r="B188">
        <v>710.08589445264647</v>
      </c>
      <c r="C188" s="133">
        <f t="shared" si="8"/>
        <v>510.3651277789495</v>
      </c>
      <c r="D188" s="145">
        <v>23954.0527728093</v>
      </c>
      <c r="Q188" s="8">
        <v>23954.0527728093</v>
      </c>
      <c r="R188" s="176">
        <f t="shared" si="9"/>
        <v>510.3651277789495</v>
      </c>
      <c r="S188" s="175">
        <f t="shared" si="10"/>
        <v>530.07736927247242</v>
      </c>
      <c r="T188" s="175">
        <f t="shared" si="11"/>
        <v>3.8623801707041272E-2</v>
      </c>
    </row>
    <row r="189" spans="1:20" x14ac:dyDescent="0.35">
      <c r="A189">
        <v>2862.47</v>
      </c>
      <c r="B189">
        <v>976.84157320488805</v>
      </c>
      <c r="C189" s="133">
        <f t="shared" si="8"/>
        <v>548.4730818864125</v>
      </c>
      <c r="D189" s="145">
        <v>31081.371963744201</v>
      </c>
      <c r="Q189" s="8">
        <v>31081.371963744201</v>
      </c>
      <c r="R189" s="176">
        <f t="shared" si="9"/>
        <v>548.4730818864125</v>
      </c>
      <c r="S189" s="175">
        <f t="shared" si="10"/>
        <v>539.52893697136824</v>
      </c>
      <c r="T189" s="175">
        <f t="shared" si="11"/>
        <v>-1.6307354381516537E-2</v>
      </c>
    </row>
    <row r="190" spans="1:20" x14ac:dyDescent="0.35">
      <c r="A190">
        <v>2862.47</v>
      </c>
      <c r="B190">
        <v>959.4912508311769</v>
      </c>
      <c r="C190" s="133">
        <f t="shared" si="8"/>
        <v>545.99446440445377</v>
      </c>
      <c r="D190" s="145">
        <v>45016.2336447989</v>
      </c>
      <c r="Q190" s="8">
        <v>45016.2336447989</v>
      </c>
      <c r="R190" s="176">
        <f t="shared" si="9"/>
        <v>545.99446440445377</v>
      </c>
      <c r="S190" s="175">
        <f t="shared" si="10"/>
        <v>558.00801515279068</v>
      </c>
      <c r="T190" s="175">
        <f t="shared" si="11"/>
        <v>2.200306327545043E-2</v>
      </c>
    </row>
    <row r="191" spans="1:20" x14ac:dyDescent="0.35">
      <c r="A191">
        <v>2862.47</v>
      </c>
      <c r="B191">
        <v>1021.6267041036909</v>
      </c>
      <c r="C191" s="133">
        <f t="shared" si="8"/>
        <v>554.87095772909868</v>
      </c>
      <c r="D191" s="145">
        <v>54061.366139626101</v>
      </c>
      <c r="Q191" s="8">
        <v>54061.366139626101</v>
      </c>
      <c r="R191" s="176">
        <f t="shared" si="9"/>
        <v>554.87095772909868</v>
      </c>
      <c r="S191" s="175">
        <f t="shared" si="10"/>
        <v>570.00280307095727</v>
      </c>
      <c r="T191" s="175">
        <f t="shared" si="11"/>
        <v>2.7270926926484362E-2</v>
      </c>
    </row>
    <row r="192" spans="1:20" x14ac:dyDescent="0.35">
      <c r="A192">
        <v>2862.47</v>
      </c>
      <c r="B192">
        <v>1142.6785634963769</v>
      </c>
      <c r="C192" s="133">
        <f t="shared" si="8"/>
        <v>572.16408049948234</v>
      </c>
      <c r="D192" s="145">
        <v>63550.072249703</v>
      </c>
      <c r="Q192" s="8">
        <v>63550.072249703</v>
      </c>
      <c r="R192" s="176">
        <f t="shared" si="9"/>
        <v>572.16408049948234</v>
      </c>
      <c r="S192" s="175">
        <f t="shared" si="10"/>
        <v>582.58581580993837</v>
      </c>
      <c r="T192" s="175">
        <f t="shared" si="11"/>
        <v>1.8214592047368861E-2</v>
      </c>
    </row>
    <row r="193" spans="1:20" x14ac:dyDescent="0.35">
      <c r="A193">
        <v>2862.47</v>
      </c>
      <c r="B193">
        <v>1150.5926707349327</v>
      </c>
      <c r="C193" s="133">
        <f t="shared" si="8"/>
        <v>573.29466724784754</v>
      </c>
      <c r="D193" s="145">
        <v>71394.000753582499</v>
      </c>
      <c r="Q193" s="8">
        <v>71394.000753582499</v>
      </c>
      <c r="R193" s="176">
        <f t="shared" si="9"/>
        <v>573.29466724784754</v>
      </c>
      <c r="S193" s="175">
        <f t="shared" si="10"/>
        <v>592.98768210687786</v>
      </c>
      <c r="T193" s="175">
        <f t="shared" si="11"/>
        <v>3.4350598364307761E-2</v>
      </c>
    </row>
    <row r="194" spans="1:20" x14ac:dyDescent="0.35">
      <c r="A194">
        <v>2862.47</v>
      </c>
      <c r="B194">
        <v>447.28035984319138</v>
      </c>
      <c r="C194" s="133">
        <f t="shared" si="8"/>
        <v>472.82147997759876</v>
      </c>
      <c r="D194" s="145">
        <v>3495.45982983364</v>
      </c>
      <c r="Q194" s="8">
        <v>3495.45982983364</v>
      </c>
      <c r="R194" s="176">
        <f t="shared" si="9"/>
        <v>472.82147997759876</v>
      </c>
      <c r="S194" s="175">
        <f t="shared" si="10"/>
        <v>502.94714386168596</v>
      </c>
      <c r="T194" s="175">
        <f t="shared" si="11"/>
        <v>6.3714668558447318E-2</v>
      </c>
    </row>
    <row r="195" spans="1:20" x14ac:dyDescent="0.35">
      <c r="A195">
        <v>2862.47</v>
      </c>
      <c r="B195">
        <v>664.94555127257138</v>
      </c>
      <c r="C195" s="133">
        <f t="shared" ref="C195:C258" si="12">SUM(A195:B195)/7</f>
        <v>503.91650732465303</v>
      </c>
      <c r="D195" s="145">
        <v>14172.2970393051</v>
      </c>
      <c r="Q195" s="8">
        <v>14172.2970393051</v>
      </c>
      <c r="R195" s="176">
        <f t="shared" ref="R195:R258" si="13">C195</f>
        <v>503.91650732465303</v>
      </c>
      <c r="S195" s="175">
        <f t="shared" ref="S195:S258" si="14">$G$17+Q195*$G$18</f>
        <v>517.10574220589365</v>
      </c>
      <c r="T195" s="175">
        <f t="shared" ref="T195:T258" si="15">S195/R195-1</f>
        <v>2.617345272387217E-2</v>
      </c>
    </row>
    <row r="196" spans="1:20" x14ac:dyDescent="0.35">
      <c r="A196">
        <v>2862.47</v>
      </c>
      <c r="B196">
        <v>718.4005033675603</v>
      </c>
      <c r="C196" s="133">
        <f t="shared" si="12"/>
        <v>511.5529290525086</v>
      </c>
      <c r="D196" s="145">
        <v>23954.0527728093</v>
      </c>
      <c r="Q196" s="8">
        <v>23954.0527728093</v>
      </c>
      <c r="R196" s="176">
        <f t="shared" si="13"/>
        <v>511.5529290525086</v>
      </c>
      <c r="S196" s="175">
        <f t="shared" si="14"/>
        <v>530.07736927247242</v>
      </c>
      <c r="T196" s="175">
        <f t="shared" si="15"/>
        <v>3.6212167241959747E-2</v>
      </c>
    </row>
    <row r="197" spans="1:20" x14ac:dyDescent="0.35">
      <c r="A197">
        <v>2862.47</v>
      </c>
      <c r="B197">
        <v>992.87398904654094</v>
      </c>
      <c r="C197" s="133">
        <f t="shared" si="12"/>
        <v>550.76342700664861</v>
      </c>
      <c r="D197" s="145">
        <v>31081.371963744201</v>
      </c>
      <c r="Q197" s="8">
        <v>31081.371963744201</v>
      </c>
      <c r="R197" s="176">
        <f t="shared" si="13"/>
        <v>550.76342700664861</v>
      </c>
      <c r="S197" s="175">
        <f t="shared" si="14"/>
        <v>539.52893697136824</v>
      </c>
      <c r="T197" s="175">
        <f t="shared" si="15"/>
        <v>-2.0398032048603576E-2</v>
      </c>
    </row>
    <row r="198" spans="1:20" x14ac:dyDescent="0.35">
      <c r="A198">
        <v>2862.47</v>
      </c>
      <c r="B198">
        <v>975.01018738600203</v>
      </c>
      <c r="C198" s="133">
        <f t="shared" si="12"/>
        <v>548.21145534085747</v>
      </c>
      <c r="D198" s="145">
        <v>45016.2336447989</v>
      </c>
      <c r="Q198" s="8">
        <v>45016.2336447989</v>
      </c>
      <c r="R198" s="176">
        <f t="shared" si="13"/>
        <v>548.21145534085747</v>
      </c>
      <c r="S198" s="175">
        <f t="shared" si="14"/>
        <v>558.00801515279068</v>
      </c>
      <c r="T198" s="175">
        <f t="shared" si="15"/>
        <v>1.787003849790425E-2</v>
      </c>
    </row>
    <row r="199" spans="1:20" x14ac:dyDescent="0.35">
      <c r="A199">
        <v>2862.47</v>
      </c>
      <c r="B199">
        <v>1044.7091582606631</v>
      </c>
      <c r="C199" s="133">
        <f t="shared" si="12"/>
        <v>558.16845118009473</v>
      </c>
      <c r="D199" s="145">
        <v>54061.366139626101</v>
      </c>
      <c r="Q199" s="8">
        <v>54061.366139626101</v>
      </c>
      <c r="R199" s="176">
        <f t="shared" si="13"/>
        <v>558.16845118009473</v>
      </c>
      <c r="S199" s="175">
        <f t="shared" si="14"/>
        <v>570.00280307095727</v>
      </c>
      <c r="T199" s="175">
        <f t="shared" si="15"/>
        <v>2.1202115357544793E-2</v>
      </c>
    </row>
    <row r="200" spans="1:20" x14ac:dyDescent="0.35">
      <c r="A200">
        <v>2862.47</v>
      </c>
      <c r="B200">
        <v>1189.110923797663</v>
      </c>
      <c r="C200" s="133">
        <f t="shared" si="12"/>
        <v>578.79727482823751</v>
      </c>
      <c r="D200" s="145">
        <v>63550.072249703</v>
      </c>
      <c r="Q200" s="8">
        <v>63550.072249703</v>
      </c>
      <c r="R200" s="176">
        <f t="shared" si="13"/>
        <v>578.79727482823751</v>
      </c>
      <c r="S200" s="175">
        <f t="shared" si="14"/>
        <v>582.58581580993837</v>
      </c>
      <c r="T200" s="175">
        <f t="shared" si="15"/>
        <v>6.5455404620298197E-3</v>
      </c>
    </row>
    <row r="201" spans="1:20" x14ac:dyDescent="0.35">
      <c r="A201">
        <v>2862.47</v>
      </c>
      <c r="B201">
        <v>1169.6398114881131</v>
      </c>
      <c r="C201" s="133">
        <f t="shared" si="12"/>
        <v>576.0156873554447</v>
      </c>
      <c r="D201" s="145">
        <v>71394.000753582499</v>
      </c>
      <c r="Q201" s="8">
        <v>71394.000753582499</v>
      </c>
      <c r="R201" s="176">
        <f t="shared" si="13"/>
        <v>576.0156873554447</v>
      </c>
      <c r="S201" s="175">
        <f t="shared" si="14"/>
        <v>592.98768210687786</v>
      </c>
      <c r="T201" s="175">
        <f t="shared" si="15"/>
        <v>2.9464466201178707E-2</v>
      </c>
    </row>
    <row r="202" spans="1:20" x14ac:dyDescent="0.35">
      <c r="A202">
        <v>2862.47</v>
      </c>
      <c r="B202">
        <v>457.4646836768992</v>
      </c>
      <c r="C202" s="133">
        <f t="shared" si="12"/>
        <v>474.27638338241417</v>
      </c>
      <c r="D202" s="145">
        <v>3495.45982983364</v>
      </c>
      <c r="Q202" s="8">
        <v>3495.45982983364</v>
      </c>
      <c r="R202" s="176">
        <f t="shared" si="13"/>
        <v>474.27638338241417</v>
      </c>
      <c r="S202" s="175">
        <f t="shared" si="14"/>
        <v>502.94714386168596</v>
      </c>
      <c r="T202" s="175">
        <f t="shared" si="15"/>
        <v>6.0451587900707704E-2</v>
      </c>
    </row>
    <row r="203" spans="1:20" x14ac:dyDescent="0.35">
      <c r="A203">
        <v>2862.47</v>
      </c>
      <c r="B203">
        <v>671.64208284041581</v>
      </c>
      <c r="C203" s="133">
        <f t="shared" si="12"/>
        <v>504.87315469148791</v>
      </c>
      <c r="D203" s="145">
        <v>14172.2970393051</v>
      </c>
      <c r="Q203" s="8">
        <v>14172.2970393051</v>
      </c>
      <c r="R203" s="176">
        <f t="shared" si="13"/>
        <v>504.87315469148791</v>
      </c>
      <c r="S203" s="175">
        <f t="shared" si="14"/>
        <v>517.10574220589365</v>
      </c>
      <c r="T203" s="175">
        <f t="shared" si="15"/>
        <v>2.4229031392807299E-2</v>
      </c>
    </row>
    <row r="204" spans="1:20" x14ac:dyDescent="0.35">
      <c r="A204">
        <v>2862.47</v>
      </c>
      <c r="B204">
        <v>726.55335226986585</v>
      </c>
      <c r="C204" s="133">
        <f t="shared" si="12"/>
        <v>512.71762175283789</v>
      </c>
      <c r="D204" s="145">
        <v>23954.0527728093</v>
      </c>
      <c r="Q204" s="8">
        <v>23954.0527728093</v>
      </c>
      <c r="R204" s="176">
        <f t="shared" si="13"/>
        <v>512.71762175283789</v>
      </c>
      <c r="S204" s="175">
        <f t="shared" si="14"/>
        <v>530.07736927247242</v>
      </c>
      <c r="T204" s="175">
        <f t="shared" si="15"/>
        <v>3.3858300910911687E-2</v>
      </c>
    </row>
    <row r="205" spans="1:20" x14ac:dyDescent="0.35">
      <c r="A205">
        <v>2862.47</v>
      </c>
      <c r="B205">
        <v>993.25216440320196</v>
      </c>
      <c r="C205" s="133">
        <f t="shared" si="12"/>
        <v>550.81745205760024</v>
      </c>
      <c r="D205" s="145">
        <v>31081.371963744201</v>
      </c>
      <c r="Q205" s="8">
        <v>31081.371963744201</v>
      </c>
      <c r="R205" s="176">
        <f t="shared" si="13"/>
        <v>550.81745205760024</v>
      </c>
      <c r="S205" s="175">
        <f t="shared" si="14"/>
        <v>539.52893697136824</v>
      </c>
      <c r="T205" s="175">
        <f t="shared" si="15"/>
        <v>-2.0494112966216504E-2</v>
      </c>
    </row>
    <row r="206" spans="1:20" x14ac:dyDescent="0.35">
      <c r="A206">
        <v>2862.47</v>
      </c>
      <c r="B206">
        <v>975.19760302635473</v>
      </c>
      <c r="C206" s="133">
        <f t="shared" si="12"/>
        <v>548.2382290037649</v>
      </c>
      <c r="D206" s="145">
        <v>45016.2336447989</v>
      </c>
      <c r="Q206" s="8">
        <v>45016.2336447989</v>
      </c>
      <c r="R206" s="176">
        <f t="shared" si="13"/>
        <v>548.2382290037649</v>
      </c>
      <c r="S206" s="175">
        <f t="shared" si="14"/>
        <v>558.00801515279068</v>
      </c>
      <c r="T206" s="175">
        <f t="shared" si="15"/>
        <v>1.7820329980962946E-2</v>
      </c>
    </row>
    <row r="207" spans="1:20" x14ac:dyDescent="0.35">
      <c r="A207">
        <v>2862.47</v>
      </c>
      <c r="B207">
        <v>1043.9289288100936</v>
      </c>
      <c r="C207" s="133">
        <f t="shared" si="12"/>
        <v>558.05698983001332</v>
      </c>
      <c r="D207" s="145">
        <v>54061.366139626101</v>
      </c>
      <c r="Q207" s="8">
        <v>54061.366139626101</v>
      </c>
      <c r="R207" s="176">
        <f t="shared" si="13"/>
        <v>558.05698983001332</v>
      </c>
      <c r="S207" s="175">
        <f t="shared" si="14"/>
        <v>570.00280307095727</v>
      </c>
      <c r="T207" s="175">
        <f t="shared" si="15"/>
        <v>2.1406081204327743E-2</v>
      </c>
    </row>
    <row r="208" spans="1:20" x14ac:dyDescent="0.35">
      <c r="A208">
        <v>2862.47</v>
      </c>
      <c r="B208">
        <v>1188.9600102984798</v>
      </c>
      <c r="C208" s="133">
        <f t="shared" si="12"/>
        <v>578.77571575692571</v>
      </c>
      <c r="D208" s="145">
        <v>63550.072249703</v>
      </c>
      <c r="Q208" s="8">
        <v>63550.072249703</v>
      </c>
      <c r="R208" s="176">
        <f t="shared" si="13"/>
        <v>578.77571575692571</v>
      </c>
      <c r="S208" s="175">
        <f t="shared" si="14"/>
        <v>582.58581580993837</v>
      </c>
      <c r="T208" s="175">
        <f t="shared" si="15"/>
        <v>6.583033719771425E-3</v>
      </c>
    </row>
    <row r="209" spans="1:20" x14ac:dyDescent="0.35">
      <c r="A209">
        <v>2862.47</v>
      </c>
      <c r="B209">
        <v>1169.6651288064436</v>
      </c>
      <c r="C209" s="133">
        <f t="shared" si="12"/>
        <v>576.01930411520618</v>
      </c>
      <c r="D209" s="145">
        <v>71394.000753582499</v>
      </c>
      <c r="Q209" s="8">
        <v>71394.000753582499</v>
      </c>
      <c r="R209" s="176">
        <f t="shared" si="13"/>
        <v>576.01930411520618</v>
      </c>
      <c r="S209" s="175">
        <f t="shared" si="14"/>
        <v>592.98768210687786</v>
      </c>
      <c r="T209" s="175">
        <f t="shared" si="15"/>
        <v>2.9458002310766229E-2</v>
      </c>
    </row>
    <row r="210" spans="1:20" x14ac:dyDescent="0.35">
      <c r="A210">
        <v>2862.47</v>
      </c>
      <c r="B210">
        <v>488.95440216168248</v>
      </c>
      <c r="C210" s="133">
        <f t="shared" si="12"/>
        <v>478.77491459452602</v>
      </c>
      <c r="D210" s="145">
        <v>3495.45982983364</v>
      </c>
      <c r="Q210" s="8">
        <v>3495.45982983364</v>
      </c>
      <c r="R210" s="176">
        <f t="shared" si="13"/>
        <v>478.77491459452602</v>
      </c>
      <c r="S210" s="175">
        <f t="shared" si="14"/>
        <v>502.94714386168596</v>
      </c>
      <c r="T210" s="175">
        <f t="shared" si="15"/>
        <v>5.048766869423682E-2</v>
      </c>
    </row>
    <row r="211" spans="1:20" x14ac:dyDescent="0.35">
      <c r="A211">
        <v>2862.47</v>
      </c>
      <c r="B211">
        <v>695.4793072735381</v>
      </c>
      <c r="C211" s="133">
        <f t="shared" si="12"/>
        <v>508.27847246764821</v>
      </c>
      <c r="D211" s="145">
        <v>14172.2970393051</v>
      </c>
      <c r="Q211" s="8">
        <v>14172.2970393051</v>
      </c>
      <c r="R211" s="176">
        <f t="shared" si="13"/>
        <v>508.27847246764821</v>
      </c>
      <c r="S211" s="175">
        <f t="shared" si="14"/>
        <v>517.10574220589365</v>
      </c>
      <c r="T211" s="175">
        <f t="shared" si="15"/>
        <v>1.7366995095011273E-2</v>
      </c>
    </row>
    <row r="212" spans="1:20" x14ac:dyDescent="0.35">
      <c r="A212">
        <v>2862.47</v>
      </c>
      <c r="B212">
        <v>754.082569746638</v>
      </c>
      <c r="C212" s="133">
        <f t="shared" si="12"/>
        <v>516.65036710666254</v>
      </c>
      <c r="D212" s="145">
        <v>23954.0527728093</v>
      </c>
      <c r="Q212" s="8">
        <v>23954.0527728093</v>
      </c>
      <c r="R212" s="176">
        <f t="shared" si="13"/>
        <v>516.65036710666254</v>
      </c>
      <c r="S212" s="175">
        <f t="shared" si="14"/>
        <v>530.07736927247242</v>
      </c>
      <c r="T212" s="175">
        <f t="shared" si="15"/>
        <v>2.5988566002582258E-2</v>
      </c>
    </row>
    <row r="213" spans="1:20" x14ac:dyDescent="0.35">
      <c r="A213">
        <v>2862.47</v>
      </c>
      <c r="B213">
        <v>1018.8345745970909</v>
      </c>
      <c r="C213" s="133">
        <f t="shared" si="12"/>
        <v>554.47208208529867</v>
      </c>
      <c r="D213" s="145">
        <v>31081.371963744201</v>
      </c>
      <c r="Q213" s="8">
        <v>31081.371963744201</v>
      </c>
      <c r="R213" s="176">
        <f t="shared" si="13"/>
        <v>554.47208208529867</v>
      </c>
      <c r="S213" s="175">
        <f t="shared" si="14"/>
        <v>539.52893697136824</v>
      </c>
      <c r="T213" s="175">
        <f t="shared" si="15"/>
        <v>-2.6950220933993907E-2</v>
      </c>
    </row>
    <row r="214" spans="1:20" x14ac:dyDescent="0.35">
      <c r="A214">
        <v>2862.47</v>
      </c>
      <c r="B214">
        <v>1008.3210875234381</v>
      </c>
      <c r="C214" s="133">
        <f t="shared" si="12"/>
        <v>552.97015536049116</v>
      </c>
      <c r="D214" s="145">
        <v>45016.2336447989</v>
      </c>
      <c r="Q214" s="8">
        <v>45016.2336447989</v>
      </c>
      <c r="R214" s="176">
        <f t="shared" si="13"/>
        <v>552.97015536049116</v>
      </c>
      <c r="S214" s="175">
        <f t="shared" si="14"/>
        <v>558.00801515279068</v>
      </c>
      <c r="T214" s="175">
        <f t="shared" si="15"/>
        <v>9.1105455574094218E-3</v>
      </c>
    </row>
    <row r="215" spans="1:20" x14ac:dyDescent="0.35">
      <c r="A215">
        <v>2862.47</v>
      </c>
      <c r="B215">
        <v>1074.5837956727132</v>
      </c>
      <c r="C215" s="133">
        <f t="shared" si="12"/>
        <v>562.43625652467324</v>
      </c>
      <c r="D215" s="145">
        <v>54061.366139626101</v>
      </c>
      <c r="Q215" s="8">
        <v>54061.366139626101</v>
      </c>
      <c r="R215" s="176">
        <f t="shared" si="13"/>
        <v>562.43625652467324</v>
      </c>
      <c r="S215" s="175">
        <f t="shared" si="14"/>
        <v>570.00280307095727</v>
      </c>
      <c r="T215" s="175">
        <f t="shared" si="15"/>
        <v>1.3453162840244559E-2</v>
      </c>
    </row>
    <row r="216" spans="1:20" x14ac:dyDescent="0.35">
      <c r="A216">
        <v>2862.47</v>
      </c>
      <c r="B216">
        <v>1198.645857820163</v>
      </c>
      <c r="C216" s="133">
        <f t="shared" si="12"/>
        <v>580.15940826002327</v>
      </c>
      <c r="D216" s="145">
        <v>63550.072249703</v>
      </c>
      <c r="Q216" s="8">
        <v>63550.072249703</v>
      </c>
      <c r="R216" s="176">
        <f t="shared" si="13"/>
        <v>580.15940826002327</v>
      </c>
      <c r="S216" s="175">
        <f t="shared" si="14"/>
        <v>582.58581580993837</v>
      </c>
      <c r="T216" s="175">
        <f t="shared" si="15"/>
        <v>4.1823118187331865E-3</v>
      </c>
    </row>
    <row r="217" spans="1:20" x14ac:dyDescent="0.35">
      <c r="A217">
        <v>2862.47</v>
      </c>
      <c r="B217">
        <v>1170.3843919664603</v>
      </c>
      <c r="C217" s="133">
        <f t="shared" si="12"/>
        <v>576.1220559952086</v>
      </c>
      <c r="D217" s="145">
        <v>71394.000753582499</v>
      </c>
      <c r="Q217" s="8">
        <v>71394.000753582499</v>
      </c>
      <c r="R217" s="176">
        <f t="shared" si="13"/>
        <v>576.1220559952086</v>
      </c>
      <c r="S217" s="175">
        <f t="shared" si="14"/>
        <v>592.98768210687786</v>
      </c>
      <c r="T217" s="175">
        <f t="shared" si="15"/>
        <v>2.9274397562397025E-2</v>
      </c>
    </row>
    <row r="218" spans="1:20" x14ac:dyDescent="0.35">
      <c r="A218">
        <v>2862.47</v>
      </c>
      <c r="B218">
        <v>499.11826832955751</v>
      </c>
      <c r="C218" s="133">
        <f t="shared" si="12"/>
        <v>480.22689547565102</v>
      </c>
      <c r="D218" s="145">
        <v>3495.45982983364</v>
      </c>
      <c r="Q218" s="8">
        <v>3495.45982983364</v>
      </c>
      <c r="R218" s="176">
        <f t="shared" si="13"/>
        <v>480.22689547565102</v>
      </c>
      <c r="S218" s="175">
        <f t="shared" si="14"/>
        <v>502.94714386168596</v>
      </c>
      <c r="T218" s="175">
        <f t="shared" si="15"/>
        <v>4.7311486716151485E-2</v>
      </c>
    </row>
    <row r="219" spans="1:20" x14ac:dyDescent="0.35">
      <c r="A219">
        <v>2862.47</v>
      </c>
      <c r="B219">
        <v>701.07476171834639</v>
      </c>
      <c r="C219" s="133">
        <f t="shared" si="12"/>
        <v>509.07782310262093</v>
      </c>
      <c r="D219" s="145">
        <v>14172.2970393051</v>
      </c>
      <c r="Q219" s="8">
        <v>14172.2970393051</v>
      </c>
      <c r="R219" s="176">
        <f t="shared" si="13"/>
        <v>509.07782310262093</v>
      </c>
      <c r="S219" s="175">
        <f t="shared" si="14"/>
        <v>517.10574220589365</v>
      </c>
      <c r="T219" s="175">
        <f t="shared" si="15"/>
        <v>1.5769532159829458E-2</v>
      </c>
    </row>
    <row r="220" spans="1:20" x14ac:dyDescent="0.35">
      <c r="A220">
        <v>2862.47</v>
      </c>
      <c r="B220">
        <v>761.65807113929361</v>
      </c>
      <c r="C220" s="133">
        <f t="shared" si="12"/>
        <v>517.73258159132763</v>
      </c>
      <c r="D220" s="145">
        <v>23954.0527728093</v>
      </c>
      <c r="Q220" s="8">
        <v>23954.0527728093</v>
      </c>
      <c r="R220" s="176">
        <f t="shared" si="13"/>
        <v>517.73258159132763</v>
      </c>
      <c r="S220" s="175">
        <f t="shared" si="14"/>
        <v>530.07736927247242</v>
      </c>
      <c r="T220" s="175">
        <f t="shared" si="15"/>
        <v>2.3843945928999188E-2</v>
      </c>
    </row>
    <row r="221" spans="1:20" x14ac:dyDescent="0.35">
      <c r="A221">
        <v>2862.47</v>
      </c>
      <c r="B221">
        <v>1019.2193347635048</v>
      </c>
      <c r="C221" s="133">
        <f t="shared" si="12"/>
        <v>554.52704782335775</v>
      </c>
      <c r="D221" s="145">
        <v>31081.371963744201</v>
      </c>
      <c r="Q221" s="8">
        <v>31081.371963744201</v>
      </c>
      <c r="R221" s="176">
        <f t="shared" si="13"/>
        <v>554.52704782335775</v>
      </c>
      <c r="S221" s="175">
        <f t="shared" si="14"/>
        <v>539.52893697136824</v>
      </c>
      <c r="T221" s="175">
        <f t="shared" si="15"/>
        <v>-2.7046671412802037E-2</v>
      </c>
    </row>
    <row r="222" spans="1:20" x14ac:dyDescent="0.35">
      <c r="A222">
        <v>2862.47</v>
      </c>
      <c r="B222">
        <v>1008.3574413733853</v>
      </c>
      <c r="C222" s="133">
        <f t="shared" si="12"/>
        <v>552.97534876762643</v>
      </c>
      <c r="D222" s="145">
        <v>45016.2336447989</v>
      </c>
      <c r="Q222" s="8">
        <v>45016.2336447989</v>
      </c>
      <c r="R222" s="176">
        <f t="shared" si="13"/>
        <v>552.97534876762643</v>
      </c>
      <c r="S222" s="175">
        <f t="shared" si="14"/>
        <v>558.00801515279068</v>
      </c>
      <c r="T222" s="175">
        <f t="shared" si="15"/>
        <v>9.1010682417944633E-3</v>
      </c>
    </row>
    <row r="223" spans="1:20" x14ac:dyDescent="0.35">
      <c r="A223">
        <v>2862.47</v>
      </c>
      <c r="B223">
        <v>1073.8423965887907</v>
      </c>
      <c r="C223" s="133">
        <f t="shared" si="12"/>
        <v>562.33034236982724</v>
      </c>
      <c r="D223" s="145">
        <v>54061.366139626101</v>
      </c>
      <c r="Q223" s="8">
        <v>54061.366139626101</v>
      </c>
      <c r="R223" s="176">
        <f t="shared" si="13"/>
        <v>562.33034236982724</v>
      </c>
      <c r="S223" s="175">
        <f t="shared" si="14"/>
        <v>570.00280307095727</v>
      </c>
      <c r="T223" s="175">
        <f t="shared" si="15"/>
        <v>1.3644045364502366E-2</v>
      </c>
    </row>
    <row r="224" spans="1:20" x14ac:dyDescent="0.35">
      <c r="A224">
        <v>2862.47</v>
      </c>
      <c r="B224">
        <v>1198.6311586615991</v>
      </c>
      <c r="C224" s="133">
        <f t="shared" si="12"/>
        <v>580.15730838022841</v>
      </c>
      <c r="D224" s="145">
        <v>63550.072249703</v>
      </c>
      <c r="Q224" s="8">
        <v>63550.072249703</v>
      </c>
      <c r="R224" s="176">
        <f t="shared" si="13"/>
        <v>580.15730838022841</v>
      </c>
      <c r="S224" s="175">
        <f t="shared" si="14"/>
        <v>582.58581580993837</v>
      </c>
      <c r="T224" s="175">
        <f t="shared" si="15"/>
        <v>4.1859464573328342E-3</v>
      </c>
    </row>
    <row r="225" spans="1:20" x14ac:dyDescent="0.35">
      <c r="A225">
        <v>2862.47</v>
      </c>
      <c r="B225">
        <v>1170.5426557989131</v>
      </c>
      <c r="C225" s="133">
        <f t="shared" si="12"/>
        <v>576.14466511413036</v>
      </c>
      <c r="D225" s="145">
        <v>71394.000753582499</v>
      </c>
      <c r="Q225" s="8">
        <v>71394.000753582499</v>
      </c>
      <c r="R225" s="176">
        <f t="shared" si="13"/>
        <v>576.14466511413036</v>
      </c>
      <c r="S225" s="175">
        <f t="shared" si="14"/>
        <v>592.98768210687786</v>
      </c>
      <c r="T225" s="175">
        <f t="shared" si="15"/>
        <v>2.9234006687211211E-2</v>
      </c>
    </row>
    <row r="226" spans="1:20" x14ac:dyDescent="0.35">
      <c r="A226">
        <v>2862.47</v>
      </c>
      <c r="B226">
        <v>505.78316399233529</v>
      </c>
      <c r="C226" s="133">
        <f t="shared" si="12"/>
        <v>481.17902342747641</v>
      </c>
      <c r="D226" s="145">
        <v>3495.45982983364</v>
      </c>
      <c r="Q226" s="8">
        <v>3495.45982983364</v>
      </c>
      <c r="R226" s="176">
        <f t="shared" si="13"/>
        <v>481.17902342747641</v>
      </c>
      <c r="S226" s="175">
        <f t="shared" si="14"/>
        <v>502.94714386168596</v>
      </c>
      <c r="T226" s="175">
        <f t="shared" si="15"/>
        <v>4.5239130083338797E-2</v>
      </c>
    </row>
    <row r="227" spans="1:20" x14ac:dyDescent="0.35">
      <c r="A227">
        <v>2862.47</v>
      </c>
      <c r="B227">
        <v>706.73456588943247</v>
      </c>
      <c r="C227" s="133">
        <f t="shared" si="12"/>
        <v>509.88636655563317</v>
      </c>
      <c r="D227" s="145">
        <v>14172.2970393051</v>
      </c>
      <c r="Q227" s="8">
        <v>14172.2970393051</v>
      </c>
      <c r="R227" s="176">
        <f t="shared" si="13"/>
        <v>509.88636655563317</v>
      </c>
      <c r="S227" s="175">
        <f t="shared" si="14"/>
        <v>517.10574220589365</v>
      </c>
      <c r="T227" s="175">
        <f t="shared" si="15"/>
        <v>1.415879326020919E-2</v>
      </c>
    </row>
    <row r="228" spans="1:20" x14ac:dyDescent="0.35">
      <c r="A228">
        <v>2862.47</v>
      </c>
      <c r="B228">
        <v>772.77830858825746</v>
      </c>
      <c r="C228" s="133">
        <f t="shared" si="12"/>
        <v>519.32118694117958</v>
      </c>
      <c r="D228" s="145">
        <v>23954.0527728093</v>
      </c>
      <c r="Q228" s="8">
        <v>23954.0527728093</v>
      </c>
      <c r="R228" s="176">
        <f t="shared" si="13"/>
        <v>519.32118694117958</v>
      </c>
      <c r="S228" s="175">
        <f t="shared" si="14"/>
        <v>530.07736927247242</v>
      </c>
      <c r="T228" s="175">
        <f t="shared" si="15"/>
        <v>2.0712003672808343E-2</v>
      </c>
    </row>
    <row r="229" spans="1:20" x14ac:dyDescent="0.35">
      <c r="A229">
        <v>2862.47</v>
      </c>
      <c r="B229">
        <v>1039.014869477799</v>
      </c>
      <c r="C229" s="133">
        <f t="shared" si="12"/>
        <v>557.35498135397131</v>
      </c>
      <c r="D229" s="145">
        <v>31081.371963744201</v>
      </c>
      <c r="Q229" s="8">
        <v>31081.371963744201</v>
      </c>
      <c r="R229" s="176">
        <f t="shared" si="13"/>
        <v>557.35498135397131</v>
      </c>
      <c r="S229" s="175">
        <f t="shared" si="14"/>
        <v>539.52893697136824</v>
      </c>
      <c r="T229" s="175">
        <f t="shared" si="15"/>
        <v>-3.1983287095234347E-2</v>
      </c>
    </row>
    <row r="230" spans="1:20" x14ac:dyDescent="0.35">
      <c r="A230">
        <v>2862.47</v>
      </c>
      <c r="B230">
        <v>1026.5218871107354</v>
      </c>
      <c r="C230" s="133">
        <f t="shared" si="12"/>
        <v>555.57026958724794</v>
      </c>
      <c r="D230" s="145">
        <v>45016.2336447989</v>
      </c>
      <c r="Q230" s="8">
        <v>45016.2336447989</v>
      </c>
      <c r="R230" s="176">
        <f t="shared" si="13"/>
        <v>555.57026958724794</v>
      </c>
      <c r="S230" s="175">
        <f t="shared" si="14"/>
        <v>558.00801515279068</v>
      </c>
      <c r="T230" s="175">
        <f t="shared" si="15"/>
        <v>4.3878258052825192E-3</v>
      </c>
    </row>
    <row r="231" spans="1:20" x14ac:dyDescent="0.35">
      <c r="A231">
        <v>2862.47</v>
      </c>
      <c r="B231">
        <v>1086.941195935402</v>
      </c>
      <c r="C231" s="133">
        <f t="shared" si="12"/>
        <v>564.2015994193431</v>
      </c>
      <c r="D231" s="145">
        <v>54061.366139626101</v>
      </c>
      <c r="Q231" s="8">
        <v>54061.366139626101</v>
      </c>
      <c r="R231" s="176">
        <f t="shared" si="13"/>
        <v>564.2015994193431</v>
      </c>
      <c r="S231" s="175">
        <f t="shared" si="14"/>
        <v>570.00280307095727</v>
      </c>
      <c r="T231" s="175">
        <f t="shared" si="15"/>
        <v>1.0282146767369271E-2</v>
      </c>
    </row>
    <row r="232" spans="1:20" x14ac:dyDescent="0.35">
      <c r="A232">
        <v>2862.47</v>
      </c>
      <c r="B232">
        <v>1201.4631335763188</v>
      </c>
      <c r="C232" s="133">
        <f t="shared" si="12"/>
        <v>580.56187622518837</v>
      </c>
      <c r="D232" s="145">
        <v>63550.072249703</v>
      </c>
      <c r="Q232" s="8">
        <v>63550.072249703</v>
      </c>
      <c r="R232" s="176">
        <f t="shared" si="13"/>
        <v>580.56187622518837</v>
      </c>
      <c r="S232" s="175">
        <f t="shared" si="14"/>
        <v>582.58581580993837</v>
      </c>
      <c r="T232" s="175">
        <f t="shared" si="15"/>
        <v>3.4861737699858342E-3</v>
      </c>
    </row>
    <row r="233" spans="1:20" x14ac:dyDescent="0.35">
      <c r="A233">
        <v>2862.47</v>
      </c>
      <c r="B233">
        <v>1188.4117991412409</v>
      </c>
      <c r="C233" s="133">
        <f t="shared" si="12"/>
        <v>578.69739987732009</v>
      </c>
      <c r="D233" s="145">
        <v>71394.000753582499</v>
      </c>
      <c r="Q233" s="8">
        <v>71394.000753582499</v>
      </c>
      <c r="R233" s="176">
        <f t="shared" si="13"/>
        <v>578.69739987732009</v>
      </c>
      <c r="S233" s="175">
        <f t="shared" si="14"/>
        <v>592.98768210687786</v>
      </c>
      <c r="T233" s="175">
        <f t="shared" si="15"/>
        <v>2.4693876683370641E-2</v>
      </c>
    </row>
    <row r="234" spans="1:20" x14ac:dyDescent="0.35">
      <c r="A234">
        <v>2862.47</v>
      </c>
      <c r="B234">
        <v>514.97976743999357</v>
      </c>
      <c r="C234" s="133">
        <f t="shared" si="12"/>
        <v>482.49282391999907</v>
      </c>
      <c r="D234" s="145">
        <v>3495.45982983364</v>
      </c>
      <c r="Q234" s="8">
        <v>3495.45982983364</v>
      </c>
      <c r="R234" s="176">
        <f t="shared" si="13"/>
        <v>482.49282391999907</v>
      </c>
      <c r="S234" s="175">
        <f t="shared" si="14"/>
        <v>502.94714386168596</v>
      </c>
      <c r="T234" s="175">
        <f t="shared" si="15"/>
        <v>4.2393003434758603E-2</v>
      </c>
    </row>
    <row r="235" spans="1:20" x14ac:dyDescent="0.35">
      <c r="A235">
        <v>2862.47</v>
      </c>
      <c r="B235">
        <v>711.4609838281491</v>
      </c>
      <c r="C235" s="133">
        <f t="shared" si="12"/>
        <v>510.56156911830698</v>
      </c>
      <c r="D235" s="145">
        <v>14172.2970393051</v>
      </c>
      <c r="Q235" s="8">
        <v>14172.2970393051</v>
      </c>
      <c r="R235" s="176">
        <f t="shared" si="13"/>
        <v>510.56156911830698</v>
      </c>
      <c r="S235" s="175">
        <f t="shared" si="14"/>
        <v>517.10574220589365</v>
      </c>
      <c r="T235" s="175">
        <f t="shared" si="15"/>
        <v>1.2817598274950104E-2</v>
      </c>
    </row>
    <row r="236" spans="1:20" x14ac:dyDescent="0.35">
      <c r="A236">
        <v>2862.47</v>
      </c>
      <c r="B236">
        <v>779.56850608516868</v>
      </c>
      <c r="C236" s="133">
        <f t="shared" si="12"/>
        <v>520.29121515502413</v>
      </c>
      <c r="D236" s="145">
        <v>23954.0527728093</v>
      </c>
      <c r="Q236" s="8">
        <v>23954.0527728093</v>
      </c>
      <c r="R236" s="176">
        <f t="shared" si="13"/>
        <v>520.29121515502413</v>
      </c>
      <c r="S236" s="175">
        <f t="shared" si="14"/>
        <v>530.07736927247242</v>
      </c>
      <c r="T236" s="175">
        <f t="shared" si="15"/>
        <v>1.8808993564368492E-2</v>
      </c>
    </row>
    <row r="237" spans="1:20" x14ac:dyDescent="0.35">
      <c r="A237">
        <v>2862.47</v>
      </c>
      <c r="B237">
        <v>1039.1863903018407</v>
      </c>
      <c r="C237" s="133">
        <f t="shared" si="12"/>
        <v>557.37948432883434</v>
      </c>
      <c r="D237" s="145">
        <v>31081.371963744201</v>
      </c>
      <c r="Q237" s="8">
        <v>31081.371963744201</v>
      </c>
      <c r="R237" s="176">
        <f t="shared" si="13"/>
        <v>557.37948432883434</v>
      </c>
      <c r="S237" s="175">
        <f t="shared" si="14"/>
        <v>539.52893697136824</v>
      </c>
      <c r="T237" s="175">
        <f t="shared" si="15"/>
        <v>-3.2025842104613456E-2</v>
      </c>
    </row>
    <row r="238" spans="1:20" x14ac:dyDescent="0.35">
      <c r="A238">
        <v>2862.47</v>
      </c>
      <c r="B238">
        <v>1026.4830368627354</v>
      </c>
      <c r="C238" s="133">
        <f t="shared" si="12"/>
        <v>555.56471955181928</v>
      </c>
      <c r="D238" s="145">
        <v>45016.2336447989</v>
      </c>
      <c r="Q238" s="8">
        <v>45016.2336447989</v>
      </c>
      <c r="R238" s="176">
        <f t="shared" si="13"/>
        <v>555.56471955181928</v>
      </c>
      <c r="S238" s="175">
        <f t="shared" si="14"/>
        <v>558.00801515279068</v>
      </c>
      <c r="T238" s="175">
        <f t="shared" si="15"/>
        <v>4.3978595382054841E-3</v>
      </c>
    </row>
    <row r="239" spans="1:20" x14ac:dyDescent="0.35">
      <c r="A239">
        <v>2862.47</v>
      </c>
      <c r="B239">
        <v>1085.751211070341</v>
      </c>
      <c r="C239" s="133">
        <f t="shared" si="12"/>
        <v>564.03160158147728</v>
      </c>
      <c r="D239" s="145">
        <v>54061.366139626101</v>
      </c>
      <c r="Q239" s="8">
        <v>54061.366139626101</v>
      </c>
      <c r="R239" s="176">
        <f t="shared" si="13"/>
        <v>564.03160158147728</v>
      </c>
      <c r="S239" s="175">
        <f t="shared" si="14"/>
        <v>570.00280307095727</v>
      </c>
      <c r="T239" s="175">
        <f t="shared" si="15"/>
        <v>1.0586643501423465E-2</v>
      </c>
    </row>
    <row r="240" spans="1:20" x14ac:dyDescent="0.35">
      <c r="A240">
        <v>2862.47</v>
      </c>
      <c r="B240">
        <v>1201.2950580598213</v>
      </c>
      <c r="C240" s="133">
        <f t="shared" si="12"/>
        <v>580.53786543711726</v>
      </c>
      <c r="D240" s="145">
        <v>63550.072249703</v>
      </c>
      <c r="Q240" s="8">
        <v>63550.072249703</v>
      </c>
      <c r="R240" s="176">
        <f t="shared" si="13"/>
        <v>580.53786543711726</v>
      </c>
      <c r="S240" s="175">
        <f t="shared" si="14"/>
        <v>582.58581580993837</v>
      </c>
      <c r="T240" s="175">
        <f t="shared" si="15"/>
        <v>3.5276775120931525E-3</v>
      </c>
    </row>
    <row r="241" spans="1:20" x14ac:dyDescent="0.35">
      <c r="A241">
        <v>2862.47</v>
      </c>
      <c r="B241">
        <v>1188.3472146849936</v>
      </c>
      <c r="C241" s="133">
        <f t="shared" si="12"/>
        <v>578.68817352642759</v>
      </c>
      <c r="D241" s="145">
        <v>71394.000753582499</v>
      </c>
      <c r="Q241" s="8">
        <v>71394.000753582499</v>
      </c>
      <c r="R241" s="176">
        <f t="shared" si="13"/>
        <v>578.68817352642759</v>
      </c>
      <c r="S241" s="175">
        <f t="shared" si="14"/>
        <v>592.98768210687786</v>
      </c>
      <c r="T241" s="175">
        <f t="shared" si="15"/>
        <v>2.4710213953935689E-2</v>
      </c>
    </row>
    <row r="242" spans="1:20" x14ac:dyDescent="0.35">
      <c r="A242">
        <v>2862.47</v>
      </c>
      <c r="B242">
        <v>464.50661646322141</v>
      </c>
      <c r="C242" s="133">
        <f t="shared" si="12"/>
        <v>475.28237378046015</v>
      </c>
      <c r="D242" s="145">
        <v>3495.45982983364</v>
      </c>
      <c r="Q242" s="8">
        <v>3495.45982983364</v>
      </c>
      <c r="R242" s="176">
        <f t="shared" si="13"/>
        <v>475.28237378046015</v>
      </c>
      <c r="S242" s="175">
        <f t="shared" si="14"/>
        <v>502.94714386168596</v>
      </c>
      <c r="T242" s="175">
        <f t="shared" si="15"/>
        <v>5.8207018832145074E-2</v>
      </c>
    </row>
    <row r="243" spans="1:20" x14ac:dyDescent="0.35">
      <c r="A243">
        <v>2862.47</v>
      </c>
      <c r="B243">
        <v>675.25841147657138</v>
      </c>
      <c r="C243" s="133">
        <f t="shared" si="12"/>
        <v>505.38977306808158</v>
      </c>
      <c r="D243" s="145">
        <v>14172.2970393051</v>
      </c>
      <c r="Q243" s="8">
        <v>14172.2970393051</v>
      </c>
      <c r="R243" s="176">
        <f t="shared" si="13"/>
        <v>505.38977306808158</v>
      </c>
      <c r="S243" s="175">
        <f t="shared" si="14"/>
        <v>517.10574220589365</v>
      </c>
      <c r="T243" s="175">
        <f t="shared" si="15"/>
        <v>2.3182046337597351E-2</v>
      </c>
    </row>
    <row r="244" spans="1:20" x14ac:dyDescent="0.35">
      <c r="A244">
        <v>2862.47</v>
      </c>
      <c r="B244">
        <v>730.47357921254923</v>
      </c>
      <c r="C244" s="133">
        <f t="shared" si="12"/>
        <v>513.27765417322132</v>
      </c>
      <c r="D244" s="145">
        <v>23954.0527728093</v>
      </c>
      <c r="Q244" s="8">
        <v>23954.0527728093</v>
      </c>
      <c r="R244" s="176">
        <f t="shared" si="13"/>
        <v>513.27765417322132</v>
      </c>
      <c r="S244" s="175">
        <f t="shared" si="14"/>
        <v>530.07736927247242</v>
      </c>
      <c r="T244" s="175">
        <f t="shared" si="15"/>
        <v>3.2730267843652294E-2</v>
      </c>
    </row>
    <row r="245" spans="1:20" x14ac:dyDescent="0.35">
      <c r="A245">
        <v>2862.47</v>
      </c>
      <c r="B245">
        <v>1005.3878715574353</v>
      </c>
      <c r="C245" s="133">
        <f t="shared" si="12"/>
        <v>552.55112450820502</v>
      </c>
      <c r="D245" s="145">
        <v>31081.371963744201</v>
      </c>
      <c r="Q245" s="8">
        <v>31081.371963744201</v>
      </c>
      <c r="R245" s="176">
        <f t="shared" si="13"/>
        <v>552.55112450820502</v>
      </c>
      <c r="S245" s="175">
        <f t="shared" si="14"/>
        <v>539.52893697136824</v>
      </c>
      <c r="T245" s="175">
        <f t="shared" si="15"/>
        <v>-2.356738944007597E-2</v>
      </c>
    </row>
    <row r="246" spans="1:20" x14ac:dyDescent="0.35">
      <c r="A246">
        <v>2862.47</v>
      </c>
      <c r="B246">
        <v>985.22779235814915</v>
      </c>
      <c r="C246" s="133">
        <f t="shared" si="12"/>
        <v>549.67111319402125</v>
      </c>
      <c r="D246" s="145">
        <v>45016.2336447989</v>
      </c>
      <c r="Q246" s="8">
        <v>45016.2336447989</v>
      </c>
      <c r="R246" s="176">
        <f t="shared" si="13"/>
        <v>549.67111319402125</v>
      </c>
      <c r="S246" s="175">
        <f t="shared" si="14"/>
        <v>558.00801515279068</v>
      </c>
      <c r="T246" s="175">
        <f t="shared" si="15"/>
        <v>1.5167073107272167E-2</v>
      </c>
    </row>
    <row r="247" spans="1:20" x14ac:dyDescent="0.35">
      <c r="A247">
        <v>2862.47</v>
      </c>
      <c r="B247">
        <v>1049.896347288402</v>
      </c>
      <c r="C247" s="133">
        <f t="shared" si="12"/>
        <v>558.90947818405743</v>
      </c>
      <c r="D247" s="145">
        <v>54061.366139626101</v>
      </c>
      <c r="Q247" s="8">
        <v>54061.366139626101</v>
      </c>
      <c r="R247" s="176">
        <f t="shared" si="13"/>
        <v>558.90947818405743</v>
      </c>
      <c r="S247" s="175">
        <f t="shared" si="14"/>
        <v>570.00280307095727</v>
      </c>
      <c r="T247" s="175">
        <f t="shared" si="15"/>
        <v>1.9848160247600388E-2</v>
      </c>
    </row>
    <row r="248" spans="1:20" x14ac:dyDescent="0.35">
      <c r="A248">
        <v>2862.47</v>
      </c>
      <c r="B248">
        <v>1179.2413541266133</v>
      </c>
      <c r="C248" s="133">
        <f t="shared" si="12"/>
        <v>577.38733630380182</v>
      </c>
      <c r="D248" s="145">
        <v>63550.072249703</v>
      </c>
      <c r="Q248" s="8">
        <v>63550.072249703</v>
      </c>
      <c r="R248" s="176">
        <f t="shared" si="13"/>
        <v>577.38733630380182</v>
      </c>
      <c r="S248" s="175">
        <f t="shared" si="14"/>
        <v>582.58581580993837</v>
      </c>
      <c r="T248" s="175">
        <f t="shared" si="15"/>
        <v>9.0034525859452597E-3</v>
      </c>
    </row>
    <row r="249" spans="1:20" x14ac:dyDescent="0.35">
      <c r="A249">
        <v>2862.47</v>
      </c>
      <c r="B249">
        <v>1183.6037524392991</v>
      </c>
      <c r="C249" s="133">
        <f t="shared" si="12"/>
        <v>578.01053606275696</v>
      </c>
      <c r="D249" s="145">
        <v>71394.000753582499</v>
      </c>
      <c r="Q249" s="8">
        <v>71394.000753582499</v>
      </c>
      <c r="R249" s="176">
        <f t="shared" si="13"/>
        <v>578.01053606275696</v>
      </c>
      <c r="S249" s="175">
        <f t="shared" si="14"/>
        <v>592.98768210687786</v>
      </c>
      <c r="T249" s="175">
        <f t="shared" si="15"/>
        <v>2.5911545049231988E-2</v>
      </c>
    </row>
    <row r="250" spans="1:20" x14ac:dyDescent="0.35">
      <c r="A250">
        <v>2862.47</v>
      </c>
      <c r="B250">
        <v>474.06944353052143</v>
      </c>
      <c r="C250" s="133">
        <f t="shared" si="12"/>
        <v>476.64849193293156</v>
      </c>
      <c r="D250" s="145">
        <v>3495.45982983364</v>
      </c>
      <c r="Q250" s="8">
        <v>3495.45982983364</v>
      </c>
      <c r="R250" s="176">
        <f t="shared" si="13"/>
        <v>476.64849193293156</v>
      </c>
      <c r="S250" s="175">
        <f t="shared" si="14"/>
        <v>502.94714386168596</v>
      </c>
      <c r="T250" s="175">
        <f t="shared" si="15"/>
        <v>5.5174100776248514E-2</v>
      </c>
    </row>
    <row r="251" spans="1:20" x14ac:dyDescent="0.35">
      <c r="A251">
        <v>2862.47</v>
      </c>
      <c r="B251">
        <v>681.16155498161584</v>
      </c>
      <c r="C251" s="133">
        <f t="shared" si="12"/>
        <v>506.23307928308793</v>
      </c>
      <c r="D251" s="145">
        <v>14172.2970393051</v>
      </c>
      <c r="Q251" s="8">
        <v>14172.2970393051</v>
      </c>
      <c r="R251" s="176">
        <f t="shared" si="13"/>
        <v>506.23307928308793</v>
      </c>
      <c r="S251" s="175">
        <f t="shared" si="14"/>
        <v>517.10574220589365</v>
      </c>
      <c r="T251" s="175">
        <f t="shared" si="15"/>
        <v>2.1477582891665792E-2</v>
      </c>
    </row>
    <row r="252" spans="1:20" x14ac:dyDescent="0.35">
      <c r="A252">
        <v>2862.47</v>
      </c>
      <c r="B252">
        <v>738.24815550867697</v>
      </c>
      <c r="C252" s="133">
        <f t="shared" si="12"/>
        <v>514.38830792981094</v>
      </c>
      <c r="D252" s="145">
        <v>23954.0527728093</v>
      </c>
      <c r="Q252" s="8">
        <v>23954.0527728093</v>
      </c>
      <c r="R252" s="176">
        <f t="shared" si="13"/>
        <v>514.38830792981094</v>
      </c>
      <c r="S252" s="175">
        <f t="shared" si="14"/>
        <v>530.07736927247242</v>
      </c>
      <c r="T252" s="175">
        <f t="shared" si="15"/>
        <v>3.0500423708701874E-2</v>
      </c>
    </row>
    <row r="253" spans="1:20" x14ac:dyDescent="0.35">
      <c r="A253">
        <v>2862.47</v>
      </c>
      <c r="B253">
        <v>1005.697307353563</v>
      </c>
      <c r="C253" s="133">
        <f t="shared" si="12"/>
        <v>552.59532962193759</v>
      </c>
      <c r="D253" s="145">
        <v>31081.371963744201</v>
      </c>
      <c r="Q253" s="8">
        <v>31081.371963744201</v>
      </c>
      <c r="R253" s="176">
        <f t="shared" si="13"/>
        <v>552.59532962193759</v>
      </c>
      <c r="S253" s="175">
        <f t="shared" si="14"/>
        <v>539.52893697136824</v>
      </c>
      <c r="T253" s="175">
        <f t="shared" si="15"/>
        <v>-2.3645499609106002E-2</v>
      </c>
    </row>
    <row r="254" spans="1:20" x14ac:dyDescent="0.35">
      <c r="A254">
        <v>2862.47</v>
      </c>
      <c r="B254">
        <v>985.45685493206577</v>
      </c>
      <c r="C254" s="133">
        <f t="shared" si="12"/>
        <v>549.70383641886644</v>
      </c>
      <c r="D254" s="145">
        <v>45016.2336447989</v>
      </c>
      <c r="Q254" s="8">
        <v>45016.2336447989</v>
      </c>
      <c r="R254" s="176">
        <f t="shared" si="13"/>
        <v>549.70383641886644</v>
      </c>
      <c r="S254" s="175">
        <f t="shared" si="14"/>
        <v>558.00801515279068</v>
      </c>
      <c r="T254" s="175">
        <f t="shared" si="15"/>
        <v>1.5106641401710252E-2</v>
      </c>
    </row>
    <row r="255" spans="1:20" x14ac:dyDescent="0.35">
      <c r="A255">
        <v>2862.47</v>
      </c>
      <c r="B255">
        <v>1049.8378005006771</v>
      </c>
      <c r="C255" s="133">
        <f t="shared" si="12"/>
        <v>558.90111435723952</v>
      </c>
      <c r="D255" s="145">
        <v>54061.366139626101</v>
      </c>
      <c r="Q255" s="8">
        <v>54061.366139626101</v>
      </c>
      <c r="R255" s="176">
        <f t="shared" si="13"/>
        <v>558.90111435723952</v>
      </c>
      <c r="S255" s="175">
        <f t="shared" si="14"/>
        <v>570.00280307095727</v>
      </c>
      <c r="T255" s="175">
        <f t="shared" si="15"/>
        <v>1.9863422041097811E-2</v>
      </c>
    </row>
    <row r="256" spans="1:20" x14ac:dyDescent="0.35">
      <c r="A256">
        <v>2862.47</v>
      </c>
      <c r="B256">
        <v>1178.9797812266659</v>
      </c>
      <c r="C256" s="133">
        <f t="shared" si="12"/>
        <v>577.34996874666649</v>
      </c>
      <c r="D256" s="145">
        <v>63550.072249703</v>
      </c>
      <c r="Q256" s="8">
        <v>63550.072249703</v>
      </c>
      <c r="R256" s="176">
        <f t="shared" si="13"/>
        <v>577.34996874666649</v>
      </c>
      <c r="S256" s="175">
        <f t="shared" si="14"/>
        <v>582.58581580993837</v>
      </c>
      <c r="T256" s="175">
        <f t="shared" si="15"/>
        <v>9.0687578534698332E-3</v>
      </c>
    </row>
    <row r="257" spans="1:20" x14ac:dyDescent="0.35">
      <c r="A257">
        <v>2862.47</v>
      </c>
      <c r="B257">
        <v>1183.450428082338</v>
      </c>
      <c r="C257" s="133">
        <f t="shared" si="12"/>
        <v>577.98863258319113</v>
      </c>
      <c r="D257" s="145">
        <v>71394.000753582499</v>
      </c>
      <c r="Q257" s="8">
        <v>71394.000753582499</v>
      </c>
      <c r="R257" s="176">
        <f t="shared" si="13"/>
        <v>577.98863258319113</v>
      </c>
      <c r="S257" s="175">
        <f t="shared" si="14"/>
        <v>592.98768210687786</v>
      </c>
      <c r="T257" s="175">
        <f t="shared" si="15"/>
        <v>2.5950423032805814E-2</v>
      </c>
    </row>
    <row r="258" spans="1:20" x14ac:dyDescent="0.35">
      <c r="A258">
        <v>2862.47</v>
      </c>
      <c r="B258">
        <v>478.75816601437413</v>
      </c>
      <c r="C258" s="133">
        <f t="shared" si="12"/>
        <v>477.31830943062488</v>
      </c>
      <c r="D258" s="145">
        <v>3495.45982983364</v>
      </c>
      <c r="Q258" s="8">
        <v>3495.45982983364</v>
      </c>
      <c r="R258" s="176">
        <f t="shared" si="13"/>
        <v>477.31830943062488</v>
      </c>
      <c r="S258" s="175">
        <f t="shared" si="14"/>
        <v>502.94714386168596</v>
      </c>
      <c r="T258" s="175">
        <f t="shared" si="15"/>
        <v>5.3693382224605513E-2</v>
      </c>
    </row>
    <row r="259" spans="1:20" x14ac:dyDescent="0.35">
      <c r="A259">
        <v>2862.47</v>
      </c>
      <c r="B259">
        <v>699.46459209943805</v>
      </c>
      <c r="C259" s="133">
        <f t="shared" ref="C259:C322" si="16">SUM(A259:B259)/7</f>
        <v>508.84779887134829</v>
      </c>
      <c r="D259" s="145">
        <v>14172.2970393051</v>
      </c>
      <c r="Q259" s="8">
        <v>14172.2970393051</v>
      </c>
      <c r="R259" s="176">
        <f t="shared" ref="R259:R322" si="17">C259</f>
        <v>508.84779887134829</v>
      </c>
      <c r="S259" s="175">
        <f t="shared" ref="S259:S322" si="18">$G$17+Q259*$G$18</f>
        <v>517.10574220589365</v>
      </c>
      <c r="T259" s="175">
        <f t="shared" ref="T259:T322" si="19">S259/R259-1</f>
        <v>1.622870994600345E-2</v>
      </c>
    </row>
    <row r="260" spans="1:20" x14ac:dyDescent="0.35">
      <c r="A260">
        <v>2862.47</v>
      </c>
      <c r="B260">
        <v>739.34398843014083</v>
      </c>
      <c r="C260" s="133">
        <f t="shared" si="16"/>
        <v>514.54485549002015</v>
      </c>
      <c r="D260" s="145">
        <v>23954.0527728093</v>
      </c>
      <c r="Q260" s="8">
        <v>23954.0527728093</v>
      </c>
      <c r="R260" s="176">
        <f t="shared" si="17"/>
        <v>514.54485549002015</v>
      </c>
      <c r="S260" s="175">
        <f t="shared" si="18"/>
        <v>530.07736927247242</v>
      </c>
      <c r="T260" s="175">
        <f t="shared" si="19"/>
        <v>3.0186899386371424E-2</v>
      </c>
    </row>
    <row r="261" spans="1:20" x14ac:dyDescent="0.35">
      <c r="A261">
        <v>2862.47</v>
      </c>
      <c r="B261">
        <v>962.10457992333806</v>
      </c>
      <c r="C261" s="133">
        <f t="shared" si="16"/>
        <v>546.36779713190538</v>
      </c>
      <c r="D261" s="145">
        <v>31081.371963744201</v>
      </c>
      <c r="Q261" s="8">
        <v>31081.371963744201</v>
      </c>
      <c r="R261" s="176">
        <f t="shared" si="17"/>
        <v>546.36779713190538</v>
      </c>
      <c r="S261" s="175">
        <f t="shared" si="18"/>
        <v>539.52893697136824</v>
      </c>
      <c r="T261" s="175">
        <f t="shared" si="19"/>
        <v>-1.2516953225349181E-2</v>
      </c>
    </row>
    <row r="262" spans="1:20" x14ac:dyDescent="0.35">
      <c r="A262">
        <v>2862.47</v>
      </c>
      <c r="B262">
        <v>948.53926248374921</v>
      </c>
      <c r="C262" s="133">
        <f t="shared" si="16"/>
        <v>544.42989464053551</v>
      </c>
      <c r="D262" s="145">
        <v>45016.2336447989</v>
      </c>
      <c r="Q262" s="8">
        <v>45016.2336447989</v>
      </c>
      <c r="R262" s="176">
        <f t="shared" si="17"/>
        <v>544.42989464053551</v>
      </c>
      <c r="S262" s="175">
        <f t="shared" si="18"/>
        <v>558.00801515279068</v>
      </c>
      <c r="T262" s="175">
        <f t="shared" si="19"/>
        <v>2.4940071524213847E-2</v>
      </c>
    </row>
    <row r="263" spans="1:20" x14ac:dyDescent="0.35">
      <c r="A263">
        <v>2862.47</v>
      </c>
      <c r="B263">
        <v>992.6304949464519</v>
      </c>
      <c r="C263" s="133">
        <f t="shared" si="16"/>
        <v>550.72864213520745</v>
      </c>
      <c r="D263" s="145">
        <v>54061.366139626101</v>
      </c>
      <c r="Q263" s="8">
        <v>54061.366139626101</v>
      </c>
      <c r="R263" s="176">
        <f t="shared" si="17"/>
        <v>550.72864213520745</v>
      </c>
      <c r="S263" s="175">
        <f t="shared" si="18"/>
        <v>570.00280307095727</v>
      </c>
      <c r="T263" s="175">
        <f t="shared" si="19"/>
        <v>3.4997564065349485E-2</v>
      </c>
    </row>
    <row r="264" spans="1:20" x14ac:dyDescent="0.35">
      <c r="A264">
        <v>2862.47</v>
      </c>
      <c r="B264">
        <v>1079.6942244896909</v>
      </c>
      <c r="C264" s="133">
        <f t="shared" si="16"/>
        <v>563.16631778424153</v>
      </c>
      <c r="D264" s="145">
        <v>63550.072249703</v>
      </c>
      <c r="Q264" s="8">
        <v>63550.072249703</v>
      </c>
      <c r="R264" s="176">
        <f t="shared" si="17"/>
        <v>563.16631778424153</v>
      </c>
      <c r="S264" s="175">
        <f t="shared" si="18"/>
        <v>582.58581580993837</v>
      </c>
      <c r="T264" s="175">
        <f t="shared" si="19"/>
        <v>3.4482705041917638E-2</v>
      </c>
    </row>
    <row r="265" spans="1:20" x14ac:dyDescent="0.35">
      <c r="A265">
        <v>2862.47</v>
      </c>
      <c r="B265">
        <v>1088.7849476416686</v>
      </c>
      <c r="C265" s="133">
        <f t="shared" si="16"/>
        <v>564.4649925202383</v>
      </c>
      <c r="D265" s="145">
        <v>71394.000753582499</v>
      </c>
      <c r="Q265" s="8">
        <v>71394.000753582499</v>
      </c>
      <c r="R265" s="176">
        <f t="shared" si="17"/>
        <v>564.4649925202383</v>
      </c>
      <c r="S265" s="175">
        <f t="shared" si="18"/>
        <v>592.98768210687786</v>
      </c>
      <c r="T265" s="175">
        <f t="shared" si="19"/>
        <v>5.0530484555456168E-2</v>
      </c>
    </row>
    <row r="266" spans="1:20" x14ac:dyDescent="0.35">
      <c r="A266">
        <v>2862.47</v>
      </c>
      <c r="B266">
        <v>500.32449498103807</v>
      </c>
      <c r="C266" s="133">
        <f t="shared" si="16"/>
        <v>480.39921356871974</v>
      </c>
      <c r="D266" s="145">
        <v>3495.45982983364</v>
      </c>
      <c r="Q266" s="8">
        <v>3495.45982983364</v>
      </c>
      <c r="R266" s="176">
        <f t="shared" si="17"/>
        <v>480.39921356871974</v>
      </c>
      <c r="S266" s="175">
        <f t="shared" si="18"/>
        <v>502.94714386168596</v>
      </c>
      <c r="T266" s="175">
        <f t="shared" si="19"/>
        <v>4.6935818494508785E-2</v>
      </c>
    </row>
    <row r="267" spans="1:20" x14ac:dyDescent="0.35">
      <c r="A267">
        <v>2862.47</v>
      </c>
      <c r="B267">
        <v>707.06027006319641</v>
      </c>
      <c r="C267" s="133">
        <f t="shared" si="16"/>
        <v>509.93289572331378</v>
      </c>
      <c r="D267" s="145">
        <v>14172.2970393051</v>
      </c>
      <c r="Q267" s="8">
        <v>14172.2970393051</v>
      </c>
      <c r="R267" s="176">
        <f t="shared" si="17"/>
        <v>509.93289572331378</v>
      </c>
      <c r="S267" s="175">
        <f t="shared" si="18"/>
        <v>517.10574220589365</v>
      </c>
      <c r="T267" s="175">
        <f t="shared" si="19"/>
        <v>1.4066255663709448E-2</v>
      </c>
    </row>
    <row r="268" spans="1:20" x14ac:dyDescent="0.35">
      <c r="A268">
        <v>2862.47</v>
      </c>
      <c r="B268">
        <v>751.07594011439915</v>
      </c>
      <c r="C268" s="133">
        <f t="shared" si="16"/>
        <v>516.22084858777123</v>
      </c>
      <c r="D268" s="145">
        <v>23954.0527728093</v>
      </c>
      <c r="Q268" s="8">
        <v>23954.0527728093</v>
      </c>
      <c r="R268" s="176">
        <f t="shared" si="17"/>
        <v>516.22084858777123</v>
      </c>
      <c r="S268" s="175">
        <f t="shared" si="18"/>
        <v>530.07736927247242</v>
      </c>
      <c r="T268" s="175">
        <f t="shared" si="19"/>
        <v>2.6842233750551836E-2</v>
      </c>
    </row>
    <row r="269" spans="1:20" x14ac:dyDescent="0.35">
      <c r="A269">
        <v>2862.47</v>
      </c>
      <c r="B269">
        <v>961.93094158780741</v>
      </c>
      <c r="C269" s="133">
        <f t="shared" si="16"/>
        <v>546.34299165540108</v>
      </c>
      <c r="D269" s="145">
        <v>31081.371963744201</v>
      </c>
      <c r="Q269" s="8">
        <v>31081.371963744201</v>
      </c>
      <c r="R269" s="176">
        <f t="shared" si="17"/>
        <v>546.34299165540108</v>
      </c>
      <c r="S269" s="175">
        <f t="shared" si="18"/>
        <v>539.52893697136824</v>
      </c>
      <c r="T269" s="175">
        <f t="shared" si="19"/>
        <v>-1.2472118775398777E-2</v>
      </c>
    </row>
    <row r="270" spans="1:20" x14ac:dyDescent="0.35">
      <c r="A270">
        <v>2862.47</v>
      </c>
      <c r="B270">
        <v>947.87700060557142</v>
      </c>
      <c r="C270" s="133">
        <f t="shared" si="16"/>
        <v>544.33528580079587</v>
      </c>
      <c r="D270" s="145">
        <v>45016.2336447989</v>
      </c>
      <c r="Q270" s="8">
        <v>45016.2336447989</v>
      </c>
      <c r="R270" s="176">
        <f t="shared" si="17"/>
        <v>544.33528580079587</v>
      </c>
      <c r="S270" s="175">
        <f t="shared" si="18"/>
        <v>558.00801515279068</v>
      </c>
      <c r="T270" s="175">
        <f t="shared" si="19"/>
        <v>2.5118212448565158E-2</v>
      </c>
    </row>
    <row r="271" spans="1:20" x14ac:dyDescent="0.35">
      <c r="A271">
        <v>2862.47</v>
      </c>
      <c r="B271">
        <v>992.06875859172419</v>
      </c>
      <c r="C271" s="133">
        <f t="shared" si="16"/>
        <v>550.64839408453201</v>
      </c>
      <c r="D271" s="145">
        <v>54061.366139626101</v>
      </c>
      <c r="Q271" s="8">
        <v>54061.366139626101</v>
      </c>
      <c r="R271" s="176">
        <f t="shared" si="17"/>
        <v>550.64839408453201</v>
      </c>
      <c r="S271" s="175">
        <f t="shared" si="18"/>
        <v>570.00280307095727</v>
      </c>
      <c r="T271" s="175">
        <f t="shared" si="19"/>
        <v>3.5148398132718528E-2</v>
      </c>
    </row>
    <row r="272" spans="1:20" x14ac:dyDescent="0.35">
      <c r="A272">
        <v>2862.47</v>
      </c>
      <c r="B272">
        <v>1079.7648990365187</v>
      </c>
      <c r="C272" s="133">
        <f t="shared" si="16"/>
        <v>563.17641414807406</v>
      </c>
      <c r="D272" s="145">
        <v>63550.072249703</v>
      </c>
      <c r="Q272" s="8">
        <v>63550.072249703</v>
      </c>
      <c r="R272" s="176">
        <f t="shared" si="17"/>
        <v>563.17641414807406</v>
      </c>
      <c r="S272" s="175">
        <f t="shared" si="18"/>
        <v>582.58581580993837</v>
      </c>
      <c r="T272" s="175">
        <f t="shared" si="19"/>
        <v>3.4464159318932541E-2</v>
      </c>
    </row>
    <row r="273" spans="1:20" x14ac:dyDescent="0.35">
      <c r="A273">
        <v>2862.47</v>
      </c>
      <c r="B273">
        <v>1088.7570039489076</v>
      </c>
      <c r="C273" s="133">
        <f t="shared" si="16"/>
        <v>564.46100056412968</v>
      </c>
      <c r="D273" s="145">
        <v>71394.000753582499</v>
      </c>
      <c r="Q273" s="8">
        <v>71394.000753582499</v>
      </c>
      <c r="R273" s="176">
        <f t="shared" si="17"/>
        <v>564.46100056412968</v>
      </c>
      <c r="S273" s="175">
        <f t="shared" si="18"/>
        <v>592.98768210687786</v>
      </c>
      <c r="T273" s="175">
        <f t="shared" si="19"/>
        <v>5.0537914070658996E-2</v>
      </c>
    </row>
    <row r="274" spans="1:20" x14ac:dyDescent="0.35">
      <c r="A274">
        <v>2862.47</v>
      </c>
      <c r="B274">
        <v>505.52707925578801</v>
      </c>
      <c r="C274" s="133">
        <f t="shared" si="16"/>
        <v>481.14243989368396</v>
      </c>
      <c r="D274" s="145">
        <v>3495.45982983364</v>
      </c>
      <c r="Q274" s="8">
        <v>3495.45982983364</v>
      </c>
      <c r="R274" s="176">
        <f t="shared" si="17"/>
        <v>481.14243989368396</v>
      </c>
      <c r="S274" s="175">
        <f t="shared" si="18"/>
        <v>502.94714386168596</v>
      </c>
      <c r="T274" s="175">
        <f t="shared" si="19"/>
        <v>4.531860455465142E-2</v>
      </c>
    </row>
    <row r="275" spans="1:20" x14ac:dyDescent="0.35">
      <c r="A275">
        <v>2862.47</v>
      </c>
      <c r="B275">
        <v>718.25293623330754</v>
      </c>
      <c r="C275" s="133">
        <f t="shared" si="16"/>
        <v>511.5318480333296</v>
      </c>
      <c r="D275" s="145">
        <v>14172.2970393051</v>
      </c>
      <c r="Q275" s="8">
        <v>14172.2970393051</v>
      </c>
      <c r="R275" s="176">
        <f t="shared" si="17"/>
        <v>511.5318480333296</v>
      </c>
      <c r="S275" s="175">
        <f t="shared" si="18"/>
        <v>517.10574220589365</v>
      </c>
      <c r="T275" s="175">
        <f t="shared" si="19"/>
        <v>1.0896475349470025E-2</v>
      </c>
    </row>
    <row r="276" spans="1:20" x14ac:dyDescent="0.35">
      <c r="A276">
        <v>2862.47</v>
      </c>
      <c r="B276">
        <v>759.16270946789643</v>
      </c>
      <c r="C276" s="133">
        <f t="shared" si="16"/>
        <v>517.37610135255659</v>
      </c>
      <c r="D276" s="145">
        <v>23954.0527728093</v>
      </c>
      <c r="Q276" s="8">
        <v>23954.0527728093</v>
      </c>
      <c r="R276" s="176">
        <f t="shared" si="17"/>
        <v>517.37610135255659</v>
      </c>
      <c r="S276" s="175">
        <f t="shared" si="18"/>
        <v>530.07736927247242</v>
      </c>
      <c r="T276" s="175">
        <f t="shared" si="19"/>
        <v>2.4549390446739539E-2</v>
      </c>
    </row>
    <row r="277" spans="1:20" x14ac:dyDescent="0.35">
      <c r="A277">
        <v>2862.47</v>
      </c>
      <c r="B277">
        <v>977.54698545860754</v>
      </c>
      <c r="C277" s="133">
        <f t="shared" si="16"/>
        <v>548.57385506551532</v>
      </c>
      <c r="D277" s="145">
        <v>31081.371963744201</v>
      </c>
      <c r="Q277" s="8">
        <v>31081.371963744201</v>
      </c>
      <c r="R277" s="176">
        <f t="shared" si="17"/>
        <v>548.57385506551532</v>
      </c>
      <c r="S277" s="175">
        <f t="shared" si="18"/>
        <v>539.52893697136824</v>
      </c>
      <c r="T277" s="175">
        <f t="shared" si="19"/>
        <v>-1.6488059010881684E-2</v>
      </c>
    </row>
    <row r="278" spans="1:20" x14ac:dyDescent="0.35">
      <c r="A278">
        <v>2862.47</v>
      </c>
      <c r="B278">
        <v>964.71171358796857</v>
      </c>
      <c r="C278" s="133">
        <f t="shared" si="16"/>
        <v>546.7402447982812</v>
      </c>
      <c r="D278" s="145">
        <v>45016.2336447989</v>
      </c>
      <c r="Q278" s="8">
        <v>45016.2336447989</v>
      </c>
      <c r="R278" s="176">
        <f t="shared" si="17"/>
        <v>546.7402447982812</v>
      </c>
      <c r="S278" s="175">
        <f t="shared" si="18"/>
        <v>558.00801515279068</v>
      </c>
      <c r="T278" s="175">
        <f t="shared" si="19"/>
        <v>2.0609001187879894E-2</v>
      </c>
    </row>
    <row r="279" spans="1:20" x14ac:dyDescent="0.35">
      <c r="A279">
        <v>2862.47</v>
      </c>
      <c r="B279">
        <v>1015.4896941767047</v>
      </c>
      <c r="C279" s="133">
        <f t="shared" si="16"/>
        <v>553.99424202524347</v>
      </c>
      <c r="D279" s="145">
        <v>54061.366139626101</v>
      </c>
      <c r="Q279" s="8">
        <v>54061.366139626101</v>
      </c>
      <c r="R279" s="176">
        <f t="shared" si="17"/>
        <v>553.99424202524347</v>
      </c>
      <c r="S279" s="175">
        <f t="shared" si="18"/>
        <v>570.00280307095727</v>
      </c>
      <c r="T279" s="175">
        <f t="shared" si="19"/>
        <v>2.8896619912855304E-2</v>
      </c>
    </row>
    <row r="280" spans="1:20" x14ac:dyDescent="0.35">
      <c r="A280">
        <v>2862.47</v>
      </c>
      <c r="B280">
        <v>1107.3520069297601</v>
      </c>
      <c r="C280" s="133">
        <f t="shared" si="16"/>
        <v>567.11742956139426</v>
      </c>
      <c r="D280" s="145">
        <v>63550.072249703</v>
      </c>
      <c r="Q280" s="8">
        <v>63550.072249703</v>
      </c>
      <c r="R280" s="176">
        <f t="shared" si="17"/>
        <v>567.11742956139426</v>
      </c>
      <c r="S280" s="175">
        <f t="shared" si="18"/>
        <v>582.58581580993837</v>
      </c>
      <c r="T280" s="175">
        <f t="shared" si="19"/>
        <v>2.7275455562188133E-2</v>
      </c>
    </row>
    <row r="281" spans="1:20" x14ac:dyDescent="0.35">
      <c r="A281">
        <v>2862.47</v>
      </c>
      <c r="B281">
        <v>1093.5499982717215</v>
      </c>
      <c r="C281" s="133">
        <f t="shared" si="16"/>
        <v>565.14571403881735</v>
      </c>
      <c r="D281" s="145">
        <v>71394.000753582499</v>
      </c>
      <c r="Q281" s="8">
        <v>71394.000753582499</v>
      </c>
      <c r="R281" s="176">
        <f t="shared" si="17"/>
        <v>565.14571403881735</v>
      </c>
      <c r="S281" s="175">
        <f t="shared" si="18"/>
        <v>592.98768210687786</v>
      </c>
      <c r="T281" s="175">
        <f t="shared" si="19"/>
        <v>4.9265114069587002E-2</v>
      </c>
    </row>
    <row r="282" spans="1:20" x14ac:dyDescent="0.35">
      <c r="A282">
        <v>2862.47</v>
      </c>
      <c r="B282">
        <v>526.22372300236316</v>
      </c>
      <c r="C282" s="133">
        <f t="shared" si="16"/>
        <v>484.0991032860519</v>
      </c>
      <c r="D282" s="145">
        <v>3495.45982983364</v>
      </c>
      <c r="Q282" s="8">
        <v>3495.45982983364</v>
      </c>
      <c r="R282" s="176">
        <f t="shared" si="17"/>
        <v>484.0991032860519</v>
      </c>
      <c r="S282" s="175">
        <f t="shared" si="18"/>
        <v>502.94714386168596</v>
      </c>
      <c r="T282" s="175">
        <f t="shared" si="19"/>
        <v>3.8934260459674519E-2</v>
      </c>
    </row>
    <row r="283" spans="1:20" x14ac:dyDescent="0.35">
      <c r="A283">
        <v>2862.47</v>
      </c>
      <c r="B283">
        <v>726.38194445516865</v>
      </c>
      <c r="C283" s="133">
        <f t="shared" si="16"/>
        <v>512.69313492216691</v>
      </c>
      <c r="D283" s="145">
        <v>14172.2970393051</v>
      </c>
      <c r="Q283" s="8">
        <v>14172.2970393051</v>
      </c>
      <c r="R283" s="176">
        <f t="shared" si="17"/>
        <v>512.69313492216691</v>
      </c>
      <c r="S283" s="175">
        <f t="shared" si="18"/>
        <v>517.10574220589365</v>
      </c>
      <c r="T283" s="175">
        <f t="shared" si="19"/>
        <v>8.6067220002792322E-3</v>
      </c>
    </row>
    <row r="284" spans="1:20" x14ac:dyDescent="0.35">
      <c r="A284">
        <v>2862.47</v>
      </c>
      <c r="B284">
        <v>770.18089109468247</v>
      </c>
      <c r="C284" s="133">
        <f t="shared" si="16"/>
        <v>518.95012729924031</v>
      </c>
      <c r="D284" s="145">
        <v>23954.0527728093</v>
      </c>
      <c r="Q284" s="8">
        <v>23954.0527728093</v>
      </c>
      <c r="R284" s="176">
        <f t="shared" si="17"/>
        <v>518.95012729924031</v>
      </c>
      <c r="S284" s="175">
        <f t="shared" si="18"/>
        <v>530.07736927247242</v>
      </c>
      <c r="T284" s="175">
        <f t="shared" si="19"/>
        <v>2.1441833016096146E-2</v>
      </c>
    </row>
    <row r="285" spans="1:20" x14ac:dyDescent="0.35">
      <c r="A285">
        <v>2862.47</v>
      </c>
      <c r="B285">
        <v>977.21730632164076</v>
      </c>
      <c r="C285" s="133">
        <f t="shared" si="16"/>
        <v>548.52675804594867</v>
      </c>
      <c r="D285" s="145">
        <v>31081.371963744201</v>
      </c>
      <c r="Q285" s="8">
        <v>31081.371963744201</v>
      </c>
      <c r="R285" s="176">
        <f t="shared" si="17"/>
        <v>548.52675804594867</v>
      </c>
      <c r="S285" s="175">
        <f t="shared" si="18"/>
        <v>539.52893697136824</v>
      </c>
      <c r="T285" s="175">
        <f t="shared" si="19"/>
        <v>-1.6403613757392521E-2</v>
      </c>
    </row>
    <row r="286" spans="1:20" x14ac:dyDescent="0.35">
      <c r="A286">
        <v>2862.47</v>
      </c>
      <c r="B286">
        <v>963.99501036148536</v>
      </c>
      <c r="C286" s="133">
        <f t="shared" si="16"/>
        <v>546.63785862306929</v>
      </c>
      <c r="D286" s="145">
        <v>45016.2336447989</v>
      </c>
      <c r="Q286" s="8">
        <v>45016.2336447989</v>
      </c>
      <c r="R286" s="176">
        <f t="shared" si="17"/>
        <v>546.63785862306929</v>
      </c>
      <c r="S286" s="175">
        <f t="shared" si="18"/>
        <v>558.00801515279068</v>
      </c>
      <c r="T286" s="175">
        <f t="shared" si="19"/>
        <v>2.0800162942174794E-2</v>
      </c>
    </row>
    <row r="287" spans="1:20" x14ac:dyDescent="0.35">
      <c r="A287">
        <v>2862.47</v>
      </c>
      <c r="B287">
        <v>1014.8323799876853</v>
      </c>
      <c r="C287" s="133">
        <f t="shared" si="16"/>
        <v>553.90033999824072</v>
      </c>
      <c r="D287" s="145">
        <v>54061.366139626101</v>
      </c>
      <c r="Q287" s="8">
        <v>54061.366139626101</v>
      </c>
      <c r="R287" s="176">
        <f t="shared" si="17"/>
        <v>553.90033999824072</v>
      </c>
      <c r="S287" s="175">
        <f t="shared" si="18"/>
        <v>570.00280307095727</v>
      </c>
      <c r="T287" s="175">
        <f t="shared" si="19"/>
        <v>2.9071047460934363E-2</v>
      </c>
    </row>
    <row r="288" spans="1:20" x14ac:dyDescent="0.35">
      <c r="A288">
        <v>2862.47</v>
      </c>
      <c r="B288">
        <v>1107.5380129660493</v>
      </c>
      <c r="C288" s="133">
        <f t="shared" si="16"/>
        <v>567.14400185229272</v>
      </c>
      <c r="D288" s="145">
        <v>63550.072249703</v>
      </c>
      <c r="Q288" s="8">
        <v>63550.072249703</v>
      </c>
      <c r="R288" s="176">
        <f t="shared" si="17"/>
        <v>567.14400185229272</v>
      </c>
      <c r="S288" s="175">
        <f t="shared" si="18"/>
        <v>582.58581580993837</v>
      </c>
      <c r="T288" s="175">
        <f t="shared" si="19"/>
        <v>2.7227324819115939E-2</v>
      </c>
    </row>
    <row r="289" spans="1:20" x14ac:dyDescent="0.35">
      <c r="A289">
        <v>2862.47</v>
      </c>
      <c r="B289">
        <v>1093.6030180558853</v>
      </c>
      <c r="C289" s="133">
        <f t="shared" si="16"/>
        <v>565.15328829369787</v>
      </c>
      <c r="D289" s="145">
        <v>71394.000753582499</v>
      </c>
      <c r="Q289" s="8">
        <v>71394.000753582499</v>
      </c>
      <c r="R289" s="176">
        <f t="shared" si="17"/>
        <v>565.15328829369787</v>
      </c>
      <c r="S289" s="175">
        <f t="shared" si="18"/>
        <v>592.98768210687786</v>
      </c>
      <c r="T289" s="175">
        <f t="shared" si="19"/>
        <v>4.9251051687617675E-2</v>
      </c>
    </row>
    <row r="290" spans="1:20" x14ac:dyDescent="0.35">
      <c r="A290">
        <v>2862.47</v>
      </c>
      <c r="B290">
        <v>545.75785968497689</v>
      </c>
      <c r="C290" s="133">
        <f t="shared" si="16"/>
        <v>486.88969424071092</v>
      </c>
      <c r="D290" s="145">
        <v>3495.45982983364</v>
      </c>
      <c r="Q290" s="8">
        <v>3495.45982983364</v>
      </c>
      <c r="R290" s="176">
        <f t="shared" si="17"/>
        <v>486.88969424071092</v>
      </c>
      <c r="S290" s="175">
        <f t="shared" si="18"/>
        <v>502.94714386168596</v>
      </c>
      <c r="T290" s="175">
        <f t="shared" si="19"/>
        <v>3.2979645720405237E-2</v>
      </c>
    </row>
    <row r="291" spans="1:20" x14ac:dyDescent="0.35">
      <c r="A291">
        <v>2862.47</v>
      </c>
      <c r="B291">
        <v>743.19875319473806</v>
      </c>
      <c r="C291" s="133">
        <f t="shared" si="16"/>
        <v>515.09553617067684</v>
      </c>
      <c r="D291" s="145">
        <v>14172.2970393051</v>
      </c>
      <c r="Q291" s="8">
        <v>14172.2970393051</v>
      </c>
      <c r="R291" s="176">
        <f t="shared" si="17"/>
        <v>515.09553617067684</v>
      </c>
      <c r="S291" s="175">
        <f t="shared" si="18"/>
        <v>517.10574220589365</v>
      </c>
      <c r="T291" s="175">
        <f t="shared" si="19"/>
        <v>3.9025887317158947E-3</v>
      </c>
    </row>
    <row r="292" spans="1:20" x14ac:dyDescent="0.35">
      <c r="A292">
        <v>2862.47</v>
      </c>
      <c r="B292">
        <v>785.79476609522419</v>
      </c>
      <c r="C292" s="133">
        <f t="shared" si="16"/>
        <v>521.1806808707463</v>
      </c>
      <c r="D292" s="145">
        <v>23954.0527728093</v>
      </c>
      <c r="Q292" s="8">
        <v>23954.0527728093</v>
      </c>
      <c r="R292" s="176">
        <f t="shared" si="17"/>
        <v>521.1806808707463</v>
      </c>
      <c r="S292" s="175">
        <f t="shared" si="18"/>
        <v>530.07736927247242</v>
      </c>
      <c r="T292" s="175">
        <f t="shared" si="19"/>
        <v>1.7070257452487025E-2</v>
      </c>
    </row>
    <row r="293" spans="1:20" x14ac:dyDescent="0.35">
      <c r="A293">
        <v>2862.47</v>
      </c>
      <c r="B293">
        <v>988.60182103432135</v>
      </c>
      <c r="C293" s="133">
        <f t="shared" si="16"/>
        <v>550.15311729061727</v>
      </c>
      <c r="D293" s="145">
        <v>31081.371963744201</v>
      </c>
      <c r="Q293" s="8">
        <v>31081.371963744201</v>
      </c>
      <c r="R293" s="176">
        <f t="shared" si="17"/>
        <v>550.15311729061727</v>
      </c>
      <c r="S293" s="175">
        <f t="shared" si="18"/>
        <v>539.52893697136824</v>
      </c>
      <c r="T293" s="175">
        <f t="shared" si="19"/>
        <v>-1.9311315314490596E-2</v>
      </c>
    </row>
    <row r="294" spans="1:20" x14ac:dyDescent="0.35">
      <c r="A294">
        <v>2862.47</v>
      </c>
      <c r="B294">
        <v>980.62760343272419</v>
      </c>
      <c r="C294" s="133">
        <f t="shared" si="16"/>
        <v>549.01394334753206</v>
      </c>
      <c r="D294" s="145">
        <v>45016.2336447989</v>
      </c>
      <c r="Q294" s="8">
        <v>45016.2336447989</v>
      </c>
      <c r="R294" s="176">
        <f t="shared" si="17"/>
        <v>549.01394334753206</v>
      </c>
      <c r="S294" s="175">
        <f t="shared" si="18"/>
        <v>558.00801515279068</v>
      </c>
      <c r="T294" s="175">
        <f t="shared" si="19"/>
        <v>1.6382228382795905E-2</v>
      </c>
    </row>
    <row r="295" spans="1:20" x14ac:dyDescent="0.35">
      <c r="A295">
        <v>2862.47</v>
      </c>
      <c r="B295">
        <v>1023.7683280905659</v>
      </c>
      <c r="C295" s="133">
        <f t="shared" si="16"/>
        <v>555.17690401293794</v>
      </c>
      <c r="D295" s="145">
        <v>54061.366139626101</v>
      </c>
      <c r="Q295" s="8">
        <v>54061.366139626101</v>
      </c>
      <c r="R295" s="176">
        <f t="shared" si="17"/>
        <v>555.17690401293794</v>
      </c>
      <c r="S295" s="175">
        <f t="shared" si="18"/>
        <v>570.00280307095727</v>
      </c>
      <c r="T295" s="175">
        <f t="shared" si="19"/>
        <v>2.6704819582469286E-2</v>
      </c>
    </row>
    <row r="296" spans="1:20" x14ac:dyDescent="0.35">
      <c r="A296">
        <v>2862.47</v>
      </c>
      <c r="B296">
        <v>1092.6101532303965</v>
      </c>
      <c r="C296" s="133">
        <f t="shared" si="16"/>
        <v>565.0114504614852</v>
      </c>
      <c r="D296" s="145">
        <v>63550.072249703</v>
      </c>
      <c r="Q296" s="8">
        <v>63550.072249703</v>
      </c>
      <c r="R296" s="176">
        <f t="shared" si="17"/>
        <v>565.0114504614852</v>
      </c>
      <c r="S296" s="175">
        <f t="shared" si="18"/>
        <v>582.58581580993837</v>
      </c>
      <c r="T296" s="175">
        <f t="shared" si="19"/>
        <v>3.1104441041148734E-2</v>
      </c>
    </row>
    <row r="297" spans="1:20" x14ac:dyDescent="0.35">
      <c r="A297">
        <v>2862.47</v>
      </c>
      <c r="B297">
        <v>1090.9078554081993</v>
      </c>
      <c r="C297" s="133">
        <f t="shared" si="16"/>
        <v>564.76826505831411</v>
      </c>
      <c r="D297" s="145">
        <v>71394.000753582499</v>
      </c>
      <c r="Q297" s="8">
        <v>71394.000753582499</v>
      </c>
      <c r="R297" s="176">
        <f t="shared" si="17"/>
        <v>564.76826505831411</v>
      </c>
      <c r="S297" s="175">
        <f t="shared" si="18"/>
        <v>592.98768210687786</v>
      </c>
      <c r="T297" s="175">
        <f t="shared" si="19"/>
        <v>4.9966364603807989E-2</v>
      </c>
    </row>
    <row r="298" spans="1:20" x14ac:dyDescent="0.35">
      <c r="A298">
        <v>2862.47</v>
      </c>
      <c r="B298">
        <v>564.43347417731309</v>
      </c>
      <c r="C298" s="133">
        <f t="shared" si="16"/>
        <v>489.55763916818756</v>
      </c>
      <c r="D298" s="145">
        <v>3495.45982983364</v>
      </c>
      <c r="Q298" s="8">
        <v>3495.45982983364</v>
      </c>
      <c r="R298" s="176">
        <f t="shared" si="17"/>
        <v>489.55763916818756</v>
      </c>
      <c r="S298" s="175">
        <f t="shared" si="18"/>
        <v>502.94714386168596</v>
      </c>
      <c r="T298" s="175">
        <f t="shared" si="19"/>
        <v>2.7350210929705021E-2</v>
      </c>
    </row>
    <row r="299" spans="1:20" x14ac:dyDescent="0.35">
      <c r="A299">
        <v>2862.47</v>
      </c>
      <c r="B299">
        <v>749.53371647385757</v>
      </c>
      <c r="C299" s="133">
        <f t="shared" si="16"/>
        <v>516.00053092483677</v>
      </c>
      <c r="D299" s="145">
        <v>14172.2970393051</v>
      </c>
      <c r="Q299" s="8">
        <v>14172.2970393051</v>
      </c>
      <c r="R299" s="176">
        <f t="shared" si="17"/>
        <v>516.00053092483677</v>
      </c>
      <c r="S299" s="175">
        <f t="shared" si="18"/>
        <v>517.10574220589365</v>
      </c>
      <c r="T299" s="175">
        <f t="shared" si="19"/>
        <v>2.1418801237975682E-3</v>
      </c>
    </row>
    <row r="300" spans="1:20" x14ac:dyDescent="0.35">
      <c r="A300">
        <v>2862.47</v>
      </c>
      <c r="B300">
        <v>794.67103087661303</v>
      </c>
      <c r="C300" s="133">
        <f t="shared" si="16"/>
        <v>522.44871869665894</v>
      </c>
      <c r="D300" s="145">
        <v>23954.0527728093</v>
      </c>
      <c r="Q300" s="8">
        <v>23954.0527728093</v>
      </c>
      <c r="R300" s="176">
        <f t="shared" si="17"/>
        <v>522.44871869665894</v>
      </c>
      <c r="S300" s="175">
        <f t="shared" si="18"/>
        <v>530.07736927247242</v>
      </c>
      <c r="T300" s="175">
        <f t="shared" si="19"/>
        <v>1.4601721284424718E-2</v>
      </c>
    </row>
    <row r="301" spans="1:20" x14ac:dyDescent="0.35">
      <c r="A301">
        <v>2862.47</v>
      </c>
      <c r="B301">
        <v>988.06417617962131</v>
      </c>
      <c r="C301" s="133">
        <f t="shared" si="16"/>
        <v>550.076310882803</v>
      </c>
      <c r="D301" s="145">
        <v>31081.371963744201</v>
      </c>
      <c r="Q301" s="8">
        <v>31081.371963744201</v>
      </c>
      <c r="R301" s="176">
        <f t="shared" si="17"/>
        <v>550.076310882803</v>
      </c>
      <c r="S301" s="175">
        <f t="shared" si="18"/>
        <v>539.52893697136824</v>
      </c>
      <c r="T301" s="175">
        <f t="shared" si="19"/>
        <v>-1.9174383086062341E-2</v>
      </c>
    </row>
    <row r="302" spans="1:20" x14ac:dyDescent="0.35">
      <c r="A302">
        <v>2862.47</v>
      </c>
      <c r="B302">
        <v>979.93400130447412</v>
      </c>
      <c r="C302" s="133">
        <f t="shared" si="16"/>
        <v>548.91485732921058</v>
      </c>
      <c r="D302" s="145">
        <v>45016.2336447989</v>
      </c>
      <c r="Q302" s="8">
        <v>45016.2336447989</v>
      </c>
      <c r="R302" s="176">
        <f t="shared" si="17"/>
        <v>548.91485732921058</v>
      </c>
      <c r="S302" s="175">
        <f t="shared" si="18"/>
        <v>558.00801515279068</v>
      </c>
      <c r="T302" s="175">
        <f t="shared" si="19"/>
        <v>1.6565698126342454E-2</v>
      </c>
    </row>
    <row r="303" spans="1:20" x14ac:dyDescent="0.35">
      <c r="A303">
        <v>2862.47</v>
      </c>
      <c r="B303">
        <v>1023.3403412871074</v>
      </c>
      <c r="C303" s="133">
        <f t="shared" si="16"/>
        <v>555.11576304101538</v>
      </c>
      <c r="D303" s="145">
        <v>54061.366139626101</v>
      </c>
      <c r="Q303" s="8">
        <v>54061.366139626101</v>
      </c>
      <c r="R303" s="176">
        <f t="shared" si="17"/>
        <v>555.11576304101538</v>
      </c>
      <c r="S303" s="175">
        <f t="shared" si="18"/>
        <v>570.00280307095727</v>
      </c>
      <c r="T303" s="175">
        <f t="shared" si="19"/>
        <v>2.6817901816349465E-2</v>
      </c>
    </row>
    <row r="304" spans="1:20" x14ac:dyDescent="0.35">
      <c r="A304">
        <v>2862.47</v>
      </c>
      <c r="B304">
        <v>1092.6297147355049</v>
      </c>
      <c r="C304" s="133">
        <f t="shared" si="16"/>
        <v>565.014244962215</v>
      </c>
      <c r="D304" s="145">
        <v>63550.072249703</v>
      </c>
      <c r="Q304" s="8">
        <v>63550.072249703</v>
      </c>
      <c r="R304" s="176">
        <f t="shared" si="17"/>
        <v>565.014244962215</v>
      </c>
      <c r="S304" s="175">
        <f t="shared" si="18"/>
        <v>582.58581580993837</v>
      </c>
      <c r="T304" s="175">
        <f t="shared" si="19"/>
        <v>3.1099341307577966E-2</v>
      </c>
    </row>
    <row r="305" spans="1:20" x14ac:dyDescent="0.35">
      <c r="A305">
        <v>2862.47</v>
      </c>
      <c r="B305">
        <v>1090.8337475970575</v>
      </c>
      <c r="C305" s="133">
        <f t="shared" si="16"/>
        <v>564.75767822815101</v>
      </c>
      <c r="D305" s="145">
        <v>71394.000753582499</v>
      </c>
      <c r="Q305" s="8">
        <v>71394.000753582499</v>
      </c>
      <c r="R305" s="176">
        <f t="shared" si="17"/>
        <v>564.75767822815101</v>
      </c>
      <c r="S305" s="175">
        <f t="shared" si="18"/>
        <v>592.98768210687786</v>
      </c>
      <c r="T305" s="175">
        <f t="shared" si="19"/>
        <v>4.9986047055251337E-2</v>
      </c>
    </row>
    <row r="306" spans="1:20" x14ac:dyDescent="0.35">
      <c r="A306">
        <v>2862.47</v>
      </c>
      <c r="B306">
        <v>532.79261771560482</v>
      </c>
      <c r="C306" s="133">
        <f t="shared" si="16"/>
        <v>485.03751681651494</v>
      </c>
      <c r="D306" s="145">
        <v>3495.45982983364</v>
      </c>
      <c r="Q306" s="8">
        <v>3495.45982983364</v>
      </c>
      <c r="R306" s="176">
        <f t="shared" si="17"/>
        <v>485.03751681651494</v>
      </c>
      <c r="S306" s="175">
        <f t="shared" si="18"/>
        <v>502.94714386168596</v>
      </c>
      <c r="T306" s="175">
        <f t="shared" si="19"/>
        <v>3.6924209827558618E-2</v>
      </c>
    </row>
    <row r="307" spans="1:20" x14ac:dyDescent="0.35">
      <c r="A307">
        <v>2862.47</v>
      </c>
      <c r="B307">
        <v>731.40113767740468</v>
      </c>
      <c r="C307" s="133">
        <f t="shared" si="16"/>
        <v>513.41016252534348</v>
      </c>
      <c r="D307" s="145">
        <v>14172.2970393051</v>
      </c>
      <c r="Q307" s="8">
        <v>14172.2970393051</v>
      </c>
      <c r="R307" s="176">
        <f t="shared" si="17"/>
        <v>513.41016252534348</v>
      </c>
      <c r="S307" s="175">
        <f t="shared" si="18"/>
        <v>517.10574220589365</v>
      </c>
      <c r="T307" s="175">
        <f t="shared" si="19"/>
        <v>7.1981038754131976E-3</v>
      </c>
    </row>
    <row r="308" spans="1:20" x14ac:dyDescent="0.35">
      <c r="A308">
        <v>2862.47</v>
      </c>
      <c r="B308">
        <v>773.95435177756303</v>
      </c>
      <c r="C308" s="133">
        <f t="shared" si="16"/>
        <v>519.48919311108045</v>
      </c>
      <c r="D308" s="145">
        <v>23954.0527728093</v>
      </c>
      <c r="Q308" s="8">
        <v>23954.0527728093</v>
      </c>
      <c r="R308" s="176">
        <f t="shared" si="17"/>
        <v>519.48919311108045</v>
      </c>
      <c r="S308" s="175">
        <f t="shared" si="18"/>
        <v>530.07736927247242</v>
      </c>
      <c r="T308" s="175">
        <f t="shared" si="19"/>
        <v>2.0381898799438414E-2</v>
      </c>
    </row>
    <row r="309" spans="1:20" x14ac:dyDescent="0.35">
      <c r="A309">
        <v>2862.47</v>
      </c>
      <c r="B309">
        <v>991.9503189515242</v>
      </c>
      <c r="C309" s="133">
        <f t="shared" si="16"/>
        <v>550.63147413593197</v>
      </c>
      <c r="D309" s="145">
        <v>31081.371963744201</v>
      </c>
      <c r="Q309" s="8">
        <v>31081.371963744201</v>
      </c>
      <c r="R309" s="176">
        <f t="shared" si="17"/>
        <v>550.63147413593197</v>
      </c>
      <c r="S309" s="175">
        <f t="shared" si="18"/>
        <v>539.52893697136824</v>
      </c>
      <c r="T309" s="175">
        <f t="shared" si="19"/>
        <v>-2.0163281043798276E-2</v>
      </c>
    </row>
    <row r="310" spans="1:20" x14ac:dyDescent="0.35">
      <c r="A310">
        <v>2862.47</v>
      </c>
      <c r="B310">
        <v>979.62435320085194</v>
      </c>
      <c r="C310" s="133">
        <f t="shared" si="16"/>
        <v>548.87062188583593</v>
      </c>
      <c r="D310" s="145">
        <v>45016.2336447989</v>
      </c>
      <c r="Q310" s="8">
        <v>45016.2336447989</v>
      </c>
      <c r="R310" s="176">
        <f t="shared" si="17"/>
        <v>548.87062188583593</v>
      </c>
      <c r="S310" s="175">
        <f t="shared" si="18"/>
        <v>558.00801515279068</v>
      </c>
      <c r="T310" s="175">
        <f t="shared" si="19"/>
        <v>1.6647626785999403E-2</v>
      </c>
    </row>
    <row r="311" spans="1:20" x14ac:dyDescent="0.35">
      <c r="A311">
        <v>2862.47</v>
      </c>
      <c r="B311">
        <v>1024.0409934690465</v>
      </c>
      <c r="C311" s="133">
        <f t="shared" si="16"/>
        <v>555.21585620986377</v>
      </c>
      <c r="D311" s="145">
        <v>54061.366139626101</v>
      </c>
      <c r="Q311" s="8">
        <v>54061.366139626101</v>
      </c>
      <c r="R311" s="176">
        <f t="shared" si="17"/>
        <v>555.21585620986377</v>
      </c>
      <c r="S311" s="175">
        <f t="shared" si="18"/>
        <v>570.00280307095727</v>
      </c>
      <c r="T311" s="175">
        <f t="shared" si="19"/>
        <v>2.6632789203888008E-2</v>
      </c>
    </row>
    <row r="312" spans="1:20" x14ac:dyDescent="0.35">
      <c r="A312">
        <v>2862.47</v>
      </c>
      <c r="B312">
        <v>1104.6800700529686</v>
      </c>
      <c r="C312" s="133">
        <f t="shared" si="16"/>
        <v>566.73572429328124</v>
      </c>
      <c r="D312" s="145">
        <v>63550.072249703</v>
      </c>
      <c r="Q312" s="8">
        <v>63550.072249703</v>
      </c>
      <c r="R312" s="176">
        <f t="shared" si="17"/>
        <v>566.73572429328124</v>
      </c>
      <c r="S312" s="175">
        <f t="shared" si="18"/>
        <v>582.58581580993837</v>
      </c>
      <c r="T312" s="175">
        <f t="shared" si="19"/>
        <v>2.7967341456059058E-2</v>
      </c>
    </row>
    <row r="313" spans="1:20" x14ac:dyDescent="0.35">
      <c r="A313">
        <v>2862.47</v>
      </c>
      <c r="B313">
        <v>1108.5265562337047</v>
      </c>
      <c r="C313" s="133">
        <f t="shared" si="16"/>
        <v>567.28522231910063</v>
      </c>
      <c r="D313" s="145">
        <v>71394.000753582499</v>
      </c>
      <c r="Q313" s="8">
        <v>71394.000753582499</v>
      </c>
      <c r="R313" s="176">
        <f t="shared" si="17"/>
        <v>567.28522231910063</v>
      </c>
      <c r="S313" s="175">
        <f t="shared" si="18"/>
        <v>592.98768210687786</v>
      </c>
      <c r="T313" s="175">
        <f t="shared" si="19"/>
        <v>4.5307825369932608E-2</v>
      </c>
    </row>
    <row r="314" spans="1:20" x14ac:dyDescent="0.35">
      <c r="A314">
        <v>2862.47</v>
      </c>
      <c r="B314">
        <v>552.39945886286307</v>
      </c>
      <c r="C314" s="133">
        <f t="shared" si="16"/>
        <v>487.83849412326612</v>
      </c>
      <c r="D314" s="145">
        <v>3495.45982983364</v>
      </c>
      <c r="Q314" s="8">
        <v>3495.45982983364</v>
      </c>
      <c r="R314" s="176">
        <f t="shared" si="17"/>
        <v>487.83849412326612</v>
      </c>
      <c r="S314" s="175">
        <f t="shared" si="18"/>
        <v>502.94714386168596</v>
      </c>
      <c r="T314" s="175">
        <f t="shared" si="19"/>
        <v>3.0970597688427137E-2</v>
      </c>
    </row>
    <row r="315" spans="1:20" x14ac:dyDescent="0.35">
      <c r="A315">
        <v>2862.47</v>
      </c>
      <c r="B315">
        <v>738.78913104951027</v>
      </c>
      <c r="C315" s="133">
        <f t="shared" si="16"/>
        <v>514.46559014992999</v>
      </c>
      <c r="D315" s="145">
        <v>14172.2970393051</v>
      </c>
      <c r="Q315" s="8">
        <v>14172.2970393051</v>
      </c>
      <c r="R315" s="176">
        <f t="shared" si="17"/>
        <v>514.46559014992999</v>
      </c>
      <c r="S315" s="175">
        <f t="shared" si="18"/>
        <v>517.10574220589365</v>
      </c>
      <c r="T315" s="175">
        <f t="shared" si="19"/>
        <v>5.1318340944712659E-3</v>
      </c>
    </row>
    <row r="316" spans="1:20" x14ac:dyDescent="0.35">
      <c r="A316">
        <v>2862.47</v>
      </c>
      <c r="B316">
        <v>784.55520876372418</v>
      </c>
      <c r="C316" s="133">
        <f t="shared" si="16"/>
        <v>521.00360125196062</v>
      </c>
      <c r="D316" s="145">
        <v>23954.0527728093</v>
      </c>
      <c r="Q316" s="8">
        <v>23954.0527728093</v>
      </c>
      <c r="R316" s="176">
        <f t="shared" si="17"/>
        <v>521.00360125196062</v>
      </c>
      <c r="S316" s="175">
        <f t="shared" si="18"/>
        <v>530.07736927247242</v>
      </c>
      <c r="T316" s="175">
        <f t="shared" si="19"/>
        <v>1.7415941077389308E-2</v>
      </c>
    </row>
    <row r="317" spans="1:20" x14ac:dyDescent="0.35">
      <c r="A317">
        <v>2862.47</v>
      </c>
      <c r="B317">
        <v>991.49072509979919</v>
      </c>
      <c r="C317" s="133">
        <f t="shared" si="16"/>
        <v>550.56581787139987</v>
      </c>
      <c r="D317" s="145">
        <v>31081.371963744201</v>
      </c>
      <c r="Q317" s="8">
        <v>31081.371963744201</v>
      </c>
      <c r="R317" s="176">
        <f t="shared" si="17"/>
        <v>550.56581787139987</v>
      </c>
      <c r="S317" s="175">
        <f t="shared" si="18"/>
        <v>539.52893697136824</v>
      </c>
      <c r="T317" s="175">
        <f t="shared" si="19"/>
        <v>-2.0046433217925652E-2</v>
      </c>
    </row>
    <row r="318" spans="1:20" x14ac:dyDescent="0.35">
      <c r="A318">
        <v>2862.47</v>
      </c>
      <c r="B318">
        <v>979.00916909902969</v>
      </c>
      <c r="C318" s="133">
        <f t="shared" si="16"/>
        <v>548.78273844271848</v>
      </c>
      <c r="D318" s="145">
        <v>45016.2336447989</v>
      </c>
      <c r="Q318" s="8">
        <v>45016.2336447989</v>
      </c>
      <c r="R318" s="176">
        <f t="shared" si="17"/>
        <v>548.78273844271848</v>
      </c>
      <c r="S318" s="175">
        <f t="shared" si="18"/>
        <v>558.00801515279068</v>
      </c>
      <c r="T318" s="175">
        <f t="shared" si="19"/>
        <v>1.6810435284919434E-2</v>
      </c>
    </row>
    <row r="319" spans="1:20" x14ac:dyDescent="0.35">
      <c r="A319">
        <v>2862.47</v>
      </c>
      <c r="B319">
        <v>1023.0493935822908</v>
      </c>
      <c r="C319" s="133">
        <f t="shared" si="16"/>
        <v>555.07419908318445</v>
      </c>
      <c r="D319" s="145">
        <v>54061.366139626101</v>
      </c>
      <c r="Q319" s="8">
        <v>54061.366139626101</v>
      </c>
      <c r="R319" s="176">
        <f t="shared" si="17"/>
        <v>555.07419908318445</v>
      </c>
      <c r="S319" s="175">
        <f t="shared" si="18"/>
        <v>570.00280307095727</v>
      </c>
      <c r="T319" s="175">
        <f t="shared" si="19"/>
        <v>2.6894789944173825E-2</v>
      </c>
    </row>
    <row r="320" spans="1:20" x14ac:dyDescent="0.35">
      <c r="A320">
        <v>2862.47</v>
      </c>
      <c r="B320">
        <v>1104.6931601254491</v>
      </c>
      <c r="C320" s="133">
        <f t="shared" si="16"/>
        <v>566.73759430363555</v>
      </c>
      <c r="D320" s="145">
        <v>63550.072249703</v>
      </c>
      <c r="Q320" s="8">
        <v>63550.072249703</v>
      </c>
      <c r="R320" s="176">
        <f t="shared" si="17"/>
        <v>566.73759430363555</v>
      </c>
      <c r="S320" s="175">
        <f t="shared" si="18"/>
        <v>582.58581580993837</v>
      </c>
      <c r="T320" s="175">
        <f t="shared" si="19"/>
        <v>2.7963949569599134E-2</v>
      </c>
    </row>
    <row r="321" spans="1:20" x14ac:dyDescent="0.35">
      <c r="A321">
        <v>2862.47</v>
      </c>
      <c r="B321">
        <v>1108.5976975851354</v>
      </c>
      <c r="C321" s="133">
        <f t="shared" si="16"/>
        <v>567.295385369305</v>
      </c>
      <c r="D321" s="145">
        <v>71394.000753582499</v>
      </c>
      <c r="Q321" s="8">
        <v>71394.000753582499</v>
      </c>
      <c r="R321" s="176">
        <f t="shared" si="17"/>
        <v>567.295385369305</v>
      </c>
      <c r="S321" s="175">
        <f t="shared" si="18"/>
        <v>592.98768210687786</v>
      </c>
      <c r="T321" s="175">
        <f t="shared" si="19"/>
        <v>4.528909876615228E-2</v>
      </c>
    </row>
    <row r="322" spans="1:20" x14ac:dyDescent="0.35">
      <c r="A322">
        <v>2862.47</v>
      </c>
      <c r="B322">
        <v>523.97801076872418</v>
      </c>
      <c r="C322" s="133">
        <f t="shared" si="16"/>
        <v>483.77828725267489</v>
      </c>
      <c r="D322" s="145">
        <v>3495.45982983364</v>
      </c>
      <c r="Q322" s="8">
        <v>3495.45982983364</v>
      </c>
      <c r="R322" s="176">
        <f t="shared" si="17"/>
        <v>483.77828725267489</v>
      </c>
      <c r="S322" s="175">
        <f t="shared" si="18"/>
        <v>502.94714386168596</v>
      </c>
      <c r="T322" s="175">
        <f t="shared" si="19"/>
        <v>3.9623226411976686E-2</v>
      </c>
    </row>
    <row r="323" spans="1:20" x14ac:dyDescent="0.35">
      <c r="A323">
        <v>2862.47</v>
      </c>
      <c r="B323">
        <v>731.16865325597689</v>
      </c>
      <c r="C323" s="133">
        <f t="shared" ref="C323:C386" si="20">SUM(A323:B323)/7</f>
        <v>513.37695046513954</v>
      </c>
      <c r="D323" s="145">
        <v>14172.2970393051</v>
      </c>
      <c r="Q323" s="8">
        <v>14172.2970393051</v>
      </c>
      <c r="R323" s="176">
        <f t="shared" ref="R323:R386" si="21">C323</f>
        <v>513.37695046513954</v>
      </c>
      <c r="S323" s="175">
        <f t="shared" ref="S323:S386" si="22">$G$17+Q323*$G$18</f>
        <v>517.10574220589365</v>
      </c>
      <c r="T323" s="175">
        <f t="shared" ref="T323:T386" si="23">S323/R323-1</f>
        <v>7.2632628663513721E-3</v>
      </c>
    </row>
    <row r="324" spans="1:20" x14ac:dyDescent="0.35">
      <c r="A324">
        <v>2862.47</v>
      </c>
      <c r="B324">
        <v>766.5423124061075</v>
      </c>
      <c r="C324" s="133">
        <f t="shared" si="20"/>
        <v>518.43033034372968</v>
      </c>
      <c r="D324" s="145">
        <v>23954.0527728093</v>
      </c>
      <c r="Q324" s="8">
        <v>23954.0527728093</v>
      </c>
      <c r="R324" s="176">
        <f t="shared" si="21"/>
        <v>518.43033034372968</v>
      </c>
      <c r="S324" s="175">
        <f t="shared" si="22"/>
        <v>530.07736927247242</v>
      </c>
      <c r="T324" s="175">
        <f t="shared" si="23"/>
        <v>2.2465967454142755E-2</v>
      </c>
    </row>
    <row r="325" spans="1:20" x14ac:dyDescent="0.35">
      <c r="A325">
        <v>2862.47</v>
      </c>
      <c r="B325">
        <v>985.36223990231031</v>
      </c>
      <c r="C325" s="133">
        <f t="shared" si="20"/>
        <v>549.6903199860443</v>
      </c>
      <c r="D325" s="145">
        <v>31081.371963744201</v>
      </c>
      <c r="Q325" s="8">
        <v>31081.371963744201</v>
      </c>
      <c r="R325" s="176">
        <f t="shared" si="21"/>
        <v>549.6903199860443</v>
      </c>
      <c r="S325" s="175">
        <f t="shared" si="22"/>
        <v>539.52893697136824</v>
      </c>
      <c r="T325" s="175">
        <f t="shared" si="23"/>
        <v>-1.8485650274747467E-2</v>
      </c>
    </row>
    <row r="326" spans="1:20" x14ac:dyDescent="0.35">
      <c r="A326">
        <v>2862.47</v>
      </c>
      <c r="B326">
        <v>968.20986541194077</v>
      </c>
      <c r="C326" s="133">
        <f t="shared" si="20"/>
        <v>547.23998077313433</v>
      </c>
      <c r="D326" s="145">
        <v>45016.2336447989</v>
      </c>
      <c r="Q326" s="8">
        <v>45016.2336447989</v>
      </c>
      <c r="R326" s="176">
        <f t="shared" si="21"/>
        <v>547.23998077313433</v>
      </c>
      <c r="S326" s="175">
        <f t="shared" si="22"/>
        <v>558.00801515279068</v>
      </c>
      <c r="T326" s="175">
        <f t="shared" si="23"/>
        <v>1.9676987716510386E-2</v>
      </c>
    </row>
    <row r="327" spans="1:20" x14ac:dyDescent="0.35">
      <c r="A327">
        <v>2862.47</v>
      </c>
      <c r="B327">
        <v>1014.2536202494714</v>
      </c>
      <c r="C327" s="133">
        <f t="shared" si="20"/>
        <v>553.81766003563882</v>
      </c>
      <c r="D327" s="145">
        <v>54061.366139626101</v>
      </c>
      <c r="Q327" s="8">
        <v>54061.366139626101</v>
      </c>
      <c r="R327" s="176">
        <f t="shared" si="21"/>
        <v>553.81766003563882</v>
      </c>
      <c r="S327" s="175">
        <f t="shared" si="22"/>
        <v>570.00280307095727</v>
      </c>
      <c r="T327" s="175">
        <f t="shared" si="23"/>
        <v>2.9224678451526653E-2</v>
      </c>
    </row>
    <row r="328" spans="1:20" x14ac:dyDescent="0.35">
      <c r="A328">
        <v>2862.47</v>
      </c>
      <c r="B328">
        <v>1111.6788402050352</v>
      </c>
      <c r="C328" s="133">
        <f t="shared" si="20"/>
        <v>567.73554860071931</v>
      </c>
      <c r="D328" s="145">
        <v>63550.072249703</v>
      </c>
      <c r="Q328" s="8">
        <v>63550.072249703</v>
      </c>
      <c r="R328" s="176">
        <f t="shared" si="21"/>
        <v>567.73554860071931</v>
      </c>
      <c r="S328" s="175">
        <f t="shared" si="22"/>
        <v>582.58581580993837</v>
      </c>
      <c r="T328" s="175">
        <f t="shared" si="23"/>
        <v>2.6157014909177434E-2</v>
      </c>
    </row>
    <row r="329" spans="1:20" x14ac:dyDescent="0.35">
      <c r="A329">
        <v>2862.47</v>
      </c>
      <c r="B329">
        <v>1119.8748447073353</v>
      </c>
      <c r="C329" s="133">
        <f t="shared" si="20"/>
        <v>568.90640638676211</v>
      </c>
      <c r="D329" s="145">
        <v>71394.000753582499</v>
      </c>
      <c r="Q329" s="8">
        <v>71394.000753582499</v>
      </c>
      <c r="R329" s="176">
        <f t="shared" si="21"/>
        <v>568.90640638676211</v>
      </c>
      <c r="S329" s="175">
        <f t="shared" si="22"/>
        <v>592.98768210687786</v>
      </c>
      <c r="T329" s="175">
        <f t="shared" si="23"/>
        <v>4.2329064060045773E-2</v>
      </c>
    </row>
    <row r="330" spans="1:20" x14ac:dyDescent="0.35">
      <c r="A330">
        <v>2862.47</v>
      </c>
      <c r="B330">
        <v>542.13159016066857</v>
      </c>
      <c r="C330" s="133">
        <f t="shared" si="20"/>
        <v>486.37165573723831</v>
      </c>
      <c r="D330" s="145">
        <v>3495.45982983364</v>
      </c>
      <c r="Q330" s="8">
        <v>3495.45982983364</v>
      </c>
      <c r="R330" s="176">
        <f t="shared" si="21"/>
        <v>486.37165573723831</v>
      </c>
      <c r="S330" s="175">
        <f t="shared" si="22"/>
        <v>502.94714386168596</v>
      </c>
      <c r="T330" s="175">
        <f t="shared" si="23"/>
        <v>3.407988094890646E-2</v>
      </c>
    </row>
    <row r="331" spans="1:20" x14ac:dyDescent="0.35">
      <c r="A331">
        <v>2862.47</v>
      </c>
      <c r="B331">
        <v>737.69219541879363</v>
      </c>
      <c r="C331" s="133">
        <f t="shared" si="20"/>
        <v>514.30888505982762</v>
      </c>
      <c r="D331" s="145">
        <v>14172.2970393051</v>
      </c>
      <c r="Q331" s="8">
        <v>14172.2970393051</v>
      </c>
      <c r="R331" s="176">
        <f t="shared" si="21"/>
        <v>514.30888505982762</v>
      </c>
      <c r="S331" s="175">
        <f t="shared" si="22"/>
        <v>517.10574220589365</v>
      </c>
      <c r="T331" s="175">
        <f t="shared" si="23"/>
        <v>5.4380883304021577E-3</v>
      </c>
    </row>
    <row r="332" spans="1:20" x14ac:dyDescent="0.35">
      <c r="A332">
        <v>2862.47</v>
      </c>
      <c r="B332">
        <v>776.37061623066586</v>
      </c>
      <c r="C332" s="133">
        <f t="shared" si="20"/>
        <v>519.83437374723792</v>
      </c>
      <c r="D332" s="145">
        <v>23954.0527728093</v>
      </c>
      <c r="Q332" s="8">
        <v>23954.0527728093</v>
      </c>
      <c r="R332" s="176">
        <f t="shared" si="21"/>
        <v>519.83437374723792</v>
      </c>
      <c r="S332" s="175">
        <f t="shared" si="22"/>
        <v>530.07736927247242</v>
      </c>
      <c r="T332" s="175">
        <f t="shared" si="23"/>
        <v>1.97043443883822E-2</v>
      </c>
    </row>
    <row r="333" spans="1:20" x14ac:dyDescent="0.35">
      <c r="A333">
        <v>2862.47</v>
      </c>
      <c r="B333">
        <v>985.03979394953251</v>
      </c>
      <c r="C333" s="133">
        <f t="shared" si="20"/>
        <v>549.6442562785046</v>
      </c>
      <c r="D333" s="145">
        <v>31081.371963744201</v>
      </c>
      <c r="Q333" s="8">
        <v>31081.371963744201</v>
      </c>
      <c r="R333" s="176">
        <f t="shared" si="21"/>
        <v>549.6442562785046</v>
      </c>
      <c r="S333" s="175">
        <f t="shared" si="22"/>
        <v>539.52893697136824</v>
      </c>
      <c r="T333" s="175">
        <f t="shared" si="23"/>
        <v>-1.8403393088512354E-2</v>
      </c>
    </row>
    <row r="334" spans="1:20" x14ac:dyDescent="0.35">
      <c r="A334">
        <v>2862.47</v>
      </c>
      <c r="B334">
        <v>967.47640083327428</v>
      </c>
      <c r="C334" s="133">
        <f t="shared" si="20"/>
        <v>547.13520011903915</v>
      </c>
      <c r="D334" s="145">
        <v>45016.2336447989</v>
      </c>
      <c r="Q334" s="8">
        <v>45016.2336447989</v>
      </c>
      <c r="R334" s="176">
        <f t="shared" si="21"/>
        <v>547.13520011903915</v>
      </c>
      <c r="S334" s="175">
        <f t="shared" si="22"/>
        <v>558.00801515279068</v>
      </c>
      <c r="T334" s="175">
        <f t="shared" si="23"/>
        <v>1.9872263804971757E-2</v>
      </c>
    </row>
    <row r="335" spans="1:20" x14ac:dyDescent="0.35">
      <c r="A335">
        <v>2862.47</v>
      </c>
      <c r="B335">
        <v>1013.5486537427242</v>
      </c>
      <c r="C335" s="133">
        <f t="shared" si="20"/>
        <v>553.71695053467488</v>
      </c>
      <c r="D335" s="145">
        <v>54061.366139626101</v>
      </c>
      <c r="Q335" s="8">
        <v>54061.366139626101</v>
      </c>
      <c r="R335" s="176">
        <f t="shared" si="21"/>
        <v>553.71695053467488</v>
      </c>
      <c r="S335" s="175">
        <f t="shared" si="22"/>
        <v>570.00280307095727</v>
      </c>
      <c r="T335" s="175">
        <f t="shared" si="23"/>
        <v>2.941187283603397E-2</v>
      </c>
    </row>
    <row r="336" spans="1:20" x14ac:dyDescent="0.35">
      <c r="A336">
        <v>2862.47</v>
      </c>
      <c r="B336">
        <v>1111.6502794444436</v>
      </c>
      <c r="C336" s="133">
        <f t="shared" si="20"/>
        <v>567.7314684920633</v>
      </c>
      <c r="D336" s="145">
        <v>63550.072249703</v>
      </c>
      <c r="Q336" s="8">
        <v>63550.072249703</v>
      </c>
      <c r="R336" s="176">
        <f t="shared" si="21"/>
        <v>567.7314684920633</v>
      </c>
      <c r="S336" s="175">
        <f t="shared" si="22"/>
        <v>582.58581580993837</v>
      </c>
      <c r="T336" s="175">
        <f t="shared" si="23"/>
        <v>2.6164389578984037E-2</v>
      </c>
    </row>
    <row r="337" spans="1:20" x14ac:dyDescent="0.35">
      <c r="A337">
        <v>2862.47</v>
      </c>
      <c r="B337">
        <v>1119.8122298131493</v>
      </c>
      <c r="C337" s="133">
        <f t="shared" si="20"/>
        <v>568.89746140187845</v>
      </c>
      <c r="D337" s="145">
        <v>71394.000753582499</v>
      </c>
      <c r="Q337" s="8">
        <v>71394.000753582499</v>
      </c>
      <c r="R337" s="176">
        <f t="shared" si="21"/>
        <v>568.89746140187845</v>
      </c>
      <c r="S337" s="175">
        <f t="shared" si="22"/>
        <v>592.98768210687786</v>
      </c>
      <c r="T337" s="175">
        <f t="shared" si="23"/>
        <v>4.2345452984859921E-2</v>
      </c>
    </row>
    <row r="338" spans="1:20" x14ac:dyDescent="0.35">
      <c r="A338">
        <v>2862.47</v>
      </c>
      <c r="B338">
        <v>560.55182624569636</v>
      </c>
      <c r="C338" s="133">
        <f t="shared" si="20"/>
        <v>489.00311803509942</v>
      </c>
      <c r="D338" s="145">
        <v>3495.45982983364</v>
      </c>
      <c r="Q338" s="8">
        <v>3495.45982983364</v>
      </c>
      <c r="R338" s="176">
        <f t="shared" si="21"/>
        <v>489.00311803509942</v>
      </c>
      <c r="S338" s="175">
        <f t="shared" si="22"/>
        <v>502.94714386168596</v>
      </c>
      <c r="T338" s="175">
        <f t="shared" si="23"/>
        <v>2.851520841547206E-2</v>
      </c>
    </row>
    <row r="339" spans="1:20" x14ac:dyDescent="0.35">
      <c r="A339">
        <v>2862.47</v>
      </c>
      <c r="B339">
        <v>754.97465839207132</v>
      </c>
      <c r="C339" s="133">
        <f t="shared" si="20"/>
        <v>516.77780834172449</v>
      </c>
      <c r="D339" s="145">
        <v>14172.2970393051</v>
      </c>
      <c r="Q339" s="8">
        <v>14172.2970393051</v>
      </c>
      <c r="R339" s="176">
        <f t="shared" si="21"/>
        <v>516.77780834172449</v>
      </c>
      <c r="S339" s="175">
        <f t="shared" si="22"/>
        <v>517.10574220589365</v>
      </c>
      <c r="T339" s="175">
        <f t="shared" si="23"/>
        <v>6.3457419973489415E-4</v>
      </c>
    </row>
    <row r="340" spans="1:20" x14ac:dyDescent="0.35">
      <c r="A340">
        <v>2862.47</v>
      </c>
      <c r="B340">
        <v>793.58034414759356</v>
      </c>
      <c r="C340" s="133">
        <f t="shared" si="20"/>
        <v>522.29290630679907</v>
      </c>
      <c r="D340" s="145">
        <v>23954.0527728093</v>
      </c>
      <c r="Q340" s="8">
        <v>23954.0527728093</v>
      </c>
      <c r="R340" s="176">
        <f t="shared" si="21"/>
        <v>522.29290630679907</v>
      </c>
      <c r="S340" s="175">
        <f t="shared" si="22"/>
        <v>530.07736927247242</v>
      </c>
      <c r="T340" s="175">
        <f t="shared" si="23"/>
        <v>1.4904401096921482E-2</v>
      </c>
    </row>
    <row r="341" spans="1:20" x14ac:dyDescent="0.35">
      <c r="A341">
        <v>2862.47</v>
      </c>
      <c r="B341">
        <v>1006.4949852833603</v>
      </c>
      <c r="C341" s="133">
        <f t="shared" si="20"/>
        <v>552.70928361190852</v>
      </c>
      <c r="D341" s="145">
        <v>31081.371963744201</v>
      </c>
      <c r="Q341" s="8">
        <v>31081.371963744201</v>
      </c>
      <c r="R341" s="176">
        <f t="shared" si="21"/>
        <v>552.70928361190852</v>
      </c>
      <c r="S341" s="175">
        <f t="shared" si="22"/>
        <v>539.52893697136824</v>
      </c>
      <c r="T341" s="175">
        <f t="shared" si="23"/>
        <v>-2.3846798002754355E-2</v>
      </c>
    </row>
    <row r="342" spans="1:20" x14ac:dyDescent="0.35">
      <c r="A342">
        <v>2862.47</v>
      </c>
      <c r="B342">
        <v>991.45476098043252</v>
      </c>
      <c r="C342" s="133">
        <f t="shared" si="20"/>
        <v>550.56068014006178</v>
      </c>
      <c r="D342" s="145">
        <v>45016.2336447989</v>
      </c>
      <c r="Q342" s="8">
        <v>45016.2336447989</v>
      </c>
      <c r="R342" s="176">
        <f t="shared" si="21"/>
        <v>550.56068014006178</v>
      </c>
      <c r="S342" s="175">
        <f t="shared" si="22"/>
        <v>558.00801515279068</v>
      </c>
      <c r="T342" s="175">
        <f t="shared" si="23"/>
        <v>1.3526819624740227E-2</v>
      </c>
    </row>
    <row r="343" spans="1:20" x14ac:dyDescent="0.35">
      <c r="A343">
        <v>2862.47</v>
      </c>
      <c r="B343">
        <v>1047.5871641854824</v>
      </c>
      <c r="C343" s="133">
        <f t="shared" si="20"/>
        <v>558.57959488364031</v>
      </c>
      <c r="D343" s="145">
        <v>54061.366139626101</v>
      </c>
      <c r="Q343" s="8">
        <v>54061.366139626101</v>
      </c>
      <c r="R343" s="176">
        <f t="shared" si="21"/>
        <v>558.57959488364031</v>
      </c>
      <c r="S343" s="175">
        <f t="shared" si="22"/>
        <v>570.00280307095727</v>
      </c>
      <c r="T343" s="175">
        <f t="shared" si="23"/>
        <v>2.0450457359969532E-2</v>
      </c>
    </row>
    <row r="344" spans="1:20" x14ac:dyDescent="0.35">
      <c r="A344">
        <v>2862.47</v>
      </c>
      <c r="B344">
        <v>1155.8216184951687</v>
      </c>
      <c r="C344" s="133">
        <f t="shared" si="20"/>
        <v>574.04165978502408</v>
      </c>
      <c r="D344" s="145">
        <v>63550.072249703</v>
      </c>
      <c r="Q344" s="8">
        <v>63550.072249703</v>
      </c>
      <c r="R344" s="176">
        <f t="shared" si="21"/>
        <v>574.04165978502408</v>
      </c>
      <c r="S344" s="175">
        <f t="shared" si="22"/>
        <v>582.58581580993837</v>
      </c>
      <c r="T344" s="175">
        <f t="shared" si="23"/>
        <v>1.4884208975554092E-2</v>
      </c>
    </row>
    <row r="345" spans="1:20" x14ac:dyDescent="0.35">
      <c r="A345">
        <v>2862.47</v>
      </c>
      <c r="B345">
        <v>1127.0244462937658</v>
      </c>
      <c r="C345" s="133">
        <f t="shared" si="20"/>
        <v>569.92777804196646</v>
      </c>
      <c r="D345" s="145">
        <v>71394.000753582499</v>
      </c>
      <c r="Q345" s="8">
        <v>71394.000753582499</v>
      </c>
      <c r="R345" s="176">
        <f t="shared" si="21"/>
        <v>569.92777804196646</v>
      </c>
      <c r="S345" s="175">
        <f t="shared" si="22"/>
        <v>592.98768210687786</v>
      </c>
      <c r="T345" s="175">
        <f t="shared" si="23"/>
        <v>4.0461098674880569E-2</v>
      </c>
    </row>
    <row r="346" spans="1:20" x14ac:dyDescent="0.35">
      <c r="A346">
        <v>2862.47</v>
      </c>
      <c r="B346">
        <v>576.74774356742978</v>
      </c>
      <c r="C346" s="133">
        <f t="shared" si="20"/>
        <v>491.31682050963275</v>
      </c>
      <c r="D346" s="145">
        <v>3495.45982983364</v>
      </c>
      <c r="Q346" s="8">
        <v>3495.45982983364</v>
      </c>
      <c r="R346" s="176">
        <f t="shared" si="21"/>
        <v>491.31682050963275</v>
      </c>
      <c r="S346" s="175">
        <f t="shared" si="22"/>
        <v>502.94714386168596</v>
      </c>
      <c r="T346" s="175">
        <f t="shared" si="23"/>
        <v>2.3671738614585491E-2</v>
      </c>
    </row>
    <row r="347" spans="1:20" x14ac:dyDescent="0.35">
      <c r="A347">
        <v>2862.47</v>
      </c>
      <c r="B347">
        <v>760.83750577633248</v>
      </c>
      <c r="C347" s="133">
        <f t="shared" si="20"/>
        <v>517.61535796804742</v>
      </c>
      <c r="D347" s="145">
        <v>14172.2970393051</v>
      </c>
      <c r="Q347" s="8">
        <v>14172.2970393051</v>
      </c>
      <c r="R347" s="176">
        <f t="shared" si="21"/>
        <v>517.61535796804742</v>
      </c>
      <c r="S347" s="175">
        <f t="shared" si="22"/>
        <v>517.10574220589365</v>
      </c>
      <c r="T347" s="175">
        <f t="shared" si="23"/>
        <v>-9.8454528890778992E-4</v>
      </c>
    </row>
    <row r="348" spans="1:20" x14ac:dyDescent="0.35">
      <c r="A348">
        <v>2862.47</v>
      </c>
      <c r="B348">
        <v>802.70290457477142</v>
      </c>
      <c r="C348" s="133">
        <f t="shared" si="20"/>
        <v>523.59612922496729</v>
      </c>
      <c r="D348" s="145">
        <v>23954.0527728093</v>
      </c>
      <c r="Q348" s="8">
        <v>23954.0527728093</v>
      </c>
      <c r="R348" s="176">
        <f t="shared" si="21"/>
        <v>523.59612922496729</v>
      </c>
      <c r="S348" s="175">
        <f t="shared" si="22"/>
        <v>530.07736927247242</v>
      </c>
      <c r="T348" s="175">
        <f t="shared" si="23"/>
        <v>1.2378319253617764E-2</v>
      </c>
    </row>
    <row r="349" spans="1:20" x14ac:dyDescent="0.35">
      <c r="A349">
        <v>2862.47</v>
      </c>
      <c r="B349">
        <v>1005.9416806690937</v>
      </c>
      <c r="C349" s="133">
        <f t="shared" si="20"/>
        <v>552.63024009558478</v>
      </c>
      <c r="D349" s="145">
        <v>31081.371963744201</v>
      </c>
      <c r="Q349" s="8">
        <v>31081.371963744201</v>
      </c>
      <c r="R349" s="176">
        <f t="shared" si="21"/>
        <v>552.63024009558478</v>
      </c>
      <c r="S349" s="175">
        <f t="shared" si="22"/>
        <v>539.52893697136824</v>
      </c>
      <c r="T349" s="175">
        <f t="shared" si="23"/>
        <v>-2.3707177374062027E-2</v>
      </c>
    </row>
    <row r="350" spans="1:20" x14ac:dyDescent="0.35">
      <c r="A350">
        <v>2862.47</v>
      </c>
      <c r="B350">
        <v>990.62406124917686</v>
      </c>
      <c r="C350" s="133">
        <f t="shared" si="20"/>
        <v>550.44200874988235</v>
      </c>
      <c r="D350" s="145">
        <v>45016.2336447989</v>
      </c>
      <c r="Q350" s="8">
        <v>45016.2336447989</v>
      </c>
      <c r="R350" s="176">
        <f t="shared" si="21"/>
        <v>550.44200874988235</v>
      </c>
      <c r="S350" s="175">
        <f t="shared" si="22"/>
        <v>558.00801515279068</v>
      </c>
      <c r="T350" s="175">
        <f t="shared" si="23"/>
        <v>1.3745328813277835E-2</v>
      </c>
    </row>
    <row r="351" spans="1:20" x14ac:dyDescent="0.35">
      <c r="A351">
        <v>2862.47</v>
      </c>
      <c r="B351">
        <v>1047.0056637094604</v>
      </c>
      <c r="C351" s="133">
        <f t="shared" si="20"/>
        <v>558.49652338706574</v>
      </c>
      <c r="D351" s="145">
        <v>54061.366139626101</v>
      </c>
      <c r="Q351" s="8">
        <v>54061.366139626101</v>
      </c>
      <c r="R351" s="176">
        <f t="shared" si="21"/>
        <v>558.49652338706574</v>
      </c>
      <c r="S351" s="175">
        <f t="shared" si="22"/>
        <v>570.00280307095727</v>
      </c>
      <c r="T351" s="175">
        <f t="shared" si="23"/>
        <v>2.060224048327175E-2</v>
      </c>
    </row>
    <row r="352" spans="1:20" x14ac:dyDescent="0.35">
      <c r="A352">
        <v>2862.47</v>
      </c>
      <c r="B352">
        <v>1156.0018455493268</v>
      </c>
      <c r="C352" s="133">
        <f t="shared" si="20"/>
        <v>574.06740650704671</v>
      </c>
      <c r="D352" s="145">
        <v>63550.072249703</v>
      </c>
      <c r="Q352" s="8">
        <v>63550.072249703</v>
      </c>
      <c r="R352" s="176">
        <f t="shared" si="21"/>
        <v>574.06740650704671</v>
      </c>
      <c r="S352" s="175">
        <f t="shared" si="22"/>
        <v>582.58581580993837</v>
      </c>
      <c r="T352" s="175">
        <f t="shared" si="23"/>
        <v>1.4838691774407664E-2</v>
      </c>
    </row>
    <row r="353" spans="1:20" x14ac:dyDescent="0.35">
      <c r="A353">
        <v>2862.47</v>
      </c>
      <c r="B353">
        <v>1127.2022351167991</v>
      </c>
      <c r="C353" s="133">
        <f t="shared" si="20"/>
        <v>569.95317644525699</v>
      </c>
      <c r="D353" s="145">
        <v>71394.000753582499</v>
      </c>
      <c r="Q353" s="8">
        <v>71394.000753582499</v>
      </c>
      <c r="R353" s="176">
        <f t="shared" si="21"/>
        <v>569.95317644525699</v>
      </c>
      <c r="S353" s="175">
        <f t="shared" si="22"/>
        <v>592.98768210687786</v>
      </c>
      <c r="T353" s="175">
        <f t="shared" si="23"/>
        <v>4.0414733373862255E-2</v>
      </c>
    </row>
    <row r="354" spans="1:20" x14ac:dyDescent="0.35">
      <c r="A354">
        <v>2862.47</v>
      </c>
      <c r="B354">
        <v>614.3161935237714</v>
      </c>
      <c r="C354" s="133">
        <f t="shared" si="20"/>
        <v>496.68374193196729</v>
      </c>
      <c r="D354" s="145">
        <v>3495.45982983364</v>
      </c>
      <c r="Q354" s="8">
        <v>3495.45982983364</v>
      </c>
      <c r="R354" s="176">
        <f t="shared" si="21"/>
        <v>496.68374193196729</v>
      </c>
      <c r="S354" s="175">
        <f t="shared" si="22"/>
        <v>502.94714386168596</v>
      </c>
      <c r="T354" s="175">
        <f t="shared" si="23"/>
        <v>1.2610442824956714E-2</v>
      </c>
    </row>
    <row r="355" spans="1:20" x14ac:dyDescent="0.35">
      <c r="A355">
        <v>2862.47</v>
      </c>
      <c r="B355">
        <v>782.96362411975747</v>
      </c>
      <c r="C355" s="133">
        <f t="shared" si="20"/>
        <v>520.7762320171081</v>
      </c>
      <c r="D355" s="145">
        <v>14172.2970393051</v>
      </c>
      <c r="Q355" s="8">
        <v>14172.2970393051</v>
      </c>
      <c r="R355" s="176">
        <f t="shared" si="21"/>
        <v>520.7762320171081</v>
      </c>
      <c r="S355" s="175">
        <f t="shared" si="22"/>
        <v>517.10574220589365</v>
      </c>
      <c r="T355" s="175">
        <f t="shared" si="23"/>
        <v>-7.048113154084712E-3</v>
      </c>
    </row>
    <row r="356" spans="1:20" x14ac:dyDescent="0.35">
      <c r="A356">
        <v>2862.47</v>
      </c>
      <c r="B356">
        <v>826.35163340756026</v>
      </c>
      <c r="C356" s="133">
        <f t="shared" si="20"/>
        <v>526.97451905822288</v>
      </c>
      <c r="D356" s="145">
        <v>23954.0527728093</v>
      </c>
      <c r="Q356" s="8">
        <v>23954.0527728093</v>
      </c>
      <c r="R356" s="176">
        <f t="shared" si="21"/>
        <v>526.97451905822288</v>
      </c>
      <c r="S356" s="175">
        <f t="shared" si="22"/>
        <v>530.07736927247242</v>
      </c>
      <c r="T356" s="175">
        <f t="shared" si="23"/>
        <v>5.8880460098806875E-3</v>
      </c>
    </row>
    <row r="357" spans="1:20" x14ac:dyDescent="0.35">
      <c r="A357">
        <v>2862.47</v>
      </c>
      <c r="B357">
        <v>1023.9833627737131</v>
      </c>
      <c r="C357" s="133">
        <f t="shared" si="20"/>
        <v>555.20762325338751</v>
      </c>
      <c r="D357" s="145">
        <v>31081.371963744201</v>
      </c>
      <c r="Q357" s="8">
        <v>31081.371963744201</v>
      </c>
      <c r="R357" s="176">
        <f t="shared" si="21"/>
        <v>555.20762325338751</v>
      </c>
      <c r="S357" s="175">
        <f t="shared" si="22"/>
        <v>539.52893697136824</v>
      </c>
      <c r="T357" s="175">
        <f t="shared" si="23"/>
        <v>-2.8239320977161309E-2</v>
      </c>
    </row>
    <row r="358" spans="1:20" x14ac:dyDescent="0.35">
      <c r="A358">
        <v>2862.47</v>
      </c>
      <c r="B358">
        <v>1013.2611363778352</v>
      </c>
      <c r="C358" s="133">
        <f t="shared" si="20"/>
        <v>553.67587662540495</v>
      </c>
      <c r="D358" s="145">
        <v>45016.2336447989</v>
      </c>
      <c r="Q358" s="8">
        <v>45016.2336447989</v>
      </c>
      <c r="R358" s="176">
        <f t="shared" si="21"/>
        <v>553.67587662540495</v>
      </c>
      <c r="S358" s="175">
        <f t="shared" si="22"/>
        <v>558.00801515279068</v>
      </c>
      <c r="T358" s="175">
        <f t="shared" si="23"/>
        <v>7.8243223341960544E-3</v>
      </c>
    </row>
    <row r="359" spans="1:20" x14ac:dyDescent="0.35">
      <c r="A359">
        <v>2862.47</v>
      </c>
      <c r="B359">
        <v>1059.9005274703463</v>
      </c>
      <c r="C359" s="133">
        <f t="shared" si="20"/>
        <v>560.33864678147802</v>
      </c>
      <c r="D359" s="145">
        <v>54061.366139626101</v>
      </c>
      <c r="Q359" s="8">
        <v>54061.366139626101</v>
      </c>
      <c r="R359" s="176">
        <f t="shared" si="21"/>
        <v>560.33864678147802</v>
      </c>
      <c r="S359" s="175">
        <f t="shared" si="22"/>
        <v>570.00280307095727</v>
      </c>
      <c r="T359" s="175">
        <f t="shared" si="23"/>
        <v>1.7246992234051906E-2</v>
      </c>
    </row>
    <row r="360" spans="1:20" x14ac:dyDescent="0.35">
      <c r="A360">
        <v>2862.47</v>
      </c>
      <c r="B360">
        <v>1130.9010180092491</v>
      </c>
      <c r="C360" s="133">
        <f t="shared" si="20"/>
        <v>570.48157400132129</v>
      </c>
      <c r="D360" s="145">
        <v>63550.072249703</v>
      </c>
      <c r="Q360" s="8">
        <v>63550.072249703</v>
      </c>
      <c r="R360" s="176">
        <f t="shared" si="21"/>
        <v>570.48157400132129</v>
      </c>
      <c r="S360" s="175">
        <f t="shared" si="22"/>
        <v>582.58581580993837</v>
      </c>
      <c r="T360" s="175">
        <f t="shared" si="23"/>
        <v>2.1217585913807291E-2</v>
      </c>
    </row>
    <row r="361" spans="1:20" x14ac:dyDescent="0.35">
      <c r="A361">
        <v>2862.47</v>
      </c>
      <c r="B361">
        <v>1122.3746790371797</v>
      </c>
      <c r="C361" s="133">
        <f t="shared" si="20"/>
        <v>569.26352557673988</v>
      </c>
      <c r="D361" s="145">
        <v>71394.000753582499</v>
      </c>
      <c r="Q361" s="8">
        <v>71394.000753582499</v>
      </c>
      <c r="R361" s="176">
        <f t="shared" si="21"/>
        <v>569.26352557673988</v>
      </c>
      <c r="S361" s="175">
        <f t="shared" si="22"/>
        <v>592.98768210687786</v>
      </c>
      <c r="T361" s="175">
        <f t="shared" si="23"/>
        <v>4.1675174087611344E-2</v>
      </c>
    </row>
    <row r="362" spans="1:20" x14ac:dyDescent="0.35">
      <c r="A362">
        <v>2862.47</v>
      </c>
      <c r="B362">
        <v>626.53228774975469</v>
      </c>
      <c r="C362" s="133">
        <f t="shared" si="20"/>
        <v>498.4288982499649</v>
      </c>
      <c r="D362" s="145">
        <v>3495.45982983364</v>
      </c>
      <c r="Q362" s="8">
        <v>3495.45982983364</v>
      </c>
      <c r="R362" s="176">
        <f t="shared" si="21"/>
        <v>498.4288982499649</v>
      </c>
      <c r="S362" s="175">
        <f t="shared" si="22"/>
        <v>502.94714386168596</v>
      </c>
      <c r="T362" s="175">
        <f t="shared" si="23"/>
        <v>9.0649752203073586E-3</v>
      </c>
    </row>
    <row r="363" spans="1:20" x14ac:dyDescent="0.35">
      <c r="A363">
        <v>2862.47</v>
      </c>
      <c r="B363">
        <v>787.05085306965464</v>
      </c>
      <c r="C363" s="133">
        <f t="shared" si="20"/>
        <v>521.36012186709354</v>
      </c>
      <c r="D363" s="145">
        <v>14172.2970393051</v>
      </c>
      <c r="Q363" s="8">
        <v>14172.2970393051</v>
      </c>
      <c r="R363" s="176">
        <f t="shared" si="21"/>
        <v>521.36012186709354</v>
      </c>
      <c r="S363" s="175">
        <f t="shared" si="22"/>
        <v>517.10574220589365</v>
      </c>
      <c r="T363" s="175">
        <f t="shared" si="23"/>
        <v>-8.1601554909188634E-3</v>
      </c>
    </row>
    <row r="364" spans="1:20" x14ac:dyDescent="0.35">
      <c r="A364">
        <v>2862.47</v>
      </c>
      <c r="B364">
        <v>832.5040584025603</v>
      </c>
      <c r="C364" s="133">
        <f t="shared" si="20"/>
        <v>527.85343691465152</v>
      </c>
      <c r="D364" s="145">
        <v>23954.0527728093</v>
      </c>
      <c r="Q364" s="8">
        <v>23954.0527728093</v>
      </c>
      <c r="R364" s="176">
        <f t="shared" si="21"/>
        <v>527.85343691465152</v>
      </c>
      <c r="S364" s="175">
        <f t="shared" si="22"/>
        <v>530.07736927247242</v>
      </c>
      <c r="T364" s="175">
        <f t="shared" si="23"/>
        <v>4.2131625983530263E-3</v>
      </c>
    </row>
    <row r="365" spans="1:20" x14ac:dyDescent="0.35">
      <c r="A365">
        <v>2862.47</v>
      </c>
      <c r="B365">
        <v>1023.1522447016102</v>
      </c>
      <c r="C365" s="133">
        <f t="shared" si="20"/>
        <v>555.08889210022994</v>
      </c>
      <c r="D365" s="145">
        <v>31081.371963744201</v>
      </c>
      <c r="Q365" s="8">
        <v>31081.371963744201</v>
      </c>
      <c r="R365" s="176">
        <f t="shared" si="21"/>
        <v>555.08889210022994</v>
      </c>
      <c r="S365" s="175">
        <f t="shared" si="22"/>
        <v>539.52893697136824</v>
      </c>
      <c r="T365" s="175">
        <f t="shared" si="23"/>
        <v>-2.803146550093838E-2</v>
      </c>
    </row>
    <row r="366" spans="1:20" x14ac:dyDescent="0.35">
      <c r="A366">
        <v>2862.47</v>
      </c>
      <c r="B366">
        <v>1012.5139761970047</v>
      </c>
      <c r="C366" s="133">
        <f t="shared" si="20"/>
        <v>553.56913945671488</v>
      </c>
      <c r="D366" s="145">
        <v>45016.2336447989</v>
      </c>
      <c r="Q366" s="8">
        <v>45016.2336447989</v>
      </c>
      <c r="R366" s="176">
        <f t="shared" si="21"/>
        <v>553.56913945671488</v>
      </c>
      <c r="S366" s="175">
        <f t="shared" si="22"/>
        <v>558.00801515279068</v>
      </c>
      <c r="T366" s="175">
        <f t="shared" si="23"/>
        <v>8.0186473191627972E-3</v>
      </c>
    </row>
    <row r="367" spans="1:20" x14ac:dyDescent="0.35">
      <c r="A367">
        <v>2862.47</v>
      </c>
      <c r="B367">
        <v>1059.3873189986102</v>
      </c>
      <c r="C367" s="133">
        <f t="shared" si="20"/>
        <v>560.26533128551569</v>
      </c>
      <c r="D367" s="145">
        <v>54061.366139626101</v>
      </c>
      <c r="Q367" s="8">
        <v>54061.366139626101</v>
      </c>
      <c r="R367" s="176">
        <f t="shared" si="21"/>
        <v>560.26533128551569</v>
      </c>
      <c r="S367" s="175">
        <f t="shared" si="22"/>
        <v>570.00280307095727</v>
      </c>
      <c r="T367" s="175">
        <f t="shared" si="23"/>
        <v>1.7380107677016587E-2</v>
      </c>
    </row>
    <row r="368" spans="1:20" x14ac:dyDescent="0.35">
      <c r="A368">
        <v>2862.47</v>
      </c>
      <c r="B368">
        <v>1131.1595956892104</v>
      </c>
      <c r="C368" s="133">
        <f t="shared" si="20"/>
        <v>570.51851366988717</v>
      </c>
      <c r="D368" s="145">
        <v>63550.072249703</v>
      </c>
      <c r="Q368" s="8">
        <v>63550.072249703</v>
      </c>
      <c r="R368" s="176">
        <f t="shared" si="21"/>
        <v>570.51851366988717</v>
      </c>
      <c r="S368" s="175">
        <f t="shared" si="22"/>
        <v>582.58581580993837</v>
      </c>
      <c r="T368" s="175">
        <f t="shared" si="23"/>
        <v>2.1151464590391189E-2</v>
      </c>
    </row>
    <row r="369" spans="1:20" x14ac:dyDescent="0.35">
      <c r="A369">
        <v>2862.47</v>
      </c>
      <c r="B369">
        <v>1122.5583935842965</v>
      </c>
      <c r="C369" s="133">
        <f t="shared" si="20"/>
        <v>569.28977051204231</v>
      </c>
      <c r="D369" s="145">
        <v>71394.000753582499</v>
      </c>
      <c r="Q369" s="8">
        <v>71394.000753582499</v>
      </c>
      <c r="R369" s="176">
        <f t="shared" si="21"/>
        <v>569.28977051204231</v>
      </c>
      <c r="S369" s="175">
        <f t="shared" si="22"/>
        <v>592.98768210687786</v>
      </c>
      <c r="T369" s="175">
        <f t="shared" si="23"/>
        <v>4.1627151623540914E-2</v>
      </c>
    </row>
    <row r="370" spans="1:20" x14ac:dyDescent="0.35">
      <c r="A370">
        <v>2862.47</v>
      </c>
      <c r="B370">
        <v>593.69404832189639</v>
      </c>
      <c r="C370" s="133">
        <f t="shared" si="20"/>
        <v>493.73772118884233</v>
      </c>
      <c r="D370" s="145">
        <v>3495.45982983364</v>
      </c>
      <c r="Q370" s="8">
        <v>3495.45982983364</v>
      </c>
      <c r="R370" s="176">
        <f t="shared" si="21"/>
        <v>493.73772118884233</v>
      </c>
      <c r="S370" s="175">
        <f t="shared" si="22"/>
        <v>502.94714386168596</v>
      </c>
      <c r="T370" s="175">
        <f t="shared" si="23"/>
        <v>1.8652459145047207E-2</v>
      </c>
    </row>
    <row r="371" spans="1:20" x14ac:dyDescent="0.35">
      <c r="A371">
        <v>2862.47</v>
      </c>
      <c r="B371">
        <v>769.02842661005479</v>
      </c>
      <c r="C371" s="133">
        <f t="shared" si="20"/>
        <v>518.78548951572213</v>
      </c>
      <c r="D371" s="145">
        <v>14172.2970393051</v>
      </c>
      <c r="Q371" s="8">
        <v>14172.2970393051</v>
      </c>
      <c r="R371" s="176">
        <f t="shared" si="21"/>
        <v>518.78548951572213</v>
      </c>
      <c r="S371" s="175">
        <f t="shared" si="22"/>
        <v>517.10574220589365</v>
      </c>
      <c r="T371" s="175">
        <f t="shared" si="23"/>
        <v>-3.2378455908558257E-3</v>
      </c>
    </row>
    <row r="372" spans="1:20" x14ac:dyDescent="0.35">
      <c r="A372">
        <v>2862.47</v>
      </c>
      <c r="B372">
        <v>813.48200667447418</v>
      </c>
      <c r="C372" s="133">
        <f t="shared" si="20"/>
        <v>525.13600095349625</v>
      </c>
      <c r="D372" s="145">
        <v>23954.0527728093</v>
      </c>
      <c r="Q372" s="8">
        <v>23954.0527728093</v>
      </c>
      <c r="R372" s="176">
        <f t="shared" si="21"/>
        <v>525.13600095349625</v>
      </c>
      <c r="S372" s="175">
        <f t="shared" si="22"/>
        <v>530.07736927247242</v>
      </c>
      <c r="T372" s="175">
        <f t="shared" si="23"/>
        <v>9.4096925558408984E-3</v>
      </c>
    </row>
    <row r="373" spans="1:20" x14ac:dyDescent="0.35">
      <c r="A373">
        <v>2862.47</v>
      </c>
      <c r="B373">
        <v>1028.1982404821629</v>
      </c>
      <c r="C373" s="133">
        <f t="shared" si="20"/>
        <v>555.80974864030895</v>
      </c>
      <c r="D373" s="145">
        <v>31081.371963744201</v>
      </c>
      <c r="Q373" s="8">
        <v>31081.371963744201</v>
      </c>
      <c r="R373" s="176">
        <f t="shared" si="21"/>
        <v>555.80974864030895</v>
      </c>
      <c r="S373" s="175">
        <f t="shared" si="22"/>
        <v>539.52893697136824</v>
      </c>
      <c r="T373" s="175">
        <f t="shared" si="23"/>
        <v>-2.9292058494419848E-2</v>
      </c>
    </row>
    <row r="374" spans="1:20" x14ac:dyDescent="0.35">
      <c r="A374">
        <v>2862.47</v>
      </c>
      <c r="B374">
        <v>1012.7772677861881</v>
      </c>
      <c r="C374" s="133">
        <f t="shared" si="20"/>
        <v>553.60675254088403</v>
      </c>
      <c r="D374" s="145">
        <v>45016.2336447989</v>
      </c>
      <c r="Q374" s="8">
        <v>45016.2336447989</v>
      </c>
      <c r="R374" s="176">
        <f t="shared" si="21"/>
        <v>553.60675254088403</v>
      </c>
      <c r="S374" s="175">
        <f t="shared" si="22"/>
        <v>558.00801515279068</v>
      </c>
      <c r="T374" s="175">
        <f t="shared" si="23"/>
        <v>7.9501606360583565E-3</v>
      </c>
    </row>
    <row r="375" spans="1:20" x14ac:dyDescent="0.35">
      <c r="A375">
        <v>2862.47</v>
      </c>
      <c r="B375">
        <v>1061.2653616399214</v>
      </c>
      <c r="C375" s="133">
        <f t="shared" si="20"/>
        <v>560.53362309141733</v>
      </c>
      <c r="D375" s="145">
        <v>54061.366139626101</v>
      </c>
      <c r="Q375" s="8">
        <v>54061.366139626101</v>
      </c>
      <c r="R375" s="176">
        <f t="shared" si="21"/>
        <v>560.53362309141733</v>
      </c>
      <c r="S375" s="175">
        <f t="shared" si="22"/>
        <v>570.00280307095727</v>
      </c>
      <c r="T375" s="175">
        <f t="shared" si="23"/>
        <v>1.6893152505849995E-2</v>
      </c>
    </row>
    <row r="376" spans="1:20" x14ac:dyDescent="0.35">
      <c r="A376">
        <v>2862.47</v>
      </c>
      <c r="B376">
        <v>1151.5243543840909</v>
      </c>
      <c r="C376" s="133">
        <f t="shared" si="20"/>
        <v>573.427764912013</v>
      </c>
      <c r="D376" s="145">
        <v>63550.072249703</v>
      </c>
      <c r="Q376" s="8">
        <v>63550.072249703</v>
      </c>
      <c r="R376" s="176">
        <f t="shared" si="21"/>
        <v>573.427764912013</v>
      </c>
      <c r="S376" s="175">
        <f t="shared" si="22"/>
        <v>582.58581580993837</v>
      </c>
      <c r="T376" s="175">
        <f t="shared" si="23"/>
        <v>1.5970714113102913E-2</v>
      </c>
    </row>
    <row r="377" spans="1:20" x14ac:dyDescent="0.35">
      <c r="A377">
        <v>2862.47</v>
      </c>
      <c r="B377">
        <v>1150.1960761710964</v>
      </c>
      <c r="C377" s="133">
        <f t="shared" si="20"/>
        <v>573.23801088158518</v>
      </c>
      <c r="D377" s="145">
        <v>71394.000753582499</v>
      </c>
      <c r="Q377" s="8">
        <v>71394.000753582499</v>
      </c>
      <c r="R377" s="176">
        <f t="shared" si="21"/>
        <v>573.23801088158518</v>
      </c>
      <c r="S377" s="175">
        <f t="shared" si="22"/>
        <v>592.98768210687786</v>
      </c>
      <c r="T377" s="175">
        <f t="shared" si="23"/>
        <v>3.4452829104824279E-2</v>
      </c>
    </row>
    <row r="378" spans="1:20" x14ac:dyDescent="0.35">
      <c r="A378">
        <v>2862.47</v>
      </c>
      <c r="B378">
        <v>608.38740778916576</v>
      </c>
      <c r="C378" s="133">
        <f t="shared" si="20"/>
        <v>495.83677254130936</v>
      </c>
      <c r="D378" s="145">
        <v>3495.45982983364</v>
      </c>
      <c r="Q378" s="8">
        <v>3495.45982983364</v>
      </c>
      <c r="R378" s="176">
        <f t="shared" si="21"/>
        <v>495.83677254130936</v>
      </c>
      <c r="S378" s="175">
        <f t="shared" si="22"/>
        <v>502.94714386168596</v>
      </c>
      <c r="T378" s="175">
        <f t="shared" si="23"/>
        <v>1.4340145213381117E-2</v>
      </c>
    </row>
    <row r="379" spans="1:20" x14ac:dyDescent="0.35">
      <c r="A379">
        <v>2862.47</v>
      </c>
      <c r="B379">
        <v>774.1418854090881</v>
      </c>
      <c r="C379" s="133">
        <f t="shared" si="20"/>
        <v>519.51598362986965</v>
      </c>
      <c r="D379" s="145">
        <v>14172.2970393051</v>
      </c>
      <c r="Q379" s="8">
        <v>14172.2970393051</v>
      </c>
      <c r="R379" s="176">
        <f t="shared" si="21"/>
        <v>519.51598362986965</v>
      </c>
      <c r="S379" s="175">
        <f t="shared" si="22"/>
        <v>517.10574220589365</v>
      </c>
      <c r="T379" s="175">
        <f t="shared" si="23"/>
        <v>-4.639398016468288E-3</v>
      </c>
    </row>
    <row r="380" spans="1:20" x14ac:dyDescent="0.35">
      <c r="A380">
        <v>2862.47</v>
      </c>
      <c r="B380">
        <v>822.00339676196029</v>
      </c>
      <c r="C380" s="133">
        <f t="shared" si="20"/>
        <v>526.35334239456574</v>
      </c>
      <c r="D380" s="145">
        <v>23954.0527728093</v>
      </c>
      <c r="Q380" s="8">
        <v>23954.0527728093</v>
      </c>
      <c r="R380" s="176">
        <f t="shared" si="21"/>
        <v>526.35334239456574</v>
      </c>
      <c r="S380" s="175">
        <f t="shared" si="22"/>
        <v>530.07736927247242</v>
      </c>
      <c r="T380" s="175">
        <f t="shared" si="23"/>
        <v>7.0751462524485387E-3</v>
      </c>
    </row>
    <row r="381" spans="1:20" x14ac:dyDescent="0.35">
      <c r="A381">
        <v>2862.47</v>
      </c>
      <c r="B381">
        <v>1027.5124810790576</v>
      </c>
      <c r="C381" s="133">
        <f t="shared" si="20"/>
        <v>555.71178301129396</v>
      </c>
      <c r="D381" s="145">
        <v>31081.371963744201</v>
      </c>
      <c r="Q381" s="8">
        <v>31081.371963744201</v>
      </c>
      <c r="R381" s="176">
        <f t="shared" si="21"/>
        <v>555.71178301129396</v>
      </c>
      <c r="S381" s="175">
        <f t="shared" si="22"/>
        <v>539.52893697136824</v>
      </c>
      <c r="T381" s="175">
        <f t="shared" si="23"/>
        <v>-2.9120933790955483E-2</v>
      </c>
    </row>
    <row r="382" spans="1:20" x14ac:dyDescent="0.35">
      <c r="A382">
        <v>2862.47</v>
      </c>
      <c r="B382">
        <v>1012.0646895790047</v>
      </c>
      <c r="C382" s="133">
        <f t="shared" si="20"/>
        <v>553.50495565414349</v>
      </c>
      <c r="D382" s="145">
        <v>45016.2336447989</v>
      </c>
      <c r="Q382" s="8">
        <v>45016.2336447989</v>
      </c>
      <c r="R382" s="176">
        <f t="shared" si="21"/>
        <v>553.50495565414349</v>
      </c>
      <c r="S382" s="175">
        <f t="shared" si="22"/>
        <v>558.00801515279068</v>
      </c>
      <c r="T382" s="175">
        <f t="shared" si="23"/>
        <v>8.1355360103783081E-3</v>
      </c>
    </row>
    <row r="383" spans="1:20" x14ac:dyDescent="0.35">
      <c r="A383">
        <v>2862.47</v>
      </c>
      <c r="B383">
        <v>1060.4762252925741</v>
      </c>
      <c r="C383" s="133">
        <f t="shared" si="20"/>
        <v>560.42088932751062</v>
      </c>
      <c r="D383" s="145">
        <v>54061.366139626101</v>
      </c>
      <c r="Q383" s="8">
        <v>54061.366139626101</v>
      </c>
      <c r="R383" s="176">
        <f t="shared" si="21"/>
        <v>560.42088932751062</v>
      </c>
      <c r="S383" s="175">
        <f t="shared" si="22"/>
        <v>570.00280307095727</v>
      </c>
      <c r="T383" s="175">
        <f t="shared" si="23"/>
        <v>1.7097709821175089E-2</v>
      </c>
    </row>
    <row r="384" spans="1:20" x14ac:dyDescent="0.35">
      <c r="A384">
        <v>2862.47</v>
      </c>
      <c r="B384">
        <v>1151.2020491771104</v>
      </c>
      <c r="C384" s="133">
        <f t="shared" si="20"/>
        <v>573.38172131101578</v>
      </c>
      <c r="D384" s="145">
        <v>63550.072249703</v>
      </c>
      <c r="Q384" s="8">
        <v>63550.072249703</v>
      </c>
      <c r="R384" s="176">
        <f t="shared" si="21"/>
        <v>573.38172131101578</v>
      </c>
      <c r="S384" s="175">
        <f t="shared" si="22"/>
        <v>582.58581580993837</v>
      </c>
      <c r="T384" s="175">
        <f t="shared" si="23"/>
        <v>1.605229841976441E-2</v>
      </c>
    </row>
    <row r="385" spans="1:20" x14ac:dyDescent="0.35">
      <c r="A385">
        <v>2862.47</v>
      </c>
      <c r="B385">
        <v>1150.5120737162797</v>
      </c>
      <c r="C385" s="133">
        <f t="shared" si="20"/>
        <v>573.28315338803998</v>
      </c>
      <c r="D385" s="145">
        <v>71394.000753582499</v>
      </c>
      <c r="Q385" s="8">
        <v>71394.000753582499</v>
      </c>
      <c r="R385" s="176">
        <f t="shared" si="21"/>
        <v>573.28315338803998</v>
      </c>
      <c r="S385" s="175">
        <f t="shared" si="22"/>
        <v>592.98768210687786</v>
      </c>
      <c r="T385" s="175">
        <f t="shared" si="23"/>
        <v>3.4371372335618711E-2</v>
      </c>
    </row>
    <row r="386" spans="1:20" x14ac:dyDescent="0.35">
      <c r="A386">
        <v>2862.47</v>
      </c>
      <c r="B386">
        <v>523.85699270817975</v>
      </c>
      <c r="C386" s="133">
        <f t="shared" si="20"/>
        <v>483.7609989583114</v>
      </c>
      <c r="D386" s="145">
        <v>3495.45982983364</v>
      </c>
      <c r="Q386" s="8">
        <v>3495.45982983364</v>
      </c>
      <c r="R386" s="176">
        <f t="shared" si="21"/>
        <v>483.7609989583114</v>
      </c>
      <c r="S386" s="175">
        <f t="shared" si="22"/>
        <v>502.94714386168596</v>
      </c>
      <c r="T386" s="175">
        <f t="shared" si="23"/>
        <v>3.9660379701315973E-2</v>
      </c>
    </row>
    <row r="387" spans="1:20" x14ac:dyDescent="0.35">
      <c r="A387">
        <v>2862.47</v>
      </c>
      <c r="B387">
        <v>713.61925333650197</v>
      </c>
      <c r="C387" s="133">
        <f t="shared" ref="C387:C450" si="24">SUM(A387:B387)/7</f>
        <v>510.86989333378597</v>
      </c>
      <c r="D387" s="145">
        <v>14172.2970393051</v>
      </c>
      <c r="Q387" s="8">
        <v>14172.2970393051</v>
      </c>
      <c r="R387" s="176">
        <f t="shared" ref="R387:R450" si="25">C387</f>
        <v>510.86989333378597</v>
      </c>
      <c r="S387" s="175">
        <f t="shared" ref="S387:S450" si="26">$G$17+Q387*$G$18</f>
        <v>517.10574220589365</v>
      </c>
      <c r="T387" s="175">
        <f t="shared" ref="T387:T450" si="27">S387/R387-1</f>
        <v>1.2206334633294569E-2</v>
      </c>
    </row>
    <row r="388" spans="1:20" x14ac:dyDescent="0.35">
      <c r="A388">
        <v>2862.47</v>
      </c>
      <c r="B388">
        <v>755.57616732534086</v>
      </c>
      <c r="C388" s="133">
        <f t="shared" si="24"/>
        <v>516.86373818933441</v>
      </c>
      <c r="D388" s="145">
        <v>23954.0527728093</v>
      </c>
      <c r="Q388" s="8">
        <v>23954.0527728093</v>
      </c>
      <c r="R388" s="176">
        <f t="shared" si="25"/>
        <v>516.86373818933441</v>
      </c>
      <c r="S388" s="175">
        <f t="shared" si="26"/>
        <v>530.07736927247242</v>
      </c>
      <c r="T388" s="175">
        <f t="shared" si="27"/>
        <v>2.5565018605150591E-2</v>
      </c>
    </row>
    <row r="389" spans="1:20" x14ac:dyDescent="0.35">
      <c r="A389">
        <v>2862.47</v>
      </c>
      <c r="B389">
        <v>953.8811140794603</v>
      </c>
      <c r="C389" s="133">
        <f t="shared" si="24"/>
        <v>545.1930162970657</v>
      </c>
      <c r="D389" s="145">
        <v>31081.371963744201</v>
      </c>
      <c r="Q389" s="8">
        <v>31081.371963744201</v>
      </c>
      <c r="R389" s="176">
        <f t="shared" si="25"/>
        <v>545.1930162970657</v>
      </c>
      <c r="S389" s="175">
        <f t="shared" si="26"/>
        <v>539.52893697136824</v>
      </c>
      <c r="T389" s="175">
        <f t="shared" si="27"/>
        <v>-1.0389126706295215E-2</v>
      </c>
    </row>
    <row r="390" spans="1:20" x14ac:dyDescent="0.35">
      <c r="A390">
        <v>2862.47</v>
      </c>
      <c r="B390">
        <v>940.41834948659641</v>
      </c>
      <c r="C390" s="133">
        <f t="shared" si="24"/>
        <v>543.26976421237089</v>
      </c>
      <c r="D390" s="145">
        <v>45016.2336447989</v>
      </c>
      <c r="Q390" s="8">
        <v>45016.2336447989</v>
      </c>
      <c r="R390" s="176">
        <f t="shared" si="25"/>
        <v>543.26976421237089</v>
      </c>
      <c r="S390" s="175">
        <f t="shared" si="26"/>
        <v>558.00801515279068</v>
      </c>
      <c r="T390" s="175">
        <f t="shared" si="27"/>
        <v>2.7128789252218288E-2</v>
      </c>
    </row>
    <row r="391" spans="1:20" x14ac:dyDescent="0.35">
      <c r="A391">
        <v>2862.47</v>
      </c>
      <c r="B391">
        <v>977.23721784592135</v>
      </c>
      <c r="C391" s="133">
        <f t="shared" si="24"/>
        <v>548.52960254941729</v>
      </c>
      <c r="D391" s="145">
        <v>54061.366139626101</v>
      </c>
      <c r="Q391" s="8">
        <v>54061.366139626101</v>
      </c>
      <c r="R391" s="176">
        <f t="shared" si="25"/>
        <v>548.52960254941729</v>
      </c>
      <c r="S391" s="175">
        <f t="shared" si="26"/>
        <v>570.00280307095727</v>
      </c>
      <c r="T391" s="175">
        <f t="shared" si="27"/>
        <v>3.9146839882001627E-2</v>
      </c>
    </row>
    <row r="392" spans="1:20" x14ac:dyDescent="0.35">
      <c r="A392">
        <v>2862.47</v>
      </c>
      <c r="B392">
        <v>1050.3644320811518</v>
      </c>
      <c r="C392" s="133">
        <f t="shared" si="24"/>
        <v>558.97634744016455</v>
      </c>
      <c r="D392" s="145">
        <v>63550.072249703</v>
      </c>
      <c r="Q392" s="8">
        <v>63550.072249703</v>
      </c>
      <c r="R392" s="176">
        <f t="shared" si="25"/>
        <v>558.97634744016455</v>
      </c>
      <c r="S392" s="175">
        <f t="shared" si="26"/>
        <v>582.58581580993837</v>
      </c>
      <c r="T392" s="175">
        <f t="shared" si="27"/>
        <v>4.2236972061328704E-2</v>
      </c>
    </row>
    <row r="393" spans="1:20" x14ac:dyDescent="0.35">
      <c r="A393">
        <v>2862.47</v>
      </c>
      <c r="B393">
        <v>1059.440701974363</v>
      </c>
      <c r="C393" s="133">
        <f t="shared" si="24"/>
        <v>560.27295742490901</v>
      </c>
      <c r="D393" s="145">
        <v>71394.000753582499</v>
      </c>
      <c r="Q393" s="8">
        <v>71394.000753582499</v>
      </c>
      <c r="R393" s="176">
        <f t="shared" si="25"/>
        <v>560.27295742490901</v>
      </c>
      <c r="S393" s="175">
        <f t="shared" si="26"/>
        <v>592.98768210687786</v>
      </c>
      <c r="T393" s="175">
        <f t="shared" si="27"/>
        <v>5.8390690195597061E-2</v>
      </c>
    </row>
    <row r="394" spans="1:20" x14ac:dyDescent="0.35">
      <c r="A394">
        <v>2862.47</v>
      </c>
      <c r="B394">
        <v>543.99228873985203</v>
      </c>
      <c r="C394" s="133">
        <f t="shared" si="24"/>
        <v>486.63746981997883</v>
      </c>
      <c r="D394" s="145">
        <v>3495.45982983364</v>
      </c>
      <c r="Q394" s="8">
        <v>3495.45982983364</v>
      </c>
      <c r="R394" s="176">
        <f t="shared" si="25"/>
        <v>486.63746981997883</v>
      </c>
      <c r="S394" s="175">
        <f t="shared" si="26"/>
        <v>502.94714386168596</v>
      </c>
      <c r="T394" s="175">
        <f t="shared" si="27"/>
        <v>3.3515039538037472E-2</v>
      </c>
    </row>
    <row r="395" spans="1:20" x14ac:dyDescent="0.35">
      <c r="A395">
        <v>2862.47</v>
      </c>
      <c r="B395">
        <v>721.52998446094091</v>
      </c>
      <c r="C395" s="133">
        <f t="shared" si="24"/>
        <v>511.99999778013438</v>
      </c>
      <c r="D395" s="145">
        <v>14172.2970393051</v>
      </c>
      <c r="Q395" s="8">
        <v>14172.2970393051</v>
      </c>
      <c r="R395" s="176">
        <f t="shared" si="25"/>
        <v>511.99999778013438</v>
      </c>
      <c r="S395" s="175">
        <f t="shared" si="26"/>
        <v>517.10574220589365</v>
      </c>
      <c r="T395" s="175">
        <f t="shared" si="27"/>
        <v>9.9721571247970431E-3</v>
      </c>
    </row>
    <row r="396" spans="1:20" x14ac:dyDescent="0.35">
      <c r="A396">
        <v>2862.47</v>
      </c>
      <c r="B396">
        <v>766.16078264828525</v>
      </c>
      <c r="C396" s="133">
        <f t="shared" si="24"/>
        <v>518.37582609261221</v>
      </c>
      <c r="D396" s="145">
        <v>23954.0527728093</v>
      </c>
      <c r="Q396" s="8">
        <v>23954.0527728093</v>
      </c>
      <c r="R396" s="176">
        <f t="shared" si="25"/>
        <v>518.37582609261221</v>
      </c>
      <c r="S396" s="175">
        <f t="shared" si="26"/>
        <v>530.07736927247242</v>
      </c>
      <c r="T396" s="175">
        <f t="shared" si="27"/>
        <v>2.257347389839448E-2</v>
      </c>
    </row>
    <row r="397" spans="1:20" x14ac:dyDescent="0.35">
      <c r="A397">
        <v>2862.47</v>
      </c>
      <c r="B397">
        <v>953.8369955443103</v>
      </c>
      <c r="C397" s="133">
        <f t="shared" si="24"/>
        <v>545.18671364918714</v>
      </c>
      <c r="D397" s="145">
        <v>31081.371963744201</v>
      </c>
      <c r="Q397" s="8">
        <v>31081.371963744201</v>
      </c>
      <c r="R397" s="176">
        <f t="shared" si="25"/>
        <v>545.18671364918714</v>
      </c>
      <c r="S397" s="175">
        <f t="shared" si="26"/>
        <v>539.52893697136824</v>
      </c>
      <c r="T397" s="175">
        <f t="shared" si="27"/>
        <v>-1.0377686279162579E-2</v>
      </c>
    </row>
    <row r="398" spans="1:20" x14ac:dyDescent="0.35">
      <c r="A398">
        <v>2862.47</v>
      </c>
      <c r="B398">
        <v>939.82878008620469</v>
      </c>
      <c r="C398" s="133">
        <f t="shared" si="24"/>
        <v>543.18554001231496</v>
      </c>
      <c r="D398" s="145">
        <v>45016.2336447989</v>
      </c>
      <c r="Q398" s="8">
        <v>45016.2336447989</v>
      </c>
      <c r="R398" s="176">
        <f t="shared" si="25"/>
        <v>543.18554001231496</v>
      </c>
      <c r="S398" s="175">
        <f t="shared" si="26"/>
        <v>558.00801515279068</v>
      </c>
      <c r="T398" s="175">
        <f t="shared" si="27"/>
        <v>2.7288051777187627E-2</v>
      </c>
    </row>
    <row r="399" spans="1:20" x14ac:dyDescent="0.35">
      <c r="A399">
        <v>2862.47</v>
      </c>
      <c r="B399">
        <v>976.68351624824913</v>
      </c>
      <c r="C399" s="133">
        <f t="shared" si="24"/>
        <v>548.45050232117842</v>
      </c>
      <c r="D399" s="145">
        <v>54061.366139626101</v>
      </c>
      <c r="Q399" s="8">
        <v>54061.366139626101</v>
      </c>
      <c r="R399" s="176">
        <f t="shared" si="25"/>
        <v>548.45050232117842</v>
      </c>
      <c r="S399" s="175">
        <f t="shared" si="26"/>
        <v>570.00280307095727</v>
      </c>
      <c r="T399" s="175">
        <f t="shared" si="27"/>
        <v>3.9296710748853769E-2</v>
      </c>
    </row>
    <row r="400" spans="1:20" x14ac:dyDescent="0.35">
      <c r="A400">
        <v>2862.47</v>
      </c>
      <c r="B400">
        <v>1050.3868148914657</v>
      </c>
      <c r="C400" s="133">
        <f t="shared" si="24"/>
        <v>558.97954498449508</v>
      </c>
      <c r="D400" s="145">
        <v>63550.072249703</v>
      </c>
      <c r="Q400" s="8">
        <v>63550.072249703</v>
      </c>
      <c r="R400" s="176">
        <f t="shared" si="25"/>
        <v>558.97954498449508</v>
      </c>
      <c r="S400" s="175">
        <f t="shared" si="26"/>
        <v>582.58581580993837</v>
      </c>
      <c r="T400" s="175">
        <f t="shared" si="27"/>
        <v>4.2231010127746327E-2</v>
      </c>
    </row>
    <row r="401" spans="1:20" x14ac:dyDescent="0.35">
      <c r="A401">
        <v>2862.47</v>
      </c>
      <c r="B401">
        <v>1059.4404890972437</v>
      </c>
      <c r="C401" s="133">
        <f t="shared" si="24"/>
        <v>560.27292701389194</v>
      </c>
      <c r="D401" s="145">
        <v>71394.000753582499</v>
      </c>
      <c r="Q401" s="8">
        <v>71394.000753582499</v>
      </c>
      <c r="R401" s="176">
        <f t="shared" si="25"/>
        <v>560.27292701389194</v>
      </c>
      <c r="S401" s="175">
        <f t="shared" si="26"/>
        <v>592.98768210687786</v>
      </c>
      <c r="T401" s="175">
        <f t="shared" si="27"/>
        <v>5.8390747643915164E-2</v>
      </c>
    </row>
    <row r="402" spans="1:20" x14ac:dyDescent="0.35">
      <c r="A402">
        <v>2862.47</v>
      </c>
      <c r="B402">
        <v>540.58509400345201</v>
      </c>
      <c r="C402" s="133">
        <f t="shared" si="24"/>
        <v>486.15072771477884</v>
      </c>
      <c r="D402" s="145">
        <v>3495.45982983364</v>
      </c>
      <c r="Q402" s="8">
        <v>3495.45982983364</v>
      </c>
      <c r="R402" s="176">
        <f t="shared" si="25"/>
        <v>486.15072771477884</v>
      </c>
      <c r="S402" s="175">
        <f t="shared" si="26"/>
        <v>502.94714386168596</v>
      </c>
      <c r="T402" s="175">
        <f t="shared" si="27"/>
        <v>3.4549811795739016E-2</v>
      </c>
    </row>
    <row r="403" spans="1:20" x14ac:dyDescent="0.35">
      <c r="A403">
        <v>2862.47</v>
      </c>
      <c r="B403">
        <v>725.96463954743524</v>
      </c>
      <c r="C403" s="133">
        <f t="shared" si="24"/>
        <v>512.63351993534786</v>
      </c>
      <c r="D403" s="145">
        <v>14172.2970393051</v>
      </c>
      <c r="Q403" s="8">
        <v>14172.2970393051</v>
      </c>
      <c r="R403" s="176">
        <f t="shared" si="25"/>
        <v>512.63351993534786</v>
      </c>
      <c r="S403" s="175">
        <f t="shared" si="26"/>
        <v>517.10574220589365</v>
      </c>
      <c r="T403" s="175">
        <f t="shared" si="27"/>
        <v>8.7240145184219742E-3</v>
      </c>
    </row>
    <row r="404" spans="1:20" x14ac:dyDescent="0.35">
      <c r="A404">
        <v>2862.47</v>
      </c>
      <c r="B404">
        <v>767.2726876281547</v>
      </c>
      <c r="C404" s="133">
        <f t="shared" si="24"/>
        <v>518.53466966116491</v>
      </c>
      <c r="D404" s="145">
        <v>23954.0527728093</v>
      </c>
      <c r="Q404" s="8">
        <v>23954.0527728093</v>
      </c>
      <c r="R404" s="176">
        <f t="shared" si="25"/>
        <v>518.53466966116491</v>
      </c>
      <c r="S404" s="175">
        <f t="shared" si="26"/>
        <v>530.07736927247242</v>
      </c>
      <c r="T404" s="175">
        <f t="shared" si="27"/>
        <v>2.2260227303316116E-2</v>
      </c>
    </row>
    <row r="405" spans="1:20" x14ac:dyDescent="0.35">
      <c r="A405">
        <v>2862.47</v>
      </c>
      <c r="B405">
        <v>962.51419569691586</v>
      </c>
      <c r="C405" s="133">
        <f t="shared" si="24"/>
        <v>546.42631367098795</v>
      </c>
      <c r="D405" s="145">
        <v>31081.371963744201</v>
      </c>
      <c r="Q405" s="8">
        <v>31081.371963744201</v>
      </c>
      <c r="R405" s="176">
        <f t="shared" si="25"/>
        <v>546.42631367098795</v>
      </c>
      <c r="S405" s="175">
        <f t="shared" si="26"/>
        <v>539.52893697136824</v>
      </c>
      <c r="T405" s="175">
        <f t="shared" si="27"/>
        <v>-1.262270232427487E-2</v>
      </c>
    </row>
    <row r="406" spans="1:20" x14ac:dyDescent="0.35">
      <c r="A406">
        <v>2862.47</v>
      </c>
      <c r="B406">
        <v>949.37392900974646</v>
      </c>
      <c r="C406" s="133">
        <f t="shared" si="24"/>
        <v>544.54913271567807</v>
      </c>
      <c r="D406" s="145">
        <v>45016.2336447989</v>
      </c>
      <c r="Q406" s="8">
        <v>45016.2336447989</v>
      </c>
      <c r="R406" s="176">
        <f t="shared" si="25"/>
        <v>544.54913271567807</v>
      </c>
      <c r="S406" s="175">
        <f t="shared" si="26"/>
        <v>558.00801515279068</v>
      </c>
      <c r="T406" s="175">
        <f t="shared" si="27"/>
        <v>2.4715643875866444E-2</v>
      </c>
    </row>
    <row r="407" spans="1:20" x14ac:dyDescent="0.35">
      <c r="A407">
        <v>2862.47</v>
      </c>
      <c r="B407">
        <v>989.92231378377141</v>
      </c>
      <c r="C407" s="133">
        <f t="shared" si="24"/>
        <v>550.34175911196724</v>
      </c>
      <c r="D407" s="145">
        <v>54061.366139626101</v>
      </c>
      <c r="Q407" s="8">
        <v>54061.366139626101</v>
      </c>
      <c r="R407" s="176">
        <f t="shared" si="25"/>
        <v>550.34175911196724</v>
      </c>
      <c r="S407" s="175">
        <f t="shared" si="26"/>
        <v>570.00280307095727</v>
      </c>
      <c r="T407" s="175">
        <f t="shared" si="27"/>
        <v>3.5725153749399441E-2</v>
      </c>
    </row>
    <row r="408" spans="1:20" x14ac:dyDescent="0.35">
      <c r="A408">
        <v>2862.47</v>
      </c>
      <c r="B408">
        <v>1066.9704522045547</v>
      </c>
      <c r="C408" s="133">
        <f t="shared" si="24"/>
        <v>561.34863602922201</v>
      </c>
      <c r="D408" s="145">
        <v>63550.072249703</v>
      </c>
      <c r="Q408" s="8">
        <v>63550.072249703</v>
      </c>
      <c r="R408" s="176">
        <f t="shared" si="25"/>
        <v>561.34863602922201</v>
      </c>
      <c r="S408" s="175">
        <f t="shared" si="26"/>
        <v>582.58581580993837</v>
      </c>
      <c r="T408" s="175">
        <f t="shared" si="27"/>
        <v>3.7832424303977152E-2</v>
      </c>
    </row>
    <row r="409" spans="1:20" x14ac:dyDescent="0.35">
      <c r="A409">
        <v>2862.47</v>
      </c>
      <c r="B409">
        <v>1062.303706681327</v>
      </c>
      <c r="C409" s="133">
        <f t="shared" si="24"/>
        <v>560.68195809733243</v>
      </c>
      <c r="D409" s="145">
        <v>71394.000753582499</v>
      </c>
      <c r="Q409" s="8">
        <v>71394.000753582499</v>
      </c>
      <c r="R409" s="176">
        <f t="shared" si="25"/>
        <v>560.68195809733243</v>
      </c>
      <c r="S409" s="175">
        <f t="shared" si="26"/>
        <v>592.98768210687786</v>
      </c>
      <c r="T409" s="175">
        <f t="shared" si="27"/>
        <v>5.7618625930419665E-2</v>
      </c>
    </row>
    <row r="410" spans="1:20" x14ac:dyDescent="0.35">
      <c r="A410">
        <v>2862.47</v>
      </c>
      <c r="B410">
        <v>559.54610681647409</v>
      </c>
      <c r="C410" s="133">
        <f t="shared" si="24"/>
        <v>488.85944383092482</v>
      </c>
      <c r="D410" s="145">
        <v>3495.45982983364</v>
      </c>
      <c r="Q410" s="8">
        <v>3495.45982983364</v>
      </c>
      <c r="R410" s="176">
        <f t="shared" si="25"/>
        <v>488.85944383092482</v>
      </c>
      <c r="S410" s="175">
        <f t="shared" si="26"/>
        <v>502.94714386168596</v>
      </c>
      <c r="T410" s="175">
        <f t="shared" si="27"/>
        <v>2.8817485697654854E-2</v>
      </c>
    </row>
    <row r="411" spans="1:20" x14ac:dyDescent="0.35">
      <c r="A411">
        <v>2862.47</v>
      </c>
      <c r="B411">
        <v>733.15404100512694</v>
      </c>
      <c r="C411" s="133">
        <f t="shared" si="24"/>
        <v>513.66057728644671</v>
      </c>
      <c r="D411" s="145">
        <v>14172.2970393051</v>
      </c>
      <c r="Q411" s="8">
        <v>14172.2970393051</v>
      </c>
      <c r="R411" s="176">
        <f t="shared" si="25"/>
        <v>513.66057728644671</v>
      </c>
      <c r="S411" s="175">
        <f t="shared" si="26"/>
        <v>517.10574220589365</v>
      </c>
      <c r="T411" s="175">
        <f t="shared" si="27"/>
        <v>6.7070845452983363E-3</v>
      </c>
    </row>
    <row r="412" spans="1:20" x14ac:dyDescent="0.35">
      <c r="A412">
        <v>2862.47</v>
      </c>
      <c r="B412">
        <v>777.22970980180469</v>
      </c>
      <c r="C412" s="133">
        <f t="shared" si="24"/>
        <v>519.95710140025778</v>
      </c>
      <c r="D412" s="145">
        <v>23954.0527728093</v>
      </c>
      <c r="Q412" s="8">
        <v>23954.0527728093</v>
      </c>
      <c r="R412" s="176">
        <f t="shared" si="25"/>
        <v>519.95710140025778</v>
      </c>
      <c r="S412" s="175">
        <f t="shared" si="26"/>
        <v>530.07736927247242</v>
      </c>
      <c r="T412" s="175">
        <f t="shared" si="27"/>
        <v>1.9463659299893132E-2</v>
      </c>
    </row>
    <row r="413" spans="1:20" x14ac:dyDescent="0.35">
      <c r="A413">
        <v>2862.47</v>
      </c>
      <c r="B413">
        <v>962.27855176830474</v>
      </c>
      <c r="C413" s="133">
        <f t="shared" si="24"/>
        <v>546.39265025261489</v>
      </c>
      <c r="D413" s="145">
        <v>31081.371963744201</v>
      </c>
      <c r="Q413" s="8">
        <v>31081.371963744201</v>
      </c>
      <c r="R413" s="176">
        <f t="shared" si="25"/>
        <v>546.39265025261489</v>
      </c>
      <c r="S413" s="175">
        <f t="shared" si="26"/>
        <v>539.52893697136824</v>
      </c>
      <c r="T413" s="175">
        <f t="shared" si="27"/>
        <v>-1.2561869706836926E-2</v>
      </c>
    </row>
    <row r="414" spans="1:20" x14ac:dyDescent="0.35">
      <c r="A414">
        <v>2862.47</v>
      </c>
      <c r="B414">
        <v>948.58328297049638</v>
      </c>
      <c r="C414" s="133">
        <f t="shared" si="24"/>
        <v>544.43618328149944</v>
      </c>
      <c r="D414" s="145">
        <v>45016.2336447989</v>
      </c>
      <c r="Q414" s="8">
        <v>45016.2336447989</v>
      </c>
      <c r="R414" s="176">
        <f t="shared" si="25"/>
        <v>544.43618328149944</v>
      </c>
      <c r="S414" s="175">
        <f t="shared" si="26"/>
        <v>558.00801515279068</v>
      </c>
      <c r="T414" s="175">
        <f t="shared" si="27"/>
        <v>2.4928232707622788E-2</v>
      </c>
    </row>
    <row r="415" spans="1:20" x14ac:dyDescent="0.35">
      <c r="A415">
        <v>2862.47</v>
      </c>
      <c r="B415">
        <v>989.39390327541867</v>
      </c>
      <c r="C415" s="133">
        <f t="shared" si="24"/>
        <v>550.26627189648832</v>
      </c>
      <c r="D415" s="145">
        <v>54061.366139626101</v>
      </c>
      <c r="Q415" s="8">
        <v>54061.366139626101</v>
      </c>
      <c r="R415" s="176">
        <f t="shared" si="25"/>
        <v>550.26627189648832</v>
      </c>
      <c r="S415" s="175">
        <f t="shared" si="26"/>
        <v>570.00280307095727</v>
      </c>
      <c r="T415" s="175">
        <f t="shared" si="27"/>
        <v>3.586723770375233E-2</v>
      </c>
    </row>
    <row r="416" spans="1:20" x14ac:dyDescent="0.35">
      <c r="A416">
        <v>2862.47</v>
      </c>
      <c r="B416">
        <v>1067.0883071651992</v>
      </c>
      <c r="C416" s="133">
        <f t="shared" si="24"/>
        <v>561.36547245217128</v>
      </c>
      <c r="D416" s="145">
        <v>63550.072249703</v>
      </c>
      <c r="Q416" s="8">
        <v>63550.072249703</v>
      </c>
      <c r="R416" s="176">
        <f t="shared" si="25"/>
        <v>561.36547245217128</v>
      </c>
      <c r="S416" s="175">
        <f t="shared" si="26"/>
        <v>582.58581580993837</v>
      </c>
      <c r="T416" s="175">
        <f t="shared" si="27"/>
        <v>3.7801297726901328E-2</v>
      </c>
    </row>
    <row r="417" spans="1:20" x14ac:dyDescent="0.35">
      <c r="A417">
        <v>2862.47</v>
      </c>
      <c r="B417">
        <v>1062.2601867029271</v>
      </c>
      <c r="C417" s="133">
        <f t="shared" si="24"/>
        <v>560.67574095756095</v>
      </c>
      <c r="D417" s="145">
        <v>71394.000753582499</v>
      </c>
      <c r="Q417" s="8">
        <v>71394.000753582499</v>
      </c>
      <c r="R417" s="176">
        <f t="shared" si="25"/>
        <v>560.67574095756095</v>
      </c>
      <c r="S417" s="175">
        <f t="shared" si="26"/>
        <v>592.98768210687786</v>
      </c>
      <c r="T417" s="175">
        <f t="shared" si="27"/>
        <v>5.7630353498320241E-2</v>
      </c>
    </row>
    <row r="418" spans="1:20" x14ac:dyDescent="0.35">
      <c r="A418">
        <v>2862.47</v>
      </c>
      <c r="B418">
        <v>566.52708447147415</v>
      </c>
      <c r="C418" s="133">
        <f t="shared" si="24"/>
        <v>489.8567263530677</v>
      </c>
      <c r="D418" s="145">
        <v>3495.45982983364</v>
      </c>
      <c r="Q418" s="8">
        <v>3495.45982983364</v>
      </c>
      <c r="R418" s="176">
        <f t="shared" si="25"/>
        <v>489.8567263530677</v>
      </c>
      <c r="S418" s="175">
        <f t="shared" si="26"/>
        <v>502.94714386168596</v>
      </c>
      <c r="T418" s="175">
        <f t="shared" si="27"/>
        <v>2.6722951435361519E-2</v>
      </c>
    </row>
    <row r="419" spans="1:20" x14ac:dyDescent="0.35">
      <c r="A419">
        <v>2862.47</v>
      </c>
      <c r="B419">
        <v>740.55302755409923</v>
      </c>
      <c r="C419" s="133">
        <f t="shared" si="24"/>
        <v>514.71757536487132</v>
      </c>
      <c r="D419" s="145">
        <v>14172.2970393051</v>
      </c>
      <c r="Q419" s="8">
        <v>14172.2970393051</v>
      </c>
      <c r="R419" s="176">
        <f t="shared" si="25"/>
        <v>514.71757536487132</v>
      </c>
      <c r="S419" s="175">
        <f t="shared" si="26"/>
        <v>517.10574220589365</v>
      </c>
      <c r="T419" s="175">
        <f t="shared" si="27"/>
        <v>4.6397615999986819E-3</v>
      </c>
    </row>
    <row r="420" spans="1:20" x14ac:dyDescent="0.35">
      <c r="A420">
        <v>2862.47</v>
      </c>
      <c r="B420">
        <v>782.99079876519363</v>
      </c>
      <c r="C420" s="133">
        <f t="shared" si="24"/>
        <v>520.78011410931333</v>
      </c>
      <c r="D420" s="145">
        <v>23954.0527728093</v>
      </c>
      <c r="Q420" s="8">
        <v>23954.0527728093</v>
      </c>
      <c r="R420" s="176">
        <f t="shared" si="25"/>
        <v>520.78011410931333</v>
      </c>
      <c r="S420" s="175">
        <f t="shared" si="26"/>
        <v>530.07736927247242</v>
      </c>
      <c r="T420" s="175">
        <f t="shared" si="27"/>
        <v>1.7852554103491736E-2</v>
      </c>
    </row>
    <row r="421" spans="1:20" x14ac:dyDescent="0.35">
      <c r="A421">
        <v>2862.47</v>
      </c>
      <c r="B421">
        <v>968.68066440486587</v>
      </c>
      <c r="C421" s="133">
        <f t="shared" si="24"/>
        <v>547.3072377721237</v>
      </c>
      <c r="D421" s="145">
        <v>31081.371963744201</v>
      </c>
      <c r="Q421" s="8">
        <v>31081.371963744201</v>
      </c>
      <c r="R421" s="176">
        <f t="shared" si="25"/>
        <v>547.3072377721237</v>
      </c>
      <c r="S421" s="175">
        <f t="shared" si="26"/>
        <v>539.52893697136824</v>
      </c>
      <c r="T421" s="175">
        <f t="shared" si="27"/>
        <v>-1.4211945802905745E-2</v>
      </c>
    </row>
    <row r="422" spans="1:20" x14ac:dyDescent="0.35">
      <c r="A422">
        <v>2862.47</v>
      </c>
      <c r="B422">
        <v>958.99801440992417</v>
      </c>
      <c r="C422" s="133">
        <f t="shared" si="24"/>
        <v>545.92400205856052</v>
      </c>
      <c r="D422" s="145">
        <v>45016.2336447989</v>
      </c>
      <c r="Q422" s="8">
        <v>45016.2336447989</v>
      </c>
      <c r="R422" s="176">
        <f t="shared" si="25"/>
        <v>545.92400205856052</v>
      </c>
      <c r="S422" s="175">
        <f t="shared" si="26"/>
        <v>558.00801515279068</v>
      </c>
      <c r="T422" s="175">
        <f t="shared" si="27"/>
        <v>2.2134973089045218E-2</v>
      </c>
    </row>
    <row r="423" spans="1:20" x14ac:dyDescent="0.35">
      <c r="A423">
        <v>2862.47</v>
      </c>
      <c r="B423">
        <v>994.99933865088803</v>
      </c>
      <c r="C423" s="133">
        <f t="shared" si="24"/>
        <v>551.06704837869825</v>
      </c>
      <c r="D423" s="145">
        <v>54061.366139626101</v>
      </c>
      <c r="Q423" s="8">
        <v>54061.366139626101</v>
      </c>
      <c r="R423" s="176">
        <f t="shared" si="25"/>
        <v>551.06704837869825</v>
      </c>
      <c r="S423" s="175">
        <f t="shared" si="26"/>
        <v>570.00280307095727</v>
      </c>
      <c r="T423" s="175">
        <f t="shared" si="27"/>
        <v>3.4361979632006934E-2</v>
      </c>
    </row>
    <row r="424" spans="1:20" x14ac:dyDescent="0.35">
      <c r="A424">
        <v>2862.47</v>
      </c>
      <c r="B424">
        <v>1058.2255607902075</v>
      </c>
      <c r="C424" s="133">
        <f t="shared" si="24"/>
        <v>560.09936582717251</v>
      </c>
      <c r="D424" s="145">
        <v>63550.072249703</v>
      </c>
      <c r="Q424" s="8">
        <v>63550.072249703</v>
      </c>
      <c r="R424" s="176">
        <f t="shared" si="25"/>
        <v>560.09936582717251</v>
      </c>
      <c r="S424" s="175">
        <f t="shared" si="26"/>
        <v>582.58581580993837</v>
      </c>
      <c r="T424" s="175">
        <f t="shared" si="27"/>
        <v>4.0147251282024232E-2</v>
      </c>
    </row>
    <row r="425" spans="1:20" x14ac:dyDescent="0.35">
      <c r="A425">
        <v>2862.47</v>
      </c>
      <c r="B425">
        <v>1060.8107754097605</v>
      </c>
      <c r="C425" s="133">
        <f t="shared" si="24"/>
        <v>560.46868220139436</v>
      </c>
      <c r="D425" s="145">
        <v>71394.000753582499</v>
      </c>
      <c r="Q425" s="8">
        <v>71394.000753582499</v>
      </c>
      <c r="R425" s="176">
        <f t="shared" si="25"/>
        <v>560.46868220139436</v>
      </c>
      <c r="S425" s="175">
        <f t="shared" si="26"/>
        <v>592.98768210687786</v>
      </c>
      <c r="T425" s="175">
        <f t="shared" si="27"/>
        <v>5.8021082958205961E-2</v>
      </c>
    </row>
    <row r="426" spans="1:20" x14ac:dyDescent="0.35">
      <c r="A426">
        <v>2862.47</v>
      </c>
      <c r="B426">
        <v>583.14691525507419</v>
      </c>
      <c r="C426" s="133">
        <f t="shared" si="24"/>
        <v>492.23098789358198</v>
      </c>
      <c r="D426" s="145">
        <v>3495.45982983364</v>
      </c>
      <c r="Q426" s="8">
        <v>3495.45982983364</v>
      </c>
      <c r="R426" s="176">
        <f t="shared" si="25"/>
        <v>492.23098789358198</v>
      </c>
      <c r="S426" s="175">
        <f t="shared" si="26"/>
        <v>502.94714386168596</v>
      </c>
      <c r="T426" s="175">
        <f t="shared" si="27"/>
        <v>2.1770583794331833E-2</v>
      </c>
    </row>
    <row r="427" spans="1:20" x14ac:dyDescent="0.35">
      <c r="A427">
        <v>2862.47</v>
      </c>
      <c r="B427">
        <v>746.68630590133807</v>
      </c>
      <c r="C427" s="133">
        <f t="shared" si="24"/>
        <v>515.59375798590543</v>
      </c>
      <c r="D427" s="145">
        <v>14172.2970393051</v>
      </c>
      <c r="Q427" s="8">
        <v>14172.2970393051</v>
      </c>
      <c r="R427" s="176">
        <f t="shared" si="25"/>
        <v>515.59375798590543</v>
      </c>
      <c r="S427" s="175">
        <f t="shared" si="26"/>
        <v>517.10574220589365</v>
      </c>
      <c r="T427" s="175">
        <f t="shared" si="27"/>
        <v>2.9325107152082808E-3</v>
      </c>
    </row>
    <row r="428" spans="1:20" x14ac:dyDescent="0.35">
      <c r="A428">
        <v>2862.47</v>
      </c>
      <c r="B428">
        <v>791.12337995961582</v>
      </c>
      <c r="C428" s="133">
        <f t="shared" si="24"/>
        <v>521.94191142280226</v>
      </c>
      <c r="D428" s="145">
        <v>23954.0527728093</v>
      </c>
      <c r="Q428" s="8">
        <v>23954.0527728093</v>
      </c>
      <c r="R428" s="176">
        <f t="shared" si="25"/>
        <v>521.94191142280226</v>
      </c>
      <c r="S428" s="175">
        <f t="shared" si="26"/>
        <v>530.07736927247242</v>
      </c>
      <c r="T428" s="175">
        <f t="shared" si="27"/>
        <v>1.558690281739028E-2</v>
      </c>
    </row>
    <row r="429" spans="1:20" x14ac:dyDescent="0.35">
      <c r="A429">
        <v>2862.47</v>
      </c>
      <c r="B429">
        <v>968.19025505418801</v>
      </c>
      <c r="C429" s="133">
        <f t="shared" si="24"/>
        <v>547.23717929345537</v>
      </c>
      <c r="D429" s="145">
        <v>31081.371963744201</v>
      </c>
      <c r="Q429" s="8">
        <v>31081.371963744201</v>
      </c>
      <c r="R429" s="176">
        <f t="shared" si="25"/>
        <v>547.23717929345537</v>
      </c>
      <c r="S429" s="175">
        <f t="shared" si="26"/>
        <v>539.52893697136824</v>
      </c>
      <c r="T429" s="175">
        <f t="shared" si="27"/>
        <v>-1.4085743099617853E-2</v>
      </c>
    </row>
    <row r="430" spans="1:20" x14ac:dyDescent="0.35">
      <c r="A430">
        <v>2862.47</v>
      </c>
      <c r="B430">
        <v>958.18051543683805</v>
      </c>
      <c r="C430" s="133">
        <f t="shared" si="24"/>
        <v>545.80721649097688</v>
      </c>
      <c r="D430" s="145">
        <v>45016.2336447989</v>
      </c>
      <c r="Q430" s="8">
        <v>45016.2336447989</v>
      </c>
      <c r="R430" s="176">
        <f t="shared" si="25"/>
        <v>545.80721649097688</v>
      </c>
      <c r="S430" s="175">
        <f t="shared" si="26"/>
        <v>558.00801515279068</v>
      </c>
      <c r="T430" s="175">
        <f t="shared" si="27"/>
        <v>2.2353677806338679E-2</v>
      </c>
    </row>
    <row r="431" spans="1:20" x14ac:dyDescent="0.35">
      <c r="A431">
        <v>2862.47</v>
      </c>
      <c r="B431">
        <v>994.68385651622134</v>
      </c>
      <c r="C431" s="133">
        <f t="shared" si="24"/>
        <v>551.02197950231732</v>
      </c>
      <c r="D431" s="145">
        <v>54061.366139626101</v>
      </c>
      <c r="Q431" s="8">
        <v>54061.366139626101</v>
      </c>
      <c r="R431" s="176">
        <f t="shared" si="25"/>
        <v>551.02197950231732</v>
      </c>
      <c r="S431" s="175">
        <f t="shared" si="26"/>
        <v>570.00280307095727</v>
      </c>
      <c r="T431" s="175">
        <f t="shared" si="27"/>
        <v>3.4446581578802649E-2</v>
      </c>
    </row>
    <row r="432" spans="1:20" x14ac:dyDescent="0.35">
      <c r="A432">
        <v>2862.47</v>
      </c>
      <c r="B432">
        <v>1058.1995578140409</v>
      </c>
      <c r="C432" s="133">
        <f t="shared" si="24"/>
        <v>560.09565111629149</v>
      </c>
      <c r="D432" s="145">
        <v>63550.072249703</v>
      </c>
      <c r="Q432" s="8">
        <v>63550.072249703</v>
      </c>
      <c r="R432" s="176">
        <f t="shared" si="25"/>
        <v>560.09565111629149</v>
      </c>
      <c r="S432" s="175">
        <f t="shared" si="26"/>
        <v>582.58581580993837</v>
      </c>
      <c r="T432" s="175">
        <f t="shared" si="27"/>
        <v>4.0154149829271457E-2</v>
      </c>
    </row>
    <row r="433" spans="1:20" x14ac:dyDescent="0.35">
      <c r="A433">
        <v>2862.47</v>
      </c>
      <c r="B433">
        <v>1060.7469307294436</v>
      </c>
      <c r="C433" s="133">
        <f t="shared" si="24"/>
        <v>560.45956153277768</v>
      </c>
      <c r="D433" s="145">
        <v>71394.000753582499</v>
      </c>
      <c r="Q433" s="8">
        <v>71394.000753582499</v>
      </c>
      <c r="R433" s="176">
        <f t="shared" si="25"/>
        <v>560.45956153277768</v>
      </c>
      <c r="S433" s="175">
        <f t="shared" si="26"/>
        <v>592.98768210687786</v>
      </c>
      <c r="T433" s="175">
        <f t="shared" si="27"/>
        <v>5.8038300720823388E-2</v>
      </c>
    </row>
    <row r="434" spans="1:20" x14ac:dyDescent="0.35">
      <c r="A434">
        <v>2862.47</v>
      </c>
      <c r="B434">
        <v>558.70827206153251</v>
      </c>
      <c r="C434" s="133">
        <f t="shared" si="24"/>
        <v>488.73975315164751</v>
      </c>
      <c r="D434" s="145">
        <v>3495.45982983364</v>
      </c>
      <c r="Q434" s="8">
        <v>3495.45982983364</v>
      </c>
      <c r="R434" s="176">
        <f t="shared" si="25"/>
        <v>488.73975315164751</v>
      </c>
      <c r="S434" s="175">
        <f t="shared" si="26"/>
        <v>502.94714386168596</v>
      </c>
      <c r="T434" s="175">
        <f t="shared" si="27"/>
        <v>2.9069439550234666E-2</v>
      </c>
    </row>
    <row r="435" spans="1:20" x14ac:dyDescent="0.35">
      <c r="A435">
        <v>2862.47</v>
      </c>
      <c r="B435">
        <v>735.59703090735468</v>
      </c>
      <c r="C435" s="133">
        <f t="shared" si="24"/>
        <v>514.00957584390778</v>
      </c>
      <c r="D435" s="145">
        <v>14172.2970393051</v>
      </c>
      <c r="Q435" s="8">
        <v>14172.2970393051</v>
      </c>
      <c r="R435" s="176">
        <f t="shared" si="25"/>
        <v>514.00957584390778</v>
      </c>
      <c r="S435" s="175">
        <f t="shared" si="26"/>
        <v>517.10574220589365</v>
      </c>
      <c r="T435" s="175">
        <f t="shared" si="27"/>
        <v>6.0235577457921075E-3</v>
      </c>
    </row>
    <row r="436" spans="1:20" x14ac:dyDescent="0.35">
      <c r="A436">
        <v>2862.47</v>
      </c>
      <c r="B436">
        <v>776.85324501006585</v>
      </c>
      <c r="C436" s="133">
        <f t="shared" si="24"/>
        <v>519.90332071572368</v>
      </c>
      <c r="D436" s="145">
        <v>23954.0527728093</v>
      </c>
      <c r="Q436" s="8">
        <v>23954.0527728093</v>
      </c>
      <c r="R436" s="176">
        <f t="shared" si="25"/>
        <v>519.90332071572368</v>
      </c>
      <c r="S436" s="175">
        <f t="shared" si="26"/>
        <v>530.07736927247242</v>
      </c>
      <c r="T436" s="175">
        <f t="shared" si="27"/>
        <v>1.9569116317131208E-2</v>
      </c>
    </row>
    <row r="437" spans="1:20" x14ac:dyDescent="0.35">
      <c r="A437">
        <v>2862.47</v>
      </c>
      <c r="B437">
        <v>971.50249313503525</v>
      </c>
      <c r="C437" s="133">
        <f t="shared" si="24"/>
        <v>547.71035616214783</v>
      </c>
      <c r="D437" s="145">
        <v>31081.371963744201</v>
      </c>
      <c r="Q437" s="8">
        <v>31081.371963744201</v>
      </c>
      <c r="R437" s="176">
        <f t="shared" si="25"/>
        <v>547.71035616214783</v>
      </c>
      <c r="S437" s="175">
        <f t="shared" si="26"/>
        <v>539.52893697136824</v>
      </c>
      <c r="T437" s="175">
        <f t="shared" si="27"/>
        <v>-1.4937492232404481E-2</v>
      </c>
    </row>
    <row r="438" spans="1:20" x14ac:dyDescent="0.35">
      <c r="A438">
        <v>2862.47</v>
      </c>
      <c r="B438">
        <v>958.79389740906026</v>
      </c>
      <c r="C438" s="133">
        <f t="shared" si="24"/>
        <v>545.89484248700853</v>
      </c>
      <c r="D438" s="145">
        <v>45016.2336447989</v>
      </c>
      <c r="Q438" s="8">
        <v>45016.2336447989</v>
      </c>
      <c r="R438" s="176">
        <f t="shared" si="25"/>
        <v>545.89484248700853</v>
      </c>
      <c r="S438" s="175">
        <f t="shared" si="26"/>
        <v>558.00801515279068</v>
      </c>
      <c r="T438" s="175">
        <f t="shared" si="27"/>
        <v>2.2189571549341869E-2</v>
      </c>
    </row>
    <row r="439" spans="1:20" x14ac:dyDescent="0.35">
      <c r="A439">
        <v>2862.47</v>
      </c>
      <c r="B439">
        <v>995.1895668456408</v>
      </c>
      <c r="C439" s="133">
        <f t="shared" si="24"/>
        <v>551.0942238350915</v>
      </c>
      <c r="D439" s="145">
        <v>54061.366139626101</v>
      </c>
      <c r="Q439" s="8">
        <v>54061.366139626101</v>
      </c>
      <c r="R439" s="176">
        <f t="shared" si="25"/>
        <v>551.0942238350915</v>
      </c>
      <c r="S439" s="175">
        <f t="shared" si="26"/>
        <v>570.00280307095727</v>
      </c>
      <c r="T439" s="175">
        <f t="shared" si="27"/>
        <v>3.4310973365462072E-2</v>
      </c>
    </row>
    <row r="440" spans="1:20" x14ac:dyDescent="0.35">
      <c r="A440">
        <v>2862.47</v>
      </c>
      <c r="B440">
        <v>1064.3883716992018</v>
      </c>
      <c r="C440" s="133">
        <f t="shared" si="24"/>
        <v>560.97976738560021</v>
      </c>
      <c r="D440" s="145">
        <v>63550.072249703</v>
      </c>
      <c r="Q440" s="8">
        <v>63550.072249703</v>
      </c>
      <c r="R440" s="176">
        <f t="shared" si="25"/>
        <v>560.97976738560021</v>
      </c>
      <c r="S440" s="175">
        <f t="shared" si="26"/>
        <v>582.58581580993837</v>
      </c>
      <c r="T440" s="175">
        <f t="shared" si="27"/>
        <v>3.8514844349968991E-2</v>
      </c>
    </row>
    <row r="441" spans="1:20" x14ac:dyDescent="0.35">
      <c r="A441">
        <v>2862.47</v>
      </c>
      <c r="B441">
        <v>1070.0127740390742</v>
      </c>
      <c r="C441" s="133">
        <f t="shared" si="24"/>
        <v>561.78325343415338</v>
      </c>
      <c r="D441" s="145">
        <v>71394.000753582499</v>
      </c>
      <c r="Q441" s="8">
        <v>71394.000753582499</v>
      </c>
      <c r="R441" s="176">
        <f t="shared" si="25"/>
        <v>561.78325343415338</v>
      </c>
      <c r="S441" s="175">
        <f t="shared" si="26"/>
        <v>592.98768210687786</v>
      </c>
      <c r="T441" s="175">
        <f t="shared" si="27"/>
        <v>5.554531660026063E-2</v>
      </c>
    </row>
    <row r="442" spans="1:20" x14ac:dyDescent="0.35">
      <c r="A442">
        <v>2862.47</v>
      </c>
      <c r="B442">
        <v>576.73726251209359</v>
      </c>
      <c r="C442" s="133">
        <f t="shared" si="24"/>
        <v>491.31532321601338</v>
      </c>
      <c r="D442" s="145">
        <v>3495.45982983364</v>
      </c>
      <c r="Q442" s="8">
        <v>3495.45982983364</v>
      </c>
      <c r="R442" s="176">
        <f t="shared" si="25"/>
        <v>491.31532321601338</v>
      </c>
      <c r="S442" s="175">
        <f t="shared" si="26"/>
        <v>502.94714386168596</v>
      </c>
      <c r="T442" s="175">
        <f t="shared" si="27"/>
        <v>2.3674858275402277E-2</v>
      </c>
    </row>
    <row r="443" spans="1:20" x14ac:dyDescent="0.35">
      <c r="A443">
        <v>2862.47</v>
      </c>
      <c r="B443">
        <v>742.04167527246591</v>
      </c>
      <c r="C443" s="133">
        <f t="shared" si="24"/>
        <v>514.93023932463791</v>
      </c>
      <c r="D443" s="145">
        <v>14172.2970393051</v>
      </c>
      <c r="Q443" s="8">
        <v>14172.2970393051</v>
      </c>
      <c r="R443" s="176">
        <f t="shared" si="25"/>
        <v>514.93023932463791</v>
      </c>
      <c r="S443" s="175">
        <f t="shared" si="26"/>
        <v>517.10574220589365</v>
      </c>
      <c r="T443" s="175">
        <f t="shared" si="27"/>
        <v>4.2248497274290919E-3</v>
      </c>
    </row>
    <row r="444" spans="1:20" x14ac:dyDescent="0.35">
      <c r="A444">
        <v>2862.47</v>
      </c>
      <c r="B444">
        <v>786.49842328005752</v>
      </c>
      <c r="C444" s="133">
        <f t="shared" si="24"/>
        <v>521.28120332572246</v>
      </c>
      <c r="D444" s="145">
        <v>23954.0527728093</v>
      </c>
      <c r="Q444" s="8">
        <v>23954.0527728093</v>
      </c>
      <c r="R444" s="176">
        <f t="shared" si="25"/>
        <v>521.28120332572246</v>
      </c>
      <c r="S444" s="175">
        <f t="shared" si="26"/>
        <v>530.07736927247242</v>
      </c>
      <c r="T444" s="175">
        <f t="shared" si="27"/>
        <v>1.6874128379521958E-2</v>
      </c>
    </row>
    <row r="445" spans="1:20" x14ac:dyDescent="0.35">
      <c r="A445">
        <v>2862.47</v>
      </c>
      <c r="B445">
        <v>971.22213080898814</v>
      </c>
      <c r="C445" s="133">
        <f t="shared" si="24"/>
        <v>547.67030440128394</v>
      </c>
      <c r="D445" s="145">
        <v>31081.371963744201</v>
      </c>
      <c r="Q445" s="8">
        <v>31081.371963744201</v>
      </c>
      <c r="R445" s="176">
        <f t="shared" si="25"/>
        <v>547.67030440128394</v>
      </c>
      <c r="S445" s="175">
        <f t="shared" si="26"/>
        <v>539.52893697136824</v>
      </c>
      <c r="T445" s="175">
        <f t="shared" si="27"/>
        <v>-1.4865453475363943E-2</v>
      </c>
    </row>
    <row r="446" spans="1:20" x14ac:dyDescent="0.35">
      <c r="A446">
        <v>2862.47</v>
      </c>
      <c r="B446">
        <v>958.09924242547697</v>
      </c>
      <c r="C446" s="133">
        <f t="shared" si="24"/>
        <v>545.79560606078235</v>
      </c>
      <c r="D446" s="145">
        <v>45016.2336447989</v>
      </c>
      <c r="Q446" s="8">
        <v>45016.2336447989</v>
      </c>
      <c r="R446" s="176">
        <f t="shared" si="25"/>
        <v>545.79560606078235</v>
      </c>
      <c r="S446" s="175">
        <f t="shared" si="26"/>
        <v>558.00801515279068</v>
      </c>
      <c r="T446" s="175">
        <f t="shared" si="27"/>
        <v>2.2375425812146021E-2</v>
      </c>
    </row>
    <row r="447" spans="1:20" x14ac:dyDescent="0.35">
      <c r="A447">
        <v>2862.47</v>
      </c>
      <c r="B447">
        <v>994.82008217425755</v>
      </c>
      <c r="C447" s="133">
        <f t="shared" si="24"/>
        <v>551.04144031060821</v>
      </c>
      <c r="D447" s="145">
        <v>54061.366139626101</v>
      </c>
      <c r="Q447" s="8">
        <v>54061.366139626101</v>
      </c>
      <c r="R447" s="176">
        <f t="shared" si="25"/>
        <v>551.04144031060821</v>
      </c>
      <c r="S447" s="175">
        <f t="shared" si="26"/>
        <v>570.00280307095727</v>
      </c>
      <c r="T447" s="175">
        <f t="shared" si="27"/>
        <v>3.4410048633839674E-2</v>
      </c>
    </row>
    <row r="448" spans="1:20" x14ac:dyDescent="0.35">
      <c r="A448">
        <v>2862.47</v>
      </c>
      <c r="B448">
        <v>1064.410857699052</v>
      </c>
      <c r="C448" s="133">
        <f t="shared" si="24"/>
        <v>560.98297967129315</v>
      </c>
      <c r="D448" s="145">
        <v>63550.072249703</v>
      </c>
      <c r="Q448" s="8">
        <v>63550.072249703</v>
      </c>
      <c r="R448" s="176">
        <f t="shared" si="25"/>
        <v>560.98297967129315</v>
      </c>
      <c r="S448" s="175">
        <f t="shared" si="26"/>
        <v>582.58581580993837</v>
      </c>
      <c r="T448" s="175">
        <f t="shared" si="27"/>
        <v>3.8508897634119688E-2</v>
      </c>
    </row>
    <row r="449" spans="1:20" x14ac:dyDescent="0.35">
      <c r="A449">
        <v>2862.47</v>
      </c>
      <c r="B449">
        <v>1070.0449483541438</v>
      </c>
      <c r="C449" s="133">
        <f t="shared" si="24"/>
        <v>561.78784976487771</v>
      </c>
      <c r="D449" s="145">
        <v>71394.000753582499</v>
      </c>
      <c r="Q449" s="8">
        <v>71394.000753582499</v>
      </c>
      <c r="R449" s="176">
        <f t="shared" si="25"/>
        <v>561.78784976487771</v>
      </c>
      <c r="S449" s="175">
        <f t="shared" si="26"/>
        <v>592.98768210687786</v>
      </c>
      <c r="T449" s="175">
        <f t="shared" si="27"/>
        <v>5.553668053707117E-2</v>
      </c>
    </row>
    <row r="450" spans="1:20" x14ac:dyDescent="0.35">
      <c r="A450">
        <v>2862.47</v>
      </c>
      <c r="B450">
        <v>566.34637452130482</v>
      </c>
      <c r="C450" s="133">
        <f t="shared" si="24"/>
        <v>489.83091064590064</v>
      </c>
      <c r="D450" s="145">
        <v>3495.45982983364</v>
      </c>
      <c r="Q450" s="8">
        <v>3495.45982983364</v>
      </c>
      <c r="R450" s="176">
        <f t="shared" si="25"/>
        <v>489.83091064590064</v>
      </c>
      <c r="S450" s="175">
        <f t="shared" si="26"/>
        <v>502.94714386168596</v>
      </c>
      <c r="T450" s="175">
        <f t="shared" si="27"/>
        <v>2.6777063126722567E-2</v>
      </c>
    </row>
    <row r="451" spans="1:20" x14ac:dyDescent="0.35">
      <c r="A451">
        <v>2862.47</v>
      </c>
      <c r="B451">
        <v>745.82601683252972</v>
      </c>
      <c r="C451" s="133">
        <f t="shared" ref="C451:C514" si="28">SUM(A451:B451)/7</f>
        <v>515.47085954750423</v>
      </c>
      <c r="D451" s="145">
        <v>14172.2970393051</v>
      </c>
      <c r="Q451" s="8">
        <v>14172.2970393051</v>
      </c>
      <c r="R451" s="176">
        <f t="shared" ref="R451:R514" si="29">C451</f>
        <v>515.47085954750423</v>
      </c>
      <c r="S451" s="175">
        <f t="shared" ref="S451:S514" si="30">$G$17+Q451*$G$18</f>
        <v>517.10574220589365</v>
      </c>
      <c r="T451" s="175">
        <f t="shared" ref="T451:T514" si="31">S451/R451-1</f>
        <v>3.1716296432828806E-3</v>
      </c>
    </row>
    <row r="452" spans="1:20" x14ac:dyDescent="0.35">
      <c r="A452">
        <v>2862.47</v>
      </c>
      <c r="B452">
        <v>781.36454829961031</v>
      </c>
      <c r="C452" s="133">
        <f t="shared" si="28"/>
        <v>520.54779261423005</v>
      </c>
      <c r="D452" s="145">
        <v>23954.0527728093</v>
      </c>
      <c r="Q452" s="8">
        <v>23954.0527728093</v>
      </c>
      <c r="R452" s="176">
        <f t="shared" si="29"/>
        <v>520.54779261423005</v>
      </c>
      <c r="S452" s="175">
        <f t="shared" si="30"/>
        <v>530.07736927247242</v>
      </c>
      <c r="T452" s="175">
        <f t="shared" si="31"/>
        <v>1.8306823683535534E-2</v>
      </c>
    </row>
    <row r="453" spans="1:20" x14ac:dyDescent="0.35">
      <c r="A453">
        <v>2862.47</v>
      </c>
      <c r="B453">
        <v>975.47837887581579</v>
      </c>
      <c r="C453" s="133">
        <f t="shared" si="28"/>
        <v>548.27833983940229</v>
      </c>
      <c r="D453" s="145">
        <v>31081.371963744201</v>
      </c>
      <c r="Q453" s="8">
        <v>31081.371963744201</v>
      </c>
      <c r="R453" s="176">
        <f t="shared" si="29"/>
        <v>548.27833983940229</v>
      </c>
      <c r="S453" s="175">
        <f t="shared" si="30"/>
        <v>539.52893697136824</v>
      </c>
      <c r="T453" s="175">
        <f t="shared" si="31"/>
        <v>-1.5957958270970352E-2</v>
      </c>
    </row>
    <row r="454" spans="1:20" x14ac:dyDescent="0.35">
      <c r="A454">
        <v>2862.47</v>
      </c>
      <c r="B454">
        <v>958.98279621647976</v>
      </c>
      <c r="C454" s="133">
        <f t="shared" si="28"/>
        <v>545.92182803092567</v>
      </c>
      <c r="D454" s="145">
        <v>45016.2336447989</v>
      </c>
      <c r="Q454" s="8">
        <v>45016.2336447989</v>
      </c>
      <c r="R454" s="176">
        <f t="shared" si="29"/>
        <v>545.92182803092567</v>
      </c>
      <c r="S454" s="175">
        <f t="shared" si="30"/>
        <v>558.00801515279068</v>
      </c>
      <c r="T454" s="175">
        <f t="shared" si="31"/>
        <v>2.2139043543025982E-2</v>
      </c>
    </row>
    <row r="455" spans="1:20" x14ac:dyDescent="0.35">
      <c r="A455">
        <v>2862.47</v>
      </c>
      <c r="B455">
        <v>997.42962445063245</v>
      </c>
      <c r="C455" s="133">
        <f t="shared" si="28"/>
        <v>551.41423206437605</v>
      </c>
      <c r="D455" s="145">
        <v>54061.366139626101</v>
      </c>
      <c r="Q455" s="8">
        <v>54061.366139626101</v>
      </c>
      <c r="R455" s="176">
        <f t="shared" si="29"/>
        <v>551.41423206437605</v>
      </c>
      <c r="S455" s="175">
        <f t="shared" si="30"/>
        <v>570.00280307095727</v>
      </c>
      <c r="T455" s="175">
        <f t="shared" si="31"/>
        <v>3.3710720408846928E-2</v>
      </c>
    </row>
    <row r="456" spans="1:20" x14ac:dyDescent="0.35">
      <c r="A456">
        <v>2862.47</v>
      </c>
      <c r="B456">
        <v>1078.5261550629298</v>
      </c>
      <c r="C456" s="133">
        <f t="shared" si="28"/>
        <v>562.99945072327569</v>
      </c>
      <c r="D456" s="145">
        <v>63550.072249703</v>
      </c>
      <c r="Q456" s="8">
        <v>63550.072249703</v>
      </c>
      <c r="R456" s="176">
        <f t="shared" si="29"/>
        <v>562.99945072327569</v>
      </c>
      <c r="S456" s="175">
        <f t="shared" si="30"/>
        <v>582.58581580993837</v>
      </c>
      <c r="T456" s="175">
        <f t="shared" si="31"/>
        <v>3.4789314734677612E-2</v>
      </c>
    </row>
    <row r="457" spans="1:20" x14ac:dyDescent="0.35">
      <c r="A457">
        <v>2862.47</v>
      </c>
      <c r="B457">
        <v>1086.5640321426963</v>
      </c>
      <c r="C457" s="133">
        <f t="shared" si="28"/>
        <v>564.14771887752806</v>
      </c>
      <c r="D457" s="145">
        <v>71394.000753582499</v>
      </c>
      <c r="Q457" s="8">
        <v>71394.000753582499</v>
      </c>
      <c r="R457" s="176">
        <f t="shared" si="29"/>
        <v>564.14771887752806</v>
      </c>
      <c r="S457" s="175">
        <f t="shared" si="30"/>
        <v>592.98768210687786</v>
      </c>
      <c r="T457" s="175">
        <f t="shared" si="31"/>
        <v>5.112129724947212E-2</v>
      </c>
    </row>
    <row r="458" spans="1:20" x14ac:dyDescent="0.35">
      <c r="A458">
        <v>2862.47</v>
      </c>
      <c r="B458">
        <v>583.0238218055631</v>
      </c>
      <c r="C458" s="133">
        <f t="shared" si="28"/>
        <v>492.21340311508044</v>
      </c>
      <c r="D458" s="145">
        <v>3495.45982983364</v>
      </c>
      <c r="Q458" s="8">
        <v>3495.45982983364</v>
      </c>
      <c r="R458" s="176">
        <f t="shared" si="29"/>
        <v>492.21340311508044</v>
      </c>
      <c r="S458" s="175">
        <f t="shared" si="30"/>
        <v>502.94714386168596</v>
      </c>
      <c r="T458" s="175">
        <f t="shared" si="31"/>
        <v>2.1807087492284216E-2</v>
      </c>
    </row>
    <row r="459" spans="1:20" x14ac:dyDescent="0.35">
      <c r="A459">
        <v>2862.47</v>
      </c>
      <c r="B459">
        <v>751.42125023686867</v>
      </c>
      <c r="C459" s="133">
        <f t="shared" si="28"/>
        <v>516.27017860526689</v>
      </c>
      <c r="D459" s="145">
        <v>14172.2970393051</v>
      </c>
      <c r="Q459" s="8">
        <v>14172.2970393051</v>
      </c>
      <c r="R459" s="176">
        <f t="shared" si="29"/>
        <v>516.27017860526689</v>
      </c>
      <c r="S459" s="175">
        <f t="shared" si="30"/>
        <v>517.10574220589365</v>
      </c>
      <c r="T459" s="175">
        <f t="shared" si="31"/>
        <v>1.6184618737500323E-3</v>
      </c>
    </row>
    <row r="460" spans="1:20" x14ac:dyDescent="0.35">
      <c r="A460">
        <v>2862.47</v>
      </c>
      <c r="B460">
        <v>789.98938056709926</v>
      </c>
      <c r="C460" s="133">
        <f t="shared" si="28"/>
        <v>521.77991150958565</v>
      </c>
      <c r="D460" s="145">
        <v>23954.0527728093</v>
      </c>
      <c r="Q460" s="8">
        <v>23954.0527728093</v>
      </c>
      <c r="R460" s="176">
        <f t="shared" si="29"/>
        <v>521.77991150958565</v>
      </c>
      <c r="S460" s="175">
        <f t="shared" si="30"/>
        <v>530.07736927247242</v>
      </c>
      <c r="T460" s="175">
        <f t="shared" si="31"/>
        <v>1.5902217735598523E-2</v>
      </c>
    </row>
    <row r="461" spans="1:20" x14ac:dyDescent="0.35">
      <c r="A461">
        <v>2862.47</v>
      </c>
      <c r="B461">
        <v>975.26037624571029</v>
      </c>
      <c r="C461" s="133">
        <f t="shared" si="28"/>
        <v>548.24719660653</v>
      </c>
      <c r="D461" s="145">
        <v>31081.371963744201</v>
      </c>
      <c r="Q461" s="8">
        <v>31081.371963744201</v>
      </c>
      <c r="R461" s="176">
        <f t="shared" si="29"/>
        <v>548.24719660653</v>
      </c>
      <c r="S461" s="175">
        <f t="shared" si="30"/>
        <v>539.52893697136824</v>
      </c>
      <c r="T461" s="175">
        <f t="shared" si="31"/>
        <v>-1.5902059671485613E-2</v>
      </c>
    </row>
    <row r="462" spans="1:20" x14ac:dyDescent="0.35">
      <c r="A462">
        <v>2862.47</v>
      </c>
      <c r="B462">
        <v>958.1674394050325</v>
      </c>
      <c r="C462" s="133">
        <f t="shared" si="28"/>
        <v>545.80534848643322</v>
      </c>
      <c r="D462" s="145">
        <v>45016.2336447989</v>
      </c>
      <c r="Q462" s="8">
        <v>45016.2336447989</v>
      </c>
      <c r="R462" s="176">
        <f t="shared" si="29"/>
        <v>545.80534848643322</v>
      </c>
      <c r="S462" s="175">
        <f t="shared" si="30"/>
        <v>558.00801515279068</v>
      </c>
      <c r="T462" s="175">
        <f t="shared" si="31"/>
        <v>2.2357176785087418E-2</v>
      </c>
    </row>
    <row r="463" spans="1:20" x14ac:dyDescent="0.35">
      <c r="A463">
        <v>2862.47</v>
      </c>
      <c r="B463">
        <v>996.88892793930199</v>
      </c>
      <c r="C463" s="133">
        <f t="shared" si="28"/>
        <v>551.33698970561454</v>
      </c>
      <c r="D463" s="145">
        <v>54061.366139626101</v>
      </c>
      <c r="Q463" s="8">
        <v>54061.366139626101</v>
      </c>
      <c r="R463" s="176">
        <f t="shared" si="29"/>
        <v>551.33698970561454</v>
      </c>
      <c r="S463" s="175">
        <f t="shared" si="30"/>
        <v>570.00280307095727</v>
      </c>
      <c r="T463" s="175">
        <f t="shared" si="31"/>
        <v>3.3855543367966812E-2</v>
      </c>
    </row>
    <row r="464" spans="1:20" x14ac:dyDescent="0.35">
      <c r="A464">
        <v>2862.47</v>
      </c>
      <c r="B464">
        <v>1078.5891746586908</v>
      </c>
      <c r="C464" s="133">
        <f t="shared" si="28"/>
        <v>563.00845352267004</v>
      </c>
      <c r="D464" s="145">
        <v>63550.072249703</v>
      </c>
      <c r="Q464" s="8">
        <v>63550.072249703</v>
      </c>
      <c r="R464" s="176">
        <f t="shared" si="29"/>
        <v>563.00845352267004</v>
      </c>
      <c r="S464" s="175">
        <f t="shared" si="30"/>
        <v>582.58581580993837</v>
      </c>
      <c r="T464" s="175">
        <f t="shared" si="31"/>
        <v>3.4772767912764513E-2</v>
      </c>
    </row>
    <row r="465" spans="1:20" x14ac:dyDescent="0.35">
      <c r="A465">
        <v>2862.47</v>
      </c>
      <c r="B465">
        <v>1086.5350153946408</v>
      </c>
      <c r="C465" s="133">
        <f t="shared" si="28"/>
        <v>564.14357362780572</v>
      </c>
      <c r="D465" s="145">
        <v>71394.000753582499</v>
      </c>
      <c r="Q465" s="8">
        <v>71394.000753582499</v>
      </c>
      <c r="R465" s="176">
        <f t="shared" si="29"/>
        <v>564.14357362780572</v>
      </c>
      <c r="S465" s="175">
        <f t="shared" si="30"/>
        <v>592.98768210687786</v>
      </c>
      <c r="T465" s="175">
        <f t="shared" si="31"/>
        <v>5.112902074481851E-2</v>
      </c>
    </row>
    <row r="466" spans="1:20" x14ac:dyDescent="0.35">
      <c r="A466">
        <v>2862.47</v>
      </c>
      <c r="B466">
        <v>592.31580364951026</v>
      </c>
      <c r="C466" s="133">
        <f t="shared" si="28"/>
        <v>493.54082909278713</v>
      </c>
      <c r="D466" s="145">
        <v>3495.45982983364</v>
      </c>
      <c r="Q466" s="8">
        <v>3495.45982983364</v>
      </c>
      <c r="R466" s="176">
        <f t="shared" si="29"/>
        <v>493.54082909278713</v>
      </c>
      <c r="S466" s="175">
        <f t="shared" si="30"/>
        <v>502.94714386168596</v>
      </c>
      <c r="T466" s="175">
        <f t="shared" si="31"/>
        <v>1.9058838123259703E-2</v>
      </c>
    </row>
    <row r="467" spans="1:20" x14ac:dyDescent="0.35">
      <c r="A467">
        <v>2862.47</v>
      </c>
      <c r="B467">
        <v>762.69340757501311</v>
      </c>
      <c r="C467" s="133">
        <f t="shared" si="28"/>
        <v>517.88048679643043</v>
      </c>
      <c r="D467" s="145">
        <v>14172.2970393051</v>
      </c>
      <c r="Q467" s="8">
        <v>14172.2970393051</v>
      </c>
      <c r="R467" s="176">
        <f t="shared" si="29"/>
        <v>517.88048679643043</v>
      </c>
      <c r="S467" s="175">
        <f t="shared" si="30"/>
        <v>517.10574220589365</v>
      </c>
      <c r="T467" s="175">
        <f t="shared" si="31"/>
        <v>-1.4959910834434487E-3</v>
      </c>
    </row>
    <row r="468" spans="1:20" x14ac:dyDescent="0.35">
      <c r="A468">
        <v>2862.47</v>
      </c>
      <c r="B468">
        <v>799.62422549939924</v>
      </c>
      <c r="C468" s="133">
        <f t="shared" si="28"/>
        <v>523.15631792848558</v>
      </c>
      <c r="D468" s="145">
        <v>23954.0527728093</v>
      </c>
      <c r="Q468" s="8">
        <v>23954.0527728093</v>
      </c>
      <c r="R468" s="176">
        <f t="shared" si="29"/>
        <v>523.15631792848558</v>
      </c>
      <c r="S468" s="175">
        <f t="shared" si="30"/>
        <v>530.07736927247242</v>
      </c>
      <c r="T468" s="175">
        <f t="shared" si="31"/>
        <v>1.3229413670070578E-2</v>
      </c>
    </row>
    <row r="469" spans="1:20" x14ac:dyDescent="0.35">
      <c r="A469">
        <v>2862.47</v>
      </c>
      <c r="B469">
        <v>989.78524492221572</v>
      </c>
      <c r="C469" s="133">
        <f t="shared" si="28"/>
        <v>550.32217784603085</v>
      </c>
      <c r="D469" s="145">
        <v>31081.371963744201</v>
      </c>
      <c r="Q469" s="8">
        <v>31081.371963744201</v>
      </c>
      <c r="R469" s="176">
        <f t="shared" si="29"/>
        <v>550.32217784603085</v>
      </c>
      <c r="S469" s="175">
        <f t="shared" si="30"/>
        <v>539.52893697136824</v>
      </c>
      <c r="T469" s="175">
        <f t="shared" si="31"/>
        <v>-1.9612585698267737E-2</v>
      </c>
    </row>
    <row r="470" spans="1:20" x14ac:dyDescent="0.35">
      <c r="A470">
        <v>2862.47</v>
      </c>
      <c r="B470">
        <v>974.20024807729078</v>
      </c>
      <c r="C470" s="133">
        <f t="shared" si="28"/>
        <v>548.09574972532721</v>
      </c>
      <c r="D470" s="145">
        <v>45016.2336447989</v>
      </c>
      <c r="Q470" s="8">
        <v>45016.2336447989</v>
      </c>
      <c r="R470" s="176">
        <f t="shared" si="29"/>
        <v>548.09574972532721</v>
      </c>
      <c r="S470" s="175">
        <f t="shared" si="30"/>
        <v>558.00801515279068</v>
      </c>
      <c r="T470" s="175">
        <f t="shared" si="31"/>
        <v>1.80849156966294E-2</v>
      </c>
    </row>
    <row r="471" spans="1:20" x14ac:dyDescent="0.35">
      <c r="A471">
        <v>2862.47</v>
      </c>
      <c r="B471">
        <v>1019.5442514895631</v>
      </c>
      <c r="C471" s="133">
        <f t="shared" si="28"/>
        <v>554.573464498509</v>
      </c>
      <c r="D471" s="145">
        <v>54061.366139626101</v>
      </c>
      <c r="Q471" s="8">
        <v>54061.366139626101</v>
      </c>
      <c r="R471" s="176">
        <f t="shared" si="29"/>
        <v>554.573464498509</v>
      </c>
      <c r="S471" s="175">
        <f t="shared" si="30"/>
        <v>570.00280307095727</v>
      </c>
      <c r="T471" s="175">
        <f t="shared" si="31"/>
        <v>2.7821992143819418E-2</v>
      </c>
    </row>
    <row r="472" spans="1:20" x14ac:dyDescent="0.35">
      <c r="A472">
        <v>2862.47</v>
      </c>
      <c r="B472">
        <v>1108.2327415281243</v>
      </c>
      <c r="C472" s="133">
        <f t="shared" si="28"/>
        <v>567.24324878973198</v>
      </c>
      <c r="D472" s="145">
        <v>63550.072249703</v>
      </c>
      <c r="Q472" s="8">
        <v>63550.072249703</v>
      </c>
      <c r="R472" s="176">
        <f t="shared" si="29"/>
        <v>567.24324878973198</v>
      </c>
      <c r="S472" s="175">
        <f t="shared" si="30"/>
        <v>582.58581580993837</v>
      </c>
      <c r="T472" s="175">
        <f t="shared" si="31"/>
        <v>2.704759739836704E-2</v>
      </c>
    </row>
    <row r="473" spans="1:20" x14ac:dyDescent="0.35">
      <c r="A473">
        <v>2862.47</v>
      </c>
      <c r="B473">
        <v>1091.8293815044549</v>
      </c>
      <c r="C473" s="133">
        <f t="shared" si="28"/>
        <v>564.89991164349351</v>
      </c>
      <c r="D473" s="145">
        <v>71394.000753582499</v>
      </c>
      <c r="Q473" s="8">
        <v>71394.000753582499</v>
      </c>
      <c r="R473" s="176">
        <f t="shared" si="29"/>
        <v>564.89991164349351</v>
      </c>
      <c r="S473" s="175">
        <f t="shared" si="30"/>
        <v>592.98768210687786</v>
      </c>
      <c r="T473" s="175">
        <f t="shared" si="31"/>
        <v>4.9721676149084626E-2</v>
      </c>
    </row>
    <row r="474" spans="1:20" x14ac:dyDescent="0.35">
      <c r="A474">
        <v>2862.47</v>
      </c>
      <c r="B474">
        <v>607.32134682311312</v>
      </c>
      <c r="C474" s="133">
        <f t="shared" si="28"/>
        <v>495.6844781175875</v>
      </c>
      <c r="D474" s="145">
        <v>3495.45982983364</v>
      </c>
      <c r="Q474" s="8">
        <v>3495.45982983364</v>
      </c>
      <c r="R474" s="176">
        <f t="shared" si="29"/>
        <v>495.6844781175875</v>
      </c>
      <c r="S474" s="175">
        <f t="shared" si="30"/>
        <v>502.94714386168596</v>
      </c>
      <c r="T474" s="175">
        <f t="shared" si="31"/>
        <v>1.4651791743972131E-2</v>
      </c>
    </row>
    <row r="475" spans="1:20" x14ac:dyDescent="0.35">
      <c r="A475">
        <v>2862.47</v>
      </c>
      <c r="B475">
        <v>767.89649863456862</v>
      </c>
      <c r="C475" s="133">
        <f t="shared" si="28"/>
        <v>518.62378551922404</v>
      </c>
      <c r="D475" s="145">
        <v>14172.2970393051</v>
      </c>
      <c r="Q475" s="8">
        <v>14172.2970393051</v>
      </c>
      <c r="R475" s="176">
        <f t="shared" si="29"/>
        <v>518.62378551922404</v>
      </c>
      <c r="S475" s="175">
        <f t="shared" si="30"/>
        <v>517.10574220589365</v>
      </c>
      <c r="T475" s="175">
        <f t="shared" si="31"/>
        <v>-2.9270607243950808E-3</v>
      </c>
    </row>
    <row r="476" spans="1:20" x14ac:dyDescent="0.35">
      <c r="A476">
        <v>2862.47</v>
      </c>
      <c r="B476">
        <v>807.51791146991582</v>
      </c>
      <c r="C476" s="133">
        <f t="shared" si="28"/>
        <v>524.28398735284509</v>
      </c>
      <c r="D476" s="145">
        <v>23954.0527728093</v>
      </c>
      <c r="Q476" s="8">
        <v>23954.0527728093</v>
      </c>
      <c r="R476" s="176">
        <f t="shared" si="29"/>
        <v>524.28398735284509</v>
      </c>
      <c r="S476" s="175">
        <f t="shared" si="30"/>
        <v>530.07736927247242</v>
      </c>
      <c r="T476" s="175">
        <f t="shared" si="31"/>
        <v>1.1050083655765652E-2</v>
      </c>
    </row>
    <row r="477" spans="1:20" x14ac:dyDescent="0.35">
      <c r="A477">
        <v>2862.47</v>
      </c>
      <c r="B477">
        <v>989.20948670804921</v>
      </c>
      <c r="C477" s="133">
        <f t="shared" si="28"/>
        <v>550.23992667257846</v>
      </c>
      <c r="D477" s="145">
        <v>31081.371963744201</v>
      </c>
      <c r="Q477" s="8">
        <v>31081.371963744201</v>
      </c>
      <c r="R477" s="176">
        <f t="shared" si="29"/>
        <v>550.23992667257846</v>
      </c>
      <c r="S477" s="175">
        <f t="shared" si="30"/>
        <v>539.52893697136824</v>
      </c>
      <c r="T477" s="175">
        <f t="shared" si="31"/>
        <v>-1.9466035054893083E-2</v>
      </c>
    </row>
    <row r="478" spans="1:20" x14ac:dyDescent="0.35">
      <c r="A478">
        <v>2862.47</v>
      </c>
      <c r="B478">
        <v>973.32080364781871</v>
      </c>
      <c r="C478" s="133">
        <f t="shared" si="28"/>
        <v>547.97011480683125</v>
      </c>
      <c r="D478" s="145">
        <v>45016.2336447989</v>
      </c>
      <c r="Q478" s="8">
        <v>45016.2336447989</v>
      </c>
      <c r="R478" s="176">
        <f t="shared" si="29"/>
        <v>547.97011480683125</v>
      </c>
      <c r="S478" s="175">
        <f t="shared" si="30"/>
        <v>558.00801515279068</v>
      </c>
      <c r="T478" s="175">
        <f t="shared" si="31"/>
        <v>1.8318335388596729E-2</v>
      </c>
    </row>
    <row r="479" spans="1:20" x14ac:dyDescent="0.35">
      <c r="A479">
        <v>2862.47</v>
      </c>
      <c r="B479">
        <v>1019.0999988610298</v>
      </c>
      <c r="C479" s="133">
        <f t="shared" si="28"/>
        <v>554.50999983728991</v>
      </c>
      <c r="D479" s="145">
        <v>54061.366139626101</v>
      </c>
      <c r="Q479" s="8">
        <v>54061.366139626101</v>
      </c>
      <c r="R479" s="176">
        <f t="shared" si="29"/>
        <v>554.50999983728991</v>
      </c>
      <c r="S479" s="175">
        <f t="shared" si="30"/>
        <v>570.00280307095727</v>
      </c>
      <c r="T479" s="175">
        <f t="shared" si="31"/>
        <v>2.7939628209073586E-2</v>
      </c>
    </row>
    <row r="480" spans="1:20" x14ac:dyDescent="0.35">
      <c r="A480">
        <v>2862.47</v>
      </c>
      <c r="B480">
        <v>1108.1844970116131</v>
      </c>
      <c r="C480" s="133">
        <f t="shared" si="28"/>
        <v>567.23635671594468</v>
      </c>
      <c r="D480" s="145">
        <v>63550.072249703</v>
      </c>
      <c r="Q480" s="8">
        <v>63550.072249703</v>
      </c>
      <c r="R480" s="176">
        <f t="shared" si="29"/>
        <v>567.23635671594468</v>
      </c>
      <c r="S480" s="175">
        <f t="shared" si="30"/>
        <v>582.58581580993837</v>
      </c>
      <c r="T480" s="175">
        <f t="shared" si="31"/>
        <v>2.7060076301985481E-2</v>
      </c>
    </row>
    <row r="481" spans="1:20" x14ac:dyDescent="0.35">
      <c r="A481">
        <v>2862.47</v>
      </c>
      <c r="B481">
        <v>1091.8958564317327</v>
      </c>
      <c r="C481" s="133">
        <f t="shared" si="28"/>
        <v>564.90940806167612</v>
      </c>
      <c r="D481" s="145">
        <v>71394.000753582499</v>
      </c>
      <c r="Q481" s="8">
        <v>71394.000753582499</v>
      </c>
      <c r="R481" s="176">
        <f t="shared" si="29"/>
        <v>564.90940806167612</v>
      </c>
      <c r="S481" s="175">
        <f t="shared" si="30"/>
        <v>592.98768210687786</v>
      </c>
      <c r="T481" s="175">
        <f t="shared" si="31"/>
        <v>4.9704029786907356E-2</v>
      </c>
    </row>
    <row r="482" spans="1:20" x14ac:dyDescent="0.35">
      <c r="A482">
        <v>2862.47</v>
      </c>
      <c r="B482">
        <v>630.89256486369641</v>
      </c>
      <c r="C482" s="133">
        <f t="shared" si="28"/>
        <v>499.05179498052803</v>
      </c>
      <c r="D482" s="145">
        <v>3495.45982983364</v>
      </c>
      <c r="Q482" s="8">
        <v>3495.45982983364</v>
      </c>
      <c r="R482" s="176">
        <f t="shared" si="29"/>
        <v>499.05179498052803</v>
      </c>
      <c r="S482" s="175">
        <f t="shared" si="30"/>
        <v>502.94714386168596</v>
      </c>
      <c r="T482" s="175">
        <f t="shared" si="31"/>
        <v>7.8055001912376021E-3</v>
      </c>
    </row>
    <row r="483" spans="1:20" x14ac:dyDescent="0.35">
      <c r="A483">
        <v>2862.47</v>
      </c>
      <c r="B483">
        <v>782.13661004926303</v>
      </c>
      <c r="C483" s="133">
        <f t="shared" si="28"/>
        <v>520.65808714989464</v>
      </c>
      <c r="D483" s="145">
        <v>14172.2970393051</v>
      </c>
      <c r="Q483" s="8">
        <v>14172.2970393051</v>
      </c>
      <c r="R483" s="176">
        <f t="shared" si="29"/>
        <v>520.65808714989464</v>
      </c>
      <c r="S483" s="175">
        <f t="shared" si="30"/>
        <v>517.10574220589365</v>
      </c>
      <c r="T483" s="175">
        <f t="shared" si="31"/>
        <v>-6.8227979775492553E-3</v>
      </c>
    </row>
    <row r="484" spans="1:20" x14ac:dyDescent="0.35">
      <c r="A484">
        <v>2862.47</v>
      </c>
      <c r="B484">
        <v>821.5374613793075</v>
      </c>
      <c r="C484" s="133">
        <f t="shared" si="28"/>
        <v>526.28678019704387</v>
      </c>
      <c r="D484" s="145">
        <v>23954.0527728093</v>
      </c>
      <c r="Q484" s="8">
        <v>23954.0527728093</v>
      </c>
      <c r="R484" s="176">
        <f t="shared" si="29"/>
        <v>526.28678019704387</v>
      </c>
      <c r="S484" s="175">
        <f t="shared" si="30"/>
        <v>530.07736927247242</v>
      </c>
      <c r="T484" s="175">
        <f t="shared" si="31"/>
        <v>7.2025162289073297E-3</v>
      </c>
    </row>
    <row r="485" spans="1:20" x14ac:dyDescent="0.35">
      <c r="A485">
        <v>2862.47</v>
      </c>
      <c r="B485">
        <v>1001.5877149038075</v>
      </c>
      <c r="C485" s="133">
        <f t="shared" si="28"/>
        <v>552.00824498625821</v>
      </c>
      <c r="D485" s="145">
        <v>31081.371963744201</v>
      </c>
      <c r="Q485" s="8">
        <v>31081.371963744201</v>
      </c>
      <c r="R485" s="176">
        <f t="shared" si="29"/>
        <v>552.00824498625821</v>
      </c>
      <c r="S485" s="175">
        <f t="shared" si="30"/>
        <v>539.52893697136824</v>
      </c>
      <c r="T485" s="175">
        <f t="shared" si="31"/>
        <v>-2.2607104383378651E-2</v>
      </c>
    </row>
    <row r="486" spans="1:20" x14ac:dyDescent="0.35">
      <c r="A486">
        <v>2862.47</v>
      </c>
      <c r="B486">
        <v>989.67254464071584</v>
      </c>
      <c r="C486" s="133">
        <f t="shared" si="28"/>
        <v>550.30607780581647</v>
      </c>
      <c r="D486" s="145">
        <v>45016.2336447989</v>
      </c>
      <c r="Q486" s="8">
        <v>45016.2336447989</v>
      </c>
      <c r="R486" s="176">
        <f t="shared" si="29"/>
        <v>550.30607780581647</v>
      </c>
      <c r="S486" s="175">
        <f t="shared" si="30"/>
        <v>558.00801515279068</v>
      </c>
      <c r="T486" s="175">
        <f t="shared" si="31"/>
        <v>1.3995733751812178E-2</v>
      </c>
    </row>
    <row r="487" spans="1:20" x14ac:dyDescent="0.35">
      <c r="A487">
        <v>2862.47</v>
      </c>
      <c r="B487">
        <v>1028.8048627870935</v>
      </c>
      <c r="C487" s="133">
        <f t="shared" si="28"/>
        <v>555.89640896958474</v>
      </c>
      <c r="D487" s="145">
        <v>54061.366139626101</v>
      </c>
      <c r="Q487" s="8">
        <v>54061.366139626101</v>
      </c>
      <c r="R487" s="176">
        <f t="shared" si="29"/>
        <v>555.89640896958474</v>
      </c>
      <c r="S487" s="175">
        <f t="shared" si="30"/>
        <v>570.00280307095727</v>
      </c>
      <c r="T487" s="175">
        <f t="shared" si="31"/>
        <v>2.537594032586088E-2</v>
      </c>
    </row>
    <row r="488" spans="1:20" x14ac:dyDescent="0.35">
      <c r="A488">
        <v>2862.47</v>
      </c>
      <c r="B488">
        <v>1092.7343021361214</v>
      </c>
      <c r="C488" s="133">
        <f t="shared" si="28"/>
        <v>565.02918601944589</v>
      </c>
      <c r="D488" s="145">
        <v>63550.072249703</v>
      </c>
      <c r="Q488" s="8">
        <v>63550.072249703</v>
      </c>
      <c r="R488" s="176">
        <f t="shared" si="29"/>
        <v>565.02918601944589</v>
      </c>
      <c r="S488" s="175">
        <f t="shared" si="30"/>
        <v>582.58581580993837</v>
      </c>
      <c r="T488" s="175">
        <f t="shared" si="31"/>
        <v>3.1072075965095758E-2</v>
      </c>
    </row>
    <row r="489" spans="1:20" x14ac:dyDescent="0.35">
      <c r="A489">
        <v>2862.47</v>
      </c>
      <c r="B489">
        <v>1088.4593377248907</v>
      </c>
      <c r="C489" s="133">
        <f t="shared" si="28"/>
        <v>564.41847681784145</v>
      </c>
      <c r="D489" s="145">
        <v>71394.000753582499</v>
      </c>
      <c r="Q489" s="8">
        <v>71394.000753582499</v>
      </c>
      <c r="R489" s="176">
        <f t="shared" si="29"/>
        <v>564.41847681784145</v>
      </c>
      <c r="S489" s="175">
        <f t="shared" si="30"/>
        <v>592.98768210687786</v>
      </c>
      <c r="T489" s="175">
        <f t="shared" si="31"/>
        <v>5.0617062450024619E-2</v>
      </c>
    </row>
    <row r="490" spans="1:20" x14ac:dyDescent="0.35">
      <c r="A490">
        <v>2862.47</v>
      </c>
      <c r="B490">
        <v>642.1567269435659</v>
      </c>
      <c r="C490" s="133">
        <f t="shared" si="28"/>
        <v>500.66096099193794</v>
      </c>
      <c r="D490" s="145">
        <v>3495.45982983364</v>
      </c>
      <c r="Q490" s="8">
        <v>3495.45982983364</v>
      </c>
      <c r="R490" s="176">
        <f t="shared" si="29"/>
        <v>500.66096099193794</v>
      </c>
      <c r="S490" s="175">
        <f t="shared" si="30"/>
        <v>502.94714386168596</v>
      </c>
      <c r="T490" s="175">
        <f t="shared" si="31"/>
        <v>4.5663294082656236E-3</v>
      </c>
    </row>
    <row r="491" spans="1:20" x14ac:dyDescent="0.35">
      <c r="A491">
        <v>2862.47</v>
      </c>
      <c r="B491">
        <v>786.18739146907694</v>
      </c>
      <c r="C491" s="133">
        <f t="shared" si="28"/>
        <v>521.23677020986804</v>
      </c>
      <c r="D491" s="145">
        <v>14172.2970393051</v>
      </c>
      <c r="Q491" s="8">
        <v>14172.2970393051</v>
      </c>
      <c r="R491" s="176">
        <f t="shared" si="29"/>
        <v>521.23677020986804</v>
      </c>
      <c r="S491" s="175">
        <f t="shared" si="30"/>
        <v>517.10574220589365</v>
      </c>
      <c r="T491" s="175">
        <f t="shared" si="31"/>
        <v>-7.9254347353719945E-3</v>
      </c>
    </row>
    <row r="492" spans="1:20" x14ac:dyDescent="0.35">
      <c r="A492">
        <v>2862.47</v>
      </c>
      <c r="B492">
        <v>827.18017601256577</v>
      </c>
      <c r="C492" s="133">
        <f t="shared" si="28"/>
        <v>527.09288228750938</v>
      </c>
      <c r="D492" s="145">
        <v>23954.0527728093</v>
      </c>
      <c r="Q492" s="8">
        <v>23954.0527728093</v>
      </c>
      <c r="R492" s="176">
        <f t="shared" si="29"/>
        <v>527.09288228750938</v>
      </c>
      <c r="S492" s="175">
        <f t="shared" si="30"/>
        <v>530.07736927247242</v>
      </c>
      <c r="T492" s="175">
        <f t="shared" si="31"/>
        <v>5.6621652184161153E-3</v>
      </c>
    </row>
    <row r="493" spans="1:20" x14ac:dyDescent="0.35">
      <c r="A493">
        <v>2862.47</v>
      </c>
      <c r="B493">
        <v>1001.037073126402</v>
      </c>
      <c r="C493" s="133">
        <f t="shared" si="28"/>
        <v>551.92958187520026</v>
      </c>
      <c r="D493" s="145">
        <v>31081.371963744201</v>
      </c>
      <c r="Q493" s="8">
        <v>31081.371963744201</v>
      </c>
      <c r="R493" s="176">
        <f t="shared" si="29"/>
        <v>551.92958187520026</v>
      </c>
      <c r="S493" s="175">
        <f t="shared" si="30"/>
        <v>539.52893697136824</v>
      </c>
      <c r="T493" s="175">
        <f t="shared" si="31"/>
        <v>-2.2467802616595423E-2</v>
      </c>
    </row>
    <row r="494" spans="1:20" x14ac:dyDescent="0.35">
      <c r="A494">
        <v>2862.47</v>
      </c>
      <c r="B494">
        <v>988.84040545314087</v>
      </c>
      <c r="C494" s="133">
        <f t="shared" si="28"/>
        <v>550.18720077902003</v>
      </c>
      <c r="D494" s="145">
        <v>45016.2336447989</v>
      </c>
      <c r="Q494" s="8">
        <v>45016.2336447989</v>
      </c>
      <c r="R494" s="176">
        <f t="shared" si="29"/>
        <v>550.18720077902003</v>
      </c>
      <c r="S494" s="175">
        <f t="shared" si="30"/>
        <v>558.00801515279068</v>
      </c>
      <c r="T494" s="175">
        <f t="shared" si="31"/>
        <v>1.4214824268352633E-2</v>
      </c>
    </row>
    <row r="495" spans="1:20" x14ac:dyDescent="0.35">
      <c r="A495">
        <v>2862.47</v>
      </c>
      <c r="B495">
        <v>1028.1567834131047</v>
      </c>
      <c r="C495" s="133">
        <f t="shared" si="28"/>
        <v>555.80382620187208</v>
      </c>
      <c r="D495" s="145">
        <v>54061.366139626101</v>
      </c>
      <c r="Q495" s="8">
        <v>54061.366139626101</v>
      </c>
      <c r="R495" s="176">
        <f t="shared" si="29"/>
        <v>555.80382620187208</v>
      </c>
      <c r="S495" s="175">
        <f t="shared" si="30"/>
        <v>570.00280307095727</v>
      </c>
      <c r="T495" s="175">
        <f t="shared" si="31"/>
        <v>2.5546741853353261E-2</v>
      </c>
    </row>
    <row r="496" spans="1:20" x14ac:dyDescent="0.35">
      <c r="A496">
        <v>2862.47</v>
      </c>
      <c r="B496">
        <v>1092.9049228518159</v>
      </c>
      <c r="C496" s="133">
        <f t="shared" si="28"/>
        <v>565.05356040740219</v>
      </c>
      <c r="D496" s="145">
        <v>63550.072249703</v>
      </c>
      <c r="Q496" s="8">
        <v>63550.072249703</v>
      </c>
      <c r="R496" s="176">
        <f t="shared" si="29"/>
        <v>565.05356040740219</v>
      </c>
      <c r="S496" s="175">
        <f t="shared" si="30"/>
        <v>582.58581580993837</v>
      </c>
      <c r="T496" s="175">
        <f t="shared" si="31"/>
        <v>3.1027599206516765E-2</v>
      </c>
    </row>
    <row r="497" spans="1:20" x14ac:dyDescent="0.35">
      <c r="A497">
        <v>2862.47</v>
      </c>
      <c r="B497">
        <v>1088.5239990255991</v>
      </c>
      <c r="C497" s="133">
        <f t="shared" si="28"/>
        <v>564.42771414651418</v>
      </c>
      <c r="D497" s="145">
        <v>71394.000753582499</v>
      </c>
      <c r="Q497" s="8">
        <v>71394.000753582499</v>
      </c>
      <c r="R497" s="176">
        <f t="shared" si="29"/>
        <v>564.42771414651418</v>
      </c>
      <c r="S497" s="175">
        <f t="shared" si="30"/>
        <v>592.98768210687786</v>
      </c>
      <c r="T497" s="175">
        <f t="shared" si="31"/>
        <v>5.0599868228564882E-2</v>
      </c>
    </row>
    <row r="498" spans="1:20" x14ac:dyDescent="0.35">
      <c r="A498">
        <v>2862.47</v>
      </c>
      <c r="B498">
        <v>617.00187618852692</v>
      </c>
      <c r="C498" s="133">
        <f t="shared" si="28"/>
        <v>497.06741088407529</v>
      </c>
      <c r="D498" s="145">
        <v>3495.45982983364</v>
      </c>
      <c r="Q498" s="8">
        <v>3495.45982983364</v>
      </c>
      <c r="R498" s="176">
        <f t="shared" si="29"/>
        <v>497.06741088407529</v>
      </c>
      <c r="S498" s="175">
        <f t="shared" si="30"/>
        <v>502.94714386168596</v>
      </c>
      <c r="T498" s="175">
        <f t="shared" si="31"/>
        <v>1.1828844234936131E-2</v>
      </c>
    </row>
    <row r="499" spans="1:20" x14ac:dyDescent="0.35">
      <c r="A499">
        <v>2862.47</v>
      </c>
      <c r="B499">
        <v>773.00756817482136</v>
      </c>
      <c r="C499" s="133">
        <f t="shared" si="28"/>
        <v>519.3539383106887</v>
      </c>
      <c r="D499" s="145">
        <v>14172.2970393051</v>
      </c>
      <c r="Q499" s="8">
        <v>14172.2970393051</v>
      </c>
      <c r="R499" s="176">
        <f t="shared" si="29"/>
        <v>519.3539383106887</v>
      </c>
      <c r="S499" s="175">
        <f t="shared" si="30"/>
        <v>517.10574220589365</v>
      </c>
      <c r="T499" s="175">
        <f t="shared" si="31"/>
        <v>-4.3288323028950471E-3</v>
      </c>
    </row>
    <row r="500" spans="1:20" x14ac:dyDescent="0.35">
      <c r="A500">
        <v>2862.47</v>
      </c>
      <c r="B500">
        <v>813.64741680370469</v>
      </c>
      <c r="C500" s="133">
        <f t="shared" si="28"/>
        <v>525.15963097195777</v>
      </c>
      <c r="D500" s="145">
        <v>23954.0527728093</v>
      </c>
      <c r="Q500" s="8">
        <v>23954.0527728093</v>
      </c>
      <c r="R500" s="176">
        <f t="shared" si="29"/>
        <v>525.15963097195777</v>
      </c>
      <c r="S500" s="175">
        <f t="shared" si="30"/>
        <v>530.07736927247242</v>
      </c>
      <c r="T500" s="175">
        <f t="shared" si="31"/>
        <v>9.3642732808936202E-3</v>
      </c>
    </row>
    <row r="501" spans="1:20" x14ac:dyDescent="0.35">
      <c r="A501">
        <v>2862.47</v>
      </c>
      <c r="B501">
        <v>1004.8547566021741</v>
      </c>
      <c r="C501" s="133">
        <f t="shared" si="28"/>
        <v>552.47496522888196</v>
      </c>
      <c r="D501" s="145">
        <v>31081.371963744201</v>
      </c>
      <c r="Q501" s="8">
        <v>31081.371963744201</v>
      </c>
      <c r="R501" s="176">
        <f t="shared" si="29"/>
        <v>552.47496522888196</v>
      </c>
      <c r="S501" s="175">
        <f t="shared" si="30"/>
        <v>539.52893697136824</v>
      </c>
      <c r="T501" s="175">
        <f t="shared" si="31"/>
        <v>-2.3432787134798683E-2</v>
      </c>
    </row>
    <row r="502" spans="1:20" x14ac:dyDescent="0.35">
      <c r="A502">
        <v>2862.47</v>
      </c>
      <c r="B502">
        <v>989.29877983353811</v>
      </c>
      <c r="C502" s="133">
        <f t="shared" si="28"/>
        <v>550.25268283336254</v>
      </c>
      <c r="D502" s="145">
        <v>45016.2336447989</v>
      </c>
      <c r="Q502" s="8">
        <v>45016.2336447989</v>
      </c>
      <c r="R502" s="176">
        <f t="shared" si="29"/>
        <v>550.25268283336254</v>
      </c>
      <c r="S502" s="175">
        <f t="shared" si="30"/>
        <v>558.00801515279068</v>
      </c>
      <c r="T502" s="175">
        <f t="shared" si="31"/>
        <v>1.4094129045394865E-2</v>
      </c>
    </row>
    <row r="503" spans="1:20" x14ac:dyDescent="0.35">
      <c r="A503">
        <v>2862.47</v>
      </c>
      <c r="B503">
        <v>1028.8465193034574</v>
      </c>
      <c r="C503" s="133">
        <f t="shared" si="28"/>
        <v>555.90235990049393</v>
      </c>
      <c r="D503" s="145">
        <v>54061.366139626101</v>
      </c>
      <c r="Q503" s="8">
        <v>54061.366139626101</v>
      </c>
      <c r="R503" s="176">
        <f t="shared" si="29"/>
        <v>555.90235990049393</v>
      </c>
      <c r="S503" s="175">
        <f t="shared" si="30"/>
        <v>570.00280307095727</v>
      </c>
      <c r="T503" s="175">
        <f t="shared" si="31"/>
        <v>2.5364963683527586E-2</v>
      </c>
    </row>
    <row r="504" spans="1:20" x14ac:dyDescent="0.35">
      <c r="A504">
        <v>2862.47</v>
      </c>
      <c r="B504">
        <v>1105.4013158494436</v>
      </c>
      <c r="C504" s="133">
        <f t="shared" si="28"/>
        <v>566.83875940706332</v>
      </c>
      <c r="D504" s="145">
        <v>63550.072249703</v>
      </c>
      <c r="Q504" s="8">
        <v>63550.072249703</v>
      </c>
      <c r="R504" s="176">
        <f t="shared" si="29"/>
        <v>566.83875940706332</v>
      </c>
      <c r="S504" s="175">
        <f t="shared" si="30"/>
        <v>582.58581580993837</v>
      </c>
      <c r="T504" s="175">
        <f t="shared" si="31"/>
        <v>2.7780486322683817E-2</v>
      </c>
    </row>
    <row r="505" spans="1:20" x14ac:dyDescent="0.35">
      <c r="A505">
        <v>2862.47</v>
      </c>
      <c r="B505">
        <v>1106.3937034552296</v>
      </c>
      <c r="C505" s="133">
        <f t="shared" si="28"/>
        <v>566.98052906503278</v>
      </c>
      <c r="D505" s="145">
        <v>71394.000753582499</v>
      </c>
      <c r="Q505" s="8">
        <v>71394.000753582499</v>
      </c>
      <c r="R505" s="176">
        <f t="shared" si="29"/>
        <v>566.98052906503278</v>
      </c>
      <c r="S505" s="175">
        <f t="shared" si="30"/>
        <v>592.98768210687786</v>
      </c>
      <c r="T505" s="175">
        <f t="shared" si="31"/>
        <v>4.5869569956364487E-2</v>
      </c>
    </row>
    <row r="506" spans="1:20" x14ac:dyDescent="0.35">
      <c r="A506">
        <v>2862.47</v>
      </c>
      <c r="B506">
        <v>630.51252849853529</v>
      </c>
      <c r="C506" s="133">
        <f t="shared" si="28"/>
        <v>498.99750407121928</v>
      </c>
      <c r="D506" s="145">
        <v>3495.45982983364</v>
      </c>
      <c r="Q506" s="8">
        <v>3495.45982983364</v>
      </c>
      <c r="R506" s="176">
        <f t="shared" si="29"/>
        <v>498.99750407121928</v>
      </c>
      <c r="S506" s="175">
        <f t="shared" si="30"/>
        <v>502.94714386168596</v>
      </c>
      <c r="T506" s="175">
        <f t="shared" si="31"/>
        <v>7.9151493910136761E-3</v>
      </c>
    </row>
    <row r="507" spans="1:20" x14ac:dyDescent="0.35">
      <c r="A507">
        <v>2862.47</v>
      </c>
      <c r="B507">
        <v>777.83727519032141</v>
      </c>
      <c r="C507" s="133">
        <f t="shared" si="28"/>
        <v>520.04389645576009</v>
      </c>
      <c r="D507" s="145">
        <v>14172.2970393051</v>
      </c>
      <c r="Q507" s="8">
        <v>14172.2970393051</v>
      </c>
      <c r="R507" s="176">
        <f t="shared" si="29"/>
        <v>520.04389645576009</v>
      </c>
      <c r="S507" s="175">
        <f t="shared" si="30"/>
        <v>517.10574220589365</v>
      </c>
      <c r="T507" s="175">
        <f t="shared" si="31"/>
        <v>-5.6498196977039505E-3</v>
      </c>
    </row>
    <row r="508" spans="1:20" x14ac:dyDescent="0.35">
      <c r="A508">
        <v>2862.47</v>
      </c>
      <c r="B508">
        <v>821.02670056885756</v>
      </c>
      <c r="C508" s="133">
        <f t="shared" si="28"/>
        <v>526.21381436697959</v>
      </c>
      <c r="D508" s="145">
        <v>23954.0527728093</v>
      </c>
      <c r="Q508" s="8">
        <v>23954.0527728093</v>
      </c>
      <c r="R508" s="176">
        <f t="shared" si="29"/>
        <v>526.21381436697959</v>
      </c>
      <c r="S508" s="175">
        <f t="shared" si="30"/>
        <v>530.07736927247242</v>
      </c>
      <c r="T508" s="175">
        <f t="shared" si="31"/>
        <v>7.3421768870522985E-3</v>
      </c>
    </row>
    <row r="509" spans="1:20" x14ac:dyDescent="0.35">
      <c r="A509">
        <v>2862.47</v>
      </c>
      <c r="B509">
        <v>1004.334243457977</v>
      </c>
      <c r="C509" s="133">
        <f t="shared" si="28"/>
        <v>552.4006062082824</v>
      </c>
      <c r="D509" s="145">
        <v>31081.371963744201</v>
      </c>
      <c r="Q509" s="8">
        <v>31081.371963744201</v>
      </c>
      <c r="R509" s="176">
        <f t="shared" si="29"/>
        <v>552.4006062082824</v>
      </c>
      <c r="S509" s="175">
        <f t="shared" si="30"/>
        <v>539.52893697136824</v>
      </c>
      <c r="T509" s="175">
        <f t="shared" si="31"/>
        <v>-2.3301330759331051E-2</v>
      </c>
    </row>
    <row r="510" spans="1:20" x14ac:dyDescent="0.35">
      <c r="A510">
        <v>2862.47</v>
      </c>
      <c r="B510">
        <v>988.63399363724079</v>
      </c>
      <c r="C510" s="133">
        <f t="shared" si="28"/>
        <v>550.15771337674869</v>
      </c>
      <c r="D510" s="145">
        <v>45016.2336447989</v>
      </c>
      <c r="Q510" s="8">
        <v>45016.2336447989</v>
      </c>
      <c r="R510" s="176">
        <f t="shared" si="29"/>
        <v>550.15771337674869</v>
      </c>
      <c r="S510" s="175">
        <f t="shared" si="30"/>
        <v>558.00801515279068</v>
      </c>
      <c r="T510" s="175">
        <f t="shared" si="31"/>
        <v>1.4269184245111255E-2</v>
      </c>
    </row>
    <row r="511" spans="1:20" x14ac:dyDescent="0.35">
      <c r="A511">
        <v>2862.47</v>
      </c>
      <c r="B511">
        <v>1028.4879218837132</v>
      </c>
      <c r="C511" s="133">
        <f t="shared" si="28"/>
        <v>555.85113169767328</v>
      </c>
      <c r="D511" s="145">
        <v>54061.366139626101</v>
      </c>
      <c r="Q511" s="8">
        <v>54061.366139626101</v>
      </c>
      <c r="R511" s="176">
        <f t="shared" si="29"/>
        <v>555.85113169767328</v>
      </c>
      <c r="S511" s="175">
        <f t="shared" si="30"/>
        <v>570.00280307095727</v>
      </c>
      <c r="T511" s="175">
        <f t="shared" si="31"/>
        <v>2.5459463094124057E-2</v>
      </c>
    </row>
    <row r="512" spans="1:20" x14ac:dyDescent="0.35">
      <c r="A512">
        <v>2862.47</v>
      </c>
      <c r="B512">
        <v>1105.4165098067131</v>
      </c>
      <c r="C512" s="133">
        <f t="shared" si="28"/>
        <v>566.84092997238747</v>
      </c>
      <c r="D512" s="145">
        <v>63550.072249703</v>
      </c>
      <c r="Q512" s="8">
        <v>63550.072249703</v>
      </c>
      <c r="R512" s="176">
        <f t="shared" si="29"/>
        <v>566.84092997238747</v>
      </c>
      <c r="S512" s="175">
        <f t="shared" si="30"/>
        <v>582.58581580993837</v>
      </c>
      <c r="T512" s="175">
        <f t="shared" si="31"/>
        <v>2.7776550712945047E-2</v>
      </c>
    </row>
    <row r="513" spans="1:20" x14ac:dyDescent="0.35">
      <c r="A513">
        <v>2862.47</v>
      </c>
      <c r="B513">
        <v>1106.4416245470156</v>
      </c>
      <c r="C513" s="133">
        <f t="shared" si="28"/>
        <v>566.9873749352879</v>
      </c>
      <c r="D513" s="145">
        <v>71394.000753582499</v>
      </c>
      <c r="Q513" s="8">
        <v>71394.000753582499</v>
      </c>
      <c r="R513" s="176">
        <f t="shared" si="29"/>
        <v>566.9873749352879</v>
      </c>
      <c r="S513" s="175">
        <f t="shared" si="30"/>
        <v>592.98768210687786</v>
      </c>
      <c r="T513" s="175">
        <f t="shared" si="31"/>
        <v>4.5856942007848955E-2</v>
      </c>
    </row>
    <row r="514" spans="1:20" x14ac:dyDescent="0.35">
      <c r="A514">
        <v>2862.47</v>
      </c>
      <c r="B514">
        <v>497.26003714528252</v>
      </c>
      <c r="C514" s="133">
        <f t="shared" si="28"/>
        <v>479.96143387789749</v>
      </c>
      <c r="D514" s="145">
        <v>3495.45982983364</v>
      </c>
      <c r="Q514" s="8">
        <v>3495.45982983364</v>
      </c>
      <c r="R514" s="176">
        <f t="shared" si="29"/>
        <v>479.96143387789749</v>
      </c>
      <c r="S514" s="175">
        <f t="shared" si="30"/>
        <v>502.94714386168596</v>
      </c>
      <c r="T514" s="175">
        <f t="shared" si="31"/>
        <v>4.7890743633447919E-2</v>
      </c>
    </row>
    <row r="515" spans="1:20" x14ac:dyDescent="0.35">
      <c r="A515">
        <v>2862.47</v>
      </c>
      <c r="B515">
        <v>734.44368157656584</v>
      </c>
      <c r="C515" s="133">
        <f t="shared" ref="C515:C578" si="32">SUM(A515:B515)/7</f>
        <v>513.84481165379509</v>
      </c>
      <c r="D515" s="145">
        <v>14172.2970393051</v>
      </c>
      <c r="Q515" s="8">
        <v>14172.2970393051</v>
      </c>
      <c r="R515" s="176">
        <f t="shared" ref="R515:R578" si="33">C515</f>
        <v>513.84481165379509</v>
      </c>
      <c r="S515" s="175">
        <f t="shared" ref="S515:S578" si="34">$G$17+Q515*$G$18</f>
        <v>517.10574220589365</v>
      </c>
      <c r="T515" s="175">
        <f t="shared" ref="T515:T578" si="35">S515/R515-1</f>
        <v>6.3461389083667719E-3</v>
      </c>
    </row>
    <row r="516" spans="1:20" x14ac:dyDescent="0.35">
      <c r="A516">
        <v>2862.47</v>
      </c>
      <c r="B516">
        <v>816.1724411612214</v>
      </c>
      <c r="C516" s="133">
        <f t="shared" si="32"/>
        <v>525.52034873731725</v>
      </c>
      <c r="D516" s="145">
        <v>23954.0527728093</v>
      </c>
      <c r="Q516" s="8">
        <v>23954.0527728093</v>
      </c>
      <c r="R516" s="176">
        <f t="shared" si="33"/>
        <v>525.52034873731725</v>
      </c>
      <c r="S516" s="175">
        <f t="shared" si="34"/>
        <v>530.07736927247242</v>
      </c>
      <c r="T516" s="175">
        <f t="shared" si="35"/>
        <v>8.6714444951645486E-3</v>
      </c>
    </row>
    <row r="517" spans="1:20" x14ac:dyDescent="0.35">
      <c r="A517">
        <v>2862.47</v>
      </c>
      <c r="B517">
        <v>1113.3127582160132</v>
      </c>
      <c r="C517" s="133">
        <f t="shared" si="32"/>
        <v>567.96896545943048</v>
      </c>
      <c r="D517" s="145">
        <v>31081.371963744201</v>
      </c>
      <c r="Q517" s="8">
        <v>31081.371963744201</v>
      </c>
      <c r="R517" s="176">
        <f t="shared" si="33"/>
        <v>567.96896545943048</v>
      </c>
      <c r="S517" s="175">
        <f t="shared" si="34"/>
        <v>539.52893697136824</v>
      </c>
      <c r="T517" s="175">
        <f t="shared" si="35"/>
        <v>-5.0073208604024866E-2</v>
      </c>
    </row>
    <row r="518" spans="1:20" x14ac:dyDescent="0.35">
      <c r="A518">
        <v>2862.47</v>
      </c>
      <c r="B518">
        <v>1112.9868700176464</v>
      </c>
      <c r="C518" s="133">
        <f t="shared" si="32"/>
        <v>567.92241000252091</v>
      </c>
      <c r="D518" s="145">
        <v>45016.2336447989</v>
      </c>
      <c r="Q518" s="8">
        <v>45016.2336447989</v>
      </c>
      <c r="R518" s="176">
        <f t="shared" si="33"/>
        <v>567.92241000252091</v>
      </c>
      <c r="S518" s="175">
        <f t="shared" si="34"/>
        <v>558.00801515279068</v>
      </c>
      <c r="T518" s="175">
        <f t="shared" si="35"/>
        <v>-1.7457305214784946E-2</v>
      </c>
    </row>
    <row r="519" spans="1:20" x14ac:dyDescent="0.35">
      <c r="A519">
        <v>2862.47</v>
      </c>
      <c r="B519">
        <v>1220.0237731954908</v>
      </c>
      <c r="C519" s="133">
        <f t="shared" si="32"/>
        <v>583.21339617078434</v>
      </c>
      <c r="D519" s="145">
        <v>54061.366139626101</v>
      </c>
      <c r="Q519" s="8">
        <v>54061.366139626101</v>
      </c>
      <c r="R519" s="176">
        <f t="shared" si="33"/>
        <v>583.21339617078434</v>
      </c>
      <c r="S519" s="175">
        <f t="shared" si="34"/>
        <v>570.00280307095727</v>
      </c>
      <c r="T519" s="175">
        <f t="shared" si="35"/>
        <v>-2.2651388302401987E-2</v>
      </c>
    </row>
    <row r="520" spans="1:20" x14ac:dyDescent="0.35">
      <c r="A520">
        <v>2862.47</v>
      </c>
      <c r="B520">
        <v>1458.1318554068216</v>
      </c>
      <c r="C520" s="133">
        <f t="shared" si="32"/>
        <v>617.22883648668881</v>
      </c>
      <c r="D520" s="145">
        <v>63550.072249703</v>
      </c>
      <c r="Q520" s="8">
        <v>63550.072249703</v>
      </c>
      <c r="R520" s="176">
        <f t="shared" si="33"/>
        <v>617.22883648668881</v>
      </c>
      <c r="S520" s="175">
        <f t="shared" si="34"/>
        <v>582.58581580993837</v>
      </c>
      <c r="T520" s="175">
        <f t="shared" si="35"/>
        <v>-5.6126704763084345E-2</v>
      </c>
    </row>
    <row r="521" spans="1:20" x14ac:dyDescent="0.35">
      <c r="A521">
        <v>2862.47</v>
      </c>
      <c r="B521">
        <v>1378.8591759475157</v>
      </c>
      <c r="C521" s="133">
        <f t="shared" si="32"/>
        <v>605.90416799250227</v>
      </c>
      <c r="D521" s="145">
        <v>71394.000753582499</v>
      </c>
      <c r="Q521" s="8">
        <v>71394.000753582499</v>
      </c>
      <c r="R521" s="176">
        <f t="shared" si="33"/>
        <v>605.90416799250227</v>
      </c>
      <c r="S521" s="175">
        <f t="shared" si="34"/>
        <v>592.98768210687786</v>
      </c>
      <c r="T521" s="175">
        <f t="shared" si="35"/>
        <v>-2.1317704297066697E-2</v>
      </c>
    </row>
    <row r="522" spans="1:20" x14ac:dyDescent="0.35">
      <c r="A522">
        <v>2862.47</v>
      </c>
      <c r="B522">
        <v>504.54136521271306</v>
      </c>
      <c r="C522" s="133">
        <f t="shared" si="32"/>
        <v>481.00162360181611</v>
      </c>
      <c r="D522" s="145">
        <v>3495.45982983364</v>
      </c>
      <c r="Q522" s="8">
        <v>3495.45982983364</v>
      </c>
      <c r="R522" s="176">
        <f t="shared" si="33"/>
        <v>481.00162360181611</v>
      </c>
      <c r="S522" s="175">
        <f t="shared" si="34"/>
        <v>502.94714386168596</v>
      </c>
      <c r="T522" s="175">
        <f t="shared" si="35"/>
        <v>4.5624628240416909E-2</v>
      </c>
    </row>
    <row r="523" spans="1:20" x14ac:dyDescent="0.35">
      <c r="A523">
        <v>2862.47</v>
      </c>
      <c r="B523">
        <v>738.7315109575992</v>
      </c>
      <c r="C523" s="133">
        <f t="shared" si="32"/>
        <v>514.45735870822841</v>
      </c>
      <c r="D523" s="145">
        <v>14172.2970393051</v>
      </c>
      <c r="Q523" s="8">
        <v>14172.2970393051</v>
      </c>
      <c r="R523" s="176">
        <f t="shared" si="33"/>
        <v>514.45735870822841</v>
      </c>
      <c r="S523" s="175">
        <f t="shared" si="34"/>
        <v>517.10574220589365</v>
      </c>
      <c r="T523" s="175">
        <f t="shared" si="35"/>
        <v>5.1479164460106475E-3</v>
      </c>
    </row>
    <row r="524" spans="1:20" x14ac:dyDescent="0.35">
      <c r="A524">
        <v>2862.47</v>
      </c>
      <c r="B524">
        <v>821.12499231884635</v>
      </c>
      <c r="C524" s="133">
        <f t="shared" si="32"/>
        <v>526.22785604554952</v>
      </c>
      <c r="D524" s="145">
        <v>23954.0527728093</v>
      </c>
      <c r="Q524" s="8">
        <v>23954.0527728093</v>
      </c>
      <c r="R524" s="176">
        <f t="shared" si="33"/>
        <v>526.22785604554952</v>
      </c>
      <c r="S524" s="175">
        <f t="shared" si="34"/>
        <v>530.07736927247242</v>
      </c>
      <c r="T524" s="175">
        <f t="shared" si="35"/>
        <v>7.3152973235792729E-3</v>
      </c>
    </row>
    <row r="525" spans="1:20" x14ac:dyDescent="0.35">
      <c r="A525">
        <v>2862.47</v>
      </c>
      <c r="B525">
        <v>1113.1307355504296</v>
      </c>
      <c r="C525" s="133">
        <f t="shared" si="32"/>
        <v>567.94296222148989</v>
      </c>
      <c r="D525" s="145">
        <v>31081.371963744201</v>
      </c>
      <c r="Q525" s="8">
        <v>31081.371963744201</v>
      </c>
      <c r="R525" s="176">
        <f t="shared" si="33"/>
        <v>567.94296222148989</v>
      </c>
      <c r="S525" s="175">
        <f t="shared" si="34"/>
        <v>539.52893697136824</v>
      </c>
      <c r="T525" s="175">
        <f t="shared" si="35"/>
        <v>-5.0029716257036005E-2</v>
      </c>
    </row>
    <row r="526" spans="1:20" x14ac:dyDescent="0.35">
      <c r="A526">
        <v>2862.47</v>
      </c>
      <c r="B526">
        <v>1111.7087452759631</v>
      </c>
      <c r="C526" s="133">
        <f t="shared" si="32"/>
        <v>567.73982075370895</v>
      </c>
      <c r="D526" s="145">
        <v>45016.2336447989</v>
      </c>
      <c r="Q526" s="8">
        <v>45016.2336447989</v>
      </c>
      <c r="R526" s="176">
        <f t="shared" si="33"/>
        <v>567.73982075370895</v>
      </c>
      <c r="S526" s="175">
        <f t="shared" si="34"/>
        <v>558.00801515279068</v>
      </c>
      <c r="T526" s="175">
        <f t="shared" si="35"/>
        <v>-1.7141312349728599E-2</v>
      </c>
    </row>
    <row r="527" spans="1:20" x14ac:dyDescent="0.35">
      <c r="A527">
        <v>2862.47</v>
      </c>
      <c r="B527">
        <v>1218.0427748102879</v>
      </c>
      <c r="C527" s="133">
        <f t="shared" si="32"/>
        <v>582.93039640146969</v>
      </c>
      <c r="D527" s="145">
        <v>54061.366139626101</v>
      </c>
      <c r="Q527" s="8">
        <v>54061.366139626101</v>
      </c>
      <c r="R527" s="176">
        <f t="shared" si="33"/>
        <v>582.93039640146969</v>
      </c>
      <c r="S527" s="175">
        <f t="shared" si="34"/>
        <v>570.00280307095727</v>
      </c>
      <c r="T527" s="175">
        <f t="shared" si="35"/>
        <v>-2.2176907243672161E-2</v>
      </c>
    </row>
    <row r="528" spans="1:20" x14ac:dyDescent="0.35">
      <c r="A528">
        <v>2862.47</v>
      </c>
      <c r="B528">
        <v>1454.1305435990212</v>
      </c>
      <c r="C528" s="133">
        <f t="shared" si="32"/>
        <v>616.65722051414582</v>
      </c>
      <c r="D528" s="145">
        <v>63550.072249703</v>
      </c>
      <c r="Q528" s="8">
        <v>63550.072249703</v>
      </c>
      <c r="R528" s="176">
        <f t="shared" si="33"/>
        <v>616.65722051414582</v>
      </c>
      <c r="S528" s="175">
        <f t="shared" si="34"/>
        <v>582.58581580993837</v>
      </c>
      <c r="T528" s="175">
        <f t="shared" si="35"/>
        <v>-5.5251772898726403E-2</v>
      </c>
    </row>
    <row r="529" spans="1:20" x14ac:dyDescent="0.35">
      <c r="A529">
        <v>2862.47</v>
      </c>
      <c r="B529">
        <v>1376.4576438091963</v>
      </c>
      <c r="C529" s="133">
        <f t="shared" si="32"/>
        <v>605.56109197274236</v>
      </c>
      <c r="D529" s="145">
        <v>71394.000753582499</v>
      </c>
      <c r="Q529" s="8">
        <v>71394.000753582499</v>
      </c>
      <c r="R529" s="176">
        <f t="shared" si="33"/>
        <v>605.56109197274236</v>
      </c>
      <c r="S529" s="175">
        <f t="shared" si="34"/>
        <v>592.98768210687786</v>
      </c>
      <c r="T529" s="175">
        <f t="shared" si="35"/>
        <v>-2.0763239304070868E-2</v>
      </c>
    </row>
    <row r="530" spans="1:20" x14ac:dyDescent="0.35">
      <c r="A530">
        <v>2862.47</v>
      </c>
      <c r="B530">
        <v>557.36390653309081</v>
      </c>
      <c r="C530" s="133">
        <f t="shared" si="32"/>
        <v>488.54770093329864</v>
      </c>
      <c r="D530" s="145">
        <v>3495.45982983364</v>
      </c>
      <c r="Q530" s="8">
        <v>3495.45982983364</v>
      </c>
      <c r="R530" s="176">
        <f t="shared" si="33"/>
        <v>488.54770093329864</v>
      </c>
      <c r="S530" s="175">
        <f t="shared" si="34"/>
        <v>502.94714386168596</v>
      </c>
      <c r="T530" s="175">
        <f t="shared" si="35"/>
        <v>2.9473975419143983E-2</v>
      </c>
    </row>
    <row r="531" spans="1:20" x14ac:dyDescent="0.35">
      <c r="A531">
        <v>2862.47</v>
      </c>
      <c r="B531">
        <v>777.42882515337692</v>
      </c>
      <c r="C531" s="133">
        <f t="shared" si="32"/>
        <v>519.98554645048239</v>
      </c>
      <c r="D531" s="145">
        <v>14172.2970393051</v>
      </c>
      <c r="Q531" s="8">
        <v>14172.2970393051</v>
      </c>
      <c r="R531" s="176">
        <f t="shared" si="33"/>
        <v>519.98554645048239</v>
      </c>
      <c r="S531" s="175">
        <f t="shared" si="34"/>
        <v>517.10574220589365</v>
      </c>
      <c r="T531" s="175">
        <f t="shared" si="35"/>
        <v>-5.5382390226936806E-3</v>
      </c>
    </row>
    <row r="532" spans="1:20" x14ac:dyDescent="0.35">
      <c r="A532">
        <v>2862.47</v>
      </c>
      <c r="B532">
        <v>867.32465315934917</v>
      </c>
      <c r="C532" s="133">
        <f t="shared" si="32"/>
        <v>532.82780759419268</v>
      </c>
      <c r="D532" s="145">
        <v>23954.0527728093</v>
      </c>
      <c r="Q532" s="8">
        <v>23954.0527728093</v>
      </c>
      <c r="R532" s="176">
        <f t="shared" si="33"/>
        <v>532.82780759419268</v>
      </c>
      <c r="S532" s="175">
        <f t="shared" si="34"/>
        <v>530.07736927247242</v>
      </c>
      <c r="T532" s="175">
        <f t="shared" si="35"/>
        <v>-5.1619646769919258E-3</v>
      </c>
    </row>
    <row r="533" spans="1:20" x14ac:dyDescent="0.35">
      <c r="A533">
        <v>2862.47</v>
      </c>
      <c r="B533">
        <v>1161.965967288741</v>
      </c>
      <c r="C533" s="133">
        <f t="shared" si="32"/>
        <v>574.91942389839153</v>
      </c>
      <c r="D533" s="145">
        <v>31081.371963744201</v>
      </c>
      <c r="Q533" s="8">
        <v>31081.371963744201</v>
      </c>
      <c r="R533" s="176">
        <f t="shared" si="33"/>
        <v>574.91942389839153</v>
      </c>
      <c r="S533" s="175">
        <f t="shared" si="34"/>
        <v>539.52893697136824</v>
      </c>
      <c r="T533" s="175">
        <f t="shared" si="35"/>
        <v>-6.1557299085581163E-2</v>
      </c>
    </row>
    <row r="534" spans="1:20" x14ac:dyDescent="0.35">
      <c r="A534">
        <v>2862.47</v>
      </c>
      <c r="B534">
        <v>1179.6999355659379</v>
      </c>
      <c r="C534" s="133">
        <f t="shared" si="32"/>
        <v>577.45284793799112</v>
      </c>
      <c r="D534" s="145">
        <v>45016.2336447989</v>
      </c>
      <c r="Q534" s="8">
        <v>45016.2336447989</v>
      </c>
      <c r="R534" s="176">
        <f t="shared" si="33"/>
        <v>577.45284793799112</v>
      </c>
      <c r="S534" s="175">
        <f t="shared" si="34"/>
        <v>558.00801515279068</v>
      </c>
      <c r="T534" s="175">
        <f t="shared" si="35"/>
        <v>-3.3673455511797012E-2</v>
      </c>
    </row>
    <row r="535" spans="1:20" x14ac:dyDescent="0.35">
      <c r="A535">
        <v>2862.47</v>
      </c>
      <c r="B535">
        <v>1277.8044977530881</v>
      </c>
      <c r="C535" s="133">
        <f t="shared" si="32"/>
        <v>591.46778539329819</v>
      </c>
      <c r="D535" s="145">
        <v>54061.366139626101</v>
      </c>
      <c r="Q535" s="8">
        <v>54061.366139626101</v>
      </c>
      <c r="R535" s="176">
        <f t="shared" si="33"/>
        <v>591.46778539329819</v>
      </c>
      <c r="S535" s="175">
        <f t="shared" si="34"/>
        <v>570.00280307095727</v>
      </c>
      <c r="T535" s="175">
        <f t="shared" si="35"/>
        <v>-3.6291042136923357E-2</v>
      </c>
    </row>
    <row r="536" spans="1:20" x14ac:dyDescent="0.35">
      <c r="A536">
        <v>2862.47</v>
      </c>
      <c r="B536">
        <v>1441.0640903917715</v>
      </c>
      <c r="C536" s="133">
        <f t="shared" si="32"/>
        <v>614.79058434168167</v>
      </c>
      <c r="D536" s="145">
        <v>63550.072249703</v>
      </c>
      <c r="Q536" s="8">
        <v>63550.072249703</v>
      </c>
      <c r="R536" s="176">
        <f t="shared" si="33"/>
        <v>614.79058434168167</v>
      </c>
      <c r="S536" s="175">
        <f t="shared" si="34"/>
        <v>582.58581580993837</v>
      </c>
      <c r="T536" s="175">
        <f t="shared" si="35"/>
        <v>-5.2383314500868972E-2</v>
      </c>
    </row>
    <row r="537" spans="1:20" x14ac:dyDescent="0.35">
      <c r="A537">
        <v>2862.47</v>
      </c>
      <c r="B537">
        <v>1373.1709138739434</v>
      </c>
      <c r="C537" s="133">
        <f t="shared" si="32"/>
        <v>605.09155912484914</v>
      </c>
      <c r="D537" s="145">
        <v>71394.000753582499</v>
      </c>
      <c r="Q537" s="8">
        <v>71394.000753582499</v>
      </c>
      <c r="R537" s="176">
        <f t="shared" si="33"/>
        <v>605.09155912484914</v>
      </c>
      <c r="S537" s="175">
        <f t="shared" si="34"/>
        <v>592.98768210687786</v>
      </c>
      <c r="T537" s="175">
        <f t="shared" si="35"/>
        <v>-2.0003381034561563E-2</v>
      </c>
    </row>
    <row r="538" spans="1:20" x14ac:dyDescent="0.35">
      <c r="A538">
        <v>2862.47</v>
      </c>
      <c r="B538">
        <v>564.97200834602972</v>
      </c>
      <c r="C538" s="133">
        <f t="shared" si="32"/>
        <v>489.63457262086138</v>
      </c>
      <c r="D538" s="145">
        <v>3495.45982983364</v>
      </c>
      <c r="Q538" s="8">
        <v>3495.45982983364</v>
      </c>
      <c r="R538" s="176">
        <f t="shared" si="33"/>
        <v>489.63457262086138</v>
      </c>
      <c r="S538" s="175">
        <f t="shared" si="34"/>
        <v>502.94714386168596</v>
      </c>
      <c r="T538" s="175">
        <f t="shared" si="35"/>
        <v>2.7188789324182228E-2</v>
      </c>
    </row>
    <row r="539" spans="1:20" x14ac:dyDescent="0.35">
      <c r="A539">
        <v>2862.47</v>
      </c>
      <c r="B539">
        <v>781.26712323447964</v>
      </c>
      <c r="C539" s="133">
        <f t="shared" si="32"/>
        <v>520.53387474778276</v>
      </c>
      <c r="D539" s="145">
        <v>14172.2970393051</v>
      </c>
      <c r="Q539" s="8">
        <v>14172.2970393051</v>
      </c>
      <c r="R539" s="176">
        <f t="shared" si="33"/>
        <v>520.53387474778276</v>
      </c>
      <c r="S539" s="175">
        <f t="shared" si="34"/>
        <v>517.10574220589365</v>
      </c>
      <c r="T539" s="175">
        <f t="shared" si="35"/>
        <v>-6.5858010557913182E-3</v>
      </c>
    </row>
    <row r="540" spans="1:20" x14ac:dyDescent="0.35">
      <c r="A540">
        <v>2862.47</v>
      </c>
      <c r="B540">
        <v>871.70580634744363</v>
      </c>
      <c r="C540" s="133">
        <f t="shared" si="32"/>
        <v>533.45368662106341</v>
      </c>
      <c r="D540" s="145">
        <v>23954.0527728093</v>
      </c>
      <c r="Q540" s="8">
        <v>23954.0527728093</v>
      </c>
      <c r="R540" s="176">
        <f t="shared" si="33"/>
        <v>533.45368662106341</v>
      </c>
      <c r="S540" s="175">
        <f t="shared" si="34"/>
        <v>530.07736927247242</v>
      </c>
      <c r="T540" s="175">
        <f t="shared" si="35"/>
        <v>-6.3291667735522195E-3</v>
      </c>
    </row>
    <row r="541" spans="1:20" x14ac:dyDescent="0.35">
      <c r="A541">
        <v>2862.47</v>
      </c>
      <c r="B541">
        <v>1161.6664388861132</v>
      </c>
      <c r="C541" s="133">
        <f t="shared" si="32"/>
        <v>574.87663412658753</v>
      </c>
      <c r="D541" s="145">
        <v>31081.371963744201</v>
      </c>
      <c r="Q541" s="8">
        <v>31081.371963744201</v>
      </c>
      <c r="R541" s="176">
        <f t="shared" si="33"/>
        <v>574.87663412658753</v>
      </c>
      <c r="S541" s="175">
        <f t="shared" si="34"/>
        <v>539.52893697136824</v>
      </c>
      <c r="T541" s="175">
        <f t="shared" si="35"/>
        <v>-6.1487448013821555E-2</v>
      </c>
    </row>
    <row r="542" spans="1:20" x14ac:dyDescent="0.35">
      <c r="A542">
        <v>2862.47</v>
      </c>
      <c r="B542">
        <v>1178.2561013074046</v>
      </c>
      <c r="C542" s="133">
        <f t="shared" si="32"/>
        <v>577.24658590105776</v>
      </c>
      <c r="D542" s="145">
        <v>45016.2336447989</v>
      </c>
      <c r="Q542" s="8">
        <v>45016.2336447989</v>
      </c>
      <c r="R542" s="176">
        <f t="shared" si="33"/>
        <v>577.24658590105776</v>
      </c>
      <c r="S542" s="175">
        <f t="shared" si="34"/>
        <v>558.00801515279068</v>
      </c>
      <c r="T542" s="175">
        <f t="shared" si="35"/>
        <v>-3.3328167230710415E-2</v>
      </c>
    </row>
    <row r="543" spans="1:20" x14ac:dyDescent="0.35">
      <c r="A543">
        <v>2862.47</v>
      </c>
      <c r="B543">
        <v>1275.4387453620657</v>
      </c>
      <c r="C543" s="133">
        <f t="shared" si="32"/>
        <v>591.12982076600929</v>
      </c>
      <c r="D543" s="145">
        <v>54061.366139626101</v>
      </c>
      <c r="Q543" s="8">
        <v>54061.366139626101</v>
      </c>
      <c r="R543" s="176">
        <f t="shared" si="33"/>
        <v>591.12982076600929</v>
      </c>
      <c r="S543" s="175">
        <f t="shared" si="34"/>
        <v>570.00280307095727</v>
      </c>
      <c r="T543" s="175">
        <f t="shared" si="35"/>
        <v>-3.5740064115991954E-2</v>
      </c>
    </row>
    <row r="544" spans="1:20" x14ac:dyDescent="0.35">
      <c r="A544">
        <v>2862.47</v>
      </c>
      <c r="B544">
        <v>1437.590994113099</v>
      </c>
      <c r="C544" s="133">
        <f t="shared" si="32"/>
        <v>614.29442773044264</v>
      </c>
      <c r="D544" s="145">
        <v>63550.072249703</v>
      </c>
      <c r="Q544" s="8">
        <v>63550.072249703</v>
      </c>
      <c r="R544" s="176">
        <f t="shared" si="33"/>
        <v>614.29442773044264</v>
      </c>
      <c r="S544" s="175">
        <f t="shared" si="34"/>
        <v>582.58581580993837</v>
      </c>
      <c r="T544" s="175">
        <f t="shared" si="35"/>
        <v>-5.1617938384455386E-2</v>
      </c>
    </row>
    <row r="545" spans="1:20" x14ac:dyDescent="0.35">
      <c r="A545">
        <v>2862.47</v>
      </c>
      <c r="B545">
        <v>1370.4010125364407</v>
      </c>
      <c r="C545" s="133">
        <f t="shared" si="32"/>
        <v>604.69585893377723</v>
      </c>
      <c r="D545" s="145">
        <v>71394.000753582499</v>
      </c>
      <c r="Q545" s="8">
        <v>71394.000753582499</v>
      </c>
      <c r="R545" s="176">
        <f t="shared" si="33"/>
        <v>604.69585893377723</v>
      </c>
      <c r="S545" s="175">
        <f t="shared" si="34"/>
        <v>592.98768210687786</v>
      </c>
      <c r="T545" s="175">
        <f t="shared" si="35"/>
        <v>-1.936209195734151E-2</v>
      </c>
    </row>
    <row r="546" spans="1:20" x14ac:dyDescent="0.35">
      <c r="A546">
        <v>2862.47</v>
      </c>
      <c r="B546">
        <v>563.73541624496033</v>
      </c>
      <c r="C546" s="133">
        <f t="shared" si="32"/>
        <v>489.45791660642288</v>
      </c>
      <c r="D546" s="145">
        <v>3495.45982983364</v>
      </c>
      <c r="Q546" s="8">
        <v>3495.45982983364</v>
      </c>
      <c r="R546" s="176">
        <f t="shared" si="33"/>
        <v>489.45791660642288</v>
      </c>
      <c r="S546" s="175">
        <f t="shared" si="34"/>
        <v>502.94714386168596</v>
      </c>
      <c r="T546" s="175">
        <f t="shared" si="35"/>
        <v>2.7559524113510037E-2</v>
      </c>
    </row>
    <row r="547" spans="1:20" x14ac:dyDescent="0.35">
      <c r="A547">
        <v>2862.47</v>
      </c>
      <c r="B547">
        <v>788.38333995565199</v>
      </c>
      <c r="C547" s="133">
        <f t="shared" si="32"/>
        <v>521.55047713652164</v>
      </c>
      <c r="D547" s="145">
        <v>14172.2970393051</v>
      </c>
      <c r="Q547" s="8">
        <v>14172.2970393051</v>
      </c>
      <c r="R547" s="176">
        <f t="shared" si="33"/>
        <v>521.55047713652164</v>
      </c>
      <c r="S547" s="175">
        <f t="shared" si="34"/>
        <v>517.10574220589365</v>
      </c>
      <c r="T547" s="175">
        <f t="shared" si="35"/>
        <v>-8.5221567719216962E-3</v>
      </c>
    </row>
    <row r="548" spans="1:20" x14ac:dyDescent="0.35">
      <c r="A548">
        <v>2862.47</v>
      </c>
      <c r="B548">
        <v>906.32738733612132</v>
      </c>
      <c r="C548" s="133">
        <f t="shared" si="32"/>
        <v>538.399626762303</v>
      </c>
      <c r="D548" s="145">
        <v>23954.0527728093</v>
      </c>
      <c r="Q548" s="8">
        <v>23954.0527728093</v>
      </c>
      <c r="R548" s="176">
        <f t="shared" si="33"/>
        <v>538.399626762303</v>
      </c>
      <c r="S548" s="175">
        <f t="shared" si="34"/>
        <v>530.07736927247242</v>
      </c>
      <c r="T548" s="175">
        <f t="shared" si="35"/>
        <v>-1.5457398326735428E-2</v>
      </c>
    </row>
    <row r="549" spans="1:20" x14ac:dyDescent="0.35">
      <c r="A549">
        <v>2862.47</v>
      </c>
      <c r="B549">
        <v>1206.4431274877657</v>
      </c>
      <c r="C549" s="133">
        <f t="shared" si="32"/>
        <v>581.27330392682359</v>
      </c>
      <c r="D549" s="145">
        <v>31081.371963744201</v>
      </c>
      <c r="Q549" s="8">
        <v>31081.371963744201</v>
      </c>
      <c r="R549" s="176">
        <f t="shared" si="33"/>
        <v>581.27330392682359</v>
      </c>
      <c r="S549" s="175">
        <f t="shared" si="34"/>
        <v>539.52893697136824</v>
      </c>
      <c r="T549" s="175">
        <f t="shared" si="35"/>
        <v>-7.1815386451517749E-2</v>
      </c>
    </row>
    <row r="550" spans="1:20" x14ac:dyDescent="0.35">
      <c r="A550">
        <v>2862.47</v>
      </c>
      <c r="B550">
        <v>1216.6577127050714</v>
      </c>
      <c r="C550" s="133">
        <f t="shared" si="32"/>
        <v>582.73253038643873</v>
      </c>
      <c r="D550" s="145">
        <v>45016.2336447989</v>
      </c>
      <c r="Q550" s="8">
        <v>45016.2336447989</v>
      </c>
      <c r="R550" s="176">
        <f t="shared" si="33"/>
        <v>582.73253038643873</v>
      </c>
      <c r="S550" s="175">
        <f t="shared" si="34"/>
        <v>558.00801515279068</v>
      </c>
      <c r="T550" s="175">
        <f t="shared" si="35"/>
        <v>-4.2428582487495592E-2</v>
      </c>
    </row>
    <row r="551" spans="1:20" x14ac:dyDescent="0.35">
      <c r="A551">
        <v>2862.47</v>
      </c>
      <c r="B551">
        <v>1311.7811654822549</v>
      </c>
      <c r="C551" s="133">
        <f t="shared" si="32"/>
        <v>596.32159506889354</v>
      </c>
      <c r="D551" s="145">
        <v>54061.366139626101</v>
      </c>
      <c r="Q551" s="8">
        <v>54061.366139626101</v>
      </c>
      <c r="R551" s="176">
        <f t="shared" si="33"/>
        <v>596.32159506889354</v>
      </c>
      <c r="S551" s="175">
        <f t="shared" si="34"/>
        <v>570.00280307095727</v>
      </c>
      <c r="T551" s="175">
        <f t="shared" si="35"/>
        <v>-4.4135232088812093E-2</v>
      </c>
    </row>
    <row r="552" spans="1:20" x14ac:dyDescent="0.35">
      <c r="A552">
        <v>2862.47</v>
      </c>
      <c r="B552">
        <v>1494.8824899500655</v>
      </c>
      <c r="C552" s="133">
        <f t="shared" si="32"/>
        <v>622.47892713572367</v>
      </c>
      <c r="D552" s="145">
        <v>63550.072249703</v>
      </c>
      <c r="Q552" s="8">
        <v>63550.072249703</v>
      </c>
      <c r="R552" s="176">
        <f t="shared" si="33"/>
        <v>622.47892713572367</v>
      </c>
      <c r="S552" s="175">
        <f t="shared" si="34"/>
        <v>582.58581580993837</v>
      </c>
      <c r="T552" s="175">
        <f t="shared" si="35"/>
        <v>-6.4087488887936472E-2</v>
      </c>
    </row>
    <row r="553" spans="1:20" x14ac:dyDescent="0.35">
      <c r="A553">
        <v>2862.47</v>
      </c>
      <c r="B553">
        <v>1449.5268198619492</v>
      </c>
      <c r="C553" s="133">
        <f t="shared" si="32"/>
        <v>615.99954569456418</v>
      </c>
      <c r="D553" s="145">
        <v>71394.000753582499</v>
      </c>
      <c r="Q553" s="8">
        <v>71394.000753582499</v>
      </c>
      <c r="R553" s="176">
        <f t="shared" si="33"/>
        <v>615.99954569456418</v>
      </c>
      <c r="S553" s="175">
        <f t="shared" si="34"/>
        <v>592.98768210687786</v>
      </c>
      <c r="T553" s="175">
        <f t="shared" si="35"/>
        <v>-3.735694895966124E-2</v>
      </c>
    </row>
    <row r="554" spans="1:20" x14ac:dyDescent="0.35">
      <c r="A554">
        <v>2862.47</v>
      </c>
      <c r="B554">
        <v>571.01414076635751</v>
      </c>
      <c r="C554" s="133">
        <f t="shared" si="32"/>
        <v>490.49773439519385</v>
      </c>
      <c r="D554" s="145">
        <v>3495.45982983364</v>
      </c>
      <c r="Q554" s="8">
        <v>3495.45982983364</v>
      </c>
      <c r="R554" s="176">
        <f t="shared" si="33"/>
        <v>490.49773439519385</v>
      </c>
      <c r="S554" s="175">
        <f t="shared" si="34"/>
        <v>502.94714386168596</v>
      </c>
      <c r="T554" s="175">
        <f t="shared" si="35"/>
        <v>2.5381176289922758E-2</v>
      </c>
    </row>
    <row r="555" spans="1:20" x14ac:dyDescent="0.35">
      <c r="A555">
        <v>2862.47</v>
      </c>
      <c r="B555">
        <v>792.02627106053524</v>
      </c>
      <c r="C555" s="133">
        <f t="shared" si="32"/>
        <v>522.0708958657907</v>
      </c>
      <c r="D555" s="145">
        <v>14172.2970393051</v>
      </c>
      <c r="Q555" s="8">
        <v>14172.2970393051</v>
      </c>
      <c r="R555" s="176">
        <f t="shared" si="33"/>
        <v>522.0708958657907</v>
      </c>
      <c r="S555" s="175">
        <f t="shared" si="34"/>
        <v>517.10574220589365</v>
      </c>
      <c r="T555" s="175">
        <f t="shared" si="35"/>
        <v>-9.5104969444100851E-3</v>
      </c>
    </row>
    <row r="556" spans="1:20" x14ac:dyDescent="0.35">
      <c r="A556">
        <v>2862.47</v>
      </c>
      <c r="B556">
        <v>910.84999288819643</v>
      </c>
      <c r="C556" s="133">
        <f t="shared" si="32"/>
        <v>539.04571326974235</v>
      </c>
      <c r="D556" s="145">
        <v>23954.0527728093</v>
      </c>
      <c r="Q556" s="8">
        <v>23954.0527728093</v>
      </c>
      <c r="R556" s="176">
        <f t="shared" si="33"/>
        <v>539.04571326974235</v>
      </c>
      <c r="S556" s="175">
        <f t="shared" si="34"/>
        <v>530.07736927247242</v>
      </c>
      <c r="T556" s="175">
        <f t="shared" si="35"/>
        <v>-1.6637446095006947E-2</v>
      </c>
    </row>
    <row r="557" spans="1:20" x14ac:dyDescent="0.35">
      <c r="A557">
        <v>2862.47</v>
      </c>
      <c r="B557">
        <v>1206.2066430303075</v>
      </c>
      <c r="C557" s="133">
        <f t="shared" si="32"/>
        <v>581.23952043290103</v>
      </c>
      <c r="D557" s="145">
        <v>31081.371963744201</v>
      </c>
      <c r="Q557" s="8">
        <v>31081.371963744201</v>
      </c>
      <c r="R557" s="176">
        <f t="shared" si="33"/>
        <v>581.23952043290103</v>
      </c>
      <c r="S557" s="175">
        <f t="shared" si="34"/>
        <v>539.52893697136824</v>
      </c>
      <c r="T557" s="175">
        <f t="shared" si="35"/>
        <v>-7.1761437402720341E-2</v>
      </c>
    </row>
    <row r="558" spans="1:20" x14ac:dyDescent="0.35">
      <c r="A558">
        <v>2862.47</v>
      </c>
      <c r="B558">
        <v>1215.2052941979518</v>
      </c>
      <c r="C558" s="133">
        <f t="shared" si="32"/>
        <v>582.52504202827879</v>
      </c>
      <c r="D558" s="145">
        <v>45016.2336447989</v>
      </c>
      <c r="Q558" s="8">
        <v>45016.2336447989</v>
      </c>
      <c r="R558" s="176">
        <f t="shared" si="33"/>
        <v>582.52504202827879</v>
      </c>
      <c r="S558" s="175">
        <f t="shared" si="34"/>
        <v>558.00801515279068</v>
      </c>
      <c r="T558" s="175">
        <f t="shared" si="35"/>
        <v>-4.2087507156984949E-2</v>
      </c>
    </row>
    <row r="559" spans="1:20" x14ac:dyDescent="0.35">
      <c r="A559">
        <v>2862.47</v>
      </c>
      <c r="B559">
        <v>1309.3682192818351</v>
      </c>
      <c r="C559" s="133">
        <f t="shared" si="32"/>
        <v>595.97688846883364</v>
      </c>
      <c r="D559" s="145">
        <v>54061.366139626101</v>
      </c>
      <c r="Q559" s="8">
        <v>54061.366139626101</v>
      </c>
      <c r="R559" s="176">
        <f t="shared" si="33"/>
        <v>595.97688846883364</v>
      </c>
      <c r="S559" s="175">
        <f t="shared" si="34"/>
        <v>570.00280307095727</v>
      </c>
      <c r="T559" s="175">
        <f t="shared" si="35"/>
        <v>-4.3582370223463229E-2</v>
      </c>
    </row>
    <row r="560" spans="1:20" x14ac:dyDescent="0.35">
      <c r="A560">
        <v>2862.47</v>
      </c>
      <c r="B560">
        <v>1490.7941308789605</v>
      </c>
      <c r="C560" s="133">
        <f t="shared" si="32"/>
        <v>621.89487583985158</v>
      </c>
      <c r="D560" s="145">
        <v>63550.072249703</v>
      </c>
      <c r="Q560" s="8">
        <v>63550.072249703</v>
      </c>
      <c r="R560" s="176">
        <f t="shared" si="33"/>
        <v>621.89487583985158</v>
      </c>
      <c r="S560" s="175">
        <f t="shared" si="34"/>
        <v>582.58581580993837</v>
      </c>
      <c r="T560" s="175">
        <f t="shared" si="35"/>
        <v>-6.3208528574588141E-2</v>
      </c>
    </row>
    <row r="561" spans="1:20" x14ac:dyDescent="0.35">
      <c r="A561">
        <v>2862.47</v>
      </c>
      <c r="B561">
        <v>1446.5177454793634</v>
      </c>
      <c r="C561" s="133">
        <f t="shared" si="32"/>
        <v>615.5696779256233</v>
      </c>
      <c r="D561" s="145">
        <v>71394.000753582499</v>
      </c>
      <c r="Q561" s="8">
        <v>71394.000753582499</v>
      </c>
      <c r="R561" s="176">
        <f t="shared" si="33"/>
        <v>615.5696779256233</v>
      </c>
      <c r="S561" s="175">
        <f t="shared" si="34"/>
        <v>592.98768210687786</v>
      </c>
      <c r="T561" s="175">
        <f t="shared" si="35"/>
        <v>-3.6684711135940518E-2</v>
      </c>
    </row>
    <row r="562" spans="1:20" x14ac:dyDescent="0.35">
      <c r="A562">
        <v>2862.47</v>
      </c>
      <c r="B562">
        <v>495.76515842799921</v>
      </c>
      <c r="C562" s="133">
        <f t="shared" si="32"/>
        <v>479.74787977542843</v>
      </c>
      <c r="D562" s="145">
        <v>3495.45982983364</v>
      </c>
      <c r="Q562" s="8">
        <v>3495.45982983364</v>
      </c>
      <c r="R562" s="176">
        <f t="shared" si="33"/>
        <v>479.74787977542843</v>
      </c>
      <c r="S562" s="175">
        <f t="shared" si="34"/>
        <v>502.94714386168596</v>
      </c>
      <c r="T562" s="175">
        <f t="shared" si="35"/>
        <v>4.8357199821533747E-2</v>
      </c>
    </row>
    <row r="563" spans="1:20" x14ac:dyDescent="0.35">
      <c r="A563">
        <v>2862.47</v>
      </c>
      <c r="B563">
        <v>729.87183417829078</v>
      </c>
      <c r="C563" s="133">
        <f t="shared" si="32"/>
        <v>513.19169059689864</v>
      </c>
      <c r="D563" s="145">
        <v>14172.2970393051</v>
      </c>
      <c r="Q563" s="8">
        <v>14172.2970393051</v>
      </c>
      <c r="R563" s="176">
        <f t="shared" si="33"/>
        <v>513.19169059689864</v>
      </c>
      <c r="S563" s="175">
        <f t="shared" si="34"/>
        <v>517.10574220589365</v>
      </c>
      <c r="T563" s="175">
        <f t="shared" si="35"/>
        <v>7.6268803270032048E-3</v>
      </c>
    </row>
    <row r="564" spans="1:20" x14ac:dyDescent="0.35">
      <c r="A564">
        <v>2862.47</v>
      </c>
      <c r="B564">
        <v>807.69150945361866</v>
      </c>
      <c r="C564" s="133">
        <f t="shared" si="32"/>
        <v>524.30878706480257</v>
      </c>
      <c r="D564" s="145">
        <v>23954.0527728093</v>
      </c>
      <c r="Q564" s="8">
        <v>23954.0527728093</v>
      </c>
      <c r="R564" s="176">
        <f t="shared" si="33"/>
        <v>524.30878706480257</v>
      </c>
      <c r="S564" s="175">
        <f t="shared" si="34"/>
        <v>530.07736927247242</v>
      </c>
      <c r="T564" s="175">
        <f t="shared" si="35"/>
        <v>1.1002261167438521E-2</v>
      </c>
    </row>
    <row r="565" spans="1:20" x14ac:dyDescent="0.35">
      <c r="A565">
        <v>2862.47</v>
      </c>
      <c r="B565">
        <v>1108.0663864155713</v>
      </c>
      <c r="C565" s="133">
        <f t="shared" si="32"/>
        <v>567.219483773653</v>
      </c>
      <c r="D565" s="145">
        <v>31081.371963744201</v>
      </c>
      <c r="Q565" s="8">
        <v>31081.371963744201</v>
      </c>
      <c r="R565" s="176">
        <f t="shared" si="33"/>
        <v>567.219483773653</v>
      </c>
      <c r="S565" s="175">
        <f t="shared" si="34"/>
        <v>539.52893697136824</v>
      </c>
      <c r="T565" s="175">
        <f t="shared" si="35"/>
        <v>-4.8818045914188923E-2</v>
      </c>
    </row>
    <row r="566" spans="1:20" x14ac:dyDescent="0.35">
      <c r="A566">
        <v>2862.47</v>
      </c>
      <c r="B566">
        <v>1098.5905591635242</v>
      </c>
      <c r="C566" s="133">
        <f t="shared" si="32"/>
        <v>565.86579416621771</v>
      </c>
      <c r="D566" s="145">
        <v>45016.2336447989</v>
      </c>
      <c r="Q566" s="8">
        <v>45016.2336447989</v>
      </c>
      <c r="R566" s="176">
        <f t="shared" si="33"/>
        <v>565.86579416621771</v>
      </c>
      <c r="S566" s="175">
        <f t="shared" si="34"/>
        <v>558.00801515279068</v>
      </c>
      <c r="T566" s="175">
        <f t="shared" si="35"/>
        <v>-1.3886294408385624E-2</v>
      </c>
    </row>
    <row r="567" spans="1:20" x14ac:dyDescent="0.35">
      <c r="A567">
        <v>2862.47</v>
      </c>
      <c r="B567">
        <v>1189.3568073897518</v>
      </c>
      <c r="C567" s="133">
        <f t="shared" si="32"/>
        <v>578.83240105567882</v>
      </c>
      <c r="D567" s="145">
        <v>54061.366139626101</v>
      </c>
      <c r="Q567" s="8">
        <v>54061.366139626101</v>
      </c>
      <c r="R567" s="176">
        <f t="shared" si="33"/>
        <v>578.83240105567882</v>
      </c>
      <c r="S567" s="175">
        <f t="shared" si="34"/>
        <v>570.00280307095727</v>
      </c>
      <c r="T567" s="175">
        <f t="shared" si="35"/>
        <v>-1.5254152961406531E-2</v>
      </c>
    </row>
    <row r="568" spans="1:20" x14ac:dyDescent="0.35">
      <c r="A568">
        <v>2862.47</v>
      </c>
      <c r="B568">
        <v>1403.8454571176521</v>
      </c>
      <c r="C568" s="133">
        <f t="shared" si="32"/>
        <v>609.47363673109317</v>
      </c>
      <c r="D568" s="145">
        <v>63550.072249703</v>
      </c>
      <c r="Q568" s="8">
        <v>63550.072249703</v>
      </c>
      <c r="R568" s="176">
        <f t="shared" si="33"/>
        <v>609.47363673109317</v>
      </c>
      <c r="S568" s="175">
        <f t="shared" si="34"/>
        <v>582.58581580993837</v>
      </c>
      <c r="T568" s="175">
        <f t="shared" si="35"/>
        <v>-4.4116462633834952E-2</v>
      </c>
    </row>
    <row r="569" spans="1:20" x14ac:dyDescent="0.35">
      <c r="A569">
        <v>2862.47</v>
      </c>
      <c r="B569">
        <v>1400.0248690509466</v>
      </c>
      <c r="C569" s="133">
        <f t="shared" si="32"/>
        <v>608.92783843584948</v>
      </c>
      <c r="D569" s="145">
        <v>71394.000753582499</v>
      </c>
      <c r="Q569" s="8">
        <v>71394.000753582499</v>
      </c>
      <c r="R569" s="176">
        <f t="shared" si="33"/>
        <v>608.92783843584948</v>
      </c>
      <c r="S569" s="175">
        <f t="shared" si="34"/>
        <v>592.98768210687786</v>
      </c>
      <c r="T569" s="175">
        <f t="shared" si="35"/>
        <v>-2.6177414338482308E-2</v>
      </c>
    </row>
    <row r="570" spans="1:20" x14ac:dyDescent="0.35">
      <c r="A570">
        <v>2862.47</v>
      </c>
      <c r="B570">
        <v>502.58591927159358</v>
      </c>
      <c r="C570" s="133">
        <f t="shared" si="32"/>
        <v>480.72227418165619</v>
      </c>
      <c r="D570" s="145">
        <v>3495.45982983364</v>
      </c>
      <c r="Q570" s="8">
        <v>3495.45982983364</v>
      </c>
      <c r="R570" s="176">
        <f t="shared" si="33"/>
        <v>480.72227418165619</v>
      </c>
      <c r="S570" s="175">
        <f t="shared" si="34"/>
        <v>502.94714386168596</v>
      </c>
      <c r="T570" s="175">
        <f t="shared" si="35"/>
        <v>4.6232244424004865E-2</v>
      </c>
    </row>
    <row r="571" spans="1:20" x14ac:dyDescent="0.35">
      <c r="A571">
        <v>2862.47</v>
      </c>
      <c r="B571">
        <v>734.3075734922686</v>
      </c>
      <c r="C571" s="133">
        <f t="shared" si="32"/>
        <v>513.82536764175268</v>
      </c>
      <c r="D571" s="145">
        <v>14172.2970393051</v>
      </c>
      <c r="Q571" s="8">
        <v>14172.2970393051</v>
      </c>
      <c r="R571" s="176">
        <f t="shared" si="33"/>
        <v>513.82536764175268</v>
      </c>
      <c r="S571" s="175">
        <f t="shared" si="34"/>
        <v>517.10574220589365</v>
      </c>
      <c r="T571" s="175">
        <f t="shared" si="35"/>
        <v>6.384220730861534E-3</v>
      </c>
    </row>
    <row r="572" spans="1:20" x14ac:dyDescent="0.35">
      <c r="A572">
        <v>2862.47</v>
      </c>
      <c r="B572">
        <v>812.67377599454358</v>
      </c>
      <c r="C572" s="133">
        <f t="shared" si="32"/>
        <v>525.02053942779196</v>
      </c>
      <c r="D572" s="145">
        <v>23954.0527728093</v>
      </c>
      <c r="Q572" s="8">
        <v>23954.0527728093</v>
      </c>
      <c r="R572" s="176">
        <f t="shared" si="33"/>
        <v>525.02053942779196</v>
      </c>
      <c r="S572" s="175">
        <f t="shared" si="34"/>
        <v>530.07736927247242</v>
      </c>
      <c r="T572" s="175">
        <f t="shared" si="35"/>
        <v>9.631680029493328E-3</v>
      </c>
    </row>
    <row r="573" spans="1:20" x14ac:dyDescent="0.35">
      <c r="A573">
        <v>2862.47</v>
      </c>
      <c r="B573">
        <v>1108.0349762407686</v>
      </c>
      <c r="C573" s="133">
        <f t="shared" si="32"/>
        <v>567.21499660582401</v>
      </c>
      <c r="D573" s="145">
        <v>31081.371963744201</v>
      </c>
      <c r="Q573" s="8">
        <v>31081.371963744201</v>
      </c>
      <c r="R573" s="176">
        <f t="shared" si="33"/>
        <v>567.21499660582401</v>
      </c>
      <c r="S573" s="175">
        <f t="shared" si="34"/>
        <v>539.52893697136824</v>
      </c>
      <c r="T573" s="175">
        <f t="shared" si="35"/>
        <v>-4.8810521231150927E-2</v>
      </c>
    </row>
    <row r="574" spans="1:20" x14ac:dyDescent="0.35">
      <c r="A574">
        <v>2862.47</v>
      </c>
      <c r="B574">
        <v>1097.751757923402</v>
      </c>
      <c r="C574" s="133">
        <f t="shared" si="32"/>
        <v>565.7459654176289</v>
      </c>
      <c r="D574" s="145">
        <v>45016.2336447989</v>
      </c>
      <c r="Q574" s="8">
        <v>45016.2336447989</v>
      </c>
      <c r="R574" s="176">
        <f t="shared" si="33"/>
        <v>565.7459654176289</v>
      </c>
      <c r="S574" s="175">
        <f t="shared" si="34"/>
        <v>558.00801515279068</v>
      </c>
      <c r="T574" s="175">
        <f t="shared" si="35"/>
        <v>-1.3677428983742024E-2</v>
      </c>
    </row>
    <row r="575" spans="1:20" x14ac:dyDescent="0.35">
      <c r="A575">
        <v>2862.47</v>
      </c>
      <c r="B575">
        <v>1187.6247178734156</v>
      </c>
      <c r="C575" s="133">
        <f t="shared" si="32"/>
        <v>578.58495969620219</v>
      </c>
      <c r="D575" s="145">
        <v>54061.366139626101</v>
      </c>
      <c r="Q575" s="8">
        <v>54061.366139626101</v>
      </c>
      <c r="R575" s="176">
        <f t="shared" si="33"/>
        <v>578.58495969620219</v>
      </c>
      <c r="S575" s="175">
        <f t="shared" si="34"/>
        <v>570.00280307095727</v>
      </c>
      <c r="T575" s="175">
        <f t="shared" si="35"/>
        <v>-1.4833010228525789E-2</v>
      </c>
    </row>
    <row r="576" spans="1:20" x14ac:dyDescent="0.35">
      <c r="A576">
        <v>2862.47</v>
      </c>
      <c r="B576">
        <v>1400.5360677001881</v>
      </c>
      <c r="C576" s="133">
        <f t="shared" si="32"/>
        <v>609.00086681431253</v>
      </c>
      <c r="D576" s="145">
        <v>63550.072249703</v>
      </c>
      <c r="Q576" s="8">
        <v>63550.072249703</v>
      </c>
      <c r="R576" s="176">
        <f t="shared" si="33"/>
        <v>609.00086681431253</v>
      </c>
      <c r="S576" s="175">
        <f t="shared" si="34"/>
        <v>582.58581580993837</v>
      </c>
      <c r="T576" s="175">
        <f t="shared" si="35"/>
        <v>-4.3374406250932696E-2</v>
      </c>
    </row>
    <row r="577" spans="1:20" x14ac:dyDescent="0.35">
      <c r="A577">
        <v>2862.47</v>
      </c>
      <c r="B577">
        <v>1397.5180474994354</v>
      </c>
      <c r="C577" s="133">
        <f t="shared" si="32"/>
        <v>608.56972107134789</v>
      </c>
      <c r="D577" s="145">
        <v>71394.000753582499</v>
      </c>
      <c r="Q577" s="8">
        <v>71394.000753582499</v>
      </c>
      <c r="R577" s="176">
        <f t="shared" si="33"/>
        <v>608.56972107134789</v>
      </c>
      <c r="S577" s="175">
        <f t="shared" si="34"/>
        <v>592.98768210687786</v>
      </c>
      <c r="T577" s="175">
        <f t="shared" si="35"/>
        <v>-2.5604361217707039E-2</v>
      </c>
    </row>
    <row r="578" spans="1:20" x14ac:dyDescent="0.35">
      <c r="A578">
        <v>2862.47</v>
      </c>
      <c r="B578">
        <v>512.83084562414365</v>
      </c>
      <c r="C578" s="133">
        <f t="shared" si="32"/>
        <v>482.18583508916333</v>
      </c>
      <c r="D578" s="145">
        <v>3495.45982983364</v>
      </c>
      <c r="Q578" s="8">
        <v>3495.45982983364</v>
      </c>
      <c r="R578" s="176">
        <f t="shared" si="33"/>
        <v>482.18583508916333</v>
      </c>
      <c r="S578" s="175">
        <f t="shared" si="34"/>
        <v>502.94714386168596</v>
      </c>
      <c r="T578" s="175">
        <f t="shared" si="35"/>
        <v>4.3056654222709767E-2</v>
      </c>
    </row>
    <row r="579" spans="1:20" x14ac:dyDescent="0.35">
      <c r="A579">
        <v>2862.47</v>
      </c>
      <c r="B579">
        <v>746.82784792302971</v>
      </c>
      <c r="C579" s="133">
        <f t="shared" ref="C579:C642" si="36">SUM(A579:B579)/7</f>
        <v>515.61397827471853</v>
      </c>
      <c r="D579" s="145">
        <v>14172.2970393051</v>
      </c>
      <c r="Q579" s="8">
        <v>14172.2970393051</v>
      </c>
      <c r="R579" s="176">
        <f t="shared" ref="R579:R642" si="37">C579</f>
        <v>515.61397827471853</v>
      </c>
      <c r="S579" s="175">
        <f t="shared" ref="S579:S642" si="38">$G$17+Q579*$G$18</f>
        <v>517.10574220589365</v>
      </c>
      <c r="T579" s="175">
        <f t="shared" ref="T579:T642" si="39">S579/R579-1</f>
        <v>2.8931797701967632E-3</v>
      </c>
    </row>
    <row r="580" spans="1:20" x14ac:dyDescent="0.35">
      <c r="A580">
        <v>2862.47</v>
      </c>
      <c r="B580">
        <v>832.31504231806855</v>
      </c>
      <c r="C580" s="133">
        <f t="shared" si="36"/>
        <v>527.82643461686689</v>
      </c>
      <c r="D580" s="145">
        <v>23954.0527728093</v>
      </c>
      <c r="Q580" s="8">
        <v>23954.0527728093</v>
      </c>
      <c r="R580" s="176">
        <f t="shared" si="37"/>
        <v>527.82643461686689</v>
      </c>
      <c r="S580" s="175">
        <f t="shared" si="38"/>
        <v>530.07736927247242</v>
      </c>
      <c r="T580" s="175">
        <f t="shared" si="39"/>
        <v>4.2645356654775757E-3</v>
      </c>
    </row>
    <row r="581" spans="1:20" x14ac:dyDescent="0.35">
      <c r="A581">
        <v>2862.47</v>
      </c>
      <c r="B581">
        <v>1132.413641290877</v>
      </c>
      <c r="C581" s="133">
        <f t="shared" si="36"/>
        <v>570.69766304155382</v>
      </c>
      <c r="D581" s="145">
        <v>31081.371963744201</v>
      </c>
      <c r="Q581" s="8">
        <v>31081.371963744201</v>
      </c>
      <c r="R581" s="176">
        <f t="shared" si="37"/>
        <v>570.69766304155382</v>
      </c>
      <c r="S581" s="175">
        <f t="shared" si="38"/>
        <v>539.52893697136824</v>
      </c>
      <c r="T581" s="175">
        <f t="shared" si="39"/>
        <v>-5.4615128269617785E-2</v>
      </c>
    </row>
    <row r="582" spans="1:20" x14ac:dyDescent="0.35">
      <c r="A582">
        <v>2862.47</v>
      </c>
      <c r="B582">
        <v>1129.5334282300018</v>
      </c>
      <c r="C582" s="133">
        <f t="shared" si="36"/>
        <v>570.28620403285743</v>
      </c>
      <c r="D582" s="145">
        <v>45016.2336447989</v>
      </c>
      <c r="Q582" s="8">
        <v>45016.2336447989</v>
      </c>
      <c r="R582" s="176">
        <f t="shared" si="37"/>
        <v>570.28620403285743</v>
      </c>
      <c r="S582" s="175">
        <f t="shared" si="38"/>
        <v>558.00801515279068</v>
      </c>
      <c r="T582" s="175">
        <f t="shared" si="39"/>
        <v>-2.1529871831441505E-2</v>
      </c>
    </row>
    <row r="583" spans="1:20" x14ac:dyDescent="0.35">
      <c r="A583">
        <v>2862.47</v>
      </c>
      <c r="B583">
        <v>1239.8011326174742</v>
      </c>
      <c r="C583" s="133">
        <f t="shared" si="36"/>
        <v>586.03873323106768</v>
      </c>
      <c r="D583" s="145">
        <v>54061.366139626101</v>
      </c>
      <c r="Q583" s="8">
        <v>54061.366139626101</v>
      </c>
      <c r="R583" s="176">
        <f t="shared" si="37"/>
        <v>586.03873323106768</v>
      </c>
      <c r="S583" s="175">
        <f t="shared" si="38"/>
        <v>570.00280307095727</v>
      </c>
      <c r="T583" s="175">
        <f t="shared" si="39"/>
        <v>-2.7363259885055502E-2</v>
      </c>
    </row>
    <row r="584" spans="1:20" x14ac:dyDescent="0.35">
      <c r="A584">
        <v>2862.47</v>
      </c>
      <c r="B584">
        <v>1495.319223786013</v>
      </c>
      <c r="C584" s="133">
        <f t="shared" si="36"/>
        <v>622.5413176837161</v>
      </c>
      <c r="D584" s="145">
        <v>63550.072249703</v>
      </c>
      <c r="Q584" s="8">
        <v>63550.072249703</v>
      </c>
      <c r="R584" s="176">
        <f t="shared" si="37"/>
        <v>622.5413176837161</v>
      </c>
      <c r="S584" s="175">
        <f t="shared" si="38"/>
        <v>582.58581580993837</v>
      </c>
      <c r="T584" s="175">
        <f t="shared" si="39"/>
        <v>-6.4181285223669726E-2</v>
      </c>
    </row>
    <row r="585" spans="1:20" x14ac:dyDescent="0.35">
      <c r="A585">
        <v>2862.47</v>
      </c>
      <c r="B585">
        <v>1411.1963033787879</v>
      </c>
      <c r="C585" s="133">
        <f t="shared" si="36"/>
        <v>610.52375762554118</v>
      </c>
      <c r="D585" s="145">
        <v>71394.000753582499</v>
      </c>
      <c r="Q585" s="8">
        <v>71394.000753582499</v>
      </c>
      <c r="R585" s="176">
        <f t="shared" si="37"/>
        <v>610.52375762554118</v>
      </c>
      <c r="S585" s="175">
        <f t="shared" si="38"/>
        <v>592.98768210687786</v>
      </c>
      <c r="T585" s="175">
        <f t="shared" si="39"/>
        <v>-2.8723002667193298E-2</v>
      </c>
    </row>
    <row r="586" spans="1:20" x14ac:dyDescent="0.35">
      <c r="A586">
        <v>2862.47</v>
      </c>
      <c r="B586">
        <v>519.85471524759362</v>
      </c>
      <c r="C586" s="133">
        <f t="shared" si="36"/>
        <v>483.18924503537045</v>
      </c>
      <c r="D586" s="145">
        <v>3495.45982983364</v>
      </c>
      <c r="Q586" s="8">
        <v>3495.45982983364</v>
      </c>
      <c r="R586" s="176">
        <f t="shared" si="37"/>
        <v>483.18924503537045</v>
      </c>
      <c r="S586" s="175">
        <f t="shared" si="38"/>
        <v>502.94714386168596</v>
      </c>
      <c r="T586" s="175">
        <f t="shared" si="39"/>
        <v>4.0890601414088179E-2</v>
      </c>
    </row>
    <row r="587" spans="1:20" x14ac:dyDescent="0.35">
      <c r="A587">
        <v>2862.47</v>
      </c>
      <c r="B587">
        <v>750.94107018360194</v>
      </c>
      <c r="C587" s="133">
        <f t="shared" si="36"/>
        <v>516.20158145480025</v>
      </c>
      <c r="D587" s="145">
        <v>14172.2970393051</v>
      </c>
      <c r="Q587" s="8">
        <v>14172.2970393051</v>
      </c>
      <c r="R587" s="176">
        <f t="shared" si="37"/>
        <v>516.20158145480025</v>
      </c>
      <c r="S587" s="175">
        <f t="shared" si="38"/>
        <v>517.10574220589365</v>
      </c>
      <c r="T587" s="175">
        <f t="shared" si="39"/>
        <v>1.7515652481057131E-3</v>
      </c>
    </row>
    <row r="588" spans="1:20" x14ac:dyDescent="0.35">
      <c r="A588">
        <v>2862.47</v>
      </c>
      <c r="B588">
        <v>836.80675923114359</v>
      </c>
      <c r="C588" s="133">
        <f t="shared" si="36"/>
        <v>528.4681084615919</v>
      </c>
      <c r="D588" s="145">
        <v>23954.0527728093</v>
      </c>
      <c r="Q588" s="8">
        <v>23954.0527728093</v>
      </c>
      <c r="R588" s="176">
        <f t="shared" si="37"/>
        <v>528.4681084615919</v>
      </c>
      <c r="S588" s="175">
        <f t="shared" si="38"/>
        <v>530.07736927247242</v>
      </c>
      <c r="T588" s="175">
        <f t="shared" si="39"/>
        <v>3.0451427155466781E-3</v>
      </c>
    </row>
    <row r="589" spans="1:20" x14ac:dyDescent="0.35">
      <c r="A589">
        <v>2862.47</v>
      </c>
      <c r="B589">
        <v>1132.271852963602</v>
      </c>
      <c r="C589" s="133">
        <f t="shared" si="36"/>
        <v>570.67740756622879</v>
      </c>
      <c r="D589" s="145">
        <v>31081.371963744201</v>
      </c>
      <c r="Q589" s="8">
        <v>31081.371963744201</v>
      </c>
      <c r="R589" s="176">
        <f t="shared" si="37"/>
        <v>570.67740756622879</v>
      </c>
      <c r="S589" s="175">
        <f t="shared" si="38"/>
        <v>539.52893697136824</v>
      </c>
      <c r="T589" s="175">
        <f t="shared" si="39"/>
        <v>-5.4581573025117014E-2</v>
      </c>
    </row>
    <row r="590" spans="1:20" x14ac:dyDescent="0.35">
      <c r="A590">
        <v>2862.47</v>
      </c>
      <c r="B590">
        <v>1128.0915433533241</v>
      </c>
      <c r="C590" s="133">
        <f t="shared" si="36"/>
        <v>570.08022047904626</v>
      </c>
      <c r="D590" s="145">
        <v>45016.2336447989</v>
      </c>
      <c r="Q590" s="8">
        <v>45016.2336447989</v>
      </c>
      <c r="R590" s="176">
        <f t="shared" si="37"/>
        <v>570.08022047904626</v>
      </c>
      <c r="S590" s="175">
        <f t="shared" si="38"/>
        <v>558.00801515279068</v>
      </c>
      <c r="T590" s="175">
        <f t="shared" si="39"/>
        <v>-2.1176327282695695E-2</v>
      </c>
    </row>
    <row r="591" spans="1:20" x14ac:dyDescent="0.35">
      <c r="A591">
        <v>2862.47</v>
      </c>
      <c r="B591">
        <v>1237.3434152620966</v>
      </c>
      <c r="C591" s="133">
        <f t="shared" si="36"/>
        <v>585.68763075172808</v>
      </c>
      <c r="D591" s="145">
        <v>54061.366139626101</v>
      </c>
      <c r="Q591" s="8">
        <v>54061.366139626101</v>
      </c>
      <c r="R591" s="176">
        <f t="shared" si="37"/>
        <v>585.68763075172808</v>
      </c>
      <c r="S591" s="175">
        <f t="shared" si="38"/>
        <v>570.00280307095727</v>
      </c>
      <c r="T591" s="175">
        <f t="shared" si="39"/>
        <v>-2.678019281479338E-2</v>
      </c>
    </row>
    <row r="592" spans="1:20" x14ac:dyDescent="0.35">
      <c r="A592">
        <v>2862.47</v>
      </c>
      <c r="B592">
        <v>1490.9661830017712</v>
      </c>
      <c r="C592" s="133">
        <f t="shared" si="36"/>
        <v>621.9194547145388</v>
      </c>
      <c r="D592" s="145">
        <v>63550.072249703</v>
      </c>
      <c r="Q592" s="8">
        <v>63550.072249703</v>
      </c>
      <c r="R592" s="176">
        <f t="shared" si="37"/>
        <v>621.9194547145388</v>
      </c>
      <c r="S592" s="175">
        <f t="shared" si="38"/>
        <v>582.58581580993837</v>
      </c>
      <c r="T592" s="175">
        <f t="shared" si="39"/>
        <v>-6.3245551504180875E-2</v>
      </c>
    </row>
    <row r="593" spans="1:20" x14ac:dyDescent="0.35">
      <c r="A593">
        <v>2862.47</v>
      </c>
      <c r="B593">
        <v>1408.4143472600854</v>
      </c>
      <c r="C593" s="133">
        <f t="shared" si="36"/>
        <v>610.12633532286941</v>
      </c>
      <c r="D593" s="145">
        <v>71394.000753582499</v>
      </c>
      <c r="Q593" s="8">
        <v>71394.000753582499</v>
      </c>
      <c r="R593" s="176">
        <f t="shared" si="37"/>
        <v>610.12633532286941</v>
      </c>
      <c r="S593" s="175">
        <f t="shared" si="38"/>
        <v>592.98768210687786</v>
      </c>
      <c r="T593" s="175">
        <f t="shared" si="39"/>
        <v>-2.8090335105633524E-2</v>
      </c>
    </row>
    <row r="594" spans="1:20" x14ac:dyDescent="0.35">
      <c r="A594">
        <v>2862.47</v>
      </c>
      <c r="B594">
        <v>576.44109562129916</v>
      </c>
      <c r="C594" s="133">
        <f t="shared" si="36"/>
        <v>491.27301366018554</v>
      </c>
      <c r="D594" s="145">
        <v>3495.45982983364</v>
      </c>
      <c r="Q594" s="8">
        <v>3495.45982983364</v>
      </c>
      <c r="R594" s="176">
        <f t="shared" si="37"/>
        <v>491.27301366018554</v>
      </c>
      <c r="S594" s="175">
        <f t="shared" si="38"/>
        <v>502.94714386168596</v>
      </c>
      <c r="T594" s="175">
        <f t="shared" si="39"/>
        <v>2.3763019496070736E-2</v>
      </c>
    </row>
    <row r="595" spans="1:20" x14ac:dyDescent="0.35">
      <c r="A595">
        <v>2862.47</v>
      </c>
      <c r="B595">
        <v>793.10420205325192</v>
      </c>
      <c r="C595" s="133">
        <f t="shared" si="36"/>
        <v>522.22488600760732</v>
      </c>
      <c r="D595" s="145">
        <v>14172.2970393051</v>
      </c>
      <c r="Q595" s="8">
        <v>14172.2970393051</v>
      </c>
      <c r="R595" s="176">
        <f t="shared" si="37"/>
        <v>522.22488600760732</v>
      </c>
      <c r="S595" s="175">
        <f t="shared" si="38"/>
        <v>517.10574220589365</v>
      </c>
      <c r="T595" s="175">
        <f t="shared" si="39"/>
        <v>-9.8025657889446727E-3</v>
      </c>
    </row>
    <row r="596" spans="1:20" x14ac:dyDescent="0.35">
      <c r="A596">
        <v>2862.47</v>
      </c>
      <c r="B596">
        <v>889.27777218279357</v>
      </c>
      <c r="C596" s="133">
        <f t="shared" si="36"/>
        <v>535.96396745468485</v>
      </c>
      <c r="D596" s="145">
        <v>23954.0527728093</v>
      </c>
      <c r="Q596" s="8">
        <v>23954.0527728093</v>
      </c>
      <c r="R596" s="176">
        <f t="shared" si="37"/>
        <v>535.96396745468485</v>
      </c>
      <c r="S596" s="175">
        <f t="shared" si="38"/>
        <v>530.07736927247242</v>
      </c>
      <c r="T596" s="175">
        <f t="shared" si="39"/>
        <v>-1.0983197639513165E-2</v>
      </c>
    </row>
    <row r="597" spans="1:20" x14ac:dyDescent="0.35">
      <c r="A597">
        <v>2862.47</v>
      </c>
      <c r="B597">
        <v>1189.1162343770379</v>
      </c>
      <c r="C597" s="133">
        <f t="shared" si="36"/>
        <v>578.79803348243399</v>
      </c>
      <c r="D597" s="145">
        <v>31081.371963744201</v>
      </c>
      <c r="Q597" s="8">
        <v>31081.371963744201</v>
      </c>
      <c r="R597" s="176">
        <f t="shared" si="37"/>
        <v>578.79803348243399</v>
      </c>
      <c r="S597" s="175">
        <f t="shared" si="38"/>
        <v>539.52893697136824</v>
      </c>
      <c r="T597" s="175">
        <f t="shared" si="39"/>
        <v>-6.7845939756907558E-2</v>
      </c>
    </row>
    <row r="598" spans="1:20" x14ac:dyDescent="0.35">
      <c r="A598">
        <v>2862.47</v>
      </c>
      <c r="B598">
        <v>1206.3786128382685</v>
      </c>
      <c r="C598" s="133">
        <f t="shared" si="36"/>
        <v>581.26408754832403</v>
      </c>
      <c r="D598" s="145">
        <v>45016.2336447989</v>
      </c>
      <c r="Q598" s="8">
        <v>45016.2336447989</v>
      </c>
      <c r="R598" s="176">
        <f t="shared" si="37"/>
        <v>581.26408754832403</v>
      </c>
      <c r="S598" s="175">
        <f t="shared" si="38"/>
        <v>558.00801515279068</v>
      </c>
      <c r="T598" s="175">
        <f t="shared" si="39"/>
        <v>-4.0009477436708019E-2</v>
      </c>
    </row>
    <row r="599" spans="1:20" x14ac:dyDescent="0.35">
      <c r="A599">
        <v>2862.47</v>
      </c>
      <c r="B599">
        <v>1310.3879315373129</v>
      </c>
      <c r="C599" s="133">
        <f t="shared" si="36"/>
        <v>596.12256164818757</v>
      </c>
      <c r="D599" s="145">
        <v>54061.366139626101</v>
      </c>
      <c r="Q599" s="8">
        <v>54061.366139626101</v>
      </c>
      <c r="R599" s="176">
        <f t="shared" si="37"/>
        <v>596.12256164818757</v>
      </c>
      <c r="S599" s="175">
        <f t="shared" si="38"/>
        <v>570.00280307095727</v>
      </c>
      <c r="T599" s="175">
        <f t="shared" si="39"/>
        <v>-4.3816087928316594E-2</v>
      </c>
    </row>
    <row r="600" spans="1:20" x14ac:dyDescent="0.35">
      <c r="A600">
        <v>2862.47</v>
      </c>
      <c r="B600">
        <v>1489.9730905011656</v>
      </c>
      <c r="C600" s="133">
        <f t="shared" si="36"/>
        <v>621.77758435730925</v>
      </c>
      <c r="D600" s="145">
        <v>63550.072249703</v>
      </c>
      <c r="Q600" s="8">
        <v>63550.072249703</v>
      </c>
      <c r="R600" s="176">
        <f t="shared" si="37"/>
        <v>621.77758435730925</v>
      </c>
      <c r="S600" s="175">
        <f t="shared" si="38"/>
        <v>582.58581580993837</v>
      </c>
      <c r="T600" s="175">
        <f t="shared" si="39"/>
        <v>-6.303181319712714E-2</v>
      </c>
    </row>
    <row r="601" spans="1:20" x14ac:dyDescent="0.35">
      <c r="A601">
        <v>2862.47</v>
      </c>
      <c r="B601">
        <v>1405.4893916994629</v>
      </c>
      <c r="C601" s="133">
        <f t="shared" si="36"/>
        <v>609.70848452849464</v>
      </c>
      <c r="D601" s="145">
        <v>71394.000753582499</v>
      </c>
      <c r="Q601" s="8">
        <v>71394.000753582499</v>
      </c>
      <c r="R601" s="176">
        <f t="shared" si="37"/>
        <v>609.70848452849464</v>
      </c>
      <c r="S601" s="175">
        <f t="shared" si="38"/>
        <v>592.98768210687786</v>
      </c>
      <c r="T601" s="175">
        <f t="shared" si="39"/>
        <v>-2.7424257404827568E-2</v>
      </c>
    </row>
    <row r="602" spans="1:20" x14ac:dyDescent="0.35">
      <c r="A602">
        <v>2862.47</v>
      </c>
      <c r="B602">
        <v>583.39670636714084</v>
      </c>
      <c r="C602" s="133">
        <f t="shared" si="36"/>
        <v>492.26667233816295</v>
      </c>
      <c r="D602" s="145">
        <v>3495.45982983364</v>
      </c>
      <c r="Q602" s="8">
        <v>3495.45982983364</v>
      </c>
      <c r="R602" s="176">
        <f t="shared" si="37"/>
        <v>492.26667233816295</v>
      </c>
      <c r="S602" s="175">
        <f t="shared" si="38"/>
        <v>502.94714386168596</v>
      </c>
      <c r="T602" s="175">
        <f t="shared" si="39"/>
        <v>2.1696515575171826E-2</v>
      </c>
    </row>
    <row r="603" spans="1:20" x14ac:dyDescent="0.35">
      <c r="A603">
        <v>2862.47</v>
      </c>
      <c r="B603">
        <v>797.02741217512141</v>
      </c>
      <c r="C603" s="133">
        <f t="shared" si="36"/>
        <v>522.78534459644584</v>
      </c>
      <c r="D603" s="145">
        <v>14172.2970393051</v>
      </c>
      <c r="Q603" s="8">
        <v>14172.2970393051</v>
      </c>
      <c r="R603" s="176">
        <f t="shared" si="37"/>
        <v>522.78534459644584</v>
      </c>
      <c r="S603" s="175">
        <f t="shared" si="38"/>
        <v>517.10574220589365</v>
      </c>
      <c r="T603" s="175">
        <f t="shared" si="39"/>
        <v>-1.0864119373767966E-2</v>
      </c>
    </row>
    <row r="604" spans="1:20" x14ac:dyDescent="0.35">
      <c r="A604">
        <v>2862.47</v>
      </c>
      <c r="B604">
        <v>893.24426291834641</v>
      </c>
      <c r="C604" s="133">
        <f t="shared" si="36"/>
        <v>536.53060898833519</v>
      </c>
      <c r="D604" s="145">
        <v>23954.0527728093</v>
      </c>
      <c r="Q604" s="8">
        <v>23954.0527728093</v>
      </c>
      <c r="R604" s="176">
        <f t="shared" si="37"/>
        <v>536.53060898833519</v>
      </c>
      <c r="S604" s="175">
        <f t="shared" si="38"/>
        <v>530.07736927247242</v>
      </c>
      <c r="T604" s="175">
        <f t="shared" si="39"/>
        <v>-1.2027719589066455E-2</v>
      </c>
    </row>
    <row r="605" spans="1:20" x14ac:dyDescent="0.35">
      <c r="A605">
        <v>2862.47</v>
      </c>
      <c r="B605">
        <v>1188.9947073940214</v>
      </c>
      <c r="C605" s="133">
        <f t="shared" si="36"/>
        <v>578.78067248486025</v>
      </c>
      <c r="D605" s="145">
        <v>31081.371963744201</v>
      </c>
      <c r="Q605" s="8">
        <v>31081.371963744201</v>
      </c>
      <c r="R605" s="176">
        <f t="shared" si="37"/>
        <v>578.78067248486025</v>
      </c>
      <c r="S605" s="175">
        <f t="shared" si="38"/>
        <v>539.52893697136824</v>
      </c>
      <c r="T605" s="175">
        <f t="shared" si="39"/>
        <v>-6.7817979036815079E-2</v>
      </c>
    </row>
    <row r="606" spans="1:20" x14ac:dyDescent="0.35">
      <c r="A606">
        <v>2862.47</v>
      </c>
      <c r="B606">
        <v>1204.8340578308212</v>
      </c>
      <c r="C606" s="133">
        <f t="shared" si="36"/>
        <v>581.04343683297441</v>
      </c>
      <c r="D606" s="145">
        <v>45016.2336447989</v>
      </c>
      <c r="Q606" s="8">
        <v>45016.2336447989</v>
      </c>
      <c r="R606" s="176">
        <f t="shared" si="37"/>
        <v>581.04343683297441</v>
      </c>
      <c r="S606" s="175">
        <f t="shared" si="38"/>
        <v>558.00801515279068</v>
      </c>
      <c r="T606" s="175">
        <f t="shared" si="39"/>
        <v>-3.9644921911071274E-2</v>
      </c>
    </row>
    <row r="607" spans="1:20" x14ac:dyDescent="0.35">
      <c r="A607">
        <v>2862.47</v>
      </c>
      <c r="B607">
        <v>1308.1121003945464</v>
      </c>
      <c r="C607" s="133">
        <f t="shared" si="36"/>
        <v>595.79744291350653</v>
      </c>
      <c r="D607" s="145">
        <v>54061.366139626101</v>
      </c>
      <c r="Q607" s="8">
        <v>54061.366139626101</v>
      </c>
      <c r="R607" s="176">
        <f t="shared" si="37"/>
        <v>595.79744291350653</v>
      </c>
      <c r="S607" s="175">
        <f t="shared" si="38"/>
        <v>570.00280307095727</v>
      </c>
      <c r="T607" s="175">
        <f t="shared" si="39"/>
        <v>-4.3294311094070781E-2</v>
      </c>
    </row>
    <row r="608" spans="1:20" x14ac:dyDescent="0.35">
      <c r="A608">
        <v>2862.47</v>
      </c>
      <c r="B608">
        <v>1486.1408930576963</v>
      </c>
      <c r="C608" s="133">
        <f t="shared" si="36"/>
        <v>621.23012757967081</v>
      </c>
      <c r="D608" s="145">
        <v>63550.072249703</v>
      </c>
      <c r="Q608" s="8">
        <v>63550.072249703</v>
      </c>
      <c r="R608" s="176">
        <f t="shared" si="37"/>
        <v>621.23012757967081</v>
      </c>
      <c r="S608" s="175">
        <f t="shared" si="38"/>
        <v>582.58581580993837</v>
      </c>
      <c r="T608" s="175">
        <f t="shared" si="39"/>
        <v>-6.2206113409682406E-2</v>
      </c>
    </row>
    <row r="609" spans="1:20" x14ac:dyDescent="0.35">
      <c r="A609">
        <v>2862.47</v>
      </c>
      <c r="B609">
        <v>1402.9790735099186</v>
      </c>
      <c r="C609" s="133">
        <f t="shared" si="36"/>
        <v>609.34986764427413</v>
      </c>
      <c r="D609" s="145">
        <v>71394.000753582499</v>
      </c>
      <c r="Q609" s="8">
        <v>71394.000753582499</v>
      </c>
      <c r="R609" s="176">
        <f t="shared" si="37"/>
        <v>609.34986764427413</v>
      </c>
      <c r="S609" s="175">
        <f t="shared" si="38"/>
        <v>592.98768210687786</v>
      </c>
      <c r="T609" s="175">
        <f t="shared" si="39"/>
        <v>-2.6851873457611308E-2</v>
      </c>
    </row>
    <row r="610" spans="1:20" x14ac:dyDescent="0.35">
      <c r="A610">
        <v>2862.47</v>
      </c>
      <c r="B610">
        <v>591.1954591905353</v>
      </c>
      <c r="C610" s="133">
        <f t="shared" si="36"/>
        <v>493.3807798843622</v>
      </c>
      <c r="D610" s="145">
        <v>3495.45982983364</v>
      </c>
      <c r="Q610" s="8">
        <v>3495.45982983364</v>
      </c>
      <c r="R610" s="176">
        <f t="shared" si="37"/>
        <v>493.3807798843622</v>
      </c>
      <c r="S610" s="175">
        <f t="shared" si="38"/>
        <v>502.94714386168596</v>
      </c>
      <c r="T610" s="175">
        <f t="shared" si="39"/>
        <v>1.9389413547009182E-2</v>
      </c>
    </row>
    <row r="611" spans="1:20" x14ac:dyDescent="0.35">
      <c r="A611">
        <v>2862.47</v>
      </c>
      <c r="B611">
        <v>810.22070258494637</v>
      </c>
      <c r="C611" s="133">
        <f t="shared" si="36"/>
        <v>524.67010036927798</v>
      </c>
      <c r="D611" s="145">
        <v>14172.2970393051</v>
      </c>
      <c r="Q611" s="8">
        <v>14172.2970393051</v>
      </c>
      <c r="R611" s="176">
        <f t="shared" si="37"/>
        <v>524.67010036927798</v>
      </c>
      <c r="S611" s="175">
        <f t="shared" si="38"/>
        <v>517.10574220589365</v>
      </c>
      <c r="T611" s="175">
        <f t="shared" si="39"/>
        <v>-1.441736084838896E-2</v>
      </c>
    </row>
    <row r="612" spans="1:20" x14ac:dyDescent="0.35">
      <c r="A612">
        <v>2862.47</v>
      </c>
      <c r="B612">
        <v>934.10462360284919</v>
      </c>
      <c r="C612" s="133">
        <f t="shared" si="36"/>
        <v>542.36780337183552</v>
      </c>
      <c r="D612" s="145">
        <v>23954.0527728093</v>
      </c>
      <c r="Q612" s="8">
        <v>23954.0527728093</v>
      </c>
      <c r="R612" s="176">
        <f t="shared" si="37"/>
        <v>542.36780337183552</v>
      </c>
      <c r="S612" s="175">
        <f t="shared" si="38"/>
        <v>530.07736927247242</v>
      </c>
      <c r="T612" s="175">
        <f t="shared" si="39"/>
        <v>-2.266070003225662E-2</v>
      </c>
    </row>
    <row r="613" spans="1:20" x14ac:dyDescent="0.35">
      <c r="A613">
        <v>2862.47</v>
      </c>
      <c r="B613">
        <v>1239.6483849058463</v>
      </c>
      <c r="C613" s="133">
        <f t="shared" si="36"/>
        <v>586.01691212940659</v>
      </c>
      <c r="D613" s="145">
        <v>31081.371963744201</v>
      </c>
      <c r="Q613" s="8">
        <v>31081.371963744201</v>
      </c>
      <c r="R613" s="176">
        <f t="shared" si="37"/>
        <v>586.01691212940659</v>
      </c>
      <c r="S613" s="175">
        <f t="shared" si="38"/>
        <v>539.52893697136824</v>
      </c>
      <c r="T613" s="175">
        <f t="shared" si="39"/>
        <v>-7.9328726178081177E-2</v>
      </c>
    </row>
    <row r="614" spans="1:20" x14ac:dyDescent="0.35">
      <c r="A614">
        <v>2862.47</v>
      </c>
      <c r="B614">
        <v>1249.2881351853798</v>
      </c>
      <c r="C614" s="133">
        <f t="shared" si="36"/>
        <v>587.39401931219709</v>
      </c>
      <c r="D614" s="145">
        <v>45016.2336447989</v>
      </c>
      <c r="Q614" s="8">
        <v>45016.2336447989</v>
      </c>
      <c r="R614" s="176">
        <f t="shared" si="37"/>
        <v>587.39401931219709</v>
      </c>
      <c r="S614" s="175">
        <f t="shared" si="38"/>
        <v>558.00801515279068</v>
      </c>
      <c r="T614" s="175">
        <f t="shared" si="39"/>
        <v>-5.0027755123921103E-2</v>
      </c>
    </row>
    <row r="615" spans="1:20" x14ac:dyDescent="0.35">
      <c r="A615">
        <v>2862.47</v>
      </c>
      <c r="B615">
        <v>1347.070397663766</v>
      </c>
      <c r="C615" s="133">
        <f t="shared" si="36"/>
        <v>601.36291395196656</v>
      </c>
      <c r="D615" s="145">
        <v>54061.366139626101</v>
      </c>
      <c r="Q615" s="8">
        <v>54061.366139626101</v>
      </c>
      <c r="R615" s="176">
        <f t="shared" si="37"/>
        <v>601.36291395196656</v>
      </c>
      <c r="S615" s="175">
        <f t="shared" si="38"/>
        <v>570.00280307095727</v>
      </c>
      <c r="T615" s="175">
        <f t="shared" si="39"/>
        <v>-5.2148395176085272E-2</v>
      </c>
    </row>
    <row r="616" spans="1:20" x14ac:dyDescent="0.35">
      <c r="A616">
        <v>2862.47</v>
      </c>
      <c r="B616">
        <v>1537.2948203273186</v>
      </c>
      <c r="C616" s="133">
        <f t="shared" si="36"/>
        <v>628.53783147533125</v>
      </c>
      <c r="D616" s="145">
        <v>63550.072249703</v>
      </c>
      <c r="Q616" s="8">
        <v>63550.072249703</v>
      </c>
      <c r="R616" s="176">
        <f t="shared" si="37"/>
        <v>628.53783147533125</v>
      </c>
      <c r="S616" s="175">
        <f t="shared" si="38"/>
        <v>582.58581580993837</v>
      </c>
      <c r="T616" s="175">
        <f t="shared" si="39"/>
        <v>-7.3109387158975525E-2</v>
      </c>
    </row>
    <row r="617" spans="1:20" x14ac:dyDescent="0.35">
      <c r="A617">
        <v>2862.47</v>
      </c>
      <c r="B617">
        <v>1483.0910867792131</v>
      </c>
      <c r="C617" s="133">
        <f t="shared" si="36"/>
        <v>620.79444096845896</v>
      </c>
      <c r="D617" s="145">
        <v>71394.000753582499</v>
      </c>
      <c r="Q617" s="8">
        <v>71394.000753582499</v>
      </c>
      <c r="R617" s="176">
        <f t="shared" si="37"/>
        <v>620.79444096845896</v>
      </c>
      <c r="S617" s="175">
        <f t="shared" si="38"/>
        <v>592.98768210687786</v>
      </c>
      <c r="T617" s="175">
        <f t="shared" si="39"/>
        <v>-4.4792216274040175E-2</v>
      </c>
    </row>
    <row r="618" spans="1:20" x14ac:dyDescent="0.35">
      <c r="A618">
        <v>2862.47</v>
      </c>
      <c r="B618">
        <v>597.1984863859908</v>
      </c>
      <c r="C618" s="133">
        <f t="shared" si="36"/>
        <v>494.23835519799866</v>
      </c>
      <c r="D618" s="145">
        <v>3495.45982983364</v>
      </c>
      <c r="Q618" s="8">
        <v>3495.45982983364</v>
      </c>
      <c r="R618" s="176">
        <f t="shared" si="37"/>
        <v>494.23835519799866</v>
      </c>
      <c r="S618" s="175">
        <f t="shared" si="38"/>
        <v>502.94714386168596</v>
      </c>
      <c r="T618" s="175">
        <f t="shared" si="39"/>
        <v>1.7620624890997139E-2</v>
      </c>
    </row>
    <row r="619" spans="1:20" x14ac:dyDescent="0.35">
      <c r="A619">
        <v>2862.47</v>
      </c>
      <c r="B619">
        <v>813.82772762048251</v>
      </c>
      <c r="C619" s="133">
        <f t="shared" si="36"/>
        <v>525.18538966006895</v>
      </c>
      <c r="D619" s="145">
        <v>14172.2970393051</v>
      </c>
      <c r="Q619" s="8">
        <v>14172.2970393051</v>
      </c>
      <c r="R619" s="176">
        <f t="shared" si="37"/>
        <v>525.18538966006895</v>
      </c>
      <c r="S619" s="175">
        <f t="shared" si="38"/>
        <v>517.10574220589365</v>
      </c>
      <c r="T619" s="175">
        <f t="shared" si="39"/>
        <v>-1.538437209649901E-2</v>
      </c>
    </row>
    <row r="620" spans="1:20" x14ac:dyDescent="0.35">
      <c r="A620">
        <v>2862.47</v>
      </c>
      <c r="B620">
        <v>937.850863541438</v>
      </c>
      <c r="C620" s="133">
        <f t="shared" si="36"/>
        <v>542.90298050591969</v>
      </c>
      <c r="D620" s="145">
        <v>23954.0527728093</v>
      </c>
      <c r="Q620" s="8">
        <v>23954.0527728093</v>
      </c>
      <c r="R620" s="176">
        <f t="shared" si="37"/>
        <v>542.90298050591969</v>
      </c>
      <c r="S620" s="175">
        <f t="shared" si="38"/>
        <v>530.07736927247242</v>
      </c>
      <c r="T620" s="175">
        <f t="shared" si="39"/>
        <v>-2.3624131187298558E-2</v>
      </c>
    </row>
    <row r="621" spans="1:20" x14ac:dyDescent="0.35">
      <c r="A621">
        <v>2862.47</v>
      </c>
      <c r="B621">
        <v>1239.2403725878994</v>
      </c>
      <c r="C621" s="133">
        <f t="shared" si="36"/>
        <v>585.95862465541416</v>
      </c>
      <c r="D621" s="145">
        <v>31081.371963744201</v>
      </c>
      <c r="Q621" s="8">
        <v>31081.371963744201</v>
      </c>
      <c r="R621" s="176">
        <f t="shared" si="37"/>
        <v>585.95862465541416</v>
      </c>
      <c r="S621" s="175">
        <f t="shared" si="38"/>
        <v>539.52893697136824</v>
      </c>
      <c r="T621" s="175">
        <f t="shared" si="39"/>
        <v>-7.9237143597553406E-2</v>
      </c>
    </row>
    <row r="622" spans="1:20" x14ac:dyDescent="0.35">
      <c r="A622">
        <v>2862.47</v>
      </c>
      <c r="B622">
        <v>1247.7931274392408</v>
      </c>
      <c r="C622" s="133">
        <f t="shared" si="36"/>
        <v>587.18044677703438</v>
      </c>
      <c r="D622" s="145">
        <v>45016.2336447989</v>
      </c>
      <c r="Q622" s="8">
        <v>45016.2336447989</v>
      </c>
      <c r="R622" s="176">
        <f t="shared" si="37"/>
        <v>587.18044677703438</v>
      </c>
      <c r="S622" s="175">
        <f t="shared" si="38"/>
        <v>558.00801515279068</v>
      </c>
      <c r="T622" s="175">
        <f t="shared" si="39"/>
        <v>-4.9682225939858493E-2</v>
      </c>
    </row>
    <row r="623" spans="1:20" x14ac:dyDescent="0.35">
      <c r="A623">
        <v>2862.47</v>
      </c>
      <c r="B623">
        <v>1344.8862616993019</v>
      </c>
      <c r="C623" s="133">
        <f t="shared" si="36"/>
        <v>601.05089452847176</v>
      </c>
      <c r="D623" s="145">
        <v>54061.366139626101</v>
      </c>
      <c r="Q623" s="8">
        <v>54061.366139626101</v>
      </c>
      <c r="R623" s="176">
        <f t="shared" si="37"/>
        <v>601.05089452847176</v>
      </c>
      <c r="S623" s="175">
        <f t="shared" si="38"/>
        <v>570.00280307095727</v>
      </c>
      <c r="T623" s="175">
        <f t="shared" si="39"/>
        <v>-5.1656343481315203E-2</v>
      </c>
    </row>
    <row r="624" spans="1:20" x14ac:dyDescent="0.35">
      <c r="A624">
        <v>2862.47</v>
      </c>
      <c r="B624">
        <v>1533.2500470423852</v>
      </c>
      <c r="C624" s="133">
        <f t="shared" si="36"/>
        <v>627.96000672034074</v>
      </c>
      <c r="D624" s="145">
        <v>63550.072249703</v>
      </c>
      <c r="Q624" s="8">
        <v>63550.072249703</v>
      </c>
      <c r="R624" s="176">
        <f t="shared" si="37"/>
        <v>627.96000672034074</v>
      </c>
      <c r="S624" s="175">
        <f t="shared" si="38"/>
        <v>582.58581580993837</v>
      </c>
      <c r="T624" s="175">
        <f t="shared" si="39"/>
        <v>-7.2256497905621497E-2</v>
      </c>
    </row>
    <row r="625" spans="1:20" x14ac:dyDescent="0.35">
      <c r="A625">
        <v>2862.47</v>
      </c>
      <c r="B625">
        <v>1480.0696244661522</v>
      </c>
      <c r="C625" s="133">
        <f t="shared" si="36"/>
        <v>620.36280349516448</v>
      </c>
      <c r="D625" s="145">
        <v>71394.000753582499</v>
      </c>
      <c r="Q625" s="8">
        <v>71394.000753582499</v>
      </c>
      <c r="R625" s="176">
        <f t="shared" si="37"/>
        <v>620.36280349516448</v>
      </c>
      <c r="S625" s="175">
        <f t="shared" si="38"/>
        <v>592.98768210687786</v>
      </c>
      <c r="T625" s="175">
        <f t="shared" si="39"/>
        <v>-4.4127599582137078E-2</v>
      </c>
    </row>
    <row r="626" spans="1:20" x14ac:dyDescent="0.35">
      <c r="A626">
        <v>2862.47</v>
      </c>
      <c r="B626">
        <v>520.71700355734913</v>
      </c>
      <c r="C626" s="133">
        <f t="shared" si="36"/>
        <v>483.31242907962127</v>
      </c>
      <c r="D626" s="145">
        <v>3495.45982983364</v>
      </c>
      <c r="Q626" s="8">
        <v>3495.45982983364</v>
      </c>
      <c r="R626" s="176">
        <f t="shared" si="37"/>
        <v>483.31242907962127</v>
      </c>
      <c r="S626" s="175">
        <f t="shared" si="38"/>
        <v>502.94714386168596</v>
      </c>
      <c r="T626" s="175">
        <f t="shared" si="39"/>
        <v>4.0625304876713786E-2</v>
      </c>
    </row>
    <row r="627" spans="1:20" x14ac:dyDescent="0.35">
      <c r="A627">
        <v>2862.47</v>
      </c>
      <c r="B627">
        <v>749.84206433890199</v>
      </c>
      <c r="C627" s="133">
        <f t="shared" si="36"/>
        <v>516.04458061984315</v>
      </c>
      <c r="D627" s="145">
        <v>14172.2970393051</v>
      </c>
      <c r="Q627" s="8">
        <v>14172.2970393051</v>
      </c>
      <c r="R627" s="176">
        <f t="shared" si="37"/>
        <v>516.04458061984315</v>
      </c>
      <c r="S627" s="175">
        <f t="shared" si="38"/>
        <v>517.10574220589365</v>
      </c>
      <c r="T627" s="175">
        <f t="shared" si="39"/>
        <v>2.0563370412221005E-3</v>
      </c>
    </row>
    <row r="628" spans="1:20" x14ac:dyDescent="0.35">
      <c r="A628">
        <v>2862.47</v>
      </c>
      <c r="B628">
        <v>833.41976305179628</v>
      </c>
      <c r="C628" s="133">
        <f t="shared" si="36"/>
        <v>527.98425186454222</v>
      </c>
      <c r="D628" s="145">
        <v>23954.0527728093</v>
      </c>
      <c r="Q628" s="8">
        <v>23954.0527728093</v>
      </c>
      <c r="R628" s="176">
        <f t="shared" si="37"/>
        <v>527.98425186454222</v>
      </c>
      <c r="S628" s="175">
        <f t="shared" si="38"/>
        <v>530.07736927247242</v>
      </c>
      <c r="T628" s="175">
        <f t="shared" si="39"/>
        <v>3.9643557559501108E-3</v>
      </c>
    </row>
    <row r="629" spans="1:20" x14ac:dyDescent="0.35">
      <c r="A629">
        <v>2862.47</v>
      </c>
      <c r="B629">
        <v>1137.7263873674324</v>
      </c>
      <c r="C629" s="133">
        <f t="shared" si="36"/>
        <v>571.45662676677603</v>
      </c>
      <c r="D629" s="145">
        <v>31081.371963744201</v>
      </c>
      <c r="Q629" s="8">
        <v>31081.371963744201</v>
      </c>
      <c r="R629" s="176">
        <f t="shared" si="37"/>
        <v>571.45662676677603</v>
      </c>
      <c r="S629" s="175">
        <f t="shared" si="38"/>
        <v>539.52893697136824</v>
      </c>
      <c r="T629" s="175">
        <f t="shared" si="39"/>
        <v>-5.587071406635058E-2</v>
      </c>
    </row>
    <row r="630" spans="1:20" x14ac:dyDescent="0.35">
      <c r="A630">
        <v>2862.47</v>
      </c>
      <c r="B630">
        <v>1125.3883733100547</v>
      </c>
      <c r="C630" s="133">
        <f t="shared" si="36"/>
        <v>569.69405333000782</v>
      </c>
      <c r="D630" s="145">
        <v>45016.2336447989</v>
      </c>
      <c r="Q630" s="8">
        <v>45016.2336447989</v>
      </c>
      <c r="R630" s="176">
        <f t="shared" si="37"/>
        <v>569.69405333000782</v>
      </c>
      <c r="S630" s="175">
        <f t="shared" si="38"/>
        <v>558.00801515279068</v>
      </c>
      <c r="T630" s="175">
        <f t="shared" si="39"/>
        <v>-2.0512831596028125E-2</v>
      </c>
    </row>
    <row r="631" spans="1:20" x14ac:dyDescent="0.35">
      <c r="A631">
        <v>2862.47</v>
      </c>
      <c r="B631">
        <v>1221.4825552250823</v>
      </c>
      <c r="C631" s="133">
        <f t="shared" si="36"/>
        <v>583.42179360358318</v>
      </c>
      <c r="D631" s="145">
        <v>54061.366139626101</v>
      </c>
      <c r="Q631" s="8">
        <v>54061.366139626101</v>
      </c>
      <c r="R631" s="176">
        <f t="shared" si="37"/>
        <v>583.42179360358318</v>
      </c>
      <c r="S631" s="175">
        <f t="shared" si="38"/>
        <v>570.00280307095727</v>
      </c>
      <c r="T631" s="175">
        <f t="shared" si="39"/>
        <v>-2.3000495832940504E-2</v>
      </c>
    </row>
    <row r="632" spans="1:20" x14ac:dyDescent="0.35">
      <c r="A632">
        <v>2862.47</v>
      </c>
      <c r="B632">
        <v>1448.7791946277239</v>
      </c>
      <c r="C632" s="133">
        <f t="shared" si="36"/>
        <v>615.89274208967493</v>
      </c>
      <c r="D632" s="145">
        <v>63550.072249703</v>
      </c>
      <c r="Q632" s="8">
        <v>63550.072249703</v>
      </c>
      <c r="R632" s="176">
        <f t="shared" si="37"/>
        <v>615.89274208967493</v>
      </c>
      <c r="S632" s="175">
        <f t="shared" si="38"/>
        <v>582.58581580993837</v>
      </c>
      <c r="T632" s="175">
        <f t="shared" si="39"/>
        <v>-5.4079101771403959E-2</v>
      </c>
    </row>
    <row r="633" spans="1:20" x14ac:dyDescent="0.35">
      <c r="A633">
        <v>2862.47</v>
      </c>
      <c r="B633">
        <v>1441.341109283077</v>
      </c>
      <c r="C633" s="133">
        <f t="shared" si="36"/>
        <v>614.83015846901094</v>
      </c>
      <c r="D633" s="145">
        <v>71394.000753582499</v>
      </c>
      <c r="Q633" s="8">
        <v>71394.000753582499</v>
      </c>
      <c r="R633" s="176">
        <f t="shared" si="37"/>
        <v>614.83015846901094</v>
      </c>
      <c r="S633" s="175">
        <f t="shared" si="38"/>
        <v>592.98768210687786</v>
      </c>
      <c r="T633" s="175">
        <f t="shared" si="39"/>
        <v>-3.5526032777121852E-2</v>
      </c>
    </row>
    <row r="634" spans="1:20" x14ac:dyDescent="0.35">
      <c r="A634">
        <v>2862.47</v>
      </c>
      <c r="B634">
        <v>526.9217465482659</v>
      </c>
      <c r="C634" s="133">
        <f t="shared" si="36"/>
        <v>484.19882093546647</v>
      </c>
      <c r="D634" s="145">
        <v>3495.45982983364</v>
      </c>
      <c r="Q634" s="8">
        <v>3495.45982983364</v>
      </c>
      <c r="R634" s="176">
        <f t="shared" si="37"/>
        <v>484.19882093546647</v>
      </c>
      <c r="S634" s="175">
        <f t="shared" si="38"/>
        <v>502.94714386168596</v>
      </c>
      <c r="T634" s="175">
        <f t="shared" si="39"/>
        <v>3.8720298595519065E-2</v>
      </c>
    </row>
    <row r="635" spans="1:20" x14ac:dyDescent="0.35">
      <c r="A635">
        <v>2862.47</v>
      </c>
      <c r="B635">
        <v>753.55367484866861</v>
      </c>
      <c r="C635" s="133">
        <f t="shared" si="36"/>
        <v>516.57481069266692</v>
      </c>
      <c r="D635" s="145">
        <v>14172.2970393051</v>
      </c>
      <c r="Q635" s="8">
        <v>14172.2970393051</v>
      </c>
      <c r="R635" s="176">
        <f t="shared" si="37"/>
        <v>516.57481069266692</v>
      </c>
      <c r="S635" s="175">
        <f t="shared" si="38"/>
        <v>517.10574220589365</v>
      </c>
      <c r="T635" s="175">
        <f t="shared" si="39"/>
        <v>1.0277921072356921E-3</v>
      </c>
    </row>
    <row r="636" spans="1:20" x14ac:dyDescent="0.35">
      <c r="A636">
        <v>2862.47</v>
      </c>
      <c r="B636">
        <v>837.84103369917136</v>
      </c>
      <c r="C636" s="133">
        <f t="shared" si="36"/>
        <v>528.61586195702444</v>
      </c>
      <c r="D636" s="145">
        <v>23954.0527728093</v>
      </c>
      <c r="Q636" s="8">
        <v>23954.0527728093</v>
      </c>
      <c r="R636" s="176">
        <f t="shared" si="37"/>
        <v>528.61586195702444</v>
      </c>
      <c r="S636" s="175">
        <f t="shared" si="38"/>
        <v>530.07736927247242</v>
      </c>
      <c r="T636" s="175">
        <f t="shared" si="39"/>
        <v>2.7647814237681256E-3</v>
      </c>
    </row>
    <row r="637" spans="1:20" x14ac:dyDescent="0.35">
      <c r="A637">
        <v>2862.47</v>
      </c>
      <c r="B637">
        <v>1137.4630381861407</v>
      </c>
      <c r="C637" s="133">
        <f t="shared" si="36"/>
        <v>571.41900545516296</v>
      </c>
      <c r="D637" s="145">
        <v>31081.371963744201</v>
      </c>
      <c r="Q637" s="8">
        <v>31081.371963744201</v>
      </c>
      <c r="R637" s="176">
        <f t="shared" si="37"/>
        <v>571.41900545516296</v>
      </c>
      <c r="S637" s="175">
        <f t="shared" si="38"/>
        <v>539.52893697136824</v>
      </c>
      <c r="T637" s="175">
        <f t="shared" si="39"/>
        <v>-5.5808554107143693E-2</v>
      </c>
    </row>
    <row r="638" spans="1:20" x14ac:dyDescent="0.35">
      <c r="A638">
        <v>2862.47</v>
      </c>
      <c r="B638">
        <v>1124.3260515803547</v>
      </c>
      <c r="C638" s="133">
        <f t="shared" si="36"/>
        <v>569.5422930829078</v>
      </c>
      <c r="D638" s="145">
        <v>45016.2336447989</v>
      </c>
      <c r="Q638" s="8">
        <v>45016.2336447989</v>
      </c>
      <c r="R638" s="176">
        <f t="shared" si="37"/>
        <v>569.5422930829078</v>
      </c>
      <c r="S638" s="175">
        <f t="shared" si="38"/>
        <v>558.00801515279068</v>
      </c>
      <c r="T638" s="175">
        <f t="shared" si="39"/>
        <v>-2.0251837431918496E-2</v>
      </c>
    </row>
    <row r="639" spans="1:20" x14ac:dyDescent="0.35">
      <c r="A639">
        <v>2862.47</v>
      </c>
      <c r="B639">
        <v>1219.5176400834157</v>
      </c>
      <c r="C639" s="133">
        <f t="shared" si="36"/>
        <v>583.14109144048791</v>
      </c>
      <c r="D639" s="145">
        <v>54061.366139626101</v>
      </c>
      <c r="Q639" s="8">
        <v>54061.366139626101</v>
      </c>
      <c r="R639" s="176">
        <f t="shared" si="37"/>
        <v>583.14109144048791</v>
      </c>
      <c r="S639" s="175">
        <f t="shared" si="38"/>
        <v>570.00280307095727</v>
      </c>
      <c r="T639" s="175">
        <f t="shared" si="39"/>
        <v>-2.253020506079606E-2</v>
      </c>
    </row>
    <row r="640" spans="1:20" x14ac:dyDescent="0.35">
      <c r="A640">
        <v>2862.47</v>
      </c>
      <c r="B640">
        <v>1445.4898704314187</v>
      </c>
      <c r="C640" s="133">
        <f t="shared" si="36"/>
        <v>615.42283863305977</v>
      </c>
      <c r="D640" s="145">
        <v>63550.072249703</v>
      </c>
      <c r="Q640" s="8">
        <v>63550.072249703</v>
      </c>
      <c r="R640" s="176">
        <f t="shared" si="37"/>
        <v>615.42283863305977</v>
      </c>
      <c r="S640" s="175">
        <f t="shared" si="38"/>
        <v>582.58581580993837</v>
      </c>
      <c r="T640" s="175">
        <f t="shared" si="39"/>
        <v>-5.3356847945482566E-2</v>
      </c>
    </row>
    <row r="641" spans="1:20" x14ac:dyDescent="0.35">
      <c r="A641">
        <v>2862.47</v>
      </c>
      <c r="B641">
        <v>1439.0598541771128</v>
      </c>
      <c r="C641" s="133">
        <f t="shared" si="36"/>
        <v>614.50426488244466</v>
      </c>
      <c r="D641" s="145">
        <v>71394.000753582499</v>
      </c>
      <c r="Q641" s="8">
        <v>71394.000753582499</v>
      </c>
      <c r="R641" s="176">
        <f t="shared" si="37"/>
        <v>614.50426488244466</v>
      </c>
      <c r="S641" s="175">
        <f t="shared" si="38"/>
        <v>592.98768210687786</v>
      </c>
      <c r="T641" s="175">
        <f t="shared" si="39"/>
        <v>-3.5014537742358742E-2</v>
      </c>
    </row>
    <row r="642" spans="1:20" x14ac:dyDescent="0.35">
      <c r="A642">
        <v>2862.47</v>
      </c>
      <c r="B642">
        <v>550.67047627529359</v>
      </c>
      <c r="C642" s="133">
        <f t="shared" si="36"/>
        <v>487.59149661075622</v>
      </c>
      <c r="D642" s="145">
        <v>3495.45982983364</v>
      </c>
      <c r="Q642" s="8">
        <v>3495.45982983364</v>
      </c>
      <c r="R642" s="176">
        <f t="shared" si="37"/>
        <v>487.59149661075622</v>
      </c>
      <c r="S642" s="175">
        <f t="shared" si="38"/>
        <v>502.94714386168596</v>
      </c>
      <c r="T642" s="175">
        <f t="shared" si="39"/>
        <v>3.1492852844372088E-2</v>
      </c>
    </row>
    <row r="643" spans="1:20" x14ac:dyDescent="0.35">
      <c r="A643">
        <v>2862.47</v>
      </c>
      <c r="B643">
        <v>760.56421183969644</v>
      </c>
      <c r="C643" s="133">
        <f t="shared" ref="C643:C706" si="40">SUM(A643:B643)/7</f>
        <v>517.5763159770994</v>
      </c>
      <c r="D643" s="145">
        <v>14172.2970393051</v>
      </c>
      <c r="Q643" s="8">
        <v>14172.2970393051</v>
      </c>
      <c r="R643" s="176">
        <f t="shared" ref="R643:R706" si="41">C643</f>
        <v>517.5763159770994</v>
      </c>
      <c r="S643" s="175">
        <f t="shared" ref="S643:S706" si="42">$G$17+Q643*$G$18</f>
        <v>517.10574220589365</v>
      </c>
      <c r="T643" s="175">
        <f t="shared" ref="T643:T706" si="43">S643/R643-1</f>
        <v>-9.0918721873389785E-4</v>
      </c>
    </row>
    <row r="644" spans="1:20" x14ac:dyDescent="0.35">
      <c r="A644">
        <v>2862.47</v>
      </c>
      <c r="B644">
        <v>823.8878011601131</v>
      </c>
      <c r="C644" s="133">
        <f t="shared" si="40"/>
        <v>526.62254302287329</v>
      </c>
      <c r="D644" s="145">
        <v>23954.0527728093</v>
      </c>
      <c r="Q644" s="8">
        <v>23954.0527728093</v>
      </c>
      <c r="R644" s="176">
        <f t="shared" si="41"/>
        <v>526.62254302287329</v>
      </c>
      <c r="S644" s="175">
        <f t="shared" si="42"/>
        <v>530.07736927247242</v>
      </c>
      <c r="T644" s="175">
        <f t="shared" si="43"/>
        <v>6.5603462961689729E-3</v>
      </c>
    </row>
    <row r="645" spans="1:20" x14ac:dyDescent="0.35">
      <c r="A645">
        <v>2862.47</v>
      </c>
      <c r="B645">
        <v>1078.4027105515129</v>
      </c>
      <c r="C645" s="133">
        <f t="shared" si="40"/>
        <v>562.98181579307322</v>
      </c>
      <c r="D645" s="145">
        <v>31081.371963744201</v>
      </c>
      <c r="Q645" s="8">
        <v>31081.371963744201</v>
      </c>
      <c r="R645" s="176">
        <f t="shared" si="41"/>
        <v>562.98181579307322</v>
      </c>
      <c r="S645" s="175">
        <f t="shared" si="42"/>
        <v>539.52893697136824</v>
      </c>
      <c r="T645" s="175">
        <f t="shared" si="43"/>
        <v>-4.1658323881503811E-2</v>
      </c>
    </row>
    <row r="646" spans="1:20" x14ac:dyDescent="0.35">
      <c r="A646">
        <v>2862.47</v>
      </c>
      <c r="B646">
        <v>1060.6947670472714</v>
      </c>
      <c r="C646" s="133">
        <f t="shared" si="40"/>
        <v>560.45210957818165</v>
      </c>
      <c r="D646" s="145">
        <v>45016.2336447989</v>
      </c>
      <c r="Q646" s="8">
        <v>45016.2336447989</v>
      </c>
      <c r="R646" s="176">
        <f t="shared" si="41"/>
        <v>560.45210957818165</v>
      </c>
      <c r="S646" s="175">
        <f t="shared" si="42"/>
        <v>558.00801515279068</v>
      </c>
      <c r="T646" s="175">
        <f t="shared" si="43"/>
        <v>-4.3609335813376005E-3</v>
      </c>
    </row>
    <row r="647" spans="1:20" x14ac:dyDescent="0.35">
      <c r="A647">
        <v>2862.47</v>
      </c>
      <c r="B647">
        <v>1131.2776564298797</v>
      </c>
      <c r="C647" s="133">
        <f t="shared" si="40"/>
        <v>570.5353794899828</v>
      </c>
      <c r="D647" s="145">
        <v>54061.366139626101</v>
      </c>
      <c r="Q647" s="8">
        <v>54061.366139626101</v>
      </c>
      <c r="R647" s="176">
        <f t="shared" si="41"/>
        <v>570.5353794899828</v>
      </c>
      <c r="S647" s="175">
        <f t="shared" si="42"/>
        <v>570.00280307095727</v>
      </c>
      <c r="T647" s="175">
        <f t="shared" si="43"/>
        <v>-9.3346782368097792E-4</v>
      </c>
    </row>
    <row r="648" spans="1:20" x14ac:dyDescent="0.35">
      <c r="A648">
        <v>2862.47</v>
      </c>
      <c r="B648">
        <v>1286.3927983232434</v>
      </c>
      <c r="C648" s="133">
        <f t="shared" si="40"/>
        <v>592.69468547474912</v>
      </c>
      <c r="D648" s="145">
        <v>63550.072249703</v>
      </c>
      <c r="Q648" s="8">
        <v>63550.072249703</v>
      </c>
      <c r="R648" s="176">
        <f t="shared" si="41"/>
        <v>592.69468547474912</v>
      </c>
      <c r="S648" s="175">
        <f t="shared" si="42"/>
        <v>582.58581580993837</v>
      </c>
      <c r="T648" s="175">
        <f t="shared" si="43"/>
        <v>-1.7055779160080609E-2</v>
      </c>
    </row>
    <row r="649" spans="1:20" x14ac:dyDescent="0.35">
      <c r="A649">
        <v>2862.47</v>
      </c>
      <c r="B649">
        <v>1260.101294482849</v>
      </c>
      <c r="C649" s="133">
        <f t="shared" si="40"/>
        <v>588.9387563546926</v>
      </c>
      <c r="D649" s="145">
        <v>71394.000753582499</v>
      </c>
      <c r="Q649" s="8">
        <v>71394.000753582499</v>
      </c>
      <c r="R649" s="176">
        <f t="shared" si="41"/>
        <v>588.9387563546926</v>
      </c>
      <c r="S649" s="175">
        <f t="shared" si="42"/>
        <v>592.98768210687786</v>
      </c>
      <c r="T649" s="175">
        <f t="shared" si="43"/>
        <v>6.874952121077138E-3</v>
      </c>
    </row>
    <row r="650" spans="1:20" x14ac:dyDescent="0.35">
      <c r="A650">
        <v>2862.47</v>
      </c>
      <c r="B650">
        <v>561.75571494557425</v>
      </c>
      <c r="C650" s="133">
        <f t="shared" si="40"/>
        <v>489.175102135082</v>
      </c>
      <c r="D650" s="145">
        <v>3495.45982983364</v>
      </c>
      <c r="Q650" s="8">
        <v>3495.45982983364</v>
      </c>
      <c r="R650" s="176">
        <f t="shared" si="41"/>
        <v>489.175102135082</v>
      </c>
      <c r="S650" s="175">
        <f t="shared" si="42"/>
        <v>502.94714386168596</v>
      </c>
      <c r="T650" s="175">
        <f t="shared" si="43"/>
        <v>2.815360321180238E-2</v>
      </c>
    </row>
    <row r="651" spans="1:20" x14ac:dyDescent="0.35">
      <c r="A651">
        <v>2862.47</v>
      </c>
      <c r="B651">
        <v>765.7037932831297</v>
      </c>
      <c r="C651" s="133">
        <f t="shared" si="40"/>
        <v>518.31054189758993</v>
      </c>
      <c r="D651" s="145">
        <v>14172.2970393051</v>
      </c>
      <c r="Q651" s="8">
        <v>14172.2970393051</v>
      </c>
      <c r="R651" s="176">
        <f t="shared" si="41"/>
        <v>518.31054189758993</v>
      </c>
      <c r="S651" s="175">
        <f t="shared" si="42"/>
        <v>517.10574220589365</v>
      </c>
      <c r="T651" s="175">
        <f t="shared" si="43"/>
        <v>-2.324474604134763E-3</v>
      </c>
    </row>
    <row r="652" spans="1:20" x14ac:dyDescent="0.35">
      <c r="A652">
        <v>2862.47</v>
      </c>
      <c r="B652">
        <v>830.18900835434636</v>
      </c>
      <c r="C652" s="133">
        <f t="shared" si="40"/>
        <v>527.52271547919224</v>
      </c>
      <c r="D652" s="145">
        <v>23954.0527728093</v>
      </c>
      <c r="Q652" s="8">
        <v>23954.0527728093</v>
      </c>
      <c r="R652" s="176">
        <f t="shared" si="41"/>
        <v>527.52271547919224</v>
      </c>
      <c r="S652" s="175">
        <f t="shared" si="42"/>
        <v>530.07736927247242</v>
      </c>
      <c r="T652" s="175">
        <f t="shared" si="43"/>
        <v>4.8427370392185587E-3</v>
      </c>
    </row>
    <row r="653" spans="1:20" x14ac:dyDescent="0.35">
      <c r="A653">
        <v>2862.47</v>
      </c>
      <c r="B653">
        <v>1078.7571763461492</v>
      </c>
      <c r="C653" s="133">
        <f t="shared" si="40"/>
        <v>563.03245376373559</v>
      </c>
      <c r="D653" s="145">
        <v>31081.371963744201</v>
      </c>
      <c r="Q653" s="8">
        <v>31081.371963744201</v>
      </c>
      <c r="R653" s="176">
        <f t="shared" si="41"/>
        <v>563.03245376373559</v>
      </c>
      <c r="S653" s="175">
        <f t="shared" si="42"/>
        <v>539.52893697136824</v>
      </c>
      <c r="T653" s="175">
        <f t="shared" si="43"/>
        <v>-4.1744515143402494E-2</v>
      </c>
    </row>
    <row r="654" spans="1:20" x14ac:dyDescent="0.35">
      <c r="A654">
        <v>2862.47</v>
      </c>
      <c r="B654">
        <v>1060.0701238118381</v>
      </c>
      <c r="C654" s="133">
        <f t="shared" si="40"/>
        <v>560.36287483026251</v>
      </c>
      <c r="D654" s="145">
        <v>45016.2336447989</v>
      </c>
      <c r="Q654" s="8">
        <v>45016.2336447989</v>
      </c>
      <c r="R654" s="176">
        <f t="shared" si="41"/>
        <v>560.36287483026251</v>
      </c>
      <c r="S654" s="175">
        <f t="shared" si="42"/>
        <v>558.00801515279068</v>
      </c>
      <c r="T654" s="175">
        <f t="shared" si="43"/>
        <v>-4.2023834612261446E-3</v>
      </c>
    </row>
    <row r="655" spans="1:20" x14ac:dyDescent="0.35">
      <c r="A655">
        <v>2862.47</v>
      </c>
      <c r="B655">
        <v>1130.4442266658994</v>
      </c>
      <c r="C655" s="133">
        <f t="shared" si="40"/>
        <v>570.41631809512842</v>
      </c>
      <c r="D655" s="145">
        <v>54061.366139626101</v>
      </c>
      <c r="Q655" s="8">
        <v>54061.366139626101</v>
      </c>
      <c r="R655" s="176">
        <f t="shared" si="41"/>
        <v>570.41631809512842</v>
      </c>
      <c r="S655" s="175">
        <f t="shared" si="42"/>
        <v>570.00280307095727</v>
      </c>
      <c r="T655" s="175">
        <f t="shared" si="43"/>
        <v>-7.2493547441287998E-4</v>
      </c>
    </row>
    <row r="656" spans="1:20" x14ac:dyDescent="0.35">
      <c r="A656">
        <v>2862.47</v>
      </c>
      <c r="B656">
        <v>1284.6540836423019</v>
      </c>
      <c r="C656" s="133">
        <f t="shared" si="40"/>
        <v>592.44629766318599</v>
      </c>
      <c r="D656" s="145">
        <v>63550.072249703</v>
      </c>
      <c r="Q656" s="8">
        <v>63550.072249703</v>
      </c>
      <c r="R656" s="176">
        <f t="shared" si="41"/>
        <v>592.44629766318599</v>
      </c>
      <c r="S656" s="175">
        <f t="shared" si="42"/>
        <v>582.58581580993837</v>
      </c>
      <c r="T656" s="175">
        <f t="shared" si="43"/>
        <v>-1.6643671995488551E-2</v>
      </c>
    </row>
    <row r="657" spans="1:20" x14ac:dyDescent="0.35">
      <c r="A657">
        <v>2862.47</v>
      </c>
      <c r="B657">
        <v>1259.330695954513</v>
      </c>
      <c r="C657" s="133">
        <f t="shared" si="40"/>
        <v>588.8286708506447</v>
      </c>
      <c r="D657" s="145">
        <v>71394.000753582499</v>
      </c>
      <c r="Q657" s="8">
        <v>71394.000753582499</v>
      </c>
      <c r="R657" s="176">
        <f t="shared" si="41"/>
        <v>588.8286708506447</v>
      </c>
      <c r="S657" s="175">
        <f t="shared" si="42"/>
        <v>592.98768210687786</v>
      </c>
      <c r="T657" s="175">
        <f t="shared" si="43"/>
        <v>7.0631942059222741E-3</v>
      </c>
    </row>
    <row r="658" spans="1:20" x14ac:dyDescent="0.35">
      <c r="A658">
        <v>2862.47</v>
      </c>
      <c r="B658">
        <v>584.35864185923242</v>
      </c>
      <c r="C658" s="133">
        <f t="shared" si="40"/>
        <v>492.40409169417609</v>
      </c>
      <c r="D658" s="145">
        <v>3495.45982983364</v>
      </c>
      <c r="Q658" s="8">
        <v>3495.45982983364</v>
      </c>
      <c r="R658" s="176">
        <f t="shared" si="41"/>
        <v>492.40409169417609</v>
      </c>
      <c r="S658" s="175">
        <f t="shared" si="42"/>
        <v>502.94714386168596</v>
      </c>
      <c r="T658" s="175">
        <f t="shared" si="43"/>
        <v>2.1411382125674949E-2</v>
      </c>
    </row>
    <row r="659" spans="1:20" x14ac:dyDescent="0.35">
      <c r="A659">
        <v>2862.47</v>
      </c>
      <c r="B659">
        <v>781.53136538295473</v>
      </c>
      <c r="C659" s="133">
        <f t="shared" si="40"/>
        <v>520.57162362613633</v>
      </c>
      <c r="D659" s="145">
        <v>14172.2970393051</v>
      </c>
      <c r="Q659" s="8">
        <v>14172.2970393051</v>
      </c>
      <c r="R659" s="176">
        <f t="shared" si="41"/>
        <v>520.57162362613633</v>
      </c>
      <c r="S659" s="175">
        <f t="shared" si="42"/>
        <v>517.10574220589365</v>
      </c>
      <c r="T659" s="175">
        <f t="shared" si="43"/>
        <v>-6.6578377747531503E-3</v>
      </c>
    </row>
    <row r="660" spans="1:20" x14ac:dyDescent="0.35">
      <c r="A660">
        <v>2862.47</v>
      </c>
      <c r="B660">
        <v>850.49293936012407</v>
      </c>
      <c r="C660" s="133">
        <f t="shared" si="40"/>
        <v>530.42327705144623</v>
      </c>
      <c r="D660" s="145">
        <v>23954.0527728093</v>
      </c>
      <c r="Q660" s="8">
        <v>23954.0527728093</v>
      </c>
      <c r="R660" s="176">
        <f t="shared" si="41"/>
        <v>530.42327705144623</v>
      </c>
      <c r="S660" s="175">
        <f t="shared" si="42"/>
        <v>530.07736927247242</v>
      </c>
      <c r="T660" s="175">
        <f t="shared" si="43"/>
        <v>-6.5213536799646477E-4</v>
      </c>
    </row>
    <row r="661" spans="1:20" x14ac:dyDescent="0.35">
      <c r="A661">
        <v>2862.47</v>
      </c>
      <c r="B661">
        <v>1104.3571842920687</v>
      </c>
      <c r="C661" s="133">
        <f t="shared" si="40"/>
        <v>566.68959775600979</v>
      </c>
      <c r="D661" s="145">
        <v>31081.371963744201</v>
      </c>
      <c r="Q661" s="8">
        <v>31081.371963744201</v>
      </c>
      <c r="R661" s="176">
        <f t="shared" si="41"/>
        <v>566.68959775600979</v>
      </c>
      <c r="S661" s="175">
        <f t="shared" si="42"/>
        <v>539.52893697136824</v>
      </c>
      <c r="T661" s="175">
        <f t="shared" si="43"/>
        <v>-4.7928638344859276E-2</v>
      </c>
    </row>
    <row r="662" spans="1:20" x14ac:dyDescent="0.35">
      <c r="A662">
        <v>2862.47</v>
      </c>
      <c r="B662">
        <v>1093.9207462969075</v>
      </c>
      <c r="C662" s="133">
        <f t="shared" si="40"/>
        <v>565.19867804241528</v>
      </c>
      <c r="D662" s="145">
        <v>45016.2336447989</v>
      </c>
      <c r="Q662" s="8">
        <v>45016.2336447989</v>
      </c>
      <c r="R662" s="176">
        <f t="shared" si="41"/>
        <v>565.19867804241528</v>
      </c>
      <c r="S662" s="175">
        <f t="shared" si="42"/>
        <v>558.00801515279068</v>
      </c>
      <c r="T662" s="175">
        <f t="shared" si="43"/>
        <v>-1.2722363248494739E-2</v>
      </c>
    </row>
    <row r="663" spans="1:20" x14ac:dyDescent="0.35">
      <c r="A663">
        <v>2862.47</v>
      </c>
      <c r="B663">
        <v>1158.4553789283882</v>
      </c>
      <c r="C663" s="133">
        <f t="shared" si="40"/>
        <v>574.41791127548402</v>
      </c>
      <c r="D663" s="145">
        <v>54061.366139626101</v>
      </c>
      <c r="Q663" s="8">
        <v>54061.366139626101</v>
      </c>
      <c r="R663" s="176">
        <f t="shared" si="41"/>
        <v>574.41791127548402</v>
      </c>
      <c r="S663" s="175">
        <f t="shared" si="42"/>
        <v>570.00280307095727</v>
      </c>
      <c r="T663" s="175">
        <f t="shared" si="43"/>
        <v>-7.6862300388981231E-3</v>
      </c>
    </row>
    <row r="664" spans="1:20" x14ac:dyDescent="0.35">
      <c r="A664">
        <v>2862.47</v>
      </c>
      <c r="B664">
        <v>1284.5526236941632</v>
      </c>
      <c r="C664" s="133">
        <f t="shared" si="40"/>
        <v>592.43180338488048</v>
      </c>
      <c r="D664" s="145">
        <v>63550.072249703</v>
      </c>
      <c r="Q664" s="8">
        <v>63550.072249703</v>
      </c>
      <c r="R664" s="176">
        <f t="shared" si="41"/>
        <v>592.43180338488048</v>
      </c>
      <c r="S664" s="175">
        <f t="shared" si="42"/>
        <v>582.58581580993837</v>
      </c>
      <c r="T664" s="175">
        <f t="shared" si="43"/>
        <v>-1.6619613462151572E-2</v>
      </c>
    </row>
    <row r="665" spans="1:20" x14ac:dyDescent="0.35">
      <c r="A665">
        <v>2862.47</v>
      </c>
      <c r="B665">
        <v>1258.5312026892743</v>
      </c>
      <c r="C665" s="133">
        <f t="shared" si="40"/>
        <v>588.71445752703926</v>
      </c>
      <c r="D665" s="145">
        <v>71394.000753582499</v>
      </c>
      <c r="Q665" s="8">
        <v>71394.000753582499</v>
      </c>
      <c r="R665" s="176">
        <f t="shared" si="41"/>
        <v>588.71445752703926</v>
      </c>
      <c r="S665" s="175">
        <f t="shared" si="42"/>
        <v>592.98768210687786</v>
      </c>
      <c r="T665" s="175">
        <f t="shared" si="43"/>
        <v>7.2585691164928079E-3</v>
      </c>
    </row>
    <row r="666" spans="1:20" x14ac:dyDescent="0.35">
      <c r="A666">
        <v>2862.47</v>
      </c>
      <c r="B666">
        <v>594.51459274751301</v>
      </c>
      <c r="C666" s="133">
        <f t="shared" si="40"/>
        <v>493.85494182107323</v>
      </c>
      <c r="D666" s="145">
        <v>3495.45982983364</v>
      </c>
      <c r="Q666" s="8">
        <v>3495.45982983364</v>
      </c>
      <c r="R666" s="176">
        <f t="shared" si="41"/>
        <v>493.85494182107323</v>
      </c>
      <c r="S666" s="175">
        <f t="shared" si="42"/>
        <v>502.94714386168596</v>
      </c>
      <c r="T666" s="175">
        <f t="shared" si="43"/>
        <v>1.8410673399532174E-2</v>
      </c>
    </row>
    <row r="667" spans="1:20" x14ac:dyDescent="0.35">
      <c r="A667">
        <v>2862.47</v>
      </c>
      <c r="B667">
        <v>786.15265424369079</v>
      </c>
      <c r="C667" s="133">
        <f t="shared" si="40"/>
        <v>521.23180774909872</v>
      </c>
      <c r="D667" s="145">
        <v>14172.2970393051</v>
      </c>
      <c r="Q667" s="8">
        <v>14172.2970393051</v>
      </c>
      <c r="R667" s="176">
        <f t="shared" si="41"/>
        <v>521.23180774909872</v>
      </c>
      <c r="S667" s="175">
        <f t="shared" si="42"/>
        <v>517.10574220589365</v>
      </c>
      <c r="T667" s="175">
        <f t="shared" si="43"/>
        <v>-7.9159895498764898E-3</v>
      </c>
    </row>
    <row r="668" spans="1:20" x14ac:dyDescent="0.35">
      <c r="A668">
        <v>2862.47</v>
      </c>
      <c r="B668">
        <v>856.09197279287139</v>
      </c>
      <c r="C668" s="133">
        <f t="shared" si="40"/>
        <v>531.2231389704101</v>
      </c>
      <c r="D668" s="145">
        <v>23954.0527728093</v>
      </c>
      <c r="Q668" s="8">
        <v>23954.0527728093</v>
      </c>
      <c r="R668" s="176">
        <f t="shared" si="41"/>
        <v>531.2231389704101</v>
      </c>
      <c r="S668" s="175">
        <f t="shared" si="42"/>
        <v>530.07736927247242</v>
      </c>
      <c r="T668" s="175">
        <f t="shared" si="43"/>
        <v>-2.1568520154419124E-3</v>
      </c>
    </row>
    <row r="669" spans="1:20" x14ac:dyDescent="0.35">
      <c r="A669">
        <v>2862.47</v>
      </c>
      <c r="B669">
        <v>1104.7082568025075</v>
      </c>
      <c r="C669" s="133">
        <f t="shared" si="40"/>
        <v>566.73975097178675</v>
      </c>
      <c r="D669" s="145">
        <v>31081.371963744201</v>
      </c>
      <c r="Q669" s="8">
        <v>31081.371963744201</v>
      </c>
      <c r="R669" s="176">
        <f t="shared" si="41"/>
        <v>566.73975097178675</v>
      </c>
      <c r="S669" s="175">
        <f t="shared" si="42"/>
        <v>539.52893697136824</v>
      </c>
      <c r="T669" s="175">
        <f t="shared" si="43"/>
        <v>-4.8012891196991592E-2</v>
      </c>
    </row>
    <row r="670" spans="1:20" x14ac:dyDescent="0.35">
      <c r="A670">
        <v>2862.47</v>
      </c>
      <c r="B670">
        <v>1093.3453307514019</v>
      </c>
      <c r="C670" s="133">
        <f t="shared" si="40"/>
        <v>565.1164758216288</v>
      </c>
      <c r="D670" s="145">
        <v>45016.2336447989</v>
      </c>
      <c r="Q670" s="8">
        <v>45016.2336447989</v>
      </c>
      <c r="R670" s="176">
        <f t="shared" si="41"/>
        <v>565.1164758216288</v>
      </c>
      <c r="S670" s="175">
        <f t="shared" si="42"/>
        <v>558.00801515279068</v>
      </c>
      <c r="T670" s="175">
        <f t="shared" si="43"/>
        <v>-1.2578753182701075E-2</v>
      </c>
    </row>
    <row r="671" spans="1:20" x14ac:dyDescent="0.35">
      <c r="A671">
        <v>2862.47</v>
      </c>
      <c r="B671">
        <v>1157.5445627620659</v>
      </c>
      <c r="C671" s="133">
        <f t="shared" si="40"/>
        <v>574.28779468029518</v>
      </c>
      <c r="D671" s="145">
        <v>54061.366139626101</v>
      </c>
      <c r="Q671" s="8">
        <v>54061.366139626101</v>
      </c>
      <c r="R671" s="176">
        <f t="shared" si="41"/>
        <v>574.28779468029518</v>
      </c>
      <c r="S671" s="175">
        <f t="shared" si="42"/>
        <v>570.00280307095727</v>
      </c>
      <c r="T671" s="175">
        <f t="shared" si="43"/>
        <v>-7.4614011459591678E-3</v>
      </c>
    </row>
    <row r="672" spans="1:20" x14ac:dyDescent="0.35">
      <c r="A672">
        <v>2862.47</v>
      </c>
      <c r="B672">
        <v>1282.8210330152879</v>
      </c>
      <c r="C672" s="133">
        <f t="shared" si="40"/>
        <v>592.18443328789829</v>
      </c>
      <c r="D672" s="145">
        <v>63550.072249703</v>
      </c>
      <c r="Q672" s="8">
        <v>63550.072249703</v>
      </c>
      <c r="R672" s="176">
        <f t="shared" si="41"/>
        <v>592.18443328789829</v>
      </c>
      <c r="S672" s="175">
        <f t="shared" si="42"/>
        <v>582.58581580993837</v>
      </c>
      <c r="T672" s="175">
        <f t="shared" si="43"/>
        <v>-1.6208831131657608E-2</v>
      </c>
    </row>
    <row r="673" spans="1:20" x14ac:dyDescent="0.35">
      <c r="A673">
        <v>2862.47</v>
      </c>
      <c r="B673">
        <v>1257.9270490079825</v>
      </c>
      <c r="C673" s="133">
        <f t="shared" si="40"/>
        <v>588.62814985828322</v>
      </c>
      <c r="D673" s="145">
        <v>71394.000753582499</v>
      </c>
      <c r="Q673" s="8">
        <v>71394.000753582499</v>
      </c>
      <c r="R673" s="176">
        <f t="shared" si="41"/>
        <v>588.62814985828322</v>
      </c>
      <c r="S673" s="175">
        <f t="shared" si="42"/>
        <v>592.98768210687786</v>
      </c>
      <c r="T673" s="175">
        <f t="shared" si="43"/>
        <v>7.4062585176128959E-3</v>
      </c>
    </row>
    <row r="674" spans="1:20" x14ac:dyDescent="0.35">
      <c r="A674">
        <v>2862.47</v>
      </c>
      <c r="B674">
        <v>590.08321632929369</v>
      </c>
      <c r="C674" s="133">
        <f t="shared" si="40"/>
        <v>493.22188804704194</v>
      </c>
      <c r="D674" s="145">
        <v>3495.45982983364</v>
      </c>
      <c r="Q674" s="8">
        <v>3495.45982983364</v>
      </c>
      <c r="R674" s="176">
        <f t="shared" si="41"/>
        <v>493.22188804704194</v>
      </c>
      <c r="S674" s="175">
        <f t="shared" si="42"/>
        <v>502.94714386168596</v>
      </c>
      <c r="T674" s="175">
        <f t="shared" si="43"/>
        <v>1.9717810685880188E-2</v>
      </c>
    </row>
    <row r="675" spans="1:20" x14ac:dyDescent="0.35">
      <c r="A675">
        <v>2862.47</v>
      </c>
      <c r="B675">
        <v>788.41158525930189</v>
      </c>
      <c r="C675" s="133">
        <f t="shared" si="40"/>
        <v>521.55451217990026</v>
      </c>
      <c r="D675" s="145">
        <v>14172.2970393051</v>
      </c>
      <c r="Q675" s="8">
        <v>14172.2970393051</v>
      </c>
      <c r="R675" s="176">
        <f t="shared" si="41"/>
        <v>521.55451217990026</v>
      </c>
      <c r="S675" s="175">
        <f t="shared" si="42"/>
        <v>517.10574220589365</v>
      </c>
      <c r="T675" s="175">
        <f t="shared" si="43"/>
        <v>-8.5298274103936533E-3</v>
      </c>
    </row>
    <row r="676" spans="1:20" x14ac:dyDescent="0.35">
      <c r="A676">
        <v>2862.47</v>
      </c>
      <c r="B676">
        <v>864.90641616564085</v>
      </c>
      <c r="C676" s="133">
        <f t="shared" si="40"/>
        <v>532.48234516652008</v>
      </c>
      <c r="D676" s="145">
        <v>23954.0527728093</v>
      </c>
      <c r="Q676" s="8">
        <v>23954.0527728093</v>
      </c>
      <c r="R676" s="176">
        <f t="shared" si="41"/>
        <v>532.48234516652008</v>
      </c>
      <c r="S676" s="175">
        <f t="shared" si="42"/>
        <v>530.07736927247242</v>
      </c>
      <c r="T676" s="175">
        <f t="shared" si="43"/>
        <v>-4.5165363995224306E-3</v>
      </c>
    </row>
    <row r="677" spans="1:20" x14ac:dyDescent="0.35">
      <c r="A677">
        <v>2862.47</v>
      </c>
      <c r="B677">
        <v>1120.9610085899185</v>
      </c>
      <c r="C677" s="133">
        <f t="shared" si="40"/>
        <v>569.06157265570266</v>
      </c>
      <c r="D677" s="145">
        <v>31081.371963744201</v>
      </c>
      <c r="Q677" s="8">
        <v>31081.371963744201</v>
      </c>
      <c r="R677" s="176">
        <f t="shared" si="41"/>
        <v>569.06157265570266</v>
      </c>
      <c r="S677" s="175">
        <f t="shared" si="42"/>
        <v>539.52893697136824</v>
      </c>
      <c r="T677" s="175">
        <f t="shared" si="43"/>
        <v>-5.1897083028311308E-2</v>
      </c>
    </row>
    <row r="678" spans="1:20" x14ac:dyDescent="0.35">
      <c r="A678">
        <v>2862.47</v>
      </c>
      <c r="B678">
        <v>1106.8560543824242</v>
      </c>
      <c r="C678" s="133">
        <f t="shared" si="40"/>
        <v>567.04657919748911</v>
      </c>
      <c r="D678" s="145">
        <v>45016.2336447989</v>
      </c>
      <c r="Q678" s="8">
        <v>45016.2336447989</v>
      </c>
      <c r="R678" s="176">
        <f t="shared" si="41"/>
        <v>567.04657919748911</v>
      </c>
      <c r="S678" s="175">
        <f t="shared" si="42"/>
        <v>558.00801515279068</v>
      </c>
      <c r="T678" s="175">
        <f t="shared" si="43"/>
        <v>-1.5939720609002284E-2</v>
      </c>
    </row>
    <row r="679" spans="1:20" x14ac:dyDescent="0.35">
      <c r="A679">
        <v>2862.47</v>
      </c>
      <c r="B679">
        <v>1167.4281282723214</v>
      </c>
      <c r="C679" s="133">
        <f t="shared" si="40"/>
        <v>575.69973261033158</v>
      </c>
      <c r="D679" s="145">
        <v>54061.366139626101</v>
      </c>
      <c r="Q679" s="8">
        <v>54061.366139626101</v>
      </c>
      <c r="R679" s="176">
        <f t="shared" si="41"/>
        <v>575.69973261033158</v>
      </c>
      <c r="S679" s="175">
        <f t="shared" si="42"/>
        <v>570.00280307095727</v>
      </c>
      <c r="T679" s="175">
        <f t="shared" si="43"/>
        <v>-9.8956612565084257E-3</v>
      </c>
    </row>
    <row r="680" spans="1:20" x14ac:dyDescent="0.35">
      <c r="A680">
        <v>2862.47</v>
      </c>
      <c r="B680">
        <v>1294.4526238143549</v>
      </c>
      <c r="C680" s="133">
        <f t="shared" si="40"/>
        <v>593.84608911633643</v>
      </c>
      <c r="D680" s="145">
        <v>63550.072249703</v>
      </c>
      <c r="Q680" s="8">
        <v>63550.072249703</v>
      </c>
      <c r="R680" s="176">
        <f t="shared" si="41"/>
        <v>593.84608911633643</v>
      </c>
      <c r="S680" s="175">
        <f t="shared" si="42"/>
        <v>582.58581580993837</v>
      </c>
      <c r="T680" s="175">
        <f t="shared" si="43"/>
        <v>-1.8961602194187632E-2</v>
      </c>
    </row>
    <row r="681" spans="1:20" x14ac:dyDescent="0.35">
      <c r="A681">
        <v>2862.47</v>
      </c>
      <c r="B681">
        <v>1281.0659365459019</v>
      </c>
      <c r="C681" s="133">
        <f t="shared" si="40"/>
        <v>591.93370522084308</v>
      </c>
      <c r="D681" s="145">
        <v>71394.000753582499</v>
      </c>
      <c r="Q681" s="8">
        <v>71394.000753582499</v>
      </c>
      <c r="R681" s="176">
        <f t="shared" si="41"/>
        <v>591.93370522084308</v>
      </c>
      <c r="S681" s="175">
        <f t="shared" si="42"/>
        <v>592.98768210687786</v>
      </c>
      <c r="T681" s="175">
        <f t="shared" si="43"/>
        <v>1.7805657571763334E-3</v>
      </c>
    </row>
    <row r="682" spans="1:20" x14ac:dyDescent="0.35">
      <c r="A682">
        <v>2862.47</v>
      </c>
      <c r="B682">
        <v>599.65856689377972</v>
      </c>
      <c r="C682" s="133">
        <f t="shared" si="40"/>
        <v>494.58979527053992</v>
      </c>
      <c r="D682" s="145">
        <v>3495.45982983364</v>
      </c>
      <c r="Q682" s="8">
        <v>3495.45982983364</v>
      </c>
      <c r="R682" s="176">
        <f t="shared" si="41"/>
        <v>494.58979527053992</v>
      </c>
      <c r="S682" s="175">
        <f t="shared" si="42"/>
        <v>502.94714386168596</v>
      </c>
      <c r="T682" s="175">
        <f t="shared" si="43"/>
        <v>1.6897535434540423E-2</v>
      </c>
    </row>
    <row r="683" spans="1:20" x14ac:dyDescent="0.35">
      <c r="A683">
        <v>2862.47</v>
      </c>
      <c r="B683">
        <v>792.84515257714088</v>
      </c>
      <c r="C683" s="133">
        <f t="shared" si="40"/>
        <v>522.18787893959154</v>
      </c>
      <c r="D683" s="145">
        <v>14172.2970393051</v>
      </c>
      <c r="Q683" s="8">
        <v>14172.2970393051</v>
      </c>
      <c r="R683" s="176">
        <f t="shared" si="41"/>
        <v>522.18787893959154</v>
      </c>
      <c r="S683" s="175">
        <f t="shared" si="42"/>
        <v>517.10574220589365</v>
      </c>
      <c r="T683" s="175">
        <f t="shared" si="43"/>
        <v>-9.732391230562798E-3</v>
      </c>
    </row>
    <row r="684" spans="1:20" x14ac:dyDescent="0.35">
      <c r="A684">
        <v>2862.47</v>
      </c>
      <c r="B684">
        <v>870.29429532536858</v>
      </c>
      <c r="C684" s="133">
        <f t="shared" si="40"/>
        <v>533.25204218933834</v>
      </c>
      <c r="D684" s="145">
        <v>23954.0527728093</v>
      </c>
      <c r="Q684" s="8">
        <v>23954.0527728093</v>
      </c>
      <c r="R684" s="176">
        <f t="shared" si="41"/>
        <v>533.25204218933834</v>
      </c>
      <c r="S684" s="175">
        <f t="shared" si="42"/>
        <v>530.07736927247242</v>
      </c>
      <c r="T684" s="175">
        <f t="shared" si="43"/>
        <v>-5.9534191445979046E-3</v>
      </c>
    </row>
    <row r="685" spans="1:20" x14ac:dyDescent="0.35">
      <c r="A685">
        <v>2862.47</v>
      </c>
      <c r="B685">
        <v>1121.244006180591</v>
      </c>
      <c r="C685" s="133">
        <f t="shared" si="40"/>
        <v>569.10200088294152</v>
      </c>
      <c r="D685" s="145">
        <v>31081.371963744201</v>
      </c>
      <c r="Q685" s="8">
        <v>31081.371963744201</v>
      </c>
      <c r="R685" s="176">
        <f t="shared" si="41"/>
        <v>569.10200088294152</v>
      </c>
      <c r="S685" s="175">
        <f t="shared" si="42"/>
        <v>539.52893697136824</v>
      </c>
      <c r="T685" s="175">
        <f t="shared" si="43"/>
        <v>-5.1964434961907946E-2</v>
      </c>
    </row>
    <row r="686" spans="1:20" x14ac:dyDescent="0.35">
      <c r="A686">
        <v>2862.47</v>
      </c>
      <c r="B686">
        <v>1106.3874275636103</v>
      </c>
      <c r="C686" s="133">
        <f t="shared" si="40"/>
        <v>566.9796325090872</v>
      </c>
      <c r="D686" s="145">
        <v>45016.2336447989</v>
      </c>
      <c r="Q686" s="8">
        <v>45016.2336447989</v>
      </c>
      <c r="R686" s="176">
        <f t="shared" si="41"/>
        <v>566.9796325090872</v>
      </c>
      <c r="S686" s="175">
        <f t="shared" si="42"/>
        <v>558.00801515279068</v>
      </c>
      <c r="T686" s="175">
        <f t="shared" si="43"/>
        <v>-1.5823526705172619E-2</v>
      </c>
    </row>
    <row r="687" spans="1:20" x14ac:dyDescent="0.35">
      <c r="A687">
        <v>2862.47</v>
      </c>
      <c r="B687">
        <v>1166.5489752953131</v>
      </c>
      <c r="C687" s="133">
        <f t="shared" si="40"/>
        <v>575.57413932790189</v>
      </c>
      <c r="D687" s="145">
        <v>54061.366139626101</v>
      </c>
      <c r="Q687" s="8">
        <v>54061.366139626101</v>
      </c>
      <c r="R687" s="176">
        <f t="shared" si="41"/>
        <v>575.57413932790189</v>
      </c>
      <c r="S687" s="175">
        <f t="shared" si="42"/>
        <v>570.00280307095727</v>
      </c>
      <c r="T687" s="175">
        <f t="shared" si="43"/>
        <v>-9.6796153201919033E-3</v>
      </c>
    </row>
    <row r="688" spans="1:20" x14ac:dyDescent="0.35">
      <c r="A688">
        <v>2862.47</v>
      </c>
      <c r="B688">
        <v>1292.5813412276211</v>
      </c>
      <c r="C688" s="133">
        <f t="shared" si="40"/>
        <v>593.57876303251737</v>
      </c>
      <c r="D688" s="145">
        <v>63550.072249703</v>
      </c>
      <c r="Q688" s="8">
        <v>63550.072249703</v>
      </c>
      <c r="R688" s="176">
        <f t="shared" si="41"/>
        <v>593.57876303251737</v>
      </c>
      <c r="S688" s="175">
        <f t="shared" si="42"/>
        <v>582.58581580993837</v>
      </c>
      <c r="T688" s="175">
        <f t="shared" si="43"/>
        <v>-1.8519778515015406E-2</v>
      </c>
    </row>
    <row r="689" spans="1:20" x14ac:dyDescent="0.35">
      <c r="A689">
        <v>2862.47</v>
      </c>
      <c r="B689">
        <v>1279.9674384508048</v>
      </c>
      <c r="C689" s="133">
        <f t="shared" si="40"/>
        <v>591.7767769215435</v>
      </c>
      <c r="D689" s="145">
        <v>71394.000753582499</v>
      </c>
      <c r="Q689" s="8">
        <v>71394.000753582499</v>
      </c>
      <c r="R689" s="176">
        <f t="shared" si="41"/>
        <v>591.7767769215435</v>
      </c>
      <c r="S689" s="175">
        <f t="shared" si="42"/>
        <v>592.98768210687786</v>
      </c>
      <c r="T689" s="175">
        <f t="shared" si="43"/>
        <v>2.0462195080273027E-3</v>
      </c>
    </row>
    <row r="690" spans="1:20" x14ac:dyDescent="0.35">
      <c r="A690">
        <v>2862.47</v>
      </c>
      <c r="B690">
        <v>554.80220434991861</v>
      </c>
      <c r="C690" s="133">
        <f t="shared" si="40"/>
        <v>488.18174347855978</v>
      </c>
      <c r="D690" s="145">
        <v>3495.45982983364</v>
      </c>
      <c r="Q690" s="8">
        <v>3495.45982983364</v>
      </c>
      <c r="R690" s="176">
        <f t="shared" si="41"/>
        <v>488.18174347855978</v>
      </c>
      <c r="S690" s="175">
        <f t="shared" si="42"/>
        <v>502.94714386168596</v>
      </c>
      <c r="T690" s="175">
        <f t="shared" si="43"/>
        <v>3.0245703737125984E-2</v>
      </c>
    </row>
    <row r="691" spans="1:20" x14ac:dyDescent="0.35">
      <c r="A691">
        <v>2862.47</v>
      </c>
      <c r="B691">
        <v>762.90272109257694</v>
      </c>
      <c r="C691" s="133">
        <f t="shared" si="40"/>
        <v>517.91038872751096</v>
      </c>
      <c r="D691" s="145">
        <v>14172.2970393051</v>
      </c>
      <c r="Q691" s="8">
        <v>14172.2970393051</v>
      </c>
      <c r="R691" s="176">
        <f t="shared" si="41"/>
        <v>517.91038872751096</v>
      </c>
      <c r="S691" s="175">
        <f t="shared" si="42"/>
        <v>517.10574220589365</v>
      </c>
      <c r="T691" s="175">
        <f t="shared" si="43"/>
        <v>-1.5536404349685284E-3</v>
      </c>
    </row>
    <row r="692" spans="1:20" x14ac:dyDescent="0.35">
      <c r="A692">
        <v>2862.47</v>
      </c>
      <c r="B692">
        <v>824.86783951784355</v>
      </c>
      <c r="C692" s="133">
        <f t="shared" si="40"/>
        <v>526.76254850254907</v>
      </c>
      <c r="D692" s="145">
        <v>23954.0527728093</v>
      </c>
      <c r="Q692" s="8">
        <v>23954.0527728093</v>
      </c>
      <c r="R692" s="176">
        <f t="shared" si="41"/>
        <v>526.76254850254907</v>
      </c>
      <c r="S692" s="175">
        <f t="shared" si="42"/>
        <v>530.07736927247242</v>
      </c>
      <c r="T692" s="175">
        <f t="shared" si="43"/>
        <v>6.2928178537873247E-3</v>
      </c>
    </row>
    <row r="693" spans="1:20" x14ac:dyDescent="0.35">
      <c r="A693">
        <v>2862.47</v>
      </c>
      <c r="B693">
        <v>1078.8102438669021</v>
      </c>
      <c r="C693" s="133">
        <f t="shared" si="40"/>
        <v>563.0400348381288</v>
      </c>
      <c r="D693" s="145">
        <v>31081.371963744201</v>
      </c>
      <c r="Q693" s="8">
        <v>31081.371963744201</v>
      </c>
      <c r="R693" s="176">
        <f t="shared" si="41"/>
        <v>563.0400348381288</v>
      </c>
      <c r="S693" s="175">
        <f t="shared" si="42"/>
        <v>539.52893697136824</v>
      </c>
      <c r="T693" s="175">
        <f t="shared" si="43"/>
        <v>-4.1757417611555603E-2</v>
      </c>
    </row>
    <row r="694" spans="1:20" x14ac:dyDescent="0.35">
      <c r="A694">
        <v>2862.47</v>
      </c>
      <c r="B694">
        <v>1058.838056472038</v>
      </c>
      <c r="C694" s="133">
        <f t="shared" si="40"/>
        <v>560.1868652102911</v>
      </c>
      <c r="D694" s="145">
        <v>45016.2336447989</v>
      </c>
      <c r="Q694" s="8">
        <v>45016.2336447989</v>
      </c>
      <c r="R694" s="176">
        <f t="shared" si="41"/>
        <v>560.1868652102911</v>
      </c>
      <c r="S694" s="175">
        <f t="shared" si="42"/>
        <v>558.00801515279068</v>
      </c>
      <c r="T694" s="175">
        <f t="shared" si="43"/>
        <v>-3.8895057931829236E-3</v>
      </c>
    </row>
    <row r="695" spans="1:20" x14ac:dyDescent="0.35">
      <c r="A695">
        <v>2862.47</v>
      </c>
      <c r="B695">
        <v>1122.9740844444436</v>
      </c>
      <c r="C695" s="133">
        <f t="shared" si="40"/>
        <v>569.34915492063476</v>
      </c>
      <c r="D695" s="145">
        <v>54061.366139626101</v>
      </c>
      <c r="Q695" s="8">
        <v>54061.366139626101</v>
      </c>
      <c r="R695" s="176">
        <f t="shared" si="41"/>
        <v>569.34915492063476</v>
      </c>
      <c r="S695" s="175">
        <f t="shared" si="42"/>
        <v>570.00280307095727</v>
      </c>
      <c r="T695" s="175">
        <f t="shared" si="43"/>
        <v>1.1480620365786898E-3</v>
      </c>
    </row>
    <row r="696" spans="1:20" x14ac:dyDescent="0.35">
      <c r="A696">
        <v>2862.47</v>
      </c>
      <c r="B696">
        <v>1260.7937987017381</v>
      </c>
      <c r="C696" s="133">
        <f t="shared" si="40"/>
        <v>589.03768552881968</v>
      </c>
      <c r="D696" s="145">
        <v>63550.072249703</v>
      </c>
      <c r="Q696" s="8">
        <v>63550.072249703</v>
      </c>
      <c r="R696" s="176">
        <f t="shared" si="41"/>
        <v>589.03768552881968</v>
      </c>
      <c r="S696" s="175">
        <f t="shared" si="42"/>
        <v>582.58581580993837</v>
      </c>
      <c r="T696" s="175">
        <f t="shared" si="43"/>
        <v>-1.0953237589695131E-2</v>
      </c>
    </row>
    <row r="697" spans="1:20" x14ac:dyDescent="0.35">
      <c r="A697">
        <v>2862.47</v>
      </c>
      <c r="B697">
        <v>1266.6444268230298</v>
      </c>
      <c r="C697" s="133">
        <f t="shared" si="40"/>
        <v>589.87348954614697</v>
      </c>
      <c r="D697" s="145">
        <v>71394.000753582499</v>
      </c>
      <c r="Q697" s="8">
        <v>71394.000753582499</v>
      </c>
      <c r="R697" s="176">
        <f t="shared" si="41"/>
        <v>589.87348954614697</v>
      </c>
      <c r="S697" s="175">
        <f t="shared" si="42"/>
        <v>592.98768210687786</v>
      </c>
      <c r="T697" s="175">
        <f t="shared" si="43"/>
        <v>5.2794245137663953E-3</v>
      </c>
    </row>
    <row r="698" spans="1:20" x14ac:dyDescent="0.35">
      <c r="A698">
        <v>2862.47</v>
      </c>
      <c r="B698">
        <v>565.28606927143255</v>
      </c>
      <c r="C698" s="133">
        <f t="shared" si="40"/>
        <v>489.6794384673475</v>
      </c>
      <c r="D698" s="145">
        <v>3495.45982983364</v>
      </c>
      <c r="Q698" s="8">
        <v>3495.45982983364</v>
      </c>
      <c r="R698" s="176">
        <f t="shared" si="41"/>
        <v>489.6794384673475</v>
      </c>
      <c r="S698" s="175">
        <f t="shared" si="42"/>
        <v>502.94714386168596</v>
      </c>
      <c r="T698" s="175">
        <f t="shared" si="43"/>
        <v>2.7094675316295058E-2</v>
      </c>
    </row>
    <row r="699" spans="1:20" x14ac:dyDescent="0.35">
      <c r="A699">
        <v>2862.47</v>
      </c>
      <c r="B699">
        <v>767.96554524899921</v>
      </c>
      <c r="C699" s="133">
        <f t="shared" si="40"/>
        <v>518.63364932128559</v>
      </c>
      <c r="D699" s="145">
        <v>14172.2970393051</v>
      </c>
      <c r="Q699" s="8">
        <v>14172.2970393051</v>
      </c>
      <c r="R699" s="176">
        <f t="shared" si="41"/>
        <v>518.63364932128559</v>
      </c>
      <c r="S699" s="175">
        <f t="shared" si="42"/>
        <v>517.10574220589365</v>
      </c>
      <c r="T699" s="175">
        <f t="shared" si="43"/>
        <v>-2.9460238790742777E-3</v>
      </c>
    </row>
    <row r="700" spans="1:20" x14ac:dyDescent="0.35">
      <c r="A700">
        <v>2862.47</v>
      </c>
      <c r="B700">
        <v>830.93585864768249</v>
      </c>
      <c r="C700" s="133">
        <f t="shared" si="40"/>
        <v>527.62940837824033</v>
      </c>
      <c r="D700" s="145">
        <v>23954.0527728093</v>
      </c>
      <c r="Q700" s="8">
        <v>23954.0527728093</v>
      </c>
      <c r="R700" s="176">
        <f t="shared" si="41"/>
        <v>527.62940837824033</v>
      </c>
      <c r="S700" s="175">
        <f t="shared" si="42"/>
        <v>530.07736927247242</v>
      </c>
      <c r="T700" s="175">
        <f t="shared" si="43"/>
        <v>4.6395459679859918E-3</v>
      </c>
    </row>
    <row r="701" spans="1:20" x14ac:dyDescent="0.35">
      <c r="A701">
        <v>2862.47</v>
      </c>
      <c r="B701">
        <v>1079.1064933608297</v>
      </c>
      <c r="C701" s="133">
        <f t="shared" si="40"/>
        <v>563.08235619440427</v>
      </c>
      <c r="D701" s="145">
        <v>31081.371963744201</v>
      </c>
      <c r="Q701" s="8">
        <v>31081.371963744201</v>
      </c>
      <c r="R701" s="176">
        <f t="shared" si="41"/>
        <v>563.08235619440427</v>
      </c>
      <c r="S701" s="175">
        <f t="shared" si="42"/>
        <v>539.52893697136824</v>
      </c>
      <c r="T701" s="175">
        <f t="shared" si="43"/>
        <v>-4.1829439271054314E-2</v>
      </c>
    </row>
    <row r="702" spans="1:20" x14ac:dyDescent="0.35">
      <c r="A702">
        <v>2862.47</v>
      </c>
      <c r="B702">
        <v>1058.5753170914131</v>
      </c>
      <c r="C702" s="133">
        <f t="shared" si="40"/>
        <v>560.14933101305894</v>
      </c>
      <c r="D702" s="145">
        <v>45016.2336447989</v>
      </c>
      <c r="Q702" s="8">
        <v>45016.2336447989</v>
      </c>
      <c r="R702" s="176">
        <f t="shared" si="41"/>
        <v>560.14933101305894</v>
      </c>
      <c r="S702" s="175">
        <f t="shared" si="42"/>
        <v>558.00801515279068</v>
      </c>
      <c r="T702" s="175">
        <f t="shared" si="43"/>
        <v>-3.8227589353638791E-3</v>
      </c>
    </row>
    <row r="703" spans="1:20" x14ac:dyDescent="0.35">
      <c r="A703">
        <v>2862.47</v>
      </c>
      <c r="B703">
        <v>1122.3091721698436</v>
      </c>
      <c r="C703" s="133">
        <f t="shared" si="40"/>
        <v>569.25416745283474</v>
      </c>
      <c r="D703" s="145">
        <v>54061.366139626101</v>
      </c>
      <c r="Q703" s="8">
        <v>54061.366139626101</v>
      </c>
      <c r="R703" s="176">
        <f t="shared" si="41"/>
        <v>569.25416745283474</v>
      </c>
      <c r="S703" s="175">
        <f t="shared" si="42"/>
        <v>570.00280307095727</v>
      </c>
      <c r="T703" s="175">
        <f t="shared" si="43"/>
        <v>1.315116622636836E-3</v>
      </c>
    </row>
    <row r="704" spans="1:20" x14ac:dyDescent="0.35">
      <c r="A704">
        <v>2862.47</v>
      </c>
      <c r="B704">
        <v>1260.3610485957797</v>
      </c>
      <c r="C704" s="133">
        <f t="shared" si="40"/>
        <v>588.97586408511131</v>
      </c>
      <c r="D704" s="145">
        <v>63550.072249703</v>
      </c>
      <c r="Q704" s="8">
        <v>63550.072249703</v>
      </c>
      <c r="R704" s="176">
        <f t="shared" si="41"/>
        <v>588.97586408511131</v>
      </c>
      <c r="S704" s="175">
        <f t="shared" si="42"/>
        <v>582.58581580993837</v>
      </c>
      <c r="T704" s="175">
        <f t="shared" si="43"/>
        <v>-1.0849422981192847E-2</v>
      </c>
    </row>
    <row r="705" spans="1:20" x14ac:dyDescent="0.35">
      <c r="A705">
        <v>2862.47</v>
      </c>
      <c r="B705">
        <v>1265.6259438693633</v>
      </c>
      <c r="C705" s="133">
        <f t="shared" si="40"/>
        <v>589.72799198133748</v>
      </c>
      <c r="D705" s="145">
        <v>71394.000753582499</v>
      </c>
      <c r="Q705" s="8">
        <v>71394.000753582499</v>
      </c>
      <c r="R705" s="176">
        <f t="shared" si="41"/>
        <v>589.72799198133748</v>
      </c>
      <c r="S705" s="175">
        <f t="shared" si="42"/>
        <v>592.98768210687786</v>
      </c>
      <c r="T705" s="175">
        <f t="shared" si="43"/>
        <v>5.527446839666883E-3</v>
      </c>
    </row>
    <row r="706" spans="1:20" x14ac:dyDescent="0.35">
      <c r="A706">
        <v>2862.47</v>
      </c>
      <c r="B706">
        <v>571.09443652950199</v>
      </c>
      <c r="C706" s="133">
        <f t="shared" si="40"/>
        <v>490.50920521850031</v>
      </c>
      <c r="D706" s="145">
        <v>3495.45982983364</v>
      </c>
      <c r="Q706" s="8">
        <v>3495.45982983364</v>
      </c>
      <c r="R706" s="176">
        <f t="shared" si="41"/>
        <v>490.50920521850031</v>
      </c>
      <c r="S706" s="175">
        <f t="shared" si="42"/>
        <v>502.94714386168596</v>
      </c>
      <c r="T706" s="175">
        <f t="shared" si="43"/>
        <v>2.5357197196014036E-2</v>
      </c>
    </row>
    <row r="707" spans="1:20" x14ac:dyDescent="0.35">
      <c r="A707">
        <v>2862.47</v>
      </c>
      <c r="B707">
        <v>776.13145398446864</v>
      </c>
      <c r="C707" s="133">
        <f t="shared" ref="C707:C770" si="44">SUM(A707:B707)/7</f>
        <v>519.80020771206694</v>
      </c>
      <c r="D707" s="145">
        <v>14172.2970393051</v>
      </c>
      <c r="Q707" s="8">
        <v>14172.2970393051</v>
      </c>
      <c r="R707" s="176">
        <f t="shared" ref="R707:R770" si="45">C707</f>
        <v>519.80020771206694</v>
      </c>
      <c r="S707" s="175">
        <f t="shared" ref="S707:S770" si="46">$G$17+Q707*$G$18</f>
        <v>517.10574220589365</v>
      </c>
      <c r="T707" s="175">
        <f t="shared" ref="T707:T770" si="47">S707/R707-1</f>
        <v>-5.183656078232679E-3</v>
      </c>
    </row>
    <row r="708" spans="1:20" x14ac:dyDescent="0.35">
      <c r="A708">
        <v>2862.47</v>
      </c>
      <c r="B708">
        <v>841.04001828324635</v>
      </c>
      <c r="C708" s="133">
        <f t="shared" si="44"/>
        <v>529.0728597547494</v>
      </c>
      <c r="D708" s="145">
        <v>23954.0527728093</v>
      </c>
      <c r="Q708" s="8">
        <v>23954.0527728093</v>
      </c>
      <c r="R708" s="176">
        <f t="shared" si="45"/>
        <v>529.0728597547494</v>
      </c>
      <c r="S708" s="175">
        <f t="shared" si="46"/>
        <v>530.07736927247242</v>
      </c>
      <c r="T708" s="175">
        <f t="shared" si="47"/>
        <v>1.8986222770691619E-3</v>
      </c>
    </row>
    <row r="709" spans="1:20" x14ac:dyDescent="0.35">
      <c r="A709">
        <v>2862.47</v>
      </c>
      <c r="B709">
        <v>1099.9881433328158</v>
      </c>
      <c r="C709" s="133">
        <f t="shared" si="44"/>
        <v>566.06544904754514</v>
      </c>
      <c r="D709" s="145">
        <v>31081.371963744201</v>
      </c>
      <c r="Q709" s="8">
        <v>31081.371963744201</v>
      </c>
      <c r="R709" s="176">
        <f t="shared" si="45"/>
        <v>566.06544904754514</v>
      </c>
      <c r="S709" s="175">
        <f t="shared" si="46"/>
        <v>539.52893697136824</v>
      </c>
      <c r="T709" s="175">
        <f t="shared" si="47"/>
        <v>-4.6878876145553305E-2</v>
      </c>
    </row>
    <row r="710" spans="1:20" x14ac:dyDescent="0.35">
      <c r="A710">
        <v>2862.47</v>
      </c>
      <c r="B710">
        <v>1077.8952706718187</v>
      </c>
      <c r="C710" s="133">
        <f t="shared" si="44"/>
        <v>562.90932438168841</v>
      </c>
      <c r="D710" s="145">
        <v>45016.2336447989</v>
      </c>
      <c r="Q710" s="8">
        <v>45016.2336447989</v>
      </c>
      <c r="R710" s="176">
        <f t="shared" si="45"/>
        <v>562.90932438168841</v>
      </c>
      <c r="S710" s="175">
        <f t="shared" si="46"/>
        <v>558.00801515279068</v>
      </c>
      <c r="T710" s="175">
        <f t="shared" si="47"/>
        <v>-8.7071025769228649E-3</v>
      </c>
    </row>
    <row r="711" spans="1:20" x14ac:dyDescent="0.35">
      <c r="A711">
        <v>2862.47</v>
      </c>
      <c r="B711">
        <v>1151.1759349566214</v>
      </c>
      <c r="C711" s="133">
        <f t="shared" si="44"/>
        <v>573.37799070808876</v>
      </c>
      <c r="D711" s="145">
        <v>54061.366139626101</v>
      </c>
      <c r="Q711" s="8">
        <v>54061.366139626101</v>
      </c>
      <c r="R711" s="176">
        <f t="shared" si="45"/>
        <v>573.37799070808876</v>
      </c>
      <c r="S711" s="175">
        <f t="shared" si="46"/>
        <v>570.00280307095727</v>
      </c>
      <c r="T711" s="175">
        <f t="shared" si="47"/>
        <v>-5.8864966772849137E-3</v>
      </c>
    </row>
    <row r="712" spans="1:20" x14ac:dyDescent="0.35">
      <c r="A712">
        <v>2862.47</v>
      </c>
      <c r="B712">
        <v>1320.5037165504355</v>
      </c>
      <c r="C712" s="133">
        <f t="shared" si="44"/>
        <v>597.56767379291944</v>
      </c>
      <c r="D712" s="145">
        <v>63550.072249703</v>
      </c>
      <c r="Q712" s="8">
        <v>63550.072249703</v>
      </c>
      <c r="R712" s="176">
        <f t="shared" si="45"/>
        <v>597.56767379291944</v>
      </c>
      <c r="S712" s="175">
        <f t="shared" si="46"/>
        <v>582.58581580993837</v>
      </c>
      <c r="T712" s="175">
        <f t="shared" si="47"/>
        <v>-2.5071399675767769E-2</v>
      </c>
    </row>
    <row r="713" spans="1:20" x14ac:dyDescent="0.35">
      <c r="A713">
        <v>2862.47</v>
      </c>
      <c r="B713">
        <v>1290.9783659669188</v>
      </c>
      <c r="C713" s="133">
        <f t="shared" si="44"/>
        <v>593.34976656670267</v>
      </c>
      <c r="D713" s="145">
        <v>71394.000753582499</v>
      </c>
      <c r="Q713" s="8">
        <v>71394.000753582499</v>
      </c>
      <c r="R713" s="176">
        <f t="shared" si="45"/>
        <v>593.34976656670267</v>
      </c>
      <c r="S713" s="175">
        <f t="shared" si="46"/>
        <v>592.98768210687786</v>
      </c>
      <c r="T713" s="175">
        <f t="shared" si="47"/>
        <v>-6.1023780614244405E-4</v>
      </c>
    </row>
    <row r="714" spans="1:20" x14ac:dyDescent="0.35">
      <c r="A714">
        <v>2862.47</v>
      </c>
      <c r="B714">
        <v>580.99858296215189</v>
      </c>
      <c r="C714" s="133">
        <f t="shared" si="44"/>
        <v>491.9240832803074</v>
      </c>
      <c r="D714" s="145">
        <v>3495.45982983364</v>
      </c>
      <c r="Q714" s="8">
        <v>3495.45982983364</v>
      </c>
      <c r="R714" s="176">
        <f t="shared" si="45"/>
        <v>491.9240832803074</v>
      </c>
      <c r="S714" s="175">
        <f t="shared" si="46"/>
        <v>502.94714386168596</v>
      </c>
      <c r="T714" s="175">
        <f t="shared" si="47"/>
        <v>2.2408052291063463E-2</v>
      </c>
    </row>
    <row r="715" spans="1:20" x14ac:dyDescent="0.35">
      <c r="A715">
        <v>2862.47</v>
      </c>
      <c r="B715">
        <v>780.25945385567411</v>
      </c>
      <c r="C715" s="133">
        <f t="shared" si="44"/>
        <v>520.38992197938194</v>
      </c>
      <c r="D715" s="145">
        <v>14172.2970393051</v>
      </c>
      <c r="Q715" s="8">
        <v>14172.2970393051</v>
      </c>
      <c r="R715" s="176">
        <f t="shared" si="45"/>
        <v>520.38992197938194</v>
      </c>
      <c r="S715" s="175">
        <f t="shared" si="46"/>
        <v>517.10574220589365</v>
      </c>
      <c r="T715" s="175">
        <f t="shared" si="47"/>
        <v>-6.3109980320072978E-3</v>
      </c>
    </row>
    <row r="716" spans="1:20" x14ac:dyDescent="0.35">
      <c r="A716">
        <v>2862.47</v>
      </c>
      <c r="B716">
        <v>846.79912523299083</v>
      </c>
      <c r="C716" s="133">
        <f t="shared" si="44"/>
        <v>529.89558931899865</v>
      </c>
      <c r="D716" s="145">
        <v>23954.0527728093</v>
      </c>
      <c r="Q716" s="8">
        <v>23954.0527728093</v>
      </c>
      <c r="R716" s="176">
        <f t="shared" si="45"/>
        <v>529.89558931899865</v>
      </c>
      <c r="S716" s="175">
        <f t="shared" si="46"/>
        <v>530.07736927247242</v>
      </c>
      <c r="T716" s="175">
        <f t="shared" si="47"/>
        <v>3.4304862531020497E-4</v>
      </c>
    </row>
    <row r="717" spans="1:20" x14ac:dyDescent="0.35">
      <c r="A717">
        <v>2862.47</v>
      </c>
      <c r="B717">
        <v>1100.2661123605769</v>
      </c>
      <c r="C717" s="133">
        <f t="shared" si="44"/>
        <v>566.10515890865383</v>
      </c>
      <c r="D717" s="145">
        <v>31081.371963744201</v>
      </c>
      <c r="Q717" s="8">
        <v>31081.371963744201</v>
      </c>
      <c r="R717" s="176">
        <f t="shared" si="45"/>
        <v>566.10515890865383</v>
      </c>
      <c r="S717" s="175">
        <f t="shared" si="46"/>
        <v>539.52893697136824</v>
      </c>
      <c r="T717" s="175">
        <f t="shared" si="47"/>
        <v>-4.6945733525056821E-2</v>
      </c>
    </row>
    <row r="718" spans="1:20" x14ac:dyDescent="0.35">
      <c r="A718">
        <v>2862.47</v>
      </c>
      <c r="B718">
        <v>1077.3657432852242</v>
      </c>
      <c r="C718" s="133">
        <f t="shared" si="44"/>
        <v>562.83367761217482</v>
      </c>
      <c r="D718" s="145">
        <v>45016.2336447989</v>
      </c>
      <c r="Q718" s="8">
        <v>45016.2336447989</v>
      </c>
      <c r="R718" s="176">
        <f t="shared" si="45"/>
        <v>562.83367761217482</v>
      </c>
      <c r="S718" s="175">
        <f t="shared" si="46"/>
        <v>558.00801515279068</v>
      </c>
      <c r="T718" s="175">
        <f t="shared" si="47"/>
        <v>-8.5738694241912494E-3</v>
      </c>
    </row>
    <row r="719" spans="1:20" x14ac:dyDescent="0.35">
      <c r="A719">
        <v>2862.47</v>
      </c>
      <c r="B719">
        <v>1149.907791315738</v>
      </c>
      <c r="C719" s="133">
        <f t="shared" si="44"/>
        <v>573.1968273308197</v>
      </c>
      <c r="D719" s="145">
        <v>54061.366139626101</v>
      </c>
      <c r="Q719" s="8">
        <v>54061.366139626101</v>
      </c>
      <c r="R719" s="176">
        <f t="shared" si="45"/>
        <v>573.1968273308197</v>
      </c>
      <c r="S719" s="175">
        <f t="shared" si="46"/>
        <v>570.00280307095727</v>
      </c>
      <c r="T719" s="175">
        <f t="shared" si="47"/>
        <v>-5.5722992653952641E-3</v>
      </c>
    </row>
    <row r="720" spans="1:20" x14ac:dyDescent="0.35">
      <c r="A720">
        <v>2862.47</v>
      </c>
      <c r="B720">
        <v>1318.7582227771572</v>
      </c>
      <c r="C720" s="133">
        <f t="shared" si="44"/>
        <v>597.31831753959398</v>
      </c>
      <c r="D720" s="145">
        <v>63550.072249703</v>
      </c>
      <c r="Q720" s="8">
        <v>63550.072249703</v>
      </c>
      <c r="R720" s="176">
        <f t="shared" si="45"/>
        <v>597.31831753959398</v>
      </c>
      <c r="S720" s="175">
        <f t="shared" si="46"/>
        <v>582.58581580993837</v>
      </c>
      <c r="T720" s="175">
        <f t="shared" si="47"/>
        <v>-2.4664406392792437E-2</v>
      </c>
    </row>
    <row r="721" spans="1:20" x14ac:dyDescent="0.35">
      <c r="A721">
        <v>2862.47</v>
      </c>
      <c r="B721">
        <v>1289.4370639877352</v>
      </c>
      <c r="C721" s="133">
        <f t="shared" si="44"/>
        <v>593.12958056967648</v>
      </c>
      <c r="D721" s="145">
        <v>71394.000753582499</v>
      </c>
      <c r="Q721" s="8">
        <v>71394.000753582499</v>
      </c>
      <c r="R721" s="176">
        <f t="shared" si="45"/>
        <v>593.12958056967648</v>
      </c>
      <c r="S721" s="175">
        <f t="shared" si="46"/>
        <v>592.98768210687786</v>
      </c>
      <c r="T721" s="175">
        <f t="shared" si="47"/>
        <v>-2.3923686736770922E-4</v>
      </c>
    </row>
    <row r="722" spans="1:20" x14ac:dyDescent="0.35">
      <c r="A722">
        <v>2862.47</v>
      </c>
      <c r="B722">
        <v>608.34766350226869</v>
      </c>
      <c r="C722" s="133">
        <f t="shared" si="44"/>
        <v>495.83109478603831</v>
      </c>
      <c r="D722" s="145">
        <v>3495.45982983364</v>
      </c>
      <c r="Q722" s="8">
        <v>3495.45982983364</v>
      </c>
      <c r="R722" s="176">
        <f t="shared" si="45"/>
        <v>495.83109478603831</v>
      </c>
      <c r="S722" s="175">
        <f t="shared" si="46"/>
        <v>502.94714386168596</v>
      </c>
      <c r="T722" s="175">
        <f t="shared" si="47"/>
        <v>1.4351760408891634E-2</v>
      </c>
    </row>
    <row r="723" spans="1:20" x14ac:dyDescent="0.35">
      <c r="A723">
        <v>2862.47</v>
      </c>
      <c r="B723">
        <v>800.53011004922132</v>
      </c>
      <c r="C723" s="133">
        <f t="shared" si="44"/>
        <v>523.28573000703159</v>
      </c>
      <c r="D723" s="145">
        <v>14172.2970393051</v>
      </c>
      <c r="Q723" s="8">
        <v>14172.2970393051</v>
      </c>
      <c r="R723" s="176">
        <f t="shared" si="45"/>
        <v>523.28573000703159</v>
      </c>
      <c r="S723" s="175">
        <f t="shared" si="46"/>
        <v>517.10574220589365</v>
      </c>
      <c r="T723" s="175">
        <f t="shared" si="47"/>
        <v>-1.1809968143130734E-2</v>
      </c>
    </row>
    <row r="724" spans="1:20" x14ac:dyDescent="0.35">
      <c r="A724">
        <v>2862.47</v>
      </c>
      <c r="B724">
        <v>872.72658765345761</v>
      </c>
      <c r="C724" s="133">
        <f t="shared" si="44"/>
        <v>533.59951252192252</v>
      </c>
      <c r="D724" s="145">
        <v>23954.0527728093</v>
      </c>
      <c r="Q724" s="8">
        <v>23954.0527728093</v>
      </c>
      <c r="R724" s="176">
        <f t="shared" si="45"/>
        <v>533.59951252192252</v>
      </c>
      <c r="S724" s="175">
        <f t="shared" si="46"/>
        <v>530.07736927247242</v>
      </c>
      <c r="T724" s="175">
        <f t="shared" si="47"/>
        <v>-6.6007242637902142E-3</v>
      </c>
    </row>
    <row r="725" spans="1:20" x14ac:dyDescent="0.35">
      <c r="A725">
        <v>2862.47</v>
      </c>
      <c r="B725">
        <v>1133.4978019572548</v>
      </c>
      <c r="C725" s="133">
        <f t="shared" si="44"/>
        <v>570.85254313675068</v>
      </c>
      <c r="D725" s="145">
        <v>31081.371963744201</v>
      </c>
      <c r="Q725" s="8">
        <v>31081.371963744201</v>
      </c>
      <c r="R725" s="176">
        <f t="shared" si="45"/>
        <v>570.85254313675068</v>
      </c>
      <c r="S725" s="175">
        <f t="shared" si="46"/>
        <v>539.52893697136824</v>
      </c>
      <c r="T725" s="175">
        <f t="shared" si="47"/>
        <v>-5.4871624103247085E-2</v>
      </c>
    </row>
    <row r="726" spans="1:20" x14ac:dyDescent="0.35">
      <c r="A726">
        <v>2862.47</v>
      </c>
      <c r="B726">
        <v>1119.4394267079713</v>
      </c>
      <c r="C726" s="133">
        <f t="shared" si="44"/>
        <v>568.84420381542441</v>
      </c>
      <c r="D726" s="145">
        <v>45016.2336447989</v>
      </c>
      <c r="Q726" s="8">
        <v>45016.2336447989</v>
      </c>
      <c r="R726" s="176">
        <f t="shared" si="45"/>
        <v>568.84420381542441</v>
      </c>
      <c r="S726" s="175">
        <f t="shared" si="46"/>
        <v>558.00801515279068</v>
      </c>
      <c r="T726" s="175">
        <f t="shared" si="47"/>
        <v>-1.9049484182051768E-2</v>
      </c>
    </row>
    <row r="727" spans="1:20" x14ac:dyDescent="0.35">
      <c r="A727">
        <v>2862.47</v>
      </c>
      <c r="B727">
        <v>1188.8332162176102</v>
      </c>
      <c r="C727" s="133">
        <f t="shared" si="44"/>
        <v>578.75760231680147</v>
      </c>
      <c r="D727" s="145">
        <v>54061.366139626101</v>
      </c>
      <c r="Q727" s="8">
        <v>54061.366139626101</v>
      </c>
      <c r="R727" s="176">
        <f t="shared" si="45"/>
        <v>578.75760231680147</v>
      </c>
      <c r="S727" s="175">
        <f t="shared" si="46"/>
        <v>570.00280307095727</v>
      </c>
      <c r="T727" s="175">
        <f t="shared" si="47"/>
        <v>-1.5126884227176007E-2</v>
      </c>
    </row>
    <row r="728" spans="1:20" x14ac:dyDescent="0.35">
      <c r="A728">
        <v>2862.47</v>
      </c>
      <c r="B728">
        <v>1331.7972401309157</v>
      </c>
      <c r="C728" s="133">
        <f t="shared" si="44"/>
        <v>599.18103430441647</v>
      </c>
      <c r="D728" s="145">
        <v>63550.072249703</v>
      </c>
      <c r="Q728" s="8">
        <v>63550.072249703</v>
      </c>
      <c r="R728" s="176">
        <f t="shared" si="45"/>
        <v>599.18103430441647</v>
      </c>
      <c r="S728" s="175">
        <f t="shared" si="46"/>
        <v>582.58581580993837</v>
      </c>
      <c r="T728" s="175">
        <f t="shared" si="47"/>
        <v>-2.7696501632003989E-2</v>
      </c>
    </row>
    <row r="729" spans="1:20" x14ac:dyDescent="0.35">
      <c r="A729">
        <v>2862.47</v>
      </c>
      <c r="B729">
        <v>1290.2975212261463</v>
      </c>
      <c r="C729" s="133">
        <f t="shared" si="44"/>
        <v>593.25250303230655</v>
      </c>
      <c r="D729" s="145">
        <v>71394.000753582499</v>
      </c>
      <c r="Q729" s="8">
        <v>71394.000753582499</v>
      </c>
      <c r="R729" s="176">
        <f t="shared" si="45"/>
        <v>593.25250303230655</v>
      </c>
      <c r="S729" s="175">
        <f t="shared" si="46"/>
        <v>592.98768210687786</v>
      </c>
      <c r="T729" s="175">
        <f t="shared" si="47"/>
        <v>-4.4638821425124764E-4</v>
      </c>
    </row>
    <row r="730" spans="1:20" x14ac:dyDescent="0.35">
      <c r="A730">
        <v>2862.47</v>
      </c>
      <c r="B730">
        <v>617.03958968464917</v>
      </c>
      <c r="C730" s="133">
        <f t="shared" si="44"/>
        <v>497.07279852637839</v>
      </c>
      <c r="D730" s="145">
        <v>3495.45982983364</v>
      </c>
      <c r="Q730" s="8">
        <v>3495.45982983364</v>
      </c>
      <c r="R730" s="176">
        <f t="shared" si="45"/>
        <v>497.07279852637839</v>
      </c>
      <c r="S730" s="175">
        <f t="shared" si="46"/>
        <v>502.94714386168596</v>
      </c>
      <c r="T730" s="175">
        <f t="shared" si="47"/>
        <v>1.181787728622985E-2</v>
      </c>
    </row>
    <row r="731" spans="1:20" x14ac:dyDescent="0.35">
      <c r="A731">
        <v>2862.47</v>
      </c>
      <c r="B731">
        <v>804.4825531007574</v>
      </c>
      <c r="C731" s="133">
        <f t="shared" si="44"/>
        <v>523.85036472867955</v>
      </c>
      <c r="D731" s="145">
        <v>14172.2970393051</v>
      </c>
      <c r="Q731" s="8">
        <v>14172.2970393051</v>
      </c>
      <c r="R731" s="176">
        <f t="shared" si="45"/>
        <v>523.85036472867955</v>
      </c>
      <c r="S731" s="175">
        <f t="shared" si="46"/>
        <v>517.10574220589365</v>
      </c>
      <c r="T731" s="175">
        <f t="shared" si="47"/>
        <v>-1.2875093684967087E-2</v>
      </c>
    </row>
    <row r="732" spans="1:20" x14ac:dyDescent="0.35">
      <c r="A732">
        <v>2862.47</v>
      </c>
      <c r="B732">
        <v>877.66724309853521</v>
      </c>
      <c r="C732" s="133">
        <f t="shared" si="44"/>
        <v>534.30532044264783</v>
      </c>
      <c r="D732" s="145">
        <v>23954.0527728093</v>
      </c>
      <c r="Q732" s="8">
        <v>23954.0527728093</v>
      </c>
      <c r="R732" s="176">
        <f t="shared" si="45"/>
        <v>534.30532044264783</v>
      </c>
      <c r="S732" s="175">
        <f t="shared" si="46"/>
        <v>530.07736927247242</v>
      </c>
      <c r="T732" s="175">
        <f t="shared" si="47"/>
        <v>-7.9129872161346482E-3</v>
      </c>
    </row>
    <row r="733" spans="1:20" x14ac:dyDescent="0.35">
      <c r="A733">
        <v>2862.47</v>
      </c>
      <c r="B733">
        <v>1133.7056210371879</v>
      </c>
      <c r="C733" s="133">
        <f t="shared" si="44"/>
        <v>570.88223157674111</v>
      </c>
      <c r="D733" s="145">
        <v>31081.371963744201</v>
      </c>
      <c r="Q733" s="8">
        <v>31081.371963744201</v>
      </c>
      <c r="R733" s="176">
        <f t="shared" si="45"/>
        <v>570.88223157674111</v>
      </c>
      <c r="S733" s="175">
        <f t="shared" si="46"/>
        <v>539.52893697136824</v>
      </c>
      <c r="T733" s="175">
        <f t="shared" si="47"/>
        <v>-5.4920775023557855E-2</v>
      </c>
    </row>
    <row r="734" spans="1:20" x14ac:dyDescent="0.35">
      <c r="A734">
        <v>2862.47</v>
      </c>
      <c r="B734">
        <v>1118.6206650872298</v>
      </c>
      <c r="C734" s="133">
        <f t="shared" si="44"/>
        <v>568.72723786960421</v>
      </c>
      <c r="D734" s="145">
        <v>45016.2336447989</v>
      </c>
      <c r="Q734" s="8">
        <v>45016.2336447989</v>
      </c>
      <c r="R734" s="176">
        <f t="shared" si="45"/>
        <v>568.72723786960421</v>
      </c>
      <c r="S734" s="175">
        <f t="shared" si="46"/>
        <v>558.00801515279068</v>
      </c>
      <c r="T734" s="175">
        <f t="shared" si="47"/>
        <v>-1.8847739308155309E-2</v>
      </c>
    </row>
    <row r="735" spans="1:20" x14ac:dyDescent="0.35">
      <c r="A735">
        <v>2862.47</v>
      </c>
      <c r="B735">
        <v>1187.6546525591129</v>
      </c>
      <c r="C735" s="133">
        <f t="shared" si="44"/>
        <v>578.58923607987322</v>
      </c>
      <c r="D735" s="145">
        <v>54061.366139626101</v>
      </c>
      <c r="Q735" s="8">
        <v>54061.366139626101</v>
      </c>
      <c r="R735" s="176">
        <f t="shared" si="45"/>
        <v>578.58923607987322</v>
      </c>
      <c r="S735" s="175">
        <f t="shared" si="46"/>
        <v>570.00280307095727</v>
      </c>
      <c r="T735" s="175">
        <f t="shared" si="47"/>
        <v>-1.4840291649896198E-2</v>
      </c>
    </row>
    <row r="736" spans="1:20" x14ac:dyDescent="0.35">
      <c r="A736">
        <v>2862.47</v>
      </c>
      <c r="B736">
        <v>1329.5915206573241</v>
      </c>
      <c r="C736" s="133">
        <f t="shared" si="44"/>
        <v>598.86593152247485</v>
      </c>
      <c r="D736" s="145">
        <v>63550.072249703</v>
      </c>
      <c r="Q736" s="8">
        <v>63550.072249703</v>
      </c>
      <c r="R736" s="176">
        <f t="shared" si="45"/>
        <v>598.86593152247485</v>
      </c>
      <c r="S736" s="175">
        <f t="shared" si="46"/>
        <v>582.58581580993837</v>
      </c>
      <c r="T736" s="175">
        <f t="shared" si="47"/>
        <v>-2.7184908767723948E-2</v>
      </c>
    </row>
    <row r="737" spans="1:20" x14ac:dyDescent="0.35">
      <c r="A737">
        <v>2862.47</v>
      </c>
      <c r="B737">
        <v>1289.2580051668879</v>
      </c>
      <c r="C737" s="133">
        <f t="shared" si="44"/>
        <v>593.10400073812684</v>
      </c>
      <c r="D737" s="145">
        <v>71394.000753582499</v>
      </c>
      <c r="Q737" s="8">
        <v>71394.000753582499</v>
      </c>
      <c r="R737" s="176">
        <f t="shared" si="45"/>
        <v>593.10400073812684</v>
      </c>
      <c r="S737" s="175">
        <f t="shared" si="46"/>
        <v>592.98768210687786</v>
      </c>
      <c r="T737" s="175">
        <f t="shared" si="47"/>
        <v>-1.9611843977485055E-4</v>
      </c>
    </row>
    <row r="738" spans="1:20" x14ac:dyDescent="0.35">
      <c r="A738">
        <v>2862.47</v>
      </c>
      <c r="B738">
        <v>623.55221153106584</v>
      </c>
      <c r="C738" s="133">
        <f t="shared" si="44"/>
        <v>498.00317307586653</v>
      </c>
      <c r="D738" s="145">
        <v>3495.45982983364</v>
      </c>
      <c r="Q738" s="8">
        <v>3495.45982983364</v>
      </c>
      <c r="R738" s="176">
        <f t="shared" si="45"/>
        <v>498.00317307586653</v>
      </c>
      <c r="S738" s="175">
        <f t="shared" si="46"/>
        <v>502.94714386168596</v>
      </c>
      <c r="T738" s="175">
        <f t="shared" si="47"/>
        <v>9.9275889253547245E-3</v>
      </c>
    </row>
    <row r="739" spans="1:20" x14ac:dyDescent="0.35">
      <c r="A739">
        <v>2862.47</v>
      </c>
      <c r="B739">
        <v>812.35610523986315</v>
      </c>
      <c r="C739" s="133">
        <f t="shared" si="44"/>
        <v>524.97515789140903</v>
      </c>
      <c r="D739" s="145">
        <v>14172.2970393051</v>
      </c>
      <c r="Q739" s="8">
        <v>14172.2970393051</v>
      </c>
      <c r="R739" s="176">
        <f t="shared" si="45"/>
        <v>524.97515789140903</v>
      </c>
      <c r="S739" s="175">
        <f t="shared" si="46"/>
        <v>517.10574220589365</v>
      </c>
      <c r="T739" s="175">
        <f t="shared" si="47"/>
        <v>-1.4990072515284947E-2</v>
      </c>
    </row>
    <row r="740" spans="1:20" x14ac:dyDescent="0.35">
      <c r="A740">
        <v>2862.47</v>
      </c>
      <c r="B740">
        <v>893.75402259946577</v>
      </c>
      <c r="C740" s="133">
        <f t="shared" si="44"/>
        <v>536.60343179992367</v>
      </c>
      <c r="D740" s="145">
        <v>23954.0527728093</v>
      </c>
      <c r="Q740" s="8">
        <v>23954.0527728093</v>
      </c>
      <c r="R740" s="176">
        <f t="shared" si="45"/>
        <v>536.60343179992367</v>
      </c>
      <c r="S740" s="175">
        <f t="shared" si="46"/>
        <v>530.07736927247242</v>
      </c>
      <c r="T740" s="175">
        <f t="shared" si="47"/>
        <v>-1.2161797969798549E-2</v>
      </c>
    </row>
    <row r="741" spans="1:20" x14ac:dyDescent="0.35">
      <c r="A741">
        <v>2862.47</v>
      </c>
      <c r="B741">
        <v>1155.926356647052</v>
      </c>
      <c r="C741" s="133">
        <f t="shared" si="44"/>
        <v>574.05662237815034</v>
      </c>
      <c r="D741" s="145">
        <v>31081.371963744201</v>
      </c>
      <c r="Q741" s="8">
        <v>31081.371963744201</v>
      </c>
      <c r="R741" s="176">
        <f t="shared" si="45"/>
        <v>574.05662237815034</v>
      </c>
      <c r="S741" s="175">
        <f t="shared" si="46"/>
        <v>539.52893697136824</v>
      </c>
      <c r="T741" s="175">
        <f t="shared" si="47"/>
        <v>-6.0146828833267163E-2</v>
      </c>
    </row>
    <row r="742" spans="1:20" x14ac:dyDescent="0.35">
      <c r="A742">
        <v>2862.47</v>
      </c>
      <c r="B742">
        <v>1138.7681102144602</v>
      </c>
      <c r="C742" s="133">
        <f t="shared" si="44"/>
        <v>571.6054443163514</v>
      </c>
      <c r="D742" s="145">
        <v>45016.2336447989</v>
      </c>
      <c r="Q742" s="8">
        <v>45016.2336447989</v>
      </c>
      <c r="R742" s="176">
        <f t="shared" si="45"/>
        <v>571.6054443163514</v>
      </c>
      <c r="S742" s="175">
        <f t="shared" si="46"/>
        <v>558.00801515279068</v>
      </c>
      <c r="T742" s="175">
        <f t="shared" si="47"/>
        <v>-2.3788137952085897E-2</v>
      </c>
    </row>
    <row r="743" spans="1:20" x14ac:dyDescent="0.35">
      <c r="A743">
        <v>2862.47</v>
      </c>
      <c r="B743">
        <v>1201.9937254926326</v>
      </c>
      <c r="C743" s="133">
        <f t="shared" si="44"/>
        <v>580.63767507037608</v>
      </c>
      <c r="D743" s="145">
        <v>54061.366139626101</v>
      </c>
      <c r="Q743" s="8">
        <v>54061.366139626101</v>
      </c>
      <c r="R743" s="176">
        <f t="shared" si="45"/>
        <v>580.63767507037608</v>
      </c>
      <c r="S743" s="175">
        <f t="shared" si="46"/>
        <v>570.00280307095727</v>
      </c>
      <c r="T743" s="175">
        <f t="shared" si="47"/>
        <v>-1.8315849032927156E-2</v>
      </c>
    </row>
    <row r="744" spans="1:20" x14ac:dyDescent="0.35">
      <c r="A744">
        <v>2862.47</v>
      </c>
      <c r="B744">
        <v>1333.9989061111992</v>
      </c>
      <c r="C744" s="133">
        <f t="shared" si="44"/>
        <v>599.49555801588554</v>
      </c>
      <c r="D744" s="145">
        <v>63550.072249703</v>
      </c>
      <c r="Q744" s="8">
        <v>63550.072249703</v>
      </c>
      <c r="R744" s="176">
        <f t="shared" si="45"/>
        <v>599.49555801588554</v>
      </c>
      <c r="S744" s="175">
        <f t="shared" si="46"/>
        <v>582.58581580993837</v>
      </c>
      <c r="T744" s="175">
        <f t="shared" si="47"/>
        <v>-2.8206618013838725E-2</v>
      </c>
    </row>
    <row r="745" spans="1:20" x14ac:dyDescent="0.35">
      <c r="A745">
        <v>2862.47</v>
      </c>
      <c r="B745">
        <v>1312.2415348127297</v>
      </c>
      <c r="C745" s="133">
        <f t="shared" si="44"/>
        <v>596.38736211610433</v>
      </c>
      <c r="D745" s="145">
        <v>71394.000753582499</v>
      </c>
      <c r="Q745" s="8">
        <v>71394.000753582499</v>
      </c>
      <c r="R745" s="176">
        <f t="shared" si="45"/>
        <v>596.38736211610433</v>
      </c>
      <c r="S745" s="175">
        <f t="shared" si="46"/>
        <v>592.98768210687786</v>
      </c>
      <c r="T745" s="175">
        <f t="shared" si="47"/>
        <v>-5.7004561551466937E-3</v>
      </c>
    </row>
    <row r="746" spans="1:20" x14ac:dyDescent="0.35">
      <c r="A746">
        <v>2862.47</v>
      </c>
      <c r="B746">
        <v>630.9680967489769</v>
      </c>
      <c r="C746" s="133">
        <f t="shared" si="44"/>
        <v>499.06258524985384</v>
      </c>
      <c r="D746" s="145">
        <v>3495.45982983364</v>
      </c>
      <c r="Q746" s="8">
        <v>3495.45982983364</v>
      </c>
      <c r="R746" s="176">
        <f t="shared" si="45"/>
        <v>499.06258524985384</v>
      </c>
      <c r="S746" s="175">
        <f t="shared" si="46"/>
        <v>502.94714386168596</v>
      </c>
      <c r="T746" s="175">
        <f t="shared" si="47"/>
        <v>7.7837103534565966E-3</v>
      </c>
    </row>
    <row r="747" spans="1:20" x14ac:dyDescent="0.35">
      <c r="A747">
        <v>2862.47</v>
      </c>
      <c r="B747">
        <v>815.92342602558529</v>
      </c>
      <c r="C747" s="133">
        <f t="shared" si="44"/>
        <v>525.48477514651211</v>
      </c>
      <c r="D747" s="145">
        <v>14172.2970393051</v>
      </c>
      <c r="Q747" s="8">
        <v>14172.2970393051</v>
      </c>
      <c r="R747" s="176">
        <f t="shared" si="45"/>
        <v>525.48477514651211</v>
      </c>
      <c r="S747" s="175">
        <f t="shared" si="46"/>
        <v>517.10574220589365</v>
      </c>
      <c r="T747" s="175">
        <f t="shared" si="47"/>
        <v>-1.5945339117165225E-2</v>
      </c>
    </row>
    <row r="748" spans="1:20" x14ac:dyDescent="0.35">
      <c r="A748">
        <v>2862.47</v>
      </c>
      <c r="B748">
        <v>897.83246861237978</v>
      </c>
      <c r="C748" s="133">
        <f t="shared" si="44"/>
        <v>537.18606694462562</v>
      </c>
      <c r="D748" s="145">
        <v>23954.0527728093</v>
      </c>
      <c r="Q748" s="8">
        <v>23954.0527728093</v>
      </c>
      <c r="R748" s="176">
        <f t="shared" si="45"/>
        <v>537.18606694462562</v>
      </c>
      <c r="S748" s="175">
        <f t="shared" si="46"/>
        <v>530.07736927247242</v>
      </c>
      <c r="T748" s="175">
        <f t="shared" si="47"/>
        <v>-1.3233213051458304E-2</v>
      </c>
    </row>
    <row r="749" spans="1:20" x14ac:dyDescent="0.35">
      <c r="A749">
        <v>2862.47</v>
      </c>
      <c r="B749">
        <v>1155.9848081986324</v>
      </c>
      <c r="C749" s="133">
        <f t="shared" si="44"/>
        <v>574.06497259980461</v>
      </c>
      <c r="D749" s="145">
        <v>31081.371963744201</v>
      </c>
      <c r="Q749" s="8">
        <v>31081.371963744201</v>
      </c>
      <c r="R749" s="176">
        <f t="shared" si="45"/>
        <v>574.06497259980461</v>
      </c>
      <c r="S749" s="175">
        <f t="shared" si="46"/>
        <v>539.52893697136824</v>
      </c>
      <c r="T749" s="175">
        <f t="shared" si="47"/>
        <v>-6.0160499728856176E-2</v>
      </c>
    </row>
    <row r="750" spans="1:20" x14ac:dyDescent="0.35">
      <c r="A750">
        <v>2862.47</v>
      </c>
      <c r="B750">
        <v>1138.2776533519241</v>
      </c>
      <c r="C750" s="133">
        <f t="shared" si="44"/>
        <v>571.53537905027486</v>
      </c>
      <c r="D750" s="145">
        <v>45016.2336447989</v>
      </c>
      <c r="Q750" s="8">
        <v>45016.2336447989</v>
      </c>
      <c r="R750" s="176">
        <f t="shared" si="45"/>
        <v>571.53537905027486</v>
      </c>
      <c r="S750" s="175">
        <f t="shared" si="46"/>
        <v>558.00801515279068</v>
      </c>
      <c r="T750" s="175">
        <f t="shared" si="47"/>
        <v>-2.3668462869197548E-2</v>
      </c>
    </row>
    <row r="751" spans="1:20" x14ac:dyDescent="0.35">
      <c r="A751">
        <v>2862.47</v>
      </c>
      <c r="B751">
        <v>1200.7756634711491</v>
      </c>
      <c r="C751" s="133">
        <f t="shared" si="44"/>
        <v>580.46366621016409</v>
      </c>
      <c r="D751" s="145">
        <v>54061.366139626101</v>
      </c>
      <c r="Q751" s="8">
        <v>54061.366139626101</v>
      </c>
      <c r="R751" s="176">
        <f t="shared" si="45"/>
        <v>580.46366621016409</v>
      </c>
      <c r="S751" s="175">
        <f t="shared" si="46"/>
        <v>570.00280307095727</v>
      </c>
      <c r="T751" s="175">
        <f t="shared" si="47"/>
        <v>-1.8021564049832128E-2</v>
      </c>
    </row>
    <row r="752" spans="1:20" x14ac:dyDescent="0.35">
      <c r="A752">
        <v>2862.47</v>
      </c>
      <c r="B752">
        <v>1332.3248819215105</v>
      </c>
      <c r="C752" s="133">
        <f t="shared" si="44"/>
        <v>599.25641170307301</v>
      </c>
      <c r="D752" s="145">
        <v>63550.072249703</v>
      </c>
      <c r="Q752" s="8">
        <v>63550.072249703</v>
      </c>
      <c r="R752" s="176">
        <f t="shared" si="45"/>
        <v>599.25641170307301</v>
      </c>
      <c r="S752" s="175">
        <f t="shared" si="46"/>
        <v>582.58581580993837</v>
      </c>
      <c r="T752" s="175">
        <f t="shared" si="47"/>
        <v>-2.7818802715447344E-2</v>
      </c>
    </row>
    <row r="753" spans="1:20" x14ac:dyDescent="0.35">
      <c r="A753">
        <v>2862.47</v>
      </c>
      <c r="B753">
        <v>1311.0192038462965</v>
      </c>
      <c r="C753" s="133">
        <f t="shared" si="44"/>
        <v>596.21274340661387</v>
      </c>
      <c r="D753" s="145">
        <v>71394.000753582499</v>
      </c>
      <c r="Q753" s="8">
        <v>71394.000753582499</v>
      </c>
      <c r="R753" s="176">
        <f t="shared" si="45"/>
        <v>596.21274340661387</v>
      </c>
      <c r="S753" s="175">
        <f t="shared" si="46"/>
        <v>592.98768210687786</v>
      </c>
      <c r="T753" s="175">
        <f t="shared" si="47"/>
        <v>-5.409245836157095E-3</v>
      </c>
    </row>
    <row r="754" spans="1:20" x14ac:dyDescent="0.35">
      <c r="A754">
        <v>2862.47</v>
      </c>
      <c r="B754">
        <v>586.74445322269366</v>
      </c>
      <c r="C754" s="133">
        <f t="shared" si="44"/>
        <v>492.74492188895618</v>
      </c>
      <c r="D754" s="145">
        <v>3495.45982983364</v>
      </c>
      <c r="Q754" s="8">
        <v>3495.45982983364</v>
      </c>
      <c r="R754" s="176">
        <f t="shared" si="45"/>
        <v>492.74492188895618</v>
      </c>
      <c r="S754" s="175">
        <f t="shared" si="46"/>
        <v>502.94714386168596</v>
      </c>
      <c r="T754" s="175">
        <f t="shared" si="47"/>
        <v>2.0704874915035587E-2</v>
      </c>
    </row>
    <row r="755" spans="1:20" x14ac:dyDescent="0.35">
      <c r="A755">
        <v>2862.47</v>
      </c>
      <c r="B755">
        <v>785.68279743208802</v>
      </c>
      <c r="C755" s="133">
        <f t="shared" si="44"/>
        <v>521.16468534744115</v>
      </c>
      <c r="D755" s="145">
        <v>14172.2970393051</v>
      </c>
      <c r="Q755" s="8">
        <v>14172.2970393051</v>
      </c>
      <c r="R755" s="176">
        <f t="shared" si="45"/>
        <v>521.16468534744115</v>
      </c>
      <c r="S755" s="175">
        <f t="shared" si="46"/>
        <v>517.10574220589365</v>
      </c>
      <c r="T755" s="175">
        <f t="shared" si="47"/>
        <v>-7.7882160009393742E-3</v>
      </c>
    </row>
    <row r="756" spans="1:20" x14ac:dyDescent="0.35">
      <c r="A756">
        <v>2862.47</v>
      </c>
      <c r="B756">
        <v>852.15747773733256</v>
      </c>
      <c r="C756" s="133">
        <f t="shared" si="44"/>
        <v>530.6610682481903</v>
      </c>
      <c r="D756" s="145">
        <v>23954.0527728093</v>
      </c>
      <c r="Q756" s="8">
        <v>23954.0527728093</v>
      </c>
      <c r="R756" s="176">
        <f t="shared" si="45"/>
        <v>530.6610682481903</v>
      </c>
      <c r="S756" s="175">
        <f t="shared" si="46"/>
        <v>530.07736927247242</v>
      </c>
      <c r="T756" s="175">
        <f t="shared" si="47"/>
        <v>-1.0999468599510731E-3</v>
      </c>
    </row>
    <row r="757" spans="1:20" x14ac:dyDescent="0.35">
      <c r="A757">
        <v>2862.47</v>
      </c>
      <c r="B757">
        <v>1112.3352233203575</v>
      </c>
      <c r="C757" s="133">
        <f t="shared" si="44"/>
        <v>567.82931761719385</v>
      </c>
      <c r="D757" s="145">
        <v>31081.371963744201</v>
      </c>
      <c r="Q757" s="8">
        <v>31081.371963744201</v>
      </c>
      <c r="R757" s="176">
        <f t="shared" si="45"/>
        <v>567.82931761719385</v>
      </c>
      <c r="S757" s="175">
        <f t="shared" si="46"/>
        <v>539.52893697136824</v>
      </c>
      <c r="T757" s="175">
        <f t="shared" si="47"/>
        <v>-4.9839590468107042E-2</v>
      </c>
    </row>
    <row r="758" spans="1:20" x14ac:dyDescent="0.35">
      <c r="A758">
        <v>2862.47</v>
      </c>
      <c r="B758">
        <v>1087.1898013233908</v>
      </c>
      <c r="C758" s="133">
        <f t="shared" si="44"/>
        <v>564.23711447477012</v>
      </c>
      <c r="D758" s="145">
        <v>45016.2336447989</v>
      </c>
      <c r="Q758" s="8">
        <v>45016.2336447989</v>
      </c>
      <c r="R758" s="176">
        <f t="shared" si="45"/>
        <v>564.23711447477012</v>
      </c>
      <c r="S758" s="175">
        <f t="shared" si="46"/>
        <v>558.00801515279068</v>
      </c>
      <c r="T758" s="175">
        <f t="shared" si="47"/>
        <v>-1.1039861012648755E-2</v>
      </c>
    </row>
    <row r="759" spans="1:20" x14ac:dyDescent="0.35">
      <c r="A759">
        <v>2862.47</v>
      </c>
      <c r="B759">
        <v>1155.6742984912908</v>
      </c>
      <c r="C759" s="133">
        <f t="shared" si="44"/>
        <v>574.02061407018437</v>
      </c>
      <c r="D759" s="145">
        <v>54061.366139626101</v>
      </c>
      <c r="Q759" s="8">
        <v>54061.366139626101</v>
      </c>
      <c r="R759" s="176">
        <f t="shared" si="45"/>
        <v>574.02061407018437</v>
      </c>
      <c r="S759" s="175">
        <f t="shared" si="46"/>
        <v>570.00280307095727</v>
      </c>
      <c r="T759" s="175">
        <f t="shared" si="47"/>
        <v>-6.9994193601135013E-3</v>
      </c>
    </row>
    <row r="760" spans="1:20" x14ac:dyDescent="0.35">
      <c r="A760">
        <v>2862.47</v>
      </c>
      <c r="B760">
        <v>1304.6140963651546</v>
      </c>
      <c r="C760" s="133">
        <f t="shared" si="44"/>
        <v>595.29772805216487</v>
      </c>
      <c r="D760" s="145">
        <v>63550.072249703</v>
      </c>
      <c r="Q760" s="8">
        <v>63550.072249703</v>
      </c>
      <c r="R760" s="176">
        <f t="shared" si="45"/>
        <v>595.29772805216487</v>
      </c>
      <c r="S760" s="175">
        <f t="shared" si="46"/>
        <v>582.58581580993837</v>
      </c>
      <c r="T760" s="175">
        <f t="shared" si="47"/>
        <v>-2.1353873269129298E-2</v>
      </c>
    </row>
    <row r="761" spans="1:20" x14ac:dyDescent="0.35">
      <c r="A761">
        <v>2862.47</v>
      </c>
      <c r="B761">
        <v>1307.4923304059407</v>
      </c>
      <c r="C761" s="133">
        <f t="shared" si="44"/>
        <v>595.70890434370574</v>
      </c>
      <c r="D761" s="145">
        <v>71394.000753582499</v>
      </c>
      <c r="Q761" s="8">
        <v>71394.000753582499</v>
      </c>
      <c r="R761" s="176">
        <f t="shared" si="45"/>
        <v>595.70890434370574</v>
      </c>
      <c r="S761" s="175">
        <f t="shared" si="46"/>
        <v>592.98768210687786</v>
      </c>
      <c r="T761" s="175">
        <f t="shared" si="47"/>
        <v>-4.5680402239847151E-3</v>
      </c>
    </row>
    <row r="762" spans="1:20" x14ac:dyDescent="0.35">
      <c r="A762">
        <v>2862.47</v>
      </c>
      <c r="B762">
        <v>595.56982149977421</v>
      </c>
      <c r="C762" s="133">
        <f t="shared" si="44"/>
        <v>494.00568878568203</v>
      </c>
      <c r="D762" s="145">
        <v>3495.45982983364</v>
      </c>
      <c r="Q762" s="8">
        <v>3495.45982983364</v>
      </c>
      <c r="R762" s="176">
        <f t="shared" si="45"/>
        <v>494.00568878568203</v>
      </c>
      <c r="S762" s="175">
        <f t="shared" si="46"/>
        <v>502.94714386168596</v>
      </c>
      <c r="T762" s="175">
        <f t="shared" si="47"/>
        <v>1.8099903055738054E-2</v>
      </c>
    </row>
    <row r="763" spans="1:20" x14ac:dyDescent="0.35">
      <c r="A763">
        <v>2862.47</v>
      </c>
      <c r="B763">
        <v>789.74981444607135</v>
      </c>
      <c r="C763" s="133">
        <f t="shared" si="44"/>
        <v>521.74568777801016</v>
      </c>
      <c r="D763" s="145">
        <v>14172.2970393051</v>
      </c>
      <c r="Q763" s="8">
        <v>14172.2970393051</v>
      </c>
      <c r="R763" s="176">
        <f t="shared" si="45"/>
        <v>521.74568777801016</v>
      </c>
      <c r="S763" s="175">
        <f t="shared" si="46"/>
        <v>517.10574220589365</v>
      </c>
      <c r="T763" s="175">
        <f t="shared" si="47"/>
        <v>-8.8931172423809546E-3</v>
      </c>
    </row>
    <row r="764" spans="1:20" x14ac:dyDescent="0.35">
      <c r="A764">
        <v>2862.47</v>
      </c>
      <c r="B764">
        <v>857.45245110659357</v>
      </c>
      <c r="C764" s="133">
        <f t="shared" si="44"/>
        <v>531.41749301522759</v>
      </c>
      <c r="D764" s="145">
        <v>23954.0527728093</v>
      </c>
      <c r="Q764" s="8">
        <v>23954.0527728093</v>
      </c>
      <c r="R764" s="176">
        <f t="shared" si="45"/>
        <v>531.41749301522759</v>
      </c>
      <c r="S764" s="175">
        <f t="shared" si="46"/>
        <v>530.07736927247242</v>
      </c>
      <c r="T764" s="175">
        <f t="shared" si="47"/>
        <v>-2.5217907960677355E-3</v>
      </c>
    </row>
    <row r="765" spans="1:20" x14ac:dyDescent="0.35">
      <c r="A765">
        <v>2862.47</v>
      </c>
      <c r="B765">
        <v>1112.4426932864465</v>
      </c>
      <c r="C765" s="133">
        <f t="shared" si="44"/>
        <v>567.84467046949237</v>
      </c>
      <c r="D765" s="145">
        <v>31081.371963744201</v>
      </c>
      <c r="Q765" s="8">
        <v>31081.371963744201</v>
      </c>
      <c r="R765" s="176">
        <f t="shared" si="45"/>
        <v>567.84467046949237</v>
      </c>
      <c r="S765" s="175">
        <f t="shared" si="46"/>
        <v>539.52893697136824</v>
      </c>
      <c r="T765" s="175">
        <f t="shared" si="47"/>
        <v>-4.9865280015242153E-2</v>
      </c>
    </row>
    <row r="766" spans="1:20" x14ac:dyDescent="0.35">
      <c r="A766">
        <v>2862.47</v>
      </c>
      <c r="B766">
        <v>1086.6949792893743</v>
      </c>
      <c r="C766" s="133">
        <f t="shared" si="44"/>
        <v>564.16642561276774</v>
      </c>
      <c r="D766" s="145">
        <v>45016.2336447989</v>
      </c>
      <c r="Q766" s="8">
        <v>45016.2336447989</v>
      </c>
      <c r="R766" s="176">
        <f t="shared" si="45"/>
        <v>564.16642561276774</v>
      </c>
      <c r="S766" s="175">
        <f t="shared" si="46"/>
        <v>558.00801515279068</v>
      </c>
      <c r="T766" s="175">
        <f t="shared" si="47"/>
        <v>-1.0915946395229303E-2</v>
      </c>
    </row>
    <row r="767" spans="1:20" x14ac:dyDescent="0.35">
      <c r="A767">
        <v>2862.47</v>
      </c>
      <c r="B767">
        <v>1154.8910534085048</v>
      </c>
      <c r="C767" s="133">
        <f t="shared" si="44"/>
        <v>573.90872191550068</v>
      </c>
      <c r="D767" s="145">
        <v>54061.366139626101</v>
      </c>
      <c r="Q767" s="8">
        <v>54061.366139626101</v>
      </c>
      <c r="R767" s="176">
        <f t="shared" si="45"/>
        <v>573.90872191550068</v>
      </c>
      <c r="S767" s="175">
        <f t="shared" si="46"/>
        <v>570.00280307095727</v>
      </c>
      <c r="T767" s="175">
        <f t="shared" si="47"/>
        <v>-6.8058189314614825E-3</v>
      </c>
    </row>
    <row r="768" spans="1:20" x14ac:dyDescent="0.35">
      <c r="A768">
        <v>2862.47</v>
      </c>
      <c r="B768">
        <v>1304.023447827477</v>
      </c>
      <c r="C768" s="133">
        <f t="shared" si="44"/>
        <v>595.21334968963959</v>
      </c>
      <c r="D768" s="145">
        <v>63550.072249703</v>
      </c>
      <c r="Q768" s="8">
        <v>63550.072249703</v>
      </c>
      <c r="R768" s="176">
        <f t="shared" si="45"/>
        <v>595.21334968963959</v>
      </c>
      <c r="S768" s="175">
        <f t="shared" si="46"/>
        <v>582.58581580993837</v>
      </c>
      <c r="T768" s="175">
        <f t="shared" si="47"/>
        <v>-2.1215138884713491E-2</v>
      </c>
    </row>
    <row r="769" spans="1:20" x14ac:dyDescent="0.35">
      <c r="A769">
        <v>2862.47</v>
      </c>
      <c r="B769">
        <v>1306.3383101219906</v>
      </c>
      <c r="C769" s="133">
        <f t="shared" si="44"/>
        <v>595.5440443031415</v>
      </c>
      <c r="D769" s="145">
        <v>71394.000753582499</v>
      </c>
      <c r="Q769" s="8">
        <v>71394.000753582499</v>
      </c>
      <c r="R769" s="176">
        <f t="shared" si="45"/>
        <v>595.5440443031415</v>
      </c>
      <c r="S769" s="175">
        <f t="shared" si="46"/>
        <v>592.98768210687786</v>
      </c>
      <c r="T769" s="175">
        <f t="shared" si="47"/>
        <v>-4.2924821777957645E-3</v>
      </c>
    </row>
    <row r="770" spans="1:20" x14ac:dyDescent="0.35">
      <c r="A770">
        <v>2862.47</v>
      </c>
      <c r="B770">
        <v>665.70926438286301</v>
      </c>
      <c r="C770" s="133">
        <f t="shared" si="44"/>
        <v>504.02560919755189</v>
      </c>
      <c r="D770" s="145">
        <v>3495.45982983364</v>
      </c>
      <c r="Q770" s="8">
        <v>3495.45982983364</v>
      </c>
      <c r="R770" s="176">
        <f t="shared" si="45"/>
        <v>504.02560919755189</v>
      </c>
      <c r="S770" s="175">
        <f t="shared" si="46"/>
        <v>502.94714386168596</v>
      </c>
      <c r="T770" s="175">
        <f t="shared" si="47"/>
        <v>-2.1397034519395897E-3</v>
      </c>
    </row>
    <row r="771" spans="1:20" x14ac:dyDescent="0.35">
      <c r="A771">
        <v>2862.47</v>
      </c>
      <c r="B771">
        <v>833.87058758691308</v>
      </c>
      <c r="C771" s="133">
        <f t="shared" ref="C771:C834" si="48">SUM(A771:B771)/7</f>
        <v>528.04865536955901</v>
      </c>
      <c r="D771" s="145">
        <v>14172.2970393051</v>
      </c>
      <c r="Q771" s="8">
        <v>14172.2970393051</v>
      </c>
      <c r="R771" s="176">
        <f t="shared" ref="R771:R834" si="49">C771</f>
        <v>528.04865536955901</v>
      </c>
      <c r="S771" s="175">
        <f t="shared" ref="S771:S834" si="50">$G$17+Q771*$G$18</f>
        <v>517.10574220589365</v>
      </c>
      <c r="T771" s="175">
        <f t="shared" ref="T771:T834" si="51">S771/R771-1</f>
        <v>-2.0723304665943854E-2</v>
      </c>
    </row>
    <row r="772" spans="1:20" x14ac:dyDescent="0.35">
      <c r="A772">
        <v>2862.47</v>
      </c>
      <c r="B772">
        <v>880.10500552385474</v>
      </c>
      <c r="C772" s="133">
        <f t="shared" si="48"/>
        <v>534.65357221769352</v>
      </c>
      <c r="D772" s="145">
        <v>23954.0527728093</v>
      </c>
      <c r="Q772" s="8">
        <v>23954.0527728093</v>
      </c>
      <c r="R772" s="176">
        <f t="shared" si="49"/>
        <v>534.65357221769352</v>
      </c>
      <c r="S772" s="175">
        <f t="shared" si="50"/>
        <v>530.07736927247242</v>
      </c>
      <c r="T772" s="175">
        <f t="shared" si="51"/>
        <v>-8.5591926866577239E-3</v>
      </c>
    </row>
    <row r="773" spans="1:20" x14ac:dyDescent="0.35">
      <c r="A773">
        <v>2862.47</v>
      </c>
      <c r="B773">
        <v>1064.8083632886687</v>
      </c>
      <c r="C773" s="133">
        <f t="shared" si="48"/>
        <v>561.03976618409547</v>
      </c>
      <c r="D773" s="145">
        <v>31081.371963744201</v>
      </c>
      <c r="Q773" s="8">
        <v>31081.371963744201</v>
      </c>
      <c r="R773" s="176">
        <f t="shared" si="49"/>
        <v>561.03976618409547</v>
      </c>
      <c r="S773" s="175">
        <f t="shared" si="50"/>
        <v>539.52893697136824</v>
      </c>
      <c r="T773" s="175">
        <f t="shared" si="51"/>
        <v>-3.8341006305190883E-2</v>
      </c>
    </row>
    <row r="774" spans="1:20" x14ac:dyDescent="0.35">
      <c r="A774">
        <v>2862.47</v>
      </c>
      <c r="B774">
        <v>1048.1293805754435</v>
      </c>
      <c r="C774" s="133">
        <f t="shared" si="48"/>
        <v>558.65705436792052</v>
      </c>
      <c r="D774" s="145">
        <v>45016.2336447989</v>
      </c>
      <c r="Q774" s="8">
        <v>45016.2336447989</v>
      </c>
      <c r="R774" s="176">
        <f t="shared" si="49"/>
        <v>558.65705436792052</v>
      </c>
      <c r="S774" s="175">
        <f t="shared" si="50"/>
        <v>558.00801515279068</v>
      </c>
      <c r="T774" s="175">
        <f t="shared" si="51"/>
        <v>-1.1617846943043908E-3</v>
      </c>
    </row>
    <row r="775" spans="1:20" x14ac:dyDescent="0.35">
      <c r="A775">
        <v>2862.47</v>
      </c>
      <c r="B775">
        <v>1096.1079056604076</v>
      </c>
      <c r="C775" s="133">
        <f t="shared" si="48"/>
        <v>565.51112938005815</v>
      </c>
      <c r="D775" s="145">
        <v>54061.366139626101</v>
      </c>
      <c r="Q775" s="8">
        <v>54061.366139626101</v>
      </c>
      <c r="R775" s="176">
        <f t="shared" si="49"/>
        <v>565.51112938005815</v>
      </c>
      <c r="S775" s="175">
        <f t="shared" si="50"/>
        <v>570.00280307095727</v>
      </c>
      <c r="T775" s="175">
        <f t="shared" si="51"/>
        <v>7.9426795646322379E-3</v>
      </c>
    </row>
    <row r="776" spans="1:20" x14ac:dyDescent="0.35">
      <c r="A776">
        <v>2862.47</v>
      </c>
      <c r="B776">
        <v>1199.5920322324268</v>
      </c>
      <c r="C776" s="133">
        <f t="shared" si="48"/>
        <v>580.29457603320384</v>
      </c>
      <c r="D776" s="145">
        <v>63550.072249703</v>
      </c>
      <c r="Q776" s="8">
        <v>63550.072249703</v>
      </c>
      <c r="R776" s="176">
        <f t="shared" si="49"/>
        <v>580.29457603320384</v>
      </c>
      <c r="S776" s="175">
        <f t="shared" si="50"/>
        <v>582.58581580993837</v>
      </c>
      <c r="T776" s="175">
        <f t="shared" si="51"/>
        <v>3.9484080523326526E-3</v>
      </c>
    </row>
    <row r="777" spans="1:20" x14ac:dyDescent="0.35">
      <c r="A777">
        <v>2862.47</v>
      </c>
      <c r="B777">
        <v>1209.3132976226743</v>
      </c>
      <c r="C777" s="133">
        <f t="shared" si="48"/>
        <v>581.68332823181061</v>
      </c>
      <c r="D777" s="145">
        <v>71394.000753582499</v>
      </c>
      <c r="Q777" s="8">
        <v>71394.000753582499</v>
      </c>
      <c r="R777" s="176">
        <f t="shared" si="49"/>
        <v>581.68332823181061</v>
      </c>
      <c r="S777" s="175">
        <f t="shared" si="50"/>
        <v>592.98768210687786</v>
      </c>
      <c r="T777" s="175">
        <f t="shared" si="51"/>
        <v>1.9433862595701346E-2</v>
      </c>
    </row>
    <row r="778" spans="1:20" x14ac:dyDescent="0.35">
      <c r="A778">
        <v>2862.47</v>
      </c>
      <c r="B778">
        <v>676.27404213412137</v>
      </c>
      <c r="C778" s="133">
        <f t="shared" si="48"/>
        <v>505.5348631620173</v>
      </c>
      <c r="D778" s="145">
        <v>3495.45982983364</v>
      </c>
      <c r="Q778" s="8">
        <v>3495.45982983364</v>
      </c>
      <c r="R778" s="176">
        <f t="shared" si="49"/>
        <v>505.5348631620173</v>
      </c>
      <c r="S778" s="175">
        <f t="shared" si="50"/>
        <v>502.94714386168596</v>
      </c>
      <c r="T778" s="175">
        <f t="shared" si="51"/>
        <v>-5.1187751605213938E-3</v>
      </c>
    </row>
    <row r="779" spans="1:20" x14ac:dyDescent="0.35">
      <c r="A779">
        <v>2862.47</v>
      </c>
      <c r="B779">
        <v>835.86203257408249</v>
      </c>
      <c r="C779" s="133">
        <f t="shared" si="48"/>
        <v>528.33314751058322</v>
      </c>
      <c r="D779" s="145">
        <v>14172.2970393051</v>
      </c>
      <c r="Q779" s="8">
        <v>14172.2970393051</v>
      </c>
      <c r="R779" s="176">
        <f t="shared" si="49"/>
        <v>528.33314751058322</v>
      </c>
      <c r="S779" s="175">
        <f t="shared" si="50"/>
        <v>517.10574220589365</v>
      </c>
      <c r="T779" s="175">
        <f t="shared" si="51"/>
        <v>-2.1250616883667472E-2</v>
      </c>
    </row>
    <row r="780" spans="1:20" x14ac:dyDescent="0.35">
      <c r="A780">
        <v>2862.47</v>
      </c>
      <c r="B780">
        <v>883.90529989346578</v>
      </c>
      <c r="C780" s="133">
        <f t="shared" si="48"/>
        <v>535.19647141335224</v>
      </c>
      <c r="D780" s="145">
        <v>23954.0527728093</v>
      </c>
      <c r="Q780" s="8">
        <v>23954.0527728093</v>
      </c>
      <c r="R780" s="176">
        <f t="shared" si="49"/>
        <v>535.19647141335224</v>
      </c>
      <c r="S780" s="175">
        <f t="shared" si="50"/>
        <v>530.07736927247242</v>
      </c>
      <c r="T780" s="175">
        <f t="shared" si="51"/>
        <v>-9.5649026372711665E-3</v>
      </c>
    </row>
    <row r="781" spans="1:20" x14ac:dyDescent="0.35">
      <c r="A781">
        <v>2862.47</v>
      </c>
      <c r="B781">
        <v>1064.2116956189436</v>
      </c>
      <c r="C781" s="133">
        <f t="shared" si="48"/>
        <v>560.95452794556331</v>
      </c>
      <c r="D781" s="145">
        <v>31081.371963744201</v>
      </c>
      <c r="Q781" s="8">
        <v>31081.371963744201</v>
      </c>
      <c r="R781" s="176">
        <f t="shared" si="49"/>
        <v>560.95452794556331</v>
      </c>
      <c r="S781" s="175">
        <f t="shared" si="50"/>
        <v>539.52893697136824</v>
      </c>
      <c r="T781" s="175">
        <f t="shared" si="51"/>
        <v>-3.8194880167317757E-2</v>
      </c>
    </row>
    <row r="782" spans="1:20" x14ac:dyDescent="0.35">
      <c r="A782">
        <v>2862.47</v>
      </c>
      <c r="B782">
        <v>1047.8243377558324</v>
      </c>
      <c r="C782" s="133">
        <f t="shared" si="48"/>
        <v>558.61347682226176</v>
      </c>
      <c r="D782" s="145">
        <v>45016.2336447989</v>
      </c>
      <c r="Q782" s="8">
        <v>45016.2336447989</v>
      </c>
      <c r="R782" s="176">
        <f t="shared" si="49"/>
        <v>558.61347682226176</v>
      </c>
      <c r="S782" s="175">
        <f t="shared" si="50"/>
        <v>558.00801515279068</v>
      </c>
      <c r="T782" s="175">
        <f t="shared" si="51"/>
        <v>-1.0838651314237779E-3</v>
      </c>
    </row>
    <row r="783" spans="1:20" x14ac:dyDescent="0.35">
      <c r="A783">
        <v>2862.47</v>
      </c>
      <c r="B783">
        <v>1095.899162801913</v>
      </c>
      <c r="C783" s="133">
        <f t="shared" si="48"/>
        <v>565.48130897170188</v>
      </c>
      <c r="D783" s="145">
        <v>54061.366139626101</v>
      </c>
      <c r="Q783" s="8">
        <v>54061.366139626101</v>
      </c>
      <c r="R783" s="176">
        <f t="shared" si="49"/>
        <v>565.48130897170188</v>
      </c>
      <c r="S783" s="175">
        <f t="shared" si="50"/>
        <v>570.00280307095727</v>
      </c>
      <c r="T783" s="175">
        <f t="shared" si="51"/>
        <v>7.9958329789493465E-3</v>
      </c>
    </row>
    <row r="784" spans="1:20" x14ac:dyDescent="0.35">
      <c r="A784">
        <v>2862.47</v>
      </c>
      <c r="B784">
        <v>1199.2874473283268</v>
      </c>
      <c r="C784" s="133">
        <f t="shared" si="48"/>
        <v>580.25106390404665</v>
      </c>
      <c r="D784" s="145">
        <v>63550.072249703</v>
      </c>
      <c r="Q784" s="8">
        <v>63550.072249703</v>
      </c>
      <c r="R784" s="176">
        <f t="shared" si="49"/>
        <v>580.25106390404665</v>
      </c>
      <c r="S784" s="175">
        <f t="shared" si="50"/>
        <v>582.58581580993837</v>
      </c>
      <c r="T784" s="175">
        <f t="shared" si="51"/>
        <v>4.023692589519845E-3</v>
      </c>
    </row>
    <row r="785" spans="1:20" x14ac:dyDescent="0.35">
      <c r="A785">
        <v>2862.47</v>
      </c>
      <c r="B785">
        <v>1209.1854266904215</v>
      </c>
      <c r="C785" s="133">
        <f t="shared" si="48"/>
        <v>581.66506095577449</v>
      </c>
      <c r="D785" s="145">
        <v>71394.000753582499</v>
      </c>
      <c r="Q785" s="8">
        <v>71394.000753582499</v>
      </c>
      <c r="R785" s="176">
        <f t="shared" si="49"/>
        <v>581.66506095577449</v>
      </c>
      <c r="S785" s="175">
        <f t="shared" si="50"/>
        <v>592.98768210687786</v>
      </c>
      <c r="T785" s="175">
        <f t="shared" si="51"/>
        <v>1.9465878064772069E-2</v>
      </c>
    </row>
    <row r="786" spans="1:20" x14ac:dyDescent="0.35">
      <c r="A786">
        <v>2862.47</v>
      </c>
      <c r="B786">
        <v>685.53610667262137</v>
      </c>
      <c r="C786" s="133">
        <f t="shared" si="48"/>
        <v>506.85801523894588</v>
      </c>
      <c r="D786" s="145">
        <v>3495.45982983364</v>
      </c>
      <c r="Q786" s="8">
        <v>3495.45982983364</v>
      </c>
      <c r="R786" s="176">
        <f t="shared" si="49"/>
        <v>506.85801523894588</v>
      </c>
      <c r="S786" s="175">
        <f t="shared" si="50"/>
        <v>502.94714386168596</v>
      </c>
      <c r="T786" s="175">
        <f t="shared" si="51"/>
        <v>-7.7159110829415622E-3</v>
      </c>
    </row>
    <row r="787" spans="1:20" x14ac:dyDescent="0.35">
      <c r="A787">
        <v>2862.47</v>
      </c>
      <c r="B787">
        <v>845.17297277146315</v>
      </c>
      <c r="C787" s="133">
        <f t="shared" si="48"/>
        <v>529.66328182449467</v>
      </c>
      <c r="D787" s="145">
        <v>14172.2970393051</v>
      </c>
      <c r="Q787" s="8">
        <v>14172.2970393051</v>
      </c>
      <c r="R787" s="176">
        <f t="shared" si="49"/>
        <v>529.66328182449467</v>
      </c>
      <c r="S787" s="175">
        <f t="shared" si="50"/>
        <v>517.10574220589365</v>
      </c>
      <c r="T787" s="175">
        <f t="shared" si="51"/>
        <v>-2.3708533420223055E-2</v>
      </c>
    </row>
    <row r="788" spans="1:20" x14ac:dyDescent="0.35">
      <c r="A788">
        <v>2862.47</v>
      </c>
      <c r="B788">
        <v>896.03147421853521</v>
      </c>
      <c r="C788" s="133">
        <f t="shared" si="48"/>
        <v>536.92878203121927</v>
      </c>
      <c r="D788" s="145">
        <v>23954.0527728093</v>
      </c>
      <c r="Q788" s="8">
        <v>23954.0527728093</v>
      </c>
      <c r="R788" s="176">
        <f t="shared" si="49"/>
        <v>536.92878203121927</v>
      </c>
      <c r="S788" s="175">
        <f t="shared" si="50"/>
        <v>530.07736927247242</v>
      </c>
      <c r="T788" s="175">
        <f t="shared" si="51"/>
        <v>-1.2760375282598435E-2</v>
      </c>
    </row>
    <row r="789" spans="1:20" x14ac:dyDescent="0.35">
      <c r="A789">
        <v>2862.47</v>
      </c>
      <c r="B789">
        <v>1080.8563192546353</v>
      </c>
      <c r="C789" s="133">
        <f t="shared" si="48"/>
        <v>563.33233132209068</v>
      </c>
      <c r="D789" s="145">
        <v>31081.371963744201</v>
      </c>
      <c r="Q789" s="8">
        <v>31081.371963744201</v>
      </c>
      <c r="R789" s="176">
        <f t="shared" si="49"/>
        <v>563.33233132209068</v>
      </c>
      <c r="S789" s="175">
        <f t="shared" si="50"/>
        <v>539.52893697136824</v>
      </c>
      <c r="T789" s="175">
        <f t="shared" si="51"/>
        <v>-4.2254621343777665E-2</v>
      </c>
    </row>
    <row r="790" spans="1:20" x14ac:dyDescent="0.35">
      <c r="A790">
        <v>2862.47</v>
      </c>
      <c r="B790">
        <v>1066.2194557078215</v>
      </c>
      <c r="C790" s="133">
        <f t="shared" si="48"/>
        <v>561.24135081540305</v>
      </c>
      <c r="D790" s="145">
        <v>45016.2336447989</v>
      </c>
      <c r="Q790" s="8">
        <v>45016.2336447989</v>
      </c>
      <c r="R790" s="176">
        <f t="shared" si="49"/>
        <v>561.24135081540305</v>
      </c>
      <c r="S790" s="175">
        <f t="shared" si="50"/>
        <v>558.00801515279068</v>
      </c>
      <c r="T790" s="175">
        <f t="shared" si="51"/>
        <v>-5.7610431909815851E-3</v>
      </c>
    </row>
    <row r="791" spans="1:20" x14ac:dyDescent="0.35">
      <c r="A791">
        <v>2862.47</v>
      </c>
      <c r="B791">
        <v>1122.904449084413</v>
      </c>
      <c r="C791" s="133">
        <f t="shared" si="48"/>
        <v>569.33920701205898</v>
      </c>
      <c r="D791" s="145">
        <v>54061.366139626101</v>
      </c>
      <c r="Q791" s="8">
        <v>54061.366139626101</v>
      </c>
      <c r="R791" s="176">
        <f t="shared" si="49"/>
        <v>569.33920701205898</v>
      </c>
      <c r="S791" s="175">
        <f t="shared" si="50"/>
        <v>570.00280307095727</v>
      </c>
      <c r="T791" s="175">
        <f t="shared" si="51"/>
        <v>1.1655548234257296E-3</v>
      </c>
    </row>
    <row r="792" spans="1:20" x14ac:dyDescent="0.35">
      <c r="A792">
        <v>2862.47</v>
      </c>
      <c r="B792">
        <v>1236.8275347389686</v>
      </c>
      <c r="C792" s="133">
        <f t="shared" si="48"/>
        <v>585.61393353413837</v>
      </c>
      <c r="D792" s="145">
        <v>63550.072249703</v>
      </c>
      <c r="Q792" s="8">
        <v>63550.072249703</v>
      </c>
      <c r="R792" s="176">
        <f t="shared" si="49"/>
        <v>585.61393353413837</v>
      </c>
      <c r="S792" s="175">
        <f t="shared" si="50"/>
        <v>582.58581580993837</v>
      </c>
      <c r="T792" s="175">
        <f t="shared" si="51"/>
        <v>-5.1708430260966054E-3</v>
      </c>
    </row>
    <row r="793" spans="1:20" x14ac:dyDescent="0.35">
      <c r="A793">
        <v>2862.47</v>
      </c>
      <c r="B793">
        <v>1214.4669604697824</v>
      </c>
      <c r="C793" s="133">
        <f t="shared" si="48"/>
        <v>582.41956578139741</v>
      </c>
      <c r="D793" s="145">
        <v>71394.000753582499</v>
      </c>
      <c r="Q793" s="8">
        <v>71394.000753582499</v>
      </c>
      <c r="R793" s="176">
        <f t="shared" si="49"/>
        <v>582.41956578139741</v>
      </c>
      <c r="S793" s="175">
        <f t="shared" si="50"/>
        <v>592.98768210687786</v>
      </c>
      <c r="T793" s="175">
        <f t="shared" si="51"/>
        <v>1.8145194540815091E-2</v>
      </c>
    </row>
    <row r="794" spans="1:20" x14ac:dyDescent="0.35">
      <c r="A794">
        <v>2862.47</v>
      </c>
      <c r="B794">
        <v>695.01977449240746</v>
      </c>
      <c r="C794" s="133">
        <f t="shared" si="48"/>
        <v>508.21282492748679</v>
      </c>
      <c r="D794" s="145">
        <v>3495.45982983364</v>
      </c>
      <c r="Q794" s="8">
        <v>3495.45982983364</v>
      </c>
      <c r="R794" s="176">
        <f t="shared" si="49"/>
        <v>508.21282492748679</v>
      </c>
      <c r="S794" s="175">
        <f t="shared" si="50"/>
        <v>502.94714386168596</v>
      </c>
      <c r="T794" s="175">
        <f t="shared" si="51"/>
        <v>-1.0361173129686652E-2</v>
      </c>
    </row>
    <row r="795" spans="1:20" x14ac:dyDescent="0.35">
      <c r="A795">
        <v>2862.47</v>
      </c>
      <c r="B795">
        <v>847.06552441744918</v>
      </c>
      <c r="C795" s="133">
        <f t="shared" si="48"/>
        <v>529.93364634534987</v>
      </c>
      <c r="D795" s="145">
        <v>14172.2970393051</v>
      </c>
      <c r="Q795" s="8">
        <v>14172.2970393051</v>
      </c>
      <c r="R795" s="176">
        <f t="shared" si="49"/>
        <v>529.93364634534987</v>
      </c>
      <c r="S795" s="175">
        <f t="shared" si="50"/>
        <v>517.10574220589365</v>
      </c>
      <c r="T795" s="175">
        <f t="shared" si="51"/>
        <v>-2.420662327807066E-2</v>
      </c>
    </row>
    <row r="796" spans="1:20" x14ac:dyDescent="0.35">
      <c r="A796">
        <v>2862.47</v>
      </c>
      <c r="B796">
        <v>899.50925196204093</v>
      </c>
      <c r="C796" s="133">
        <f t="shared" si="48"/>
        <v>537.42560742314868</v>
      </c>
      <c r="D796" s="145">
        <v>23954.0527728093</v>
      </c>
      <c r="Q796" s="8">
        <v>23954.0527728093</v>
      </c>
      <c r="R796" s="176">
        <f t="shared" si="49"/>
        <v>537.42560742314868</v>
      </c>
      <c r="S796" s="175">
        <f t="shared" si="50"/>
        <v>530.07736927247242</v>
      </c>
      <c r="T796" s="175">
        <f t="shared" si="51"/>
        <v>-1.3673033158783876E-2</v>
      </c>
    </row>
    <row r="797" spans="1:20" x14ac:dyDescent="0.35">
      <c r="A797">
        <v>2862.47</v>
      </c>
      <c r="B797">
        <v>1080.3306284965074</v>
      </c>
      <c r="C797" s="133">
        <f t="shared" si="48"/>
        <v>563.25723264235819</v>
      </c>
      <c r="D797" s="145">
        <v>31081.371963744201</v>
      </c>
      <c r="Q797" s="8">
        <v>31081.371963744201</v>
      </c>
      <c r="R797" s="176">
        <f t="shared" si="49"/>
        <v>563.25723264235819</v>
      </c>
      <c r="S797" s="175">
        <f t="shared" si="50"/>
        <v>539.52893697136824</v>
      </c>
      <c r="T797" s="175">
        <f t="shared" si="51"/>
        <v>-4.2126925844654495E-2</v>
      </c>
    </row>
    <row r="798" spans="1:20" x14ac:dyDescent="0.35">
      <c r="A798">
        <v>2862.47</v>
      </c>
      <c r="B798">
        <v>1066.0063385569908</v>
      </c>
      <c r="C798" s="133">
        <f t="shared" si="48"/>
        <v>561.21090550814154</v>
      </c>
      <c r="D798" s="145">
        <v>45016.2336447989</v>
      </c>
      <c r="Q798" s="8">
        <v>45016.2336447989</v>
      </c>
      <c r="R798" s="176">
        <f t="shared" si="49"/>
        <v>561.21090550814154</v>
      </c>
      <c r="S798" s="175">
        <f t="shared" si="50"/>
        <v>558.00801515279068</v>
      </c>
      <c r="T798" s="175">
        <f t="shared" si="51"/>
        <v>-5.7071064085093548E-3</v>
      </c>
    </row>
    <row r="799" spans="1:20" x14ac:dyDescent="0.35">
      <c r="A799">
        <v>2862.47</v>
      </c>
      <c r="B799">
        <v>1122.7362040652408</v>
      </c>
      <c r="C799" s="133">
        <f t="shared" si="48"/>
        <v>569.31517200932012</v>
      </c>
      <c r="D799" s="145">
        <v>54061.366139626101</v>
      </c>
      <c r="Q799" s="8">
        <v>54061.366139626101</v>
      </c>
      <c r="R799" s="176">
        <f t="shared" si="49"/>
        <v>569.31517200932012</v>
      </c>
      <c r="S799" s="175">
        <f t="shared" si="50"/>
        <v>570.00280307095727</v>
      </c>
      <c r="T799" s="175">
        <f t="shared" si="51"/>
        <v>1.2078214237822849E-3</v>
      </c>
    </row>
    <row r="800" spans="1:20" x14ac:dyDescent="0.35">
      <c r="A800">
        <v>2862.47</v>
      </c>
      <c r="B800">
        <v>1236.2797552149295</v>
      </c>
      <c r="C800" s="133">
        <f t="shared" si="48"/>
        <v>585.5356793164184</v>
      </c>
      <c r="D800" s="145">
        <v>63550.072249703</v>
      </c>
      <c r="Q800" s="8">
        <v>63550.072249703</v>
      </c>
      <c r="R800" s="176">
        <f t="shared" si="49"/>
        <v>585.5356793164184</v>
      </c>
      <c r="S800" s="175">
        <f t="shared" si="50"/>
        <v>582.58581580993837</v>
      </c>
      <c r="T800" s="175">
        <f t="shared" si="51"/>
        <v>-5.0378885705544274E-3</v>
      </c>
    </row>
    <row r="801" spans="1:20" x14ac:dyDescent="0.35">
      <c r="A801">
        <v>2862.47</v>
      </c>
      <c r="B801">
        <v>1214.0429023019215</v>
      </c>
      <c r="C801" s="133">
        <f t="shared" si="48"/>
        <v>582.35898604313161</v>
      </c>
      <c r="D801" s="145">
        <v>71394.000753582499</v>
      </c>
      <c r="Q801" s="8">
        <v>71394.000753582499</v>
      </c>
      <c r="R801" s="176">
        <f t="shared" si="49"/>
        <v>582.35898604313161</v>
      </c>
      <c r="S801" s="175">
        <f t="shared" si="50"/>
        <v>592.98768210687786</v>
      </c>
      <c r="T801" s="175">
        <f t="shared" si="51"/>
        <v>1.8251106823238938E-2</v>
      </c>
    </row>
    <row r="802" spans="1:20" x14ac:dyDescent="0.35">
      <c r="A802">
        <v>2862.47</v>
      </c>
      <c r="B802">
        <v>715.93729580913805</v>
      </c>
      <c r="C802" s="133">
        <f t="shared" si="48"/>
        <v>511.20104225844824</v>
      </c>
      <c r="D802" s="145">
        <v>3495.45982983364</v>
      </c>
      <c r="Q802" s="8">
        <v>3495.45982983364</v>
      </c>
      <c r="R802" s="176">
        <f t="shared" si="49"/>
        <v>511.20104225844824</v>
      </c>
      <c r="S802" s="175">
        <f t="shared" si="50"/>
        <v>502.94714386168596</v>
      </c>
      <c r="T802" s="175">
        <f t="shared" si="51"/>
        <v>-1.6146090704935112E-2</v>
      </c>
    </row>
    <row r="803" spans="1:20" x14ac:dyDescent="0.35">
      <c r="A803">
        <v>2862.47</v>
      </c>
      <c r="B803">
        <v>859.30343924107694</v>
      </c>
      <c r="C803" s="133">
        <f t="shared" si="48"/>
        <v>531.68191989158242</v>
      </c>
      <c r="D803" s="145">
        <v>14172.2970393051</v>
      </c>
      <c r="Q803" s="8">
        <v>14172.2970393051</v>
      </c>
      <c r="R803" s="176">
        <f t="shared" si="49"/>
        <v>531.68191989158242</v>
      </c>
      <c r="S803" s="175">
        <f t="shared" si="50"/>
        <v>517.10574220589365</v>
      </c>
      <c r="T803" s="175">
        <f t="shared" si="51"/>
        <v>-2.7415221658583122E-2</v>
      </c>
    </row>
    <row r="804" spans="1:20" x14ac:dyDescent="0.35">
      <c r="A804">
        <v>2862.47</v>
      </c>
      <c r="B804">
        <v>911.91155475164635</v>
      </c>
      <c r="C804" s="133">
        <f t="shared" si="48"/>
        <v>539.19736496452083</v>
      </c>
      <c r="D804" s="145">
        <v>23954.0527728093</v>
      </c>
      <c r="Q804" s="8">
        <v>23954.0527728093</v>
      </c>
      <c r="R804" s="176">
        <f t="shared" si="49"/>
        <v>539.19736496452083</v>
      </c>
      <c r="S804" s="175">
        <f t="shared" si="50"/>
        <v>530.07736927247242</v>
      </c>
      <c r="T804" s="175">
        <f t="shared" si="51"/>
        <v>-1.6914021255739042E-2</v>
      </c>
    </row>
    <row r="805" spans="1:20" x14ac:dyDescent="0.35">
      <c r="A805">
        <v>2862.47</v>
      </c>
      <c r="B805">
        <v>1096.2989297396575</v>
      </c>
      <c r="C805" s="133">
        <f t="shared" si="48"/>
        <v>565.53841853423671</v>
      </c>
      <c r="D805" s="145">
        <v>31081.371963744201</v>
      </c>
      <c r="Q805" s="8">
        <v>31081.371963744201</v>
      </c>
      <c r="R805" s="176">
        <f t="shared" si="49"/>
        <v>565.53841853423671</v>
      </c>
      <c r="S805" s="175">
        <f t="shared" si="50"/>
        <v>539.52893697136824</v>
      </c>
      <c r="T805" s="175">
        <f t="shared" si="51"/>
        <v>-4.5990653703562479E-2</v>
      </c>
    </row>
    <row r="806" spans="1:20" x14ac:dyDescent="0.35">
      <c r="A806">
        <v>2862.47</v>
      </c>
      <c r="B806">
        <v>1084.6965640558187</v>
      </c>
      <c r="C806" s="133">
        <f t="shared" si="48"/>
        <v>563.88093772225977</v>
      </c>
      <c r="D806" s="145">
        <v>45016.2336447989</v>
      </c>
      <c r="Q806" s="8">
        <v>45016.2336447989</v>
      </c>
      <c r="R806" s="176">
        <f t="shared" si="49"/>
        <v>563.88093772225977</v>
      </c>
      <c r="S806" s="175">
        <f t="shared" si="50"/>
        <v>558.00801515279068</v>
      </c>
      <c r="T806" s="175">
        <f t="shared" si="51"/>
        <v>-1.0415181958787545E-2</v>
      </c>
    </row>
    <row r="807" spans="1:20" x14ac:dyDescent="0.35">
      <c r="A807">
        <v>2862.47</v>
      </c>
      <c r="B807">
        <v>1133.2753507098575</v>
      </c>
      <c r="C807" s="133">
        <f t="shared" si="48"/>
        <v>570.82076438712249</v>
      </c>
      <c r="D807" s="145">
        <v>54061.366139626101</v>
      </c>
      <c r="Q807" s="8">
        <v>54061.366139626101</v>
      </c>
      <c r="R807" s="176">
        <f t="shared" si="49"/>
        <v>570.82076438712249</v>
      </c>
      <c r="S807" s="175">
        <f t="shared" si="50"/>
        <v>570.00280307095727</v>
      </c>
      <c r="T807" s="175">
        <f t="shared" si="51"/>
        <v>-1.4329564851122134E-3</v>
      </c>
    </row>
    <row r="808" spans="1:20" x14ac:dyDescent="0.35">
      <c r="A808">
        <v>2862.47</v>
      </c>
      <c r="B808">
        <v>1214.2482781117351</v>
      </c>
      <c r="C808" s="133">
        <f t="shared" si="48"/>
        <v>582.38832544453351</v>
      </c>
      <c r="D808" s="145">
        <v>63550.072249703</v>
      </c>
      <c r="Q808" s="8">
        <v>63550.072249703</v>
      </c>
      <c r="R808" s="176">
        <f t="shared" si="49"/>
        <v>582.38832544453351</v>
      </c>
      <c r="S808" s="175">
        <f t="shared" si="50"/>
        <v>582.58581580993837</v>
      </c>
      <c r="T808" s="175">
        <f t="shared" si="51"/>
        <v>3.3910426561889473E-4</v>
      </c>
    </row>
    <row r="809" spans="1:20" x14ac:dyDescent="0.35">
      <c r="A809">
        <v>2862.47</v>
      </c>
      <c r="B809">
        <v>1209.6531368919882</v>
      </c>
      <c r="C809" s="133">
        <f t="shared" si="48"/>
        <v>581.73187669885544</v>
      </c>
      <c r="D809" s="145">
        <v>71394.000753582499</v>
      </c>
      <c r="Q809" s="8">
        <v>71394.000753582499</v>
      </c>
      <c r="R809" s="176">
        <f t="shared" si="49"/>
        <v>581.73187669885544</v>
      </c>
      <c r="S809" s="175">
        <f t="shared" si="50"/>
        <v>592.98768210687786</v>
      </c>
      <c r="T809" s="175">
        <f t="shared" si="51"/>
        <v>1.9348785684387027E-2</v>
      </c>
    </row>
    <row r="810" spans="1:20" x14ac:dyDescent="0.35">
      <c r="A810">
        <v>2862.47</v>
      </c>
      <c r="B810">
        <v>723.06988997379915</v>
      </c>
      <c r="C810" s="133">
        <f t="shared" si="48"/>
        <v>512.21998428197128</v>
      </c>
      <c r="D810" s="145">
        <v>3495.45982983364</v>
      </c>
      <c r="Q810" s="8">
        <v>3495.45982983364</v>
      </c>
      <c r="R810" s="176">
        <f t="shared" si="49"/>
        <v>512.21998428197128</v>
      </c>
      <c r="S810" s="175">
        <f t="shared" si="50"/>
        <v>502.94714386168596</v>
      </c>
      <c r="T810" s="175">
        <f t="shared" si="51"/>
        <v>-1.8103238266433452E-2</v>
      </c>
    </row>
    <row r="811" spans="1:20" x14ac:dyDescent="0.35">
      <c r="A811">
        <v>2862.47</v>
      </c>
      <c r="B811">
        <v>860.33111855326581</v>
      </c>
      <c r="C811" s="133">
        <f t="shared" si="48"/>
        <v>531.82873122189505</v>
      </c>
      <c r="D811" s="145">
        <v>14172.2970393051</v>
      </c>
      <c r="Q811" s="8">
        <v>14172.2970393051</v>
      </c>
      <c r="R811" s="176">
        <f t="shared" si="49"/>
        <v>531.82873122189505</v>
      </c>
      <c r="S811" s="175">
        <f t="shared" si="50"/>
        <v>517.10574220589365</v>
      </c>
      <c r="T811" s="175">
        <f t="shared" si="51"/>
        <v>-2.7683703703210716E-2</v>
      </c>
    </row>
    <row r="812" spans="1:20" x14ac:dyDescent="0.35">
      <c r="A812">
        <v>2862.47</v>
      </c>
      <c r="B812">
        <v>914.46939965692695</v>
      </c>
      <c r="C812" s="133">
        <f t="shared" si="48"/>
        <v>539.56277137956101</v>
      </c>
      <c r="D812" s="145">
        <v>23954.0527728093</v>
      </c>
      <c r="Q812" s="8">
        <v>23954.0527728093</v>
      </c>
      <c r="R812" s="176">
        <f t="shared" si="49"/>
        <v>539.56277137956101</v>
      </c>
      <c r="S812" s="175">
        <f t="shared" si="50"/>
        <v>530.07736927247242</v>
      </c>
      <c r="T812" s="175">
        <f t="shared" si="51"/>
        <v>-1.7579793511024122E-2</v>
      </c>
    </row>
    <row r="813" spans="1:20" x14ac:dyDescent="0.35">
      <c r="A813">
        <v>2862.47</v>
      </c>
      <c r="B813">
        <v>1096.0121298599743</v>
      </c>
      <c r="C813" s="133">
        <f t="shared" si="48"/>
        <v>565.49744712285349</v>
      </c>
      <c r="D813" s="145">
        <v>31081.371963744201</v>
      </c>
      <c r="Q813" s="8">
        <v>31081.371963744201</v>
      </c>
      <c r="R813" s="176">
        <f t="shared" si="49"/>
        <v>565.49744712285349</v>
      </c>
      <c r="S813" s="175">
        <f t="shared" si="50"/>
        <v>539.52893697136824</v>
      </c>
      <c r="T813" s="175">
        <f t="shared" si="51"/>
        <v>-4.5921533834694106E-2</v>
      </c>
    </row>
    <row r="814" spans="1:20" x14ac:dyDescent="0.35">
      <c r="A814">
        <v>2862.47</v>
      </c>
      <c r="B814">
        <v>1084.5214125973407</v>
      </c>
      <c r="C814" s="133">
        <f t="shared" si="48"/>
        <v>563.85591608533434</v>
      </c>
      <c r="D814" s="145">
        <v>45016.2336447989</v>
      </c>
      <c r="Q814" s="8">
        <v>45016.2336447989</v>
      </c>
      <c r="R814" s="176">
        <f t="shared" si="49"/>
        <v>563.85591608533434</v>
      </c>
      <c r="S814" s="175">
        <f t="shared" si="50"/>
        <v>558.00801515279068</v>
      </c>
      <c r="T814" s="175">
        <f t="shared" si="51"/>
        <v>-1.0371268201181061E-2</v>
      </c>
    </row>
    <row r="815" spans="1:20" x14ac:dyDescent="0.35">
      <c r="A815">
        <v>2862.47</v>
      </c>
      <c r="B815">
        <v>1132.9023358011855</v>
      </c>
      <c r="C815" s="133">
        <f t="shared" si="48"/>
        <v>570.76747654302642</v>
      </c>
      <c r="D815" s="145">
        <v>54061.366139626101</v>
      </c>
      <c r="Q815" s="8">
        <v>54061.366139626101</v>
      </c>
      <c r="R815" s="176">
        <f t="shared" si="49"/>
        <v>570.76747654302642</v>
      </c>
      <c r="S815" s="175">
        <f t="shared" si="50"/>
        <v>570.00280307095727</v>
      </c>
      <c r="T815" s="175">
        <f t="shared" si="51"/>
        <v>-1.3397285295591033E-3</v>
      </c>
    </row>
    <row r="816" spans="1:20" x14ac:dyDescent="0.35">
      <c r="A816">
        <v>2862.47</v>
      </c>
      <c r="B816">
        <v>1213.3487251014408</v>
      </c>
      <c r="C816" s="133">
        <f t="shared" si="48"/>
        <v>582.25981787163437</v>
      </c>
      <c r="D816" s="145">
        <v>63550.072249703</v>
      </c>
      <c r="Q816" s="8">
        <v>63550.072249703</v>
      </c>
      <c r="R816" s="176">
        <f t="shared" si="49"/>
        <v>582.25981787163437</v>
      </c>
      <c r="S816" s="175">
        <f t="shared" si="50"/>
        <v>582.58581580993837</v>
      </c>
      <c r="T816" s="175">
        <f t="shared" si="51"/>
        <v>5.5988396983264188E-4</v>
      </c>
    </row>
    <row r="817" spans="1:20" x14ac:dyDescent="0.35">
      <c r="A817">
        <v>2862.47</v>
      </c>
      <c r="B817">
        <v>1209.5282397212827</v>
      </c>
      <c r="C817" s="133">
        <f t="shared" si="48"/>
        <v>581.71403424589755</v>
      </c>
      <c r="D817" s="145">
        <v>71394.000753582499</v>
      </c>
      <c r="Q817" s="8">
        <v>71394.000753582499</v>
      </c>
      <c r="R817" s="176">
        <f t="shared" si="49"/>
        <v>581.71403424589755</v>
      </c>
      <c r="S817" s="175">
        <f t="shared" si="50"/>
        <v>592.98768210687786</v>
      </c>
      <c r="T817" s="175">
        <f t="shared" si="51"/>
        <v>1.9380051360794237E-2</v>
      </c>
    </row>
    <row r="818" spans="1:20" x14ac:dyDescent="0.35">
      <c r="A818">
        <v>2862.47</v>
      </c>
      <c r="B818">
        <v>705.22927452028807</v>
      </c>
      <c r="C818" s="133">
        <f t="shared" si="48"/>
        <v>509.67132493146971</v>
      </c>
      <c r="D818" s="145">
        <v>3495.45982983364</v>
      </c>
      <c r="Q818" s="8">
        <v>3495.45982983364</v>
      </c>
      <c r="R818" s="176">
        <f t="shared" si="49"/>
        <v>509.67132493146971</v>
      </c>
      <c r="S818" s="175">
        <f t="shared" si="50"/>
        <v>502.94714386168596</v>
      </c>
      <c r="T818" s="175">
        <f t="shared" si="51"/>
        <v>-1.3193171247544488E-2</v>
      </c>
    </row>
    <row r="819" spans="1:20" x14ac:dyDescent="0.35">
      <c r="A819">
        <v>2862.47</v>
      </c>
      <c r="B819">
        <v>854.08480227507414</v>
      </c>
      <c r="C819" s="133">
        <f t="shared" si="48"/>
        <v>530.9364003250106</v>
      </c>
      <c r="D819" s="145">
        <v>14172.2970393051</v>
      </c>
      <c r="Q819" s="8">
        <v>14172.2970393051</v>
      </c>
      <c r="R819" s="176">
        <f t="shared" si="49"/>
        <v>530.9364003250106</v>
      </c>
      <c r="S819" s="175">
        <f t="shared" si="50"/>
        <v>517.10574220589365</v>
      </c>
      <c r="T819" s="175">
        <f t="shared" si="51"/>
        <v>-2.6049557179825267E-2</v>
      </c>
    </row>
    <row r="820" spans="1:20" x14ac:dyDescent="0.35">
      <c r="A820">
        <v>2862.47</v>
      </c>
      <c r="B820">
        <v>911.38141869929086</v>
      </c>
      <c r="C820" s="133">
        <f t="shared" si="48"/>
        <v>539.12163124275583</v>
      </c>
      <c r="D820" s="145">
        <v>23954.0527728093</v>
      </c>
      <c r="Q820" s="8">
        <v>23954.0527728093</v>
      </c>
      <c r="R820" s="176">
        <f t="shared" si="49"/>
        <v>539.12163124275583</v>
      </c>
      <c r="S820" s="175">
        <f t="shared" si="50"/>
        <v>530.07736927247242</v>
      </c>
      <c r="T820" s="175">
        <f t="shared" si="51"/>
        <v>-1.6775921139418948E-2</v>
      </c>
    </row>
    <row r="821" spans="1:20" x14ac:dyDescent="0.35">
      <c r="A821">
        <v>2862.47</v>
      </c>
      <c r="B821">
        <v>1101.2929214849464</v>
      </c>
      <c r="C821" s="133">
        <f t="shared" si="48"/>
        <v>566.25184592642086</v>
      </c>
      <c r="D821" s="145">
        <v>31081.371963744201</v>
      </c>
      <c r="Q821" s="8">
        <v>31081.371963744201</v>
      </c>
      <c r="R821" s="176">
        <f t="shared" si="49"/>
        <v>566.25184592642086</v>
      </c>
      <c r="S821" s="175">
        <f t="shared" si="50"/>
        <v>539.52893697136824</v>
      </c>
      <c r="T821" s="175">
        <f t="shared" si="51"/>
        <v>-4.7192621352663999E-2</v>
      </c>
    </row>
    <row r="822" spans="1:20" x14ac:dyDescent="0.35">
      <c r="A822">
        <v>2862.47</v>
      </c>
      <c r="B822">
        <v>1085.8098931454492</v>
      </c>
      <c r="C822" s="133">
        <f t="shared" si="48"/>
        <v>564.03998473506419</v>
      </c>
      <c r="D822" s="145">
        <v>45016.2336447989</v>
      </c>
      <c r="Q822" s="8">
        <v>45016.2336447989</v>
      </c>
      <c r="R822" s="176">
        <f t="shared" si="49"/>
        <v>564.03998473506419</v>
      </c>
      <c r="S822" s="175">
        <f t="shared" si="50"/>
        <v>558.00801515279068</v>
      </c>
      <c r="T822" s="175">
        <f t="shared" si="51"/>
        <v>-1.0694223362740507E-2</v>
      </c>
    </row>
    <row r="823" spans="1:20" x14ac:dyDescent="0.35">
      <c r="A823">
        <v>2862.47</v>
      </c>
      <c r="B823">
        <v>1135.9883551513965</v>
      </c>
      <c r="C823" s="133">
        <f t="shared" si="48"/>
        <v>571.20833645019945</v>
      </c>
      <c r="D823" s="145">
        <v>54061.366139626101</v>
      </c>
      <c r="Q823" s="8">
        <v>54061.366139626101</v>
      </c>
      <c r="R823" s="176">
        <f t="shared" si="49"/>
        <v>571.20833645019945</v>
      </c>
      <c r="S823" s="175">
        <f t="shared" si="50"/>
        <v>570.00280307095727</v>
      </c>
      <c r="T823" s="175">
        <f t="shared" si="51"/>
        <v>-2.1104968228125021E-3</v>
      </c>
    </row>
    <row r="824" spans="1:20" x14ac:dyDescent="0.35">
      <c r="A824">
        <v>2862.47</v>
      </c>
      <c r="B824">
        <v>1234.7613727511934</v>
      </c>
      <c r="C824" s="133">
        <f t="shared" si="48"/>
        <v>585.31876753588483</v>
      </c>
      <c r="D824" s="145">
        <v>63550.072249703</v>
      </c>
      <c r="Q824" s="8">
        <v>63550.072249703</v>
      </c>
      <c r="R824" s="176">
        <f t="shared" si="49"/>
        <v>585.31876753588483</v>
      </c>
      <c r="S824" s="175">
        <f t="shared" si="50"/>
        <v>582.58581580993837</v>
      </c>
      <c r="T824" s="175">
        <f t="shared" si="51"/>
        <v>-4.6691681140720309E-3</v>
      </c>
    </row>
    <row r="825" spans="1:20" x14ac:dyDescent="0.35">
      <c r="A825">
        <v>2862.47</v>
      </c>
      <c r="B825">
        <v>1234.5789431441908</v>
      </c>
      <c r="C825" s="133">
        <f t="shared" si="48"/>
        <v>585.29270616345582</v>
      </c>
      <c r="D825" s="145">
        <v>71394.000753582499</v>
      </c>
      <c r="Q825" s="8">
        <v>71394.000753582499</v>
      </c>
      <c r="R825" s="176">
        <f t="shared" si="49"/>
        <v>585.29270616345582</v>
      </c>
      <c r="S825" s="175">
        <f t="shared" si="50"/>
        <v>592.98768210687786</v>
      </c>
      <c r="T825" s="175">
        <f t="shared" si="51"/>
        <v>1.3147226784802957E-2</v>
      </c>
    </row>
    <row r="826" spans="1:20" x14ac:dyDescent="0.35">
      <c r="A826">
        <v>2862.47</v>
      </c>
      <c r="B826">
        <v>713.62658748871024</v>
      </c>
      <c r="C826" s="133">
        <f t="shared" si="48"/>
        <v>510.87094106981573</v>
      </c>
      <c r="D826" s="145">
        <v>3495.45982983364</v>
      </c>
      <c r="Q826" s="8">
        <v>3495.45982983364</v>
      </c>
      <c r="R826" s="176">
        <f t="shared" si="49"/>
        <v>510.87094106981573</v>
      </c>
      <c r="S826" s="175">
        <f t="shared" si="50"/>
        <v>502.94714386168596</v>
      </c>
      <c r="T826" s="175">
        <f t="shared" si="51"/>
        <v>-1.5510369784463629E-2</v>
      </c>
    </row>
    <row r="827" spans="1:20" x14ac:dyDescent="0.35">
      <c r="A827">
        <v>2862.47</v>
      </c>
      <c r="B827">
        <v>855.70487173460742</v>
      </c>
      <c r="C827" s="133">
        <f t="shared" si="48"/>
        <v>531.16783881922959</v>
      </c>
      <c r="D827" s="145">
        <v>14172.2970393051</v>
      </c>
      <c r="Q827" s="8">
        <v>14172.2970393051</v>
      </c>
      <c r="R827" s="176">
        <f t="shared" si="49"/>
        <v>531.16783881922959</v>
      </c>
      <c r="S827" s="175">
        <f t="shared" si="50"/>
        <v>517.10574220589365</v>
      </c>
      <c r="T827" s="175">
        <f t="shared" si="51"/>
        <v>-2.6473923279307643E-2</v>
      </c>
    </row>
    <row r="828" spans="1:20" x14ac:dyDescent="0.35">
      <c r="A828">
        <v>2862.47</v>
      </c>
      <c r="B828">
        <v>914.69183221631852</v>
      </c>
      <c r="C828" s="133">
        <f t="shared" si="48"/>
        <v>539.59454745947403</v>
      </c>
      <c r="D828" s="145">
        <v>23954.0527728093</v>
      </c>
      <c r="Q828" s="8">
        <v>23954.0527728093</v>
      </c>
      <c r="R828" s="176">
        <f t="shared" si="49"/>
        <v>539.59454745947403</v>
      </c>
      <c r="S828" s="175">
        <f t="shared" si="50"/>
        <v>530.07736927247242</v>
      </c>
      <c r="T828" s="175">
        <f t="shared" si="51"/>
        <v>-1.7637647066321427E-2</v>
      </c>
    </row>
    <row r="829" spans="1:20" x14ac:dyDescent="0.35">
      <c r="A829">
        <v>2862.47</v>
      </c>
      <c r="B829">
        <v>1100.9249612184158</v>
      </c>
      <c r="C829" s="133">
        <f t="shared" si="48"/>
        <v>566.19928017405937</v>
      </c>
      <c r="D829" s="145">
        <v>31081.371963744201</v>
      </c>
      <c r="Q829" s="8">
        <v>31081.371963744201</v>
      </c>
      <c r="R829" s="176">
        <f t="shared" si="49"/>
        <v>566.19928017405937</v>
      </c>
      <c r="S829" s="175">
        <f t="shared" si="50"/>
        <v>539.52893697136824</v>
      </c>
      <c r="T829" s="175">
        <f t="shared" si="51"/>
        <v>-4.7104163033362068E-2</v>
      </c>
    </row>
    <row r="830" spans="1:20" x14ac:dyDescent="0.35">
      <c r="A830">
        <v>2862.47</v>
      </c>
      <c r="B830">
        <v>1085.477468748627</v>
      </c>
      <c r="C830" s="133">
        <f t="shared" si="48"/>
        <v>563.99249553551806</v>
      </c>
      <c r="D830" s="145">
        <v>45016.2336447989</v>
      </c>
      <c r="Q830" s="8">
        <v>45016.2336447989</v>
      </c>
      <c r="R830" s="176">
        <f t="shared" si="49"/>
        <v>563.99249553551806</v>
      </c>
      <c r="S830" s="175">
        <f t="shared" si="50"/>
        <v>558.00801515279068</v>
      </c>
      <c r="T830" s="175">
        <f t="shared" si="51"/>
        <v>-1.0610922007118329E-2</v>
      </c>
    </row>
    <row r="831" spans="1:20" x14ac:dyDescent="0.35">
      <c r="A831">
        <v>2862.47</v>
      </c>
      <c r="B831">
        <v>1135.6479873664159</v>
      </c>
      <c r="C831" s="133">
        <f t="shared" si="48"/>
        <v>571.1597124809166</v>
      </c>
      <c r="D831" s="145">
        <v>54061.366139626101</v>
      </c>
      <c r="Q831" s="8">
        <v>54061.366139626101</v>
      </c>
      <c r="R831" s="176">
        <f t="shared" si="49"/>
        <v>571.1597124809166</v>
      </c>
      <c r="S831" s="175">
        <f t="shared" si="50"/>
        <v>570.00280307095727</v>
      </c>
      <c r="T831" s="175">
        <f t="shared" si="51"/>
        <v>-2.025544492510023E-3</v>
      </c>
    </row>
    <row r="832" spans="1:20" x14ac:dyDescent="0.35">
      <c r="A832">
        <v>2862.47</v>
      </c>
      <c r="B832">
        <v>1234.4792316552744</v>
      </c>
      <c r="C832" s="133">
        <f t="shared" si="48"/>
        <v>585.27846166503912</v>
      </c>
      <c r="D832" s="145">
        <v>63550.072249703</v>
      </c>
      <c r="Q832" s="8">
        <v>63550.072249703</v>
      </c>
      <c r="R832" s="176">
        <f t="shared" si="49"/>
        <v>585.27846166503912</v>
      </c>
      <c r="S832" s="175">
        <f t="shared" si="50"/>
        <v>582.58581580993837</v>
      </c>
      <c r="T832" s="175">
        <f t="shared" si="51"/>
        <v>-4.6006235176339061E-3</v>
      </c>
    </row>
    <row r="833" spans="1:20" x14ac:dyDescent="0.35">
      <c r="A833">
        <v>2862.47</v>
      </c>
      <c r="B833">
        <v>1234.207051607535</v>
      </c>
      <c r="C833" s="133">
        <f t="shared" si="48"/>
        <v>585.23957880107639</v>
      </c>
      <c r="D833" s="145">
        <v>71394.000753582499</v>
      </c>
      <c r="Q833" s="8">
        <v>71394.000753582499</v>
      </c>
      <c r="R833" s="176">
        <f t="shared" si="49"/>
        <v>585.23957880107639</v>
      </c>
      <c r="S833" s="175">
        <f t="shared" si="50"/>
        <v>592.98768210687786</v>
      </c>
      <c r="T833" s="175">
        <f t="shared" si="51"/>
        <v>1.3239199101459098E-2</v>
      </c>
    </row>
    <row r="834" spans="1:20" x14ac:dyDescent="0.35">
      <c r="A834">
        <v>2862.47</v>
      </c>
      <c r="B834">
        <v>696.75190602416865</v>
      </c>
      <c r="C834" s="133">
        <f t="shared" si="48"/>
        <v>508.46027228916694</v>
      </c>
      <c r="D834" s="145">
        <v>3495.45982983364</v>
      </c>
      <c r="Q834" s="8">
        <v>3495.45982983364</v>
      </c>
      <c r="R834" s="176">
        <f t="shared" si="49"/>
        <v>508.46027228916694</v>
      </c>
      <c r="S834" s="175">
        <f t="shared" si="50"/>
        <v>502.94714386168596</v>
      </c>
      <c r="T834" s="175">
        <f t="shared" si="51"/>
        <v>-1.0842790927716006E-2</v>
      </c>
    </row>
    <row r="835" spans="1:20" x14ac:dyDescent="0.35">
      <c r="A835">
        <v>2862.47</v>
      </c>
      <c r="B835">
        <v>851.26253708855745</v>
      </c>
      <c r="C835" s="133">
        <f t="shared" ref="C835:C898" si="52">SUM(A835:B835)/7</f>
        <v>530.53321958407957</v>
      </c>
      <c r="D835" s="145">
        <v>14172.2970393051</v>
      </c>
      <c r="Q835" s="8">
        <v>14172.2970393051</v>
      </c>
      <c r="R835" s="176">
        <f t="shared" ref="R835:R898" si="53">C835</f>
        <v>530.53321958407957</v>
      </c>
      <c r="S835" s="175">
        <f t="shared" ref="S835:S898" si="54">$G$17+Q835*$G$18</f>
        <v>517.10574220589365</v>
      </c>
      <c r="T835" s="175">
        <f t="shared" ref="T835:T898" si="55">S835/R835-1</f>
        <v>-2.5309399831197399E-2</v>
      </c>
    </row>
    <row r="836" spans="1:20" x14ac:dyDescent="0.35">
      <c r="A836">
        <v>2862.47</v>
      </c>
      <c r="B836">
        <v>900.61134430668244</v>
      </c>
      <c r="C836" s="133">
        <f t="shared" si="52"/>
        <v>537.58304918666886</v>
      </c>
      <c r="D836" s="145">
        <v>23954.0527728093</v>
      </c>
      <c r="Q836" s="8">
        <v>23954.0527728093</v>
      </c>
      <c r="R836" s="176">
        <f t="shared" si="53"/>
        <v>537.58304918666886</v>
      </c>
      <c r="S836" s="175">
        <f t="shared" si="54"/>
        <v>530.07736927247242</v>
      </c>
      <c r="T836" s="175">
        <f t="shared" si="55"/>
        <v>-1.3961898399795336E-2</v>
      </c>
    </row>
    <row r="837" spans="1:20" x14ac:dyDescent="0.35">
      <c r="A837">
        <v>2862.47</v>
      </c>
      <c r="B837">
        <v>1091.6439239374185</v>
      </c>
      <c r="C837" s="133">
        <f t="shared" si="52"/>
        <v>564.87341770534545</v>
      </c>
      <c r="D837" s="145">
        <v>31081.371963744201</v>
      </c>
      <c r="Q837" s="8">
        <v>31081.371963744201</v>
      </c>
      <c r="R837" s="176">
        <f t="shared" si="53"/>
        <v>564.87341770534545</v>
      </c>
      <c r="S837" s="175">
        <f t="shared" si="54"/>
        <v>539.52893697136824</v>
      </c>
      <c r="T837" s="175">
        <f t="shared" si="55"/>
        <v>-4.4867540124179928E-2</v>
      </c>
    </row>
    <row r="838" spans="1:20" x14ac:dyDescent="0.35">
      <c r="A838">
        <v>2862.47</v>
      </c>
      <c r="B838">
        <v>1070.0702823074548</v>
      </c>
      <c r="C838" s="133">
        <f t="shared" si="52"/>
        <v>561.79146890106495</v>
      </c>
      <c r="D838" s="145">
        <v>45016.2336447989</v>
      </c>
      <c r="Q838" s="8">
        <v>45016.2336447989</v>
      </c>
      <c r="R838" s="176">
        <f t="shared" si="53"/>
        <v>561.79146890106495</v>
      </c>
      <c r="S838" s="175">
        <f t="shared" si="54"/>
        <v>558.00801515279068</v>
      </c>
      <c r="T838" s="175">
        <f t="shared" si="55"/>
        <v>-6.7346230010847385E-3</v>
      </c>
    </row>
    <row r="839" spans="1:20" x14ac:dyDescent="0.35">
      <c r="A839">
        <v>2862.47</v>
      </c>
      <c r="B839">
        <v>1121.633020792513</v>
      </c>
      <c r="C839" s="133">
        <f t="shared" si="52"/>
        <v>569.15757439893036</v>
      </c>
      <c r="D839" s="145">
        <v>54061.366139626101</v>
      </c>
      <c r="Q839" s="8">
        <v>54061.366139626101</v>
      </c>
      <c r="R839" s="176">
        <f t="shared" si="53"/>
        <v>569.15757439893036</v>
      </c>
      <c r="S839" s="175">
        <f t="shared" si="54"/>
        <v>570.00280307095727</v>
      </c>
      <c r="T839" s="175">
        <f t="shared" si="55"/>
        <v>1.4850521367821834E-3</v>
      </c>
    </row>
    <row r="840" spans="1:20" x14ac:dyDescent="0.35">
      <c r="A840">
        <v>2862.47</v>
      </c>
      <c r="B840">
        <v>1243.552776893102</v>
      </c>
      <c r="C840" s="133">
        <f t="shared" si="52"/>
        <v>586.57468241330025</v>
      </c>
      <c r="D840" s="145">
        <v>63550.072249703</v>
      </c>
      <c r="Q840" s="8">
        <v>63550.072249703</v>
      </c>
      <c r="R840" s="176">
        <f t="shared" si="53"/>
        <v>586.57468241330025</v>
      </c>
      <c r="S840" s="175">
        <f t="shared" si="54"/>
        <v>582.58581580993837</v>
      </c>
      <c r="T840" s="175">
        <f t="shared" si="55"/>
        <v>-6.8002706611045571E-3</v>
      </c>
    </row>
    <row r="841" spans="1:20" x14ac:dyDescent="0.35">
      <c r="A841">
        <v>2862.47</v>
      </c>
      <c r="B841">
        <v>1250.8112914378298</v>
      </c>
      <c r="C841" s="133">
        <f t="shared" si="52"/>
        <v>587.61161306254712</v>
      </c>
      <c r="D841" s="145">
        <v>71394.000753582499</v>
      </c>
      <c r="Q841" s="8">
        <v>71394.000753582499</v>
      </c>
      <c r="R841" s="176">
        <f t="shared" si="53"/>
        <v>587.61161306254712</v>
      </c>
      <c r="S841" s="175">
        <f t="shared" si="54"/>
        <v>592.98768210687786</v>
      </c>
      <c r="T841" s="175">
        <f t="shared" si="55"/>
        <v>9.1490176926753985E-3</v>
      </c>
    </row>
    <row r="842" spans="1:20" x14ac:dyDescent="0.35">
      <c r="A842">
        <v>2862.47</v>
      </c>
      <c r="B842">
        <v>704.8955566354241</v>
      </c>
      <c r="C842" s="133">
        <f t="shared" si="52"/>
        <v>509.62365094791767</v>
      </c>
      <c r="D842" s="145">
        <v>3495.45982983364</v>
      </c>
      <c r="Q842" s="8">
        <v>3495.45982983364</v>
      </c>
      <c r="R842" s="176">
        <f t="shared" si="53"/>
        <v>509.62365094791767</v>
      </c>
      <c r="S842" s="175">
        <f t="shared" si="54"/>
        <v>502.94714386168596</v>
      </c>
      <c r="T842" s="175">
        <f t="shared" si="55"/>
        <v>-1.3100858003377902E-2</v>
      </c>
    </row>
    <row r="843" spans="1:20" x14ac:dyDescent="0.35">
      <c r="A843">
        <v>2862.47</v>
      </c>
      <c r="B843">
        <v>852.63251484324633</v>
      </c>
      <c r="C843" s="133">
        <f t="shared" si="52"/>
        <v>530.72893069189229</v>
      </c>
      <c r="D843" s="145">
        <v>14172.2970393051</v>
      </c>
      <c r="Q843" s="8">
        <v>14172.2970393051</v>
      </c>
      <c r="R843" s="176">
        <f t="shared" si="53"/>
        <v>530.72893069189229</v>
      </c>
      <c r="S843" s="175">
        <f t="shared" si="54"/>
        <v>517.10574220589365</v>
      </c>
      <c r="T843" s="175">
        <f t="shared" si="55"/>
        <v>-2.5668825832122155E-2</v>
      </c>
    </row>
    <row r="844" spans="1:20" x14ac:dyDescent="0.35">
      <c r="A844">
        <v>2862.47</v>
      </c>
      <c r="B844">
        <v>903.77499148137974</v>
      </c>
      <c r="C844" s="133">
        <f t="shared" si="52"/>
        <v>538.03499878305422</v>
      </c>
      <c r="D844" s="145">
        <v>23954.0527728093</v>
      </c>
      <c r="Q844" s="8">
        <v>23954.0527728093</v>
      </c>
      <c r="R844" s="176">
        <f t="shared" si="53"/>
        <v>538.03499878305422</v>
      </c>
      <c r="S844" s="175">
        <f t="shared" si="54"/>
        <v>530.07736927247242</v>
      </c>
      <c r="T844" s="175">
        <f t="shared" si="55"/>
        <v>-1.4790170766921573E-2</v>
      </c>
    </row>
    <row r="845" spans="1:20" x14ac:dyDescent="0.35">
      <c r="A845">
        <v>2862.47</v>
      </c>
      <c r="B845">
        <v>1091.2255053592962</v>
      </c>
      <c r="C845" s="133">
        <f t="shared" si="52"/>
        <v>564.81364362275656</v>
      </c>
      <c r="D845" s="145">
        <v>31081.371963744201</v>
      </c>
      <c r="Q845" s="8">
        <v>31081.371963744201</v>
      </c>
      <c r="R845" s="176">
        <f t="shared" si="53"/>
        <v>564.81364362275656</v>
      </c>
      <c r="S845" s="175">
        <f t="shared" si="54"/>
        <v>539.52893697136824</v>
      </c>
      <c r="T845" s="175">
        <f t="shared" si="55"/>
        <v>-4.4766458701688494E-2</v>
      </c>
    </row>
    <row r="846" spans="1:20" x14ac:dyDescent="0.35">
      <c r="A846">
        <v>2862.47</v>
      </c>
      <c r="B846">
        <v>1069.8123220629991</v>
      </c>
      <c r="C846" s="133">
        <f t="shared" si="52"/>
        <v>561.75461743757126</v>
      </c>
      <c r="D846" s="145">
        <v>45016.2336447989</v>
      </c>
      <c r="Q846" s="8">
        <v>45016.2336447989</v>
      </c>
      <c r="R846" s="176">
        <f t="shared" si="53"/>
        <v>561.75461743757126</v>
      </c>
      <c r="S846" s="175">
        <f t="shared" si="54"/>
        <v>558.00801515279068</v>
      </c>
      <c r="T846" s="175">
        <f t="shared" si="55"/>
        <v>-6.6694641547774269E-3</v>
      </c>
    </row>
    <row r="847" spans="1:20" x14ac:dyDescent="0.35">
      <c r="A847">
        <v>2862.47</v>
      </c>
      <c r="B847">
        <v>1121.395804073313</v>
      </c>
      <c r="C847" s="133">
        <f t="shared" si="52"/>
        <v>569.12368629618754</v>
      </c>
      <c r="D847" s="145">
        <v>54061.366139626101</v>
      </c>
      <c r="Q847" s="8">
        <v>54061.366139626101</v>
      </c>
      <c r="R847" s="176">
        <f t="shared" si="53"/>
        <v>569.12368629618754</v>
      </c>
      <c r="S847" s="175">
        <f t="shared" si="54"/>
        <v>570.00280307095727</v>
      </c>
      <c r="T847" s="175">
        <f t="shared" si="55"/>
        <v>1.5446849181255384E-3</v>
      </c>
    </row>
    <row r="848" spans="1:20" x14ac:dyDescent="0.35">
      <c r="A848">
        <v>2862.47</v>
      </c>
      <c r="B848">
        <v>1243.2410860260466</v>
      </c>
      <c r="C848" s="133">
        <f t="shared" si="52"/>
        <v>586.53015514657807</v>
      </c>
      <c r="D848" s="145">
        <v>63550.072249703</v>
      </c>
      <c r="Q848" s="8">
        <v>63550.072249703</v>
      </c>
      <c r="R848" s="176">
        <f t="shared" si="53"/>
        <v>586.53015514657807</v>
      </c>
      <c r="S848" s="175">
        <f t="shared" si="54"/>
        <v>582.58581580993837</v>
      </c>
      <c r="T848" s="175">
        <f t="shared" si="55"/>
        <v>-6.7248704981826002E-3</v>
      </c>
    </row>
    <row r="849" spans="1:20" x14ac:dyDescent="0.35">
      <c r="A849">
        <v>2862.47</v>
      </c>
      <c r="B849">
        <v>1250.6990419339604</v>
      </c>
      <c r="C849" s="133">
        <f t="shared" si="52"/>
        <v>587.59557741913716</v>
      </c>
      <c r="D849" s="145">
        <v>71394.000753582499</v>
      </c>
      <c r="Q849" s="8">
        <v>71394.000753582499</v>
      </c>
      <c r="R849" s="176">
        <f t="shared" si="53"/>
        <v>587.59557741913716</v>
      </c>
      <c r="S849" s="175">
        <f t="shared" si="54"/>
        <v>592.98768210687786</v>
      </c>
      <c r="T849" s="175">
        <f t="shared" si="55"/>
        <v>9.1765576443310071E-3</v>
      </c>
    </row>
    <row r="850" spans="1:20" x14ac:dyDescent="0.35">
      <c r="A850">
        <v>2862.47</v>
      </c>
      <c r="B850">
        <v>724.23595857342423</v>
      </c>
      <c r="C850" s="133">
        <f t="shared" si="52"/>
        <v>512.38656551048916</v>
      </c>
      <c r="D850" s="145">
        <v>3495.45982983364</v>
      </c>
      <c r="Q850" s="8">
        <v>3495.45982983364</v>
      </c>
      <c r="R850" s="176">
        <f t="shared" si="53"/>
        <v>512.38656551048916</v>
      </c>
      <c r="S850" s="175">
        <f t="shared" si="54"/>
        <v>502.94714386168596</v>
      </c>
      <c r="T850" s="175">
        <f t="shared" si="55"/>
        <v>-1.8422461251299094E-2</v>
      </c>
    </row>
    <row r="851" spans="1:20" x14ac:dyDescent="0.35">
      <c r="A851">
        <v>2862.47</v>
      </c>
      <c r="B851">
        <v>867.83577402569358</v>
      </c>
      <c r="C851" s="133">
        <f t="shared" si="52"/>
        <v>532.90082486081337</v>
      </c>
      <c r="D851" s="145">
        <v>14172.2970393051</v>
      </c>
      <c r="Q851" s="8">
        <v>14172.2970393051</v>
      </c>
      <c r="R851" s="176">
        <f t="shared" si="53"/>
        <v>532.90082486081337</v>
      </c>
      <c r="S851" s="175">
        <f t="shared" si="54"/>
        <v>517.10574220589365</v>
      </c>
      <c r="T851" s="175">
        <f t="shared" si="55"/>
        <v>-2.9639816487514681E-2</v>
      </c>
    </row>
    <row r="852" spans="1:20" x14ac:dyDescent="0.35">
      <c r="A852">
        <v>2862.47</v>
      </c>
      <c r="B852">
        <v>924.2388146421963</v>
      </c>
      <c r="C852" s="133">
        <f t="shared" si="52"/>
        <v>540.9584020917423</v>
      </c>
      <c r="D852" s="145">
        <v>23954.0527728093</v>
      </c>
      <c r="Q852" s="8">
        <v>23954.0527728093</v>
      </c>
      <c r="R852" s="176">
        <f t="shared" si="53"/>
        <v>540.9584020917423</v>
      </c>
      <c r="S852" s="175">
        <f t="shared" si="54"/>
        <v>530.07736927247242</v>
      </c>
      <c r="T852" s="175">
        <f t="shared" si="55"/>
        <v>-2.0114361431850969E-2</v>
      </c>
    </row>
    <row r="853" spans="1:20" x14ac:dyDescent="0.35">
      <c r="A853">
        <v>2862.47</v>
      </c>
      <c r="B853">
        <v>1116.5842461173659</v>
      </c>
      <c r="C853" s="133">
        <f t="shared" si="52"/>
        <v>568.43632087390938</v>
      </c>
      <c r="D853" s="145">
        <v>31081.371963744201</v>
      </c>
      <c r="Q853" s="8">
        <v>31081.371963744201</v>
      </c>
      <c r="R853" s="176">
        <f t="shared" si="53"/>
        <v>568.43632087390938</v>
      </c>
      <c r="S853" s="175">
        <f t="shared" si="54"/>
        <v>539.52893697136824</v>
      </c>
      <c r="T853" s="175">
        <f t="shared" si="55"/>
        <v>-5.0854216806728969E-2</v>
      </c>
    </row>
    <row r="854" spans="1:20" x14ac:dyDescent="0.35">
      <c r="A854">
        <v>2862.47</v>
      </c>
      <c r="B854">
        <v>1097.6776662425159</v>
      </c>
      <c r="C854" s="133">
        <f t="shared" si="52"/>
        <v>565.73538089178794</v>
      </c>
      <c r="D854" s="145">
        <v>45016.2336447989</v>
      </c>
      <c r="Q854" s="8">
        <v>45016.2336447989</v>
      </c>
      <c r="R854" s="176">
        <f t="shared" si="53"/>
        <v>565.73538089178794</v>
      </c>
      <c r="S854" s="175">
        <f t="shared" si="54"/>
        <v>558.00801515279068</v>
      </c>
      <c r="T854" s="175">
        <f t="shared" si="55"/>
        <v>-1.3658975556410047E-2</v>
      </c>
    </row>
    <row r="855" spans="1:20" x14ac:dyDescent="0.35">
      <c r="A855">
        <v>2862.47</v>
      </c>
      <c r="B855">
        <v>1164.6268503483407</v>
      </c>
      <c r="C855" s="133">
        <f t="shared" si="52"/>
        <v>575.29955004976296</v>
      </c>
      <c r="D855" s="145">
        <v>54061.366139626101</v>
      </c>
      <c r="Q855" s="8">
        <v>54061.366139626101</v>
      </c>
      <c r="R855" s="176">
        <f t="shared" si="53"/>
        <v>575.29955004976296</v>
      </c>
      <c r="S855" s="175">
        <f t="shared" si="54"/>
        <v>570.00280307095727</v>
      </c>
      <c r="T855" s="175">
        <f t="shared" si="55"/>
        <v>-9.2069374612713251E-3</v>
      </c>
    </row>
    <row r="856" spans="1:20" x14ac:dyDescent="0.35">
      <c r="A856">
        <v>2862.47</v>
      </c>
      <c r="B856">
        <v>1303.0866890733355</v>
      </c>
      <c r="C856" s="133">
        <f t="shared" si="52"/>
        <v>595.07952701047645</v>
      </c>
      <c r="D856" s="145">
        <v>63550.072249703</v>
      </c>
      <c r="Q856" s="8">
        <v>63550.072249703</v>
      </c>
      <c r="R856" s="176">
        <f t="shared" si="53"/>
        <v>595.07952701047645</v>
      </c>
      <c r="S856" s="175">
        <f t="shared" si="54"/>
        <v>582.58581580993837</v>
      </c>
      <c r="T856" s="175">
        <f t="shared" si="55"/>
        <v>-2.0995027779401543E-2</v>
      </c>
    </row>
    <row r="857" spans="1:20" x14ac:dyDescent="0.35">
      <c r="A857">
        <v>2862.47</v>
      </c>
      <c r="B857">
        <v>1260.1062182465826</v>
      </c>
      <c r="C857" s="133">
        <f t="shared" si="52"/>
        <v>588.9394597495118</v>
      </c>
      <c r="D857" s="145">
        <v>71394.000753582499</v>
      </c>
      <c r="Q857" s="8">
        <v>71394.000753582499</v>
      </c>
      <c r="R857" s="176">
        <f t="shared" si="53"/>
        <v>588.9394597495118</v>
      </c>
      <c r="S857" s="175">
        <f t="shared" si="54"/>
        <v>592.98768210687786</v>
      </c>
      <c r="T857" s="175">
        <f t="shared" si="55"/>
        <v>6.8737495685682326E-3</v>
      </c>
    </row>
    <row r="858" spans="1:20" x14ac:dyDescent="0.35">
      <c r="A858">
        <v>2862.47</v>
      </c>
      <c r="B858">
        <v>731.37585387750744</v>
      </c>
      <c r="C858" s="133">
        <f t="shared" si="52"/>
        <v>513.40655055392961</v>
      </c>
      <c r="D858" s="145">
        <v>3495.45982983364</v>
      </c>
      <c r="Q858" s="8">
        <v>3495.45982983364</v>
      </c>
      <c r="R858" s="176">
        <f t="shared" si="53"/>
        <v>513.40655055392961</v>
      </c>
      <c r="S858" s="175">
        <f t="shared" si="54"/>
        <v>502.94714386168596</v>
      </c>
      <c r="T858" s="175">
        <f t="shared" si="55"/>
        <v>-2.0372561824461899E-2</v>
      </c>
    </row>
    <row r="859" spans="1:20" x14ac:dyDescent="0.35">
      <c r="A859">
        <v>2862.47</v>
      </c>
      <c r="B859">
        <v>868.9614095955186</v>
      </c>
      <c r="C859" s="133">
        <f t="shared" si="52"/>
        <v>533.06162994221688</v>
      </c>
      <c r="D859" s="145">
        <v>14172.2970393051</v>
      </c>
      <c r="Q859" s="8">
        <v>14172.2970393051</v>
      </c>
      <c r="R859" s="176">
        <f t="shared" si="53"/>
        <v>533.06162994221688</v>
      </c>
      <c r="S859" s="175">
        <f t="shared" si="54"/>
        <v>517.10574220589365</v>
      </c>
      <c r="T859" s="175">
        <f t="shared" si="55"/>
        <v>-2.9932538453485869E-2</v>
      </c>
    </row>
    <row r="860" spans="1:20" x14ac:dyDescent="0.35">
      <c r="A860">
        <v>2862.47</v>
      </c>
      <c r="B860">
        <v>926.90548807286018</v>
      </c>
      <c r="C860" s="133">
        <f t="shared" si="52"/>
        <v>541.33935543898008</v>
      </c>
      <c r="D860" s="145">
        <v>23954.0527728093</v>
      </c>
      <c r="Q860" s="8">
        <v>23954.0527728093</v>
      </c>
      <c r="R860" s="176">
        <f t="shared" si="53"/>
        <v>541.33935543898008</v>
      </c>
      <c r="S860" s="175">
        <f t="shared" si="54"/>
        <v>530.07736927247242</v>
      </c>
      <c r="T860" s="175">
        <f t="shared" si="55"/>
        <v>-2.0803930202664023E-2</v>
      </c>
    </row>
    <row r="861" spans="1:20" x14ac:dyDescent="0.35">
      <c r="A861">
        <v>2862.47</v>
      </c>
      <c r="B861">
        <v>1116.082088911427</v>
      </c>
      <c r="C861" s="133">
        <f t="shared" si="52"/>
        <v>568.36458413020387</v>
      </c>
      <c r="D861" s="145">
        <v>31081.371963744201</v>
      </c>
      <c r="Q861" s="8">
        <v>31081.371963744201</v>
      </c>
      <c r="R861" s="176">
        <f t="shared" si="53"/>
        <v>568.36458413020387</v>
      </c>
      <c r="S861" s="175">
        <f t="shared" si="54"/>
        <v>539.52893697136824</v>
      </c>
      <c r="T861" s="175">
        <f t="shared" si="55"/>
        <v>-5.0734419356836313E-2</v>
      </c>
    </row>
    <row r="862" spans="1:20" x14ac:dyDescent="0.35">
      <c r="A862">
        <v>2862.47</v>
      </c>
      <c r="B862">
        <v>1097.5259540425545</v>
      </c>
      <c r="C862" s="133">
        <f t="shared" si="52"/>
        <v>565.71370772036494</v>
      </c>
      <c r="D862" s="145">
        <v>45016.2336447989</v>
      </c>
      <c r="Q862" s="8">
        <v>45016.2336447989</v>
      </c>
      <c r="R862" s="176">
        <f t="shared" si="53"/>
        <v>565.71370772036494</v>
      </c>
      <c r="S862" s="175">
        <f t="shared" si="54"/>
        <v>558.00801515279068</v>
      </c>
      <c r="T862" s="175">
        <f t="shared" si="55"/>
        <v>-1.3621187647415489E-2</v>
      </c>
    </row>
    <row r="863" spans="1:20" x14ac:dyDescent="0.35">
      <c r="A863">
        <v>2862.47</v>
      </c>
      <c r="B863">
        <v>1164.4642415664548</v>
      </c>
      <c r="C863" s="133">
        <f t="shared" si="52"/>
        <v>575.27632022377918</v>
      </c>
      <c r="D863" s="145">
        <v>54061.366139626101</v>
      </c>
      <c r="Q863" s="8">
        <v>54061.366139626101</v>
      </c>
      <c r="R863" s="176">
        <f t="shared" si="53"/>
        <v>575.27632022377918</v>
      </c>
      <c r="S863" s="175">
        <f t="shared" si="54"/>
        <v>570.00280307095727</v>
      </c>
      <c r="T863" s="175">
        <f t="shared" si="55"/>
        <v>-9.1669289477629423E-3</v>
      </c>
    </row>
    <row r="864" spans="1:20" x14ac:dyDescent="0.35">
      <c r="A864">
        <v>2862.47</v>
      </c>
      <c r="B864">
        <v>1302.5157467253298</v>
      </c>
      <c r="C864" s="133">
        <f t="shared" si="52"/>
        <v>594.99796381790418</v>
      </c>
      <c r="D864" s="145">
        <v>63550.072249703</v>
      </c>
      <c r="Q864" s="8">
        <v>63550.072249703</v>
      </c>
      <c r="R864" s="176">
        <f t="shared" si="53"/>
        <v>594.99796381790418</v>
      </c>
      <c r="S864" s="175">
        <f t="shared" si="54"/>
        <v>582.58581580993837</v>
      </c>
      <c r="T864" s="175">
        <f t="shared" si="55"/>
        <v>-2.0860824343534201E-2</v>
      </c>
    </row>
    <row r="865" spans="1:20" x14ac:dyDescent="0.35">
      <c r="A865">
        <v>2862.47</v>
      </c>
      <c r="B865">
        <v>1260.2250215474601</v>
      </c>
      <c r="C865" s="133">
        <f t="shared" si="52"/>
        <v>588.95643164963712</v>
      </c>
      <c r="D865" s="145">
        <v>71394.000753582499</v>
      </c>
      <c r="Q865" s="8">
        <v>71394.000753582499</v>
      </c>
      <c r="R865" s="176">
        <f t="shared" si="53"/>
        <v>588.95643164963712</v>
      </c>
      <c r="S865" s="175">
        <f t="shared" si="54"/>
        <v>592.98768210687786</v>
      </c>
      <c r="T865" s="175">
        <f t="shared" si="55"/>
        <v>6.8447345857984843E-3</v>
      </c>
    </row>
    <row r="866" spans="1:20" x14ac:dyDescent="0.35">
      <c r="A866">
        <v>2862.47</v>
      </c>
      <c r="B866">
        <v>757.94477474634357</v>
      </c>
      <c r="C866" s="133">
        <f t="shared" si="52"/>
        <v>517.20211067804905</v>
      </c>
      <c r="D866" s="145">
        <v>3495.45982983364</v>
      </c>
      <c r="Q866" s="8">
        <v>3495.45982983364</v>
      </c>
      <c r="R866" s="176">
        <f t="shared" si="53"/>
        <v>517.20211067804905</v>
      </c>
      <c r="S866" s="175">
        <f t="shared" si="54"/>
        <v>502.94714386168596</v>
      </c>
      <c r="T866" s="175">
        <f t="shared" si="55"/>
        <v>-2.7561694977761952E-2</v>
      </c>
    </row>
    <row r="867" spans="1:20" x14ac:dyDescent="0.35">
      <c r="A867">
        <v>2862.47</v>
      </c>
      <c r="B867">
        <v>886.09753025918258</v>
      </c>
      <c r="C867" s="133">
        <f t="shared" si="52"/>
        <v>535.50964717988325</v>
      </c>
      <c r="D867" s="145">
        <v>14172.2970393051</v>
      </c>
      <c r="Q867" s="8">
        <v>14172.2970393051</v>
      </c>
      <c r="R867" s="176">
        <f t="shared" si="53"/>
        <v>535.50964717988325</v>
      </c>
      <c r="S867" s="175">
        <f t="shared" si="54"/>
        <v>517.10574220589365</v>
      </c>
      <c r="T867" s="175">
        <f t="shared" si="55"/>
        <v>-3.4367083900185169E-2</v>
      </c>
    </row>
    <row r="868" spans="1:20" x14ac:dyDescent="0.35">
      <c r="A868">
        <v>2862.47</v>
      </c>
      <c r="B868">
        <v>943.44818109088806</v>
      </c>
      <c r="C868" s="133">
        <f t="shared" si="52"/>
        <v>543.70259729869827</v>
      </c>
      <c r="D868" s="145">
        <v>23954.0527728093</v>
      </c>
      <c r="Q868" s="8">
        <v>23954.0527728093</v>
      </c>
      <c r="R868" s="176">
        <f t="shared" si="53"/>
        <v>543.70259729869827</v>
      </c>
      <c r="S868" s="175">
        <f t="shared" si="54"/>
        <v>530.07736927247242</v>
      </c>
      <c r="T868" s="175">
        <f t="shared" si="55"/>
        <v>-2.5060075294693562E-2</v>
      </c>
    </row>
    <row r="869" spans="1:20" x14ac:dyDescent="0.35">
      <c r="A869">
        <v>2862.47</v>
      </c>
      <c r="B869">
        <v>1139.3329082213049</v>
      </c>
      <c r="C869" s="133">
        <f t="shared" si="52"/>
        <v>571.68612974590064</v>
      </c>
      <c r="D869" s="145">
        <v>31081.371963744201</v>
      </c>
      <c r="Q869" s="8">
        <v>31081.371963744201</v>
      </c>
      <c r="R869" s="176">
        <f t="shared" si="53"/>
        <v>571.68612974590064</v>
      </c>
      <c r="S869" s="175">
        <f t="shared" si="54"/>
        <v>539.52893697136824</v>
      </c>
      <c r="T869" s="175">
        <f t="shared" si="55"/>
        <v>-5.6249734078427704E-2</v>
      </c>
    </row>
    <row r="870" spans="1:20" x14ac:dyDescent="0.35">
      <c r="A870">
        <v>2862.47</v>
      </c>
      <c r="B870">
        <v>1124.8946140142964</v>
      </c>
      <c r="C870" s="133">
        <f t="shared" si="52"/>
        <v>569.62351628775662</v>
      </c>
      <c r="D870" s="145">
        <v>45016.2336447989</v>
      </c>
      <c r="Q870" s="8">
        <v>45016.2336447989</v>
      </c>
      <c r="R870" s="176">
        <f t="shared" si="53"/>
        <v>569.62351628775662</v>
      </c>
      <c r="S870" s="175">
        <f t="shared" si="54"/>
        <v>558.00801515279068</v>
      </c>
      <c r="T870" s="175">
        <f t="shared" si="55"/>
        <v>-2.0391540733192159E-2</v>
      </c>
    </row>
    <row r="871" spans="1:20" x14ac:dyDescent="0.35">
      <c r="A871">
        <v>2862.47</v>
      </c>
      <c r="B871">
        <v>1178.702754792788</v>
      </c>
      <c r="C871" s="133">
        <f t="shared" si="52"/>
        <v>577.31039354182678</v>
      </c>
      <c r="D871" s="145">
        <v>54061.366139626101</v>
      </c>
      <c r="Q871" s="8">
        <v>54061.366139626101</v>
      </c>
      <c r="R871" s="176">
        <f t="shared" si="53"/>
        <v>577.31039354182678</v>
      </c>
      <c r="S871" s="175">
        <f t="shared" si="54"/>
        <v>570.00280307095727</v>
      </c>
      <c r="T871" s="175">
        <f t="shared" si="55"/>
        <v>-1.2657992221544956E-2</v>
      </c>
    </row>
    <row r="872" spans="1:20" x14ac:dyDescent="0.35">
      <c r="A872">
        <v>2862.47</v>
      </c>
      <c r="B872">
        <v>1266.8831089818659</v>
      </c>
      <c r="C872" s="133">
        <f t="shared" si="52"/>
        <v>589.90758699740945</v>
      </c>
      <c r="D872" s="145">
        <v>63550.072249703</v>
      </c>
      <c r="Q872" s="8">
        <v>63550.072249703</v>
      </c>
      <c r="R872" s="176">
        <f t="shared" si="53"/>
        <v>589.90758699740945</v>
      </c>
      <c r="S872" s="175">
        <f t="shared" si="54"/>
        <v>582.58581580993837</v>
      </c>
      <c r="T872" s="175">
        <f t="shared" si="55"/>
        <v>-1.2411725749686298E-2</v>
      </c>
    </row>
    <row r="873" spans="1:20" x14ac:dyDescent="0.35">
      <c r="A873">
        <v>2862.47</v>
      </c>
      <c r="B873">
        <v>1250.6744389625546</v>
      </c>
      <c r="C873" s="133">
        <f t="shared" si="52"/>
        <v>587.59206270893628</v>
      </c>
      <c r="D873" s="145">
        <v>71394.000753582499</v>
      </c>
      <c r="Q873" s="8">
        <v>71394.000753582499</v>
      </c>
      <c r="R873" s="176">
        <f t="shared" si="53"/>
        <v>587.59206270893628</v>
      </c>
      <c r="S873" s="175">
        <f t="shared" si="54"/>
        <v>592.98768210687786</v>
      </c>
      <c r="T873" s="175">
        <f t="shared" si="55"/>
        <v>9.1825940824770136E-3</v>
      </c>
    </row>
    <row r="874" spans="1:20" x14ac:dyDescent="0.35">
      <c r="A874">
        <v>2862.47</v>
      </c>
      <c r="B874">
        <v>762.68209362923801</v>
      </c>
      <c r="C874" s="133">
        <f t="shared" si="52"/>
        <v>517.87887051846258</v>
      </c>
      <c r="D874" s="145">
        <v>3495.45982983364</v>
      </c>
      <c r="Q874" s="8">
        <v>3495.45982983364</v>
      </c>
      <c r="R874" s="176">
        <f t="shared" si="53"/>
        <v>517.87887051846258</v>
      </c>
      <c r="S874" s="175">
        <f t="shared" si="54"/>
        <v>502.94714386168596</v>
      </c>
      <c r="T874" s="175">
        <f t="shared" si="55"/>
        <v>-2.8832469341388722E-2</v>
      </c>
    </row>
    <row r="875" spans="1:20" x14ac:dyDescent="0.35">
      <c r="A875">
        <v>2862.47</v>
      </c>
      <c r="B875">
        <v>886.47972164292696</v>
      </c>
      <c r="C875" s="133">
        <f t="shared" si="52"/>
        <v>535.56424594898954</v>
      </c>
      <c r="D875" s="145">
        <v>14172.2970393051</v>
      </c>
      <c r="Q875" s="8">
        <v>14172.2970393051</v>
      </c>
      <c r="R875" s="176">
        <f t="shared" si="53"/>
        <v>535.56424594898954</v>
      </c>
      <c r="S875" s="175">
        <f t="shared" si="54"/>
        <v>517.10574220589365</v>
      </c>
      <c r="T875" s="175">
        <f t="shared" si="55"/>
        <v>-3.4465526559541826E-2</v>
      </c>
    </row>
    <row r="876" spans="1:20" x14ac:dyDescent="0.35">
      <c r="A876">
        <v>2862.47</v>
      </c>
      <c r="B876">
        <v>945.16592447297137</v>
      </c>
      <c r="C876" s="133">
        <f t="shared" si="52"/>
        <v>543.94798921042445</v>
      </c>
      <c r="D876" s="145">
        <v>23954.0527728093</v>
      </c>
      <c r="Q876" s="8">
        <v>23954.0527728093</v>
      </c>
      <c r="R876" s="176">
        <f t="shared" si="53"/>
        <v>543.94798921042445</v>
      </c>
      <c r="S876" s="175">
        <f t="shared" si="54"/>
        <v>530.07736927247242</v>
      </c>
      <c r="T876" s="175">
        <f t="shared" si="55"/>
        <v>-2.5499901117542745E-2</v>
      </c>
    </row>
    <row r="877" spans="1:20" x14ac:dyDescent="0.35">
      <c r="A877">
        <v>2862.47</v>
      </c>
      <c r="B877">
        <v>1138.7204922623382</v>
      </c>
      <c r="C877" s="133">
        <f t="shared" si="52"/>
        <v>571.59864175176256</v>
      </c>
      <c r="D877" s="145">
        <v>31081.371963744201</v>
      </c>
      <c r="Q877" s="8">
        <v>31081.371963744201</v>
      </c>
      <c r="R877" s="176">
        <f t="shared" si="53"/>
        <v>571.59864175176256</v>
      </c>
      <c r="S877" s="175">
        <f t="shared" si="54"/>
        <v>539.52893697136824</v>
      </c>
      <c r="T877" s="175">
        <f t="shared" si="55"/>
        <v>-5.6105285138731587E-2</v>
      </c>
    </row>
    <row r="878" spans="1:20" x14ac:dyDescent="0.35">
      <c r="A878">
        <v>2862.47</v>
      </c>
      <c r="B878">
        <v>1124.3451840058879</v>
      </c>
      <c r="C878" s="133">
        <f t="shared" si="52"/>
        <v>569.54502628655541</v>
      </c>
      <c r="D878" s="145">
        <v>45016.2336447989</v>
      </c>
      <c r="Q878" s="8">
        <v>45016.2336447989</v>
      </c>
      <c r="R878" s="176">
        <f t="shared" si="53"/>
        <v>569.54502628655541</v>
      </c>
      <c r="S878" s="175">
        <f t="shared" si="54"/>
        <v>558.00801515279068</v>
      </c>
      <c r="T878" s="175">
        <f t="shared" si="55"/>
        <v>-2.0256539169495102E-2</v>
      </c>
    </row>
    <row r="879" spans="1:20" x14ac:dyDescent="0.35">
      <c r="A879">
        <v>2862.47</v>
      </c>
      <c r="B879">
        <v>1178.1732978250798</v>
      </c>
      <c r="C879" s="133">
        <f t="shared" si="52"/>
        <v>577.23475683215418</v>
      </c>
      <c r="D879" s="145">
        <v>54061.366139626101</v>
      </c>
      <c r="Q879" s="8">
        <v>54061.366139626101</v>
      </c>
      <c r="R879" s="176">
        <f t="shared" si="53"/>
        <v>577.23475683215418</v>
      </c>
      <c r="S879" s="175">
        <f t="shared" si="54"/>
        <v>570.00280307095727</v>
      </c>
      <c r="T879" s="175">
        <f t="shared" si="55"/>
        <v>-1.2528617993978086E-2</v>
      </c>
    </row>
    <row r="880" spans="1:20" x14ac:dyDescent="0.35">
      <c r="A880">
        <v>2862.47</v>
      </c>
      <c r="B880">
        <v>1266.2410276783326</v>
      </c>
      <c r="C880" s="133">
        <f t="shared" si="52"/>
        <v>589.81586109690465</v>
      </c>
      <c r="D880" s="145">
        <v>63550.072249703</v>
      </c>
      <c r="Q880" s="8">
        <v>63550.072249703</v>
      </c>
      <c r="R880" s="176">
        <f t="shared" si="53"/>
        <v>589.81586109690465</v>
      </c>
      <c r="S880" s="175">
        <f t="shared" si="54"/>
        <v>582.58581580993837</v>
      </c>
      <c r="T880" s="175">
        <f t="shared" si="55"/>
        <v>-1.2258139809126711E-2</v>
      </c>
    </row>
    <row r="881" spans="1:20" x14ac:dyDescent="0.35">
      <c r="A881">
        <v>2862.47</v>
      </c>
      <c r="B881">
        <v>1249.9098377357295</v>
      </c>
      <c r="C881" s="133">
        <f t="shared" si="52"/>
        <v>587.48283396224701</v>
      </c>
      <c r="D881" s="145">
        <v>71394.000753582499</v>
      </c>
      <c r="Q881" s="8">
        <v>71394.000753582499</v>
      </c>
      <c r="R881" s="176">
        <f t="shared" si="53"/>
        <v>587.48283396224701</v>
      </c>
      <c r="S881" s="175">
        <f t="shared" si="54"/>
        <v>592.98768210687786</v>
      </c>
      <c r="T881" s="175">
        <f t="shared" si="55"/>
        <v>9.3702280754377476E-3</v>
      </c>
    </row>
    <row r="882" spans="1:20" x14ac:dyDescent="0.35">
      <c r="A882">
        <v>2862.47</v>
      </c>
      <c r="B882">
        <v>747.33411113953809</v>
      </c>
      <c r="C882" s="133">
        <f t="shared" si="52"/>
        <v>515.68630159136251</v>
      </c>
      <c r="D882" s="145">
        <v>3495.45982983364</v>
      </c>
      <c r="Q882" s="8">
        <v>3495.45982983364</v>
      </c>
      <c r="R882" s="176">
        <f t="shared" si="53"/>
        <v>515.68630159136251</v>
      </c>
      <c r="S882" s="175">
        <f t="shared" si="54"/>
        <v>502.94714386168596</v>
      </c>
      <c r="T882" s="175">
        <f t="shared" si="55"/>
        <v>-2.4703308368604349E-2</v>
      </c>
    </row>
    <row r="883" spans="1:20" x14ac:dyDescent="0.35">
      <c r="A883">
        <v>2862.47</v>
      </c>
      <c r="B883">
        <v>880.68781180890198</v>
      </c>
      <c r="C883" s="133">
        <f t="shared" si="52"/>
        <v>534.73683025841456</v>
      </c>
      <c r="D883" s="145">
        <v>14172.2970393051</v>
      </c>
      <c r="Q883" s="8">
        <v>14172.2970393051</v>
      </c>
      <c r="R883" s="176">
        <f t="shared" si="53"/>
        <v>534.73683025841456</v>
      </c>
      <c r="S883" s="175">
        <f t="shared" si="54"/>
        <v>517.10574220589365</v>
      </c>
      <c r="T883" s="175">
        <f t="shared" si="55"/>
        <v>-3.297152366333278E-2</v>
      </c>
    </row>
    <row r="884" spans="1:20" x14ac:dyDescent="0.35">
      <c r="A884">
        <v>2862.47</v>
      </c>
      <c r="B884">
        <v>945.30061687203806</v>
      </c>
      <c r="C884" s="133">
        <f t="shared" si="52"/>
        <v>543.96723098171969</v>
      </c>
      <c r="D884" s="145">
        <v>23954.0527728093</v>
      </c>
      <c r="Q884" s="8">
        <v>23954.0527728093</v>
      </c>
      <c r="R884" s="176">
        <f t="shared" si="53"/>
        <v>543.96723098171969</v>
      </c>
      <c r="S884" s="175">
        <f t="shared" si="54"/>
        <v>530.07736927247242</v>
      </c>
      <c r="T884" s="175">
        <f t="shared" si="55"/>
        <v>-2.5534372142563933E-2</v>
      </c>
    </row>
    <row r="885" spans="1:20" x14ac:dyDescent="0.35">
      <c r="A885">
        <v>2862.47</v>
      </c>
      <c r="B885">
        <v>1146.2279702409437</v>
      </c>
      <c r="C885" s="133">
        <f t="shared" si="52"/>
        <v>572.67113860584902</v>
      </c>
      <c r="D885" s="145">
        <v>31081.371963744201</v>
      </c>
      <c r="Q885" s="8">
        <v>31081.371963744201</v>
      </c>
      <c r="R885" s="176">
        <f t="shared" si="53"/>
        <v>572.67113860584902</v>
      </c>
      <c r="S885" s="175">
        <f t="shared" si="54"/>
        <v>539.52893697136824</v>
      </c>
      <c r="T885" s="175">
        <f t="shared" si="55"/>
        <v>-5.7873008434063067E-2</v>
      </c>
    </row>
    <row r="886" spans="1:20" x14ac:dyDescent="0.35">
      <c r="A886">
        <v>2862.47</v>
      </c>
      <c r="B886">
        <v>1125.9424556752074</v>
      </c>
      <c r="C886" s="133">
        <f t="shared" si="52"/>
        <v>569.77320795360106</v>
      </c>
      <c r="D886" s="145">
        <v>45016.2336447989</v>
      </c>
      <c r="Q886" s="8">
        <v>45016.2336447989</v>
      </c>
      <c r="R886" s="176">
        <f t="shared" si="53"/>
        <v>569.77320795360106</v>
      </c>
      <c r="S886" s="175">
        <f t="shared" si="54"/>
        <v>558.00801515279068</v>
      </c>
      <c r="T886" s="175">
        <f t="shared" si="55"/>
        <v>-2.0648904926692246E-2</v>
      </c>
    </row>
    <row r="887" spans="1:20" x14ac:dyDescent="0.35">
      <c r="A887">
        <v>2862.47</v>
      </c>
      <c r="B887">
        <v>1182.6529827146076</v>
      </c>
      <c r="C887" s="133">
        <f t="shared" si="52"/>
        <v>577.8747118163725</v>
      </c>
      <c r="D887" s="145">
        <v>54061.366139626101</v>
      </c>
      <c r="Q887" s="8">
        <v>54061.366139626101</v>
      </c>
      <c r="R887" s="176">
        <f t="shared" si="53"/>
        <v>577.8747118163725</v>
      </c>
      <c r="S887" s="175">
        <f t="shared" si="54"/>
        <v>570.00280307095727</v>
      </c>
      <c r="T887" s="175">
        <f t="shared" si="55"/>
        <v>-1.3622172046034442E-2</v>
      </c>
    </row>
    <row r="888" spans="1:20" x14ac:dyDescent="0.35">
      <c r="A888">
        <v>2862.47</v>
      </c>
      <c r="B888">
        <v>1296.6823293879906</v>
      </c>
      <c r="C888" s="133">
        <f t="shared" si="52"/>
        <v>594.16461848399865</v>
      </c>
      <c r="D888" s="145">
        <v>63550.072249703</v>
      </c>
      <c r="Q888" s="8">
        <v>63550.072249703</v>
      </c>
      <c r="R888" s="176">
        <f t="shared" si="53"/>
        <v>594.16461848399865</v>
      </c>
      <c r="S888" s="175">
        <f t="shared" si="54"/>
        <v>582.58581580993837</v>
      </c>
      <c r="T888" s="175">
        <f t="shared" si="55"/>
        <v>-1.9487533107581223E-2</v>
      </c>
    </row>
    <row r="889" spans="1:20" x14ac:dyDescent="0.35">
      <c r="A889">
        <v>2862.47</v>
      </c>
      <c r="B889">
        <v>1292.0476494778768</v>
      </c>
      <c r="C889" s="133">
        <f t="shared" si="52"/>
        <v>593.50252135398239</v>
      </c>
      <c r="D889" s="145">
        <v>71394.000753582499</v>
      </c>
      <c r="Q889" s="8">
        <v>71394.000753582499</v>
      </c>
      <c r="R889" s="176">
        <f t="shared" si="53"/>
        <v>593.50252135398239</v>
      </c>
      <c r="S889" s="175">
        <f t="shared" si="54"/>
        <v>592.98768210687786</v>
      </c>
      <c r="T889" s="175">
        <f t="shared" si="55"/>
        <v>-8.6745924167264121E-4</v>
      </c>
    </row>
    <row r="890" spans="1:20" x14ac:dyDescent="0.35">
      <c r="A890">
        <v>2862.47</v>
      </c>
      <c r="B890">
        <v>752.92013791533532</v>
      </c>
      <c r="C890" s="133">
        <f t="shared" si="52"/>
        <v>516.48430541647645</v>
      </c>
      <c r="D890" s="145">
        <v>3495.45982983364</v>
      </c>
      <c r="Q890" s="8">
        <v>3495.45982983364</v>
      </c>
      <c r="R890" s="176">
        <f t="shared" si="53"/>
        <v>516.48430541647645</v>
      </c>
      <c r="S890" s="175">
        <f t="shared" si="54"/>
        <v>502.94714386168596</v>
      </c>
      <c r="T890" s="175">
        <f t="shared" si="55"/>
        <v>-2.621020893146897E-2</v>
      </c>
    </row>
    <row r="891" spans="1:20" x14ac:dyDescent="0.35">
      <c r="A891">
        <v>2862.47</v>
      </c>
      <c r="B891">
        <v>881.7847306662436</v>
      </c>
      <c r="C891" s="133">
        <f t="shared" si="52"/>
        <v>534.89353295232047</v>
      </c>
      <c r="D891" s="145">
        <v>14172.2970393051</v>
      </c>
      <c r="Q891" s="8">
        <v>14172.2970393051</v>
      </c>
      <c r="R891" s="176">
        <f t="shared" si="53"/>
        <v>534.89353295232047</v>
      </c>
      <c r="S891" s="175">
        <f t="shared" si="54"/>
        <v>517.10574220589365</v>
      </c>
      <c r="T891" s="175">
        <f t="shared" si="55"/>
        <v>-3.3254824840090902E-2</v>
      </c>
    </row>
    <row r="892" spans="1:20" x14ac:dyDescent="0.35">
      <c r="A892">
        <v>2862.47</v>
      </c>
      <c r="B892">
        <v>947.75474911425749</v>
      </c>
      <c r="C892" s="133">
        <f t="shared" si="52"/>
        <v>544.31782130203669</v>
      </c>
      <c r="D892" s="145">
        <v>23954.0527728093</v>
      </c>
      <c r="Q892" s="8">
        <v>23954.0527728093</v>
      </c>
      <c r="R892" s="176">
        <f t="shared" si="53"/>
        <v>544.31782130203669</v>
      </c>
      <c r="S892" s="175">
        <f t="shared" si="54"/>
        <v>530.07736927247242</v>
      </c>
      <c r="T892" s="175">
        <f t="shared" si="55"/>
        <v>-2.6162016881057348E-2</v>
      </c>
    </row>
    <row r="893" spans="1:20" x14ac:dyDescent="0.35">
      <c r="A893">
        <v>2862.47</v>
      </c>
      <c r="B893">
        <v>1145.7681857773214</v>
      </c>
      <c r="C893" s="133">
        <f t="shared" si="52"/>
        <v>572.6054551110459</v>
      </c>
      <c r="D893" s="145">
        <v>31081.371963744201</v>
      </c>
      <c r="Q893" s="8">
        <v>31081.371963744201</v>
      </c>
      <c r="R893" s="176">
        <f t="shared" si="53"/>
        <v>572.6054551110459</v>
      </c>
      <c r="S893" s="175">
        <f t="shared" si="54"/>
        <v>539.52893697136824</v>
      </c>
      <c r="T893" s="175">
        <f t="shared" si="55"/>
        <v>-5.7764937173473307E-2</v>
      </c>
    </row>
    <row r="894" spans="1:20" x14ac:dyDescent="0.35">
      <c r="A894">
        <v>2862.47</v>
      </c>
      <c r="B894">
        <v>1125.7236945521604</v>
      </c>
      <c r="C894" s="133">
        <f t="shared" si="52"/>
        <v>569.74195636459433</v>
      </c>
      <c r="D894" s="145">
        <v>45016.2336447989</v>
      </c>
      <c r="Q894" s="8">
        <v>45016.2336447989</v>
      </c>
      <c r="R894" s="176">
        <f t="shared" si="53"/>
        <v>569.74195636459433</v>
      </c>
      <c r="S894" s="175">
        <f t="shared" si="54"/>
        <v>558.00801515279068</v>
      </c>
      <c r="T894" s="175">
        <f t="shared" si="55"/>
        <v>-2.059518538300309E-2</v>
      </c>
    </row>
    <row r="895" spans="1:20" x14ac:dyDescent="0.35">
      <c r="A895">
        <v>2862.47</v>
      </c>
      <c r="B895">
        <v>1182.9226222356465</v>
      </c>
      <c r="C895" s="133">
        <f t="shared" si="52"/>
        <v>577.91323174794945</v>
      </c>
      <c r="D895" s="145">
        <v>54061.366139626101</v>
      </c>
      <c r="Q895" s="8">
        <v>54061.366139626101</v>
      </c>
      <c r="R895" s="176">
        <f t="shared" si="53"/>
        <v>577.91323174794945</v>
      </c>
      <c r="S895" s="175">
        <f t="shared" si="54"/>
        <v>570.00280307095727</v>
      </c>
      <c r="T895" s="175">
        <f t="shared" si="55"/>
        <v>-1.3687917566909458E-2</v>
      </c>
    </row>
    <row r="896" spans="1:20" x14ac:dyDescent="0.35">
      <c r="A896">
        <v>2862.47</v>
      </c>
      <c r="B896">
        <v>1296.6492932178658</v>
      </c>
      <c r="C896" s="133">
        <f t="shared" si="52"/>
        <v>594.1598990311237</v>
      </c>
      <c r="D896" s="145">
        <v>63550.072249703</v>
      </c>
      <c r="Q896" s="8">
        <v>63550.072249703</v>
      </c>
      <c r="R896" s="176">
        <f t="shared" si="53"/>
        <v>594.1598990311237</v>
      </c>
      <c r="S896" s="175">
        <f t="shared" si="54"/>
        <v>582.58581580993837</v>
      </c>
      <c r="T896" s="175">
        <f t="shared" si="55"/>
        <v>-1.9479744829731471E-2</v>
      </c>
    </row>
    <row r="897" spans="1:20" x14ac:dyDescent="0.35">
      <c r="A897">
        <v>2862.47</v>
      </c>
      <c r="B897">
        <v>1292.0074592705018</v>
      </c>
      <c r="C897" s="133">
        <f t="shared" si="52"/>
        <v>593.49677989578595</v>
      </c>
      <c r="D897" s="145">
        <v>71394.000753582499</v>
      </c>
      <c r="Q897" s="8">
        <v>71394.000753582499</v>
      </c>
      <c r="R897" s="176">
        <f t="shared" si="53"/>
        <v>593.49677989578595</v>
      </c>
      <c r="S897" s="175">
        <f t="shared" si="54"/>
        <v>592.98768210687786</v>
      </c>
      <c r="T897" s="175">
        <f t="shared" si="55"/>
        <v>-8.5779368339200524E-4</v>
      </c>
    </row>
    <row r="898" spans="1:20" x14ac:dyDescent="0.35">
      <c r="A898">
        <v>2862.47</v>
      </c>
      <c r="B898">
        <v>700.47184318189363</v>
      </c>
      <c r="C898" s="133">
        <f t="shared" si="52"/>
        <v>508.99169188312766</v>
      </c>
      <c r="D898" s="145">
        <v>3495.45982983364</v>
      </c>
      <c r="Q898" s="8">
        <v>3495.45982983364</v>
      </c>
      <c r="R898" s="176">
        <f t="shared" si="53"/>
        <v>508.99169188312766</v>
      </c>
      <c r="S898" s="175">
        <f t="shared" si="54"/>
        <v>502.94714386168596</v>
      </c>
      <c r="T898" s="175">
        <f t="shared" si="55"/>
        <v>-1.1875533761815493E-2</v>
      </c>
    </row>
    <row r="899" spans="1:20" x14ac:dyDescent="0.35">
      <c r="A899">
        <v>2862.47</v>
      </c>
      <c r="B899">
        <v>842.33941611811031</v>
      </c>
      <c r="C899" s="133">
        <f t="shared" ref="C899:C962" si="56">SUM(A899:B899)/7</f>
        <v>529.25848801687289</v>
      </c>
      <c r="D899" s="145">
        <v>14172.2970393051</v>
      </c>
      <c r="Q899" s="8">
        <v>14172.2970393051</v>
      </c>
      <c r="R899" s="176">
        <f t="shared" ref="R899:R962" si="57">C899</f>
        <v>529.25848801687289</v>
      </c>
      <c r="S899" s="175">
        <f t="shared" ref="S899:S962" si="58">$G$17+Q899*$G$18</f>
        <v>517.10574220589365</v>
      </c>
      <c r="T899" s="175">
        <f t="shared" ref="T899:T962" si="59">S899/R899-1</f>
        <v>-2.2961834502674638E-2</v>
      </c>
    </row>
    <row r="900" spans="1:20" x14ac:dyDescent="0.35">
      <c r="A900">
        <v>2862.47</v>
      </c>
      <c r="B900">
        <v>886.51050451562696</v>
      </c>
      <c r="C900" s="133">
        <f t="shared" si="56"/>
        <v>535.56864350223236</v>
      </c>
      <c r="D900" s="145">
        <v>23954.0527728093</v>
      </c>
      <c r="Q900" s="8">
        <v>23954.0527728093</v>
      </c>
      <c r="R900" s="176">
        <f t="shared" si="57"/>
        <v>535.56864350223236</v>
      </c>
      <c r="S900" s="175">
        <f t="shared" si="58"/>
        <v>530.07736927247242</v>
      </c>
      <c r="T900" s="175">
        <f t="shared" si="59"/>
        <v>-1.0253166043947215E-2</v>
      </c>
    </row>
    <row r="901" spans="1:20" x14ac:dyDescent="0.35">
      <c r="A901">
        <v>2862.47</v>
      </c>
      <c r="B901">
        <v>1054.7288138702743</v>
      </c>
      <c r="C901" s="133">
        <f t="shared" si="56"/>
        <v>559.59983055289626</v>
      </c>
      <c r="D901" s="145">
        <v>31081.371963744201</v>
      </c>
      <c r="Q901" s="8">
        <v>31081.371963744201</v>
      </c>
      <c r="R901" s="176">
        <f t="shared" si="57"/>
        <v>559.59983055289626</v>
      </c>
      <c r="S901" s="175">
        <f t="shared" si="58"/>
        <v>539.52893697136824</v>
      </c>
      <c r="T901" s="175">
        <f t="shared" si="59"/>
        <v>-3.586651118478279E-2</v>
      </c>
    </row>
    <row r="902" spans="1:20" x14ac:dyDescent="0.35">
      <c r="A902">
        <v>2862.47</v>
      </c>
      <c r="B902">
        <v>1037.2540639906297</v>
      </c>
      <c r="C902" s="133">
        <f t="shared" si="56"/>
        <v>557.10343771294708</v>
      </c>
      <c r="D902" s="145">
        <v>45016.2336447989</v>
      </c>
      <c r="Q902" s="8">
        <v>45016.2336447989</v>
      </c>
      <c r="R902" s="176">
        <f t="shared" si="57"/>
        <v>557.10343771294708</v>
      </c>
      <c r="S902" s="175">
        <f t="shared" si="58"/>
        <v>558.00801515279068</v>
      </c>
      <c r="T902" s="175">
        <f t="shared" si="59"/>
        <v>1.6237154155018807E-3</v>
      </c>
    </row>
    <row r="903" spans="1:20" x14ac:dyDescent="0.35">
      <c r="A903">
        <v>2862.47</v>
      </c>
      <c r="B903">
        <v>1077.2341403524938</v>
      </c>
      <c r="C903" s="133">
        <f t="shared" si="56"/>
        <v>562.81487719321342</v>
      </c>
      <c r="D903" s="145">
        <v>54061.366139626101</v>
      </c>
      <c r="Q903" s="8">
        <v>54061.366139626101</v>
      </c>
      <c r="R903" s="176">
        <f t="shared" si="57"/>
        <v>562.81487719321342</v>
      </c>
      <c r="S903" s="175">
        <f t="shared" si="58"/>
        <v>570.00280307095727</v>
      </c>
      <c r="T903" s="175">
        <f t="shared" si="59"/>
        <v>1.2771385706060956E-2</v>
      </c>
    </row>
    <row r="904" spans="1:20" x14ac:dyDescent="0.35">
      <c r="A904">
        <v>2862.47</v>
      </c>
      <c r="B904">
        <v>1161.4587526876937</v>
      </c>
      <c r="C904" s="133">
        <f t="shared" si="56"/>
        <v>574.84696466967046</v>
      </c>
      <c r="D904" s="145">
        <v>63550.072249703</v>
      </c>
      <c r="Q904" s="8">
        <v>63550.072249703</v>
      </c>
      <c r="R904" s="176">
        <f t="shared" si="57"/>
        <v>574.84696466967046</v>
      </c>
      <c r="S904" s="175">
        <f t="shared" si="58"/>
        <v>582.58581580993837</v>
      </c>
      <c r="T904" s="175">
        <f t="shared" si="59"/>
        <v>1.3462454559040715E-2</v>
      </c>
    </row>
    <row r="905" spans="1:20" x14ac:dyDescent="0.35">
      <c r="A905">
        <v>2862.47</v>
      </c>
      <c r="B905">
        <v>1170.5881254857047</v>
      </c>
      <c r="C905" s="133">
        <f t="shared" si="56"/>
        <v>576.15116078367203</v>
      </c>
      <c r="D905" s="145">
        <v>71394.000753582499</v>
      </c>
      <c r="Q905" s="8">
        <v>71394.000753582499</v>
      </c>
      <c r="R905" s="176">
        <f t="shared" si="57"/>
        <v>576.15116078367203</v>
      </c>
      <c r="S905" s="175">
        <f t="shared" si="58"/>
        <v>592.98768210687786</v>
      </c>
      <c r="T905" s="175">
        <f t="shared" si="59"/>
        <v>2.9222402850503704E-2</v>
      </c>
    </row>
    <row r="906" spans="1:20" x14ac:dyDescent="0.35">
      <c r="A906">
        <v>2862.47</v>
      </c>
      <c r="B906">
        <v>709.22786818491863</v>
      </c>
      <c r="C906" s="133">
        <f t="shared" si="56"/>
        <v>510.24255259784553</v>
      </c>
      <c r="D906" s="145">
        <v>3495.45982983364</v>
      </c>
      <c r="Q906" s="8">
        <v>3495.45982983364</v>
      </c>
      <c r="R906" s="176">
        <f t="shared" si="57"/>
        <v>510.24255259784553</v>
      </c>
      <c r="S906" s="175">
        <f t="shared" si="58"/>
        <v>502.94714386168596</v>
      </c>
      <c r="T906" s="175">
        <f t="shared" si="59"/>
        <v>-1.4297923015271441E-2</v>
      </c>
    </row>
    <row r="907" spans="1:20" x14ac:dyDescent="0.35">
      <c r="A907">
        <v>2862.47</v>
      </c>
      <c r="B907">
        <v>843.9954162370575</v>
      </c>
      <c r="C907" s="133">
        <f t="shared" si="56"/>
        <v>529.49505946243676</v>
      </c>
      <c r="D907" s="145">
        <v>14172.2970393051</v>
      </c>
      <c r="Q907" s="8">
        <v>14172.2970393051</v>
      </c>
      <c r="R907" s="176">
        <f t="shared" si="57"/>
        <v>529.49505946243676</v>
      </c>
      <c r="S907" s="175">
        <f t="shared" si="58"/>
        <v>517.10574220589365</v>
      </c>
      <c r="T907" s="175">
        <f t="shared" si="59"/>
        <v>-2.3398362336225054E-2</v>
      </c>
    </row>
    <row r="908" spans="1:20" x14ac:dyDescent="0.35">
      <c r="A908">
        <v>2862.47</v>
      </c>
      <c r="B908">
        <v>889.77815653149082</v>
      </c>
      <c r="C908" s="133">
        <f t="shared" si="56"/>
        <v>536.03545093307014</v>
      </c>
      <c r="D908" s="145">
        <v>23954.0527728093</v>
      </c>
      <c r="Q908" s="8">
        <v>23954.0527728093</v>
      </c>
      <c r="R908" s="176">
        <f t="shared" si="57"/>
        <v>536.03545093307014</v>
      </c>
      <c r="S908" s="175">
        <f t="shared" si="58"/>
        <v>530.07736927247242</v>
      </c>
      <c r="T908" s="175">
        <f t="shared" si="59"/>
        <v>-1.1115088843893783E-2</v>
      </c>
    </row>
    <row r="909" spans="1:20" x14ac:dyDescent="0.35">
      <c r="A909">
        <v>2862.47</v>
      </c>
      <c r="B909">
        <v>1054.1254039226187</v>
      </c>
      <c r="C909" s="133">
        <f t="shared" si="56"/>
        <v>559.51362913180265</v>
      </c>
      <c r="D909" s="145">
        <v>31081.371963744201</v>
      </c>
      <c r="Q909" s="8">
        <v>31081.371963744201</v>
      </c>
      <c r="R909" s="176">
        <f t="shared" si="57"/>
        <v>559.51362913180265</v>
      </c>
      <c r="S909" s="175">
        <f t="shared" si="58"/>
        <v>539.52893697136824</v>
      </c>
      <c r="T909" s="175">
        <f t="shared" si="59"/>
        <v>-3.5717972038401768E-2</v>
      </c>
    </row>
    <row r="910" spans="1:20" x14ac:dyDescent="0.35">
      <c r="A910">
        <v>2862.47</v>
      </c>
      <c r="B910">
        <v>1036.933131716763</v>
      </c>
      <c r="C910" s="133">
        <f t="shared" si="56"/>
        <v>557.05759024525184</v>
      </c>
      <c r="D910" s="145">
        <v>45016.2336447989</v>
      </c>
      <c r="Q910" s="8">
        <v>45016.2336447989</v>
      </c>
      <c r="R910" s="176">
        <f t="shared" si="57"/>
        <v>557.05759024525184</v>
      </c>
      <c r="S910" s="175">
        <f t="shared" si="58"/>
        <v>558.00801515279068</v>
      </c>
      <c r="T910" s="175">
        <f t="shared" si="59"/>
        <v>1.7061519745569242E-3</v>
      </c>
    </row>
    <row r="911" spans="1:20" x14ac:dyDescent="0.35">
      <c r="A911">
        <v>2862.47</v>
      </c>
      <c r="B911">
        <v>1077.0818176349048</v>
      </c>
      <c r="C911" s="133">
        <f t="shared" si="56"/>
        <v>562.79311680498643</v>
      </c>
      <c r="D911" s="145">
        <v>54061.366139626101</v>
      </c>
      <c r="Q911" s="8">
        <v>54061.366139626101</v>
      </c>
      <c r="R911" s="176">
        <f t="shared" si="57"/>
        <v>562.79311680498643</v>
      </c>
      <c r="S911" s="175">
        <f t="shared" si="58"/>
        <v>570.00280307095727</v>
      </c>
      <c r="T911" s="175">
        <f t="shared" si="59"/>
        <v>1.281054449795116E-2</v>
      </c>
    </row>
    <row r="912" spans="1:20" x14ac:dyDescent="0.35">
      <c r="A912">
        <v>2862.47</v>
      </c>
      <c r="B912">
        <v>1161.1042463064105</v>
      </c>
      <c r="C912" s="133">
        <f t="shared" si="56"/>
        <v>574.7963209009157</v>
      </c>
      <c r="D912" s="145">
        <v>63550.072249703</v>
      </c>
      <c r="Q912" s="8">
        <v>63550.072249703</v>
      </c>
      <c r="R912" s="176">
        <f t="shared" si="57"/>
        <v>574.7963209009157</v>
      </c>
      <c r="S912" s="175">
        <f t="shared" si="58"/>
        <v>582.58581580993837</v>
      </c>
      <c r="T912" s="175">
        <f t="shared" si="59"/>
        <v>1.3551748029308364E-2</v>
      </c>
    </row>
    <row r="913" spans="1:20" x14ac:dyDescent="0.35">
      <c r="A913">
        <v>2862.47</v>
      </c>
      <c r="B913">
        <v>1170.3942667155964</v>
      </c>
      <c r="C913" s="133">
        <f t="shared" si="56"/>
        <v>576.12346667365659</v>
      </c>
      <c r="D913" s="145">
        <v>71394.000753582499</v>
      </c>
      <c r="Q913" s="8">
        <v>71394.000753582499</v>
      </c>
      <c r="R913" s="176">
        <f t="shared" si="57"/>
        <v>576.12346667365659</v>
      </c>
      <c r="S913" s="175">
        <f t="shared" si="58"/>
        <v>592.98768210687786</v>
      </c>
      <c r="T913" s="175">
        <f t="shared" si="59"/>
        <v>2.9271877312322614E-2</v>
      </c>
    </row>
    <row r="914" spans="1:20" x14ac:dyDescent="0.35">
      <c r="A914">
        <v>2862.47</v>
      </c>
      <c r="B914">
        <v>711.67879151072691</v>
      </c>
      <c r="C914" s="133">
        <f t="shared" si="56"/>
        <v>510.5926845015324</v>
      </c>
      <c r="D914" s="145">
        <v>3495.45982983364</v>
      </c>
      <c r="Q914" s="8">
        <v>3495.45982983364</v>
      </c>
      <c r="R914" s="176">
        <f t="shared" si="57"/>
        <v>510.5926845015324</v>
      </c>
      <c r="S914" s="175">
        <f t="shared" si="58"/>
        <v>502.94714386168596</v>
      </c>
      <c r="T914" s="175">
        <f t="shared" si="59"/>
        <v>-1.4973854643668516E-2</v>
      </c>
    </row>
    <row r="915" spans="1:20" x14ac:dyDescent="0.35">
      <c r="A915">
        <v>2862.47</v>
      </c>
      <c r="B915">
        <v>849.15688904864362</v>
      </c>
      <c r="C915" s="133">
        <f t="shared" si="56"/>
        <v>530.23241272123482</v>
      </c>
      <c r="D915" s="145">
        <v>14172.2970393051</v>
      </c>
      <c r="Q915" s="8">
        <v>14172.2970393051</v>
      </c>
      <c r="R915" s="176">
        <f t="shared" si="57"/>
        <v>530.23241272123482</v>
      </c>
      <c r="S915" s="175">
        <f t="shared" si="58"/>
        <v>517.10574220589365</v>
      </c>
      <c r="T915" s="175">
        <f t="shared" si="59"/>
        <v>-2.4756446796552978E-2</v>
      </c>
    </row>
    <row r="916" spans="1:20" x14ac:dyDescent="0.35">
      <c r="A916">
        <v>2862.47</v>
      </c>
      <c r="B916">
        <v>895.39392935305477</v>
      </c>
      <c r="C916" s="133">
        <f t="shared" si="56"/>
        <v>536.83770419329346</v>
      </c>
      <c r="D916" s="145">
        <v>23954.0527728093</v>
      </c>
      <c r="Q916" s="8">
        <v>23954.0527728093</v>
      </c>
      <c r="R916" s="176">
        <f t="shared" si="57"/>
        <v>536.83770419329346</v>
      </c>
      <c r="S916" s="175">
        <f t="shared" si="58"/>
        <v>530.07736927247242</v>
      </c>
      <c r="T916" s="175">
        <f t="shared" si="59"/>
        <v>-1.2592883972223579E-2</v>
      </c>
    </row>
    <row r="917" spans="1:20" x14ac:dyDescent="0.35">
      <c r="A917">
        <v>2862.47</v>
      </c>
      <c r="B917">
        <v>1064.3832981297242</v>
      </c>
      <c r="C917" s="133">
        <f t="shared" si="56"/>
        <v>560.97904258996061</v>
      </c>
      <c r="D917" s="145">
        <v>31081.371963744201</v>
      </c>
      <c r="Q917" s="8">
        <v>31081.371963744201</v>
      </c>
      <c r="R917" s="176">
        <f t="shared" si="57"/>
        <v>560.97904258996061</v>
      </c>
      <c r="S917" s="175">
        <f t="shared" si="58"/>
        <v>539.52893697136824</v>
      </c>
      <c r="T917" s="175">
        <f t="shared" si="59"/>
        <v>-3.823691081142766E-2</v>
      </c>
    </row>
    <row r="918" spans="1:20" x14ac:dyDescent="0.35">
      <c r="A918">
        <v>2862.47</v>
      </c>
      <c r="B918">
        <v>1047.6310464393409</v>
      </c>
      <c r="C918" s="133">
        <f t="shared" si="56"/>
        <v>558.58586377704864</v>
      </c>
      <c r="D918" s="145">
        <v>45016.2336447989</v>
      </c>
      <c r="Q918" s="8">
        <v>45016.2336447989</v>
      </c>
      <c r="R918" s="176">
        <f t="shared" si="57"/>
        <v>558.58586377704864</v>
      </c>
      <c r="S918" s="175">
        <f t="shared" si="58"/>
        <v>558.00801515279068</v>
      </c>
      <c r="T918" s="175">
        <f t="shared" si="59"/>
        <v>-1.0344848692566133E-3</v>
      </c>
    </row>
    <row r="919" spans="1:20" x14ac:dyDescent="0.35">
      <c r="A919">
        <v>2862.47</v>
      </c>
      <c r="B919">
        <v>1092.3017869818241</v>
      </c>
      <c r="C919" s="133">
        <f t="shared" si="56"/>
        <v>564.96739814026057</v>
      </c>
      <c r="D919" s="145">
        <v>54061.366139626101</v>
      </c>
      <c r="Q919" s="8">
        <v>54061.366139626101</v>
      </c>
      <c r="R919" s="176">
        <f t="shared" si="57"/>
        <v>564.96739814026057</v>
      </c>
      <c r="S919" s="175">
        <f t="shared" si="58"/>
        <v>570.00280307095727</v>
      </c>
      <c r="T919" s="175">
        <f t="shared" si="59"/>
        <v>8.9127354025595462E-3</v>
      </c>
    </row>
    <row r="920" spans="1:20" x14ac:dyDescent="0.35">
      <c r="A920">
        <v>2862.47</v>
      </c>
      <c r="B920">
        <v>1182.8408333259131</v>
      </c>
      <c r="C920" s="133">
        <f t="shared" si="56"/>
        <v>577.9015476179876</v>
      </c>
      <c r="D920" s="145">
        <v>63550.072249703</v>
      </c>
      <c r="Q920" s="8">
        <v>63550.072249703</v>
      </c>
      <c r="R920" s="176">
        <f t="shared" si="57"/>
        <v>577.9015476179876</v>
      </c>
      <c r="S920" s="175">
        <f t="shared" si="58"/>
        <v>582.58581580993837</v>
      </c>
      <c r="T920" s="175">
        <f t="shared" si="59"/>
        <v>8.1056508868311283E-3</v>
      </c>
    </row>
    <row r="921" spans="1:20" x14ac:dyDescent="0.35">
      <c r="A921">
        <v>2862.47</v>
      </c>
      <c r="B921">
        <v>1173.8850821651686</v>
      </c>
      <c r="C921" s="133">
        <f t="shared" si="56"/>
        <v>576.62215459502409</v>
      </c>
      <c r="D921" s="145">
        <v>71394.000753582499</v>
      </c>
      <c r="Q921" s="8">
        <v>71394.000753582499</v>
      </c>
      <c r="R921" s="176">
        <f t="shared" si="57"/>
        <v>576.62215459502409</v>
      </c>
      <c r="S921" s="175">
        <f t="shared" si="58"/>
        <v>592.98768210687786</v>
      </c>
      <c r="T921" s="175">
        <f t="shared" si="59"/>
        <v>2.8381718221263341E-2</v>
      </c>
    </row>
    <row r="922" spans="1:20" x14ac:dyDescent="0.35">
      <c r="A922">
        <v>2862.47</v>
      </c>
      <c r="B922">
        <v>719.68974499295189</v>
      </c>
      <c r="C922" s="133">
        <f t="shared" si="56"/>
        <v>511.73710642756453</v>
      </c>
      <c r="D922" s="145">
        <v>3495.45982983364</v>
      </c>
      <c r="Q922" s="8">
        <v>3495.45982983364</v>
      </c>
      <c r="R922" s="176">
        <f t="shared" si="57"/>
        <v>511.73710642756453</v>
      </c>
      <c r="S922" s="175">
        <f t="shared" si="58"/>
        <v>502.94714386168596</v>
      </c>
      <c r="T922" s="175">
        <f t="shared" si="59"/>
        <v>-1.7176715261555398E-2</v>
      </c>
    </row>
    <row r="923" spans="1:20" x14ac:dyDescent="0.35">
      <c r="A923">
        <v>2862.47</v>
      </c>
      <c r="B923">
        <v>850.70843948536299</v>
      </c>
      <c r="C923" s="133">
        <f t="shared" si="56"/>
        <v>530.45406278362327</v>
      </c>
      <c r="D923" s="145">
        <v>14172.2970393051</v>
      </c>
      <c r="Q923" s="8">
        <v>14172.2970393051</v>
      </c>
      <c r="R923" s="176">
        <f t="shared" si="57"/>
        <v>530.45406278362327</v>
      </c>
      <c r="S923" s="175">
        <f t="shared" si="58"/>
        <v>517.10574220589365</v>
      </c>
      <c r="T923" s="175">
        <f t="shared" si="59"/>
        <v>-2.5163952006857393E-2</v>
      </c>
    </row>
    <row r="924" spans="1:20" x14ac:dyDescent="0.35">
      <c r="A924">
        <v>2862.47</v>
      </c>
      <c r="B924">
        <v>898.57446165567706</v>
      </c>
      <c r="C924" s="133">
        <f t="shared" si="56"/>
        <v>537.29206595081098</v>
      </c>
      <c r="D924" s="145">
        <v>23954.0527728093</v>
      </c>
      <c r="Q924" s="8">
        <v>23954.0527728093</v>
      </c>
      <c r="R924" s="176">
        <f t="shared" si="57"/>
        <v>537.29206595081098</v>
      </c>
      <c r="S924" s="175">
        <f t="shared" si="58"/>
        <v>530.07736927247242</v>
      </c>
      <c r="T924" s="175">
        <f t="shared" si="59"/>
        <v>-1.3427886126647248E-2</v>
      </c>
    </row>
    <row r="925" spans="1:20" x14ac:dyDescent="0.35">
      <c r="A925">
        <v>2862.47</v>
      </c>
      <c r="B925">
        <v>1063.7599068318909</v>
      </c>
      <c r="C925" s="133">
        <f t="shared" si="56"/>
        <v>560.88998669027012</v>
      </c>
      <c r="D925" s="145">
        <v>31081.371963744201</v>
      </c>
      <c r="Q925" s="8">
        <v>31081.371963744201</v>
      </c>
      <c r="R925" s="176">
        <f t="shared" si="57"/>
        <v>560.88998669027012</v>
      </c>
      <c r="S925" s="175">
        <f t="shared" si="58"/>
        <v>539.52893697136824</v>
      </c>
      <c r="T925" s="175">
        <f t="shared" si="59"/>
        <v>-3.8084205861741882E-2</v>
      </c>
    </row>
    <row r="926" spans="1:20" x14ac:dyDescent="0.35">
      <c r="A926">
        <v>2862.47</v>
      </c>
      <c r="B926">
        <v>1047.3029853470298</v>
      </c>
      <c r="C926" s="133">
        <f t="shared" si="56"/>
        <v>558.53899790671846</v>
      </c>
      <c r="D926" s="145">
        <v>45016.2336447989</v>
      </c>
      <c r="Q926" s="8">
        <v>45016.2336447989</v>
      </c>
      <c r="R926" s="176">
        <f t="shared" si="57"/>
        <v>558.53899790671846</v>
      </c>
      <c r="S926" s="175">
        <f t="shared" si="58"/>
        <v>558.00801515279068</v>
      </c>
      <c r="T926" s="175">
        <f t="shared" si="59"/>
        <v>-9.5066370641583298E-4</v>
      </c>
    </row>
    <row r="927" spans="1:20" x14ac:dyDescent="0.35">
      <c r="A927">
        <v>2862.47</v>
      </c>
      <c r="B927">
        <v>1092.1010319881602</v>
      </c>
      <c r="C927" s="133">
        <f t="shared" si="56"/>
        <v>564.93871885545138</v>
      </c>
      <c r="D927" s="145">
        <v>54061.366139626101</v>
      </c>
      <c r="Q927" s="8">
        <v>54061.366139626101</v>
      </c>
      <c r="R927" s="176">
        <f t="shared" si="57"/>
        <v>564.93871885545138</v>
      </c>
      <c r="S927" s="175">
        <f t="shared" si="58"/>
        <v>570.00280307095727</v>
      </c>
      <c r="T927" s="175">
        <f t="shared" si="59"/>
        <v>8.9639531625049784E-3</v>
      </c>
    </row>
    <row r="928" spans="1:20" x14ac:dyDescent="0.35">
      <c r="A928">
        <v>2862.47</v>
      </c>
      <c r="B928">
        <v>1181.9780529221712</v>
      </c>
      <c r="C928" s="133">
        <f t="shared" si="56"/>
        <v>577.77829327459585</v>
      </c>
      <c r="D928" s="145">
        <v>63550.072249703</v>
      </c>
      <c r="Q928" s="8">
        <v>63550.072249703</v>
      </c>
      <c r="R928" s="176">
        <f t="shared" si="57"/>
        <v>577.77829327459585</v>
      </c>
      <c r="S928" s="175">
        <f t="shared" si="58"/>
        <v>582.58581580993837</v>
      </c>
      <c r="T928" s="175">
        <f t="shared" si="59"/>
        <v>8.3207046566176057E-3</v>
      </c>
    </row>
    <row r="929" spans="1:20" x14ac:dyDescent="0.35">
      <c r="A929">
        <v>2862.47</v>
      </c>
      <c r="B929">
        <v>1173.6789884903073</v>
      </c>
      <c r="C929" s="133">
        <f t="shared" si="56"/>
        <v>576.59271264147242</v>
      </c>
      <c r="D929" s="145">
        <v>71394.000753582499</v>
      </c>
      <c r="Q929" s="8">
        <v>71394.000753582499</v>
      </c>
      <c r="R929" s="176">
        <f t="shared" si="57"/>
        <v>576.59271264147242</v>
      </c>
      <c r="S929" s="175">
        <f t="shared" si="58"/>
        <v>592.98768210687786</v>
      </c>
      <c r="T929" s="175">
        <f t="shared" si="59"/>
        <v>2.8434229406572253E-2</v>
      </c>
    </row>
    <row r="930" spans="1:20" x14ac:dyDescent="0.35">
      <c r="A930">
        <v>2862.47</v>
      </c>
      <c r="B930">
        <v>727.95238005626857</v>
      </c>
      <c r="C930" s="133">
        <f t="shared" si="56"/>
        <v>512.91748286518123</v>
      </c>
      <c r="D930" s="145">
        <v>3495.45982983364</v>
      </c>
      <c r="Q930" s="8">
        <v>3495.45982983364</v>
      </c>
      <c r="R930" s="176">
        <f t="shared" si="57"/>
        <v>512.91748286518123</v>
      </c>
      <c r="S930" s="175">
        <f t="shared" si="58"/>
        <v>502.94714386168596</v>
      </c>
      <c r="T930" s="175">
        <f t="shared" si="59"/>
        <v>-1.9438485402760053E-2</v>
      </c>
    </row>
    <row r="931" spans="1:20" x14ac:dyDescent="0.35">
      <c r="A931">
        <v>2862.47</v>
      </c>
      <c r="B931">
        <v>857.59454289645475</v>
      </c>
      <c r="C931" s="133">
        <f t="shared" si="56"/>
        <v>531.43779184235063</v>
      </c>
      <c r="D931" s="145">
        <v>14172.2970393051</v>
      </c>
      <c r="Q931" s="8">
        <v>14172.2970393051</v>
      </c>
      <c r="R931" s="176">
        <f t="shared" si="57"/>
        <v>531.43779184235063</v>
      </c>
      <c r="S931" s="175">
        <f t="shared" si="58"/>
        <v>517.10574220589365</v>
      </c>
      <c r="T931" s="175">
        <f t="shared" si="59"/>
        <v>-2.6968442697256512E-2</v>
      </c>
    </row>
    <row r="932" spans="1:20" x14ac:dyDescent="0.35">
      <c r="A932">
        <v>2862.47</v>
      </c>
      <c r="B932">
        <v>904.64657778492983</v>
      </c>
      <c r="C932" s="133">
        <f t="shared" si="56"/>
        <v>538.1595111121328</v>
      </c>
      <c r="D932" s="145">
        <v>23954.0527728093</v>
      </c>
      <c r="Q932" s="8">
        <v>23954.0527728093</v>
      </c>
      <c r="R932" s="176">
        <f t="shared" si="57"/>
        <v>538.1595111121328</v>
      </c>
      <c r="S932" s="175">
        <f t="shared" si="58"/>
        <v>530.07736927247242</v>
      </c>
      <c r="T932" s="175">
        <f t="shared" si="59"/>
        <v>-1.5018115768237972E-2</v>
      </c>
    </row>
    <row r="933" spans="1:20" x14ac:dyDescent="0.35">
      <c r="A933">
        <v>2862.47</v>
      </c>
      <c r="B933">
        <v>1074.2392662799687</v>
      </c>
      <c r="C933" s="133">
        <f t="shared" si="56"/>
        <v>562.38703803999556</v>
      </c>
      <c r="D933" s="145">
        <v>31081.371963744201</v>
      </c>
      <c r="Q933" s="8">
        <v>31081.371963744201</v>
      </c>
      <c r="R933" s="176">
        <f t="shared" si="57"/>
        <v>562.38703803999556</v>
      </c>
      <c r="S933" s="175">
        <f t="shared" si="58"/>
        <v>539.52893697136824</v>
      </c>
      <c r="T933" s="175">
        <f t="shared" si="59"/>
        <v>-4.0644786459324012E-2</v>
      </c>
    </row>
    <row r="934" spans="1:20" x14ac:dyDescent="0.35">
      <c r="A934">
        <v>2862.47</v>
      </c>
      <c r="B934">
        <v>1059.3182872812326</v>
      </c>
      <c r="C934" s="133">
        <f t="shared" si="56"/>
        <v>560.25546961160467</v>
      </c>
      <c r="D934" s="145">
        <v>45016.2336447989</v>
      </c>
      <c r="Q934" s="8">
        <v>45016.2336447989</v>
      </c>
      <c r="R934" s="176">
        <f t="shared" si="57"/>
        <v>560.25546961160467</v>
      </c>
      <c r="S934" s="175">
        <f t="shared" si="58"/>
        <v>558.00801515279068</v>
      </c>
      <c r="T934" s="175">
        <f t="shared" si="59"/>
        <v>-4.0114815128391434E-3</v>
      </c>
    </row>
    <row r="935" spans="1:20" x14ac:dyDescent="0.35">
      <c r="A935">
        <v>2862.47</v>
      </c>
      <c r="B935">
        <v>1099.0976656980324</v>
      </c>
      <c r="C935" s="133">
        <f t="shared" si="56"/>
        <v>565.93823795686171</v>
      </c>
      <c r="D935" s="145">
        <v>54061.366139626101</v>
      </c>
      <c r="Q935" s="8">
        <v>54061.366139626101</v>
      </c>
      <c r="R935" s="176">
        <f t="shared" si="57"/>
        <v>565.93823795686171</v>
      </c>
      <c r="S935" s="175">
        <f t="shared" si="58"/>
        <v>570.00280307095727</v>
      </c>
      <c r="T935" s="175">
        <f t="shared" si="59"/>
        <v>7.1819941496962247E-3</v>
      </c>
    </row>
    <row r="936" spans="1:20" x14ac:dyDescent="0.35">
      <c r="A936">
        <v>2862.47</v>
      </c>
      <c r="B936">
        <v>1171.3560464306963</v>
      </c>
      <c r="C936" s="133">
        <f t="shared" si="56"/>
        <v>576.26086377581373</v>
      </c>
      <c r="D936" s="145">
        <v>63550.072249703</v>
      </c>
      <c r="Q936" s="8">
        <v>63550.072249703</v>
      </c>
      <c r="R936" s="176">
        <f t="shared" si="57"/>
        <v>576.26086377581373</v>
      </c>
      <c r="S936" s="175">
        <f t="shared" si="58"/>
        <v>582.58581580993837</v>
      </c>
      <c r="T936" s="175">
        <f t="shared" si="59"/>
        <v>1.0975848668052679E-2</v>
      </c>
    </row>
    <row r="937" spans="1:20" x14ac:dyDescent="0.35">
      <c r="A937">
        <v>2862.47</v>
      </c>
      <c r="B937">
        <v>1170.9139412848824</v>
      </c>
      <c r="C937" s="133">
        <f t="shared" si="56"/>
        <v>576.19770589784025</v>
      </c>
      <c r="D937" s="145">
        <v>71394.000753582499</v>
      </c>
      <c r="Q937" s="8">
        <v>71394.000753582499</v>
      </c>
      <c r="R937" s="176">
        <f t="shared" si="57"/>
        <v>576.19770589784025</v>
      </c>
      <c r="S937" s="175">
        <f t="shared" si="58"/>
        <v>592.98768210687786</v>
      </c>
      <c r="T937" s="175">
        <f t="shared" si="59"/>
        <v>2.9139262508647512E-2</v>
      </c>
    </row>
    <row r="938" spans="1:20" x14ac:dyDescent="0.35">
      <c r="A938">
        <v>2862.47</v>
      </c>
      <c r="B938">
        <v>734.20023577580753</v>
      </c>
      <c r="C938" s="133">
        <f t="shared" si="56"/>
        <v>513.81003368225822</v>
      </c>
      <c r="D938" s="145">
        <v>3495.45982983364</v>
      </c>
      <c r="Q938" s="8">
        <v>3495.45982983364</v>
      </c>
      <c r="R938" s="176">
        <f t="shared" si="57"/>
        <v>513.81003368225822</v>
      </c>
      <c r="S938" s="175">
        <f t="shared" si="58"/>
        <v>502.94714386168596</v>
      </c>
      <c r="T938" s="175">
        <f t="shared" si="59"/>
        <v>-2.1141840580111926E-2</v>
      </c>
    </row>
    <row r="939" spans="1:20" x14ac:dyDescent="0.35">
      <c r="A939">
        <v>2862.47</v>
      </c>
      <c r="B939">
        <v>858.66532908184365</v>
      </c>
      <c r="C939" s="133">
        <f t="shared" si="56"/>
        <v>531.59076129740617</v>
      </c>
      <c r="D939" s="145">
        <v>14172.2970393051</v>
      </c>
      <c r="Q939" s="8">
        <v>14172.2970393051</v>
      </c>
      <c r="R939" s="176">
        <f t="shared" si="57"/>
        <v>531.59076129740617</v>
      </c>
      <c r="S939" s="175">
        <f t="shared" si="58"/>
        <v>517.10574220589365</v>
      </c>
      <c r="T939" s="175">
        <f t="shared" si="59"/>
        <v>-2.7248440240308591E-2</v>
      </c>
    </row>
    <row r="940" spans="1:20" x14ac:dyDescent="0.35">
      <c r="A940">
        <v>2862.47</v>
      </c>
      <c r="B940">
        <v>907.21477417506867</v>
      </c>
      <c r="C940" s="133">
        <f t="shared" si="56"/>
        <v>538.52639631072407</v>
      </c>
      <c r="D940" s="145">
        <v>23954.0527728093</v>
      </c>
      <c r="Q940" s="8">
        <v>23954.0527728093</v>
      </c>
      <c r="R940" s="176">
        <f t="shared" si="57"/>
        <v>538.52639631072407</v>
      </c>
      <c r="S940" s="175">
        <f t="shared" si="58"/>
        <v>530.07736927247242</v>
      </c>
      <c r="T940" s="175">
        <f t="shared" si="59"/>
        <v>-1.5689160449948725E-2</v>
      </c>
    </row>
    <row r="941" spans="1:20" x14ac:dyDescent="0.35">
      <c r="A941">
        <v>2862.47</v>
      </c>
      <c r="B941">
        <v>1073.7929791089214</v>
      </c>
      <c r="C941" s="133">
        <f t="shared" si="56"/>
        <v>562.32328272984591</v>
      </c>
      <c r="D941" s="145">
        <v>31081.371963744201</v>
      </c>
      <c r="Q941" s="8">
        <v>31081.371963744201</v>
      </c>
      <c r="R941" s="176">
        <f t="shared" si="57"/>
        <v>562.32328272984591</v>
      </c>
      <c r="S941" s="175">
        <f t="shared" si="58"/>
        <v>539.52893697136824</v>
      </c>
      <c r="T941" s="175">
        <f t="shared" si="59"/>
        <v>-4.0536016306884193E-2</v>
      </c>
    </row>
    <row r="942" spans="1:20" x14ac:dyDescent="0.35">
      <c r="A942">
        <v>2862.47</v>
      </c>
      <c r="B942">
        <v>1059.1324622957297</v>
      </c>
      <c r="C942" s="133">
        <f t="shared" si="56"/>
        <v>560.22892318510424</v>
      </c>
      <c r="D942" s="145">
        <v>45016.2336447989</v>
      </c>
      <c r="Q942" s="8">
        <v>45016.2336447989</v>
      </c>
      <c r="R942" s="176">
        <f t="shared" si="57"/>
        <v>560.22892318510424</v>
      </c>
      <c r="S942" s="175">
        <f t="shared" si="58"/>
        <v>558.00801515279068</v>
      </c>
      <c r="T942" s="175">
        <f t="shared" si="59"/>
        <v>-3.9642866342688432E-3</v>
      </c>
    </row>
    <row r="943" spans="1:20" x14ac:dyDescent="0.35">
      <c r="A943">
        <v>2862.47</v>
      </c>
      <c r="B943">
        <v>1098.9008268588104</v>
      </c>
      <c r="C943" s="133">
        <f t="shared" si="56"/>
        <v>565.91011812268721</v>
      </c>
      <c r="D943" s="145">
        <v>54061.366139626101</v>
      </c>
      <c r="Q943" s="8">
        <v>54061.366139626101</v>
      </c>
      <c r="R943" s="176">
        <f t="shared" si="57"/>
        <v>565.91011812268721</v>
      </c>
      <c r="S943" s="175">
        <f t="shared" si="58"/>
        <v>570.00280307095727</v>
      </c>
      <c r="T943" s="175">
        <f t="shared" si="59"/>
        <v>7.2320405965649037E-3</v>
      </c>
    </row>
    <row r="944" spans="1:20" x14ac:dyDescent="0.35">
      <c r="A944">
        <v>2862.47</v>
      </c>
      <c r="B944">
        <v>1170.7394245950577</v>
      </c>
      <c r="C944" s="133">
        <f t="shared" si="56"/>
        <v>576.17277494215102</v>
      </c>
      <c r="D944" s="145">
        <v>63550.072249703</v>
      </c>
      <c r="Q944" s="8">
        <v>63550.072249703</v>
      </c>
      <c r="R944" s="176">
        <f t="shared" si="57"/>
        <v>576.17277494215102</v>
      </c>
      <c r="S944" s="175">
        <f t="shared" si="58"/>
        <v>582.58581580993837</v>
      </c>
      <c r="T944" s="175">
        <f t="shared" si="59"/>
        <v>1.1130412866923844E-2</v>
      </c>
    </row>
    <row r="945" spans="1:20" x14ac:dyDescent="0.35">
      <c r="A945">
        <v>2862.47</v>
      </c>
      <c r="B945">
        <v>1170.7806225433076</v>
      </c>
      <c r="C945" s="133">
        <f t="shared" si="56"/>
        <v>576.17866036332964</v>
      </c>
      <c r="D945" s="145">
        <v>71394.000753582499</v>
      </c>
      <c r="Q945" s="8">
        <v>71394.000753582499</v>
      </c>
      <c r="R945" s="176">
        <f t="shared" si="57"/>
        <v>576.17866036332964</v>
      </c>
      <c r="S945" s="175">
        <f t="shared" si="58"/>
        <v>592.98768210687786</v>
      </c>
      <c r="T945" s="175">
        <f t="shared" si="59"/>
        <v>2.9173280615683916E-2</v>
      </c>
    </row>
    <row r="946" spans="1:20" x14ac:dyDescent="0.35">
      <c r="A946">
        <v>2862.47</v>
      </c>
      <c r="B946">
        <v>723.59852475434911</v>
      </c>
      <c r="C946" s="133">
        <f t="shared" si="56"/>
        <v>512.29550353633556</v>
      </c>
      <c r="D946" s="145">
        <v>3495.45982983364</v>
      </c>
      <c r="Q946" s="8">
        <v>3495.45982983364</v>
      </c>
      <c r="R946" s="176">
        <f t="shared" si="57"/>
        <v>512.29550353633556</v>
      </c>
      <c r="S946" s="175">
        <f t="shared" si="58"/>
        <v>502.94714386168596</v>
      </c>
      <c r="T946" s="175">
        <f t="shared" si="59"/>
        <v>-1.8247983068597318E-2</v>
      </c>
    </row>
    <row r="947" spans="1:20" x14ac:dyDescent="0.35">
      <c r="A947">
        <v>2862.47</v>
      </c>
      <c r="B947">
        <v>855.16621220591026</v>
      </c>
      <c r="C947" s="133">
        <f t="shared" si="56"/>
        <v>531.09088745798715</v>
      </c>
      <c r="D947" s="145">
        <v>14172.2970393051</v>
      </c>
      <c r="Q947" s="8">
        <v>14172.2970393051</v>
      </c>
      <c r="R947" s="176">
        <f t="shared" si="57"/>
        <v>531.09088745798715</v>
      </c>
      <c r="S947" s="175">
        <f t="shared" si="58"/>
        <v>517.10574220589365</v>
      </c>
      <c r="T947" s="175">
        <f t="shared" si="59"/>
        <v>-2.6332866148451539E-2</v>
      </c>
    </row>
    <row r="948" spans="1:20" x14ac:dyDescent="0.35">
      <c r="A948">
        <v>2862.47</v>
      </c>
      <c r="B948">
        <v>904.78571766272967</v>
      </c>
      <c r="C948" s="133">
        <f t="shared" si="56"/>
        <v>538.17938823753286</v>
      </c>
      <c r="D948" s="145">
        <v>23954.0527728093</v>
      </c>
      <c r="Q948" s="8">
        <v>23954.0527728093</v>
      </c>
      <c r="R948" s="176">
        <f t="shared" si="57"/>
        <v>538.17938823753286</v>
      </c>
      <c r="S948" s="175">
        <f t="shared" si="58"/>
        <v>530.07736927247242</v>
      </c>
      <c r="T948" s="175">
        <f t="shared" si="59"/>
        <v>-1.5054495103562937E-2</v>
      </c>
    </row>
    <row r="949" spans="1:20" x14ac:dyDescent="0.35">
      <c r="A949">
        <v>2862.47</v>
      </c>
      <c r="B949">
        <v>1076.7311857145824</v>
      </c>
      <c r="C949" s="133">
        <f t="shared" si="56"/>
        <v>562.74302653065456</v>
      </c>
      <c r="D949" s="145">
        <v>31081.371963744201</v>
      </c>
      <c r="Q949" s="8">
        <v>31081.371963744201</v>
      </c>
      <c r="R949" s="176">
        <f t="shared" si="57"/>
        <v>562.74302653065456</v>
      </c>
      <c r="S949" s="175">
        <f t="shared" si="58"/>
        <v>539.52893697136824</v>
      </c>
      <c r="T949" s="175">
        <f t="shared" si="59"/>
        <v>-4.1251669882792941E-2</v>
      </c>
    </row>
    <row r="950" spans="1:20" x14ac:dyDescent="0.35">
      <c r="A950">
        <v>2862.47</v>
      </c>
      <c r="B950">
        <v>1059.700990167602</v>
      </c>
      <c r="C950" s="133">
        <f t="shared" si="56"/>
        <v>560.31014145251459</v>
      </c>
      <c r="D950" s="145">
        <v>45016.2336447989</v>
      </c>
      <c r="Q950" s="8">
        <v>45016.2336447989</v>
      </c>
      <c r="R950" s="176">
        <f t="shared" si="57"/>
        <v>560.31014145251459</v>
      </c>
      <c r="S950" s="175">
        <f t="shared" si="58"/>
        <v>558.00801515279068</v>
      </c>
      <c r="T950" s="175">
        <f t="shared" si="59"/>
        <v>-4.1086643439220971E-3</v>
      </c>
    </row>
    <row r="951" spans="1:20" x14ac:dyDescent="0.35">
      <c r="A951">
        <v>2862.47</v>
      </c>
      <c r="B951">
        <v>1100.1328724643381</v>
      </c>
      <c r="C951" s="133">
        <f t="shared" si="56"/>
        <v>566.08612463776251</v>
      </c>
      <c r="D951" s="145">
        <v>54061.366139626101</v>
      </c>
      <c r="Q951" s="8">
        <v>54061.366139626101</v>
      </c>
      <c r="R951" s="176">
        <f t="shared" si="57"/>
        <v>566.08612463776251</v>
      </c>
      <c r="S951" s="175">
        <f t="shared" si="58"/>
        <v>570.00280307095727</v>
      </c>
      <c r="T951" s="175">
        <f t="shared" si="59"/>
        <v>6.9188737591847627E-3</v>
      </c>
    </row>
    <row r="952" spans="1:20" x14ac:dyDescent="0.35">
      <c r="A952">
        <v>2862.47</v>
      </c>
      <c r="B952">
        <v>1182.4365121328547</v>
      </c>
      <c r="C952" s="133">
        <f t="shared" si="56"/>
        <v>577.84378744755065</v>
      </c>
      <c r="D952" s="145">
        <v>63550.072249703</v>
      </c>
      <c r="Q952" s="8">
        <v>63550.072249703</v>
      </c>
      <c r="R952" s="176">
        <f t="shared" si="57"/>
        <v>577.84378744755065</v>
      </c>
      <c r="S952" s="175">
        <f t="shared" si="58"/>
        <v>582.58581580993837</v>
      </c>
      <c r="T952" s="175">
        <f t="shared" si="59"/>
        <v>8.2064192181319218E-3</v>
      </c>
    </row>
    <row r="953" spans="1:20" x14ac:dyDescent="0.35">
      <c r="A953">
        <v>2862.47</v>
      </c>
      <c r="B953">
        <v>1184.9980951768853</v>
      </c>
      <c r="C953" s="133">
        <f t="shared" si="56"/>
        <v>578.20972788241215</v>
      </c>
      <c r="D953" s="145">
        <v>71394.000753582499</v>
      </c>
      <c r="Q953" s="8">
        <v>71394.000753582499</v>
      </c>
      <c r="R953" s="176">
        <f t="shared" si="57"/>
        <v>578.20972788241215</v>
      </c>
      <c r="S953" s="175">
        <f t="shared" si="58"/>
        <v>592.98768210687786</v>
      </c>
      <c r="T953" s="175">
        <f t="shared" si="59"/>
        <v>2.5558121062036143E-2</v>
      </c>
    </row>
    <row r="954" spans="1:20" x14ac:dyDescent="0.35">
      <c r="A954">
        <v>2862.47</v>
      </c>
      <c r="B954">
        <v>730.82421671267139</v>
      </c>
      <c r="C954" s="133">
        <f t="shared" si="56"/>
        <v>513.32774524466731</v>
      </c>
      <c r="D954" s="145">
        <v>3495.45982983364</v>
      </c>
      <c r="Q954" s="8">
        <v>3495.45982983364</v>
      </c>
      <c r="R954" s="176">
        <f t="shared" si="57"/>
        <v>513.32774524466731</v>
      </c>
      <c r="S954" s="175">
        <f t="shared" si="58"/>
        <v>502.94714386168596</v>
      </c>
      <c r="T954" s="175">
        <f t="shared" si="59"/>
        <v>-2.0222170882334911E-2</v>
      </c>
    </row>
    <row r="955" spans="1:20" x14ac:dyDescent="0.35">
      <c r="A955">
        <v>2862.47</v>
      </c>
      <c r="B955">
        <v>856.67740895214911</v>
      </c>
      <c r="C955" s="133">
        <f t="shared" si="56"/>
        <v>531.3067727074498</v>
      </c>
      <c r="D955" s="145">
        <v>14172.2970393051</v>
      </c>
      <c r="Q955" s="8">
        <v>14172.2970393051</v>
      </c>
      <c r="R955" s="176">
        <f t="shared" si="57"/>
        <v>531.3067727074498</v>
      </c>
      <c r="S955" s="175">
        <f t="shared" si="58"/>
        <v>517.10574220589365</v>
      </c>
      <c r="T955" s="175">
        <f t="shared" si="59"/>
        <v>-2.6728495157684717E-2</v>
      </c>
    </row>
    <row r="956" spans="1:20" x14ac:dyDescent="0.35">
      <c r="A956">
        <v>2862.47</v>
      </c>
      <c r="B956">
        <v>907.81265495369087</v>
      </c>
      <c r="C956" s="133">
        <f t="shared" si="56"/>
        <v>538.61180785052727</v>
      </c>
      <c r="D956" s="145">
        <v>23954.0527728093</v>
      </c>
      <c r="Q956" s="8">
        <v>23954.0527728093</v>
      </c>
      <c r="R956" s="176">
        <f t="shared" si="57"/>
        <v>538.61180785052727</v>
      </c>
      <c r="S956" s="175">
        <f t="shared" si="58"/>
        <v>530.07736927247242</v>
      </c>
      <c r="T956" s="175">
        <f t="shared" si="59"/>
        <v>-1.5845249683837714E-2</v>
      </c>
    </row>
    <row r="957" spans="1:20" x14ac:dyDescent="0.35">
      <c r="A957">
        <v>2862.47</v>
      </c>
      <c r="B957">
        <v>1076.2906181258741</v>
      </c>
      <c r="C957" s="133">
        <f t="shared" si="56"/>
        <v>562.68008830369627</v>
      </c>
      <c r="D957" s="145">
        <v>31081.371963744201</v>
      </c>
      <c r="Q957" s="8">
        <v>31081.371963744201</v>
      </c>
      <c r="R957" s="176">
        <f t="shared" si="57"/>
        <v>562.68008830369627</v>
      </c>
      <c r="S957" s="175">
        <f t="shared" si="58"/>
        <v>539.52893697136824</v>
      </c>
      <c r="T957" s="175">
        <f t="shared" si="59"/>
        <v>-4.1144429692050233E-2</v>
      </c>
    </row>
    <row r="958" spans="1:20" x14ac:dyDescent="0.35">
      <c r="A958">
        <v>2862.47</v>
      </c>
      <c r="B958">
        <v>1059.4217155706324</v>
      </c>
      <c r="C958" s="133">
        <f t="shared" si="56"/>
        <v>560.27024508151885</v>
      </c>
      <c r="D958" s="145">
        <v>45016.2336447989</v>
      </c>
      <c r="Q958" s="8">
        <v>45016.2336447989</v>
      </c>
      <c r="R958" s="176">
        <f t="shared" si="57"/>
        <v>560.27024508151885</v>
      </c>
      <c r="S958" s="175">
        <f t="shared" si="58"/>
        <v>558.00801515279068</v>
      </c>
      <c r="T958" s="175">
        <f t="shared" si="59"/>
        <v>-4.0377477629550684E-3</v>
      </c>
    </row>
    <row r="959" spans="1:20" x14ac:dyDescent="0.35">
      <c r="A959">
        <v>2862.47</v>
      </c>
      <c r="B959">
        <v>1099.9932315166075</v>
      </c>
      <c r="C959" s="133">
        <f t="shared" si="56"/>
        <v>566.06617593094393</v>
      </c>
      <c r="D959" s="145">
        <v>54061.366139626101</v>
      </c>
      <c r="Q959" s="8">
        <v>54061.366139626101</v>
      </c>
      <c r="R959" s="176">
        <f t="shared" si="57"/>
        <v>566.06617593094393</v>
      </c>
      <c r="S959" s="175">
        <f t="shared" si="58"/>
        <v>570.00280307095727</v>
      </c>
      <c r="T959" s="175">
        <f t="shared" si="59"/>
        <v>6.9543585315607892E-3</v>
      </c>
    </row>
    <row r="960" spans="1:20" x14ac:dyDescent="0.35">
      <c r="A960">
        <v>2862.47</v>
      </c>
      <c r="B960">
        <v>1182.2457983792601</v>
      </c>
      <c r="C960" s="133">
        <f t="shared" si="56"/>
        <v>577.81654262560858</v>
      </c>
      <c r="D960" s="145">
        <v>63550.072249703</v>
      </c>
      <c r="Q960" s="8">
        <v>63550.072249703</v>
      </c>
      <c r="R960" s="176">
        <f t="shared" si="57"/>
        <v>577.81654262560858</v>
      </c>
      <c r="S960" s="175">
        <f t="shared" si="58"/>
        <v>582.58581580993837</v>
      </c>
      <c r="T960" s="175">
        <f t="shared" si="59"/>
        <v>8.2539574977520402E-3</v>
      </c>
    </row>
    <row r="961" spans="1:20" x14ac:dyDescent="0.35">
      <c r="A961">
        <v>2862.47</v>
      </c>
      <c r="B961">
        <v>1184.9012554079991</v>
      </c>
      <c r="C961" s="133">
        <f t="shared" si="56"/>
        <v>578.19589362971408</v>
      </c>
      <c r="D961" s="145">
        <v>71394.000753582499</v>
      </c>
      <c r="Q961" s="8">
        <v>71394.000753582499</v>
      </c>
      <c r="R961" s="176">
        <f t="shared" si="57"/>
        <v>578.19589362971408</v>
      </c>
      <c r="S961" s="175">
        <f t="shared" si="58"/>
        <v>592.98768210687786</v>
      </c>
      <c r="T961" s="175">
        <f t="shared" si="59"/>
        <v>2.5582659164709698E-2</v>
      </c>
    </row>
    <row r="962" spans="1:20" x14ac:dyDescent="0.35">
      <c r="A962">
        <v>2862.47</v>
      </c>
      <c r="B962">
        <v>727.84306787741309</v>
      </c>
      <c r="C962" s="133">
        <f t="shared" si="56"/>
        <v>512.90186683963043</v>
      </c>
      <c r="D962" s="145">
        <v>3495.45982983364</v>
      </c>
      <c r="Q962" s="8">
        <v>3495.45982983364</v>
      </c>
      <c r="R962" s="176">
        <f t="shared" si="57"/>
        <v>512.90186683963043</v>
      </c>
      <c r="S962" s="175">
        <f t="shared" si="58"/>
        <v>502.94714386168596</v>
      </c>
      <c r="T962" s="175">
        <f t="shared" si="59"/>
        <v>-1.9408630815253014E-2</v>
      </c>
    </row>
    <row r="963" spans="1:20" x14ac:dyDescent="0.35">
      <c r="A963">
        <v>2862.47</v>
      </c>
      <c r="B963">
        <v>859.41829659369921</v>
      </c>
      <c r="C963" s="133">
        <f t="shared" ref="C963:C1025" si="60">SUM(A963:B963)/7</f>
        <v>531.69832808481419</v>
      </c>
      <c r="D963" s="145">
        <v>14172.2970393051</v>
      </c>
      <c r="Q963" s="8">
        <v>14172.2970393051</v>
      </c>
      <c r="R963" s="176">
        <f t="shared" ref="R963:R1025" si="61">C963</f>
        <v>531.69832808481419</v>
      </c>
      <c r="S963" s="175">
        <f t="shared" ref="S963:S1025" si="62">$G$17+Q963*$G$18</f>
        <v>517.10574220589365</v>
      </c>
      <c r="T963" s="175">
        <f t="shared" ref="T963:T1025" si="63">S963/R963-1</f>
        <v>-2.7445235593429929E-2</v>
      </c>
    </row>
    <row r="964" spans="1:20" x14ac:dyDescent="0.35">
      <c r="A964">
        <v>2862.47</v>
      </c>
      <c r="B964">
        <v>905.66376195410476</v>
      </c>
      <c r="C964" s="133">
        <f t="shared" si="60"/>
        <v>538.30482313630068</v>
      </c>
      <c r="D964" s="145">
        <v>23954.0527728093</v>
      </c>
      <c r="Q964" s="8">
        <v>23954.0527728093</v>
      </c>
      <c r="R964" s="176">
        <f t="shared" si="61"/>
        <v>538.30482313630068</v>
      </c>
      <c r="S964" s="175">
        <f t="shared" si="62"/>
        <v>530.07736927247242</v>
      </c>
      <c r="T964" s="175">
        <f t="shared" si="63"/>
        <v>-1.5284005474617612E-2</v>
      </c>
    </row>
    <row r="965" spans="1:20" x14ac:dyDescent="0.35">
      <c r="A965">
        <v>2862.47</v>
      </c>
      <c r="B965">
        <v>1080.0878891466632</v>
      </c>
      <c r="C965" s="133">
        <f t="shared" si="60"/>
        <v>563.22255559238044</v>
      </c>
      <c r="D965" s="145">
        <v>31081.371963744201</v>
      </c>
      <c r="Q965" s="8">
        <v>31081.371963744201</v>
      </c>
      <c r="R965" s="176">
        <f t="shared" si="61"/>
        <v>563.22255559238044</v>
      </c>
      <c r="S965" s="175">
        <f t="shared" si="62"/>
        <v>539.52893697136824</v>
      </c>
      <c r="T965" s="175">
        <f t="shared" si="63"/>
        <v>-4.2067950556582301E-2</v>
      </c>
    </row>
    <row r="966" spans="1:20" x14ac:dyDescent="0.35">
      <c r="A966">
        <v>2862.47</v>
      </c>
      <c r="B966">
        <v>1058.0517450662073</v>
      </c>
      <c r="C966" s="133">
        <f t="shared" si="60"/>
        <v>560.07453500945815</v>
      </c>
      <c r="D966" s="145">
        <v>45016.2336447989</v>
      </c>
      <c r="Q966" s="8">
        <v>45016.2336447989</v>
      </c>
      <c r="R966" s="176">
        <f t="shared" si="61"/>
        <v>560.07453500945815</v>
      </c>
      <c r="S966" s="175">
        <f t="shared" si="62"/>
        <v>558.00801515279068</v>
      </c>
      <c r="T966" s="175">
        <f t="shared" si="63"/>
        <v>-3.6897229341672499E-3</v>
      </c>
    </row>
    <row r="967" spans="1:20" x14ac:dyDescent="0.35">
      <c r="A967">
        <v>2862.47</v>
      </c>
      <c r="B967">
        <v>1100.9813204752686</v>
      </c>
      <c r="C967" s="133">
        <f t="shared" si="60"/>
        <v>566.20733149646696</v>
      </c>
      <c r="D967" s="145">
        <v>54061.366139626101</v>
      </c>
      <c r="Q967" s="8">
        <v>54061.366139626101</v>
      </c>
      <c r="R967" s="176">
        <f t="shared" si="61"/>
        <v>566.20733149646696</v>
      </c>
      <c r="S967" s="175">
        <f t="shared" si="62"/>
        <v>570.00280307095727</v>
      </c>
      <c r="T967" s="175">
        <f t="shared" si="63"/>
        <v>6.7033246716516892E-3</v>
      </c>
    </row>
    <row r="968" spans="1:20" x14ac:dyDescent="0.35">
      <c r="A968">
        <v>2862.47</v>
      </c>
      <c r="B968">
        <v>1200.2620330984546</v>
      </c>
      <c r="C968" s="133">
        <f t="shared" si="60"/>
        <v>580.39029044263634</v>
      </c>
      <c r="D968" s="145">
        <v>63550.072249703</v>
      </c>
      <c r="Q968" s="8">
        <v>63550.072249703</v>
      </c>
      <c r="R968" s="176">
        <f t="shared" si="61"/>
        <v>580.39029044263634</v>
      </c>
      <c r="S968" s="175">
        <f t="shared" si="62"/>
        <v>582.58581580993837</v>
      </c>
      <c r="T968" s="175">
        <f t="shared" si="63"/>
        <v>3.7828430341719788E-3</v>
      </c>
    </row>
    <row r="969" spans="1:20" x14ac:dyDescent="0.35">
      <c r="A969">
        <v>2862.47</v>
      </c>
      <c r="B969">
        <v>1207.8892213495715</v>
      </c>
      <c r="C969" s="133">
        <f t="shared" si="60"/>
        <v>581.47988876422448</v>
      </c>
      <c r="D969" s="145">
        <v>71394.000753582499</v>
      </c>
      <c r="Q969" s="8">
        <v>71394.000753582499</v>
      </c>
      <c r="R969" s="176">
        <f t="shared" si="61"/>
        <v>581.47988876422448</v>
      </c>
      <c r="S969" s="175">
        <f t="shared" si="62"/>
        <v>592.98768210687786</v>
      </c>
      <c r="T969" s="175">
        <f t="shared" si="63"/>
        <v>1.979052683508975E-2</v>
      </c>
    </row>
    <row r="970" spans="1:20" x14ac:dyDescent="0.35">
      <c r="A970">
        <v>2862.47</v>
      </c>
      <c r="B970">
        <v>734.28126276081309</v>
      </c>
      <c r="C970" s="133">
        <f t="shared" si="60"/>
        <v>513.82160896583048</v>
      </c>
      <c r="D970" s="145">
        <v>3495.45982983364</v>
      </c>
      <c r="Q970" s="8">
        <v>3495.45982983364</v>
      </c>
      <c r="R970" s="176">
        <f t="shared" si="61"/>
        <v>513.82160896583048</v>
      </c>
      <c r="S970" s="175">
        <f t="shared" si="62"/>
        <v>502.94714386168596</v>
      </c>
      <c r="T970" s="175">
        <f t="shared" si="63"/>
        <v>-2.1163892125968697E-2</v>
      </c>
    </row>
    <row r="971" spans="1:20" x14ac:dyDescent="0.35">
      <c r="A971">
        <v>2862.47</v>
      </c>
      <c r="B971">
        <v>860.57030315737416</v>
      </c>
      <c r="C971" s="133">
        <f t="shared" si="60"/>
        <v>531.86290045105341</v>
      </c>
      <c r="D971" s="145">
        <v>14172.2970393051</v>
      </c>
      <c r="Q971" s="8">
        <v>14172.2970393051</v>
      </c>
      <c r="R971" s="176">
        <f t="shared" si="61"/>
        <v>531.86290045105341</v>
      </c>
      <c r="S971" s="175">
        <f t="shared" si="62"/>
        <v>517.10574220589365</v>
      </c>
      <c r="T971" s="175">
        <f t="shared" si="63"/>
        <v>-2.7746169609959126E-2</v>
      </c>
    </row>
    <row r="972" spans="1:20" x14ac:dyDescent="0.35">
      <c r="A972">
        <v>2862.47</v>
      </c>
      <c r="B972">
        <v>908.40917226568797</v>
      </c>
      <c r="C972" s="133">
        <f t="shared" si="60"/>
        <v>538.69702460938402</v>
      </c>
      <c r="D972" s="145">
        <v>23954.0527728093</v>
      </c>
      <c r="Q972" s="8">
        <v>23954.0527728093</v>
      </c>
      <c r="R972" s="176">
        <f t="shared" si="61"/>
        <v>538.69702460938402</v>
      </c>
      <c r="S972" s="175">
        <f t="shared" si="62"/>
        <v>530.07736927247242</v>
      </c>
      <c r="T972" s="175">
        <f t="shared" si="63"/>
        <v>-1.6000933628994574E-2</v>
      </c>
    </row>
    <row r="973" spans="1:20" x14ac:dyDescent="0.35">
      <c r="A973">
        <v>2862.47</v>
      </c>
      <c r="B973">
        <v>1079.5544714129742</v>
      </c>
      <c r="C973" s="133">
        <f t="shared" si="60"/>
        <v>563.14635305899628</v>
      </c>
      <c r="D973" s="145">
        <v>31081.371963744201</v>
      </c>
      <c r="Q973" s="8">
        <v>31081.371963744201</v>
      </c>
      <c r="R973" s="176">
        <f t="shared" si="61"/>
        <v>563.14635305899628</v>
      </c>
      <c r="S973" s="175">
        <f t="shared" si="62"/>
        <v>539.52893697136824</v>
      </c>
      <c r="T973" s="175">
        <f t="shared" si="63"/>
        <v>-4.1938327327059599E-2</v>
      </c>
    </row>
    <row r="974" spans="1:20" x14ac:dyDescent="0.35">
      <c r="A974">
        <v>2862.47</v>
      </c>
      <c r="B974">
        <v>1057.7967382160325</v>
      </c>
      <c r="C974" s="133">
        <f t="shared" si="60"/>
        <v>560.03810545943327</v>
      </c>
      <c r="D974" s="145">
        <v>45016.2336447989</v>
      </c>
      <c r="Q974" s="8">
        <v>45016.2336447989</v>
      </c>
      <c r="R974" s="176">
        <f t="shared" si="61"/>
        <v>560.03810545943327</v>
      </c>
      <c r="S974" s="175">
        <f t="shared" si="62"/>
        <v>558.00801515279068</v>
      </c>
      <c r="T974" s="175">
        <f t="shared" si="63"/>
        <v>-3.6249146028682899E-3</v>
      </c>
    </row>
    <row r="975" spans="1:20" x14ac:dyDescent="0.35">
      <c r="A975">
        <v>2862.47</v>
      </c>
      <c r="B975">
        <v>1100.786818127724</v>
      </c>
      <c r="C975" s="133">
        <f t="shared" si="60"/>
        <v>566.17954544681766</v>
      </c>
      <c r="D975" s="145">
        <v>54061.366139626101</v>
      </c>
      <c r="Q975" s="8">
        <v>54061.366139626101</v>
      </c>
      <c r="R975" s="176">
        <f t="shared" si="61"/>
        <v>566.17954544681766</v>
      </c>
      <c r="S975" s="175">
        <f t="shared" si="62"/>
        <v>570.00280307095727</v>
      </c>
      <c r="T975" s="175">
        <f t="shared" si="63"/>
        <v>6.7527300392358214E-3</v>
      </c>
    </row>
    <row r="976" spans="1:20" x14ac:dyDescent="0.35">
      <c r="A976">
        <v>2862.47</v>
      </c>
      <c r="B976">
        <v>1200.2441229157712</v>
      </c>
      <c r="C976" s="133">
        <f t="shared" si="60"/>
        <v>580.38773184511012</v>
      </c>
      <c r="D976" s="145">
        <v>63550.072249703</v>
      </c>
      <c r="Q976" s="8">
        <v>63550.072249703</v>
      </c>
      <c r="R976" s="176">
        <f t="shared" si="61"/>
        <v>580.38773184511012</v>
      </c>
      <c r="S976" s="175">
        <f t="shared" si="62"/>
        <v>582.58581580993837</v>
      </c>
      <c r="T976" s="175">
        <f t="shared" si="63"/>
        <v>3.7872681385602291E-3</v>
      </c>
    </row>
    <row r="977" spans="1:20" x14ac:dyDescent="0.35">
      <c r="A977">
        <v>2862.47</v>
      </c>
      <c r="B977">
        <v>1208.0930732808797</v>
      </c>
      <c r="C977" s="133">
        <f t="shared" si="60"/>
        <v>581.50901046869706</v>
      </c>
      <c r="D977" s="145">
        <v>71394.000753582499</v>
      </c>
      <c r="Q977" s="8">
        <v>71394.000753582499</v>
      </c>
      <c r="R977" s="176">
        <f t="shared" si="61"/>
        <v>581.50901046869706</v>
      </c>
      <c r="S977" s="175">
        <f t="shared" si="62"/>
        <v>592.98768210687786</v>
      </c>
      <c r="T977" s="175">
        <f t="shared" si="63"/>
        <v>1.9739456193342608E-2</v>
      </c>
    </row>
    <row r="978" spans="1:20" x14ac:dyDescent="0.35">
      <c r="A978">
        <v>2862.47</v>
      </c>
      <c r="B978">
        <v>744.3411114300269</v>
      </c>
      <c r="C978" s="133">
        <f t="shared" si="60"/>
        <v>515.25873020428958</v>
      </c>
      <c r="D978" s="145">
        <v>3495.45982983364</v>
      </c>
      <c r="Q978" s="8">
        <v>3495.45982983364</v>
      </c>
      <c r="R978" s="176">
        <f t="shared" si="61"/>
        <v>515.25873020428958</v>
      </c>
      <c r="S978" s="175">
        <f t="shared" si="62"/>
        <v>502.94714386168596</v>
      </c>
      <c r="T978" s="175">
        <f t="shared" si="63"/>
        <v>-2.3893988827170975E-2</v>
      </c>
    </row>
    <row r="979" spans="1:20" x14ac:dyDescent="0.35">
      <c r="A979">
        <v>2862.47</v>
      </c>
      <c r="B979">
        <v>871.12975854811032</v>
      </c>
      <c r="C979" s="133">
        <f t="shared" si="60"/>
        <v>533.37139407830148</v>
      </c>
      <c r="D979" s="145">
        <v>14172.2970393051</v>
      </c>
      <c r="Q979" s="8">
        <v>14172.2970393051</v>
      </c>
      <c r="R979" s="176">
        <f t="shared" si="61"/>
        <v>533.37139407830148</v>
      </c>
      <c r="S979" s="175">
        <f t="shared" si="62"/>
        <v>517.10574220589365</v>
      </c>
      <c r="T979" s="175">
        <f t="shared" si="63"/>
        <v>-3.049592095300846E-2</v>
      </c>
    </row>
    <row r="980" spans="1:20" x14ac:dyDescent="0.35">
      <c r="A980">
        <v>2862.47</v>
      </c>
      <c r="B980">
        <v>921.00633202851304</v>
      </c>
      <c r="C980" s="133">
        <f t="shared" si="60"/>
        <v>540.49661886121612</v>
      </c>
      <c r="D980" s="145">
        <v>23954.0527728093</v>
      </c>
      <c r="Q980" s="8">
        <v>23954.0527728093</v>
      </c>
      <c r="R980" s="176">
        <f t="shared" si="61"/>
        <v>540.49661886121612</v>
      </c>
      <c r="S980" s="175">
        <f t="shared" si="62"/>
        <v>530.07736927247242</v>
      </c>
      <c r="T980" s="175">
        <f t="shared" si="63"/>
        <v>-1.9277178108340842E-2</v>
      </c>
    </row>
    <row r="981" spans="1:20" x14ac:dyDescent="0.35">
      <c r="A981">
        <v>2862.47</v>
      </c>
      <c r="B981">
        <v>1097.4355454882214</v>
      </c>
      <c r="C981" s="133">
        <f t="shared" si="60"/>
        <v>565.70079221260301</v>
      </c>
      <c r="D981" s="145">
        <v>31081.371963744201</v>
      </c>
      <c r="Q981" s="8">
        <v>31081.371963744201</v>
      </c>
      <c r="R981" s="176">
        <f t="shared" si="61"/>
        <v>565.70079221260301</v>
      </c>
      <c r="S981" s="175">
        <f t="shared" si="62"/>
        <v>539.52893697136824</v>
      </c>
      <c r="T981" s="175">
        <f t="shared" si="63"/>
        <v>-4.6264483984315818E-2</v>
      </c>
    </row>
    <row r="982" spans="1:20" x14ac:dyDescent="0.35">
      <c r="A982">
        <v>2862.47</v>
      </c>
      <c r="B982">
        <v>1076.2420680400214</v>
      </c>
      <c r="C982" s="133">
        <f t="shared" si="60"/>
        <v>562.67315257714586</v>
      </c>
      <c r="D982" s="145">
        <v>45016.2336447989</v>
      </c>
      <c r="Q982" s="8">
        <v>45016.2336447989</v>
      </c>
      <c r="R982" s="176">
        <f t="shared" si="61"/>
        <v>562.67315257714586</v>
      </c>
      <c r="S982" s="175">
        <f t="shared" si="62"/>
        <v>558.00801515279068</v>
      </c>
      <c r="T982" s="175">
        <f t="shared" si="63"/>
        <v>-8.2910254434355179E-3</v>
      </c>
    </row>
    <row r="983" spans="1:20" x14ac:dyDescent="0.35">
      <c r="A983">
        <v>2862.47</v>
      </c>
      <c r="B983">
        <v>1129.2550851130104</v>
      </c>
      <c r="C983" s="133">
        <f t="shared" si="60"/>
        <v>570.24644073042998</v>
      </c>
      <c r="D983" s="145">
        <v>54061.366139626101</v>
      </c>
      <c r="Q983" s="8">
        <v>54061.366139626101</v>
      </c>
      <c r="R983" s="176">
        <f t="shared" si="61"/>
        <v>570.24644073042998</v>
      </c>
      <c r="S983" s="175">
        <f t="shared" si="62"/>
        <v>570.00280307095727</v>
      </c>
      <c r="T983" s="175">
        <f t="shared" si="63"/>
        <v>-4.27249767943505E-4</v>
      </c>
    </row>
    <row r="984" spans="1:20" x14ac:dyDescent="0.35">
      <c r="A984">
        <v>2862.47</v>
      </c>
      <c r="B984">
        <v>1238.9811467139434</v>
      </c>
      <c r="C984" s="133">
        <f t="shared" si="60"/>
        <v>585.92159238770626</v>
      </c>
      <c r="D984" s="145">
        <v>63550.072249703</v>
      </c>
      <c r="Q984" s="8">
        <v>63550.072249703</v>
      </c>
      <c r="R984" s="176">
        <f t="shared" si="61"/>
        <v>585.92159238770626</v>
      </c>
      <c r="S984" s="175">
        <f t="shared" si="62"/>
        <v>582.58581580993837</v>
      </c>
      <c r="T984" s="175">
        <f t="shared" si="63"/>
        <v>-5.6932132577230954E-3</v>
      </c>
    </row>
    <row r="985" spans="1:20" x14ac:dyDescent="0.35">
      <c r="A985">
        <v>2862.47</v>
      </c>
      <c r="B985">
        <v>1214.5835497569906</v>
      </c>
      <c r="C985" s="133">
        <f t="shared" si="60"/>
        <v>582.43622139385582</v>
      </c>
      <c r="D985" s="145">
        <v>71394.000753582499</v>
      </c>
      <c r="Q985" s="8">
        <v>71394.000753582499</v>
      </c>
      <c r="R985" s="176">
        <f t="shared" si="61"/>
        <v>582.43622139385582</v>
      </c>
      <c r="S985" s="175">
        <f t="shared" si="62"/>
        <v>592.98768210687786</v>
      </c>
      <c r="T985" s="175">
        <f t="shared" si="63"/>
        <v>1.8116079195368062E-2</v>
      </c>
    </row>
    <row r="986" spans="1:20" x14ac:dyDescent="0.35">
      <c r="A986">
        <v>2862.47</v>
      </c>
      <c r="B986">
        <v>749.7657928628297</v>
      </c>
      <c r="C986" s="133">
        <f t="shared" si="60"/>
        <v>516.0336846946899</v>
      </c>
      <c r="D986" s="145">
        <v>3495.45982983364</v>
      </c>
      <c r="Q986" s="8">
        <v>3495.45982983364</v>
      </c>
      <c r="R986" s="176">
        <f t="shared" si="61"/>
        <v>516.0336846946899</v>
      </c>
      <c r="S986" s="175">
        <f t="shared" si="62"/>
        <v>502.94714386168596</v>
      </c>
      <c r="T986" s="175">
        <f t="shared" si="63"/>
        <v>-2.5359857740191005E-2</v>
      </c>
    </row>
    <row r="987" spans="1:20" x14ac:dyDescent="0.35">
      <c r="A987">
        <v>2862.47</v>
      </c>
      <c r="B987">
        <v>872.1385775644269</v>
      </c>
      <c r="C987" s="133">
        <f t="shared" si="60"/>
        <v>533.51551108063245</v>
      </c>
      <c r="D987" s="145">
        <v>14172.2970393051</v>
      </c>
      <c r="Q987" s="8">
        <v>14172.2970393051</v>
      </c>
      <c r="R987" s="176">
        <f t="shared" si="61"/>
        <v>533.51551108063245</v>
      </c>
      <c r="S987" s="175">
        <f t="shared" si="62"/>
        <v>517.10574220589365</v>
      </c>
      <c r="T987" s="175">
        <f t="shared" si="63"/>
        <v>-3.0757810286529241E-2</v>
      </c>
    </row>
    <row r="988" spans="1:20" x14ac:dyDescent="0.35">
      <c r="A988">
        <v>2862.47</v>
      </c>
      <c r="B988">
        <v>923.54625900924088</v>
      </c>
      <c r="C988" s="133">
        <f t="shared" si="60"/>
        <v>540.8594655727486</v>
      </c>
      <c r="D988" s="145">
        <v>23954.0527728093</v>
      </c>
      <c r="Q988" s="8">
        <v>23954.0527728093</v>
      </c>
      <c r="R988" s="176">
        <f t="shared" si="61"/>
        <v>540.8594655727486</v>
      </c>
      <c r="S988" s="175">
        <f t="shared" si="62"/>
        <v>530.07736927247242</v>
      </c>
      <c r="T988" s="175">
        <f t="shared" si="63"/>
        <v>-1.9935116211488246E-2</v>
      </c>
    </row>
    <row r="989" spans="1:20" x14ac:dyDescent="0.35">
      <c r="A989">
        <v>2862.47</v>
      </c>
      <c r="B989">
        <v>1096.9186900533603</v>
      </c>
      <c r="C989" s="133">
        <f t="shared" si="60"/>
        <v>565.62695572190853</v>
      </c>
      <c r="D989" s="145">
        <v>31081.371963744201</v>
      </c>
      <c r="Q989" s="8">
        <v>31081.371963744201</v>
      </c>
      <c r="R989" s="176">
        <f t="shared" si="61"/>
        <v>565.62695572190853</v>
      </c>
      <c r="S989" s="175">
        <f t="shared" si="62"/>
        <v>539.52893697136824</v>
      </c>
      <c r="T989" s="175">
        <f t="shared" si="63"/>
        <v>-4.6139984112375743E-2</v>
      </c>
    </row>
    <row r="990" spans="1:20" x14ac:dyDescent="0.35">
      <c r="A990">
        <v>2862.47</v>
      </c>
      <c r="B990">
        <v>1076.0726833244989</v>
      </c>
      <c r="C990" s="133">
        <f t="shared" si="60"/>
        <v>562.64895476064271</v>
      </c>
      <c r="D990" s="145">
        <v>45016.2336447989</v>
      </c>
      <c r="Q990" s="8">
        <v>45016.2336447989</v>
      </c>
      <c r="R990" s="176">
        <f t="shared" si="61"/>
        <v>562.64895476064271</v>
      </c>
      <c r="S990" s="175">
        <f t="shared" si="62"/>
        <v>558.00801515279068</v>
      </c>
      <c r="T990" s="175">
        <f t="shared" si="63"/>
        <v>-8.2483750633223218E-3</v>
      </c>
    </row>
    <row r="991" spans="1:20" x14ac:dyDescent="0.35">
      <c r="A991">
        <v>2862.47</v>
      </c>
      <c r="B991">
        <v>1128.813929099952</v>
      </c>
      <c r="C991" s="133">
        <f t="shared" si="60"/>
        <v>570.18341844285021</v>
      </c>
      <c r="D991" s="145">
        <v>54061.366139626101</v>
      </c>
      <c r="Q991" s="8">
        <v>54061.366139626101</v>
      </c>
      <c r="R991" s="176">
        <f t="shared" si="61"/>
        <v>570.18341844285021</v>
      </c>
      <c r="S991" s="175">
        <f t="shared" si="62"/>
        <v>570.00280307095727</v>
      </c>
      <c r="T991" s="175">
        <f t="shared" si="63"/>
        <v>-3.1676714202988343E-4</v>
      </c>
    </row>
    <row r="992" spans="1:20" x14ac:dyDescent="0.35">
      <c r="A992">
        <v>2862.47</v>
      </c>
      <c r="B992">
        <v>1238.7943135122268</v>
      </c>
      <c r="C992" s="133">
        <f t="shared" si="60"/>
        <v>585.89490193031816</v>
      </c>
      <c r="D992" s="145">
        <v>63550.072249703</v>
      </c>
      <c r="Q992" s="8">
        <v>63550.072249703</v>
      </c>
      <c r="R992" s="176">
        <f t="shared" si="61"/>
        <v>585.89490193031816</v>
      </c>
      <c r="S992" s="175">
        <f t="shared" si="62"/>
        <v>582.58581580993837</v>
      </c>
      <c r="T992" s="175">
        <f t="shared" si="63"/>
        <v>-5.6479175863751729E-3</v>
      </c>
    </row>
    <row r="993" spans="1:20" x14ac:dyDescent="0.35">
      <c r="A993">
        <v>2862.47</v>
      </c>
      <c r="B993">
        <v>1214.5547855602604</v>
      </c>
      <c r="C993" s="133">
        <f t="shared" si="60"/>
        <v>582.43211222289426</v>
      </c>
      <c r="D993" s="145">
        <v>71394.000753582499</v>
      </c>
      <c r="Q993" s="8">
        <v>71394.000753582499</v>
      </c>
      <c r="R993" s="176">
        <f t="shared" si="61"/>
        <v>582.43211222289426</v>
      </c>
      <c r="S993" s="175">
        <f t="shared" si="62"/>
        <v>592.98768210687786</v>
      </c>
      <c r="T993" s="175">
        <f t="shared" si="63"/>
        <v>1.8123262200804069E-2</v>
      </c>
    </row>
    <row r="994" spans="1:20" x14ac:dyDescent="0.35">
      <c r="A994">
        <v>2862.47</v>
      </c>
      <c r="B994">
        <v>766.62218111786865</v>
      </c>
      <c r="C994" s="133">
        <f t="shared" si="60"/>
        <v>518.44174015969554</v>
      </c>
      <c r="D994" s="145">
        <v>3495.45982983364</v>
      </c>
      <c r="Q994" s="8">
        <v>3495.45982983364</v>
      </c>
      <c r="R994" s="176">
        <f t="shared" si="61"/>
        <v>518.44174015969554</v>
      </c>
      <c r="S994" s="175">
        <f t="shared" si="62"/>
        <v>502.94714386168596</v>
      </c>
      <c r="T994" s="175">
        <f t="shared" si="63"/>
        <v>-2.9886861141305454E-2</v>
      </c>
    </row>
    <row r="995" spans="1:20" x14ac:dyDescent="0.35">
      <c r="A995">
        <v>2862.47</v>
      </c>
      <c r="B995">
        <v>883.77436616783518</v>
      </c>
      <c r="C995" s="133">
        <f t="shared" si="60"/>
        <v>535.17776659540493</v>
      </c>
      <c r="D995" s="145">
        <v>14172.2970393051</v>
      </c>
      <c r="Q995" s="8">
        <v>14172.2970393051</v>
      </c>
      <c r="R995" s="176">
        <f t="shared" si="61"/>
        <v>535.17776659540493</v>
      </c>
      <c r="S995" s="175">
        <f t="shared" si="62"/>
        <v>517.10574220589365</v>
      </c>
      <c r="T995" s="175">
        <f t="shared" si="63"/>
        <v>-3.3768264523540537E-2</v>
      </c>
    </row>
    <row r="996" spans="1:20" x14ac:dyDescent="0.35">
      <c r="A996">
        <v>2862.47</v>
      </c>
      <c r="B996">
        <v>934.22935743677692</v>
      </c>
      <c r="C996" s="133">
        <f t="shared" si="60"/>
        <v>542.3856224909681</v>
      </c>
      <c r="D996" s="145">
        <v>23954.0527728093</v>
      </c>
      <c r="Q996" s="8">
        <v>23954.0527728093</v>
      </c>
      <c r="R996" s="176">
        <f t="shared" si="61"/>
        <v>542.3856224909681</v>
      </c>
      <c r="S996" s="175">
        <f t="shared" si="62"/>
        <v>530.07736927247242</v>
      </c>
      <c r="T996" s="175">
        <f t="shared" si="63"/>
        <v>-2.2692808784216312E-2</v>
      </c>
    </row>
    <row r="997" spans="1:20" x14ac:dyDescent="0.35">
      <c r="A997">
        <v>2862.47</v>
      </c>
      <c r="B997">
        <v>1114.4855651871658</v>
      </c>
      <c r="C997" s="133">
        <f t="shared" si="60"/>
        <v>568.13650931245218</v>
      </c>
      <c r="D997" s="145">
        <v>31081.371963744201</v>
      </c>
      <c r="Q997" s="8">
        <v>31081.371963744201</v>
      </c>
      <c r="R997" s="176">
        <f t="shared" si="61"/>
        <v>568.13650931245218</v>
      </c>
      <c r="S997" s="175">
        <f t="shared" si="62"/>
        <v>539.52893697136824</v>
      </c>
      <c r="T997" s="175">
        <f t="shared" si="63"/>
        <v>-5.0353342677632695E-2</v>
      </c>
    </row>
    <row r="998" spans="1:20" x14ac:dyDescent="0.35">
      <c r="A998">
        <v>2862.47</v>
      </c>
      <c r="B998">
        <v>1096.166149842363</v>
      </c>
      <c r="C998" s="133">
        <f t="shared" si="60"/>
        <v>565.51944997748046</v>
      </c>
      <c r="D998" s="145">
        <v>45016.2336447989</v>
      </c>
      <c r="Q998" s="8">
        <v>45016.2336447989</v>
      </c>
      <c r="R998" s="176">
        <f t="shared" si="61"/>
        <v>565.51944997748046</v>
      </c>
      <c r="S998" s="175">
        <f t="shared" si="62"/>
        <v>558.00801515279068</v>
      </c>
      <c r="T998" s="175">
        <f t="shared" si="63"/>
        <v>-1.3282363365201499E-2</v>
      </c>
    </row>
    <row r="999" spans="1:20" x14ac:dyDescent="0.35">
      <c r="A999">
        <v>2862.47</v>
      </c>
      <c r="B999">
        <v>1140.2649950966629</v>
      </c>
      <c r="C999" s="133">
        <f t="shared" si="60"/>
        <v>571.81928501380901</v>
      </c>
      <c r="D999" s="145">
        <v>54061.366139626101</v>
      </c>
      <c r="Q999" s="8">
        <v>54061.366139626101</v>
      </c>
      <c r="R999" s="176">
        <f t="shared" si="61"/>
        <v>571.81928501380901</v>
      </c>
      <c r="S999" s="175">
        <f t="shared" si="62"/>
        <v>570.00280307095727</v>
      </c>
      <c r="T999" s="175">
        <f t="shared" si="63"/>
        <v>-3.1766713548457837E-3</v>
      </c>
    </row>
    <row r="1000" spans="1:20" x14ac:dyDescent="0.35">
      <c r="A1000">
        <v>2862.47</v>
      </c>
      <c r="B1000">
        <v>1218.4585448403659</v>
      </c>
      <c r="C1000" s="133">
        <f t="shared" si="60"/>
        <v>582.98979212005224</v>
      </c>
      <c r="D1000" s="145">
        <v>63550.072249703</v>
      </c>
      <c r="Q1000" s="8">
        <v>63550.072249703</v>
      </c>
      <c r="R1000" s="176">
        <f t="shared" si="61"/>
        <v>582.98979212005224</v>
      </c>
      <c r="S1000" s="175">
        <f t="shared" si="62"/>
        <v>582.58581580993837</v>
      </c>
      <c r="T1000" s="175">
        <f t="shared" si="63"/>
        <v>-6.9293890832089478E-4</v>
      </c>
    </row>
    <row r="1001" spans="1:20" x14ac:dyDescent="0.35">
      <c r="A1001">
        <v>2862.47</v>
      </c>
      <c r="B1001">
        <v>1208.7974311877324</v>
      </c>
      <c r="C1001" s="133">
        <f t="shared" si="60"/>
        <v>581.60963302681887</v>
      </c>
      <c r="D1001" s="145">
        <v>71394.000753582499</v>
      </c>
      <c r="Q1001" s="8">
        <v>71394.000753582499</v>
      </c>
      <c r="R1001" s="176">
        <f t="shared" si="61"/>
        <v>581.60963302681887</v>
      </c>
      <c r="S1001" s="175">
        <f t="shared" si="62"/>
        <v>592.98768210687786</v>
      </c>
      <c r="T1001" s="175">
        <f t="shared" si="63"/>
        <v>1.9563034093581289E-2</v>
      </c>
    </row>
    <row r="1002" spans="1:20" x14ac:dyDescent="0.35">
      <c r="A1002">
        <v>2862.47</v>
      </c>
      <c r="B1002">
        <v>770.35673013110465</v>
      </c>
      <c r="C1002" s="133">
        <f t="shared" si="60"/>
        <v>518.97524716158637</v>
      </c>
      <c r="D1002" s="145">
        <v>3495.45982983364</v>
      </c>
      <c r="Q1002" s="8">
        <v>3495.45982983364</v>
      </c>
      <c r="R1002" s="176">
        <f t="shared" si="61"/>
        <v>518.97524716158637</v>
      </c>
      <c r="S1002" s="175">
        <f t="shared" si="62"/>
        <v>502.94714386168596</v>
      </c>
      <c r="T1002" s="175">
        <f t="shared" si="63"/>
        <v>-3.0884138285134699E-2</v>
      </c>
    </row>
    <row r="1003" spans="1:20" x14ac:dyDescent="0.35">
      <c r="A1003">
        <v>2862.47</v>
      </c>
      <c r="B1003">
        <v>884.49309145085476</v>
      </c>
      <c r="C1003" s="133">
        <f t="shared" si="60"/>
        <v>535.28044163583638</v>
      </c>
      <c r="D1003" s="145">
        <v>14172.2970393051</v>
      </c>
      <c r="Q1003" s="8">
        <v>14172.2970393051</v>
      </c>
      <c r="R1003" s="176">
        <f t="shared" si="61"/>
        <v>535.28044163583638</v>
      </c>
      <c r="S1003" s="175">
        <f t="shared" si="62"/>
        <v>517.10574220589365</v>
      </c>
      <c r="T1003" s="175">
        <f t="shared" si="63"/>
        <v>-3.3953602665548921E-2</v>
      </c>
    </row>
    <row r="1004" spans="1:20" x14ac:dyDescent="0.35">
      <c r="A1004">
        <v>2862.47</v>
      </c>
      <c r="B1004">
        <v>935.93934861805758</v>
      </c>
      <c r="C1004" s="133">
        <f t="shared" si="60"/>
        <v>542.6299069454368</v>
      </c>
      <c r="D1004" s="145">
        <v>23954.0527728093</v>
      </c>
      <c r="Q1004" s="8">
        <v>23954.0527728093</v>
      </c>
      <c r="R1004" s="176">
        <f t="shared" si="61"/>
        <v>542.6299069454368</v>
      </c>
      <c r="S1004" s="175">
        <f t="shared" si="62"/>
        <v>530.07736927247242</v>
      </c>
      <c r="T1004" s="175">
        <f t="shared" si="63"/>
        <v>-2.3132778920397001E-2</v>
      </c>
    </row>
    <row r="1005" spans="1:20" x14ac:dyDescent="0.35">
      <c r="A1005">
        <v>2862.47</v>
      </c>
      <c r="B1005">
        <v>1114.3418920305935</v>
      </c>
      <c r="C1005" s="133">
        <f t="shared" si="60"/>
        <v>568.11598457579908</v>
      </c>
      <c r="D1005" s="145">
        <v>31081.371963744201</v>
      </c>
      <c r="Q1005" s="8">
        <v>31081.371963744201</v>
      </c>
      <c r="R1005" s="176">
        <f t="shared" si="61"/>
        <v>568.11598457579908</v>
      </c>
      <c r="S1005" s="175">
        <f t="shared" si="62"/>
        <v>539.52893697136824</v>
      </c>
      <c r="T1005" s="175">
        <f t="shared" si="63"/>
        <v>-5.0319034106699578E-2</v>
      </c>
    </row>
    <row r="1006" spans="1:20" x14ac:dyDescent="0.35">
      <c r="A1006">
        <v>2862.47</v>
      </c>
      <c r="B1006">
        <v>1095.8956335967825</v>
      </c>
      <c r="C1006" s="133">
        <f t="shared" si="60"/>
        <v>565.48080479954035</v>
      </c>
      <c r="D1006" s="145">
        <v>45016.2336447989</v>
      </c>
      <c r="Q1006" s="8">
        <v>45016.2336447989</v>
      </c>
      <c r="R1006" s="176">
        <f t="shared" si="61"/>
        <v>565.48080479954035</v>
      </c>
      <c r="S1006" s="175">
        <f t="shared" si="62"/>
        <v>558.00801515279068</v>
      </c>
      <c r="T1006" s="175">
        <f t="shared" si="63"/>
        <v>-1.321493069848545E-2</v>
      </c>
    </row>
    <row r="1007" spans="1:20" x14ac:dyDescent="0.35">
      <c r="A1007">
        <v>2862.47</v>
      </c>
      <c r="B1007">
        <v>1139.9607302227769</v>
      </c>
      <c r="C1007" s="133">
        <f t="shared" si="60"/>
        <v>571.77581860325381</v>
      </c>
      <c r="D1007" s="145">
        <v>54061.366139626101</v>
      </c>
      <c r="Q1007" s="8">
        <v>54061.366139626101</v>
      </c>
      <c r="R1007" s="176">
        <f t="shared" si="61"/>
        <v>571.77581860325381</v>
      </c>
      <c r="S1007" s="175">
        <f t="shared" si="62"/>
        <v>570.00280307095727</v>
      </c>
      <c r="T1007" s="175">
        <f t="shared" si="63"/>
        <v>-3.1008928230432664E-3</v>
      </c>
    </row>
    <row r="1008" spans="1:20" x14ac:dyDescent="0.35">
      <c r="A1008">
        <v>2862.47</v>
      </c>
      <c r="B1008">
        <v>1218.3185607920464</v>
      </c>
      <c r="C1008" s="133">
        <f t="shared" si="60"/>
        <v>582.96979439886377</v>
      </c>
      <c r="D1008" s="145">
        <v>63550.072249703</v>
      </c>
      <c r="Q1008" s="8">
        <v>63550.072249703</v>
      </c>
      <c r="R1008" s="176">
        <f t="shared" si="61"/>
        <v>582.96979439886377</v>
      </c>
      <c r="S1008" s="175">
        <f t="shared" si="62"/>
        <v>582.58581580993837</v>
      </c>
      <c r="T1008" s="175">
        <f t="shared" si="63"/>
        <v>-6.5865949250654143E-4</v>
      </c>
    </row>
    <row r="1009" spans="1:20" x14ac:dyDescent="0.35">
      <c r="A1009">
        <v>2862.47</v>
      </c>
      <c r="B1009">
        <v>1208.3161635964298</v>
      </c>
      <c r="C1009" s="133">
        <f t="shared" si="60"/>
        <v>581.54088051377562</v>
      </c>
      <c r="D1009" s="145">
        <v>71394.000753582499</v>
      </c>
      <c r="Q1009" s="8">
        <v>71394.000753582499</v>
      </c>
      <c r="R1009" s="176">
        <f t="shared" si="61"/>
        <v>581.54088051377562</v>
      </c>
      <c r="S1009" s="175">
        <f t="shared" si="62"/>
        <v>592.98768210687786</v>
      </c>
      <c r="T1009" s="175">
        <f t="shared" si="63"/>
        <v>1.9683571657059362E-2</v>
      </c>
    </row>
    <row r="1010" spans="1:20" x14ac:dyDescent="0.35">
      <c r="A1010">
        <v>2862.47</v>
      </c>
      <c r="B1010">
        <v>761.21322915093242</v>
      </c>
      <c r="C1010" s="133">
        <f t="shared" si="60"/>
        <v>517.66903273584751</v>
      </c>
      <c r="D1010" s="145">
        <v>3495.45982983364</v>
      </c>
      <c r="Q1010" s="8">
        <v>3495.45982983364</v>
      </c>
      <c r="R1010" s="176">
        <f t="shared" si="61"/>
        <v>517.66903273584751</v>
      </c>
      <c r="S1010" s="175">
        <f t="shared" si="62"/>
        <v>502.94714386168596</v>
      </c>
      <c r="T1010" s="175">
        <f t="shared" si="63"/>
        <v>-2.84388053818041E-2</v>
      </c>
    </row>
    <row r="1011" spans="1:20" x14ac:dyDescent="0.35">
      <c r="A1011">
        <v>2862.47</v>
      </c>
      <c r="B1011">
        <v>881.30520345853529</v>
      </c>
      <c r="C1011" s="133">
        <f t="shared" si="60"/>
        <v>534.82502906550496</v>
      </c>
      <c r="D1011" s="145">
        <v>14172.2970393051</v>
      </c>
      <c r="Q1011" s="8">
        <v>14172.2970393051</v>
      </c>
      <c r="R1011" s="176">
        <f t="shared" si="61"/>
        <v>534.82502906550496</v>
      </c>
      <c r="S1011" s="175">
        <f t="shared" si="62"/>
        <v>517.10574220589365</v>
      </c>
      <c r="T1011" s="175">
        <f t="shared" si="63"/>
        <v>-3.3130997796741224E-2</v>
      </c>
    </row>
    <row r="1012" spans="1:20" x14ac:dyDescent="0.35">
      <c r="A1012">
        <v>2862.47</v>
      </c>
      <c r="B1012">
        <v>935.94699937481028</v>
      </c>
      <c r="C1012" s="133">
        <f t="shared" si="60"/>
        <v>542.63099991068714</v>
      </c>
      <c r="D1012" s="145">
        <v>23954.0527728093</v>
      </c>
      <c r="Q1012" s="8">
        <v>23954.0527728093</v>
      </c>
      <c r="R1012" s="176">
        <f t="shared" si="61"/>
        <v>542.63099991068714</v>
      </c>
      <c r="S1012" s="175">
        <f t="shared" si="62"/>
        <v>530.07736927247242</v>
      </c>
      <c r="T1012" s="175">
        <f t="shared" si="63"/>
        <v>-2.313474652255576E-2</v>
      </c>
    </row>
    <row r="1013" spans="1:20" x14ac:dyDescent="0.35">
      <c r="A1013">
        <v>2862.47</v>
      </c>
      <c r="B1013">
        <v>1118.1933986672129</v>
      </c>
      <c r="C1013" s="133">
        <f t="shared" si="60"/>
        <v>568.66619980960184</v>
      </c>
      <c r="D1013" s="145">
        <v>31081.371963744201</v>
      </c>
      <c r="Q1013" s="8">
        <v>31081.371963744201</v>
      </c>
      <c r="R1013" s="176">
        <f t="shared" si="61"/>
        <v>568.66619980960184</v>
      </c>
      <c r="S1013" s="175">
        <f t="shared" si="62"/>
        <v>539.52893697136824</v>
      </c>
      <c r="T1013" s="175">
        <f t="shared" si="63"/>
        <v>-5.1237901686418508E-2</v>
      </c>
    </row>
    <row r="1014" spans="1:20" x14ac:dyDescent="0.35">
      <c r="A1014">
        <v>2862.47</v>
      </c>
      <c r="B1014">
        <v>1096.3289823812879</v>
      </c>
      <c r="C1014" s="133">
        <f t="shared" si="60"/>
        <v>565.54271176875534</v>
      </c>
      <c r="D1014" s="145">
        <v>45016.2336447989</v>
      </c>
      <c r="Q1014" s="8">
        <v>45016.2336447989</v>
      </c>
      <c r="R1014" s="176">
        <f t="shared" si="61"/>
        <v>565.54271176875534</v>
      </c>
      <c r="S1014" s="175">
        <f t="shared" si="62"/>
        <v>558.00801515279068</v>
      </c>
      <c r="T1014" s="175">
        <f t="shared" si="63"/>
        <v>-1.3322948840414961E-2</v>
      </c>
    </row>
    <row r="1015" spans="1:20" x14ac:dyDescent="0.35">
      <c r="A1015">
        <v>2862.47</v>
      </c>
      <c r="B1015">
        <v>1142.7988049854214</v>
      </c>
      <c r="C1015" s="133">
        <f t="shared" si="60"/>
        <v>572.18125785506015</v>
      </c>
      <c r="D1015" s="145">
        <v>54061.366139626101</v>
      </c>
      <c r="Q1015" s="8">
        <v>54061.366139626101</v>
      </c>
      <c r="R1015" s="176">
        <f t="shared" si="61"/>
        <v>572.18125785506015</v>
      </c>
      <c r="S1015" s="175">
        <f t="shared" si="62"/>
        <v>570.00280307095727</v>
      </c>
      <c r="T1015" s="175">
        <f t="shared" si="63"/>
        <v>-3.8072809170108801E-3</v>
      </c>
    </row>
    <row r="1016" spans="1:20" x14ac:dyDescent="0.35">
      <c r="A1016">
        <v>2862.47</v>
      </c>
      <c r="B1016">
        <v>1236.9949904214909</v>
      </c>
      <c r="C1016" s="133">
        <f t="shared" si="60"/>
        <v>585.63785577449869</v>
      </c>
      <c r="D1016" s="145">
        <v>63550.072249703</v>
      </c>
      <c r="Q1016" s="8">
        <v>63550.072249703</v>
      </c>
      <c r="R1016" s="176">
        <f t="shared" si="61"/>
        <v>585.63785577449869</v>
      </c>
      <c r="S1016" s="175">
        <f t="shared" si="62"/>
        <v>582.58581580993837</v>
      </c>
      <c r="T1016" s="175">
        <f t="shared" si="63"/>
        <v>-5.2114799862519323E-3</v>
      </c>
    </row>
    <row r="1017" spans="1:20" x14ac:dyDescent="0.35">
      <c r="A1017">
        <v>2862.47</v>
      </c>
      <c r="B1017">
        <v>1236.8215277995355</v>
      </c>
      <c r="C1017" s="133">
        <f t="shared" si="60"/>
        <v>585.61307539993356</v>
      </c>
      <c r="D1017" s="145">
        <v>71394.000753582499</v>
      </c>
      <c r="Q1017" s="8">
        <v>71394.000753582499</v>
      </c>
      <c r="R1017" s="176">
        <f t="shared" si="61"/>
        <v>585.61307539993356</v>
      </c>
      <c r="S1017" s="175">
        <f t="shared" si="62"/>
        <v>592.98768210687786</v>
      </c>
      <c r="T1017" s="175">
        <f t="shared" si="63"/>
        <v>1.2592967979596414E-2</v>
      </c>
    </row>
    <row r="1018" spans="1:20" x14ac:dyDescent="0.35">
      <c r="A1018">
        <v>2862.47</v>
      </c>
      <c r="B1018">
        <v>765.29579260389914</v>
      </c>
      <c r="C1018" s="133">
        <f t="shared" si="60"/>
        <v>518.25225608627136</v>
      </c>
      <c r="D1018" s="145">
        <v>3495.45982983364</v>
      </c>
      <c r="Q1018" s="8">
        <v>3495.45982983364</v>
      </c>
      <c r="R1018" s="176">
        <f t="shared" si="61"/>
        <v>518.25225608627136</v>
      </c>
      <c r="S1018" s="175">
        <f t="shared" si="62"/>
        <v>502.94714386168596</v>
      </c>
      <c r="T1018" s="175">
        <f t="shared" si="63"/>
        <v>-2.9532167095935646E-2</v>
      </c>
    </row>
    <row r="1019" spans="1:20" x14ac:dyDescent="0.35">
      <c r="A1019">
        <v>2862.47</v>
      </c>
      <c r="B1019">
        <v>882.36508276631025</v>
      </c>
      <c r="C1019" s="133">
        <f t="shared" si="60"/>
        <v>534.97644039518707</v>
      </c>
      <c r="D1019" s="145">
        <v>14172.2970393051</v>
      </c>
      <c r="Q1019" s="8">
        <v>14172.2970393051</v>
      </c>
      <c r="R1019" s="176">
        <f t="shared" si="61"/>
        <v>534.97644039518707</v>
      </c>
      <c r="S1019" s="175">
        <f t="shared" si="62"/>
        <v>517.10574220589365</v>
      </c>
      <c r="T1019" s="175">
        <f t="shared" si="63"/>
        <v>-3.3404645214081485E-2</v>
      </c>
    </row>
    <row r="1020" spans="1:20" x14ac:dyDescent="0.35">
      <c r="A1020">
        <v>2862.47</v>
      </c>
      <c r="B1020">
        <v>938.15777453663532</v>
      </c>
      <c r="C1020" s="133">
        <f t="shared" si="60"/>
        <v>542.94682493380503</v>
      </c>
      <c r="D1020" s="145">
        <v>23954.0527728093</v>
      </c>
      <c r="Q1020" s="8">
        <v>23954.0527728093</v>
      </c>
      <c r="R1020" s="176">
        <f t="shared" si="61"/>
        <v>542.94682493380503</v>
      </c>
      <c r="S1020" s="175">
        <f t="shared" si="62"/>
        <v>530.07736927247242</v>
      </c>
      <c r="T1020" s="175">
        <f t="shared" si="63"/>
        <v>-2.3702976185378088E-2</v>
      </c>
    </row>
    <row r="1021" spans="1:20" x14ac:dyDescent="0.35">
      <c r="A1021">
        <v>2862.47</v>
      </c>
      <c r="B1021">
        <v>1117.7958695665407</v>
      </c>
      <c r="C1021" s="133">
        <f t="shared" si="60"/>
        <v>568.60940993807719</v>
      </c>
      <c r="D1021" s="145">
        <v>31081.371963744201</v>
      </c>
      <c r="Q1021" s="8">
        <v>31081.371963744201</v>
      </c>
      <c r="R1021" s="176">
        <f t="shared" si="61"/>
        <v>568.60940993807719</v>
      </c>
      <c r="S1021" s="175">
        <f t="shared" si="62"/>
        <v>539.52893697136824</v>
      </c>
      <c r="T1021" s="175">
        <f t="shared" si="63"/>
        <v>-5.114314406065823E-2</v>
      </c>
    </row>
    <row r="1022" spans="1:20" x14ac:dyDescent="0.35">
      <c r="A1022">
        <v>2862.47</v>
      </c>
      <c r="B1022">
        <v>1096.2242819440214</v>
      </c>
      <c r="C1022" s="133">
        <f t="shared" si="60"/>
        <v>565.52775456343159</v>
      </c>
      <c r="D1022" s="145">
        <v>45016.2336447989</v>
      </c>
      <c r="Q1022" s="8">
        <v>45016.2336447989</v>
      </c>
      <c r="R1022" s="176">
        <f t="shared" si="61"/>
        <v>565.52775456343159</v>
      </c>
      <c r="S1022" s="175">
        <f t="shared" si="62"/>
        <v>558.00801515279068</v>
      </c>
      <c r="T1022" s="175">
        <f t="shared" si="63"/>
        <v>-1.3296852983715857E-2</v>
      </c>
    </row>
    <row r="1023" spans="1:20" x14ac:dyDescent="0.35">
      <c r="A1023">
        <v>2862.47</v>
      </c>
      <c r="B1023">
        <v>1142.9047492518437</v>
      </c>
      <c r="C1023" s="133">
        <f t="shared" si="60"/>
        <v>572.19639275026327</v>
      </c>
      <c r="D1023" s="145">
        <v>54061.366139626101</v>
      </c>
      <c r="Q1023" s="8">
        <v>54061.366139626101</v>
      </c>
      <c r="R1023" s="176">
        <f t="shared" si="61"/>
        <v>572.19639275026327</v>
      </c>
      <c r="S1023" s="175">
        <f t="shared" si="62"/>
        <v>570.00280307095727</v>
      </c>
      <c r="T1023" s="175">
        <f t="shared" si="63"/>
        <v>-3.8336307378005197E-3</v>
      </c>
    </row>
    <row r="1024" spans="1:20" x14ac:dyDescent="0.35">
      <c r="A1024">
        <v>2862.47</v>
      </c>
      <c r="B1024">
        <v>1236.9815889033048</v>
      </c>
      <c r="C1024" s="133">
        <f t="shared" si="60"/>
        <v>585.63594127190061</v>
      </c>
      <c r="D1024" s="145">
        <v>63550.072249703</v>
      </c>
      <c r="Q1024" s="8">
        <v>63550.072249703</v>
      </c>
      <c r="R1024" s="176">
        <f t="shared" si="61"/>
        <v>585.63594127190061</v>
      </c>
      <c r="S1024" s="175">
        <f t="shared" si="62"/>
        <v>582.58581580993837</v>
      </c>
      <c r="T1024" s="175">
        <f t="shared" si="63"/>
        <v>-5.2082279228592432E-3</v>
      </c>
    </row>
    <row r="1025" spans="1:20" x14ac:dyDescent="0.35">
      <c r="A1025">
        <v>2862.47</v>
      </c>
      <c r="B1025">
        <v>1237.0987339105577</v>
      </c>
      <c r="C1025" s="133">
        <f t="shared" si="60"/>
        <v>585.65267627293667</v>
      </c>
      <c r="D1025" s="145">
        <v>71394.000753582499</v>
      </c>
      <c r="Q1025" s="8">
        <v>71394.000753582499</v>
      </c>
      <c r="R1025" s="176">
        <f t="shared" si="61"/>
        <v>585.65267627293667</v>
      </c>
      <c r="S1025" s="175">
        <f t="shared" si="62"/>
        <v>592.98768210687786</v>
      </c>
      <c r="T1025" s="175">
        <f t="shared" si="63"/>
        <v>1.2524498104611759E-2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9624-F68C-4FB6-8466-30E9262557B0}">
  <dimension ref="A1:T25"/>
  <sheetViews>
    <sheetView workbookViewId="0">
      <selection activeCell="B12" sqref="B12:T13"/>
    </sheetView>
  </sheetViews>
  <sheetFormatPr defaultRowHeight="14.5" x14ac:dyDescent="0.35"/>
  <cols>
    <col min="2" max="3" width="10.81640625" customWidth="1"/>
    <col min="4" max="4" width="12.81640625" customWidth="1"/>
    <col min="6" max="6" width="11.81640625" customWidth="1"/>
    <col min="11" max="11" width="12.08984375" customWidth="1"/>
  </cols>
  <sheetData>
    <row r="1" spans="1:20" s="72" customFormat="1" ht="29" x14ac:dyDescent="0.35">
      <c r="A1" s="177"/>
      <c r="B1" s="177" t="s">
        <v>2291</v>
      </c>
      <c r="C1" s="177" t="s">
        <v>2292</v>
      </c>
      <c r="D1" s="177" t="s">
        <v>2293</v>
      </c>
      <c r="F1" t="s">
        <v>2294</v>
      </c>
      <c r="L1" t="s">
        <v>2248</v>
      </c>
    </row>
    <row r="2" spans="1:20" x14ac:dyDescent="0.35">
      <c r="A2" s="178">
        <v>10</v>
      </c>
      <c r="B2" s="179">
        <v>32.543672413793104</v>
      </c>
      <c r="C2" s="179">
        <f>5262/580</f>
        <v>9.0724137931034488</v>
      </c>
      <c r="D2" s="178">
        <v>54.73</v>
      </c>
    </row>
    <row r="3" spans="1:20" x14ac:dyDescent="0.35">
      <c r="A3" s="178">
        <v>23.84</v>
      </c>
      <c r="B3" s="179">
        <v>77.584086206896544</v>
      </c>
      <c r="C3" s="178"/>
      <c r="D3" s="178"/>
      <c r="F3" s="7" t="s">
        <v>2295</v>
      </c>
      <c r="H3" t="s">
        <v>2317</v>
      </c>
      <c r="L3" t="s">
        <v>2299</v>
      </c>
      <c r="M3" t="s">
        <v>2316</v>
      </c>
    </row>
    <row r="4" spans="1:20" x14ac:dyDescent="0.35">
      <c r="F4" s="7" t="s">
        <v>2289</v>
      </c>
      <c r="H4" t="s">
        <v>2301</v>
      </c>
      <c r="L4" t="s">
        <v>1166</v>
      </c>
      <c r="M4" t="s">
        <v>2300</v>
      </c>
    </row>
    <row r="5" spans="1:20" x14ac:dyDescent="0.35">
      <c r="B5" s="7" t="s">
        <v>2298</v>
      </c>
    </row>
    <row r="7" spans="1:20" x14ac:dyDescent="0.35">
      <c r="A7" s="205" t="s">
        <v>2296</v>
      </c>
      <c r="B7" s="205"/>
      <c r="C7" s="206" t="s">
        <v>2318</v>
      </c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</row>
    <row r="8" spans="1:20" x14ac:dyDescent="0.35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</row>
    <row r="9" spans="1:20" x14ac:dyDescent="0.35">
      <c r="A9" s="205" t="s">
        <v>2297</v>
      </c>
      <c r="B9" s="205"/>
      <c r="C9" s="206" t="s">
        <v>2313</v>
      </c>
      <c r="D9" s="206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06"/>
      <c r="P9" s="206"/>
      <c r="Q9" s="206"/>
      <c r="R9" s="206"/>
    </row>
    <row r="10" spans="1:20" x14ac:dyDescent="0.35">
      <c r="A10" s="60"/>
      <c r="B10" s="60"/>
    </row>
    <row r="11" spans="1:20" x14ac:dyDescent="0.35">
      <c r="A11" t="s">
        <v>2302</v>
      </c>
    </row>
    <row r="12" spans="1:20" x14ac:dyDescent="0.35">
      <c r="B12" s="203" t="s">
        <v>2304</v>
      </c>
      <c r="C12" s="203"/>
      <c r="D12" s="203"/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</row>
    <row r="13" spans="1:20" ht="14.4" customHeight="1" x14ac:dyDescent="0.35"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3"/>
      <c r="Q13" s="203"/>
      <c r="R13" s="203"/>
      <c r="S13" s="203"/>
      <c r="T13" s="203"/>
    </row>
    <row r="14" spans="1:20" x14ac:dyDescent="0.35"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</row>
    <row r="15" spans="1:20" x14ac:dyDescent="0.35">
      <c r="B15" s="203" t="s">
        <v>2303</v>
      </c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3"/>
      <c r="Q15" s="203"/>
      <c r="R15" s="203"/>
      <c r="S15" s="203"/>
      <c r="T15" s="203"/>
    </row>
    <row r="16" spans="1:20" x14ac:dyDescent="0.35">
      <c r="B16" s="203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3"/>
      <c r="Q16" s="203"/>
      <c r="R16" s="203"/>
      <c r="S16" s="203"/>
      <c r="T16" s="203"/>
    </row>
    <row r="17" spans="2:20" ht="14.4" customHeight="1" x14ac:dyDescent="0.35"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</row>
    <row r="18" spans="2:20" x14ac:dyDescent="0.35">
      <c r="B18" s="204" t="s">
        <v>2305</v>
      </c>
      <c r="C18" s="204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T18" s="204"/>
    </row>
    <row r="19" spans="2:20" x14ac:dyDescent="0.35">
      <c r="B19" s="204"/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T19" s="204"/>
    </row>
    <row r="20" spans="2:20" ht="14.4" customHeight="1" x14ac:dyDescent="0.35">
      <c r="B20" s="204"/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4"/>
    </row>
    <row r="21" spans="2:20" x14ac:dyDescent="0.35"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</row>
    <row r="22" spans="2:20" x14ac:dyDescent="0.35">
      <c r="B22" s="204" t="s">
        <v>2306</v>
      </c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T22" s="204"/>
    </row>
    <row r="23" spans="2:20" x14ac:dyDescent="0.35">
      <c r="B23" s="204"/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4"/>
    </row>
    <row r="25" spans="2:20" x14ac:dyDescent="0.35">
      <c r="B25" t="s">
        <v>2314</v>
      </c>
    </row>
  </sheetData>
  <mergeCells count="8">
    <mergeCell ref="B12:T13"/>
    <mergeCell ref="B15:T16"/>
    <mergeCell ref="B18:T20"/>
    <mergeCell ref="B22:T23"/>
    <mergeCell ref="A7:B7"/>
    <mergeCell ref="A9:B9"/>
    <mergeCell ref="C7:R7"/>
    <mergeCell ref="C9:R9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98C3-9026-4675-9C1C-6E006E495C6B}">
  <dimension ref="A1:W2049"/>
  <sheetViews>
    <sheetView zoomScale="90" zoomScaleNormal="90" workbookViewId="0">
      <selection activeCell="N16" sqref="N16"/>
    </sheetView>
  </sheetViews>
  <sheetFormatPr defaultRowHeight="14.5" x14ac:dyDescent="0.35"/>
  <cols>
    <col min="3" max="5" width="8.90625" style="130"/>
    <col min="6" max="6" width="8.90625" style="149"/>
    <col min="7" max="14" width="8.90625" style="130"/>
    <col min="17" max="17" width="11.08984375" bestFit="1" customWidth="1"/>
    <col min="18" max="19" width="10" bestFit="1" customWidth="1"/>
    <col min="20" max="20" width="11.08984375" bestFit="1" customWidth="1"/>
    <col min="21" max="21" width="10" bestFit="1" customWidth="1"/>
  </cols>
  <sheetData>
    <row r="1" spans="1:23" ht="76.5" x14ac:dyDescent="0.35">
      <c r="A1" s="55" t="s">
        <v>1103</v>
      </c>
      <c r="B1" s="147" t="s">
        <v>2307</v>
      </c>
      <c r="C1" s="2" t="s">
        <v>1134</v>
      </c>
      <c r="D1" s="2" t="s">
        <v>4</v>
      </c>
      <c r="E1" s="2" t="s">
        <v>31</v>
      </c>
      <c r="F1" s="148" t="s">
        <v>31</v>
      </c>
      <c r="G1" s="2" t="s">
        <v>32</v>
      </c>
      <c r="H1" s="2" t="s">
        <v>32</v>
      </c>
      <c r="I1" s="2" t="s">
        <v>33</v>
      </c>
      <c r="J1" s="2" t="s">
        <v>33</v>
      </c>
      <c r="K1" s="2" t="s">
        <v>36</v>
      </c>
      <c r="L1" s="2" t="s">
        <v>36</v>
      </c>
      <c r="M1" s="2" t="s">
        <v>2308</v>
      </c>
      <c r="N1" s="2" t="s">
        <v>1121</v>
      </c>
      <c r="O1" s="69" t="s">
        <v>1123</v>
      </c>
      <c r="Q1" s="147" t="s">
        <v>2309</v>
      </c>
      <c r="R1" s="147" t="s">
        <v>2286</v>
      </c>
      <c r="S1" s="147"/>
      <c r="T1" s="147"/>
    </row>
    <row r="2" spans="1:23" x14ac:dyDescent="0.35">
      <c r="A2" s="8">
        <v>3495.45982983364</v>
      </c>
      <c r="B2">
        <v>580</v>
      </c>
      <c r="C2" s="130" t="s">
        <v>1166</v>
      </c>
      <c r="D2" s="130">
        <v>580</v>
      </c>
      <c r="E2" s="130" t="s">
        <v>1071</v>
      </c>
      <c r="F2" s="149">
        <f>IF(E2="LI01",10,23.84)</f>
        <v>10</v>
      </c>
      <c r="G2" s="130" t="s">
        <v>1073</v>
      </c>
      <c r="H2" s="130">
        <f>IF(G2="ENT01",1,2)</f>
        <v>1</v>
      </c>
      <c r="I2" s="130" t="s">
        <v>1075</v>
      </c>
      <c r="J2" s="130">
        <f>IF(I2="ENV01",1,2)</f>
        <v>1</v>
      </c>
      <c r="K2" s="130" t="s">
        <v>1083</v>
      </c>
      <c r="L2" s="130">
        <f>IF(K2="ZVDF01",1,0)</f>
        <v>1</v>
      </c>
      <c r="M2" s="130">
        <v>7</v>
      </c>
      <c r="N2" s="130">
        <v>73121.36</v>
      </c>
      <c r="O2" s="3">
        <v>122.0635</v>
      </c>
      <c r="Q2" s="143">
        <f>IF(C2="Splitao",((43.828+A2*0.000816+F2*0.605+H2*-5.235+J2*-4.785+L2*3.61+3.146*F2+9.07+54.73)*B2+M2*(494.524+B2*0.00184))/B2,(((25.4755+A2*0.00031+F2*0.2864+H2*-0.5815+J2*-1.7506+L2*0.77039)+3.25*F2+9.07+54.73)*B2+M2*(498.3118+A2*0.001326))/B2)</f>
        <v>130.23142988887</v>
      </c>
      <c r="R2" s="143">
        <f>Q2/O2-1</f>
        <v>6.6915416065162825E-2</v>
      </c>
      <c r="S2" s="143"/>
      <c r="T2" s="143" t="s">
        <v>2310</v>
      </c>
      <c r="U2" s="143">
        <f>LARGE(R2:R2049,1)</f>
        <v>0.14996115782635933</v>
      </c>
      <c r="V2" s="143"/>
    </row>
    <row r="3" spans="1:23" x14ac:dyDescent="0.35">
      <c r="A3" s="8">
        <v>14172.2970393051</v>
      </c>
      <c r="B3">
        <v>580</v>
      </c>
      <c r="C3" s="130" t="s">
        <v>1166</v>
      </c>
      <c r="D3" s="130">
        <v>580</v>
      </c>
      <c r="E3" s="130" t="s">
        <v>1071</v>
      </c>
      <c r="F3" s="149">
        <f t="shared" ref="F3:F66" si="0">IF(E3="LI01",10,23.84)</f>
        <v>10</v>
      </c>
      <c r="G3" s="130" t="s">
        <v>1073</v>
      </c>
      <c r="H3" s="130">
        <f t="shared" ref="H3:H66" si="1">IF(G3="ENT01",1,2)</f>
        <v>1</v>
      </c>
      <c r="I3" s="130" t="s">
        <v>1075</v>
      </c>
      <c r="J3" s="130">
        <f t="shared" ref="J3:J66" si="2">IF(I3="ENV01",1,2)</f>
        <v>1</v>
      </c>
      <c r="K3" s="130" t="s">
        <v>1083</v>
      </c>
      <c r="L3" s="130">
        <f t="shared" ref="L3:L66" si="3">IF(K3="ZVDF01",1,0)</f>
        <v>1</v>
      </c>
      <c r="M3" s="130">
        <v>7</v>
      </c>
      <c r="N3" s="130">
        <v>76223.37</v>
      </c>
      <c r="O3" s="3">
        <v>127.26358333333333</v>
      </c>
      <c r="Q3" s="143">
        <f t="shared" ref="Q3:Q66" si="4">IF(C3="Splitao",((43.828+A3*0.000816+F3*0.605+H3*-5.235+J3*-4.785+L3*3.61+3.146*F3+9.07+54.73)*B3+M3*(494.524+B3*0.00184))/B3,(((25.4755+A3*0.00031+F3*0.2864+H3*-0.5815+J3*-1.7506+L3*0.77039)+3.25*F3+9.07+54.73)*B3+M3*(498.3118+A3*0.001326))/B3)</f>
        <v>133.7121156358377</v>
      </c>
      <c r="R3" s="143">
        <f t="shared" ref="R3:R66" si="5">Q3/O3-1</f>
        <v>5.0670679966743792E-2</v>
      </c>
      <c r="T3" t="s">
        <v>2311</v>
      </c>
      <c r="U3" s="133">
        <f>SMALL(R2:R2049,1)</f>
        <v>-0.15778397436504932</v>
      </c>
    </row>
    <row r="4" spans="1:23" x14ac:dyDescent="0.35">
      <c r="A4" s="8">
        <v>23954.0527728093</v>
      </c>
      <c r="B4">
        <v>580</v>
      </c>
      <c r="C4" s="130" t="s">
        <v>1166</v>
      </c>
      <c r="D4" s="130">
        <v>580</v>
      </c>
      <c r="E4" s="130" t="s">
        <v>1071</v>
      </c>
      <c r="F4" s="149">
        <f t="shared" si="0"/>
        <v>10</v>
      </c>
      <c r="G4" s="130" t="s">
        <v>1073</v>
      </c>
      <c r="H4" s="130">
        <f t="shared" si="1"/>
        <v>1</v>
      </c>
      <c r="I4" s="130" t="s">
        <v>1075</v>
      </c>
      <c r="J4" s="130">
        <f t="shared" si="2"/>
        <v>1</v>
      </c>
      <c r="K4" s="130" t="s">
        <v>1083</v>
      </c>
      <c r="L4" s="130">
        <f t="shared" si="3"/>
        <v>1</v>
      </c>
      <c r="M4" s="130">
        <v>7</v>
      </c>
      <c r="N4" s="130">
        <v>78640.28</v>
      </c>
      <c r="O4" s="3">
        <v>131.33839999999998</v>
      </c>
      <c r="Q4" s="143">
        <f t="shared" si="4"/>
        <v>136.90100173515228</v>
      </c>
      <c r="R4" s="143">
        <f t="shared" si="5"/>
        <v>4.2353201616224245E-2</v>
      </c>
      <c r="S4" s="143"/>
      <c r="T4" s="143"/>
    </row>
    <row r="5" spans="1:23" x14ac:dyDescent="0.35">
      <c r="A5" s="8">
        <v>31081.371963744201</v>
      </c>
      <c r="B5">
        <v>580</v>
      </c>
      <c r="C5" s="130" t="s">
        <v>1166</v>
      </c>
      <c r="D5" s="130">
        <v>580</v>
      </c>
      <c r="E5" s="130" t="s">
        <v>1071</v>
      </c>
      <c r="F5" s="149">
        <f t="shared" si="0"/>
        <v>10</v>
      </c>
      <c r="G5" s="130" t="s">
        <v>1073</v>
      </c>
      <c r="H5" s="130">
        <f t="shared" si="1"/>
        <v>1</v>
      </c>
      <c r="I5" s="130" t="s">
        <v>1075</v>
      </c>
      <c r="J5" s="130">
        <f t="shared" si="2"/>
        <v>1</v>
      </c>
      <c r="K5" s="130" t="s">
        <v>1083</v>
      </c>
      <c r="L5" s="130">
        <f t="shared" si="3"/>
        <v>1</v>
      </c>
      <c r="M5" s="130">
        <v>7</v>
      </c>
      <c r="N5" s="130">
        <v>84282.84</v>
      </c>
      <c r="O5" s="3">
        <v>140.82993333333334</v>
      </c>
      <c r="Q5" s="143">
        <f t="shared" si="4"/>
        <v>139.22453236835977</v>
      </c>
      <c r="R5" s="143">
        <f t="shared" si="5"/>
        <v>-1.1399572001313918E-2</v>
      </c>
    </row>
    <row r="6" spans="1:23" x14ac:dyDescent="0.35">
      <c r="A6" s="8">
        <v>45016.2336447989</v>
      </c>
      <c r="B6">
        <v>580</v>
      </c>
      <c r="C6" s="130" t="s">
        <v>1166</v>
      </c>
      <c r="D6" s="130">
        <v>580</v>
      </c>
      <c r="E6" s="130" t="s">
        <v>1071</v>
      </c>
      <c r="F6" s="149">
        <f t="shared" si="0"/>
        <v>10</v>
      </c>
      <c r="G6" s="130" t="s">
        <v>1073</v>
      </c>
      <c r="H6" s="130">
        <f t="shared" si="1"/>
        <v>1</v>
      </c>
      <c r="I6" s="130" t="s">
        <v>1075</v>
      </c>
      <c r="J6" s="130">
        <f t="shared" si="2"/>
        <v>1</v>
      </c>
      <c r="K6" s="130" t="s">
        <v>1083</v>
      </c>
      <c r="L6" s="130">
        <f t="shared" si="3"/>
        <v>1</v>
      </c>
      <c r="M6" s="130">
        <v>7</v>
      </c>
      <c r="N6" s="130">
        <v>83741.31</v>
      </c>
      <c r="O6" s="3">
        <v>139.87735000000001</v>
      </c>
      <c r="Q6" s="143">
        <f t="shared" si="4"/>
        <v>143.76734532763081</v>
      </c>
      <c r="R6" s="143">
        <f t="shared" si="5"/>
        <v>2.7810044497059705E-2</v>
      </c>
    </row>
    <row r="7" spans="1:23" x14ac:dyDescent="0.35">
      <c r="A7" s="8">
        <v>54061.366139626101</v>
      </c>
      <c r="B7">
        <v>580</v>
      </c>
      <c r="C7" s="130" t="s">
        <v>1166</v>
      </c>
      <c r="D7" s="130">
        <v>580</v>
      </c>
      <c r="E7" s="130" t="s">
        <v>1071</v>
      </c>
      <c r="F7" s="149">
        <f t="shared" si="0"/>
        <v>10</v>
      </c>
      <c r="G7" s="130" t="s">
        <v>1073</v>
      </c>
      <c r="H7" s="130">
        <f t="shared" si="1"/>
        <v>1</v>
      </c>
      <c r="I7" s="130" t="s">
        <v>1075</v>
      </c>
      <c r="J7" s="130">
        <f t="shared" si="2"/>
        <v>1</v>
      </c>
      <c r="K7" s="130" t="s">
        <v>1083</v>
      </c>
      <c r="L7" s="130">
        <f t="shared" si="3"/>
        <v>1</v>
      </c>
      <c r="M7" s="130">
        <v>7</v>
      </c>
      <c r="N7" s="130">
        <v>86155.49</v>
      </c>
      <c r="O7" s="3">
        <v>143.80351666666667</v>
      </c>
      <c r="Q7" s="143">
        <f t="shared" si="4"/>
        <v>146.7160897110565</v>
      </c>
      <c r="R7" s="143">
        <f t="shared" si="5"/>
        <v>2.0253837401912111E-2</v>
      </c>
      <c r="U7" t="s">
        <v>2296</v>
      </c>
      <c r="W7" t="s">
        <v>2318</v>
      </c>
    </row>
    <row r="8" spans="1:23" x14ac:dyDescent="0.35">
      <c r="A8" s="8">
        <v>63550.072249703</v>
      </c>
      <c r="B8">
        <v>580</v>
      </c>
      <c r="C8" s="130" t="s">
        <v>1166</v>
      </c>
      <c r="D8" s="130">
        <v>580</v>
      </c>
      <c r="E8" s="130" t="s">
        <v>1071</v>
      </c>
      <c r="F8" s="149">
        <f t="shared" si="0"/>
        <v>10</v>
      </c>
      <c r="G8" s="130" t="s">
        <v>1073</v>
      </c>
      <c r="H8" s="130">
        <f t="shared" si="1"/>
        <v>1</v>
      </c>
      <c r="I8" s="130" t="s">
        <v>1075</v>
      </c>
      <c r="J8" s="130">
        <f t="shared" si="2"/>
        <v>1</v>
      </c>
      <c r="K8" s="130" t="s">
        <v>1083</v>
      </c>
      <c r="L8" s="130">
        <f t="shared" si="3"/>
        <v>1</v>
      </c>
      <c r="M8" s="130">
        <v>7</v>
      </c>
      <c r="N8" s="130">
        <v>90012.59</v>
      </c>
      <c r="O8" s="3">
        <v>150.38505000000001</v>
      </c>
      <c r="Q8" s="143">
        <f t="shared" si="4"/>
        <v>149.80944062261781</v>
      </c>
      <c r="R8" s="143">
        <f t="shared" si="5"/>
        <v>-3.827570475803288E-3</v>
      </c>
    </row>
    <row r="9" spans="1:23" x14ac:dyDescent="0.35">
      <c r="A9" s="8">
        <v>71394.000753582499</v>
      </c>
      <c r="B9">
        <v>580</v>
      </c>
      <c r="C9" s="130" t="s">
        <v>1166</v>
      </c>
      <c r="D9" s="130">
        <v>580</v>
      </c>
      <c r="E9" s="130" t="s">
        <v>1071</v>
      </c>
      <c r="F9" s="149">
        <f t="shared" si="0"/>
        <v>10</v>
      </c>
      <c r="G9" s="130" t="s">
        <v>1073</v>
      </c>
      <c r="H9" s="130">
        <f t="shared" si="1"/>
        <v>1</v>
      </c>
      <c r="I9" s="130" t="s">
        <v>1075</v>
      </c>
      <c r="J9" s="130">
        <f t="shared" si="2"/>
        <v>1</v>
      </c>
      <c r="K9" s="130" t="s">
        <v>1083</v>
      </c>
      <c r="L9" s="130">
        <f t="shared" si="3"/>
        <v>1</v>
      </c>
      <c r="M9" s="130">
        <v>7</v>
      </c>
      <c r="N9" s="130">
        <v>89257.82</v>
      </c>
      <c r="O9" s="3">
        <v>148.88398333333333</v>
      </c>
      <c r="Q9" s="143">
        <f t="shared" si="4"/>
        <v>152.36658836291184</v>
      </c>
      <c r="R9" s="143">
        <f t="shared" si="5"/>
        <v>2.3391401489986752E-2</v>
      </c>
      <c r="U9" t="s">
        <v>2297</v>
      </c>
      <c r="W9" t="s">
        <v>2313</v>
      </c>
    </row>
    <row r="10" spans="1:23" x14ac:dyDescent="0.35">
      <c r="A10" s="8">
        <v>3495.45982983364</v>
      </c>
      <c r="B10">
        <v>580</v>
      </c>
      <c r="C10" s="130" t="s">
        <v>1166</v>
      </c>
      <c r="D10" s="130">
        <v>580</v>
      </c>
      <c r="E10" s="130" t="s">
        <v>1071</v>
      </c>
      <c r="F10" s="149">
        <f t="shared" si="0"/>
        <v>10</v>
      </c>
      <c r="G10" s="130" t="s">
        <v>1073</v>
      </c>
      <c r="H10" s="130">
        <f t="shared" si="1"/>
        <v>1</v>
      </c>
      <c r="I10" s="130" t="s">
        <v>1075</v>
      </c>
      <c r="J10" s="130">
        <f t="shared" si="2"/>
        <v>1</v>
      </c>
      <c r="K10" s="130" t="s">
        <v>1084</v>
      </c>
      <c r="L10" s="130">
        <f t="shared" si="3"/>
        <v>0</v>
      </c>
      <c r="M10" s="130">
        <v>7</v>
      </c>
      <c r="N10" s="130">
        <v>73474.679999999993</v>
      </c>
      <c r="O10" s="3">
        <v>122.6468</v>
      </c>
      <c r="Q10" s="143">
        <f t="shared" si="4"/>
        <v>129.46103988887</v>
      </c>
      <c r="R10" s="143">
        <f t="shared" si="5"/>
        <v>5.5559866942064495E-2</v>
      </c>
    </row>
    <row r="11" spans="1:23" x14ac:dyDescent="0.35">
      <c r="A11" s="8">
        <v>14172.2970393051</v>
      </c>
      <c r="B11">
        <v>580</v>
      </c>
      <c r="C11" s="130" t="s">
        <v>1166</v>
      </c>
      <c r="D11" s="130">
        <v>580</v>
      </c>
      <c r="E11" s="130" t="s">
        <v>1071</v>
      </c>
      <c r="F11" s="149">
        <f t="shared" si="0"/>
        <v>10</v>
      </c>
      <c r="G11" s="130" t="s">
        <v>1073</v>
      </c>
      <c r="H11" s="130">
        <f t="shared" si="1"/>
        <v>1</v>
      </c>
      <c r="I11" s="130" t="s">
        <v>1075</v>
      </c>
      <c r="J11" s="130">
        <f t="shared" si="2"/>
        <v>1</v>
      </c>
      <c r="K11" s="130" t="s">
        <v>1084</v>
      </c>
      <c r="L11" s="130">
        <f t="shared" si="3"/>
        <v>0</v>
      </c>
      <c r="M11" s="130">
        <v>7</v>
      </c>
      <c r="N11" s="130">
        <v>76719.91</v>
      </c>
      <c r="O11" s="3">
        <v>128.11796666666666</v>
      </c>
      <c r="Q11" s="143">
        <f t="shared" si="4"/>
        <v>132.94172563583771</v>
      </c>
      <c r="R11" s="143">
        <f t="shared" si="5"/>
        <v>3.7650917312178178E-2</v>
      </c>
    </row>
    <row r="12" spans="1:23" x14ac:dyDescent="0.35">
      <c r="A12" s="8">
        <v>23954.0527728093</v>
      </c>
      <c r="B12">
        <v>580</v>
      </c>
      <c r="C12" s="130" t="s">
        <v>1166</v>
      </c>
      <c r="D12" s="130">
        <v>580</v>
      </c>
      <c r="E12" s="130" t="s">
        <v>1071</v>
      </c>
      <c r="F12" s="149">
        <f t="shared" si="0"/>
        <v>10</v>
      </c>
      <c r="G12" s="130" t="s">
        <v>1073</v>
      </c>
      <c r="H12" s="130">
        <f t="shared" si="1"/>
        <v>1</v>
      </c>
      <c r="I12" s="130" t="s">
        <v>1075</v>
      </c>
      <c r="J12" s="130">
        <f t="shared" si="2"/>
        <v>1</v>
      </c>
      <c r="K12" s="130" t="s">
        <v>1084</v>
      </c>
      <c r="L12" s="130">
        <f t="shared" si="3"/>
        <v>0</v>
      </c>
      <c r="M12" s="130">
        <v>7</v>
      </c>
      <c r="N12" s="130">
        <v>78149.039999999994</v>
      </c>
      <c r="O12" s="3">
        <v>130.50866666666667</v>
      </c>
      <c r="Q12" s="143">
        <f t="shared" si="4"/>
        <v>136.13061173515226</v>
      </c>
      <c r="R12" s="143">
        <f t="shared" si="5"/>
        <v>4.3077178030211938E-2</v>
      </c>
    </row>
    <row r="13" spans="1:23" x14ac:dyDescent="0.35">
      <c r="A13" s="8">
        <v>31081.371963744201</v>
      </c>
      <c r="B13">
        <v>580</v>
      </c>
      <c r="C13" s="130" t="s">
        <v>1166</v>
      </c>
      <c r="D13" s="130">
        <v>580</v>
      </c>
      <c r="E13" s="130" t="s">
        <v>1071</v>
      </c>
      <c r="F13" s="149">
        <f t="shared" si="0"/>
        <v>10</v>
      </c>
      <c r="G13" s="130" t="s">
        <v>1073</v>
      </c>
      <c r="H13" s="130">
        <f t="shared" si="1"/>
        <v>1</v>
      </c>
      <c r="I13" s="130" t="s">
        <v>1075</v>
      </c>
      <c r="J13" s="130">
        <f t="shared" si="2"/>
        <v>1</v>
      </c>
      <c r="K13" s="130" t="s">
        <v>1084</v>
      </c>
      <c r="L13" s="130">
        <f t="shared" si="3"/>
        <v>0</v>
      </c>
      <c r="M13" s="130">
        <v>7</v>
      </c>
      <c r="N13" s="130">
        <v>83564.75</v>
      </c>
      <c r="O13" s="3">
        <v>139.61015</v>
      </c>
      <c r="Q13" s="143">
        <f t="shared" si="4"/>
        <v>138.45414236835975</v>
      </c>
      <c r="R13" s="143">
        <f t="shared" si="5"/>
        <v>-8.2802549215816867E-3</v>
      </c>
      <c r="U13" t="s">
        <v>2312</v>
      </c>
    </row>
    <row r="14" spans="1:23" x14ac:dyDescent="0.35">
      <c r="A14" s="8">
        <v>45016.2336447989</v>
      </c>
      <c r="B14">
        <v>580</v>
      </c>
      <c r="C14" s="130" t="s">
        <v>1166</v>
      </c>
      <c r="D14" s="130">
        <v>580</v>
      </c>
      <c r="E14" s="130" t="s">
        <v>1071</v>
      </c>
      <c r="F14" s="149">
        <f t="shared" si="0"/>
        <v>10</v>
      </c>
      <c r="G14" s="130" t="s">
        <v>1073</v>
      </c>
      <c r="H14" s="130">
        <f t="shared" si="1"/>
        <v>1</v>
      </c>
      <c r="I14" s="130" t="s">
        <v>1075</v>
      </c>
      <c r="J14" s="130">
        <f t="shared" si="2"/>
        <v>1</v>
      </c>
      <c r="K14" s="130" t="s">
        <v>1084</v>
      </c>
      <c r="L14" s="130">
        <f t="shared" si="3"/>
        <v>0</v>
      </c>
      <c r="M14" s="130">
        <v>7</v>
      </c>
      <c r="N14" s="130">
        <v>82931.72</v>
      </c>
      <c r="O14" s="3">
        <v>138.4776</v>
      </c>
      <c r="Q14" s="143">
        <f t="shared" si="4"/>
        <v>142.99695532763079</v>
      </c>
      <c r="R14" s="143">
        <f t="shared" si="5"/>
        <v>3.2636002701020184E-2</v>
      </c>
    </row>
    <row r="15" spans="1:23" x14ac:dyDescent="0.35">
      <c r="A15" s="8">
        <v>54061.366139626101</v>
      </c>
      <c r="B15">
        <v>580</v>
      </c>
      <c r="C15" s="130" t="s">
        <v>1166</v>
      </c>
      <c r="D15" s="130">
        <v>580</v>
      </c>
      <c r="E15" s="130" t="s">
        <v>1071</v>
      </c>
      <c r="F15" s="149">
        <f t="shared" si="0"/>
        <v>10</v>
      </c>
      <c r="G15" s="130" t="s">
        <v>1073</v>
      </c>
      <c r="H15" s="130">
        <f t="shared" si="1"/>
        <v>1</v>
      </c>
      <c r="I15" s="130" t="s">
        <v>1075</v>
      </c>
      <c r="J15" s="130">
        <f t="shared" si="2"/>
        <v>1</v>
      </c>
      <c r="K15" s="130" t="s">
        <v>1084</v>
      </c>
      <c r="L15" s="130">
        <f t="shared" si="3"/>
        <v>0</v>
      </c>
      <c r="M15" s="130">
        <v>7</v>
      </c>
      <c r="N15" s="130">
        <v>84615.57</v>
      </c>
      <c r="O15" s="3">
        <v>141.17613333333333</v>
      </c>
      <c r="Q15" s="143">
        <f t="shared" si="4"/>
        <v>145.94569971105651</v>
      </c>
      <c r="R15" s="143">
        <f t="shared" si="5"/>
        <v>3.3784509216311154E-2</v>
      </c>
    </row>
    <row r="16" spans="1:23" x14ac:dyDescent="0.35">
      <c r="A16" s="8">
        <v>63550.072249703</v>
      </c>
      <c r="B16">
        <v>580</v>
      </c>
      <c r="C16" s="130" t="s">
        <v>1166</v>
      </c>
      <c r="D16" s="130">
        <v>580</v>
      </c>
      <c r="E16" s="130" t="s">
        <v>1071</v>
      </c>
      <c r="F16" s="149">
        <f t="shared" si="0"/>
        <v>10</v>
      </c>
      <c r="G16" s="130" t="s">
        <v>1073</v>
      </c>
      <c r="H16" s="130">
        <f t="shared" si="1"/>
        <v>1</v>
      </c>
      <c r="I16" s="130" t="s">
        <v>1075</v>
      </c>
      <c r="J16" s="130">
        <f t="shared" si="2"/>
        <v>1</v>
      </c>
      <c r="K16" s="130" t="s">
        <v>1084</v>
      </c>
      <c r="L16" s="130">
        <f t="shared" si="3"/>
        <v>0</v>
      </c>
      <c r="M16" s="130">
        <v>7</v>
      </c>
      <c r="N16" s="130">
        <v>87546.25</v>
      </c>
      <c r="O16" s="3">
        <v>146.13714999999999</v>
      </c>
      <c r="Q16" s="143">
        <f t="shared" si="4"/>
        <v>149.03905062261782</v>
      </c>
      <c r="R16" s="143">
        <f t="shared" si="5"/>
        <v>1.9857377967326117E-2</v>
      </c>
    </row>
    <row r="17" spans="1:18" x14ac:dyDescent="0.35">
      <c r="A17" s="8">
        <v>71394.000753582499</v>
      </c>
      <c r="B17">
        <v>580</v>
      </c>
      <c r="C17" s="130" t="s">
        <v>1166</v>
      </c>
      <c r="D17" s="130">
        <v>580</v>
      </c>
      <c r="E17" s="130" t="s">
        <v>1071</v>
      </c>
      <c r="F17" s="149">
        <f t="shared" si="0"/>
        <v>10</v>
      </c>
      <c r="G17" s="130" t="s">
        <v>1073</v>
      </c>
      <c r="H17" s="130">
        <f t="shared" si="1"/>
        <v>1</v>
      </c>
      <c r="I17" s="130" t="s">
        <v>1075</v>
      </c>
      <c r="J17" s="130">
        <f t="shared" si="2"/>
        <v>1</v>
      </c>
      <c r="K17" s="130" t="s">
        <v>1084</v>
      </c>
      <c r="L17" s="130">
        <f t="shared" si="3"/>
        <v>0</v>
      </c>
      <c r="M17" s="130">
        <v>7</v>
      </c>
      <c r="N17" s="130">
        <v>86812.08</v>
      </c>
      <c r="O17" s="3">
        <v>144.75376666666665</v>
      </c>
      <c r="Q17" s="143">
        <f t="shared" si="4"/>
        <v>151.59619836291185</v>
      </c>
      <c r="R17" s="143">
        <f t="shared" si="5"/>
        <v>4.7269455253635462E-2</v>
      </c>
    </row>
    <row r="18" spans="1:18" x14ac:dyDescent="0.35">
      <c r="A18" s="8">
        <v>3495.45982983364</v>
      </c>
      <c r="B18">
        <v>580</v>
      </c>
      <c r="C18" s="130" t="s">
        <v>1166</v>
      </c>
      <c r="D18" s="130">
        <v>580</v>
      </c>
      <c r="E18" s="130" t="s">
        <v>1071</v>
      </c>
      <c r="F18" s="149">
        <f t="shared" si="0"/>
        <v>10</v>
      </c>
      <c r="G18" s="130" t="s">
        <v>1073</v>
      </c>
      <c r="H18" s="130">
        <f t="shared" si="1"/>
        <v>1</v>
      </c>
      <c r="I18" s="130" t="s">
        <v>1075</v>
      </c>
      <c r="J18" s="130">
        <f t="shared" si="2"/>
        <v>1</v>
      </c>
      <c r="K18" s="130" t="s">
        <v>1083</v>
      </c>
      <c r="L18" s="130">
        <f t="shared" si="3"/>
        <v>1</v>
      </c>
      <c r="M18" s="130">
        <v>7</v>
      </c>
      <c r="N18" s="130">
        <v>73183.28</v>
      </c>
      <c r="O18" s="3">
        <v>122.17868333333334</v>
      </c>
      <c r="Q18" s="143">
        <f t="shared" si="4"/>
        <v>130.23142988887</v>
      </c>
      <c r="R18" s="143">
        <f t="shared" si="5"/>
        <v>6.5909586974078005E-2</v>
      </c>
    </row>
    <row r="19" spans="1:18" x14ac:dyDescent="0.35">
      <c r="A19" s="8">
        <v>14172.2970393051</v>
      </c>
      <c r="B19">
        <v>580</v>
      </c>
      <c r="C19" s="130" t="s">
        <v>1166</v>
      </c>
      <c r="D19" s="130">
        <v>580</v>
      </c>
      <c r="E19" s="130" t="s">
        <v>1071</v>
      </c>
      <c r="F19" s="149">
        <f t="shared" si="0"/>
        <v>10</v>
      </c>
      <c r="G19" s="130" t="s">
        <v>1073</v>
      </c>
      <c r="H19" s="130">
        <f t="shared" si="1"/>
        <v>1</v>
      </c>
      <c r="I19" s="130" t="s">
        <v>1075</v>
      </c>
      <c r="J19" s="130">
        <f t="shared" si="2"/>
        <v>1</v>
      </c>
      <c r="K19" s="130" t="s">
        <v>1083</v>
      </c>
      <c r="L19" s="130">
        <f t="shared" si="3"/>
        <v>1</v>
      </c>
      <c r="M19" s="130">
        <v>7</v>
      </c>
      <c r="N19" s="130">
        <v>76279.06</v>
      </c>
      <c r="O19" s="3">
        <v>127.36953333333334</v>
      </c>
      <c r="Q19" s="143">
        <f t="shared" si="4"/>
        <v>133.7121156358377</v>
      </c>
      <c r="R19" s="143">
        <f t="shared" si="5"/>
        <v>4.9796698916258597E-2</v>
      </c>
    </row>
    <row r="20" spans="1:18" x14ac:dyDescent="0.35">
      <c r="A20" s="8">
        <v>23954.0527728093</v>
      </c>
      <c r="B20">
        <v>580</v>
      </c>
      <c r="C20" s="130" t="s">
        <v>1166</v>
      </c>
      <c r="D20" s="130">
        <v>580</v>
      </c>
      <c r="E20" s="130" t="s">
        <v>1071</v>
      </c>
      <c r="F20" s="149">
        <f t="shared" si="0"/>
        <v>10</v>
      </c>
      <c r="G20" s="130" t="s">
        <v>1073</v>
      </c>
      <c r="H20" s="130">
        <f t="shared" si="1"/>
        <v>1</v>
      </c>
      <c r="I20" s="130" t="s">
        <v>1075</v>
      </c>
      <c r="J20" s="130">
        <f t="shared" si="2"/>
        <v>1</v>
      </c>
      <c r="K20" s="130" t="s">
        <v>1083</v>
      </c>
      <c r="L20" s="130">
        <f t="shared" si="3"/>
        <v>1</v>
      </c>
      <c r="M20" s="130">
        <v>7</v>
      </c>
      <c r="N20" s="130">
        <v>78704.2</v>
      </c>
      <c r="O20" s="3">
        <v>131.46148333333332</v>
      </c>
      <c r="Q20" s="143">
        <f t="shared" si="4"/>
        <v>136.90100173515228</v>
      </c>
      <c r="R20" s="143">
        <f t="shared" si="5"/>
        <v>4.1377278453693878E-2</v>
      </c>
    </row>
    <row r="21" spans="1:18" x14ac:dyDescent="0.35">
      <c r="A21" s="8">
        <v>31081.371963744201</v>
      </c>
      <c r="B21">
        <v>580</v>
      </c>
      <c r="C21" s="130" t="s">
        <v>1166</v>
      </c>
      <c r="D21" s="130">
        <v>580</v>
      </c>
      <c r="E21" s="130" t="s">
        <v>1071</v>
      </c>
      <c r="F21" s="149">
        <f t="shared" si="0"/>
        <v>10</v>
      </c>
      <c r="G21" s="130" t="s">
        <v>1073</v>
      </c>
      <c r="H21" s="130">
        <f t="shared" si="1"/>
        <v>1</v>
      </c>
      <c r="I21" s="130" t="s">
        <v>1075</v>
      </c>
      <c r="J21" s="130">
        <f t="shared" si="2"/>
        <v>1</v>
      </c>
      <c r="K21" s="130" t="s">
        <v>1083</v>
      </c>
      <c r="L21" s="130">
        <f t="shared" si="3"/>
        <v>1</v>
      </c>
      <c r="M21" s="130">
        <v>7</v>
      </c>
      <c r="N21" s="130">
        <v>84340.7</v>
      </c>
      <c r="O21" s="3">
        <v>140.94114999999999</v>
      </c>
      <c r="Q21" s="143">
        <f t="shared" si="4"/>
        <v>139.22453236835977</v>
      </c>
      <c r="R21" s="143">
        <f t="shared" si="5"/>
        <v>-1.2179676635533432E-2</v>
      </c>
    </row>
    <row r="22" spans="1:18" x14ac:dyDescent="0.35">
      <c r="A22" s="8">
        <v>45016.2336447989</v>
      </c>
      <c r="B22">
        <v>580</v>
      </c>
      <c r="C22" s="130" t="s">
        <v>1166</v>
      </c>
      <c r="D22" s="130">
        <v>580</v>
      </c>
      <c r="E22" s="130" t="s">
        <v>1071</v>
      </c>
      <c r="F22" s="149">
        <f t="shared" si="0"/>
        <v>10</v>
      </c>
      <c r="G22" s="130" t="s">
        <v>1073</v>
      </c>
      <c r="H22" s="130">
        <f t="shared" si="1"/>
        <v>1</v>
      </c>
      <c r="I22" s="130" t="s">
        <v>1075</v>
      </c>
      <c r="J22" s="130">
        <f t="shared" si="2"/>
        <v>1</v>
      </c>
      <c r="K22" s="130" t="s">
        <v>1083</v>
      </c>
      <c r="L22" s="130">
        <f t="shared" si="3"/>
        <v>1</v>
      </c>
      <c r="M22" s="130">
        <v>7</v>
      </c>
      <c r="N22" s="130">
        <v>83823.23</v>
      </c>
      <c r="O22" s="3">
        <v>140.03465</v>
      </c>
      <c r="Q22" s="143">
        <f t="shared" si="4"/>
        <v>143.76734532763081</v>
      </c>
      <c r="R22" s="143">
        <f t="shared" si="5"/>
        <v>2.6655512243796808E-2</v>
      </c>
    </row>
    <row r="23" spans="1:18" x14ac:dyDescent="0.35">
      <c r="A23" s="8">
        <v>54061.366139626101</v>
      </c>
      <c r="B23">
        <v>580</v>
      </c>
      <c r="C23" s="130" t="s">
        <v>1166</v>
      </c>
      <c r="D23" s="130">
        <v>580</v>
      </c>
      <c r="E23" s="130" t="s">
        <v>1071</v>
      </c>
      <c r="F23" s="149">
        <f t="shared" si="0"/>
        <v>10</v>
      </c>
      <c r="G23" s="130" t="s">
        <v>1073</v>
      </c>
      <c r="H23" s="130">
        <f t="shared" si="1"/>
        <v>1</v>
      </c>
      <c r="I23" s="130" t="s">
        <v>1075</v>
      </c>
      <c r="J23" s="130">
        <f t="shared" si="2"/>
        <v>1</v>
      </c>
      <c r="K23" s="130" t="s">
        <v>1083</v>
      </c>
      <c r="L23" s="130">
        <f t="shared" si="3"/>
        <v>1</v>
      </c>
      <c r="M23" s="130">
        <v>7</v>
      </c>
      <c r="N23" s="130">
        <v>86264.82</v>
      </c>
      <c r="O23" s="3">
        <v>144.01113333333333</v>
      </c>
      <c r="Q23" s="143">
        <f t="shared" si="4"/>
        <v>146.7160897110565</v>
      </c>
      <c r="R23" s="143">
        <f t="shared" si="5"/>
        <v>1.8782967088122104E-2</v>
      </c>
    </row>
    <row r="24" spans="1:18" x14ac:dyDescent="0.35">
      <c r="A24" s="8">
        <v>63550.072249703</v>
      </c>
      <c r="B24">
        <v>580</v>
      </c>
      <c r="C24" s="130" t="s">
        <v>1166</v>
      </c>
      <c r="D24" s="130">
        <v>580</v>
      </c>
      <c r="E24" s="130" t="s">
        <v>1071</v>
      </c>
      <c r="F24" s="149">
        <f t="shared" si="0"/>
        <v>10</v>
      </c>
      <c r="G24" s="130" t="s">
        <v>1073</v>
      </c>
      <c r="H24" s="130">
        <f t="shared" si="1"/>
        <v>1</v>
      </c>
      <c r="I24" s="130" t="s">
        <v>1075</v>
      </c>
      <c r="J24" s="130">
        <f t="shared" si="2"/>
        <v>1</v>
      </c>
      <c r="K24" s="130" t="s">
        <v>1083</v>
      </c>
      <c r="L24" s="130">
        <f t="shared" si="3"/>
        <v>1</v>
      </c>
      <c r="M24" s="130">
        <v>7</v>
      </c>
      <c r="N24" s="130">
        <v>90183.99</v>
      </c>
      <c r="O24" s="3">
        <v>150.721</v>
      </c>
      <c r="Q24" s="143">
        <f t="shared" si="4"/>
        <v>149.80944062261781</v>
      </c>
      <c r="R24" s="143">
        <f t="shared" si="5"/>
        <v>-6.0479918351270534E-3</v>
      </c>
    </row>
    <row r="25" spans="1:18" x14ac:dyDescent="0.35">
      <c r="A25" s="8">
        <v>71394.000753582499</v>
      </c>
      <c r="B25">
        <v>580</v>
      </c>
      <c r="C25" s="130" t="s">
        <v>1166</v>
      </c>
      <c r="D25" s="130">
        <v>580</v>
      </c>
      <c r="E25" s="130" t="s">
        <v>1071</v>
      </c>
      <c r="F25" s="149">
        <f t="shared" si="0"/>
        <v>10</v>
      </c>
      <c r="G25" s="130" t="s">
        <v>1073</v>
      </c>
      <c r="H25" s="130">
        <f t="shared" si="1"/>
        <v>1</v>
      </c>
      <c r="I25" s="130" t="s">
        <v>1075</v>
      </c>
      <c r="J25" s="130">
        <f t="shared" si="2"/>
        <v>1</v>
      </c>
      <c r="K25" s="130" t="s">
        <v>1083</v>
      </c>
      <c r="L25" s="130">
        <f t="shared" si="3"/>
        <v>1</v>
      </c>
      <c r="M25" s="130">
        <v>7</v>
      </c>
      <c r="N25" s="130">
        <v>89256.71</v>
      </c>
      <c r="O25" s="3">
        <v>148.90243333333333</v>
      </c>
      <c r="Q25" s="143">
        <f t="shared" si="4"/>
        <v>152.36658836291184</v>
      </c>
      <c r="R25" s="143">
        <f t="shared" si="5"/>
        <v>2.326459650141266E-2</v>
      </c>
    </row>
    <row r="26" spans="1:18" x14ac:dyDescent="0.35">
      <c r="A26" s="8">
        <v>3495.45982983364</v>
      </c>
      <c r="B26">
        <v>580</v>
      </c>
      <c r="C26" s="130" t="s">
        <v>1166</v>
      </c>
      <c r="D26" s="130">
        <v>580</v>
      </c>
      <c r="E26" s="130" t="s">
        <v>1071</v>
      </c>
      <c r="F26" s="149">
        <f t="shared" si="0"/>
        <v>10</v>
      </c>
      <c r="G26" s="130" t="s">
        <v>1073</v>
      </c>
      <c r="H26" s="130">
        <f t="shared" si="1"/>
        <v>1</v>
      </c>
      <c r="I26" s="130" t="s">
        <v>1075</v>
      </c>
      <c r="J26" s="130">
        <f t="shared" si="2"/>
        <v>1</v>
      </c>
      <c r="K26" s="130" t="s">
        <v>1084</v>
      </c>
      <c r="L26" s="130">
        <f t="shared" si="3"/>
        <v>0</v>
      </c>
      <c r="M26" s="130">
        <v>7</v>
      </c>
      <c r="N26" s="130">
        <v>73543.89</v>
      </c>
      <c r="O26" s="3">
        <v>122.77558333333334</v>
      </c>
      <c r="Q26" s="143">
        <f t="shared" si="4"/>
        <v>129.46103988887</v>
      </c>
      <c r="R26" s="143">
        <f t="shared" si="5"/>
        <v>5.4452655601609168E-2</v>
      </c>
    </row>
    <row r="27" spans="1:18" x14ac:dyDescent="0.35">
      <c r="A27" s="8">
        <v>14172.2970393051</v>
      </c>
      <c r="B27">
        <v>580</v>
      </c>
      <c r="C27" s="130" t="s">
        <v>1166</v>
      </c>
      <c r="D27" s="130">
        <v>580</v>
      </c>
      <c r="E27" s="130" t="s">
        <v>1071</v>
      </c>
      <c r="F27" s="149">
        <f t="shared" si="0"/>
        <v>10</v>
      </c>
      <c r="G27" s="130" t="s">
        <v>1073</v>
      </c>
      <c r="H27" s="130">
        <f t="shared" si="1"/>
        <v>1</v>
      </c>
      <c r="I27" s="130" t="s">
        <v>1075</v>
      </c>
      <c r="J27" s="130">
        <f t="shared" si="2"/>
        <v>1</v>
      </c>
      <c r="K27" s="130" t="s">
        <v>1084</v>
      </c>
      <c r="L27" s="130">
        <f t="shared" si="3"/>
        <v>0</v>
      </c>
      <c r="M27" s="130">
        <v>7</v>
      </c>
      <c r="N27" s="130">
        <v>76788.639999999999</v>
      </c>
      <c r="O27" s="3">
        <v>128.24783333333332</v>
      </c>
      <c r="Q27" s="143">
        <f t="shared" si="4"/>
        <v>132.94172563583771</v>
      </c>
      <c r="R27" s="143">
        <f t="shared" si="5"/>
        <v>3.660016844342584E-2</v>
      </c>
    </row>
    <row r="28" spans="1:18" x14ac:dyDescent="0.35">
      <c r="A28" s="8">
        <v>23954.0527728093</v>
      </c>
      <c r="B28">
        <v>580</v>
      </c>
      <c r="C28" s="130" t="s">
        <v>1166</v>
      </c>
      <c r="D28" s="130">
        <v>580</v>
      </c>
      <c r="E28" s="130" t="s">
        <v>1071</v>
      </c>
      <c r="F28" s="149">
        <f t="shared" si="0"/>
        <v>10</v>
      </c>
      <c r="G28" s="130" t="s">
        <v>1073</v>
      </c>
      <c r="H28" s="130">
        <f t="shared" si="1"/>
        <v>1</v>
      </c>
      <c r="I28" s="130" t="s">
        <v>1075</v>
      </c>
      <c r="J28" s="130">
        <f t="shared" si="2"/>
        <v>1</v>
      </c>
      <c r="K28" s="130" t="s">
        <v>1084</v>
      </c>
      <c r="L28" s="130">
        <f t="shared" si="3"/>
        <v>0</v>
      </c>
      <c r="M28" s="130">
        <v>7</v>
      </c>
      <c r="N28" s="130">
        <v>78222</v>
      </c>
      <c r="O28" s="3">
        <v>130.63990000000001</v>
      </c>
      <c r="Q28" s="143">
        <f t="shared" si="4"/>
        <v>136.13061173515226</v>
      </c>
      <c r="R28" s="143">
        <f t="shared" si="5"/>
        <v>4.2029362661424541E-2</v>
      </c>
    </row>
    <row r="29" spans="1:18" x14ac:dyDescent="0.35">
      <c r="A29" s="8">
        <v>31081.371963744201</v>
      </c>
      <c r="B29">
        <v>580</v>
      </c>
      <c r="C29" s="130" t="s">
        <v>1166</v>
      </c>
      <c r="D29" s="130">
        <v>580</v>
      </c>
      <c r="E29" s="130" t="s">
        <v>1071</v>
      </c>
      <c r="F29" s="149">
        <f t="shared" si="0"/>
        <v>10</v>
      </c>
      <c r="G29" s="130" t="s">
        <v>1073</v>
      </c>
      <c r="H29" s="130">
        <f t="shared" si="1"/>
        <v>1</v>
      </c>
      <c r="I29" s="130" t="s">
        <v>1075</v>
      </c>
      <c r="J29" s="130">
        <f t="shared" si="2"/>
        <v>1</v>
      </c>
      <c r="K29" s="130" t="s">
        <v>1084</v>
      </c>
      <c r="L29" s="130">
        <f t="shared" si="3"/>
        <v>0</v>
      </c>
      <c r="M29" s="130">
        <v>7</v>
      </c>
      <c r="N29" s="130">
        <v>83620.69</v>
      </c>
      <c r="O29" s="3">
        <v>139.72205</v>
      </c>
      <c r="Q29" s="143">
        <f t="shared" si="4"/>
        <v>138.45414236835975</v>
      </c>
      <c r="R29" s="143">
        <f t="shared" si="5"/>
        <v>-9.0744992049589523E-3</v>
      </c>
    </row>
    <row r="30" spans="1:18" x14ac:dyDescent="0.35">
      <c r="A30" s="8">
        <v>45016.2336447989</v>
      </c>
      <c r="B30">
        <v>580</v>
      </c>
      <c r="C30" s="130" t="s">
        <v>1166</v>
      </c>
      <c r="D30" s="130">
        <v>580</v>
      </c>
      <c r="E30" s="130" t="s">
        <v>1071</v>
      </c>
      <c r="F30" s="149">
        <f t="shared" si="0"/>
        <v>10</v>
      </c>
      <c r="G30" s="130" t="s">
        <v>1073</v>
      </c>
      <c r="H30" s="130">
        <f t="shared" si="1"/>
        <v>1</v>
      </c>
      <c r="I30" s="130" t="s">
        <v>1075</v>
      </c>
      <c r="J30" s="130">
        <f t="shared" si="2"/>
        <v>1</v>
      </c>
      <c r="K30" s="130" t="s">
        <v>1084</v>
      </c>
      <c r="L30" s="130">
        <f t="shared" si="3"/>
        <v>0</v>
      </c>
      <c r="M30" s="130">
        <v>7</v>
      </c>
      <c r="N30" s="130">
        <v>83011.399999999994</v>
      </c>
      <c r="O30" s="3">
        <v>138.61608333333334</v>
      </c>
      <c r="Q30" s="143">
        <f t="shared" si="4"/>
        <v>142.99695532763079</v>
      </c>
      <c r="R30" s="143">
        <f t="shared" si="5"/>
        <v>3.1604355634278436E-2</v>
      </c>
    </row>
    <row r="31" spans="1:18" x14ac:dyDescent="0.35">
      <c r="A31" s="8">
        <v>54061.366139626101</v>
      </c>
      <c r="B31">
        <v>580</v>
      </c>
      <c r="C31" s="130" t="s">
        <v>1166</v>
      </c>
      <c r="D31" s="130">
        <v>580</v>
      </c>
      <c r="E31" s="130" t="s">
        <v>1071</v>
      </c>
      <c r="F31" s="149">
        <f t="shared" si="0"/>
        <v>10</v>
      </c>
      <c r="G31" s="130" t="s">
        <v>1073</v>
      </c>
      <c r="H31" s="130">
        <f t="shared" si="1"/>
        <v>1</v>
      </c>
      <c r="I31" s="130" t="s">
        <v>1075</v>
      </c>
      <c r="J31" s="130">
        <f t="shared" si="2"/>
        <v>1</v>
      </c>
      <c r="K31" s="130" t="s">
        <v>1084</v>
      </c>
      <c r="L31" s="130">
        <f t="shared" si="3"/>
        <v>0</v>
      </c>
      <c r="M31" s="130">
        <v>7</v>
      </c>
      <c r="N31" s="130">
        <v>84702.35</v>
      </c>
      <c r="O31" s="3">
        <v>141.33064999999999</v>
      </c>
      <c r="Q31" s="143">
        <f t="shared" si="4"/>
        <v>145.94569971105651</v>
      </c>
      <c r="R31" s="143">
        <f t="shared" si="5"/>
        <v>3.2654273585075222E-2</v>
      </c>
    </row>
    <row r="32" spans="1:18" x14ac:dyDescent="0.35">
      <c r="A32" s="8">
        <v>63550.072249703</v>
      </c>
      <c r="B32">
        <v>580</v>
      </c>
      <c r="C32" s="130" t="s">
        <v>1166</v>
      </c>
      <c r="D32" s="130">
        <v>580</v>
      </c>
      <c r="E32" s="130" t="s">
        <v>1071</v>
      </c>
      <c r="F32" s="149">
        <f t="shared" si="0"/>
        <v>10</v>
      </c>
      <c r="G32" s="130" t="s">
        <v>1073</v>
      </c>
      <c r="H32" s="130">
        <f t="shared" si="1"/>
        <v>1</v>
      </c>
      <c r="I32" s="130" t="s">
        <v>1075</v>
      </c>
      <c r="J32" s="130">
        <f t="shared" si="2"/>
        <v>1</v>
      </c>
      <c r="K32" s="130" t="s">
        <v>1084</v>
      </c>
      <c r="L32" s="130">
        <f t="shared" si="3"/>
        <v>0</v>
      </c>
      <c r="M32" s="130">
        <v>7</v>
      </c>
      <c r="N32" s="130">
        <v>87656.67</v>
      </c>
      <c r="O32" s="3">
        <v>146.3562</v>
      </c>
      <c r="Q32" s="143">
        <f t="shared" si="4"/>
        <v>149.03905062261782</v>
      </c>
      <c r="R32" s="143">
        <f t="shared" si="5"/>
        <v>1.8330966659545922E-2</v>
      </c>
    </row>
    <row r="33" spans="1:18" x14ac:dyDescent="0.35">
      <c r="A33" s="8">
        <v>71394.000753582499</v>
      </c>
      <c r="B33">
        <v>580</v>
      </c>
      <c r="C33" s="130" t="s">
        <v>1166</v>
      </c>
      <c r="D33" s="130">
        <v>580</v>
      </c>
      <c r="E33" s="130" t="s">
        <v>1071</v>
      </c>
      <c r="F33" s="149">
        <f t="shared" si="0"/>
        <v>10</v>
      </c>
      <c r="G33" s="130" t="s">
        <v>1073</v>
      </c>
      <c r="H33" s="130">
        <f t="shared" si="1"/>
        <v>1</v>
      </c>
      <c r="I33" s="130" t="s">
        <v>1075</v>
      </c>
      <c r="J33" s="130">
        <f t="shared" si="2"/>
        <v>1</v>
      </c>
      <c r="K33" s="130" t="s">
        <v>1084</v>
      </c>
      <c r="L33" s="130">
        <f t="shared" si="3"/>
        <v>0</v>
      </c>
      <c r="M33" s="130">
        <v>7</v>
      </c>
      <c r="N33" s="130">
        <v>86829.63</v>
      </c>
      <c r="O33" s="3">
        <v>144.78704999999999</v>
      </c>
      <c r="Q33" s="143">
        <f t="shared" si="4"/>
        <v>151.59619836291185</v>
      </c>
      <c r="R33" s="143">
        <f t="shared" si="5"/>
        <v>4.702871122045682E-2</v>
      </c>
    </row>
    <row r="34" spans="1:18" x14ac:dyDescent="0.35">
      <c r="A34" s="8">
        <v>3495.45982983364</v>
      </c>
      <c r="B34">
        <v>580</v>
      </c>
      <c r="C34" s="130" t="s">
        <v>1166</v>
      </c>
      <c r="D34" s="130">
        <v>580</v>
      </c>
      <c r="E34" s="130" t="s">
        <v>1071</v>
      </c>
      <c r="F34" s="149">
        <f t="shared" si="0"/>
        <v>10</v>
      </c>
      <c r="G34" s="130" t="s">
        <v>1073</v>
      </c>
      <c r="H34" s="130">
        <f t="shared" si="1"/>
        <v>1</v>
      </c>
      <c r="I34" s="130" t="s">
        <v>1075</v>
      </c>
      <c r="J34" s="130">
        <f t="shared" si="2"/>
        <v>1</v>
      </c>
      <c r="K34" s="130" t="s">
        <v>1083</v>
      </c>
      <c r="L34" s="130">
        <f t="shared" si="3"/>
        <v>1</v>
      </c>
      <c r="M34" s="130">
        <v>7</v>
      </c>
      <c r="N34" s="130">
        <v>73172.78</v>
      </c>
      <c r="O34" s="3">
        <v>122.17785000000001</v>
      </c>
      <c r="Q34" s="143">
        <f t="shared" si="4"/>
        <v>130.23142988887</v>
      </c>
      <c r="R34" s="143">
        <f t="shared" si="5"/>
        <v>6.5916857178858423E-2</v>
      </c>
    </row>
    <row r="35" spans="1:18" x14ac:dyDescent="0.35">
      <c r="A35" s="8">
        <v>14172.2970393051</v>
      </c>
      <c r="B35">
        <v>580</v>
      </c>
      <c r="C35" s="130" t="s">
        <v>1166</v>
      </c>
      <c r="D35" s="130">
        <v>580</v>
      </c>
      <c r="E35" s="130" t="s">
        <v>1071</v>
      </c>
      <c r="F35" s="149">
        <f t="shared" si="0"/>
        <v>10</v>
      </c>
      <c r="G35" s="130" t="s">
        <v>1073</v>
      </c>
      <c r="H35" s="130">
        <f t="shared" si="1"/>
        <v>1</v>
      </c>
      <c r="I35" s="130" t="s">
        <v>1075</v>
      </c>
      <c r="J35" s="130">
        <f t="shared" si="2"/>
        <v>1</v>
      </c>
      <c r="K35" s="130" t="s">
        <v>1083</v>
      </c>
      <c r="L35" s="130">
        <f t="shared" si="3"/>
        <v>1</v>
      </c>
      <c r="M35" s="130">
        <v>7</v>
      </c>
      <c r="N35" s="130">
        <v>76322.94</v>
      </c>
      <c r="O35" s="3">
        <v>127.44795000000001</v>
      </c>
      <c r="Q35" s="143">
        <f t="shared" si="4"/>
        <v>133.7121156358377</v>
      </c>
      <c r="R35" s="143">
        <f t="shared" si="5"/>
        <v>4.9150775950791648E-2</v>
      </c>
    </row>
    <row r="36" spans="1:18" x14ac:dyDescent="0.35">
      <c r="A36" s="8">
        <v>23954.0527728093</v>
      </c>
      <c r="B36">
        <v>580</v>
      </c>
      <c r="C36" s="130" t="s">
        <v>1166</v>
      </c>
      <c r="D36" s="130">
        <v>580</v>
      </c>
      <c r="E36" s="130" t="s">
        <v>1071</v>
      </c>
      <c r="F36" s="149">
        <f t="shared" si="0"/>
        <v>10</v>
      </c>
      <c r="G36" s="130" t="s">
        <v>1073</v>
      </c>
      <c r="H36" s="130">
        <f t="shared" si="1"/>
        <v>1</v>
      </c>
      <c r="I36" s="130" t="s">
        <v>1075</v>
      </c>
      <c r="J36" s="130">
        <f t="shared" si="2"/>
        <v>1</v>
      </c>
      <c r="K36" s="130" t="s">
        <v>1083</v>
      </c>
      <c r="L36" s="130">
        <f t="shared" si="3"/>
        <v>1</v>
      </c>
      <c r="M36" s="130">
        <v>7</v>
      </c>
      <c r="N36" s="130">
        <v>78753.36</v>
      </c>
      <c r="O36" s="3">
        <v>131.54083333333332</v>
      </c>
      <c r="Q36" s="143">
        <f t="shared" si="4"/>
        <v>136.90100173515228</v>
      </c>
      <c r="R36" s="143">
        <f t="shared" si="5"/>
        <v>4.0749083505012607E-2</v>
      </c>
    </row>
    <row r="37" spans="1:18" x14ac:dyDescent="0.35">
      <c r="A37" s="8">
        <v>31081.371963744201</v>
      </c>
      <c r="B37">
        <v>580</v>
      </c>
      <c r="C37" s="130" t="s">
        <v>1166</v>
      </c>
      <c r="D37" s="130">
        <v>580</v>
      </c>
      <c r="E37" s="130" t="s">
        <v>1071</v>
      </c>
      <c r="F37" s="149">
        <f t="shared" si="0"/>
        <v>10</v>
      </c>
      <c r="G37" s="130" t="s">
        <v>1073</v>
      </c>
      <c r="H37" s="130">
        <f t="shared" si="1"/>
        <v>1</v>
      </c>
      <c r="I37" s="130" t="s">
        <v>1075</v>
      </c>
      <c r="J37" s="130">
        <f t="shared" si="2"/>
        <v>1</v>
      </c>
      <c r="K37" s="130" t="s">
        <v>1083</v>
      </c>
      <c r="L37" s="130">
        <f t="shared" si="3"/>
        <v>1</v>
      </c>
      <c r="M37" s="130">
        <v>7</v>
      </c>
      <c r="N37" s="130">
        <v>84389.74</v>
      </c>
      <c r="O37" s="3">
        <v>141.01420000000002</v>
      </c>
      <c r="Q37" s="143">
        <f t="shared" si="4"/>
        <v>139.22453236835977</v>
      </c>
      <c r="R37" s="143">
        <f t="shared" si="5"/>
        <v>-1.2691400097580519E-2</v>
      </c>
    </row>
    <row r="38" spans="1:18" x14ac:dyDescent="0.35">
      <c r="A38" s="8">
        <v>45016.2336447989</v>
      </c>
      <c r="B38">
        <v>580</v>
      </c>
      <c r="C38" s="130" t="s">
        <v>1166</v>
      </c>
      <c r="D38" s="130">
        <v>580</v>
      </c>
      <c r="E38" s="130" t="s">
        <v>1071</v>
      </c>
      <c r="F38" s="149">
        <f t="shared" si="0"/>
        <v>10</v>
      </c>
      <c r="G38" s="130" t="s">
        <v>1073</v>
      </c>
      <c r="H38" s="130">
        <f t="shared" si="1"/>
        <v>1</v>
      </c>
      <c r="I38" s="130" t="s">
        <v>1075</v>
      </c>
      <c r="J38" s="130">
        <f t="shared" si="2"/>
        <v>1</v>
      </c>
      <c r="K38" s="130" t="s">
        <v>1083</v>
      </c>
      <c r="L38" s="130">
        <f t="shared" si="3"/>
        <v>1</v>
      </c>
      <c r="M38" s="130">
        <v>7</v>
      </c>
      <c r="N38" s="130">
        <v>83908.800000000003</v>
      </c>
      <c r="O38" s="3">
        <v>140.17508333333333</v>
      </c>
      <c r="Q38" s="143">
        <f t="shared" si="4"/>
        <v>143.76734532763081</v>
      </c>
      <c r="R38" s="143">
        <f t="shared" si="5"/>
        <v>2.5626965284230696E-2</v>
      </c>
    </row>
    <row r="39" spans="1:18" x14ac:dyDescent="0.35">
      <c r="A39" s="8">
        <v>54061.366139626101</v>
      </c>
      <c r="B39">
        <v>580</v>
      </c>
      <c r="C39" s="130" t="s">
        <v>1166</v>
      </c>
      <c r="D39" s="130">
        <v>580</v>
      </c>
      <c r="E39" s="130" t="s">
        <v>1071</v>
      </c>
      <c r="F39" s="149">
        <f t="shared" si="0"/>
        <v>10</v>
      </c>
      <c r="G39" s="130" t="s">
        <v>1073</v>
      </c>
      <c r="H39" s="130">
        <f t="shared" si="1"/>
        <v>1</v>
      </c>
      <c r="I39" s="130" t="s">
        <v>1075</v>
      </c>
      <c r="J39" s="130">
        <f t="shared" si="2"/>
        <v>1</v>
      </c>
      <c r="K39" s="130" t="s">
        <v>1083</v>
      </c>
      <c r="L39" s="130">
        <f t="shared" si="3"/>
        <v>1</v>
      </c>
      <c r="M39" s="130">
        <v>7</v>
      </c>
      <c r="N39" s="130">
        <v>86324.29</v>
      </c>
      <c r="O39" s="3">
        <v>144.08868333333334</v>
      </c>
      <c r="Q39" s="143">
        <f t="shared" si="4"/>
        <v>146.7160897110565</v>
      </c>
      <c r="R39" s="143">
        <f t="shared" si="5"/>
        <v>1.823464769710581E-2</v>
      </c>
    </row>
    <row r="40" spans="1:18" x14ac:dyDescent="0.35">
      <c r="A40" s="8">
        <v>63550.072249703</v>
      </c>
      <c r="B40">
        <v>580</v>
      </c>
      <c r="C40" s="130" t="s">
        <v>1166</v>
      </c>
      <c r="D40" s="130">
        <v>580</v>
      </c>
      <c r="E40" s="130" t="s">
        <v>1071</v>
      </c>
      <c r="F40" s="149">
        <f t="shared" si="0"/>
        <v>10</v>
      </c>
      <c r="G40" s="130" t="s">
        <v>1073</v>
      </c>
      <c r="H40" s="130">
        <f t="shared" si="1"/>
        <v>1</v>
      </c>
      <c r="I40" s="130" t="s">
        <v>1075</v>
      </c>
      <c r="J40" s="130">
        <f t="shared" si="2"/>
        <v>1</v>
      </c>
      <c r="K40" s="130" t="s">
        <v>1083</v>
      </c>
      <c r="L40" s="130">
        <f t="shared" si="3"/>
        <v>1</v>
      </c>
      <c r="M40" s="130">
        <v>7</v>
      </c>
      <c r="N40" s="130">
        <v>90027.66</v>
      </c>
      <c r="O40" s="3">
        <v>150.44208333333333</v>
      </c>
      <c r="Q40" s="143">
        <f t="shared" si="4"/>
        <v>149.80944062261781</v>
      </c>
      <c r="R40" s="143">
        <f t="shared" si="5"/>
        <v>-4.2052243408100543E-3</v>
      </c>
    </row>
    <row r="41" spans="1:18" x14ac:dyDescent="0.35">
      <c r="A41" s="8">
        <v>71394.000753582499</v>
      </c>
      <c r="B41">
        <v>580</v>
      </c>
      <c r="C41" s="130" t="s">
        <v>1166</v>
      </c>
      <c r="D41" s="130">
        <v>580</v>
      </c>
      <c r="E41" s="130" t="s">
        <v>1071</v>
      </c>
      <c r="F41" s="149">
        <f t="shared" si="0"/>
        <v>10</v>
      </c>
      <c r="G41" s="130" t="s">
        <v>1073</v>
      </c>
      <c r="H41" s="130">
        <f t="shared" si="1"/>
        <v>1</v>
      </c>
      <c r="I41" s="130" t="s">
        <v>1075</v>
      </c>
      <c r="J41" s="130">
        <f t="shared" si="2"/>
        <v>1</v>
      </c>
      <c r="K41" s="130" t="s">
        <v>1083</v>
      </c>
      <c r="L41" s="130">
        <f t="shared" si="3"/>
        <v>1</v>
      </c>
      <c r="M41" s="130">
        <v>7</v>
      </c>
      <c r="N41" s="130">
        <v>89231.52</v>
      </c>
      <c r="O41" s="3">
        <v>148.8416</v>
      </c>
      <c r="Q41" s="143">
        <f t="shared" si="4"/>
        <v>152.36658836291184</v>
      </c>
      <c r="R41" s="143">
        <f t="shared" si="5"/>
        <v>2.3682816920214789E-2</v>
      </c>
    </row>
    <row r="42" spans="1:18" x14ac:dyDescent="0.35">
      <c r="A42" s="8">
        <v>3495.45982983364</v>
      </c>
      <c r="B42">
        <v>580</v>
      </c>
      <c r="C42" s="130" t="s">
        <v>1166</v>
      </c>
      <c r="D42" s="130">
        <v>580</v>
      </c>
      <c r="E42" s="130" t="s">
        <v>1071</v>
      </c>
      <c r="F42" s="149">
        <f t="shared" si="0"/>
        <v>10</v>
      </c>
      <c r="G42" s="130" t="s">
        <v>1073</v>
      </c>
      <c r="H42" s="130">
        <f t="shared" si="1"/>
        <v>1</v>
      </c>
      <c r="I42" s="130" t="s">
        <v>1075</v>
      </c>
      <c r="J42" s="130">
        <f t="shared" si="2"/>
        <v>1</v>
      </c>
      <c r="K42" s="130" t="s">
        <v>1084</v>
      </c>
      <c r="L42" s="130">
        <f t="shared" si="3"/>
        <v>0</v>
      </c>
      <c r="M42" s="130">
        <v>7</v>
      </c>
      <c r="N42" s="130">
        <v>73601.350000000006</v>
      </c>
      <c r="O42" s="3">
        <v>122.8869</v>
      </c>
      <c r="Q42" s="143">
        <f t="shared" si="4"/>
        <v>129.46103988887</v>
      </c>
      <c r="R42" s="143">
        <f t="shared" si="5"/>
        <v>5.3497483367795917E-2</v>
      </c>
    </row>
    <row r="43" spans="1:18" x14ac:dyDescent="0.35">
      <c r="A43" s="8">
        <v>14172.2970393051</v>
      </c>
      <c r="B43">
        <v>580</v>
      </c>
      <c r="C43" s="130" t="s">
        <v>1166</v>
      </c>
      <c r="D43" s="130">
        <v>580</v>
      </c>
      <c r="E43" s="130" t="s">
        <v>1071</v>
      </c>
      <c r="F43" s="149">
        <f t="shared" si="0"/>
        <v>10</v>
      </c>
      <c r="G43" s="130" t="s">
        <v>1073</v>
      </c>
      <c r="H43" s="130">
        <f t="shared" si="1"/>
        <v>1</v>
      </c>
      <c r="I43" s="130" t="s">
        <v>1075</v>
      </c>
      <c r="J43" s="130">
        <f t="shared" si="2"/>
        <v>1</v>
      </c>
      <c r="K43" s="130" t="s">
        <v>1084</v>
      </c>
      <c r="L43" s="130">
        <f t="shared" si="3"/>
        <v>0</v>
      </c>
      <c r="M43" s="130">
        <v>7</v>
      </c>
      <c r="N43" s="130">
        <v>76875.89</v>
      </c>
      <c r="O43" s="3">
        <v>128.39755</v>
      </c>
      <c r="Q43" s="143">
        <f t="shared" si="4"/>
        <v>132.94172563583771</v>
      </c>
      <c r="R43" s="143">
        <f t="shared" si="5"/>
        <v>3.5391451284216169E-2</v>
      </c>
    </row>
    <row r="44" spans="1:18" x14ac:dyDescent="0.35">
      <c r="A44" s="8">
        <v>23954.0527728093</v>
      </c>
      <c r="B44">
        <v>580</v>
      </c>
      <c r="C44" s="130" t="s">
        <v>1166</v>
      </c>
      <c r="D44" s="130">
        <v>580</v>
      </c>
      <c r="E44" s="130" t="s">
        <v>1071</v>
      </c>
      <c r="F44" s="149">
        <f t="shared" si="0"/>
        <v>10</v>
      </c>
      <c r="G44" s="130" t="s">
        <v>1073</v>
      </c>
      <c r="H44" s="130">
        <f t="shared" si="1"/>
        <v>1</v>
      </c>
      <c r="I44" s="130" t="s">
        <v>1075</v>
      </c>
      <c r="J44" s="130">
        <f t="shared" si="2"/>
        <v>1</v>
      </c>
      <c r="K44" s="130" t="s">
        <v>1084</v>
      </c>
      <c r="L44" s="130">
        <f t="shared" si="3"/>
        <v>0</v>
      </c>
      <c r="M44" s="130">
        <v>7</v>
      </c>
      <c r="N44" s="130">
        <v>78310.61</v>
      </c>
      <c r="O44" s="3">
        <v>130.79303333333334</v>
      </c>
      <c r="Q44" s="143">
        <f t="shared" si="4"/>
        <v>136.13061173515226</v>
      </c>
      <c r="R44" s="143">
        <f t="shared" si="5"/>
        <v>4.0809347912406091E-2</v>
      </c>
    </row>
    <row r="45" spans="1:18" x14ac:dyDescent="0.35">
      <c r="A45" s="8">
        <v>31081.371963744201</v>
      </c>
      <c r="B45">
        <v>580</v>
      </c>
      <c r="C45" s="130" t="s">
        <v>1166</v>
      </c>
      <c r="D45" s="130">
        <v>580</v>
      </c>
      <c r="E45" s="130" t="s">
        <v>1071</v>
      </c>
      <c r="F45" s="149">
        <f t="shared" si="0"/>
        <v>10</v>
      </c>
      <c r="G45" s="130" t="s">
        <v>1073</v>
      </c>
      <c r="H45" s="130">
        <f t="shared" si="1"/>
        <v>1</v>
      </c>
      <c r="I45" s="130" t="s">
        <v>1075</v>
      </c>
      <c r="J45" s="130">
        <f t="shared" si="2"/>
        <v>1</v>
      </c>
      <c r="K45" s="130" t="s">
        <v>1084</v>
      </c>
      <c r="L45" s="130">
        <f t="shared" si="3"/>
        <v>0</v>
      </c>
      <c r="M45" s="130">
        <v>7</v>
      </c>
      <c r="N45" s="130">
        <v>83711.56</v>
      </c>
      <c r="O45" s="3">
        <v>139.85943333333333</v>
      </c>
      <c r="Q45" s="143">
        <f t="shared" si="4"/>
        <v>138.45414236835975</v>
      </c>
      <c r="R45" s="143">
        <f t="shared" si="5"/>
        <v>-1.0047881158107397E-2</v>
      </c>
    </row>
    <row r="46" spans="1:18" x14ac:dyDescent="0.35">
      <c r="A46" s="8">
        <v>45016.2336447989</v>
      </c>
      <c r="B46">
        <v>580</v>
      </c>
      <c r="C46" s="130" t="s">
        <v>1166</v>
      </c>
      <c r="D46" s="130">
        <v>580</v>
      </c>
      <c r="E46" s="130" t="s">
        <v>1071</v>
      </c>
      <c r="F46" s="149">
        <f t="shared" si="0"/>
        <v>10</v>
      </c>
      <c r="G46" s="130" t="s">
        <v>1073</v>
      </c>
      <c r="H46" s="130">
        <f t="shared" si="1"/>
        <v>1</v>
      </c>
      <c r="I46" s="130" t="s">
        <v>1075</v>
      </c>
      <c r="J46" s="130">
        <f t="shared" si="2"/>
        <v>1</v>
      </c>
      <c r="K46" s="130" t="s">
        <v>1084</v>
      </c>
      <c r="L46" s="130">
        <f t="shared" si="3"/>
        <v>0</v>
      </c>
      <c r="M46" s="130">
        <v>7</v>
      </c>
      <c r="N46" s="130">
        <v>83096.55</v>
      </c>
      <c r="O46" s="3">
        <v>138.75393333333332</v>
      </c>
      <c r="Q46" s="143">
        <f t="shared" si="4"/>
        <v>142.99695532763079</v>
      </c>
      <c r="R46" s="143">
        <f t="shared" si="5"/>
        <v>3.0579471820119997E-2</v>
      </c>
    </row>
    <row r="47" spans="1:18" x14ac:dyDescent="0.35">
      <c r="A47" s="8">
        <v>54061.366139626101</v>
      </c>
      <c r="B47">
        <v>580</v>
      </c>
      <c r="C47" s="130" t="s">
        <v>1166</v>
      </c>
      <c r="D47" s="130">
        <v>580</v>
      </c>
      <c r="E47" s="130" t="s">
        <v>1071</v>
      </c>
      <c r="F47" s="149">
        <f t="shared" si="0"/>
        <v>10</v>
      </c>
      <c r="G47" s="130" t="s">
        <v>1073</v>
      </c>
      <c r="H47" s="130">
        <f t="shared" si="1"/>
        <v>1</v>
      </c>
      <c r="I47" s="130" t="s">
        <v>1075</v>
      </c>
      <c r="J47" s="130">
        <f t="shared" si="2"/>
        <v>1</v>
      </c>
      <c r="K47" s="130" t="s">
        <v>1084</v>
      </c>
      <c r="L47" s="130">
        <f t="shared" si="3"/>
        <v>0</v>
      </c>
      <c r="M47" s="130">
        <v>7</v>
      </c>
      <c r="N47" s="130">
        <v>84768.4</v>
      </c>
      <c r="O47" s="3">
        <v>141.43103333333332</v>
      </c>
      <c r="Q47" s="143">
        <f t="shared" si="4"/>
        <v>145.94569971105651</v>
      </c>
      <c r="R47" s="143">
        <f t="shared" si="5"/>
        <v>3.1921327811292644E-2</v>
      </c>
    </row>
    <row r="48" spans="1:18" x14ac:dyDescent="0.35">
      <c r="A48" s="8">
        <v>63550.072249703</v>
      </c>
      <c r="B48">
        <v>580</v>
      </c>
      <c r="C48" s="130" t="s">
        <v>1166</v>
      </c>
      <c r="D48" s="130">
        <v>580</v>
      </c>
      <c r="E48" s="130" t="s">
        <v>1071</v>
      </c>
      <c r="F48" s="149">
        <f t="shared" si="0"/>
        <v>10</v>
      </c>
      <c r="G48" s="130" t="s">
        <v>1073</v>
      </c>
      <c r="H48" s="130">
        <f t="shared" si="1"/>
        <v>1</v>
      </c>
      <c r="I48" s="130" t="s">
        <v>1075</v>
      </c>
      <c r="J48" s="130">
        <f t="shared" si="2"/>
        <v>1</v>
      </c>
      <c r="K48" s="130" t="s">
        <v>1084</v>
      </c>
      <c r="L48" s="130">
        <f t="shared" si="3"/>
        <v>0</v>
      </c>
      <c r="M48" s="130">
        <v>7</v>
      </c>
      <c r="N48" s="130">
        <v>87589.28</v>
      </c>
      <c r="O48" s="3">
        <v>146.21751666666665</v>
      </c>
      <c r="Q48" s="143">
        <f t="shared" si="4"/>
        <v>149.03905062261782</v>
      </c>
      <c r="R48" s="143">
        <f t="shared" si="5"/>
        <v>1.9296825854206334E-2</v>
      </c>
    </row>
    <row r="49" spans="1:18" x14ac:dyDescent="0.35">
      <c r="A49" s="8">
        <v>71394.000753582499</v>
      </c>
      <c r="B49">
        <v>580</v>
      </c>
      <c r="C49" s="130" t="s">
        <v>1166</v>
      </c>
      <c r="D49" s="130">
        <v>580</v>
      </c>
      <c r="E49" s="130" t="s">
        <v>1071</v>
      </c>
      <c r="F49" s="149">
        <f t="shared" si="0"/>
        <v>10</v>
      </c>
      <c r="G49" s="130" t="s">
        <v>1073</v>
      </c>
      <c r="H49" s="130">
        <f t="shared" si="1"/>
        <v>1</v>
      </c>
      <c r="I49" s="130" t="s">
        <v>1075</v>
      </c>
      <c r="J49" s="130">
        <f t="shared" si="2"/>
        <v>1</v>
      </c>
      <c r="K49" s="130" t="s">
        <v>1084</v>
      </c>
      <c r="L49" s="130">
        <f t="shared" si="3"/>
        <v>0</v>
      </c>
      <c r="M49" s="130">
        <v>7</v>
      </c>
      <c r="N49" s="130">
        <v>86862.84</v>
      </c>
      <c r="O49" s="3">
        <v>144.82585</v>
      </c>
      <c r="Q49" s="143">
        <f t="shared" si="4"/>
        <v>151.59619836291185</v>
      </c>
      <c r="R49" s="143">
        <f t="shared" si="5"/>
        <v>4.6748203880121242E-2</v>
      </c>
    </row>
    <row r="50" spans="1:18" x14ac:dyDescent="0.35">
      <c r="A50" s="8">
        <v>3495.45982983364</v>
      </c>
      <c r="B50">
        <v>580</v>
      </c>
      <c r="C50" s="130" t="s">
        <v>1166</v>
      </c>
      <c r="D50" s="130">
        <v>580</v>
      </c>
      <c r="E50" s="130" t="s">
        <v>1071</v>
      </c>
      <c r="F50" s="149">
        <f t="shared" si="0"/>
        <v>10</v>
      </c>
      <c r="G50" s="130" t="s">
        <v>1073</v>
      </c>
      <c r="H50" s="130">
        <f t="shared" si="1"/>
        <v>1</v>
      </c>
      <c r="I50" s="130" t="s">
        <v>1075</v>
      </c>
      <c r="J50" s="130">
        <f t="shared" si="2"/>
        <v>1</v>
      </c>
      <c r="K50" s="130" t="s">
        <v>1083</v>
      </c>
      <c r="L50" s="130">
        <f t="shared" si="3"/>
        <v>1</v>
      </c>
      <c r="M50" s="130">
        <v>7</v>
      </c>
      <c r="N50" s="130">
        <v>73026.17</v>
      </c>
      <c r="O50" s="3">
        <v>121.94879999999999</v>
      </c>
      <c r="Q50" s="143">
        <f t="shared" si="4"/>
        <v>130.23142988887</v>
      </c>
      <c r="R50" s="143">
        <f t="shared" si="5"/>
        <v>6.7918912599959969E-2</v>
      </c>
    </row>
    <row r="51" spans="1:18" x14ac:dyDescent="0.35">
      <c r="A51" s="8">
        <v>14172.2970393051</v>
      </c>
      <c r="B51">
        <v>580</v>
      </c>
      <c r="C51" s="130" t="s">
        <v>1166</v>
      </c>
      <c r="D51" s="130">
        <v>580</v>
      </c>
      <c r="E51" s="130" t="s">
        <v>1071</v>
      </c>
      <c r="F51" s="149">
        <f t="shared" si="0"/>
        <v>10</v>
      </c>
      <c r="G51" s="130" t="s">
        <v>1073</v>
      </c>
      <c r="H51" s="130">
        <f t="shared" si="1"/>
        <v>1</v>
      </c>
      <c r="I51" s="130" t="s">
        <v>1075</v>
      </c>
      <c r="J51" s="130">
        <f t="shared" si="2"/>
        <v>1</v>
      </c>
      <c r="K51" s="130" t="s">
        <v>1083</v>
      </c>
      <c r="L51" s="130">
        <f t="shared" si="3"/>
        <v>1</v>
      </c>
      <c r="M51" s="130">
        <v>7</v>
      </c>
      <c r="N51" s="130">
        <v>76221.78</v>
      </c>
      <c r="O51" s="3">
        <v>127.28926666666666</v>
      </c>
      <c r="Q51" s="143">
        <f t="shared" si="4"/>
        <v>133.7121156358377</v>
      </c>
      <c r="R51" s="143">
        <f t="shared" si="5"/>
        <v>5.0458684674416387E-2</v>
      </c>
    </row>
    <row r="52" spans="1:18" x14ac:dyDescent="0.35">
      <c r="A52" s="8">
        <v>23954.0527728093</v>
      </c>
      <c r="B52">
        <v>580</v>
      </c>
      <c r="C52" s="130" t="s">
        <v>1166</v>
      </c>
      <c r="D52" s="130">
        <v>580</v>
      </c>
      <c r="E52" s="130" t="s">
        <v>1071</v>
      </c>
      <c r="F52" s="149">
        <f t="shared" si="0"/>
        <v>10</v>
      </c>
      <c r="G52" s="130" t="s">
        <v>1073</v>
      </c>
      <c r="H52" s="130">
        <f t="shared" si="1"/>
        <v>1</v>
      </c>
      <c r="I52" s="130" t="s">
        <v>1075</v>
      </c>
      <c r="J52" s="130">
        <f t="shared" si="2"/>
        <v>1</v>
      </c>
      <c r="K52" s="130" t="s">
        <v>1083</v>
      </c>
      <c r="L52" s="130">
        <f t="shared" si="3"/>
        <v>1</v>
      </c>
      <c r="M52" s="130">
        <v>7</v>
      </c>
      <c r="N52" s="130">
        <v>78594.09</v>
      </c>
      <c r="O52" s="3">
        <v>131.29886666666667</v>
      </c>
      <c r="Q52" s="143">
        <f t="shared" si="4"/>
        <v>136.90100173515228</v>
      </c>
      <c r="R52" s="143">
        <f t="shared" si="5"/>
        <v>4.2667048168115285E-2</v>
      </c>
    </row>
    <row r="53" spans="1:18" x14ac:dyDescent="0.35">
      <c r="A53" s="8">
        <v>31081.371963744201</v>
      </c>
      <c r="B53">
        <v>580</v>
      </c>
      <c r="C53" s="130" t="s">
        <v>1166</v>
      </c>
      <c r="D53" s="130">
        <v>580</v>
      </c>
      <c r="E53" s="130" t="s">
        <v>1071</v>
      </c>
      <c r="F53" s="149">
        <f t="shared" si="0"/>
        <v>10</v>
      </c>
      <c r="G53" s="130" t="s">
        <v>1073</v>
      </c>
      <c r="H53" s="130">
        <f t="shared" si="1"/>
        <v>1</v>
      </c>
      <c r="I53" s="130" t="s">
        <v>1075</v>
      </c>
      <c r="J53" s="130">
        <f t="shared" si="2"/>
        <v>1</v>
      </c>
      <c r="K53" s="130" t="s">
        <v>1083</v>
      </c>
      <c r="L53" s="130">
        <f t="shared" si="3"/>
        <v>1</v>
      </c>
      <c r="M53" s="130">
        <v>7</v>
      </c>
      <c r="N53" s="130">
        <v>84273.13</v>
      </c>
      <c r="O53" s="3">
        <v>140.84106666666668</v>
      </c>
      <c r="Q53" s="143">
        <f t="shared" si="4"/>
        <v>139.22453236835977</v>
      </c>
      <c r="R53" s="143">
        <f t="shared" si="5"/>
        <v>-1.1477719791293639E-2</v>
      </c>
    </row>
    <row r="54" spans="1:18" x14ac:dyDescent="0.35">
      <c r="A54" s="8">
        <v>45016.2336447989</v>
      </c>
      <c r="B54">
        <v>580</v>
      </c>
      <c r="C54" s="130" t="s">
        <v>1166</v>
      </c>
      <c r="D54" s="130">
        <v>580</v>
      </c>
      <c r="E54" s="130" t="s">
        <v>1071</v>
      </c>
      <c r="F54" s="149">
        <f t="shared" si="0"/>
        <v>10</v>
      </c>
      <c r="G54" s="130" t="s">
        <v>1073</v>
      </c>
      <c r="H54" s="130">
        <f t="shared" si="1"/>
        <v>1</v>
      </c>
      <c r="I54" s="130" t="s">
        <v>1075</v>
      </c>
      <c r="J54" s="130">
        <f t="shared" si="2"/>
        <v>1</v>
      </c>
      <c r="K54" s="130" t="s">
        <v>1083</v>
      </c>
      <c r="L54" s="130">
        <f t="shared" si="3"/>
        <v>1</v>
      </c>
      <c r="M54" s="130">
        <v>7</v>
      </c>
      <c r="N54" s="130">
        <v>83758.45</v>
      </c>
      <c r="O54" s="3">
        <v>139.94720000000001</v>
      </c>
      <c r="Q54" s="143">
        <f t="shared" si="4"/>
        <v>143.76734532763081</v>
      </c>
      <c r="R54" s="143">
        <f t="shared" si="5"/>
        <v>2.7297047226602533E-2</v>
      </c>
    </row>
    <row r="55" spans="1:18" x14ac:dyDescent="0.35">
      <c r="A55" s="8">
        <v>54061.366139626101</v>
      </c>
      <c r="B55">
        <v>580</v>
      </c>
      <c r="C55" s="130" t="s">
        <v>1166</v>
      </c>
      <c r="D55" s="130">
        <v>580</v>
      </c>
      <c r="E55" s="130" t="s">
        <v>1071</v>
      </c>
      <c r="F55" s="149">
        <f t="shared" si="0"/>
        <v>10</v>
      </c>
      <c r="G55" s="130" t="s">
        <v>1073</v>
      </c>
      <c r="H55" s="130">
        <f t="shared" si="1"/>
        <v>1</v>
      </c>
      <c r="I55" s="130" t="s">
        <v>1075</v>
      </c>
      <c r="J55" s="130">
        <f t="shared" si="2"/>
        <v>1</v>
      </c>
      <c r="K55" s="130" t="s">
        <v>1083</v>
      </c>
      <c r="L55" s="130">
        <f t="shared" si="3"/>
        <v>1</v>
      </c>
      <c r="M55" s="130">
        <v>7</v>
      </c>
      <c r="N55" s="130">
        <v>86159.47</v>
      </c>
      <c r="O55" s="3">
        <v>143.85560000000001</v>
      </c>
      <c r="Q55" s="143">
        <f t="shared" si="4"/>
        <v>146.7160897110565</v>
      </c>
      <c r="R55" s="143">
        <f t="shared" si="5"/>
        <v>1.9884451568492834E-2</v>
      </c>
    </row>
    <row r="56" spans="1:18" x14ac:dyDescent="0.35">
      <c r="A56" s="8">
        <v>63550.072249703</v>
      </c>
      <c r="B56">
        <v>580</v>
      </c>
      <c r="C56" s="130" t="s">
        <v>1166</v>
      </c>
      <c r="D56" s="130">
        <v>580</v>
      </c>
      <c r="E56" s="130" t="s">
        <v>1071</v>
      </c>
      <c r="F56" s="149">
        <f t="shared" si="0"/>
        <v>10</v>
      </c>
      <c r="G56" s="130" t="s">
        <v>1073</v>
      </c>
      <c r="H56" s="130">
        <f t="shared" si="1"/>
        <v>1</v>
      </c>
      <c r="I56" s="130" t="s">
        <v>1075</v>
      </c>
      <c r="J56" s="130">
        <f t="shared" si="2"/>
        <v>1</v>
      </c>
      <c r="K56" s="130" t="s">
        <v>1083</v>
      </c>
      <c r="L56" s="130">
        <f t="shared" si="3"/>
        <v>1</v>
      </c>
      <c r="M56" s="130">
        <v>7</v>
      </c>
      <c r="N56" s="130">
        <v>89834.66</v>
      </c>
      <c r="O56" s="3">
        <v>150.15088333333333</v>
      </c>
      <c r="Q56" s="143">
        <f t="shared" si="4"/>
        <v>149.80944062261781</v>
      </c>
      <c r="R56" s="143">
        <f t="shared" si="5"/>
        <v>-2.2739973494362298E-3</v>
      </c>
    </row>
    <row r="57" spans="1:18" x14ac:dyDescent="0.35">
      <c r="A57" s="8">
        <v>71394.000753582499</v>
      </c>
      <c r="B57">
        <v>580</v>
      </c>
      <c r="C57" s="130" t="s">
        <v>1166</v>
      </c>
      <c r="D57" s="130">
        <v>580</v>
      </c>
      <c r="E57" s="130" t="s">
        <v>1071</v>
      </c>
      <c r="F57" s="149">
        <f t="shared" si="0"/>
        <v>10</v>
      </c>
      <c r="G57" s="130" t="s">
        <v>1073</v>
      </c>
      <c r="H57" s="130">
        <f t="shared" si="1"/>
        <v>1</v>
      </c>
      <c r="I57" s="130" t="s">
        <v>1075</v>
      </c>
      <c r="J57" s="130">
        <f t="shared" si="2"/>
        <v>1</v>
      </c>
      <c r="K57" s="130" t="s">
        <v>1083</v>
      </c>
      <c r="L57" s="130">
        <f t="shared" si="3"/>
        <v>1</v>
      </c>
      <c r="M57" s="130">
        <v>7</v>
      </c>
      <c r="N57" s="130">
        <v>89177.59</v>
      </c>
      <c r="O57" s="3">
        <v>148.78050000000002</v>
      </c>
      <c r="Q57" s="143">
        <f t="shared" si="4"/>
        <v>152.36658836291184</v>
      </c>
      <c r="R57" s="143">
        <f t="shared" si="5"/>
        <v>2.4103214889799496E-2</v>
      </c>
    </row>
    <row r="58" spans="1:18" x14ac:dyDescent="0.35">
      <c r="A58" s="8">
        <v>3495.45982983364</v>
      </c>
      <c r="B58">
        <v>580</v>
      </c>
      <c r="C58" s="130" t="s">
        <v>1166</v>
      </c>
      <c r="D58" s="130">
        <v>580</v>
      </c>
      <c r="E58" s="130" t="s">
        <v>1071</v>
      </c>
      <c r="F58" s="149">
        <f t="shared" si="0"/>
        <v>10</v>
      </c>
      <c r="G58" s="130" t="s">
        <v>1073</v>
      </c>
      <c r="H58" s="130">
        <f t="shared" si="1"/>
        <v>1</v>
      </c>
      <c r="I58" s="130" t="s">
        <v>1075</v>
      </c>
      <c r="J58" s="130">
        <f t="shared" si="2"/>
        <v>1</v>
      </c>
      <c r="K58" s="130" t="s">
        <v>1084</v>
      </c>
      <c r="L58" s="130">
        <f t="shared" si="3"/>
        <v>0</v>
      </c>
      <c r="M58" s="130">
        <v>7</v>
      </c>
      <c r="N58" s="130">
        <v>73451.97</v>
      </c>
      <c r="O58" s="3">
        <v>122.64813333333335</v>
      </c>
      <c r="Q58" s="143">
        <f t="shared" si="4"/>
        <v>129.46103988887</v>
      </c>
      <c r="R58" s="143">
        <f t="shared" si="5"/>
        <v>5.5548391731495173E-2</v>
      </c>
    </row>
    <row r="59" spans="1:18" x14ac:dyDescent="0.35">
      <c r="A59" s="8">
        <v>14172.2970393051</v>
      </c>
      <c r="B59">
        <v>580</v>
      </c>
      <c r="C59" s="130" t="s">
        <v>1166</v>
      </c>
      <c r="D59" s="130">
        <v>580</v>
      </c>
      <c r="E59" s="130" t="s">
        <v>1071</v>
      </c>
      <c r="F59" s="149">
        <f t="shared" si="0"/>
        <v>10</v>
      </c>
      <c r="G59" s="130" t="s">
        <v>1073</v>
      </c>
      <c r="H59" s="130">
        <f t="shared" si="1"/>
        <v>1</v>
      </c>
      <c r="I59" s="130" t="s">
        <v>1075</v>
      </c>
      <c r="J59" s="130">
        <f t="shared" si="2"/>
        <v>1</v>
      </c>
      <c r="K59" s="130" t="s">
        <v>1084</v>
      </c>
      <c r="L59" s="130">
        <f t="shared" si="3"/>
        <v>0</v>
      </c>
      <c r="M59" s="130">
        <v>7</v>
      </c>
      <c r="N59" s="130">
        <v>76790.22</v>
      </c>
      <c r="O59" s="3">
        <v>128.25521666666668</v>
      </c>
      <c r="Q59" s="143">
        <f t="shared" si="4"/>
        <v>132.94172563583771</v>
      </c>
      <c r="R59" s="143">
        <f t="shared" si="5"/>
        <v>3.6540493953951092E-2</v>
      </c>
    </row>
    <row r="60" spans="1:18" x14ac:dyDescent="0.35">
      <c r="A60" s="8">
        <v>23954.0527728093</v>
      </c>
      <c r="B60">
        <v>580</v>
      </c>
      <c r="C60" s="130" t="s">
        <v>1166</v>
      </c>
      <c r="D60" s="130">
        <v>580</v>
      </c>
      <c r="E60" s="130" t="s">
        <v>1071</v>
      </c>
      <c r="F60" s="149">
        <f t="shared" si="0"/>
        <v>10</v>
      </c>
      <c r="G60" s="130" t="s">
        <v>1073</v>
      </c>
      <c r="H60" s="130">
        <f t="shared" si="1"/>
        <v>1</v>
      </c>
      <c r="I60" s="130" t="s">
        <v>1075</v>
      </c>
      <c r="J60" s="130">
        <f t="shared" si="2"/>
        <v>1</v>
      </c>
      <c r="K60" s="130" t="s">
        <v>1084</v>
      </c>
      <c r="L60" s="130">
        <f t="shared" si="3"/>
        <v>0</v>
      </c>
      <c r="M60" s="130">
        <v>7</v>
      </c>
      <c r="N60" s="130">
        <v>78150.929999999993</v>
      </c>
      <c r="O60" s="3">
        <v>130.54483333333332</v>
      </c>
      <c r="Q60" s="143">
        <f t="shared" si="4"/>
        <v>136.13061173515226</v>
      </c>
      <c r="R60" s="143">
        <f t="shared" si="5"/>
        <v>4.2788199725654508E-2</v>
      </c>
    </row>
    <row r="61" spans="1:18" x14ac:dyDescent="0.35">
      <c r="A61" s="8">
        <v>31081.371963744201</v>
      </c>
      <c r="B61">
        <v>580</v>
      </c>
      <c r="C61" s="130" t="s">
        <v>1166</v>
      </c>
      <c r="D61" s="130">
        <v>580</v>
      </c>
      <c r="E61" s="130" t="s">
        <v>1071</v>
      </c>
      <c r="F61" s="149">
        <f t="shared" si="0"/>
        <v>10</v>
      </c>
      <c r="G61" s="130" t="s">
        <v>1073</v>
      </c>
      <c r="H61" s="130">
        <f t="shared" si="1"/>
        <v>1</v>
      </c>
      <c r="I61" s="130" t="s">
        <v>1075</v>
      </c>
      <c r="J61" s="130">
        <f t="shared" si="2"/>
        <v>1</v>
      </c>
      <c r="K61" s="130" t="s">
        <v>1084</v>
      </c>
      <c r="L61" s="130">
        <f t="shared" si="3"/>
        <v>0</v>
      </c>
      <c r="M61" s="130">
        <v>7</v>
      </c>
      <c r="N61" s="130">
        <v>83610.36</v>
      </c>
      <c r="O61" s="3">
        <v>139.71555000000001</v>
      </c>
      <c r="Q61" s="143">
        <f t="shared" si="4"/>
        <v>138.45414236835975</v>
      </c>
      <c r="R61" s="143">
        <f t="shared" si="5"/>
        <v>-9.0283982823691211E-3</v>
      </c>
    </row>
    <row r="62" spans="1:18" x14ac:dyDescent="0.35">
      <c r="A62" s="8">
        <v>45016.2336447989</v>
      </c>
      <c r="B62">
        <v>580</v>
      </c>
      <c r="C62" s="130" t="s">
        <v>1166</v>
      </c>
      <c r="D62" s="130">
        <v>580</v>
      </c>
      <c r="E62" s="130" t="s">
        <v>1071</v>
      </c>
      <c r="F62" s="149">
        <f t="shared" si="0"/>
        <v>10</v>
      </c>
      <c r="G62" s="130" t="s">
        <v>1073</v>
      </c>
      <c r="H62" s="130">
        <f t="shared" si="1"/>
        <v>1</v>
      </c>
      <c r="I62" s="130" t="s">
        <v>1075</v>
      </c>
      <c r="J62" s="130">
        <f t="shared" si="2"/>
        <v>1</v>
      </c>
      <c r="K62" s="130" t="s">
        <v>1084</v>
      </c>
      <c r="L62" s="130">
        <f t="shared" si="3"/>
        <v>0</v>
      </c>
      <c r="M62" s="130">
        <v>7</v>
      </c>
      <c r="N62" s="130">
        <v>82947.67</v>
      </c>
      <c r="O62" s="3">
        <v>138.53144999999998</v>
      </c>
      <c r="Q62" s="143">
        <f t="shared" si="4"/>
        <v>142.99695532763079</v>
      </c>
      <c r="R62" s="143">
        <f t="shared" si="5"/>
        <v>3.2234596025890294E-2</v>
      </c>
    </row>
    <row r="63" spans="1:18" x14ac:dyDescent="0.35">
      <c r="A63" s="8">
        <v>54061.366139626101</v>
      </c>
      <c r="B63">
        <v>580</v>
      </c>
      <c r="C63" s="130" t="s">
        <v>1166</v>
      </c>
      <c r="D63" s="130">
        <v>580</v>
      </c>
      <c r="E63" s="130" t="s">
        <v>1071</v>
      </c>
      <c r="F63" s="149">
        <f t="shared" si="0"/>
        <v>10</v>
      </c>
      <c r="G63" s="130" t="s">
        <v>1073</v>
      </c>
      <c r="H63" s="130">
        <f t="shared" si="1"/>
        <v>1</v>
      </c>
      <c r="I63" s="130" t="s">
        <v>1075</v>
      </c>
      <c r="J63" s="130">
        <f t="shared" si="2"/>
        <v>1</v>
      </c>
      <c r="K63" s="130" t="s">
        <v>1084</v>
      </c>
      <c r="L63" s="130">
        <f t="shared" si="3"/>
        <v>0</v>
      </c>
      <c r="M63" s="130">
        <v>7</v>
      </c>
      <c r="N63" s="130">
        <v>84603.01</v>
      </c>
      <c r="O63" s="3">
        <v>141.19833333333332</v>
      </c>
      <c r="Q63" s="143">
        <f t="shared" si="4"/>
        <v>145.94569971105651</v>
      </c>
      <c r="R63" s="143">
        <f t="shared" si="5"/>
        <v>3.3621971772965997E-2</v>
      </c>
    </row>
    <row r="64" spans="1:18" x14ac:dyDescent="0.35">
      <c r="A64" s="8">
        <v>63550.072249703</v>
      </c>
      <c r="B64">
        <v>580</v>
      </c>
      <c r="C64" s="130" t="s">
        <v>1166</v>
      </c>
      <c r="D64" s="130">
        <v>580</v>
      </c>
      <c r="E64" s="130" t="s">
        <v>1071</v>
      </c>
      <c r="F64" s="149">
        <f t="shared" si="0"/>
        <v>10</v>
      </c>
      <c r="G64" s="130" t="s">
        <v>1073</v>
      </c>
      <c r="H64" s="130">
        <f t="shared" si="1"/>
        <v>1</v>
      </c>
      <c r="I64" s="130" t="s">
        <v>1075</v>
      </c>
      <c r="J64" s="130">
        <f t="shared" si="2"/>
        <v>1</v>
      </c>
      <c r="K64" s="130" t="s">
        <v>1084</v>
      </c>
      <c r="L64" s="130">
        <f t="shared" si="3"/>
        <v>0</v>
      </c>
      <c r="M64" s="130">
        <v>7</v>
      </c>
      <c r="N64" s="130">
        <v>87413.35</v>
      </c>
      <c r="O64" s="3">
        <v>145.95908333333333</v>
      </c>
      <c r="Q64" s="143">
        <f t="shared" si="4"/>
        <v>149.03905062261782</v>
      </c>
      <c r="R64" s="143">
        <f t="shared" si="5"/>
        <v>2.1101580106875906E-2</v>
      </c>
    </row>
    <row r="65" spans="1:18" x14ac:dyDescent="0.35">
      <c r="A65" s="8">
        <v>71394.000753582499</v>
      </c>
      <c r="B65">
        <v>580</v>
      </c>
      <c r="C65" s="130" t="s">
        <v>1166</v>
      </c>
      <c r="D65" s="130">
        <v>580</v>
      </c>
      <c r="E65" s="130" t="s">
        <v>1071</v>
      </c>
      <c r="F65" s="149">
        <f t="shared" si="0"/>
        <v>10</v>
      </c>
      <c r="G65" s="130" t="s">
        <v>1073</v>
      </c>
      <c r="H65" s="130">
        <f t="shared" si="1"/>
        <v>1</v>
      </c>
      <c r="I65" s="130" t="s">
        <v>1075</v>
      </c>
      <c r="J65" s="130">
        <f t="shared" si="2"/>
        <v>1</v>
      </c>
      <c r="K65" s="130" t="s">
        <v>1084</v>
      </c>
      <c r="L65" s="130">
        <f t="shared" si="3"/>
        <v>0</v>
      </c>
      <c r="M65" s="130">
        <v>7</v>
      </c>
      <c r="N65" s="130">
        <v>86796.35</v>
      </c>
      <c r="O65" s="3">
        <v>144.73458333333335</v>
      </c>
      <c r="Q65" s="143">
        <f t="shared" si="4"/>
        <v>151.59619836291185</v>
      </c>
      <c r="R65" s="143">
        <f t="shared" si="5"/>
        <v>4.7408261878750579E-2</v>
      </c>
    </row>
    <row r="66" spans="1:18" x14ac:dyDescent="0.35">
      <c r="A66" s="8">
        <v>3495.45982983364</v>
      </c>
      <c r="B66">
        <v>580</v>
      </c>
      <c r="C66" s="130" t="s">
        <v>1166</v>
      </c>
      <c r="D66" s="130">
        <v>580</v>
      </c>
      <c r="E66" s="130" t="s">
        <v>1071</v>
      </c>
      <c r="F66" s="149">
        <f t="shared" si="0"/>
        <v>10</v>
      </c>
      <c r="G66" s="130" t="s">
        <v>1073</v>
      </c>
      <c r="H66" s="130">
        <f t="shared" si="1"/>
        <v>1</v>
      </c>
      <c r="I66" s="130" t="s">
        <v>1075</v>
      </c>
      <c r="J66" s="130">
        <f t="shared" si="2"/>
        <v>1</v>
      </c>
      <c r="K66" s="130" t="s">
        <v>1083</v>
      </c>
      <c r="L66" s="130">
        <f t="shared" si="3"/>
        <v>1</v>
      </c>
      <c r="M66" s="130">
        <v>7</v>
      </c>
      <c r="N66" s="130">
        <v>73305.39</v>
      </c>
      <c r="O66" s="3">
        <v>122.3725</v>
      </c>
      <c r="Q66" s="143">
        <f t="shared" si="4"/>
        <v>130.23142988887</v>
      </c>
      <c r="R66" s="143">
        <f t="shared" si="5"/>
        <v>6.4221372357923467E-2</v>
      </c>
    </row>
    <row r="67" spans="1:18" x14ac:dyDescent="0.35">
      <c r="A67" s="8">
        <v>14172.2970393051</v>
      </c>
      <c r="B67">
        <v>580</v>
      </c>
      <c r="C67" s="130" t="s">
        <v>1166</v>
      </c>
      <c r="D67" s="130">
        <v>580</v>
      </c>
      <c r="E67" s="130" t="s">
        <v>1071</v>
      </c>
      <c r="F67" s="149">
        <f t="shared" ref="F67:F130" si="6">IF(E67="LI01",10,23.84)</f>
        <v>10</v>
      </c>
      <c r="G67" s="130" t="s">
        <v>1073</v>
      </c>
      <c r="H67" s="130">
        <f t="shared" ref="H67:H130" si="7">IF(G67="ENT01",1,2)</f>
        <v>1</v>
      </c>
      <c r="I67" s="130" t="s">
        <v>1075</v>
      </c>
      <c r="J67" s="130">
        <f t="shared" ref="J67:J130" si="8">IF(I67="ENV01",1,2)</f>
        <v>1</v>
      </c>
      <c r="K67" s="130" t="s">
        <v>1083</v>
      </c>
      <c r="L67" s="130">
        <f t="shared" ref="L67:L130" si="9">IF(K67="ZVDF01",1,0)</f>
        <v>1</v>
      </c>
      <c r="M67" s="130">
        <v>7</v>
      </c>
      <c r="N67" s="130">
        <v>76471.850000000006</v>
      </c>
      <c r="O67" s="3">
        <v>127.68300000000001</v>
      </c>
      <c r="Q67" s="143">
        <f t="shared" ref="Q67:Q130" si="10">IF(C67="Splitao",((43.828+A67*0.000816+F67*0.605+H67*-5.235+J67*-4.785+L67*3.61+3.146*F67+9.07+54.73)*B67+M67*(494.524+B67*0.00184))/B67,(((25.4755+A67*0.00031+F67*0.2864+H67*-0.5815+J67*-1.7506+L67*0.77039)+3.25*F67+9.07+54.73)*B67+M67*(498.3118+A67*0.001326))/B67)</f>
        <v>133.7121156358377</v>
      </c>
      <c r="R67" s="143">
        <f t="shared" ref="R67:R130" si="11">Q67/O67-1</f>
        <v>4.7219407719412132E-2</v>
      </c>
    </row>
    <row r="68" spans="1:18" x14ac:dyDescent="0.35">
      <c r="A68" s="8">
        <v>23954.0527728093</v>
      </c>
      <c r="B68">
        <v>580</v>
      </c>
      <c r="C68" s="130" t="s">
        <v>1166</v>
      </c>
      <c r="D68" s="130">
        <v>580</v>
      </c>
      <c r="E68" s="130" t="s">
        <v>1071</v>
      </c>
      <c r="F68" s="149">
        <f t="shared" si="6"/>
        <v>10</v>
      </c>
      <c r="G68" s="130" t="s">
        <v>1073</v>
      </c>
      <c r="H68" s="130">
        <f t="shared" si="7"/>
        <v>1</v>
      </c>
      <c r="I68" s="130" t="s">
        <v>1075</v>
      </c>
      <c r="J68" s="130">
        <f t="shared" si="8"/>
        <v>1</v>
      </c>
      <c r="K68" s="130" t="s">
        <v>1083</v>
      </c>
      <c r="L68" s="130">
        <f t="shared" si="9"/>
        <v>1</v>
      </c>
      <c r="M68" s="130">
        <v>7</v>
      </c>
      <c r="N68" s="130">
        <v>78944.94</v>
      </c>
      <c r="O68" s="3">
        <v>131.85203333333334</v>
      </c>
      <c r="Q68" s="143">
        <f t="shared" si="10"/>
        <v>136.90100173515228</v>
      </c>
      <c r="R68" s="143">
        <f t="shared" si="11"/>
        <v>3.8292685172739871E-2</v>
      </c>
    </row>
    <row r="69" spans="1:18" x14ac:dyDescent="0.35">
      <c r="A69" s="8">
        <v>31081.371963744201</v>
      </c>
      <c r="B69">
        <v>580</v>
      </c>
      <c r="C69" s="130" t="s">
        <v>1166</v>
      </c>
      <c r="D69" s="130">
        <v>580</v>
      </c>
      <c r="E69" s="130" t="s">
        <v>1071</v>
      </c>
      <c r="F69" s="149">
        <f t="shared" si="6"/>
        <v>10</v>
      </c>
      <c r="G69" s="130" t="s">
        <v>1073</v>
      </c>
      <c r="H69" s="130">
        <f t="shared" si="7"/>
        <v>1</v>
      </c>
      <c r="I69" s="130" t="s">
        <v>1075</v>
      </c>
      <c r="J69" s="130">
        <f t="shared" si="8"/>
        <v>1</v>
      </c>
      <c r="K69" s="130" t="s">
        <v>1083</v>
      </c>
      <c r="L69" s="130">
        <f t="shared" si="9"/>
        <v>1</v>
      </c>
      <c r="M69" s="130">
        <v>7</v>
      </c>
      <c r="N69" s="130">
        <v>84719.15</v>
      </c>
      <c r="O69" s="3">
        <v>141.56891666666667</v>
      </c>
      <c r="Q69" s="143">
        <f t="shared" si="10"/>
        <v>139.22453236835977</v>
      </c>
      <c r="R69" s="143">
        <f t="shared" si="11"/>
        <v>-1.6560021461680785E-2</v>
      </c>
    </row>
    <row r="70" spans="1:18" x14ac:dyDescent="0.35">
      <c r="A70" s="8">
        <v>45016.2336447989</v>
      </c>
      <c r="B70">
        <v>580</v>
      </c>
      <c r="C70" s="130" t="s">
        <v>1166</v>
      </c>
      <c r="D70" s="130">
        <v>580</v>
      </c>
      <c r="E70" s="130" t="s">
        <v>1071</v>
      </c>
      <c r="F70" s="149">
        <f t="shared" si="6"/>
        <v>10</v>
      </c>
      <c r="G70" s="130" t="s">
        <v>1073</v>
      </c>
      <c r="H70" s="130">
        <f t="shared" si="7"/>
        <v>1</v>
      </c>
      <c r="I70" s="130" t="s">
        <v>1075</v>
      </c>
      <c r="J70" s="130">
        <f t="shared" si="8"/>
        <v>1</v>
      </c>
      <c r="K70" s="130" t="s">
        <v>1083</v>
      </c>
      <c r="L70" s="130">
        <f t="shared" si="9"/>
        <v>1</v>
      </c>
      <c r="M70" s="130">
        <v>7</v>
      </c>
      <c r="N70" s="130">
        <v>84150.25</v>
      </c>
      <c r="O70" s="3">
        <v>140.57266666666666</v>
      </c>
      <c r="Q70" s="143">
        <f t="shared" si="10"/>
        <v>143.76734532763081</v>
      </c>
      <c r="R70" s="143">
        <f t="shared" si="11"/>
        <v>2.2726172425394209E-2</v>
      </c>
    </row>
    <row r="71" spans="1:18" x14ac:dyDescent="0.35">
      <c r="A71" s="8">
        <v>54061.366139626101</v>
      </c>
      <c r="B71">
        <v>580</v>
      </c>
      <c r="C71" s="130" t="s">
        <v>1166</v>
      </c>
      <c r="D71" s="130">
        <v>580</v>
      </c>
      <c r="E71" s="130" t="s">
        <v>1071</v>
      </c>
      <c r="F71" s="149">
        <f t="shared" si="6"/>
        <v>10</v>
      </c>
      <c r="G71" s="130" t="s">
        <v>1073</v>
      </c>
      <c r="H71" s="130">
        <f t="shared" si="7"/>
        <v>1</v>
      </c>
      <c r="I71" s="130" t="s">
        <v>1075</v>
      </c>
      <c r="J71" s="130">
        <f t="shared" si="8"/>
        <v>1</v>
      </c>
      <c r="K71" s="130" t="s">
        <v>1083</v>
      </c>
      <c r="L71" s="130">
        <f t="shared" si="9"/>
        <v>1</v>
      </c>
      <c r="M71" s="130">
        <v>7</v>
      </c>
      <c r="N71" s="130">
        <v>86601.9</v>
      </c>
      <c r="O71" s="3">
        <v>144.56245000000001</v>
      </c>
      <c r="Q71" s="143">
        <f t="shared" si="10"/>
        <v>146.7160897110565</v>
      </c>
      <c r="R71" s="143">
        <f t="shared" si="11"/>
        <v>1.4897642583233006E-2</v>
      </c>
    </row>
    <row r="72" spans="1:18" x14ac:dyDescent="0.35">
      <c r="A72" s="8">
        <v>63550.072249703</v>
      </c>
      <c r="B72">
        <v>580</v>
      </c>
      <c r="C72" s="130" t="s">
        <v>1166</v>
      </c>
      <c r="D72" s="130">
        <v>580</v>
      </c>
      <c r="E72" s="130" t="s">
        <v>1071</v>
      </c>
      <c r="F72" s="149">
        <f t="shared" si="6"/>
        <v>10</v>
      </c>
      <c r="G72" s="130" t="s">
        <v>1073</v>
      </c>
      <c r="H72" s="130">
        <f t="shared" si="7"/>
        <v>1</v>
      </c>
      <c r="I72" s="130" t="s">
        <v>1075</v>
      </c>
      <c r="J72" s="130">
        <f t="shared" si="8"/>
        <v>1</v>
      </c>
      <c r="K72" s="130" t="s">
        <v>1083</v>
      </c>
      <c r="L72" s="130">
        <f t="shared" si="9"/>
        <v>1</v>
      </c>
      <c r="M72" s="130">
        <v>7</v>
      </c>
      <c r="N72" s="130">
        <v>90776.71</v>
      </c>
      <c r="O72" s="3">
        <v>151.70366666666666</v>
      </c>
      <c r="Q72" s="143">
        <f t="shared" si="10"/>
        <v>149.80944062261781</v>
      </c>
      <c r="R72" s="143">
        <f t="shared" si="11"/>
        <v>-1.2486356366131712E-2</v>
      </c>
    </row>
    <row r="73" spans="1:18" x14ac:dyDescent="0.35">
      <c r="A73" s="8">
        <v>71394.000753582499</v>
      </c>
      <c r="B73">
        <v>580</v>
      </c>
      <c r="C73" s="130" t="s">
        <v>1166</v>
      </c>
      <c r="D73" s="130">
        <v>580</v>
      </c>
      <c r="E73" s="130" t="s">
        <v>1071</v>
      </c>
      <c r="F73" s="149">
        <f t="shared" si="6"/>
        <v>10</v>
      </c>
      <c r="G73" s="130" t="s">
        <v>1073</v>
      </c>
      <c r="H73" s="130">
        <f t="shared" si="7"/>
        <v>1</v>
      </c>
      <c r="I73" s="130" t="s">
        <v>1075</v>
      </c>
      <c r="J73" s="130">
        <f t="shared" si="8"/>
        <v>1</v>
      </c>
      <c r="K73" s="130" t="s">
        <v>1083</v>
      </c>
      <c r="L73" s="130">
        <f t="shared" si="9"/>
        <v>1</v>
      </c>
      <c r="M73" s="130">
        <v>7</v>
      </c>
      <c r="N73" s="130">
        <v>89929.76</v>
      </c>
      <c r="O73" s="3">
        <v>150.02476666666666</v>
      </c>
      <c r="Q73" s="143">
        <f t="shared" si="10"/>
        <v>152.36658836291184</v>
      </c>
      <c r="R73" s="143">
        <f t="shared" si="11"/>
        <v>1.5609567328628948E-2</v>
      </c>
    </row>
    <row r="74" spans="1:18" x14ac:dyDescent="0.35">
      <c r="A74" s="8">
        <v>3495.45982983364</v>
      </c>
      <c r="B74">
        <v>580</v>
      </c>
      <c r="C74" s="130" t="s">
        <v>1166</v>
      </c>
      <c r="D74" s="130">
        <v>580</v>
      </c>
      <c r="E74" s="130" t="s">
        <v>1071</v>
      </c>
      <c r="F74" s="149">
        <f t="shared" si="6"/>
        <v>10</v>
      </c>
      <c r="G74" s="130" t="s">
        <v>1073</v>
      </c>
      <c r="H74" s="130">
        <f t="shared" si="7"/>
        <v>1</v>
      </c>
      <c r="I74" s="130" t="s">
        <v>1075</v>
      </c>
      <c r="J74" s="130">
        <f t="shared" si="8"/>
        <v>1</v>
      </c>
      <c r="K74" s="130" t="s">
        <v>1084</v>
      </c>
      <c r="L74" s="130">
        <f t="shared" si="9"/>
        <v>0</v>
      </c>
      <c r="M74" s="130">
        <v>7</v>
      </c>
      <c r="N74" s="130">
        <v>73780.759999999995</v>
      </c>
      <c r="O74" s="3">
        <v>123.15688333333334</v>
      </c>
      <c r="Q74" s="143">
        <f t="shared" si="10"/>
        <v>129.46103988887</v>
      </c>
      <c r="R74" s="143">
        <f t="shared" si="11"/>
        <v>5.1188016332582853E-2</v>
      </c>
    </row>
    <row r="75" spans="1:18" x14ac:dyDescent="0.35">
      <c r="A75" s="8">
        <v>14172.2970393051</v>
      </c>
      <c r="B75">
        <v>580</v>
      </c>
      <c r="C75" s="130" t="s">
        <v>1166</v>
      </c>
      <c r="D75" s="130">
        <v>580</v>
      </c>
      <c r="E75" s="130" t="s">
        <v>1071</v>
      </c>
      <c r="F75" s="149">
        <f t="shared" si="6"/>
        <v>10</v>
      </c>
      <c r="G75" s="130" t="s">
        <v>1073</v>
      </c>
      <c r="H75" s="130">
        <f t="shared" si="7"/>
        <v>1</v>
      </c>
      <c r="I75" s="130" t="s">
        <v>1075</v>
      </c>
      <c r="J75" s="130">
        <f t="shared" si="8"/>
        <v>1</v>
      </c>
      <c r="K75" s="130" t="s">
        <v>1084</v>
      </c>
      <c r="L75" s="130">
        <f t="shared" si="9"/>
        <v>0</v>
      </c>
      <c r="M75" s="130">
        <v>7</v>
      </c>
      <c r="N75" s="130">
        <v>77037.84</v>
      </c>
      <c r="O75" s="3">
        <v>128.65248333333335</v>
      </c>
      <c r="Q75" s="143">
        <f t="shared" si="10"/>
        <v>132.94172563583771</v>
      </c>
      <c r="R75" s="143">
        <f t="shared" si="11"/>
        <v>3.333975521786936E-2</v>
      </c>
    </row>
    <row r="76" spans="1:18" x14ac:dyDescent="0.35">
      <c r="A76" s="8">
        <v>23954.0527728093</v>
      </c>
      <c r="B76">
        <v>580</v>
      </c>
      <c r="C76" s="130" t="s">
        <v>1166</v>
      </c>
      <c r="D76" s="130">
        <v>580</v>
      </c>
      <c r="E76" s="130" t="s">
        <v>1071</v>
      </c>
      <c r="F76" s="149">
        <f t="shared" si="6"/>
        <v>10</v>
      </c>
      <c r="G76" s="130" t="s">
        <v>1073</v>
      </c>
      <c r="H76" s="130">
        <f t="shared" si="7"/>
        <v>1</v>
      </c>
      <c r="I76" s="130" t="s">
        <v>1075</v>
      </c>
      <c r="J76" s="130">
        <f t="shared" si="8"/>
        <v>1</v>
      </c>
      <c r="K76" s="130" t="s">
        <v>1084</v>
      </c>
      <c r="L76" s="130">
        <f t="shared" si="9"/>
        <v>0</v>
      </c>
      <c r="M76" s="130">
        <v>7</v>
      </c>
      <c r="N76" s="130">
        <v>78451.47</v>
      </c>
      <c r="O76" s="3">
        <v>131.02328333333332</v>
      </c>
      <c r="Q76" s="143">
        <f t="shared" si="10"/>
        <v>136.13061173515226</v>
      </c>
      <c r="R76" s="143">
        <f t="shared" si="11"/>
        <v>3.8980311528489908E-2</v>
      </c>
    </row>
    <row r="77" spans="1:18" x14ac:dyDescent="0.35">
      <c r="A77" s="8">
        <v>31081.371963744201</v>
      </c>
      <c r="B77">
        <v>580</v>
      </c>
      <c r="C77" s="130" t="s">
        <v>1166</v>
      </c>
      <c r="D77" s="130">
        <v>580</v>
      </c>
      <c r="E77" s="130" t="s">
        <v>1071</v>
      </c>
      <c r="F77" s="149">
        <f t="shared" si="6"/>
        <v>10</v>
      </c>
      <c r="G77" s="130" t="s">
        <v>1073</v>
      </c>
      <c r="H77" s="130">
        <f t="shared" si="7"/>
        <v>1</v>
      </c>
      <c r="I77" s="130" t="s">
        <v>1075</v>
      </c>
      <c r="J77" s="130">
        <f t="shared" si="8"/>
        <v>1</v>
      </c>
      <c r="K77" s="130" t="s">
        <v>1084</v>
      </c>
      <c r="L77" s="130">
        <f t="shared" si="9"/>
        <v>0</v>
      </c>
      <c r="M77" s="130">
        <v>7</v>
      </c>
      <c r="N77" s="130">
        <v>83922.27</v>
      </c>
      <c r="O77" s="3">
        <v>140.22076666666669</v>
      </c>
      <c r="Q77" s="143">
        <f t="shared" si="10"/>
        <v>138.45414236835975</v>
      </c>
      <c r="R77" s="143">
        <f t="shared" si="11"/>
        <v>-1.2598877757576066E-2</v>
      </c>
    </row>
    <row r="78" spans="1:18" x14ac:dyDescent="0.35">
      <c r="A78" s="8">
        <v>45016.2336447989</v>
      </c>
      <c r="B78">
        <v>580</v>
      </c>
      <c r="C78" s="130" t="s">
        <v>1166</v>
      </c>
      <c r="D78" s="130">
        <v>580</v>
      </c>
      <c r="E78" s="130" t="s">
        <v>1071</v>
      </c>
      <c r="F78" s="149">
        <f t="shared" si="6"/>
        <v>10</v>
      </c>
      <c r="G78" s="130" t="s">
        <v>1073</v>
      </c>
      <c r="H78" s="130">
        <f t="shared" si="7"/>
        <v>1</v>
      </c>
      <c r="I78" s="130" t="s">
        <v>1075</v>
      </c>
      <c r="J78" s="130">
        <f t="shared" si="8"/>
        <v>1</v>
      </c>
      <c r="K78" s="130" t="s">
        <v>1084</v>
      </c>
      <c r="L78" s="130">
        <f t="shared" si="9"/>
        <v>0</v>
      </c>
      <c r="M78" s="130">
        <v>7</v>
      </c>
      <c r="N78" s="130">
        <v>83247.070000000007</v>
      </c>
      <c r="O78" s="3">
        <v>139.00954999999999</v>
      </c>
      <c r="Q78" s="143">
        <f t="shared" si="10"/>
        <v>142.99695532763079</v>
      </c>
      <c r="R78" s="143">
        <f t="shared" si="11"/>
        <v>2.8684398500899988E-2</v>
      </c>
    </row>
    <row r="79" spans="1:18" x14ac:dyDescent="0.35">
      <c r="A79" s="8">
        <v>54061.366139626101</v>
      </c>
      <c r="B79">
        <v>580</v>
      </c>
      <c r="C79" s="130" t="s">
        <v>1166</v>
      </c>
      <c r="D79" s="130">
        <v>580</v>
      </c>
      <c r="E79" s="130" t="s">
        <v>1071</v>
      </c>
      <c r="F79" s="149">
        <f t="shared" si="6"/>
        <v>10</v>
      </c>
      <c r="G79" s="130" t="s">
        <v>1073</v>
      </c>
      <c r="H79" s="130">
        <f t="shared" si="7"/>
        <v>1</v>
      </c>
      <c r="I79" s="130" t="s">
        <v>1075</v>
      </c>
      <c r="J79" s="130">
        <f t="shared" si="8"/>
        <v>1</v>
      </c>
      <c r="K79" s="130" t="s">
        <v>1084</v>
      </c>
      <c r="L79" s="130">
        <f t="shared" si="9"/>
        <v>0</v>
      </c>
      <c r="M79" s="130">
        <v>7</v>
      </c>
      <c r="N79" s="130">
        <v>84925.72</v>
      </c>
      <c r="O79" s="3">
        <v>141.70016666666669</v>
      </c>
      <c r="Q79" s="143">
        <f t="shared" si="10"/>
        <v>145.94569971105651</v>
      </c>
      <c r="R79" s="143">
        <f t="shared" si="11"/>
        <v>2.9961383562638666E-2</v>
      </c>
    </row>
    <row r="80" spans="1:18" x14ac:dyDescent="0.35">
      <c r="A80" s="8">
        <v>63550.072249703</v>
      </c>
      <c r="B80">
        <v>580</v>
      </c>
      <c r="C80" s="130" t="s">
        <v>1166</v>
      </c>
      <c r="D80" s="130">
        <v>580</v>
      </c>
      <c r="E80" s="130" t="s">
        <v>1071</v>
      </c>
      <c r="F80" s="149">
        <f t="shared" si="6"/>
        <v>10</v>
      </c>
      <c r="G80" s="130" t="s">
        <v>1073</v>
      </c>
      <c r="H80" s="130">
        <f t="shared" si="7"/>
        <v>1</v>
      </c>
      <c r="I80" s="130" t="s">
        <v>1075</v>
      </c>
      <c r="J80" s="130">
        <f t="shared" si="8"/>
        <v>1</v>
      </c>
      <c r="K80" s="130" t="s">
        <v>1084</v>
      </c>
      <c r="L80" s="130">
        <f t="shared" si="9"/>
        <v>0</v>
      </c>
      <c r="M80" s="130">
        <v>7</v>
      </c>
      <c r="N80" s="130">
        <v>88063</v>
      </c>
      <c r="O80" s="3">
        <v>147.02606666666668</v>
      </c>
      <c r="Q80" s="143">
        <f t="shared" si="10"/>
        <v>149.03905062261782</v>
      </c>
      <c r="R80" s="143">
        <f t="shared" si="11"/>
        <v>1.3691340600948898E-2</v>
      </c>
    </row>
    <row r="81" spans="1:18" x14ac:dyDescent="0.35">
      <c r="A81" s="8">
        <v>71394.000753582499</v>
      </c>
      <c r="B81">
        <v>580</v>
      </c>
      <c r="C81" s="130" t="s">
        <v>1166</v>
      </c>
      <c r="D81" s="130">
        <v>580</v>
      </c>
      <c r="E81" s="130" t="s">
        <v>1071</v>
      </c>
      <c r="F81" s="149">
        <f t="shared" si="6"/>
        <v>10</v>
      </c>
      <c r="G81" s="130" t="s">
        <v>1073</v>
      </c>
      <c r="H81" s="130">
        <f t="shared" si="7"/>
        <v>1</v>
      </c>
      <c r="I81" s="130" t="s">
        <v>1075</v>
      </c>
      <c r="J81" s="130">
        <f t="shared" si="8"/>
        <v>1</v>
      </c>
      <c r="K81" s="130" t="s">
        <v>1084</v>
      </c>
      <c r="L81" s="130">
        <f t="shared" si="9"/>
        <v>0</v>
      </c>
      <c r="M81" s="130">
        <v>7</v>
      </c>
      <c r="N81" s="130">
        <v>87220.42</v>
      </c>
      <c r="O81" s="3">
        <v>145.44708333333332</v>
      </c>
      <c r="Q81" s="143">
        <f t="shared" si="10"/>
        <v>151.59619836291185</v>
      </c>
      <c r="R81" s="143">
        <f t="shared" si="11"/>
        <v>4.2277334743702433E-2</v>
      </c>
    </row>
    <row r="82" spans="1:18" x14ac:dyDescent="0.35">
      <c r="A82" s="8">
        <v>3495.45982983364</v>
      </c>
      <c r="B82">
        <v>580</v>
      </c>
      <c r="C82" s="130" t="s">
        <v>1166</v>
      </c>
      <c r="D82" s="130">
        <v>580</v>
      </c>
      <c r="E82" s="130" t="s">
        <v>1071</v>
      </c>
      <c r="F82" s="149">
        <f t="shared" si="6"/>
        <v>10</v>
      </c>
      <c r="G82" s="130" t="s">
        <v>1073</v>
      </c>
      <c r="H82" s="130">
        <f t="shared" si="7"/>
        <v>1</v>
      </c>
      <c r="I82" s="130" t="s">
        <v>1075</v>
      </c>
      <c r="J82" s="130">
        <f t="shared" si="8"/>
        <v>1</v>
      </c>
      <c r="K82" s="130" t="s">
        <v>1083</v>
      </c>
      <c r="L82" s="130">
        <f t="shared" si="9"/>
        <v>1</v>
      </c>
      <c r="M82" s="130">
        <v>7</v>
      </c>
      <c r="N82" s="130">
        <v>73436.789999999994</v>
      </c>
      <c r="O82" s="3">
        <v>122.60391666666668</v>
      </c>
      <c r="Q82" s="143">
        <f t="shared" si="10"/>
        <v>130.23142988887</v>
      </c>
      <c r="R82" s="143">
        <f t="shared" si="11"/>
        <v>6.2212639119359148E-2</v>
      </c>
    </row>
    <row r="83" spans="1:18" x14ac:dyDescent="0.35">
      <c r="A83" s="8">
        <v>14172.2970393051</v>
      </c>
      <c r="B83">
        <v>580</v>
      </c>
      <c r="C83" s="130" t="s">
        <v>1166</v>
      </c>
      <c r="D83" s="130">
        <v>580</v>
      </c>
      <c r="E83" s="130" t="s">
        <v>1071</v>
      </c>
      <c r="F83" s="149">
        <f t="shared" si="6"/>
        <v>10</v>
      </c>
      <c r="G83" s="130" t="s">
        <v>1073</v>
      </c>
      <c r="H83" s="130">
        <f t="shared" si="7"/>
        <v>1</v>
      </c>
      <c r="I83" s="130" t="s">
        <v>1075</v>
      </c>
      <c r="J83" s="130">
        <f t="shared" si="8"/>
        <v>1</v>
      </c>
      <c r="K83" s="130" t="s">
        <v>1083</v>
      </c>
      <c r="L83" s="130">
        <f t="shared" si="9"/>
        <v>1</v>
      </c>
      <c r="M83" s="130">
        <v>7</v>
      </c>
      <c r="N83" s="130">
        <v>76614.66</v>
      </c>
      <c r="O83" s="3">
        <v>127.93711666666667</v>
      </c>
      <c r="Q83" s="143">
        <f t="shared" si="10"/>
        <v>133.7121156358377</v>
      </c>
      <c r="R83" s="143">
        <f t="shared" si="11"/>
        <v>4.5139355330458875E-2</v>
      </c>
    </row>
    <row r="84" spans="1:18" x14ac:dyDescent="0.35">
      <c r="A84" s="8">
        <v>23954.0527728093</v>
      </c>
      <c r="B84">
        <v>580</v>
      </c>
      <c r="C84" s="130" t="s">
        <v>1166</v>
      </c>
      <c r="D84" s="130">
        <v>580</v>
      </c>
      <c r="E84" s="130" t="s">
        <v>1071</v>
      </c>
      <c r="F84" s="149">
        <f t="shared" si="6"/>
        <v>10</v>
      </c>
      <c r="G84" s="130" t="s">
        <v>1073</v>
      </c>
      <c r="H84" s="130">
        <f t="shared" si="7"/>
        <v>1</v>
      </c>
      <c r="I84" s="130" t="s">
        <v>1075</v>
      </c>
      <c r="J84" s="130">
        <f t="shared" si="8"/>
        <v>1</v>
      </c>
      <c r="K84" s="130" t="s">
        <v>1083</v>
      </c>
      <c r="L84" s="130">
        <f t="shared" si="9"/>
        <v>1</v>
      </c>
      <c r="M84" s="130">
        <v>7</v>
      </c>
      <c r="N84" s="130">
        <v>79132.259999999995</v>
      </c>
      <c r="O84" s="3">
        <v>132.19241666666667</v>
      </c>
      <c r="Q84" s="143">
        <f t="shared" si="10"/>
        <v>136.90100173515228</v>
      </c>
      <c r="R84" s="143">
        <f t="shared" si="11"/>
        <v>3.5619176857615509E-2</v>
      </c>
    </row>
    <row r="85" spans="1:18" x14ac:dyDescent="0.35">
      <c r="A85" s="8">
        <v>31081.371963744201</v>
      </c>
      <c r="B85">
        <v>580</v>
      </c>
      <c r="C85" s="130" t="s">
        <v>1166</v>
      </c>
      <c r="D85" s="130">
        <v>580</v>
      </c>
      <c r="E85" s="130" t="s">
        <v>1071</v>
      </c>
      <c r="F85" s="149">
        <f t="shared" si="6"/>
        <v>10</v>
      </c>
      <c r="G85" s="130" t="s">
        <v>1073</v>
      </c>
      <c r="H85" s="130">
        <f t="shared" si="7"/>
        <v>1</v>
      </c>
      <c r="I85" s="130" t="s">
        <v>1075</v>
      </c>
      <c r="J85" s="130">
        <f t="shared" si="8"/>
        <v>1</v>
      </c>
      <c r="K85" s="130" t="s">
        <v>1083</v>
      </c>
      <c r="L85" s="130">
        <f t="shared" si="9"/>
        <v>1</v>
      </c>
      <c r="M85" s="130">
        <v>7</v>
      </c>
      <c r="N85" s="130">
        <v>84909.759999999995</v>
      </c>
      <c r="O85" s="3">
        <v>141.90543333333332</v>
      </c>
      <c r="Q85" s="143">
        <f t="shared" si="10"/>
        <v>139.22453236835977</v>
      </c>
      <c r="R85" s="143">
        <f t="shared" si="11"/>
        <v>-1.8892165733190525E-2</v>
      </c>
    </row>
    <row r="86" spans="1:18" x14ac:dyDescent="0.35">
      <c r="A86" s="8">
        <v>45016.2336447989</v>
      </c>
      <c r="B86">
        <v>580</v>
      </c>
      <c r="C86" s="130" t="s">
        <v>1166</v>
      </c>
      <c r="D86" s="130">
        <v>580</v>
      </c>
      <c r="E86" s="130" t="s">
        <v>1071</v>
      </c>
      <c r="F86" s="149">
        <f t="shared" si="6"/>
        <v>10</v>
      </c>
      <c r="G86" s="130" t="s">
        <v>1073</v>
      </c>
      <c r="H86" s="130">
        <f t="shared" si="7"/>
        <v>1</v>
      </c>
      <c r="I86" s="130" t="s">
        <v>1075</v>
      </c>
      <c r="J86" s="130">
        <f t="shared" si="8"/>
        <v>1</v>
      </c>
      <c r="K86" s="130" t="s">
        <v>1083</v>
      </c>
      <c r="L86" s="130">
        <f t="shared" si="9"/>
        <v>1</v>
      </c>
      <c r="M86" s="130">
        <v>7</v>
      </c>
      <c r="N86" s="130">
        <v>84399.9</v>
      </c>
      <c r="O86" s="3">
        <v>141.00391666666667</v>
      </c>
      <c r="Q86" s="143">
        <f t="shared" si="10"/>
        <v>143.76734532763081</v>
      </c>
      <c r="R86" s="143">
        <f t="shared" si="11"/>
        <v>1.9598240433965186E-2</v>
      </c>
    </row>
    <row r="87" spans="1:18" x14ac:dyDescent="0.35">
      <c r="A87" s="8">
        <v>54061.366139626101</v>
      </c>
      <c r="B87">
        <v>580</v>
      </c>
      <c r="C87" s="130" t="s">
        <v>1166</v>
      </c>
      <c r="D87" s="130">
        <v>580</v>
      </c>
      <c r="E87" s="130" t="s">
        <v>1071</v>
      </c>
      <c r="F87" s="149">
        <f t="shared" si="6"/>
        <v>10</v>
      </c>
      <c r="G87" s="130" t="s">
        <v>1073</v>
      </c>
      <c r="H87" s="130">
        <f t="shared" si="7"/>
        <v>1</v>
      </c>
      <c r="I87" s="130" t="s">
        <v>1075</v>
      </c>
      <c r="J87" s="130">
        <f t="shared" si="8"/>
        <v>1</v>
      </c>
      <c r="K87" s="130" t="s">
        <v>1083</v>
      </c>
      <c r="L87" s="130">
        <f t="shared" si="9"/>
        <v>1</v>
      </c>
      <c r="M87" s="130">
        <v>7</v>
      </c>
      <c r="N87" s="130">
        <v>86959.38</v>
      </c>
      <c r="O87" s="3">
        <v>145.18445</v>
      </c>
      <c r="Q87" s="143">
        <f t="shared" si="10"/>
        <v>146.7160897110565</v>
      </c>
      <c r="R87" s="143">
        <f t="shared" si="11"/>
        <v>1.0549612655187834E-2</v>
      </c>
    </row>
    <row r="88" spans="1:18" x14ac:dyDescent="0.35">
      <c r="A88" s="8">
        <v>63550.072249703</v>
      </c>
      <c r="B88">
        <v>580</v>
      </c>
      <c r="C88" s="130" t="s">
        <v>1166</v>
      </c>
      <c r="D88" s="130">
        <v>580</v>
      </c>
      <c r="E88" s="130" t="s">
        <v>1071</v>
      </c>
      <c r="F88" s="149">
        <f t="shared" si="6"/>
        <v>10</v>
      </c>
      <c r="G88" s="130" t="s">
        <v>1073</v>
      </c>
      <c r="H88" s="130">
        <f t="shared" si="7"/>
        <v>1</v>
      </c>
      <c r="I88" s="130" t="s">
        <v>1075</v>
      </c>
      <c r="J88" s="130">
        <f t="shared" si="8"/>
        <v>1</v>
      </c>
      <c r="K88" s="130" t="s">
        <v>1083</v>
      </c>
      <c r="L88" s="130">
        <f t="shared" si="9"/>
        <v>1</v>
      </c>
      <c r="M88" s="130">
        <v>7</v>
      </c>
      <c r="N88" s="130">
        <v>91304.11</v>
      </c>
      <c r="O88" s="3">
        <v>152.63976666666667</v>
      </c>
      <c r="Q88" s="143">
        <f t="shared" si="10"/>
        <v>149.80944062261781</v>
      </c>
      <c r="R88" s="143">
        <f t="shared" si="11"/>
        <v>-1.8542520771993143E-2</v>
      </c>
    </row>
    <row r="89" spans="1:18" x14ac:dyDescent="0.35">
      <c r="A89" s="8">
        <v>71394.000753582499</v>
      </c>
      <c r="B89">
        <v>580</v>
      </c>
      <c r="C89" s="130" t="s">
        <v>1166</v>
      </c>
      <c r="D89" s="130">
        <v>580</v>
      </c>
      <c r="E89" s="130" t="s">
        <v>1071</v>
      </c>
      <c r="F89" s="149">
        <f t="shared" si="6"/>
        <v>10</v>
      </c>
      <c r="G89" s="130" t="s">
        <v>1073</v>
      </c>
      <c r="H89" s="130">
        <f t="shared" si="7"/>
        <v>1</v>
      </c>
      <c r="I89" s="130" t="s">
        <v>1075</v>
      </c>
      <c r="J89" s="130">
        <f t="shared" si="8"/>
        <v>1</v>
      </c>
      <c r="K89" s="130" t="s">
        <v>1083</v>
      </c>
      <c r="L89" s="130">
        <f t="shared" si="9"/>
        <v>1</v>
      </c>
      <c r="M89" s="130">
        <v>7</v>
      </c>
      <c r="N89" s="130">
        <v>89975.18</v>
      </c>
      <c r="O89" s="3">
        <v>150.12096666666667</v>
      </c>
      <c r="Q89" s="143">
        <f t="shared" si="10"/>
        <v>152.36658836291184</v>
      </c>
      <c r="R89" s="143">
        <f t="shared" si="11"/>
        <v>1.4958747909153969E-2</v>
      </c>
    </row>
    <row r="90" spans="1:18" x14ac:dyDescent="0.35">
      <c r="A90" s="8">
        <v>3495.45982983364</v>
      </c>
      <c r="B90">
        <v>580</v>
      </c>
      <c r="C90" s="130" t="s">
        <v>1166</v>
      </c>
      <c r="D90" s="130">
        <v>580</v>
      </c>
      <c r="E90" s="130" t="s">
        <v>1071</v>
      </c>
      <c r="F90" s="149">
        <f t="shared" si="6"/>
        <v>10</v>
      </c>
      <c r="G90" s="130" t="s">
        <v>1073</v>
      </c>
      <c r="H90" s="130">
        <f t="shared" si="7"/>
        <v>1</v>
      </c>
      <c r="I90" s="130" t="s">
        <v>1075</v>
      </c>
      <c r="J90" s="130">
        <f t="shared" si="8"/>
        <v>1</v>
      </c>
      <c r="K90" s="130" t="s">
        <v>1084</v>
      </c>
      <c r="L90" s="130">
        <f t="shared" si="9"/>
        <v>0</v>
      </c>
      <c r="M90" s="130">
        <v>7</v>
      </c>
      <c r="N90" s="130">
        <v>73947.09</v>
      </c>
      <c r="O90" s="3">
        <v>123.44328333333334</v>
      </c>
      <c r="Q90" s="143">
        <f t="shared" si="10"/>
        <v>129.46103988887</v>
      </c>
      <c r="R90" s="143">
        <f t="shared" si="11"/>
        <v>4.8749161501861149E-2</v>
      </c>
    </row>
    <row r="91" spans="1:18" x14ac:dyDescent="0.35">
      <c r="A91" s="8">
        <v>14172.2970393051</v>
      </c>
      <c r="B91">
        <v>580</v>
      </c>
      <c r="C91" s="130" t="s">
        <v>1166</v>
      </c>
      <c r="D91" s="130">
        <v>580</v>
      </c>
      <c r="E91" s="130" t="s">
        <v>1071</v>
      </c>
      <c r="F91" s="149">
        <f t="shared" si="6"/>
        <v>10</v>
      </c>
      <c r="G91" s="130" t="s">
        <v>1073</v>
      </c>
      <c r="H91" s="130">
        <f t="shared" si="7"/>
        <v>1</v>
      </c>
      <c r="I91" s="130" t="s">
        <v>1075</v>
      </c>
      <c r="J91" s="130">
        <f t="shared" si="8"/>
        <v>1</v>
      </c>
      <c r="K91" s="130" t="s">
        <v>1084</v>
      </c>
      <c r="L91" s="130">
        <f t="shared" si="9"/>
        <v>0</v>
      </c>
      <c r="M91" s="130">
        <v>7</v>
      </c>
      <c r="N91" s="130">
        <v>77188.95</v>
      </c>
      <c r="O91" s="3">
        <v>128.91063333333335</v>
      </c>
      <c r="Q91" s="143">
        <f t="shared" si="10"/>
        <v>132.94172563583771</v>
      </c>
      <c r="R91" s="143">
        <f t="shared" si="11"/>
        <v>3.1270440601132377E-2</v>
      </c>
    </row>
    <row r="92" spans="1:18" x14ac:dyDescent="0.35">
      <c r="A92" s="8">
        <v>23954.0527728093</v>
      </c>
      <c r="B92">
        <v>580</v>
      </c>
      <c r="C92" s="130" t="s">
        <v>1166</v>
      </c>
      <c r="D92" s="130">
        <v>580</v>
      </c>
      <c r="E92" s="130" t="s">
        <v>1071</v>
      </c>
      <c r="F92" s="149">
        <f t="shared" si="6"/>
        <v>10</v>
      </c>
      <c r="G92" s="130" t="s">
        <v>1073</v>
      </c>
      <c r="H92" s="130">
        <f t="shared" si="7"/>
        <v>1</v>
      </c>
      <c r="I92" s="130" t="s">
        <v>1075</v>
      </c>
      <c r="J92" s="130">
        <f t="shared" si="8"/>
        <v>1</v>
      </c>
      <c r="K92" s="130" t="s">
        <v>1084</v>
      </c>
      <c r="L92" s="130">
        <f t="shared" si="9"/>
        <v>0</v>
      </c>
      <c r="M92" s="130">
        <v>7</v>
      </c>
      <c r="N92" s="130">
        <v>78634.899999999994</v>
      </c>
      <c r="O92" s="3">
        <v>131.34633333333335</v>
      </c>
      <c r="Q92" s="143">
        <f t="shared" si="10"/>
        <v>136.13061173515226</v>
      </c>
      <c r="R92" s="143">
        <f t="shared" si="11"/>
        <v>3.6424910238470609E-2</v>
      </c>
    </row>
    <row r="93" spans="1:18" x14ac:dyDescent="0.35">
      <c r="A93" s="8">
        <v>31081.371963744201</v>
      </c>
      <c r="B93">
        <v>580</v>
      </c>
      <c r="C93" s="130" t="s">
        <v>1166</v>
      </c>
      <c r="D93" s="130">
        <v>580</v>
      </c>
      <c r="E93" s="130" t="s">
        <v>1071</v>
      </c>
      <c r="F93" s="149">
        <f t="shared" si="6"/>
        <v>10</v>
      </c>
      <c r="G93" s="130" t="s">
        <v>1073</v>
      </c>
      <c r="H93" s="130">
        <f t="shared" si="7"/>
        <v>1</v>
      </c>
      <c r="I93" s="130" t="s">
        <v>1075</v>
      </c>
      <c r="J93" s="130">
        <f t="shared" si="8"/>
        <v>1</v>
      </c>
      <c r="K93" s="130" t="s">
        <v>1084</v>
      </c>
      <c r="L93" s="130">
        <f t="shared" si="9"/>
        <v>0</v>
      </c>
      <c r="M93" s="130">
        <v>7</v>
      </c>
      <c r="N93" s="130">
        <v>84093.46</v>
      </c>
      <c r="O93" s="3">
        <v>140.51600000000002</v>
      </c>
      <c r="Q93" s="143">
        <f t="shared" si="10"/>
        <v>138.45414236835975</v>
      </c>
      <c r="R93" s="143">
        <f t="shared" si="11"/>
        <v>-1.4673472285293254E-2</v>
      </c>
    </row>
    <row r="94" spans="1:18" x14ac:dyDescent="0.35">
      <c r="A94" s="8">
        <v>45016.2336447989</v>
      </c>
      <c r="B94">
        <v>580</v>
      </c>
      <c r="C94" s="130" t="s">
        <v>1166</v>
      </c>
      <c r="D94" s="130">
        <v>580</v>
      </c>
      <c r="E94" s="130" t="s">
        <v>1071</v>
      </c>
      <c r="F94" s="149">
        <f t="shared" si="6"/>
        <v>10</v>
      </c>
      <c r="G94" s="130" t="s">
        <v>1073</v>
      </c>
      <c r="H94" s="130">
        <f t="shared" si="7"/>
        <v>1</v>
      </c>
      <c r="I94" s="130" t="s">
        <v>1075</v>
      </c>
      <c r="J94" s="130">
        <f t="shared" si="8"/>
        <v>1</v>
      </c>
      <c r="K94" s="130" t="s">
        <v>1084</v>
      </c>
      <c r="L94" s="130">
        <f t="shared" si="9"/>
        <v>0</v>
      </c>
      <c r="M94" s="130">
        <v>7</v>
      </c>
      <c r="N94" s="130">
        <v>83450.789999999994</v>
      </c>
      <c r="O94" s="3">
        <v>139.35558333333336</v>
      </c>
      <c r="Q94" s="143">
        <f t="shared" si="10"/>
        <v>142.99695532763079</v>
      </c>
      <c r="R94" s="143">
        <f t="shared" si="11"/>
        <v>2.6130076077306441E-2</v>
      </c>
    </row>
    <row r="95" spans="1:18" x14ac:dyDescent="0.35">
      <c r="A95" s="8">
        <v>54061.366139626101</v>
      </c>
      <c r="B95">
        <v>580</v>
      </c>
      <c r="C95" s="130" t="s">
        <v>1166</v>
      </c>
      <c r="D95" s="130">
        <v>580</v>
      </c>
      <c r="E95" s="130" t="s">
        <v>1071</v>
      </c>
      <c r="F95" s="149">
        <f t="shared" si="6"/>
        <v>10</v>
      </c>
      <c r="G95" s="130" t="s">
        <v>1073</v>
      </c>
      <c r="H95" s="130">
        <f t="shared" si="7"/>
        <v>1</v>
      </c>
      <c r="I95" s="130" t="s">
        <v>1075</v>
      </c>
      <c r="J95" s="130">
        <f t="shared" si="8"/>
        <v>1</v>
      </c>
      <c r="K95" s="130" t="s">
        <v>1084</v>
      </c>
      <c r="L95" s="130">
        <f t="shared" si="9"/>
        <v>0</v>
      </c>
      <c r="M95" s="130">
        <v>7</v>
      </c>
      <c r="N95" s="130">
        <v>85186.62</v>
      </c>
      <c r="O95" s="3">
        <v>142.15173333333331</v>
      </c>
      <c r="Q95" s="143">
        <f t="shared" si="10"/>
        <v>145.94569971105651</v>
      </c>
      <c r="R95" s="143">
        <f t="shared" si="11"/>
        <v>2.6689554103618729E-2</v>
      </c>
    </row>
    <row r="96" spans="1:18" x14ac:dyDescent="0.35">
      <c r="A96" s="8">
        <v>63550.072249703</v>
      </c>
      <c r="B96">
        <v>580</v>
      </c>
      <c r="C96" s="130" t="s">
        <v>1166</v>
      </c>
      <c r="D96" s="130">
        <v>580</v>
      </c>
      <c r="E96" s="130" t="s">
        <v>1071</v>
      </c>
      <c r="F96" s="149">
        <f t="shared" si="6"/>
        <v>10</v>
      </c>
      <c r="G96" s="130" t="s">
        <v>1073</v>
      </c>
      <c r="H96" s="130">
        <f t="shared" si="7"/>
        <v>1</v>
      </c>
      <c r="I96" s="130" t="s">
        <v>1075</v>
      </c>
      <c r="J96" s="130">
        <f t="shared" si="8"/>
        <v>1</v>
      </c>
      <c r="K96" s="130" t="s">
        <v>1084</v>
      </c>
      <c r="L96" s="130">
        <f t="shared" si="9"/>
        <v>0</v>
      </c>
      <c r="M96" s="130">
        <v>7</v>
      </c>
      <c r="N96" s="130">
        <v>88435.54</v>
      </c>
      <c r="O96" s="3">
        <v>147.69568333333333</v>
      </c>
      <c r="Q96" s="143">
        <f t="shared" si="10"/>
        <v>149.03905062261782</v>
      </c>
      <c r="R96" s="143">
        <f t="shared" si="11"/>
        <v>9.0955081351473677E-3</v>
      </c>
    </row>
    <row r="97" spans="1:18" x14ac:dyDescent="0.35">
      <c r="A97" s="8">
        <v>71394.000753582499</v>
      </c>
      <c r="B97">
        <v>580</v>
      </c>
      <c r="C97" s="130" t="s">
        <v>1166</v>
      </c>
      <c r="D97" s="130">
        <v>580</v>
      </c>
      <c r="E97" s="130" t="s">
        <v>1071</v>
      </c>
      <c r="F97" s="149">
        <f t="shared" si="6"/>
        <v>10</v>
      </c>
      <c r="G97" s="130" t="s">
        <v>1073</v>
      </c>
      <c r="H97" s="130">
        <f t="shared" si="7"/>
        <v>1</v>
      </c>
      <c r="I97" s="130" t="s">
        <v>1075</v>
      </c>
      <c r="J97" s="130">
        <f t="shared" si="8"/>
        <v>1</v>
      </c>
      <c r="K97" s="130" t="s">
        <v>1084</v>
      </c>
      <c r="L97" s="130">
        <f t="shared" si="9"/>
        <v>0</v>
      </c>
      <c r="M97" s="130">
        <v>7</v>
      </c>
      <c r="N97" s="130">
        <v>87279.86</v>
      </c>
      <c r="O97" s="3">
        <v>145.5531</v>
      </c>
      <c r="Q97" s="143">
        <f t="shared" si="10"/>
        <v>151.59619836291185</v>
      </c>
      <c r="R97" s="143">
        <f t="shared" si="11"/>
        <v>4.1518170089897444E-2</v>
      </c>
    </row>
    <row r="98" spans="1:18" x14ac:dyDescent="0.35">
      <c r="A98" s="8">
        <v>3495.45982983364</v>
      </c>
      <c r="B98">
        <v>580</v>
      </c>
      <c r="C98" s="130" t="s">
        <v>1166</v>
      </c>
      <c r="D98" s="130">
        <v>580</v>
      </c>
      <c r="E98" s="130" t="s">
        <v>1071</v>
      </c>
      <c r="F98" s="149">
        <f t="shared" si="6"/>
        <v>10</v>
      </c>
      <c r="G98" s="130" t="s">
        <v>1073</v>
      </c>
      <c r="H98" s="130">
        <f t="shared" si="7"/>
        <v>1</v>
      </c>
      <c r="I98" s="130" t="s">
        <v>1075</v>
      </c>
      <c r="J98" s="130">
        <f t="shared" si="8"/>
        <v>1</v>
      </c>
      <c r="K98" s="130" t="s">
        <v>1083</v>
      </c>
      <c r="L98" s="130">
        <f t="shared" si="9"/>
        <v>1</v>
      </c>
      <c r="M98" s="130">
        <v>7</v>
      </c>
      <c r="N98" s="130">
        <v>73508.73</v>
      </c>
      <c r="O98" s="3">
        <v>122.73949999999999</v>
      </c>
      <c r="Q98" s="143">
        <f t="shared" si="10"/>
        <v>130.23142988887</v>
      </c>
      <c r="R98" s="143">
        <f t="shared" si="11"/>
        <v>6.1039273329857258E-2</v>
      </c>
    </row>
    <row r="99" spans="1:18" x14ac:dyDescent="0.35">
      <c r="A99" s="8">
        <v>14172.2970393051</v>
      </c>
      <c r="B99">
        <v>580</v>
      </c>
      <c r="C99" s="130" t="s">
        <v>1166</v>
      </c>
      <c r="D99" s="130">
        <v>580</v>
      </c>
      <c r="E99" s="130" t="s">
        <v>1071</v>
      </c>
      <c r="F99" s="149">
        <f t="shared" si="6"/>
        <v>10</v>
      </c>
      <c r="G99" s="130" t="s">
        <v>1073</v>
      </c>
      <c r="H99" s="130">
        <f t="shared" si="7"/>
        <v>1</v>
      </c>
      <c r="I99" s="130" t="s">
        <v>1075</v>
      </c>
      <c r="J99" s="130">
        <f t="shared" si="8"/>
        <v>1</v>
      </c>
      <c r="K99" s="130" t="s">
        <v>1083</v>
      </c>
      <c r="L99" s="130">
        <f t="shared" si="9"/>
        <v>1</v>
      </c>
      <c r="M99" s="130">
        <v>7</v>
      </c>
      <c r="N99" s="130">
        <v>76770.960000000006</v>
      </c>
      <c r="O99" s="3">
        <v>128.19803333333334</v>
      </c>
      <c r="Q99" s="143">
        <f t="shared" si="10"/>
        <v>133.7121156358377</v>
      </c>
      <c r="R99" s="143">
        <f t="shared" si="11"/>
        <v>4.3012222255913724E-2</v>
      </c>
    </row>
    <row r="100" spans="1:18" x14ac:dyDescent="0.35">
      <c r="A100" s="8">
        <v>23954.0527728093</v>
      </c>
      <c r="B100">
        <v>580</v>
      </c>
      <c r="C100" s="130" t="s">
        <v>1166</v>
      </c>
      <c r="D100" s="130">
        <v>580</v>
      </c>
      <c r="E100" s="130" t="s">
        <v>1071</v>
      </c>
      <c r="F100" s="149">
        <f t="shared" si="6"/>
        <v>10</v>
      </c>
      <c r="G100" s="130" t="s">
        <v>1073</v>
      </c>
      <c r="H100" s="130">
        <f t="shared" si="7"/>
        <v>1</v>
      </c>
      <c r="I100" s="130" t="s">
        <v>1075</v>
      </c>
      <c r="J100" s="130">
        <f t="shared" si="8"/>
        <v>1</v>
      </c>
      <c r="K100" s="130" t="s">
        <v>1083</v>
      </c>
      <c r="L100" s="130">
        <f t="shared" si="9"/>
        <v>1</v>
      </c>
      <c r="M100" s="130">
        <v>7</v>
      </c>
      <c r="N100" s="130">
        <v>79253.100000000006</v>
      </c>
      <c r="O100" s="3">
        <v>132.38666666666666</v>
      </c>
      <c r="Q100" s="143">
        <f t="shared" si="10"/>
        <v>136.90100173515228</v>
      </c>
      <c r="R100" s="143">
        <f t="shared" si="11"/>
        <v>3.4099620317899149E-2</v>
      </c>
    </row>
    <row r="101" spans="1:18" x14ac:dyDescent="0.35">
      <c r="A101" s="8">
        <v>31081.371963744201</v>
      </c>
      <c r="B101">
        <v>580</v>
      </c>
      <c r="C101" s="130" t="s">
        <v>1166</v>
      </c>
      <c r="D101" s="130">
        <v>580</v>
      </c>
      <c r="E101" s="130" t="s">
        <v>1071</v>
      </c>
      <c r="F101" s="149">
        <f t="shared" si="6"/>
        <v>10</v>
      </c>
      <c r="G101" s="130" t="s">
        <v>1073</v>
      </c>
      <c r="H101" s="130">
        <f t="shared" si="7"/>
        <v>1</v>
      </c>
      <c r="I101" s="130" t="s">
        <v>1075</v>
      </c>
      <c r="J101" s="130">
        <f t="shared" si="8"/>
        <v>1</v>
      </c>
      <c r="K101" s="130" t="s">
        <v>1083</v>
      </c>
      <c r="L101" s="130">
        <f t="shared" si="9"/>
        <v>1</v>
      </c>
      <c r="M101" s="130">
        <v>7</v>
      </c>
      <c r="N101" s="130">
        <v>84993.05</v>
      </c>
      <c r="O101" s="3">
        <v>142.03161666666668</v>
      </c>
      <c r="Q101" s="143">
        <f t="shared" si="10"/>
        <v>139.22453236835977</v>
      </c>
      <c r="R101" s="143">
        <f t="shared" si="11"/>
        <v>-1.9763798823010159E-2</v>
      </c>
    </row>
    <row r="102" spans="1:18" x14ac:dyDescent="0.35">
      <c r="A102" s="8">
        <v>45016.2336447989</v>
      </c>
      <c r="B102">
        <v>580</v>
      </c>
      <c r="C102" s="130" t="s">
        <v>1166</v>
      </c>
      <c r="D102" s="130">
        <v>580</v>
      </c>
      <c r="E102" s="130" t="s">
        <v>1071</v>
      </c>
      <c r="F102" s="149">
        <f t="shared" si="6"/>
        <v>10</v>
      </c>
      <c r="G102" s="130" t="s">
        <v>1073</v>
      </c>
      <c r="H102" s="130">
        <f t="shared" si="7"/>
        <v>1</v>
      </c>
      <c r="I102" s="130" t="s">
        <v>1075</v>
      </c>
      <c r="J102" s="130">
        <f t="shared" si="8"/>
        <v>1</v>
      </c>
      <c r="K102" s="130" t="s">
        <v>1083</v>
      </c>
      <c r="L102" s="130">
        <f t="shared" si="9"/>
        <v>1</v>
      </c>
      <c r="M102" s="130">
        <v>7</v>
      </c>
      <c r="N102" s="130">
        <v>84587.97</v>
      </c>
      <c r="O102" s="3">
        <v>141.3125</v>
      </c>
      <c r="Q102" s="143">
        <f t="shared" si="10"/>
        <v>143.76734532763081</v>
      </c>
      <c r="R102" s="143">
        <f t="shared" si="11"/>
        <v>1.7371749333079611E-2</v>
      </c>
    </row>
    <row r="103" spans="1:18" x14ac:dyDescent="0.35">
      <c r="A103" s="8">
        <v>54061.366139626101</v>
      </c>
      <c r="B103">
        <v>580</v>
      </c>
      <c r="C103" s="130" t="s">
        <v>1166</v>
      </c>
      <c r="D103" s="130">
        <v>580</v>
      </c>
      <c r="E103" s="130" t="s">
        <v>1071</v>
      </c>
      <c r="F103" s="149">
        <f t="shared" si="6"/>
        <v>10</v>
      </c>
      <c r="G103" s="130" t="s">
        <v>1073</v>
      </c>
      <c r="H103" s="130">
        <f t="shared" si="7"/>
        <v>1</v>
      </c>
      <c r="I103" s="130" t="s">
        <v>1075</v>
      </c>
      <c r="J103" s="130">
        <f t="shared" si="8"/>
        <v>1</v>
      </c>
      <c r="K103" s="130" t="s">
        <v>1083</v>
      </c>
      <c r="L103" s="130">
        <f t="shared" si="9"/>
        <v>1</v>
      </c>
      <c r="M103" s="130">
        <v>7</v>
      </c>
      <c r="N103" s="130">
        <v>87047.97</v>
      </c>
      <c r="O103" s="3">
        <v>145.31163333333333</v>
      </c>
      <c r="Q103" s="143">
        <f t="shared" si="10"/>
        <v>146.7160897110565</v>
      </c>
      <c r="R103" s="143">
        <f t="shared" si="11"/>
        <v>9.6651337921545011E-3</v>
      </c>
    </row>
    <row r="104" spans="1:18" x14ac:dyDescent="0.35">
      <c r="A104" s="8">
        <v>63550.072249703</v>
      </c>
      <c r="B104">
        <v>580</v>
      </c>
      <c r="C104" s="130" t="s">
        <v>1166</v>
      </c>
      <c r="D104" s="130">
        <v>580</v>
      </c>
      <c r="E104" s="130" t="s">
        <v>1071</v>
      </c>
      <c r="F104" s="149">
        <f t="shared" si="6"/>
        <v>10</v>
      </c>
      <c r="G104" s="130" t="s">
        <v>1073</v>
      </c>
      <c r="H104" s="130">
        <f t="shared" si="7"/>
        <v>1</v>
      </c>
      <c r="I104" s="130" t="s">
        <v>1075</v>
      </c>
      <c r="J104" s="130">
        <f t="shared" si="8"/>
        <v>1</v>
      </c>
      <c r="K104" s="130" t="s">
        <v>1083</v>
      </c>
      <c r="L104" s="130">
        <f t="shared" si="9"/>
        <v>1</v>
      </c>
      <c r="M104" s="130">
        <v>7</v>
      </c>
      <c r="N104" s="130">
        <v>90905.83</v>
      </c>
      <c r="O104" s="3">
        <v>151.94043333333332</v>
      </c>
      <c r="Q104" s="143">
        <f t="shared" si="10"/>
        <v>149.80944062261781</v>
      </c>
      <c r="R104" s="143">
        <f t="shared" si="11"/>
        <v>-1.402518515950546E-2</v>
      </c>
    </row>
    <row r="105" spans="1:18" x14ac:dyDescent="0.35">
      <c r="A105" s="8">
        <v>71394.000753582499</v>
      </c>
      <c r="B105">
        <v>580</v>
      </c>
      <c r="C105" s="130" t="s">
        <v>1166</v>
      </c>
      <c r="D105" s="130">
        <v>580</v>
      </c>
      <c r="E105" s="130" t="s">
        <v>1071</v>
      </c>
      <c r="F105" s="149">
        <f t="shared" si="6"/>
        <v>10</v>
      </c>
      <c r="G105" s="130" t="s">
        <v>1073</v>
      </c>
      <c r="H105" s="130">
        <f t="shared" si="7"/>
        <v>1</v>
      </c>
      <c r="I105" s="130" t="s">
        <v>1075</v>
      </c>
      <c r="J105" s="130">
        <f t="shared" si="8"/>
        <v>1</v>
      </c>
      <c r="K105" s="130" t="s">
        <v>1083</v>
      </c>
      <c r="L105" s="130">
        <f t="shared" si="9"/>
        <v>1</v>
      </c>
      <c r="M105" s="130">
        <v>7</v>
      </c>
      <c r="N105" s="130">
        <v>89881.5</v>
      </c>
      <c r="O105" s="3">
        <v>149.94053333333335</v>
      </c>
      <c r="Q105" s="143">
        <f t="shared" si="10"/>
        <v>152.36658836291184</v>
      </c>
      <c r="R105" s="143">
        <f t="shared" si="11"/>
        <v>1.6180114713778782E-2</v>
      </c>
    </row>
    <row r="106" spans="1:18" x14ac:dyDescent="0.35">
      <c r="A106" s="8">
        <v>3495.45982983364</v>
      </c>
      <c r="B106">
        <v>580</v>
      </c>
      <c r="C106" s="130" t="s">
        <v>1166</v>
      </c>
      <c r="D106" s="130">
        <v>580</v>
      </c>
      <c r="E106" s="130" t="s">
        <v>1071</v>
      </c>
      <c r="F106" s="149">
        <f t="shared" si="6"/>
        <v>10</v>
      </c>
      <c r="G106" s="130" t="s">
        <v>1073</v>
      </c>
      <c r="H106" s="130">
        <f t="shared" si="7"/>
        <v>1</v>
      </c>
      <c r="I106" s="130" t="s">
        <v>1075</v>
      </c>
      <c r="J106" s="130">
        <f t="shared" si="8"/>
        <v>1</v>
      </c>
      <c r="K106" s="130" t="s">
        <v>1084</v>
      </c>
      <c r="L106" s="130">
        <f t="shared" si="9"/>
        <v>0</v>
      </c>
      <c r="M106" s="130">
        <v>7</v>
      </c>
      <c r="N106" s="130">
        <v>74158.990000000005</v>
      </c>
      <c r="O106" s="3">
        <v>123.80878333333334</v>
      </c>
      <c r="Q106" s="143">
        <f t="shared" si="10"/>
        <v>129.46103988887</v>
      </c>
      <c r="R106" s="143">
        <f t="shared" si="11"/>
        <v>4.5653114450846077E-2</v>
      </c>
    </row>
    <row r="107" spans="1:18" x14ac:dyDescent="0.35">
      <c r="A107" s="8">
        <v>14172.2970393051</v>
      </c>
      <c r="B107">
        <v>580</v>
      </c>
      <c r="C107" s="130" t="s">
        <v>1166</v>
      </c>
      <c r="D107" s="130">
        <v>580</v>
      </c>
      <c r="E107" s="130" t="s">
        <v>1071</v>
      </c>
      <c r="F107" s="149">
        <f t="shared" si="6"/>
        <v>10</v>
      </c>
      <c r="G107" s="130" t="s">
        <v>1073</v>
      </c>
      <c r="H107" s="130">
        <f t="shared" si="7"/>
        <v>1</v>
      </c>
      <c r="I107" s="130" t="s">
        <v>1075</v>
      </c>
      <c r="J107" s="130">
        <f t="shared" si="8"/>
        <v>1</v>
      </c>
      <c r="K107" s="130" t="s">
        <v>1084</v>
      </c>
      <c r="L107" s="130">
        <f t="shared" si="9"/>
        <v>0</v>
      </c>
      <c r="M107" s="130">
        <v>7</v>
      </c>
      <c r="N107" s="130">
        <v>77392.13</v>
      </c>
      <c r="O107" s="3">
        <v>129.25351666666666</v>
      </c>
      <c r="Q107" s="143">
        <f t="shared" si="10"/>
        <v>132.94172563583771</v>
      </c>
      <c r="R107" s="143">
        <f t="shared" si="11"/>
        <v>2.8534689533303847E-2</v>
      </c>
    </row>
    <row r="108" spans="1:18" x14ac:dyDescent="0.35">
      <c r="A108" s="8">
        <v>23954.0527728093</v>
      </c>
      <c r="B108">
        <v>580</v>
      </c>
      <c r="C108" s="130" t="s">
        <v>1166</v>
      </c>
      <c r="D108" s="130">
        <v>580</v>
      </c>
      <c r="E108" s="130" t="s">
        <v>1071</v>
      </c>
      <c r="F108" s="149">
        <f t="shared" si="6"/>
        <v>10</v>
      </c>
      <c r="G108" s="130" t="s">
        <v>1073</v>
      </c>
      <c r="H108" s="130">
        <f t="shared" si="7"/>
        <v>1</v>
      </c>
      <c r="I108" s="130" t="s">
        <v>1075</v>
      </c>
      <c r="J108" s="130">
        <f t="shared" si="8"/>
        <v>1</v>
      </c>
      <c r="K108" s="130" t="s">
        <v>1084</v>
      </c>
      <c r="L108" s="130">
        <f t="shared" si="9"/>
        <v>0</v>
      </c>
      <c r="M108" s="130">
        <v>7</v>
      </c>
      <c r="N108" s="130">
        <v>78826.42</v>
      </c>
      <c r="O108" s="3">
        <v>131.66623333333334</v>
      </c>
      <c r="Q108" s="143">
        <f t="shared" si="10"/>
        <v>136.13061173515226</v>
      </c>
      <c r="R108" s="143">
        <f t="shared" si="11"/>
        <v>3.3906782998163632E-2</v>
      </c>
    </row>
    <row r="109" spans="1:18" x14ac:dyDescent="0.35">
      <c r="A109" s="8">
        <v>31081.371963744201</v>
      </c>
      <c r="B109">
        <v>580</v>
      </c>
      <c r="C109" s="130" t="s">
        <v>1166</v>
      </c>
      <c r="D109" s="130">
        <v>580</v>
      </c>
      <c r="E109" s="130" t="s">
        <v>1071</v>
      </c>
      <c r="F109" s="149">
        <f t="shared" si="6"/>
        <v>10</v>
      </c>
      <c r="G109" s="130" t="s">
        <v>1073</v>
      </c>
      <c r="H109" s="130">
        <f t="shared" si="7"/>
        <v>1</v>
      </c>
      <c r="I109" s="130" t="s">
        <v>1075</v>
      </c>
      <c r="J109" s="130">
        <f t="shared" si="8"/>
        <v>1</v>
      </c>
      <c r="K109" s="130" t="s">
        <v>1084</v>
      </c>
      <c r="L109" s="130">
        <f t="shared" si="9"/>
        <v>0</v>
      </c>
      <c r="M109" s="130">
        <v>7</v>
      </c>
      <c r="N109" s="130">
        <v>84244.32</v>
      </c>
      <c r="O109" s="3">
        <v>140.74568333333335</v>
      </c>
      <c r="Q109" s="143">
        <f t="shared" si="10"/>
        <v>138.45414236835975</v>
      </c>
      <c r="R109" s="143">
        <f t="shared" si="11"/>
        <v>-1.6281429815125814E-2</v>
      </c>
    </row>
    <row r="110" spans="1:18" x14ac:dyDescent="0.35">
      <c r="A110" s="8">
        <v>45016.2336447989</v>
      </c>
      <c r="B110">
        <v>580</v>
      </c>
      <c r="C110" s="130" t="s">
        <v>1166</v>
      </c>
      <c r="D110" s="130">
        <v>580</v>
      </c>
      <c r="E110" s="130" t="s">
        <v>1071</v>
      </c>
      <c r="F110" s="149">
        <f t="shared" si="6"/>
        <v>10</v>
      </c>
      <c r="G110" s="130" t="s">
        <v>1073</v>
      </c>
      <c r="H110" s="130">
        <f t="shared" si="7"/>
        <v>1</v>
      </c>
      <c r="I110" s="130" t="s">
        <v>1075</v>
      </c>
      <c r="J110" s="130">
        <f t="shared" si="8"/>
        <v>1</v>
      </c>
      <c r="K110" s="130" t="s">
        <v>1084</v>
      </c>
      <c r="L110" s="130">
        <f t="shared" si="9"/>
        <v>0</v>
      </c>
      <c r="M110" s="130">
        <v>7</v>
      </c>
      <c r="N110" s="130">
        <v>83623.03</v>
      </c>
      <c r="O110" s="3">
        <v>139.63713333333334</v>
      </c>
      <c r="Q110" s="143">
        <f t="shared" si="10"/>
        <v>142.99695532763079</v>
      </c>
      <c r="R110" s="143">
        <f t="shared" si="11"/>
        <v>2.4061092591159738E-2</v>
      </c>
    </row>
    <row r="111" spans="1:18" x14ac:dyDescent="0.35">
      <c r="A111" s="8">
        <v>54061.366139626101</v>
      </c>
      <c r="B111">
        <v>580</v>
      </c>
      <c r="C111" s="130" t="s">
        <v>1166</v>
      </c>
      <c r="D111" s="130">
        <v>580</v>
      </c>
      <c r="E111" s="130" t="s">
        <v>1071</v>
      </c>
      <c r="F111" s="149">
        <f t="shared" si="6"/>
        <v>10</v>
      </c>
      <c r="G111" s="130" t="s">
        <v>1073</v>
      </c>
      <c r="H111" s="130">
        <f t="shared" si="7"/>
        <v>1</v>
      </c>
      <c r="I111" s="130" t="s">
        <v>1075</v>
      </c>
      <c r="J111" s="130">
        <f t="shared" si="8"/>
        <v>1</v>
      </c>
      <c r="K111" s="130" t="s">
        <v>1084</v>
      </c>
      <c r="L111" s="130">
        <f t="shared" si="9"/>
        <v>0</v>
      </c>
      <c r="M111" s="130">
        <v>7</v>
      </c>
      <c r="N111" s="130">
        <v>85287.63</v>
      </c>
      <c r="O111" s="3">
        <v>142.30588333333333</v>
      </c>
      <c r="Q111" s="143">
        <f t="shared" si="10"/>
        <v>145.94569971105651</v>
      </c>
      <c r="R111" s="143">
        <f t="shared" si="11"/>
        <v>2.5577413192379161E-2</v>
      </c>
    </row>
    <row r="112" spans="1:18" x14ac:dyDescent="0.35">
      <c r="A112" s="8">
        <v>63550.072249703</v>
      </c>
      <c r="B112">
        <v>580</v>
      </c>
      <c r="C112" s="130" t="s">
        <v>1166</v>
      </c>
      <c r="D112" s="130">
        <v>580</v>
      </c>
      <c r="E112" s="130" t="s">
        <v>1071</v>
      </c>
      <c r="F112" s="149">
        <f t="shared" si="6"/>
        <v>10</v>
      </c>
      <c r="G112" s="130" t="s">
        <v>1073</v>
      </c>
      <c r="H112" s="130">
        <f t="shared" si="7"/>
        <v>1</v>
      </c>
      <c r="I112" s="130" t="s">
        <v>1075</v>
      </c>
      <c r="J112" s="130">
        <f t="shared" si="8"/>
        <v>1</v>
      </c>
      <c r="K112" s="130" t="s">
        <v>1084</v>
      </c>
      <c r="L112" s="130">
        <f t="shared" si="9"/>
        <v>0</v>
      </c>
      <c r="M112" s="130">
        <v>7</v>
      </c>
      <c r="N112" s="130">
        <v>88191.26</v>
      </c>
      <c r="O112" s="3">
        <v>147.24816666666666</v>
      </c>
      <c r="Q112" s="143">
        <f t="shared" si="10"/>
        <v>149.03905062261782</v>
      </c>
      <c r="R112" s="143">
        <f t="shared" si="11"/>
        <v>1.2162351467541743E-2</v>
      </c>
    </row>
    <row r="113" spans="1:18" x14ac:dyDescent="0.35">
      <c r="A113" s="8">
        <v>71394.000753582499</v>
      </c>
      <c r="B113">
        <v>580</v>
      </c>
      <c r="C113" s="130" t="s">
        <v>1166</v>
      </c>
      <c r="D113" s="130">
        <v>580</v>
      </c>
      <c r="E113" s="130" t="s">
        <v>1071</v>
      </c>
      <c r="F113" s="149">
        <f t="shared" si="6"/>
        <v>10</v>
      </c>
      <c r="G113" s="130" t="s">
        <v>1073</v>
      </c>
      <c r="H113" s="130">
        <f t="shared" si="7"/>
        <v>1</v>
      </c>
      <c r="I113" s="130" t="s">
        <v>1075</v>
      </c>
      <c r="J113" s="130">
        <f t="shared" si="8"/>
        <v>1</v>
      </c>
      <c r="K113" s="130" t="s">
        <v>1084</v>
      </c>
      <c r="L113" s="130">
        <f t="shared" si="9"/>
        <v>0</v>
      </c>
      <c r="M113" s="130">
        <v>7</v>
      </c>
      <c r="N113" s="130">
        <v>87264.74</v>
      </c>
      <c r="O113" s="3">
        <v>145.50305</v>
      </c>
      <c r="Q113" s="143">
        <f t="shared" si="10"/>
        <v>151.59619836291185</v>
      </c>
      <c r="R113" s="143">
        <f t="shared" si="11"/>
        <v>4.1876430514080853E-2</v>
      </c>
    </row>
    <row r="114" spans="1:18" x14ac:dyDescent="0.35">
      <c r="A114" s="8">
        <v>3495.45982983364</v>
      </c>
      <c r="B114">
        <v>580</v>
      </c>
      <c r="C114" s="130" t="s">
        <v>1166</v>
      </c>
      <c r="D114" s="130">
        <v>580</v>
      </c>
      <c r="E114" s="130" t="s">
        <v>1071</v>
      </c>
      <c r="F114" s="149">
        <f t="shared" si="6"/>
        <v>10</v>
      </c>
      <c r="G114" s="130" t="s">
        <v>1073</v>
      </c>
      <c r="H114" s="130">
        <f t="shared" si="7"/>
        <v>1</v>
      </c>
      <c r="I114" s="130" t="s">
        <v>1075</v>
      </c>
      <c r="J114" s="130">
        <f t="shared" si="8"/>
        <v>1</v>
      </c>
      <c r="K114" s="130" t="s">
        <v>1083</v>
      </c>
      <c r="L114" s="130">
        <f t="shared" si="9"/>
        <v>1</v>
      </c>
      <c r="M114" s="130">
        <v>7</v>
      </c>
      <c r="N114" s="130">
        <v>73362.48</v>
      </c>
      <c r="O114" s="3">
        <v>122.51003333333334</v>
      </c>
      <c r="Q114" s="143">
        <f t="shared" si="10"/>
        <v>130.23142988887</v>
      </c>
      <c r="R114" s="143">
        <f t="shared" si="11"/>
        <v>6.3026646434156008E-2</v>
      </c>
    </row>
    <row r="115" spans="1:18" x14ac:dyDescent="0.35">
      <c r="A115" s="8">
        <v>14172.2970393051</v>
      </c>
      <c r="B115">
        <v>580</v>
      </c>
      <c r="C115" s="130" t="s">
        <v>1166</v>
      </c>
      <c r="D115" s="130">
        <v>580</v>
      </c>
      <c r="E115" s="130" t="s">
        <v>1071</v>
      </c>
      <c r="F115" s="149">
        <f t="shared" si="6"/>
        <v>10</v>
      </c>
      <c r="G115" s="130" t="s">
        <v>1073</v>
      </c>
      <c r="H115" s="130">
        <f t="shared" si="7"/>
        <v>1</v>
      </c>
      <c r="I115" s="130" t="s">
        <v>1075</v>
      </c>
      <c r="J115" s="130">
        <f t="shared" si="8"/>
        <v>1</v>
      </c>
      <c r="K115" s="130" t="s">
        <v>1083</v>
      </c>
      <c r="L115" s="130">
        <f t="shared" si="9"/>
        <v>1</v>
      </c>
      <c r="M115" s="130">
        <v>7</v>
      </c>
      <c r="N115" s="130">
        <v>76621.36</v>
      </c>
      <c r="O115" s="3">
        <v>127.95596666666667</v>
      </c>
      <c r="Q115" s="143">
        <f t="shared" si="10"/>
        <v>133.7121156358377</v>
      </c>
      <c r="R115" s="143">
        <f t="shared" si="11"/>
        <v>4.4985389264153408E-2</v>
      </c>
    </row>
    <row r="116" spans="1:18" x14ac:dyDescent="0.35">
      <c r="A116" s="8">
        <v>23954.0527728093</v>
      </c>
      <c r="B116">
        <v>580</v>
      </c>
      <c r="C116" s="130" t="s">
        <v>1166</v>
      </c>
      <c r="D116" s="130">
        <v>580</v>
      </c>
      <c r="E116" s="130" t="s">
        <v>1071</v>
      </c>
      <c r="F116" s="149">
        <f t="shared" si="6"/>
        <v>10</v>
      </c>
      <c r="G116" s="130" t="s">
        <v>1073</v>
      </c>
      <c r="H116" s="130">
        <f t="shared" si="7"/>
        <v>1</v>
      </c>
      <c r="I116" s="130" t="s">
        <v>1075</v>
      </c>
      <c r="J116" s="130">
        <f t="shared" si="8"/>
        <v>1</v>
      </c>
      <c r="K116" s="130" t="s">
        <v>1083</v>
      </c>
      <c r="L116" s="130">
        <f t="shared" si="9"/>
        <v>1</v>
      </c>
      <c r="M116" s="130">
        <v>7</v>
      </c>
      <c r="N116" s="130">
        <v>79105.740000000005</v>
      </c>
      <c r="O116" s="3">
        <v>132.16835</v>
      </c>
      <c r="Q116" s="143">
        <f t="shared" si="10"/>
        <v>136.90100173515228</v>
      </c>
      <c r="R116" s="143">
        <f t="shared" si="11"/>
        <v>3.5807753786381236E-2</v>
      </c>
    </row>
    <row r="117" spans="1:18" x14ac:dyDescent="0.35">
      <c r="A117" s="8">
        <v>31081.371963744201</v>
      </c>
      <c r="B117">
        <v>580</v>
      </c>
      <c r="C117" s="130" t="s">
        <v>1166</v>
      </c>
      <c r="D117" s="130">
        <v>580</v>
      </c>
      <c r="E117" s="130" t="s">
        <v>1071</v>
      </c>
      <c r="F117" s="149">
        <f t="shared" si="6"/>
        <v>10</v>
      </c>
      <c r="G117" s="130" t="s">
        <v>1073</v>
      </c>
      <c r="H117" s="130">
        <f t="shared" si="7"/>
        <v>1</v>
      </c>
      <c r="I117" s="130" t="s">
        <v>1075</v>
      </c>
      <c r="J117" s="130">
        <f t="shared" si="8"/>
        <v>1</v>
      </c>
      <c r="K117" s="130" t="s">
        <v>1083</v>
      </c>
      <c r="L117" s="130">
        <f t="shared" si="9"/>
        <v>1</v>
      </c>
      <c r="M117" s="130">
        <v>7</v>
      </c>
      <c r="N117" s="130">
        <v>84923.9</v>
      </c>
      <c r="O117" s="3">
        <v>141.95930000000001</v>
      </c>
      <c r="Q117" s="143">
        <f t="shared" si="10"/>
        <v>139.22453236835977</v>
      </c>
      <c r="R117" s="143">
        <f t="shared" si="11"/>
        <v>-1.9264448554199953E-2</v>
      </c>
    </row>
    <row r="118" spans="1:18" x14ac:dyDescent="0.35">
      <c r="A118" s="8">
        <v>45016.2336447989</v>
      </c>
      <c r="B118">
        <v>580</v>
      </c>
      <c r="C118" s="130" t="s">
        <v>1166</v>
      </c>
      <c r="D118" s="130">
        <v>580</v>
      </c>
      <c r="E118" s="130" t="s">
        <v>1071</v>
      </c>
      <c r="F118" s="149">
        <f t="shared" si="6"/>
        <v>10</v>
      </c>
      <c r="G118" s="130" t="s">
        <v>1073</v>
      </c>
      <c r="H118" s="130">
        <f t="shared" si="7"/>
        <v>1</v>
      </c>
      <c r="I118" s="130" t="s">
        <v>1075</v>
      </c>
      <c r="J118" s="130">
        <f t="shared" si="8"/>
        <v>1</v>
      </c>
      <c r="K118" s="130" t="s">
        <v>1083</v>
      </c>
      <c r="L118" s="130">
        <f t="shared" si="9"/>
        <v>1</v>
      </c>
      <c r="M118" s="130">
        <v>7</v>
      </c>
      <c r="N118" s="130">
        <v>84439.32</v>
      </c>
      <c r="O118" s="3">
        <v>141.10169999999999</v>
      </c>
      <c r="Q118" s="143">
        <f t="shared" si="10"/>
        <v>143.76734532763081</v>
      </c>
      <c r="R118" s="143">
        <f t="shared" si="11"/>
        <v>1.8891659899425761E-2</v>
      </c>
    </row>
    <row r="119" spans="1:18" x14ac:dyDescent="0.35">
      <c r="A119" s="8">
        <v>54061.366139626101</v>
      </c>
      <c r="B119">
        <v>580</v>
      </c>
      <c r="C119" s="130" t="s">
        <v>1166</v>
      </c>
      <c r="D119" s="130">
        <v>580</v>
      </c>
      <c r="E119" s="130" t="s">
        <v>1071</v>
      </c>
      <c r="F119" s="149">
        <f t="shared" si="6"/>
        <v>10</v>
      </c>
      <c r="G119" s="130" t="s">
        <v>1073</v>
      </c>
      <c r="H119" s="130">
        <f t="shared" si="7"/>
        <v>1</v>
      </c>
      <c r="I119" s="130" t="s">
        <v>1075</v>
      </c>
      <c r="J119" s="130">
        <f t="shared" si="8"/>
        <v>1</v>
      </c>
      <c r="K119" s="130" t="s">
        <v>1083</v>
      </c>
      <c r="L119" s="130">
        <f t="shared" si="9"/>
        <v>1</v>
      </c>
      <c r="M119" s="130">
        <v>7</v>
      </c>
      <c r="N119" s="130">
        <v>86917.32</v>
      </c>
      <c r="O119" s="3">
        <v>145.14061666666666</v>
      </c>
      <c r="Q119" s="143">
        <f t="shared" si="10"/>
        <v>146.7160897110565</v>
      </c>
      <c r="R119" s="143">
        <f t="shared" si="11"/>
        <v>1.0854804675441754E-2</v>
      </c>
    </row>
    <row r="120" spans="1:18" x14ac:dyDescent="0.35">
      <c r="A120" s="8">
        <v>63550.072249703</v>
      </c>
      <c r="B120">
        <v>580</v>
      </c>
      <c r="C120" s="130" t="s">
        <v>1166</v>
      </c>
      <c r="D120" s="130">
        <v>580</v>
      </c>
      <c r="E120" s="130" t="s">
        <v>1071</v>
      </c>
      <c r="F120" s="149">
        <f t="shared" si="6"/>
        <v>10</v>
      </c>
      <c r="G120" s="130" t="s">
        <v>1073</v>
      </c>
      <c r="H120" s="130">
        <f t="shared" si="7"/>
        <v>1</v>
      </c>
      <c r="I120" s="130" t="s">
        <v>1075</v>
      </c>
      <c r="J120" s="130">
        <f t="shared" si="8"/>
        <v>1</v>
      </c>
      <c r="K120" s="130" t="s">
        <v>1083</v>
      </c>
      <c r="L120" s="130">
        <f t="shared" si="9"/>
        <v>1</v>
      </c>
      <c r="M120" s="130">
        <v>7</v>
      </c>
      <c r="N120" s="130">
        <v>90827.520000000004</v>
      </c>
      <c r="O120" s="3">
        <v>151.85553333333334</v>
      </c>
      <c r="Q120" s="143">
        <f t="shared" si="10"/>
        <v>149.80944062261781</v>
      </c>
      <c r="R120" s="143">
        <f t="shared" si="11"/>
        <v>-1.347394240962041E-2</v>
      </c>
    </row>
    <row r="121" spans="1:18" x14ac:dyDescent="0.35">
      <c r="A121" s="8">
        <v>71394.000753582499</v>
      </c>
      <c r="B121">
        <v>580</v>
      </c>
      <c r="C121" s="130" t="s">
        <v>1166</v>
      </c>
      <c r="D121" s="130">
        <v>580</v>
      </c>
      <c r="E121" s="130" t="s">
        <v>1071</v>
      </c>
      <c r="F121" s="149">
        <f t="shared" si="6"/>
        <v>10</v>
      </c>
      <c r="G121" s="130" t="s">
        <v>1073</v>
      </c>
      <c r="H121" s="130">
        <f t="shared" si="7"/>
        <v>1</v>
      </c>
      <c r="I121" s="130" t="s">
        <v>1075</v>
      </c>
      <c r="J121" s="130">
        <f t="shared" si="8"/>
        <v>1</v>
      </c>
      <c r="K121" s="130" t="s">
        <v>1083</v>
      </c>
      <c r="L121" s="130">
        <f t="shared" si="9"/>
        <v>1</v>
      </c>
      <c r="M121" s="130">
        <v>7</v>
      </c>
      <c r="N121" s="130">
        <v>89998.18</v>
      </c>
      <c r="O121" s="3">
        <v>150.17223333333334</v>
      </c>
      <c r="Q121" s="143">
        <f t="shared" si="10"/>
        <v>152.36658836291184</v>
      </c>
      <c r="R121" s="143">
        <f t="shared" si="11"/>
        <v>1.461225541414013E-2</v>
      </c>
    </row>
    <row r="122" spans="1:18" x14ac:dyDescent="0.35">
      <c r="A122" s="8">
        <v>3495.45982983364</v>
      </c>
      <c r="B122">
        <v>580</v>
      </c>
      <c r="C122" s="130" t="s">
        <v>1166</v>
      </c>
      <c r="D122" s="130">
        <v>580</v>
      </c>
      <c r="E122" s="130" t="s">
        <v>1071</v>
      </c>
      <c r="F122" s="149">
        <f t="shared" si="6"/>
        <v>10</v>
      </c>
      <c r="G122" s="130" t="s">
        <v>1073</v>
      </c>
      <c r="H122" s="130">
        <f t="shared" si="7"/>
        <v>1</v>
      </c>
      <c r="I122" s="130" t="s">
        <v>1075</v>
      </c>
      <c r="J122" s="130">
        <f t="shared" si="8"/>
        <v>1</v>
      </c>
      <c r="K122" s="130" t="s">
        <v>1084</v>
      </c>
      <c r="L122" s="130">
        <f t="shared" si="9"/>
        <v>0</v>
      </c>
      <c r="M122" s="130">
        <v>7</v>
      </c>
      <c r="N122" s="130">
        <v>73953.38</v>
      </c>
      <c r="O122" s="3">
        <v>123.47773333333333</v>
      </c>
      <c r="Q122" s="143">
        <f t="shared" si="10"/>
        <v>129.46103988887</v>
      </c>
      <c r="R122" s="143">
        <f t="shared" si="11"/>
        <v>4.8456562928511859E-2</v>
      </c>
    </row>
    <row r="123" spans="1:18" x14ac:dyDescent="0.35">
      <c r="A123" s="8">
        <v>14172.2970393051</v>
      </c>
      <c r="B123">
        <v>580</v>
      </c>
      <c r="C123" s="130" t="s">
        <v>1166</v>
      </c>
      <c r="D123" s="130">
        <v>580</v>
      </c>
      <c r="E123" s="130" t="s">
        <v>1071</v>
      </c>
      <c r="F123" s="149">
        <f t="shared" si="6"/>
        <v>10</v>
      </c>
      <c r="G123" s="130" t="s">
        <v>1073</v>
      </c>
      <c r="H123" s="130">
        <f t="shared" si="7"/>
        <v>1</v>
      </c>
      <c r="I123" s="130" t="s">
        <v>1075</v>
      </c>
      <c r="J123" s="130">
        <f t="shared" si="8"/>
        <v>1</v>
      </c>
      <c r="K123" s="130" t="s">
        <v>1084</v>
      </c>
      <c r="L123" s="130">
        <f t="shared" si="9"/>
        <v>0</v>
      </c>
      <c r="M123" s="130">
        <v>7</v>
      </c>
      <c r="N123" s="130">
        <v>77250.960000000006</v>
      </c>
      <c r="O123" s="3">
        <v>129.02156666666667</v>
      </c>
      <c r="Q123" s="143">
        <f t="shared" si="10"/>
        <v>132.94172563583771</v>
      </c>
      <c r="R123" s="143">
        <f t="shared" si="11"/>
        <v>3.0383749557924444E-2</v>
      </c>
    </row>
    <row r="124" spans="1:18" x14ac:dyDescent="0.35">
      <c r="A124" s="8">
        <v>23954.0527728093</v>
      </c>
      <c r="B124">
        <v>580</v>
      </c>
      <c r="C124" s="130" t="s">
        <v>1166</v>
      </c>
      <c r="D124" s="130">
        <v>580</v>
      </c>
      <c r="E124" s="130" t="s">
        <v>1071</v>
      </c>
      <c r="F124" s="149">
        <f t="shared" si="6"/>
        <v>10</v>
      </c>
      <c r="G124" s="130" t="s">
        <v>1073</v>
      </c>
      <c r="H124" s="130">
        <f t="shared" si="7"/>
        <v>1</v>
      </c>
      <c r="I124" s="130" t="s">
        <v>1075</v>
      </c>
      <c r="J124" s="130">
        <f t="shared" si="8"/>
        <v>1</v>
      </c>
      <c r="K124" s="130" t="s">
        <v>1084</v>
      </c>
      <c r="L124" s="130">
        <f t="shared" si="9"/>
        <v>0</v>
      </c>
      <c r="M124" s="130">
        <v>7</v>
      </c>
      <c r="N124" s="130">
        <v>78628.31</v>
      </c>
      <c r="O124" s="3">
        <v>131.3519</v>
      </c>
      <c r="Q124" s="143">
        <f t="shared" si="10"/>
        <v>136.13061173515226</v>
      </c>
      <c r="R124" s="143">
        <f t="shared" si="11"/>
        <v>3.6380986762675427E-2</v>
      </c>
    </row>
    <row r="125" spans="1:18" x14ac:dyDescent="0.35">
      <c r="A125" s="8">
        <v>31081.371963744201</v>
      </c>
      <c r="B125">
        <v>580</v>
      </c>
      <c r="C125" s="130" t="s">
        <v>1166</v>
      </c>
      <c r="D125" s="130">
        <v>580</v>
      </c>
      <c r="E125" s="130" t="s">
        <v>1071</v>
      </c>
      <c r="F125" s="149">
        <f t="shared" si="6"/>
        <v>10</v>
      </c>
      <c r="G125" s="130" t="s">
        <v>1073</v>
      </c>
      <c r="H125" s="130">
        <f t="shared" si="7"/>
        <v>1</v>
      </c>
      <c r="I125" s="130" t="s">
        <v>1075</v>
      </c>
      <c r="J125" s="130">
        <f t="shared" si="8"/>
        <v>1</v>
      </c>
      <c r="K125" s="130" t="s">
        <v>1084</v>
      </c>
      <c r="L125" s="130">
        <f t="shared" si="9"/>
        <v>0</v>
      </c>
      <c r="M125" s="130">
        <v>7</v>
      </c>
      <c r="N125" s="130">
        <v>84148.62</v>
      </c>
      <c r="O125" s="3">
        <v>140.61731666666665</v>
      </c>
      <c r="Q125" s="143">
        <f t="shared" si="10"/>
        <v>138.45414236835975</v>
      </c>
      <c r="R125" s="143">
        <f t="shared" si="11"/>
        <v>-1.5383413292081927E-2</v>
      </c>
    </row>
    <row r="126" spans="1:18" x14ac:dyDescent="0.35">
      <c r="A126" s="8">
        <v>45016.2336447989</v>
      </c>
      <c r="B126">
        <v>580</v>
      </c>
      <c r="C126" s="130" t="s">
        <v>1166</v>
      </c>
      <c r="D126" s="130">
        <v>580</v>
      </c>
      <c r="E126" s="130" t="s">
        <v>1071</v>
      </c>
      <c r="F126" s="149">
        <f t="shared" si="6"/>
        <v>10</v>
      </c>
      <c r="G126" s="130" t="s">
        <v>1073</v>
      </c>
      <c r="H126" s="130">
        <f t="shared" si="7"/>
        <v>1</v>
      </c>
      <c r="I126" s="130" t="s">
        <v>1075</v>
      </c>
      <c r="J126" s="130">
        <f t="shared" si="8"/>
        <v>1</v>
      </c>
      <c r="K126" s="130" t="s">
        <v>1084</v>
      </c>
      <c r="L126" s="130">
        <f t="shared" si="9"/>
        <v>0</v>
      </c>
      <c r="M126" s="130">
        <v>7</v>
      </c>
      <c r="N126" s="130">
        <v>83456.11</v>
      </c>
      <c r="O126" s="3">
        <v>139.39384999999999</v>
      </c>
      <c r="Q126" s="143">
        <f t="shared" si="10"/>
        <v>142.99695532763079</v>
      </c>
      <c r="R126" s="143">
        <f t="shared" si="11"/>
        <v>2.5848380883595645E-2</v>
      </c>
    </row>
    <row r="127" spans="1:18" x14ac:dyDescent="0.35">
      <c r="A127" s="8">
        <v>54061.366139626101</v>
      </c>
      <c r="B127">
        <v>580</v>
      </c>
      <c r="C127" s="130" t="s">
        <v>1166</v>
      </c>
      <c r="D127" s="130">
        <v>580</v>
      </c>
      <c r="E127" s="130" t="s">
        <v>1071</v>
      </c>
      <c r="F127" s="149">
        <f t="shared" si="6"/>
        <v>10</v>
      </c>
      <c r="G127" s="130" t="s">
        <v>1073</v>
      </c>
      <c r="H127" s="130">
        <f t="shared" si="7"/>
        <v>1</v>
      </c>
      <c r="I127" s="130" t="s">
        <v>1075</v>
      </c>
      <c r="J127" s="130">
        <f t="shared" si="8"/>
        <v>1</v>
      </c>
      <c r="K127" s="130" t="s">
        <v>1084</v>
      </c>
      <c r="L127" s="130">
        <f t="shared" si="9"/>
        <v>0</v>
      </c>
      <c r="M127" s="130">
        <v>7</v>
      </c>
      <c r="N127" s="130">
        <v>85113.85</v>
      </c>
      <c r="O127" s="3">
        <v>142.06103333333331</v>
      </c>
      <c r="Q127" s="143">
        <f t="shared" si="10"/>
        <v>145.94569971105651</v>
      </c>
      <c r="R127" s="143">
        <f t="shared" si="11"/>
        <v>2.7345052239681866E-2</v>
      </c>
    </row>
    <row r="128" spans="1:18" x14ac:dyDescent="0.35">
      <c r="A128" s="8">
        <v>63550.072249703</v>
      </c>
      <c r="B128">
        <v>580</v>
      </c>
      <c r="C128" s="130" t="s">
        <v>1166</v>
      </c>
      <c r="D128" s="130">
        <v>580</v>
      </c>
      <c r="E128" s="130" t="s">
        <v>1071</v>
      </c>
      <c r="F128" s="149">
        <f t="shared" si="6"/>
        <v>10</v>
      </c>
      <c r="G128" s="130" t="s">
        <v>1073</v>
      </c>
      <c r="H128" s="130">
        <f t="shared" si="7"/>
        <v>1</v>
      </c>
      <c r="I128" s="130" t="s">
        <v>1075</v>
      </c>
      <c r="J128" s="130">
        <f t="shared" si="8"/>
        <v>1</v>
      </c>
      <c r="K128" s="130" t="s">
        <v>1084</v>
      </c>
      <c r="L128" s="130">
        <f t="shared" si="9"/>
        <v>0</v>
      </c>
      <c r="M128" s="130">
        <v>7</v>
      </c>
      <c r="N128" s="130">
        <v>88063.26</v>
      </c>
      <c r="O128" s="3">
        <v>147.07953333333333</v>
      </c>
      <c r="Q128" s="143">
        <f t="shared" si="10"/>
        <v>149.03905062261782</v>
      </c>
      <c r="R128" s="143">
        <f t="shared" si="11"/>
        <v>1.3322841355795978E-2</v>
      </c>
    </row>
    <row r="129" spans="1:18" x14ac:dyDescent="0.35">
      <c r="A129" s="8">
        <v>71394.000753582499</v>
      </c>
      <c r="B129">
        <v>580</v>
      </c>
      <c r="C129" s="130" t="s">
        <v>1166</v>
      </c>
      <c r="D129" s="130">
        <v>580</v>
      </c>
      <c r="E129" s="130" t="s">
        <v>1071</v>
      </c>
      <c r="F129" s="149">
        <f t="shared" si="6"/>
        <v>10</v>
      </c>
      <c r="G129" s="130" t="s">
        <v>1073</v>
      </c>
      <c r="H129" s="130">
        <f t="shared" si="7"/>
        <v>1</v>
      </c>
      <c r="I129" s="130" t="s">
        <v>1075</v>
      </c>
      <c r="J129" s="130">
        <f t="shared" si="8"/>
        <v>1</v>
      </c>
      <c r="K129" s="130" t="s">
        <v>1084</v>
      </c>
      <c r="L129" s="130">
        <f t="shared" si="9"/>
        <v>0</v>
      </c>
      <c r="M129" s="130">
        <v>7</v>
      </c>
      <c r="N129" s="130">
        <v>87274.93</v>
      </c>
      <c r="O129" s="3">
        <v>145.54978333333332</v>
      </c>
      <c r="Q129" s="143">
        <f t="shared" si="10"/>
        <v>151.59619836291185</v>
      </c>
      <c r="R129" s="143">
        <f t="shared" si="11"/>
        <v>4.1541903334415986E-2</v>
      </c>
    </row>
    <row r="130" spans="1:18" x14ac:dyDescent="0.35">
      <c r="A130" s="8">
        <v>3495.45982983364</v>
      </c>
      <c r="B130">
        <v>580</v>
      </c>
      <c r="C130" s="130" t="s">
        <v>1166</v>
      </c>
      <c r="D130" s="130">
        <v>580</v>
      </c>
      <c r="E130" s="130" t="s">
        <v>1071</v>
      </c>
      <c r="F130" s="149">
        <f t="shared" si="6"/>
        <v>10</v>
      </c>
      <c r="G130" s="130" t="s">
        <v>1073</v>
      </c>
      <c r="H130" s="130">
        <f t="shared" si="7"/>
        <v>1</v>
      </c>
      <c r="I130" s="130" t="s">
        <v>1076</v>
      </c>
      <c r="J130" s="130">
        <f t="shared" si="8"/>
        <v>2</v>
      </c>
      <c r="K130" s="130" t="s">
        <v>1083</v>
      </c>
      <c r="L130" s="130">
        <f t="shared" si="9"/>
        <v>1</v>
      </c>
      <c r="M130" s="130">
        <v>7</v>
      </c>
      <c r="N130" s="130">
        <v>71984.490000000005</v>
      </c>
      <c r="O130" s="3">
        <v>119.25548333333332</v>
      </c>
      <c r="Q130" s="143">
        <f t="shared" si="10"/>
        <v>128.48082988887001</v>
      </c>
      <c r="R130" s="143">
        <f t="shared" si="11"/>
        <v>7.7357839637031578E-2</v>
      </c>
    </row>
    <row r="131" spans="1:18" x14ac:dyDescent="0.35">
      <c r="A131" s="8">
        <v>14172.2970393051</v>
      </c>
      <c r="B131">
        <v>580</v>
      </c>
      <c r="C131" s="130" t="s">
        <v>1166</v>
      </c>
      <c r="D131" s="130">
        <v>580</v>
      </c>
      <c r="E131" s="130" t="s">
        <v>1071</v>
      </c>
      <c r="F131" s="149">
        <f t="shared" ref="F131:F194" si="12">IF(E131="LI01",10,23.84)</f>
        <v>10</v>
      </c>
      <c r="G131" s="130" t="s">
        <v>1073</v>
      </c>
      <c r="H131" s="130">
        <f t="shared" ref="H131:H194" si="13">IF(G131="ENT01",1,2)</f>
        <v>1</v>
      </c>
      <c r="I131" s="130" t="s">
        <v>1076</v>
      </c>
      <c r="J131" s="130">
        <f t="shared" ref="J131:J194" si="14">IF(I131="ENV01",1,2)</f>
        <v>2</v>
      </c>
      <c r="K131" s="130" t="s">
        <v>1083</v>
      </c>
      <c r="L131" s="130">
        <f t="shared" ref="L131:L194" si="15">IF(K131="ZVDF01",1,0)</f>
        <v>1</v>
      </c>
      <c r="M131" s="130">
        <v>7</v>
      </c>
      <c r="N131" s="130">
        <v>75288.19</v>
      </c>
      <c r="O131" s="3">
        <v>124.57633333333334</v>
      </c>
      <c r="Q131" s="143">
        <f t="shared" ref="Q131:Q194" si="16">IF(C131="Splitao",((43.828+A131*0.000816+F131*0.605+H131*-5.235+J131*-4.785+L131*3.61+3.146*F131+9.07+54.73)*B131+M131*(494.524+B131*0.00184))/B131,(((25.4755+A131*0.00031+F131*0.2864+H131*-0.5815+J131*-1.7506+L131*0.77039)+3.25*F131+9.07+54.73)*B131+M131*(498.3118+A131*0.001326))/B131)</f>
        <v>131.96151563583774</v>
      </c>
      <c r="R131" s="143">
        <f t="shared" ref="R131:R194" si="17">Q131/O131-1</f>
        <v>5.9282386187620384E-2</v>
      </c>
    </row>
    <row r="132" spans="1:18" x14ac:dyDescent="0.35">
      <c r="A132" s="8">
        <v>23954.0527728093</v>
      </c>
      <c r="B132">
        <v>580</v>
      </c>
      <c r="C132" s="130" t="s">
        <v>1166</v>
      </c>
      <c r="D132" s="130">
        <v>580</v>
      </c>
      <c r="E132" s="130" t="s">
        <v>1071</v>
      </c>
      <c r="F132" s="149">
        <f t="shared" si="12"/>
        <v>10</v>
      </c>
      <c r="G132" s="130" t="s">
        <v>1073</v>
      </c>
      <c r="H132" s="130">
        <f t="shared" si="13"/>
        <v>1</v>
      </c>
      <c r="I132" s="130" t="s">
        <v>1076</v>
      </c>
      <c r="J132" s="130">
        <f t="shared" si="14"/>
        <v>2</v>
      </c>
      <c r="K132" s="130" t="s">
        <v>1083</v>
      </c>
      <c r="L132" s="130">
        <f t="shared" si="15"/>
        <v>1</v>
      </c>
      <c r="M132" s="130">
        <v>7</v>
      </c>
      <c r="N132" s="130">
        <v>77199.8</v>
      </c>
      <c r="O132" s="3">
        <v>127.87353333333333</v>
      </c>
      <c r="Q132" s="143">
        <f t="shared" si="16"/>
        <v>135.15040173515229</v>
      </c>
      <c r="R132" s="143">
        <f t="shared" si="17"/>
        <v>5.6906759453107858E-2</v>
      </c>
    </row>
    <row r="133" spans="1:18" x14ac:dyDescent="0.35">
      <c r="A133" s="8">
        <v>31081.371963744201</v>
      </c>
      <c r="B133">
        <v>580</v>
      </c>
      <c r="C133" s="130" t="s">
        <v>1166</v>
      </c>
      <c r="D133" s="130">
        <v>580</v>
      </c>
      <c r="E133" s="130" t="s">
        <v>1071</v>
      </c>
      <c r="F133" s="149">
        <f t="shared" si="12"/>
        <v>10</v>
      </c>
      <c r="G133" s="130" t="s">
        <v>1073</v>
      </c>
      <c r="H133" s="130">
        <f t="shared" si="13"/>
        <v>1</v>
      </c>
      <c r="I133" s="130" t="s">
        <v>1076</v>
      </c>
      <c r="J133" s="130">
        <f t="shared" si="14"/>
        <v>2</v>
      </c>
      <c r="K133" s="130" t="s">
        <v>1083</v>
      </c>
      <c r="L133" s="130">
        <f t="shared" si="15"/>
        <v>1</v>
      </c>
      <c r="M133" s="130">
        <v>7</v>
      </c>
      <c r="N133" s="130">
        <v>82767.66</v>
      </c>
      <c r="O133" s="3">
        <v>137.21333333333334</v>
      </c>
      <c r="Q133" s="143">
        <f t="shared" si="16"/>
        <v>137.47393236835975</v>
      </c>
      <c r="R133" s="143">
        <f t="shared" si="17"/>
        <v>1.8992253062852793E-3</v>
      </c>
    </row>
    <row r="134" spans="1:18" x14ac:dyDescent="0.35">
      <c r="A134" s="8">
        <v>45016.2336447989</v>
      </c>
      <c r="B134">
        <v>580</v>
      </c>
      <c r="C134" s="130" t="s">
        <v>1166</v>
      </c>
      <c r="D134" s="130">
        <v>580</v>
      </c>
      <c r="E134" s="130" t="s">
        <v>1071</v>
      </c>
      <c r="F134" s="149">
        <f t="shared" si="12"/>
        <v>10</v>
      </c>
      <c r="G134" s="130" t="s">
        <v>1073</v>
      </c>
      <c r="H134" s="130">
        <f t="shared" si="13"/>
        <v>1</v>
      </c>
      <c r="I134" s="130" t="s">
        <v>1076</v>
      </c>
      <c r="J134" s="130">
        <f t="shared" si="14"/>
        <v>2</v>
      </c>
      <c r="K134" s="130" t="s">
        <v>1083</v>
      </c>
      <c r="L134" s="130">
        <f t="shared" si="15"/>
        <v>1</v>
      </c>
      <c r="M134" s="130">
        <v>7</v>
      </c>
      <c r="N134" s="130">
        <v>82022.289999999994</v>
      </c>
      <c r="O134" s="3">
        <v>135.91436666666667</v>
      </c>
      <c r="Q134" s="143">
        <f t="shared" si="16"/>
        <v>142.01674532763079</v>
      </c>
      <c r="R134" s="143">
        <f t="shared" si="17"/>
        <v>4.4898702106528354E-2</v>
      </c>
    </row>
    <row r="135" spans="1:18" x14ac:dyDescent="0.35">
      <c r="A135" s="8">
        <v>54061.366139626101</v>
      </c>
      <c r="B135">
        <v>580</v>
      </c>
      <c r="C135" s="130" t="s">
        <v>1166</v>
      </c>
      <c r="D135" s="130">
        <v>580</v>
      </c>
      <c r="E135" s="130" t="s">
        <v>1071</v>
      </c>
      <c r="F135" s="149">
        <f t="shared" si="12"/>
        <v>10</v>
      </c>
      <c r="G135" s="130" t="s">
        <v>1073</v>
      </c>
      <c r="H135" s="130">
        <f t="shared" si="13"/>
        <v>1</v>
      </c>
      <c r="I135" s="130" t="s">
        <v>1076</v>
      </c>
      <c r="J135" s="130">
        <f t="shared" si="14"/>
        <v>2</v>
      </c>
      <c r="K135" s="130" t="s">
        <v>1083</v>
      </c>
      <c r="L135" s="130">
        <f t="shared" si="15"/>
        <v>1</v>
      </c>
      <c r="M135" s="130">
        <v>7</v>
      </c>
      <c r="N135" s="130">
        <v>84075.59</v>
      </c>
      <c r="O135" s="3">
        <v>139.1696</v>
      </c>
      <c r="Q135" s="143">
        <f t="shared" si="16"/>
        <v>144.96548971105653</v>
      </c>
      <c r="R135" s="143">
        <f t="shared" si="17"/>
        <v>4.1646233883380734E-2</v>
      </c>
    </row>
    <row r="136" spans="1:18" x14ac:dyDescent="0.35">
      <c r="A136" s="8">
        <v>63550.072249703</v>
      </c>
      <c r="B136">
        <v>580</v>
      </c>
      <c r="C136" s="130" t="s">
        <v>1166</v>
      </c>
      <c r="D136" s="130">
        <v>580</v>
      </c>
      <c r="E136" s="130" t="s">
        <v>1071</v>
      </c>
      <c r="F136" s="149">
        <f t="shared" si="12"/>
        <v>10</v>
      </c>
      <c r="G136" s="130" t="s">
        <v>1073</v>
      </c>
      <c r="H136" s="130">
        <f t="shared" si="13"/>
        <v>1</v>
      </c>
      <c r="I136" s="130" t="s">
        <v>1076</v>
      </c>
      <c r="J136" s="130">
        <f t="shared" si="14"/>
        <v>2</v>
      </c>
      <c r="K136" s="130" t="s">
        <v>1083</v>
      </c>
      <c r="L136" s="130">
        <f t="shared" si="15"/>
        <v>1</v>
      </c>
      <c r="M136" s="130">
        <v>7</v>
      </c>
      <c r="N136" s="130">
        <v>86857.15</v>
      </c>
      <c r="O136" s="3">
        <v>143.67918333333333</v>
      </c>
      <c r="Q136" s="143">
        <f t="shared" si="16"/>
        <v>148.05884062261782</v>
      </c>
      <c r="R136" s="143">
        <f t="shared" si="17"/>
        <v>3.0482197822100376E-2</v>
      </c>
    </row>
    <row r="137" spans="1:18" x14ac:dyDescent="0.35">
      <c r="A137" s="8">
        <v>71394.000753582499</v>
      </c>
      <c r="B137">
        <v>580</v>
      </c>
      <c r="C137" s="130" t="s">
        <v>1166</v>
      </c>
      <c r="D137" s="130">
        <v>580</v>
      </c>
      <c r="E137" s="130" t="s">
        <v>1071</v>
      </c>
      <c r="F137" s="149">
        <f t="shared" si="12"/>
        <v>10</v>
      </c>
      <c r="G137" s="130" t="s">
        <v>1073</v>
      </c>
      <c r="H137" s="130">
        <f t="shared" si="13"/>
        <v>1</v>
      </c>
      <c r="I137" s="130" t="s">
        <v>1076</v>
      </c>
      <c r="J137" s="130">
        <f t="shared" si="14"/>
        <v>2</v>
      </c>
      <c r="K137" s="130" t="s">
        <v>1083</v>
      </c>
      <c r="L137" s="130">
        <f t="shared" si="15"/>
        <v>1</v>
      </c>
      <c r="M137" s="130">
        <v>7</v>
      </c>
      <c r="N137" s="130">
        <v>87169.49</v>
      </c>
      <c r="O137" s="3">
        <v>144.47028333333333</v>
      </c>
      <c r="Q137" s="143">
        <f t="shared" si="16"/>
        <v>150.61598836291185</v>
      </c>
      <c r="R137" s="143">
        <f t="shared" si="17"/>
        <v>4.2539578990086646E-2</v>
      </c>
    </row>
    <row r="138" spans="1:18" x14ac:dyDescent="0.35">
      <c r="A138" s="8">
        <v>3495.45982983364</v>
      </c>
      <c r="B138">
        <v>580</v>
      </c>
      <c r="C138" s="130" t="s">
        <v>1166</v>
      </c>
      <c r="D138" s="130">
        <v>580</v>
      </c>
      <c r="E138" s="130" t="s">
        <v>1071</v>
      </c>
      <c r="F138" s="149">
        <f t="shared" si="12"/>
        <v>10</v>
      </c>
      <c r="G138" s="130" t="s">
        <v>1073</v>
      </c>
      <c r="H138" s="130">
        <f t="shared" si="13"/>
        <v>1</v>
      </c>
      <c r="I138" s="130" t="s">
        <v>1076</v>
      </c>
      <c r="J138" s="130">
        <f t="shared" si="14"/>
        <v>2</v>
      </c>
      <c r="K138" s="130" t="s">
        <v>1084</v>
      </c>
      <c r="L138" s="130">
        <f t="shared" si="15"/>
        <v>0</v>
      </c>
      <c r="M138" s="130">
        <v>7</v>
      </c>
      <c r="N138" s="130">
        <v>72480.83</v>
      </c>
      <c r="O138" s="3">
        <v>119.85996666666666</v>
      </c>
      <c r="Q138" s="143">
        <f t="shared" si="16"/>
        <v>127.71043988886998</v>
      </c>
      <c r="R138" s="143">
        <f t="shared" si="17"/>
        <v>6.5497041593843175E-2</v>
      </c>
    </row>
    <row r="139" spans="1:18" x14ac:dyDescent="0.35">
      <c r="A139" s="8">
        <v>14172.2970393051</v>
      </c>
      <c r="B139">
        <v>580</v>
      </c>
      <c r="C139" s="130" t="s">
        <v>1166</v>
      </c>
      <c r="D139" s="130">
        <v>580</v>
      </c>
      <c r="E139" s="130" t="s">
        <v>1071</v>
      </c>
      <c r="F139" s="149">
        <f t="shared" si="12"/>
        <v>10</v>
      </c>
      <c r="G139" s="130" t="s">
        <v>1073</v>
      </c>
      <c r="H139" s="130">
        <f t="shared" si="13"/>
        <v>1</v>
      </c>
      <c r="I139" s="130" t="s">
        <v>1076</v>
      </c>
      <c r="J139" s="130">
        <f t="shared" si="14"/>
        <v>2</v>
      </c>
      <c r="K139" s="130" t="s">
        <v>1084</v>
      </c>
      <c r="L139" s="130">
        <f t="shared" si="15"/>
        <v>0</v>
      </c>
      <c r="M139" s="130">
        <v>7</v>
      </c>
      <c r="N139" s="130">
        <v>75958.179999999993</v>
      </c>
      <c r="O139" s="3">
        <v>125.66850000000001</v>
      </c>
      <c r="Q139" s="143">
        <f t="shared" si="16"/>
        <v>131.19112563583775</v>
      </c>
      <c r="R139" s="143">
        <f t="shared" si="17"/>
        <v>4.3945981975099135E-2</v>
      </c>
    </row>
    <row r="140" spans="1:18" x14ac:dyDescent="0.35">
      <c r="A140" s="8">
        <v>23954.0527728093</v>
      </c>
      <c r="B140">
        <v>580</v>
      </c>
      <c r="C140" s="130" t="s">
        <v>1166</v>
      </c>
      <c r="D140" s="130">
        <v>580</v>
      </c>
      <c r="E140" s="130" t="s">
        <v>1071</v>
      </c>
      <c r="F140" s="149">
        <f t="shared" si="12"/>
        <v>10</v>
      </c>
      <c r="G140" s="130" t="s">
        <v>1073</v>
      </c>
      <c r="H140" s="130">
        <f t="shared" si="13"/>
        <v>1</v>
      </c>
      <c r="I140" s="130" t="s">
        <v>1076</v>
      </c>
      <c r="J140" s="130">
        <f t="shared" si="14"/>
        <v>2</v>
      </c>
      <c r="K140" s="130" t="s">
        <v>1084</v>
      </c>
      <c r="L140" s="130">
        <f t="shared" si="15"/>
        <v>0</v>
      </c>
      <c r="M140" s="130">
        <v>7</v>
      </c>
      <c r="N140" s="130">
        <v>77126.45</v>
      </c>
      <c r="O140" s="3">
        <v>127.75456666666668</v>
      </c>
      <c r="Q140" s="143">
        <f t="shared" si="16"/>
        <v>134.38001173515227</v>
      </c>
      <c r="R140" s="143">
        <f t="shared" si="17"/>
        <v>5.1860729845943476E-2</v>
      </c>
    </row>
    <row r="141" spans="1:18" x14ac:dyDescent="0.35">
      <c r="A141" s="8">
        <v>31081.371963744201</v>
      </c>
      <c r="B141">
        <v>580</v>
      </c>
      <c r="C141" s="130" t="s">
        <v>1166</v>
      </c>
      <c r="D141" s="130">
        <v>580</v>
      </c>
      <c r="E141" s="130" t="s">
        <v>1071</v>
      </c>
      <c r="F141" s="149">
        <f t="shared" si="12"/>
        <v>10</v>
      </c>
      <c r="G141" s="130" t="s">
        <v>1073</v>
      </c>
      <c r="H141" s="130">
        <f t="shared" si="13"/>
        <v>1</v>
      </c>
      <c r="I141" s="130" t="s">
        <v>1076</v>
      </c>
      <c r="J141" s="130">
        <f t="shared" si="14"/>
        <v>2</v>
      </c>
      <c r="K141" s="130" t="s">
        <v>1084</v>
      </c>
      <c r="L141" s="130">
        <f t="shared" si="15"/>
        <v>0</v>
      </c>
      <c r="M141" s="130">
        <v>7</v>
      </c>
      <c r="N141" s="130">
        <v>82289.11</v>
      </c>
      <c r="O141" s="3">
        <v>136.39918333333333</v>
      </c>
      <c r="Q141" s="143">
        <f t="shared" si="16"/>
        <v>136.70354236835976</v>
      </c>
      <c r="R141" s="143">
        <f t="shared" si="17"/>
        <v>2.231384584485685E-3</v>
      </c>
    </row>
    <row r="142" spans="1:18" x14ac:dyDescent="0.35">
      <c r="A142" s="8">
        <v>45016.2336447989</v>
      </c>
      <c r="B142">
        <v>580</v>
      </c>
      <c r="C142" s="130" t="s">
        <v>1166</v>
      </c>
      <c r="D142" s="130">
        <v>580</v>
      </c>
      <c r="E142" s="130" t="s">
        <v>1071</v>
      </c>
      <c r="F142" s="149">
        <f t="shared" si="12"/>
        <v>10</v>
      </c>
      <c r="G142" s="130" t="s">
        <v>1073</v>
      </c>
      <c r="H142" s="130">
        <f t="shared" si="13"/>
        <v>1</v>
      </c>
      <c r="I142" s="130" t="s">
        <v>1076</v>
      </c>
      <c r="J142" s="130">
        <f t="shared" si="14"/>
        <v>2</v>
      </c>
      <c r="K142" s="130" t="s">
        <v>1084</v>
      </c>
      <c r="L142" s="130">
        <f t="shared" si="15"/>
        <v>0</v>
      </c>
      <c r="M142" s="130">
        <v>7</v>
      </c>
      <c r="N142" s="130">
        <v>81675.539999999994</v>
      </c>
      <c r="O142" s="3">
        <v>135.42124999999999</v>
      </c>
      <c r="Q142" s="143">
        <f t="shared" si="16"/>
        <v>141.24635532763079</v>
      </c>
      <c r="R142" s="143">
        <f t="shared" si="17"/>
        <v>4.3014706537052305E-2</v>
      </c>
    </row>
    <row r="143" spans="1:18" x14ac:dyDescent="0.35">
      <c r="A143" s="8">
        <v>54061.366139626101</v>
      </c>
      <c r="B143">
        <v>580</v>
      </c>
      <c r="C143" s="130" t="s">
        <v>1166</v>
      </c>
      <c r="D143" s="130">
        <v>580</v>
      </c>
      <c r="E143" s="130" t="s">
        <v>1071</v>
      </c>
      <c r="F143" s="149">
        <f t="shared" si="12"/>
        <v>10</v>
      </c>
      <c r="G143" s="130" t="s">
        <v>1073</v>
      </c>
      <c r="H143" s="130">
        <f t="shared" si="13"/>
        <v>1</v>
      </c>
      <c r="I143" s="130" t="s">
        <v>1076</v>
      </c>
      <c r="J143" s="130">
        <f t="shared" si="14"/>
        <v>2</v>
      </c>
      <c r="K143" s="130" t="s">
        <v>1084</v>
      </c>
      <c r="L143" s="130">
        <f t="shared" si="15"/>
        <v>0</v>
      </c>
      <c r="M143" s="130">
        <v>7</v>
      </c>
      <c r="N143" s="130">
        <v>83131.87</v>
      </c>
      <c r="O143" s="3">
        <v>137.71845000000002</v>
      </c>
      <c r="Q143" s="143">
        <f t="shared" si="16"/>
        <v>144.19509971105654</v>
      </c>
      <c r="R143" s="143">
        <f t="shared" si="17"/>
        <v>4.7028192018255588E-2</v>
      </c>
    </row>
    <row r="144" spans="1:18" x14ac:dyDescent="0.35">
      <c r="A144" s="8">
        <v>63550.072249703</v>
      </c>
      <c r="B144">
        <v>580</v>
      </c>
      <c r="C144" s="130" t="s">
        <v>1166</v>
      </c>
      <c r="D144" s="130">
        <v>580</v>
      </c>
      <c r="E144" s="130" t="s">
        <v>1071</v>
      </c>
      <c r="F144" s="149">
        <f t="shared" si="12"/>
        <v>10</v>
      </c>
      <c r="G144" s="130" t="s">
        <v>1073</v>
      </c>
      <c r="H144" s="130">
        <f t="shared" si="13"/>
        <v>1</v>
      </c>
      <c r="I144" s="130" t="s">
        <v>1076</v>
      </c>
      <c r="J144" s="130">
        <f t="shared" si="14"/>
        <v>2</v>
      </c>
      <c r="K144" s="130" t="s">
        <v>1084</v>
      </c>
      <c r="L144" s="130">
        <f t="shared" si="15"/>
        <v>0</v>
      </c>
      <c r="M144" s="130">
        <v>7</v>
      </c>
      <c r="N144" s="130">
        <v>85421.66</v>
      </c>
      <c r="O144" s="3">
        <v>141.53176666666667</v>
      </c>
      <c r="Q144" s="143">
        <f t="shared" si="16"/>
        <v>147.28845062261783</v>
      </c>
      <c r="R144" s="143">
        <f t="shared" si="17"/>
        <v>4.0674147518480419E-2</v>
      </c>
    </row>
    <row r="145" spans="1:18" x14ac:dyDescent="0.35">
      <c r="A145" s="8">
        <v>71394.000753582499</v>
      </c>
      <c r="B145">
        <v>580</v>
      </c>
      <c r="C145" s="130" t="s">
        <v>1166</v>
      </c>
      <c r="D145" s="130">
        <v>580</v>
      </c>
      <c r="E145" s="130" t="s">
        <v>1071</v>
      </c>
      <c r="F145" s="149">
        <f t="shared" si="12"/>
        <v>10</v>
      </c>
      <c r="G145" s="130" t="s">
        <v>1073</v>
      </c>
      <c r="H145" s="130">
        <f t="shared" si="13"/>
        <v>1</v>
      </c>
      <c r="I145" s="130" t="s">
        <v>1076</v>
      </c>
      <c r="J145" s="130">
        <f t="shared" si="14"/>
        <v>2</v>
      </c>
      <c r="K145" s="130" t="s">
        <v>1084</v>
      </c>
      <c r="L145" s="130">
        <f t="shared" si="15"/>
        <v>0</v>
      </c>
      <c r="M145" s="130">
        <v>7</v>
      </c>
      <c r="N145" s="130">
        <v>85468.58</v>
      </c>
      <c r="O145" s="3">
        <v>141.87049999999999</v>
      </c>
      <c r="Q145" s="143">
        <f t="shared" si="16"/>
        <v>149.84559836291189</v>
      </c>
      <c r="R145" s="143">
        <f t="shared" si="17"/>
        <v>5.6213930048261584E-2</v>
      </c>
    </row>
    <row r="146" spans="1:18" x14ac:dyDescent="0.35">
      <c r="A146" s="8">
        <v>3495.45982983364</v>
      </c>
      <c r="B146">
        <v>580</v>
      </c>
      <c r="C146" s="130" t="s">
        <v>1166</v>
      </c>
      <c r="D146" s="130">
        <v>580</v>
      </c>
      <c r="E146" s="130" t="s">
        <v>1071</v>
      </c>
      <c r="F146" s="149">
        <f t="shared" si="12"/>
        <v>10</v>
      </c>
      <c r="G146" s="130" t="s">
        <v>1073</v>
      </c>
      <c r="H146" s="130">
        <f t="shared" si="13"/>
        <v>1</v>
      </c>
      <c r="I146" s="130" t="s">
        <v>1076</v>
      </c>
      <c r="J146" s="130">
        <f t="shared" si="14"/>
        <v>2</v>
      </c>
      <c r="K146" s="130" t="s">
        <v>1083</v>
      </c>
      <c r="L146" s="130">
        <f t="shared" si="15"/>
        <v>1</v>
      </c>
      <c r="M146" s="130">
        <v>7</v>
      </c>
      <c r="N146" s="130">
        <v>72043.62</v>
      </c>
      <c r="O146" s="3">
        <v>119.39526666666667</v>
      </c>
      <c r="Q146" s="143">
        <f t="shared" si="16"/>
        <v>128.48082988887001</v>
      </c>
      <c r="R146" s="143">
        <f t="shared" si="17"/>
        <v>7.609651099125081E-2</v>
      </c>
    </row>
    <row r="147" spans="1:18" x14ac:dyDescent="0.35">
      <c r="A147" s="8">
        <v>14172.2970393051</v>
      </c>
      <c r="B147">
        <v>580</v>
      </c>
      <c r="C147" s="130" t="s">
        <v>1166</v>
      </c>
      <c r="D147" s="130">
        <v>580</v>
      </c>
      <c r="E147" s="130" t="s">
        <v>1071</v>
      </c>
      <c r="F147" s="149">
        <f t="shared" si="12"/>
        <v>10</v>
      </c>
      <c r="G147" s="130" t="s">
        <v>1073</v>
      </c>
      <c r="H147" s="130">
        <f t="shared" si="13"/>
        <v>1</v>
      </c>
      <c r="I147" s="130" t="s">
        <v>1076</v>
      </c>
      <c r="J147" s="130">
        <f t="shared" si="14"/>
        <v>2</v>
      </c>
      <c r="K147" s="130" t="s">
        <v>1083</v>
      </c>
      <c r="L147" s="130">
        <f t="shared" si="15"/>
        <v>1</v>
      </c>
      <c r="M147" s="130">
        <v>7</v>
      </c>
      <c r="N147" s="130">
        <v>75337.67</v>
      </c>
      <c r="O147" s="3">
        <v>124.72274999999999</v>
      </c>
      <c r="Q147" s="143">
        <f t="shared" si="16"/>
        <v>131.96151563583774</v>
      </c>
      <c r="R147" s="143">
        <f t="shared" si="17"/>
        <v>5.8038855267685818E-2</v>
      </c>
    </row>
    <row r="148" spans="1:18" x14ac:dyDescent="0.35">
      <c r="A148" s="8">
        <v>23954.0527728093</v>
      </c>
      <c r="B148">
        <v>580</v>
      </c>
      <c r="C148" s="130" t="s">
        <v>1166</v>
      </c>
      <c r="D148" s="130">
        <v>580</v>
      </c>
      <c r="E148" s="130" t="s">
        <v>1071</v>
      </c>
      <c r="F148" s="149">
        <f t="shared" si="12"/>
        <v>10</v>
      </c>
      <c r="G148" s="130" t="s">
        <v>1073</v>
      </c>
      <c r="H148" s="130">
        <f t="shared" si="13"/>
        <v>1</v>
      </c>
      <c r="I148" s="130" t="s">
        <v>1076</v>
      </c>
      <c r="J148" s="130">
        <f t="shared" si="14"/>
        <v>2</v>
      </c>
      <c r="K148" s="130" t="s">
        <v>1083</v>
      </c>
      <c r="L148" s="130">
        <f t="shared" si="15"/>
        <v>1</v>
      </c>
      <c r="M148" s="130">
        <v>7</v>
      </c>
      <c r="N148" s="130">
        <v>77265.47</v>
      </c>
      <c r="O148" s="3">
        <v>128.05408333333332</v>
      </c>
      <c r="Q148" s="143">
        <f t="shared" si="16"/>
        <v>135.15040173515229</v>
      </c>
      <c r="R148" s="143">
        <f t="shared" si="17"/>
        <v>5.5416572569160216E-2</v>
      </c>
    </row>
    <row r="149" spans="1:18" x14ac:dyDescent="0.35">
      <c r="A149" s="8">
        <v>31081.371963744201</v>
      </c>
      <c r="B149">
        <v>580</v>
      </c>
      <c r="C149" s="130" t="s">
        <v>1166</v>
      </c>
      <c r="D149" s="130">
        <v>580</v>
      </c>
      <c r="E149" s="130" t="s">
        <v>1071</v>
      </c>
      <c r="F149" s="149">
        <f t="shared" si="12"/>
        <v>10</v>
      </c>
      <c r="G149" s="130" t="s">
        <v>1073</v>
      </c>
      <c r="H149" s="130">
        <f t="shared" si="13"/>
        <v>1</v>
      </c>
      <c r="I149" s="130" t="s">
        <v>1076</v>
      </c>
      <c r="J149" s="130">
        <f t="shared" si="14"/>
        <v>2</v>
      </c>
      <c r="K149" s="130" t="s">
        <v>1083</v>
      </c>
      <c r="L149" s="130">
        <f t="shared" si="15"/>
        <v>1</v>
      </c>
      <c r="M149" s="130">
        <v>7</v>
      </c>
      <c r="N149" s="130">
        <v>82831.78</v>
      </c>
      <c r="O149" s="3">
        <v>137.37138333333334</v>
      </c>
      <c r="Q149" s="143">
        <f t="shared" si="16"/>
        <v>137.47393236835975</v>
      </c>
      <c r="R149" s="143">
        <f t="shared" si="17"/>
        <v>7.465094442382636E-4</v>
      </c>
    </row>
    <row r="150" spans="1:18" x14ac:dyDescent="0.35">
      <c r="A150" s="8">
        <v>45016.2336447989</v>
      </c>
      <c r="B150">
        <v>580</v>
      </c>
      <c r="C150" s="130" t="s">
        <v>1166</v>
      </c>
      <c r="D150" s="130">
        <v>580</v>
      </c>
      <c r="E150" s="130" t="s">
        <v>1071</v>
      </c>
      <c r="F150" s="149">
        <f t="shared" si="12"/>
        <v>10</v>
      </c>
      <c r="G150" s="130" t="s">
        <v>1073</v>
      </c>
      <c r="H150" s="130">
        <f t="shared" si="13"/>
        <v>1</v>
      </c>
      <c r="I150" s="130" t="s">
        <v>1076</v>
      </c>
      <c r="J150" s="130">
        <f t="shared" si="14"/>
        <v>2</v>
      </c>
      <c r="K150" s="130" t="s">
        <v>1083</v>
      </c>
      <c r="L150" s="130">
        <f t="shared" si="15"/>
        <v>1</v>
      </c>
      <c r="M150" s="130">
        <v>7</v>
      </c>
      <c r="N150" s="130">
        <v>82116.11</v>
      </c>
      <c r="O150" s="3">
        <v>136.1069</v>
      </c>
      <c r="Q150" s="143">
        <f t="shared" si="16"/>
        <v>142.01674532763079</v>
      </c>
      <c r="R150" s="143">
        <f t="shared" si="17"/>
        <v>4.3420615175503885E-2</v>
      </c>
    </row>
    <row r="151" spans="1:18" x14ac:dyDescent="0.35">
      <c r="A151" s="8">
        <v>54061.366139626101</v>
      </c>
      <c r="B151">
        <v>580</v>
      </c>
      <c r="C151" s="130" t="s">
        <v>1166</v>
      </c>
      <c r="D151" s="130">
        <v>580</v>
      </c>
      <c r="E151" s="130" t="s">
        <v>1071</v>
      </c>
      <c r="F151" s="149">
        <f t="shared" si="12"/>
        <v>10</v>
      </c>
      <c r="G151" s="130" t="s">
        <v>1073</v>
      </c>
      <c r="H151" s="130">
        <f t="shared" si="13"/>
        <v>1</v>
      </c>
      <c r="I151" s="130" t="s">
        <v>1076</v>
      </c>
      <c r="J151" s="130">
        <f t="shared" si="14"/>
        <v>2</v>
      </c>
      <c r="K151" s="130" t="s">
        <v>1083</v>
      </c>
      <c r="L151" s="130">
        <f t="shared" si="15"/>
        <v>1</v>
      </c>
      <c r="M151" s="130">
        <v>7</v>
      </c>
      <c r="N151" s="130">
        <v>84202.72</v>
      </c>
      <c r="O151" s="3">
        <v>139.42353333333332</v>
      </c>
      <c r="Q151" s="143">
        <f t="shared" si="16"/>
        <v>144.96548971105653</v>
      </c>
      <c r="R151" s="143">
        <f t="shared" si="17"/>
        <v>3.9749074243252247E-2</v>
      </c>
    </row>
    <row r="152" spans="1:18" x14ac:dyDescent="0.35">
      <c r="A152" s="8">
        <v>63550.072249703</v>
      </c>
      <c r="B152">
        <v>580</v>
      </c>
      <c r="C152" s="130" t="s">
        <v>1166</v>
      </c>
      <c r="D152" s="130">
        <v>580</v>
      </c>
      <c r="E152" s="130" t="s">
        <v>1071</v>
      </c>
      <c r="F152" s="149">
        <f t="shared" si="12"/>
        <v>10</v>
      </c>
      <c r="G152" s="130" t="s">
        <v>1073</v>
      </c>
      <c r="H152" s="130">
        <f t="shared" si="13"/>
        <v>1</v>
      </c>
      <c r="I152" s="130" t="s">
        <v>1076</v>
      </c>
      <c r="J152" s="130">
        <f t="shared" si="14"/>
        <v>2</v>
      </c>
      <c r="K152" s="130" t="s">
        <v>1083</v>
      </c>
      <c r="L152" s="130">
        <f t="shared" si="15"/>
        <v>1</v>
      </c>
      <c r="M152" s="130">
        <v>7</v>
      </c>
      <c r="N152" s="130">
        <v>86998.37</v>
      </c>
      <c r="O152" s="3">
        <v>143.97223333333332</v>
      </c>
      <c r="Q152" s="143">
        <f t="shared" si="16"/>
        <v>148.05884062261782</v>
      </c>
      <c r="R152" s="143">
        <f t="shared" si="17"/>
        <v>2.8384690538368895E-2</v>
      </c>
    </row>
    <row r="153" spans="1:18" x14ac:dyDescent="0.35">
      <c r="A153" s="8">
        <v>71394.000753582499</v>
      </c>
      <c r="B153">
        <v>580</v>
      </c>
      <c r="C153" s="130" t="s">
        <v>1166</v>
      </c>
      <c r="D153" s="130">
        <v>580</v>
      </c>
      <c r="E153" s="130" t="s">
        <v>1071</v>
      </c>
      <c r="F153" s="149">
        <f t="shared" si="12"/>
        <v>10</v>
      </c>
      <c r="G153" s="130" t="s">
        <v>1073</v>
      </c>
      <c r="H153" s="130">
        <f t="shared" si="13"/>
        <v>1</v>
      </c>
      <c r="I153" s="130" t="s">
        <v>1076</v>
      </c>
      <c r="J153" s="130">
        <f t="shared" si="14"/>
        <v>2</v>
      </c>
      <c r="K153" s="130" t="s">
        <v>1083</v>
      </c>
      <c r="L153" s="130">
        <f t="shared" si="15"/>
        <v>1</v>
      </c>
      <c r="M153" s="130">
        <v>7</v>
      </c>
      <c r="N153" s="130">
        <v>87189.86</v>
      </c>
      <c r="O153" s="3">
        <v>144.52708333333334</v>
      </c>
      <c r="Q153" s="143">
        <f t="shared" si="16"/>
        <v>150.61598836291185</v>
      </c>
      <c r="R153" s="143">
        <f t="shared" si="17"/>
        <v>4.2129854759022756E-2</v>
      </c>
    </row>
    <row r="154" spans="1:18" x14ac:dyDescent="0.35">
      <c r="A154" s="8">
        <v>3495.45982983364</v>
      </c>
      <c r="B154">
        <v>580</v>
      </c>
      <c r="C154" s="130" t="s">
        <v>1166</v>
      </c>
      <c r="D154" s="130">
        <v>580</v>
      </c>
      <c r="E154" s="130" t="s">
        <v>1071</v>
      </c>
      <c r="F154" s="149">
        <f t="shared" si="12"/>
        <v>10</v>
      </c>
      <c r="G154" s="130" t="s">
        <v>1073</v>
      </c>
      <c r="H154" s="130">
        <f t="shared" si="13"/>
        <v>1</v>
      </c>
      <c r="I154" s="130" t="s">
        <v>1076</v>
      </c>
      <c r="J154" s="130">
        <f t="shared" si="14"/>
        <v>2</v>
      </c>
      <c r="K154" s="130" t="s">
        <v>1084</v>
      </c>
      <c r="L154" s="130">
        <f t="shared" si="15"/>
        <v>0</v>
      </c>
      <c r="M154" s="130">
        <v>7</v>
      </c>
      <c r="N154" s="130">
        <v>72580.160000000003</v>
      </c>
      <c r="O154" s="3">
        <v>120.07761666666669</v>
      </c>
      <c r="Q154" s="143">
        <f t="shared" si="16"/>
        <v>127.71043988886998</v>
      </c>
      <c r="R154" s="143">
        <f t="shared" si="17"/>
        <v>6.3565745507690119E-2</v>
      </c>
    </row>
    <row r="155" spans="1:18" x14ac:dyDescent="0.35">
      <c r="A155" s="8">
        <v>14172.2970393051</v>
      </c>
      <c r="B155">
        <v>580</v>
      </c>
      <c r="C155" s="130" t="s">
        <v>1166</v>
      </c>
      <c r="D155" s="130">
        <v>580</v>
      </c>
      <c r="E155" s="130" t="s">
        <v>1071</v>
      </c>
      <c r="F155" s="149">
        <f t="shared" si="12"/>
        <v>10</v>
      </c>
      <c r="G155" s="130" t="s">
        <v>1073</v>
      </c>
      <c r="H155" s="130">
        <f t="shared" si="13"/>
        <v>1</v>
      </c>
      <c r="I155" s="130" t="s">
        <v>1076</v>
      </c>
      <c r="J155" s="130">
        <f t="shared" si="14"/>
        <v>2</v>
      </c>
      <c r="K155" s="130" t="s">
        <v>1084</v>
      </c>
      <c r="L155" s="130">
        <f t="shared" si="15"/>
        <v>0</v>
      </c>
      <c r="M155" s="130">
        <v>7</v>
      </c>
      <c r="N155" s="130">
        <v>76021.97</v>
      </c>
      <c r="O155" s="3">
        <v>125.85836666666667</v>
      </c>
      <c r="Q155" s="143">
        <f t="shared" si="16"/>
        <v>131.19112563583775</v>
      </c>
      <c r="R155" s="143">
        <f t="shared" si="17"/>
        <v>4.2371112150968671E-2</v>
      </c>
    </row>
    <row r="156" spans="1:18" x14ac:dyDescent="0.35">
      <c r="A156" s="8">
        <v>23954.0527728093</v>
      </c>
      <c r="B156">
        <v>580</v>
      </c>
      <c r="C156" s="130" t="s">
        <v>1166</v>
      </c>
      <c r="D156" s="130">
        <v>580</v>
      </c>
      <c r="E156" s="130" t="s">
        <v>1071</v>
      </c>
      <c r="F156" s="149">
        <f t="shared" si="12"/>
        <v>10</v>
      </c>
      <c r="G156" s="130" t="s">
        <v>1073</v>
      </c>
      <c r="H156" s="130">
        <f t="shared" si="13"/>
        <v>1</v>
      </c>
      <c r="I156" s="130" t="s">
        <v>1076</v>
      </c>
      <c r="J156" s="130">
        <f t="shared" si="14"/>
        <v>2</v>
      </c>
      <c r="K156" s="130" t="s">
        <v>1084</v>
      </c>
      <c r="L156" s="130">
        <f t="shared" si="15"/>
        <v>0</v>
      </c>
      <c r="M156" s="130">
        <v>7</v>
      </c>
      <c r="N156" s="130">
        <v>77201.600000000006</v>
      </c>
      <c r="O156" s="3">
        <v>127.93918333333332</v>
      </c>
      <c r="Q156" s="143">
        <f t="shared" si="16"/>
        <v>134.38001173515227</v>
      </c>
      <c r="R156" s="143">
        <f t="shared" si="17"/>
        <v>5.0342891317650462E-2</v>
      </c>
    </row>
    <row r="157" spans="1:18" x14ac:dyDescent="0.35">
      <c r="A157" s="8">
        <v>31081.371963744201</v>
      </c>
      <c r="B157">
        <v>580</v>
      </c>
      <c r="C157" s="130" t="s">
        <v>1166</v>
      </c>
      <c r="D157" s="130">
        <v>580</v>
      </c>
      <c r="E157" s="130" t="s">
        <v>1071</v>
      </c>
      <c r="F157" s="149">
        <f t="shared" si="12"/>
        <v>10</v>
      </c>
      <c r="G157" s="130" t="s">
        <v>1073</v>
      </c>
      <c r="H157" s="130">
        <f t="shared" si="13"/>
        <v>1</v>
      </c>
      <c r="I157" s="130" t="s">
        <v>1076</v>
      </c>
      <c r="J157" s="130">
        <f t="shared" si="14"/>
        <v>2</v>
      </c>
      <c r="K157" s="130" t="s">
        <v>1084</v>
      </c>
      <c r="L157" s="130">
        <f t="shared" si="15"/>
        <v>0</v>
      </c>
      <c r="M157" s="130">
        <v>7</v>
      </c>
      <c r="N157" s="130">
        <v>82321.95</v>
      </c>
      <c r="O157" s="3">
        <v>136.52756666666664</v>
      </c>
      <c r="Q157" s="143">
        <f t="shared" si="16"/>
        <v>136.70354236835976</v>
      </c>
      <c r="R157" s="143">
        <f t="shared" si="17"/>
        <v>1.2889389739345614E-3</v>
      </c>
    </row>
    <row r="158" spans="1:18" x14ac:dyDescent="0.35">
      <c r="A158" s="8">
        <v>45016.2336447989</v>
      </c>
      <c r="B158">
        <v>580</v>
      </c>
      <c r="C158" s="130" t="s">
        <v>1166</v>
      </c>
      <c r="D158" s="130">
        <v>580</v>
      </c>
      <c r="E158" s="130" t="s">
        <v>1071</v>
      </c>
      <c r="F158" s="149">
        <f t="shared" si="12"/>
        <v>10</v>
      </c>
      <c r="G158" s="130" t="s">
        <v>1073</v>
      </c>
      <c r="H158" s="130">
        <f t="shared" si="13"/>
        <v>1</v>
      </c>
      <c r="I158" s="130" t="s">
        <v>1076</v>
      </c>
      <c r="J158" s="130">
        <f t="shared" si="14"/>
        <v>2</v>
      </c>
      <c r="K158" s="130" t="s">
        <v>1084</v>
      </c>
      <c r="L158" s="130">
        <f t="shared" si="15"/>
        <v>0</v>
      </c>
      <c r="M158" s="130">
        <v>7</v>
      </c>
      <c r="N158" s="130">
        <v>81742.080000000002</v>
      </c>
      <c r="O158" s="3">
        <v>135.56063333333333</v>
      </c>
      <c r="Q158" s="143">
        <f t="shared" si="16"/>
        <v>141.24635532763079</v>
      </c>
      <c r="R158" s="143">
        <f t="shared" si="17"/>
        <v>4.1942279661062898E-2</v>
      </c>
    </row>
    <row r="159" spans="1:18" x14ac:dyDescent="0.35">
      <c r="A159" s="8">
        <v>54061.366139626101</v>
      </c>
      <c r="B159">
        <v>580</v>
      </c>
      <c r="C159" s="130" t="s">
        <v>1166</v>
      </c>
      <c r="D159" s="130">
        <v>580</v>
      </c>
      <c r="E159" s="130" t="s">
        <v>1071</v>
      </c>
      <c r="F159" s="149">
        <f t="shared" si="12"/>
        <v>10</v>
      </c>
      <c r="G159" s="130" t="s">
        <v>1073</v>
      </c>
      <c r="H159" s="130">
        <f t="shared" si="13"/>
        <v>1</v>
      </c>
      <c r="I159" s="130" t="s">
        <v>1076</v>
      </c>
      <c r="J159" s="130">
        <f t="shared" si="14"/>
        <v>2</v>
      </c>
      <c r="K159" s="130" t="s">
        <v>1084</v>
      </c>
      <c r="L159" s="130">
        <f t="shared" si="15"/>
        <v>0</v>
      </c>
      <c r="M159" s="130">
        <v>7</v>
      </c>
      <c r="N159" s="130">
        <v>83204.03</v>
      </c>
      <c r="O159" s="3">
        <v>137.90248333333335</v>
      </c>
      <c r="Q159" s="143">
        <f t="shared" si="16"/>
        <v>144.19509971105654</v>
      </c>
      <c r="R159" s="143">
        <f t="shared" si="17"/>
        <v>4.5630914147592794E-2</v>
      </c>
    </row>
    <row r="160" spans="1:18" x14ac:dyDescent="0.35">
      <c r="A160" s="8">
        <v>63550.072249703</v>
      </c>
      <c r="B160">
        <v>580</v>
      </c>
      <c r="C160" s="130" t="s">
        <v>1166</v>
      </c>
      <c r="D160" s="130">
        <v>580</v>
      </c>
      <c r="E160" s="130" t="s">
        <v>1071</v>
      </c>
      <c r="F160" s="149">
        <f t="shared" si="12"/>
        <v>10</v>
      </c>
      <c r="G160" s="130" t="s">
        <v>1073</v>
      </c>
      <c r="H160" s="130">
        <f t="shared" si="13"/>
        <v>1</v>
      </c>
      <c r="I160" s="130" t="s">
        <v>1076</v>
      </c>
      <c r="J160" s="130">
        <f t="shared" si="14"/>
        <v>2</v>
      </c>
      <c r="K160" s="130" t="s">
        <v>1084</v>
      </c>
      <c r="L160" s="130">
        <f t="shared" si="15"/>
        <v>0</v>
      </c>
      <c r="M160" s="130">
        <v>7</v>
      </c>
      <c r="N160" s="130">
        <v>85455.78</v>
      </c>
      <c r="O160" s="3">
        <v>141.65565000000001</v>
      </c>
      <c r="Q160" s="143">
        <f t="shared" si="16"/>
        <v>147.28845062261783</v>
      </c>
      <c r="R160" s="143">
        <f t="shared" si="17"/>
        <v>3.9764037810124941E-2</v>
      </c>
    </row>
    <row r="161" spans="1:18" x14ac:dyDescent="0.35">
      <c r="A161" s="8">
        <v>71394.000753582499</v>
      </c>
      <c r="B161">
        <v>580</v>
      </c>
      <c r="C161" s="130" t="s">
        <v>1166</v>
      </c>
      <c r="D161" s="130">
        <v>580</v>
      </c>
      <c r="E161" s="130" t="s">
        <v>1071</v>
      </c>
      <c r="F161" s="149">
        <f t="shared" si="12"/>
        <v>10</v>
      </c>
      <c r="G161" s="130" t="s">
        <v>1073</v>
      </c>
      <c r="H161" s="130">
        <f t="shared" si="13"/>
        <v>1</v>
      </c>
      <c r="I161" s="130" t="s">
        <v>1076</v>
      </c>
      <c r="J161" s="130">
        <f t="shared" si="14"/>
        <v>2</v>
      </c>
      <c r="K161" s="130" t="s">
        <v>1084</v>
      </c>
      <c r="L161" s="130">
        <f t="shared" si="15"/>
        <v>0</v>
      </c>
      <c r="M161" s="130">
        <v>7</v>
      </c>
      <c r="N161" s="130">
        <v>85456.54</v>
      </c>
      <c r="O161" s="3">
        <v>141.87063333333333</v>
      </c>
      <c r="Q161" s="143">
        <f t="shared" si="16"/>
        <v>149.84559836291189</v>
      </c>
      <c r="R161" s="143">
        <f t="shared" si="17"/>
        <v>5.6212937393751661E-2</v>
      </c>
    </row>
    <row r="162" spans="1:18" x14ac:dyDescent="0.35">
      <c r="A162" s="8">
        <v>3495.45982983364</v>
      </c>
      <c r="B162">
        <v>580</v>
      </c>
      <c r="C162" s="130" t="s">
        <v>1166</v>
      </c>
      <c r="D162" s="130">
        <v>580</v>
      </c>
      <c r="E162" s="130" t="s">
        <v>1071</v>
      </c>
      <c r="F162" s="149">
        <f t="shared" si="12"/>
        <v>10</v>
      </c>
      <c r="G162" s="130" t="s">
        <v>1073</v>
      </c>
      <c r="H162" s="130">
        <f t="shared" si="13"/>
        <v>1</v>
      </c>
      <c r="I162" s="130" t="s">
        <v>1076</v>
      </c>
      <c r="J162" s="130">
        <f t="shared" si="14"/>
        <v>2</v>
      </c>
      <c r="K162" s="130" t="s">
        <v>1083</v>
      </c>
      <c r="L162" s="130">
        <f t="shared" si="15"/>
        <v>1</v>
      </c>
      <c r="M162" s="130">
        <v>7</v>
      </c>
      <c r="N162" s="130">
        <v>72023.33</v>
      </c>
      <c r="O162" s="3">
        <v>119.36546666666666</v>
      </c>
      <c r="Q162" s="143">
        <f t="shared" si="16"/>
        <v>128.48082988887001</v>
      </c>
      <c r="R162" s="143">
        <f t="shared" si="17"/>
        <v>7.6365162192666647E-2</v>
      </c>
    </row>
    <row r="163" spans="1:18" x14ac:dyDescent="0.35">
      <c r="A163" s="8">
        <v>14172.2970393051</v>
      </c>
      <c r="B163">
        <v>580</v>
      </c>
      <c r="C163" s="130" t="s">
        <v>1166</v>
      </c>
      <c r="D163" s="130">
        <v>580</v>
      </c>
      <c r="E163" s="130" t="s">
        <v>1071</v>
      </c>
      <c r="F163" s="149">
        <f t="shared" si="12"/>
        <v>10</v>
      </c>
      <c r="G163" s="130" t="s">
        <v>1073</v>
      </c>
      <c r="H163" s="130">
        <f t="shared" si="13"/>
        <v>1</v>
      </c>
      <c r="I163" s="130" t="s">
        <v>1076</v>
      </c>
      <c r="J163" s="130">
        <f t="shared" si="14"/>
        <v>2</v>
      </c>
      <c r="K163" s="130" t="s">
        <v>1083</v>
      </c>
      <c r="L163" s="130">
        <f t="shared" si="15"/>
        <v>1</v>
      </c>
      <c r="M163" s="130">
        <v>7</v>
      </c>
      <c r="N163" s="130">
        <v>75425.429999999993</v>
      </c>
      <c r="O163" s="3">
        <v>124.90964999999998</v>
      </c>
      <c r="Q163" s="143">
        <f t="shared" si="16"/>
        <v>131.96151563583774</v>
      </c>
      <c r="R163" s="143">
        <f t="shared" si="17"/>
        <v>5.6455731289277944E-2</v>
      </c>
    </row>
    <row r="164" spans="1:18" x14ac:dyDescent="0.35">
      <c r="A164" s="8">
        <v>23954.0527728093</v>
      </c>
      <c r="B164">
        <v>580</v>
      </c>
      <c r="C164" s="130" t="s">
        <v>1166</v>
      </c>
      <c r="D164" s="130">
        <v>580</v>
      </c>
      <c r="E164" s="130" t="s">
        <v>1071</v>
      </c>
      <c r="F164" s="149">
        <f t="shared" si="12"/>
        <v>10</v>
      </c>
      <c r="G164" s="130" t="s">
        <v>1073</v>
      </c>
      <c r="H164" s="130">
        <f t="shared" si="13"/>
        <v>1</v>
      </c>
      <c r="I164" s="130" t="s">
        <v>1076</v>
      </c>
      <c r="J164" s="130">
        <f t="shared" si="14"/>
        <v>2</v>
      </c>
      <c r="K164" s="130" t="s">
        <v>1083</v>
      </c>
      <c r="L164" s="130">
        <f t="shared" si="15"/>
        <v>1</v>
      </c>
      <c r="M164" s="130">
        <v>7</v>
      </c>
      <c r="N164" s="130">
        <v>77328.710000000006</v>
      </c>
      <c r="O164" s="3">
        <v>128.16048333333333</v>
      </c>
      <c r="Q164" s="143">
        <f t="shared" si="16"/>
        <v>135.15040173515229</v>
      </c>
      <c r="R164" s="143">
        <f t="shared" si="17"/>
        <v>5.4540356122400269E-2</v>
      </c>
    </row>
    <row r="165" spans="1:18" x14ac:dyDescent="0.35">
      <c r="A165" s="8">
        <v>31081.371963744201</v>
      </c>
      <c r="B165">
        <v>580</v>
      </c>
      <c r="C165" s="130" t="s">
        <v>1166</v>
      </c>
      <c r="D165" s="130">
        <v>580</v>
      </c>
      <c r="E165" s="130" t="s">
        <v>1071</v>
      </c>
      <c r="F165" s="149">
        <f t="shared" si="12"/>
        <v>10</v>
      </c>
      <c r="G165" s="130" t="s">
        <v>1073</v>
      </c>
      <c r="H165" s="130">
        <f t="shared" si="13"/>
        <v>1</v>
      </c>
      <c r="I165" s="130" t="s">
        <v>1076</v>
      </c>
      <c r="J165" s="130">
        <f t="shared" si="14"/>
        <v>2</v>
      </c>
      <c r="K165" s="130" t="s">
        <v>1083</v>
      </c>
      <c r="L165" s="130">
        <f t="shared" si="15"/>
        <v>1</v>
      </c>
      <c r="M165" s="130">
        <v>7</v>
      </c>
      <c r="N165" s="130">
        <v>82956.039999999994</v>
      </c>
      <c r="O165" s="3">
        <v>137.63749999999999</v>
      </c>
      <c r="Q165" s="143">
        <f t="shared" si="16"/>
        <v>137.47393236835975</v>
      </c>
      <c r="R165" s="143">
        <f t="shared" si="17"/>
        <v>-1.1883943811841213E-3</v>
      </c>
    </row>
    <row r="166" spans="1:18" x14ac:dyDescent="0.35">
      <c r="A166" s="8">
        <v>45016.2336447989</v>
      </c>
      <c r="B166">
        <v>580</v>
      </c>
      <c r="C166" s="130" t="s">
        <v>1166</v>
      </c>
      <c r="D166" s="130">
        <v>580</v>
      </c>
      <c r="E166" s="130" t="s">
        <v>1071</v>
      </c>
      <c r="F166" s="149">
        <f t="shared" si="12"/>
        <v>10</v>
      </c>
      <c r="G166" s="130" t="s">
        <v>1073</v>
      </c>
      <c r="H166" s="130">
        <f t="shared" si="13"/>
        <v>1</v>
      </c>
      <c r="I166" s="130" t="s">
        <v>1076</v>
      </c>
      <c r="J166" s="130">
        <f t="shared" si="14"/>
        <v>2</v>
      </c>
      <c r="K166" s="130" t="s">
        <v>1083</v>
      </c>
      <c r="L166" s="130">
        <f t="shared" si="15"/>
        <v>1</v>
      </c>
      <c r="M166" s="130">
        <v>7</v>
      </c>
      <c r="N166" s="130">
        <v>82241.279999999999</v>
      </c>
      <c r="O166" s="3">
        <v>136.36258333333333</v>
      </c>
      <c r="Q166" s="143">
        <f t="shared" si="16"/>
        <v>142.01674532763079</v>
      </c>
      <c r="R166" s="143">
        <f t="shared" si="17"/>
        <v>4.1464174820420308E-2</v>
      </c>
    </row>
    <row r="167" spans="1:18" x14ac:dyDescent="0.35">
      <c r="A167" s="8">
        <v>54061.366139626101</v>
      </c>
      <c r="B167">
        <v>580</v>
      </c>
      <c r="C167" s="130" t="s">
        <v>1166</v>
      </c>
      <c r="D167" s="130">
        <v>580</v>
      </c>
      <c r="E167" s="130" t="s">
        <v>1071</v>
      </c>
      <c r="F167" s="149">
        <f t="shared" si="12"/>
        <v>10</v>
      </c>
      <c r="G167" s="130" t="s">
        <v>1073</v>
      </c>
      <c r="H167" s="130">
        <f t="shared" si="13"/>
        <v>1</v>
      </c>
      <c r="I167" s="130" t="s">
        <v>1076</v>
      </c>
      <c r="J167" s="130">
        <f t="shared" si="14"/>
        <v>2</v>
      </c>
      <c r="K167" s="130" t="s">
        <v>1083</v>
      </c>
      <c r="L167" s="130">
        <f t="shared" si="15"/>
        <v>1</v>
      </c>
      <c r="M167" s="130">
        <v>7</v>
      </c>
      <c r="N167" s="130">
        <v>84293.79</v>
      </c>
      <c r="O167" s="3">
        <v>139.63888333333333</v>
      </c>
      <c r="Q167" s="143">
        <f t="shared" si="16"/>
        <v>144.96548971105653</v>
      </c>
      <c r="R167" s="143">
        <f t="shared" si="17"/>
        <v>3.814558130637602E-2</v>
      </c>
    </row>
    <row r="168" spans="1:18" x14ac:dyDescent="0.35">
      <c r="A168" s="8">
        <v>63550.072249703</v>
      </c>
      <c r="B168">
        <v>580</v>
      </c>
      <c r="C168" s="130" t="s">
        <v>1166</v>
      </c>
      <c r="D168" s="130">
        <v>580</v>
      </c>
      <c r="E168" s="130" t="s">
        <v>1071</v>
      </c>
      <c r="F168" s="149">
        <f t="shared" si="12"/>
        <v>10</v>
      </c>
      <c r="G168" s="130" t="s">
        <v>1073</v>
      </c>
      <c r="H168" s="130">
        <f t="shared" si="13"/>
        <v>1</v>
      </c>
      <c r="I168" s="130" t="s">
        <v>1076</v>
      </c>
      <c r="J168" s="130">
        <f t="shared" si="14"/>
        <v>2</v>
      </c>
      <c r="K168" s="130" t="s">
        <v>1083</v>
      </c>
      <c r="L168" s="130">
        <f t="shared" si="15"/>
        <v>1</v>
      </c>
      <c r="M168" s="130">
        <v>7</v>
      </c>
      <c r="N168" s="130">
        <v>86907.17</v>
      </c>
      <c r="O168" s="3">
        <v>143.81311666666667</v>
      </c>
      <c r="Q168" s="143">
        <f t="shared" si="16"/>
        <v>148.05884062261782</v>
      </c>
      <c r="R168" s="143">
        <f t="shared" si="17"/>
        <v>2.9522508477387355E-2</v>
      </c>
    </row>
    <row r="169" spans="1:18" x14ac:dyDescent="0.35">
      <c r="A169" s="8">
        <v>71394.000753582499</v>
      </c>
      <c r="B169">
        <v>580</v>
      </c>
      <c r="C169" s="130" t="s">
        <v>1166</v>
      </c>
      <c r="D169" s="130">
        <v>580</v>
      </c>
      <c r="E169" s="130" t="s">
        <v>1071</v>
      </c>
      <c r="F169" s="149">
        <f t="shared" si="12"/>
        <v>10</v>
      </c>
      <c r="G169" s="130" t="s">
        <v>1073</v>
      </c>
      <c r="H169" s="130">
        <f t="shared" si="13"/>
        <v>1</v>
      </c>
      <c r="I169" s="130" t="s">
        <v>1076</v>
      </c>
      <c r="J169" s="130">
        <f t="shared" si="14"/>
        <v>2</v>
      </c>
      <c r="K169" s="130" t="s">
        <v>1083</v>
      </c>
      <c r="L169" s="130">
        <f t="shared" si="15"/>
        <v>1</v>
      </c>
      <c r="M169" s="130">
        <v>7</v>
      </c>
      <c r="N169" s="130">
        <v>87179.53</v>
      </c>
      <c r="O169" s="3">
        <v>144.48981666666666</v>
      </c>
      <c r="Q169" s="143">
        <f t="shared" si="16"/>
        <v>150.61598836291185</v>
      </c>
      <c r="R169" s="143">
        <f t="shared" si="17"/>
        <v>4.2398639832024188E-2</v>
      </c>
    </row>
    <row r="170" spans="1:18" x14ac:dyDescent="0.35">
      <c r="A170" s="8">
        <v>3495.45982983364</v>
      </c>
      <c r="B170">
        <v>580</v>
      </c>
      <c r="C170" s="130" t="s">
        <v>1166</v>
      </c>
      <c r="D170" s="130">
        <v>580</v>
      </c>
      <c r="E170" s="130" t="s">
        <v>1071</v>
      </c>
      <c r="F170" s="149">
        <f t="shared" si="12"/>
        <v>10</v>
      </c>
      <c r="G170" s="130" t="s">
        <v>1073</v>
      </c>
      <c r="H170" s="130">
        <f t="shared" si="13"/>
        <v>1</v>
      </c>
      <c r="I170" s="130" t="s">
        <v>1076</v>
      </c>
      <c r="J170" s="130">
        <f t="shared" si="14"/>
        <v>2</v>
      </c>
      <c r="K170" s="130" t="s">
        <v>1084</v>
      </c>
      <c r="L170" s="130">
        <f t="shared" si="15"/>
        <v>0</v>
      </c>
      <c r="M170" s="130">
        <v>7</v>
      </c>
      <c r="N170" s="130">
        <v>72664.58</v>
      </c>
      <c r="O170" s="3">
        <v>120.21</v>
      </c>
      <c r="Q170" s="143">
        <f t="shared" si="16"/>
        <v>127.71043988886998</v>
      </c>
      <c r="R170" s="143">
        <f t="shared" si="17"/>
        <v>6.2394475408618089E-2</v>
      </c>
    </row>
    <row r="171" spans="1:18" x14ac:dyDescent="0.35">
      <c r="A171" s="8">
        <v>14172.2970393051</v>
      </c>
      <c r="B171">
        <v>580</v>
      </c>
      <c r="C171" s="130" t="s">
        <v>1166</v>
      </c>
      <c r="D171" s="130">
        <v>580</v>
      </c>
      <c r="E171" s="130" t="s">
        <v>1071</v>
      </c>
      <c r="F171" s="149">
        <f t="shared" si="12"/>
        <v>10</v>
      </c>
      <c r="G171" s="130" t="s">
        <v>1073</v>
      </c>
      <c r="H171" s="130">
        <f t="shared" si="13"/>
        <v>1</v>
      </c>
      <c r="I171" s="130" t="s">
        <v>1076</v>
      </c>
      <c r="J171" s="130">
        <f t="shared" si="14"/>
        <v>2</v>
      </c>
      <c r="K171" s="130" t="s">
        <v>1084</v>
      </c>
      <c r="L171" s="130">
        <f t="shared" si="15"/>
        <v>0</v>
      </c>
      <c r="M171" s="130">
        <v>7</v>
      </c>
      <c r="N171" s="130">
        <v>76158.8</v>
      </c>
      <c r="O171" s="3">
        <v>126.12851666666667</v>
      </c>
      <c r="Q171" s="143">
        <f t="shared" si="16"/>
        <v>131.19112563583775</v>
      </c>
      <c r="R171" s="143">
        <f t="shared" si="17"/>
        <v>4.01384960591471E-2</v>
      </c>
    </row>
    <row r="172" spans="1:18" x14ac:dyDescent="0.35">
      <c r="A172" s="8">
        <v>23954.0527728093</v>
      </c>
      <c r="B172">
        <v>580</v>
      </c>
      <c r="C172" s="130" t="s">
        <v>1166</v>
      </c>
      <c r="D172" s="130">
        <v>580</v>
      </c>
      <c r="E172" s="130" t="s">
        <v>1071</v>
      </c>
      <c r="F172" s="149">
        <f t="shared" si="12"/>
        <v>10</v>
      </c>
      <c r="G172" s="130" t="s">
        <v>1073</v>
      </c>
      <c r="H172" s="130">
        <f t="shared" si="13"/>
        <v>1</v>
      </c>
      <c r="I172" s="130" t="s">
        <v>1076</v>
      </c>
      <c r="J172" s="130">
        <f t="shared" si="14"/>
        <v>2</v>
      </c>
      <c r="K172" s="130" t="s">
        <v>1084</v>
      </c>
      <c r="L172" s="130">
        <f t="shared" si="15"/>
        <v>0</v>
      </c>
      <c r="M172" s="130">
        <v>7</v>
      </c>
      <c r="N172" s="130">
        <v>77327.98</v>
      </c>
      <c r="O172" s="3">
        <v>128.19468333333333</v>
      </c>
      <c r="Q172" s="143">
        <f t="shared" si="16"/>
        <v>134.38001173515227</v>
      </c>
      <c r="R172" s="143">
        <f t="shared" si="17"/>
        <v>4.8249492420335161E-2</v>
      </c>
    </row>
    <row r="173" spans="1:18" x14ac:dyDescent="0.35">
      <c r="A173" s="8">
        <v>31081.371963744201</v>
      </c>
      <c r="B173">
        <v>580</v>
      </c>
      <c r="C173" s="130" t="s">
        <v>1166</v>
      </c>
      <c r="D173" s="130">
        <v>580</v>
      </c>
      <c r="E173" s="130" t="s">
        <v>1071</v>
      </c>
      <c r="F173" s="149">
        <f t="shared" si="12"/>
        <v>10</v>
      </c>
      <c r="G173" s="130" t="s">
        <v>1073</v>
      </c>
      <c r="H173" s="130">
        <f t="shared" si="13"/>
        <v>1</v>
      </c>
      <c r="I173" s="130" t="s">
        <v>1076</v>
      </c>
      <c r="J173" s="130">
        <f t="shared" si="14"/>
        <v>2</v>
      </c>
      <c r="K173" s="130" t="s">
        <v>1084</v>
      </c>
      <c r="L173" s="130">
        <f t="shared" si="15"/>
        <v>0</v>
      </c>
      <c r="M173" s="130">
        <v>7</v>
      </c>
      <c r="N173" s="130">
        <v>82492.070000000007</v>
      </c>
      <c r="O173" s="3">
        <v>136.87316666666666</v>
      </c>
      <c r="Q173" s="143">
        <f t="shared" si="16"/>
        <v>136.70354236835976</v>
      </c>
      <c r="R173" s="143">
        <f t="shared" si="17"/>
        <v>-1.2392808790636645E-3</v>
      </c>
    </row>
    <row r="174" spans="1:18" x14ac:dyDescent="0.35">
      <c r="A174" s="8">
        <v>45016.2336447989</v>
      </c>
      <c r="B174">
        <v>580</v>
      </c>
      <c r="C174" s="130" t="s">
        <v>1166</v>
      </c>
      <c r="D174" s="130">
        <v>580</v>
      </c>
      <c r="E174" s="130" t="s">
        <v>1071</v>
      </c>
      <c r="F174" s="149">
        <f t="shared" si="12"/>
        <v>10</v>
      </c>
      <c r="G174" s="130" t="s">
        <v>1073</v>
      </c>
      <c r="H174" s="130">
        <f t="shared" si="13"/>
        <v>1</v>
      </c>
      <c r="I174" s="130" t="s">
        <v>1076</v>
      </c>
      <c r="J174" s="130">
        <f t="shared" si="14"/>
        <v>2</v>
      </c>
      <c r="K174" s="130" t="s">
        <v>1084</v>
      </c>
      <c r="L174" s="130">
        <f t="shared" si="15"/>
        <v>0</v>
      </c>
      <c r="M174" s="130">
        <v>7</v>
      </c>
      <c r="N174" s="130">
        <v>81894.259999999995</v>
      </c>
      <c r="O174" s="3">
        <v>135.88618333333335</v>
      </c>
      <c r="Q174" s="143">
        <f t="shared" si="16"/>
        <v>141.24635532763079</v>
      </c>
      <c r="R174" s="143">
        <f t="shared" si="17"/>
        <v>3.944604125902007E-2</v>
      </c>
    </row>
    <row r="175" spans="1:18" x14ac:dyDescent="0.35">
      <c r="A175" s="8">
        <v>54061.366139626101</v>
      </c>
      <c r="B175">
        <v>580</v>
      </c>
      <c r="C175" s="130" t="s">
        <v>1166</v>
      </c>
      <c r="D175" s="130">
        <v>580</v>
      </c>
      <c r="E175" s="130" t="s">
        <v>1071</v>
      </c>
      <c r="F175" s="149">
        <f t="shared" si="12"/>
        <v>10</v>
      </c>
      <c r="G175" s="130" t="s">
        <v>1073</v>
      </c>
      <c r="H175" s="130">
        <f t="shared" si="13"/>
        <v>1</v>
      </c>
      <c r="I175" s="130" t="s">
        <v>1076</v>
      </c>
      <c r="J175" s="130">
        <f t="shared" si="14"/>
        <v>2</v>
      </c>
      <c r="K175" s="130" t="s">
        <v>1084</v>
      </c>
      <c r="L175" s="130">
        <f t="shared" si="15"/>
        <v>0</v>
      </c>
      <c r="M175" s="130">
        <v>7</v>
      </c>
      <c r="N175" s="130">
        <v>83344.03</v>
      </c>
      <c r="O175" s="3">
        <v>138.20608333333331</v>
      </c>
      <c r="Q175" s="143">
        <f t="shared" si="16"/>
        <v>144.19509971105654</v>
      </c>
      <c r="R175" s="143">
        <f t="shared" si="17"/>
        <v>4.3333956315646294E-2</v>
      </c>
    </row>
    <row r="176" spans="1:18" x14ac:dyDescent="0.35">
      <c r="A176" s="8">
        <v>63550.072249703</v>
      </c>
      <c r="B176">
        <v>580</v>
      </c>
      <c r="C176" s="130" t="s">
        <v>1166</v>
      </c>
      <c r="D176" s="130">
        <v>580</v>
      </c>
      <c r="E176" s="130" t="s">
        <v>1071</v>
      </c>
      <c r="F176" s="149">
        <f t="shared" si="12"/>
        <v>10</v>
      </c>
      <c r="G176" s="130" t="s">
        <v>1073</v>
      </c>
      <c r="H176" s="130">
        <f t="shared" si="13"/>
        <v>1</v>
      </c>
      <c r="I176" s="130" t="s">
        <v>1076</v>
      </c>
      <c r="J176" s="130">
        <f t="shared" si="14"/>
        <v>2</v>
      </c>
      <c r="K176" s="130" t="s">
        <v>1084</v>
      </c>
      <c r="L176" s="130">
        <f t="shared" si="15"/>
        <v>0</v>
      </c>
      <c r="M176" s="130">
        <v>7</v>
      </c>
      <c r="N176" s="130">
        <v>85485.97</v>
      </c>
      <c r="O176" s="3">
        <v>141.73588333333333</v>
      </c>
      <c r="Q176" s="143">
        <f t="shared" si="16"/>
        <v>147.28845062261783</v>
      </c>
      <c r="R176" s="143">
        <f t="shared" si="17"/>
        <v>3.9175451965300923E-2</v>
      </c>
    </row>
    <row r="177" spans="1:18" x14ac:dyDescent="0.35">
      <c r="A177" s="8">
        <v>71394.000753582499</v>
      </c>
      <c r="B177">
        <v>580</v>
      </c>
      <c r="C177" s="130" t="s">
        <v>1166</v>
      </c>
      <c r="D177" s="130">
        <v>580</v>
      </c>
      <c r="E177" s="130" t="s">
        <v>1071</v>
      </c>
      <c r="F177" s="149">
        <f t="shared" si="12"/>
        <v>10</v>
      </c>
      <c r="G177" s="130" t="s">
        <v>1073</v>
      </c>
      <c r="H177" s="130">
        <f t="shared" si="13"/>
        <v>1</v>
      </c>
      <c r="I177" s="130" t="s">
        <v>1076</v>
      </c>
      <c r="J177" s="130">
        <f t="shared" si="14"/>
        <v>2</v>
      </c>
      <c r="K177" s="130" t="s">
        <v>1084</v>
      </c>
      <c r="L177" s="130">
        <f t="shared" si="15"/>
        <v>0</v>
      </c>
      <c r="M177" s="130">
        <v>7</v>
      </c>
      <c r="N177" s="130">
        <v>85515.16</v>
      </c>
      <c r="O177" s="3">
        <v>141.95896666666667</v>
      </c>
      <c r="Q177" s="143">
        <f t="shared" si="16"/>
        <v>149.84559836291189</v>
      </c>
      <c r="R177" s="143">
        <f t="shared" si="17"/>
        <v>5.555571360817102E-2</v>
      </c>
    </row>
    <row r="178" spans="1:18" x14ac:dyDescent="0.35">
      <c r="A178" s="8">
        <v>3495.45982983364</v>
      </c>
      <c r="B178">
        <v>580</v>
      </c>
      <c r="C178" s="130" t="s">
        <v>1166</v>
      </c>
      <c r="D178" s="130">
        <v>580</v>
      </c>
      <c r="E178" s="130" t="s">
        <v>1071</v>
      </c>
      <c r="F178" s="149">
        <f t="shared" si="12"/>
        <v>10</v>
      </c>
      <c r="G178" s="130" t="s">
        <v>1073</v>
      </c>
      <c r="H178" s="130">
        <f t="shared" si="13"/>
        <v>1</v>
      </c>
      <c r="I178" s="130" t="s">
        <v>1076</v>
      </c>
      <c r="J178" s="130">
        <f t="shared" si="14"/>
        <v>2</v>
      </c>
      <c r="K178" s="130" t="s">
        <v>1083</v>
      </c>
      <c r="L178" s="130">
        <f t="shared" si="15"/>
        <v>1</v>
      </c>
      <c r="M178" s="130">
        <v>7</v>
      </c>
      <c r="N178" s="130">
        <v>71953.27</v>
      </c>
      <c r="O178" s="3">
        <v>119.31513333333334</v>
      </c>
      <c r="Q178" s="143">
        <f t="shared" si="16"/>
        <v>128.48082988887001</v>
      </c>
      <c r="R178" s="143">
        <f t="shared" si="17"/>
        <v>7.6819229040546499E-2</v>
      </c>
    </row>
    <row r="179" spans="1:18" x14ac:dyDescent="0.35">
      <c r="A179" s="8">
        <v>14172.2970393051</v>
      </c>
      <c r="B179">
        <v>580</v>
      </c>
      <c r="C179" s="130" t="s">
        <v>1166</v>
      </c>
      <c r="D179" s="130">
        <v>580</v>
      </c>
      <c r="E179" s="130" t="s">
        <v>1071</v>
      </c>
      <c r="F179" s="149">
        <f t="shared" si="12"/>
        <v>10</v>
      </c>
      <c r="G179" s="130" t="s">
        <v>1073</v>
      </c>
      <c r="H179" s="130">
        <f t="shared" si="13"/>
        <v>1</v>
      </c>
      <c r="I179" s="130" t="s">
        <v>1076</v>
      </c>
      <c r="J179" s="130">
        <f t="shared" si="14"/>
        <v>2</v>
      </c>
      <c r="K179" s="130" t="s">
        <v>1083</v>
      </c>
      <c r="L179" s="130">
        <f t="shared" si="15"/>
        <v>1</v>
      </c>
      <c r="M179" s="130">
        <v>7</v>
      </c>
      <c r="N179" s="130">
        <v>75360.95</v>
      </c>
      <c r="O179" s="3">
        <v>124.80678333333334</v>
      </c>
      <c r="Q179" s="143">
        <f t="shared" si="16"/>
        <v>131.96151563583774</v>
      </c>
      <c r="R179" s="143">
        <f t="shared" si="17"/>
        <v>5.7326469855373041E-2</v>
      </c>
    </row>
    <row r="180" spans="1:18" x14ac:dyDescent="0.35">
      <c r="A180" s="8">
        <v>23954.0527728093</v>
      </c>
      <c r="B180">
        <v>580</v>
      </c>
      <c r="C180" s="130" t="s">
        <v>1166</v>
      </c>
      <c r="D180" s="130">
        <v>580</v>
      </c>
      <c r="E180" s="130" t="s">
        <v>1071</v>
      </c>
      <c r="F180" s="149">
        <f t="shared" si="12"/>
        <v>10</v>
      </c>
      <c r="G180" s="130" t="s">
        <v>1073</v>
      </c>
      <c r="H180" s="130">
        <f t="shared" si="13"/>
        <v>1</v>
      </c>
      <c r="I180" s="130" t="s">
        <v>1076</v>
      </c>
      <c r="J180" s="130">
        <f t="shared" si="14"/>
        <v>2</v>
      </c>
      <c r="K180" s="130" t="s">
        <v>1083</v>
      </c>
      <c r="L180" s="130">
        <f t="shared" si="15"/>
        <v>1</v>
      </c>
      <c r="M180" s="130">
        <v>7</v>
      </c>
      <c r="N180" s="130">
        <v>77253.320000000007</v>
      </c>
      <c r="O180" s="3">
        <v>128.08528333333334</v>
      </c>
      <c r="Q180" s="143">
        <f t="shared" si="16"/>
        <v>135.15040173515229</v>
      </c>
      <c r="R180" s="143">
        <f t="shared" si="17"/>
        <v>5.5159486070171404E-2</v>
      </c>
    </row>
    <row r="181" spans="1:18" x14ac:dyDescent="0.35">
      <c r="A181" s="8">
        <v>31081.371963744201</v>
      </c>
      <c r="B181">
        <v>580</v>
      </c>
      <c r="C181" s="130" t="s">
        <v>1166</v>
      </c>
      <c r="D181" s="130">
        <v>580</v>
      </c>
      <c r="E181" s="130" t="s">
        <v>1071</v>
      </c>
      <c r="F181" s="149">
        <f t="shared" si="12"/>
        <v>10</v>
      </c>
      <c r="G181" s="130" t="s">
        <v>1073</v>
      </c>
      <c r="H181" s="130">
        <f t="shared" si="13"/>
        <v>1</v>
      </c>
      <c r="I181" s="130" t="s">
        <v>1076</v>
      </c>
      <c r="J181" s="130">
        <f t="shared" si="14"/>
        <v>2</v>
      </c>
      <c r="K181" s="130" t="s">
        <v>1083</v>
      </c>
      <c r="L181" s="130">
        <f t="shared" si="15"/>
        <v>1</v>
      </c>
      <c r="M181" s="130">
        <v>7</v>
      </c>
      <c r="N181" s="130">
        <v>82888.259999999995</v>
      </c>
      <c r="O181" s="3">
        <v>137.55306666666667</v>
      </c>
      <c r="Q181" s="143">
        <f t="shared" si="16"/>
        <v>137.47393236835975</v>
      </c>
      <c r="R181" s="143">
        <f t="shared" si="17"/>
        <v>-5.7530013851803119E-4</v>
      </c>
    </row>
    <row r="182" spans="1:18" x14ac:dyDescent="0.35">
      <c r="A182" s="8">
        <v>45016.2336447989</v>
      </c>
      <c r="B182">
        <v>580</v>
      </c>
      <c r="C182" s="130" t="s">
        <v>1166</v>
      </c>
      <c r="D182" s="130">
        <v>580</v>
      </c>
      <c r="E182" s="130" t="s">
        <v>1071</v>
      </c>
      <c r="F182" s="149">
        <f t="shared" si="12"/>
        <v>10</v>
      </c>
      <c r="G182" s="130" t="s">
        <v>1073</v>
      </c>
      <c r="H182" s="130">
        <f t="shared" si="13"/>
        <v>1</v>
      </c>
      <c r="I182" s="130" t="s">
        <v>1076</v>
      </c>
      <c r="J182" s="130">
        <f t="shared" si="14"/>
        <v>2</v>
      </c>
      <c r="K182" s="130" t="s">
        <v>1083</v>
      </c>
      <c r="L182" s="130">
        <f t="shared" si="15"/>
        <v>1</v>
      </c>
      <c r="M182" s="130">
        <v>7</v>
      </c>
      <c r="N182" s="130">
        <v>82140.59</v>
      </c>
      <c r="O182" s="3">
        <v>136.23308333333335</v>
      </c>
      <c r="Q182" s="143">
        <f t="shared" si="16"/>
        <v>142.01674532763079</v>
      </c>
      <c r="R182" s="143">
        <f t="shared" si="17"/>
        <v>4.2454166438749885E-2</v>
      </c>
    </row>
    <row r="183" spans="1:18" x14ac:dyDescent="0.35">
      <c r="A183" s="8">
        <v>54061.366139626101</v>
      </c>
      <c r="B183">
        <v>580</v>
      </c>
      <c r="C183" s="130" t="s">
        <v>1166</v>
      </c>
      <c r="D183" s="130">
        <v>580</v>
      </c>
      <c r="E183" s="130" t="s">
        <v>1071</v>
      </c>
      <c r="F183" s="149">
        <f t="shared" si="12"/>
        <v>10</v>
      </c>
      <c r="G183" s="130" t="s">
        <v>1073</v>
      </c>
      <c r="H183" s="130">
        <f t="shared" si="13"/>
        <v>1</v>
      </c>
      <c r="I183" s="130" t="s">
        <v>1076</v>
      </c>
      <c r="J183" s="130">
        <f t="shared" si="14"/>
        <v>2</v>
      </c>
      <c r="K183" s="130" t="s">
        <v>1083</v>
      </c>
      <c r="L183" s="130">
        <f t="shared" si="15"/>
        <v>1</v>
      </c>
      <c r="M183" s="130">
        <v>7</v>
      </c>
      <c r="N183" s="130">
        <v>84193.66</v>
      </c>
      <c r="O183" s="3">
        <v>139.47726666666668</v>
      </c>
      <c r="Q183" s="143">
        <f t="shared" si="16"/>
        <v>144.96548971105653</v>
      </c>
      <c r="R183" s="143">
        <f t="shared" si="17"/>
        <v>3.93485130269009E-2</v>
      </c>
    </row>
    <row r="184" spans="1:18" x14ac:dyDescent="0.35">
      <c r="A184" s="8">
        <v>63550.072249703</v>
      </c>
      <c r="B184">
        <v>580</v>
      </c>
      <c r="C184" s="130" t="s">
        <v>1166</v>
      </c>
      <c r="D184" s="130">
        <v>580</v>
      </c>
      <c r="E184" s="130" t="s">
        <v>1071</v>
      </c>
      <c r="F184" s="149">
        <f t="shared" si="12"/>
        <v>10</v>
      </c>
      <c r="G184" s="130" t="s">
        <v>1073</v>
      </c>
      <c r="H184" s="130">
        <f t="shared" si="13"/>
        <v>1</v>
      </c>
      <c r="I184" s="130" t="s">
        <v>1076</v>
      </c>
      <c r="J184" s="130">
        <f t="shared" si="14"/>
        <v>2</v>
      </c>
      <c r="K184" s="130" t="s">
        <v>1083</v>
      </c>
      <c r="L184" s="130">
        <f t="shared" si="15"/>
        <v>1</v>
      </c>
      <c r="M184" s="130">
        <v>7</v>
      </c>
      <c r="N184" s="130">
        <v>86837.6</v>
      </c>
      <c r="O184" s="3">
        <v>143.80795000000001</v>
      </c>
      <c r="Q184" s="143">
        <f t="shared" si="16"/>
        <v>148.05884062261782</v>
      </c>
      <c r="R184" s="143">
        <f t="shared" si="17"/>
        <v>2.9559496694152365E-2</v>
      </c>
    </row>
    <row r="185" spans="1:18" x14ac:dyDescent="0.35">
      <c r="A185" s="8">
        <v>71394.000753582499</v>
      </c>
      <c r="B185">
        <v>580</v>
      </c>
      <c r="C185" s="130" t="s">
        <v>1166</v>
      </c>
      <c r="D185" s="130">
        <v>580</v>
      </c>
      <c r="E185" s="130" t="s">
        <v>1071</v>
      </c>
      <c r="F185" s="149">
        <f t="shared" si="12"/>
        <v>10</v>
      </c>
      <c r="G185" s="130" t="s">
        <v>1073</v>
      </c>
      <c r="H185" s="130">
        <f t="shared" si="13"/>
        <v>1</v>
      </c>
      <c r="I185" s="130" t="s">
        <v>1076</v>
      </c>
      <c r="J185" s="130">
        <f t="shared" si="14"/>
        <v>2</v>
      </c>
      <c r="K185" s="130" t="s">
        <v>1083</v>
      </c>
      <c r="L185" s="130">
        <f t="shared" si="15"/>
        <v>1</v>
      </c>
      <c r="M185" s="130">
        <v>7</v>
      </c>
      <c r="N185" s="130">
        <v>87190.13</v>
      </c>
      <c r="O185" s="3">
        <v>144.57353333333333</v>
      </c>
      <c r="Q185" s="143">
        <f t="shared" si="16"/>
        <v>150.61598836291185</v>
      </c>
      <c r="R185" s="143">
        <f t="shared" si="17"/>
        <v>4.1795029078018242E-2</v>
      </c>
    </row>
    <row r="186" spans="1:18" x14ac:dyDescent="0.35">
      <c r="A186" s="8">
        <v>3495.45982983364</v>
      </c>
      <c r="B186">
        <v>580</v>
      </c>
      <c r="C186" s="130" t="s">
        <v>1166</v>
      </c>
      <c r="D186" s="130">
        <v>580</v>
      </c>
      <c r="E186" s="130" t="s">
        <v>1071</v>
      </c>
      <c r="F186" s="149">
        <f t="shared" si="12"/>
        <v>10</v>
      </c>
      <c r="G186" s="130" t="s">
        <v>1073</v>
      </c>
      <c r="H186" s="130">
        <f t="shared" si="13"/>
        <v>1</v>
      </c>
      <c r="I186" s="130" t="s">
        <v>1076</v>
      </c>
      <c r="J186" s="130">
        <f t="shared" si="14"/>
        <v>2</v>
      </c>
      <c r="K186" s="130" t="s">
        <v>1084</v>
      </c>
      <c r="L186" s="130">
        <f t="shared" si="15"/>
        <v>0</v>
      </c>
      <c r="M186" s="130">
        <v>7</v>
      </c>
      <c r="N186" s="130">
        <v>72546.5</v>
      </c>
      <c r="O186" s="3">
        <v>120.06711666666668</v>
      </c>
      <c r="Q186" s="143">
        <f t="shared" si="16"/>
        <v>127.71043988886998</v>
      </c>
      <c r="R186" s="143">
        <f t="shared" si="17"/>
        <v>6.3658755489422569E-2</v>
      </c>
    </row>
    <row r="187" spans="1:18" x14ac:dyDescent="0.35">
      <c r="A187" s="8">
        <v>14172.2970393051</v>
      </c>
      <c r="B187">
        <v>580</v>
      </c>
      <c r="C187" s="130" t="s">
        <v>1166</v>
      </c>
      <c r="D187" s="130">
        <v>580</v>
      </c>
      <c r="E187" s="130" t="s">
        <v>1071</v>
      </c>
      <c r="F187" s="149">
        <f t="shared" si="12"/>
        <v>10</v>
      </c>
      <c r="G187" s="130" t="s">
        <v>1073</v>
      </c>
      <c r="H187" s="130">
        <f t="shared" si="13"/>
        <v>1</v>
      </c>
      <c r="I187" s="130" t="s">
        <v>1076</v>
      </c>
      <c r="J187" s="130">
        <f t="shared" si="14"/>
        <v>2</v>
      </c>
      <c r="K187" s="130" t="s">
        <v>1084</v>
      </c>
      <c r="L187" s="130">
        <f t="shared" si="15"/>
        <v>0</v>
      </c>
      <c r="M187" s="130">
        <v>7</v>
      </c>
      <c r="N187" s="130">
        <v>76079.710000000006</v>
      </c>
      <c r="O187" s="3">
        <v>125.98221666666667</v>
      </c>
      <c r="Q187" s="143">
        <f t="shared" si="16"/>
        <v>131.19112563583775</v>
      </c>
      <c r="R187" s="143">
        <f t="shared" si="17"/>
        <v>4.1346382902225143E-2</v>
      </c>
    </row>
    <row r="188" spans="1:18" x14ac:dyDescent="0.35">
      <c r="A188" s="8">
        <v>23954.0527728093</v>
      </c>
      <c r="B188">
        <v>580</v>
      </c>
      <c r="C188" s="130" t="s">
        <v>1166</v>
      </c>
      <c r="D188" s="130">
        <v>580</v>
      </c>
      <c r="E188" s="130" t="s">
        <v>1071</v>
      </c>
      <c r="F188" s="149">
        <f t="shared" si="12"/>
        <v>10</v>
      </c>
      <c r="G188" s="130" t="s">
        <v>1073</v>
      </c>
      <c r="H188" s="130">
        <f t="shared" si="13"/>
        <v>1</v>
      </c>
      <c r="I188" s="130" t="s">
        <v>1076</v>
      </c>
      <c r="J188" s="130">
        <f t="shared" si="14"/>
        <v>2</v>
      </c>
      <c r="K188" s="130" t="s">
        <v>1084</v>
      </c>
      <c r="L188" s="130">
        <f t="shared" si="15"/>
        <v>0</v>
      </c>
      <c r="M188" s="130">
        <v>7</v>
      </c>
      <c r="N188" s="130">
        <v>77235.960000000006</v>
      </c>
      <c r="O188" s="3">
        <v>128.06028333333333</v>
      </c>
      <c r="Q188" s="143">
        <f t="shared" si="16"/>
        <v>134.38001173515227</v>
      </c>
      <c r="R188" s="143">
        <f t="shared" si="17"/>
        <v>4.934963625973765E-2</v>
      </c>
    </row>
    <row r="189" spans="1:18" x14ac:dyDescent="0.35">
      <c r="A189" s="8">
        <v>31081.371963744201</v>
      </c>
      <c r="B189">
        <v>580</v>
      </c>
      <c r="C189" s="130" t="s">
        <v>1166</v>
      </c>
      <c r="D189" s="130">
        <v>580</v>
      </c>
      <c r="E189" s="130" t="s">
        <v>1071</v>
      </c>
      <c r="F189" s="149">
        <f t="shared" si="12"/>
        <v>10</v>
      </c>
      <c r="G189" s="130" t="s">
        <v>1073</v>
      </c>
      <c r="H189" s="130">
        <f t="shared" si="13"/>
        <v>1</v>
      </c>
      <c r="I189" s="130" t="s">
        <v>1076</v>
      </c>
      <c r="J189" s="130">
        <f t="shared" si="14"/>
        <v>2</v>
      </c>
      <c r="K189" s="130" t="s">
        <v>1084</v>
      </c>
      <c r="L189" s="130">
        <f t="shared" si="15"/>
        <v>0</v>
      </c>
      <c r="M189" s="130">
        <v>7</v>
      </c>
      <c r="N189" s="130">
        <v>82458.720000000001</v>
      </c>
      <c r="O189" s="3">
        <v>136.83100000000002</v>
      </c>
      <c r="Q189" s="143">
        <f t="shared" si="16"/>
        <v>136.70354236835976</v>
      </c>
      <c r="R189" s="143">
        <f t="shared" si="17"/>
        <v>-9.3149674883796774E-4</v>
      </c>
    </row>
    <row r="190" spans="1:18" x14ac:dyDescent="0.35">
      <c r="A190" s="8">
        <v>45016.2336447989</v>
      </c>
      <c r="B190">
        <v>580</v>
      </c>
      <c r="C190" s="130" t="s">
        <v>1166</v>
      </c>
      <c r="D190" s="130">
        <v>580</v>
      </c>
      <c r="E190" s="130" t="s">
        <v>1071</v>
      </c>
      <c r="F190" s="149">
        <f t="shared" si="12"/>
        <v>10</v>
      </c>
      <c r="G190" s="130" t="s">
        <v>1073</v>
      </c>
      <c r="H190" s="130">
        <f t="shared" si="13"/>
        <v>1</v>
      </c>
      <c r="I190" s="130" t="s">
        <v>1076</v>
      </c>
      <c r="J190" s="130">
        <f t="shared" si="14"/>
        <v>2</v>
      </c>
      <c r="K190" s="130" t="s">
        <v>1084</v>
      </c>
      <c r="L190" s="130">
        <f t="shared" si="15"/>
        <v>0</v>
      </c>
      <c r="M190" s="130">
        <v>7</v>
      </c>
      <c r="N190" s="130">
        <v>81800.5</v>
      </c>
      <c r="O190" s="3">
        <v>135.7543</v>
      </c>
      <c r="Q190" s="143">
        <f t="shared" si="16"/>
        <v>141.24635532763079</v>
      </c>
      <c r="R190" s="143">
        <f t="shared" si="17"/>
        <v>4.0455848010934492E-2</v>
      </c>
    </row>
    <row r="191" spans="1:18" x14ac:dyDescent="0.35">
      <c r="A191" s="8">
        <v>54061.366139626101</v>
      </c>
      <c r="B191">
        <v>580</v>
      </c>
      <c r="C191" s="130" t="s">
        <v>1166</v>
      </c>
      <c r="D191" s="130">
        <v>580</v>
      </c>
      <c r="E191" s="130" t="s">
        <v>1071</v>
      </c>
      <c r="F191" s="149">
        <f t="shared" si="12"/>
        <v>10</v>
      </c>
      <c r="G191" s="130" t="s">
        <v>1073</v>
      </c>
      <c r="H191" s="130">
        <f t="shared" si="13"/>
        <v>1</v>
      </c>
      <c r="I191" s="130" t="s">
        <v>1076</v>
      </c>
      <c r="J191" s="130">
        <f t="shared" si="14"/>
        <v>2</v>
      </c>
      <c r="K191" s="130" t="s">
        <v>1084</v>
      </c>
      <c r="L191" s="130">
        <f t="shared" si="15"/>
        <v>0</v>
      </c>
      <c r="M191" s="130">
        <v>7</v>
      </c>
      <c r="N191" s="130">
        <v>83241.960000000006</v>
      </c>
      <c r="O191" s="3">
        <v>138.04526666666666</v>
      </c>
      <c r="Q191" s="143">
        <f t="shared" si="16"/>
        <v>144.19509971105654</v>
      </c>
      <c r="R191" s="143">
        <f t="shared" si="17"/>
        <v>4.4549394505786877E-2</v>
      </c>
    </row>
    <row r="192" spans="1:18" x14ac:dyDescent="0.35">
      <c r="A192" s="8">
        <v>63550.072249703</v>
      </c>
      <c r="B192">
        <v>580</v>
      </c>
      <c r="C192" s="130" t="s">
        <v>1166</v>
      </c>
      <c r="D192" s="130">
        <v>580</v>
      </c>
      <c r="E192" s="130" t="s">
        <v>1071</v>
      </c>
      <c r="F192" s="149">
        <f t="shared" si="12"/>
        <v>10</v>
      </c>
      <c r="G192" s="130" t="s">
        <v>1073</v>
      </c>
      <c r="H192" s="130">
        <f t="shared" si="13"/>
        <v>1</v>
      </c>
      <c r="I192" s="130" t="s">
        <v>1076</v>
      </c>
      <c r="J192" s="130">
        <f t="shared" si="14"/>
        <v>2</v>
      </c>
      <c r="K192" s="130" t="s">
        <v>1084</v>
      </c>
      <c r="L192" s="130">
        <f t="shared" si="15"/>
        <v>0</v>
      </c>
      <c r="M192" s="130">
        <v>7</v>
      </c>
      <c r="N192" s="130">
        <v>85457.08</v>
      </c>
      <c r="O192" s="3">
        <v>141.75553333333335</v>
      </c>
      <c r="Q192" s="143">
        <f t="shared" si="16"/>
        <v>147.28845062261783</v>
      </c>
      <c r="R192" s="143">
        <f t="shared" si="17"/>
        <v>3.9031402578649343E-2</v>
      </c>
    </row>
    <row r="193" spans="1:18" x14ac:dyDescent="0.35">
      <c r="A193" s="8">
        <v>71394.000753582499</v>
      </c>
      <c r="B193">
        <v>580</v>
      </c>
      <c r="C193" s="130" t="s">
        <v>1166</v>
      </c>
      <c r="D193" s="130">
        <v>580</v>
      </c>
      <c r="E193" s="130" t="s">
        <v>1071</v>
      </c>
      <c r="F193" s="149">
        <f t="shared" si="12"/>
        <v>10</v>
      </c>
      <c r="G193" s="130" t="s">
        <v>1073</v>
      </c>
      <c r="H193" s="130">
        <f t="shared" si="13"/>
        <v>1</v>
      </c>
      <c r="I193" s="130" t="s">
        <v>1076</v>
      </c>
      <c r="J193" s="130">
        <f t="shared" si="14"/>
        <v>2</v>
      </c>
      <c r="K193" s="130" t="s">
        <v>1084</v>
      </c>
      <c r="L193" s="130">
        <f t="shared" si="15"/>
        <v>0</v>
      </c>
      <c r="M193" s="130">
        <v>7</v>
      </c>
      <c r="N193" s="130">
        <v>85554.19</v>
      </c>
      <c r="O193" s="3">
        <v>142.09254999999999</v>
      </c>
      <c r="Q193" s="143">
        <f t="shared" si="16"/>
        <v>149.84559836291189</v>
      </c>
      <c r="R193" s="143">
        <f t="shared" si="17"/>
        <v>5.4563369880489043E-2</v>
      </c>
    </row>
    <row r="194" spans="1:18" x14ac:dyDescent="0.35">
      <c r="A194" s="8">
        <v>3495.45982983364</v>
      </c>
      <c r="B194">
        <v>580</v>
      </c>
      <c r="C194" s="130" t="s">
        <v>1166</v>
      </c>
      <c r="D194" s="130">
        <v>580</v>
      </c>
      <c r="E194" s="130" t="s">
        <v>1071</v>
      </c>
      <c r="F194" s="149">
        <f t="shared" si="12"/>
        <v>10</v>
      </c>
      <c r="G194" s="130" t="s">
        <v>1073</v>
      </c>
      <c r="H194" s="130">
        <f t="shared" si="13"/>
        <v>1</v>
      </c>
      <c r="I194" s="130" t="s">
        <v>1076</v>
      </c>
      <c r="J194" s="130">
        <f t="shared" si="14"/>
        <v>2</v>
      </c>
      <c r="K194" s="130" t="s">
        <v>1083</v>
      </c>
      <c r="L194" s="130">
        <f t="shared" si="15"/>
        <v>1</v>
      </c>
      <c r="M194" s="130">
        <v>7</v>
      </c>
      <c r="N194" s="130">
        <v>72221.759999999995</v>
      </c>
      <c r="O194" s="3">
        <v>119.61110000000001</v>
      </c>
      <c r="Q194" s="143">
        <f t="shared" si="16"/>
        <v>128.48082988887001</v>
      </c>
      <c r="R194" s="143">
        <f t="shared" si="17"/>
        <v>7.4154738890203298E-2</v>
      </c>
    </row>
    <row r="195" spans="1:18" x14ac:dyDescent="0.35">
      <c r="A195" s="8">
        <v>14172.2970393051</v>
      </c>
      <c r="B195">
        <v>580</v>
      </c>
      <c r="C195" s="130" t="s">
        <v>1166</v>
      </c>
      <c r="D195" s="130">
        <v>580</v>
      </c>
      <c r="E195" s="130" t="s">
        <v>1071</v>
      </c>
      <c r="F195" s="149">
        <f t="shared" ref="F195:F258" si="18">IF(E195="LI01",10,23.84)</f>
        <v>10</v>
      </c>
      <c r="G195" s="130" t="s">
        <v>1073</v>
      </c>
      <c r="H195" s="130">
        <f t="shared" ref="H195:H258" si="19">IF(G195="ENT01",1,2)</f>
        <v>1</v>
      </c>
      <c r="I195" s="130" t="s">
        <v>1076</v>
      </c>
      <c r="J195" s="130">
        <f t="shared" ref="J195:J258" si="20">IF(I195="ENV01",1,2)</f>
        <v>2</v>
      </c>
      <c r="K195" s="130" t="s">
        <v>1083</v>
      </c>
      <c r="L195" s="130">
        <f t="shared" ref="L195:L258" si="21">IF(K195="ZVDF01",1,0)</f>
        <v>1</v>
      </c>
      <c r="M195" s="130">
        <v>7</v>
      </c>
      <c r="N195" s="130">
        <v>75629.149999999994</v>
      </c>
      <c r="O195" s="3">
        <v>125.18543333333332</v>
      </c>
      <c r="Q195" s="143">
        <f t="shared" ref="Q195:Q258" si="22">IF(C195="Splitao",((43.828+A195*0.000816+F195*0.605+H195*-5.235+J195*-4.785+L195*3.61+3.146*F195+9.07+54.73)*B195+M195*(494.524+B195*0.00184))/B195,(((25.4755+A195*0.00031+F195*0.2864+H195*-0.5815+J195*-1.7506+L195*0.77039)+3.25*F195+9.07+54.73)*B195+M195*(498.3118+A195*0.001326))/B195)</f>
        <v>131.96151563583774</v>
      </c>
      <c r="R195" s="143">
        <f t="shared" ref="R195:R258" si="23">Q195/O195-1</f>
        <v>5.4128360801065645E-2</v>
      </c>
    </row>
    <row r="196" spans="1:18" x14ac:dyDescent="0.35">
      <c r="A196" s="8">
        <v>23954.0527728093</v>
      </c>
      <c r="B196">
        <v>580</v>
      </c>
      <c r="C196" s="130" t="s">
        <v>1166</v>
      </c>
      <c r="D196" s="130">
        <v>580</v>
      </c>
      <c r="E196" s="130" t="s">
        <v>1071</v>
      </c>
      <c r="F196" s="149">
        <f t="shared" si="18"/>
        <v>10</v>
      </c>
      <c r="G196" s="130" t="s">
        <v>1073</v>
      </c>
      <c r="H196" s="130">
        <f t="shared" si="19"/>
        <v>1</v>
      </c>
      <c r="I196" s="130" t="s">
        <v>1076</v>
      </c>
      <c r="J196" s="130">
        <f t="shared" si="20"/>
        <v>2</v>
      </c>
      <c r="K196" s="130" t="s">
        <v>1083</v>
      </c>
      <c r="L196" s="130">
        <f t="shared" si="21"/>
        <v>1</v>
      </c>
      <c r="M196" s="130">
        <v>7</v>
      </c>
      <c r="N196" s="130">
        <v>77501.91</v>
      </c>
      <c r="O196" s="3">
        <v>128.37418333333332</v>
      </c>
      <c r="Q196" s="143">
        <f t="shared" si="22"/>
        <v>135.15040173515229</v>
      </c>
      <c r="R196" s="143">
        <f t="shared" si="23"/>
        <v>5.2784899781788575E-2</v>
      </c>
    </row>
    <row r="197" spans="1:18" x14ac:dyDescent="0.35">
      <c r="A197" s="8">
        <v>31081.371963744201</v>
      </c>
      <c r="B197">
        <v>580</v>
      </c>
      <c r="C197" s="130" t="s">
        <v>1166</v>
      </c>
      <c r="D197" s="130">
        <v>580</v>
      </c>
      <c r="E197" s="130" t="s">
        <v>1071</v>
      </c>
      <c r="F197" s="149">
        <f t="shared" si="18"/>
        <v>10</v>
      </c>
      <c r="G197" s="130" t="s">
        <v>1073</v>
      </c>
      <c r="H197" s="130">
        <f t="shared" si="19"/>
        <v>1</v>
      </c>
      <c r="I197" s="130" t="s">
        <v>1076</v>
      </c>
      <c r="J197" s="130">
        <f t="shared" si="20"/>
        <v>2</v>
      </c>
      <c r="K197" s="130" t="s">
        <v>1083</v>
      </c>
      <c r="L197" s="130">
        <f t="shared" si="21"/>
        <v>1</v>
      </c>
      <c r="M197" s="130">
        <v>7</v>
      </c>
      <c r="N197" s="130">
        <v>83174.36</v>
      </c>
      <c r="O197" s="3">
        <v>137.91496666666666</v>
      </c>
      <c r="Q197" s="143">
        <f t="shared" si="22"/>
        <v>137.47393236835975</v>
      </c>
      <c r="R197" s="143">
        <f t="shared" si="23"/>
        <v>-3.1978711880695787E-3</v>
      </c>
    </row>
    <row r="198" spans="1:18" x14ac:dyDescent="0.35">
      <c r="A198" s="8">
        <v>45016.2336447989</v>
      </c>
      <c r="B198">
        <v>580</v>
      </c>
      <c r="C198" s="130" t="s">
        <v>1166</v>
      </c>
      <c r="D198" s="130">
        <v>580</v>
      </c>
      <c r="E198" s="130" t="s">
        <v>1071</v>
      </c>
      <c r="F198" s="149">
        <f t="shared" si="18"/>
        <v>10</v>
      </c>
      <c r="G198" s="130" t="s">
        <v>1073</v>
      </c>
      <c r="H198" s="130">
        <f t="shared" si="19"/>
        <v>1</v>
      </c>
      <c r="I198" s="130" t="s">
        <v>1076</v>
      </c>
      <c r="J198" s="130">
        <f t="shared" si="20"/>
        <v>2</v>
      </c>
      <c r="K198" s="130" t="s">
        <v>1083</v>
      </c>
      <c r="L198" s="130">
        <f t="shared" si="21"/>
        <v>1</v>
      </c>
      <c r="M198" s="130">
        <v>7</v>
      </c>
      <c r="N198" s="130">
        <v>82419.53</v>
      </c>
      <c r="O198" s="3">
        <v>136.56588333333332</v>
      </c>
      <c r="Q198" s="143">
        <f t="shared" si="22"/>
        <v>142.01674532763079</v>
      </c>
      <c r="R198" s="143">
        <f t="shared" si="23"/>
        <v>3.9913790042223507E-2</v>
      </c>
    </row>
    <row r="199" spans="1:18" x14ac:dyDescent="0.35">
      <c r="A199" s="8">
        <v>54061.366139626101</v>
      </c>
      <c r="B199">
        <v>580</v>
      </c>
      <c r="C199" s="130" t="s">
        <v>1166</v>
      </c>
      <c r="D199" s="130">
        <v>580</v>
      </c>
      <c r="E199" s="130" t="s">
        <v>1071</v>
      </c>
      <c r="F199" s="149">
        <f t="shared" si="18"/>
        <v>10</v>
      </c>
      <c r="G199" s="130" t="s">
        <v>1073</v>
      </c>
      <c r="H199" s="130">
        <f t="shared" si="19"/>
        <v>1</v>
      </c>
      <c r="I199" s="130" t="s">
        <v>1076</v>
      </c>
      <c r="J199" s="130">
        <f t="shared" si="20"/>
        <v>2</v>
      </c>
      <c r="K199" s="130" t="s">
        <v>1083</v>
      </c>
      <c r="L199" s="130">
        <f t="shared" si="21"/>
        <v>1</v>
      </c>
      <c r="M199" s="130">
        <v>7</v>
      </c>
      <c r="N199" s="130">
        <v>84487.58</v>
      </c>
      <c r="O199" s="3">
        <v>139.84235000000001</v>
      </c>
      <c r="Q199" s="143">
        <f t="shared" si="22"/>
        <v>144.96548971105653</v>
      </c>
      <c r="R199" s="143">
        <f t="shared" si="23"/>
        <v>3.6635108828309226E-2</v>
      </c>
    </row>
    <row r="200" spans="1:18" x14ac:dyDescent="0.35">
      <c r="A200" s="8">
        <v>63550.072249703</v>
      </c>
      <c r="B200">
        <v>580</v>
      </c>
      <c r="C200" s="130" t="s">
        <v>1166</v>
      </c>
      <c r="D200" s="130">
        <v>580</v>
      </c>
      <c r="E200" s="130" t="s">
        <v>1071</v>
      </c>
      <c r="F200" s="149">
        <f t="shared" si="18"/>
        <v>10</v>
      </c>
      <c r="G200" s="130" t="s">
        <v>1073</v>
      </c>
      <c r="H200" s="130">
        <f t="shared" si="19"/>
        <v>1</v>
      </c>
      <c r="I200" s="130" t="s">
        <v>1076</v>
      </c>
      <c r="J200" s="130">
        <f t="shared" si="20"/>
        <v>2</v>
      </c>
      <c r="K200" s="130" t="s">
        <v>1083</v>
      </c>
      <c r="L200" s="130">
        <f t="shared" si="21"/>
        <v>1</v>
      </c>
      <c r="M200" s="130">
        <v>7</v>
      </c>
      <c r="N200" s="130">
        <v>87394.03</v>
      </c>
      <c r="O200" s="3">
        <v>144.46818333333334</v>
      </c>
      <c r="Q200" s="143">
        <f t="shared" si="22"/>
        <v>148.05884062261782</v>
      </c>
      <c r="R200" s="143">
        <f t="shared" si="23"/>
        <v>2.4854311907554827E-2</v>
      </c>
    </row>
    <row r="201" spans="1:18" x14ac:dyDescent="0.35">
      <c r="A201" s="8">
        <v>71394.000753582499</v>
      </c>
      <c r="B201">
        <v>580</v>
      </c>
      <c r="C201" s="130" t="s">
        <v>1166</v>
      </c>
      <c r="D201" s="130">
        <v>580</v>
      </c>
      <c r="E201" s="130" t="s">
        <v>1071</v>
      </c>
      <c r="F201" s="149">
        <f t="shared" si="18"/>
        <v>10</v>
      </c>
      <c r="G201" s="130" t="s">
        <v>1073</v>
      </c>
      <c r="H201" s="130">
        <f t="shared" si="19"/>
        <v>1</v>
      </c>
      <c r="I201" s="130" t="s">
        <v>1076</v>
      </c>
      <c r="J201" s="130">
        <f t="shared" si="20"/>
        <v>2</v>
      </c>
      <c r="K201" s="130" t="s">
        <v>1083</v>
      </c>
      <c r="L201" s="130">
        <f t="shared" si="21"/>
        <v>1</v>
      </c>
      <c r="M201" s="130">
        <v>7</v>
      </c>
      <c r="N201" s="130">
        <v>87679.71</v>
      </c>
      <c r="O201" s="3">
        <v>145.20339999999999</v>
      </c>
      <c r="Q201" s="143">
        <f t="shared" si="22"/>
        <v>150.61598836291185</v>
      </c>
      <c r="R201" s="143">
        <f t="shared" si="23"/>
        <v>3.7275906507091783E-2</v>
      </c>
    </row>
    <row r="202" spans="1:18" x14ac:dyDescent="0.35">
      <c r="A202" s="8">
        <v>3495.45982983364</v>
      </c>
      <c r="B202">
        <v>580</v>
      </c>
      <c r="C202" s="130" t="s">
        <v>1166</v>
      </c>
      <c r="D202" s="130">
        <v>580</v>
      </c>
      <c r="E202" s="130" t="s">
        <v>1071</v>
      </c>
      <c r="F202" s="149">
        <f t="shared" si="18"/>
        <v>10</v>
      </c>
      <c r="G202" s="130" t="s">
        <v>1073</v>
      </c>
      <c r="H202" s="130">
        <f t="shared" si="19"/>
        <v>1</v>
      </c>
      <c r="I202" s="130" t="s">
        <v>1076</v>
      </c>
      <c r="J202" s="130">
        <f t="shared" si="20"/>
        <v>2</v>
      </c>
      <c r="K202" s="130" t="s">
        <v>1084</v>
      </c>
      <c r="L202" s="130">
        <f t="shared" si="21"/>
        <v>0</v>
      </c>
      <c r="M202" s="130">
        <v>7</v>
      </c>
      <c r="N202" s="130">
        <v>72911.72</v>
      </c>
      <c r="O202" s="3">
        <v>120.57526666666668</v>
      </c>
      <c r="Q202" s="143">
        <f t="shared" si="22"/>
        <v>127.71043988886998</v>
      </c>
      <c r="R202" s="143">
        <f t="shared" si="23"/>
        <v>5.9176093235843163E-2</v>
      </c>
    </row>
    <row r="203" spans="1:18" x14ac:dyDescent="0.35">
      <c r="A203" s="8">
        <v>14172.2970393051</v>
      </c>
      <c r="B203">
        <v>580</v>
      </c>
      <c r="C203" s="130" t="s">
        <v>1166</v>
      </c>
      <c r="D203" s="130">
        <v>580</v>
      </c>
      <c r="E203" s="130" t="s">
        <v>1071</v>
      </c>
      <c r="F203" s="149">
        <f t="shared" si="18"/>
        <v>10</v>
      </c>
      <c r="G203" s="130" t="s">
        <v>1073</v>
      </c>
      <c r="H203" s="130">
        <f t="shared" si="19"/>
        <v>1</v>
      </c>
      <c r="I203" s="130" t="s">
        <v>1076</v>
      </c>
      <c r="J203" s="130">
        <f t="shared" si="20"/>
        <v>2</v>
      </c>
      <c r="K203" s="130" t="s">
        <v>1084</v>
      </c>
      <c r="L203" s="130">
        <f t="shared" si="21"/>
        <v>0</v>
      </c>
      <c r="M203" s="130">
        <v>7</v>
      </c>
      <c r="N203" s="130">
        <v>76394.98</v>
      </c>
      <c r="O203" s="3">
        <v>126.47053333333335</v>
      </c>
      <c r="Q203" s="143">
        <f t="shared" si="22"/>
        <v>131.19112563583775</v>
      </c>
      <c r="R203" s="143">
        <f t="shared" si="23"/>
        <v>3.7325629758060197E-2</v>
      </c>
    </row>
    <row r="204" spans="1:18" x14ac:dyDescent="0.35">
      <c r="A204" s="8">
        <v>23954.0527728093</v>
      </c>
      <c r="B204">
        <v>580</v>
      </c>
      <c r="C204" s="130" t="s">
        <v>1166</v>
      </c>
      <c r="D204" s="130">
        <v>580</v>
      </c>
      <c r="E204" s="130" t="s">
        <v>1071</v>
      </c>
      <c r="F204" s="149">
        <f t="shared" si="18"/>
        <v>10</v>
      </c>
      <c r="G204" s="130" t="s">
        <v>1073</v>
      </c>
      <c r="H204" s="130">
        <f t="shared" si="19"/>
        <v>1</v>
      </c>
      <c r="I204" s="130" t="s">
        <v>1076</v>
      </c>
      <c r="J204" s="130">
        <f t="shared" si="20"/>
        <v>2</v>
      </c>
      <c r="K204" s="130" t="s">
        <v>1084</v>
      </c>
      <c r="L204" s="130">
        <f t="shared" si="21"/>
        <v>0</v>
      </c>
      <c r="M204" s="130">
        <v>7</v>
      </c>
      <c r="N204" s="130">
        <v>77491.81</v>
      </c>
      <c r="O204" s="3">
        <v>128.42258333333334</v>
      </c>
      <c r="Q204" s="143">
        <f t="shared" si="22"/>
        <v>134.38001173515227</v>
      </c>
      <c r="R204" s="143">
        <f t="shared" si="23"/>
        <v>4.6389258393563448E-2</v>
      </c>
    </row>
    <row r="205" spans="1:18" x14ac:dyDescent="0.35">
      <c r="A205" s="8">
        <v>31081.371963744201</v>
      </c>
      <c r="B205">
        <v>580</v>
      </c>
      <c r="C205" s="130" t="s">
        <v>1166</v>
      </c>
      <c r="D205" s="130">
        <v>580</v>
      </c>
      <c r="E205" s="130" t="s">
        <v>1071</v>
      </c>
      <c r="F205" s="149">
        <f t="shared" si="18"/>
        <v>10</v>
      </c>
      <c r="G205" s="130" t="s">
        <v>1073</v>
      </c>
      <c r="H205" s="130">
        <f t="shared" si="19"/>
        <v>1</v>
      </c>
      <c r="I205" s="130" t="s">
        <v>1076</v>
      </c>
      <c r="J205" s="130">
        <f t="shared" si="20"/>
        <v>2</v>
      </c>
      <c r="K205" s="130" t="s">
        <v>1084</v>
      </c>
      <c r="L205" s="130">
        <f t="shared" si="21"/>
        <v>0</v>
      </c>
      <c r="M205" s="130">
        <v>7</v>
      </c>
      <c r="N205" s="130">
        <v>82693.55</v>
      </c>
      <c r="O205" s="3">
        <v>137.17348333333334</v>
      </c>
      <c r="Q205" s="143">
        <f t="shared" si="22"/>
        <v>136.70354236835976</v>
      </c>
      <c r="R205" s="143">
        <f t="shared" si="23"/>
        <v>-3.4258878141310012E-3</v>
      </c>
    </row>
    <row r="206" spans="1:18" x14ac:dyDescent="0.35">
      <c r="A206" s="8">
        <v>45016.2336447989</v>
      </c>
      <c r="B206">
        <v>580</v>
      </c>
      <c r="C206" s="130" t="s">
        <v>1166</v>
      </c>
      <c r="D206" s="130">
        <v>580</v>
      </c>
      <c r="E206" s="130" t="s">
        <v>1071</v>
      </c>
      <c r="F206" s="149">
        <f t="shared" si="18"/>
        <v>10</v>
      </c>
      <c r="G206" s="130" t="s">
        <v>1073</v>
      </c>
      <c r="H206" s="130">
        <f t="shared" si="19"/>
        <v>1</v>
      </c>
      <c r="I206" s="130" t="s">
        <v>1076</v>
      </c>
      <c r="J206" s="130">
        <f t="shared" si="20"/>
        <v>2</v>
      </c>
      <c r="K206" s="130" t="s">
        <v>1084</v>
      </c>
      <c r="L206" s="130">
        <f t="shared" si="21"/>
        <v>0</v>
      </c>
      <c r="M206" s="130">
        <v>7</v>
      </c>
      <c r="N206" s="130">
        <v>82020.88</v>
      </c>
      <c r="O206" s="3">
        <v>136.04124999999999</v>
      </c>
      <c r="Q206" s="143">
        <f t="shared" si="22"/>
        <v>141.24635532763079</v>
      </c>
      <c r="R206" s="143">
        <f t="shared" si="23"/>
        <v>3.8261228323253516E-2</v>
      </c>
    </row>
    <row r="207" spans="1:18" x14ac:dyDescent="0.35">
      <c r="A207" s="8">
        <v>54061.366139626101</v>
      </c>
      <c r="B207">
        <v>580</v>
      </c>
      <c r="C207" s="130" t="s">
        <v>1166</v>
      </c>
      <c r="D207" s="130">
        <v>580</v>
      </c>
      <c r="E207" s="130" t="s">
        <v>1071</v>
      </c>
      <c r="F207" s="149">
        <f t="shared" si="18"/>
        <v>10</v>
      </c>
      <c r="G207" s="130" t="s">
        <v>1073</v>
      </c>
      <c r="H207" s="130">
        <f t="shared" si="19"/>
        <v>1</v>
      </c>
      <c r="I207" s="130" t="s">
        <v>1076</v>
      </c>
      <c r="J207" s="130">
        <f t="shared" si="20"/>
        <v>2</v>
      </c>
      <c r="K207" s="130" t="s">
        <v>1084</v>
      </c>
      <c r="L207" s="130">
        <f t="shared" si="21"/>
        <v>0</v>
      </c>
      <c r="M207" s="130">
        <v>7</v>
      </c>
      <c r="N207" s="130">
        <v>83466.94</v>
      </c>
      <c r="O207" s="3">
        <v>138.32226666666668</v>
      </c>
      <c r="Q207" s="143">
        <f t="shared" si="22"/>
        <v>144.19509971105654</v>
      </c>
      <c r="R207" s="143">
        <f t="shared" si="23"/>
        <v>4.2457611387632932E-2</v>
      </c>
    </row>
    <row r="208" spans="1:18" x14ac:dyDescent="0.35">
      <c r="A208" s="8">
        <v>63550.072249703</v>
      </c>
      <c r="B208">
        <v>580</v>
      </c>
      <c r="C208" s="130" t="s">
        <v>1166</v>
      </c>
      <c r="D208" s="130">
        <v>580</v>
      </c>
      <c r="E208" s="130" t="s">
        <v>1071</v>
      </c>
      <c r="F208" s="149">
        <f t="shared" si="18"/>
        <v>10</v>
      </c>
      <c r="G208" s="130" t="s">
        <v>1073</v>
      </c>
      <c r="H208" s="130">
        <f t="shared" si="19"/>
        <v>1</v>
      </c>
      <c r="I208" s="130" t="s">
        <v>1076</v>
      </c>
      <c r="J208" s="130">
        <f t="shared" si="20"/>
        <v>2</v>
      </c>
      <c r="K208" s="130" t="s">
        <v>1084</v>
      </c>
      <c r="L208" s="130">
        <f t="shared" si="21"/>
        <v>0</v>
      </c>
      <c r="M208" s="130">
        <v>7</v>
      </c>
      <c r="N208" s="130">
        <v>85787.520000000004</v>
      </c>
      <c r="O208" s="3">
        <v>142.13206666666667</v>
      </c>
      <c r="Q208" s="143">
        <f t="shared" si="22"/>
        <v>147.28845062261783</v>
      </c>
      <c r="R208" s="143">
        <f t="shared" si="23"/>
        <v>3.6278822062329574E-2</v>
      </c>
    </row>
    <row r="209" spans="1:18" x14ac:dyDescent="0.35">
      <c r="A209" s="8">
        <v>71394.000753582499</v>
      </c>
      <c r="B209">
        <v>580</v>
      </c>
      <c r="C209" s="130" t="s">
        <v>1166</v>
      </c>
      <c r="D209" s="130">
        <v>580</v>
      </c>
      <c r="E209" s="130" t="s">
        <v>1071</v>
      </c>
      <c r="F209" s="149">
        <f t="shared" si="18"/>
        <v>10</v>
      </c>
      <c r="G209" s="130" t="s">
        <v>1073</v>
      </c>
      <c r="H209" s="130">
        <f t="shared" si="19"/>
        <v>1</v>
      </c>
      <c r="I209" s="130" t="s">
        <v>1076</v>
      </c>
      <c r="J209" s="130">
        <f t="shared" si="20"/>
        <v>2</v>
      </c>
      <c r="K209" s="130" t="s">
        <v>1084</v>
      </c>
      <c r="L209" s="130">
        <f t="shared" si="21"/>
        <v>0</v>
      </c>
      <c r="M209" s="130">
        <v>7</v>
      </c>
      <c r="N209" s="130">
        <v>85818.96</v>
      </c>
      <c r="O209" s="3">
        <v>142.42543333333333</v>
      </c>
      <c r="Q209" s="143">
        <f t="shared" si="22"/>
        <v>149.84559836291189</v>
      </c>
      <c r="R209" s="143">
        <f t="shared" si="23"/>
        <v>5.209859542580686E-2</v>
      </c>
    </row>
    <row r="210" spans="1:18" x14ac:dyDescent="0.35">
      <c r="A210" s="8">
        <v>3495.45982983364</v>
      </c>
      <c r="B210">
        <v>580</v>
      </c>
      <c r="C210" s="130" t="s">
        <v>1166</v>
      </c>
      <c r="D210" s="130">
        <v>580</v>
      </c>
      <c r="E210" s="130" t="s">
        <v>1071</v>
      </c>
      <c r="F210" s="149">
        <f t="shared" si="18"/>
        <v>10</v>
      </c>
      <c r="G210" s="130" t="s">
        <v>1073</v>
      </c>
      <c r="H210" s="130">
        <f t="shared" si="19"/>
        <v>1</v>
      </c>
      <c r="I210" s="130" t="s">
        <v>1076</v>
      </c>
      <c r="J210" s="130">
        <f t="shared" si="20"/>
        <v>2</v>
      </c>
      <c r="K210" s="130" t="s">
        <v>1083</v>
      </c>
      <c r="L210" s="130">
        <f t="shared" si="21"/>
        <v>1</v>
      </c>
      <c r="M210" s="130">
        <v>7</v>
      </c>
      <c r="N210" s="130">
        <v>72376.84</v>
      </c>
      <c r="O210" s="3">
        <v>119.90845000000002</v>
      </c>
      <c r="Q210" s="143">
        <f t="shared" si="22"/>
        <v>128.48082988887001</v>
      </c>
      <c r="R210" s="143">
        <f t="shared" si="23"/>
        <v>7.1491040780445214E-2</v>
      </c>
    </row>
    <row r="211" spans="1:18" x14ac:dyDescent="0.35">
      <c r="A211" s="8">
        <v>14172.2970393051</v>
      </c>
      <c r="B211">
        <v>580</v>
      </c>
      <c r="C211" s="130" t="s">
        <v>1166</v>
      </c>
      <c r="D211" s="130">
        <v>580</v>
      </c>
      <c r="E211" s="130" t="s">
        <v>1071</v>
      </c>
      <c r="F211" s="149">
        <f t="shared" si="18"/>
        <v>10</v>
      </c>
      <c r="G211" s="130" t="s">
        <v>1073</v>
      </c>
      <c r="H211" s="130">
        <f t="shared" si="19"/>
        <v>1</v>
      </c>
      <c r="I211" s="130" t="s">
        <v>1076</v>
      </c>
      <c r="J211" s="130">
        <f t="shared" si="20"/>
        <v>2</v>
      </c>
      <c r="K211" s="130" t="s">
        <v>1083</v>
      </c>
      <c r="L211" s="130">
        <f t="shared" si="21"/>
        <v>1</v>
      </c>
      <c r="M211" s="130">
        <v>7</v>
      </c>
      <c r="N211" s="130">
        <v>75779.64</v>
      </c>
      <c r="O211" s="3">
        <v>125.51711666666667</v>
      </c>
      <c r="Q211" s="143">
        <f t="shared" si="22"/>
        <v>131.96151563583774</v>
      </c>
      <c r="R211" s="143">
        <f t="shared" si="23"/>
        <v>5.134279005376885E-2</v>
      </c>
    </row>
    <row r="212" spans="1:18" x14ac:dyDescent="0.35">
      <c r="A212" s="8">
        <v>23954.0527728093</v>
      </c>
      <c r="B212">
        <v>580</v>
      </c>
      <c r="C212" s="130" t="s">
        <v>1166</v>
      </c>
      <c r="D212" s="130">
        <v>580</v>
      </c>
      <c r="E212" s="130" t="s">
        <v>1071</v>
      </c>
      <c r="F212" s="149">
        <f t="shared" si="18"/>
        <v>10</v>
      </c>
      <c r="G212" s="130" t="s">
        <v>1073</v>
      </c>
      <c r="H212" s="130">
        <f t="shared" si="19"/>
        <v>1</v>
      </c>
      <c r="I212" s="130" t="s">
        <v>1076</v>
      </c>
      <c r="J212" s="130">
        <f t="shared" si="20"/>
        <v>2</v>
      </c>
      <c r="K212" s="130" t="s">
        <v>1083</v>
      </c>
      <c r="L212" s="130">
        <f t="shared" si="21"/>
        <v>1</v>
      </c>
      <c r="M212" s="130">
        <v>7</v>
      </c>
      <c r="N212" s="130">
        <v>77694.86</v>
      </c>
      <c r="O212" s="3">
        <v>128.75398333333334</v>
      </c>
      <c r="Q212" s="143">
        <f t="shared" si="22"/>
        <v>135.15040173515229</v>
      </c>
      <c r="R212" s="143">
        <f t="shared" si="23"/>
        <v>4.9679382619636447E-2</v>
      </c>
    </row>
    <row r="213" spans="1:18" x14ac:dyDescent="0.35">
      <c r="A213" s="8">
        <v>31081.371963744201</v>
      </c>
      <c r="B213">
        <v>580</v>
      </c>
      <c r="C213" s="130" t="s">
        <v>1166</v>
      </c>
      <c r="D213" s="130">
        <v>580</v>
      </c>
      <c r="E213" s="130" t="s">
        <v>1071</v>
      </c>
      <c r="F213" s="149">
        <f t="shared" si="18"/>
        <v>10</v>
      </c>
      <c r="G213" s="130" t="s">
        <v>1073</v>
      </c>
      <c r="H213" s="130">
        <f t="shared" si="19"/>
        <v>1</v>
      </c>
      <c r="I213" s="130" t="s">
        <v>1076</v>
      </c>
      <c r="J213" s="130">
        <f t="shared" si="20"/>
        <v>2</v>
      </c>
      <c r="K213" s="130" t="s">
        <v>1083</v>
      </c>
      <c r="L213" s="130">
        <f t="shared" si="21"/>
        <v>1</v>
      </c>
      <c r="M213" s="130">
        <v>7</v>
      </c>
      <c r="N213" s="130">
        <v>83370.33</v>
      </c>
      <c r="O213" s="3">
        <v>138.27508333333333</v>
      </c>
      <c r="Q213" s="143">
        <f t="shared" si="22"/>
        <v>137.47393236835975</v>
      </c>
      <c r="R213" s="143">
        <f t="shared" si="23"/>
        <v>-5.7938924762190869E-3</v>
      </c>
    </row>
    <row r="214" spans="1:18" x14ac:dyDescent="0.35">
      <c r="A214" s="8">
        <v>45016.2336447989</v>
      </c>
      <c r="B214">
        <v>580</v>
      </c>
      <c r="C214" s="130" t="s">
        <v>1166</v>
      </c>
      <c r="D214" s="130">
        <v>580</v>
      </c>
      <c r="E214" s="130" t="s">
        <v>1071</v>
      </c>
      <c r="F214" s="149">
        <f t="shared" si="18"/>
        <v>10</v>
      </c>
      <c r="G214" s="130" t="s">
        <v>1073</v>
      </c>
      <c r="H214" s="130">
        <f t="shared" si="19"/>
        <v>1</v>
      </c>
      <c r="I214" s="130" t="s">
        <v>1076</v>
      </c>
      <c r="J214" s="130">
        <f t="shared" si="20"/>
        <v>2</v>
      </c>
      <c r="K214" s="130" t="s">
        <v>1083</v>
      </c>
      <c r="L214" s="130">
        <f t="shared" si="21"/>
        <v>1</v>
      </c>
      <c r="M214" s="130">
        <v>7</v>
      </c>
      <c r="N214" s="130">
        <v>82662.820000000007</v>
      </c>
      <c r="O214" s="3">
        <v>136.99676666666667</v>
      </c>
      <c r="Q214" s="143">
        <f t="shared" si="22"/>
        <v>142.01674532763079</v>
      </c>
      <c r="R214" s="143">
        <f t="shared" si="23"/>
        <v>3.6643044818557291E-2</v>
      </c>
    </row>
    <row r="215" spans="1:18" x14ac:dyDescent="0.35">
      <c r="A215" s="8">
        <v>54061.366139626101</v>
      </c>
      <c r="B215">
        <v>580</v>
      </c>
      <c r="C215" s="130" t="s">
        <v>1166</v>
      </c>
      <c r="D215" s="130">
        <v>580</v>
      </c>
      <c r="E215" s="130" t="s">
        <v>1071</v>
      </c>
      <c r="F215" s="149">
        <f t="shared" si="18"/>
        <v>10</v>
      </c>
      <c r="G215" s="130" t="s">
        <v>1073</v>
      </c>
      <c r="H215" s="130">
        <f t="shared" si="19"/>
        <v>1</v>
      </c>
      <c r="I215" s="130" t="s">
        <v>1076</v>
      </c>
      <c r="J215" s="130">
        <f t="shared" si="20"/>
        <v>2</v>
      </c>
      <c r="K215" s="130" t="s">
        <v>1083</v>
      </c>
      <c r="L215" s="130">
        <f t="shared" si="21"/>
        <v>1</v>
      </c>
      <c r="M215" s="130">
        <v>7</v>
      </c>
      <c r="N215" s="130">
        <v>84836.08</v>
      </c>
      <c r="O215" s="3">
        <v>140.46174999999999</v>
      </c>
      <c r="Q215" s="143">
        <f t="shared" si="22"/>
        <v>144.96548971105653</v>
      </c>
      <c r="R215" s="143">
        <f t="shared" si="23"/>
        <v>3.2063816028609526E-2</v>
      </c>
    </row>
    <row r="216" spans="1:18" x14ac:dyDescent="0.35">
      <c r="A216" s="8">
        <v>63550.072249703</v>
      </c>
      <c r="B216">
        <v>580</v>
      </c>
      <c r="C216" s="130" t="s">
        <v>1166</v>
      </c>
      <c r="D216" s="130">
        <v>580</v>
      </c>
      <c r="E216" s="130" t="s">
        <v>1071</v>
      </c>
      <c r="F216" s="149">
        <f t="shared" si="18"/>
        <v>10</v>
      </c>
      <c r="G216" s="130" t="s">
        <v>1073</v>
      </c>
      <c r="H216" s="130">
        <f t="shared" si="19"/>
        <v>1</v>
      </c>
      <c r="I216" s="130" t="s">
        <v>1076</v>
      </c>
      <c r="J216" s="130">
        <f t="shared" si="20"/>
        <v>2</v>
      </c>
      <c r="K216" s="130" t="s">
        <v>1083</v>
      </c>
      <c r="L216" s="130">
        <f t="shared" si="21"/>
        <v>1</v>
      </c>
      <c r="M216" s="130">
        <v>7</v>
      </c>
      <c r="N216" s="130">
        <v>87824.06</v>
      </c>
      <c r="O216" s="3">
        <v>145.18273333333335</v>
      </c>
      <c r="Q216" s="143">
        <f t="shared" si="22"/>
        <v>148.05884062261782</v>
      </c>
      <c r="R216" s="143">
        <f t="shared" si="23"/>
        <v>1.9810257206558157E-2</v>
      </c>
    </row>
    <row r="217" spans="1:18" x14ac:dyDescent="0.35">
      <c r="A217" s="8">
        <v>71394.000753582499</v>
      </c>
      <c r="B217">
        <v>580</v>
      </c>
      <c r="C217" s="130" t="s">
        <v>1166</v>
      </c>
      <c r="D217" s="130">
        <v>580</v>
      </c>
      <c r="E217" s="130" t="s">
        <v>1071</v>
      </c>
      <c r="F217" s="149">
        <f t="shared" si="18"/>
        <v>10</v>
      </c>
      <c r="G217" s="130" t="s">
        <v>1073</v>
      </c>
      <c r="H217" s="130">
        <f t="shared" si="19"/>
        <v>1</v>
      </c>
      <c r="I217" s="130" t="s">
        <v>1076</v>
      </c>
      <c r="J217" s="130">
        <f t="shared" si="20"/>
        <v>2</v>
      </c>
      <c r="K217" s="130" t="s">
        <v>1083</v>
      </c>
      <c r="L217" s="130">
        <f t="shared" si="21"/>
        <v>1</v>
      </c>
      <c r="M217" s="130">
        <v>7</v>
      </c>
      <c r="N217" s="130">
        <v>87738.72</v>
      </c>
      <c r="O217" s="3">
        <v>145.32301666666666</v>
      </c>
      <c r="Q217" s="143">
        <f t="shared" si="22"/>
        <v>150.61598836291185</v>
      </c>
      <c r="R217" s="143">
        <f t="shared" si="23"/>
        <v>3.642211548901364E-2</v>
      </c>
    </row>
    <row r="218" spans="1:18" x14ac:dyDescent="0.35">
      <c r="A218" s="8">
        <v>3495.45982983364</v>
      </c>
      <c r="B218">
        <v>580</v>
      </c>
      <c r="C218" s="130" t="s">
        <v>1166</v>
      </c>
      <c r="D218" s="130">
        <v>580</v>
      </c>
      <c r="E218" s="130" t="s">
        <v>1071</v>
      </c>
      <c r="F218" s="149">
        <f t="shared" si="18"/>
        <v>10</v>
      </c>
      <c r="G218" s="130" t="s">
        <v>1073</v>
      </c>
      <c r="H218" s="130">
        <f t="shared" si="19"/>
        <v>1</v>
      </c>
      <c r="I218" s="130" t="s">
        <v>1076</v>
      </c>
      <c r="J218" s="130">
        <f t="shared" si="20"/>
        <v>2</v>
      </c>
      <c r="K218" s="130" t="s">
        <v>1084</v>
      </c>
      <c r="L218" s="130">
        <f t="shared" si="21"/>
        <v>0</v>
      </c>
      <c r="M218" s="130">
        <v>7</v>
      </c>
      <c r="N218" s="130">
        <v>73146.210000000006</v>
      </c>
      <c r="O218" s="3">
        <v>121.02930000000001</v>
      </c>
      <c r="Q218" s="143">
        <f t="shared" si="22"/>
        <v>127.71043988886998</v>
      </c>
      <c r="R218" s="143">
        <f t="shared" si="23"/>
        <v>5.5202664882552988E-2</v>
      </c>
    </row>
    <row r="219" spans="1:18" x14ac:dyDescent="0.35">
      <c r="A219" s="8">
        <v>14172.2970393051</v>
      </c>
      <c r="B219">
        <v>580</v>
      </c>
      <c r="C219" s="130" t="s">
        <v>1166</v>
      </c>
      <c r="D219" s="130">
        <v>580</v>
      </c>
      <c r="E219" s="130" t="s">
        <v>1071</v>
      </c>
      <c r="F219" s="149">
        <f t="shared" si="18"/>
        <v>10</v>
      </c>
      <c r="G219" s="130" t="s">
        <v>1073</v>
      </c>
      <c r="H219" s="130">
        <f t="shared" si="19"/>
        <v>1</v>
      </c>
      <c r="I219" s="130" t="s">
        <v>1076</v>
      </c>
      <c r="J219" s="130">
        <f t="shared" si="20"/>
        <v>2</v>
      </c>
      <c r="K219" s="130" t="s">
        <v>1084</v>
      </c>
      <c r="L219" s="130">
        <f t="shared" si="21"/>
        <v>0</v>
      </c>
      <c r="M219" s="130">
        <v>7</v>
      </c>
      <c r="N219" s="130">
        <v>76568.83</v>
      </c>
      <c r="O219" s="3">
        <v>126.85191666666665</v>
      </c>
      <c r="Q219" s="143">
        <f t="shared" si="22"/>
        <v>131.19112563583775</v>
      </c>
      <c r="R219" s="143">
        <f t="shared" si="23"/>
        <v>3.4206885344691962E-2</v>
      </c>
    </row>
    <row r="220" spans="1:18" x14ac:dyDescent="0.35">
      <c r="A220" s="8">
        <v>23954.0527728093</v>
      </c>
      <c r="B220">
        <v>580</v>
      </c>
      <c r="C220" s="130" t="s">
        <v>1166</v>
      </c>
      <c r="D220" s="130">
        <v>580</v>
      </c>
      <c r="E220" s="130" t="s">
        <v>1071</v>
      </c>
      <c r="F220" s="149">
        <f t="shared" si="18"/>
        <v>10</v>
      </c>
      <c r="G220" s="130" t="s">
        <v>1073</v>
      </c>
      <c r="H220" s="130">
        <f t="shared" si="19"/>
        <v>1</v>
      </c>
      <c r="I220" s="130" t="s">
        <v>1076</v>
      </c>
      <c r="J220" s="130">
        <f t="shared" si="20"/>
        <v>2</v>
      </c>
      <c r="K220" s="130" t="s">
        <v>1084</v>
      </c>
      <c r="L220" s="130">
        <f t="shared" si="21"/>
        <v>0</v>
      </c>
      <c r="M220" s="130">
        <v>7</v>
      </c>
      <c r="N220" s="130">
        <v>77680.61</v>
      </c>
      <c r="O220" s="3">
        <v>128.80196666666666</v>
      </c>
      <c r="Q220" s="143">
        <f t="shared" si="22"/>
        <v>134.38001173515227</v>
      </c>
      <c r="R220" s="143">
        <f t="shared" si="23"/>
        <v>4.3307142063454096E-2</v>
      </c>
    </row>
    <row r="221" spans="1:18" x14ac:dyDescent="0.35">
      <c r="A221" s="8">
        <v>31081.371963744201</v>
      </c>
      <c r="B221">
        <v>580</v>
      </c>
      <c r="C221" s="130" t="s">
        <v>1166</v>
      </c>
      <c r="D221" s="130">
        <v>580</v>
      </c>
      <c r="E221" s="130" t="s">
        <v>1071</v>
      </c>
      <c r="F221" s="149">
        <f t="shared" si="18"/>
        <v>10</v>
      </c>
      <c r="G221" s="130" t="s">
        <v>1073</v>
      </c>
      <c r="H221" s="130">
        <f t="shared" si="19"/>
        <v>1</v>
      </c>
      <c r="I221" s="130" t="s">
        <v>1076</v>
      </c>
      <c r="J221" s="130">
        <f t="shared" si="20"/>
        <v>2</v>
      </c>
      <c r="K221" s="130" t="s">
        <v>1084</v>
      </c>
      <c r="L221" s="130">
        <f t="shared" si="21"/>
        <v>0</v>
      </c>
      <c r="M221" s="130">
        <v>7</v>
      </c>
      <c r="N221" s="130">
        <v>82843.86</v>
      </c>
      <c r="O221" s="3">
        <v>137.4725</v>
      </c>
      <c r="Q221" s="143">
        <f t="shared" si="22"/>
        <v>136.70354236835976</v>
      </c>
      <c r="R221" s="143">
        <f t="shared" si="23"/>
        <v>-5.5935378467710795E-3</v>
      </c>
    </row>
    <row r="222" spans="1:18" x14ac:dyDescent="0.35">
      <c r="A222" s="8">
        <v>45016.2336447989</v>
      </c>
      <c r="B222">
        <v>580</v>
      </c>
      <c r="C222" s="130" t="s">
        <v>1166</v>
      </c>
      <c r="D222" s="130">
        <v>580</v>
      </c>
      <c r="E222" s="130" t="s">
        <v>1071</v>
      </c>
      <c r="F222" s="149">
        <f t="shared" si="18"/>
        <v>10</v>
      </c>
      <c r="G222" s="130" t="s">
        <v>1073</v>
      </c>
      <c r="H222" s="130">
        <f t="shared" si="19"/>
        <v>1</v>
      </c>
      <c r="I222" s="130" t="s">
        <v>1076</v>
      </c>
      <c r="J222" s="130">
        <f t="shared" si="20"/>
        <v>2</v>
      </c>
      <c r="K222" s="130" t="s">
        <v>1084</v>
      </c>
      <c r="L222" s="130">
        <f t="shared" si="21"/>
        <v>0</v>
      </c>
      <c r="M222" s="130">
        <v>7</v>
      </c>
      <c r="N222" s="130">
        <v>82201.460000000006</v>
      </c>
      <c r="O222" s="3">
        <v>136.36088333333333</v>
      </c>
      <c r="Q222" s="143">
        <f t="shared" si="22"/>
        <v>141.24635532763079</v>
      </c>
      <c r="R222" s="143">
        <f t="shared" si="23"/>
        <v>3.5827517942627063E-2</v>
      </c>
    </row>
    <row r="223" spans="1:18" x14ac:dyDescent="0.35">
      <c r="A223" s="8">
        <v>54061.366139626101</v>
      </c>
      <c r="B223">
        <v>580</v>
      </c>
      <c r="C223" s="130" t="s">
        <v>1166</v>
      </c>
      <c r="D223" s="130">
        <v>580</v>
      </c>
      <c r="E223" s="130" t="s">
        <v>1071</v>
      </c>
      <c r="F223" s="149">
        <f t="shared" si="18"/>
        <v>10</v>
      </c>
      <c r="G223" s="130" t="s">
        <v>1073</v>
      </c>
      <c r="H223" s="130">
        <f t="shared" si="19"/>
        <v>1</v>
      </c>
      <c r="I223" s="130" t="s">
        <v>1076</v>
      </c>
      <c r="J223" s="130">
        <f t="shared" si="20"/>
        <v>2</v>
      </c>
      <c r="K223" s="130" t="s">
        <v>1084</v>
      </c>
      <c r="L223" s="130">
        <f t="shared" si="21"/>
        <v>0</v>
      </c>
      <c r="M223" s="130">
        <v>7</v>
      </c>
      <c r="N223" s="130">
        <v>83696.84</v>
      </c>
      <c r="O223" s="3">
        <v>138.74783333333332</v>
      </c>
      <c r="Q223" s="143">
        <f t="shared" si="22"/>
        <v>144.19509971105654</v>
      </c>
      <c r="R223" s="143">
        <f t="shared" si="23"/>
        <v>3.92601905691492E-2</v>
      </c>
    </row>
    <row r="224" spans="1:18" x14ac:dyDescent="0.35">
      <c r="A224" s="8">
        <v>63550.072249703</v>
      </c>
      <c r="B224">
        <v>580</v>
      </c>
      <c r="C224" s="130" t="s">
        <v>1166</v>
      </c>
      <c r="D224" s="130">
        <v>580</v>
      </c>
      <c r="E224" s="130" t="s">
        <v>1071</v>
      </c>
      <c r="F224" s="149">
        <f t="shared" si="18"/>
        <v>10</v>
      </c>
      <c r="G224" s="130" t="s">
        <v>1073</v>
      </c>
      <c r="H224" s="130">
        <f t="shared" si="19"/>
        <v>1</v>
      </c>
      <c r="I224" s="130" t="s">
        <v>1076</v>
      </c>
      <c r="J224" s="130">
        <f t="shared" si="20"/>
        <v>2</v>
      </c>
      <c r="K224" s="130" t="s">
        <v>1084</v>
      </c>
      <c r="L224" s="130">
        <f t="shared" si="21"/>
        <v>0</v>
      </c>
      <c r="M224" s="130">
        <v>7</v>
      </c>
      <c r="N224" s="130">
        <v>86021.3</v>
      </c>
      <c r="O224" s="3">
        <v>142.54043333333331</v>
      </c>
      <c r="Q224" s="143">
        <f t="shared" si="22"/>
        <v>147.28845062261783</v>
      </c>
      <c r="R224" s="143">
        <f t="shared" si="23"/>
        <v>3.3309968113968136E-2</v>
      </c>
    </row>
    <row r="225" spans="1:18" x14ac:dyDescent="0.35">
      <c r="A225" s="8">
        <v>71394.000753582499</v>
      </c>
      <c r="B225">
        <v>580</v>
      </c>
      <c r="C225" s="130" t="s">
        <v>1166</v>
      </c>
      <c r="D225" s="130">
        <v>580</v>
      </c>
      <c r="E225" s="130" t="s">
        <v>1071</v>
      </c>
      <c r="F225" s="149">
        <f t="shared" si="18"/>
        <v>10</v>
      </c>
      <c r="G225" s="130" t="s">
        <v>1073</v>
      </c>
      <c r="H225" s="130">
        <f t="shared" si="19"/>
        <v>1</v>
      </c>
      <c r="I225" s="130" t="s">
        <v>1076</v>
      </c>
      <c r="J225" s="130">
        <f t="shared" si="20"/>
        <v>2</v>
      </c>
      <c r="K225" s="130" t="s">
        <v>1084</v>
      </c>
      <c r="L225" s="130">
        <f t="shared" si="21"/>
        <v>0</v>
      </c>
      <c r="M225" s="130">
        <v>7</v>
      </c>
      <c r="N225" s="130">
        <v>85851.31</v>
      </c>
      <c r="O225" s="3">
        <v>142.49863333333332</v>
      </c>
      <c r="Q225" s="143">
        <f t="shared" si="22"/>
        <v>149.84559836291189</v>
      </c>
      <c r="R225" s="143">
        <f t="shared" si="23"/>
        <v>5.1558143806140988E-2</v>
      </c>
    </row>
    <row r="226" spans="1:18" x14ac:dyDescent="0.35">
      <c r="A226" s="8">
        <v>3495.45982983364</v>
      </c>
      <c r="B226">
        <v>580</v>
      </c>
      <c r="C226" s="130" t="s">
        <v>1166</v>
      </c>
      <c r="D226" s="130">
        <v>580</v>
      </c>
      <c r="E226" s="130" t="s">
        <v>1071</v>
      </c>
      <c r="F226" s="149">
        <f t="shared" si="18"/>
        <v>10</v>
      </c>
      <c r="G226" s="130" t="s">
        <v>1073</v>
      </c>
      <c r="H226" s="130">
        <f t="shared" si="19"/>
        <v>1</v>
      </c>
      <c r="I226" s="130" t="s">
        <v>1076</v>
      </c>
      <c r="J226" s="130">
        <f t="shared" si="20"/>
        <v>2</v>
      </c>
      <c r="K226" s="130" t="s">
        <v>1083</v>
      </c>
      <c r="L226" s="130">
        <f t="shared" si="21"/>
        <v>1</v>
      </c>
      <c r="M226" s="130">
        <v>7</v>
      </c>
      <c r="N226" s="130">
        <v>72467.12</v>
      </c>
      <c r="O226" s="3">
        <v>120.02931666666666</v>
      </c>
      <c r="Q226" s="143">
        <f t="shared" si="22"/>
        <v>128.48082988887001</v>
      </c>
      <c r="R226" s="143">
        <f t="shared" si="23"/>
        <v>7.041207479064493E-2</v>
      </c>
    </row>
    <row r="227" spans="1:18" x14ac:dyDescent="0.35">
      <c r="A227" s="8">
        <v>14172.2970393051</v>
      </c>
      <c r="B227">
        <v>580</v>
      </c>
      <c r="C227" s="130" t="s">
        <v>1166</v>
      </c>
      <c r="D227" s="130">
        <v>580</v>
      </c>
      <c r="E227" s="130" t="s">
        <v>1071</v>
      </c>
      <c r="F227" s="149">
        <f t="shared" si="18"/>
        <v>10</v>
      </c>
      <c r="G227" s="130" t="s">
        <v>1073</v>
      </c>
      <c r="H227" s="130">
        <f t="shared" si="19"/>
        <v>1</v>
      </c>
      <c r="I227" s="130" t="s">
        <v>1076</v>
      </c>
      <c r="J227" s="130">
        <f t="shared" si="20"/>
        <v>2</v>
      </c>
      <c r="K227" s="130" t="s">
        <v>1083</v>
      </c>
      <c r="L227" s="130">
        <f t="shared" si="21"/>
        <v>1</v>
      </c>
      <c r="M227" s="130">
        <v>7</v>
      </c>
      <c r="N227" s="130">
        <v>76003.679999999993</v>
      </c>
      <c r="O227" s="3">
        <v>125.97149999999999</v>
      </c>
      <c r="Q227" s="143">
        <f t="shared" si="22"/>
        <v>131.96151563583774</v>
      </c>
      <c r="R227" s="143">
        <f t="shared" si="23"/>
        <v>4.7550562117921524E-2</v>
      </c>
    </row>
    <row r="228" spans="1:18" x14ac:dyDescent="0.35">
      <c r="A228" s="8">
        <v>23954.0527728093</v>
      </c>
      <c r="B228">
        <v>580</v>
      </c>
      <c r="C228" s="130" t="s">
        <v>1166</v>
      </c>
      <c r="D228" s="130">
        <v>580</v>
      </c>
      <c r="E228" s="130" t="s">
        <v>1071</v>
      </c>
      <c r="F228" s="149">
        <f t="shared" si="18"/>
        <v>10</v>
      </c>
      <c r="G228" s="130" t="s">
        <v>1073</v>
      </c>
      <c r="H228" s="130">
        <f t="shared" si="19"/>
        <v>1</v>
      </c>
      <c r="I228" s="130" t="s">
        <v>1076</v>
      </c>
      <c r="J228" s="130">
        <f t="shared" si="20"/>
        <v>2</v>
      </c>
      <c r="K228" s="130" t="s">
        <v>1083</v>
      </c>
      <c r="L228" s="130">
        <f t="shared" si="21"/>
        <v>1</v>
      </c>
      <c r="M228" s="130">
        <v>7</v>
      </c>
      <c r="N228" s="130">
        <v>77856.05</v>
      </c>
      <c r="O228" s="3">
        <v>129.02671666666666</v>
      </c>
      <c r="Q228" s="143">
        <f t="shared" si="22"/>
        <v>135.15040173515229</v>
      </c>
      <c r="R228" s="143">
        <f t="shared" si="23"/>
        <v>4.746059751567433E-2</v>
      </c>
    </row>
    <row r="229" spans="1:18" x14ac:dyDescent="0.35">
      <c r="A229" s="8">
        <v>31081.371963744201</v>
      </c>
      <c r="B229">
        <v>580</v>
      </c>
      <c r="C229" s="130" t="s">
        <v>1166</v>
      </c>
      <c r="D229" s="130">
        <v>580</v>
      </c>
      <c r="E229" s="130" t="s">
        <v>1071</v>
      </c>
      <c r="F229" s="149">
        <f t="shared" si="18"/>
        <v>10</v>
      </c>
      <c r="G229" s="130" t="s">
        <v>1073</v>
      </c>
      <c r="H229" s="130">
        <f t="shared" si="19"/>
        <v>1</v>
      </c>
      <c r="I229" s="130" t="s">
        <v>1076</v>
      </c>
      <c r="J229" s="130">
        <f t="shared" si="20"/>
        <v>2</v>
      </c>
      <c r="K229" s="130" t="s">
        <v>1083</v>
      </c>
      <c r="L229" s="130">
        <f t="shared" si="21"/>
        <v>1</v>
      </c>
      <c r="M229" s="130">
        <v>7</v>
      </c>
      <c r="N229" s="130">
        <v>83556.740000000005</v>
      </c>
      <c r="O229" s="3">
        <v>138.70433333333335</v>
      </c>
      <c r="Q229" s="143">
        <f t="shared" si="22"/>
        <v>137.47393236835975</v>
      </c>
      <c r="R229" s="143">
        <f t="shared" si="23"/>
        <v>-8.8706742998194699E-3</v>
      </c>
    </row>
    <row r="230" spans="1:18" x14ac:dyDescent="0.35">
      <c r="A230" s="8">
        <v>45016.2336447989</v>
      </c>
      <c r="B230">
        <v>580</v>
      </c>
      <c r="C230" s="130" t="s">
        <v>1166</v>
      </c>
      <c r="D230" s="130">
        <v>580</v>
      </c>
      <c r="E230" s="130" t="s">
        <v>1071</v>
      </c>
      <c r="F230" s="149">
        <f t="shared" si="18"/>
        <v>10</v>
      </c>
      <c r="G230" s="130" t="s">
        <v>1073</v>
      </c>
      <c r="H230" s="130">
        <f t="shared" si="19"/>
        <v>1</v>
      </c>
      <c r="I230" s="130" t="s">
        <v>1076</v>
      </c>
      <c r="J230" s="130">
        <f t="shared" si="20"/>
        <v>2</v>
      </c>
      <c r="K230" s="130" t="s">
        <v>1083</v>
      </c>
      <c r="L230" s="130">
        <f t="shared" si="21"/>
        <v>1</v>
      </c>
      <c r="M230" s="130">
        <v>7</v>
      </c>
      <c r="N230" s="130">
        <v>82915.78</v>
      </c>
      <c r="O230" s="3">
        <v>137.4905</v>
      </c>
      <c r="Q230" s="143">
        <f t="shared" si="22"/>
        <v>142.01674532763079</v>
      </c>
      <c r="R230" s="143">
        <f t="shared" si="23"/>
        <v>3.2920422339221878E-2</v>
      </c>
    </row>
    <row r="231" spans="1:18" x14ac:dyDescent="0.35">
      <c r="A231" s="8">
        <v>54061.366139626101</v>
      </c>
      <c r="B231">
        <v>580</v>
      </c>
      <c r="C231" s="130" t="s">
        <v>1166</v>
      </c>
      <c r="D231" s="130">
        <v>580</v>
      </c>
      <c r="E231" s="130" t="s">
        <v>1071</v>
      </c>
      <c r="F231" s="149">
        <f t="shared" si="18"/>
        <v>10</v>
      </c>
      <c r="G231" s="130" t="s">
        <v>1073</v>
      </c>
      <c r="H231" s="130">
        <f t="shared" si="19"/>
        <v>1</v>
      </c>
      <c r="I231" s="130" t="s">
        <v>1076</v>
      </c>
      <c r="J231" s="130">
        <f t="shared" si="20"/>
        <v>2</v>
      </c>
      <c r="K231" s="130" t="s">
        <v>1083</v>
      </c>
      <c r="L231" s="130">
        <f t="shared" si="21"/>
        <v>1</v>
      </c>
      <c r="M231" s="130">
        <v>7</v>
      </c>
      <c r="N231" s="130">
        <v>85006.26</v>
      </c>
      <c r="O231" s="3">
        <v>140.81475</v>
      </c>
      <c r="Q231" s="143">
        <f t="shared" si="22"/>
        <v>144.96548971105653</v>
      </c>
      <c r="R231" s="143">
        <f t="shared" si="23"/>
        <v>2.947659752303311E-2</v>
      </c>
    </row>
    <row r="232" spans="1:18" x14ac:dyDescent="0.35">
      <c r="A232" s="8">
        <v>63550.072249703</v>
      </c>
      <c r="B232">
        <v>580</v>
      </c>
      <c r="C232" s="130" t="s">
        <v>1166</v>
      </c>
      <c r="D232" s="130">
        <v>580</v>
      </c>
      <c r="E232" s="130" t="s">
        <v>1071</v>
      </c>
      <c r="F232" s="149">
        <f t="shared" si="18"/>
        <v>10</v>
      </c>
      <c r="G232" s="130" t="s">
        <v>1073</v>
      </c>
      <c r="H232" s="130">
        <f t="shared" si="19"/>
        <v>1</v>
      </c>
      <c r="I232" s="130" t="s">
        <v>1076</v>
      </c>
      <c r="J232" s="130">
        <f t="shared" si="20"/>
        <v>2</v>
      </c>
      <c r="K232" s="130" t="s">
        <v>1083</v>
      </c>
      <c r="L232" s="130">
        <f t="shared" si="21"/>
        <v>1</v>
      </c>
      <c r="M232" s="130">
        <v>7</v>
      </c>
      <c r="N232" s="130">
        <v>87551.96</v>
      </c>
      <c r="O232" s="3">
        <v>144.7363</v>
      </c>
      <c r="Q232" s="143">
        <f t="shared" si="22"/>
        <v>148.05884062261782</v>
      </c>
      <c r="R232" s="143">
        <f t="shared" si="23"/>
        <v>2.2955821190798975E-2</v>
      </c>
    </row>
    <row r="233" spans="1:18" x14ac:dyDescent="0.35">
      <c r="A233" s="8">
        <v>71394.000753582499</v>
      </c>
      <c r="B233">
        <v>580</v>
      </c>
      <c r="C233" s="130" t="s">
        <v>1166</v>
      </c>
      <c r="D233" s="130">
        <v>580</v>
      </c>
      <c r="E233" s="130" t="s">
        <v>1071</v>
      </c>
      <c r="F233" s="149">
        <f t="shared" si="18"/>
        <v>10</v>
      </c>
      <c r="G233" s="130" t="s">
        <v>1073</v>
      </c>
      <c r="H233" s="130">
        <f t="shared" si="19"/>
        <v>1</v>
      </c>
      <c r="I233" s="130" t="s">
        <v>1076</v>
      </c>
      <c r="J233" s="130">
        <f t="shared" si="20"/>
        <v>2</v>
      </c>
      <c r="K233" s="130" t="s">
        <v>1083</v>
      </c>
      <c r="L233" s="130">
        <f t="shared" si="21"/>
        <v>1</v>
      </c>
      <c r="M233" s="130">
        <v>7</v>
      </c>
      <c r="N233" s="130">
        <v>87677.06</v>
      </c>
      <c r="O233" s="3">
        <v>145.20853333333332</v>
      </c>
      <c r="Q233" s="143">
        <f t="shared" si="22"/>
        <v>150.61598836291185</v>
      </c>
      <c r="R233" s="143">
        <f t="shared" si="23"/>
        <v>3.7239237291691651E-2</v>
      </c>
    </row>
    <row r="234" spans="1:18" x14ac:dyDescent="0.35">
      <c r="A234" s="8">
        <v>3495.45982983364</v>
      </c>
      <c r="B234">
        <v>580</v>
      </c>
      <c r="C234" s="130" t="s">
        <v>1166</v>
      </c>
      <c r="D234" s="130">
        <v>580</v>
      </c>
      <c r="E234" s="130" t="s">
        <v>1071</v>
      </c>
      <c r="F234" s="149">
        <f t="shared" si="18"/>
        <v>10</v>
      </c>
      <c r="G234" s="130" t="s">
        <v>1073</v>
      </c>
      <c r="H234" s="130">
        <f t="shared" si="19"/>
        <v>1</v>
      </c>
      <c r="I234" s="130" t="s">
        <v>1076</v>
      </c>
      <c r="J234" s="130">
        <f t="shared" si="20"/>
        <v>2</v>
      </c>
      <c r="K234" s="130" t="s">
        <v>1084</v>
      </c>
      <c r="L234" s="130">
        <f t="shared" si="21"/>
        <v>0</v>
      </c>
      <c r="M234" s="130">
        <v>7</v>
      </c>
      <c r="N234" s="130">
        <v>73435.929999999993</v>
      </c>
      <c r="O234" s="3">
        <v>121.49676666666666</v>
      </c>
      <c r="Q234" s="143">
        <f t="shared" si="22"/>
        <v>127.71043988886998</v>
      </c>
      <c r="R234" s="143">
        <f t="shared" si="23"/>
        <v>5.1142704391886395E-2</v>
      </c>
    </row>
    <row r="235" spans="1:18" x14ac:dyDescent="0.35">
      <c r="A235" s="8">
        <v>14172.2970393051</v>
      </c>
      <c r="B235">
        <v>580</v>
      </c>
      <c r="C235" s="130" t="s">
        <v>1166</v>
      </c>
      <c r="D235" s="130">
        <v>580</v>
      </c>
      <c r="E235" s="130" t="s">
        <v>1071</v>
      </c>
      <c r="F235" s="149">
        <f t="shared" si="18"/>
        <v>10</v>
      </c>
      <c r="G235" s="130" t="s">
        <v>1073</v>
      </c>
      <c r="H235" s="130">
        <f t="shared" si="19"/>
        <v>1</v>
      </c>
      <c r="I235" s="130" t="s">
        <v>1076</v>
      </c>
      <c r="J235" s="130">
        <f t="shared" si="20"/>
        <v>2</v>
      </c>
      <c r="K235" s="130" t="s">
        <v>1084</v>
      </c>
      <c r="L235" s="130">
        <f t="shared" si="21"/>
        <v>0</v>
      </c>
      <c r="M235" s="130">
        <v>7</v>
      </c>
      <c r="N235" s="130">
        <v>76862.94</v>
      </c>
      <c r="O235" s="3">
        <v>127.40220000000001</v>
      </c>
      <c r="Q235" s="143">
        <f t="shared" si="22"/>
        <v>131.19112563583775</v>
      </c>
      <c r="R235" s="143">
        <f t="shared" si="23"/>
        <v>2.9739876044822866E-2</v>
      </c>
    </row>
    <row r="236" spans="1:18" x14ac:dyDescent="0.35">
      <c r="A236" s="8">
        <v>23954.0527728093</v>
      </c>
      <c r="B236">
        <v>580</v>
      </c>
      <c r="C236" s="130" t="s">
        <v>1166</v>
      </c>
      <c r="D236" s="130">
        <v>580</v>
      </c>
      <c r="E236" s="130" t="s">
        <v>1071</v>
      </c>
      <c r="F236" s="149">
        <f t="shared" si="18"/>
        <v>10</v>
      </c>
      <c r="G236" s="130" t="s">
        <v>1073</v>
      </c>
      <c r="H236" s="130">
        <f t="shared" si="19"/>
        <v>1</v>
      </c>
      <c r="I236" s="130" t="s">
        <v>1076</v>
      </c>
      <c r="J236" s="130">
        <f t="shared" si="20"/>
        <v>2</v>
      </c>
      <c r="K236" s="130" t="s">
        <v>1084</v>
      </c>
      <c r="L236" s="130">
        <f t="shared" si="21"/>
        <v>0</v>
      </c>
      <c r="M236" s="130">
        <v>7</v>
      </c>
      <c r="N236" s="130">
        <v>77946.070000000007</v>
      </c>
      <c r="O236" s="3">
        <v>129.28845000000001</v>
      </c>
      <c r="Q236" s="143">
        <f t="shared" si="22"/>
        <v>134.38001173515227</v>
      </c>
      <c r="R236" s="143">
        <f t="shared" si="23"/>
        <v>3.9381412145881978E-2</v>
      </c>
    </row>
    <row r="237" spans="1:18" x14ac:dyDescent="0.35">
      <c r="A237" s="8">
        <v>31081.371963744201</v>
      </c>
      <c r="B237">
        <v>580</v>
      </c>
      <c r="C237" s="130" t="s">
        <v>1166</v>
      </c>
      <c r="D237" s="130">
        <v>580</v>
      </c>
      <c r="E237" s="130" t="s">
        <v>1071</v>
      </c>
      <c r="F237" s="149">
        <f t="shared" si="18"/>
        <v>10</v>
      </c>
      <c r="G237" s="130" t="s">
        <v>1073</v>
      </c>
      <c r="H237" s="130">
        <f t="shared" si="19"/>
        <v>1</v>
      </c>
      <c r="I237" s="130" t="s">
        <v>1076</v>
      </c>
      <c r="J237" s="130">
        <f t="shared" si="20"/>
        <v>2</v>
      </c>
      <c r="K237" s="130" t="s">
        <v>1084</v>
      </c>
      <c r="L237" s="130">
        <f t="shared" si="21"/>
        <v>0</v>
      </c>
      <c r="M237" s="130">
        <v>7</v>
      </c>
      <c r="N237" s="130">
        <v>83107.64</v>
      </c>
      <c r="O237" s="3">
        <v>138.02938333333333</v>
      </c>
      <c r="Q237" s="143">
        <f t="shared" si="22"/>
        <v>136.70354236835976</v>
      </c>
      <c r="R237" s="143">
        <f t="shared" si="23"/>
        <v>-9.6054979958269948E-3</v>
      </c>
    </row>
    <row r="238" spans="1:18" x14ac:dyDescent="0.35">
      <c r="A238" s="8">
        <v>45016.2336447989</v>
      </c>
      <c r="B238">
        <v>580</v>
      </c>
      <c r="C238" s="130" t="s">
        <v>1166</v>
      </c>
      <c r="D238" s="130">
        <v>580</v>
      </c>
      <c r="E238" s="130" t="s">
        <v>1071</v>
      </c>
      <c r="F238" s="149">
        <f t="shared" si="18"/>
        <v>10</v>
      </c>
      <c r="G238" s="130" t="s">
        <v>1073</v>
      </c>
      <c r="H238" s="130">
        <f t="shared" si="19"/>
        <v>1</v>
      </c>
      <c r="I238" s="130" t="s">
        <v>1076</v>
      </c>
      <c r="J238" s="130">
        <f t="shared" si="20"/>
        <v>2</v>
      </c>
      <c r="K238" s="130" t="s">
        <v>1084</v>
      </c>
      <c r="L238" s="130">
        <f t="shared" si="21"/>
        <v>0</v>
      </c>
      <c r="M238" s="130">
        <v>7</v>
      </c>
      <c r="N238" s="130">
        <v>82471.62</v>
      </c>
      <c r="O238" s="3">
        <v>136.92678333333333</v>
      </c>
      <c r="Q238" s="143">
        <f t="shared" si="22"/>
        <v>141.24635532763079</v>
      </c>
      <c r="R238" s="143">
        <f t="shared" si="23"/>
        <v>3.1546581969883469E-2</v>
      </c>
    </row>
    <row r="239" spans="1:18" x14ac:dyDescent="0.35">
      <c r="A239" s="8">
        <v>54061.366139626101</v>
      </c>
      <c r="B239">
        <v>580</v>
      </c>
      <c r="C239" s="130" t="s">
        <v>1166</v>
      </c>
      <c r="D239" s="130">
        <v>580</v>
      </c>
      <c r="E239" s="130" t="s">
        <v>1071</v>
      </c>
      <c r="F239" s="149">
        <f t="shared" si="18"/>
        <v>10</v>
      </c>
      <c r="G239" s="130" t="s">
        <v>1073</v>
      </c>
      <c r="H239" s="130">
        <f t="shared" si="19"/>
        <v>1</v>
      </c>
      <c r="I239" s="130" t="s">
        <v>1076</v>
      </c>
      <c r="J239" s="130">
        <f t="shared" si="20"/>
        <v>2</v>
      </c>
      <c r="K239" s="130" t="s">
        <v>1084</v>
      </c>
      <c r="L239" s="130">
        <f t="shared" si="21"/>
        <v>0</v>
      </c>
      <c r="M239" s="130">
        <v>7</v>
      </c>
      <c r="N239" s="130">
        <v>83912.13</v>
      </c>
      <c r="O239" s="3">
        <v>139.21528333333333</v>
      </c>
      <c r="Q239" s="143">
        <f t="shared" si="22"/>
        <v>144.19509971105654</v>
      </c>
      <c r="R239" s="143">
        <f t="shared" si="23"/>
        <v>3.5770615542258133E-2</v>
      </c>
    </row>
    <row r="240" spans="1:18" x14ac:dyDescent="0.35">
      <c r="A240" s="8">
        <v>63550.072249703</v>
      </c>
      <c r="B240">
        <v>580</v>
      </c>
      <c r="C240" s="130" t="s">
        <v>1166</v>
      </c>
      <c r="D240" s="130">
        <v>580</v>
      </c>
      <c r="E240" s="130" t="s">
        <v>1071</v>
      </c>
      <c r="F240" s="149">
        <f t="shared" si="18"/>
        <v>10</v>
      </c>
      <c r="G240" s="130" t="s">
        <v>1073</v>
      </c>
      <c r="H240" s="130">
        <f t="shared" si="19"/>
        <v>1</v>
      </c>
      <c r="I240" s="130" t="s">
        <v>1076</v>
      </c>
      <c r="J240" s="130">
        <f t="shared" si="20"/>
        <v>2</v>
      </c>
      <c r="K240" s="130" t="s">
        <v>1084</v>
      </c>
      <c r="L240" s="130">
        <f t="shared" si="21"/>
        <v>0</v>
      </c>
      <c r="M240" s="130">
        <v>7</v>
      </c>
      <c r="N240" s="130">
        <v>85939.23</v>
      </c>
      <c r="O240" s="3">
        <v>142.44663333333332</v>
      </c>
      <c r="Q240" s="143">
        <f t="shared" si="22"/>
        <v>147.28845062261783</v>
      </c>
      <c r="R240" s="143">
        <f t="shared" si="23"/>
        <v>3.3990394690160075E-2</v>
      </c>
    </row>
    <row r="241" spans="1:18" x14ac:dyDescent="0.35">
      <c r="A241" s="8">
        <v>71394.000753582499</v>
      </c>
      <c r="B241">
        <v>580</v>
      </c>
      <c r="C241" s="130" t="s">
        <v>1166</v>
      </c>
      <c r="D241" s="130">
        <v>580</v>
      </c>
      <c r="E241" s="130" t="s">
        <v>1071</v>
      </c>
      <c r="F241" s="149">
        <f t="shared" si="18"/>
        <v>10</v>
      </c>
      <c r="G241" s="130" t="s">
        <v>1073</v>
      </c>
      <c r="H241" s="130">
        <f t="shared" si="19"/>
        <v>1</v>
      </c>
      <c r="I241" s="130" t="s">
        <v>1076</v>
      </c>
      <c r="J241" s="130">
        <f t="shared" si="20"/>
        <v>2</v>
      </c>
      <c r="K241" s="130" t="s">
        <v>1084</v>
      </c>
      <c r="L241" s="130">
        <f t="shared" si="21"/>
        <v>0</v>
      </c>
      <c r="M241" s="130">
        <v>7</v>
      </c>
      <c r="N241" s="130">
        <v>85874.77</v>
      </c>
      <c r="O241" s="3">
        <v>142.53183333333334</v>
      </c>
      <c r="Q241" s="143">
        <f t="shared" si="22"/>
        <v>149.84559836291189</v>
      </c>
      <c r="R241" s="143">
        <f t="shared" si="23"/>
        <v>5.1313203924586714E-2</v>
      </c>
    </row>
    <row r="242" spans="1:18" x14ac:dyDescent="0.35">
      <c r="A242" s="8">
        <v>3495.45982983364</v>
      </c>
      <c r="B242">
        <v>580</v>
      </c>
      <c r="C242" s="130" t="s">
        <v>1166</v>
      </c>
      <c r="D242" s="130">
        <v>580</v>
      </c>
      <c r="E242" s="130" t="s">
        <v>1071</v>
      </c>
      <c r="F242" s="149">
        <f t="shared" si="18"/>
        <v>10</v>
      </c>
      <c r="G242" s="130" t="s">
        <v>1073</v>
      </c>
      <c r="H242" s="130">
        <f t="shared" si="19"/>
        <v>1</v>
      </c>
      <c r="I242" s="130" t="s">
        <v>1076</v>
      </c>
      <c r="J242" s="130">
        <f t="shared" si="20"/>
        <v>2</v>
      </c>
      <c r="K242" s="130" t="s">
        <v>1083</v>
      </c>
      <c r="L242" s="130">
        <f t="shared" si="21"/>
        <v>1</v>
      </c>
      <c r="M242" s="130">
        <v>7</v>
      </c>
      <c r="N242" s="130">
        <v>72397.509999999995</v>
      </c>
      <c r="O242" s="3">
        <v>119.99076666666667</v>
      </c>
      <c r="Q242" s="143">
        <f t="shared" si="22"/>
        <v>128.48082988887001</v>
      </c>
      <c r="R242" s="143">
        <f t="shared" si="23"/>
        <v>7.0755971130584294E-2</v>
      </c>
    </row>
    <row r="243" spans="1:18" x14ac:dyDescent="0.35">
      <c r="A243" s="8">
        <v>14172.2970393051</v>
      </c>
      <c r="B243">
        <v>580</v>
      </c>
      <c r="C243" s="130" t="s">
        <v>1166</v>
      </c>
      <c r="D243" s="130">
        <v>580</v>
      </c>
      <c r="E243" s="130" t="s">
        <v>1071</v>
      </c>
      <c r="F243" s="149">
        <f t="shared" si="18"/>
        <v>10</v>
      </c>
      <c r="G243" s="130" t="s">
        <v>1073</v>
      </c>
      <c r="H243" s="130">
        <f t="shared" si="19"/>
        <v>1</v>
      </c>
      <c r="I243" s="130" t="s">
        <v>1076</v>
      </c>
      <c r="J243" s="130">
        <f t="shared" si="20"/>
        <v>2</v>
      </c>
      <c r="K243" s="130" t="s">
        <v>1083</v>
      </c>
      <c r="L243" s="130">
        <f t="shared" si="21"/>
        <v>1</v>
      </c>
      <c r="M243" s="130">
        <v>7</v>
      </c>
      <c r="N243" s="130">
        <v>75901.02</v>
      </c>
      <c r="O243" s="3">
        <v>125.78834999999999</v>
      </c>
      <c r="Q243" s="143">
        <f t="shared" si="22"/>
        <v>131.96151563583774</v>
      </c>
      <c r="R243" s="143">
        <f t="shared" si="23"/>
        <v>4.9075813744577701E-2</v>
      </c>
    </row>
    <row r="244" spans="1:18" x14ac:dyDescent="0.35">
      <c r="A244" s="8">
        <v>23954.0527728093</v>
      </c>
      <c r="B244">
        <v>580</v>
      </c>
      <c r="C244" s="130" t="s">
        <v>1166</v>
      </c>
      <c r="D244" s="130">
        <v>580</v>
      </c>
      <c r="E244" s="130" t="s">
        <v>1071</v>
      </c>
      <c r="F244" s="149">
        <f t="shared" si="18"/>
        <v>10</v>
      </c>
      <c r="G244" s="130" t="s">
        <v>1073</v>
      </c>
      <c r="H244" s="130">
        <f t="shared" si="19"/>
        <v>1</v>
      </c>
      <c r="I244" s="130" t="s">
        <v>1076</v>
      </c>
      <c r="J244" s="130">
        <f t="shared" si="20"/>
        <v>2</v>
      </c>
      <c r="K244" s="130" t="s">
        <v>1083</v>
      </c>
      <c r="L244" s="130">
        <f t="shared" si="21"/>
        <v>1</v>
      </c>
      <c r="M244" s="130">
        <v>7</v>
      </c>
      <c r="N244" s="130">
        <v>77766.710000000006</v>
      </c>
      <c r="O244" s="3">
        <v>128.92881666666665</v>
      </c>
      <c r="Q244" s="143">
        <f t="shared" si="22"/>
        <v>135.15040173515229</v>
      </c>
      <c r="R244" s="143">
        <f t="shared" si="23"/>
        <v>4.8255969684193767E-2</v>
      </c>
    </row>
    <row r="245" spans="1:18" x14ac:dyDescent="0.35">
      <c r="A245" s="8">
        <v>31081.371963744201</v>
      </c>
      <c r="B245">
        <v>580</v>
      </c>
      <c r="C245" s="130" t="s">
        <v>1166</v>
      </c>
      <c r="D245" s="130">
        <v>580</v>
      </c>
      <c r="E245" s="130" t="s">
        <v>1071</v>
      </c>
      <c r="F245" s="149">
        <f t="shared" si="18"/>
        <v>10</v>
      </c>
      <c r="G245" s="130" t="s">
        <v>1073</v>
      </c>
      <c r="H245" s="130">
        <f t="shared" si="19"/>
        <v>1</v>
      </c>
      <c r="I245" s="130" t="s">
        <v>1076</v>
      </c>
      <c r="J245" s="130">
        <f t="shared" si="20"/>
        <v>2</v>
      </c>
      <c r="K245" s="130" t="s">
        <v>1083</v>
      </c>
      <c r="L245" s="130">
        <f t="shared" si="21"/>
        <v>1</v>
      </c>
      <c r="M245" s="130">
        <v>7</v>
      </c>
      <c r="N245" s="130">
        <v>83506.38</v>
      </c>
      <c r="O245" s="3">
        <v>138.61243333333334</v>
      </c>
      <c r="Q245" s="143">
        <f t="shared" si="22"/>
        <v>137.47393236835975</v>
      </c>
      <c r="R245" s="143">
        <f t="shared" si="23"/>
        <v>-8.2135558664909736E-3</v>
      </c>
    </row>
    <row r="246" spans="1:18" x14ac:dyDescent="0.35">
      <c r="A246" s="8">
        <v>45016.2336447989</v>
      </c>
      <c r="B246">
        <v>580</v>
      </c>
      <c r="C246" s="130" t="s">
        <v>1166</v>
      </c>
      <c r="D246" s="130">
        <v>580</v>
      </c>
      <c r="E246" s="130" t="s">
        <v>1071</v>
      </c>
      <c r="F246" s="149">
        <f t="shared" si="18"/>
        <v>10</v>
      </c>
      <c r="G246" s="130" t="s">
        <v>1073</v>
      </c>
      <c r="H246" s="130">
        <f t="shared" si="19"/>
        <v>1</v>
      </c>
      <c r="I246" s="130" t="s">
        <v>1076</v>
      </c>
      <c r="J246" s="130">
        <f t="shared" si="20"/>
        <v>2</v>
      </c>
      <c r="K246" s="130" t="s">
        <v>1083</v>
      </c>
      <c r="L246" s="130">
        <f t="shared" si="21"/>
        <v>1</v>
      </c>
      <c r="M246" s="130">
        <v>7</v>
      </c>
      <c r="N246" s="130">
        <v>82784</v>
      </c>
      <c r="O246" s="3">
        <v>137.29936666666666</v>
      </c>
      <c r="Q246" s="143">
        <f t="shared" si="22"/>
        <v>142.01674532763079</v>
      </c>
      <c r="R246" s="143">
        <f t="shared" si="23"/>
        <v>3.4358342470850012E-2</v>
      </c>
    </row>
    <row r="247" spans="1:18" x14ac:dyDescent="0.35">
      <c r="A247" s="8">
        <v>54061.366139626101</v>
      </c>
      <c r="B247">
        <v>580</v>
      </c>
      <c r="C247" s="130" t="s">
        <v>1166</v>
      </c>
      <c r="D247" s="130">
        <v>580</v>
      </c>
      <c r="E247" s="130" t="s">
        <v>1071</v>
      </c>
      <c r="F247" s="149">
        <f t="shared" si="18"/>
        <v>10</v>
      </c>
      <c r="G247" s="130" t="s">
        <v>1073</v>
      </c>
      <c r="H247" s="130">
        <f t="shared" si="19"/>
        <v>1</v>
      </c>
      <c r="I247" s="130" t="s">
        <v>1076</v>
      </c>
      <c r="J247" s="130">
        <f t="shared" si="20"/>
        <v>2</v>
      </c>
      <c r="K247" s="130" t="s">
        <v>1083</v>
      </c>
      <c r="L247" s="130">
        <f t="shared" si="21"/>
        <v>1</v>
      </c>
      <c r="M247" s="130">
        <v>7</v>
      </c>
      <c r="N247" s="130">
        <v>84858.19</v>
      </c>
      <c r="O247" s="3">
        <v>140.59226666666666</v>
      </c>
      <c r="Q247" s="143">
        <f t="shared" si="22"/>
        <v>144.96548971105653</v>
      </c>
      <c r="R247" s="143">
        <f t="shared" si="23"/>
        <v>3.1105715471238859E-2</v>
      </c>
    </row>
    <row r="248" spans="1:18" x14ac:dyDescent="0.35">
      <c r="A248" s="8">
        <v>63550.072249703</v>
      </c>
      <c r="B248">
        <v>580</v>
      </c>
      <c r="C248" s="130" t="s">
        <v>1166</v>
      </c>
      <c r="D248" s="130">
        <v>580</v>
      </c>
      <c r="E248" s="130" t="s">
        <v>1071</v>
      </c>
      <c r="F248" s="149">
        <f t="shared" si="18"/>
        <v>10</v>
      </c>
      <c r="G248" s="130" t="s">
        <v>1073</v>
      </c>
      <c r="H248" s="130">
        <f t="shared" si="19"/>
        <v>1</v>
      </c>
      <c r="I248" s="130" t="s">
        <v>1076</v>
      </c>
      <c r="J248" s="130">
        <f t="shared" si="20"/>
        <v>2</v>
      </c>
      <c r="K248" s="130" t="s">
        <v>1083</v>
      </c>
      <c r="L248" s="130">
        <f t="shared" si="21"/>
        <v>1</v>
      </c>
      <c r="M248" s="130">
        <v>7</v>
      </c>
      <c r="N248" s="130">
        <v>87542.79</v>
      </c>
      <c r="O248" s="3">
        <v>144.84348333333332</v>
      </c>
      <c r="Q248" s="143">
        <f t="shared" si="22"/>
        <v>148.05884062261782</v>
      </c>
      <c r="R248" s="143">
        <f t="shared" si="23"/>
        <v>2.2198839846214513E-2</v>
      </c>
    </row>
    <row r="249" spans="1:18" x14ac:dyDescent="0.35">
      <c r="A249" s="8">
        <v>71394.000753582499</v>
      </c>
      <c r="B249">
        <v>580</v>
      </c>
      <c r="C249" s="130" t="s">
        <v>1166</v>
      </c>
      <c r="D249" s="130">
        <v>580</v>
      </c>
      <c r="E249" s="130" t="s">
        <v>1071</v>
      </c>
      <c r="F249" s="149">
        <f t="shared" si="18"/>
        <v>10</v>
      </c>
      <c r="G249" s="130" t="s">
        <v>1073</v>
      </c>
      <c r="H249" s="130">
        <f t="shared" si="19"/>
        <v>1</v>
      </c>
      <c r="I249" s="130" t="s">
        <v>1076</v>
      </c>
      <c r="J249" s="130">
        <f t="shared" si="20"/>
        <v>2</v>
      </c>
      <c r="K249" s="130" t="s">
        <v>1083</v>
      </c>
      <c r="L249" s="130">
        <f t="shared" si="21"/>
        <v>1</v>
      </c>
      <c r="M249" s="130">
        <v>7</v>
      </c>
      <c r="N249" s="130">
        <v>87817.7</v>
      </c>
      <c r="O249" s="3">
        <v>145.48686666666666</v>
      </c>
      <c r="Q249" s="143">
        <f t="shared" si="22"/>
        <v>150.61598836291185</v>
      </c>
      <c r="R249" s="143">
        <f t="shared" si="23"/>
        <v>3.525487773406244E-2</v>
      </c>
    </row>
    <row r="250" spans="1:18" x14ac:dyDescent="0.35">
      <c r="A250" s="8">
        <v>3495.45982983364</v>
      </c>
      <c r="B250">
        <v>580</v>
      </c>
      <c r="C250" s="130" t="s">
        <v>1166</v>
      </c>
      <c r="D250" s="130">
        <v>580</v>
      </c>
      <c r="E250" s="130" t="s">
        <v>1071</v>
      </c>
      <c r="F250" s="149">
        <f t="shared" si="18"/>
        <v>10</v>
      </c>
      <c r="G250" s="130" t="s">
        <v>1073</v>
      </c>
      <c r="H250" s="130">
        <f t="shared" si="19"/>
        <v>1</v>
      </c>
      <c r="I250" s="130" t="s">
        <v>1076</v>
      </c>
      <c r="J250" s="130">
        <f t="shared" si="20"/>
        <v>2</v>
      </c>
      <c r="K250" s="130" t="s">
        <v>1084</v>
      </c>
      <c r="L250" s="130">
        <f t="shared" si="21"/>
        <v>0</v>
      </c>
      <c r="M250" s="130">
        <v>7</v>
      </c>
      <c r="N250" s="130">
        <v>73250.66</v>
      </c>
      <c r="O250" s="3">
        <v>121.22798333333333</v>
      </c>
      <c r="Q250" s="143">
        <f t="shared" si="22"/>
        <v>127.71043988886998</v>
      </c>
      <c r="R250" s="143">
        <f t="shared" si="23"/>
        <v>5.3473268937521024E-2</v>
      </c>
    </row>
    <row r="251" spans="1:18" x14ac:dyDescent="0.35">
      <c r="A251" s="8">
        <v>14172.2970393051</v>
      </c>
      <c r="B251">
        <v>580</v>
      </c>
      <c r="C251" s="130" t="s">
        <v>1166</v>
      </c>
      <c r="D251" s="130">
        <v>580</v>
      </c>
      <c r="E251" s="130" t="s">
        <v>1071</v>
      </c>
      <c r="F251" s="149">
        <f t="shared" si="18"/>
        <v>10</v>
      </c>
      <c r="G251" s="130" t="s">
        <v>1073</v>
      </c>
      <c r="H251" s="130">
        <f t="shared" si="19"/>
        <v>1</v>
      </c>
      <c r="I251" s="130" t="s">
        <v>1076</v>
      </c>
      <c r="J251" s="130">
        <f t="shared" si="20"/>
        <v>2</v>
      </c>
      <c r="K251" s="130" t="s">
        <v>1084</v>
      </c>
      <c r="L251" s="130">
        <f t="shared" si="21"/>
        <v>0</v>
      </c>
      <c r="M251" s="130">
        <v>7</v>
      </c>
      <c r="N251" s="130">
        <v>76730.41</v>
      </c>
      <c r="O251" s="3">
        <v>127.16856666666666</v>
      </c>
      <c r="Q251" s="143">
        <f t="shared" si="22"/>
        <v>131.19112563583775</v>
      </c>
      <c r="R251" s="143">
        <f t="shared" si="23"/>
        <v>3.1631708012523241E-2</v>
      </c>
    </row>
    <row r="252" spans="1:18" x14ac:dyDescent="0.35">
      <c r="A252" s="8">
        <v>23954.0527728093</v>
      </c>
      <c r="B252">
        <v>580</v>
      </c>
      <c r="C252" s="130" t="s">
        <v>1166</v>
      </c>
      <c r="D252" s="130">
        <v>580</v>
      </c>
      <c r="E252" s="130" t="s">
        <v>1071</v>
      </c>
      <c r="F252" s="149">
        <f t="shared" si="18"/>
        <v>10</v>
      </c>
      <c r="G252" s="130" t="s">
        <v>1073</v>
      </c>
      <c r="H252" s="130">
        <f t="shared" si="19"/>
        <v>1</v>
      </c>
      <c r="I252" s="130" t="s">
        <v>1076</v>
      </c>
      <c r="J252" s="130">
        <f t="shared" si="20"/>
        <v>2</v>
      </c>
      <c r="K252" s="130" t="s">
        <v>1084</v>
      </c>
      <c r="L252" s="130">
        <f t="shared" si="21"/>
        <v>0</v>
      </c>
      <c r="M252" s="130">
        <v>7</v>
      </c>
      <c r="N252" s="130">
        <v>77791.31</v>
      </c>
      <c r="O252" s="3">
        <v>129.04740000000001</v>
      </c>
      <c r="Q252" s="143">
        <f t="shared" si="22"/>
        <v>134.38001173515227</v>
      </c>
      <c r="R252" s="143">
        <f t="shared" si="23"/>
        <v>4.1322891706088161E-2</v>
      </c>
    </row>
    <row r="253" spans="1:18" x14ac:dyDescent="0.35">
      <c r="A253" s="8">
        <v>31081.371963744201</v>
      </c>
      <c r="B253">
        <v>580</v>
      </c>
      <c r="C253" s="130" t="s">
        <v>1166</v>
      </c>
      <c r="D253" s="130">
        <v>580</v>
      </c>
      <c r="E253" s="130" t="s">
        <v>1071</v>
      </c>
      <c r="F253" s="149">
        <f t="shared" si="18"/>
        <v>10</v>
      </c>
      <c r="G253" s="130" t="s">
        <v>1073</v>
      </c>
      <c r="H253" s="130">
        <f t="shared" si="19"/>
        <v>1</v>
      </c>
      <c r="I253" s="130" t="s">
        <v>1076</v>
      </c>
      <c r="J253" s="130">
        <f t="shared" si="20"/>
        <v>2</v>
      </c>
      <c r="K253" s="130" t="s">
        <v>1084</v>
      </c>
      <c r="L253" s="130">
        <f t="shared" si="21"/>
        <v>0</v>
      </c>
      <c r="M253" s="130">
        <v>7</v>
      </c>
      <c r="N253" s="130">
        <v>83062.539999999994</v>
      </c>
      <c r="O253" s="3">
        <v>137.95358333333331</v>
      </c>
      <c r="Q253" s="143">
        <f t="shared" si="22"/>
        <v>136.70354236835976</v>
      </c>
      <c r="R253" s="143">
        <f t="shared" si="23"/>
        <v>-9.0613156597252331E-3</v>
      </c>
    </row>
    <row r="254" spans="1:18" x14ac:dyDescent="0.35">
      <c r="A254" s="8">
        <v>45016.2336447989</v>
      </c>
      <c r="B254">
        <v>580</v>
      </c>
      <c r="C254" s="130" t="s">
        <v>1166</v>
      </c>
      <c r="D254" s="130">
        <v>580</v>
      </c>
      <c r="E254" s="130" t="s">
        <v>1071</v>
      </c>
      <c r="F254" s="149">
        <f t="shared" si="18"/>
        <v>10</v>
      </c>
      <c r="G254" s="130" t="s">
        <v>1073</v>
      </c>
      <c r="H254" s="130">
        <f t="shared" si="19"/>
        <v>1</v>
      </c>
      <c r="I254" s="130" t="s">
        <v>1076</v>
      </c>
      <c r="J254" s="130">
        <f t="shared" si="20"/>
        <v>2</v>
      </c>
      <c r="K254" s="130" t="s">
        <v>1084</v>
      </c>
      <c r="L254" s="130">
        <f t="shared" si="21"/>
        <v>0</v>
      </c>
      <c r="M254" s="130">
        <v>7</v>
      </c>
      <c r="N254" s="130">
        <v>82343.009999999995</v>
      </c>
      <c r="O254" s="3">
        <v>136.72171666666665</v>
      </c>
      <c r="Q254" s="143">
        <f t="shared" si="22"/>
        <v>141.24635532763079</v>
      </c>
      <c r="R254" s="143">
        <f t="shared" si="23"/>
        <v>3.3093781816647239E-2</v>
      </c>
    </row>
    <row r="255" spans="1:18" x14ac:dyDescent="0.35">
      <c r="A255" s="8">
        <v>54061.366139626101</v>
      </c>
      <c r="B255">
        <v>580</v>
      </c>
      <c r="C255" s="130" t="s">
        <v>1166</v>
      </c>
      <c r="D255" s="130">
        <v>580</v>
      </c>
      <c r="E255" s="130" t="s">
        <v>1071</v>
      </c>
      <c r="F255" s="149">
        <f t="shared" si="18"/>
        <v>10</v>
      </c>
      <c r="G255" s="130" t="s">
        <v>1073</v>
      </c>
      <c r="H255" s="130">
        <f t="shared" si="19"/>
        <v>1</v>
      </c>
      <c r="I255" s="130" t="s">
        <v>1076</v>
      </c>
      <c r="J255" s="130">
        <f t="shared" si="20"/>
        <v>2</v>
      </c>
      <c r="K255" s="130" t="s">
        <v>1084</v>
      </c>
      <c r="L255" s="130">
        <f t="shared" si="21"/>
        <v>0</v>
      </c>
      <c r="M255" s="130">
        <v>7</v>
      </c>
      <c r="N255" s="130">
        <v>83752.03</v>
      </c>
      <c r="O255" s="3">
        <v>138.96153333333334</v>
      </c>
      <c r="Q255" s="143">
        <f t="shared" si="22"/>
        <v>144.19509971105654</v>
      </c>
      <c r="R255" s="143">
        <f t="shared" si="23"/>
        <v>3.7661979198007289E-2</v>
      </c>
    </row>
    <row r="256" spans="1:18" x14ac:dyDescent="0.35">
      <c r="A256" s="8">
        <v>63550.072249703</v>
      </c>
      <c r="B256">
        <v>580</v>
      </c>
      <c r="C256" s="130" t="s">
        <v>1166</v>
      </c>
      <c r="D256" s="130">
        <v>580</v>
      </c>
      <c r="E256" s="130" t="s">
        <v>1071</v>
      </c>
      <c r="F256" s="149">
        <f t="shared" si="18"/>
        <v>10</v>
      </c>
      <c r="G256" s="130" t="s">
        <v>1073</v>
      </c>
      <c r="H256" s="130">
        <f t="shared" si="19"/>
        <v>1</v>
      </c>
      <c r="I256" s="130" t="s">
        <v>1076</v>
      </c>
      <c r="J256" s="130">
        <f t="shared" si="20"/>
        <v>2</v>
      </c>
      <c r="K256" s="130" t="s">
        <v>1084</v>
      </c>
      <c r="L256" s="130">
        <f t="shared" si="21"/>
        <v>0</v>
      </c>
      <c r="M256" s="130">
        <v>7</v>
      </c>
      <c r="N256" s="130">
        <v>85927.43</v>
      </c>
      <c r="O256" s="3">
        <v>142.52643333333333</v>
      </c>
      <c r="Q256" s="143">
        <f t="shared" si="22"/>
        <v>147.28845062261783</v>
      </c>
      <c r="R256" s="143">
        <f t="shared" si="23"/>
        <v>3.3411467458442257E-2</v>
      </c>
    </row>
    <row r="257" spans="1:18" x14ac:dyDescent="0.35">
      <c r="A257" s="8">
        <v>71394.000753582499</v>
      </c>
      <c r="B257">
        <v>580</v>
      </c>
      <c r="C257" s="130" t="s">
        <v>1166</v>
      </c>
      <c r="D257" s="130">
        <v>580</v>
      </c>
      <c r="E257" s="130" t="s">
        <v>1071</v>
      </c>
      <c r="F257" s="149">
        <f t="shared" si="18"/>
        <v>10</v>
      </c>
      <c r="G257" s="130" t="s">
        <v>1073</v>
      </c>
      <c r="H257" s="130">
        <f t="shared" si="19"/>
        <v>1</v>
      </c>
      <c r="I257" s="130" t="s">
        <v>1076</v>
      </c>
      <c r="J257" s="130">
        <f t="shared" si="20"/>
        <v>2</v>
      </c>
      <c r="K257" s="130" t="s">
        <v>1084</v>
      </c>
      <c r="L257" s="130">
        <f t="shared" si="21"/>
        <v>0</v>
      </c>
      <c r="M257" s="130">
        <v>7</v>
      </c>
      <c r="N257" s="130">
        <v>85957.19</v>
      </c>
      <c r="O257" s="3">
        <v>142.73876666666666</v>
      </c>
      <c r="Q257" s="143">
        <f t="shared" si="22"/>
        <v>149.84559836291189</v>
      </c>
      <c r="R257" s="143">
        <f t="shared" si="23"/>
        <v>4.9789078764016281E-2</v>
      </c>
    </row>
    <row r="258" spans="1:18" x14ac:dyDescent="0.35">
      <c r="A258" s="8">
        <v>3495.45982983364</v>
      </c>
      <c r="B258">
        <v>580</v>
      </c>
      <c r="C258" s="130" t="s">
        <v>1166</v>
      </c>
      <c r="D258" s="130">
        <v>580</v>
      </c>
      <c r="E258" s="130" t="s">
        <v>1071</v>
      </c>
      <c r="F258" s="149">
        <f t="shared" si="18"/>
        <v>10</v>
      </c>
      <c r="G258" s="130" t="s">
        <v>1074</v>
      </c>
      <c r="H258" s="130">
        <f t="shared" si="19"/>
        <v>2</v>
      </c>
      <c r="I258" s="130" t="s">
        <v>1075</v>
      </c>
      <c r="J258" s="130">
        <f t="shared" si="20"/>
        <v>1</v>
      </c>
      <c r="K258" s="130" t="s">
        <v>1083</v>
      </c>
      <c r="L258" s="130">
        <f t="shared" si="21"/>
        <v>1</v>
      </c>
      <c r="M258" s="130">
        <v>7</v>
      </c>
      <c r="N258" s="130">
        <v>72096.77</v>
      </c>
      <c r="O258" s="3">
        <v>120.13326666666667</v>
      </c>
      <c r="Q258" s="143">
        <f t="shared" si="22"/>
        <v>129.64992988886999</v>
      </c>
      <c r="R258" s="143">
        <f t="shared" si="23"/>
        <v>7.9217551359934024E-2</v>
      </c>
    </row>
    <row r="259" spans="1:18" x14ac:dyDescent="0.35">
      <c r="A259" s="8">
        <v>14172.2970393051</v>
      </c>
      <c r="B259">
        <v>580</v>
      </c>
      <c r="C259" s="130" t="s">
        <v>1166</v>
      </c>
      <c r="D259" s="130">
        <v>580</v>
      </c>
      <c r="E259" s="130" t="s">
        <v>1071</v>
      </c>
      <c r="F259" s="149">
        <f t="shared" ref="F259:F322" si="24">IF(E259="LI01",10,23.84)</f>
        <v>10</v>
      </c>
      <c r="G259" s="130" t="s">
        <v>1074</v>
      </c>
      <c r="H259" s="130">
        <f t="shared" ref="H259:H322" si="25">IF(G259="ENT01",1,2)</f>
        <v>2</v>
      </c>
      <c r="I259" s="130" t="s">
        <v>1075</v>
      </c>
      <c r="J259" s="130">
        <f t="shared" ref="J259:J322" si="26">IF(I259="ENV01",1,2)</f>
        <v>1</v>
      </c>
      <c r="K259" s="130" t="s">
        <v>1083</v>
      </c>
      <c r="L259" s="130">
        <f t="shared" ref="L259:L322" si="27">IF(K259="ZVDF01",1,0)</f>
        <v>1</v>
      </c>
      <c r="M259" s="130">
        <v>7</v>
      </c>
      <c r="N259" s="130">
        <v>75351.350000000006</v>
      </c>
      <c r="O259" s="3">
        <v>125.55108333333332</v>
      </c>
      <c r="Q259" s="143">
        <f t="shared" ref="Q259:Q322" si="28">IF(C259="Splitao",((43.828+A259*0.000816+F259*0.605+H259*-5.235+J259*-4.785+L259*3.61+3.146*F259+9.07+54.73)*B259+M259*(494.524+B259*0.00184))/B259,(((25.4755+A259*0.00031+F259*0.2864+H259*-0.5815+J259*-1.7506+L259*0.77039)+3.25*F259+9.07+54.73)*B259+M259*(498.3118+A259*0.001326))/B259)</f>
        <v>133.1306156358377</v>
      </c>
      <c r="R259" s="143">
        <f t="shared" ref="R259:R322" si="29">Q259/O259-1</f>
        <v>6.0370106742775098E-2</v>
      </c>
    </row>
    <row r="260" spans="1:18" x14ac:dyDescent="0.35">
      <c r="A260" s="8">
        <v>23954.0527728093</v>
      </c>
      <c r="B260">
        <v>580</v>
      </c>
      <c r="C260" s="130" t="s">
        <v>1166</v>
      </c>
      <c r="D260" s="130">
        <v>580</v>
      </c>
      <c r="E260" s="130" t="s">
        <v>1071</v>
      </c>
      <c r="F260" s="149">
        <f t="shared" si="24"/>
        <v>10</v>
      </c>
      <c r="G260" s="130" t="s">
        <v>1074</v>
      </c>
      <c r="H260" s="130">
        <f t="shared" si="25"/>
        <v>2</v>
      </c>
      <c r="I260" s="130" t="s">
        <v>1075</v>
      </c>
      <c r="J260" s="130">
        <f t="shared" si="26"/>
        <v>1</v>
      </c>
      <c r="K260" s="130" t="s">
        <v>1083</v>
      </c>
      <c r="L260" s="130">
        <f t="shared" si="27"/>
        <v>1</v>
      </c>
      <c r="M260" s="130">
        <v>7</v>
      </c>
      <c r="N260" s="130">
        <v>76978.649999999994</v>
      </c>
      <c r="O260" s="3">
        <v>128.26883333333333</v>
      </c>
      <c r="Q260" s="143">
        <f t="shared" si="28"/>
        <v>136.31950173515224</v>
      </c>
      <c r="R260" s="143">
        <f t="shared" si="29"/>
        <v>6.2764026089623615E-2</v>
      </c>
    </row>
    <row r="261" spans="1:18" x14ac:dyDescent="0.35">
      <c r="A261" s="8">
        <v>31081.371963744201</v>
      </c>
      <c r="B261">
        <v>580</v>
      </c>
      <c r="C261" s="130" t="s">
        <v>1166</v>
      </c>
      <c r="D261" s="130">
        <v>580</v>
      </c>
      <c r="E261" s="130" t="s">
        <v>1071</v>
      </c>
      <c r="F261" s="149">
        <f t="shared" si="24"/>
        <v>10</v>
      </c>
      <c r="G261" s="130" t="s">
        <v>1074</v>
      </c>
      <c r="H261" s="130">
        <f t="shared" si="25"/>
        <v>2</v>
      </c>
      <c r="I261" s="130" t="s">
        <v>1075</v>
      </c>
      <c r="J261" s="130">
        <f t="shared" si="26"/>
        <v>1</v>
      </c>
      <c r="K261" s="130" t="s">
        <v>1083</v>
      </c>
      <c r="L261" s="130">
        <f t="shared" si="27"/>
        <v>1</v>
      </c>
      <c r="M261" s="130">
        <v>7</v>
      </c>
      <c r="N261" s="130">
        <v>82347.11</v>
      </c>
      <c r="O261" s="3">
        <v>137.21328333333332</v>
      </c>
      <c r="Q261" s="143">
        <f t="shared" si="28"/>
        <v>138.64303236835977</v>
      </c>
      <c r="R261" s="143">
        <f t="shared" si="29"/>
        <v>1.0419902507202261E-2</v>
      </c>
    </row>
    <row r="262" spans="1:18" x14ac:dyDescent="0.35">
      <c r="A262" s="8">
        <v>45016.2336447989</v>
      </c>
      <c r="B262">
        <v>580</v>
      </c>
      <c r="C262" s="130" t="s">
        <v>1166</v>
      </c>
      <c r="D262" s="130">
        <v>580</v>
      </c>
      <c r="E262" s="130" t="s">
        <v>1071</v>
      </c>
      <c r="F262" s="149">
        <f t="shared" si="24"/>
        <v>10</v>
      </c>
      <c r="G262" s="130" t="s">
        <v>1074</v>
      </c>
      <c r="H262" s="130">
        <f t="shared" si="25"/>
        <v>2</v>
      </c>
      <c r="I262" s="130" t="s">
        <v>1075</v>
      </c>
      <c r="J262" s="130">
        <f t="shared" si="26"/>
        <v>1</v>
      </c>
      <c r="K262" s="130" t="s">
        <v>1083</v>
      </c>
      <c r="L262" s="130">
        <f t="shared" si="27"/>
        <v>1</v>
      </c>
      <c r="M262" s="130">
        <v>7</v>
      </c>
      <c r="N262" s="130">
        <v>81663.67</v>
      </c>
      <c r="O262" s="3">
        <v>136.08388333333335</v>
      </c>
      <c r="Q262" s="143">
        <f t="shared" si="28"/>
        <v>143.1858453276308</v>
      </c>
      <c r="R262" s="143">
        <f t="shared" si="29"/>
        <v>5.2188119712173409E-2</v>
      </c>
    </row>
    <row r="263" spans="1:18" x14ac:dyDescent="0.35">
      <c r="A263" s="8">
        <v>54061.366139626101</v>
      </c>
      <c r="B263">
        <v>580</v>
      </c>
      <c r="C263" s="130" t="s">
        <v>1166</v>
      </c>
      <c r="D263" s="130">
        <v>580</v>
      </c>
      <c r="E263" s="130" t="s">
        <v>1071</v>
      </c>
      <c r="F263" s="149">
        <f t="shared" si="24"/>
        <v>10</v>
      </c>
      <c r="G263" s="130" t="s">
        <v>1074</v>
      </c>
      <c r="H263" s="130">
        <f t="shared" si="25"/>
        <v>2</v>
      </c>
      <c r="I263" s="130" t="s">
        <v>1075</v>
      </c>
      <c r="J263" s="130">
        <f t="shared" si="26"/>
        <v>1</v>
      </c>
      <c r="K263" s="130" t="s">
        <v>1083</v>
      </c>
      <c r="L263" s="130">
        <f t="shared" si="27"/>
        <v>1</v>
      </c>
      <c r="M263" s="130">
        <v>7</v>
      </c>
      <c r="N263" s="130">
        <v>83213.53</v>
      </c>
      <c r="O263" s="3">
        <v>138.65675000000002</v>
      </c>
      <c r="Q263" s="143">
        <f t="shared" si="28"/>
        <v>146.13458971105652</v>
      </c>
      <c r="R263" s="143">
        <f t="shared" si="29"/>
        <v>5.3930585500211903E-2</v>
      </c>
    </row>
    <row r="264" spans="1:18" x14ac:dyDescent="0.35">
      <c r="A264" s="8">
        <v>63550.072249703</v>
      </c>
      <c r="B264">
        <v>580</v>
      </c>
      <c r="C264" s="130" t="s">
        <v>1166</v>
      </c>
      <c r="D264" s="130">
        <v>580</v>
      </c>
      <c r="E264" s="130" t="s">
        <v>1071</v>
      </c>
      <c r="F264" s="149">
        <f t="shared" si="24"/>
        <v>10</v>
      </c>
      <c r="G264" s="130" t="s">
        <v>1074</v>
      </c>
      <c r="H264" s="130">
        <f t="shared" si="25"/>
        <v>2</v>
      </c>
      <c r="I264" s="130" t="s">
        <v>1075</v>
      </c>
      <c r="J264" s="130">
        <f t="shared" si="26"/>
        <v>1</v>
      </c>
      <c r="K264" s="130" t="s">
        <v>1083</v>
      </c>
      <c r="L264" s="130">
        <f t="shared" si="27"/>
        <v>1</v>
      </c>
      <c r="M264" s="130">
        <v>7</v>
      </c>
      <c r="N264" s="130">
        <v>85464.97</v>
      </c>
      <c r="O264" s="3">
        <v>142.39824999999999</v>
      </c>
      <c r="Q264" s="143">
        <f t="shared" si="28"/>
        <v>149.22794062261781</v>
      </c>
      <c r="R264" s="143">
        <f t="shared" si="29"/>
        <v>4.7961899971508126E-2</v>
      </c>
    </row>
    <row r="265" spans="1:18" x14ac:dyDescent="0.35">
      <c r="A265" s="8">
        <v>71394.000753582499</v>
      </c>
      <c r="B265">
        <v>580</v>
      </c>
      <c r="C265" s="130" t="s">
        <v>1166</v>
      </c>
      <c r="D265" s="130">
        <v>580</v>
      </c>
      <c r="E265" s="130" t="s">
        <v>1071</v>
      </c>
      <c r="F265" s="149">
        <f t="shared" si="24"/>
        <v>10</v>
      </c>
      <c r="G265" s="130" t="s">
        <v>1074</v>
      </c>
      <c r="H265" s="130">
        <f t="shared" si="25"/>
        <v>2</v>
      </c>
      <c r="I265" s="130" t="s">
        <v>1075</v>
      </c>
      <c r="J265" s="130">
        <f t="shared" si="26"/>
        <v>1</v>
      </c>
      <c r="K265" s="130" t="s">
        <v>1083</v>
      </c>
      <c r="L265" s="130">
        <f t="shared" si="27"/>
        <v>1</v>
      </c>
      <c r="M265" s="130">
        <v>7</v>
      </c>
      <c r="N265" s="130">
        <v>86163.13</v>
      </c>
      <c r="O265" s="3">
        <v>143.57079999999999</v>
      </c>
      <c r="Q265" s="143">
        <f t="shared" si="28"/>
        <v>151.78508836291186</v>
      </c>
      <c r="R265" s="143">
        <f t="shared" si="29"/>
        <v>5.7214199286427903E-2</v>
      </c>
    </row>
    <row r="266" spans="1:18" x14ac:dyDescent="0.35">
      <c r="A266" s="8">
        <v>3495.45982983364</v>
      </c>
      <c r="B266">
        <v>580</v>
      </c>
      <c r="C266" s="130" t="s">
        <v>1166</v>
      </c>
      <c r="D266" s="130">
        <v>580</v>
      </c>
      <c r="E266" s="130" t="s">
        <v>1071</v>
      </c>
      <c r="F266" s="149">
        <f t="shared" si="24"/>
        <v>10</v>
      </c>
      <c r="G266" s="130" t="s">
        <v>1074</v>
      </c>
      <c r="H266" s="130">
        <f t="shared" si="25"/>
        <v>2</v>
      </c>
      <c r="I266" s="130" t="s">
        <v>1075</v>
      </c>
      <c r="J266" s="130">
        <f t="shared" si="26"/>
        <v>1</v>
      </c>
      <c r="K266" s="130" t="s">
        <v>1084</v>
      </c>
      <c r="L266" s="130">
        <f t="shared" si="27"/>
        <v>0</v>
      </c>
      <c r="M266" s="130">
        <v>7</v>
      </c>
      <c r="N266" s="130">
        <v>73383.78</v>
      </c>
      <c r="O266" s="3">
        <v>122.26846666666667</v>
      </c>
      <c r="Q266" s="143">
        <f t="shared" si="28"/>
        <v>128.87953988887</v>
      </c>
      <c r="R266" s="143">
        <f t="shared" si="29"/>
        <v>5.4070140915619014E-2</v>
      </c>
    </row>
    <row r="267" spans="1:18" x14ac:dyDescent="0.35">
      <c r="A267" s="8">
        <v>14172.2970393051</v>
      </c>
      <c r="B267">
        <v>580</v>
      </c>
      <c r="C267" s="130" t="s">
        <v>1166</v>
      </c>
      <c r="D267" s="130">
        <v>580</v>
      </c>
      <c r="E267" s="130" t="s">
        <v>1071</v>
      </c>
      <c r="F267" s="149">
        <f t="shared" si="24"/>
        <v>10</v>
      </c>
      <c r="G267" s="130" t="s">
        <v>1074</v>
      </c>
      <c r="H267" s="130">
        <f t="shared" si="25"/>
        <v>2</v>
      </c>
      <c r="I267" s="130" t="s">
        <v>1075</v>
      </c>
      <c r="J267" s="130">
        <f t="shared" si="26"/>
        <v>1</v>
      </c>
      <c r="K267" s="130" t="s">
        <v>1084</v>
      </c>
      <c r="L267" s="130">
        <f t="shared" si="27"/>
        <v>0</v>
      </c>
      <c r="M267" s="130">
        <v>7</v>
      </c>
      <c r="N267" s="130">
        <v>76438.92</v>
      </c>
      <c r="O267" s="3">
        <v>127.36403333333332</v>
      </c>
      <c r="Q267" s="143">
        <f t="shared" si="28"/>
        <v>132.36022563583771</v>
      </c>
      <c r="R267" s="143">
        <f t="shared" si="29"/>
        <v>3.9227654556357461E-2</v>
      </c>
    </row>
    <row r="268" spans="1:18" x14ac:dyDescent="0.35">
      <c r="A268" s="8">
        <v>23954.0527728093</v>
      </c>
      <c r="B268">
        <v>580</v>
      </c>
      <c r="C268" s="130" t="s">
        <v>1166</v>
      </c>
      <c r="D268" s="130">
        <v>580</v>
      </c>
      <c r="E268" s="130" t="s">
        <v>1071</v>
      </c>
      <c r="F268" s="149">
        <f t="shared" si="24"/>
        <v>10</v>
      </c>
      <c r="G268" s="130" t="s">
        <v>1074</v>
      </c>
      <c r="H268" s="130">
        <f t="shared" si="25"/>
        <v>2</v>
      </c>
      <c r="I268" s="130" t="s">
        <v>1075</v>
      </c>
      <c r="J268" s="130">
        <f t="shared" si="26"/>
        <v>1</v>
      </c>
      <c r="K268" s="130" t="s">
        <v>1084</v>
      </c>
      <c r="L268" s="130">
        <f t="shared" si="27"/>
        <v>0</v>
      </c>
      <c r="M268" s="130">
        <v>7</v>
      </c>
      <c r="N268" s="130">
        <v>77458.490000000005</v>
      </c>
      <c r="O268" s="3">
        <v>129.06774999999999</v>
      </c>
      <c r="Q268" s="143">
        <f t="shared" si="28"/>
        <v>135.54911173515228</v>
      </c>
      <c r="R268" s="143">
        <f t="shared" si="29"/>
        <v>5.021674070519011E-2</v>
      </c>
    </row>
    <row r="269" spans="1:18" x14ac:dyDescent="0.35">
      <c r="A269" s="8">
        <v>31081.371963744201</v>
      </c>
      <c r="B269">
        <v>580</v>
      </c>
      <c r="C269" s="130" t="s">
        <v>1166</v>
      </c>
      <c r="D269" s="130">
        <v>580</v>
      </c>
      <c r="E269" s="130" t="s">
        <v>1071</v>
      </c>
      <c r="F269" s="149">
        <f t="shared" si="24"/>
        <v>10</v>
      </c>
      <c r="G269" s="130" t="s">
        <v>1074</v>
      </c>
      <c r="H269" s="130">
        <f t="shared" si="25"/>
        <v>2</v>
      </c>
      <c r="I269" s="130" t="s">
        <v>1075</v>
      </c>
      <c r="J269" s="130">
        <f t="shared" si="26"/>
        <v>1</v>
      </c>
      <c r="K269" s="130" t="s">
        <v>1084</v>
      </c>
      <c r="L269" s="130">
        <f t="shared" si="27"/>
        <v>0</v>
      </c>
      <c r="M269" s="130">
        <v>7</v>
      </c>
      <c r="N269" s="130">
        <v>81531.61</v>
      </c>
      <c r="O269" s="3">
        <v>135.84465</v>
      </c>
      <c r="Q269" s="143">
        <f t="shared" si="28"/>
        <v>137.87264236835978</v>
      </c>
      <c r="R269" s="143">
        <f t="shared" si="29"/>
        <v>1.4928761407679847E-2</v>
      </c>
    </row>
    <row r="270" spans="1:18" x14ac:dyDescent="0.35">
      <c r="A270" s="8">
        <v>45016.2336447989</v>
      </c>
      <c r="B270">
        <v>580</v>
      </c>
      <c r="C270" s="130" t="s">
        <v>1166</v>
      </c>
      <c r="D270" s="130">
        <v>580</v>
      </c>
      <c r="E270" s="130" t="s">
        <v>1071</v>
      </c>
      <c r="F270" s="149">
        <f t="shared" si="24"/>
        <v>10</v>
      </c>
      <c r="G270" s="130" t="s">
        <v>1074</v>
      </c>
      <c r="H270" s="130">
        <f t="shared" si="25"/>
        <v>2</v>
      </c>
      <c r="I270" s="130" t="s">
        <v>1075</v>
      </c>
      <c r="J270" s="130">
        <f t="shared" si="26"/>
        <v>1</v>
      </c>
      <c r="K270" s="130" t="s">
        <v>1084</v>
      </c>
      <c r="L270" s="130">
        <f t="shared" si="27"/>
        <v>0</v>
      </c>
      <c r="M270" s="130">
        <v>7</v>
      </c>
      <c r="N270" s="130">
        <v>81111.990000000005</v>
      </c>
      <c r="O270" s="3">
        <v>135.15148333333335</v>
      </c>
      <c r="Q270" s="143">
        <f t="shared" si="28"/>
        <v>142.41545532763081</v>
      </c>
      <c r="R270" s="143">
        <f t="shared" si="29"/>
        <v>5.3746890638128209E-2</v>
      </c>
    </row>
    <row r="271" spans="1:18" x14ac:dyDescent="0.35">
      <c r="A271" s="8">
        <v>54061.366139626101</v>
      </c>
      <c r="B271">
        <v>580</v>
      </c>
      <c r="C271" s="130" t="s">
        <v>1166</v>
      </c>
      <c r="D271" s="130">
        <v>580</v>
      </c>
      <c r="E271" s="130" t="s">
        <v>1071</v>
      </c>
      <c r="F271" s="149">
        <f t="shared" si="24"/>
        <v>10</v>
      </c>
      <c r="G271" s="130" t="s">
        <v>1074</v>
      </c>
      <c r="H271" s="130">
        <f t="shared" si="25"/>
        <v>2</v>
      </c>
      <c r="I271" s="130" t="s">
        <v>1075</v>
      </c>
      <c r="J271" s="130">
        <f t="shared" si="26"/>
        <v>1</v>
      </c>
      <c r="K271" s="130" t="s">
        <v>1084</v>
      </c>
      <c r="L271" s="130">
        <f t="shared" si="27"/>
        <v>0</v>
      </c>
      <c r="M271" s="130">
        <v>7</v>
      </c>
      <c r="N271" s="130">
        <v>82088.649999999994</v>
      </c>
      <c r="O271" s="3">
        <v>136.77488333333332</v>
      </c>
      <c r="Q271" s="143">
        <f t="shared" si="28"/>
        <v>145.36419971105653</v>
      </c>
      <c r="R271" s="143">
        <f t="shared" si="29"/>
        <v>6.2798930391263719E-2</v>
      </c>
    </row>
    <row r="272" spans="1:18" x14ac:dyDescent="0.35">
      <c r="A272" s="8">
        <v>63550.072249703</v>
      </c>
      <c r="B272">
        <v>580</v>
      </c>
      <c r="C272" s="130" t="s">
        <v>1166</v>
      </c>
      <c r="D272" s="130">
        <v>580</v>
      </c>
      <c r="E272" s="130" t="s">
        <v>1071</v>
      </c>
      <c r="F272" s="149">
        <f t="shared" si="24"/>
        <v>10</v>
      </c>
      <c r="G272" s="130" t="s">
        <v>1074</v>
      </c>
      <c r="H272" s="130">
        <f t="shared" si="25"/>
        <v>2</v>
      </c>
      <c r="I272" s="130" t="s">
        <v>1075</v>
      </c>
      <c r="J272" s="130">
        <f t="shared" si="26"/>
        <v>1</v>
      </c>
      <c r="K272" s="130" t="s">
        <v>1084</v>
      </c>
      <c r="L272" s="130">
        <f t="shared" si="27"/>
        <v>0</v>
      </c>
      <c r="M272" s="130">
        <v>7</v>
      </c>
      <c r="N272" s="130">
        <v>83985.9</v>
      </c>
      <c r="O272" s="3">
        <v>139.92331666666666</v>
      </c>
      <c r="Q272" s="143">
        <f t="shared" si="28"/>
        <v>148.45755062261782</v>
      </c>
      <c r="R272" s="143">
        <f t="shared" si="29"/>
        <v>6.0992221734436747E-2</v>
      </c>
    </row>
    <row r="273" spans="1:18" x14ac:dyDescent="0.35">
      <c r="A273" s="8">
        <v>71394.000753582499</v>
      </c>
      <c r="B273">
        <v>580</v>
      </c>
      <c r="C273" s="130" t="s">
        <v>1166</v>
      </c>
      <c r="D273" s="130">
        <v>580</v>
      </c>
      <c r="E273" s="130" t="s">
        <v>1071</v>
      </c>
      <c r="F273" s="149">
        <f t="shared" si="24"/>
        <v>10</v>
      </c>
      <c r="G273" s="130" t="s">
        <v>1074</v>
      </c>
      <c r="H273" s="130">
        <f t="shared" si="25"/>
        <v>2</v>
      </c>
      <c r="I273" s="130" t="s">
        <v>1075</v>
      </c>
      <c r="J273" s="130">
        <f t="shared" si="26"/>
        <v>1</v>
      </c>
      <c r="K273" s="130" t="s">
        <v>1084</v>
      </c>
      <c r="L273" s="130">
        <f t="shared" si="27"/>
        <v>0</v>
      </c>
      <c r="M273" s="130">
        <v>7</v>
      </c>
      <c r="N273" s="130">
        <v>84297.86</v>
      </c>
      <c r="O273" s="3">
        <v>140.44624999999999</v>
      </c>
      <c r="Q273" s="143">
        <f t="shared" si="28"/>
        <v>151.01469836291184</v>
      </c>
      <c r="R273" s="143">
        <f t="shared" si="29"/>
        <v>7.5249060497605713E-2</v>
      </c>
    </row>
    <row r="274" spans="1:18" x14ac:dyDescent="0.35">
      <c r="A274" s="8">
        <v>3495.45982983364</v>
      </c>
      <c r="B274">
        <v>580</v>
      </c>
      <c r="C274" s="130" t="s">
        <v>1166</v>
      </c>
      <c r="D274" s="130">
        <v>580</v>
      </c>
      <c r="E274" s="130" t="s">
        <v>1071</v>
      </c>
      <c r="F274" s="149">
        <f t="shared" si="24"/>
        <v>10</v>
      </c>
      <c r="G274" s="130" t="s">
        <v>1074</v>
      </c>
      <c r="H274" s="130">
        <f t="shared" si="25"/>
        <v>2</v>
      </c>
      <c r="I274" s="130" t="s">
        <v>1075</v>
      </c>
      <c r="J274" s="130">
        <f t="shared" si="26"/>
        <v>1</v>
      </c>
      <c r="K274" s="130" t="s">
        <v>1083</v>
      </c>
      <c r="L274" s="130">
        <f t="shared" si="27"/>
        <v>1</v>
      </c>
      <c r="M274" s="130">
        <v>7</v>
      </c>
      <c r="N274" s="130">
        <v>72351.78</v>
      </c>
      <c r="O274" s="3">
        <v>120.54361666666667</v>
      </c>
      <c r="Q274" s="143">
        <f t="shared" si="28"/>
        <v>129.64992988886999</v>
      </c>
      <c r="R274" s="143">
        <f t="shared" si="29"/>
        <v>7.5543719974692447E-2</v>
      </c>
    </row>
    <row r="275" spans="1:18" x14ac:dyDescent="0.35">
      <c r="A275" s="8">
        <v>14172.2970393051</v>
      </c>
      <c r="B275">
        <v>580</v>
      </c>
      <c r="C275" s="130" t="s">
        <v>1166</v>
      </c>
      <c r="D275" s="130">
        <v>580</v>
      </c>
      <c r="E275" s="130" t="s">
        <v>1071</v>
      </c>
      <c r="F275" s="149">
        <f t="shared" si="24"/>
        <v>10</v>
      </c>
      <c r="G275" s="130" t="s">
        <v>1074</v>
      </c>
      <c r="H275" s="130">
        <f t="shared" si="25"/>
        <v>2</v>
      </c>
      <c r="I275" s="130" t="s">
        <v>1075</v>
      </c>
      <c r="J275" s="130">
        <f t="shared" si="26"/>
        <v>1</v>
      </c>
      <c r="K275" s="130" t="s">
        <v>1083</v>
      </c>
      <c r="L275" s="130">
        <f t="shared" si="27"/>
        <v>1</v>
      </c>
      <c r="M275" s="130">
        <v>7</v>
      </c>
      <c r="N275" s="130">
        <v>75664.97</v>
      </c>
      <c r="O275" s="3">
        <v>126.05921666666667</v>
      </c>
      <c r="Q275" s="143">
        <f t="shared" si="28"/>
        <v>133.1306156358377</v>
      </c>
      <c r="R275" s="143">
        <f t="shared" si="29"/>
        <v>5.6095850475333719E-2</v>
      </c>
    </row>
    <row r="276" spans="1:18" x14ac:dyDescent="0.35">
      <c r="A276" s="8">
        <v>23954.0527728093</v>
      </c>
      <c r="B276">
        <v>580</v>
      </c>
      <c r="C276" s="130" t="s">
        <v>1166</v>
      </c>
      <c r="D276" s="130">
        <v>580</v>
      </c>
      <c r="E276" s="130" t="s">
        <v>1071</v>
      </c>
      <c r="F276" s="149">
        <f t="shared" si="24"/>
        <v>10</v>
      </c>
      <c r="G276" s="130" t="s">
        <v>1074</v>
      </c>
      <c r="H276" s="130">
        <f t="shared" si="25"/>
        <v>2</v>
      </c>
      <c r="I276" s="130" t="s">
        <v>1075</v>
      </c>
      <c r="J276" s="130">
        <f t="shared" si="26"/>
        <v>1</v>
      </c>
      <c r="K276" s="130" t="s">
        <v>1083</v>
      </c>
      <c r="L276" s="130">
        <f t="shared" si="27"/>
        <v>1</v>
      </c>
      <c r="M276" s="130">
        <v>7</v>
      </c>
      <c r="N276" s="130">
        <v>77300.5</v>
      </c>
      <c r="O276" s="3">
        <v>128.78870000000001</v>
      </c>
      <c r="Q276" s="143">
        <f t="shared" si="28"/>
        <v>136.31950173515224</v>
      </c>
      <c r="R276" s="143">
        <f t="shared" si="29"/>
        <v>5.8474087673470176E-2</v>
      </c>
    </row>
    <row r="277" spans="1:18" x14ac:dyDescent="0.35">
      <c r="A277" s="8">
        <v>31081.371963744201</v>
      </c>
      <c r="B277">
        <v>580</v>
      </c>
      <c r="C277" s="130" t="s">
        <v>1166</v>
      </c>
      <c r="D277" s="130">
        <v>580</v>
      </c>
      <c r="E277" s="130" t="s">
        <v>1071</v>
      </c>
      <c r="F277" s="149">
        <f t="shared" si="24"/>
        <v>10</v>
      </c>
      <c r="G277" s="130" t="s">
        <v>1074</v>
      </c>
      <c r="H277" s="130">
        <f t="shared" si="25"/>
        <v>2</v>
      </c>
      <c r="I277" s="130" t="s">
        <v>1075</v>
      </c>
      <c r="J277" s="130">
        <f t="shared" si="26"/>
        <v>1</v>
      </c>
      <c r="K277" s="130" t="s">
        <v>1083</v>
      </c>
      <c r="L277" s="130">
        <f t="shared" si="27"/>
        <v>1</v>
      </c>
      <c r="M277" s="130">
        <v>7</v>
      </c>
      <c r="N277" s="130">
        <v>82669.289999999994</v>
      </c>
      <c r="O277" s="3">
        <v>137.733</v>
      </c>
      <c r="Q277" s="143">
        <f t="shared" si="28"/>
        <v>138.64303236835977</v>
      </c>
      <c r="R277" s="143">
        <f t="shared" si="29"/>
        <v>6.6072209881420374E-3</v>
      </c>
    </row>
    <row r="278" spans="1:18" x14ac:dyDescent="0.35">
      <c r="A278" s="8">
        <v>45016.2336447989</v>
      </c>
      <c r="B278">
        <v>580</v>
      </c>
      <c r="C278" s="130" t="s">
        <v>1166</v>
      </c>
      <c r="D278" s="130">
        <v>580</v>
      </c>
      <c r="E278" s="130" t="s">
        <v>1071</v>
      </c>
      <c r="F278" s="149">
        <f t="shared" si="24"/>
        <v>10</v>
      </c>
      <c r="G278" s="130" t="s">
        <v>1074</v>
      </c>
      <c r="H278" s="130">
        <f t="shared" si="25"/>
        <v>2</v>
      </c>
      <c r="I278" s="130" t="s">
        <v>1075</v>
      </c>
      <c r="J278" s="130">
        <f t="shared" si="26"/>
        <v>1</v>
      </c>
      <c r="K278" s="130" t="s">
        <v>1083</v>
      </c>
      <c r="L278" s="130">
        <f t="shared" si="27"/>
        <v>1</v>
      </c>
      <c r="M278" s="130">
        <v>7</v>
      </c>
      <c r="N278" s="130">
        <v>81963.88</v>
      </c>
      <c r="O278" s="3">
        <v>136.56778333333332</v>
      </c>
      <c r="Q278" s="143">
        <f t="shared" si="28"/>
        <v>143.1858453276308</v>
      </c>
      <c r="R278" s="143">
        <f t="shared" si="29"/>
        <v>4.8459906375899697E-2</v>
      </c>
    </row>
    <row r="279" spans="1:18" x14ac:dyDescent="0.35">
      <c r="A279" s="8">
        <v>54061.366139626101</v>
      </c>
      <c r="B279">
        <v>580</v>
      </c>
      <c r="C279" s="130" t="s">
        <v>1166</v>
      </c>
      <c r="D279" s="130">
        <v>580</v>
      </c>
      <c r="E279" s="130" t="s">
        <v>1071</v>
      </c>
      <c r="F279" s="149">
        <f t="shared" si="24"/>
        <v>10</v>
      </c>
      <c r="G279" s="130" t="s">
        <v>1074</v>
      </c>
      <c r="H279" s="130">
        <f t="shared" si="25"/>
        <v>2</v>
      </c>
      <c r="I279" s="130" t="s">
        <v>1075</v>
      </c>
      <c r="J279" s="130">
        <f t="shared" si="26"/>
        <v>1</v>
      </c>
      <c r="K279" s="130" t="s">
        <v>1083</v>
      </c>
      <c r="L279" s="130">
        <f t="shared" si="27"/>
        <v>1</v>
      </c>
      <c r="M279" s="130">
        <v>7</v>
      </c>
      <c r="N279" s="130">
        <v>83633.62</v>
      </c>
      <c r="O279" s="3">
        <v>139.34148333333334</v>
      </c>
      <c r="Q279" s="143">
        <f t="shared" si="28"/>
        <v>146.13458971105652</v>
      </c>
      <c r="R279" s="143">
        <f t="shared" si="29"/>
        <v>4.8751500380347368E-2</v>
      </c>
    </row>
    <row r="280" spans="1:18" x14ac:dyDescent="0.35">
      <c r="A280" s="8">
        <v>63550.072249703</v>
      </c>
      <c r="B280">
        <v>580</v>
      </c>
      <c r="C280" s="130" t="s">
        <v>1166</v>
      </c>
      <c r="D280" s="130">
        <v>580</v>
      </c>
      <c r="E280" s="130" t="s">
        <v>1071</v>
      </c>
      <c r="F280" s="149">
        <f t="shared" si="24"/>
        <v>10</v>
      </c>
      <c r="G280" s="130" t="s">
        <v>1074</v>
      </c>
      <c r="H280" s="130">
        <f t="shared" si="25"/>
        <v>2</v>
      </c>
      <c r="I280" s="130" t="s">
        <v>1075</v>
      </c>
      <c r="J280" s="130">
        <f t="shared" si="26"/>
        <v>1</v>
      </c>
      <c r="K280" s="130" t="s">
        <v>1083</v>
      </c>
      <c r="L280" s="130">
        <f t="shared" si="27"/>
        <v>1</v>
      </c>
      <c r="M280" s="130">
        <v>7</v>
      </c>
      <c r="N280" s="130">
        <v>85874.62</v>
      </c>
      <c r="O280" s="3">
        <v>143.06461666666667</v>
      </c>
      <c r="Q280" s="143">
        <f t="shared" si="28"/>
        <v>149.22794062261781</v>
      </c>
      <c r="R280" s="143">
        <f t="shared" si="29"/>
        <v>4.3080700871770183E-2</v>
      </c>
    </row>
    <row r="281" spans="1:18" x14ac:dyDescent="0.35">
      <c r="A281" s="8">
        <v>71394.000753582499</v>
      </c>
      <c r="B281">
        <v>580</v>
      </c>
      <c r="C281" s="130" t="s">
        <v>1166</v>
      </c>
      <c r="D281" s="130">
        <v>580</v>
      </c>
      <c r="E281" s="130" t="s">
        <v>1071</v>
      </c>
      <c r="F281" s="149">
        <f t="shared" si="24"/>
        <v>10</v>
      </c>
      <c r="G281" s="130" t="s">
        <v>1074</v>
      </c>
      <c r="H281" s="130">
        <f t="shared" si="25"/>
        <v>2</v>
      </c>
      <c r="I281" s="130" t="s">
        <v>1075</v>
      </c>
      <c r="J281" s="130">
        <f t="shared" si="26"/>
        <v>1</v>
      </c>
      <c r="K281" s="130" t="s">
        <v>1083</v>
      </c>
      <c r="L281" s="130">
        <f t="shared" si="27"/>
        <v>1</v>
      </c>
      <c r="M281" s="130">
        <v>7</v>
      </c>
      <c r="N281" s="130">
        <v>86222.85</v>
      </c>
      <c r="O281" s="3">
        <v>143.66863333333333</v>
      </c>
      <c r="Q281" s="143">
        <f t="shared" si="28"/>
        <v>151.78508836291186</v>
      </c>
      <c r="R281" s="143">
        <f t="shared" si="29"/>
        <v>5.6494273254114713E-2</v>
      </c>
    </row>
    <row r="282" spans="1:18" x14ac:dyDescent="0.35">
      <c r="A282" s="8">
        <v>3495.45982983364</v>
      </c>
      <c r="B282">
        <v>580</v>
      </c>
      <c r="C282" s="130" t="s">
        <v>1166</v>
      </c>
      <c r="D282" s="130">
        <v>580</v>
      </c>
      <c r="E282" s="130" t="s">
        <v>1071</v>
      </c>
      <c r="F282" s="149">
        <f t="shared" si="24"/>
        <v>10</v>
      </c>
      <c r="G282" s="130" t="s">
        <v>1074</v>
      </c>
      <c r="H282" s="130">
        <f t="shared" si="25"/>
        <v>2</v>
      </c>
      <c r="I282" s="130" t="s">
        <v>1075</v>
      </c>
      <c r="J282" s="130">
        <f t="shared" si="26"/>
        <v>1</v>
      </c>
      <c r="K282" s="130" t="s">
        <v>1084</v>
      </c>
      <c r="L282" s="130">
        <f t="shared" si="27"/>
        <v>0</v>
      </c>
      <c r="M282" s="130">
        <v>7</v>
      </c>
      <c r="N282" s="130">
        <v>73775.95</v>
      </c>
      <c r="O282" s="3">
        <v>122.90145</v>
      </c>
      <c r="Q282" s="143">
        <f t="shared" si="28"/>
        <v>128.87953988887</v>
      </c>
      <c r="R282" s="143">
        <f t="shared" si="29"/>
        <v>4.8641329202137262E-2</v>
      </c>
    </row>
    <row r="283" spans="1:18" x14ac:dyDescent="0.35">
      <c r="A283" s="8">
        <v>14172.2970393051</v>
      </c>
      <c r="B283">
        <v>580</v>
      </c>
      <c r="C283" s="130" t="s">
        <v>1166</v>
      </c>
      <c r="D283" s="130">
        <v>580</v>
      </c>
      <c r="E283" s="130" t="s">
        <v>1071</v>
      </c>
      <c r="F283" s="149">
        <f t="shared" si="24"/>
        <v>10</v>
      </c>
      <c r="G283" s="130" t="s">
        <v>1074</v>
      </c>
      <c r="H283" s="130">
        <f t="shared" si="25"/>
        <v>2</v>
      </c>
      <c r="I283" s="130" t="s">
        <v>1075</v>
      </c>
      <c r="J283" s="130">
        <f t="shared" si="26"/>
        <v>1</v>
      </c>
      <c r="K283" s="130" t="s">
        <v>1084</v>
      </c>
      <c r="L283" s="130">
        <f t="shared" si="27"/>
        <v>0</v>
      </c>
      <c r="M283" s="130">
        <v>7</v>
      </c>
      <c r="N283" s="130">
        <v>76796.73</v>
      </c>
      <c r="O283" s="3">
        <v>127.94535</v>
      </c>
      <c r="Q283" s="143">
        <f t="shared" si="28"/>
        <v>132.36022563583771</v>
      </c>
      <c r="R283" s="143">
        <f t="shared" si="29"/>
        <v>3.4505948327451463E-2</v>
      </c>
    </row>
    <row r="284" spans="1:18" x14ac:dyDescent="0.35">
      <c r="A284" s="8">
        <v>23954.0527728093</v>
      </c>
      <c r="B284">
        <v>580</v>
      </c>
      <c r="C284" s="130" t="s">
        <v>1166</v>
      </c>
      <c r="D284" s="130">
        <v>580</v>
      </c>
      <c r="E284" s="130" t="s">
        <v>1071</v>
      </c>
      <c r="F284" s="149">
        <f t="shared" si="24"/>
        <v>10</v>
      </c>
      <c r="G284" s="130" t="s">
        <v>1074</v>
      </c>
      <c r="H284" s="130">
        <f t="shared" si="25"/>
        <v>2</v>
      </c>
      <c r="I284" s="130" t="s">
        <v>1075</v>
      </c>
      <c r="J284" s="130">
        <f t="shared" si="26"/>
        <v>1</v>
      </c>
      <c r="K284" s="130" t="s">
        <v>1084</v>
      </c>
      <c r="L284" s="130">
        <f t="shared" si="27"/>
        <v>0</v>
      </c>
      <c r="M284" s="130">
        <v>7</v>
      </c>
      <c r="N284" s="130">
        <v>77856.44</v>
      </c>
      <c r="O284" s="3">
        <v>129.71199999999999</v>
      </c>
      <c r="Q284" s="143">
        <f t="shared" si="28"/>
        <v>135.54911173515228</v>
      </c>
      <c r="R284" s="143">
        <f t="shared" si="29"/>
        <v>4.5000553034046931E-2</v>
      </c>
    </row>
    <row r="285" spans="1:18" x14ac:dyDescent="0.35">
      <c r="A285" s="8">
        <v>31081.371963744201</v>
      </c>
      <c r="B285">
        <v>580</v>
      </c>
      <c r="C285" s="130" t="s">
        <v>1166</v>
      </c>
      <c r="D285" s="130">
        <v>580</v>
      </c>
      <c r="E285" s="130" t="s">
        <v>1071</v>
      </c>
      <c r="F285" s="149">
        <f t="shared" si="24"/>
        <v>10</v>
      </c>
      <c r="G285" s="130" t="s">
        <v>1074</v>
      </c>
      <c r="H285" s="130">
        <f t="shared" si="25"/>
        <v>2</v>
      </c>
      <c r="I285" s="130" t="s">
        <v>1075</v>
      </c>
      <c r="J285" s="130">
        <f t="shared" si="26"/>
        <v>1</v>
      </c>
      <c r="K285" s="130" t="s">
        <v>1084</v>
      </c>
      <c r="L285" s="130">
        <f t="shared" si="27"/>
        <v>0</v>
      </c>
      <c r="M285" s="130">
        <v>7</v>
      </c>
      <c r="N285" s="130">
        <v>81934.720000000001</v>
      </c>
      <c r="O285" s="3">
        <v>136.49494999999999</v>
      </c>
      <c r="Q285" s="143">
        <f t="shared" si="28"/>
        <v>137.87264236835978</v>
      </c>
      <c r="R285" s="143">
        <f t="shared" si="29"/>
        <v>1.0093357800854852E-2</v>
      </c>
    </row>
    <row r="286" spans="1:18" x14ac:dyDescent="0.35">
      <c r="A286" s="8">
        <v>45016.2336447989</v>
      </c>
      <c r="B286">
        <v>580</v>
      </c>
      <c r="C286" s="130" t="s">
        <v>1166</v>
      </c>
      <c r="D286" s="130">
        <v>580</v>
      </c>
      <c r="E286" s="130" t="s">
        <v>1071</v>
      </c>
      <c r="F286" s="149">
        <f t="shared" si="24"/>
        <v>10</v>
      </c>
      <c r="G286" s="130" t="s">
        <v>1074</v>
      </c>
      <c r="H286" s="130">
        <f t="shared" si="25"/>
        <v>2</v>
      </c>
      <c r="I286" s="130" t="s">
        <v>1075</v>
      </c>
      <c r="J286" s="130">
        <f t="shared" si="26"/>
        <v>1</v>
      </c>
      <c r="K286" s="130" t="s">
        <v>1084</v>
      </c>
      <c r="L286" s="130">
        <f t="shared" si="27"/>
        <v>0</v>
      </c>
      <c r="M286" s="130">
        <v>7</v>
      </c>
      <c r="N286" s="130">
        <v>81475.61</v>
      </c>
      <c r="O286" s="3">
        <v>135.73918333333333</v>
      </c>
      <c r="Q286" s="143">
        <f t="shared" si="28"/>
        <v>142.41545532763081</v>
      </c>
      <c r="R286" s="143">
        <f t="shared" si="29"/>
        <v>4.9184559906350955E-2</v>
      </c>
    </row>
    <row r="287" spans="1:18" x14ac:dyDescent="0.35">
      <c r="A287" s="8">
        <v>54061.366139626101</v>
      </c>
      <c r="B287">
        <v>580</v>
      </c>
      <c r="C287" s="130" t="s">
        <v>1166</v>
      </c>
      <c r="D287" s="130">
        <v>580</v>
      </c>
      <c r="E287" s="130" t="s">
        <v>1071</v>
      </c>
      <c r="F287" s="149">
        <f t="shared" si="24"/>
        <v>10</v>
      </c>
      <c r="G287" s="130" t="s">
        <v>1074</v>
      </c>
      <c r="H287" s="130">
        <f t="shared" si="25"/>
        <v>2</v>
      </c>
      <c r="I287" s="130" t="s">
        <v>1075</v>
      </c>
      <c r="J287" s="130">
        <f t="shared" si="26"/>
        <v>1</v>
      </c>
      <c r="K287" s="130" t="s">
        <v>1084</v>
      </c>
      <c r="L287" s="130">
        <f t="shared" si="27"/>
        <v>0</v>
      </c>
      <c r="M287" s="130">
        <v>7</v>
      </c>
      <c r="N287" s="130">
        <v>82587.7</v>
      </c>
      <c r="O287" s="3">
        <v>137.58298333333332</v>
      </c>
      <c r="Q287" s="143">
        <f t="shared" si="28"/>
        <v>145.36419971105653</v>
      </c>
      <c r="R287" s="143">
        <f t="shared" si="29"/>
        <v>5.6556531841376323E-2</v>
      </c>
    </row>
    <row r="288" spans="1:18" x14ac:dyDescent="0.35">
      <c r="A288" s="8">
        <v>63550.072249703</v>
      </c>
      <c r="B288">
        <v>580</v>
      </c>
      <c r="C288" s="130" t="s">
        <v>1166</v>
      </c>
      <c r="D288" s="130">
        <v>580</v>
      </c>
      <c r="E288" s="130" t="s">
        <v>1071</v>
      </c>
      <c r="F288" s="149">
        <f t="shared" si="24"/>
        <v>10</v>
      </c>
      <c r="G288" s="130" t="s">
        <v>1074</v>
      </c>
      <c r="H288" s="130">
        <f t="shared" si="25"/>
        <v>2</v>
      </c>
      <c r="I288" s="130" t="s">
        <v>1075</v>
      </c>
      <c r="J288" s="130">
        <f t="shared" si="26"/>
        <v>1</v>
      </c>
      <c r="K288" s="130" t="s">
        <v>1084</v>
      </c>
      <c r="L288" s="130">
        <f t="shared" si="27"/>
        <v>0</v>
      </c>
      <c r="M288" s="130">
        <v>7</v>
      </c>
      <c r="N288" s="130">
        <v>84475.91</v>
      </c>
      <c r="O288" s="3">
        <v>140.72358333333332</v>
      </c>
      <c r="Q288" s="143">
        <f t="shared" si="28"/>
        <v>148.45755062261782</v>
      </c>
      <c r="R288" s="143">
        <f t="shared" si="29"/>
        <v>5.4958572728815325E-2</v>
      </c>
    </row>
    <row r="289" spans="1:18" x14ac:dyDescent="0.35">
      <c r="A289" s="8">
        <v>71394.000753582499</v>
      </c>
      <c r="B289">
        <v>580</v>
      </c>
      <c r="C289" s="130" t="s">
        <v>1166</v>
      </c>
      <c r="D289" s="130">
        <v>580</v>
      </c>
      <c r="E289" s="130" t="s">
        <v>1071</v>
      </c>
      <c r="F289" s="149">
        <f t="shared" si="24"/>
        <v>10</v>
      </c>
      <c r="G289" s="130" t="s">
        <v>1074</v>
      </c>
      <c r="H289" s="130">
        <f t="shared" si="25"/>
        <v>2</v>
      </c>
      <c r="I289" s="130" t="s">
        <v>1075</v>
      </c>
      <c r="J289" s="130">
        <f t="shared" si="26"/>
        <v>1</v>
      </c>
      <c r="K289" s="130" t="s">
        <v>1084</v>
      </c>
      <c r="L289" s="130">
        <f t="shared" si="27"/>
        <v>0</v>
      </c>
      <c r="M289" s="130">
        <v>7</v>
      </c>
      <c r="N289" s="130">
        <v>84447.67</v>
      </c>
      <c r="O289" s="3">
        <v>140.68711666666667</v>
      </c>
      <c r="Q289" s="143">
        <f t="shared" si="28"/>
        <v>151.01469836291184</v>
      </c>
      <c r="R289" s="143">
        <f t="shared" si="29"/>
        <v>7.3408155209510495E-2</v>
      </c>
    </row>
    <row r="290" spans="1:18" x14ac:dyDescent="0.35">
      <c r="A290" s="8">
        <v>3495.45982983364</v>
      </c>
      <c r="B290">
        <v>580</v>
      </c>
      <c r="C290" s="130" t="s">
        <v>1166</v>
      </c>
      <c r="D290" s="130">
        <v>580</v>
      </c>
      <c r="E290" s="130" t="s">
        <v>1071</v>
      </c>
      <c r="F290" s="149">
        <f t="shared" si="24"/>
        <v>10</v>
      </c>
      <c r="G290" s="130" t="s">
        <v>1074</v>
      </c>
      <c r="H290" s="130">
        <f t="shared" si="25"/>
        <v>2</v>
      </c>
      <c r="I290" s="130" t="s">
        <v>1075</v>
      </c>
      <c r="J290" s="130">
        <f t="shared" si="26"/>
        <v>1</v>
      </c>
      <c r="K290" s="130" t="s">
        <v>1083</v>
      </c>
      <c r="L290" s="130">
        <f t="shared" si="27"/>
        <v>1</v>
      </c>
      <c r="M290" s="130">
        <v>7</v>
      </c>
      <c r="N290" s="130">
        <v>72559.42</v>
      </c>
      <c r="O290" s="3">
        <v>120.87015</v>
      </c>
      <c r="Q290" s="143">
        <f t="shared" si="28"/>
        <v>129.64992988886999</v>
      </c>
      <c r="R290" s="143">
        <f t="shared" si="29"/>
        <v>7.2638115273870207E-2</v>
      </c>
    </row>
    <row r="291" spans="1:18" x14ac:dyDescent="0.35">
      <c r="A291" s="8">
        <v>14172.2970393051</v>
      </c>
      <c r="B291">
        <v>580</v>
      </c>
      <c r="C291" s="130" t="s">
        <v>1166</v>
      </c>
      <c r="D291" s="130">
        <v>580</v>
      </c>
      <c r="E291" s="130" t="s">
        <v>1071</v>
      </c>
      <c r="F291" s="149">
        <f t="shared" si="24"/>
        <v>10</v>
      </c>
      <c r="G291" s="130" t="s">
        <v>1074</v>
      </c>
      <c r="H291" s="130">
        <f t="shared" si="25"/>
        <v>2</v>
      </c>
      <c r="I291" s="130" t="s">
        <v>1075</v>
      </c>
      <c r="J291" s="130">
        <f t="shared" si="26"/>
        <v>1</v>
      </c>
      <c r="K291" s="130" t="s">
        <v>1083</v>
      </c>
      <c r="L291" s="130">
        <f t="shared" si="27"/>
        <v>1</v>
      </c>
      <c r="M291" s="130">
        <v>7</v>
      </c>
      <c r="N291" s="130">
        <v>76029.850000000006</v>
      </c>
      <c r="O291" s="3">
        <v>126.64588333333333</v>
      </c>
      <c r="Q291" s="143">
        <f t="shared" si="28"/>
        <v>133.1306156358377</v>
      </c>
      <c r="R291" s="143">
        <f t="shared" si="29"/>
        <v>5.1203656461825009E-2</v>
      </c>
    </row>
    <row r="292" spans="1:18" x14ac:dyDescent="0.35">
      <c r="A292" s="8">
        <v>23954.0527728093</v>
      </c>
      <c r="B292">
        <v>580</v>
      </c>
      <c r="C292" s="130" t="s">
        <v>1166</v>
      </c>
      <c r="D292" s="130">
        <v>580</v>
      </c>
      <c r="E292" s="130" t="s">
        <v>1071</v>
      </c>
      <c r="F292" s="149">
        <f t="shared" si="24"/>
        <v>10</v>
      </c>
      <c r="G292" s="130" t="s">
        <v>1074</v>
      </c>
      <c r="H292" s="130">
        <f t="shared" si="25"/>
        <v>2</v>
      </c>
      <c r="I292" s="130" t="s">
        <v>1075</v>
      </c>
      <c r="J292" s="130">
        <f t="shared" si="26"/>
        <v>1</v>
      </c>
      <c r="K292" s="130" t="s">
        <v>1083</v>
      </c>
      <c r="L292" s="130">
        <f t="shared" si="27"/>
        <v>1</v>
      </c>
      <c r="M292" s="130">
        <v>7</v>
      </c>
      <c r="N292" s="130">
        <v>77591.850000000006</v>
      </c>
      <c r="O292" s="3">
        <v>129.26021666666668</v>
      </c>
      <c r="Q292" s="143">
        <f t="shared" si="28"/>
        <v>136.31950173515224</v>
      </c>
      <c r="R292" s="143">
        <f t="shared" si="29"/>
        <v>5.461297567440937E-2</v>
      </c>
    </row>
    <row r="293" spans="1:18" x14ac:dyDescent="0.35">
      <c r="A293" s="8">
        <v>31081.371963744201</v>
      </c>
      <c r="B293">
        <v>580</v>
      </c>
      <c r="C293" s="130" t="s">
        <v>1166</v>
      </c>
      <c r="D293" s="130">
        <v>580</v>
      </c>
      <c r="E293" s="130" t="s">
        <v>1071</v>
      </c>
      <c r="F293" s="149">
        <f t="shared" si="24"/>
        <v>10</v>
      </c>
      <c r="G293" s="130" t="s">
        <v>1074</v>
      </c>
      <c r="H293" s="130">
        <f t="shared" si="25"/>
        <v>2</v>
      </c>
      <c r="I293" s="130" t="s">
        <v>1075</v>
      </c>
      <c r="J293" s="130">
        <f t="shared" si="26"/>
        <v>1</v>
      </c>
      <c r="K293" s="130" t="s">
        <v>1083</v>
      </c>
      <c r="L293" s="130">
        <f t="shared" si="27"/>
        <v>1</v>
      </c>
      <c r="M293" s="130">
        <v>7</v>
      </c>
      <c r="N293" s="130">
        <v>83034.600000000006</v>
      </c>
      <c r="O293" s="3">
        <v>138.32145</v>
      </c>
      <c r="Q293" s="143">
        <f t="shared" si="28"/>
        <v>138.64303236835977</v>
      </c>
      <c r="R293" s="143">
        <f t="shared" si="29"/>
        <v>2.3248915360543077E-3</v>
      </c>
    </row>
    <row r="294" spans="1:18" x14ac:dyDescent="0.35">
      <c r="A294" s="8">
        <v>45016.2336447989</v>
      </c>
      <c r="B294">
        <v>580</v>
      </c>
      <c r="C294" s="130" t="s">
        <v>1166</v>
      </c>
      <c r="D294" s="130">
        <v>580</v>
      </c>
      <c r="E294" s="130" t="s">
        <v>1071</v>
      </c>
      <c r="F294" s="149">
        <f t="shared" si="24"/>
        <v>10</v>
      </c>
      <c r="G294" s="130" t="s">
        <v>1074</v>
      </c>
      <c r="H294" s="130">
        <f t="shared" si="25"/>
        <v>2</v>
      </c>
      <c r="I294" s="130" t="s">
        <v>1075</v>
      </c>
      <c r="J294" s="130">
        <f t="shared" si="26"/>
        <v>1</v>
      </c>
      <c r="K294" s="130" t="s">
        <v>1083</v>
      </c>
      <c r="L294" s="130">
        <f t="shared" si="27"/>
        <v>1</v>
      </c>
      <c r="M294" s="130">
        <v>7</v>
      </c>
      <c r="N294" s="130">
        <v>82380.149999999994</v>
      </c>
      <c r="O294" s="3">
        <v>137.23876666666666</v>
      </c>
      <c r="Q294" s="143">
        <f t="shared" si="28"/>
        <v>143.1858453276308</v>
      </c>
      <c r="R294" s="143">
        <f t="shared" si="29"/>
        <v>4.333381015736415E-2</v>
      </c>
    </row>
    <row r="295" spans="1:18" x14ac:dyDescent="0.35">
      <c r="A295" s="8">
        <v>54061.366139626101</v>
      </c>
      <c r="B295">
        <v>580</v>
      </c>
      <c r="C295" s="130" t="s">
        <v>1166</v>
      </c>
      <c r="D295" s="130">
        <v>580</v>
      </c>
      <c r="E295" s="130" t="s">
        <v>1071</v>
      </c>
      <c r="F295" s="149">
        <f t="shared" si="24"/>
        <v>10</v>
      </c>
      <c r="G295" s="130" t="s">
        <v>1074</v>
      </c>
      <c r="H295" s="130">
        <f t="shared" si="25"/>
        <v>2</v>
      </c>
      <c r="I295" s="130" t="s">
        <v>1075</v>
      </c>
      <c r="J295" s="130">
        <f t="shared" si="26"/>
        <v>1</v>
      </c>
      <c r="K295" s="130" t="s">
        <v>1083</v>
      </c>
      <c r="L295" s="130">
        <f t="shared" si="27"/>
        <v>1</v>
      </c>
      <c r="M295" s="130">
        <v>7</v>
      </c>
      <c r="N295" s="130">
        <v>83949.56</v>
      </c>
      <c r="O295" s="3">
        <v>139.84991666666667</v>
      </c>
      <c r="Q295" s="143">
        <f t="shared" si="28"/>
        <v>146.13458971105652</v>
      </c>
      <c r="R295" s="143">
        <f t="shared" si="29"/>
        <v>4.4938697098900748E-2</v>
      </c>
    </row>
    <row r="296" spans="1:18" x14ac:dyDescent="0.35">
      <c r="A296" s="8">
        <v>63550.072249703</v>
      </c>
      <c r="B296">
        <v>580</v>
      </c>
      <c r="C296" s="130" t="s">
        <v>1166</v>
      </c>
      <c r="D296" s="130">
        <v>580</v>
      </c>
      <c r="E296" s="130" t="s">
        <v>1071</v>
      </c>
      <c r="F296" s="149">
        <f t="shared" si="24"/>
        <v>10</v>
      </c>
      <c r="G296" s="130" t="s">
        <v>1074</v>
      </c>
      <c r="H296" s="130">
        <f t="shared" si="25"/>
        <v>2</v>
      </c>
      <c r="I296" s="130" t="s">
        <v>1075</v>
      </c>
      <c r="J296" s="130">
        <f t="shared" si="26"/>
        <v>1</v>
      </c>
      <c r="K296" s="130" t="s">
        <v>1083</v>
      </c>
      <c r="L296" s="130">
        <f t="shared" si="27"/>
        <v>1</v>
      </c>
      <c r="M296" s="130">
        <v>7</v>
      </c>
      <c r="N296" s="130">
        <v>85719.55</v>
      </c>
      <c r="O296" s="3">
        <v>142.81598333333332</v>
      </c>
      <c r="Q296" s="143">
        <f t="shared" si="28"/>
        <v>149.22794062261781</v>
      </c>
      <c r="R296" s="143">
        <f t="shared" si="29"/>
        <v>4.4896636494242692E-2</v>
      </c>
    </row>
    <row r="297" spans="1:18" x14ac:dyDescent="0.35">
      <c r="A297" s="8">
        <v>71394.000753582499</v>
      </c>
      <c r="B297">
        <v>580</v>
      </c>
      <c r="C297" s="130" t="s">
        <v>1166</v>
      </c>
      <c r="D297" s="130">
        <v>580</v>
      </c>
      <c r="E297" s="130" t="s">
        <v>1071</v>
      </c>
      <c r="F297" s="149">
        <f t="shared" si="24"/>
        <v>10</v>
      </c>
      <c r="G297" s="130" t="s">
        <v>1074</v>
      </c>
      <c r="H297" s="130">
        <f t="shared" si="25"/>
        <v>2</v>
      </c>
      <c r="I297" s="130" t="s">
        <v>1075</v>
      </c>
      <c r="J297" s="130">
        <f t="shared" si="26"/>
        <v>1</v>
      </c>
      <c r="K297" s="130" t="s">
        <v>1083</v>
      </c>
      <c r="L297" s="130">
        <f t="shared" si="27"/>
        <v>1</v>
      </c>
      <c r="M297" s="130">
        <v>7</v>
      </c>
      <c r="N297" s="130">
        <v>86186.08</v>
      </c>
      <c r="O297" s="3">
        <v>143.61016666666669</v>
      </c>
      <c r="Q297" s="143">
        <f t="shared" si="28"/>
        <v>151.78508836291186</v>
      </c>
      <c r="R297" s="143">
        <f t="shared" si="29"/>
        <v>5.6924393906038429E-2</v>
      </c>
    </row>
    <row r="298" spans="1:18" x14ac:dyDescent="0.35">
      <c r="A298" s="8">
        <v>3495.45982983364</v>
      </c>
      <c r="B298">
        <v>580</v>
      </c>
      <c r="C298" s="130" t="s">
        <v>1166</v>
      </c>
      <c r="D298" s="130">
        <v>580</v>
      </c>
      <c r="E298" s="130" t="s">
        <v>1071</v>
      </c>
      <c r="F298" s="149">
        <f t="shared" si="24"/>
        <v>10</v>
      </c>
      <c r="G298" s="130" t="s">
        <v>1074</v>
      </c>
      <c r="H298" s="130">
        <f t="shared" si="25"/>
        <v>2</v>
      </c>
      <c r="I298" s="130" t="s">
        <v>1075</v>
      </c>
      <c r="J298" s="130">
        <f t="shared" si="26"/>
        <v>1</v>
      </c>
      <c r="K298" s="130" t="s">
        <v>1084</v>
      </c>
      <c r="L298" s="130">
        <f t="shared" si="27"/>
        <v>0</v>
      </c>
      <c r="M298" s="130">
        <v>7</v>
      </c>
      <c r="N298" s="130">
        <v>74247.69</v>
      </c>
      <c r="O298" s="3">
        <v>123.6588</v>
      </c>
      <c r="Q298" s="143">
        <f t="shared" si="28"/>
        <v>128.87953988887</v>
      </c>
      <c r="R298" s="143">
        <f t="shared" si="29"/>
        <v>4.2218911139926929E-2</v>
      </c>
    </row>
    <row r="299" spans="1:18" x14ac:dyDescent="0.35">
      <c r="A299" s="8">
        <v>14172.2970393051</v>
      </c>
      <c r="B299">
        <v>580</v>
      </c>
      <c r="C299" s="130" t="s">
        <v>1166</v>
      </c>
      <c r="D299" s="130">
        <v>580</v>
      </c>
      <c r="E299" s="130" t="s">
        <v>1071</v>
      </c>
      <c r="F299" s="149">
        <f t="shared" si="24"/>
        <v>10</v>
      </c>
      <c r="G299" s="130" t="s">
        <v>1074</v>
      </c>
      <c r="H299" s="130">
        <f t="shared" si="25"/>
        <v>2</v>
      </c>
      <c r="I299" s="130" t="s">
        <v>1075</v>
      </c>
      <c r="J299" s="130">
        <f t="shared" si="26"/>
        <v>1</v>
      </c>
      <c r="K299" s="130" t="s">
        <v>1084</v>
      </c>
      <c r="L299" s="130">
        <f t="shared" si="27"/>
        <v>0</v>
      </c>
      <c r="M299" s="130">
        <v>7</v>
      </c>
      <c r="N299" s="130">
        <v>77208</v>
      </c>
      <c r="O299" s="3">
        <v>128.60478333333333</v>
      </c>
      <c r="Q299" s="143">
        <f t="shared" si="28"/>
        <v>132.36022563583771</v>
      </c>
      <c r="R299" s="143">
        <f t="shared" si="29"/>
        <v>2.9201420080702478E-2</v>
      </c>
    </row>
    <row r="300" spans="1:18" x14ac:dyDescent="0.35">
      <c r="A300" s="8">
        <v>23954.0527728093</v>
      </c>
      <c r="B300">
        <v>580</v>
      </c>
      <c r="C300" s="130" t="s">
        <v>1166</v>
      </c>
      <c r="D300" s="130">
        <v>580</v>
      </c>
      <c r="E300" s="130" t="s">
        <v>1071</v>
      </c>
      <c r="F300" s="149">
        <f t="shared" si="24"/>
        <v>10</v>
      </c>
      <c r="G300" s="130" t="s">
        <v>1074</v>
      </c>
      <c r="H300" s="130">
        <f t="shared" si="25"/>
        <v>2</v>
      </c>
      <c r="I300" s="130" t="s">
        <v>1075</v>
      </c>
      <c r="J300" s="130">
        <f t="shared" si="26"/>
        <v>1</v>
      </c>
      <c r="K300" s="130" t="s">
        <v>1084</v>
      </c>
      <c r="L300" s="130">
        <f t="shared" si="27"/>
        <v>0</v>
      </c>
      <c r="M300" s="130">
        <v>7</v>
      </c>
      <c r="N300" s="130">
        <v>78246.89</v>
      </c>
      <c r="O300" s="3">
        <v>130.33796666666666</v>
      </c>
      <c r="Q300" s="143">
        <f t="shared" si="28"/>
        <v>135.54911173515228</v>
      </c>
      <c r="R300" s="143">
        <f t="shared" si="29"/>
        <v>3.9981788896652715E-2</v>
      </c>
    </row>
    <row r="301" spans="1:18" x14ac:dyDescent="0.35">
      <c r="A301" s="8">
        <v>31081.371963744201</v>
      </c>
      <c r="B301">
        <v>580</v>
      </c>
      <c r="C301" s="130" t="s">
        <v>1166</v>
      </c>
      <c r="D301" s="130">
        <v>580</v>
      </c>
      <c r="E301" s="130" t="s">
        <v>1071</v>
      </c>
      <c r="F301" s="149">
        <f t="shared" si="24"/>
        <v>10</v>
      </c>
      <c r="G301" s="130" t="s">
        <v>1074</v>
      </c>
      <c r="H301" s="130">
        <f t="shared" si="25"/>
        <v>2</v>
      </c>
      <c r="I301" s="130" t="s">
        <v>1075</v>
      </c>
      <c r="J301" s="130">
        <f t="shared" si="26"/>
        <v>1</v>
      </c>
      <c r="K301" s="130" t="s">
        <v>1084</v>
      </c>
      <c r="L301" s="130">
        <f t="shared" si="27"/>
        <v>0</v>
      </c>
      <c r="M301" s="130">
        <v>7</v>
      </c>
      <c r="N301" s="130">
        <v>82271.19</v>
      </c>
      <c r="O301" s="3">
        <v>137.04408333333333</v>
      </c>
      <c r="Q301" s="143">
        <f t="shared" si="28"/>
        <v>137.87264236835978</v>
      </c>
      <c r="R301" s="143">
        <f t="shared" si="29"/>
        <v>6.0459307317275446E-3</v>
      </c>
    </row>
    <row r="302" spans="1:18" x14ac:dyDescent="0.35">
      <c r="A302" s="8">
        <v>45016.2336447989</v>
      </c>
      <c r="B302">
        <v>580</v>
      </c>
      <c r="C302" s="130" t="s">
        <v>1166</v>
      </c>
      <c r="D302" s="130">
        <v>580</v>
      </c>
      <c r="E302" s="130" t="s">
        <v>1071</v>
      </c>
      <c r="F302" s="149">
        <f t="shared" si="24"/>
        <v>10</v>
      </c>
      <c r="G302" s="130" t="s">
        <v>1074</v>
      </c>
      <c r="H302" s="130">
        <f t="shared" si="25"/>
        <v>2</v>
      </c>
      <c r="I302" s="130" t="s">
        <v>1075</v>
      </c>
      <c r="J302" s="130">
        <f t="shared" si="26"/>
        <v>1</v>
      </c>
      <c r="K302" s="130" t="s">
        <v>1084</v>
      </c>
      <c r="L302" s="130">
        <f t="shared" si="27"/>
        <v>0</v>
      </c>
      <c r="M302" s="130">
        <v>7</v>
      </c>
      <c r="N302" s="130">
        <v>81901.45</v>
      </c>
      <c r="O302" s="3">
        <v>136.43173333333331</v>
      </c>
      <c r="Q302" s="143">
        <f t="shared" si="28"/>
        <v>142.41545532763081</v>
      </c>
      <c r="R302" s="143">
        <f t="shared" si="29"/>
        <v>4.3858725885113081E-2</v>
      </c>
    </row>
    <row r="303" spans="1:18" x14ac:dyDescent="0.35">
      <c r="A303" s="8">
        <v>54061.366139626101</v>
      </c>
      <c r="B303">
        <v>580</v>
      </c>
      <c r="C303" s="130" t="s">
        <v>1166</v>
      </c>
      <c r="D303" s="130">
        <v>580</v>
      </c>
      <c r="E303" s="130" t="s">
        <v>1071</v>
      </c>
      <c r="F303" s="149">
        <f t="shared" si="24"/>
        <v>10</v>
      </c>
      <c r="G303" s="130" t="s">
        <v>1074</v>
      </c>
      <c r="H303" s="130">
        <f t="shared" si="25"/>
        <v>2</v>
      </c>
      <c r="I303" s="130" t="s">
        <v>1075</v>
      </c>
      <c r="J303" s="130">
        <f t="shared" si="26"/>
        <v>1</v>
      </c>
      <c r="K303" s="130" t="s">
        <v>1084</v>
      </c>
      <c r="L303" s="130">
        <f t="shared" si="27"/>
        <v>0</v>
      </c>
      <c r="M303" s="130">
        <v>7</v>
      </c>
      <c r="N303" s="130">
        <v>82866.53</v>
      </c>
      <c r="O303" s="3">
        <v>138.03156666666666</v>
      </c>
      <c r="Q303" s="143">
        <f t="shared" si="28"/>
        <v>145.36419971105653</v>
      </c>
      <c r="R303" s="143">
        <f t="shared" si="29"/>
        <v>5.3122870524953791E-2</v>
      </c>
    </row>
    <row r="304" spans="1:18" x14ac:dyDescent="0.35">
      <c r="A304" s="8">
        <v>63550.072249703</v>
      </c>
      <c r="B304">
        <v>580</v>
      </c>
      <c r="C304" s="130" t="s">
        <v>1166</v>
      </c>
      <c r="D304" s="130">
        <v>580</v>
      </c>
      <c r="E304" s="130" t="s">
        <v>1071</v>
      </c>
      <c r="F304" s="149">
        <f t="shared" si="24"/>
        <v>10</v>
      </c>
      <c r="G304" s="130" t="s">
        <v>1074</v>
      </c>
      <c r="H304" s="130">
        <f t="shared" si="25"/>
        <v>2</v>
      </c>
      <c r="I304" s="130" t="s">
        <v>1075</v>
      </c>
      <c r="J304" s="130">
        <f t="shared" si="26"/>
        <v>1</v>
      </c>
      <c r="K304" s="130" t="s">
        <v>1084</v>
      </c>
      <c r="L304" s="130">
        <f t="shared" si="27"/>
        <v>0</v>
      </c>
      <c r="M304" s="130">
        <v>7</v>
      </c>
      <c r="N304" s="130">
        <v>84309.77</v>
      </c>
      <c r="O304" s="3">
        <v>140.44279999999998</v>
      </c>
      <c r="Q304" s="143">
        <f t="shared" si="28"/>
        <v>148.45755062261782</v>
      </c>
      <c r="R304" s="143">
        <f t="shared" si="29"/>
        <v>5.7067721681836492E-2</v>
      </c>
    </row>
    <row r="305" spans="1:18" x14ac:dyDescent="0.35">
      <c r="A305" s="8">
        <v>71394.000753582499</v>
      </c>
      <c r="B305">
        <v>580</v>
      </c>
      <c r="C305" s="130" t="s">
        <v>1166</v>
      </c>
      <c r="D305" s="130">
        <v>580</v>
      </c>
      <c r="E305" s="130" t="s">
        <v>1071</v>
      </c>
      <c r="F305" s="149">
        <f t="shared" si="24"/>
        <v>10</v>
      </c>
      <c r="G305" s="130" t="s">
        <v>1074</v>
      </c>
      <c r="H305" s="130">
        <f t="shared" si="25"/>
        <v>2</v>
      </c>
      <c r="I305" s="130" t="s">
        <v>1075</v>
      </c>
      <c r="J305" s="130">
        <f t="shared" si="26"/>
        <v>1</v>
      </c>
      <c r="K305" s="130" t="s">
        <v>1084</v>
      </c>
      <c r="L305" s="130">
        <f t="shared" si="27"/>
        <v>0</v>
      </c>
      <c r="M305" s="130">
        <v>7</v>
      </c>
      <c r="N305" s="130">
        <v>84400.31</v>
      </c>
      <c r="O305" s="3">
        <v>140.61171666666667</v>
      </c>
      <c r="Q305" s="143">
        <f t="shared" si="28"/>
        <v>151.01469836291184</v>
      </c>
      <c r="R305" s="143">
        <f t="shared" si="29"/>
        <v>7.3983747178810289E-2</v>
      </c>
    </row>
    <row r="306" spans="1:18" x14ac:dyDescent="0.35">
      <c r="A306" s="8">
        <v>3495.45982983364</v>
      </c>
      <c r="B306">
        <v>580</v>
      </c>
      <c r="C306" s="130" t="s">
        <v>1166</v>
      </c>
      <c r="D306" s="130">
        <v>580</v>
      </c>
      <c r="E306" s="130" t="s">
        <v>1071</v>
      </c>
      <c r="F306" s="149">
        <f t="shared" si="24"/>
        <v>10</v>
      </c>
      <c r="G306" s="130" t="s">
        <v>1074</v>
      </c>
      <c r="H306" s="130">
        <f t="shared" si="25"/>
        <v>2</v>
      </c>
      <c r="I306" s="130" t="s">
        <v>1075</v>
      </c>
      <c r="J306" s="130">
        <f t="shared" si="26"/>
        <v>1</v>
      </c>
      <c r="K306" s="130" t="s">
        <v>1083</v>
      </c>
      <c r="L306" s="130">
        <f t="shared" si="27"/>
        <v>1</v>
      </c>
      <c r="M306" s="130">
        <v>7</v>
      </c>
      <c r="N306" s="130">
        <v>72568.38</v>
      </c>
      <c r="O306" s="3">
        <v>120.88613333333332</v>
      </c>
      <c r="Q306" s="143">
        <f t="shared" si="28"/>
        <v>129.64992988886999</v>
      </c>
      <c r="R306" s="143">
        <f t="shared" si="29"/>
        <v>7.2496293113877952E-2</v>
      </c>
    </row>
    <row r="307" spans="1:18" x14ac:dyDescent="0.35">
      <c r="A307" s="8">
        <v>14172.2970393051</v>
      </c>
      <c r="B307">
        <v>580</v>
      </c>
      <c r="C307" s="130" t="s">
        <v>1166</v>
      </c>
      <c r="D307" s="130">
        <v>580</v>
      </c>
      <c r="E307" s="130" t="s">
        <v>1071</v>
      </c>
      <c r="F307" s="149">
        <f t="shared" si="24"/>
        <v>10</v>
      </c>
      <c r="G307" s="130" t="s">
        <v>1074</v>
      </c>
      <c r="H307" s="130">
        <f t="shared" si="25"/>
        <v>2</v>
      </c>
      <c r="I307" s="130" t="s">
        <v>1075</v>
      </c>
      <c r="J307" s="130">
        <f t="shared" si="26"/>
        <v>1</v>
      </c>
      <c r="K307" s="130" t="s">
        <v>1083</v>
      </c>
      <c r="L307" s="130">
        <f t="shared" si="27"/>
        <v>1</v>
      </c>
      <c r="M307" s="130">
        <v>7</v>
      </c>
      <c r="N307" s="130">
        <v>75908.69</v>
      </c>
      <c r="O307" s="3">
        <v>126.44745</v>
      </c>
      <c r="Q307" s="143">
        <f t="shared" si="28"/>
        <v>133.1306156358377</v>
      </c>
      <c r="R307" s="143">
        <f t="shared" si="29"/>
        <v>5.2853304956625768E-2</v>
      </c>
    </row>
    <row r="308" spans="1:18" x14ac:dyDescent="0.35">
      <c r="A308" s="8">
        <v>23954.0527728093</v>
      </c>
      <c r="B308">
        <v>580</v>
      </c>
      <c r="C308" s="130" t="s">
        <v>1166</v>
      </c>
      <c r="D308" s="130">
        <v>580</v>
      </c>
      <c r="E308" s="130" t="s">
        <v>1071</v>
      </c>
      <c r="F308" s="149">
        <f t="shared" si="24"/>
        <v>10</v>
      </c>
      <c r="G308" s="130" t="s">
        <v>1074</v>
      </c>
      <c r="H308" s="130">
        <f t="shared" si="25"/>
        <v>2</v>
      </c>
      <c r="I308" s="130" t="s">
        <v>1075</v>
      </c>
      <c r="J308" s="130">
        <f t="shared" si="26"/>
        <v>1</v>
      </c>
      <c r="K308" s="130" t="s">
        <v>1083</v>
      </c>
      <c r="L308" s="130">
        <f t="shared" si="27"/>
        <v>1</v>
      </c>
      <c r="M308" s="130">
        <v>7</v>
      </c>
      <c r="N308" s="130">
        <v>77494.55</v>
      </c>
      <c r="O308" s="3">
        <v>129.09795</v>
      </c>
      <c r="Q308" s="143">
        <f t="shared" si="28"/>
        <v>136.31950173515224</v>
      </c>
      <c r="R308" s="143">
        <f t="shared" si="29"/>
        <v>5.5938546933953948E-2</v>
      </c>
    </row>
    <row r="309" spans="1:18" x14ac:dyDescent="0.35">
      <c r="A309" s="8">
        <v>31081.371963744201</v>
      </c>
      <c r="B309">
        <v>580</v>
      </c>
      <c r="C309" s="130" t="s">
        <v>1166</v>
      </c>
      <c r="D309" s="130">
        <v>580</v>
      </c>
      <c r="E309" s="130" t="s">
        <v>1071</v>
      </c>
      <c r="F309" s="149">
        <f t="shared" si="24"/>
        <v>10</v>
      </c>
      <c r="G309" s="130" t="s">
        <v>1074</v>
      </c>
      <c r="H309" s="130">
        <f t="shared" si="25"/>
        <v>2</v>
      </c>
      <c r="I309" s="130" t="s">
        <v>1075</v>
      </c>
      <c r="J309" s="130">
        <f t="shared" si="26"/>
        <v>1</v>
      </c>
      <c r="K309" s="130" t="s">
        <v>1083</v>
      </c>
      <c r="L309" s="130">
        <f t="shared" si="27"/>
        <v>1</v>
      </c>
      <c r="M309" s="130">
        <v>7</v>
      </c>
      <c r="N309" s="130">
        <v>82918.649999999994</v>
      </c>
      <c r="O309" s="3">
        <v>138.13293333333331</v>
      </c>
      <c r="Q309" s="143">
        <f t="shared" si="28"/>
        <v>138.64303236835977</v>
      </c>
      <c r="R309" s="143">
        <f t="shared" si="29"/>
        <v>3.6928125879693852E-3</v>
      </c>
    </row>
    <row r="310" spans="1:18" x14ac:dyDescent="0.35">
      <c r="A310" s="8">
        <v>45016.2336447989</v>
      </c>
      <c r="B310">
        <v>580</v>
      </c>
      <c r="C310" s="130" t="s">
        <v>1166</v>
      </c>
      <c r="D310" s="130">
        <v>580</v>
      </c>
      <c r="E310" s="130" t="s">
        <v>1071</v>
      </c>
      <c r="F310" s="149">
        <f t="shared" si="24"/>
        <v>10</v>
      </c>
      <c r="G310" s="130" t="s">
        <v>1074</v>
      </c>
      <c r="H310" s="130">
        <f t="shared" si="25"/>
        <v>2</v>
      </c>
      <c r="I310" s="130" t="s">
        <v>1075</v>
      </c>
      <c r="J310" s="130">
        <f t="shared" si="26"/>
        <v>1</v>
      </c>
      <c r="K310" s="130" t="s">
        <v>1083</v>
      </c>
      <c r="L310" s="130">
        <f t="shared" si="27"/>
        <v>1</v>
      </c>
      <c r="M310" s="130">
        <v>7</v>
      </c>
      <c r="N310" s="130">
        <v>82212.899999999994</v>
      </c>
      <c r="O310" s="3">
        <v>136.9658</v>
      </c>
      <c r="Q310" s="143">
        <f t="shared" si="28"/>
        <v>143.1858453276308</v>
      </c>
      <c r="R310" s="143">
        <f t="shared" si="29"/>
        <v>4.5413127420354638E-2</v>
      </c>
    </row>
    <row r="311" spans="1:18" x14ac:dyDescent="0.35">
      <c r="A311" s="8">
        <v>54061.366139626101</v>
      </c>
      <c r="B311">
        <v>580</v>
      </c>
      <c r="C311" s="130" t="s">
        <v>1166</v>
      </c>
      <c r="D311" s="130">
        <v>580</v>
      </c>
      <c r="E311" s="130" t="s">
        <v>1071</v>
      </c>
      <c r="F311" s="149">
        <f t="shared" si="24"/>
        <v>10</v>
      </c>
      <c r="G311" s="130" t="s">
        <v>1074</v>
      </c>
      <c r="H311" s="130">
        <f t="shared" si="25"/>
        <v>2</v>
      </c>
      <c r="I311" s="130" t="s">
        <v>1075</v>
      </c>
      <c r="J311" s="130">
        <f t="shared" si="26"/>
        <v>1</v>
      </c>
      <c r="K311" s="130" t="s">
        <v>1083</v>
      </c>
      <c r="L311" s="130">
        <f t="shared" si="27"/>
        <v>1</v>
      </c>
      <c r="M311" s="130">
        <v>7</v>
      </c>
      <c r="N311" s="130">
        <v>83729.710000000006</v>
      </c>
      <c r="O311" s="3">
        <v>139.4855</v>
      </c>
      <c r="Q311" s="143">
        <f t="shared" si="28"/>
        <v>146.13458971105652</v>
      </c>
      <c r="R311" s="143">
        <f t="shared" si="29"/>
        <v>4.7668680336354186E-2</v>
      </c>
    </row>
    <row r="312" spans="1:18" x14ac:dyDescent="0.35">
      <c r="A312" s="8">
        <v>63550.072249703</v>
      </c>
      <c r="B312">
        <v>580</v>
      </c>
      <c r="C312" s="130" t="s">
        <v>1166</v>
      </c>
      <c r="D312" s="130">
        <v>580</v>
      </c>
      <c r="E312" s="130" t="s">
        <v>1071</v>
      </c>
      <c r="F312" s="149">
        <f t="shared" si="24"/>
        <v>10</v>
      </c>
      <c r="G312" s="130" t="s">
        <v>1074</v>
      </c>
      <c r="H312" s="130">
        <f t="shared" si="25"/>
        <v>2</v>
      </c>
      <c r="I312" s="130" t="s">
        <v>1075</v>
      </c>
      <c r="J312" s="130">
        <f t="shared" si="26"/>
        <v>1</v>
      </c>
      <c r="K312" s="130" t="s">
        <v>1083</v>
      </c>
      <c r="L312" s="130">
        <f t="shared" si="27"/>
        <v>1</v>
      </c>
      <c r="M312" s="130">
        <v>7</v>
      </c>
      <c r="N312" s="130">
        <v>85777.21</v>
      </c>
      <c r="O312" s="3">
        <v>142.90413333333333</v>
      </c>
      <c r="Q312" s="143">
        <f t="shared" si="28"/>
        <v>149.22794062261781</v>
      </c>
      <c r="R312" s="143">
        <f t="shared" si="29"/>
        <v>4.4252095035864247E-2</v>
      </c>
    </row>
    <row r="313" spans="1:18" x14ac:dyDescent="0.35">
      <c r="A313" s="8">
        <v>71394.000753582499</v>
      </c>
      <c r="B313">
        <v>580</v>
      </c>
      <c r="C313" s="130" t="s">
        <v>1166</v>
      </c>
      <c r="D313" s="130">
        <v>580</v>
      </c>
      <c r="E313" s="130" t="s">
        <v>1071</v>
      </c>
      <c r="F313" s="149">
        <f t="shared" si="24"/>
        <v>10</v>
      </c>
      <c r="G313" s="130" t="s">
        <v>1074</v>
      </c>
      <c r="H313" s="130">
        <f t="shared" si="25"/>
        <v>2</v>
      </c>
      <c r="I313" s="130" t="s">
        <v>1075</v>
      </c>
      <c r="J313" s="130">
        <f t="shared" si="26"/>
        <v>1</v>
      </c>
      <c r="K313" s="130" t="s">
        <v>1083</v>
      </c>
      <c r="L313" s="130">
        <f t="shared" si="27"/>
        <v>1</v>
      </c>
      <c r="M313" s="130">
        <v>7</v>
      </c>
      <c r="N313" s="130">
        <v>86350.07</v>
      </c>
      <c r="O313" s="3">
        <v>143.8732</v>
      </c>
      <c r="Q313" s="143">
        <f t="shared" si="28"/>
        <v>151.78508836291186</v>
      </c>
      <c r="R313" s="143">
        <f t="shared" si="29"/>
        <v>5.4992092779696744E-2</v>
      </c>
    </row>
    <row r="314" spans="1:18" x14ac:dyDescent="0.35">
      <c r="A314" s="8">
        <v>3495.45982983364</v>
      </c>
      <c r="B314">
        <v>580</v>
      </c>
      <c r="C314" s="130" t="s">
        <v>1166</v>
      </c>
      <c r="D314" s="130">
        <v>580</v>
      </c>
      <c r="E314" s="130" t="s">
        <v>1071</v>
      </c>
      <c r="F314" s="149">
        <f t="shared" si="24"/>
        <v>10</v>
      </c>
      <c r="G314" s="130" t="s">
        <v>1074</v>
      </c>
      <c r="H314" s="130">
        <f t="shared" si="25"/>
        <v>2</v>
      </c>
      <c r="I314" s="130" t="s">
        <v>1075</v>
      </c>
      <c r="J314" s="130">
        <f t="shared" si="26"/>
        <v>1</v>
      </c>
      <c r="K314" s="130" t="s">
        <v>1084</v>
      </c>
      <c r="L314" s="130">
        <f t="shared" si="27"/>
        <v>0</v>
      </c>
      <c r="M314" s="130">
        <v>7</v>
      </c>
      <c r="N314" s="130">
        <v>74077.399999999994</v>
      </c>
      <c r="O314" s="3">
        <v>123.38346666666666</v>
      </c>
      <c r="Q314" s="143">
        <f t="shared" si="28"/>
        <v>128.87953988887</v>
      </c>
      <c r="R314" s="143">
        <f t="shared" si="29"/>
        <v>4.4544649057815411E-2</v>
      </c>
    </row>
    <row r="315" spans="1:18" x14ac:dyDescent="0.35">
      <c r="A315" s="8">
        <v>14172.2970393051</v>
      </c>
      <c r="B315">
        <v>580</v>
      </c>
      <c r="C315" s="130" t="s">
        <v>1166</v>
      </c>
      <c r="D315" s="130">
        <v>580</v>
      </c>
      <c r="E315" s="130" t="s">
        <v>1071</v>
      </c>
      <c r="F315" s="149">
        <f t="shared" si="24"/>
        <v>10</v>
      </c>
      <c r="G315" s="130" t="s">
        <v>1074</v>
      </c>
      <c r="H315" s="130">
        <f t="shared" si="25"/>
        <v>2</v>
      </c>
      <c r="I315" s="130" t="s">
        <v>1075</v>
      </c>
      <c r="J315" s="130">
        <f t="shared" si="26"/>
        <v>1</v>
      </c>
      <c r="K315" s="130" t="s">
        <v>1084</v>
      </c>
      <c r="L315" s="130">
        <f t="shared" si="27"/>
        <v>0</v>
      </c>
      <c r="M315" s="130">
        <v>7</v>
      </c>
      <c r="N315" s="130">
        <v>77046.7</v>
      </c>
      <c r="O315" s="3">
        <v>128.34195</v>
      </c>
      <c r="Q315" s="143">
        <f t="shared" si="28"/>
        <v>132.36022563583771</v>
      </c>
      <c r="R315" s="143">
        <f t="shared" si="29"/>
        <v>3.1309136535931703E-2</v>
      </c>
    </row>
    <row r="316" spans="1:18" x14ac:dyDescent="0.35">
      <c r="A316" s="8">
        <v>23954.0527728093</v>
      </c>
      <c r="B316">
        <v>580</v>
      </c>
      <c r="C316" s="130" t="s">
        <v>1166</v>
      </c>
      <c r="D316" s="130">
        <v>580</v>
      </c>
      <c r="E316" s="130" t="s">
        <v>1071</v>
      </c>
      <c r="F316" s="149">
        <f t="shared" si="24"/>
        <v>10</v>
      </c>
      <c r="G316" s="130" t="s">
        <v>1074</v>
      </c>
      <c r="H316" s="130">
        <f t="shared" si="25"/>
        <v>2</v>
      </c>
      <c r="I316" s="130" t="s">
        <v>1075</v>
      </c>
      <c r="J316" s="130">
        <f t="shared" si="26"/>
        <v>1</v>
      </c>
      <c r="K316" s="130" t="s">
        <v>1084</v>
      </c>
      <c r="L316" s="130">
        <f t="shared" si="27"/>
        <v>0</v>
      </c>
      <c r="M316" s="130">
        <v>7</v>
      </c>
      <c r="N316" s="130">
        <v>78106.11</v>
      </c>
      <c r="O316" s="3">
        <v>130.11600000000001</v>
      </c>
      <c r="Q316" s="143">
        <f t="shared" si="28"/>
        <v>135.54911173515228</v>
      </c>
      <c r="R316" s="143">
        <f t="shared" si="29"/>
        <v>4.1755908075503889E-2</v>
      </c>
    </row>
    <row r="317" spans="1:18" x14ac:dyDescent="0.35">
      <c r="A317" s="8">
        <v>31081.371963744201</v>
      </c>
      <c r="B317">
        <v>580</v>
      </c>
      <c r="C317" s="130" t="s">
        <v>1166</v>
      </c>
      <c r="D317" s="130">
        <v>580</v>
      </c>
      <c r="E317" s="130" t="s">
        <v>1071</v>
      </c>
      <c r="F317" s="149">
        <f t="shared" si="24"/>
        <v>10</v>
      </c>
      <c r="G317" s="130" t="s">
        <v>1074</v>
      </c>
      <c r="H317" s="130">
        <f t="shared" si="25"/>
        <v>2</v>
      </c>
      <c r="I317" s="130" t="s">
        <v>1075</v>
      </c>
      <c r="J317" s="130">
        <f t="shared" si="26"/>
        <v>1</v>
      </c>
      <c r="K317" s="130" t="s">
        <v>1084</v>
      </c>
      <c r="L317" s="130">
        <f t="shared" si="27"/>
        <v>0</v>
      </c>
      <c r="M317" s="130">
        <v>7</v>
      </c>
      <c r="N317" s="130">
        <v>82219.5</v>
      </c>
      <c r="O317" s="3">
        <v>136.95031666666668</v>
      </c>
      <c r="Q317" s="143">
        <f t="shared" si="28"/>
        <v>137.87264236835978</v>
      </c>
      <c r="R317" s="143">
        <f t="shared" si="29"/>
        <v>6.7347467617617784E-3</v>
      </c>
    </row>
    <row r="318" spans="1:18" x14ac:dyDescent="0.35">
      <c r="A318" s="8">
        <v>45016.2336447989</v>
      </c>
      <c r="B318">
        <v>580</v>
      </c>
      <c r="C318" s="130" t="s">
        <v>1166</v>
      </c>
      <c r="D318" s="130">
        <v>580</v>
      </c>
      <c r="E318" s="130" t="s">
        <v>1071</v>
      </c>
      <c r="F318" s="149">
        <f t="shared" si="24"/>
        <v>10</v>
      </c>
      <c r="G318" s="130" t="s">
        <v>1074</v>
      </c>
      <c r="H318" s="130">
        <f t="shared" si="25"/>
        <v>2</v>
      </c>
      <c r="I318" s="130" t="s">
        <v>1075</v>
      </c>
      <c r="J318" s="130">
        <f t="shared" si="26"/>
        <v>1</v>
      </c>
      <c r="K318" s="130" t="s">
        <v>1084</v>
      </c>
      <c r="L318" s="130">
        <f t="shared" si="27"/>
        <v>0</v>
      </c>
      <c r="M318" s="130">
        <v>7</v>
      </c>
      <c r="N318" s="130">
        <v>81754.880000000005</v>
      </c>
      <c r="O318" s="3">
        <v>136.19425000000001</v>
      </c>
      <c r="Q318" s="143">
        <f t="shared" si="28"/>
        <v>142.41545532763081</v>
      </c>
      <c r="R318" s="143">
        <f t="shared" si="29"/>
        <v>4.5678913226004703E-2</v>
      </c>
    </row>
    <row r="319" spans="1:18" x14ac:dyDescent="0.35">
      <c r="A319" s="8">
        <v>54061.366139626101</v>
      </c>
      <c r="B319">
        <v>580</v>
      </c>
      <c r="C319" s="130" t="s">
        <v>1166</v>
      </c>
      <c r="D319" s="130">
        <v>580</v>
      </c>
      <c r="E319" s="130" t="s">
        <v>1071</v>
      </c>
      <c r="F319" s="149">
        <f t="shared" si="24"/>
        <v>10</v>
      </c>
      <c r="G319" s="130" t="s">
        <v>1074</v>
      </c>
      <c r="H319" s="130">
        <f t="shared" si="25"/>
        <v>2</v>
      </c>
      <c r="I319" s="130" t="s">
        <v>1075</v>
      </c>
      <c r="J319" s="130">
        <f t="shared" si="26"/>
        <v>1</v>
      </c>
      <c r="K319" s="130" t="s">
        <v>1084</v>
      </c>
      <c r="L319" s="130">
        <f t="shared" si="27"/>
        <v>0</v>
      </c>
      <c r="M319" s="130">
        <v>7</v>
      </c>
      <c r="N319" s="130">
        <v>82685.119999999995</v>
      </c>
      <c r="O319" s="3">
        <v>137.74583333333334</v>
      </c>
      <c r="Q319" s="143">
        <f t="shared" si="28"/>
        <v>145.36419971105653</v>
      </c>
      <c r="R319" s="143">
        <f t="shared" si="29"/>
        <v>5.5307417969495898E-2</v>
      </c>
    </row>
    <row r="320" spans="1:18" x14ac:dyDescent="0.35">
      <c r="A320" s="8">
        <v>63550.072249703</v>
      </c>
      <c r="B320">
        <v>580</v>
      </c>
      <c r="C320" s="130" t="s">
        <v>1166</v>
      </c>
      <c r="D320" s="130">
        <v>580</v>
      </c>
      <c r="E320" s="130" t="s">
        <v>1071</v>
      </c>
      <c r="F320" s="149">
        <f t="shared" si="24"/>
        <v>10</v>
      </c>
      <c r="G320" s="130" t="s">
        <v>1074</v>
      </c>
      <c r="H320" s="130">
        <f t="shared" si="25"/>
        <v>2</v>
      </c>
      <c r="I320" s="130" t="s">
        <v>1075</v>
      </c>
      <c r="J320" s="130">
        <f t="shared" si="26"/>
        <v>1</v>
      </c>
      <c r="K320" s="130" t="s">
        <v>1084</v>
      </c>
      <c r="L320" s="130">
        <f t="shared" si="27"/>
        <v>0</v>
      </c>
      <c r="M320" s="130">
        <v>7</v>
      </c>
      <c r="N320" s="130">
        <v>84398.69</v>
      </c>
      <c r="O320" s="3">
        <v>140.5814</v>
      </c>
      <c r="Q320" s="143">
        <f t="shared" si="28"/>
        <v>148.45755062261782</v>
      </c>
      <c r="R320" s="143">
        <f t="shared" si="29"/>
        <v>5.6025552616618013E-2</v>
      </c>
    </row>
    <row r="321" spans="1:18" x14ac:dyDescent="0.35">
      <c r="A321" s="8">
        <v>71394.000753582499</v>
      </c>
      <c r="B321">
        <v>580</v>
      </c>
      <c r="C321" s="130" t="s">
        <v>1166</v>
      </c>
      <c r="D321" s="130">
        <v>580</v>
      </c>
      <c r="E321" s="130" t="s">
        <v>1071</v>
      </c>
      <c r="F321" s="149">
        <f t="shared" si="24"/>
        <v>10</v>
      </c>
      <c r="G321" s="130" t="s">
        <v>1074</v>
      </c>
      <c r="H321" s="130">
        <f t="shared" si="25"/>
        <v>2</v>
      </c>
      <c r="I321" s="130" t="s">
        <v>1075</v>
      </c>
      <c r="J321" s="130">
        <f t="shared" si="26"/>
        <v>1</v>
      </c>
      <c r="K321" s="130" t="s">
        <v>1084</v>
      </c>
      <c r="L321" s="130">
        <f t="shared" si="27"/>
        <v>0</v>
      </c>
      <c r="M321" s="130">
        <v>7</v>
      </c>
      <c r="N321" s="130">
        <v>84661.86</v>
      </c>
      <c r="O321" s="3">
        <v>141.03575000000001</v>
      </c>
      <c r="Q321" s="143">
        <f t="shared" si="28"/>
        <v>151.01469836291184</v>
      </c>
      <c r="R321" s="143">
        <f t="shared" si="29"/>
        <v>7.0754743835600875E-2</v>
      </c>
    </row>
    <row r="322" spans="1:18" x14ac:dyDescent="0.35">
      <c r="A322" s="8">
        <v>3495.45982983364</v>
      </c>
      <c r="B322">
        <v>580</v>
      </c>
      <c r="C322" s="130" t="s">
        <v>1166</v>
      </c>
      <c r="D322" s="130">
        <v>580</v>
      </c>
      <c r="E322" s="130" t="s">
        <v>1071</v>
      </c>
      <c r="F322" s="149">
        <f t="shared" si="24"/>
        <v>10</v>
      </c>
      <c r="G322" s="130" t="s">
        <v>1074</v>
      </c>
      <c r="H322" s="130">
        <f t="shared" si="25"/>
        <v>2</v>
      </c>
      <c r="I322" s="130" t="s">
        <v>1075</v>
      </c>
      <c r="J322" s="130">
        <f t="shared" si="26"/>
        <v>1</v>
      </c>
      <c r="K322" s="130" t="s">
        <v>1083</v>
      </c>
      <c r="L322" s="130">
        <f t="shared" si="27"/>
        <v>1</v>
      </c>
      <c r="M322" s="130">
        <v>7</v>
      </c>
      <c r="N322" s="130">
        <v>72591.960000000006</v>
      </c>
      <c r="O322" s="3">
        <v>120.95681666666665</v>
      </c>
      <c r="Q322" s="143">
        <f t="shared" si="28"/>
        <v>129.64992988886999</v>
      </c>
      <c r="R322" s="143">
        <f t="shared" si="29"/>
        <v>7.186956024280855E-2</v>
      </c>
    </row>
    <row r="323" spans="1:18" x14ac:dyDescent="0.35">
      <c r="A323" s="8">
        <v>14172.2970393051</v>
      </c>
      <c r="B323">
        <v>580</v>
      </c>
      <c r="C323" s="130" t="s">
        <v>1166</v>
      </c>
      <c r="D323" s="130">
        <v>580</v>
      </c>
      <c r="E323" s="130" t="s">
        <v>1071</v>
      </c>
      <c r="F323" s="149">
        <f t="shared" ref="F323:F386" si="30">IF(E323="LI01",10,23.84)</f>
        <v>10</v>
      </c>
      <c r="G323" s="130" t="s">
        <v>1074</v>
      </c>
      <c r="H323" s="130">
        <f t="shared" ref="H323:H386" si="31">IF(G323="ENT01",1,2)</f>
        <v>2</v>
      </c>
      <c r="I323" s="130" t="s">
        <v>1075</v>
      </c>
      <c r="J323" s="130">
        <f t="shared" ref="J323:J386" si="32">IF(I323="ENV01",1,2)</f>
        <v>1</v>
      </c>
      <c r="K323" s="130" t="s">
        <v>1083</v>
      </c>
      <c r="L323" s="130">
        <f t="shared" ref="L323:L386" si="33">IF(K323="ZVDF01",1,0)</f>
        <v>1</v>
      </c>
      <c r="M323" s="130">
        <v>7</v>
      </c>
      <c r="N323" s="130">
        <v>75991.78</v>
      </c>
      <c r="O323" s="3">
        <v>126.62184999999999</v>
      </c>
      <c r="Q323" s="143">
        <f t="shared" ref="Q323:Q386" si="34">IF(C323="Splitao",((43.828+A323*0.000816+F323*0.605+H323*-5.235+J323*-4.785+L323*3.61+3.146*F323+9.07+54.73)*B323+M323*(494.524+B323*0.00184))/B323,(((25.4755+A323*0.00031+F323*0.2864+H323*-0.5815+J323*-1.7506+L323*0.77039)+3.25*F323+9.07+54.73)*B323+M323*(498.3118+A323*0.001326))/B323)</f>
        <v>133.1306156358377</v>
      </c>
      <c r="R323" s="143">
        <f t="shared" ref="R323:R386" si="35">Q323/O323-1</f>
        <v>5.1403179118277853E-2</v>
      </c>
    </row>
    <row r="324" spans="1:18" x14ac:dyDescent="0.35">
      <c r="A324" s="8">
        <v>23954.0527728093</v>
      </c>
      <c r="B324">
        <v>580</v>
      </c>
      <c r="C324" s="130" t="s">
        <v>1166</v>
      </c>
      <c r="D324" s="130">
        <v>580</v>
      </c>
      <c r="E324" s="130" t="s">
        <v>1071</v>
      </c>
      <c r="F324" s="149">
        <f t="shared" si="30"/>
        <v>10</v>
      </c>
      <c r="G324" s="130" t="s">
        <v>1074</v>
      </c>
      <c r="H324" s="130">
        <f t="shared" si="31"/>
        <v>2</v>
      </c>
      <c r="I324" s="130" t="s">
        <v>1075</v>
      </c>
      <c r="J324" s="130">
        <f t="shared" si="32"/>
        <v>1</v>
      </c>
      <c r="K324" s="130" t="s">
        <v>1083</v>
      </c>
      <c r="L324" s="130">
        <f t="shared" si="33"/>
        <v>1</v>
      </c>
      <c r="M324" s="130">
        <v>7</v>
      </c>
      <c r="N324" s="130">
        <v>77477.64</v>
      </c>
      <c r="O324" s="3">
        <v>129.10806666666667</v>
      </c>
      <c r="Q324" s="143">
        <f t="shared" si="34"/>
        <v>136.31950173515224</v>
      </c>
      <c r="R324" s="143">
        <f t="shared" si="35"/>
        <v>5.5855805564064109E-2</v>
      </c>
    </row>
    <row r="325" spans="1:18" x14ac:dyDescent="0.35">
      <c r="A325" s="8">
        <v>31081.371963744201</v>
      </c>
      <c r="B325">
        <v>580</v>
      </c>
      <c r="C325" s="130" t="s">
        <v>1166</v>
      </c>
      <c r="D325" s="130">
        <v>580</v>
      </c>
      <c r="E325" s="130" t="s">
        <v>1071</v>
      </c>
      <c r="F325" s="149">
        <f t="shared" si="30"/>
        <v>10</v>
      </c>
      <c r="G325" s="130" t="s">
        <v>1074</v>
      </c>
      <c r="H325" s="130">
        <f t="shared" si="31"/>
        <v>2</v>
      </c>
      <c r="I325" s="130" t="s">
        <v>1075</v>
      </c>
      <c r="J325" s="130">
        <f t="shared" si="32"/>
        <v>1</v>
      </c>
      <c r="K325" s="130" t="s">
        <v>1083</v>
      </c>
      <c r="L325" s="130">
        <f t="shared" si="33"/>
        <v>1</v>
      </c>
      <c r="M325" s="130">
        <v>7</v>
      </c>
      <c r="N325" s="130">
        <v>82949.240000000005</v>
      </c>
      <c r="O325" s="3">
        <v>138.22073333333333</v>
      </c>
      <c r="Q325" s="143">
        <f t="shared" si="34"/>
        <v>138.64303236835977</v>
      </c>
      <c r="R325" s="143">
        <f t="shared" si="35"/>
        <v>3.055251009326021E-3</v>
      </c>
    </row>
    <row r="326" spans="1:18" x14ac:dyDescent="0.35">
      <c r="A326" s="8">
        <v>45016.2336447989</v>
      </c>
      <c r="B326">
        <v>580</v>
      </c>
      <c r="C326" s="130" t="s">
        <v>1166</v>
      </c>
      <c r="D326" s="130">
        <v>580</v>
      </c>
      <c r="E326" s="130" t="s">
        <v>1071</v>
      </c>
      <c r="F326" s="149">
        <f t="shared" si="30"/>
        <v>10</v>
      </c>
      <c r="G326" s="130" t="s">
        <v>1074</v>
      </c>
      <c r="H326" s="130">
        <f t="shared" si="31"/>
        <v>2</v>
      </c>
      <c r="I326" s="130" t="s">
        <v>1075</v>
      </c>
      <c r="J326" s="130">
        <f t="shared" si="32"/>
        <v>1</v>
      </c>
      <c r="K326" s="130" t="s">
        <v>1083</v>
      </c>
      <c r="L326" s="130">
        <f t="shared" si="33"/>
        <v>1</v>
      </c>
      <c r="M326" s="130">
        <v>7</v>
      </c>
      <c r="N326" s="130">
        <v>82177.73</v>
      </c>
      <c r="O326" s="3">
        <v>136.93986666666666</v>
      </c>
      <c r="Q326" s="143">
        <f t="shared" si="34"/>
        <v>143.1858453276308</v>
      </c>
      <c r="R326" s="143">
        <f t="shared" si="35"/>
        <v>4.5611105173395838E-2</v>
      </c>
    </row>
    <row r="327" spans="1:18" x14ac:dyDescent="0.35">
      <c r="A327" s="8">
        <v>54061.366139626101</v>
      </c>
      <c r="B327">
        <v>580</v>
      </c>
      <c r="C327" s="130" t="s">
        <v>1166</v>
      </c>
      <c r="D327" s="130">
        <v>580</v>
      </c>
      <c r="E327" s="130" t="s">
        <v>1071</v>
      </c>
      <c r="F327" s="149">
        <f t="shared" si="30"/>
        <v>10</v>
      </c>
      <c r="G327" s="130" t="s">
        <v>1074</v>
      </c>
      <c r="H327" s="130">
        <f t="shared" si="31"/>
        <v>2</v>
      </c>
      <c r="I327" s="130" t="s">
        <v>1075</v>
      </c>
      <c r="J327" s="130">
        <f t="shared" si="32"/>
        <v>1</v>
      </c>
      <c r="K327" s="130" t="s">
        <v>1083</v>
      </c>
      <c r="L327" s="130">
        <f t="shared" si="33"/>
        <v>1</v>
      </c>
      <c r="M327" s="130">
        <v>7</v>
      </c>
      <c r="N327" s="130">
        <v>83733.919999999998</v>
      </c>
      <c r="O327" s="3">
        <v>139.52606666666668</v>
      </c>
      <c r="Q327" s="143">
        <f t="shared" si="34"/>
        <v>146.13458971105652</v>
      </c>
      <c r="R327" s="143">
        <f t="shared" si="35"/>
        <v>4.7364074701380821E-2</v>
      </c>
    </row>
    <row r="328" spans="1:18" x14ac:dyDescent="0.35">
      <c r="A328" s="8">
        <v>63550.072249703</v>
      </c>
      <c r="B328">
        <v>580</v>
      </c>
      <c r="C328" s="130" t="s">
        <v>1166</v>
      </c>
      <c r="D328" s="130">
        <v>580</v>
      </c>
      <c r="E328" s="130" t="s">
        <v>1071</v>
      </c>
      <c r="F328" s="149">
        <f t="shared" si="30"/>
        <v>10</v>
      </c>
      <c r="G328" s="130" t="s">
        <v>1074</v>
      </c>
      <c r="H328" s="130">
        <f t="shared" si="31"/>
        <v>2</v>
      </c>
      <c r="I328" s="130" t="s">
        <v>1075</v>
      </c>
      <c r="J328" s="130">
        <f t="shared" si="32"/>
        <v>1</v>
      </c>
      <c r="K328" s="130" t="s">
        <v>1083</v>
      </c>
      <c r="L328" s="130">
        <f t="shared" si="33"/>
        <v>1</v>
      </c>
      <c r="M328" s="130">
        <v>7</v>
      </c>
      <c r="N328" s="130">
        <v>86000.88</v>
      </c>
      <c r="O328" s="3">
        <v>143.29208333333332</v>
      </c>
      <c r="Q328" s="143">
        <f t="shared" si="34"/>
        <v>149.22794062261781</v>
      </c>
      <c r="R328" s="143">
        <f t="shared" si="35"/>
        <v>4.1424879527197644E-2</v>
      </c>
    </row>
    <row r="329" spans="1:18" x14ac:dyDescent="0.35">
      <c r="A329" s="8">
        <v>71394.000753582499</v>
      </c>
      <c r="B329">
        <v>580</v>
      </c>
      <c r="C329" s="130" t="s">
        <v>1166</v>
      </c>
      <c r="D329" s="130">
        <v>580</v>
      </c>
      <c r="E329" s="130" t="s">
        <v>1071</v>
      </c>
      <c r="F329" s="149">
        <f t="shared" si="30"/>
        <v>10</v>
      </c>
      <c r="G329" s="130" t="s">
        <v>1074</v>
      </c>
      <c r="H329" s="130">
        <f t="shared" si="31"/>
        <v>2</v>
      </c>
      <c r="I329" s="130" t="s">
        <v>1075</v>
      </c>
      <c r="J329" s="130">
        <f t="shared" si="32"/>
        <v>1</v>
      </c>
      <c r="K329" s="130" t="s">
        <v>1083</v>
      </c>
      <c r="L329" s="130">
        <f t="shared" si="33"/>
        <v>1</v>
      </c>
      <c r="M329" s="130">
        <v>7</v>
      </c>
      <c r="N329" s="130">
        <v>86620.84</v>
      </c>
      <c r="O329" s="3">
        <v>144.33085</v>
      </c>
      <c r="Q329" s="143">
        <f t="shared" si="34"/>
        <v>151.78508836291186</v>
      </c>
      <c r="R329" s="143">
        <f t="shared" si="35"/>
        <v>5.1646881889158669E-2</v>
      </c>
    </row>
    <row r="330" spans="1:18" x14ac:dyDescent="0.35">
      <c r="A330" s="8">
        <v>3495.45982983364</v>
      </c>
      <c r="B330">
        <v>580</v>
      </c>
      <c r="C330" s="130" t="s">
        <v>1166</v>
      </c>
      <c r="D330" s="130">
        <v>580</v>
      </c>
      <c r="E330" s="130" t="s">
        <v>1071</v>
      </c>
      <c r="F330" s="149">
        <f t="shared" si="30"/>
        <v>10</v>
      </c>
      <c r="G330" s="130" t="s">
        <v>1074</v>
      </c>
      <c r="H330" s="130">
        <f t="shared" si="31"/>
        <v>2</v>
      </c>
      <c r="I330" s="130" t="s">
        <v>1075</v>
      </c>
      <c r="J330" s="130">
        <f t="shared" si="32"/>
        <v>1</v>
      </c>
      <c r="K330" s="130" t="s">
        <v>1084</v>
      </c>
      <c r="L330" s="130">
        <f t="shared" si="33"/>
        <v>0</v>
      </c>
      <c r="M330" s="130">
        <v>7</v>
      </c>
      <c r="N330" s="130">
        <v>74139.81</v>
      </c>
      <c r="O330" s="3">
        <v>123.53108333333333</v>
      </c>
      <c r="Q330" s="143">
        <f t="shared" si="34"/>
        <v>128.87953988887</v>
      </c>
      <c r="R330" s="143">
        <f t="shared" si="35"/>
        <v>4.329644338263039E-2</v>
      </c>
    </row>
    <row r="331" spans="1:18" x14ac:dyDescent="0.35">
      <c r="A331" s="8">
        <v>14172.2970393051</v>
      </c>
      <c r="B331">
        <v>580</v>
      </c>
      <c r="C331" s="130" t="s">
        <v>1166</v>
      </c>
      <c r="D331" s="130">
        <v>580</v>
      </c>
      <c r="E331" s="130" t="s">
        <v>1071</v>
      </c>
      <c r="F331" s="149">
        <f t="shared" si="30"/>
        <v>10</v>
      </c>
      <c r="G331" s="130" t="s">
        <v>1074</v>
      </c>
      <c r="H331" s="130">
        <f t="shared" si="31"/>
        <v>2</v>
      </c>
      <c r="I331" s="130" t="s">
        <v>1075</v>
      </c>
      <c r="J331" s="130">
        <f t="shared" si="32"/>
        <v>1</v>
      </c>
      <c r="K331" s="130" t="s">
        <v>1084</v>
      </c>
      <c r="L331" s="130">
        <f t="shared" si="33"/>
        <v>0</v>
      </c>
      <c r="M331" s="130">
        <v>7</v>
      </c>
      <c r="N331" s="130">
        <v>77161.69</v>
      </c>
      <c r="O331" s="3">
        <v>128.56873333333334</v>
      </c>
      <c r="Q331" s="143">
        <f t="shared" si="34"/>
        <v>132.36022563583771</v>
      </c>
      <c r="R331" s="143">
        <f t="shared" si="35"/>
        <v>2.949000277286995E-2</v>
      </c>
    </row>
    <row r="332" spans="1:18" x14ac:dyDescent="0.35">
      <c r="A332" s="8">
        <v>23954.0527728093</v>
      </c>
      <c r="B332">
        <v>580</v>
      </c>
      <c r="C332" s="130" t="s">
        <v>1166</v>
      </c>
      <c r="D332" s="130">
        <v>580</v>
      </c>
      <c r="E332" s="130" t="s">
        <v>1071</v>
      </c>
      <c r="F332" s="149">
        <f t="shared" si="30"/>
        <v>10</v>
      </c>
      <c r="G332" s="130" t="s">
        <v>1074</v>
      </c>
      <c r="H332" s="130">
        <f t="shared" si="31"/>
        <v>2</v>
      </c>
      <c r="I332" s="130" t="s">
        <v>1075</v>
      </c>
      <c r="J332" s="130">
        <f t="shared" si="32"/>
        <v>1</v>
      </c>
      <c r="K332" s="130" t="s">
        <v>1084</v>
      </c>
      <c r="L332" s="130">
        <f t="shared" si="33"/>
        <v>0</v>
      </c>
      <c r="M332" s="130">
        <v>7</v>
      </c>
      <c r="N332" s="130">
        <v>78106.86</v>
      </c>
      <c r="O332" s="3">
        <v>130.15416666666667</v>
      </c>
      <c r="Q332" s="143">
        <f t="shared" si="34"/>
        <v>135.54911173515228</v>
      </c>
      <c r="R332" s="143">
        <f t="shared" si="35"/>
        <v>4.1450421501314061E-2</v>
      </c>
    </row>
    <row r="333" spans="1:18" x14ac:dyDescent="0.35">
      <c r="A333" s="8">
        <v>31081.371963744201</v>
      </c>
      <c r="B333">
        <v>580</v>
      </c>
      <c r="C333" s="130" t="s">
        <v>1166</v>
      </c>
      <c r="D333" s="130">
        <v>580</v>
      </c>
      <c r="E333" s="130" t="s">
        <v>1071</v>
      </c>
      <c r="F333" s="149">
        <f t="shared" si="30"/>
        <v>10</v>
      </c>
      <c r="G333" s="130" t="s">
        <v>1074</v>
      </c>
      <c r="H333" s="130">
        <f t="shared" si="31"/>
        <v>2</v>
      </c>
      <c r="I333" s="130" t="s">
        <v>1075</v>
      </c>
      <c r="J333" s="130">
        <f t="shared" si="32"/>
        <v>1</v>
      </c>
      <c r="K333" s="130" t="s">
        <v>1084</v>
      </c>
      <c r="L333" s="130">
        <f t="shared" si="33"/>
        <v>0</v>
      </c>
      <c r="M333" s="130">
        <v>7</v>
      </c>
      <c r="N333" s="130">
        <v>82272.490000000005</v>
      </c>
      <c r="O333" s="3">
        <v>137.08566666666667</v>
      </c>
      <c r="Q333" s="143">
        <f t="shared" si="34"/>
        <v>137.87264236835978</v>
      </c>
      <c r="R333" s="143">
        <f t="shared" si="35"/>
        <v>5.7407584675259749E-3</v>
      </c>
    </row>
    <row r="334" spans="1:18" x14ac:dyDescent="0.35">
      <c r="A334" s="8">
        <v>45016.2336447989</v>
      </c>
      <c r="B334">
        <v>580</v>
      </c>
      <c r="C334" s="130" t="s">
        <v>1166</v>
      </c>
      <c r="D334" s="130">
        <v>580</v>
      </c>
      <c r="E334" s="130" t="s">
        <v>1071</v>
      </c>
      <c r="F334" s="149">
        <f t="shared" si="30"/>
        <v>10</v>
      </c>
      <c r="G334" s="130" t="s">
        <v>1074</v>
      </c>
      <c r="H334" s="130">
        <f t="shared" si="31"/>
        <v>2</v>
      </c>
      <c r="I334" s="130" t="s">
        <v>1075</v>
      </c>
      <c r="J334" s="130">
        <f t="shared" si="32"/>
        <v>1</v>
      </c>
      <c r="K334" s="130" t="s">
        <v>1084</v>
      </c>
      <c r="L334" s="130">
        <f t="shared" si="33"/>
        <v>0</v>
      </c>
      <c r="M334" s="130">
        <v>7</v>
      </c>
      <c r="N334" s="130">
        <v>81735.899999999994</v>
      </c>
      <c r="O334" s="3">
        <v>136.19771666666668</v>
      </c>
      <c r="Q334" s="143">
        <f t="shared" si="34"/>
        <v>142.41545532763081</v>
      </c>
      <c r="R334" s="143">
        <f t="shared" si="35"/>
        <v>4.5652297359592087E-2</v>
      </c>
    </row>
    <row r="335" spans="1:18" x14ac:dyDescent="0.35">
      <c r="A335" s="8">
        <v>54061.366139626101</v>
      </c>
      <c r="B335">
        <v>580</v>
      </c>
      <c r="C335" s="130" t="s">
        <v>1166</v>
      </c>
      <c r="D335" s="130">
        <v>580</v>
      </c>
      <c r="E335" s="130" t="s">
        <v>1071</v>
      </c>
      <c r="F335" s="149">
        <f t="shared" si="30"/>
        <v>10</v>
      </c>
      <c r="G335" s="130" t="s">
        <v>1074</v>
      </c>
      <c r="H335" s="130">
        <f t="shared" si="31"/>
        <v>2</v>
      </c>
      <c r="I335" s="130" t="s">
        <v>1075</v>
      </c>
      <c r="J335" s="130">
        <f t="shared" si="32"/>
        <v>1</v>
      </c>
      <c r="K335" s="130" t="s">
        <v>1084</v>
      </c>
      <c r="L335" s="130">
        <f t="shared" si="33"/>
        <v>0</v>
      </c>
      <c r="M335" s="130">
        <v>7</v>
      </c>
      <c r="N335" s="130">
        <v>82721.06</v>
      </c>
      <c r="O335" s="3">
        <v>137.83435</v>
      </c>
      <c r="Q335" s="143">
        <f t="shared" si="34"/>
        <v>145.36419971105653</v>
      </c>
      <c r="R335" s="143">
        <f t="shared" si="35"/>
        <v>5.4629703778894978E-2</v>
      </c>
    </row>
    <row r="336" spans="1:18" x14ac:dyDescent="0.35">
      <c r="A336" s="8">
        <v>63550.072249703</v>
      </c>
      <c r="B336">
        <v>580</v>
      </c>
      <c r="C336" s="130" t="s">
        <v>1166</v>
      </c>
      <c r="D336" s="130">
        <v>580</v>
      </c>
      <c r="E336" s="130" t="s">
        <v>1071</v>
      </c>
      <c r="F336" s="149">
        <f t="shared" si="30"/>
        <v>10</v>
      </c>
      <c r="G336" s="130" t="s">
        <v>1074</v>
      </c>
      <c r="H336" s="130">
        <f t="shared" si="31"/>
        <v>2</v>
      </c>
      <c r="I336" s="130" t="s">
        <v>1075</v>
      </c>
      <c r="J336" s="130">
        <f t="shared" si="32"/>
        <v>1</v>
      </c>
      <c r="K336" s="130" t="s">
        <v>1084</v>
      </c>
      <c r="L336" s="130">
        <f t="shared" si="33"/>
        <v>0</v>
      </c>
      <c r="M336" s="130">
        <v>7</v>
      </c>
      <c r="N336" s="130">
        <v>84550.51</v>
      </c>
      <c r="O336" s="3">
        <v>140.87025</v>
      </c>
      <c r="Q336" s="143">
        <f t="shared" si="34"/>
        <v>148.45755062261782</v>
      </c>
      <c r="R336" s="143">
        <f t="shared" si="35"/>
        <v>5.3860205562337171E-2</v>
      </c>
    </row>
    <row r="337" spans="1:18" x14ac:dyDescent="0.35">
      <c r="A337" s="8">
        <v>71394.000753582499</v>
      </c>
      <c r="B337">
        <v>580</v>
      </c>
      <c r="C337" s="130" t="s">
        <v>1166</v>
      </c>
      <c r="D337" s="130">
        <v>580</v>
      </c>
      <c r="E337" s="130" t="s">
        <v>1071</v>
      </c>
      <c r="F337" s="149">
        <f t="shared" si="30"/>
        <v>10</v>
      </c>
      <c r="G337" s="130" t="s">
        <v>1074</v>
      </c>
      <c r="H337" s="130">
        <f t="shared" si="31"/>
        <v>2</v>
      </c>
      <c r="I337" s="130" t="s">
        <v>1075</v>
      </c>
      <c r="J337" s="130">
        <f t="shared" si="32"/>
        <v>1</v>
      </c>
      <c r="K337" s="130" t="s">
        <v>1084</v>
      </c>
      <c r="L337" s="130">
        <f t="shared" si="33"/>
        <v>0</v>
      </c>
      <c r="M337" s="130">
        <v>7</v>
      </c>
      <c r="N337" s="130">
        <v>84886.28</v>
      </c>
      <c r="O337" s="3">
        <v>141.43565000000001</v>
      </c>
      <c r="Q337" s="143">
        <f t="shared" si="34"/>
        <v>151.01469836291184</v>
      </c>
      <c r="R337" s="143">
        <f t="shared" si="35"/>
        <v>6.7727255206956993E-2</v>
      </c>
    </row>
    <row r="338" spans="1:18" x14ac:dyDescent="0.35">
      <c r="A338" s="8">
        <v>3495.45982983364</v>
      </c>
      <c r="B338">
        <v>580</v>
      </c>
      <c r="C338" s="130" t="s">
        <v>1166</v>
      </c>
      <c r="D338" s="130">
        <v>580</v>
      </c>
      <c r="E338" s="130" t="s">
        <v>1071</v>
      </c>
      <c r="F338" s="149">
        <f t="shared" si="30"/>
        <v>10</v>
      </c>
      <c r="G338" s="130" t="s">
        <v>1074</v>
      </c>
      <c r="H338" s="130">
        <f t="shared" si="31"/>
        <v>2</v>
      </c>
      <c r="I338" s="130" t="s">
        <v>1075</v>
      </c>
      <c r="J338" s="130">
        <f t="shared" si="32"/>
        <v>1</v>
      </c>
      <c r="K338" s="130" t="s">
        <v>1083</v>
      </c>
      <c r="L338" s="130">
        <f t="shared" si="33"/>
        <v>1</v>
      </c>
      <c r="M338" s="130">
        <v>7</v>
      </c>
      <c r="N338" s="130">
        <v>73044.31</v>
      </c>
      <c r="O338" s="3">
        <v>121.69315</v>
      </c>
      <c r="Q338" s="143">
        <f t="shared" si="34"/>
        <v>129.64992988886999</v>
      </c>
      <c r="R338" s="143">
        <f t="shared" si="35"/>
        <v>6.5383958660532482E-2</v>
      </c>
    </row>
    <row r="339" spans="1:18" x14ac:dyDescent="0.35">
      <c r="A339" s="8">
        <v>14172.2970393051</v>
      </c>
      <c r="B339">
        <v>580</v>
      </c>
      <c r="C339" s="130" t="s">
        <v>1166</v>
      </c>
      <c r="D339" s="130">
        <v>580</v>
      </c>
      <c r="E339" s="130" t="s">
        <v>1071</v>
      </c>
      <c r="F339" s="149">
        <f t="shared" si="30"/>
        <v>10</v>
      </c>
      <c r="G339" s="130" t="s">
        <v>1074</v>
      </c>
      <c r="H339" s="130">
        <f t="shared" si="31"/>
        <v>2</v>
      </c>
      <c r="I339" s="130" t="s">
        <v>1075</v>
      </c>
      <c r="J339" s="130">
        <f t="shared" si="32"/>
        <v>1</v>
      </c>
      <c r="K339" s="130" t="s">
        <v>1083</v>
      </c>
      <c r="L339" s="130">
        <f t="shared" si="33"/>
        <v>1</v>
      </c>
      <c r="M339" s="130">
        <v>7</v>
      </c>
      <c r="N339" s="130">
        <v>76475.55</v>
      </c>
      <c r="O339" s="3">
        <v>127.41374999999999</v>
      </c>
      <c r="Q339" s="143">
        <f t="shared" si="34"/>
        <v>133.1306156358377</v>
      </c>
      <c r="R339" s="143">
        <f t="shared" si="35"/>
        <v>4.4868514079820399E-2</v>
      </c>
    </row>
    <row r="340" spans="1:18" x14ac:dyDescent="0.35">
      <c r="A340" s="8">
        <v>23954.0527728093</v>
      </c>
      <c r="B340">
        <v>580</v>
      </c>
      <c r="C340" s="130" t="s">
        <v>1166</v>
      </c>
      <c r="D340" s="130">
        <v>580</v>
      </c>
      <c r="E340" s="130" t="s">
        <v>1071</v>
      </c>
      <c r="F340" s="149">
        <f t="shared" si="30"/>
        <v>10</v>
      </c>
      <c r="G340" s="130" t="s">
        <v>1074</v>
      </c>
      <c r="H340" s="130">
        <f t="shared" si="31"/>
        <v>2</v>
      </c>
      <c r="I340" s="130" t="s">
        <v>1075</v>
      </c>
      <c r="J340" s="130">
        <f t="shared" si="32"/>
        <v>1</v>
      </c>
      <c r="K340" s="130" t="s">
        <v>1083</v>
      </c>
      <c r="L340" s="130">
        <f t="shared" si="33"/>
        <v>1</v>
      </c>
      <c r="M340" s="130">
        <v>7</v>
      </c>
      <c r="N340" s="130">
        <v>77957.490000000005</v>
      </c>
      <c r="O340" s="3">
        <v>129.8903</v>
      </c>
      <c r="Q340" s="143">
        <f t="shared" si="34"/>
        <v>136.31950173515224</v>
      </c>
      <c r="R340" s="143">
        <f t="shared" si="35"/>
        <v>4.9497165955827649E-2</v>
      </c>
    </row>
    <row r="341" spans="1:18" x14ac:dyDescent="0.35">
      <c r="A341" s="8">
        <v>31081.371963744201</v>
      </c>
      <c r="B341">
        <v>580</v>
      </c>
      <c r="C341" s="130" t="s">
        <v>1166</v>
      </c>
      <c r="D341" s="130">
        <v>580</v>
      </c>
      <c r="E341" s="130" t="s">
        <v>1071</v>
      </c>
      <c r="F341" s="149">
        <f t="shared" si="30"/>
        <v>10</v>
      </c>
      <c r="G341" s="130" t="s">
        <v>1074</v>
      </c>
      <c r="H341" s="130">
        <f t="shared" si="31"/>
        <v>2</v>
      </c>
      <c r="I341" s="130" t="s">
        <v>1075</v>
      </c>
      <c r="J341" s="130">
        <f t="shared" si="32"/>
        <v>1</v>
      </c>
      <c r="K341" s="130" t="s">
        <v>1083</v>
      </c>
      <c r="L341" s="130">
        <f t="shared" si="33"/>
        <v>1</v>
      </c>
      <c r="M341" s="130">
        <v>7</v>
      </c>
      <c r="N341" s="130">
        <v>83386.91</v>
      </c>
      <c r="O341" s="3">
        <v>138.93824999999998</v>
      </c>
      <c r="Q341" s="143">
        <f t="shared" si="34"/>
        <v>138.64303236835977</v>
      </c>
      <c r="R341" s="143">
        <f t="shared" si="35"/>
        <v>-2.1248117896994767E-3</v>
      </c>
    </row>
    <row r="342" spans="1:18" x14ac:dyDescent="0.35">
      <c r="A342" s="8">
        <v>45016.2336447989</v>
      </c>
      <c r="B342">
        <v>580</v>
      </c>
      <c r="C342" s="130" t="s">
        <v>1166</v>
      </c>
      <c r="D342" s="130">
        <v>580</v>
      </c>
      <c r="E342" s="130" t="s">
        <v>1071</v>
      </c>
      <c r="F342" s="149">
        <f t="shared" si="30"/>
        <v>10</v>
      </c>
      <c r="G342" s="130" t="s">
        <v>1074</v>
      </c>
      <c r="H342" s="130">
        <f t="shared" si="31"/>
        <v>2</v>
      </c>
      <c r="I342" s="130" t="s">
        <v>1075</v>
      </c>
      <c r="J342" s="130">
        <f t="shared" si="32"/>
        <v>1</v>
      </c>
      <c r="K342" s="130" t="s">
        <v>1083</v>
      </c>
      <c r="L342" s="130">
        <f t="shared" si="33"/>
        <v>1</v>
      </c>
      <c r="M342" s="130">
        <v>7</v>
      </c>
      <c r="N342" s="130">
        <v>82643.23</v>
      </c>
      <c r="O342" s="3">
        <v>137.69944999999998</v>
      </c>
      <c r="Q342" s="143">
        <f t="shared" si="34"/>
        <v>143.1858453276308</v>
      </c>
      <c r="R342" s="143">
        <f t="shared" si="35"/>
        <v>3.9843262464961393E-2</v>
      </c>
    </row>
    <row r="343" spans="1:18" x14ac:dyDescent="0.35">
      <c r="A343" s="8">
        <v>54061.366139626101</v>
      </c>
      <c r="B343">
        <v>580</v>
      </c>
      <c r="C343" s="130" t="s">
        <v>1166</v>
      </c>
      <c r="D343" s="130">
        <v>580</v>
      </c>
      <c r="E343" s="130" t="s">
        <v>1071</v>
      </c>
      <c r="F343" s="149">
        <f t="shared" si="30"/>
        <v>10</v>
      </c>
      <c r="G343" s="130" t="s">
        <v>1074</v>
      </c>
      <c r="H343" s="130">
        <f t="shared" si="31"/>
        <v>2</v>
      </c>
      <c r="I343" s="130" t="s">
        <v>1075</v>
      </c>
      <c r="J343" s="130">
        <f t="shared" si="32"/>
        <v>1</v>
      </c>
      <c r="K343" s="130" t="s">
        <v>1083</v>
      </c>
      <c r="L343" s="130">
        <f t="shared" si="33"/>
        <v>1</v>
      </c>
      <c r="M343" s="130">
        <v>7</v>
      </c>
      <c r="N343" s="130">
        <v>84384.04</v>
      </c>
      <c r="O343" s="3">
        <v>140.59089999999998</v>
      </c>
      <c r="Q343" s="143">
        <f t="shared" si="34"/>
        <v>146.13458971105652</v>
      </c>
      <c r="R343" s="143">
        <f t="shared" si="35"/>
        <v>3.9431355166348103E-2</v>
      </c>
    </row>
    <row r="344" spans="1:18" x14ac:dyDescent="0.35">
      <c r="A344" s="8">
        <v>63550.072249703</v>
      </c>
      <c r="B344">
        <v>580</v>
      </c>
      <c r="C344" s="130" t="s">
        <v>1166</v>
      </c>
      <c r="D344" s="130">
        <v>580</v>
      </c>
      <c r="E344" s="130" t="s">
        <v>1071</v>
      </c>
      <c r="F344" s="149">
        <f t="shared" si="30"/>
        <v>10</v>
      </c>
      <c r="G344" s="130" t="s">
        <v>1074</v>
      </c>
      <c r="H344" s="130">
        <f t="shared" si="31"/>
        <v>2</v>
      </c>
      <c r="I344" s="130" t="s">
        <v>1075</v>
      </c>
      <c r="J344" s="130">
        <f t="shared" si="32"/>
        <v>1</v>
      </c>
      <c r="K344" s="130" t="s">
        <v>1083</v>
      </c>
      <c r="L344" s="130">
        <f t="shared" si="33"/>
        <v>1</v>
      </c>
      <c r="M344" s="130">
        <v>7</v>
      </c>
      <c r="N344" s="130">
        <v>86619.57</v>
      </c>
      <c r="O344" s="3">
        <v>144.30081666666666</v>
      </c>
      <c r="Q344" s="143">
        <f t="shared" si="34"/>
        <v>149.22794062261781</v>
      </c>
      <c r="R344" s="143">
        <f t="shared" si="35"/>
        <v>3.4144809916999641E-2</v>
      </c>
    </row>
    <row r="345" spans="1:18" x14ac:dyDescent="0.35">
      <c r="A345" s="8">
        <v>71394.000753582499</v>
      </c>
      <c r="B345">
        <v>580</v>
      </c>
      <c r="C345" s="130" t="s">
        <v>1166</v>
      </c>
      <c r="D345" s="130">
        <v>580</v>
      </c>
      <c r="E345" s="130" t="s">
        <v>1071</v>
      </c>
      <c r="F345" s="149">
        <f t="shared" si="30"/>
        <v>10</v>
      </c>
      <c r="G345" s="130" t="s">
        <v>1074</v>
      </c>
      <c r="H345" s="130">
        <f t="shared" si="31"/>
        <v>2</v>
      </c>
      <c r="I345" s="130" t="s">
        <v>1075</v>
      </c>
      <c r="J345" s="130">
        <f t="shared" si="32"/>
        <v>1</v>
      </c>
      <c r="K345" s="130" t="s">
        <v>1083</v>
      </c>
      <c r="L345" s="130">
        <f t="shared" si="33"/>
        <v>1</v>
      </c>
      <c r="M345" s="130">
        <v>7</v>
      </c>
      <c r="N345" s="130">
        <v>86716.51</v>
      </c>
      <c r="O345" s="3">
        <v>144.48613333333333</v>
      </c>
      <c r="Q345" s="143">
        <f t="shared" si="34"/>
        <v>151.78508836291186</v>
      </c>
      <c r="R345" s="143">
        <f t="shared" si="35"/>
        <v>5.0516647246277024E-2</v>
      </c>
    </row>
    <row r="346" spans="1:18" x14ac:dyDescent="0.35">
      <c r="A346" s="8">
        <v>3495.45982983364</v>
      </c>
      <c r="B346">
        <v>580</v>
      </c>
      <c r="C346" s="130" t="s">
        <v>1166</v>
      </c>
      <c r="D346" s="130">
        <v>580</v>
      </c>
      <c r="E346" s="130" t="s">
        <v>1071</v>
      </c>
      <c r="F346" s="149">
        <f t="shared" si="30"/>
        <v>10</v>
      </c>
      <c r="G346" s="130" t="s">
        <v>1074</v>
      </c>
      <c r="H346" s="130">
        <f t="shared" si="31"/>
        <v>2</v>
      </c>
      <c r="I346" s="130" t="s">
        <v>1075</v>
      </c>
      <c r="J346" s="130">
        <f t="shared" si="32"/>
        <v>1</v>
      </c>
      <c r="K346" s="130" t="s">
        <v>1084</v>
      </c>
      <c r="L346" s="130">
        <f t="shared" si="33"/>
        <v>0</v>
      </c>
      <c r="M346" s="130">
        <v>7</v>
      </c>
      <c r="N346" s="130">
        <v>74756.23</v>
      </c>
      <c r="O346" s="3">
        <v>124.53903333333334</v>
      </c>
      <c r="Q346" s="143">
        <f t="shared" si="34"/>
        <v>128.87953988887</v>
      </c>
      <c r="R346" s="143">
        <f t="shared" si="35"/>
        <v>3.4852579463332978E-2</v>
      </c>
    </row>
    <row r="347" spans="1:18" x14ac:dyDescent="0.35">
      <c r="A347" s="8">
        <v>14172.2970393051</v>
      </c>
      <c r="B347">
        <v>580</v>
      </c>
      <c r="C347" s="130" t="s">
        <v>1166</v>
      </c>
      <c r="D347" s="130">
        <v>580</v>
      </c>
      <c r="E347" s="130" t="s">
        <v>1071</v>
      </c>
      <c r="F347" s="149">
        <f t="shared" si="30"/>
        <v>10</v>
      </c>
      <c r="G347" s="130" t="s">
        <v>1074</v>
      </c>
      <c r="H347" s="130">
        <f t="shared" si="31"/>
        <v>2</v>
      </c>
      <c r="I347" s="130" t="s">
        <v>1075</v>
      </c>
      <c r="J347" s="130">
        <f t="shared" si="32"/>
        <v>1</v>
      </c>
      <c r="K347" s="130" t="s">
        <v>1084</v>
      </c>
      <c r="L347" s="130">
        <f t="shared" si="33"/>
        <v>0</v>
      </c>
      <c r="M347" s="130">
        <v>7</v>
      </c>
      <c r="N347" s="130">
        <v>77671.5</v>
      </c>
      <c r="O347" s="3">
        <v>129.40886666666668</v>
      </c>
      <c r="Q347" s="143">
        <f t="shared" si="34"/>
        <v>132.36022563583771</v>
      </c>
      <c r="R347" s="143">
        <f t="shared" si="35"/>
        <v>2.2806466397493397E-2</v>
      </c>
    </row>
    <row r="348" spans="1:18" x14ac:dyDescent="0.35">
      <c r="A348" s="8">
        <v>23954.0527728093</v>
      </c>
      <c r="B348">
        <v>580</v>
      </c>
      <c r="C348" s="130" t="s">
        <v>1166</v>
      </c>
      <c r="D348" s="130">
        <v>580</v>
      </c>
      <c r="E348" s="130" t="s">
        <v>1071</v>
      </c>
      <c r="F348" s="149">
        <f t="shared" si="30"/>
        <v>10</v>
      </c>
      <c r="G348" s="130" t="s">
        <v>1074</v>
      </c>
      <c r="H348" s="130">
        <f t="shared" si="31"/>
        <v>2</v>
      </c>
      <c r="I348" s="130" t="s">
        <v>1075</v>
      </c>
      <c r="J348" s="130">
        <f t="shared" si="32"/>
        <v>1</v>
      </c>
      <c r="K348" s="130" t="s">
        <v>1084</v>
      </c>
      <c r="L348" s="130">
        <f t="shared" si="33"/>
        <v>0</v>
      </c>
      <c r="M348" s="130">
        <v>7</v>
      </c>
      <c r="N348" s="130">
        <v>78665.19</v>
      </c>
      <c r="O348" s="3">
        <v>131.06779999999998</v>
      </c>
      <c r="Q348" s="143">
        <f t="shared" si="34"/>
        <v>135.54911173515228</v>
      </c>
      <c r="R348" s="143">
        <f t="shared" si="35"/>
        <v>3.4190790836134521E-2</v>
      </c>
    </row>
    <row r="349" spans="1:18" x14ac:dyDescent="0.35">
      <c r="A349" s="8">
        <v>31081.371963744201</v>
      </c>
      <c r="B349">
        <v>580</v>
      </c>
      <c r="C349" s="130" t="s">
        <v>1166</v>
      </c>
      <c r="D349" s="130">
        <v>580</v>
      </c>
      <c r="E349" s="130" t="s">
        <v>1071</v>
      </c>
      <c r="F349" s="149">
        <f t="shared" si="30"/>
        <v>10</v>
      </c>
      <c r="G349" s="130" t="s">
        <v>1074</v>
      </c>
      <c r="H349" s="130">
        <f t="shared" si="31"/>
        <v>2</v>
      </c>
      <c r="I349" s="130" t="s">
        <v>1075</v>
      </c>
      <c r="J349" s="130">
        <f t="shared" si="32"/>
        <v>1</v>
      </c>
      <c r="K349" s="130" t="s">
        <v>1084</v>
      </c>
      <c r="L349" s="130">
        <f t="shared" si="33"/>
        <v>0</v>
      </c>
      <c r="M349" s="130">
        <v>7</v>
      </c>
      <c r="N349" s="130">
        <v>82795.460000000006</v>
      </c>
      <c r="O349" s="3">
        <v>137.94841666666667</v>
      </c>
      <c r="Q349" s="143">
        <f t="shared" si="34"/>
        <v>137.87264236835978</v>
      </c>
      <c r="R349" s="143">
        <f t="shared" si="35"/>
        <v>-5.4929444018192441E-4</v>
      </c>
    </row>
    <row r="350" spans="1:18" x14ac:dyDescent="0.35">
      <c r="A350" s="8">
        <v>45016.2336447989</v>
      </c>
      <c r="B350">
        <v>580</v>
      </c>
      <c r="C350" s="130" t="s">
        <v>1166</v>
      </c>
      <c r="D350" s="130">
        <v>580</v>
      </c>
      <c r="E350" s="130" t="s">
        <v>1071</v>
      </c>
      <c r="F350" s="149">
        <f t="shared" si="30"/>
        <v>10</v>
      </c>
      <c r="G350" s="130" t="s">
        <v>1074</v>
      </c>
      <c r="H350" s="130">
        <f t="shared" si="31"/>
        <v>2</v>
      </c>
      <c r="I350" s="130" t="s">
        <v>1075</v>
      </c>
      <c r="J350" s="130">
        <f t="shared" si="32"/>
        <v>1</v>
      </c>
      <c r="K350" s="130" t="s">
        <v>1084</v>
      </c>
      <c r="L350" s="130">
        <f t="shared" si="33"/>
        <v>0</v>
      </c>
      <c r="M350" s="130">
        <v>7</v>
      </c>
      <c r="N350" s="130">
        <v>82207.350000000006</v>
      </c>
      <c r="O350" s="3">
        <v>136.97188333333335</v>
      </c>
      <c r="Q350" s="143">
        <f t="shared" si="34"/>
        <v>142.41545532763081</v>
      </c>
      <c r="R350" s="143">
        <f t="shared" si="35"/>
        <v>3.9742258497315275E-2</v>
      </c>
    </row>
    <row r="351" spans="1:18" x14ac:dyDescent="0.35">
      <c r="A351" s="8">
        <v>54061.366139626101</v>
      </c>
      <c r="B351">
        <v>580</v>
      </c>
      <c r="C351" s="130" t="s">
        <v>1166</v>
      </c>
      <c r="D351" s="130">
        <v>580</v>
      </c>
      <c r="E351" s="130" t="s">
        <v>1071</v>
      </c>
      <c r="F351" s="149">
        <f t="shared" si="30"/>
        <v>10</v>
      </c>
      <c r="G351" s="130" t="s">
        <v>1074</v>
      </c>
      <c r="H351" s="130">
        <f t="shared" si="31"/>
        <v>2</v>
      </c>
      <c r="I351" s="130" t="s">
        <v>1075</v>
      </c>
      <c r="J351" s="130">
        <f t="shared" si="32"/>
        <v>1</v>
      </c>
      <c r="K351" s="130" t="s">
        <v>1084</v>
      </c>
      <c r="L351" s="130">
        <f t="shared" si="33"/>
        <v>0</v>
      </c>
      <c r="M351" s="130">
        <v>7</v>
      </c>
      <c r="N351" s="130">
        <v>83342.91</v>
      </c>
      <c r="O351" s="3">
        <v>138.85413333333332</v>
      </c>
      <c r="Q351" s="143">
        <f t="shared" si="34"/>
        <v>145.36419971105653</v>
      </c>
      <c r="R351" s="143">
        <f t="shared" si="35"/>
        <v>4.6884210224373613E-2</v>
      </c>
    </row>
    <row r="352" spans="1:18" x14ac:dyDescent="0.35">
      <c r="A352" s="8">
        <v>63550.072249703</v>
      </c>
      <c r="B352">
        <v>580</v>
      </c>
      <c r="C352" s="130" t="s">
        <v>1166</v>
      </c>
      <c r="D352" s="130">
        <v>580</v>
      </c>
      <c r="E352" s="130" t="s">
        <v>1071</v>
      </c>
      <c r="F352" s="149">
        <f t="shared" si="30"/>
        <v>10</v>
      </c>
      <c r="G352" s="130" t="s">
        <v>1074</v>
      </c>
      <c r="H352" s="130">
        <f t="shared" si="31"/>
        <v>2</v>
      </c>
      <c r="I352" s="130" t="s">
        <v>1075</v>
      </c>
      <c r="J352" s="130">
        <f t="shared" si="32"/>
        <v>1</v>
      </c>
      <c r="K352" s="130" t="s">
        <v>1084</v>
      </c>
      <c r="L352" s="130">
        <f t="shared" si="33"/>
        <v>0</v>
      </c>
      <c r="M352" s="130">
        <v>7</v>
      </c>
      <c r="N352" s="130">
        <v>85190.06</v>
      </c>
      <c r="O352" s="3">
        <v>141.92079999999999</v>
      </c>
      <c r="Q352" s="143">
        <f t="shared" si="34"/>
        <v>148.45755062261782</v>
      </c>
      <c r="R352" s="143">
        <f t="shared" si="35"/>
        <v>4.6059144414475117E-2</v>
      </c>
    </row>
    <row r="353" spans="1:18" x14ac:dyDescent="0.35">
      <c r="A353" s="8">
        <v>71394.000753582499</v>
      </c>
      <c r="B353">
        <v>580</v>
      </c>
      <c r="C353" s="130" t="s">
        <v>1166</v>
      </c>
      <c r="D353" s="130">
        <v>580</v>
      </c>
      <c r="E353" s="130" t="s">
        <v>1071</v>
      </c>
      <c r="F353" s="149">
        <f t="shared" si="30"/>
        <v>10</v>
      </c>
      <c r="G353" s="130" t="s">
        <v>1074</v>
      </c>
      <c r="H353" s="130">
        <f t="shared" si="31"/>
        <v>2</v>
      </c>
      <c r="I353" s="130" t="s">
        <v>1075</v>
      </c>
      <c r="J353" s="130">
        <f t="shared" si="32"/>
        <v>1</v>
      </c>
      <c r="K353" s="130" t="s">
        <v>1084</v>
      </c>
      <c r="L353" s="130">
        <f t="shared" si="33"/>
        <v>0</v>
      </c>
      <c r="M353" s="130">
        <v>7</v>
      </c>
      <c r="N353" s="130">
        <v>85072.95</v>
      </c>
      <c r="O353" s="3">
        <v>141.74483333333333</v>
      </c>
      <c r="Q353" s="143">
        <f t="shared" si="34"/>
        <v>151.01469836291184</v>
      </c>
      <c r="R353" s="143">
        <f t="shared" si="35"/>
        <v>6.5398256935256915E-2</v>
      </c>
    </row>
    <row r="354" spans="1:18" x14ac:dyDescent="0.35">
      <c r="A354" s="8">
        <v>3495.45982983364</v>
      </c>
      <c r="B354">
        <v>580</v>
      </c>
      <c r="C354" s="130" t="s">
        <v>1166</v>
      </c>
      <c r="D354" s="130">
        <v>580</v>
      </c>
      <c r="E354" s="130" t="s">
        <v>1071</v>
      </c>
      <c r="F354" s="149">
        <f t="shared" si="30"/>
        <v>10</v>
      </c>
      <c r="G354" s="130" t="s">
        <v>1074</v>
      </c>
      <c r="H354" s="130">
        <f t="shared" si="31"/>
        <v>2</v>
      </c>
      <c r="I354" s="130" t="s">
        <v>1075</v>
      </c>
      <c r="J354" s="130">
        <f t="shared" si="32"/>
        <v>1</v>
      </c>
      <c r="K354" s="130" t="s">
        <v>1083</v>
      </c>
      <c r="L354" s="130">
        <f t="shared" si="33"/>
        <v>1</v>
      </c>
      <c r="M354" s="130">
        <v>7</v>
      </c>
      <c r="N354" s="130">
        <v>73502.23</v>
      </c>
      <c r="O354" s="3">
        <v>122.43421666666667</v>
      </c>
      <c r="Q354" s="143">
        <f t="shared" si="34"/>
        <v>129.64992988886999</v>
      </c>
      <c r="R354" s="143">
        <f t="shared" si="35"/>
        <v>5.8935430132643907E-2</v>
      </c>
    </row>
    <row r="355" spans="1:18" x14ac:dyDescent="0.35">
      <c r="A355" s="8">
        <v>14172.2970393051</v>
      </c>
      <c r="B355">
        <v>580</v>
      </c>
      <c r="C355" s="130" t="s">
        <v>1166</v>
      </c>
      <c r="D355" s="130">
        <v>580</v>
      </c>
      <c r="E355" s="130" t="s">
        <v>1071</v>
      </c>
      <c r="F355" s="149">
        <f t="shared" si="30"/>
        <v>10</v>
      </c>
      <c r="G355" s="130" t="s">
        <v>1074</v>
      </c>
      <c r="H355" s="130">
        <f t="shared" si="31"/>
        <v>2</v>
      </c>
      <c r="I355" s="130" t="s">
        <v>1075</v>
      </c>
      <c r="J355" s="130">
        <f t="shared" si="32"/>
        <v>1</v>
      </c>
      <c r="K355" s="130" t="s">
        <v>1083</v>
      </c>
      <c r="L355" s="130">
        <f t="shared" si="33"/>
        <v>1</v>
      </c>
      <c r="M355" s="130">
        <v>7</v>
      </c>
      <c r="N355" s="130">
        <v>77037.440000000002</v>
      </c>
      <c r="O355" s="3">
        <v>128.33076666666668</v>
      </c>
      <c r="Q355" s="143">
        <f t="shared" si="34"/>
        <v>133.1306156358377</v>
      </c>
      <c r="R355" s="143">
        <f t="shared" si="35"/>
        <v>3.7402168582366668E-2</v>
      </c>
    </row>
    <row r="356" spans="1:18" x14ac:dyDescent="0.35">
      <c r="A356" s="8">
        <v>23954.0527728093</v>
      </c>
      <c r="B356">
        <v>580</v>
      </c>
      <c r="C356" s="130" t="s">
        <v>1166</v>
      </c>
      <c r="D356" s="130">
        <v>580</v>
      </c>
      <c r="E356" s="130" t="s">
        <v>1071</v>
      </c>
      <c r="F356" s="149">
        <f t="shared" si="30"/>
        <v>10</v>
      </c>
      <c r="G356" s="130" t="s">
        <v>1074</v>
      </c>
      <c r="H356" s="130">
        <f t="shared" si="31"/>
        <v>2</v>
      </c>
      <c r="I356" s="130" t="s">
        <v>1075</v>
      </c>
      <c r="J356" s="130">
        <f t="shared" si="32"/>
        <v>1</v>
      </c>
      <c r="K356" s="130" t="s">
        <v>1083</v>
      </c>
      <c r="L356" s="130">
        <f t="shared" si="33"/>
        <v>1</v>
      </c>
      <c r="M356" s="130">
        <v>7</v>
      </c>
      <c r="N356" s="130">
        <v>78427.41</v>
      </c>
      <c r="O356" s="3">
        <v>130.65730000000002</v>
      </c>
      <c r="Q356" s="143">
        <f t="shared" si="34"/>
        <v>136.31950173515224</v>
      </c>
      <c r="R356" s="143">
        <f t="shared" si="35"/>
        <v>4.3336283048495794E-2</v>
      </c>
    </row>
    <row r="357" spans="1:18" x14ac:dyDescent="0.35">
      <c r="A357" s="8">
        <v>31081.371963744201</v>
      </c>
      <c r="B357">
        <v>580</v>
      </c>
      <c r="C357" s="130" t="s">
        <v>1166</v>
      </c>
      <c r="D357" s="130">
        <v>580</v>
      </c>
      <c r="E357" s="130" t="s">
        <v>1071</v>
      </c>
      <c r="F357" s="149">
        <f t="shared" si="30"/>
        <v>10</v>
      </c>
      <c r="G357" s="130" t="s">
        <v>1074</v>
      </c>
      <c r="H357" s="130">
        <f t="shared" si="31"/>
        <v>2</v>
      </c>
      <c r="I357" s="130" t="s">
        <v>1075</v>
      </c>
      <c r="J357" s="130">
        <f t="shared" si="32"/>
        <v>1</v>
      </c>
      <c r="K357" s="130" t="s">
        <v>1083</v>
      </c>
      <c r="L357" s="130">
        <f t="shared" si="33"/>
        <v>1</v>
      </c>
      <c r="M357" s="130">
        <v>7</v>
      </c>
      <c r="N357" s="130">
        <v>83780.05</v>
      </c>
      <c r="O357" s="3">
        <v>139.59153333333333</v>
      </c>
      <c r="Q357" s="143">
        <f t="shared" si="34"/>
        <v>138.64303236835977</v>
      </c>
      <c r="R357" s="143">
        <f t="shared" si="35"/>
        <v>-6.7948316228364503E-3</v>
      </c>
    </row>
    <row r="358" spans="1:18" x14ac:dyDescent="0.35">
      <c r="A358" s="8">
        <v>45016.2336447989</v>
      </c>
      <c r="B358">
        <v>580</v>
      </c>
      <c r="C358" s="130" t="s">
        <v>1166</v>
      </c>
      <c r="D358" s="130">
        <v>580</v>
      </c>
      <c r="E358" s="130" t="s">
        <v>1071</v>
      </c>
      <c r="F358" s="149">
        <f t="shared" si="30"/>
        <v>10</v>
      </c>
      <c r="G358" s="130" t="s">
        <v>1074</v>
      </c>
      <c r="H358" s="130">
        <f t="shared" si="31"/>
        <v>2</v>
      </c>
      <c r="I358" s="130" t="s">
        <v>1075</v>
      </c>
      <c r="J358" s="130">
        <f t="shared" si="32"/>
        <v>1</v>
      </c>
      <c r="K358" s="130" t="s">
        <v>1083</v>
      </c>
      <c r="L358" s="130">
        <f t="shared" si="33"/>
        <v>1</v>
      </c>
      <c r="M358" s="130">
        <v>7</v>
      </c>
      <c r="N358" s="130">
        <v>83193.41</v>
      </c>
      <c r="O358" s="3">
        <v>138.59870000000001</v>
      </c>
      <c r="Q358" s="143">
        <f t="shared" si="34"/>
        <v>143.1858453276308</v>
      </c>
      <c r="R358" s="143">
        <f t="shared" si="35"/>
        <v>3.3096597064985467E-2</v>
      </c>
    </row>
    <row r="359" spans="1:18" x14ac:dyDescent="0.35">
      <c r="A359" s="8">
        <v>54061.366139626101</v>
      </c>
      <c r="B359">
        <v>580</v>
      </c>
      <c r="C359" s="130" t="s">
        <v>1166</v>
      </c>
      <c r="D359" s="130">
        <v>580</v>
      </c>
      <c r="E359" s="130" t="s">
        <v>1071</v>
      </c>
      <c r="F359" s="149">
        <f t="shared" si="30"/>
        <v>10</v>
      </c>
      <c r="G359" s="130" t="s">
        <v>1074</v>
      </c>
      <c r="H359" s="130">
        <f t="shared" si="31"/>
        <v>2</v>
      </c>
      <c r="I359" s="130" t="s">
        <v>1075</v>
      </c>
      <c r="J359" s="130">
        <f t="shared" si="32"/>
        <v>1</v>
      </c>
      <c r="K359" s="130" t="s">
        <v>1083</v>
      </c>
      <c r="L359" s="130">
        <f t="shared" si="33"/>
        <v>1</v>
      </c>
      <c r="M359" s="130">
        <v>7</v>
      </c>
      <c r="N359" s="130">
        <v>84769.919999999998</v>
      </c>
      <c r="O359" s="3">
        <v>141.22206666666668</v>
      </c>
      <c r="Q359" s="143">
        <f t="shared" si="34"/>
        <v>146.13458971105652</v>
      </c>
      <c r="R359" s="143">
        <f t="shared" si="35"/>
        <v>3.4785803382874292E-2</v>
      </c>
    </row>
    <row r="360" spans="1:18" x14ac:dyDescent="0.35">
      <c r="A360" s="8">
        <v>63550.072249703</v>
      </c>
      <c r="B360">
        <v>580</v>
      </c>
      <c r="C360" s="130" t="s">
        <v>1166</v>
      </c>
      <c r="D360" s="130">
        <v>580</v>
      </c>
      <c r="E360" s="130" t="s">
        <v>1071</v>
      </c>
      <c r="F360" s="149">
        <f t="shared" si="30"/>
        <v>10</v>
      </c>
      <c r="G360" s="130" t="s">
        <v>1074</v>
      </c>
      <c r="H360" s="130">
        <f t="shared" si="31"/>
        <v>2</v>
      </c>
      <c r="I360" s="130" t="s">
        <v>1075</v>
      </c>
      <c r="J360" s="130">
        <f t="shared" si="32"/>
        <v>1</v>
      </c>
      <c r="K360" s="130" t="s">
        <v>1083</v>
      </c>
      <c r="L360" s="130">
        <f t="shared" si="33"/>
        <v>1</v>
      </c>
      <c r="M360" s="130">
        <v>7</v>
      </c>
      <c r="N360" s="130">
        <v>86294.99</v>
      </c>
      <c r="O360" s="3">
        <v>143.77136666666667</v>
      </c>
      <c r="Q360" s="143">
        <f t="shared" si="34"/>
        <v>149.22794062261781</v>
      </c>
      <c r="R360" s="143">
        <f t="shared" si="35"/>
        <v>3.7953134079904638E-2</v>
      </c>
    </row>
    <row r="361" spans="1:18" x14ac:dyDescent="0.35">
      <c r="A361" s="8">
        <v>71394.000753582499</v>
      </c>
      <c r="B361">
        <v>580</v>
      </c>
      <c r="C361" s="130" t="s">
        <v>1166</v>
      </c>
      <c r="D361" s="130">
        <v>580</v>
      </c>
      <c r="E361" s="130" t="s">
        <v>1071</v>
      </c>
      <c r="F361" s="149">
        <f t="shared" si="30"/>
        <v>10</v>
      </c>
      <c r="G361" s="130" t="s">
        <v>1074</v>
      </c>
      <c r="H361" s="130">
        <f t="shared" si="31"/>
        <v>2</v>
      </c>
      <c r="I361" s="130" t="s">
        <v>1075</v>
      </c>
      <c r="J361" s="130">
        <f t="shared" si="32"/>
        <v>1</v>
      </c>
      <c r="K361" s="130" t="s">
        <v>1083</v>
      </c>
      <c r="L361" s="130">
        <f t="shared" si="33"/>
        <v>1</v>
      </c>
      <c r="M361" s="130">
        <v>7</v>
      </c>
      <c r="N361" s="130">
        <v>86639.49</v>
      </c>
      <c r="O361" s="3">
        <v>144.35933333333335</v>
      </c>
      <c r="Q361" s="143">
        <f t="shared" si="34"/>
        <v>151.78508836291186</v>
      </c>
      <c r="R361" s="143">
        <f t="shared" si="35"/>
        <v>5.1439382948881063E-2</v>
      </c>
    </row>
    <row r="362" spans="1:18" x14ac:dyDescent="0.35">
      <c r="A362" s="8">
        <v>3495.45982983364</v>
      </c>
      <c r="B362">
        <v>580</v>
      </c>
      <c r="C362" s="130" t="s">
        <v>1166</v>
      </c>
      <c r="D362" s="130">
        <v>580</v>
      </c>
      <c r="E362" s="130" t="s">
        <v>1071</v>
      </c>
      <c r="F362" s="149">
        <f t="shared" si="30"/>
        <v>10</v>
      </c>
      <c r="G362" s="130" t="s">
        <v>1074</v>
      </c>
      <c r="H362" s="130">
        <f t="shared" si="31"/>
        <v>2</v>
      </c>
      <c r="I362" s="130" t="s">
        <v>1075</v>
      </c>
      <c r="J362" s="130">
        <f t="shared" si="32"/>
        <v>1</v>
      </c>
      <c r="K362" s="130" t="s">
        <v>1084</v>
      </c>
      <c r="L362" s="130">
        <f t="shared" si="33"/>
        <v>0</v>
      </c>
      <c r="M362" s="130">
        <v>7</v>
      </c>
      <c r="N362" s="130">
        <v>75499.12</v>
      </c>
      <c r="O362" s="3">
        <v>125.75168333333332</v>
      </c>
      <c r="Q362" s="143">
        <f t="shared" si="34"/>
        <v>128.87953988887</v>
      </c>
      <c r="R362" s="143">
        <f t="shared" si="35"/>
        <v>2.4873277817248685E-2</v>
      </c>
    </row>
    <row r="363" spans="1:18" x14ac:dyDescent="0.35">
      <c r="A363" s="8">
        <v>14172.2970393051</v>
      </c>
      <c r="B363">
        <v>580</v>
      </c>
      <c r="C363" s="130" t="s">
        <v>1166</v>
      </c>
      <c r="D363" s="130">
        <v>580</v>
      </c>
      <c r="E363" s="130" t="s">
        <v>1071</v>
      </c>
      <c r="F363" s="149">
        <f t="shared" si="30"/>
        <v>10</v>
      </c>
      <c r="G363" s="130" t="s">
        <v>1074</v>
      </c>
      <c r="H363" s="130">
        <f t="shared" si="31"/>
        <v>2</v>
      </c>
      <c r="I363" s="130" t="s">
        <v>1075</v>
      </c>
      <c r="J363" s="130">
        <f t="shared" si="32"/>
        <v>1</v>
      </c>
      <c r="K363" s="130" t="s">
        <v>1084</v>
      </c>
      <c r="L363" s="130">
        <f t="shared" si="33"/>
        <v>0</v>
      </c>
      <c r="M363" s="130">
        <v>7</v>
      </c>
      <c r="N363" s="130">
        <v>78264.94</v>
      </c>
      <c r="O363" s="3">
        <v>130.37864999999999</v>
      </c>
      <c r="Q363" s="143">
        <f t="shared" si="34"/>
        <v>132.36022563583771</v>
      </c>
      <c r="R363" s="143">
        <f t="shared" si="35"/>
        <v>1.5198620601131418E-2</v>
      </c>
    </row>
    <row r="364" spans="1:18" x14ac:dyDescent="0.35">
      <c r="A364" s="8">
        <v>23954.0527728093</v>
      </c>
      <c r="B364">
        <v>580</v>
      </c>
      <c r="C364" s="130" t="s">
        <v>1166</v>
      </c>
      <c r="D364" s="130">
        <v>580</v>
      </c>
      <c r="E364" s="130" t="s">
        <v>1071</v>
      </c>
      <c r="F364" s="149">
        <f t="shared" si="30"/>
        <v>10</v>
      </c>
      <c r="G364" s="130" t="s">
        <v>1074</v>
      </c>
      <c r="H364" s="130">
        <f t="shared" si="31"/>
        <v>2</v>
      </c>
      <c r="I364" s="130" t="s">
        <v>1075</v>
      </c>
      <c r="J364" s="130">
        <f t="shared" si="32"/>
        <v>1</v>
      </c>
      <c r="K364" s="130" t="s">
        <v>1084</v>
      </c>
      <c r="L364" s="130">
        <f t="shared" si="33"/>
        <v>0</v>
      </c>
      <c r="M364" s="130">
        <v>7</v>
      </c>
      <c r="N364" s="130">
        <v>79219</v>
      </c>
      <c r="O364" s="3">
        <v>131.96806666666666</v>
      </c>
      <c r="Q364" s="143">
        <f t="shared" si="34"/>
        <v>135.54911173515228</v>
      </c>
      <c r="R364" s="143">
        <f t="shared" si="35"/>
        <v>2.7135693951862327E-2</v>
      </c>
    </row>
    <row r="365" spans="1:18" x14ac:dyDescent="0.35">
      <c r="A365" s="8">
        <v>31081.371963744201</v>
      </c>
      <c r="B365">
        <v>580</v>
      </c>
      <c r="C365" s="130" t="s">
        <v>1166</v>
      </c>
      <c r="D365" s="130">
        <v>580</v>
      </c>
      <c r="E365" s="130" t="s">
        <v>1071</v>
      </c>
      <c r="F365" s="149">
        <f t="shared" si="30"/>
        <v>10</v>
      </c>
      <c r="G365" s="130" t="s">
        <v>1074</v>
      </c>
      <c r="H365" s="130">
        <f t="shared" si="31"/>
        <v>2</v>
      </c>
      <c r="I365" s="130" t="s">
        <v>1075</v>
      </c>
      <c r="J365" s="130">
        <f t="shared" si="32"/>
        <v>1</v>
      </c>
      <c r="K365" s="130" t="s">
        <v>1084</v>
      </c>
      <c r="L365" s="130">
        <f t="shared" si="33"/>
        <v>0</v>
      </c>
      <c r="M365" s="130">
        <v>7</v>
      </c>
      <c r="N365" s="130">
        <v>83265.31</v>
      </c>
      <c r="O365" s="3">
        <v>138.7115</v>
      </c>
      <c r="Q365" s="143">
        <f t="shared" si="34"/>
        <v>137.87264236835978</v>
      </c>
      <c r="R365" s="143">
        <f t="shared" si="35"/>
        <v>-6.0474988132939167E-3</v>
      </c>
    </row>
    <row r="366" spans="1:18" x14ac:dyDescent="0.35">
      <c r="A366" s="8">
        <v>45016.2336447989</v>
      </c>
      <c r="B366">
        <v>580</v>
      </c>
      <c r="C366" s="130" t="s">
        <v>1166</v>
      </c>
      <c r="D366" s="130">
        <v>580</v>
      </c>
      <c r="E366" s="130" t="s">
        <v>1071</v>
      </c>
      <c r="F366" s="149">
        <f t="shared" si="30"/>
        <v>10</v>
      </c>
      <c r="G366" s="130" t="s">
        <v>1074</v>
      </c>
      <c r="H366" s="130">
        <f t="shared" si="31"/>
        <v>2</v>
      </c>
      <c r="I366" s="130" t="s">
        <v>1075</v>
      </c>
      <c r="J366" s="130">
        <f t="shared" si="32"/>
        <v>1</v>
      </c>
      <c r="K366" s="130" t="s">
        <v>1084</v>
      </c>
      <c r="L366" s="130">
        <f t="shared" si="33"/>
        <v>0</v>
      </c>
      <c r="M366" s="130">
        <v>7</v>
      </c>
      <c r="N366" s="130">
        <v>82750.37</v>
      </c>
      <c r="O366" s="3">
        <v>137.86476666666667</v>
      </c>
      <c r="Q366" s="143">
        <f t="shared" si="34"/>
        <v>142.41545532763081</v>
      </c>
      <c r="R366" s="143">
        <f t="shared" si="35"/>
        <v>3.3008351379340661E-2</v>
      </c>
    </row>
    <row r="367" spans="1:18" x14ac:dyDescent="0.35">
      <c r="A367" s="8">
        <v>54061.366139626101</v>
      </c>
      <c r="B367">
        <v>580</v>
      </c>
      <c r="C367" s="130" t="s">
        <v>1166</v>
      </c>
      <c r="D367" s="130">
        <v>580</v>
      </c>
      <c r="E367" s="130" t="s">
        <v>1071</v>
      </c>
      <c r="F367" s="149">
        <f t="shared" si="30"/>
        <v>10</v>
      </c>
      <c r="G367" s="130" t="s">
        <v>1074</v>
      </c>
      <c r="H367" s="130">
        <f t="shared" si="31"/>
        <v>2</v>
      </c>
      <c r="I367" s="130" t="s">
        <v>1075</v>
      </c>
      <c r="J367" s="130">
        <f t="shared" si="32"/>
        <v>1</v>
      </c>
      <c r="K367" s="130" t="s">
        <v>1084</v>
      </c>
      <c r="L367" s="130">
        <f t="shared" si="33"/>
        <v>0</v>
      </c>
      <c r="M367" s="130">
        <v>7</v>
      </c>
      <c r="N367" s="130">
        <v>83733.53</v>
      </c>
      <c r="O367" s="3">
        <v>139.49813333333333</v>
      </c>
      <c r="Q367" s="143">
        <f t="shared" si="34"/>
        <v>145.36419971105653</v>
      </c>
      <c r="R367" s="143">
        <f t="shared" si="35"/>
        <v>4.2051217729961454E-2</v>
      </c>
    </row>
    <row r="368" spans="1:18" x14ac:dyDescent="0.35">
      <c r="A368" s="8">
        <v>63550.072249703</v>
      </c>
      <c r="B368">
        <v>580</v>
      </c>
      <c r="C368" s="130" t="s">
        <v>1166</v>
      </c>
      <c r="D368" s="130">
        <v>580</v>
      </c>
      <c r="E368" s="130" t="s">
        <v>1071</v>
      </c>
      <c r="F368" s="149">
        <f t="shared" si="30"/>
        <v>10</v>
      </c>
      <c r="G368" s="130" t="s">
        <v>1074</v>
      </c>
      <c r="H368" s="130">
        <f t="shared" si="31"/>
        <v>2</v>
      </c>
      <c r="I368" s="130" t="s">
        <v>1075</v>
      </c>
      <c r="J368" s="130">
        <f t="shared" si="32"/>
        <v>1</v>
      </c>
      <c r="K368" s="130" t="s">
        <v>1084</v>
      </c>
      <c r="L368" s="130">
        <f t="shared" si="33"/>
        <v>0</v>
      </c>
      <c r="M368" s="130">
        <v>7</v>
      </c>
      <c r="N368" s="130">
        <v>84980.94</v>
      </c>
      <c r="O368" s="3">
        <v>141.58223333333333</v>
      </c>
      <c r="Q368" s="143">
        <f t="shared" si="34"/>
        <v>148.45755062261782</v>
      </c>
      <c r="R368" s="143">
        <f t="shared" si="35"/>
        <v>4.8560593567539057E-2</v>
      </c>
    </row>
    <row r="369" spans="1:18" x14ac:dyDescent="0.35">
      <c r="A369" s="8">
        <v>71394.000753582499</v>
      </c>
      <c r="B369">
        <v>580</v>
      </c>
      <c r="C369" s="130" t="s">
        <v>1166</v>
      </c>
      <c r="D369" s="130">
        <v>580</v>
      </c>
      <c r="E369" s="130" t="s">
        <v>1071</v>
      </c>
      <c r="F369" s="149">
        <f t="shared" si="30"/>
        <v>10</v>
      </c>
      <c r="G369" s="130" t="s">
        <v>1074</v>
      </c>
      <c r="H369" s="130">
        <f t="shared" si="31"/>
        <v>2</v>
      </c>
      <c r="I369" s="130" t="s">
        <v>1075</v>
      </c>
      <c r="J369" s="130">
        <f t="shared" si="32"/>
        <v>1</v>
      </c>
      <c r="K369" s="130" t="s">
        <v>1084</v>
      </c>
      <c r="L369" s="130">
        <f t="shared" si="33"/>
        <v>0</v>
      </c>
      <c r="M369" s="130">
        <v>7</v>
      </c>
      <c r="N369" s="130">
        <v>85027.16</v>
      </c>
      <c r="O369" s="3">
        <v>141.66853333333333</v>
      </c>
      <c r="Q369" s="143">
        <f t="shared" si="34"/>
        <v>151.01469836291184</v>
      </c>
      <c r="R369" s="143">
        <f t="shared" si="35"/>
        <v>6.5972060341641381E-2</v>
      </c>
    </row>
    <row r="370" spans="1:18" x14ac:dyDescent="0.35">
      <c r="A370" s="8">
        <v>3495.45982983364</v>
      </c>
      <c r="B370">
        <v>580</v>
      </c>
      <c r="C370" s="130" t="s">
        <v>1166</v>
      </c>
      <c r="D370" s="130">
        <v>580</v>
      </c>
      <c r="E370" s="130" t="s">
        <v>1071</v>
      </c>
      <c r="F370" s="149">
        <f t="shared" si="30"/>
        <v>10</v>
      </c>
      <c r="G370" s="130" t="s">
        <v>1074</v>
      </c>
      <c r="H370" s="130">
        <f t="shared" si="31"/>
        <v>2</v>
      </c>
      <c r="I370" s="130" t="s">
        <v>1075</v>
      </c>
      <c r="J370" s="130">
        <f t="shared" si="32"/>
        <v>1</v>
      </c>
      <c r="K370" s="130" t="s">
        <v>1083</v>
      </c>
      <c r="L370" s="130">
        <f t="shared" si="33"/>
        <v>1</v>
      </c>
      <c r="M370" s="130">
        <v>7</v>
      </c>
      <c r="N370" s="130">
        <v>73458.95</v>
      </c>
      <c r="O370" s="3">
        <v>122.36485</v>
      </c>
      <c r="Q370" s="143">
        <f t="shared" si="34"/>
        <v>129.64992988886999</v>
      </c>
      <c r="R370" s="143">
        <f t="shared" si="35"/>
        <v>5.9535723607473834E-2</v>
      </c>
    </row>
    <row r="371" spans="1:18" x14ac:dyDescent="0.35">
      <c r="A371" s="8">
        <v>14172.2970393051</v>
      </c>
      <c r="B371">
        <v>580</v>
      </c>
      <c r="C371" s="130" t="s">
        <v>1166</v>
      </c>
      <c r="D371" s="130">
        <v>580</v>
      </c>
      <c r="E371" s="130" t="s">
        <v>1071</v>
      </c>
      <c r="F371" s="149">
        <f t="shared" si="30"/>
        <v>10</v>
      </c>
      <c r="G371" s="130" t="s">
        <v>1074</v>
      </c>
      <c r="H371" s="130">
        <f t="shared" si="31"/>
        <v>2</v>
      </c>
      <c r="I371" s="130" t="s">
        <v>1075</v>
      </c>
      <c r="J371" s="130">
        <f t="shared" si="32"/>
        <v>1</v>
      </c>
      <c r="K371" s="130" t="s">
        <v>1083</v>
      </c>
      <c r="L371" s="130">
        <f t="shared" si="33"/>
        <v>1</v>
      </c>
      <c r="M371" s="130">
        <v>7</v>
      </c>
      <c r="N371" s="130">
        <v>76844.67</v>
      </c>
      <c r="O371" s="3">
        <v>128.01759999999999</v>
      </c>
      <c r="Q371" s="143">
        <f t="shared" si="34"/>
        <v>133.1306156358377</v>
      </c>
      <c r="R371" s="143">
        <f t="shared" si="35"/>
        <v>3.9939942912831539E-2</v>
      </c>
    </row>
    <row r="372" spans="1:18" x14ac:dyDescent="0.35">
      <c r="A372" s="8">
        <v>23954.0527728093</v>
      </c>
      <c r="B372">
        <v>580</v>
      </c>
      <c r="C372" s="130" t="s">
        <v>1166</v>
      </c>
      <c r="D372" s="130">
        <v>580</v>
      </c>
      <c r="E372" s="130" t="s">
        <v>1071</v>
      </c>
      <c r="F372" s="149">
        <f t="shared" si="30"/>
        <v>10</v>
      </c>
      <c r="G372" s="130" t="s">
        <v>1074</v>
      </c>
      <c r="H372" s="130">
        <f t="shared" si="31"/>
        <v>2</v>
      </c>
      <c r="I372" s="130" t="s">
        <v>1075</v>
      </c>
      <c r="J372" s="130">
        <f t="shared" si="32"/>
        <v>1</v>
      </c>
      <c r="K372" s="130" t="s">
        <v>1083</v>
      </c>
      <c r="L372" s="130">
        <f t="shared" si="33"/>
        <v>1</v>
      </c>
      <c r="M372" s="130">
        <v>7</v>
      </c>
      <c r="N372" s="130">
        <v>78247.08</v>
      </c>
      <c r="O372" s="3">
        <v>130.36131666666665</v>
      </c>
      <c r="Q372" s="143">
        <f t="shared" si="34"/>
        <v>136.31950173515224</v>
      </c>
      <c r="R372" s="143">
        <f t="shared" si="35"/>
        <v>4.5705161782928716E-2</v>
      </c>
    </row>
    <row r="373" spans="1:18" x14ac:dyDescent="0.35">
      <c r="A373" s="8">
        <v>31081.371963744201</v>
      </c>
      <c r="B373">
        <v>580</v>
      </c>
      <c r="C373" s="130" t="s">
        <v>1166</v>
      </c>
      <c r="D373" s="130">
        <v>580</v>
      </c>
      <c r="E373" s="130" t="s">
        <v>1071</v>
      </c>
      <c r="F373" s="149">
        <f t="shared" si="30"/>
        <v>10</v>
      </c>
      <c r="G373" s="130" t="s">
        <v>1074</v>
      </c>
      <c r="H373" s="130">
        <f t="shared" si="31"/>
        <v>2</v>
      </c>
      <c r="I373" s="130" t="s">
        <v>1075</v>
      </c>
      <c r="J373" s="130">
        <f t="shared" si="32"/>
        <v>1</v>
      </c>
      <c r="K373" s="130" t="s">
        <v>1083</v>
      </c>
      <c r="L373" s="130">
        <f t="shared" si="33"/>
        <v>1</v>
      </c>
      <c r="M373" s="130">
        <v>7</v>
      </c>
      <c r="N373" s="130">
        <v>83720.490000000005</v>
      </c>
      <c r="O373" s="3">
        <v>139.48076666666668</v>
      </c>
      <c r="Q373" s="143">
        <f t="shared" si="34"/>
        <v>138.64303236835977</v>
      </c>
      <c r="R373" s="143">
        <f t="shared" si="35"/>
        <v>-6.0060918671959174E-3</v>
      </c>
    </row>
    <row r="374" spans="1:18" x14ac:dyDescent="0.35">
      <c r="A374" s="8">
        <v>45016.2336447989</v>
      </c>
      <c r="B374">
        <v>580</v>
      </c>
      <c r="C374" s="130" t="s">
        <v>1166</v>
      </c>
      <c r="D374" s="130">
        <v>580</v>
      </c>
      <c r="E374" s="130" t="s">
        <v>1071</v>
      </c>
      <c r="F374" s="149">
        <f t="shared" si="30"/>
        <v>10</v>
      </c>
      <c r="G374" s="130" t="s">
        <v>1074</v>
      </c>
      <c r="H374" s="130">
        <f t="shared" si="31"/>
        <v>2</v>
      </c>
      <c r="I374" s="130" t="s">
        <v>1075</v>
      </c>
      <c r="J374" s="130">
        <f t="shared" si="32"/>
        <v>1</v>
      </c>
      <c r="K374" s="130" t="s">
        <v>1083</v>
      </c>
      <c r="L374" s="130">
        <f t="shared" si="33"/>
        <v>1</v>
      </c>
      <c r="M374" s="130">
        <v>7</v>
      </c>
      <c r="N374" s="130">
        <v>83020.289999999994</v>
      </c>
      <c r="O374" s="3">
        <v>138.31300000000002</v>
      </c>
      <c r="Q374" s="143">
        <f t="shared" si="34"/>
        <v>143.1858453276308</v>
      </c>
      <c r="R374" s="143">
        <f t="shared" si="35"/>
        <v>3.5230566379377048E-2</v>
      </c>
    </row>
    <row r="375" spans="1:18" x14ac:dyDescent="0.35">
      <c r="A375" s="8">
        <v>54061.366139626101</v>
      </c>
      <c r="B375">
        <v>580</v>
      </c>
      <c r="C375" s="130" t="s">
        <v>1166</v>
      </c>
      <c r="D375" s="130">
        <v>580</v>
      </c>
      <c r="E375" s="130" t="s">
        <v>1071</v>
      </c>
      <c r="F375" s="149">
        <f t="shared" si="30"/>
        <v>10</v>
      </c>
      <c r="G375" s="130" t="s">
        <v>1074</v>
      </c>
      <c r="H375" s="130">
        <f t="shared" si="31"/>
        <v>2</v>
      </c>
      <c r="I375" s="130" t="s">
        <v>1075</v>
      </c>
      <c r="J375" s="130">
        <f t="shared" si="32"/>
        <v>1</v>
      </c>
      <c r="K375" s="130" t="s">
        <v>1083</v>
      </c>
      <c r="L375" s="130">
        <f t="shared" si="33"/>
        <v>1</v>
      </c>
      <c r="M375" s="130">
        <v>7</v>
      </c>
      <c r="N375" s="130">
        <v>84548.35</v>
      </c>
      <c r="O375" s="3">
        <v>140.85495</v>
      </c>
      <c r="Q375" s="143">
        <f t="shared" si="34"/>
        <v>146.13458971105652</v>
      </c>
      <c r="R375" s="143">
        <f t="shared" si="35"/>
        <v>3.7482812716603364E-2</v>
      </c>
    </row>
    <row r="376" spans="1:18" x14ac:dyDescent="0.35">
      <c r="A376" s="8">
        <v>63550.072249703</v>
      </c>
      <c r="B376">
        <v>580</v>
      </c>
      <c r="C376" s="130" t="s">
        <v>1166</v>
      </c>
      <c r="D376" s="130">
        <v>580</v>
      </c>
      <c r="E376" s="130" t="s">
        <v>1071</v>
      </c>
      <c r="F376" s="149">
        <f t="shared" si="30"/>
        <v>10</v>
      </c>
      <c r="G376" s="130" t="s">
        <v>1074</v>
      </c>
      <c r="H376" s="130">
        <f t="shared" si="31"/>
        <v>2</v>
      </c>
      <c r="I376" s="130" t="s">
        <v>1075</v>
      </c>
      <c r="J376" s="130">
        <f t="shared" si="32"/>
        <v>1</v>
      </c>
      <c r="K376" s="130" t="s">
        <v>1083</v>
      </c>
      <c r="L376" s="130">
        <f t="shared" si="33"/>
        <v>1</v>
      </c>
      <c r="M376" s="130">
        <v>7</v>
      </c>
      <c r="N376" s="130">
        <v>86476.37</v>
      </c>
      <c r="O376" s="3">
        <v>144.06393333333332</v>
      </c>
      <c r="Q376" s="143">
        <f t="shared" si="34"/>
        <v>149.22794062261781</v>
      </c>
      <c r="R376" s="143">
        <f t="shared" si="35"/>
        <v>3.5845247105228406E-2</v>
      </c>
    </row>
    <row r="377" spans="1:18" x14ac:dyDescent="0.35">
      <c r="A377" s="8">
        <v>71394.000753582499</v>
      </c>
      <c r="B377">
        <v>580</v>
      </c>
      <c r="C377" s="130" t="s">
        <v>1166</v>
      </c>
      <c r="D377" s="130">
        <v>580</v>
      </c>
      <c r="E377" s="130" t="s">
        <v>1071</v>
      </c>
      <c r="F377" s="149">
        <f t="shared" si="30"/>
        <v>10</v>
      </c>
      <c r="G377" s="130" t="s">
        <v>1074</v>
      </c>
      <c r="H377" s="130">
        <f t="shared" si="31"/>
        <v>2</v>
      </c>
      <c r="I377" s="130" t="s">
        <v>1075</v>
      </c>
      <c r="J377" s="130">
        <f t="shared" si="32"/>
        <v>1</v>
      </c>
      <c r="K377" s="130" t="s">
        <v>1083</v>
      </c>
      <c r="L377" s="130">
        <f t="shared" si="33"/>
        <v>1</v>
      </c>
      <c r="M377" s="130">
        <v>7</v>
      </c>
      <c r="N377" s="130">
        <v>86949.96</v>
      </c>
      <c r="O377" s="3">
        <v>144.86266666666668</v>
      </c>
      <c r="Q377" s="143">
        <f t="shared" si="34"/>
        <v>151.78508836291186</v>
      </c>
      <c r="R377" s="143">
        <f t="shared" si="35"/>
        <v>4.7786098761897655E-2</v>
      </c>
    </row>
    <row r="378" spans="1:18" x14ac:dyDescent="0.35">
      <c r="A378" s="8">
        <v>3495.45982983364</v>
      </c>
      <c r="B378">
        <v>580</v>
      </c>
      <c r="C378" s="130" t="s">
        <v>1166</v>
      </c>
      <c r="D378" s="130">
        <v>580</v>
      </c>
      <c r="E378" s="130" t="s">
        <v>1071</v>
      </c>
      <c r="F378" s="149">
        <f t="shared" si="30"/>
        <v>10</v>
      </c>
      <c r="G378" s="130" t="s">
        <v>1074</v>
      </c>
      <c r="H378" s="130">
        <f t="shared" si="31"/>
        <v>2</v>
      </c>
      <c r="I378" s="130" t="s">
        <v>1075</v>
      </c>
      <c r="J378" s="130">
        <f t="shared" si="32"/>
        <v>1</v>
      </c>
      <c r="K378" s="130" t="s">
        <v>1084</v>
      </c>
      <c r="L378" s="130">
        <f t="shared" si="33"/>
        <v>0</v>
      </c>
      <c r="M378" s="130">
        <v>7</v>
      </c>
      <c r="N378" s="130">
        <v>75248.05</v>
      </c>
      <c r="O378" s="3">
        <v>125.33980000000001</v>
      </c>
      <c r="Q378" s="143">
        <f t="shared" si="34"/>
        <v>128.87953988887</v>
      </c>
      <c r="R378" s="143">
        <f t="shared" si="35"/>
        <v>2.8241148373222114E-2</v>
      </c>
    </row>
    <row r="379" spans="1:18" x14ac:dyDescent="0.35">
      <c r="A379" s="8">
        <v>14172.2970393051</v>
      </c>
      <c r="B379">
        <v>580</v>
      </c>
      <c r="C379" s="130" t="s">
        <v>1166</v>
      </c>
      <c r="D379" s="130">
        <v>580</v>
      </c>
      <c r="E379" s="130" t="s">
        <v>1071</v>
      </c>
      <c r="F379" s="149">
        <f t="shared" si="30"/>
        <v>10</v>
      </c>
      <c r="G379" s="130" t="s">
        <v>1074</v>
      </c>
      <c r="H379" s="130">
        <f t="shared" si="31"/>
        <v>2</v>
      </c>
      <c r="I379" s="130" t="s">
        <v>1075</v>
      </c>
      <c r="J379" s="130">
        <f t="shared" si="32"/>
        <v>1</v>
      </c>
      <c r="K379" s="130" t="s">
        <v>1084</v>
      </c>
      <c r="L379" s="130">
        <f t="shared" si="33"/>
        <v>0</v>
      </c>
      <c r="M379" s="130">
        <v>7</v>
      </c>
      <c r="N379" s="130">
        <v>78039.509999999995</v>
      </c>
      <c r="O379" s="3">
        <v>130.00743333333335</v>
      </c>
      <c r="Q379" s="143">
        <f t="shared" si="34"/>
        <v>132.36022563583771</v>
      </c>
      <c r="R379" s="143">
        <f t="shared" si="35"/>
        <v>1.8097367528761898E-2</v>
      </c>
    </row>
    <row r="380" spans="1:18" x14ac:dyDescent="0.35">
      <c r="A380" s="8">
        <v>23954.0527728093</v>
      </c>
      <c r="B380">
        <v>580</v>
      </c>
      <c r="C380" s="130" t="s">
        <v>1166</v>
      </c>
      <c r="D380" s="130">
        <v>580</v>
      </c>
      <c r="E380" s="130" t="s">
        <v>1071</v>
      </c>
      <c r="F380" s="149">
        <f t="shared" si="30"/>
        <v>10</v>
      </c>
      <c r="G380" s="130" t="s">
        <v>1074</v>
      </c>
      <c r="H380" s="130">
        <f t="shared" si="31"/>
        <v>2</v>
      </c>
      <c r="I380" s="130" t="s">
        <v>1075</v>
      </c>
      <c r="J380" s="130">
        <f t="shared" si="32"/>
        <v>1</v>
      </c>
      <c r="K380" s="130" t="s">
        <v>1084</v>
      </c>
      <c r="L380" s="130">
        <f t="shared" si="33"/>
        <v>0</v>
      </c>
      <c r="M380" s="130">
        <v>7</v>
      </c>
      <c r="N380" s="130">
        <v>78969.070000000007</v>
      </c>
      <c r="O380" s="3">
        <v>131.56489999999999</v>
      </c>
      <c r="Q380" s="143">
        <f t="shared" si="34"/>
        <v>135.54911173515228</v>
      </c>
      <c r="R380" s="143">
        <f t="shared" si="35"/>
        <v>3.0283242226097462E-2</v>
      </c>
    </row>
    <row r="381" spans="1:18" x14ac:dyDescent="0.35">
      <c r="A381" s="8">
        <v>31081.371963744201</v>
      </c>
      <c r="B381">
        <v>580</v>
      </c>
      <c r="C381" s="130" t="s">
        <v>1166</v>
      </c>
      <c r="D381" s="130">
        <v>580</v>
      </c>
      <c r="E381" s="130" t="s">
        <v>1071</v>
      </c>
      <c r="F381" s="149">
        <f t="shared" si="30"/>
        <v>10</v>
      </c>
      <c r="G381" s="130" t="s">
        <v>1074</v>
      </c>
      <c r="H381" s="130">
        <f t="shared" si="31"/>
        <v>2</v>
      </c>
      <c r="I381" s="130" t="s">
        <v>1075</v>
      </c>
      <c r="J381" s="130">
        <f t="shared" si="32"/>
        <v>1</v>
      </c>
      <c r="K381" s="130" t="s">
        <v>1084</v>
      </c>
      <c r="L381" s="130">
        <f t="shared" si="33"/>
        <v>0</v>
      </c>
      <c r="M381" s="130">
        <v>7</v>
      </c>
      <c r="N381" s="130">
        <v>83181.820000000007</v>
      </c>
      <c r="O381" s="3">
        <v>138.58058333333335</v>
      </c>
      <c r="Q381" s="143">
        <f t="shared" si="34"/>
        <v>137.87264236835978</v>
      </c>
      <c r="R381" s="143">
        <f t="shared" si="35"/>
        <v>-5.1085148290271887E-3</v>
      </c>
    </row>
    <row r="382" spans="1:18" x14ac:dyDescent="0.35">
      <c r="A382" s="8">
        <v>45016.2336447989</v>
      </c>
      <c r="B382">
        <v>580</v>
      </c>
      <c r="C382" s="130" t="s">
        <v>1166</v>
      </c>
      <c r="D382" s="130">
        <v>580</v>
      </c>
      <c r="E382" s="130" t="s">
        <v>1071</v>
      </c>
      <c r="F382" s="149">
        <f t="shared" si="30"/>
        <v>10</v>
      </c>
      <c r="G382" s="130" t="s">
        <v>1074</v>
      </c>
      <c r="H382" s="130">
        <f t="shared" si="31"/>
        <v>2</v>
      </c>
      <c r="I382" s="130" t="s">
        <v>1075</v>
      </c>
      <c r="J382" s="130">
        <f t="shared" si="32"/>
        <v>1</v>
      </c>
      <c r="K382" s="130" t="s">
        <v>1084</v>
      </c>
      <c r="L382" s="130">
        <f t="shared" si="33"/>
        <v>0</v>
      </c>
      <c r="M382" s="130">
        <v>7</v>
      </c>
      <c r="N382" s="130">
        <v>82575.59</v>
      </c>
      <c r="O382" s="3">
        <v>137.57513333333333</v>
      </c>
      <c r="Q382" s="143">
        <f t="shared" si="34"/>
        <v>142.41545532763081</v>
      </c>
      <c r="R382" s="143">
        <f t="shared" si="35"/>
        <v>3.5183116868727771E-2</v>
      </c>
    </row>
    <row r="383" spans="1:18" x14ac:dyDescent="0.35">
      <c r="A383" s="8">
        <v>54061.366139626101</v>
      </c>
      <c r="B383">
        <v>580</v>
      </c>
      <c r="C383" s="130" t="s">
        <v>1166</v>
      </c>
      <c r="D383" s="130">
        <v>580</v>
      </c>
      <c r="E383" s="130" t="s">
        <v>1071</v>
      </c>
      <c r="F383" s="149">
        <f t="shared" si="30"/>
        <v>10</v>
      </c>
      <c r="G383" s="130" t="s">
        <v>1074</v>
      </c>
      <c r="H383" s="130">
        <f t="shared" si="31"/>
        <v>2</v>
      </c>
      <c r="I383" s="130" t="s">
        <v>1075</v>
      </c>
      <c r="J383" s="130">
        <f t="shared" si="32"/>
        <v>1</v>
      </c>
      <c r="K383" s="130" t="s">
        <v>1084</v>
      </c>
      <c r="L383" s="130">
        <f t="shared" si="33"/>
        <v>0</v>
      </c>
      <c r="M383" s="130">
        <v>7</v>
      </c>
      <c r="N383" s="130">
        <v>83494.81</v>
      </c>
      <c r="O383" s="3">
        <v>139.10706666666667</v>
      </c>
      <c r="Q383" s="143">
        <f t="shared" si="34"/>
        <v>145.36419971105653</v>
      </c>
      <c r="R383" s="143">
        <f t="shared" si="35"/>
        <v>4.4980698639727867E-2</v>
      </c>
    </row>
    <row r="384" spans="1:18" x14ac:dyDescent="0.35">
      <c r="A384" s="8">
        <v>63550.072249703</v>
      </c>
      <c r="B384">
        <v>580</v>
      </c>
      <c r="C384" s="130" t="s">
        <v>1166</v>
      </c>
      <c r="D384" s="130">
        <v>580</v>
      </c>
      <c r="E384" s="130" t="s">
        <v>1071</v>
      </c>
      <c r="F384" s="149">
        <f t="shared" si="30"/>
        <v>10</v>
      </c>
      <c r="G384" s="130" t="s">
        <v>1074</v>
      </c>
      <c r="H384" s="130">
        <f t="shared" si="31"/>
        <v>2</v>
      </c>
      <c r="I384" s="130" t="s">
        <v>1075</v>
      </c>
      <c r="J384" s="130">
        <f t="shared" si="32"/>
        <v>1</v>
      </c>
      <c r="K384" s="130" t="s">
        <v>1084</v>
      </c>
      <c r="L384" s="130">
        <f t="shared" si="33"/>
        <v>0</v>
      </c>
      <c r="M384" s="130">
        <v>7</v>
      </c>
      <c r="N384" s="130">
        <v>85072</v>
      </c>
      <c r="O384" s="3">
        <v>141.73448333333334</v>
      </c>
      <c r="Q384" s="143">
        <f t="shared" si="34"/>
        <v>148.45755062261782</v>
      </c>
      <c r="R384" s="143">
        <f t="shared" si="35"/>
        <v>4.743423852241424E-2</v>
      </c>
    </row>
    <row r="385" spans="1:18" x14ac:dyDescent="0.35">
      <c r="A385" s="8">
        <v>71394.000753582499</v>
      </c>
      <c r="B385">
        <v>580</v>
      </c>
      <c r="C385" s="130" t="s">
        <v>1166</v>
      </c>
      <c r="D385" s="130">
        <v>580</v>
      </c>
      <c r="E385" s="130" t="s">
        <v>1071</v>
      </c>
      <c r="F385" s="149">
        <f t="shared" si="30"/>
        <v>10</v>
      </c>
      <c r="G385" s="130" t="s">
        <v>1074</v>
      </c>
      <c r="H385" s="130">
        <f t="shared" si="31"/>
        <v>2</v>
      </c>
      <c r="I385" s="130" t="s">
        <v>1075</v>
      </c>
      <c r="J385" s="130">
        <f t="shared" si="32"/>
        <v>1</v>
      </c>
      <c r="K385" s="130" t="s">
        <v>1084</v>
      </c>
      <c r="L385" s="130">
        <f t="shared" si="33"/>
        <v>0</v>
      </c>
      <c r="M385" s="130">
        <v>7</v>
      </c>
      <c r="N385" s="130">
        <v>85303.75</v>
      </c>
      <c r="O385" s="3">
        <v>142.12911666666668</v>
      </c>
      <c r="Q385" s="143">
        <f t="shared" si="34"/>
        <v>151.01469836291184</v>
      </c>
      <c r="R385" s="143">
        <f t="shared" si="35"/>
        <v>6.2517673398930551E-2</v>
      </c>
    </row>
    <row r="386" spans="1:18" x14ac:dyDescent="0.35">
      <c r="A386" s="8">
        <v>3495.45982983364</v>
      </c>
      <c r="B386">
        <v>580</v>
      </c>
      <c r="C386" s="130" t="s">
        <v>1166</v>
      </c>
      <c r="D386" s="130">
        <v>580</v>
      </c>
      <c r="E386" s="130" t="s">
        <v>1071</v>
      </c>
      <c r="F386" s="149">
        <f t="shared" si="30"/>
        <v>10</v>
      </c>
      <c r="G386" s="130" t="s">
        <v>1074</v>
      </c>
      <c r="H386" s="130">
        <f t="shared" si="31"/>
        <v>2</v>
      </c>
      <c r="I386" s="130" t="s">
        <v>1076</v>
      </c>
      <c r="J386" s="130">
        <f t="shared" si="32"/>
        <v>2</v>
      </c>
      <c r="K386" s="130" t="s">
        <v>1083</v>
      </c>
      <c r="L386" s="130">
        <f t="shared" si="33"/>
        <v>1</v>
      </c>
      <c r="M386" s="130">
        <v>7</v>
      </c>
      <c r="N386" s="130">
        <v>72250.850000000006</v>
      </c>
      <c r="O386" s="3">
        <v>120.33958333333334</v>
      </c>
      <c r="Q386" s="143">
        <f t="shared" si="34"/>
        <v>127.89932988887</v>
      </c>
      <c r="R386" s="143">
        <f t="shared" si="35"/>
        <v>6.2820115760220174E-2</v>
      </c>
    </row>
    <row r="387" spans="1:18" x14ac:dyDescent="0.35">
      <c r="A387" s="8">
        <v>14172.2970393051</v>
      </c>
      <c r="B387">
        <v>580</v>
      </c>
      <c r="C387" s="130" t="s">
        <v>1166</v>
      </c>
      <c r="D387" s="130">
        <v>580</v>
      </c>
      <c r="E387" s="130" t="s">
        <v>1071</v>
      </c>
      <c r="F387" s="149">
        <f t="shared" ref="F387:F450" si="36">IF(E387="LI01",10,23.84)</f>
        <v>10</v>
      </c>
      <c r="G387" s="130" t="s">
        <v>1074</v>
      </c>
      <c r="H387" s="130">
        <f t="shared" ref="H387:H450" si="37">IF(G387="ENT01",1,2)</f>
        <v>2</v>
      </c>
      <c r="I387" s="130" t="s">
        <v>1076</v>
      </c>
      <c r="J387" s="130">
        <f t="shared" ref="J387:J450" si="38">IF(I387="ENV01",1,2)</f>
        <v>2</v>
      </c>
      <c r="K387" s="130" t="s">
        <v>1083</v>
      </c>
      <c r="L387" s="130">
        <f t="shared" ref="L387:L450" si="39">IF(K387="ZVDF01",1,0)</f>
        <v>1</v>
      </c>
      <c r="M387" s="130">
        <v>7</v>
      </c>
      <c r="N387" s="130">
        <v>75465.22</v>
      </c>
      <c r="O387" s="3">
        <v>125.70451666666668</v>
      </c>
      <c r="Q387" s="143">
        <f t="shared" ref="Q387:Q450" si="40">IF(C387="Splitao",((43.828+A387*0.000816+F387*0.605+H387*-5.235+J387*-4.785+L387*3.61+3.146*F387+9.07+54.73)*B387+M387*(494.524+B387*0.00184))/B387,(((25.4755+A387*0.00031+F387*0.2864+H387*-0.5815+J387*-1.7506+L387*0.77039)+3.25*F387+9.07+54.73)*B387+M387*(498.3118+A387*0.001326))/B387)</f>
        <v>131.38001563583774</v>
      </c>
      <c r="R387" s="143">
        <f t="shared" ref="R387:R450" si="41">Q387/O387-1</f>
        <v>4.5149523021681848E-2</v>
      </c>
    </row>
    <row r="388" spans="1:18" x14ac:dyDescent="0.35">
      <c r="A388" s="8">
        <v>23954.0527728093</v>
      </c>
      <c r="B388">
        <v>580</v>
      </c>
      <c r="C388" s="130" t="s">
        <v>1166</v>
      </c>
      <c r="D388" s="130">
        <v>580</v>
      </c>
      <c r="E388" s="130" t="s">
        <v>1071</v>
      </c>
      <c r="F388" s="149">
        <f t="shared" si="36"/>
        <v>10</v>
      </c>
      <c r="G388" s="130" t="s">
        <v>1074</v>
      </c>
      <c r="H388" s="130">
        <f t="shared" si="37"/>
        <v>2</v>
      </c>
      <c r="I388" s="130" t="s">
        <v>1076</v>
      </c>
      <c r="J388" s="130">
        <f t="shared" si="38"/>
        <v>2</v>
      </c>
      <c r="K388" s="130" t="s">
        <v>1083</v>
      </c>
      <c r="L388" s="130">
        <f t="shared" si="39"/>
        <v>1</v>
      </c>
      <c r="M388" s="130">
        <v>7</v>
      </c>
      <c r="N388" s="130">
        <v>77046.75</v>
      </c>
      <c r="O388" s="3">
        <v>128.36318333333335</v>
      </c>
      <c r="Q388" s="143">
        <f t="shared" si="40"/>
        <v>134.56890173515225</v>
      </c>
      <c r="R388" s="143">
        <f t="shared" si="41"/>
        <v>4.8345002364921896E-2</v>
      </c>
    </row>
    <row r="389" spans="1:18" x14ac:dyDescent="0.35">
      <c r="A389" s="8">
        <v>31081.371963744201</v>
      </c>
      <c r="B389">
        <v>580</v>
      </c>
      <c r="C389" s="130" t="s">
        <v>1166</v>
      </c>
      <c r="D389" s="130">
        <v>580</v>
      </c>
      <c r="E389" s="130" t="s">
        <v>1071</v>
      </c>
      <c r="F389" s="149">
        <f t="shared" si="36"/>
        <v>10</v>
      </c>
      <c r="G389" s="130" t="s">
        <v>1074</v>
      </c>
      <c r="H389" s="130">
        <f t="shared" si="37"/>
        <v>2</v>
      </c>
      <c r="I389" s="130" t="s">
        <v>1076</v>
      </c>
      <c r="J389" s="130">
        <f t="shared" si="38"/>
        <v>2</v>
      </c>
      <c r="K389" s="130" t="s">
        <v>1083</v>
      </c>
      <c r="L389" s="130">
        <f t="shared" si="39"/>
        <v>1</v>
      </c>
      <c r="M389" s="130">
        <v>7</v>
      </c>
      <c r="N389" s="130">
        <v>82334.55</v>
      </c>
      <c r="O389" s="3">
        <v>137.18125000000001</v>
      </c>
      <c r="Q389" s="143">
        <f t="shared" si="40"/>
        <v>136.89243236835978</v>
      </c>
      <c r="R389" s="143">
        <f t="shared" si="41"/>
        <v>-2.1053725027306847E-3</v>
      </c>
    </row>
    <row r="390" spans="1:18" x14ac:dyDescent="0.35">
      <c r="A390" s="8">
        <v>45016.2336447989</v>
      </c>
      <c r="B390">
        <v>580</v>
      </c>
      <c r="C390" s="130" t="s">
        <v>1166</v>
      </c>
      <c r="D390" s="130">
        <v>580</v>
      </c>
      <c r="E390" s="130" t="s">
        <v>1071</v>
      </c>
      <c r="F390" s="149">
        <f t="shared" si="36"/>
        <v>10</v>
      </c>
      <c r="G390" s="130" t="s">
        <v>1074</v>
      </c>
      <c r="H390" s="130">
        <f t="shared" si="37"/>
        <v>2</v>
      </c>
      <c r="I390" s="130" t="s">
        <v>1076</v>
      </c>
      <c r="J390" s="130">
        <f t="shared" si="38"/>
        <v>2</v>
      </c>
      <c r="K390" s="130" t="s">
        <v>1083</v>
      </c>
      <c r="L390" s="130">
        <f t="shared" si="39"/>
        <v>1</v>
      </c>
      <c r="M390" s="130">
        <v>7</v>
      </c>
      <c r="N390" s="130">
        <v>81656.929999999993</v>
      </c>
      <c r="O390" s="3">
        <v>136.0753</v>
      </c>
      <c r="Q390" s="143">
        <f t="shared" si="40"/>
        <v>141.43524532763081</v>
      </c>
      <c r="R390" s="143">
        <f t="shared" si="41"/>
        <v>3.9389553634133545E-2</v>
      </c>
    </row>
    <row r="391" spans="1:18" x14ac:dyDescent="0.35">
      <c r="A391" s="8">
        <v>54061.366139626101</v>
      </c>
      <c r="B391">
        <v>580</v>
      </c>
      <c r="C391" s="130" t="s">
        <v>1166</v>
      </c>
      <c r="D391" s="130">
        <v>580</v>
      </c>
      <c r="E391" s="130" t="s">
        <v>1071</v>
      </c>
      <c r="F391" s="149">
        <f t="shared" si="36"/>
        <v>10</v>
      </c>
      <c r="G391" s="130" t="s">
        <v>1074</v>
      </c>
      <c r="H391" s="130">
        <f t="shared" si="37"/>
        <v>2</v>
      </c>
      <c r="I391" s="130" t="s">
        <v>1076</v>
      </c>
      <c r="J391" s="130">
        <f t="shared" si="38"/>
        <v>2</v>
      </c>
      <c r="K391" s="130" t="s">
        <v>1083</v>
      </c>
      <c r="L391" s="130">
        <f t="shared" si="39"/>
        <v>1</v>
      </c>
      <c r="M391" s="130">
        <v>7</v>
      </c>
      <c r="N391" s="130">
        <v>83183.240000000005</v>
      </c>
      <c r="O391" s="3">
        <v>138.58018333333334</v>
      </c>
      <c r="Q391" s="143">
        <f t="shared" si="40"/>
        <v>144.38398971105653</v>
      </c>
      <c r="R391" s="143">
        <f t="shared" si="41"/>
        <v>4.1880492853462403E-2</v>
      </c>
    </row>
    <row r="392" spans="1:18" x14ac:dyDescent="0.35">
      <c r="A392" s="8">
        <v>63550.072249703</v>
      </c>
      <c r="B392">
        <v>580</v>
      </c>
      <c r="C392" s="130" t="s">
        <v>1166</v>
      </c>
      <c r="D392" s="130">
        <v>580</v>
      </c>
      <c r="E392" s="130" t="s">
        <v>1071</v>
      </c>
      <c r="F392" s="149">
        <f t="shared" si="36"/>
        <v>10</v>
      </c>
      <c r="G392" s="130" t="s">
        <v>1074</v>
      </c>
      <c r="H392" s="130">
        <f t="shared" si="37"/>
        <v>2</v>
      </c>
      <c r="I392" s="130" t="s">
        <v>1076</v>
      </c>
      <c r="J392" s="130">
        <f t="shared" si="38"/>
        <v>2</v>
      </c>
      <c r="K392" s="130" t="s">
        <v>1083</v>
      </c>
      <c r="L392" s="130">
        <f t="shared" si="39"/>
        <v>1</v>
      </c>
      <c r="M392" s="130">
        <v>7</v>
      </c>
      <c r="N392" s="130">
        <v>85394.57</v>
      </c>
      <c r="O392" s="3">
        <v>142.22036666666668</v>
      </c>
      <c r="Q392" s="143">
        <f t="shared" si="40"/>
        <v>147.47734062261782</v>
      </c>
      <c r="R392" s="143">
        <f t="shared" si="41"/>
        <v>3.6963580386994321E-2</v>
      </c>
    </row>
    <row r="393" spans="1:18" x14ac:dyDescent="0.35">
      <c r="A393" s="8">
        <v>71394.000753582499</v>
      </c>
      <c r="B393">
        <v>580</v>
      </c>
      <c r="C393" s="130" t="s">
        <v>1166</v>
      </c>
      <c r="D393" s="130">
        <v>580</v>
      </c>
      <c r="E393" s="130" t="s">
        <v>1071</v>
      </c>
      <c r="F393" s="149">
        <f t="shared" si="36"/>
        <v>10</v>
      </c>
      <c r="G393" s="130" t="s">
        <v>1074</v>
      </c>
      <c r="H393" s="130">
        <f t="shared" si="37"/>
        <v>2</v>
      </c>
      <c r="I393" s="130" t="s">
        <v>1076</v>
      </c>
      <c r="J393" s="130">
        <f t="shared" si="38"/>
        <v>2</v>
      </c>
      <c r="K393" s="130" t="s">
        <v>1083</v>
      </c>
      <c r="L393" s="130">
        <f t="shared" si="39"/>
        <v>1</v>
      </c>
      <c r="M393" s="130">
        <v>7</v>
      </c>
      <c r="N393" s="130">
        <v>86080.94</v>
      </c>
      <c r="O393" s="3">
        <v>143.39274999999998</v>
      </c>
      <c r="Q393" s="143">
        <f t="shared" si="40"/>
        <v>150.03448836291187</v>
      </c>
      <c r="R393" s="143">
        <f t="shared" si="41"/>
        <v>4.6318508870998754E-2</v>
      </c>
    </row>
    <row r="394" spans="1:18" x14ac:dyDescent="0.35">
      <c r="A394" s="8">
        <v>3495.45982983364</v>
      </c>
      <c r="B394">
        <v>580</v>
      </c>
      <c r="C394" s="130" t="s">
        <v>1166</v>
      </c>
      <c r="D394" s="130">
        <v>580</v>
      </c>
      <c r="E394" s="130" t="s">
        <v>1071</v>
      </c>
      <c r="F394" s="149">
        <f t="shared" si="36"/>
        <v>10</v>
      </c>
      <c r="G394" s="130" t="s">
        <v>1074</v>
      </c>
      <c r="H394" s="130">
        <f t="shared" si="37"/>
        <v>2</v>
      </c>
      <c r="I394" s="130" t="s">
        <v>1076</v>
      </c>
      <c r="J394" s="130">
        <f t="shared" si="38"/>
        <v>2</v>
      </c>
      <c r="K394" s="130" t="s">
        <v>1084</v>
      </c>
      <c r="L394" s="130">
        <f t="shared" si="39"/>
        <v>0</v>
      </c>
      <c r="M394" s="130">
        <v>7</v>
      </c>
      <c r="N394" s="130">
        <v>73659.460000000006</v>
      </c>
      <c r="O394" s="3">
        <v>122.69086666666668</v>
      </c>
      <c r="Q394" s="143">
        <f t="shared" si="40"/>
        <v>127.12893988887001</v>
      </c>
      <c r="R394" s="143">
        <f t="shared" si="41"/>
        <v>3.617280848020199E-2</v>
      </c>
    </row>
    <row r="395" spans="1:18" x14ac:dyDescent="0.35">
      <c r="A395" s="8">
        <v>14172.2970393051</v>
      </c>
      <c r="B395">
        <v>580</v>
      </c>
      <c r="C395" s="130" t="s">
        <v>1166</v>
      </c>
      <c r="D395" s="130">
        <v>580</v>
      </c>
      <c r="E395" s="130" t="s">
        <v>1071</v>
      </c>
      <c r="F395" s="149">
        <f t="shared" si="36"/>
        <v>10</v>
      </c>
      <c r="G395" s="130" t="s">
        <v>1074</v>
      </c>
      <c r="H395" s="130">
        <f t="shared" si="37"/>
        <v>2</v>
      </c>
      <c r="I395" s="130" t="s">
        <v>1076</v>
      </c>
      <c r="J395" s="130">
        <f t="shared" si="38"/>
        <v>2</v>
      </c>
      <c r="K395" s="130" t="s">
        <v>1084</v>
      </c>
      <c r="L395" s="130">
        <f t="shared" si="39"/>
        <v>0</v>
      </c>
      <c r="M395" s="130">
        <v>7</v>
      </c>
      <c r="N395" s="130">
        <v>76586.070000000007</v>
      </c>
      <c r="O395" s="3">
        <v>127.58898333333333</v>
      </c>
      <c r="Q395" s="143">
        <f t="shared" si="40"/>
        <v>130.60962563583774</v>
      </c>
      <c r="R395" s="143">
        <f t="shared" si="41"/>
        <v>2.3674789339866553E-2</v>
      </c>
    </row>
    <row r="396" spans="1:18" x14ac:dyDescent="0.35">
      <c r="A396" s="8">
        <v>23954.0527728093</v>
      </c>
      <c r="B396">
        <v>580</v>
      </c>
      <c r="C396" s="130" t="s">
        <v>1166</v>
      </c>
      <c r="D396" s="130">
        <v>580</v>
      </c>
      <c r="E396" s="130" t="s">
        <v>1071</v>
      </c>
      <c r="F396" s="149">
        <f t="shared" si="36"/>
        <v>10</v>
      </c>
      <c r="G396" s="130" t="s">
        <v>1074</v>
      </c>
      <c r="H396" s="130">
        <f t="shared" si="37"/>
        <v>2</v>
      </c>
      <c r="I396" s="130" t="s">
        <v>1076</v>
      </c>
      <c r="J396" s="130">
        <f t="shared" si="38"/>
        <v>2</v>
      </c>
      <c r="K396" s="130" t="s">
        <v>1084</v>
      </c>
      <c r="L396" s="130">
        <f t="shared" si="39"/>
        <v>0</v>
      </c>
      <c r="M396" s="130">
        <v>7</v>
      </c>
      <c r="N396" s="130">
        <v>77573.72</v>
      </c>
      <c r="O396" s="3">
        <v>129.2543</v>
      </c>
      <c r="Q396" s="143">
        <f t="shared" si="40"/>
        <v>133.79851173515229</v>
      </c>
      <c r="R396" s="143">
        <f t="shared" si="41"/>
        <v>3.515714165913475E-2</v>
      </c>
    </row>
    <row r="397" spans="1:18" x14ac:dyDescent="0.35">
      <c r="A397" s="8">
        <v>31081.371963744201</v>
      </c>
      <c r="B397">
        <v>580</v>
      </c>
      <c r="C397" s="130" t="s">
        <v>1166</v>
      </c>
      <c r="D397" s="130">
        <v>580</v>
      </c>
      <c r="E397" s="130" t="s">
        <v>1071</v>
      </c>
      <c r="F397" s="149">
        <f t="shared" si="36"/>
        <v>10</v>
      </c>
      <c r="G397" s="130" t="s">
        <v>1074</v>
      </c>
      <c r="H397" s="130">
        <f t="shared" si="37"/>
        <v>2</v>
      </c>
      <c r="I397" s="130" t="s">
        <v>1076</v>
      </c>
      <c r="J397" s="130">
        <f t="shared" si="38"/>
        <v>2</v>
      </c>
      <c r="K397" s="130" t="s">
        <v>1084</v>
      </c>
      <c r="L397" s="130">
        <f t="shared" si="39"/>
        <v>0</v>
      </c>
      <c r="M397" s="130">
        <v>7</v>
      </c>
      <c r="N397" s="130">
        <v>81514.75</v>
      </c>
      <c r="O397" s="3">
        <v>135.79728333333333</v>
      </c>
      <c r="Q397" s="143">
        <f t="shared" si="40"/>
        <v>136.12204236835976</v>
      </c>
      <c r="R397" s="143">
        <f t="shared" si="41"/>
        <v>2.3914987623814277E-3</v>
      </c>
    </row>
    <row r="398" spans="1:18" x14ac:dyDescent="0.35">
      <c r="A398" s="8">
        <v>45016.2336447989</v>
      </c>
      <c r="B398">
        <v>580</v>
      </c>
      <c r="C398" s="130" t="s">
        <v>1166</v>
      </c>
      <c r="D398" s="130">
        <v>580</v>
      </c>
      <c r="E398" s="130" t="s">
        <v>1071</v>
      </c>
      <c r="F398" s="149">
        <f t="shared" si="36"/>
        <v>10</v>
      </c>
      <c r="G398" s="130" t="s">
        <v>1074</v>
      </c>
      <c r="H398" s="130">
        <f t="shared" si="37"/>
        <v>2</v>
      </c>
      <c r="I398" s="130" t="s">
        <v>1076</v>
      </c>
      <c r="J398" s="130">
        <f t="shared" si="38"/>
        <v>2</v>
      </c>
      <c r="K398" s="130" t="s">
        <v>1084</v>
      </c>
      <c r="L398" s="130">
        <f t="shared" si="39"/>
        <v>0</v>
      </c>
      <c r="M398" s="130">
        <v>7</v>
      </c>
      <c r="N398" s="130">
        <v>81101.23</v>
      </c>
      <c r="O398" s="3">
        <v>135.11509999999998</v>
      </c>
      <c r="Q398" s="143">
        <f t="shared" si="40"/>
        <v>140.66485532763079</v>
      </c>
      <c r="R398" s="143">
        <f t="shared" si="41"/>
        <v>4.107427909708683E-2</v>
      </c>
    </row>
    <row r="399" spans="1:18" x14ac:dyDescent="0.35">
      <c r="A399" s="8">
        <v>54061.366139626101</v>
      </c>
      <c r="B399">
        <v>580</v>
      </c>
      <c r="C399" s="130" t="s">
        <v>1166</v>
      </c>
      <c r="D399" s="130">
        <v>580</v>
      </c>
      <c r="E399" s="130" t="s">
        <v>1071</v>
      </c>
      <c r="F399" s="149">
        <f t="shared" si="36"/>
        <v>10</v>
      </c>
      <c r="G399" s="130" t="s">
        <v>1074</v>
      </c>
      <c r="H399" s="130">
        <f t="shared" si="37"/>
        <v>2</v>
      </c>
      <c r="I399" s="130" t="s">
        <v>1076</v>
      </c>
      <c r="J399" s="130">
        <f t="shared" si="38"/>
        <v>2</v>
      </c>
      <c r="K399" s="130" t="s">
        <v>1084</v>
      </c>
      <c r="L399" s="130">
        <f t="shared" si="39"/>
        <v>0</v>
      </c>
      <c r="M399" s="130">
        <v>7</v>
      </c>
      <c r="N399" s="130">
        <v>82036.820000000007</v>
      </c>
      <c r="O399" s="3">
        <v>136.62895</v>
      </c>
      <c r="Q399" s="143">
        <f t="shared" si="40"/>
        <v>143.61359971105654</v>
      </c>
      <c r="R399" s="143">
        <f t="shared" si="41"/>
        <v>5.1121301240012018E-2</v>
      </c>
    </row>
    <row r="400" spans="1:18" x14ac:dyDescent="0.35">
      <c r="A400" s="8">
        <v>63550.072249703</v>
      </c>
      <c r="B400">
        <v>580</v>
      </c>
      <c r="C400" s="130" t="s">
        <v>1166</v>
      </c>
      <c r="D400" s="130">
        <v>580</v>
      </c>
      <c r="E400" s="130" t="s">
        <v>1071</v>
      </c>
      <c r="F400" s="149">
        <f t="shared" si="36"/>
        <v>10</v>
      </c>
      <c r="G400" s="130" t="s">
        <v>1074</v>
      </c>
      <c r="H400" s="130">
        <f t="shared" si="37"/>
        <v>2</v>
      </c>
      <c r="I400" s="130" t="s">
        <v>1076</v>
      </c>
      <c r="J400" s="130">
        <f t="shared" si="38"/>
        <v>2</v>
      </c>
      <c r="K400" s="130" t="s">
        <v>1084</v>
      </c>
      <c r="L400" s="130">
        <f t="shared" si="39"/>
        <v>0</v>
      </c>
      <c r="M400" s="130">
        <v>7</v>
      </c>
      <c r="N400" s="130">
        <v>83880.850000000006</v>
      </c>
      <c r="O400" s="3">
        <v>139.66868333333335</v>
      </c>
      <c r="Q400" s="143">
        <f t="shared" si="40"/>
        <v>146.70695062261782</v>
      </c>
      <c r="R400" s="143">
        <f t="shared" si="41"/>
        <v>5.0392594254554224E-2</v>
      </c>
    </row>
    <row r="401" spans="1:18" x14ac:dyDescent="0.35">
      <c r="A401" s="8">
        <v>71394.000753582499</v>
      </c>
      <c r="B401">
        <v>580</v>
      </c>
      <c r="C401" s="130" t="s">
        <v>1166</v>
      </c>
      <c r="D401" s="130">
        <v>580</v>
      </c>
      <c r="E401" s="130" t="s">
        <v>1071</v>
      </c>
      <c r="F401" s="149">
        <f t="shared" si="36"/>
        <v>10</v>
      </c>
      <c r="G401" s="130" t="s">
        <v>1074</v>
      </c>
      <c r="H401" s="130">
        <f t="shared" si="37"/>
        <v>2</v>
      </c>
      <c r="I401" s="130" t="s">
        <v>1076</v>
      </c>
      <c r="J401" s="130">
        <f t="shared" si="38"/>
        <v>2</v>
      </c>
      <c r="K401" s="130" t="s">
        <v>1084</v>
      </c>
      <c r="L401" s="130">
        <f t="shared" si="39"/>
        <v>0</v>
      </c>
      <c r="M401" s="130">
        <v>7</v>
      </c>
      <c r="N401" s="130">
        <v>84162.93</v>
      </c>
      <c r="O401" s="3">
        <v>140.15074999999999</v>
      </c>
      <c r="Q401" s="143">
        <f t="shared" si="40"/>
        <v>149.26409836291188</v>
      </c>
      <c r="R401" s="143">
        <f t="shared" si="41"/>
        <v>6.5025327106076114E-2</v>
      </c>
    </row>
    <row r="402" spans="1:18" x14ac:dyDescent="0.35">
      <c r="A402" s="8">
        <v>3495.45982983364</v>
      </c>
      <c r="B402">
        <v>580</v>
      </c>
      <c r="C402" s="130" t="s">
        <v>1166</v>
      </c>
      <c r="D402" s="130">
        <v>580</v>
      </c>
      <c r="E402" s="130" t="s">
        <v>1071</v>
      </c>
      <c r="F402" s="149">
        <f t="shared" si="36"/>
        <v>10</v>
      </c>
      <c r="G402" s="130" t="s">
        <v>1074</v>
      </c>
      <c r="H402" s="130">
        <f t="shared" si="37"/>
        <v>2</v>
      </c>
      <c r="I402" s="130" t="s">
        <v>1076</v>
      </c>
      <c r="J402" s="130">
        <f t="shared" si="38"/>
        <v>2</v>
      </c>
      <c r="K402" s="130" t="s">
        <v>1083</v>
      </c>
      <c r="L402" s="130">
        <f t="shared" si="39"/>
        <v>1</v>
      </c>
      <c r="M402" s="130">
        <v>7</v>
      </c>
      <c r="N402" s="130">
        <v>72496.95</v>
      </c>
      <c r="O402" s="3">
        <v>120.69720000000001</v>
      </c>
      <c r="Q402" s="143">
        <f t="shared" si="40"/>
        <v>127.89932988887</v>
      </c>
      <c r="R402" s="143">
        <f t="shared" si="41"/>
        <v>5.9671060214072869E-2</v>
      </c>
    </row>
    <row r="403" spans="1:18" x14ac:dyDescent="0.35">
      <c r="A403" s="8">
        <v>14172.2970393051</v>
      </c>
      <c r="B403">
        <v>580</v>
      </c>
      <c r="C403" s="130" t="s">
        <v>1166</v>
      </c>
      <c r="D403" s="130">
        <v>580</v>
      </c>
      <c r="E403" s="130" t="s">
        <v>1071</v>
      </c>
      <c r="F403" s="149">
        <f t="shared" si="36"/>
        <v>10</v>
      </c>
      <c r="G403" s="130" t="s">
        <v>1074</v>
      </c>
      <c r="H403" s="130">
        <f t="shared" si="37"/>
        <v>2</v>
      </c>
      <c r="I403" s="130" t="s">
        <v>1076</v>
      </c>
      <c r="J403" s="130">
        <f t="shared" si="38"/>
        <v>2</v>
      </c>
      <c r="K403" s="130" t="s">
        <v>1083</v>
      </c>
      <c r="L403" s="130">
        <f t="shared" si="39"/>
        <v>1</v>
      </c>
      <c r="M403" s="130">
        <v>7</v>
      </c>
      <c r="N403" s="130">
        <v>75757.279999999999</v>
      </c>
      <c r="O403" s="3">
        <v>126.13406666666667</v>
      </c>
      <c r="Q403" s="143">
        <f t="shared" si="40"/>
        <v>131.38001563583774</v>
      </c>
      <c r="R403" s="143">
        <f t="shared" si="41"/>
        <v>4.1590262708602665E-2</v>
      </c>
    </row>
    <row r="404" spans="1:18" x14ac:dyDescent="0.35">
      <c r="A404" s="8">
        <v>23954.0527728093</v>
      </c>
      <c r="B404">
        <v>580</v>
      </c>
      <c r="C404" s="130" t="s">
        <v>1166</v>
      </c>
      <c r="D404" s="130">
        <v>580</v>
      </c>
      <c r="E404" s="130" t="s">
        <v>1071</v>
      </c>
      <c r="F404" s="149">
        <f t="shared" si="36"/>
        <v>10</v>
      </c>
      <c r="G404" s="130" t="s">
        <v>1074</v>
      </c>
      <c r="H404" s="130">
        <f t="shared" si="37"/>
        <v>2</v>
      </c>
      <c r="I404" s="130" t="s">
        <v>1076</v>
      </c>
      <c r="J404" s="130">
        <f t="shared" si="38"/>
        <v>2</v>
      </c>
      <c r="K404" s="130" t="s">
        <v>1083</v>
      </c>
      <c r="L404" s="130">
        <f t="shared" si="39"/>
        <v>1</v>
      </c>
      <c r="M404" s="130">
        <v>7</v>
      </c>
      <c r="N404" s="130">
        <v>77332.84</v>
      </c>
      <c r="O404" s="3">
        <v>128.78036666666668</v>
      </c>
      <c r="Q404" s="143">
        <f t="shared" si="40"/>
        <v>134.56890173515225</v>
      </c>
      <c r="R404" s="143">
        <f t="shared" si="41"/>
        <v>4.4948894139030804E-2</v>
      </c>
    </row>
    <row r="405" spans="1:18" x14ac:dyDescent="0.35">
      <c r="A405" s="8">
        <v>31081.371963744201</v>
      </c>
      <c r="B405">
        <v>580</v>
      </c>
      <c r="C405" s="130" t="s">
        <v>1166</v>
      </c>
      <c r="D405" s="130">
        <v>580</v>
      </c>
      <c r="E405" s="130" t="s">
        <v>1071</v>
      </c>
      <c r="F405" s="149">
        <f t="shared" si="36"/>
        <v>10</v>
      </c>
      <c r="G405" s="130" t="s">
        <v>1074</v>
      </c>
      <c r="H405" s="130">
        <f t="shared" si="37"/>
        <v>2</v>
      </c>
      <c r="I405" s="130" t="s">
        <v>1076</v>
      </c>
      <c r="J405" s="130">
        <f t="shared" si="38"/>
        <v>2</v>
      </c>
      <c r="K405" s="130" t="s">
        <v>1083</v>
      </c>
      <c r="L405" s="130">
        <f t="shared" si="39"/>
        <v>1</v>
      </c>
      <c r="M405" s="130">
        <v>7</v>
      </c>
      <c r="N405" s="130">
        <v>82610.78</v>
      </c>
      <c r="O405" s="3">
        <v>137.59568333333334</v>
      </c>
      <c r="Q405" s="143">
        <f t="shared" si="40"/>
        <v>136.89243236835978</v>
      </c>
      <c r="R405" s="143">
        <f t="shared" si="41"/>
        <v>-5.1109958389456978E-3</v>
      </c>
    </row>
    <row r="406" spans="1:18" x14ac:dyDescent="0.35">
      <c r="A406" s="8">
        <v>45016.2336447989</v>
      </c>
      <c r="B406">
        <v>580</v>
      </c>
      <c r="C406" s="130" t="s">
        <v>1166</v>
      </c>
      <c r="D406" s="130">
        <v>580</v>
      </c>
      <c r="E406" s="130" t="s">
        <v>1071</v>
      </c>
      <c r="F406" s="149">
        <f t="shared" si="36"/>
        <v>10</v>
      </c>
      <c r="G406" s="130" t="s">
        <v>1074</v>
      </c>
      <c r="H406" s="130">
        <f t="shared" si="37"/>
        <v>2</v>
      </c>
      <c r="I406" s="130" t="s">
        <v>1076</v>
      </c>
      <c r="J406" s="130">
        <f t="shared" si="38"/>
        <v>2</v>
      </c>
      <c r="K406" s="130" t="s">
        <v>1083</v>
      </c>
      <c r="L406" s="130">
        <f t="shared" si="39"/>
        <v>1</v>
      </c>
      <c r="M406" s="130">
        <v>7</v>
      </c>
      <c r="N406" s="130">
        <v>81913.36</v>
      </c>
      <c r="O406" s="3">
        <v>136.45001666666667</v>
      </c>
      <c r="Q406" s="143">
        <f t="shared" si="40"/>
        <v>141.43524532763081</v>
      </c>
      <c r="R406" s="143">
        <f t="shared" si="41"/>
        <v>3.6535200088267716E-2</v>
      </c>
    </row>
    <row r="407" spans="1:18" x14ac:dyDescent="0.35">
      <c r="A407" s="8">
        <v>54061.366139626101</v>
      </c>
      <c r="B407">
        <v>580</v>
      </c>
      <c r="C407" s="130" t="s">
        <v>1166</v>
      </c>
      <c r="D407" s="130">
        <v>580</v>
      </c>
      <c r="E407" s="130" t="s">
        <v>1071</v>
      </c>
      <c r="F407" s="149">
        <f t="shared" si="36"/>
        <v>10</v>
      </c>
      <c r="G407" s="130" t="s">
        <v>1074</v>
      </c>
      <c r="H407" s="130">
        <f t="shared" si="37"/>
        <v>2</v>
      </c>
      <c r="I407" s="130" t="s">
        <v>1076</v>
      </c>
      <c r="J407" s="130">
        <f t="shared" si="38"/>
        <v>2</v>
      </c>
      <c r="K407" s="130" t="s">
        <v>1083</v>
      </c>
      <c r="L407" s="130">
        <f t="shared" si="39"/>
        <v>1</v>
      </c>
      <c r="M407" s="130">
        <v>7</v>
      </c>
      <c r="N407" s="130">
        <v>83539.990000000005</v>
      </c>
      <c r="O407" s="3">
        <v>139.11106666666666</v>
      </c>
      <c r="Q407" s="143">
        <f t="shared" si="40"/>
        <v>144.38398971105653</v>
      </c>
      <c r="R407" s="143">
        <f t="shared" si="41"/>
        <v>3.790441099143238E-2</v>
      </c>
    </row>
    <row r="408" spans="1:18" x14ac:dyDescent="0.35">
      <c r="A408" s="8">
        <v>63550.072249703</v>
      </c>
      <c r="B408">
        <v>580</v>
      </c>
      <c r="C408" s="130" t="s">
        <v>1166</v>
      </c>
      <c r="D408" s="130">
        <v>580</v>
      </c>
      <c r="E408" s="130" t="s">
        <v>1071</v>
      </c>
      <c r="F408" s="149">
        <f t="shared" si="36"/>
        <v>10</v>
      </c>
      <c r="G408" s="130" t="s">
        <v>1074</v>
      </c>
      <c r="H408" s="130">
        <f t="shared" si="37"/>
        <v>2</v>
      </c>
      <c r="I408" s="130" t="s">
        <v>1076</v>
      </c>
      <c r="J408" s="130">
        <f t="shared" si="38"/>
        <v>2</v>
      </c>
      <c r="K408" s="130" t="s">
        <v>1083</v>
      </c>
      <c r="L408" s="130">
        <f t="shared" si="39"/>
        <v>1</v>
      </c>
      <c r="M408" s="130">
        <v>7</v>
      </c>
      <c r="N408" s="130">
        <v>85749.07</v>
      </c>
      <c r="O408" s="3">
        <v>142.75358333333332</v>
      </c>
      <c r="Q408" s="143">
        <f t="shared" si="40"/>
        <v>147.47734062261782</v>
      </c>
      <c r="R408" s="143">
        <f t="shared" si="41"/>
        <v>3.3090288726794315E-2</v>
      </c>
    </row>
    <row r="409" spans="1:18" x14ac:dyDescent="0.35">
      <c r="A409" s="8">
        <v>71394.000753582499</v>
      </c>
      <c r="B409">
        <v>580</v>
      </c>
      <c r="C409" s="130" t="s">
        <v>1166</v>
      </c>
      <c r="D409" s="130">
        <v>580</v>
      </c>
      <c r="E409" s="130" t="s">
        <v>1071</v>
      </c>
      <c r="F409" s="149">
        <f t="shared" si="36"/>
        <v>10</v>
      </c>
      <c r="G409" s="130" t="s">
        <v>1074</v>
      </c>
      <c r="H409" s="130">
        <f t="shared" si="37"/>
        <v>2</v>
      </c>
      <c r="I409" s="130" t="s">
        <v>1076</v>
      </c>
      <c r="J409" s="130">
        <f t="shared" si="38"/>
        <v>2</v>
      </c>
      <c r="K409" s="130" t="s">
        <v>1083</v>
      </c>
      <c r="L409" s="130">
        <f t="shared" si="39"/>
        <v>1</v>
      </c>
      <c r="M409" s="130">
        <v>7</v>
      </c>
      <c r="N409" s="130">
        <v>86143.3</v>
      </c>
      <c r="O409" s="3">
        <v>143.48761666666667</v>
      </c>
      <c r="Q409" s="143">
        <f t="shared" si="40"/>
        <v>150.03448836291187</v>
      </c>
      <c r="R409" s="143">
        <f t="shared" si="41"/>
        <v>4.5626736636473098E-2</v>
      </c>
    </row>
    <row r="410" spans="1:18" x14ac:dyDescent="0.35">
      <c r="A410" s="8">
        <v>3495.45982983364</v>
      </c>
      <c r="B410">
        <v>580</v>
      </c>
      <c r="C410" s="130" t="s">
        <v>1166</v>
      </c>
      <c r="D410" s="130">
        <v>580</v>
      </c>
      <c r="E410" s="130" t="s">
        <v>1071</v>
      </c>
      <c r="F410" s="149">
        <f t="shared" si="36"/>
        <v>10</v>
      </c>
      <c r="G410" s="130" t="s">
        <v>1074</v>
      </c>
      <c r="H410" s="130">
        <f t="shared" si="37"/>
        <v>2</v>
      </c>
      <c r="I410" s="130" t="s">
        <v>1076</v>
      </c>
      <c r="J410" s="130">
        <f t="shared" si="38"/>
        <v>2</v>
      </c>
      <c r="K410" s="130" t="s">
        <v>1084</v>
      </c>
      <c r="L410" s="130">
        <f t="shared" si="39"/>
        <v>0</v>
      </c>
      <c r="M410" s="130">
        <v>7</v>
      </c>
      <c r="N410" s="130">
        <v>74020.350000000006</v>
      </c>
      <c r="O410" s="3">
        <v>123.21985000000001</v>
      </c>
      <c r="Q410" s="143">
        <f t="shared" si="40"/>
        <v>127.12893988887001</v>
      </c>
      <c r="R410" s="143">
        <f t="shared" si="41"/>
        <v>3.1724514263489212E-2</v>
      </c>
    </row>
    <row r="411" spans="1:18" x14ac:dyDescent="0.35">
      <c r="A411" s="8">
        <v>14172.2970393051</v>
      </c>
      <c r="B411">
        <v>580</v>
      </c>
      <c r="C411" s="130" t="s">
        <v>1166</v>
      </c>
      <c r="D411" s="130">
        <v>580</v>
      </c>
      <c r="E411" s="130" t="s">
        <v>1071</v>
      </c>
      <c r="F411" s="149">
        <f t="shared" si="36"/>
        <v>10</v>
      </c>
      <c r="G411" s="130" t="s">
        <v>1074</v>
      </c>
      <c r="H411" s="130">
        <f t="shared" si="37"/>
        <v>2</v>
      </c>
      <c r="I411" s="130" t="s">
        <v>1076</v>
      </c>
      <c r="J411" s="130">
        <f t="shared" si="38"/>
        <v>2</v>
      </c>
      <c r="K411" s="130" t="s">
        <v>1084</v>
      </c>
      <c r="L411" s="130">
        <f t="shared" si="39"/>
        <v>0</v>
      </c>
      <c r="M411" s="130">
        <v>7</v>
      </c>
      <c r="N411" s="130">
        <v>76904.399999999994</v>
      </c>
      <c r="O411" s="3">
        <v>128.05709999999999</v>
      </c>
      <c r="Q411" s="143">
        <f t="shared" si="40"/>
        <v>130.60962563583774</v>
      </c>
      <c r="R411" s="143">
        <f t="shared" si="41"/>
        <v>1.9932714670547469E-2</v>
      </c>
    </row>
    <row r="412" spans="1:18" x14ac:dyDescent="0.35">
      <c r="A412" s="8">
        <v>23954.0527728093</v>
      </c>
      <c r="B412">
        <v>580</v>
      </c>
      <c r="C412" s="130" t="s">
        <v>1166</v>
      </c>
      <c r="D412" s="130">
        <v>580</v>
      </c>
      <c r="E412" s="130" t="s">
        <v>1071</v>
      </c>
      <c r="F412" s="149">
        <f t="shared" si="36"/>
        <v>10</v>
      </c>
      <c r="G412" s="130" t="s">
        <v>1074</v>
      </c>
      <c r="H412" s="130">
        <f t="shared" si="37"/>
        <v>2</v>
      </c>
      <c r="I412" s="130" t="s">
        <v>1076</v>
      </c>
      <c r="J412" s="130">
        <f t="shared" si="38"/>
        <v>2</v>
      </c>
      <c r="K412" s="130" t="s">
        <v>1084</v>
      </c>
      <c r="L412" s="130">
        <f t="shared" si="39"/>
        <v>0</v>
      </c>
      <c r="M412" s="130">
        <v>7</v>
      </c>
      <c r="N412" s="130">
        <v>77925.13</v>
      </c>
      <c r="O412" s="3">
        <v>129.7722</v>
      </c>
      <c r="Q412" s="143">
        <f t="shared" si="40"/>
        <v>133.79851173515229</v>
      </c>
      <c r="R412" s="143">
        <f t="shared" si="41"/>
        <v>3.1025995823082964E-2</v>
      </c>
    </row>
    <row r="413" spans="1:18" x14ac:dyDescent="0.35">
      <c r="A413" s="8">
        <v>31081.371963744201</v>
      </c>
      <c r="B413">
        <v>580</v>
      </c>
      <c r="C413" s="130" t="s">
        <v>1166</v>
      </c>
      <c r="D413" s="130">
        <v>580</v>
      </c>
      <c r="E413" s="130" t="s">
        <v>1071</v>
      </c>
      <c r="F413" s="149">
        <f t="shared" si="36"/>
        <v>10</v>
      </c>
      <c r="G413" s="130" t="s">
        <v>1074</v>
      </c>
      <c r="H413" s="130">
        <f t="shared" si="37"/>
        <v>2</v>
      </c>
      <c r="I413" s="130" t="s">
        <v>1076</v>
      </c>
      <c r="J413" s="130">
        <f t="shared" si="38"/>
        <v>2</v>
      </c>
      <c r="K413" s="130" t="s">
        <v>1084</v>
      </c>
      <c r="L413" s="130">
        <f t="shared" si="39"/>
        <v>0</v>
      </c>
      <c r="M413" s="130">
        <v>7</v>
      </c>
      <c r="N413" s="130">
        <v>81859.520000000004</v>
      </c>
      <c r="O413" s="3">
        <v>136.31021666666666</v>
      </c>
      <c r="Q413" s="143">
        <f t="shared" si="40"/>
        <v>136.12204236835976</v>
      </c>
      <c r="R413" s="143">
        <f t="shared" si="41"/>
        <v>-1.3804856518353503E-3</v>
      </c>
    </row>
    <row r="414" spans="1:18" x14ac:dyDescent="0.35">
      <c r="A414" s="8">
        <v>45016.2336447989</v>
      </c>
      <c r="B414">
        <v>580</v>
      </c>
      <c r="C414" s="130" t="s">
        <v>1166</v>
      </c>
      <c r="D414" s="130">
        <v>580</v>
      </c>
      <c r="E414" s="130" t="s">
        <v>1071</v>
      </c>
      <c r="F414" s="149">
        <f t="shared" si="36"/>
        <v>10</v>
      </c>
      <c r="G414" s="130" t="s">
        <v>1074</v>
      </c>
      <c r="H414" s="130">
        <f t="shared" si="37"/>
        <v>2</v>
      </c>
      <c r="I414" s="130" t="s">
        <v>1076</v>
      </c>
      <c r="J414" s="130">
        <f t="shared" si="38"/>
        <v>2</v>
      </c>
      <c r="K414" s="130" t="s">
        <v>1084</v>
      </c>
      <c r="L414" s="130">
        <f t="shared" si="39"/>
        <v>0</v>
      </c>
      <c r="M414" s="130">
        <v>7</v>
      </c>
      <c r="N414" s="130">
        <v>81411.78</v>
      </c>
      <c r="O414" s="3">
        <v>135.57468333333333</v>
      </c>
      <c r="Q414" s="143">
        <f t="shared" si="40"/>
        <v>140.66485532763079</v>
      </c>
      <c r="R414" s="143">
        <f t="shared" si="41"/>
        <v>3.7545151271217936E-2</v>
      </c>
    </row>
    <row r="415" spans="1:18" x14ac:dyDescent="0.35">
      <c r="A415" s="8">
        <v>54061.366139626101</v>
      </c>
      <c r="B415">
        <v>580</v>
      </c>
      <c r="C415" s="130" t="s">
        <v>1166</v>
      </c>
      <c r="D415" s="130">
        <v>580</v>
      </c>
      <c r="E415" s="130" t="s">
        <v>1071</v>
      </c>
      <c r="F415" s="149">
        <f t="shared" si="36"/>
        <v>10</v>
      </c>
      <c r="G415" s="130" t="s">
        <v>1074</v>
      </c>
      <c r="H415" s="130">
        <f t="shared" si="37"/>
        <v>2</v>
      </c>
      <c r="I415" s="130" t="s">
        <v>1076</v>
      </c>
      <c r="J415" s="130">
        <f t="shared" si="38"/>
        <v>2</v>
      </c>
      <c r="K415" s="130" t="s">
        <v>1084</v>
      </c>
      <c r="L415" s="130">
        <f t="shared" si="39"/>
        <v>0</v>
      </c>
      <c r="M415" s="130">
        <v>7</v>
      </c>
      <c r="N415" s="130">
        <v>82464.44</v>
      </c>
      <c r="O415" s="3">
        <v>137.28456666666668</v>
      </c>
      <c r="Q415" s="143">
        <f t="shared" si="40"/>
        <v>143.61359971105654</v>
      </c>
      <c r="R415" s="143">
        <f t="shared" si="41"/>
        <v>4.6101562601403412E-2</v>
      </c>
    </row>
    <row r="416" spans="1:18" x14ac:dyDescent="0.35">
      <c r="A416" s="8">
        <v>63550.072249703</v>
      </c>
      <c r="B416">
        <v>580</v>
      </c>
      <c r="C416" s="130" t="s">
        <v>1166</v>
      </c>
      <c r="D416" s="130">
        <v>580</v>
      </c>
      <c r="E416" s="130" t="s">
        <v>1071</v>
      </c>
      <c r="F416" s="149">
        <f t="shared" si="36"/>
        <v>10</v>
      </c>
      <c r="G416" s="130" t="s">
        <v>1074</v>
      </c>
      <c r="H416" s="130">
        <f t="shared" si="37"/>
        <v>2</v>
      </c>
      <c r="I416" s="130" t="s">
        <v>1076</v>
      </c>
      <c r="J416" s="130">
        <f t="shared" si="38"/>
        <v>2</v>
      </c>
      <c r="K416" s="130" t="s">
        <v>1084</v>
      </c>
      <c r="L416" s="130">
        <f t="shared" si="39"/>
        <v>0</v>
      </c>
      <c r="M416" s="130">
        <v>7</v>
      </c>
      <c r="N416" s="130">
        <v>84321.74</v>
      </c>
      <c r="O416" s="3">
        <v>140.34366666666665</v>
      </c>
      <c r="Q416" s="143">
        <f t="shared" si="40"/>
        <v>146.70695062261782</v>
      </c>
      <c r="R416" s="143">
        <f t="shared" si="41"/>
        <v>4.5340727566030914E-2</v>
      </c>
    </row>
    <row r="417" spans="1:18" x14ac:dyDescent="0.35">
      <c r="A417" s="8">
        <v>71394.000753582499</v>
      </c>
      <c r="B417">
        <v>580</v>
      </c>
      <c r="C417" s="130" t="s">
        <v>1166</v>
      </c>
      <c r="D417" s="130">
        <v>580</v>
      </c>
      <c r="E417" s="130" t="s">
        <v>1071</v>
      </c>
      <c r="F417" s="149">
        <f t="shared" si="36"/>
        <v>10</v>
      </c>
      <c r="G417" s="130" t="s">
        <v>1074</v>
      </c>
      <c r="H417" s="130">
        <f t="shared" si="37"/>
        <v>2</v>
      </c>
      <c r="I417" s="130" t="s">
        <v>1076</v>
      </c>
      <c r="J417" s="130">
        <f t="shared" si="38"/>
        <v>2</v>
      </c>
      <c r="K417" s="130" t="s">
        <v>1084</v>
      </c>
      <c r="L417" s="130">
        <f t="shared" si="39"/>
        <v>0</v>
      </c>
      <c r="M417" s="130">
        <v>7</v>
      </c>
      <c r="N417" s="130">
        <v>84298.47</v>
      </c>
      <c r="O417" s="3">
        <v>140.34453333333335</v>
      </c>
      <c r="Q417" s="143">
        <f t="shared" si="40"/>
        <v>149.26409836291188</v>
      </c>
      <c r="R417" s="143">
        <f t="shared" si="41"/>
        <v>6.3554773511509843E-2</v>
      </c>
    </row>
    <row r="418" spans="1:18" x14ac:dyDescent="0.35">
      <c r="A418" s="8">
        <v>3495.45982983364</v>
      </c>
      <c r="B418">
        <v>580</v>
      </c>
      <c r="C418" s="130" t="s">
        <v>1166</v>
      </c>
      <c r="D418" s="130">
        <v>580</v>
      </c>
      <c r="E418" s="130" t="s">
        <v>1071</v>
      </c>
      <c r="F418" s="149">
        <f t="shared" si="36"/>
        <v>10</v>
      </c>
      <c r="G418" s="130" t="s">
        <v>1074</v>
      </c>
      <c r="H418" s="130">
        <f t="shared" si="37"/>
        <v>2</v>
      </c>
      <c r="I418" s="130" t="s">
        <v>1076</v>
      </c>
      <c r="J418" s="130">
        <f t="shared" si="38"/>
        <v>2</v>
      </c>
      <c r="K418" s="130" t="s">
        <v>1083</v>
      </c>
      <c r="L418" s="130">
        <f t="shared" si="39"/>
        <v>1</v>
      </c>
      <c r="M418" s="130">
        <v>7</v>
      </c>
      <c r="N418" s="130">
        <v>72689.34</v>
      </c>
      <c r="O418" s="3">
        <v>120.96206666666667</v>
      </c>
      <c r="Q418" s="143">
        <f t="shared" si="40"/>
        <v>127.89932988887</v>
      </c>
      <c r="R418" s="143">
        <f t="shared" si="41"/>
        <v>5.7350733278394017E-2</v>
      </c>
    </row>
    <row r="419" spans="1:18" x14ac:dyDescent="0.35">
      <c r="A419" s="8">
        <v>14172.2970393051</v>
      </c>
      <c r="B419">
        <v>580</v>
      </c>
      <c r="C419" s="130" t="s">
        <v>1166</v>
      </c>
      <c r="D419" s="130">
        <v>580</v>
      </c>
      <c r="E419" s="130" t="s">
        <v>1071</v>
      </c>
      <c r="F419" s="149">
        <f t="shared" si="36"/>
        <v>10</v>
      </c>
      <c r="G419" s="130" t="s">
        <v>1074</v>
      </c>
      <c r="H419" s="130">
        <f t="shared" si="37"/>
        <v>2</v>
      </c>
      <c r="I419" s="130" t="s">
        <v>1076</v>
      </c>
      <c r="J419" s="130">
        <f t="shared" si="38"/>
        <v>2</v>
      </c>
      <c r="K419" s="130" t="s">
        <v>1083</v>
      </c>
      <c r="L419" s="130">
        <f t="shared" si="39"/>
        <v>1</v>
      </c>
      <c r="M419" s="130">
        <v>7</v>
      </c>
      <c r="N419" s="130">
        <v>76067.63</v>
      </c>
      <c r="O419" s="3">
        <v>126.59675</v>
      </c>
      <c r="Q419" s="143">
        <f t="shared" si="40"/>
        <v>131.38001563583774</v>
      </c>
      <c r="R419" s="143">
        <f t="shared" si="41"/>
        <v>3.7783478926889824E-2</v>
      </c>
    </row>
    <row r="420" spans="1:18" x14ac:dyDescent="0.35">
      <c r="A420" s="8">
        <v>23954.0527728093</v>
      </c>
      <c r="B420">
        <v>580</v>
      </c>
      <c r="C420" s="130" t="s">
        <v>1166</v>
      </c>
      <c r="D420" s="130">
        <v>580</v>
      </c>
      <c r="E420" s="130" t="s">
        <v>1071</v>
      </c>
      <c r="F420" s="149">
        <f t="shared" si="36"/>
        <v>10</v>
      </c>
      <c r="G420" s="130" t="s">
        <v>1074</v>
      </c>
      <c r="H420" s="130">
        <f t="shared" si="37"/>
        <v>2</v>
      </c>
      <c r="I420" s="130" t="s">
        <v>1076</v>
      </c>
      <c r="J420" s="130">
        <f t="shared" si="38"/>
        <v>2</v>
      </c>
      <c r="K420" s="130" t="s">
        <v>1083</v>
      </c>
      <c r="L420" s="130">
        <f t="shared" si="39"/>
        <v>1</v>
      </c>
      <c r="M420" s="130">
        <v>7</v>
      </c>
      <c r="N420" s="130">
        <v>77593.06</v>
      </c>
      <c r="O420" s="3">
        <v>129.16108333333332</v>
      </c>
      <c r="Q420" s="143">
        <f t="shared" si="40"/>
        <v>134.56890173515225</v>
      </c>
      <c r="R420" s="143">
        <f t="shared" si="41"/>
        <v>4.1868790987627857E-2</v>
      </c>
    </row>
    <row r="421" spans="1:18" x14ac:dyDescent="0.35">
      <c r="A421" s="8">
        <v>31081.371963744201</v>
      </c>
      <c r="B421">
        <v>580</v>
      </c>
      <c r="C421" s="130" t="s">
        <v>1166</v>
      </c>
      <c r="D421" s="130">
        <v>580</v>
      </c>
      <c r="E421" s="130" t="s">
        <v>1071</v>
      </c>
      <c r="F421" s="149">
        <f t="shared" si="36"/>
        <v>10</v>
      </c>
      <c r="G421" s="130" t="s">
        <v>1074</v>
      </c>
      <c r="H421" s="130">
        <f t="shared" si="37"/>
        <v>2</v>
      </c>
      <c r="I421" s="130" t="s">
        <v>1076</v>
      </c>
      <c r="J421" s="130">
        <f t="shared" si="38"/>
        <v>2</v>
      </c>
      <c r="K421" s="130" t="s">
        <v>1083</v>
      </c>
      <c r="L421" s="130">
        <f t="shared" si="39"/>
        <v>1</v>
      </c>
      <c r="M421" s="130">
        <v>7</v>
      </c>
      <c r="N421" s="130">
        <v>82912.62</v>
      </c>
      <c r="O421" s="3">
        <v>138.07146666666668</v>
      </c>
      <c r="Q421" s="143">
        <f t="shared" si="40"/>
        <v>136.89243236835978</v>
      </c>
      <c r="R421" s="143">
        <f t="shared" si="41"/>
        <v>-8.5393045121576749E-3</v>
      </c>
    </row>
    <row r="422" spans="1:18" x14ac:dyDescent="0.35">
      <c r="A422" s="8">
        <v>45016.2336447989</v>
      </c>
      <c r="B422">
        <v>580</v>
      </c>
      <c r="C422" s="130" t="s">
        <v>1166</v>
      </c>
      <c r="D422" s="130">
        <v>580</v>
      </c>
      <c r="E422" s="130" t="s">
        <v>1071</v>
      </c>
      <c r="F422" s="149">
        <f t="shared" si="36"/>
        <v>10</v>
      </c>
      <c r="G422" s="130" t="s">
        <v>1074</v>
      </c>
      <c r="H422" s="130">
        <f t="shared" si="37"/>
        <v>2</v>
      </c>
      <c r="I422" s="130" t="s">
        <v>1076</v>
      </c>
      <c r="J422" s="130">
        <f t="shared" si="38"/>
        <v>2</v>
      </c>
      <c r="K422" s="130" t="s">
        <v>1083</v>
      </c>
      <c r="L422" s="130">
        <f t="shared" si="39"/>
        <v>1</v>
      </c>
      <c r="M422" s="130">
        <v>7</v>
      </c>
      <c r="N422" s="130">
        <v>82267.19</v>
      </c>
      <c r="O422" s="3">
        <v>136.97624999999999</v>
      </c>
      <c r="Q422" s="143">
        <f t="shared" si="40"/>
        <v>141.43524532763081</v>
      </c>
      <c r="R422" s="143">
        <f t="shared" si="41"/>
        <v>3.2553054472076903E-2</v>
      </c>
    </row>
    <row r="423" spans="1:18" x14ac:dyDescent="0.35">
      <c r="A423" s="8">
        <v>54061.366139626101</v>
      </c>
      <c r="B423">
        <v>580</v>
      </c>
      <c r="C423" s="130" t="s">
        <v>1166</v>
      </c>
      <c r="D423" s="130">
        <v>580</v>
      </c>
      <c r="E423" s="130" t="s">
        <v>1071</v>
      </c>
      <c r="F423" s="149">
        <f t="shared" si="36"/>
        <v>10</v>
      </c>
      <c r="G423" s="130" t="s">
        <v>1074</v>
      </c>
      <c r="H423" s="130">
        <f t="shared" si="37"/>
        <v>2</v>
      </c>
      <c r="I423" s="130" t="s">
        <v>1076</v>
      </c>
      <c r="J423" s="130">
        <f t="shared" si="38"/>
        <v>2</v>
      </c>
      <c r="K423" s="130" t="s">
        <v>1083</v>
      </c>
      <c r="L423" s="130">
        <f t="shared" si="39"/>
        <v>1</v>
      </c>
      <c r="M423" s="130">
        <v>7</v>
      </c>
      <c r="N423" s="130">
        <v>83804.83</v>
      </c>
      <c r="O423" s="3">
        <v>139.51069999999999</v>
      </c>
      <c r="Q423" s="143">
        <f t="shared" si="40"/>
        <v>144.38398971105653</v>
      </c>
      <c r="R423" s="143">
        <f t="shared" si="41"/>
        <v>3.4931297105215142E-2</v>
      </c>
    </row>
    <row r="424" spans="1:18" x14ac:dyDescent="0.35">
      <c r="A424" s="8">
        <v>63550.072249703</v>
      </c>
      <c r="B424">
        <v>580</v>
      </c>
      <c r="C424" s="130" t="s">
        <v>1166</v>
      </c>
      <c r="D424" s="130">
        <v>580</v>
      </c>
      <c r="E424" s="130" t="s">
        <v>1071</v>
      </c>
      <c r="F424" s="149">
        <f t="shared" si="36"/>
        <v>10</v>
      </c>
      <c r="G424" s="130" t="s">
        <v>1074</v>
      </c>
      <c r="H424" s="130">
        <f t="shared" si="37"/>
        <v>2</v>
      </c>
      <c r="I424" s="130" t="s">
        <v>1076</v>
      </c>
      <c r="J424" s="130">
        <f t="shared" si="38"/>
        <v>2</v>
      </c>
      <c r="K424" s="130" t="s">
        <v>1083</v>
      </c>
      <c r="L424" s="130">
        <f t="shared" si="39"/>
        <v>1</v>
      </c>
      <c r="M424" s="130">
        <v>7</v>
      </c>
      <c r="N424" s="130">
        <v>85616.59</v>
      </c>
      <c r="O424" s="3">
        <v>142.55744999999999</v>
      </c>
      <c r="Q424" s="143">
        <f t="shared" si="40"/>
        <v>147.47734062261782</v>
      </c>
      <c r="R424" s="143">
        <f t="shared" si="41"/>
        <v>3.4511634590951523E-2</v>
      </c>
    </row>
    <row r="425" spans="1:18" x14ac:dyDescent="0.35">
      <c r="A425" s="8">
        <v>71394.000753582499</v>
      </c>
      <c r="B425">
        <v>580</v>
      </c>
      <c r="C425" s="130" t="s">
        <v>1166</v>
      </c>
      <c r="D425" s="130">
        <v>580</v>
      </c>
      <c r="E425" s="130" t="s">
        <v>1071</v>
      </c>
      <c r="F425" s="149">
        <f t="shared" si="36"/>
        <v>10</v>
      </c>
      <c r="G425" s="130" t="s">
        <v>1074</v>
      </c>
      <c r="H425" s="130">
        <f t="shared" si="37"/>
        <v>2</v>
      </c>
      <c r="I425" s="130" t="s">
        <v>1076</v>
      </c>
      <c r="J425" s="130">
        <f t="shared" si="38"/>
        <v>2</v>
      </c>
      <c r="K425" s="130" t="s">
        <v>1083</v>
      </c>
      <c r="L425" s="130">
        <f t="shared" si="39"/>
        <v>1</v>
      </c>
      <c r="M425" s="130">
        <v>7</v>
      </c>
      <c r="N425" s="130">
        <v>86112.04</v>
      </c>
      <c r="O425" s="3">
        <v>143.44548333333333</v>
      </c>
      <c r="Q425" s="143">
        <f t="shared" si="40"/>
        <v>150.03448836291187</v>
      </c>
      <c r="R425" s="143">
        <f t="shared" si="41"/>
        <v>4.5933861955536504E-2</v>
      </c>
    </row>
    <row r="426" spans="1:18" x14ac:dyDescent="0.35">
      <c r="A426" s="8">
        <v>3495.45982983364</v>
      </c>
      <c r="B426">
        <v>580</v>
      </c>
      <c r="C426" s="130" t="s">
        <v>1166</v>
      </c>
      <c r="D426" s="130">
        <v>580</v>
      </c>
      <c r="E426" s="130" t="s">
        <v>1071</v>
      </c>
      <c r="F426" s="149">
        <f t="shared" si="36"/>
        <v>10</v>
      </c>
      <c r="G426" s="130" t="s">
        <v>1074</v>
      </c>
      <c r="H426" s="130">
        <f t="shared" si="37"/>
        <v>2</v>
      </c>
      <c r="I426" s="130" t="s">
        <v>1076</v>
      </c>
      <c r="J426" s="130">
        <f t="shared" si="38"/>
        <v>2</v>
      </c>
      <c r="K426" s="130" t="s">
        <v>1084</v>
      </c>
      <c r="L426" s="130">
        <f t="shared" si="39"/>
        <v>0</v>
      </c>
      <c r="M426" s="130">
        <v>7</v>
      </c>
      <c r="N426" s="130">
        <v>74423.75</v>
      </c>
      <c r="O426" s="3">
        <v>123.81608333333332</v>
      </c>
      <c r="Q426" s="143">
        <f t="shared" si="40"/>
        <v>127.12893988887001</v>
      </c>
      <c r="R426" s="143">
        <f t="shared" si="41"/>
        <v>2.6756269996184079E-2</v>
      </c>
    </row>
    <row r="427" spans="1:18" x14ac:dyDescent="0.35">
      <c r="A427" s="8">
        <v>14172.2970393051</v>
      </c>
      <c r="B427">
        <v>580</v>
      </c>
      <c r="C427" s="130" t="s">
        <v>1166</v>
      </c>
      <c r="D427" s="130">
        <v>580</v>
      </c>
      <c r="E427" s="130" t="s">
        <v>1071</v>
      </c>
      <c r="F427" s="149">
        <f t="shared" si="36"/>
        <v>10</v>
      </c>
      <c r="G427" s="130" t="s">
        <v>1074</v>
      </c>
      <c r="H427" s="130">
        <f t="shared" si="37"/>
        <v>2</v>
      </c>
      <c r="I427" s="130" t="s">
        <v>1076</v>
      </c>
      <c r="J427" s="130">
        <f t="shared" si="38"/>
        <v>2</v>
      </c>
      <c r="K427" s="130" t="s">
        <v>1084</v>
      </c>
      <c r="L427" s="130">
        <f t="shared" si="39"/>
        <v>0</v>
      </c>
      <c r="M427" s="130">
        <v>7</v>
      </c>
      <c r="N427" s="130">
        <v>77255.08</v>
      </c>
      <c r="O427" s="3">
        <v>128.57485</v>
      </c>
      <c r="Q427" s="143">
        <f t="shared" si="40"/>
        <v>130.60962563583774</v>
      </c>
      <c r="R427" s="143">
        <f t="shared" si="41"/>
        <v>1.5825611586074206E-2</v>
      </c>
    </row>
    <row r="428" spans="1:18" x14ac:dyDescent="0.35">
      <c r="A428" s="8">
        <v>23954.0527728093</v>
      </c>
      <c r="B428">
        <v>580</v>
      </c>
      <c r="C428" s="130" t="s">
        <v>1166</v>
      </c>
      <c r="D428" s="130">
        <v>580</v>
      </c>
      <c r="E428" s="130" t="s">
        <v>1071</v>
      </c>
      <c r="F428" s="149">
        <f t="shared" si="36"/>
        <v>10</v>
      </c>
      <c r="G428" s="130" t="s">
        <v>1074</v>
      </c>
      <c r="H428" s="130">
        <f t="shared" si="37"/>
        <v>2</v>
      </c>
      <c r="I428" s="130" t="s">
        <v>1076</v>
      </c>
      <c r="J428" s="130">
        <f t="shared" si="38"/>
        <v>2</v>
      </c>
      <c r="K428" s="130" t="s">
        <v>1084</v>
      </c>
      <c r="L428" s="130">
        <f t="shared" si="39"/>
        <v>0</v>
      </c>
      <c r="M428" s="130">
        <v>7</v>
      </c>
      <c r="N428" s="130">
        <v>78246.899999999994</v>
      </c>
      <c r="O428" s="3">
        <v>130.24313333333333</v>
      </c>
      <c r="Q428" s="143">
        <f t="shared" si="40"/>
        <v>133.79851173515229</v>
      </c>
      <c r="R428" s="143">
        <f t="shared" si="41"/>
        <v>2.7298010350531365E-2</v>
      </c>
    </row>
    <row r="429" spans="1:18" x14ac:dyDescent="0.35">
      <c r="A429" s="8">
        <v>31081.371963744201</v>
      </c>
      <c r="B429">
        <v>580</v>
      </c>
      <c r="C429" s="130" t="s">
        <v>1166</v>
      </c>
      <c r="D429" s="130">
        <v>580</v>
      </c>
      <c r="E429" s="130" t="s">
        <v>1071</v>
      </c>
      <c r="F429" s="149">
        <f t="shared" si="36"/>
        <v>10</v>
      </c>
      <c r="G429" s="130" t="s">
        <v>1074</v>
      </c>
      <c r="H429" s="130">
        <f t="shared" si="37"/>
        <v>2</v>
      </c>
      <c r="I429" s="130" t="s">
        <v>1076</v>
      </c>
      <c r="J429" s="130">
        <f t="shared" si="38"/>
        <v>2</v>
      </c>
      <c r="K429" s="130" t="s">
        <v>1084</v>
      </c>
      <c r="L429" s="130">
        <f t="shared" si="39"/>
        <v>0</v>
      </c>
      <c r="M429" s="130">
        <v>7</v>
      </c>
      <c r="N429" s="130">
        <v>82134.41</v>
      </c>
      <c r="O429" s="3">
        <v>136.72671666666668</v>
      </c>
      <c r="Q429" s="143">
        <f t="shared" si="40"/>
        <v>136.12204236835976</v>
      </c>
      <c r="R429" s="143">
        <f t="shared" si="41"/>
        <v>-4.4225028805532363E-3</v>
      </c>
    </row>
    <row r="430" spans="1:18" x14ac:dyDescent="0.35">
      <c r="A430" s="8">
        <v>45016.2336447989</v>
      </c>
      <c r="B430">
        <v>580</v>
      </c>
      <c r="C430" s="130" t="s">
        <v>1166</v>
      </c>
      <c r="D430" s="130">
        <v>580</v>
      </c>
      <c r="E430" s="130" t="s">
        <v>1071</v>
      </c>
      <c r="F430" s="149">
        <f t="shared" si="36"/>
        <v>10</v>
      </c>
      <c r="G430" s="130" t="s">
        <v>1074</v>
      </c>
      <c r="H430" s="130">
        <f t="shared" si="37"/>
        <v>2</v>
      </c>
      <c r="I430" s="130" t="s">
        <v>1076</v>
      </c>
      <c r="J430" s="130">
        <f t="shared" si="38"/>
        <v>2</v>
      </c>
      <c r="K430" s="130" t="s">
        <v>1084</v>
      </c>
      <c r="L430" s="130">
        <f t="shared" si="39"/>
        <v>0</v>
      </c>
      <c r="M430" s="130">
        <v>7</v>
      </c>
      <c r="N430" s="130">
        <v>81764.7</v>
      </c>
      <c r="O430" s="3">
        <v>136.11699999999999</v>
      </c>
      <c r="Q430" s="143">
        <f t="shared" si="40"/>
        <v>140.66485532763079</v>
      </c>
      <c r="R430" s="143">
        <f t="shared" si="41"/>
        <v>3.3411369098869326E-2</v>
      </c>
    </row>
    <row r="431" spans="1:18" x14ac:dyDescent="0.35">
      <c r="A431" s="8">
        <v>54061.366139626101</v>
      </c>
      <c r="B431">
        <v>580</v>
      </c>
      <c r="C431" s="130" t="s">
        <v>1166</v>
      </c>
      <c r="D431" s="130">
        <v>580</v>
      </c>
      <c r="E431" s="130" t="s">
        <v>1071</v>
      </c>
      <c r="F431" s="149">
        <f t="shared" si="36"/>
        <v>10</v>
      </c>
      <c r="G431" s="130" t="s">
        <v>1074</v>
      </c>
      <c r="H431" s="130">
        <f t="shared" si="37"/>
        <v>2</v>
      </c>
      <c r="I431" s="130" t="s">
        <v>1076</v>
      </c>
      <c r="J431" s="130">
        <f t="shared" si="38"/>
        <v>2</v>
      </c>
      <c r="K431" s="130" t="s">
        <v>1084</v>
      </c>
      <c r="L431" s="130">
        <f t="shared" si="39"/>
        <v>0</v>
      </c>
      <c r="M431" s="130">
        <v>7</v>
      </c>
      <c r="N431" s="130">
        <v>82693.3</v>
      </c>
      <c r="O431" s="3">
        <v>137.63579999999999</v>
      </c>
      <c r="Q431" s="143">
        <f t="shared" si="40"/>
        <v>143.61359971105654</v>
      </c>
      <c r="R431" s="143">
        <f t="shared" si="41"/>
        <v>4.3432011955149452E-2</v>
      </c>
    </row>
    <row r="432" spans="1:18" x14ac:dyDescent="0.35">
      <c r="A432" s="8">
        <v>63550.072249703</v>
      </c>
      <c r="B432">
        <v>580</v>
      </c>
      <c r="C432" s="130" t="s">
        <v>1166</v>
      </c>
      <c r="D432" s="130">
        <v>580</v>
      </c>
      <c r="E432" s="130" t="s">
        <v>1071</v>
      </c>
      <c r="F432" s="149">
        <f t="shared" si="36"/>
        <v>10</v>
      </c>
      <c r="G432" s="130" t="s">
        <v>1074</v>
      </c>
      <c r="H432" s="130">
        <f t="shared" si="37"/>
        <v>2</v>
      </c>
      <c r="I432" s="130" t="s">
        <v>1076</v>
      </c>
      <c r="J432" s="130">
        <f t="shared" si="38"/>
        <v>2</v>
      </c>
      <c r="K432" s="130" t="s">
        <v>1084</v>
      </c>
      <c r="L432" s="130">
        <f t="shared" si="39"/>
        <v>0</v>
      </c>
      <c r="M432" s="130">
        <v>7</v>
      </c>
      <c r="N432" s="130">
        <v>84152.87</v>
      </c>
      <c r="O432" s="3">
        <v>140.08096666666668</v>
      </c>
      <c r="Q432" s="143">
        <f t="shared" si="40"/>
        <v>146.70695062261782</v>
      </c>
      <c r="R432" s="143">
        <f t="shared" si="41"/>
        <v>4.7301101024796344E-2</v>
      </c>
    </row>
    <row r="433" spans="1:18" x14ac:dyDescent="0.35">
      <c r="A433" s="8">
        <v>71394.000753582499</v>
      </c>
      <c r="B433">
        <v>580</v>
      </c>
      <c r="C433" s="130" t="s">
        <v>1166</v>
      </c>
      <c r="D433" s="130">
        <v>580</v>
      </c>
      <c r="E433" s="130" t="s">
        <v>1071</v>
      </c>
      <c r="F433" s="149">
        <f t="shared" si="36"/>
        <v>10</v>
      </c>
      <c r="G433" s="130" t="s">
        <v>1074</v>
      </c>
      <c r="H433" s="130">
        <f t="shared" si="37"/>
        <v>2</v>
      </c>
      <c r="I433" s="130" t="s">
        <v>1076</v>
      </c>
      <c r="J433" s="130">
        <f t="shared" si="38"/>
        <v>2</v>
      </c>
      <c r="K433" s="130" t="s">
        <v>1084</v>
      </c>
      <c r="L433" s="130">
        <f t="shared" si="39"/>
        <v>0</v>
      </c>
      <c r="M433" s="130">
        <v>7</v>
      </c>
      <c r="N433" s="130">
        <v>84259.74</v>
      </c>
      <c r="O433" s="3">
        <v>140.28665000000001</v>
      </c>
      <c r="Q433" s="143">
        <f t="shared" si="40"/>
        <v>149.26409836291188</v>
      </c>
      <c r="R433" s="143">
        <f t="shared" si="41"/>
        <v>6.3993604258935965E-2</v>
      </c>
    </row>
    <row r="434" spans="1:18" x14ac:dyDescent="0.35">
      <c r="A434" s="8">
        <v>3495.45982983364</v>
      </c>
      <c r="B434">
        <v>580</v>
      </c>
      <c r="C434" s="130" t="s">
        <v>1166</v>
      </c>
      <c r="D434" s="130">
        <v>580</v>
      </c>
      <c r="E434" s="130" t="s">
        <v>1071</v>
      </c>
      <c r="F434" s="149">
        <f t="shared" si="36"/>
        <v>10</v>
      </c>
      <c r="G434" s="130" t="s">
        <v>1074</v>
      </c>
      <c r="H434" s="130">
        <f t="shared" si="37"/>
        <v>2</v>
      </c>
      <c r="I434" s="130" t="s">
        <v>1076</v>
      </c>
      <c r="J434" s="130">
        <f t="shared" si="38"/>
        <v>2</v>
      </c>
      <c r="K434" s="130" t="s">
        <v>1083</v>
      </c>
      <c r="L434" s="130">
        <f t="shared" si="39"/>
        <v>1</v>
      </c>
      <c r="M434" s="130">
        <v>7</v>
      </c>
      <c r="N434" s="130">
        <v>72674.94</v>
      </c>
      <c r="O434" s="3">
        <v>120.94855000000001</v>
      </c>
      <c r="Q434" s="143">
        <f t="shared" si="40"/>
        <v>127.89932988887</v>
      </c>
      <c r="R434" s="143">
        <f t="shared" si="41"/>
        <v>5.7468898046896699E-2</v>
      </c>
    </row>
    <row r="435" spans="1:18" x14ac:dyDescent="0.35">
      <c r="A435" s="8">
        <v>14172.2970393051</v>
      </c>
      <c r="B435">
        <v>580</v>
      </c>
      <c r="C435" s="130" t="s">
        <v>1166</v>
      </c>
      <c r="D435" s="130">
        <v>580</v>
      </c>
      <c r="E435" s="130" t="s">
        <v>1071</v>
      </c>
      <c r="F435" s="149">
        <f t="shared" si="36"/>
        <v>10</v>
      </c>
      <c r="G435" s="130" t="s">
        <v>1074</v>
      </c>
      <c r="H435" s="130">
        <f t="shared" si="37"/>
        <v>2</v>
      </c>
      <c r="I435" s="130" t="s">
        <v>1076</v>
      </c>
      <c r="J435" s="130">
        <f t="shared" si="38"/>
        <v>2</v>
      </c>
      <c r="K435" s="130" t="s">
        <v>1083</v>
      </c>
      <c r="L435" s="130">
        <f t="shared" si="39"/>
        <v>1</v>
      </c>
      <c r="M435" s="130">
        <v>7</v>
      </c>
      <c r="N435" s="130">
        <v>75953.84</v>
      </c>
      <c r="O435" s="3">
        <v>126.43915000000001</v>
      </c>
      <c r="Q435" s="143">
        <f t="shared" si="40"/>
        <v>131.38001563583774</v>
      </c>
      <c r="R435" s="143">
        <f t="shared" si="41"/>
        <v>3.9077023499744623E-2</v>
      </c>
    </row>
    <row r="436" spans="1:18" x14ac:dyDescent="0.35">
      <c r="A436" s="8">
        <v>23954.0527728093</v>
      </c>
      <c r="B436">
        <v>580</v>
      </c>
      <c r="C436" s="130" t="s">
        <v>1166</v>
      </c>
      <c r="D436" s="130">
        <v>580</v>
      </c>
      <c r="E436" s="130" t="s">
        <v>1071</v>
      </c>
      <c r="F436" s="149">
        <f t="shared" si="36"/>
        <v>10</v>
      </c>
      <c r="G436" s="130" t="s">
        <v>1074</v>
      </c>
      <c r="H436" s="130">
        <f t="shared" si="37"/>
        <v>2</v>
      </c>
      <c r="I436" s="130" t="s">
        <v>1076</v>
      </c>
      <c r="J436" s="130">
        <f t="shared" si="38"/>
        <v>2</v>
      </c>
      <c r="K436" s="130" t="s">
        <v>1083</v>
      </c>
      <c r="L436" s="130">
        <f t="shared" si="39"/>
        <v>1</v>
      </c>
      <c r="M436" s="130">
        <v>7</v>
      </c>
      <c r="N436" s="130">
        <v>77494.070000000007</v>
      </c>
      <c r="O436" s="3">
        <v>129.03389999999999</v>
      </c>
      <c r="Q436" s="143">
        <f t="shared" si="40"/>
        <v>134.56890173515225</v>
      </c>
      <c r="R436" s="143">
        <f t="shared" si="41"/>
        <v>4.2895717599423566E-2</v>
      </c>
    </row>
    <row r="437" spans="1:18" x14ac:dyDescent="0.35">
      <c r="A437" s="8">
        <v>31081.371963744201</v>
      </c>
      <c r="B437">
        <v>580</v>
      </c>
      <c r="C437" s="130" t="s">
        <v>1166</v>
      </c>
      <c r="D437" s="130">
        <v>580</v>
      </c>
      <c r="E437" s="130" t="s">
        <v>1071</v>
      </c>
      <c r="F437" s="149">
        <f t="shared" si="36"/>
        <v>10</v>
      </c>
      <c r="G437" s="130" t="s">
        <v>1074</v>
      </c>
      <c r="H437" s="130">
        <f t="shared" si="37"/>
        <v>2</v>
      </c>
      <c r="I437" s="130" t="s">
        <v>1076</v>
      </c>
      <c r="J437" s="130">
        <f t="shared" si="38"/>
        <v>2</v>
      </c>
      <c r="K437" s="130" t="s">
        <v>1083</v>
      </c>
      <c r="L437" s="130">
        <f t="shared" si="39"/>
        <v>1</v>
      </c>
      <c r="M437" s="130">
        <v>7</v>
      </c>
      <c r="N437" s="130">
        <v>82827.17</v>
      </c>
      <c r="O437" s="3">
        <v>137.92458333333335</v>
      </c>
      <c r="Q437" s="143">
        <f t="shared" si="40"/>
        <v>136.89243236835978</v>
      </c>
      <c r="R437" s="143">
        <f t="shared" si="41"/>
        <v>-7.4834445029939856E-3</v>
      </c>
    </row>
    <row r="438" spans="1:18" x14ac:dyDescent="0.35">
      <c r="A438" s="8">
        <v>45016.2336447989</v>
      </c>
      <c r="B438">
        <v>580</v>
      </c>
      <c r="C438" s="130" t="s">
        <v>1166</v>
      </c>
      <c r="D438" s="130">
        <v>580</v>
      </c>
      <c r="E438" s="130" t="s">
        <v>1071</v>
      </c>
      <c r="F438" s="149">
        <f t="shared" si="36"/>
        <v>10</v>
      </c>
      <c r="G438" s="130" t="s">
        <v>1074</v>
      </c>
      <c r="H438" s="130">
        <f t="shared" si="37"/>
        <v>2</v>
      </c>
      <c r="I438" s="130" t="s">
        <v>1076</v>
      </c>
      <c r="J438" s="130">
        <f t="shared" si="38"/>
        <v>2</v>
      </c>
      <c r="K438" s="130" t="s">
        <v>1083</v>
      </c>
      <c r="L438" s="130">
        <f t="shared" si="39"/>
        <v>1</v>
      </c>
      <c r="M438" s="130">
        <v>7</v>
      </c>
      <c r="N438" s="130">
        <v>82136.070000000007</v>
      </c>
      <c r="O438" s="3">
        <v>136.7723</v>
      </c>
      <c r="Q438" s="143">
        <f t="shared" si="40"/>
        <v>141.43524532763081</v>
      </c>
      <c r="R438" s="143">
        <f t="shared" si="41"/>
        <v>3.4092760943778888E-2</v>
      </c>
    </row>
    <row r="439" spans="1:18" x14ac:dyDescent="0.35">
      <c r="A439" s="8">
        <v>54061.366139626101</v>
      </c>
      <c r="B439">
        <v>580</v>
      </c>
      <c r="C439" s="130" t="s">
        <v>1166</v>
      </c>
      <c r="D439" s="130">
        <v>580</v>
      </c>
      <c r="E439" s="130" t="s">
        <v>1071</v>
      </c>
      <c r="F439" s="149">
        <f t="shared" si="36"/>
        <v>10</v>
      </c>
      <c r="G439" s="130" t="s">
        <v>1074</v>
      </c>
      <c r="H439" s="130">
        <f t="shared" si="37"/>
        <v>2</v>
      </c>
      <c r="I439" s="130" t="s">
        <v>1076</v>
      </c>
      <c r="J439" s="130">
        <f t="shared" si="38"/>
        <v>2</v>
      </c>
      <c r="K439" s="130" t="s">
        <v>1083</v>
      </c>
      <c r="L439" s="130">
        <f t="shared" si="39"/>
        <v>1</v>
      </c>
      <c r="M439" s="130">
        <v>7</v>
      </c>
      <c r="N439" s="130">
        <v>83630.539999999994</v>
      </c>
      <c r="O439" s="3">
        <v>139.23623333333333</v>
      </c>
      <c r="Q439" s="143">
        <f t="shared" si="40"/>
        <v>144.38398971105653</v>
      </c>
      <c r="R439" s="143">
        <f t="shared" si="41"/>
        <v>3.6971384922482198E-2</v>
      </c>
    </row>
    <row r="440" spans="1:18" x14ac:dyDescent="0.35">
      <c r="A440" s="8">
        <v>63550.072249703</v>
      </c>
      <c r="B440">
        <v>580</v>
      </c>
      <c r="C440" s="130" t="s">
        <v>1166</v>
      </c>
      <c r="D440" s="130">
        <v>580</v>
      </c>
      <c r="E440" s="130" t="s">
        <v>1071</v>
      </c>
      <c r="F440" s="149">
        <f t="shared" si="36"/>
        <v>10</v>
      </c>
      <c r="G440" s="130" t="s">
        <v>1074</v>
      </c>
      <c r="H440" s="130">
        <f t="shared" si="37"/>
        <v>2</v>
      </c>
      <c r="I440" s="130" t="s">
        <v>1076</v>
      </c>
      <c r="J440" s="130">
        <f t="shared" si="38"/>
        <v>2</v>
      </c>
      <c r="K440" s="130" t="s">
        <v>1083</v>
      </c>
      <c r="L440" s="130">
        <f t="shared" si="39"/>
        <v>1</v>
      </c>
      <c r="M440" s="130">
        <v>7</v>
      </c>
      <c r="N440" s="130">
        <v>85653.11</v>
      </c>
      <c r="O440" s="3">
        <v>142.61501666666666</v>
      </c>
      <c r="Q440" s="143">
        <f t="shared" si="40"/>
        <v>147.47734062261782</v>
      </c>
      <c r="R440" s="143">
        <f t="shared" si="41"/>
        <v>3.409405313408076E-2</v>
      </c>
    </row>
    <row r="441" spans="1:18" x14ac:dyDescent="0.35">
      <c r="A441" s="8">
        <v>71394.000753582499</v>
      </c>
      <c r="B441">
        <v>580</v>
      </c>
      <c r="C441" s="130" t="s">
        <v>1166</v>
      </c>
      <c r="D441" s="130">
        <v>580</v>
      </c>
      <c r="E441" s="130" t="s">
        <v>1071</v>
      </c>
      <c r="F441" s="149">
        <f t="shared" si="36"/>
        <v>10</v>
      </c>
      <c r="G441" s="130" t="s">
        <v>1074</v>
      </c>
      <c r="H441" s="130">
        <f t="shared" si="37"/>
        <v>2</v>
      </c>
      <c r="I441" s="130" t="s">
        <v>1076</v>
      </c>
      <c r="J441" s="130">
        <f t="shared" si="38"/>
        <v>2</v>
      </c>
      <c r="K441" s="130" t="s">
        <v>1083</v>
      </c>
      <c r="L441" s="130">
        <f t="shared" si="39"/>
        <v>1</v>
      </c>
      <c r="M441" s="130">
        <v>7</v>
      </c>
      <c r="N441" s="130">
        <v>86251.39</v>
      </c>
      <c r="O441" s="3">
        <v>143.64860000000002</v>
      </c>
      <c r="Q441" s="143">
        <f t="shared" si="40"/>
        <v>150.03448836291187</v>
      </c>
      <c r="R441" s="143">
        <f t="shared" si="41"/>
        <v>4.4454929340848715E-2</v>
      </c>
    </row>
    <row r="442" spans="1:18" x14ac:dyDescent="0.35">
      <c r="A442" s="8">
        <v>3495.45982983364</v>
      </c>
      <c r="B442">
        <v>580</v>
      </c>
      <c r="C442" s="130" t="s">
        <v>1166</v>
      </c>
      <c r="D442" s="130">
        <v>580</v>
      </c>
      <c r="E442" s="130" t="s">
        <v>1071</v>
      </c>
      <c r="F442" s="149">
        <f t="shared" si="36"/>
        <v>10</v>
      </c>
      <c r="G442" s="130" t="s">
        <v>1074</v>
      </c>
      <c r="H442" s="130">
        <f t="shared" si="37"/>
        <v>2</v>
      </c>
      <c r="I442" s="130" t="s">
        <v>1076</v>
      </c>
      <c r="J442" s="130">
        <f t="shared" si="38"/>
        <v>2</v>
      </c>
      <c r="K442" s="130" t="s">
        <v>1084</v>
      </c>
      <c r="L442" s="130">
        <f t="shared" si="39"/>
        <v>0</v>
      </c>
      <c r="M442" s="130">
        <v>7</v>
      </c>
      <c r="N442" s="130">
        <v>74258.259999999995</v>
      </c>
      <c r="O442" s="3">
        <v>123.57041666666667</v>
      </c>
      <c r="Q442" s="143">
        <f t="shared" si="40"/>
        <v>127.12893988887001</v>
      </c>
      <c r="R442" s="143">
        <f t="shared" si="41"/>
        <v>2.8797533569887568E-2</v>
      </c>
    </row>
    <row r="443" spans="1:18" x14ac:dyDescent="0.35">
      <c r="A443" s="8">
        <v>14172.2970393051</v>
      </c>
      <c r="B443">
        <v>580</v>
      </c>
      <c r="C443" s="130" t="s">
        <v>1166</v>
      </c>
      <c r="D443" s="130">
        <v>580</v>
      </c>
      <c r="E443" s="130" t="s">
        <v>1071</v>
      </c>
      <c r="F443" s="149">
        <f t="shared" si="36"/>
        <v>10</v>
      </c>
      <c r="G443" s="130" t="s">
        <v>1074</v>
      </c>
      <c r="H443" s="130">
        <f t="shared" si="37"/>
        <v>2</v>
      </c>
      <c r="I443" s="130" t="s">
        <v>1076</v>
      </c>
      <c r="J443" s="130">
        <f t="shared" si="38"/>
        <v>2</v>
      </c>
      <c r="K443" s="130" t="s">
        <v>1084</v>
      </c>
      <c r="L443" s="130">
        <f t="shared" si="39"/>
        <v>0</v>
      </c>
      <c r="M443" s="130">
        <v>7</v>
      </c>
      <c r="N443" s="130">
        <v>77107.899999999994</v>
      </c>
      <c r="O443" s="3">
        <v>128.35921666666667</v>
      </c>
      <c r="Q443" s="143">
        <f t="shared" si="40"/>
        <v>130.60962563583774</v>
      </c>
      <c r="R443" s="143">
        <f t="shared" si="41"/>
        <v>1.7532118281892606E-2</v>
      </c>
    </row>
    <row r="444" spans="1:18" x14ac:dyDescent="0.35">
      <c r="A444" s="8">
        <v>23954.0527728093</v>
      </c>
      <c r="B444">
        <v>580</v>
      </c>
      <c r="C444" s="130" t="s">
        <v>1166</v>
      </c>
      <c r="D444" s="130">
        <v>580</v>
      </c>
      <c r="E444" s="130" t="s">
        <v>1071</v>
      </c>
      <c r="F444" s="149">
        <f t="shared" si="36"/>
        <v>10</v>
      </c>
      <c r="G444" s="130" t="s">
        <v>1074</v>
      </c>
      <c r="H444" s="130">
        <f t="shared" si="37"/>
        <v>2</v>
      </c>
      <c r="I444" s="130" t="s">
        <v>1076</v>
      </c>
      <c r="J444" s="130">
        <f t="shared" si="38"/>
        <v>2</v>
      </c>
      <c r="K444" s="130" t="s">
        <v>1084</v>
      </c>
      <c r="L444" s="130">
        <f t="shared" si="39"/>
        <v>0</v>
      </c>
      <c r="M444" s="130">
        <v>7</v>
      </c>
      <c r="N444" s="130">
        <v>78126.69</v>
      </c>
      <c r="O444" s="3">
        <v>130.08615</v>
      </c>
      <c r="Q444" s="143">
        <f t="shared" si="40"/>
        <v>133.79851173515229</v>
      </c>
      <c r="R444" s="143">
        <f t="shared" si="41"/>
        <v>2.8537717006401397E-2</v>
      </c>
    </row>
    <row r="445" spans="1:18" x14ac:dyDescent="0.35">
      <c r="A445" s="8">
        <v>31081.371963744201</v>
      </c>
      <c r="B445">
        <v>580</v>
      </c>
      <c r="C445" s="130" t="s">
        <v>1166</v>
      </c>
      <c r="D445" s="130">
        <v>580</v>
      </c>
      <c r="E445" s="130" t="s">
        <v>1071</v>
      </c>
      <c r="F445" s="149">
        <f t="shared" si="36"/>
        <v>10</v>
      </c>
      <c r="G445" s="130" t="s">
        <v>1074</v>
      </c>
      <c r="H445" s="130">
        <f t="shared" si="37"/>
        <v>2</v>
      </c>
      <c r="I445" s="130" t="s">
        <v>1076</v>
      </c>
      <c r="J445" s="130">
        <f t="shared" si="38"/>
        <v>2</v>
      </c>
      <c r="K445" s="130" t="s">
        <v>1084</v>
      </c>
      <c r="L445" s="130">
        <f t="shared" si="39"/>
        <v>0</v>
      </c>
      <c r="M445" s="130">
        <v>7</v>
      </c>
      <c r="N445" s="130">
        <v>82118.55</v>
      </c>
      <c r="O445" s="3">
        <v>136.67411666666666</v>
      </c>
      <c r="Q445" s="143">
        <f t="shared" si="40"/>
        <v>136.12204236835976</v>
      </c>
      <c r="R445" s="143">
        <f t="shared" si="41"/>
        <v>-4.0393478426742346E-3</v>
      </c>
    </row>
    <row r="446" spans="1:18" x14ac:dyDescent="0.35">
      <c r="A446" s="8">
        <v>45016.2336447989</v>
      </c>
      <c r="B446">
        <v>580</v>
      </c>
      <c r="C446" s="130" t="s">
        <v>1166</v>
      </c>
      <c r="D446" s="130">
        <v>580</v>
      </c>
      <c r="E446" s="130" t="s">
        <v>1071</v>
      </c>
      <c r="F446" s="149">
        <f t="shared" si="36"/>
        <v>10</v>
      </c>
      <c r="G446" s="130" t="s">
        <v>1074</v>
      </c>
      <c r="H446" s="130">
        <f t="shared" si="37"/>
        <v>2</v>
      </c>
      <c r="I446" s="130" t="s">
        <v>1076</v>
      </c>
      <c r="J446" s="130">
        <f t="shared" si="38"/>
        <v>2</v>
      </c>
      <c r="K446" s="130" t="s">
        <v>1084</v>
      </c>
      <c r="L446" s="130">
        <f t="shared" si="39"/>
        <v>0</v>
      </c>
      <c r="M446" s="130">
        <v>7</v>
      </c>
      <c r="N446" s="130">
        <v>81662.61</v>
      </c>
      <c r="O446" s="3">
        <v>135.95643333333334</v>
      </c>
      <c r="Q446" s="143">
        <f t="shared" si="40"/>
        <v>140.66485532763079</v>
      </c>
      <c r="R446" s="143">
        <f t="shared" si="41"/>
        <v>3.463184403163555E-2</v>
      </c>
    </row>
    <row r="447" spans="1:18" x14ac:dyDescent="0.35">
      <c r="A447" s="8">
        <v>54061.366139626101</v>
      </c>
      <c r="B447">
        <v>580</v>
      </c>
      <c r="C447" s="130" t="s">
        <v>1166</v>
      </c>
      <c r="D447" s="130">
        <v>580</v>
      </c>
      <c r="E447" s="130" t="s">
        <v>1071</v>
      </c>
      <c r="F447" s="149">
        <f t="shared" si="36"/>
        <v>10</v>
      </c>
      <c r="G447" s="130" t="s">
        <v>1074</v>
      </c>
      <c r="H447" s="130">
        <f t="shared" si="37"/>
        <v>2</v>
      </c>
      <c r="I447" s="130" t="s">
        <v>1076</v>
      </c>
      <c r="J447" s="130">
        <f t="shared" si="38"/>
        <v>2</v>
      </c>
      <c r="K447" s="130" t="s">
        <v>1084</v>
      </c>
      <c r="L447" s="130">
        <f t="shared" si="39"/>
        <v>0</v>
      </c>
      <c r="M447" s="130">
        <v>7</v>
      </c>
      <c r="N447" s="130">
        <v>82576.08</v>
      </c>
      <c r="O447" s="3">
        <v>137.45438333333334</v>
      </c>
      <c r="Q447" s="143">
        <f t="shared" si="40"/>
        <v>143.61359971105654</v>
      </c>
      <c r="R447" s="143">
        <f t="shared" si="41"/>
        <v>4.480916670941526E-2</v>
      </c>
    </row>
    <row r="448" spans="1:18" x14ac:dyDescent="0.35">
      <c r="A448" s="8">
        <v>63550.072249703</v>
      </c>
      <c r="B448">
        <v>580</v>
      </c>
      <c r="C448" s="130" t="s">
        <v>1166</v>
      </c>
      <c r="D448" s="130">
        <v>580</v>
      </c>
      <c r="E448" s="130" t="s">
        <v>1071</v>
      </c>
      <c r="F448" s="149">
        <f t="shared" si="36"/>
        <v>10</v>
      </c>
      <c r="G448" s="130" t="s">
        <v>1074</v>
      </c>
      <c r="H448" s="130">
        <f t="shared" si="37"/>
        <v>2</v>
      </c>
      <c r="I448" s="130" t="s">
        <v>1076</v>
      </c>
      <c r="J448" s="130">
        <f t="shared" si="38"/>
        <v>2</v>
      </c>
      <c r="K448" s="130" t="s">
        <v>1084</v>
      </c>
      <c r="L448" s="130">
        <f t="shared" si="39"/>
        <v>0</v>
      </c>
      <c r="M448" s="130">
        <v>7</v>
      </c>
      <c r="N448" s="130">
        <v>84225.83</v>
      </c>
      <c r="O448" s="3">
        <v>140.19926666666666</v>
      </c>
      <c r="Q448" s="143">
        <f t="shared" si="40"/>
        <v>146.70695062261782</v>
      </c>
      <c r="R448" s="143">
        <f t="shared" si="41"/>
        <v>4.6417389410628118E-2</v>
      </c>
    </row>
    <row r="449" spans="1:18" x14ac:dyDescent="0.35">
      <c r="A449" s="8">
        <v>71394.000753582499</v>
      </c>
      <c r="B449">
        <v>580</v>
      </c>
      <c r="C449" s="130" t="s">
        <v>1166</v>
      </c>
      <c r="D449" s="130">
        <v>580</v>
      </c>
      <c r="E449" s="130" t="s">
        <v>1071</v>
      </c>
      <c r="F449" s="149">
        <f t="shared" si="36"/>
        <v>10</v>
      </c>
      <c r="G449" s="130" t="s">
        <v>1074</v>
      </c>
      <c r="H449" s="130">
        <f t="shared" si="37"/>
        <v>2</v>
      </c>
      <c r="I449" s="130" t="s">
        <v>1076</v>
      </c>
      <c r="J449" s="130">
        <f t="shared" si="38"/>
        <v>2</v>
      </c>
      <c r="K449" s="130" t="s">
        <v>1084</v>
      </c>
      <c r="L449" s="130">
        <f t="shared" si="39"/>
        <v>0</v>
      </c>
      <c r="M449" s="130">
        <v>7</v>
      </c>
      <c r="N449" s="130">
        <v>84491.87</v>
      </c>
      <c r="O449" s="3">
        <v>140.65621666666667</v>
      </c>
      <c r="Q449" s="143">
        <f t="shared" si="40"/>
        <v>149.26409836291188</v>
      </c>
      <c r="R449" s="143">
        <f t="shared" si="41"/>
        <v>6.1198018119914099E-2</v>
      </c>
    </row>
    <row r="450" spans="1:18" x14ac:dyDescent="0.35">
      <c r="A450" s="8">
        <v>3495.45982983364</v>
      </c>
      <c r="B450">
        <v>580</v>
      </c>
      <c r="C450" s="130" t="s">
        <v>1166</v>
      </c>
      <c r="D450" s="130">
        <v>580</v>
      </c>
      <c r="E450" s="130" t="s">
        <v>1071</v>
      </c>
      <c r="F450" s="149">
        <f t="shared" si="36"/>
        <v>10</v>
      </c>
      <c r="G450" s="130" t="s">
        <v>1074</v>
      </c>
      <c r="H450" s="130">
        <f t="shared" si="37"/>
        <v>2</v>
      </c>
      <c r="I450" s="130" t="s">
        <v>1076</v>
      </c>
      <c r="J450" s="130">
        <f t="shared" si="38"/>
        <v>2</v>
      </c>
      <c r="K450" s="130" t="s">
        <v>1083</v>
      </c>
      <c r="L450" s="130">
        <f t="shared" si="39"/>
        <v>1</v>
      </c>
      <c r="M450" s="130">
        <v>7</v>
      </c>
      <c r="N450" s="130">
        <v>72783.149999999994</v>
      </c>
      <c r="O450" s="3">
        <v>121.22748333333334</v>
      </c>
      <c r="Q450" s="143">
        <f t="shared" si="40"/>
        <v>127.89932988887</v>
      </c>
      <c r="R450" s="143">
        <f t="shared" si="41"/>
        <v>5.5035758988672523E-2</v>
      </c>
    </row>
    <row r="451" spans="1:18" x14ac:dyDescent="0.35">
      <c r="A451" s="8">
        <v>14172.2970393051</v>
      </c>
      <c r="B451">
        <v>580</v>
      </c>
      <c r="C451" s="130" t="s">
        <v>1166</v>
      </c>
      <c r="D451" s="130">
        <v>580</v>
      </c>
      <c r="E451" s="130" t="s">
        <v>1071</v>
      </c>
      <c r="F451" s="149">
        <f t="shared" ref="F451:F514" si="42">IF(E451="LI01",10,23.84)</f>
        <v>10</v>
      </c>
      <c r="G451" s="130" t="s">
        <v>1074</v>
      </c>
      <c r="H451" s="130">
        <f t="shared" ref="H451:H514" si="43">IF(G451="ENT01",1,2)</f>
        <v>2</v>
      </c>
      <c r="I451" s="130" t="s">
        <v>1076</v>
      </c>
      <c r="J451" s="130">
        <f t="shared" ref="J451:J514" si="44">IF(I451="ENV01",1,2)</f>
        <v>2</v>
      </c>
      <c r="K451" s="130" t="s">
        <v>1083</v>
      </c>
      <c r="L451" s="130">
        <f t="shared" ref="L451:L514" si="45">IF(K451="ZVDF01",1,0)</f>
        <v>1</v>
      </c>
      <c r="M451" s="130">
        <v>7</v>
      </c>
      <c r="N451" s="130">
        <v>76133.63</v>
      </c>
      <c r="O451" s="3">
        <v>126.82828333333333</v>
      </c>
      <c r="Q451" s="143">
        <f t="shared" ref="Q451:Q514" si="46">IF(C451="Splitao",((43.828+A451*0.000816+F451*0.605+H451*-5.235+J451*-4.785+L451*3.61+3.146*F451+9.07+54.73)*B451+M451*(494.524+B451*0.00184))/B451,(((25.4755+A451*0.00031+F451*0.2864+H451*-0.5815+J451*-1.7506+L451*0.77039)+3.25*F451+9.07+54.73)*B451+M451*(498.3118+A451*0.001326))/B451)</f>
        <v>131.38001563583774</v>
      </c>
      <c r="R451" s="143">
        <f t="shared" ref="R451:R514" si="47">Q451/O451-1</f>
        <v>3.5888937253383935E-2</v>
      </c>
    </row>
    <row r="452" spans="1:18" x14ac:dyDescent="0.35">
      <c r="A452" s="8">
        <v>23954.0527728093</v>
      </c>
      <c r="B452">
        <v>580</v>
      </c>
      <c r="C452" s="130" t="s">
        <v>1166</v>
      </c>
      <c r="D452" s="130">
        <v>580</v>
      </c>
      <c r="E452" s="130" t="s">
        <v>1071</v>
      </c>
      <c r="F452" s="149">
        <f t="shared" si="42"/>
        <v>10</v>
      </c>
      <c r="G452" s="130" t="s">
        <v>1074</v>
      </c>
      <c r="H452" s="130">
        <f t="shared" si="43"/>
        <v>2</v>
      </c>
      <c r="I452" s="130" t="s">
        <v>1076</v>
      </c>
      <c r="J452" s="130">
        <f t="shared" si="44"/>
        <v>2</v>
      </c>
      <c r="K452" s="130" t="s">
        <v>1083</v>
      </c>
      <c r="L452" s="130">
        <f t="shared" si="45"/>
        <v>1</v>
      </c>
      <c r="M452" s="130">
        <v>7</v>
      </c>
      <c r="N452" s="130">
        <v>77568.820000000007</v>
      </c>
      <c r="O452" s="3">
        <v>129.24786666666668</v>
      </c>
      <c r="Q452" s="143">
        <f t="shared" si="46"/>
        <v>134.56890173515225</v>
      </c>
      <c r="R452" s="143">
        <f t="shared" si="47"/>
        <v>4.1169229370792149E-2</v>
      </c>
    </row>
    <row r="453" spans="1:18" x14ac:dyDescent="0.35">
      <c r="A453" s="8">
        <v>31081.371963744201</v>
      </c>
      <c r="B453">
        <v>580</v>
      </c>
      <c r="C453" s="130" t="s">
        <v>1166</v>
      </c>
      <c r="D453" s="130">
        <v>580</v>
      </c>
      <c r="E453" s="130" t="s">
        <v>1071</v>
      </c>
      <c r="F453" s="149">
        <f t="shared" si="42"/>
        <v>10</v>
      </c>
      <c r="G453" s="130" t="s">
        <v>1074</v>
      </c>
      <c r="H453" s="130">
        <f t="shared" si="43"/>
        <v>2</v>
      </c>
      <c r="I453" s="130" t="s">
        <v>1076</v>
      </c>
      <c r="J453" s="130">
        <f t="shared" si="44"/>
        <v>2</v>
      </c>
      <c r="K453" s="130" t="s">
        <v>1083</v>
      </c>
      <c r="L453" s="130">
        <f t="shared" si="45"/>
        <v>1</v>
      </c>
      <c r="M453" s="130">
        <v>7</v>
      </c>
      <c r="N453" s="130">
        <v>82936.36</v>
      </c>
      <c r="O453" s="3">
        <v>138.21463333333332</v>
      </c>
      <c r="Q453" s="143">
        <f t="shared" si="46"/>
        <v>136.89243236835978</v>
      </c>
      <c r="R453" s="143">
        <f t="shared" si="47"/>
        <v>-9.5662878313672595E-3</v>
      </c>
    </row>
    <row r="454" spans="1:18" x14ac:dyDescent="0.35">
      <c r="A454" s="8">
        <v>45016.2336447989</v>
      </c>
      <c r="B454">
        <v>580</v>
      </c>
      <c r="C454" s="130" t="s">
        <v>1166</v>
      </c>
      <c r="D454" s="130">
        <v>580</v>
      </c>
      <c r="E454" s="130" t="s">
        <v>1071</v>
      </c>
      <c r="F454" s="149">
        <f t="shared" si="42"/>
        <v>10</v>
      </c>
      <c r="G454" s="130" t="s">
        <v>1074</v>
      </c>
      <c r="H454" s="130">
        <f t="shared" si="43"/>
        <v>2</v>
      </c>
      <c r="I454" s="130" t="s">
        <v>1076</v>
      </c>
      <c r="J454" s="130">
        <f t="shared" si="44"/>
        <v>2</v>
      </c>
      <c r="K454" s="130" t="s">
        <v>1083</v>
      </c>
      <c r="L454" s="130">
        <f t="shared" si="45"/>
        <v>1</v>
      </c>
      <c r="M454" s="130">
        <v>7</v>
      </c>
      <c r="N454" s="130">
        <v>82191.42</v>
      </c>
      <c r="O454" s="3">
        <v>136.96136666666669</v>
      </c>
      <c r="Q454" s="143">
        <f t="shared" si="46"/>
        <v>141.43524532763081</v>
      </c>
      <c r="R454" s="143">
        <f t="shared" si="47"/>
        <v>3.2665260064559165E-2</v>
      </c>
    </row>
    <row r="455" spans="1:18" x14ac:dyDescent="0.35">
      <c r="A455" s="8">
        <v>54061.366139626101</v>
      </c>
      <c r="B455">
        <v>580</v>
      </c>
      <c r="C455" s="130" t="s">
        <v>1166</v>
      </c>
      <c r="D455" s="130">
        <v>580</v>
      </c>
      <c r="E455" s="130" t="s">
        <v>1071</v>
      </c>
      <c r="F455" s="149">
        <f t="shared" si="42"/>
        <v>10</v>
      </c>
      <c r="G455" s="130" t="s">
        <v>1074</v>
      </c>
      <c r="H455" s="130">
        <f t="shared" si="43"/>
        <v>2</v>
      </c>
      <c r="I455" s="130" t="s">
        <v>1076</v>
      </c>
      <c r="J455" s="130">
        <f t="shared" si="44"/>
        <v>2</v>
      </c>
      <c r="K455" s="130" t="s">
        <v>1083</v>
      </c>
      <c r="L455" s="130">
        <f t="shared" si="45"/>
        <v>1</v>
      </c>
      <c r="M455" s="130">
        <v>7</v>
      </c>
      <c r="N455" s="130">
        <v>83720.91</v>
      </c>
      <c r="O455" s="3">
        <v>139.47583333333333</v>
      </c>
      <c r="Q455" s="143">
        <f t="shared" si="46"/>
        <v>144.38398971105653</v>
      </c>
      <c r="R455" s="143">
        <f t="shared" si="47"/>
        <v>3.5190012924986025E-2</v>
      </c>
    </row>
    <row r="456" spans="1:18" x14ac:dyDescent="0.35">
      <c r="A456" s="8">
        <v>63550.072249703</v>
      </c>
      <c r="B456">
        <v>580</v>
      </c>
      <c r="C456" s="130" t="s">
        <v>1166</v>
      </c>
      <c r="D456" s="130">
        <v>580</v>
      </c>
      <c r="E456" s="130" t="s">
        <v>1071</v>
      </c>
      <c r="F456" s="149">
        <f t="shared" si="42"/>
        <v>10</v>
      </c>
      <c r="G456" s="130" t="s">
        <v>1074</v>
      </c>
      <c r="H456" s="130">
        <f t="shared" si="43"/>
        <v>2</v>
      </c>
      <c r="I456" s="130" t="s">
        <v>1076</v>
      </c>
      <c r="J456" s="130">
        <f t="shared" si="44"/>
        <v>2</v>
      </c>
      <c r="K456" s="130" t="s">
        <v>1083</v>
      </c>
      <c r="L456" s="130">
        <f t="shared" si="45"/>
        <v>1</v>
      </c>
      <c r="M456" s="130">
        <v>7</v>
      </c>
      <c r="N456" s="130">
        <v>85923.92</v>
      </c>
      <c r="O456" s="3">
        <v>143.09803333333335</v>
      </c>
      <c r="Q456" s="143">
        <f t="shared" si="46"/>
        <v>147.47734062261782</v>
      </c>
      <c r="R456" s="143">
        <f t="shared" si="47"/>
        <v>3.0603546305093321E-2</v>
      </c>
    </row>
    <row r="457" spans="1:18" x14ac:dyDescent="0.35">
      <c r="A457" s="8">
        <v>71394.000753582499</v>
      </c>
      <c r="B457">
        <v>580</v>
      </c>
      <c r="C457" s="130" t="s">
        <v>1166</v>
      </c>
      <c r="D457" s="130">
        <v>580</v>
      </c>
      <c r="E457" s="130" t="s">
        <v>1071</v>
      </c>
      <c r="F457" s="149">
        <f t="shared" si="42"/>
        <v>10</v>
      </c>
      <c r="G457" s="130" t="s">
        <v>1074</v>
      </c>
      <c r="H457" s="130">
        <f t="shared" si="43"/>
        <v>2</v>
      </c>
      <c r="I457" s="130" t="s">
        <v>1076</v>
      </c>
      <c r="J457" s="130">
        <f t="shared" si="44"/>
        <v>2</v>
      </c>
      <c r="K457" s="130" t="s">
        <v>1083</v>
      </c>
      <c r="L457" s="130">
        <f t="shared" si="45"/>
        <v>1</v>
      </c>
      <c r="M457" s="130">
        <v>7</v>
      </c>
      <c r="N457" s="130">
        <v>86548.83</v>
      </c>
      <c r="O457" s="3">
        <v>144.15321666666665</v>
      </c>
      <c r="Q457" s="143">
        <f t="shared" si="46"/>
        <v>150.03448836291187</v>
      </c>
      <c r="R457" s="143">
        <f t="shared" si="47"/>
        <v>4.0798754493594158E-2</v>
      </c>
    </row>
    <row r="458" spans="1:18" x14ac:dyDescent="0.35">
      <c r="A458" s="8">
        <v>3495.45982983364</v>
      </c>
      <c r="B458">
        <v>580</v>
      </c>
      <c r="C458" s="130" t="s">
        <v>1166</v>
      </c>
      <c r="D458" s="130">
        <v>580</v>
      </c>
      <c r="E458" s="130" t="s">
        <v>1071</v>
      </c>
      <c r="F458" s="149">
        <f t="shared" si="42"/>
        <v>10</v>
      </c>
      <c r="G458" s="130" t="s">
        <v>1074</v>
      </c>
      <c r="H458" s="130">
        <f t="shared" si="43"/>
        <v>2</v>
      </c>
      <c r="I458" s="130" t="s">
        <v>1076</v>
      </c>
      <c r="J458" s="130">
        <f t="shared" si="44"/>
        <v>2</v>
      </c>
      <c r="K458" s="130" t="s">
        <v>1084</v>
      </c>
      <c r="L458" s="130">
        <f t="shared" si="45"/>
        <v>0</v>
      </c>
      <c r="M458" s="130">
        <v>7</v>
      </c>
      <c r="N458" s="130">
        <v>74458.53</v>
      </c>
      <c r="O458" s="3">
        <v>124.0386</v>
      </c>
      <c r="Q458" s="143">
        <f t="shared" si="46"/>
        <v>127.12893988887001</v>
      </c>
      <c r="R458" s="143">
        <f t="shared" si="47"/>
        <v>2.4914340284959646E-2</v>
      </c>
    </row>
    <row r="459" spans="1:18" x14ac:dyDescent="0.35">
      <c r="A459" s="8">
        <v>14172.2970393051</v>
      </c>
      <c r="B459">
        <v>580</v>
      </c>
      <c r="C459" s="130" t="s">
        <v>1166</v>
      </c>
      <c r="D459" s="130">
        <v>580</v>
      </c>
      <c r="E459" s="130" t="s">
        <v>1071</v>
      </c>
      <c r="F459" s="149">
        <f t="shared" si="42"/>
        <v>10</v>
      </c>
      <c r="G459" s="130" t="s">
        <v>1074</v>
      </c>
      <c r="H459" s="130">
        <f t="shared" si="43"/>
        <v>2</v>
      </c>
      <c r="I459" s="130" t="s">
        <v>1076</v>
      </c>
      <c r="J459" s="130">
        <f t="shared" si="44"/>
        <v>2</v>
      </c>
      <c r="K459" s="130" t="s">
        <v>1084</v>
      </c>
      <c r="L459" s="130">
        <f t="shared" si="45"/>
        <v>0</v>
      </c>
      <c r="M459" s="130">
        <v>7</v>
      </c>
      <c r="N459" s="130">
        <v>77324.87</v>
      </c>
      <c r="O459" s="3">
        <v>128.82374999999999</v>
      </c>
      <c r="Q459" s="143">
        <f t="shared" si="46"/>
        <v>130.60962563583774</v>
      </c>
      <c r="R459" s="143">
        <f t="shared" si="47"/>
        <v>1.3862937818824195E-2</v>
      </c>
    </row>
    <row r="460" spans="1:18" x14ac:dyDescent="0.35">
      <c r="A460" s="8">
        <v>23954.0527728093</v>
      </c>
      <c r="B460">
        <v>580</v>
      </c>
      <c r="C460" s="130" t="s">
        <v>1166</v>
      </c>
      <c r="D460" s="130">
        <v>580</v>
      </c>
      <c r="E460" s="130" t="s">
        <v>1071</v>
      </c>
      <c r="F460" s="149">
        <f t="shared" si="42"/>
        <v>10</v>
      </c>
      <c r="G460" s="130" t="s">
        <v>1074</v>
      </c>
      <c r="H460" s="130">
        <f t="shared" si="43"/>
        <v>2</v>
      </c>
      <c r="I460" s="130" t="s">
        <v>1076</v>
      </c>
      <c r="J460" s="130">
        <f t="shared" si="44"/>
        <v>2</v>
      </c>
      <c r="K460" s="130" t="s">
        <v>1084</v>
      </c>
      <c r="L460" s="130">
        <f t="shared" si="45"/>
        <v>0</v>
      </c>
      <c r="M460" s="130">
        <v>7</v>
      </c>
      <c r="N460" s="130">
        <v>78238.8</v>
      </c>
      <c r="O460" s="3">
        <v>130.37569999999999</v>
      </c>
      <c r="Q460" s="143">
        <f t="shared" si="46"/>
        <v>133.79851173515229</v>
      </c>
      <c r="R460" s="143">
        <f t="shared" si="47"/>
        <v>2.6253448573256399E-2</v>
      </c>
    </row>
    <row r="461" spans="1:18" x14ac:dyDescent="0.35">
      <c r="A461" s="8">
        <v>31081.371963744201</v>
      </c>
      <c r="B461">
        <v>580</v>
      </c>
      <c r="C461" s="130" t="s">
        <v>1166</v>
      </c>
      <c r="D461" s="130">
        <v>580</v>
      </c>
      <c r="E461" s="130" t="s">
        <v>1071</v>
      </c>
      <c r="F461" s="149">
        <f t="shared" si="42"/>
        <v>10</v>
      </c>
      <c r="G461" s="130" t="s">
        <v>1074</v>
      </c>
      <c r="H461" s="130">
        <f t="shared" si="43"/>
        <v>2</v>
      </c>
      <c r="I461" s="130" t="s">
        <v>1076</v>
      </c>
      <c r="J461" s="130">
        <f t="shared" si="44"/>
        <v>2</v>
      </c>
      <c r="K461" s="130" t="s">
        <v>1084</v>
      </c>
      <c r="L461" s="130">
        <f t="shared" si="45"/>
        <v>0</v>
      </c>
      <c r="M461" s="130">
        <v>7</v>
      </c>
      <c r="N461" s="130">
        <v>82279.27</v>
      </c>
      <c r="O461" s="3">
        <v>137.09205</v>
      </c>
      <c r="Q461" s="143">
        <f t="shared" si="46"/>
        <v>136.12204236835976</v>
      </c>
      <c r="R461" s="143">
        <f t="shared" si="47"/>
        <v>-7.0755936003600306E-3</v>
      </c>
    </row>
    <row r="462" spans="1:18" x14ac:dyDescent="0.35">
      <c r="A462" s="8">
        <v>45016.2336447989</v>
      </c>
      <c r="B462">
        <v>580</v>
      </c>
      <c r="C462" s="130" t="s">
        <v>1166</v>
      </c>
      <c r="D462" s="130">
        <v>580</v>
      </c>
      <c r="E462" s="130" t="s">
        <v>1071</v>
      </c>
      <c r="F462" s="149">
        <f t="shared" si="42"/>
        <v>10</v>
      </c>
      <c r="G462" s="130" t="s">
        <v>1074</v>
      </c>
      <c r="H462" s="130">
        <f t="shared" si="43"/>
        <v>2</v>
      </c>
      <c r="I462" s="130" t="s">
        <v>1076</v>
      </c>
      <c r="J462" s="130">
        <f t="shared" si="44"/>
        <v>2</v>
      </c>
      <c r="K462" s="130" t="s">
        <v>1084</v>
      </c>
      <c r="L462" s="130">
        <f t="shared" si="45"/>
        <v>0</v>
      </c>
      <c r="M462" s="130">
        <v>7</v>
      </c>
      <c r="N462" s="130">
        <v>81741.17</v>
      </c>
      <c r="O462" s="3">
        <v>136.20105000000001</v>
      </c>
      <c r="Q462" s="143">
        <f t="shared" si="46"/>
        <v>140.66485532763079</v>
      </c>
      <c r="R462" s="143">
        <f t="shared" si="47"/>
        <v>3.2773648423641166E-2</v>
      </c>
    </row>
    <row r="463" spans="1:18" x14ac:dyDescent="0.35">
      <c r="A463" s="8">
        <v>54061.366139626101</v>
      </c>
      <c r="B463">
        <v>580</v>
      </c>
      <c r="C463" s="130" t="s">
        <v>1166</v>
      </c>
      <c r="D463" s="130">
        <v>580</v>
      </c>
      <c r="E463" s="130" t="s">
        <v>1071</v>
      </c>
      <c r="F463" s="149">
        <f t="shared" si="42"/>
        <v>10</v>
      </c>
      <c r="G463" s="130" t="s">
        <v>1074</v>
      </c>
      <c r="H463" s="130">
        <f t="shared" si="43"/>
        <v>2</v>
      </c>
      <c r="I463" s="130" t="s">
        <v>1076</v>
      </c>
      <c r="J463" s="130">
        <f t="shared" si="44"/>
        <v>2</v>
      </c>
      <c r="K463" s="130" t="s">
        <v>1084</v>
      </c>
      <c r="L463" s="130">
        <f t="shared" si="45"/>
        <v>0</v>
      </c>
      <c r="M463" s="130">
        <v>7</v>
      </c>
      <c r="N463" s="130">
        <v>82699</v>
      </c>
      <c r="O463" s="3">
        <v>137.76670000000001</v>
      </c>
      <c r="Q463" s="143">
        <f t="shared" si="46"/>
        <v>143.61359971105654</v>
      </c>
      <c r="R463" s="143">
        <f t="shared" si="47"/>
        <v>4.244058768233927E-2</v>
      </c>
    </row>
    <row r="464" spans="1:18" x14ac:dyDescent="0.35">
      <c r="A464" s="8">
        <v>63550.072249703</v>
      </c>
      <c r="B464">
        <v>580</v>
      </c>
      <c r="C464" s="130" t="s">
        <v>1166</v>
      </c>
      <c r="D464" s="130">
        <v>580</v>
      </c>
      <c r="E464" s="130" t="s">
        <v>1071</v>
      </c>
      <c r="F464" s="149">
        <f t="shared" si="42"/>
        <v>10</v>
      </c>
      <c r="G464" s="130" t="s">
        <v>1074</v>
      </c>
      <c r="H464" s="130">
        <f t="shared" si="43"/>
        <v>2</v>
      </c>
      <c r="I464" s="130" t="s">
        <v>1076</v>
      </c>
      <c r="J464" s="130">
        <f t="shared" si="44"/>
        <v>2</v>
      </c>
      <c r="K464" s="130" t="s">
        <v>1084</v>
      </c>
      <c r="L464" s="130">
        <f t="shared" si="45"/>
        <v>0</v>
      </c>
      <c r="M464" s="130">
        <v>7</v>
      </c>
      <c r="N464" s="130">
        <v>84480.59</v>
      </c>
      <c r="O464" s="3">
        <v>140.69833333333332</v>
      </c>
      <c r="Q464" s="143">
        <f t="shared" si="46"/>
        <v>146.70695062261782</v>
      </c>
      <c r="R464" s="143">
        <f t="shared" si="47"/>
        <v>4.2705674949604866E-2</v>
      </c>
    </row>
    <row r="465" spans="1:18" x14ac:dyDescent="0.35">
      <c r="A465" s="8">
        <v>71394.000753582499</v>
      </c>
      <c r="B465">
        <v>580</v>
      </c>
      <c r="C465" s="130" t="s">
        <v>1166</v>
      </c>
      <c r="D465" s="130">
        <v>580</v>
      </c>
      <c r="E465" s="130" t="s">
        <v>1071</v>
      </c>
      <c r="F465" s="149">
        <f t="shared" si="42"/>
        <v>10</v>
      </c>
      <c r="G465" s="130" t="s">
        <v>1074</v>
      </c>
      <c r="H465" s="130">
        <f t="shared" si="43"/>
        <v>2</v>
      </c>
      <c r="I465" s="130" t="s">
        <v>1076</v>
      </c>
      <c r="J465" s="130">
        <f t="shared" si="44"/>
        <v>2</v>
      </c>
      <c r="K465" s="130" t="s">
        <v>1084</v>
      </c>
      <c r="L465" s="130">
        <f t="shared" si="45"/>
        <v>0</v>
      </c>
      <c r="M465" s="130">
        <v>7</v>
      </c>
      <c r="N465" s="130">
        <v>84786.87</v>
      </c>
      <c r="O465" s="3">
        <v>141.22081666666668</v>
      </c>
      <c r="Q465" s="143">
        <f t="shared" si="46"/>
        <v>149.26409836291188</v>
      </c>
      <c r="R465" s="143">
        <f t="shared" si="47"/>
        <v>5.6955354643149603E-2</v>
      </c>
    </row>
    <row r="466" spans="1:18" x14ac:dyDescent="0.35">
      <c r="A466" s="8">
        <v>3495.45982983364</v>
      </c>
      <c r="B466">
        <v>580</v>
      </c>
      <c r="C466" s="130" t="s">
        <v>1166</v>
      </c>
      <c r="D466" s="130">
        <v>580</v>
      </c>
      <c r="E466" s="130" t="s">
        <v>1071</v>
      </c>
      <c r="F466" s="149">
        <f t="shared" si="42"/>
        <v>10</v>
      </c>
      <c r="G466" s="130" t="s">
        <v>1074</v>
      </c>
      <c r="H466" s="130">
        <f t="shared" si="43"/>
        <v>2</v>
      </c>
      <c r="I466" s="130" t="s">
        <v>1076</v>
      </c>
      <c r="J466" s="130">
        <f t="shared" si="44"/>
        <v>2</v>
      </c>
      <c r="K466" s="130" t="s">
        <v>1083</v>
      </c>
      <c r="L466" s="130">
        <f t="shared" si="45"/>
        <v>1</v>
      </c>
      <c r="M466" s="130">
        <v>7</v>
      </c>
      <c r="N466" s="130">
        <v>73232.990000000005</v>
      </c>
      <c r="O466" s="3">
        <v>121.917</v>
      </c>
      <c r="Q466" s="143">
        <f t="shared" si="46"/>
        <v>127.89932988887</v>
      </c>
      <c r="R466" s="143">
        <f t="shared" si="47"/>
        <v>4.9068873814726466E-2</v>
      </c>
    </row>
    <row r="467" spans="1:18" x14ac:dyDescent="0.35">
      <c r="A467" s="8">
        <v>14172.2970393051</v>
      </c>
      <c r="B467">
        <v>580</v>
      </c>
      <c r="C467" s="130" t="s">
        <v>1166</v>
      </c>
      <c r="D467" s="130">
        <v>580</v>
      </c>
      <c r="E467" s="130" t="s">
        <v>1071</v>
      </c>
      <c r="F467" s="149">
        <f t="shared" si="42"/>
        <v>10</v>
      </c>
      <c r="G467" s="130" t="s">
        <v>1074</v>
      </c>
      <c r="H467" s="130">
        <f t="shared" si="43"/>
        <v>2</v>
      </c>
      <c r="I467" s="130" t="s">
        <v>1076</v>
      </c>
      <c r="J467" s="130">
        <f t="shared" si="44"/>
        <v>2</v>
      </c>
      <c r="K467" s="130" t="s">
        <v>1083</v>
      </c>
      <c r="L467" s="130">
        <f t="shared" si="45"/>
        <v>1</v>
      </c>
      <c r="M467" s="130">
        <v>7</v>
      </c>
      <c r="N467" s="130">
        <v>76590.16</v>
      </c>
      <c r="O467" s="3">
        <v>127.54430000000001</v>
      </c>
      <c r="Q467" s="143">
        <f t="shared" si="46"/>
        <v>131.38001563583774</v>
      </c>
      <c r="R467" s="143">
        <f t="shared" si="47"/>
        <v>3.0073595102546591E-2</v>
      </c>
    </row>
    <row r="468" spans="1:18" x14ac:dyDescent="0.35">
      <c r="A468" s="8">
        <v>23954.0527728093</v>
      </c>
      <c r="B468">
        <v>580</v>
      </c>
      <c r="C468" s="130" t="s">
        <v>1166</v>
      </c>
      <c r="D468" s="130">
        <v>580</v>
      </c>
      <c r="E468" s="130" t="s">
        <v>1071</v>
      </c>
      <c r="F468" s="149">
        <f t="shared" si="42"/>
        <v>10</v>
      </c>
      <c r="G468" s="130" t="s">
        <v>1074</v>
      </c>
      <c r="H468" s="130">
        <f t="shared" si="43"/>
        <v>2</v>
      </c>
      <c r="I468" s="130" t="s">
        <v>1076</v>
      </c>
      <c r="J468" s="130">
        <f t="shared" si="44"/>
        <v>2</v>
      </c>
      <c r="K468" s="130" t="s">
        <v>1083</v>
      </c>
      <c r="L468" s="130">
        <f t="shared" si="45"/>
        <v>1</v>
      </c>
      <c r="M468" s="130">
        <v>7</v>
      </c>
      <c r="N468" s="130">
        <v>78015.11</v>
      </c>
      <c r="O468" s="3">
        <v>129.94225</v>
      </c>
      <c r="Q468" s="143">
        <f t="shared" si="46"/>
        <v>134.56890173515225</v>
      </c>
      <c r="R468" s="143">
        <f t="shared" si="47"/>
        <v>3.5605445766502042E-2</v>
      </c>
    </row>
    <row r="469" spans="1:18" x14ac:dyDescent="0.35">
      <c r="A469" s="8">
        <v>31081.371963744201</v>
      </c>
      <c r="B469">
        <v>580</v>
      </c>
      <c r="C469" s="130" t="s">
        <v>1166</v>
      </c>
      <c r="D469" s="130">
        <v>580</v>
      </c>
      <c r="E469" s="130" t="s">
        <v>1071</v>
      </c>
      <c r="F469" s="149">
        <f t="shared" si="42"/>
        <v>10</v>
      </c>
      <c r="G469" s="130" t="s">
        <v>1074</v>
      </c>
      <c r="H469" s="130">
        <f t="shared" si="43"/>
        <v>2</v>
      </c>
      <c r="I469" s="130" t="s">
        <v>1076</v>
      </c>
      <c r="J469" s="130">
        <f t="shared" si="44"/>
        <v>2</v>
      </c>
      <c r="K469" s="130" t="s">
        <v>1083</v>
      </c>
      <c r="L469" s="130">
        <f t="shared" si="45"/>
        <v>1</v>
      </c>
      <c r="M469" s="130">
        <v>7</v>
      </c>
      <c r="N469" s="130">
        <v>83341.97</v>
      </c>
      <c r="O469" s="3">
        <v>138.84508333333335</v>
      </c>
      <c r="Q469" s="143">
        <f t="shared" si="46"/>
        <v>136.89243236835978</v>
      </c>
      <c r="R469" s="143">
        <f t="shared" si="47"/>
        <v>-1.4063522582832388E-2</v>
      </c>
    </row>
    <row r="470" spans="1:18" x14ac:dyDescent="0.35">
      <c r="A470" s="8">
        <v>45016.2336447989</v>
      </c>
      <c r="B470">
        <v>580</v>
      </c>
      <c r="C470" s="130" t="s">
        <v>1166</v>
      </c>
      <c r="D470" s="130">
        <v>580</v>
      </c>
      <c r="E470" s="130" t="s">
        <v>1071</v>
      </c>
      <c r="F470" s="149">
        <f t="shared" si="42"/>
        <v>10</v>
      </c>
      <c r="G470" s="130" t="s">
        <v>1074</v>
      </c>
      <c r="H470" s="130">
        <f t="shared" si="43"/>
        <v>2</v>
      </c>
      <c r="I470" s="130" t="s">
        <v>1076</v>
      </c>
      <c r="J470" s="130">
        <f t="shared" si="44"/>
        <v>2</v>
      </c>
      <c r="K470" s="130" t="s">
        <v>1083</v>
      </c>
      <c r="L470" s="130">
        <f t="shared" si="45"/>
        <v>1</v>
      </c>
      <c r="M470" s="130">
        <v>7</v>
      </c>
      <c r="N470" s="130">
        <v>82616.31</v>
      </c>
      <c r="O470" s="3">
        <v>137.61608333333334</v>
      </c>
      <c r="Q470" s="143">
        <f t="shared" si="46"/>
        <v>141.43524532763081</v>
      </c>
      <c r="R470" s="143">
        <f t="shared" si="47"/>
        <v>2.7752293930984218E-2</v>
      </c>
    </row>
    <row r="471" spans="1:18" x14ac:dyDescent="0.35">
      <c r="A471" s="8">
        <v>54061.366139626101</v>
      </c>
      <c r="B471">
        <v>580</v>
      </c>
      <c r="C471" s="130" t="s">
        <v>1166</v>
      </c>
      <c r="D471" s="130">
        <v>580</v>
      </c>
      <c r="E471" s="130" t="s">
        <v>1071</v>
      </c>
      <c r="F471" s="149">
        <f t="shared" si="42"/>
        <v>10</v>
      </c>
      <c r="G471" s="130" t="s">
        <v>1074</v>
      </c>
      <c r="H471" s="130">
        <f t="shared" si="43"/>
        <v>2</v>
      </c>
      <c r="I471" s="130" t="s">
        <v>1076</v>
      </c>
      <c r="J471" s="130">
        <f t="shared" si="44"/>
        <v>2</v>
      </c>
      <c r="K471" s="130" t="s">
        <v>1083</v>
      </c>
      <c r="L471" s="130">
        <f t="shared" si="45"/>
        <v>1</v>
      </c>
      <c r="M471" s="130">
        <v>7</v>
      </c>
      <c r="N471" s="130">
        <v>84304.24</v>
      </c>
      <c r="O471" s="3">
        <v>140.3905</v>
      </c>
      <c r="Q471" s="143">
        <f t="shared" si="46"/>
        <v>144.38398971105653</v>
      </c>
      <c r="R471" s="143">
        <f t="shared" si="47"/>
        <v>2.8445583647444206E-2</v>
      </c>
    </row>
    <row r="472" spans="1:18" x14ac:dyDescent="0.35">
      <c r="A472" s="8">
        <v>63550.072249703</v>
      </c>
      <c r="B472">
        <v>580</v>
      </c>
      <c r="C472" s="130" t="s">
        <v>1166</v>
      </c>
      <c r="D472" s="130">
        <v>580</v>
      </c>
      <c r="E472" s="130" t="s">
        <v>1071</v>
      </c>
      <c r="F472" s="149">
        <f t="shared" si="42"/>
        <v>10</v>
      </c>
      <c r="G472" s="130" t="s">
        <v>1074</v>
      </c>
      <c r="H472" s="130">
        <f t="shared" si="43"/>
        <v>2</v>
      </c>
      <c r="I472" s="130" t="s">
        <v>1076</v>
      </c>
      <c r="J472" s="130">
        <f t="shared" si="44"/>
        <v>2</v>
      </c>
      <c r="K472" s="130" t="s">
        <v>1083</v>
      </c>
      <c r="L472" s="130">
        <f t="shared" si="45"/>
        <v>1</v>
      </c>
      <c r="M472" s="130">
        <v>7</v>
      </c>
      <c r="N472" s="130">
        <v>86505.9</v>
      </c>
      <c r="O472" s="3">
        <v>143.99464999999998</v>
      </c>
      <c r="Q472" s="143">
        <f t="shared" si="46"/>
        <v>147.47734062261782</v>
      </c>
      <c r="R472" s="143">
        <f t="shared" si="47"/>
        <v>2.4186250132333553E-2</v>
      </c>
    </row>
    <row r="473" spans="1:18" x14ac:dyDescent="0.35">
      <c r="A473" s="8">
        <v>71394.000753582499</v>
      </c>
      <c r="B473">
        <v>580</v>
      </c>
      <c r="C473" s="130" t="s">
        <v>1166</v>
      </c>
      <c r="D473" s="130">
        <v>580</v>
      </c>
      <c r="E473" s="130" t="s">
        <v>1071</v>
      </c>
      <c r="F473" s="149">
        <f t="shared" si="42"/>
        <v>10</v>
      </c>
      <c r="G473" s="130" t="s">
        <v>1074</v>
      </c>
      <c r="H473" s="130">
        <f t="shared" si="43"/>
        <v>2</v>
      </c>
      <c r="I473" s="130" t="s">
        <v>1076</v>
      </c>
      <c r="J473" s="130">
        <f t="shared" si="44"/>
        <v>2</v>
      </c>
      <c r="K473" s="130" t="s">
        <v>1083</v>
      </c>
      <c r="L473" s="130">
        <f t="shared" si="45"/>
        <v>1</v>
      </c>
      <c r="M473" s="130">
        <v>7</v>
      </c>
      <c r="N473" s="130">
        <v>86639.65</v>
      </c>
      <c r="O473" s="3">
        <v>144.29714999999999</v>
      </c>
      <c r="Q473" s="143">
        <f t="shared" si="46"/>
        <v>150.03448836291187</v>
      </c>
      <c r="R473" s="143">
        <f t="shared" si="47"/>
        <v>3.9760579906892746E-2</v>
      </c>
    </row>
    <row r="474" spans="1:18" x14ac:dyDescent="0.35">
      <c r="A474" s="8">
        <v>3495.45982983364</v>
      </c>
      <c r="B474">
        <v>580</v>
      </c>
      <c r="C474" s="130" t="s">
        <v>1166</v>
      </c>
      <c r="D474" s="130">
        <v>580</v>
      </c>
      <c r="E474" s="130" t="s">
        <v>1071</v>
      </c>
      <c r="F474" s="149">
        <f t="shared" si="42"/>
        <v>10</v>
      </c>
      <c r="G474" s="130" t="s">
        <v>1074</v>
      </c>
      <c r="H474" s="130">
        <f t="shared" si="43"/>
        <v>2</v>
      </c>
      <c r="I474" s="130" t="s">
        <v>1076</v>
      </c>
      <c r="J474" s="130">
        <f t="shared" si="44"/>
        <v>2</v>
      </c>
      <c r="K474" s="130" t="s">
        <v>1084</v>
      </c>
      <c r="L474" s="130">
        <f t="shared" si="45"/>
        <v>0</v>
      </c>
      <c r="M474" s="130">
        <v>7</v>
      </c>
      <c r="N474" s="130">
        <v>75043.02</v>
      </c>
      <c r="O474" s="3">
        <v>124.94303333333335</v>
      </c>
      <c r="Q474" s="143">
        <f t="shared" si="46"/>
        <v>127.12893988887001</v>
      </c>
      <c r="R474" s="143">
        <f t="shared" si="47"/>
        <v>1.7495225601774189E-2</v>
      </c>
    </row>
    <row r="475" spans="1:18" x14ac:dyDescent="0.35">
      <c r="A475" s="8">
        <v>14172.2970393051</v>
      </c>
      <c r="B475">
        <v>580</v>
      </c>
      <c r="C475" s="130" t="s">
        <v>1166</v>
      </c>
      <c r="D475" s="130">
        <v>580</v>
      </c>
      <c r="E475" s="130" t="s">
        <v>1071</v>
      </c>
      <c r="F475" s="149">
        <f t="shared" si="42"/>
        <v>10</v>
      </c>
      <c r="G475" s="130" t="s">
        <v>1074</v>
      </c>
      <c r="H475" s="130">
        <f t="shared" si="43"/>
        <v>2</v>
      </c>
      <c r="I475" s="130" t="s">
        <v>1076</v>
      </c>
      <c r="J475" s="130">
        <f t="shared" si="44"/>
        <v>2</v>
      </c>
      <c r="K475" s="130" t="s">
        <v>1084</v>
      </c>
      <c r="L475" s="130">
        <f t="shared" si="45"/>
        <v>0</v>
      </c>
      <c r="M475" s="130">
        <v>7</v>
      </c>
      <c r="N475" s="130">
        <v>77799.61</v>
      </c>
      <c r="O475" s="3">
        <v>129.57316666666665</v>
      </c>
      <c r="Q475" s="143">
        <f t="shared" si="46"/>
        <v>130.60962563583774</v>
      </c>
      <c r="R475" s="143">
        <f t="shared" si="47"/>
        <v>7.9990247659642577E-3</v>
      </c>
    </row>
    <row r="476" spans="1:18" x14ac:dyDescent="0.35">
      <c r="A476" s="8">
        <v>23954.0527728093</v>
      </c>
      <c r="B476">
        <v>580</v>
      </c>
      <c r="C476" s="130" t="s">
        <v>1166</v>
      </c>
      <c r="D476" s="130">
        <v>580</v>
      </c>
      <c r="E476" s="130" t="s">
        <v>1071</v>
      </c>
      <c r="F476" s="149">
        <f t="shared" si="42"/>
        <v>10</v>
      </c>
      <c r="G476" s="130" t="s">
        <v>1074</v>
      </c>
      <c r="H476" s="130">
        <f t="shared" si="43"/>
        <v>2</v>
      </c>
      <c r="I476" s="130" t="s">
        <v>1076</v>
      </c>
      <c r="J476" s="130">
        <f t="shared" si="44"/>
        <v>2</v>
      </c>
      <c r="K476" s="130" t="s">
        <v>1084</v>
      </c>
      <c r="L476" s="130">
        <f t="shared" si="45"/>
        <v>0</v>
      </c>
      <c r="M476" s="130">
        <v>7</v>
      </c>
      <c r="N476" s="130">
        <v>78748.490000000005</v>
      </c>
      <c r="O476" s="3">
        <v>131.18233333333333</v>
      </c>
      <c r="Q476" s="143">
        <f t="shared" si="46"/>
        <v>133.79851173515229</v>
      </c>
      <c r="R476" s="143">
        <f t="shared" si="47"/>
        <v>1.9943069583701289E-2</v>
      </c>
    </row>
    <row r="477" spans="1:18" x14ac:dyDescent="0.35">
      <c r="A477" s="8">
        <v>31081.371963744201</v>
      </c>
      <c r="B477">
        <v>580</v>
      </c>
      <c r="C477" s="130" t="s">
        <v>1166</v>
      </c>
      <c r="D477" s="130">
        <v>580</v>
      </c>
      <c r="E477" s="130" t="s">
        <v>1071</v>
      </c>
      <c r="F477" s="149">
        <f t="shared" si="42"/>
        <v>10</v>
      </c>
      <c r="G477" s="130" t="s">
        <v>1074</v>
      </c>
      <c r="H477" s="130">
        <f t="shared" si="43"/>
        <v>2</v>
      </c>
      <c r="I477" s="130" t="s">
        <v>1076</v>
      </c>
      <c r="J477" s="130">
        <f t="shared" si="44"/>
        <v>2</v>
      </c>
      <c r="K477" s="130" t="s">
        <v>1084</v>
      </c>
      <c r="L477" s="130">
        <f t="shared" si="45"/>
        <v>0</v>
      </c>
      <c r="M477" s="130">
        <v>7</v>
      </c>
      <c r="N477" s="130">
        <v>82751.56</v>
      </c>
      <c r="O477" s="3">
        <v>137.84610000000001</v>
      </c>
      <c r="Q477" s="143">
        <f t="shared" si="46"/>
        <v>136.12204236835976</v>
      </c>
      <c r="R477" s="143">
        <f t="shared" si="47"/>
        <v>-1.2507119400840816E-2</v>
      </c>
    </row>
    <row r="478" spans="1:18" x14ac:dyDescent="0.35">
      <c r="A478" s="8">
        <v>45016.2336447989</v>
      </c>
      <c r="B478">
        <v>580</v>
      </c>
      <c r="C478" s="130" t="s">
        <v>1166</v>
      </c>
      <c r="D478" s="130">
        <v>580</v>
      </c>
      <c r="E478" s="130" t="s">
        <v>1071</v>
      </c>
      <c r="F478" s="149">
        <f t="shared" si="42"/>
        <v>10</v>
      </c>
      <c r="G478" s="130" t="s">
        <v>1074</v>
      </c>
      <c r="H478" s="130">
        <f t="shared" si="43"/>
        <v>2</v>
      </c>
      <c r="I478" s="130" t="s">
        <v>1076</v>
      </c>
      <c r="J478" s="130">
        <f t="shared" si="44"/>
        <v>2</v>
      </c>
      <c r="K478" s="130" t="s">
        <v>1084</v>
      </c>
      <c r="L478" s="130">
        <f t="shared" si="45"/>
        <v>0</v>
      </c>
      <c r="M478" s="130">
        <v>7</v>
      </c>
      <c r="N478" s="130">
        <v>82177.13</v>
      </c>
      <c r="O478" s="3">
        <v>136.88558333333333</v>
      </c>
      <c r="Q478" s="143">
        <f t="shared" si="46"/>
        <v>140.66485532763079</v>
      </c>
      <c r="R478" s="143">
        <f t="shared" si="47"/>
        <v>2.7608984834396111E-2</v>
      </c>
    </row>
    <row r="479" spans="1:18" x14ac:dyDescent="0.35">
      <c r="A479" s="8">
        <v>54061.366139626101</v>
      </c>
      <c r="B479">
        <v>580</v>
      </c>
      <c r="C479" s="130" t="s">
        <v>1166</v>
      </c>
      <c r="D479" s="130">
        <v>580</v>
      </c>
      <c r="E479" s="130" t="s">
        <v>1071</v>
      </c>
      <c r="F479" s="149">
        <f t="shared" si="42"/>
        <v>10</v>
      </c>
      <c r="G479" s="130" t="s">
        <v>1074</v>
      </c>
      <c r="H479" s="130">
        <f t="shared" si="43"/>
        <v>2</v>
      </c>
      <c r="I479" s="130" t="s">
        <v>1076</v>
      </c>
      <c r="J479" s="130">
        <f t="shared" si="44"/>
        <v>2</v>
      </c>
      <c r="K479" s="130" t="s">
        <v>1084</v>
      </c>
      <c r="L479" s="130">
        <f t="shared" si="45"/>
        <v>0</v>
      </c>
      <c r="M479" s="130">
        <v>7</v>
      </c>
      <c r="N479" s="130">
        <v>83263.37</v>
      </c>
      <c r="O479" s="3">
        <v>138.66958333333332</v>
      </c>
      <c r="Q479" s="143">
        <f t="shared" si="46"/>
        <v>143.61359971105654</v>
      </c>
      <c r="R479" s="143">
        <f t="shared" si="47"/>
        <v>3.5653214345058082E-2</v>
      </c>
    </row>
    <row r="480" spans="1:18" x14ac:dyDescent="0.35">
      <c r="A480" s="8">
        <v>63550.072249703</v>
      </c>
      <c r="B480">
        <v>580</v>
      </c>
      <c r="C480" s="130" t="s">
        <v>1166</v>
      </c>
      <c r="D480" s="130">
        <v>580</v>
      </c>
      <c r="E480" s="130" t="s">
        <v>1071</v>
      </c>
      <c r="F480" s="149">
        <f t="shared" si="42"/>
        <v>10</v>
      </c>
      <c r="G480" s="130" t="s">
        <v>1074</v>
      </c>
      <c r="H480" s="130">
        <f t="shared" si="43"/>
        <v>2</v>
      </c>
      <c r="I480" s="130" t="s">
        <v>1076</v>
      </c>
      <c r="J480" s="130">
        <f t="shared" si="44"/>
        <v>2</v>
      </c>
      <c r="K480" s="130" t="s">
        <v>1084</v>
      </c>
      <c r="L480" s="130">
        <f t="shared" si="45"/>
        <v>0</v>
      </c>
      <c r="M480" s="130">
        <v>7</v>
      </c>
      <c r="N480" s="130">
        <v>85066.87</v>
      </c>
      <c r="O480" s="3">
        <v>141.63191666666665</v>
      </c>
      <c r="Q480" s="143">
        <f t="shared" si="46"/>
        <v>146.70695062261782</v>
      </c>
      <c r="R480" s="143">
        <f t="shared" si="47"/>
        <v>3.5832558616680776E-2</v>
      </c>
    </row>
    <row r="481" spans="1:18" x14ac:dyDescent="0.35">
      <c r="A481" s="8">
        <v>71394.000753582499</v>
      </c>
      <c r="B481">
        <v>580</v>
      </c>
      <c r="C481" s="130" t="s">
        <v>1166</v>
      </c>
      <c r="D481" s="130">
        <v>580</v>
      </c>
      <c r="E481" s="130" t="s">
        <v>1071</v>
      </c>
      <c r="F481" s="149">
        <f t="shared" si="42"/>
        <v>10</v>
      </c>
      <c r="G481" s="130" t="s">
        <v>1074</v>
      </c>
      <c r="H481" s="130">
        <f t="shared" si="43"/>
        <v>2</v>
      </c>
      <c r="I481" s="130" t="s">
        <v>1076</v>
      </c>
      <c r="J481" s="130">
        <f t="shared" si="44"/>
        <v>2</v>
      </c>
      <c r="K481" s="130" t="s">
        <v>1084</v>
      </c>
      <c r="L481" s="130">
        <f t="shared" si="45"/>
        <v>0</v>
      </c>
      <c r="M481" s="130">
        <v>7</v>
      </c>
      <c r="N481" s="130">
        <v>84969.04</v>
      </c>
      <c r="O481" s="3">
        <v>141.51405</v>
      </c>
      <c r="Q481" s="143">
        <f t="shared" si="46"/>
        <v>149.26409836291188</v>
      </c>
      <c r="R481" s="143">
        <f t="shared" si="47"/>
        <v>5.4765221989702573E-2</v>
      </c>
    </row>
    <row r="482" spans="1:18" x14ac:dyDescent="0.35">
      <c r="A482" s="8">
        <v>3495.45982983364</v>
      </c>
      <c r="B482">
        <v>580</v>
      </c>
      <c r="C482" s="130" t="s">
        <v>1166</v>
      </c>
      <c r="D482" s="130">
        <v>580</v>
      </c>
      <c r="E482" s="130" t="s">
        <v>1071</v>
      </c>
      <c r="F482" s="149">
        <f t="shared" si="42"/>
        <v>10</v>
      </c>
      <c r="G482" s="130" t="s">
        <v>1074</v>
      </c>
      <c r="H482" s="130">
        <f t="shared" si="43"/>
        <v>2</v>
      </c>
      <c r="I482" s="130" t="s">
        <v>1076</v>
      </c>
      <c r="J482" s="130">
        <f t="shared" si="44"/>
        <v>2</v>
      </c>
      <c r="K482" s="130" t="s">
        <v>1083</v>
      </c>
      <c r="L482" s="130">
        <f t="shared" si="45"/>
        <v>1</v>
      </c>
      <c r="M482" s="130">
        <v>7</v>
      </c>
      <c r="N482" s="130">
        <v>73674.87</v>
      </c>
      <c r="O482" s="3">
        <v>122.58981666666666</v>
      </c>
      <c r="Q482" s="143">
        <f t="shared" si="46"/>
        <v>127.89932988887</v>
      </c>
      <c r="R482" s="143">
        <f t="shared" si="47"/>
        <v>4.3311209418319008E-2</v>
      </c>
    </row>
    <row r="483" spans="1:18" x14ac:dyDescent="0.35">
      <c r="A483" s="8">
        <v>14172.2970393051</v>
      </c>
      <c r="B483">
        <v>580</v>
      </c>
      <c r="C483" s="130" t="s">
        <v>1166</v>
      </c>
      <c r="D483" s="130">
        <v>580</v>
      </c>
      <c r="E483" s="130" t="s">
        <v>1071</v>
      </c>
      <c r="F483" s="149">
        <f t="shared" si="42"/>
        <v>10</v>
      </c>
      <c r="G483" s="130" t="s">
        <v>1074</v>
      </c>
      <c r="H483" s="130">
        <f t="shared" si="43"/>
        <v>2</v>
      </c>
      <c r="I483" s="130" t="s">
        <v>1076</v>
      </c>
      <c r="J483" s="130">
        <f t="shared" si="44"/>
        <v>2</v>
      </c>
      <c r="K483" s="130" t="s">
        <v>1083</v>
      </c>
      <c r="L483" s="130">
        <f t="shared" si="45"/>
        <v>1</v>
      </c>
      <c r="M483" s="130">
        <v>7</v>
      </c>
      <c r="N483" s="130">
        <v>77111.41</v>
      </c>
      <c r="O483" s="3">
        <v>128.36021666666667</v>
      </c>
      <c r="Q483" s="143">
        <f t="shared" si="46"/>
        <v>131.38001563583774</v>
      </c>
      <c r="R483" s="143">
        <f t="shared" si="47"/>
        <v>2.352597282546709E-2</v>
      </c>
    </row>
    <row r="484" spans="1:18" x14ac:dyDescent="0.35">
      <c r="A484" s="8">
        <v>23954.0527728093</v>
      </c>
      <c r="B484">
        <v>580</v>
      </c>
      <c r="C484" s="130" t="s">
        <v>1166</v>
      </c>
      <c r="D484" s="130">
        <v>580</v>
      </c>
      <c r="E484" s="130" t="s">
        <v>1071</v>
      </c>
      <c r="F484" s="149">
        <f t="shared" si="42"/>
        <v>10</v>
      </c>
      <c r="G484" s="130" t="s">
        <v>1074</v>
      </c>
      <c r="H484" s="130">
        <f t="shared" si="43"/>
        <v>2</v>
      </c>
      <c r="I484" s="130" t="s">
        <v>1076</v>
      </c>
      <c r="J484" s="130">
        <f t="shared" si="44"/>
        <v>2</v>
      </c>
      <c r="K484" s="130" t="s">
        <v>1083</v>
      </c>
      <c r="L484" s="130">
        <f t="shared" si="45"/>
        <v>1</v>
      </c>
      <c r="M484" s="130">
        <v>7</v>
      </c>
      <c r="N484" s="130">
        <v>78450.320000000007</v>
      </c>
      <c r="O484" s="3">
        <v>130.61146666666667</v>
      </c>
      <c r="Q484" s="143">
        <f t="shared" si="46"/>
        <v>134.56890173515225</v>
      </c>
      <c r="R484" s="143">
        <f t="shared" si="47"/>
        <v>3.0299292776378772E-2</v>
      </c>
    </row>
    <row r="485" spans="1:18" x14ac:dyDescent="0.35">
      <c r="A485" s="8">
        <v>31081.371963744201</v>
      </c>
      <c r="B485">
        <v>580</v>
      </c>
      <c r="C485" s="130" t="s">
        <v>1166</v>
      </c>
      <c r="D485" s="130">
        <v>580</v>
      </c>
      <c r="E485" s="130" t="s">
        <v>1071</v>
      </c>
      <c r="F485" s="149">
        <f t="shared" si="42"/>
        <v>10</v>
      </c>
      <c r="G485" s="130" t="s">
        <v>1074</v>
      </c>
      <c r="H485" s="130">
        <f t="shared" si="43"/>
        <v>2</v>
      </c>
      <c r="I485" s="130" t="s">
        <v>1076</v>
      </c>
      <c r="J485" s="130">
        <f t="shared" si="44"/>
        <v>2</v>
      </c>
      <c r="K485" s="130" t="s">
        <v>1083</v>
      </c>
      <c r="L485" s="130">
        <f t="shared" si="45"/>
        <v>1</v>
      </c>
      <c r="M485" s="130">
        <v>7</v>
      </c>
      <c r="N485" s="130">
        <v>83688.08</v>
      </c>
      <c r="O485" s="3">
        <v>139.40518333333333</v>
      </c>
      <c r="Q485" s="143">
        <f t="shared" si="46"/>
        <v>136.89243236835978</v>
      </c>
      <c r="R485" s="143">
        <f t="shared" si="47"/>
        <v>-1.8024802987169242E-2</v>
      </c>
    </row>
    <row r="486" spans="1:18" x14ac:dyDescent="0.35">
      <c r="A486" s="8">
        <v>45016.2336447989</v>
      </c>
      <c r="B486">
        <v>580</v>
      </c>
      <c r="C486" s="130" t="s">
        <v>1166</v>
      </c>
      <c r="D486" s="130">
        <v>580</v>
      </c>
      <c r="E486" s="130" t="s">
        <v>1071</v>
      </c>
      <c r="F486" s="149">
        <f t="shared" si="42"/>
        <v>10</v>
      </c>
      <c r="G486" s="130" t="s">
        <v>1074</v>
      </c>
      <c r="H486" s="130">
        <f t="shared" si="43"/>
        <v>2</v>
      </c>
      <c r="I486" s="130" t="s">
        <v>1076</v>
      </c>
      <c r="J486" s="130">
        <f t="shared" si="44"/>
        <v>2</v>
      </c>
      <c r="K486" s="130" t="s">
        <v>1083</v>
      </c>
      <c r="L486" s="130">
        <f t="shared" si="45"/>
        <v>1</v>
      </c>
      <c r="M486" s="130">
        <v>7</v>
      </c>
      <c r="N486" s="130">
        <v>83107.94</v>
      </c>
      <c r="O486" s="3">
        <v>138.39631666666665</v>
      </c>
      <c r="Q486" s="143">
        <f t="shared" si="46"/>
        <v>141.43524532763081</v>
      </c>
      <c r="R486" s="143">
        <f t="shared" si="47"/>
        <v>2.1958161417572564E-2</v>
      </c>
    </row>
    <row r="487" spans="1:18" x14ac:dyDescent="0.35">
      <c r="A487" s="8">
        <v>54061.366139626101</v>
      </c>
      <c r="B487">
        <v>580</v>
      </c>
      <c r="C487" s="130" t="s">
        <v>1166</v>
      </c>
      <c r="D487" s="130">
        <v>580</v>
      </c>
      <c r="E487" s="130" t="s">
        <v>1071</v>
      </c>
      <c r="F487" s="149">
        <f t="shared" si="42"/>
        <v>10</v>
      </c>
      <c r="G487" s="130" t="s">
        <v>1074</v>
      </c>
      <c r="H487" s="130">
        <f t="shared" si="43"/>
        <v>2</v>
      </c>
      <c r="I487" s="130" t="s">
        <v>1076</v>
      </c>
      <c r="J487" s="130">
        <f t="shared" si="44"/>
        <v>2</v>
      </c>
      <c r="K487" s="130" t="s">
        <v>1083</v>
      </c>
      <c r="L487" s="130">
        <f t="shared" si="45"/>
        <v>1</v>
      </c>
      <c r="M487" s="130">
        <v>7</v>
      </c>
      <c r="N487" s="130">
        <v>84652.479999999996</v>
      </c>
      <c r="O487" s="3">
        <v>140.94764999999998</v>
      </c>
      <c r="Q487" s="143">
        <f t="shared" si="46"/>
        <v>144.38398971105653</v>
      </c>
      <c r="R487" s="143">
        <f t="shared" si="47"/>
        <v>2.4380255442758791E-2</v>
      </c>
    </row>
    <row r="488" spans="1:18" x14ac:dyDescent="0.35">
      <c r="A488" s="8">
        <v>63550.072249703</v>
      </c>
      <c r="B488">
        <v>580</v>
      </c>
      <c r="C488" s="130" t="s">
        <v>1166</v>
      </c>
      <c r="D488" s="130">
        <v>580</v>
      </c>
      <c r="E488" s="130" t="s">
        <v>1071</v>
      </c>
      <c r="F488" s="149">
        <f t="shared" si="42"/>
        <v>10</v>
      </c>
      <c r="G488" s="130" t="s">
        <v>1074</v>
      </c>
      <c r="H488" s="130">
        <f t="shared" si="43"/>
        <v>2</v>
      </c>
      <c r="I488" s="130" t="s">
        <v>1076</v>
      </c>
      <c r="J488" s="130">
        <f t="shared" si="44"/>
        <v>2</v>
      </c>
      <c r="K488" s="130" t="s">
        <v>1083</v>
      </c>
      <c r="L488" s="130">
        <f t="shared" si="45"/>
        <v>1</v>
      </c>
      <c r="M488" s="130">
        <v>7</v>
      </c>
      <c r="N488" s="130">
        <v>86208.03</v>
      </c>
      <c r="O488" s="3">
        <v>143.53959999999998</v>
      </c>
      <c r="Q488" s="143">
        <f t="shared" si="46"/>
        <v>147.47734062261782</v>
      </c>
      <c r="R488" s="143">
        <f t="shared" si="47"/>
        <v>2.7433130805839312E-2</v>
      </c>
    </row>
    <row r="489" spans="1:18" x14ac:dyDescent="0.35">
      <c r="A489" s="8">
        <v>71394.000753582499</v>
      </c>
      <c r="B489">
        <v>580</v>
      </c>
      <c r="C489" s="130" t="s">
        <v>1166</v>
      </c>
      <c r="D489" s="130">
        <v>580</v>
      </c>
      <c r="E489" s="130" t="s">
        <v>1071</v>
      </c>
      <c r="F489" s="149">
        <f t="shared" si="42"/>
        <v>10</v>
      </c>
      <c r="G489" s="130" t="s">
        <v>1074</v>
      </c>
      <c r="H489" s="130">
        <f t="shared" si="43"/>
        <v>2</v>
      </c>
      <c r="I489" s="130" t="s">
        <v>1076</v>
      </c>
      <c r="J489" s="130">
        <f t="shared" si="44"/>
        <v>2</v>
      </c>
      <c r="K489" s="130" t="s">
        <v>1083</v>
      </c>
      <c r="L489" s="130">
        <f t="shared" si="45"/>
        <v>1</v>
      </c>
      <c r="M489" s="130">
        <v>7</v>
      </c>
      <c r="N489" s="130">
        <v>86565.96</v>
      </c>
      <c r="O489" s="3">
        <v>144.18010000000001</v>
      </c>
      <c r="Q489" s="143">
        <f t="shared" si="46"/>
        <v>150.03448836291187</v>
      </c>
      <c r="R489" s="143">
        <f t="shared" si="47"/>
        <v>4.0604690681389943E-2</v>
      </c>
    </row>
    <row r="490" spans="1:18" x14ac:dyDescent="0.35">
      <c r="A490" s="8">
        <v>3495.45982983364</v>
      </c>
      <c r="B490">
        <v>580</v>
      </c>
      <c r="C490" s="130" t="s">
        <v>1166</v>
      </c>
      <c r="D490" s="130">
        <v>580</v>
      </c>
      <c r="E490" s="130" t="s">
        <v>1071</v>
      </c>
      <c r="F490" s="149">
        <f t="shared" si="42"/>
        <v>10</v>
      </c>
      <c r="G490" s="130" t="s">
        <v>1074</v>
      </c>
      <c r="H490" s="130">
        <f t="shared" si="43"/>
        <v>2</v>
      </c>
      <c r="I490" s="130" t="s">
        <v>1076</v>
      </c>
      <c r="J490" s="130">
        <f t="shared" si="44"/>
        <v>2</v>
      </c>
      <c r="K490" s="130" t="s">
        <v>1084</v>
      </c>
      <c r="L490" s="130">
        <f t="shared" si="45"/>
        <v>0</v>
      </c>
      <c r="M490" s="130">
        <v>7</v>
      </c>
      <c r="N490" s="130">
        <v>75710.06</v>
      </c>
      <c r="O490" s="3">
        <v>125.9855</v>
      </c>
      <c r="Q490" s="143">
        <f t="shared" si="46"/>
        <v>127.12893988887001</v>
      </c>
      <c r="R490" s="143">
        <f t="shared" si="47"/>
        <v>9.0759642091351456E-3</v>
      </c>
    </row>
    <row r="491" spans="1:18" x14ac:dyDescent="0.35">
      <c r="A491" s="8">
        <v>14172.2970393051</v>
      </c>
      <c r="B491">
        <v>580</v>
      </c>
      <c r="C491" s="130" t="s">
        <v>1166</v>
      </c>
      <c r="D491" s="130">
        <v>580</v>
      </c>
      <c r="E491" s="130" t="s">
        <v>1071</v>
      </c>
      <c r="F491" s="149">
        <f t="shared" si="42"/>
        <v>10</v>
      </c>
      <c r="G491" s="130" t="s">
        <v>1074</v>
      </c>
      <c r="H491" s="130">
        <f t="shared" si="43"/>
        <v>2</v>
      </c>
      <c r="I491" s="130" t="s">
        <v>1076</v>
      </c>
      <c r="J491" s="130">
        <f t="shared" si="44"/>
        <v>2</v>
      </c>
      <c r="K491" s="130" t="s">
        <v>1084</v>
      </c>
      <c r="L491" s="130">
        <f t="shared" si="45"/>
        <v>0</v>
      </c>
      <c r="M491" s="130">
        <v>7</v>
      </c>
      <c r="N491" s="130">
        <v>78339.679999999993</v>
      </c>
      <c r="O491" s="3">
        <v>130.41798333333332</v>
      </c>
      <c r="Q491" s="143">
        <f t="shared" si="46"/>
        <v>130.60962563583774</v>
      </c>
      <c r="R491" s="143">
        <f t="shared" si="47"/>
        <v>1.4694469091320883E-3</v>
      </c>
    </row>
    <row r="492" spans="1:18" x14ac:dyDescent="0.35">
      <c r="A492" s="8">
        <v>23954.0527728093</v>
      </c>
      <c r="B492">
        <v>580</v>
      </c>
      <c r="C492" s="130" t="s">
        <v>1166</v>
      </c>
      <c r="D492" s="130">
        <v>580</v>
      </c>
      <c r="E492" s="130" t="s">
        <v>1071</v>
      </c>
      <c r="F492" s="149">
        <f t="shared" si="42"/>
        <v>10</v>
      </c>
      <c r="G492" s="130" t="s">
        <v>1074</v>
      </c>
      <c r="H492" s="130">
        <f t="shared" si="43"/>
        <v>2</v>
      </c>
      <c r="I492" s="130" t="s">
        <v>1076</v>
      </c>
      <c r="J492" s="130">
        <f t="shared" si="44"/>
        <v>2</v>
      </c>
      <c r="K492" s="130" t="s">
        <v>1084</v>
      </c>
      <c r="L492" s="130">
        <f t="shared" si="45"/>
        <v>0</v>
      </c>
      <c r="M492" s="130">
        <v>7</v>
      </c>
      <c r="N492" s="130">
        <v>79244.03</v>
      </c>
      <c r="O492" s="3">
        <v>131.9452</v>
      </c>
      <c r="Q492" s="143">
        <f t="shared" si="46"/>
        <v>133.79851173515229</v>
      </c>
      <c r="R492" s="143">
        <f t="shared" si="47"/>
        <v>1.4046071665754445E-2</v>
      </c>
    </row>
    <row r="493" spans="1:18" x14ac:dyDescent="0.35">
      <c r="A493" s="8">
        <v>31081.371963744201</v>
      </c>
      <c r="B493">
        <v>580</v>
      </c>
      <c r="C493" s="130" t="s">
        <v>1166</v>
      </c>
      <c r="D493" s="130">
        <v>580</v>
      </c>
      <c r="E493" s="130" t="s">
        <v>1071</v>
      </c>
      <c r="F493" s="149">
        <f t="shared" si="42"/>
        <v>10</v>
      </c>
      <c r="G493" s="130" t="s">
        <v>1074</v>
      </c>
      <c r="H493" s="130">
        <f t="shared" si="43"/>
        <v>2</v>
      </c>
      <c r="I493" s="130" t="s">
        <v>1076</v>
      </c>
      <c r="J493" s="130">
        <f t="shared" si="44"/>
        <v>2</v>
      </c>
      <c r="K493" s="130" t="s">
        <v>1084</v>
      </c>
      <c r="L493" s="130">
        <f t="shared" si="45"/>
        <v>0</v>
      </c>
      <c r="M493" s="130">
        <v>7</v>
      </c>
      <c r="N493" s="130">
        <v>83157.61</v>
      </c>
      <c r="O493" s="3">
        <v>138.4896</v>
      </c>
      <c r="Q493" s="143">
        <f t="shared" si="46"/>
        <v>136.12204236835976</v>
      </c>
      <c r="R493" s="143">
        <f t="shared" si="47"/>
        <v>-1.7095562638929085E-2</v>
      </c>
    </row>
    <row r="494" spans="1:18" x14ac:dyDescent="0.35">
      <c r="A494" s="8">
        <v>45016.2336447989</v>
      </c>
      <c r="B494">
        <v>580</v>
      </c>
      <c r="C494" s="130" t="s">
        <v>1166</v>
      </c>
      <c r="D494" s="130">
        <v>580</v>
      </c>
      <c r="E494" s="130" t="s">
        <v>1071</v>
      </c>
      <c r="F494" s="149">
        <f t="shared" si="42"/>
        <v>10</v>
      </c>
      <c r="G494" s="130" t="s">
        <v>1074</v>
      </c>
      <c r="H494" s="130">
        <f t="shared" si="43"/>
        <v>2</v>
      </c>
      <c r="I494" s="130" t="s">
        <v>1076</v>
      </c>
      <c r="J494" s="130">
        <f t="shared" si="44"/>
        <v>2</v>
      </c>
      <c r="K494" s="130" t="s">
        <v>1084</v>
      </c>
      <c r="L494" s="130">
        <f t="shared" si="45"/>
        <v>0</v>
      </c>
      <c r="M494" s="130">
        <v>7</v>
      </c>
      <c r="N494" s="130">
        <v>82648.86</v>
      </c>
      <c r="O494" s="3">
        <v>137.64188333333334</v>
      </c>
      <c r="Q494" s="143">
        <f t="shared" si="46"/>
        <v>140.66485532763079</v>
      </c>
      <c r="R494" s="143">
        <f t="shared" si="47"/>
        <v>2.1962588138790373E-2</v>
      </c>
    </row>
    <row r="495" spans="1:18" x14ac:dyDescent="0.35">
      <c r="A495" s="8">
        <v>54061.366139626101</v>
      </c>
      <c r="B495">
        <v>580</v>
      </c>
      <c r="C495" s="130" t="s">
        <v>1166</v>
      </c>
      <c r="D495" s="130">
        <v>580</v>
      </c>
      <c r="E495" s="130" t="s">
        <v>1071</v>
      </c>
      <c r="F495" s="149">
        <f t="shared" si="42"/>
        <v>10</v>
      </c>
      <c r="G495" s="130" t="s">
        <v>1074</v>
      </c>
      <c r="H495" s="130">
        <f t="shared" si="43"/>
        <v>2</v>
      </c>
      <c r="I495" s="130" t="s">
        <v>1076</v>
      </c>
      <c r="J495" s="130">
        <f t="shared" si="44"/>
        <v>2</v>
      </c>
      <c r="K495" s="130" t="s">
        <v>1084</v>
      </c>
      <c r="L495" s="130">
        <f t="shared" si="45"/>
        <v>0</v>
      </c>
      <c r="M495" s="130">
        <v>7</v>
      </c>
      <c r="N495" s="130">
        <v>83603.149999999994</v>
      </c>
      <c r="O495" s="3">
        <v>139.20805000000001</v>
      </c>
      <c r="Q495" s="143">
        <f t="shared" si="46"/>
        <v>143.61359971105654</v>
      </c>
      <c r="R495" s="143">
        <f t="shared" si="47"/>
        <v>3.1647233842127198E-2</v>
      </c>
    </row>
    <row r="496" spans="1:18" x14ac:dyDescent="0.35">
      <c r="A496" s="8">
        <v>63550.072249703</v>
      </c>
      <c r="B496">
        <v>580</v>
      </c>
      <c r="C496" s="130" t="s">
        <v>1166</v>
      </c>
      <c r="D496" s="130">
        <v>580</v>
      </c>
      <c r="E496" s="130" t="s">
        <v>1071</v>
      </c>
      <c r="F496" s="149">
        <f t="shared" si="42"/>
        <v>10</v>
      </c>
      <c r="G496" s="130" t="s">
        <v>1074</v>
      </c>
      <c r="H496" s="130">
        <f t="shared" si="43"/>
        <v>2</v>
      </c>
      <c r="I496" s="130" t="s">
        <v>1076</v>
      </c>
      <c r="J496" s="130">
        <f t="shared" si="44"/>
        <v>2</v>
      </c>
      <c r="K496" s="130" t="s">
        <v>1084</v>
      </c>
      <c r="L496" s="130">
        <f t="shared" si="45"/>
        <v>0</v>
      </c>
      <c r="M496" s="130">
        <v>7</v>
      </c>
      <c r="N496" s="130">
        <v>84871.37</v>
      </c>
      <c r="O496" s="3">
        <v>141.33128333333335</v>
      </c>
      <c r="Q496" s="143">
        <f t="shared" si="46"/>
        <v>146.70695062261782</v>
      </c>
      <c r="R496" s="143">
        <f t="shared" si="47"/>
        <v>3.8035933464255267E-2</v>
      </c>
    </row>
    <row r="497" spans="1:18" x14ac:dyDescent="0.35">
      <c r="A497" s="8">
        <v>71394.000753582499</v>
      </c>
      <c r="B497">
        <v>580</v>
      </c>
      <c r="C497" s="130" t="s">
        <v>1166</v>
      </c>
      <c r="D497" s="130">
        <v>580</v>
      </c>
      <c r="E497" s="130" t="s">
        <v>1071</v>
      </c>
      <c r="F497" s="149">
        <f t="shared" si="42"/>
        <v>10</v>
      </c>
      <c r="G497" s="130" t="s">
        <v>1074</v>
      </c>
      <c r="H497" s="130">
        <f t="shared" si="43"/>
        <v>2</v>
      </c>
      <c r="I497" s="130" t="s">
        <v>1076</v>
      </c>
      <c r="J497" s="130">
        <f t="shared" si="44"/>
        <v>2</v>
      </c>
      <c r="K497" s="130" t="s">
        <v>1084</v>
      </c>
      <c r="L497" s="130">
        <f t="shared" si="45"/>
        <v>0</v>
      </c>
      <c r="M497" s="130">
        <v>7</v>
      </c>
      <c r="N497" s="130">
        <v>84923.61</v>
      </c>
      <c r="O497" s="3">
        <v>141.43819999999999</v>
      </c>
      <c r="Q497" s="143">
        <f t="shared" si="46"/>
        <v>149.26409836291188</v>
      </c>
      <c r="R497" s="143">
        <f t="shared" si="47"/>
        <v>5.5330867919076265E-2</v>
      </c>
    </row>
    <row r="498" spans="1:18" x14ac:dyDescent="0.35">
      <c r="A498" s="8">
        <v>3495.45982983364</v>
      </c>
      <c r="B498">
        <v>580</v>
      </c>
      <c r="C498" s="130" t="s">
        <v>1166</v>
      </c>
      <c r="D498" s="130">
        <v>580</v>
      </c>
      <c r="E498" s="130" t="s">
        <v>1071</v>
      </c>
      <c r="F498" s="149">
        <f t="shared" si="42"/>
        <v>10</v>
      </c>
      <c r="G498" s="130" t="s">
        <v>1074</v>
      </c>
      <c r="H498" s="130">
        <f t="shared" si="43"/>
        <v>2</v>
      </c>
      <c r="I498" s="130" t="s">
        <v>1076</v>
      </c>
      <c r="J498" s="130">
        <f t="shared" si="44"/>
        <v>2</v>
      </c>
      <c r="K498" s="130" t="s">
        <v>1083</v>
      </c>
      <c r="L498" s="130">
        <f t="shared" si="45"/>
        <v>1</v>
      </c>
      <c r="M498" s="130">
        <v>7</v>
      </c>
      <c r="N498" s="130">
        <v>73609.289999999994</v>
      </c>
      <c r="O498" s="3">
        <v>122.50205</v>
      </c>
      <c r="Q498" s="143">
        <f t="shared" si="46"/>
        <v>127.89932988887</v>
      </c>
      <c r="R498" s="143">
        <f t="shared" si="47"/>
        <v>4.4058690355549102E-2</v>
      </c>
    </row>
    <row r="499" spans="1:18" x14ac:dyDescent="0.35">
      <c r="A499" s="8">
        <v>14172.2970393051</v>
      </c>
      <c r="B499">
        <v>580</v>
      </c>
      <c r="C499" s="130" t="s">
        <v>1166</v>
      </c>
      <c r="D499" s="130">
        <v>580</v>
      </c>
      <c r="E499" s="130" t="s">
        <v>1071</v>
      </c>
      <c r="F499" s="149">
        <f t="shared" si="42"/>
        <v>10</v>
      </c>
      <c r="G499" s="130" t="s">
        <v>1074</v>
      </c>
      <c r="H499" s="130">
        <f t="shared" si="43"/>
        <v>2</v>
      </c>
      <c r="I499" s="130" t="s">
        <v>1076</v>
      </c>
      <c r="J499" s="130">
        <f t="shared" si="44"/>
        <v>2</v>
      </c>
      <c r="K499" s="130" t="s">
        <v>1083</v>
      </c>
      <c r="L499" s="130">
        <f t="shared" si="45"/>
        <v>1</v>
      </c>
      <c r="M499" s="130">
        <v>7</v>
      </c>
      <c r="N499" s="130">
        <v>76915.89</v>
      </c>
      <c r="O499" s="3">
        <v>128.06076666666667</v>
      </c>
      <c r="Q499" s="143">
        <f t="shared" si="46"/>
        <v>131.38001563583774</v>
      </c>
      <c r="R499" s="143">
        <f t="shared" si="47"/>
        <v>2.5919327640844481E-2</v>
      </c>
    </row>
    <row r="500" spans="1:18" x14ac:dyDescent="0.35">
      <c r="A500" s="8">
        <v>23954.0527728093</v>
      </c>
      <c r="B500">
        <v>580</v>
      </c>
      <c r="C500" s="130" t="s">
        <v>1166</v>
      </c>
      <c r="D500" s="130">
        <v>580</v>
      </c>
      <c r="E500" s="130" t="s">
        <v>1071</v>
      </c>
      <c r="F500" s="149">
        <f t="shared" si="42"/>
        <v>10</v>
      </c>
      <c r="G500" s="130" t="s">
        <v>1074</v>
      </c>
      <c r="H500" s="130">
        <f t="shared" si="43"/>
        <v>2</v>
      </c>
      <c r="I500" s="130" t="s">
        <v>1076</v>
      </c>
      <c r="J500" s="130">
        <f t="shared" si="44"/>
        <v>2</v>
      </c>
      <c r="K500" s="130" t="s">
        <v>1083</v>
      </c>
      <c r="L500" s="130">
        <f t="shared" si="45"/>
        <v>1</v>
      </c>
      <c r="M500" s="130">
        <v>7</v>
      </c>
      <c r="N500" s="130">
        <v>78276.789999999994</v>
      </c>
      <c r="O500" s="3">
        <v>130.34571666666665</v>
      </c>
      <c r="Q500" s="143">
        <f t="shared" si="46"/>
        <v>134.56890173515225</v>
      </c>
      <c r="R500" s="143">
        <f t="shared" si="47"/>
        <v>3.239987608711048E-2</v>
      </c>
    </row>
    <row r="501" spans="1:18" x14ac:dyDescent="0.35">
      <c r="A501" s="8">
        <v>31081.371963744201</v>
      </c>
      <c r="B501">
        <v>580</v>
      </c>
      <c r="C501" s="130" t="s">
        <v>1166</v>
      </c>
      <c r="D501" s="130">
        <v>580</v>
      </c>
      <c r="E501" s="130" t="s">
        <v>1071</v>
      </c>
      <c r="F501" s="149">
        <f t="shared" si="42"/>
        <v>10</v>
      </c>
      <c r="G501" s="130" t="s">
        <v>1074</v>
      </c>
      <c r="H501" s="130">
        <f t="shared" si="43"/>
        <v>2</v>
      </c>
      <c r="I501" s="130" t="s">
        <v>1076</v>
      </c>
      <c r="J501" s="130">
        <f t="shared" si="44"/>
        <v>2</v>
      </c>
      <c r="K501" s="130" t="s">
        <v>1083</v>
      </c>
      <c r="L501" s="130">
        <f t="shared" si="45"/>
        <v>1</v>
      </c>
      <c r="M501" s="130">
        <v>7</v>
      </c>
      <c r="N501" s="130">
        <v>83654.05</v>
      </c>
      <c r="O501" s="3">
        <v>139.33009999999999</v>
      </c>
      <c r="Q501" s="143">
        <f t="shared" si="46"/>
        <v>136.89243236835978</v>
      </c>
      <c r="R501" s="143">
        <f t="shared" si="47"/>
        <v>-1.7495628235680627E-2</v>
      </c>
    </row>
    <row r="502" spans="1:18" x14ac:dyDescent="0.35">
      <c r="A502" s="8">
        <v>45016.2336447989</v>
      </c>
      <c r="B502">
        <v>580</v>
      </c>
      <c r="C502" s="130" t="s">
        <v>1166</v>
      </c>
      <c r="D502" s="130">
        <v>580</v>
      </c>
      <c r="E502" s="130" t="s">
        <v>1071</v>
      </c>
      <c r="F502" s="149">
        <f t="shared" si="42"/>
        <v>10</v>
      </c>
      <c r="G502" s="130" t="s">
        <v>1074</v>
      </c>
      <c r="H502" s="130">
        <f t="shared" si="43"/>
        <v>2</v>
      </c>
      <c r="I502" s="130" t="s">
        <v>1076</v>
      </c>
      <c r="J502" s="130">
        <f t="shared" si="44"/>
        <v>2</v>
      </c>
      <c r="K502" s="130" t="s">
        <v>1083</v>
      </c>
      <c r="L502" s="130">
        <f t="shared" si="45"/>
        <v>1</v>
      </c>
      <c r="M502" s="130">
        <v>7</v>
      </c>
      <c r="N502" s="130">
        <v>82962.73</v>
      </c>
      <c r="O502" s="3">
        <v>138.15516666666667</v>
      </c>
      <c r="Q502" s="143">
        <f t="shared" si="46"/>
        <v>141.43524532763081</v>
      </c>
      <c r="R502" s="143">
        <f t="shared" si="47"/>
        <v>2.3741990546601421E-2</v>
      </c>
    </row>
    <row r="503" spans="1:18" x14ac:dyDescent="0.35">
      <c r="A503" s="8">
        <v>54061.366139626101</v>
      </c>
      <c r="B503">
        <v>580</v>
      </c>
      <c r="C503" s="130" t="s">
        <v>1166</v>
      </c>
      <c r="D503" s="130">
        <v>580</v>
      </c>
      <c r="E503" s="130" t="s">
        <v>1071</v>
      </c>
      <c r="F503" s="149">
        <f t="shared" si="42"/>
        <v>10</v>
      </c>
      <c r="G503" s="130" t="s">
        <v>1074</v>
      </c>
      <c r="H503" s="130">
        <f t="shared" si="43"/>
        <v>2</v>
      </c>
      <c r="I503" s="130" t="s">
        <v>1076</v>
      </c>
      <c r="J503" s="130">
        <f t="shared" si="44"/>
        <v>2</v>
      </c>
      <c r="K503" s="130" t="s">
        <v>1083</v>
      </c>
      <c r="L503" s="130">
        <f t="shared" si="45"/>
        <v>1</v>
      </c>
      <c r="M503" s="130">
        <v>7</v>
      </c>
      <c r="N503" s="130">
        <v>84447.18</v>
      </c>
      <c r="O503" s="3">
        <v>140.60663333333332</v>
      </c>
      <c r="Q503" s="143">
        <f t="shared" si="46"/>
        <v>144.38398971105653</v>
      </c>
      <c r="R503" s="143">
        <f t="shared" si="47"/>
        <v>2.6864709638330542E-2</v>
      </c>
    </row>
    <row r="504" spans="1:18" x14ac:dyDescent="0.35">
      <c r="A504" s="8">
        <v>63550.072249703</v>
      </c>
      <c r="B504">
        <v>580</v>
      </c>
      <c r="C504" s="130" t="s">
        <v>1166</v>
      </c>
      <c r="D504" s="130">
        <v>580</v>
      </c>
      <c r="E504" s="130" t="s">
        <v>1071</v>
      </c>
      <c r="F504" s="149">
        <f t="shared" si="42"/>
        <v>10</v>
      </c>
      <c r="G504" s="130" t="s">
        <v>1074</v>
      </c>
      <c r="H504" s="130">
        <f t="shared" si="43"/>
        <v>2</v>
      </c>
      <c r="I504" s="130" t="s">
        <v>1076</v>
      </c>
      <c r="J504" s="130">
        <f t="shared" si="44"/>
        <v>2</v>
      </c>
      <c r="K504" s="130" t="s">
        <v>1083</v>
      </c>
      <c r="L504" s="130">
        <f t="shared" si="45"/>
        <v>1</v>
      </c>
      <c r="M504" s="130">
        <v>7</v>
      </c>
      <c r="N504" s="130">
        <v>86357.19</v>
      </c>
      <c r="O504" s="3">
        <v>143.76421666666667</v>
      </c>
      <c r="Q504" s="143">
        <f t="shared" si="46"/>
        <v>147.47734062261782</v>
      </c>
      <c r="R504" s="143">
        <f t="shared" si="47"/>
        <v>2.5827873180434224E-2</v>
      </c>
    </row>
    <row r="505" spans="1:18" x14ac:dyDescent="0.35">
      <c r="A505" s="8">
        <v>71394.000753582499</v>
      </c>
      <c r="B505">
        <v>580</v>
      </c>
      <c r="C505" s="130" t="s">
        <v>1166</v>
      </c>
      <c r="D505" s="130">
        <v>580</v>
      </c>
      <c r="E505" s="130" t="s">
        <v>1071</v>
      </c>
      <c r="F505" s="149">
        <f t="shared" si="42"/>
        <v>10</v>
      </c>
      <c r="G505" s="130" t="s">
        <v>1074</v>
      </c>
      <c r="H505" s="130">
        <f t="shared" si="43"/>
        <v>2</v>
      </c>
      <c r="I505" s="130" t="s">
        <v>1076</v>
      </c>
      <c r="J505" s="130">
        <f t="shared" si="44"/>
        <v>2</v>
      </c>
      <c r="K505" s="130" t="s">
        <v>1083</v>
      </c>
      <c r="L505" s="130">
        <f t="shared" si="45"/>
        <v>1</v>
      </c>
      <c r="M505" s="130">
        <v>7</v>
      </c>
      <c r="N505" s="130">
        <v>86839.27</v>
      </c>
      <c r="O505" s="3">
        <v>144.59774999999999</v>
      </c>
      <c r="Q505" s="143">
        <f t="shared" si="46"/>
        <v>150.03448836291187</v>
      </c>
      <c r="R505" s="143">
        <f t="shared" si="47"/>
        <v>3.7599052287548673E-2</v>
      </c>
    </row>
    <row r="506" spans="1:18" x14ac:dyDescent="0.35">
      <c r="A506" s="8">
        <v>3495.45982983364</v>
      </c>
      <c r="B506">
        <v>580</v>
      </c>
      <c r="C506" s="130" t="s">
        <v>1166</v>
      </c>
      <c r="D506" s="130">
        <v>580</v>
      </c>
      <c r="E506" s="130" t="s">
        <v>1071</v>
      </c>
      <c r="F506" s="149">
        <f t="shared" si="42"/>
        <v>10</v>
      </c>
      <c r="G506" s="130" t="s">
        <v>1074</v>
      </c>
      <c r="H506" s="130">
        <f t="shared" si="43"/>
        <v>2</v>
      </c>
      <c r="I506" s="130" t="s">
        <v>1076</v>
      </c>
      <c r="J506" s="130">
        <f t="shared" si="44"/>
        <v>2</v>
      </c>
      <c r="K506" s="130" t="s">
        <v>1084</v>
      </c>
      <c r="L506" s="130">
        <f t="shared" si="45"/>
        <v>0</v>
      </c>
      <c r="M506" s="130">
        <v>7</v>
      </c>
      <c r="N506" s="130">
        <v>75479.03</v>
      </c>
      <c r="O506" s="3">
        <v>125.63171666666666</v>
      </c>
      <c r="Q506" s="143">
        <f t="shared" si="46"/>
        <v>127.12893988887001</v>
      </c>
      <c r="R506" s="143">
        <f t="shared" si="47"/>
        <v>1.1917557619433472E-2</v>
      </c>
    </row>
    <row r="507" spans="1:18" x14ac:dyDescent="0.35">
      <c r="A507" s="8">
        <v>14172.2970393051</v>
      </c>
      <c r="B507">
        <v>580</v>
      </c>
      <c r="C507" s="130" t="s">
        <v>1166</v>
      </c>
      <c r="D507" s="130">
        <v>580</v>
      </c>
      <c r="E507" s="130" t="s">
        <v>1071</v>
      </c>
      <c r="F507" s="149">
        <f t="shared" si="42"/>
        <v>10</v>
      </c>
      <c r="G507" s="130" t="s">
        <v>1074</v>
      </c>
      <c r="H507" s="130">
        <f t="shared" si="43"/>
        <v>2</v>
      </c>
      <c r="I507" s="130" t="s">
        <v>1076</v>
      </c>
      <c r="J507" s="130">
        <f t="shared" si="44"/>
        <v>2</v>
      </c>
      <c r="K507" s="130" t="s">
        <v>1084</v>
      </c>
      <c r="L507" s="130">
        <f t="shared" si="45"/>
        <v>0</v>
      </c>
      <c r="M507" s="130">
        <v>7</v>
      </c>
      <c r="N507" s="130">
        <v>78124.070000000007</v>
      </c>
      <c r="O507" s="3">
        <v>130.07483333333332</v>
      </c>
      <c r="Q507" s="143">
        <f t="shared" si="46"/>
        <v>130.60962563583774</v>
      </c>
      <c r="R507" s="143">
        <f t="shared" si="47"/>
        <v>4.1114202401779654E-3</v>
      </c>
    </row>
    <row r="508" spans="1:18" x14ac:dyDescent="0.35">
      <c r="A508" s="8">
        <v>23954.0527728093</v>
      </c>
      <c r="B508">
        <v>580</v>
      </c>
      <c r="C508" s="130" t="s">
        <v>1166</v>
      </c>
      <c r="D508" s="130">
        <v>580</v>
      </c>
      <c r="E508" s="130" t="s">
        <v>1071</v>
      </c>
      <c r="F508" s="149">
        <f t="shared" si="42"/>
        <v>10</v>
      </c>
      <c r="G508" s="130" t="s">
        <v>1074</v>
      </c>
      <c r="H508" s="130">
        <f t="shared" si="43"/>
        <v>2</v>
      </c>
      <c r="I508" s="130" t="s">
        <v>1076</v>
      </c>
      <c r="J508" s="130">
        <f t="shared" si="44"/>
        <v>2</v>
      </c>
      <c r="K508" s="130" t="s">
        <v>1084</v>
      </c>
      <c r="L508" s="130">
        <f t="shared" si="45"/>
        <v>0</v>
      </c>
      <c r="M508" s="130">
        <v>7</v>
      </c>
      <c r="N508" s="130">
        <v>79022.95</v>
      </c>
      <c r="O508" s="3">
        <v>131.61600000000001</v>
      </c>
      <c r="Q508" s="143">
        <f t="shared" si="46"/>
        <v>133.79851173515229</v>
      </c>
      <c r="R508" s="143">
        <f t="shared" si="47"/>
        <v>1.6582419577804153E-2</v>
      </c>
    </row>
    <row r="509" spans="1:18" x14ac:dyDescent="0.35">
      <c r="A509" s="8">
        <v>31081.371963744201</v>
      </c>
      <c r="B509">
        <v>580</v>
      </c>
      <c r="C509" s="130" t="s">
        <v>1166</v>
      </c>
      <c r="D509" s="130">
        <v>580</v>
      </c>
      <c r="E509" s="130" t="s">
        <v>1071</v>
      </c>
      <c r="F509" s="149">
        <f t="shared" si="42"/>
        <v>10</v>
      </c>
      <c r="G509" s="130" t="s">
        <v>1074</v>
      </c>
      <c r="H509" s="130">
        <f t="shared" si="43"/>
        <v>2</v>
      </c>
      <c r="I509" s="130" t="s">
        <v>1076</v>
      </c>
      <c r="J509" s="130">
        <f t="shared" si="44"/>
        <v>2</v>
      </c>
      <c r="K509" s="130" t="s">
        <v>1084</v>
      </c>
      <c r="L509" s="130">
        <f t="shared" si="45"/>
        <v>0</v>
      </c>
      <c r="M509" s="130">
        <v>7</v>
      </c>
      <c r="N509" s="130">
        <v>83087.520000000004</v>
      </c>
      <c r="O509" s="3">
        <v>138.41333333333333</v>
      </c>
      <c r="Q509" s="143">
        <f t="shared" si="46"/>
        <v>136.12204236835976</v>
      </c>
      <c r="R509" s="143">
        <f t="shared" si="47"/>
        <v>-1.6553975760814743E-2</v>
      </c>
    </row>
    <row r="510" spans="1:18" x14ac:dyDescent="0.35">
      <c r="A510" s="8">
        <v>45016.2336447989</v>
      </c>
      <c r="B510">
        <v>580</v>
      </c>
      <c r="C510" s="130" t="s">
        <v>1166</v>
      </c>
      <c r="D510" s="130">
        <v>580</v>
      </c>
      <c r="E510" s="130" t="s">
        <v>1071</v>
      </c>
      <c r="F510" s="149">
        <f t="shared" si="42"/>
        <v>10</v>
      </c>
      <c r="G510" s="130" t="s">
        <v>1074</v>
      </c>
      <c r="H510" s="130">
        <f t="shared" si="43"/>
        <v>2</v>
      </c>
      <c r="I510" s="130" t="s">
        <v>1076</v>
      </c>
      <c r="J510" s="130">
        <f t="shared" si="44"/>
        <v>2</v>
      </c>
      <c r="K510" s="130" t="s">
        <v>1084</v>
      </c>
      <c r="L510" s="130">
        <f t="shared" si="45"/>
        <v>0</v>
      </c>
      <c r="M510" s="130">
        <v>7</v>
      </c>
      <c r="N510" s="130">
        <v>82508.77</v>
      </c>
      <c r="O510" s="3">
        <v>137.42526666666666</v>
      </c>
      <c r="Q510" s="143">
        <f t="shared" si="46"/>
        <v>140.66485532763079</v>
      </c>
      <c r="R510" s="143">
        <f t="shared" si="47"/>
        <v>2.3573457338248893E-2</v>
      </c>
    </row>
    <row r="511" spans="1:18" x14ac:dyDescent="0.35">
      <c r="A511" s="8">
        <v>54061.366139626101</v>
      </c>
      <c r="B511">
        <v>580</v>
      </c>
      <c r="C511" s="130" t="s">
        <v>1166</v>
      </c>
      <c r="D511" s="130">
        <v>580</v>
      </c>
      <c r="E511" s="130" t="s">
        <v>1071</v>
      </c>
      <c r="F511" s="149">
        <f t="shared" si="42"/>
        <v>10</v>
      </c>
      <c r="G511" s="130" t="s">
        <v>1074</v>
      </c>
      <c r="H511" s="130">
        <f t="shared" si="43"/>
        <v>2</v>
      </c>
      <c r="I511" s="130" t="s">
        <v>1076</v>
      </c>
      <c r="J511" s="130">
        <f t="shared" si="44"/>
        <v>2</v>
      </c>
      <c r="K511" s="130" t="s">
        <v>1084</v>
      </c>
      <c r="L511" s="130">
        <f t="shared" si="45"/>
        <v>0</v>
      </c>
      <c r="M511" s="130">
        <v>7</v>
      </c>
      <c r="N511" s="130">
        <v>83402.960000000006</v>
      </c>
      <c r="O511" s="3">
        <v>138.88441666666665</v>
      </c>
      <c r="Q511" s="143">
        <f t="shared" si="46"/>
        <v>143.61359971105654</v>
      </c>
      <c r="R511" s="143">
        <f t="shared" si="47"/>
        <v>3.4051214368709948E-2</v>
      </c>
    </row>
    <row r="512" spans="1:18" x14ac:dyDescent="0.35">
      <c r="A512" s="8">
        <v>63550.072249703</v>
      </c>
      <c r="B512">
        <v>580</v>
      </c>
      <c r="C512" s="130" t="s">
        <v>1166</v>
      </c>
      <c r="D512" s="130">
        <v>580</v>
      </c>
      <c r="E512" s="130" t="s">
        <v>1071</v>
      </c>
      <c r="F512" s="149">
        <f t="shared" si="42"/>
        <v>10</v>
      </c>
      <c r="G512" s="130" t="s">
        <v>1074</v>
      </c>
      <c r="H512" s="130">
        <f t="shared" si="43"/>
        <v>2</v>
      </c>
      <c r="I512" s="130" t="s">
        <v>1076</v>
      </c>
      <c r="J512" s="130">
        <f t="shared" si="44"/>
        <v>2</v>
      </c>
      <c r="K512" s="130" t="s">
        <v>1084</v>
      </c>
      <c r="L512" s="130">
        <f t="shared" si="45"/>
        <v>0</v>
      </c>
      <c r="M512" s="130">
        <v>7</v>
      </c>
      <c r="N512" s="130">
        <v>84953.45</v>
      </c>
      <c r="O512" s="3">
        <v>141.46265</v>
      </c>
      <c r="Q512" s="143">
        <f t="shared" si="46"/>
        <v>146.70695062261782</v>
      </c>
      <c r="R512" s="143">
        <f t="shared" si="47"/>
        <v>3.7071980643780034E-2</v>
      </c>
    </row>
    <row r="513" spans="1:18" x14ac:dyDescent="0.35">
      <c r="A513" s="8">
        <v>71394.000753582499</v>
      </c>
      <c r="B513">
        <v>580</v>
      </c>
      <c r="C513" s="130" t="s">
        <v>1166</v>
      </c>
      <c r="D513" s="130">
        <v>580</v>
      </c>
      <c r="E513" s="130" t="s">
        <v>1071</v>
      </c>
      <c r="F513" s="149">
        <f t="shared" si="42"/>
        <v>10</v>
      </c>
      <c r="G513" s="130" t="s">
        <v>1074</v>
      </c>
      <c r="H513" s="130">
        <f t="shared" si="43"/>
        <v>2</v>
      </c>
      <c r="I513" s="130" t="s">
        <v>1076</v>
      </c>
      <c r="J513" s="130">
        <f t="shared" si="44"/>
        <v>2</v>
      </c>
      <c r="K513" s="130" t="s">
        <v>1084</v>
      </c>
      <c r="L513" s="130">
        <f t="shared" si="45"/>
        <v>0</v>
      </c>
      <c r="M513" s="130">
        <v>7</v>
      </c>
      <c r="N513" s="130">
        <v>85168.63</v>
      </c>
      <c r="O513" s="3">
        <v>141.83760000000001</v>
      </c>
      <c r="Q513" s="143">
        <f t="shared" si="46"/>
        <v>149.26409836291188</v>
      </c>
      <c r="R513" s="143">
        <f t="shared" si="47"/>
        <v>5.2359165432239951E-2</v>
      </c>
    </row>
    <row r="514" spans="1:18" x14ac:dyDescent="0.35">
      <c r="A514" s="8">
        <v>3495.45982983364</v>
      </c>
      <c r="B514">
        <v>580</v>
      </c>
      <c r="C514" s="130" t="s">
        <v>1166</v>
      </c>
      <c r="D514" s="130">
        <v>580</v>
      </c>
      <c r="E514" s="130" t="s">
        <v>1072</v>
      </c>
      <c r="F514" s="149">
        <f t="shared" si="42"/>
        <v>23.84</v>
      </c>
      <c r="G514" s="130" t="s">
        <v>1073</v>
      </c>
      <c r="H514" s="130">
        <f t="shared" si="43"/>
        <v>1</v>
      </c>
      <c r="I514" s="130" t="s">
        <v>1075</v>
      </c>
      <c r="J514" s="130">
        <f t="shared" si="44"/>
        <v>1</v>
      </c>
      <c r="K514" s="130" t="s">
        <v>1083</v>
      </c>
      <c r="L514" s="130">
        <f t="shared" si="45"/>
        <v>1</v>
      </c>
      <c r="M514" s="130">
        <v>7</v>
      </c>
      <c r="N514" s="130">
        <v>100589.53</v>
      </c>
      <c r="O514" s="3">
        <v>167.84128333333334</v>
      </c>
      <c r="Q514" s="143">
        <f t="shared" si="46"/>
        <v>179.17520588887001</v>
      </c>
      <c r="R514" s="143">
        <f t="shared" si="47"/>
        <v>6.7527620919267228E-2</v>
      </c>
    </row>
    <row r="515" spans="1:18" x14ac:dyDescent="0.35">
      <c r="A515" s="8">
        <v>14172.2970393051</v>
      </c>
      <c r="B515">
        <v>580</v>
      </c>
      <c r="C515" s="130" t="s">
        <v>1166</v>
      </c>
      <c r="D515" s="130">
        <v>580</v>
      </c>
      <c r="E515" s="130" t="s">
        <v>1072</v>
      </c>
      <c r="F515" s="149">
        <f t="shared" ref="F515:F578" si="48">IF(E515="LI01",10,23.84)</f>
        <v>23.84</v>
      </c>
      <c r="G515" s="130" t="s">
        <v>1073</v>
      </c>
      <c r="H515" s="130">
        <f t="shared" ref="H515:H578" si="49">IF(G515="ENT01",1,2)</f>
        <v>1</v>
      </c>
      <c r="I515" s="130" t="s">
        <v>1075</v>
      </c>
      <c r="J515" s="130">
        <f t="shared" ref="J515:J578" si="50">IF(I515="ENV01",1,2)</f>
        <v>1</v>
      </c>
      <c r="K515" s="130" t="s">
        <v>1083</v>
      </c>
      <c r="L515" s="130">
        <f t="shared" ref="L515:L578" si="51">IF(K515="ZVDF01",1,0)</f>
        <v>1</v>
      </c>
      <c r="M515" s="130">
        <v>7</v>
      </c>
      <c r="N515" s="130">
        <v>104254.68</v>
      </c>
      <c r="O515" s="3">
        <v>173.99775</v>
      </c>
      <c r="Q515" s="143">
        <f t="shared" ref="Q515:Q578" si="52">IF(C515="Splitao",((43.828+A515*0.000816+F515*0.605+H515*-5.235+J515*-4.785+L515*3.61+3.146*F515+9.07+54.73)*B515+M515*(494.524+B515*0.00184))/B515,(((25.4755+A515*0.00031+F515*0.2864+H515*-0.5815+J515*-1.7506+L515*0.77039)+3.25*F515+9.07+54.73)*B515+M515*(498.3118+A515*0.001326))/B515)</f>
        <v>182.65589163583772</v>
      </c>
      <c r="R515" s="143">
        <f t="shared" ref="R515:R578" si="53">Q515/O515-1</f>
        <v>4.9760078138008756E-2</v>
      </c>
    </row>
    <row r="516" spans="1:18" x14ac:dyDescent="0.35">
      <c r="A516" s="8">
        <v>23954.0527728093</v>
      </c>
      <c r="B516">
        <v>580</v>
      </c>
      <c r="C516" s="130" t="s">
        <v>1166</v>
      </c>
      <c r="D516" s="130">
        <v>580</v>
      </c>
      <c r="E516" s="130" t="s">
        <v>1072</v>
      </c>
      <c r="F516" s="149">
        <f t="shared" si="48"/>
        <v>23.84</v>
      </c>
      <c r="G516" s="130" t="s">
        <v>1073</v>
      </c>
      <c r="H516" s="130">
        <f t="shared" si="49"/>
        <v>1</v>
      </c>
      <c r="I516" s="130" t="s">
        <v>1075</v>
      </c>
      <c r="J516" s="130">
        <f t="shared" si="50"/>
        <v>1</v>
      </c>
      <c r="K516" s="130" t="s">
        <v>1083</v>
      </c>
      <c r="L516" s="130">
        <f t="shared" si="51"/>
        <v>1</v>
      </c>
      <c r="M516" s="130">
        <v>7</v>
      </c>
      <c r="N516" s="130">
        <v>106648.29</v>
      </c>
      <c r="O516" s="3">
        <v>178.0692</v>
      </c>
      <c r="Q516" s="143">
        <f t="shared" si="52"/>
        <v>185.84477773515232</v>
      </c>
      <c r="R516" s="143">
        <f t="shared" si="53"/>
        <v>4.3666045195644765E-2</v>
      </c>
    </row>
    <row r="517" spans="1:18" x14ac:dyDescent="0.35">
      <c r="A517" s="8">
        <v>31081.371963744201</v>
      </c>
      <c r="B517">
        <v>580</v>
      </c>
      <c r="C517" s="130" t="s">
        <v>1166</v>
      </c>
      <c r="D517" s="130">
        <v>580</v>
      </c>
      <c r="E517" s="130" t="s">
        <v>1072</v>
      </c>
      <c r="F517" s="149">
        <f t="shared" si="48"/>
        <v>23.84</v>
      </c>
      <c r="G517" s="130" t="s">
        <v>1073</v>
      </c>
      <c r="H517" s="130">
        <f t="shared" si="49"/>
        <v>1</v>
      </c>
      <c r="I517" s="130" t="s">
        <v>1075</v>
      </c>
      <c r="J517" s="130">
        <f t="shared" si="50"/>
        <v>1</v>
      </c>
      <c r="K517" s="130" t="s">
        <v>1083</v>
      </c>
      <c r="L517" s="130">
        <f t="shared" si="51"/>
        <v>1</v>
      </c>
      <c r="M517" s="130">
        <v>7</v>
      </c>
      <c r="N517" s="130">
        <v>112668.64</v>
      </c>
      <c r="O517" s="3">
        <v>188.20519999999999</v>
      </c>
      <c r="Q517" s="143">
        <f t="shared" si="52"/>
        <v>188.16830836835979</v>
      </c>
      <c r="R517" s="143">
        <f t="shared" si="53"/>
        <v>-1.9601813148739655E-4</v>
      </c>
    </row>
    <row r="518" spans="1:18" x14ac:dyDescent="0.35">
      <c r="A518" s="8">
        <v>45016.2336447989</v>
      </c>
      <c r="B518">
        <v>580</v>
      </c>
      <c r="C518" s="130" t="s">
        <v>1166</v>
      </c>
      <c r="D518" s="130">
        <v>580</v>
      </c>
      <c r="E518" s="130" t="s">
        <v>1072</v>
      </c>
      <c r="F518" s="149">
        <f t="shared" si="48"/>
        <v>23.84</v>
      </c>
      <c r="G518" s="130" t="s">
        <v>1073</v>
      </c>
      <c r="H518" s="130">
        <f t="shared" si="49"/>
        <v>1</v>
      </c>
      <c r="I518" s="130" t="s">
        <v>1075</v>
      </c>
      <c r="J518" s="130">
        <f t="shared" si="50"/>
        <v>1</v>
      </c>
      <c r="K518" s="130" t="s">
        <v>1083</v>
      </c>
      <c r="L518" s="130">
        <f t="shared" si="51"/>
        <v>1</v>
      </c>
      <c r="M518" s="130">
        <v>7</v>
      </c>
      <c r="N518" s="130">
        <v>112319.7</v>
      </c>
      <c r="O518" s="3">
        <v>187.54468333333332</v>
      </c>
      <c r="Q518" s="143">
        <f t="shared" si="52"/>
        <v>192.71112132763076</v>
      </c>
      <c r="R518" s="143">
        <f t="shared" si="53"/>
        <v>2.7547771029663659E-2</v>
      </c>
    </row>
    <row r="519" spans="1:18" x14ac:dyDescent="0.35">
      <c r="A519" s="8">
        <v>54061.366139626101</v>
      </c>
      <c r="B519">
        <v>580</v>
      </c>
      <c r="C519" s="130" t="s">
        <v>1166</v>
      </c>
      <c r="D519" s="130">
        <v>580</v>
      </c>
      <c r="E519" s="130" t="s">
        <v>1072</v>
      </c>
      <c r="F519" s="149">
        <f t="shared" si="48"/>
        <v>23.84</v>
      </c>
      <c r="G519" s="130" t="s">
        <v>1073</v>
      </c>
      <c r="H519" s="130">
        <f t="shared" si="49"/>
        <v>1</v>
      </c>
      <c r="I519" s="130" t="s">
        <v>1075</v>
      </c>
      <c r="J519" s="130">
        <f t="shared" si="50"/>
        <v>1</v>
      </c>
      <c r="K519" s="130" t="s">
        <v>1083</v>
      </c>
      <c r="L519" s="130">
        <f t="shared" si="51"/>
        <v>1</v>
      </c>
      <c r="M519" s="130">
        <v>7</v>
      </c>
      <c r="N519" s="130">
        <v>114651.57</v>
      </c>
      <c r="O519" s="3">
        <v>191.3553</v>
      </c>
      <c r="Q519" s="143">
        <f t="shared" si="52"/>
        <v>195.65986571105651</v>
      </c>
      <c r="R519" s="143">
        <f t="shared" si="53"/>
        <v>2.2495147566106155E-2</v>
      </c>
    </row>
    <row r="520" spans="1:18" x14ac:dyDescent="0.35">
      <c r="A520" s="8">
        <v>63550.072249703</v>
      </c>
      <c r="B520">
        <v>580</v>
      </c>
      <c r="C520" s="130" t="s">
        <v>1166</v>
      </c>
      <c r="D520" s="130">
        <v>580</v>
      </c>
      <c r="E520" s="130" t="s">
        <v>1072</v>
      </c>
      <c r="F520" s="149">
        <f t="shared" si="48"/>
        <v>23.84</v>
      </c>
      <c r="G520" s="130" t="s">
        <v>1073</v>
      </c>
      <c r="H520" s="130">
        <f t="shared" si="49"/>
        <v>1</v>
      </c>
      <c r="I520" s="130" t="s">
        <v>1075</v>
      </c>
      <c r="J520" s="130">
        <f t="shared" si="50"/>
        <v>1</v>
      </c>
      <c r="K520" s="130" t="s">
        <v>1083</v>
      </c>
      <c r="L520" s="130">
        <f t="shared" si="51"/>
        <v>1</v>
      </c>
      <c r="M520" s="130">
        <v>7</v>
      </c>
      <c r="N520" s="130">
        <v>118786.03</v>
      </c>
      <c r="O520" s="3">
        <v>198.46981666666667</v>
      </c>
      <c r="Q520" s="143">
        <f t="shared" si="52"/>
        <v>198.75321662261783</v>
      </c>
      <c r="R520" s="143">
        <f t="shared" si="53"/>
        <v>1.4279247127391148E-3</v>
      </c>
    </row>
    <row r="521" spans="1:18" x14ac:dyDescent="0.35">
      <c r="A521" s="8">
        <v>71394.000753582499</v>
      </c>
      <c r="B521">
        <v>580</v>
      </c>
      <c r="C521" s="130" t="s">
        <v>1166</v>
      </c>
      <c r="D521" s="130">
        <v>580</v>
      </c>
      <c r="E521" s="130" t="s">
        <v>1072</v>
      </c>
      <c r="F521" s="149">
        <f t="shared" si="48"/>
        <v>23.84</v>
      </c>
      <c r="G521" s="130" t="s">
        <v>1073</v>
      </c>
      <c r="H521" s="130">
        <f t="shared" si="49"/>
        <v>1</v>
      </c>
      <c r="I521" s="130" t="s">
        <v>1075</v>
      </c>
      <c r="J521" s="130">
        <f t="shared" si="50"/>
        <v>1</v>
      </c>
      <c r="K521" s="130" t="s">
        <v>1083</v>
      </c>
      <c r="L521" s="130">
        <f t="shared" si="51"/>
        <v>1</v>
      </c>
      <c r="M521" s="130">
        <v>7</v>
      </c>
      <c r="N521" s="130">
        <v>117808.2</v>
      </c>
      <c r="O521" s="3">
        <v>196.57953333333333</v>
      </c>
      <c r="Q521" s="143">
        <f t="shared" si="52"/>
        <v>201.31036436291186</v>
      </c>
      <c r="R521" s="143">
        <f t="shared" si="53"/>
        <v>2.4065735376208375E-2</v>
      </c>
    </row>
    <row r="522" spans="1:18" x14ac:dyDescent="0.35">
      <c r="A522" s="8">
        <v>3495.45982983364</v>
      </c>
      <c r="B522">
        <v>580</v>
      </c>
      <c r="C522" s="130" t="s">
        <v>1166</v>
      </c>
      <c r="D522" s="130">
        <v>580</v>
      </c>
      <c r="E522" s="130" t="s">
        <v>1072</v>
      </c>
      <c r="F522" s="149">
        <f t="shared" si="48"/>
        <v>23.84</v>
      </c>
      <c r="G522" s="130" t="s">
        <v>1073</v>
      </c>
      <c r="H522" s="130">
        <f t="shared" si="49"/>
        <v>1</v>
      </c>
      <c r="I522" s="130" t="s">
        <v>1075</v>
      </c>
      <c r="J522" s="130">
        <f t="shared" si="50"/>
        <v>1</v>
      </c>
      <c r="K522" s="130" t="s">
        <v>1084</v>
      </c>
      <c r="L522" s="130">
        <f t="shared" si="51"/>
        <v>0</v>
      </c>
      <c r="M522" s="130">
        <v>7</v>
      </c>
      <c r="N522" s="130">
        <v>101532.65</v>
      </c>
      <c r="O522" s="3">
        <v>169.40754999999999</v>
      </c>
      <c r="Q522" s="143">
        <f t="shared" si="52"/>
        <v>178.40481588887002</v>
      </c>
      <c r="R522" s="143">
        <f t="shared" si="53"/>
        <v>5.3110182449778831E-2</v>
      </c>
    </row>
    <row r="523" spans="1:18" x14ac:dyDescent="0.35">
      <c r="A523" s="8">
        <v>14172.2970393051</v>
      </c>
      <c r="B523">
        <v>580</v>
      </c>
      <c r="C523" s="130" t="s">
        <v>1166</v>
      </c>
      <c r="D523" s="130">
        <v>580</v>
      </c>
      <c r="E523" s="130" t="s">
        <v>1072</v>
      </c>
      <c r="F523" s="149">
        <f t="shared" si="48"/>
        <v>23.84</v>
      </c>
      <c r="G523" s="130" t="s">
        <v>1073</v>
      </c>
      <c r="H523" s="130">
        <f t="shared" si="49"/>
        <v>1</v>
      </c>
      <c r="I523" s="130" t="s">
        <v>1075</v>
      </c>
      <c r="J523" s="130">
        <f t="shared" si="50"/>
        <v>1</v>
      </c>
      <c r="K523" s="130" t="s">
        <v>1084</v>
      </c>
      <c r="L523" s="130">
        <f t="shared" si="51"/>
        <v>0</v>
      </c>
      <c r="M523" s="130">
        <v>7</v>
      </c>
      <c r="N523" s="130">
        <v>105049.74</v>
      </c>
      <c r="O523" s="3">
        <v>175.34408333333332</v>
      </c>
      <c r="Q523" s="143">
        <f t="shared" si="52"/>
        <v>181.88550163583773</v>
      </c>
      <c r="R523" s="143">
        <f t="shared" si="53"/>
        <v>3.7306182097225582E-2</v>
      </c>
    </row>
    <row r="524" spans="1:18" x14ac:dyDescent="0.35">
      <c r="A524" s="8">
        <v>23954.0527728093</v>
      </c>
      <c r="B524">
        <v>580</v>
      </c>
      <c r="C524" s="130" t="s">
        <v>1166</v>
      </c>
      <c r="D524" s="130">
        <v>580</v>
      </c>
      <c r="E524" s="130" t="s">
        <v>1072</v>
      </c>
      <c r="F524" s="149">
        <f t="shared" si="48"/>
        <v>23.84</v>
      </c>
      <c r="G524" s="130" t="s">
        <v>1073</v>
      </c>
      <c r="H524" s="130">
        <f t="shared" si="49"/>
        <v>1</v>
      </c>
      <c r="I524" s="130" t="s">
        <v>1075</v>
      </c>
      <c r="J524" s="130">
        <f t="shared" si="50"/>
        <v>1</v>
      </c>
      <c r="K524" s="130" t="s">
        <v>1084</v>
      </c>
      <c r="L524" s="130">
        <f t="shared" si="51"/>
        <v>0</v>
      </c>
      <c r="M524" s="130">
        <v>7</v>
      </c>
      <c r="N524" s="130">
        <v>106408.35</v>
      </c>
      <c r="O524" s="3">
        <v>177.65708333333333</v>
      </c>
      <c r="Q524" s="143">
        <f t="shared" si="52"/>
        <v>185.0743877351523</v>
      </c>
      <c r="R524" s="143">
        <f t="shared" si="53"/>
        <v>4.1750682059223498E-2</v>
      </c>
    </row>
    <row r="525" spans="1:18" x14ac:dyDescent="0.35">
      <c r="A525" s="8">
        <v>31081.371963744201</v>
      </c>
      <c r="B525">
        <v>580</v>
      </c>
      <c r="C525" s="130" t="s">
        <v>1166</v>
      </c>
      <c r="D525" s="130">
        <v>580</v>
      </c>
      <c r="E525" s="130" t="s">
        <v>1072</v>
      </c>
      <c r="F525" s="149">
        <f t="shared" si="48"/>
        <v>23.84</v>
      </c>
      <c r="G525" s="130" t="s">
        <v>1073</v>
      </c>
      <c r="H525" s="130">
        <f t="shared" si="49"/>
        <v>1</v>
      </c>
      <c r="I525" s="130" t="s">
        <v>1075</v>
      </c>
      <c r="J525" s="130">
        <f t="shared" si="50"/>
        <v>1</v>
      </c>
      <c r="K525" s="130" t="s">
        <v>1084</v>
      </c>
      <c r="L525" s="130">
        <f t="shared" si="51"/>
        <v>0</v>
      </c>
      <c r="M525" s="130">
        <v>7</v>
      </c>
      <c r="N525" s="130">
        <v>111676.41</v>
      </c>
      <c r="O525" s="3">
        <v>186.47443333333334</v>
      </c>
      <c r="Q525" s="143">
        <f t="shared" si="52"/>
        <v>187.3979183683598</v>
      </c>
      <c r="R525" s="143">
        <f t="shared" si="53"/>
        <v>4.9523412862484406E-3</v>
      </c>
    </row>
    <row r="526" spans="1:18" x14ac:dyDescent="0.35">
      <c r="A526" s="8">
        <v>45016.2336447989</v>
      </c>
      <c r="B526">
        <v>580</v>
      </c>
      <c r="C526" s="130" t="s">
        <v>1166</v>
      </c>
      <c r="D526" s="130">
        <v>580</v>
      </c>
      <c r="E526" s="130" t="s">
        <v>1072</v>
      </c>
      <c r="F526" s="149">
        <f t="shared" si="48"/>
        <v>23.84</v>
      </c>
      <c r="G526" s="130" t="s">
        <v>1073</v>
      </c>
      <c r="H526" s="130">
        <f t="shared" si="49"/>
        <v>1</v>
      </c>
      <c r="I526" s="130" t="s">
        <v>1075</v>
      </c>
      <c r="J526" s="130">
        <f t="shared" si="50"/>
        <v>1</v>
      </c>
      <c r="K526" s="130" t="s">
        <v>1084</v>
      </c>
      <c r="L526" s="130">
        <f t="shared" si="51"/>
        <v>0</v>
      </c>
      <c r="M526" s="130">
        <v>7</v>
      </c>
      <c r="N526" s="130">
        <v>111176.13</v>
      </c>
      <c r="O526" s="3">
        <v>185.56233333333333</v>
      </c>
      <c r="Q526" s="143">
        <f t="shared" si="52"/>
        <v>191.94073132763077</v>
      </c>
      <c r="R526" s="143">
        <f t="shared" si="53"/>
        <v>3.4373344415968621E-2</v>
      </c>
    </row>
    <row r="527" spans="1:18" x14ac:dyDescent="0.35">
      <c r="A527" s="8">
        <v>54061.366139626101</v>
      </c>
      <c r="B527">
        <v>580</v>
      </c>
      <c r="C527" s="130" t="s">
        <v>1166</v>
      </c>
      <c r="D527" s="130">
        <v>580</v>
      </c>
      <c r="E527" s="130" t="s">
        <v>1072</v>
      </c>
      <c r="F527" s="149">
        <f t="shared" si="48"/>
        <v>23.84</v>
      </c>
      <c r="G527" s="130" t="s">
        <v>1073</v>
      </c>
      <c r="H527" s="130">
        <f t="shared" si="49"/>
        <v>1</v>
      </c>
      <c r="I527" s="130" t="s">
        <v>1075</v>
      </c>
      <c r="J527" s="130">
        <f t="shared" si="50"/>
        <v>1</v>
      </c>
      <c r="K527" s="130" t="s">
        <v>1084</v>
      </c>
      <c r="L527" s="130">
        <f t="shared" si="51"/>
        <v>0</v>
      </c>
      <c r="M527" s="130">
        <v>7</v>
      </c>
      <c r="N527" s="130">
        <v>112674.72</v>
      </c>
      <c r="O527" s="3">
        <v>187.96786666666668</v>
      </c>
      <c r="Q527" s="143">
        <f t="shared" si="52"/>
        <v>194.88947571105652</v>
      </c>
      <c r="R527" s="143">
        <f t="shared" si="53"/>
        <v>3.6823363307433299E-2</v>
      </c>
    </row>
    <row r="528" spans="1:18" x14ac:dyDescent="0.35">
      <c r="A528" s="8">
        <v>63550.072249703</v>
      </c>
      <c r="B528">
        <v>580</v>
      </c>
      <c r="C528" s="130" t="s">
        <v>1166</v>
      </c>
      <c r="D528" s="130">
        <v>580</v>
      </c>
      <c r="E528" s="130" t="s">
        <v>1072</v>
      </c>
      <c r="F528" s="149">
        <f t="shared" si="48"/>
        <v>23.84</v>
      </c>
      <c r="G528" s="130" t="s">
        <v>1073</v>
      </c>
      <c r="H528" s="130">
        <f t="shared" si="49"/>
        <v>1</v>
      </c>
      <c r="I528" s="130" t="s">
        <v>1075</v>
      </c>
      <c r="J528" s="130">
        <f t="shared" si="50"/>
        <v>1</v>
      </c>
      <c r="K528" s="130" t="s">
        <v>1084</v>
      </c>
      <c r="L528" s="130">
        <f t="shared" si="51"/>
        <v>0</v>
      </c>
      <c r="M528" s="130">
        <v>7</v>
      </c>
      <c r="N528" s="130">
        <v>115809.07</v>
      </c>
      <c r="O528" s="3">
        <v>193.32995</v>
      </c>
      <c r="Q528" s="143">
        <f t="shared" si="52"/>
        <v>197.98282662261784</v>
      </c>
      <c r="R528" s="143">
        <f t="shared" si="53"/>
        <v>2.4067024393364056E-2</v>
      </c>
    </row>
    <row r="529" spans="1:18" x14ac:dyDescent="0.35">
      <c r="A529" s="8">
        <v>71394.000753582499</v>
      </c>
      <c r="B529">
        <v>580</v>
      </c>
      <c r="C529" s="130" t="s">
        <v>1166</v>
      </c>
      <c r="D529" s="130">
        <v>580</v>
      </c>
      <c r="E529" s="130" t="s">
        <v>1072</v>
      </c>
      <c r="F529" s="149">
        <f t="shared" si="48"/>
        <v>23.84</v>
      </c>
      <c r="G529" s="130" t="s">
        <v>1073</v>
      </c>
      <c r="H529" s="130">
        <f t="shared" si="49"/>
        <v>1</v>
      </c>
      <c r="I529" s="130" t="s">
        <v>1075</v>
      </c>
      <c r="J529" s="130">
        <f t="shared" si="50"/>
        <v>1</v>
      </c>
      <c r="K529" s="130" t="s">
        <v>1084</v>
      </c>
      <c r="L529" s="130">
        <f t="shared" si="51"/>
        <v>0</v>
      </c>
      <c r="M529" s="130">
        <v>7</v>
      </c>
      <c r="N529" s="130">
        <v>114707.72</v>
      </c>
      <c r="O529" s="3">
        <v>191.26786666666666</v>
      </c>
      <c r="Q529" s="143">
        <f t="shared" si="52"/>
        <v>200.53997436291186</v>
      </c>
      <c r="R529" s="143">
        <f t="shared" si="53"/>
        <v>4.8477080117196092E-2</v>
      </c>
    </row>
    <row r="530" spans="1:18" x14ac:dyDescent="0.35">
      <c r="A530" s="8">
        <v>3495.45982983364</v>
      </c>
      <c r="B530">
        <v>580</v>
      </c>
      <c r="C530" s="130" t="s">
        <v>1166</v>
      </c>
      <c r="D530" s="130">
        <v>580</v>
      </c>
      <c r="E530" s="130" t="s">
        <v>1072</v>
      </c>
      <c r="F530" s="149">
        <f t="shared" si="48"/>
        <v>23.84</v>
      </c>
      <c r="G530" s="130" t="s">
        <v>1073</v>
      </c>
      <c r="H530" s="130">
        <f t="shared" si="49"/>
        <v>1</v>
      </c>
      <c r="I530" s="130" t="s">
        <v>1075</v>
      </c>
      <c r="J530" s="130">
        <f t="shared" si="50"/>
        <v>1</v>
      </c>
      <c r="K530" s="130" t="s">
        <v>1083</v>
      </c>
      <c r="L530" s="130">
        <f t="shared" si="51"/>
        <v>1</v>
      </c>
      <c r="M530" s="130">
        <v>7</v>
      </c>
      <c r="N530" s="130">
        <v>100657.35</v>
      </c>
      <c r="O530" s="3">
        <v>167.96911666666668</v>
      </c>
      <c r="Q530" s="143">
        <f t="shared" si="52"/>
        <v>179.17520588887001</v>
      </c>
      <c r="R530" s="143">
        <f t="shared" si="53"/>
        <v>6.6715176245415009E-2</v>
      </c>
    </row>
    <row r="531" spans="1:18" x14ac:dyDescent="0.35">
      <c r="A531" s="8">
        <v>14172.2970393051</v>
      </c>
      <c r="B531">
        <v>580</v>
      </c>
      <c r="C531" s="130" t="s">
        <v>1166</v>
      </c>
      <c r="D531" s="130">
        <v>580</v>
      </c>
      <c r="E531" s="130" t="s">
        <v>1072</v>
      </c>
      <c r="F531" s="149">
        <f t="shared" si="48"/>
        <v>23.84</v>
      </c>
      <c r="G531" s="130" t="s">
        <v>1073</v>
      </c>
      <c r="H531" s="130">
        <f t="shared" si="49"/>
        <v>1</v>
      </c>
      <c r="I531" s="130" t="s">
        <v>1075</v>
      </c>
      <c r="J531" s="130">
        <f t="shared" si="50"/>
        <v>1</v>
      </c>
      <c r="K531" s="130" t="s">
        <v>1083</v>
      </c>
      <c r="L531" s="130">
        <f t="shared" si="51"/>
        <v>1</v>
      </c>
      <c r="M531" s="130">
        <v>7</v>
      </c>
      <c r="N531" s="130">
        <v>104315.48</v>
      </c>
      <c r="O531" s="3">
        <v>174.11033333333333</v>
      </c>
      <c r="Q531" s="143">
        <f t="shared" si="52"/>
        <v>182.65589163583772</v>
      </c>
      <c r="R531" s="143">
        <f t="shared" si="53"/>
        <v>4.9081281615514172E-2</v>
      </c>
    </row>
    <row r="532" spans="1:18" x14ac:dyDescent="0.35">
      <c r="A532" s="8">
        <v>23954.0527728093</v>
      </c>
      <c r="B532">
        <v>580</v>
      </c>
      <c r="C532" s="130" t="s">
        <v>1166</v>
      </c>
      <c r="D532" s="130">
        <v>580</v>
      </c>
      <c r="E532" s="130" t="s">
        <v>1072</v>
      </c>
      <c r="F532" s="149">
        <f t="shared" si="48"/>
        <v>23.84</v>
      </c>
      <c r="G532" s="130" t="s">
        <v>1073</v>
      </c>
      <c r="H532" s="130">
        <f t="shared" si="49"/>
        <v>1</v>
      </c>
      <c r="I532" s="130" t="s">
        <v>1075</v>
      </c>
      <c r="J532" s="130">
        <f t="shared" si="50"/>
        <v>1</v>
      </c>
      <c r="K532" s="130" t="s">
        <v>1083</v>
      </c>
      <c r="L532" s="130">
        <f t="shared" si="51"/>
        <v>1</v>
      </c>
      <c r="M532" s="130">
        <v>7</v>
      </c>
      <c r="N532" s="130">
        <v>106712.27</v>
      </c>
      <c r="O532" s="3">
        <v>178.1962</v>
      </c>
      <c r="Q532" s="143">
        <f t="shared" si="52"/>
        <v>185.84477773515232</v>
      </c>
      <c r="R532" s="143">
        <f t="shared" si="53"/>
        <v>4.2922226933864494E-2</v>
      </c>
    </row>
    <row r="533" spans="1:18" x14ac:dyDescent="0.35">
      <c r="A533" s="8">
        <v>31081.371963744201</v>
      </c>
      <c r="B533">
        <v>580</v>
      </c>
      <c r="C533" s="130" t="s">
        <v>1166</v>
      </c>
      <c r="D533" s="130">
        <v>580</v>
      </c>
      <c r="E533" s="130" t="s">
        <v>1072</v>
      </c>
      <c r="F533" s="149">
        <f t="shared" si="48"/>
        <v>23.84</v>
      </c>
      <c r="G533" s="130" t="s">
        <v>1073</v>
      </c>
      <c r="H533" s="130">
        <f t="shared" si="49"/>
        <v>1</v>
      </c>
      <c r="I533" s="130" t="s">
        <v>1075</v>
      </c>
      <c r="J533" s="130">
        <f t="shared" si="50"/>
        <v>1</v>
      </c>
      <c r="K533" s="130" t="s">
        <v>1083</v>
      </c>
      <c r="L533" s="130">
        <f t="shared" si="51"/>
        <v>1</v>
      </c>
      <c r="M533" s="130">
        <v>7</v>
      </c>
      <c r="N533" s="130">
        <v>112746.72</v>
      </c>
      <c r="O533" s="3">
        <v>188.34863333333331</v>
      </c>
      <c r="Q533" s="143">
        <f t="shared" si="52"/>
        <v>188.16830836835979</v>
      </c>
      <c r="R533" s="143">
        <f t="shared" si="53"/>
        <v>-9.5739991197274499E-4</v>
      </c>
    </row>
    <row r="534" spans="1:18" x14ac:dyDescent="0.35">
      <c r="A534" s="8">
        <v>45016.2336447989</v>
      </c>
      <c r="B534">
        <v>580</v>
      </c>
      <c r="C534" s="130" t="s">
        <v>1166</v>
      </c>
      <c r="D534" s="130">
        <v>580</v>
      </c>
      <c r="E534" s="130" t="s">
        <v>1072</v>
      </c>
      <c r="F534" s="149">
        <f t="shared" si="48"/>
        <v>23.84</v>
      </c>
      <c r="G534" s="130" t="s">
        <v>1073</v>
      </c>
      <c r="H534" s="130">
        <f t="shared" si="49"/>
        <v>1</v>
      </c>
      <c r="I534" s="130" t="s">
        <v>1075</v>
      </c>
      <c r="J534" s="130">
        <f t="shared" si="50"/>
        <v>1</v>
      </c>
      <c r="K534" s="130" t="s">
        <v>1083</v>
      </c>
      <c r="L534" s="130">
        <f t="shared" si="51"/>
        <v>1</v>
      </c>
      <c r="M534" s="130">
        <v>7</v>
      </c>
      <c r="N534" s="130">
        <v>112420.6</v>
      </c>
      <c r="O534" s="3">
        <v>187.72541666666666</v>
      </c>
      <c r="Q534" s="143">
        <f t="shared" si="52"/>
        <v>192.71112132763076</v>
      </c>
      <c r="R534" s="143">
        <f t="shared" si="53"/>
        <v>2.6558495644822155E-2</v>
      </c>
    </row>
    <row r="535" spans="1:18" x14ac:dyDescent="0.35">
      <c r="A535" s="8">
        <v>54061.366139626101</v>
      </c>
      <c r="B535">
        <v>580</v>
      </c>
      <c r="C535" s="130" t="s">
        <v>1166</v>
      </c>
      <c r="D535" s="130">
        <v>580</v>
      </c>
      <c r="E535" s="130" t="s">
        <v>1072</v>
      </c>
      <c r="F535" s="149">
        <f t="shared" si="48"/>
        <v>23.84</v>
      </c>
      <c r="G535" s="130" t="s">
        <v>1073</v>
      </c>
      <c r="H535" s="130">
        <f t="shared" si="49"/>
        <v>1</v>
      </c>
      <c r="I535" s="130" t="s">
        <v>1075</v>
      </c>
      <c r="J535" s="130">
        <f t="shared" si="50"/>
        <v>1</v>
      </c>
      <c r="K535" s="130" t="s">
        <v>1083</v>
      </c>
      <c r="L535" s="130">
        <f t="shared" si="51"/>
        <v>1</v>
      </c>
      <c r="M535" s="130">
        <v>7</v>
      </c>
      <c r="N535" s="130">
        <v>114793.37</v>
      </c>
      <c r="O535" s="3">
        <v>191.61711666666667</v>
      </c>
      <c r="Q535" s="143">
        <f t="shared" si="52"/>
        <v>195.65986571105651</v>
      </c>
      <c r="R535" s="143">
        <f t="shared" si="53"/>
        <v>2.1098058016510768E-2</v>
      </c>
    </row>
    <row r="536" spans="1:18" x14ac:dyDescent="0.35">
      <c r="A536" s="8">
        <v>63550.072249703</v>
      </c>
      <c r="B536">
        <v>580</v>
      </c>
      <c r="C536" s="130" t="s">
        <v>1166</v>
      </c>
      <c r="D536" s="130">
        <v>580</v>
      </c>
      <c r="E536" s="130" t="s">
        <v>1072</v>
      </c>
      <c r="F536" s="149">
        <f t="shared" si="48"/>
        <v>23.84</v>
      </c>
      <c r="G536" s="130" t="s">
        <v>1073</v>
      </c>
      <c r="H536" s="130">
        <f t="shared" si="49"/>
        <v>1</v>
      </c>
      <c r="I536" s="130" t="s">
        <v>1075</v>
      </c>
      <c r="J536" s="130">
        <f t="shared" si="50"/>
        <v>1</v>
      </c>
      <c r="K536" s="130" t="s">
        <v>1083</v>
      </c>
      <c r="L536" s="130">
        <f t="shared" si="51"/>
        <v>1</v>
      </c>
      <c r="M536" s="130">
        <v>7</v>
      </c>
      <c r="N536" s="130">
        <v>118988.83</v>
      </c>
      <c r="O536" s="3">
        <v>198.86234999999999</v>
      </c>
      <c r="Q536" s="143">
        <f t="shared" si="52"/>
        <v>198.75321662261783</v>
      </c>
      <c r="R536" s="143">
        <f t="shared" si="53"/>
        <v>-5.4878853328532706E-4</v>
      </c>
    </row>
    <row r="537" spans="1:18" x14ac:dyDescent="0.35">
      <c r="A537" s="8">
        <v>71394.000753582499</v>
      </c>
      <c r="B537">
        <v>580</v>
      </c>
      <c r="C537" s="130" t="s">
        <v>1166</v>
      </c>
      <c r="D537" s="130">
        <v>580</v>
      </c>
      <c r="E537" s="130" t="s">
        <v>1072</v>
      </c>
      <c r="F537" s="149">
        <f t="shared" si="48"/>
        <v>23.84</v>
      </c>
      <c r="G537" s="130" t="s">
        <v>1073</v>
      </c>
      <c r="H537" s="130">
        <f t="shared" si="49"/>
        <v>1</v>
      </c>
      <c r="I537" s="130" t="s">
        <v>1075</v>
      </c>
      <c r="J537" s="130">
        <f t="shared" si="50"/>
        <v>1</v>
      </c>
      <c r="K537" s="130" t="s">
        <v>1083</v>
      </c>
      <c r="L537" s="130">
        <f t="shared" si="51"/>
        <v>1</v>
      </c>
      <c r="M537" s="130">
        <v>7</v>
      </c>
      <c r="N537" s="130">
        <v>117780.63</v>
      </c>
      <c r="O537" s="3">
        <v>196.5504</v>
      </c>
      <c r="Q537" s="143">
        <f t="shared" si="52"/>
        <v>201.31036436291186</v>
      </c>
      <c r="R537" s="143">
        <f t="shared" si="53"/>
        <v>2.4217525697794784E-2</v>
      </c>
    </row>
    <row r="538" spans="1:18" x14ac:dyDescent="0.35">
      <c r="A538" s="8">
        <v>3495.45982983364</v>
      </c>
      <c r="B538">
        <v>580</v>
      </c>
      <c r="C538" s="130" t="s">
        <v>1166</v>
      </c>
      <c r="D538" s="130">
        <v>580</v>
      </c>
      <c r="E538" s="130" t="s">
        <v>1072</v>
      </c>
      <c r="F538" s="149">
        <f t="shared" si="48"/>
        <v>23.84</v>
      </c>
      <c r="G538" s="130" t="s">
        <v>1073</v>
      </c>
      <c r="H538" s="130">
        <f t="shared" si="49"/>
        <v>1</v>
      </c>
      <c r="I538" s="130" t="s">
        <v>1075</v>
      </c>
      <c r="J538" s="130">
        <f t="shared" si="50"/>
        <v>1</v>
      </c>
      <c r="K538" s="130" t="s">
        <v>1084</v>
      </c>
      <c r="L538" s="130">
        <f t="shared" si="51"/>
        <v>0</v>
      </c>
      <c r="M538" s="130">
        <v>7</v>
      </c>
      <c r="N538" s="130">
        <v>101597.83</v>
      </c>
      <c r="O538" s="3">
        <v>169.53313333333335</v>
      </c>
      <c r="Q538" s="143">
        <f t="shared" si="52"/>
        <v>178.40481588887002</v>
      </c>
      <c r="R538" s="143">
        <f t="shared" si="53"/>
        <v>5.2330080740578877E-2</v>
      </c>
    </row>
    <row r="539" spans="1:18" x14ac:dyDescent="0.35">
      <c r="A539" s="8">
        <v>14172.2970393051</v>
      </c>
      <c r="B539">
        <v>580</v>
      </c>
      <c r="C539" s="130" t="s">
        <v>1166</v>
      </c>
      <c r="D539" s="130">
        <v>580</v>
      </c>
      <c r="E539" s="130" t="s">
        <v>1072</v>
      </c>
      <c r="F539" s="149">
        <f t="shared" si="48"/>
        <v>23.84</v>
      </c>
      <c r="G539" s="130" t="s">
        <v>1073</v>
      </c>
      <c r="H539" s="130">
        <f t="shared" si="49"/>
        <v>1</v>
      </c>
      <c r="I539" s="130" t="s">
        <v>1075</v>
      </c>
      <c r="J539" s="130">
        <f t="shared" si="50"/>
        <v>1</v>
      </c>
      <c r="K539" s="130" t="s">
        <v>1084</v>
      </c>
      <c r="L539" s="130">
        <f t="shared" si="51"/>
        <v>0</v>
      </c>
      <c r="M539" s="130">
        <v>7</v>
      </c>
      <c r="N539" s="130">
        <v>105117.44</v>
      </c>
      <c r="O539" s="3">
        <v>175.45894999999999</v>
      </c>
      <c r="Q539" s="143">
        <f t="shared" si="52"/>
        <v>181.88550163583773</v>
      </c>
      <c r="R539" s="143">
        <f t="shared" si="53"/>
        <v>3.6627095031845025E-2</v>
      </c>
    </row>
    <row r="540" spans="1:18" x14ac:dyDescent="0.35">
      <c r="A540" s="8">
        <v>23954.0527728093</v>
      </c>
      <c r="B540">
        <v>580</v>
      </c>
      <c r="C540" s="130" t="s">
        <v>1166</v>
      </c>
      <c r="D540" s="130">
        <v>580</v>
      </c>
      <c r="E540" s="130" t="s">
        <v>1072</v>
      </c>
      <c r="F540" s="149">
        <f t="shared" si="48"/>
        <v>23.84</v>
      </c>
      <c r="G540" s="130" t="s">
        <v>1073</v>
      </c>
      <c r="H540" s="130">
        <f t="shared" si="49"/>
        <v>1</v>
      </c>
      <c r="I540" s="130" t="s">
        <v>1075</v>
      </c>
      <c r="J540" s="130">
        <f t="shared" si="50"/>
        <v>1</v>
      </c>
      <c r="K540" s="130" t="s">
        <v>1084</v>
      </c>
      <c r="L540" s="130">
        <f t="shared" si="51"/>
        <v>0</v>
      </c>
      <c r="M540" s="130">
        <v>7</v>
      </c>
      <c r="N540" s="130">
        <v>106485.31</v>
      </c>
      <c r="O540" s="3">
        <v>177.80313333333334</v>
      </c>
      <c r="Q540" s="143">
        <f t="shared" si="52"/>
        <v>185.0743877351523</v>
      </c>
      <c r="R540" s="143">
        <f t="shared" si="53"/>
        <v>4.0894973364655529E-2</v>
      </c>
    </row>
    <row r="541" spans="1:18" x14ac:dyDescent="0.35">
      <c r="A541" s="8">
        <v>31081.371963744201</v>
      </c>
      <c r="B541">
        <v>580</v>
      </c>
      <c r="C541" s="130" t="s">
        <v>1166</v>
      </c>
      <c r="D541" s="130">
        <v>580</v>
      </c>
      <c r="E541" s="130" t="s">
        <v>1072</v>
      </c>
      <c r="F541" s="149">
        <f t="shared" si="48"/>
        <v>23.84</v>
      </c>
      <c r="G541" s="130" t="s">
        <v>1073</v>
      </c>
      <c r="H541" s="130">
        <f t="shared" si="49"/>
        <v>1</v>
      </c>
      <c r="I541" s="130" t="s">
        <v>1075</v>
      </c>
      <c r="J541" s="130">
        <f t="shared" si="50"/>
        <v>1</v>
      </c>
      <c r="K541" s="130" t="s">
        <v>1084</v>
      </c>
      <c r="L541" s="130">
        <f t="shared" si="51"/>
        <v>0</v>
      </c>
      <c r="M541" s="130">
        <v>7</v>
      </c>
      <c r="N541" s="130">
        <v>111762.84</v>
      </c>
      <c r="O541" s="3">
        <v>186.62818333333334</v>
      </c>
      <c r="Q541" s="143">
        <f t="shared" si="52"/>
        <v>187.3979183683598</v>
      </c>
      <c r="R541" s="143">
        <f t="shared" si="53"/>
        <v>4.1244308403927121E-3</v>
      </c>
    </row>
    <row r="542" spans="1:18" x14ac:dyDescent="0.35">
      <c r="A542" s="8">
        <v>45016.2336447989</v>
      </c>
      <c r="B542">
        <v>580</v>
      </c>
      <c r="C542" s="130" t="s">
        <v>1166</v>
      </c>
      <c r="D542" s="130">
        <v>580</v>
      </c>
      <c r="E542" s="130" t="s">
        <v>1072</v>
      </c>
      <c r="F542" s="149">
        <f t="shared" si="48"/>
        <v>23.84</v>
      </c>
      <c r="G542" s="130" t="s">
        <v>1073</v>
      </c>
      <c r="H542" s="130">
        <f t="shared" si="49"/>
        <v>1</v>
      </c>
      <c r="I542" s="130" t="s">
        <v>1075</v>
      </c>
      <c r="J542" s="130">
        <f t="shared" si="50"/>
        <v>1</v>
      </c>
      <c r="K542" s="130" t="s">
        <v>1084</v>
      </c>
      <c r="L542" s="130">
        <f t="shared" si="51"/>
        <v>0</v>
      </c>
      <c r="M542" s="130">
        <v>7</v>
      </c>
      <c r="N542" s="130">
        <v>111283.07</v>
      </c>
      <c r="O542" s="3">
        <v>185.74483333333333</v>
      </c>
      <c r="Q542" s="143">
        <f t="shared" si="52"/>
        <v>191.94073132763077</v>
      </c>
      <c r="R542" s="143">
        <f t="shared" si="53"/>
        <v>3.3357040856035081E-2</v>
      </c>
    </row>
    <row r="543" spans="1:18" x14ac:dyDescent="0.35">
      <c r="A543" s="8">
        <v>54061.366139626101</v>
      </c>
      <c r="B543">
        <v>580</v>
      </c>
      <c r="C543" s="130" t="s">
        <v>1166</v>
      </c>
      <c r="D543" s="130">
        <v>580</v>
      </c>
      <c r="E543" s="130" t="s">
        <v>1072</v>
      </c>
      <c r="F543" s="149">
        <f t="shared" si="48"/>
        <v>23.84</v>
      </c>
      <c r="G543" s="130" t="s">
        <v>1073</v>
      </c>
      <c r="H543" s="130">
        <f t="shared" si="49"/>
        <v>1</v>
      </c>
      <c r="I543" s="130" t="s">
        <v>1075</v>
      </c>
      <c r="J543" s="130">
        <f t="shared" si="50"/>
        <v>1</v>
      </c>
      <c r="K543" s="130" t="s">
        <v>1084</v>
      </c>
      <c r="L543" s="130">
        <f t="shared" si="51"/>
        <v>0</v>
      </c>
      <c r="M543" s="130">
        <v>7</v>
      </c>
      <c r="N543" s="130">
        <v>112800.04</v>
      </c>
      <c r="O543" s="3">
        <v>188.18643333333333</v>
      </c>
      <c r="Q543" s="143">
        <f t="shared" si="52"/>
        <v>194.88947571105652</v>
      </c>
      <c r="R543" s="143">
        <f t="shared" si="53"/>
        <v>3.5619158400489681E-2</v>
      </c>
    </row>
    <row r="544" spans="1:18" x14ac:dyDescent="0.35">
      <c r="A544" s="8">
        <v>63550.072249703</v>
      </c>
      <c r="B544">
        <v>580</v>
      </c>
      <c r="C544" s="130" t="s">
        <v>1166</v>
      </c>
      <c r="D544" s="130">
        <v>580</v>
      </c>
      <c r="E544" s="130" t="s">
        <v>1072</v>
      </c>
      <c r="F544" s="149">
        <f t="shared" si="48"/>
        <v>23.84</v>
      </c>
      <c r="G544" s="130" t="s">
        <v>1073</v>
      </c>
      <c r="H544" s="130">
        <f t="shared" si="49"/>
        <v>1</v>
      </c>
      <c r="I544" s="130" t="s">
        <v>1075</v>
      </c>
      <c r="J544" s="130">
        <f t="shared" si="50"/>
        <v>1</v>
      </c>
      <c r="K544" s="130" t="s">
        <v>1084</v>
      </c>
      <c r="L544" s="130">
        <f t="shared" si="51"/>
        <v>0</v>
      </c>
      <c r="M544" s="130">
        <v>7</v>
      </c>
      <c r="N544" s="130">
        <v>115957.57</v>
      </c>
      <c r="O544" s="3">
        <v>193.62485000000001</v>
      </c>
      <c r="Q544" s="143">
        <f t="shared" si="52"/>
        <v>197.98282662261784</v>
      </c>
      <c r="R544" s="143">
        <f t="shared" si="53"/>
        <v>2.2507320845531087E-2</v>
      </c>
    </row>
    <row r="545" spans="1:18" x14ac:dyDescent="0.35">
      <c r="A545" s="8">
        <v>71394.000753582499</v>
      </c>
      <c r="B545">
        <v>580</v>
      </c>
      <c r="C545" s="130" t="s">
        <v>1166</v>
      </c>
      <c r="D545" s="130">
        <v>580</v>
      </c>
      <c r="E545" s="130" t="s">
        <v>1072</v>
      </c>
      <c r="F545" s="149">
        <f t="shared" si="48"/>
        <v>23.84</v>
      </c>
      <c r="G545" s="130" t="s">
        <v>1073</v>
      </c>
      <c r="H545" s="130">
        <f t="shared" si="49"/>
        <v>1</v>
      </c>
      <c r="I545" s="130" t="s">
        <v>1075</v>
      </c>
      <c r="J545" s="130">
        <f t="shared" si="50"/>
        <v>1</v>
      </c>
      <c r="K545" s="130" t="s">
        <v>1084</v>
      </c>
      <c r="L545" s="130">
        <f t="shared" si="51"/>
        <v>0</v>
      </c>
      <c r="M545" s="130">
        <v>7</v>
      </c>
      <c r="N545" s="130">
        <v>114729.83</v>
      </c>
      <c r="O545" s="3">
        <v>191.31573333333333</v>
      </c>
      <c r="Q545" s="143">
        <f t="shared" si="52"/>
        <v>200.53997436291186</v>
      </c>
      <c r="R545" s="143">
        <f t="shared" si="53"/>
        <v>4.8214754055313058E-2</v>
      </c>
    </row>
    <row r="546" spans="1:18" x14ac:dyDescent="0.35">
      <c r="A546" s="8">
        <v>3495.45982983364</v>
      </c>
      <c r="B546">
        <v>580</v>
      </c>
      <c r="C546" s="130" t="s">
        <v>1166</v>
      </c>
      <c r="D546" s="130">
        <v>580</v>
      </c>
      <c r="E546" s="130" t="s">
        <v>1072</v>
      </c>
      <c r="F546" s="149">
        <f t="shared" si="48"/>
        <v>23.84</v>
      </c>
      <c r="G546" s="130" t="s">
        <v>1073</v>
      </c>
      <c r="H546" s="130">
        <f t="shared" si="49"/>
        <v>1</v>
      </c>
      <c r="I546" s="130" t="s">
        <v>1075</v>
      </c>
      <c r="J546" s="130">
        <f t="shared" si="50"/>
        <v>1</v>
      </c>
      <c r="K546" s="130" t="s">
        <v>1083</v>
      </c>
      <c r="L546" s="130">
        <f t="shared" si="51"/>
        <v>1</v>
      </c>
      <c r="M546" s="130">
        <v>7</v>
      </c>
      <c r="N546" s="130">
        <v>100654.76</v>
      </c>
      <c r="O546" s="3">
        <v>167.98153333333332</v>
      </c>
      <c r="Q546" s="143">
        <f t="shared" si="52"/>
        <v>179.17520588887001</v>
      </c>
      <c r="R546" s="143">
        <f t="shared" si="53"/>
        <v>6.6636328014250124E-2</v>
      </c>
    </row>
    <row r="547" spans="1:18" x14ac:dyDescent="0.35">
      <c r="A547" s="8">
        <v>14172.2970393051</v>
      </c>
      <c r="B547">
        <v>580</v>
      </c>
      <c r="C547" s="130" t="s">
        <v>1166</v>
      </c>
      <c r="D547" s="130">
        <v>580</v>
      </c>
      <c r="E547" s="130" t="s">
        <v>1072</v>
      </c>
      <c r="F547" s="149">
        <f t="shared" si="48"/>
        <v>23.84</v>
      </c>
      <c r="G547" s="130" t="s">
        <v>1073</v>
      </c>
      <c r="H547" s="130">
        <f t="shared" si="49"/>
        <v>1</v>
      </c>
      <c r="I547" s="130" t="s">
        <v>1075</v>
      </c>
      <c r="J547" s="130">
        <f t="shared" si="50"/>
        <v>1</v>
      </c>
      <c r="K547" s="130" t="s">
        <v>1083</v>
      </c>
      <c r="L547" s="130">
        <f t="shared" si="51"/>
        <v>1</v>
      </c>
      <c r="M547" s="130">
        <v>7</v>
      </c>
      <c r="N547" s="130">
        <v>104352.28</v>
      </c>
      <c r="O547" s="3">
        <v>174.17678333333333</v>
      </c>
      <c r="Q547" s="143">
        <f t="shared" si="52"/>
        <v>182.65589163583772</v>
      </c>
      <c r="R547" s="143">
        <f t="shared" si="53"/>
        <v>4.8681047727683557E-2</v>
      </c>
    </row>
    <row r="548" spans="1:18" x14ac:dyDescent="0.35">
      <c r="A548" s="8">
        <v>23954.0527728093</v>
      </c>
      <c r="B548">
        <v>580</v>
      </c>
      <c r="C548" s="130" t="s">
        <v>1166</v>
      </c>
      <c r="D548" s="130">
        <v>580</v>
      </c>
      <c r="E548" s="130" t="s">
        <v>1072</v>
      </c>
      <c r="F548" s="149">
        <f t="shared" si="48"/>
        <v>23.84</v>
      </c>
      <c r="G548" s="130" t="s">
        <v>1073</v>
      </c>
      <c r="H548" s="130">
        <f t="shared" si="49"/>
        <v>1</v>
      </c>
      <c r="I548" s="130" t="s">
        <v>1075</v>
      </c>
      <c r="J548" s="130">
        <f t="shared" si="50"/>
        <v>1</v>
      </c>
      <c r="K548" s="130" t="s">
        <v>1083</v>
      </c>
      <c r="L548" s="130">
        <f t="shared" si="51"/>
        <v>1</v>
      </c>
      <c r="M548" s="130">
        <v>7</v>
      </c>
      <c r="N548" s="130">
        <v>106770.43</v>
      </c>
      <c r="O548" s="3">
        <v>178.29995</v>
      </c>
      <c r="Q548" s="143">
        <f t="shared" si="52"/>
        <v>185.84477773515232</v>
      </c>
      <c r="R548" s="143">
        <f t="shared" si="53"/>
        <v>4.2315366522269526E-2</v>
      </c>
    </row>
    <row r="549" spans="1:18" x14ac:dyDescent="0.35">
      <c r="A549" s="8">
        <v>31081.371963744201</v>
      </c>
      <c r="B549">
        <v>580</v>
      </c>
      <c r="C549" s="130" t="s">
        <v>1166</v>
      </c>
      <c r="D549" s="130">
        <v>580</v>
      </c>
      <c r="E549" s="130" t="s">
        <v>1072</v>
      </c>
      <c r="F549" s="149">
        <f t="shared" si="48"/>
        <v>23.84</v>
      </c>
      <c r="G549" s="130" t="s">
        <v>1073</v>
      </c>
      <c r="H549" s="130">
        <f t="shared" si="49"/>
        <v>1</v>
      </c>
      <c r="I549" s="130" t="s">
        <v>1075</v>
      </c>
      <c r="J549" s="130">
        <f t="shared" si="50"/>
        <v>1</v>
      </c>
      <c r="K549" s="130" t="s">
        <v>1083</v>
      </c>
      <c r="L549" s="130">
        <f t="shared" si="51"/>
        <v>1</v>
      </c>
      <c r="M549" s="130">
        <v>7</v>
      </c>
      <c r="N549" s="130">
        <v>112772.41</v>
      </c>
      <c r="O549" s="3">
        <v>188.37988333333331</v>
      </c>
      <c r="Q549" s="143">
        <f t="shared" si="52"/>
        <v>188.16830836835979</v>
      </c>
      <c r="R549" s="143">
        <f t="shared" si="53"/>
        <v>-1.1231292918848501E-3</v>
      </c>
    </row>
    <row r="550" spans="1:18" x14ac:dyDescent="0.35">
      <c r="A550" s="8">
        <v>45016.2336447989</v>
      </c>
      <c r="B550">
        <v>580</v>
      </c>
      <c r="C550" s="130" t="s">
        <v>1166</v>
      </c>
      <c r="D550" s="130">
        <v>580</v>
      </c>
      <c r="E550" s="130" t="s">
        <v>1072</v>
      </c>
      <c r="F550" s="149">
        <f t="shared" si="48"/>
        <v>23.84</v>
      </c>
      <c r="G550" s="130" t="s">
        <v>1073</v>
      </c>
      <c r="H550" s="130">
        <f t="shared" si="49"/>
        <v>1</v>
      </c>
      <c r="I550" s="130" t="s">
        <v>1075</v>
      </c>
      <c r="J550" s="130">
        <f t="shared" si="50"/>
        <v>1</v>
      </c>
      <c r="K550" s="130" t="s">
        <v>1083</v>
      </c>
      <c r="L550" s="130">
        <f t="shared" si="51"/>
        <v>1</v>
      </c>
      <c r="M550" s="130">
        <v>7</v>
      </c>
      <c r="N550" s="130">
        <v>112513.7</v>
      </c>
      <c r="O550" s="3">
        <v>187.87855000000002</v>
      </c>
      <c r="Q550" s="143">
        <f t="shared" si="52"/>
        <v>192.71112132763076</v>
      </c>
      <c r="R550" s="143">
        <f t="shared" si="53"/>
        <v>2.5721783181905211E-2</v>
      </c>
    </row>
    <row r="551" spans="1:18" x14ac:dyDescent="0.35">
      <c r="A551" s="8">
        <v>54061.366139626101</v>
      </c>
      <c r="B551">
        <v>580</v>
      </c>
      <c r="C551" s="130" t="s">
        <v>1166</v>
      </c>
      <c r="D551" s="130">
        <v>580</v>
      </c>
      <c r="E551" s="130" t="s">
        <v>1072</v>
      </c>
      <c r="F551" s="149">
        <f t="shared" si="48"/>
        <v>23.84</v>
      </c>
      <c r="G551" s="130" t="s">
        <v>1073</v>
      </c>
      <c r="H551" s="130">
        <f t="shared" si="49"/>
        <v>1</v>
      </c>
      <c r="I551" s="130" t="s">
        <v>1075</v>
      </c>
      <c r="J551" s="130">
        <f t="shared" si="50"/>
        <v>1</v>
      </c>
      <c r="K551" s="130" t="s">
        <v>1083</v>
      </c>
      <c r="L551" s="130">
        <f t="shared" si="51"/>
        <v>1</v>
      </c>
      <c r="M551" s="130">
        <v>7</v>
      </c>
      <c r="N551" s="130">
        <v>114862.19</v>
      </c>
      <c r="O551" s="3">
        <v>191.71431666666666</v>
      </c>
      <c r="Q551" s="143">
        <f t="shared" si="52"/>
        <v>195.65986571105651</v>
      </c>
      <c r="R551" s="143">
        <f t="shared" si="53"/>
        <v>2.0580356819412504E-2</v>
      </c>
    </row>
    <row r="552" spans="1:18" x14ac:dyDescent="0.35">
      <c r="A552" s="8">
        <v>63550.072249703</v>
      </c>
      <c r="B552">
        <v>580</v>
      </c>
      <c r="C552" s="130" t="s">
        <v>1166</v>
      </c>
      <c r="D552" s="130">
        <v>580</v>
      </c>
      <c r="E552" s="130" t="s">
        <v>1072</v>
      </c>
      <c r="F552" s="149">
        <f t="shared" si="48"/>
        <v>23.84</v>
      </c>
      <c r="G552" s="130" t="s">
        <v>1073</v>
      </c>
      <c r="H552" s="130">
        <f t="shared" si="49"/>
        <v>1</v>
      </c>
      <c r="I552" s="130" t="s">
        <v>1075</v>
      </c>
      <c r="J552" s="130">
        <f t="shared" si="50"/>
        <v>1</v>
      </c>
      <c r="K552" s="130" t="s">
        <v>1083</v>
      </c>
      <c r="L552" s="130">
        <f t="shared" si="51"/>
        <v>1</v>
      </c>
      <c r="M552" s="130">
        <v>7</v>
      </c>
      <c r="N552" s="130">
        <v>118840.81</v>
      </c>
      <c r="O552" s="3">
        <v>198.56885</v>
      </c>
      <c r="Q552" s="143">
        <f t="shared" si="52"/>
        <v>198.75321662261783</v>
      </c>
      <c r="R552" s="143">
        <f t="shared" si="53"/>
        <v>9.2847706283150089E-4</v>
      </c>
    </row>
    <row r="553" spans="1:18" x14ac:dyDescent="0.35">
      <c r="A553" s="8">
        <v>71394.000753582499</v>
      </c>
      <c r="B553">
        <v>580</v>
      </c>
      <c r="C553" s="130" t="s">
        <v>1166</v>
      </c>
      <c r="D553" s="130">
        <v>580</v>
      </c>
      <c r="E553" s="130" t="s">
        <v>1072</v>
      </c>
      <c r="F553" s="149">
        <f t="shared" si="48"/>
        <v>23.84</v>
      </c>
      <c r="G553" s="130" t="s">
        <v>1073</v>
      </c>
      <c r="H553" s="130">
        <f t="shared" si="49"/>
        <v>1</v>
      </c>
      <c r="I553" s="130" t="s">
        <v>1075</v>
      </c>
      <c r="J553" s="130">
        <f t="shared" si="50"/>
        <v>1</v>
      </c>
      <c r="K553" s="130" t="s">
        <v>1083</v>
      </c>
      <c r="L553" s="130">
        <f t="shared" si="51"/>
        <v>1</v>
      </c>
      <c r="M553" s="130">
        <v>7</v>
      </c>
      <c r="N553" s="130">
        <v>117789.85</v>
      </c>
      <c r="O553" s="3">
        <v>196.54179999999999</v>
      </c>
      <c r="Q553" s="143">
        <f t="shared" si="52"/>
        <v>201.31036436291186</v>
      </c>
      <c r="R553" s="143">
        <f t="shared" si="53"/>
        <v>2.4262341969554901E-2</v>
      </c>
    </row>
    <row r="554" spans="1:18" x14ac:dyDescent="0.35">
      <c r="A554" s="8">
        <v>3495.45982983364</v>
      </c>
      <c r="B554">
        <v>580</v>
      </c>
      <c r="C554" s="130" t="s">
        <v>1166</v>
      </c>
      <c r="D554" s="130">
        <v>580</v>
      </c>
      <c r="E554" s="130" t="s">
        <v>1072</v>
      </c>
      <c r="F554" s="149">
        <f t="shared" si="48"/>
        <v>23.84</v>
      </c>
      <c r="G554" s="130" t="s">
        <v>1073</v>
      </c>
      <c r="H554" s="130">
        <f t="shared" si="49"/>
        <v>1</v>
      </c>
      <c r="I554" s="130" t="s">
        <v>1075</v>
      </c>
      <c r="J554" s="130">
        <f t="shared" si="50"/>
        <v>1</v>
      </c>
      <c r="K554" s="130" t="s">
        <v>1084</v>
      </c>
      <c r="L554" s="130">
        <f t="shared" si="51"/>
        <v>0</v>
      </c>
      <c r="M554" s="130">
        <v>7</v>
      </c>
      <c r="N554" s="130">
        <v>101669.7</v>
      </c>
      <c r="O554" s="3">
        <v>169.66546666666667</v>
      </c>
      <c r="Q554" s="143">
        <f t="shared" si="52"/>
        <v>178.40481588887002</v>
      </c>
      <c r="R554" s="143">
        <f t="shared" si="53"/>
        <v>5.1509298821386551E-2</v>
      </c>
    </row>
    <row r="555" spans="1:18" x14ac:dyDescent="0.35">
      <c r="A555" s="8">
        <v>14172.2970393051</v>
      </c>
      <c r="B555">
        <v>580</v>
      </c>
      <c r="C555" s="130" t="s">
        <v>1166</v>
      </c>
      <c r="D555" s="130">
        <v>580</v>
      </c>
      <c r="E555" s="130" t="s">
        <v>1072</v>
      </c>
      <c r="F555" s="149">
        <f t="shared" si="48"/>
        <v>23.84</v>
      </c>
      <c r="G555" s="130" t="s">
        <v>1073</v>
      </c>
      <c r="H555" s="130">
        <f t="shared" si="49"/>
        <v>1</v>
      </c>
      <c r="I555" s="130" t="s">
        <v>1075</v>
      </c>
      <c r="J555" s="130">
        <f t="shared" si="50"/>
        <v>1</v>
      </c>
      <c r="K555" s="130" t="s">
        <v>1084</v>
      </c>
      <c r="L555" s="130">
        <f t="shared" si="51"/>
        <v>0</v>
      </c>
      <c r="M555" s="130">
        <v>7</v>
      </c>
      <c r="N555" s="130">
        <v>105171.45</v>
      </c>
      <c r="O555" s="3">
        <v>175.55324999999999</v>
      </c>
      <c r="Q555" s="143">
        <f t="shared" si="52"/>
        <v>181.88550163583773</v>
      </c>
      <c r="R555" s="143">
        <f t="shared" si="53"/>
        <v>3.6070261506623957E-2</v>
      </c>
    </row>
    <row r="556" spans="1:18" x14ac:dyDescent="0.35">
      <c r="A556" s="8">
        <v>23954.0527728093</v>
      </c>
      <c r="B556">
        <v>580</v>
      </c>
      <c r="C556" s="130" t="s">
        <v>1166</v>
      </c>
      <c r="D556" s="130">
        <v>580</v>
      </c>
      <c r="E556" s="130" t="s">
        <v>1072</v>
      </c>
      <c r="F556" s="149">
        <f t="shared" si="48"/>
        <v>23.84</v>
      </c>
      <c r="G556" s="130" t="s">
        <v>1073</v>
      </c>
      <c r="H556" s="130">
        <f t="shared" si="49"/>
        <v>1</v>
      </c>
      <c r="I556" s="130" t="s">
        <v>1075</v>
      </c>
      <c r="J556" s="130">
        <f t="shared" si="50"/>
        <v>1</v>
      </c>
      <c r="K556" s="130" t="s">
        <v>1084</v>
      </c>
      <c r="L556" s="130">
        <f t="shared" si="51"/>
        <v>0</v>
      </c>
      <c r="M556" s="130">
        <v>7</v>
      </c>
      <c r="N556" s="130">
        <v>106557.98</v>
      </c>
      <c r="O556" s="3">
        <v>177.92548333333332</v>
      </c>
      <c r="Q556" s="143">
        <f t="shared" si="52"/>
        <v>185.0743877351523</v>
      </c>
      <c r="R556" s="143">
        <f t="shared" si="53"/>
        <v>4.0179204619193998E-2</v>
      </c>
    </row>
    <row r="557" spans="1:18" x14ac:dyDescent="0.35">
      <c r="A557" s="8">
        <v>31081.371963744201</v>
      </c>
      <c r="B557">
        <v>580</v>
      </c>
      <c r="C557" s="130" t="s">
        <v>1166</v>
      </c>
      <c r="D557" s="130">
        <v>580</v>
      </c>
      <c r="E557" s="130" t="s">
        <v>1072</v>
      </c>
      <c r="F557" s="149">
        <f t="shared" si="48"/>
        <v>23.84</v>
      </c>
      <c r="G557" s="130" t="s">
        <v>1073</v>
      </c>
      <c r="H557" s="130">
        <f t="shared" si="49"/>
        <v>1</v>
      </c>
      <c r="I557" s="130" t="s">
        <v>1075</v>
      </c>
      <c r="J557" s="130">
        <f t="shared" si="50"/>
        <v>1</v>
      </c>
      <c r="K557" s="130" t="s">
        <v>1084</v>
      </c>
      <c r="L557" s="130">
        <f t="shared" si="51"/>
        <v>0</v>
      </c>
      <c r="M557" s="130">
        <v>7</v>
      </c>
      <c r="N557" s="130">
        <v>111812.11</v>
      </c>
      <c r="O557" s="3">
        <v>186.70329999999998</v>
      </c>
      <c r="Q557" s="143">
        <f t="shared" si="52"/>
        <v>187.3979183683598</v>
      </c>
      <c r="R557" s="143">
        <f t="shared" si="53"/>
        <v>3.7204396942089879E-3</v>
      </c>
    </row>
    <row r="558" spans="1:18" x14ac:dyDescent="0.35">
      <c r="A558" s="8">
        <v>45016.2336447989</v>
      </c>
      <c r="B558">
        <v>580</v>
      </c>
      <c r="C558" s="130" t="s">
        <v>1166</v>
      </c>
      <c r="D558" s="130">
        <v>580</v>
      </c>
      <c r="E558" s="130" t="s">
        <v>1072</v>
      </c>
      <c r="F558" s="149">
        <f t="shared" si="48"/>
        <v>23.84</v>
      </c>
      <c r="G558" s="130" t="s">
        <v>1073</v>
      </c>
      <c r="H558" s="130">
        <f t="shared" si="49"/>
        <v>1</v>
      </c>
      <c r="I558" s="130" t="s">
        <v>1075</v>
      </c>
      <c r="J558" s="130">
        <f t="shared" si="50"/>
        <v>1</v>
      </c>
      <c r="K558" s="130" t="s">
        <v>1084</v>
      </c>
      <c r="L558" s="130">
        <f t="shared" si="51"/>
        <v>0</v>
      </c>
      <c r="M558" s="130">
        <v>7</v>
      </c>
      <c r="N558" s="130">
        <v>111343.87</v>
      </c>
      <c r="O558" s="3">
        <v>185.84236666666666</v>
      </c>
      <c r="Q558" s="143">
        <f t="shared" si="52"/>
        <v>191.94073132763077</v>
      </c>
      <c r="R558" s="143">
        <f t="shared" si="53"/>
        <v>3.2814716957960011E-2</v>
      </c>
    </row>
    <row r="559" spans="1:18" x14ac:dyDescent="0.35">
      <c r="A559" s="8">
        <v>54061.366139626101</v>
      </c>
      <c r="B559">
        <v>580</v>
      </c>
      <c r="C559" s="130" t="s">
        <v>1166</v>
      </c>
      <c r="D559" s="130">
        <v>580</v>
      </c>
      <c r="E559" s="130" t="s">
        <v>1072</v>
      </c>
      <c r="F559" s="149">
        <f t="shared" si="48"/>
        <v>23.84</v>
      </c>
      <c r="G559" s="130" t="s">
        <v>1073</v>
      </c>
      <c r="H559" s="130">
        <f t="shared" si="49"/>
        <v>1</v>
      </c>
      <c r="I559" s="130" t="s">
        <v>1075</v>
      </c>
      <c r="J559" s="130">
        <f t="shared" si="50"/>
        <v>1</v>
      </c>
      <c r="K559" s="130" t="s">
        <v>1084</v>
      </c>
      <c r="L559" s="130">
        <f t="shared" si="51"/>
        <v>0</v>
      </c>
      <c r="M559" s="130">
        <v>7</v>
      </c>
      <c r="N559" s="130">
        <v>112838.6</v>
      </c>
      <c r="O559" s="3">
        <v>188.24138333333335</v>
      </c>
      <c r="Q559" s="143">
        <f t="shared" si="52"/>
        <v>194.88947571105652</v>
      </c>
      <c r="R559" s="143">
        <f t="shared" si="53"/>
        <v>3.5316848293400538E-2</v>
      </c>
    </row>
    <row r="560" spans="1:18" x14ac:dyDescent="0.35">
      <c r="A560" s="8">
        <v>63550.072249703</v>
      </c>
      <c r="B560">
        <v>580</v>
      </c>
      <c r="C560" s="130" t="s">
        <v>1166</v>
      </c>
      <c r="D560" s="130">
        <v>580</v>
      </c>
      <c r="E560" s="130" t="s">
        <v>1072</v>
      </c>
      <c r="F560" s="149">
        <f t="shared" si="48"/>
        <v>23.84</v>
      </c>
      <c r="G560" s="130" t="s">
        <v>1073</v>
      </c>
      <c r="H560" s="130">
        <f t="shared" si="49"/>
        <v>1</v>
      </c>
      <c r="I560" s="130" t="s">
        <v>1075</v>
      </c>
      <c r="J560" s="130">
        <f t="shared" si="50"/>
        <v>1</v>
      </c>
      <c r="K560" s="130" t="s">
        <v>1084</v>
      </c>
      <c r="L560" s="130">
        <f t="shared" si="51"/>
        <v>0</v>
      </c>
      <c r="M560" s="130">
        <v>7</v>
      </c>
      <c r="N560" s="130">
        <v>115837.75</v>
      </c>
      <c r="O560" s="3">
        <v>193.39680000000001</v>
      </c>
      <c r="Q560" s="143">
        <f t="shared" si="52"/>
        <v>197.98282662261784</v>
      </c>
      <c r="R560" s="143">
        <f t="shared" si="53"/>
        <v>2.3713042938755091E-2</v>
      </c>
    </row>
    <row r="561" spans="1:18" x14ac:dyDescent="0.35">
      <c r="A561" s="8">
        <v>71394.000753582499</v>
      </c>
      <c r="B561">
        <v>580</v>
      </c>
      <c r="C561" s="130" t="s">
        <v>1166</v>
      </c>
      <c r="D561" s="130">
        <v>580</v>
      </c>
      <c r="E561" s="130" t="s">
        <v>1072</v>
      </c>
      <c r="F561" s="149">
        <f t="shared" si="48"/>
        <v>23.84</v>
      </c>
      <c r="G561" s="130" t="s">
        <v>1073</v>
      </c>
      <c r="H561" s="130">
        <f t="shared" si="49"/>
        <v>1</v>
      </c>
      <c r="I561" s="130" t="s">
        <v>1075</v>
      </c>
      <c r="J561" s="130">
        <f t="shared" si="50"/>
        <v>1</v>
      </c>
      <c r="K561" s="130" t="s">
        <v>1084</v>
      </c>
      <c r="L561" s="130">
        <f t="shared" si="51"/>
        <v>0</v>
      </c>
      <c r="M561" s="130">
        <v>7</v>
      </c>
      <c r="N561" s="130">
        <v>114739.09</v>
      </c>
      <c r="O561" s="3">
        <v>191.31410000000002</v>
      </c>
      <c r="Q561" s="143">
        <f t="shared" si="52"/>
        <v>200.53997436291186</v>
      </c>
      <c r="R561" s="143">
        <f t="shared" si="53"/>
        <v>4.8223703129627316E-2</v>
      </c>
    </row>
    <row r="562" spans="1:18" x14ac:dyDescent="0.35">
      <c r="A562" s="8">
        <v>3495.45982983364</v>
      </c>
      <c r="B562">
        <v>580</v>
      </c>
      <c r="C562" s="130" t="s">
        <v>1166</v>
      </c>
      <c r="D562" s="130">
        <v>580</v>
      </c>
      <c r="E562" s="130" t="s">
        <v>1072</v>
      </c>
      <c r="F562" s="149">
        <f t="shared" si="48"/>
        <v>23.84</v>
      </c>
      <c r="G562" s="130" t="s">
        <v>1073</v>
      </c>
      <c r="H562" s="130">
        <f t="shared" si="49"/>
        <v>1</v>
      </c>
      <c r="I562" s="130" t="s">
        <v>1075</v>
      </c>
      <c r="J562" s="130">
        <f t="shared" si="50"/>
        <v>1</v>
      </c>
      <c r="K562" s="130" t="s">
        <v>1083</v>
      </c>
      <c r="L562" s="130">
        <f t="shared" si="51"/>
        <v>1</v>
      </c>
      <c r="M562" s="130">
        <v>7</v>
      </c>
      <c r="N562" s="130">
        <v>100518.95</v>
      </c>
      <c r="O562" s="3">
        <v>167.76274999999998</v>
      </c>
      <c r="Q562" s="143">
        <f t="shared" si="52"/>
        <v>179.17520588887001</v>
      </c>
      <c r="R562" s="143">
        <f t="shared" si="53"/>
        <v>6.8027353443300242E-2</v>
      </c>
    </row>
    <row r="563" spans="1:18" x14ac:dyDescent="0.35">
      <c r="A563" s="8">
        <v>14172.2970393051</v>
      </c>
      <c r="B563">
        <v>580</v>
      </c>
      <c r="C563" s="130" t="s">
        <v>1166</v>
      </c>
      <c r="D563" s="130">
        <v>580</v>
      </c>
      <c r="E563" s="130" t="s">
        <v>1072</v>
      </c>
      <c r="F563" s="149">
        <f t="shared" si="48"/>
        <v>23.84</v>
      </c>
      <c r="G563" s="130" t="s">
        <v>1073</v>
      </c>
      <c r="H563" s="130">
        <f t="shared" si="49"/>
        <v>1</v>
      </c>
      <c r="I563" s="130" t="s">
        <v>1075</v>
      </c>
      <c r="J563" s="130">
        <f t="shared" si="50"/>
        <v>1</v>
      </c>
      <c r="K563" s="130" t="s">
        <v>1083</v>
      </c>
      <c r="L563" s="130">
        <f t="shared" si="51"/>
        <v>1</v>
      </c>
      <c r="M563" s="130">
        <v>7</v>
      </c>
      <c r="N563" s="130">
        <v>104248.6</v>
      </c>
      <c r="O563" s="3">
        <v>174.01378333333335</v>
      </c>
      <c r="Q563" s="143">
        <f t="shared" si="52"/>
        <v>182.65589163583772</v>
      </c>
      <c r="R563" s="143">
        <f t="shared" si="53"/>
        <v>4.9663355034065937E-2</v>
      </c>
    </row>
    <row r="564" spans="1:18" x14ac:dyDescent="0.35">
      <c r="A564" s="8">
        <v>23954.0527728093</v>
      </c>
      <c r="B564">
        <v>580</v>
      </c>
      <c r="C564" s="130" t="s">
        <v>1166</v>
      </c>
      <c r="D564" s="130">
        <v>580</v>
      </c>
      <c r="E564" s="130" t="s">
        <v>1072</v>
      </c>
      <c r="F564" s="149">
        <f t="shared" si="48"/>
        <v>23.84</v>
      </c>
      <c r="G564" s="130" t="s">
        <v>1073</v>
      </c>
      <c r="H564" s="130">
        <f t="shared" si="49"/>
        <v>1</v>
      </c>
      <c r="I564" s="130" t="s">
        <v>1075</v>
      </c>
      <c r="J564" s="130">
        <f t="shared" si="50"/>
        <v>1</v>
      </c>
      <c r="K564" s="130" t="s">
        <v>1083</v>
      </c>
      <c r="L564" s="130">
        <f t="shared" si="51"/>
        <v>1</v>
      </c>
      <c r="M564" s="130">
        <v>7</v>
      </c>
      <c r="N564" s="130">
        <v>106611.08</v>
      </c>
      <c r="O564" s="3">
        <v>178.05008333333333</v>
      </c>
      <c r="Q564" s="143">
        <f t="shared" si="52"/>
        <v>185.84477773515232</v>
      </c>
      <c r="R564" s="143">
        <f t="shared" si="53"/>
        <v>4.3778100273204057E-2</v>
      </c>
    </row>
    <row r="565" spans="1:18" x14ac:dyDescent="0.35">
      <c r="A565" s="8">
        <v>31081.371963744201</v>
      </c>
      <c r="B565">
        <v>580</v>
      </c>
      <c r="C565" s="130" t="s">
        <v>1166</v>
      </c>
      <c r="D565" s="130">
        <v>580</v>
      </c>
      <c r="E565" s="130" t="s">
        <v>1072</v>
      </c>
      <c r="F565" s="149">
        <f t="shared" si="48"/>
        <v>23.84</v>
      </c>
      <c r="G565" s="130" t="s">
        <v>1073</v>
      </c>
      <c r="H565" s="130">
        <f t="shared" si="49"/>
        <v>1</v>
      </c>
      <c r="I565" s="130" t="s">
        <v>1075</v>
      </c>
      <c r="J565" s="130">
        <f t="shared" si="50"/>
        <v>1</v>
      </c>
      <c r="K565" s="130" t="s">
        <v>1083</v>
      </c>
      <c r="L565" s="130">
        <f t="shared" si="51"/>
        <v>1</v>
      </c>
      <c r="M565" s="130">
        <v>7</v>
      </c>
      <c r="N565" s="130">
        <v>112628.81</v>
      </c>
      <c r="O565" s="3">
        <v>188.17790000000002</v>
      </c>
      <c r="Q565" s="143">
        <f t="shared" si="52"/>
        <v>188.16830836835979</v>
      </c>
      <c r="R565" s="143">
        <f t="shared" si="53"/>
        <v>-5.0971084490925023E-5</v>
      </c>
    </row>
    <row r="566" spans="1:18" x14ac:dyDescent="0.35">
      <c r="A566" s="8">
        <v>45016.2336447989</v>
      </c>
      <c r="B566">
        <v>580</v>
      </c>
      <c r="C566" s="130" t="s">
        <v>1166</v>
      </c>
      <c r="D566" s="130">
        <v>580</v>
      </c>
      <c r="E566" s="130" t="s">
        <v>1072</v>
      </c>
      <c r="F566" s="149">
        <f t="shared" si="48"/>
        <v>23.84</v>
      </c>
      <c r="G566" s="130" t="s">
        <v>1073</v>
      </c>
      <c r="H566" s="130">
        <f t="shared" si="49"/>
        <v>1</v>
      </c>
      <c r="I566" s="130" t="s">
        <v>1075</v>
      </c>
      <c r="J566" s="130">
        <f t="shared" si="50"/>
        <v>1</v>
      </c>
      <c r="K566" s="130" t="s">
        <v>1083</v>
      </c>
      <c r="L566" s="130">
        <f t="shared" si="51"/>
        <v>1</v>
      </c>
      <c r="M566" s="130">
        <v>7</v>
      </c>
      <c r="N566" s="130">
        <v>112346.04</v>
      </c>
      <c r="O566" s="3">
        <v>187.63961666666668</v>
      </c>
      <c r="Q566" s="143">
        <f t="shared" si="52"/>
        <v>192.71112132763076</v>
      </c>
      <c r="R566" s="143">
        <f t="shared" si="53"/>
        <v>2.7027899284048251E-2</v>
      </c>
    </row>
    <row r="567" spans="1:18" x14ac:dyDescent="0.35">
      <c r="A567" s="8">
        <v>54061.366139626101</v>
      </c>
      <c r="B567">
        <v>580</v>
      </c>
      <c r="C567" s="130" t="s">
        <v>1166</v>
      </c>
      <c r="D567" s="130">
        <v>580</v>
      </c>
      <c r="E567" s="130" t="s">
        <v>1072</v>
      </c>
      <c r="F567" s="149">
        <f t="shared" si="48"/>
        <v>23.84</v>
      </c>
      <c r="G567" s="130" t="s">
        <v>1073</v>
      </c>
      <c r="H567" s="130">
        <f t="shared" si="49"/>
        <v>1</v>
      </c>
      <c r="I567" s="130" t="s">
        <v>1075</v>
      </c>
      <c r="J567" s="130">
        <f t="shared" si="50"/>
        <v>1</v>
      </c>
      <c r="K567" s="130" t="s">
        <v>1083</v>
      </c>
      <c r="L567" s="130">
        <f t="shared" si="51"/>
        <v>1</v>
      </c>
      <c r="M567" s="130">
        <v>7</v>
      </c>
      <c r="N567" s="130">
        <v>114677.39</v>
      </c>
      <c r="O567" s="3">
        <v>191.45153333333334</v>
      </c>
      <c r="Q567" s="143">
        <f t="shared" si="52"/>
        <v>195.65986571105651</v>
      </c>
      <c r="R567" s="143">
        <f t="shared" si="53"/>
        <v>2.1981189204664631E-2</v>
      </c>
    </row>
    <row r="568" spans="1:18" x14ac:dyDescent="0.35">
      <c r="A568" s="8">
        <v>63550.072249703</v>
      </c>
      <c r="B568">
        <v>580</v>
      </c>
      <c r="C568" s="130" t="s">
        <v>1166</v>
      </c>
      <c r="D568" s="130">
        <v>580</v>
      </c>
      <c r="E568" s="130" t="s">
        <v>1072</v>
      </c>
      <c r="F568" s="149">
        <f t="shared" si="48"/>
        <v>23.84</v>
      </c>
      <c r="G568" s="130" t="s">
        <v>1073</v>
      </c>
      <c r="H568" s="130">
        <f t="shared" si="49"/>
        <v>1</v>
      </c>
      <c r="I568" s="130" t="s">
        <v>1075</v>
      </c>
      <c r="J568" s="130">
        <f t="shared" si="50"/>
        <v>1</v>
      </c>
      <c r="K568" s="130" t="s">
        <v>1083</v>
      </c>
      <c r="L568" s="130">
        <f t="shared" si="51"/>
        <v>1</v>
      </c>
      <c r="M568" s="130">
        <v>7</v>
      </c>
      <c r="N568" s="130">
        <v>118617.12</v>
      </c>
      <c r="O568" s="3">
        <v>198.25838333333334</v>
      </c>
      <c r="Q568" s="143">
        <f t="shared" si="52"/>
        <v>198.75321662261783</v>
      </c>
      <c r="R568" s="143">
        <f t="shared" si="53"/>
        <v>2.4959009599736515E-3</v>
      </c>
    </row>
    <row r="569" spans="1:18" x14ac:dyDescent="0.35">
      <c r="A569" s="8">
        <v>71394.000753582499</v>
      </c>
      <c r="B569">
        <v>580</v>
      </c>
      <c r="C569" s="130" t="s">
        <v>1166</v>
      </c>
      <c r="D569" s="130">
        <v>580</v>
      </c>
      <c r="E569" s="130" t="s">
        <v>1072</v>
      </c>
      <c r="F569" s="149">
        <f t="shared" si="48"/>
        <v>23.84</v>
      </c>
      <c r="G569" s="130" t="s">
        <v>1073</v>
      </c>
      <c r="H569" s="130">
        <f t="shared" si="49"/>
        <v>1</v>
      </c>
      <c r="I569" s="130" t="s">
        <v>1075</v>
      </c>
      <c r="J569" s="130">
        <f t="shared" si="50"/>
        <v>1</v>
      </c>
      <c r="K569" s="130" t="s">
        <v>1083</v>
      </c>
      <c r="L569" s="130">
        <f t="shared" si="51"/>
        <v>1</v>
      </c>
      <c r="M569" s="130">
        <v>7</v>
      </c>
      <c r="N569" s="130">
        <v>117774.68</v>
      </c>
      <c r="O569" s="3">
        <v>196.54769999999999</v>
      </c>
      <c r="Q569" s="143">
        <f t="shared" si="52"/>
        <v>201.31036436291186</v>
      </c>
      <c r="R569" s="143">
        <f t="shared" si="53"/>
        <v>2.4231595500287639E-2</v>
      </c>
    </row>
    <row r="570" spans="1:18" x14ac:dyDescent="0.35">
      <c r="A570" s="8">
        <v>3495.45982983364</v>
      </c>
      <c r="B570">
        <v>580</v>
      </c>
      <c r="C570" s="130" t="s">
        <v>1166</v>
      </c>
      <c r="D570" s="130">
        <v>580</v>
      </c>
      <c r="E570" s="130" t="s">
        <v>1072</v>
      </c>
      <c r="F570" s="149">
        <f t="shared" si="48"/>
        <v>23.84</v>
      </c>
      <c r="G570" s="130" t="s">
        <v>1073</v>
      </c>
      <c r="H570" s="130">
        <f t="shared" si="49"/>
        <v>1</v>
      </c>
      <c r="I570" s="130" t="s">
        <v>1075</v>
      </c>
      <c r="J570" s="130">
        <f t="shared" si="50"/>
        <v>1</v>
      </c>
      <c r="K570" s="130" t="s">
        <v>1084</v>
      </c>
      <c r="L570" s="130">
        <f t="shared" si="51"/>
        <v>0</v>
      </c>
      <c r="M570" s="130">
        <v>7</v>
      </c>
      <c r="N570" s="130">
        <v>101546.91</v>
      </c>
      <c r="O570" s="3">
        <v>169.46263333333334</v>
      </c>
      <c r="Q570" s="143">
        <f t="shared" si="52"/>
        <v>178.40481588887002</v>
      </c>
      <c r="R570" s="143">
        <f t="shared" si="53"/>
        <v>5.2767872065031529E-2</v>
      </c>
    </row>
    <row r="571" spans="1:18" x14ac:dyDescent="0.35">
      <c r="A571" s="8">
        <v>14172.2970393051</v>
      </c>
      <c r="B571">
        <v>580</v>
      </c>
      <c r="C571" s="130" t="s">
        <v>1166</v>
      </c>
      <c r="D571" s="130">
        <v>580</v>
      </c>
      <c r="E571" s="130" t="s">
        <v>1072</v>
      </c>
      <c r="F571" s="149">
        <f t="shared" si="48"/>
        <v>23.84</v>
      </c>
      <c r="G571" s="130" t="s">
        <v>1073</v>
      </c>
      <c r="H571" s="130">
        <f t="shared" si="49"/>
        <v>1</v>
      </c>
      <c r="I571" s="130" t="s">
        <v>1075</v>
      </c>
      <c r="J571" s="130">
        <f t="shared" si="50"/>
        <v>1</v>
      </c>
      <c r="K571" s="130" t="s">
        <v>1084</v>
      </c>
      <c r="L571" s="130">
        <f t="shared" si="51"/>
        <v>0</v>
      </c>
      <c r="M571" s="130">
        <v>7</v>
      </c>
      <c r="N571" s="130">
        <v>105090.1</v>
      </c>
      <c r="O571" s="3">
        <v>175.42795000000001</v>
      </c>
      <c r="Q571" s="143">
        <f t="shared" si="52"/>
        <v>181.88550163583773</v>
      </c>
      <c r="R571" s="143">
        <f t="shared" si="53"/>
        <v>3.6810278156004905E-2</v>
      </c>
    </row>
    <row r="572" spans="1:18" x14ac:dyDescent="0.35">
      <c r="A572" s="8">
        <v>23954.0527728093</v>
      </c>
      <c r="B572">
        <v>580</v>
      </c>
      <c r="C572" s="130" t="s">
        <v>1166</v>
      </c>
      <c r="D572" s="130">
        <v>580</v>
      </c>
      <c r="E572" s="130" t="s">
        <v>1072</v>
      </c>
      <c r="F572" s="149">
        <f t="shared" si="48"/>
        <v>23.84</v>
      </c>
      <c r="G572" s="130" t="s">
        <v>1073</v>
      </c>
      <c r="H572" s="130">
        <f t="shared" si="49"/>
        <v>1</v>
      </c>
      <c r="I572" s="130" t="s">
        <v>1075</v>
      </c>
      <c r="J572" s="130">
        <f t="shared" si="50"/>
        <v>1</v>
      </c>
      <c r="K572" s="130" t="s">
        <v>1084</v>
      </c>
      <c r="L572" s="130">
        <f t="shared" si="51"/>
        <v>0</v>
      </c>
      <c r="M572" s="130">
        <v>7</v>
      </c>
      <c r="N572" s="130">
        <v>106387.56</v>
      </c>
      <c r="O572" s="3">
        <v>177.6558</v>
      </c>
      <c r="Q572" s="143">
        <f t="shared" si="52"/>
        <v>185.0743877351523</v>
      </c>
      <c r="R572" s="143">
        <f t="shared" si="53"/>
        <v>4.1758207360256705E-2</v>
      </c>
    </row>
    <row r="573" spans="1:18" x14ac:dyDescent="0.35">
      <c r="A573" s="8">
        <v>31081.371963744201</v>
      </c>
      <c r="B573">
        <v>580</v>
      </c>
      <c r="C573" s="130" t="s">
        <v>1166</v>
      </c>
      <c r="D573" s="130">
        <v>580</v>
      </c>
      <c r="E573" s="130" t="s">
        <v>1072</v>
      </c>
      <c r="F573" s="149">
        <f t="shared" si="48"/>
        <v>23.84</v>
      </c>
      <c r="G573" s="130" t="s">
        <v>1073</v>
      </c>
      <c r="H573" s="130">
        <f t="shared" si="49"/>
        <v>1</v>
      </c>
      <c r="I573" s="130" t="s">
        <v>1075</v>
      </c>
      <c r="J573" s="130">
        <f t="shared" si="50"/>
        <v>1</v>
      </c>
      <c r="K573" s="130" t="s">
        <v>1084</v>
      </c>
      <c r="L573" s="130">
        <f t="shared" si="51"/>
        <v>0</v>
      </c>
      <c r="M573" s="130">
        <v>7</v>
      </c>
      <c r="N573" s="130">
        <v>111645.64</v>
      </c>
      <c r="O573" s="3">
        <v>186.45605</v>
      </c>
      <c r="Q573" s="143">
        <f t="shared" si="52"/>
        <v>187.3979183683598</v>
      </c>
      <c r="R573" s="143">
        <f t="shared" si="53"/>
        <v>5.0514229404718947E-3</v>
      </c>
    </row>
    <row r="574" spans="1:18" x14ac:dyDescent="0.35">
      <c r="A574" s="8">
        <v>45016.2336447989</v>
      </c>
      <c r="B574">
        <v>580</v>
      </c>
      <c r="C574" s="130" t="s">
        <v>1166</v>
      </c>
      <c r="D574" s="130">
        <v>580</v>
      </c>
      <c r="E574" s="130" t="s">
        <v>1072</v>
      </c>
      <c r="F574" s="149">
        <f t="shared" si="48"/>
        <v>23.84</v>
      </c>
      <c r="G574" s="130" t="s">
        <v>1073</v>
      </c>
      <c r="H574" s="130">
        <f t="shared" si="49"/>
        <v>1</v>
      </c>
      <c r="I574" s="130" t="s">
        <v>1075</v>
      </c>
      <c r="J574" s="130">
        <f t="shared" si="50"/>
        <v>1</v>
      </c>
      <c r="K574" s="130" t="s">
        <v>1084</v>
      </c>
      <c r="L574" s="130">
        <f t="shared" si="51"/>
        <v>0</v>
      </c>
      <c r="M574" s="130">
        <v>7</v>
      </c>
      <c r="N574" s="130">
        <v>111154.85</v>
      </c>
      <c r="O574" s="3">
        <v>185.56524999999999</v>
      </c>
      <c r="Q574" s="143">
        <f t="shared" si="52"/>
        <v>191.94073132763077</v>
      </c>
      <c r="R574" s="143">
        <f t="shared" si="53"/>
        <v>3.4357086402927228E-2</v>
      </c>
    </row>
    <row r="575" spans="1:18" x14ac:dyDescent="0.35">
      <c r="A575" s="8">
        <v>54061.366139626101</v>
      </c>
      <c r="B575">
        <v>580</v>
      </c>
      <c r="C575" s="130" t="s">
        <v>1166</v>
      </c>
      <c r="D575" s="130">
        <v>580</v>
      </c>
      <c r="E575" s="130" t="s">
        <v>1072</v>
      </c>
      <c r="F575" s="149">
        <f t="shared" si="48"/>
        <v>23.84</v>
      </c>
      <c r="G575" s="130" t="s">
        <v>1073</v>
      </c>
      <c r="H575" s="130">
        <f t="shared" si="49"/>
        <v>1</v>
      </c>
      <c r="I575" s="130" t="s">
        <v>1075</v>
      </c>
      <c r="J575" s="130">
        <f t="shared" si="50"/>
        <v>1</v>
      </c>
      <c r="K575" s="130" t="s">
        <v>1084</v>
      </c>
      <c r="L575" s="130">
        <f t="shared" si="51"/>
        <v>0</v>
      </c>
      <c r="M575" s="130">
        <v>7</v>
      </c>
      <c r="N575" s="130">
        <v>112631.36</v>
      </c>
      <c r="O575" s="3">
        <v>187.93688333333333</v>
      </c>
      <c r="Q575" s="143">
        <f t="shared" si="52"/>
        <v>194.88947571105652</v>
      </c>
      <c r="R575" s="143">
        <f t="shared" si="53"/>
        <v>3.6994294331207822E-2</v>
      </c>
    </row>
    <row r="576" spans="1:18" x14ac:dyDescent="0.35">
      <c r="A576" s="8">
        <v>63550.072249703</v>
      </c>
      <c r="B576">
        <v>580</v>
      </c>
      <c r="C576" s="130" t="s">
        <v>1166</v>
      </c>
      <c r="D576" s="130">
        <v>580</v>
      </c>
      <c r="E576" s="130" t="s">
        <v>1072</v>
      </c>
      <c r="F576" s="149">
        <f t="shared" si="48"/>
        <v>23.84</v>
      </c>
      <c r="G576" s="130" t="s">
        <v>1073</v>
      </c>
      <c r="H576" s="130">
        <f t="shared" si="49"/>
        <v>1</v>
      </c>
      <c r="I576" s="130" t="s">
        <v>1075</v>
      </c>
      <c r="J576" s="130">
        <f t="shared" si="50"/>
        <v>1</v>
      </c>
      <c r="K576" s="130" t="s">
        <v>1084</v>
      </c>
      <c r="L576" s="130">
        <f t="shared" si="51"/>
        <v>0</v>
      </c>
      <c r="M576" s="130">
        <v>7</v>
      </c>
      <c r="N576" s="130">
        <v>115604.09</v>
      </c>
      <c r="O576" s="3">
        <v>193.04791666666668</v>
      </c>
      <c r="Q576" s="143">
        <f t="shared" si="52"/>
        <v>197.98282662261784</v>
      </c>
      <c r="R576" s="143">
        <f t="shared" si="53"/>
        <v>2.5563135003793924E-2</v>
      </c>
    </row>
    <row r="577" spans="1:18" x14ac:dyDescent="0.35">
      <c r="A577" s="8">
        <v>71394.000753582499</v>
      </c>
      <c r="B577">
        <v>580</v>
      </c>
      <c r="C577" s="130" t="s">
        <v>1166</v>
      </c>
      <c r="D577" s="130">
        <v>580</v>
      </c>
      <c r="E577" s="130" t="s">
        <v>1072</v>
      </c>
      <c r="F577" s="149">
        <f t="shared" si="48"/>
        <v>23.84</v>
      </c>
      <c r="G577" s="130" t="s">
        <v>1073</v>
      </c>
      <c r="H577" s="130">
        <f t="shared" si="49"/>
        <v>1</v>
      </c>
      <c r="I577" s="130" t="s">
        <v>1075</v>
      </c>
      <c r="J577" s="130">
        <f t="shared" si="50"/>
        <v>1</v>
      </c>
      <c r="K577" s="130" t="s">
        <v>1084</v>
      </c>
      <c r="L577" s="130">
        <f t="shared" si="51"/>
        <v>0</v>
      </c>
      <c r="M577" s="130">
        <v>7</v>
      </c>
      <c r="N577" s="130">
        <v>114639.73</v>
      </c>
      <c r="O577" s="3">
        <v>191.17748333333336</v>
      </c>
      <c r="Q577" s="143">
        <f t="shared" si="52"/>
        <v>200.53997436291186</v>
      </c>
      <c r="R577" s="143">
        <f t="shared" si="53"/>
        <v>4.8972770570759439E-2</v>
      </c>
    </row>
    <row r="578" spans="1:18" x14ac:dyDescent="0.35">
      <c r="A578" s="8">
        <v>3495.45982983364</v>
      </c>
      <c r="B578">
        <v>580</v>
      </c>
      <c r="C578" s="130" t="s">
        <v>1166</v>
      </c>
      <c r="D578" s="130">
        <v>580</v>
      </c>
      <c r="E578" s="130" t="s">
        <v>1072</v>
      </c>
      <c r="F578" s="149">
        <f t="shared" si="48"/>
        <v>23.84</v>
      </c>
      <c r="G578" s="130" t="s">
        <v>1073</v>
      </c>
      <c r="H578" s="130">
        <f t="shared" si="49"/>
        <v>1</v>
      </c>
      <c r="I578" s="130" t="s">
        <v>1075</v>
      </c>
      <c r="J578" s="130">
        <f t="shared" si="50"/>
        <v>1</v>
      </c>
      <c r="K578" s="130" t="s">
        <v>1083</v>
      </c>
      <c r="L578" s="130">
        <f t="shared" si="51"/>
        <v>1</v>
      </c>
      <c r="M578" s="130">
        <v>7</v>
      </c>
      <c r="N578" s="130">
        <v>100822.32</v>
      </c>
      <c r="O578" s="3">
        <v>168.23478333333333</v>
      </c>
      <c r="Q578" s="143">
        <f t="shared" si="52"/>
        <v>179.17520588887001</v>
      </c>
      <c r="R578" s="143">
        <f t="shared" si="53"/>
        <v>6.5030681163358528E-2</v>
      </c>
    </row>
    <row r="579" spans="1:18" x14ac:dyDescent="0.35">
      <c r="A579" s="8">
        <v>14172.2970393051</v>
      </c>
      <c r="B579">
        <v>580</v>
      </c>
      <c r="C579" s="130" t="s">
        <v>1166</v>
      </c>
      <c r="D579" s="130">
        <v>580</v>
      </c>
      <c r="E579" s="130" t="s">
        <v>1072</v>
      </c>
      <c r="F579" s="149">
        <f t="shared" ref="F579:F642" si="54">IF(E579="LI01",10,23.84)</f>
        <v>23.84</v>
      </c>
      <c r="G579" s="130" t="s">
        <v>1073</v>
      </c>
      <c r="H579" s="130">
        <f t="shared" ref="H579:H642" si="55">IF(G579="ENT01",1,2)</f>
        <v>1</v>
      </c>
      <c r="I579" s="130" t="s">
        <v>1075</v>
      </c>
      <c r="J579" s="130">
        <f t="shared" ref="J579:J642" si="56">IF(I579="ENV01",1,2)</f>
        <v>1</v>
      </c>
      <c r="K579" s="130" t="s">
        <v>1083</v>
      </c>
      <c r="L579" s="130">
        <f t="shared" ref="L579:L642" si="57">IF(K579="ZVDF01",1,0)</f>
        <v>1</v>
      </c>
      <c r="M579" s="130">
        <v>7</v>
      </c>
      <c r="N579" s="130">
        <v>104516.03</v>
      </c>
      <c r="O579" s="3">
        <v>174.43861666666666</v>
      </c>
      <c r="Q579" s="143">
        <f t="shared" ref="Q579:Q642" si="58">IF(C579="Splitao",((43.828+A579*0.000816+F579*0.605+H579*-5.235+J579*-4.785+L579*3.61+3.146*F579+9.07+54.73)*B579+M579*(494.524+B579*0.00184))/B579,(((25.4755+A579*0.00031+F579*0.2864+H579*-0.5815+J579*-1.7506+L579*0.77039)+3.25*F579+9.07+54.73)*B579+M579*(498.3118+A579*0.001326))/B579)</f>
        <v>182.65589163583772</v>
      </c>
      <c r="R579" s="143">
        <f t="shared" ref="R579:R642" si="59">Q579/O579-1</f>
        <v>4.7106971645351825E-2</v>
      </c>
    </row>
    <row r="580" spans="1:18" x14ac:dyDescent="0.35">
      <c r="A580" s="8">
        <v>23954.0527728093</v>
      </c>
      <c r="B580">
        <v>580</v>
      </c>
      <c r="C580" s="130" t="s">
        <v>1166</v>
      </c>
      <c r="D580" s="130">
        <v>580</v>
      </c>
      <c r="E580" s="130" t="s">
        <v>1072</v>
      </c>
      <c r="F580" s="149">
        <f t="shared" si="54"/>
        <v>23.84</v>
      </c>
      <c r="G580" s="130" t="s">
        <v>1073</v>
      </c>
      <c r="H580" s="130">
        <f t="shared" si="55"/>
        <v>1</v>
      </c>
      <c r="I580" s="130" t="s">
        <v>1075</v>
      </c>
      <c r="J580" s="130">
        <f t="shared" si="56"/>
        <v>1</v>
      </c>
      <c r="K580" s="130" t="s">
        <v>1083</v>
      </c>
      <c r="L580" s="130">
        <f t="shared" si="57"/>
        <v>1</v>
      </c>
      <c r="M580" s="130">
        <v>7</v>
      </c>
      <c r="N580" s="130">
        <v>106985.77</v>
      </c>
      <c r="O580" s="3">
        <v>178.64991666666666</v>
      </c>
      <c r="Q580" s="143">
        <f t="shared" si="58"/>
        <v>185.84477773515232</v>
      </c>
      <c r="R580" s="143">
        <f t="shared" si="59"/>
        <v>4.027352042884047E-2</v>
      </c>
    </row>
    <row r="581" spans="1:18" x14ac:dyDescent="0.35">
      <c r="A581" s="8">
        <v>31081.371963744201</v>
      </c>
      <c r="B581">
        <v>580</v>
      </c>
      <c r="C581" s="130" t="s">
        <v>1166</v>
      </c>
      <c r="D581" s="130">
        <v>580</v>
      </c>
      <c r="E581" s="130" t="s">
        <v>1072</v>
      </c>
      <c r="F581" s="149">
        <f t="shared" si="54"/>
        <v>23.84</v>
      </c>
      <c r="G581" s="130" t="s">
        <v>1073</v>
      </c>
      <c r="H581" s="130">
        <f t="shared" si="55"/>
        <v>1</v>
      </c>
      <c r="I581" s="130" t="s">
        <v>1075</v>
      </c>
      <c r="J581" s="130">
        <f t="shared" si="56"/>
        <v>1</v>
      </c>
      <c r="K581" s="130" t="s">
        <v>1083</v>
      </c>
      <c r="L581" s="130">
        <f t="shared" si="57"/>
        <v>1</v>
      </c>
      <c r="M581" s="130">
        <v>7</v>
      </c>
      <c r="N581" s="130">
        <v>113153.54</v>
      </c>
      <c r="O581" s="3">
        <v>189.03465</v>
      </c>
      <c r="Q581" s="143">
        <f t="shared" si="58"/>
        <v>188.16830836835979</v>
      </c>
      <c r="R581" s="143">
        <f t="shared" si="59"/>
        <v>-4.5829779442033702E-3</v>
      </c>
    </row>
    <row r="582" spans="1:18" x14ac:dyDescent="0.35">
      <c r="A582" s="8">
        <v>45016.2336447989</v>
      </c>
      <c r="B582">
        <v>580</v>
      </c>
      <c r="C582" s="130" t="s">
        <v>1166</v>
      </c>
      <c r="D582" s="130">
        <v>580</v>
      </c>
      <c r="E582" s="130" t="s">
        <v>1072</v>
      </c>
      <c r="F582" s="149">
        <f t="shared" si="54"/>
        <v>23.84</v>
      </c>
      <c r="G582" s="130" t="s">
        <v>1073</v>
      </c>
      <c r="H582" s="130">
        <f t="shared" si="55"/>
        <v>1</v>
      </c>
      <c r="I582" s="130" t="s">
        <v>1075</v>
      </c>
      <c r="J582" s="130">
        <f t="shared" si="56"/>
        <v>1</v>
      </c>
      <c r="K582" s="130" t="s">
        <v>1083</v>
      </c>
      <c r="L582" s="130">
        <f t="shared" si="57"/>
        <v>1</v>
      </c>
      <c r="M582" s="130">
        <v>7</v>
      </c>
      <c r="N582" s="130">
        <v>112744.74</v>
      </c>
      <c r="O582" s="3">
        <v>188.2688</v>
      </c>
      <c r="Q582" s="143">
        <f t="shared" si="58"/>
        <v>192.71112132763076</v>
      </c>
      <c r="R582" s="143">
        <f t="shared" si="59"/>
        <v>2.359563203053705E-2</v>
      </c>
    </row>
    <row r="583" spans="1:18" x14ac:dyDescent="0.35">
      <c r="A583" s="8">
        <v>54061.366139626101</v>
      </c>
      <c r="B583">
        <v>580</v>
      </c>
      <c r="C583" s="130" t="s">
        <v>1166</v>
      </c>
      <c r="D583" s="130">
        <v>580</v>
      </c>
      <c r="E583" s="130" t="s">
        <v>1072</v>
      </c>
      <c r="F583" s="149">
        <f t="shared" si="54"/>
        <v>23.84</v>
      </c>
      <c r="G583" s="130" t="s">
        <v>1073</v>
      </c>
      <c r="H583" s="130">
        <f t="shared" si="55"/>
        <v>1</v>
      </c>
      <c r="I583" s="130" t="s">
        <v>1075</v>
      </c>
      <c r="J583" s="130">
        <f t="shared" si="56"/>
        <v>1</v>
      </c>
      <c r="K583" s="130" t="s">
        <v>1083</v>
      </c>
      <c r="L583" s="130">
        <f t="shared" si="57"/>
        <v>1</v>
      </c>
      <c r="M583" s="130">
        <v>7</v>
      </c>
      <c r="N583" s="130">
        <v>115156.21</v>
      </c>
      <c r="O583" s="3">
        <v>192.21241666666666</v>
      </c>
      <c r="Q583" s="143">
        <f t="shared" si="58"/>
        <v>195.65986571105651</v>
      </c>
      <c r="R583" s="143">
        <f t="shared" si="59"/>
        <v>1.7935620935292551E-2</v>
      </c>
    </row>
    <row r="584" spans="1:18" x14ac:dyDescent="0.35">
      <c r="A584" s="8">
        <v>63550.072249703</v>
      </c>
      <c r="B584">
        <v>580</v>
      </c>
      <c r="C584" s="130" t="s">
        <v>1166</v>
      </c>
      <c r="D584" s="130">
        <v>580</v>
      </c>
      <c r="E584" s="130" t="s">
        <v>1072</v>
      </c>
      <c r="F584" s="149">
        <f t="shared" si="54"/>
        <v>23.84</v>
      </c>
      <c r="G584" s="130" t="s">
        <v>1073</v>
      </c>
      <c r="H584" s="130">
        <f t="shared" si="55"/>
        <v>1</v>
      </c>
      <c r="I584" s="130" t="s">
        <v>1075</v>
      </c>
      <c r="J584" s="130">
        <f t="shared" si="56"/>
        <v>1</v>
      </c>
      <c r="K584" s="130" t="s">
        <v>1083</v>
      </c>
      <c r="L584" s="130">
        <f t="shared" si="57"/>
        <v>1</v>
      </c>
      <c r="M584" s="130">
        <v>7</v>
      </c>
      <c r="N584" s="130">
        <v>119678.75</v>
      </c>
      <c r="O584" s="3">
        <v>199.99754999999999</v>
      </c>
      <c r="Q584" s="143">
        <f t="shared" si="58"/>
        <v>198.75321662261783</v>
      </c>
      <c r="R584" s="143">
        <f t="shared" si="59"/>
        <v>-6.2217431032638437E-3</v>
      </c>
    </row>
    <row r="585" spans="1:18" x14ac:dyDescent="0.35">
      <c r="A585" s="8">
        <v>71394.000753582499</v>
      </c>
      <c r="B585">
        <v>580</v>
      </c>
      <c r="C585" s="130" t="s">
        <v>1166</v>
      </c>
      <c r="D585" s="130">
        <v>580</v>
      </c>
      <c r="E585" s="130" t="s">
        <v>1072</v>
      </c>
      <c r="F585" s="149">
        <f t="shared" si="54"/>
        <v>23.84</v>
      </c>
      <c r="G585" s="130" t="s">
        <v>1073</v>
      </c>
      <c r="H585" s="130">
        <f t="shared" si="55"/>
        <v>1</v>
      </c>
      <c r="I585" s="130" t="s">
        <v>1075</v>
      </c>
      <c r="J585" s="130">
        <f t="shared" si="56"/>
        <v>1</v>
      </c>
      <c r="K585" s="130" t="s">
        <v>1083</v>
      </c>
      <c r="L585" s="130">
        <f t="shared" si="57"/>
        <v>1</v>
      </c>
      <c r="M585" s="130">
        <v>7</v>
      </c>
      <c r="N585" s="130">
        <v>118632.03</v>
      </c>
      <c r="O585" s="3">
        <v>197.97020000000001</v>
      </c>
      <c r="Q585" s="143">
        <f t="shared" si="58"/>
        <v>201.31036436291186</v>
      </c>
      <c r="R585" s="143">
        <f t="shared" si="59"/>
        <v>1.6872056314090944E-2</v>
      </c>
    </row>
    <row r="586" spans="1:18" x14ac:dyDescent="0.35">
      <c r="A586" s="8">
        <v>3495.45982983364</v>
      </c>
      <c r="B586">
        <v>580</v>
      </c>
      <c r="C586" s="130" t="s">
        <v>1166</v>
      </c>
      <c r="D586" s="130">
        <v>580</v>
      </c>
      <c r="E586" s="130" t="s">
        <v>1072</v>
      </c>
      <c r="F586" s="149">
        <f t="shared" si="54"/>
        <v>23.84</v>
      </c>
      <c r="G586" s="130" t="s">
        <v>1073</v>
      </c>
      <c r="H586" s="130">
        <f t="shared" si="55"/>
        <v>1</v>
      </c>
      <c r="I586" s="130" t="s">
        <v>1075</v>
      </c>
      <c r="J586" s="130">
        <f t="shared" si="56"/>
        <v>1</v>
      </c>
      <c r="K586" s="130" t="s">
        <v>1084</v>
      </c>
      <c r="L586" s="130">
        <f t="shared" si="57"/>
        <v>0</v>
      </c>
      <c r="M586" s="130">
        <v>7</v>
      </c>
      <c r="N586" s="130">
        <v>101834.35</v>
      </c>
      <c r="O586" s="3">
        <v>169.9144</v>
      </c>
      <c r="Q586" s="143">
        <f t="shared" si="58"/>
        <v>178.40481588887002</v>
      </c>
      <c r="R586" s="143">
        <f t="shared" si="59"/>
        <v>4.9968783627932778E-2</v>
      </c>
    </row>
    <row r="587" spans="1:18" x14ac:dyDescent="0.35">
      <c r="A587" s="8">
        <v>14172.2970393051</v>
      </c>
      <c r="B587">
        <v>580</v>
      </c>
      <c r="C587" s="130" t="s">
        <v>1166</v>
      </c>
      <c r="D587" s="130">
        <v>580</v>
      </c>
      <c r="E587" s="130" t="s">
        <v>1072</v>
      </c>
      <c r="F587" s="149">
        <f t="shared" si="54"/>
        <v>23.84</v>
      </c>
      <c r="G587" s="130" t="s">
        <v>1073</v>
      </c>
      <c r="H587" s="130">
        <f t="shared" si="55"/>
        <v>1</v>
      </c>
      <c r="I587" s="130" t="s">
        <v>1075</v>
      </c>
      <c r="J587" s="130">
        <f t="shared" si="56"/>
        <v>1</v>
      </c>
      <c r="K587" s="130" t="s">
        <v>1084</v>
      </c>
      <c r="L587" s="130">
        <f t="shared" si="57"/>
        <v>0</v>
      </c>
      <c r="M587" s="130">
        <v>7</v>
      </c>
      <c r="N587" s="130">
        <v>105321.67</v>
      </c>
      <c r="O587" s="3">
        <v>175.79509999999999</v>
      </c>
      <c r="Q587" s="143">
        <f t="shared" si="58"/>
        <v>181.88550163583773</v>
      </c>
      <c r="R587" s="143">
        <f t="shared" si="59"/>
        <v>3.4644888485729997E-2</v>
      </c>
    </row>
    <row r="588" spans="1:18" x14ac:dyDescent="0.35">
      <c r="A588" s="8">
        <v>23954.0527728093</v>
      </c>
      <c r="B588">
        <v>580</v>
      </c>
      <c r="C588" s="130" t="s">
        <v>1166</v>
      </c>
      <c r="D588" s="130">
        <v>580</v>
      </c>
      <c r="E588" s="130" t="s">
        <v>1072</v>
      </c>
      <c r="F588" s="149">
        <f t="shared" si="54"/>
        <v>23.84</v>
      </c>
      <c r="G588" s="130" t="s">
        <v>1073</v>
      </c>
      <c r="H588" s="130">
        <f t="shared" si="55"/>
        <v>1</v>
      </c>
      <c r="I588" s="130" t="s">
        <v>1075</v>
      </c>
      <c r="J588" s="130">
        <f t="shared" si="56"/>
        <v>1</v>
      </c>
      <c r="K588" s="130" t="s">
        <v>1084</v>
      </c>
      <c r="L588" s="130">
        <f t="shared" si="57"/>
        <v>0</v>
      </c>
      <c r="M588" s="130">
        <v>7</v>
      </c>
      <c r="N588" s="130">
        <v>106725.02</v>
      </c>
      <c r="O588" s="3">
        <v>178.19578333333334</v>
      </c>
      <c r="Q588" s="143">
        <f t="shared" si="58"/>
        <v>185.0743877351523</v>
      </c>
      <c r="R588" s="143">
        <f t="shared" si="59"/>
        <v>3.8601387042654256E-2</v>
      </c>
    </row>
    <row r="589" spans="1:18" x14ac:dyDescent="0.35">
      <c r="A589" s="8">
        <v>31081.371963744201</v>
      </c>
      <c r="B589">
        <v>580</v>
      </c>
      <c r="C589" s="130" t="s">
        <v>1166</v>
      </c>
      <c r="D589" s="130">
        <v>580</v>
      </c>
      <c r="E589" s="130" t="s">
        <v>1072</v>
      </c>
      <c r="F589" s="149">
        <f t="shared" si="54"/>
        <v>23.84</v>
      </c>
      <c r="G589" s="130" t="s">
        <v>1073</v>
      </c>
      <c r="H589" s="130">
        <f t="shared" si="55"/>
        <v>1</v>
      </c>
      <c r="I589" s="130" t="s">
        <v>1075</v>
      </c>
      <c r="J589" s="130">
        <f t="shared" si="56"/>
        <v>1</v>
      </c>
      <c r="K589" s="130" t="s">
        <v>1084</v>
      </c>
      <c r="L589" s="130">
        <f t="shared" si="57"/>
        <v>0</v>
      </c>
      <c r="M589" s="130">
        <v>7</v>
      </c>
      <c r="N589" s="130">
        <v>112046.12</v>
      </c>
      <c r="O589" s="3">
        <v>187.1071</v>
      </c>
      <c r="Q589" s="143">
        <f t="shared" si="58"/>
        <v>187.3979183683598</v>
      </c>
      <c r="R589" s="143">
        <f t="shared" si="59"/>
        <v>1.5542882571522032E-3</v>
      </c>
    </row>
    <row r="590" spans="1:18" x14ac:dyDescent="0.35">
      <c r="A590" s="8">
        <v>45016.2336447989</v>
      </c>
      <c r="B590">
        <v>580</v>
      </c>
      <c r="C590" s="130" t="s">
        <v>1166</v>
      </c>
      <c r="D590" s="130">
        <v>580</v>
      </c>
      <c r="E590" s="130" t="s">
        <v>1072</v>
      </c>
      <c r="F590" s="149">
        <f t="shared" si="54"/>
        <v>23.84</v>
      </c>
      <c r="G590" s="130" t="s">
        <v>1073</v>
      </c>
      <c r="H590" s="130">
        <f t="shared" si="55"/>
        <v>1</v>
      </c>
      <c r="I590" s="130" t="s">
        <v>1075</v>
      </c>
      <c r="J590" s="130">
        <f t="shared" si="56"/>
        <v>1</v>
      </c>
      <c r="K590" s="130" t="s">
        <v>1084</v>
      </c>
      <c r="L590" s="130">
        <f t="shared" si="57"/>
        <v>0</v>
      </c>
      <c r="M590" s="130">
        <v>7</v>
      </c>
      <c r="N590" s="130">
        <v>111495.22</v>
      </c>
      <c r="O590" s="3">
        <v>186.10413333333332</v>
      </c>
      <c r="Q590" s="143">
        <f t="shared" si="58"/>
        <v>191.94073132763077</v>
      </c>
      <c r="R590" s="143">
        <f t="shared" si="59"/>
        <v>3.136200088497465E-2</v>
      </c>
    </row>
    <row r="591" spans="1:18" x14ac:dyDescent="0.35">
      <c r="A591" s="8">
        <v>54061.366139626101</v>
      </c>
      <c r="B591">
        <v>580</v>
      </c>
      <c r="C591" s="130" t="s">
        <v>1166</v>
      </c>
      <c r="D591" s="130">
        <v>580</v>
      </c>
      <c r="E591" s="130" t="s">
        <v>1072</v>
      </c>
      <c r="F591" s="149">
        <f t="shared" si="54"/>
        <v>23.84</v>
      </c>
      <c r="G591" s="130" t="s">
        <v>1073</v>
      </c>
      <c r="H591" s="130">
        <f t="shared" si="55"/>
        <v>1</v>
      </c>
      <c r="I591" s="130" t="s">
        <v>1075</v>
      </c>
      <c r="J591" s="130">
        <f t="shared" si="56"/>
        <v>1</v>
      </c>
      <c r="K591" s="130" t="s">
        <v>1084</v>
      </c>
      <c r="L591" s="130">
        <f t="shared" si="57"/>
        <v>0</v>
      </c>
      <c r="M591" s="130">
        <v>7</v>
      </c>
      <c r="N591" s="130">
        <v>113029.51</v>
      </c>
      <c r="O591" s="3">
        <v>188.56715</v>
      </c>
      <c r="Q591" s="143">
        <f t="shared" si="58"/>
        <v>194.88947571105652</v>
      </c>
      <c r="R591" s="143">
        <f t="shared" si="59"/>
        <v>3.3528245566932124E-2</v>
      </c>
    </row>
    <row r="592" spans="1:18" x14ac:dyDescent="0.35">
      <c r="A592" s="8">
        <v>63550.072249703</v>
      </c>
      <c r="B592">
        <v>580</v>
      </c>
      <c r="C592" s="130" t="s">
        <v>1166</v>
      </c>
      <c r="D592" s="130">
        <v>580</v>
      </c>
      <c r="E592" s="130" t="s">
        <v>1072</v>
      </c>
      <c r="F592" s="149">
        <f t="shared" si="54"/>
        <v>23.84</v>
      </c>
      <c r="G592" s="130" t="s">
        <v>1073</v>
      </c>
      <c r="H592" s="130">
        <f t="shared" si="55"/>
        <v>1</v>
      </c>
      <c r="I592" s="130" t="s">
        <v>1075</v>
      </c>
      <c r="J592" s="130">
        <f t="shared" si="56"/>
        <v>1</v>
      </c>
      <c r="K592" s="130" t="s">
        <v>1084</v>
      </c>
      <c r="L592" s="130">
        <f t="shared" si="57"/>
        <v>0</v>
      </c>
      <c r="M592" s="130">
        <v>7</v>
      </c>
      <c r="N592" s="130">
        <v>116445.65</v>
      </c>
      <c r="O592" s="3">
        <v>194.42445000000001</v>
      </c>
      <c r="Q592" s="143">
        <f t="shared" si="58"/>
        <v>197.98282662261784</v>
      </c>
      <c r="R592" s="143">
        <f t="shared" si="59"/>
        <v>1.8302104609877246E-2</v>
      </c>
    </row>
    <row r="593" spans="1:18" x14ac:dyDescent="0.35">
      <c r="A593" s="8">
        <v>71394.000753582499</v>
      </c>
      <c r="B593">
        <v>580</v>
      </c>
      <c r="C593" s="130" t="s">
        <v>1166</v>
      </c>
      <c r="D593" s="130">
        <v>580</v>
      </c>
      <c r="E593" s="130" t="s">
        <v>1072</v>
      </c>
      <c r="F593" s="149">
        <f t="shared" si="54"/>
        <v>23.84</v>
      </c>
      <c r="G593" s="130" t="s">
        <v>1073</v>
      </c>
      <c r="H593" s="130">
        <f t="shared" si="55"/>
        <v>1</v>
      </c>
      <c r="I593" s="130" t="s">
        <v>1075</v>
      </c>
      <c r="J593" s="130">
        <f t="shared" si="56"/>
        <v>1</v>
      </c>
      <c r="K593" s="130" t="s">
        <v>1084</v>
      </c>
      <c r="L593" s="130">
        <f t="shared" si="57"/>
        <v>0</v>
      </c>
      <c r="M593" s="130">
        <v>7</v>
      </c>
      <c r="N593" s="130">
        <v>115241.60000000001</v>
      </c>
      <c r="O593" s="3">
        <v>192.17108333333331</v>
      </c>
      <c r="Q593" s="143">
        <f t="shared" si="58"/>
        <v>200.53997436291186</v>
      </c>
      <c r="R593" s="143">
        <f t="shared" si="59"/>
        <v>4.3549169231991813E-2</v>
      </c>
    </row>
    <row r="594" spans="1:18" x14ac:dyDescent="0.35">
      <c r="A594" s="8">
        <v>3495.45982983364</v>
      </c>
      <c r="B594">
        <v>580</v>
      </c>
      <c r="C594" s="130" t="s">
        <v>1166</v>
      </c>
      <c r="D594" s="130">
        <v>580</v>
      </c>
      <c r="E594" s="130" t="s">
        <v>1072</v>
      </c>
      <c r="F594" s="149">
        <f t="shared" si="54"/>
        <v>23.84</v>
      </c>
      <c r="G594" s="130" t="s">
        <v>1073</v>
      </c>
      <c r="H594" s="130">
        <f t="shared" si="55"/>
        <v>1</v>
      </c>
      <c r="I594" s="130" t="s">
        <v>1075</v>
      </c>
      <c r="J594" s="130">
        <f t="shared" si="56"/>
        <v>1</v>
      </c>
      <c r="K594" s="130" t="s">
        <v>1083</v>
      </c>
      <c r="L594" s="130">
        <f t="shared" si="57"/>
        <v>1</v>
      </c>
      <c r="M594" s="130">
        <v>7</v>
      </c>
      <c r="N594" s="130">
        <v>100963.58</v>
      </c>
      <c r="O594" s="3">
        <v>168.48978333333332</v>
      </c>
      <c r="Q594" s="143">
        <f t="shared" si="58"/>
        <v>179.17520588887001</v>
      </c>
      <c r="R594" s="143">
        <f t="shared" si="59"/>
        <v>6.3418815931391537E-2</v>
      </c>
    </row>
    <row r="595" spans="1:18" x14ac:dyDescent="0.35">
      <c r="A595" s="8">
        <v>14172.2970393051</v>
      </c>
      <c r="B595">
        <v>580</v>
      </c>
      <c r="C595" s="130" t="s">
        <v>1166</v>
      </c>
      <c r="D595" s="130">
        <v>580</v>
      </c>
      <c r="E595" s="130" t="s">
        <v>1072</v>
      </c>
      <c r="F595" s="149">
        <f t="shared" si="54"/>
        <v>23.84</v>
      </c>
      <c r="G595" s="130" t="s">
        <v>1073</v>
      </c>
      <c r="H595" s="130">
        <f t="shared" si="55"/>
        <v>1</v>
      </c>
      <c r="I595" s="130" t="s">
        <v>1075</v>
      </c>
      <c r="J595" s="130">
        <f t="shared" si="56"/>
        <v>1</v>
      </c>
      <c r="K595" s="130" t="s">
        <v>1083</v>
      </c>
      <c r="L595" s="130">
        <f t="shared" si="57"/>
        <v>1</v>
      </c>
      <c r="M595" s="130">
        <v>7</v>
      </c>
      <c r="N595" s="130">
        <v>104661.52</v>
      </c>
      <c r="O595" s="3">
        <v>174.6917</v>
      </c>
      <c r="Q595" s="143">
        <f t="shared" si="58"/>
        <v>182.65589163583772</v>
      </c>
      <c r="R595" s="143">
        <f t="shared" si="59"/>
        <v>4.5589983014864055E-2</v>
      </c>
    </row>
    <row r="596" spans="1:18" x14ac:dyDescent="0.35">
      <c r="A596" s="8">
        <v>23954.0527728093</v>
      </c>
      <c r="B596">
        <v>580</v>
      </c>
      <c r="C596" s="130" t="s">
        <v>1166</v>
      </c>
      <c r="D596" s="130">
        <v>580</v>
      </c>
      <c r="E596" s="130" t="s">
        <v>1072</v>
      </c>
      <c r="F596" s="149">
        <f t="shared" si="54"/>
        <v>23.84</v>
      </c>
      <c r="G596" s="130" t="s">
        <v>1073</v>
      </c>
      <c r="H596" s="130">
        <f t="shared" si="55"/>
        <v>1</v>
      </c>
      <c r="I596" s="130" t="s">
        <v>1075</v>
      </c>
      <c r="J596" s="130">
        <f t="shared" si="56"/>
        <v>1</v>
      </c>
      <c r="K596" s="130" t="s">
        <v>1083</v>
      </c>
      <c r="L596" s="130">
        <f t="shared" si="57"/>
        <v>1</v>
      </c>
      <c r="M596" s="130">
        <v>7</v>
      </c>
      <c r="N596" s="130">
        <v>107196.82</v>
      </c>
      <c r="O596" s="3">
        <v>179.02540000000002</v>
      </c>
      <c r="Q596" s="143">
        <f t="shared" si="58"/>
        <v>185.84477773515232</v>
      </c>
      <c r="R596" s="143">
        <f t="shared" si="59"/>
        <v>3.8091677131581791E-2</v>
      </c>
    </row>
    <row r="597" spans="1:18" x14ac:dyDescent="0.35">
      <c r="A597" s="8">
        <v>31081.371963744201</v>
      </c>
      <c r="B597">
        <v>580</v>
      </c>
      <c r="C597" s="130" t="s">
        <v>1166</v>
      </c>
      <c r="D597" s="130">
        <v>580</v>
      </c>
      <c r="E597" s="130" t="s">
        <v>1072</v>
      </c>
      <c r="F597" s="149">
        <f t="shared" si="54"/>
        <v>23.84</v>
      </c>
      <c r="G597" s="130" t="s">
        <v>1073</v>
      </c>
      <c r="H597" s="130">
        <f t="shared" si="55"/>
        <v>1</v>
      </c>
      <c r="I597" s="130" t="s">
        <v>1075</v>
      </c>
      <c r="J597" s="130">
        <f t="shared" si="56"/>
        <v>1</v>
      </c>
      <c r="K597" s="130" t="s">
        <v>1083</v>
      </c>
      <c r="L597" s="130">
        <f t="shared" si="57"/>
        <v>1</v>
      </c>
      <c r="M597" s="130">
        <v>7</v>
      </c>
      <c r="N597" s="130">
        <v>113391.18</v>
      </c>
      <c r="O597" s="3">
        <v>189.45411666666666</v>
      </c>
      <c r="Q597" s="143">
        <f t="shared" si="58"/>
        <v>188.16830836835979</v>
      </c>
      <c r="R597" s="143">
        <f t="shared" si="59"/>
        <v>-6.7869113689895677E-3</v>
      </c>
    </row>
    <row r="598" spans="1:18" x14ac:dyDescent="0.35">
      <c r="A598" s="8">
        <v>45016.2336447989</v>
      </c>
      <c r="B598">
        <v>580</v>
      </c>
      <c r="C598" s="130" t="s">
        <v>1166</v>
      </c>
      <c r="D598" s="130">
        <v>580</v>
      </c>
      <c r="E598" s="130" t="s">
        <v>1072</v>
      </c>
      <c r="F598" s="149">
        <f t="shared" si="54"/>
        <v>23.84</v>
      </c>
      <c r="G598" s="130" t="s">
        <v>1073</v>
      </c>
      <c r="H598" s="130">
        <f t="shared" si="55"/>
        <v>1</v>
      </c>
      <c r="I598" s="130" t="s">
        <v>1075</v>
      </c>
      <c r="J598" s="130">
        <f t="shared" si="56"/>
        <v>1</v>
      </c>
      <c r="K598" s="130" t="s">
        <v>1083</v>
      </c>
      <c r="L598" s="130">
        <f t="shared" si="57"/>
        <v>1</v>
      </c>
      <c r="M598" s="130">
        <v>7</v>
      </c>
      <c r="N598" s="130">
        <v>113035.77</v>
      </c>
      <c r="O598" s="3">
        <v>188.76348333333334</v>
      </c>
      <c r="Q598" s="143">
        <f t="shared" si="58"/>
        <v>192.71112132763076</v>
      </c>
      <c r="R598" s="143">
        <f t="shared" si="59"/>
        <v>2.0913144452448851E-2</v>
      </c>
    </row>
    <row r="599" spans="1:18" x14ac:dyDescent="0.35">
      <c r="A599" s="8">
        <v>54061.366139626101</v>
      </c>
      <c r="B599">
        <v>580</v>
      </c>
      <c r="C599" s="130" t="s">
        <v>1166</v>
      </c>
      <c r="D599" s="130">
        <v>580</v>
      </c>
      <c r="E599" s="130" t="s">
        <v>1072</v>
      </c>
      <c r="F599" s="149">
        <f t="shared" si="54"/>
        <v>23.84</v>
      </c>
      <c r="G599" s="130" t="s">
        <v>1073</v>
      </c>
      <c r="H599" s="130">
        <f t="shared" si="55"/>
        <v>1</v>
      </c>
      <c r="I599" s="130" t="s">
        <v>1075</v>
      </c>
      <c r="J599" s="130">
        <f t="shared" si="56"/>
        <v>1</v>
      </c>
      <c r="K599" s="130" t="s">
        <v>1083</v>
      </c>
      <c r="L599" s="130">
        <f t="shared" si="57"/>
        <v>1</v>
      </c>
      <c r="M599" s="130">
        <v>7</v>
      </c>
      <c r="N599" s="130">
        <v>115579.6</v>
      </c>
      <c r="O599" s="3">
        <v>192.94941666666665</v>
      </c>
      <c r="Q599" s="143">
        <f t="shared" si="58"/>
        <v>195.65986571105651</v>
      </c>
      <c r="R599" s="143">
        <f t="shared" si="59"/>
        <v>1.4047459127965789E-2</v>
      </c>
    </row>
    <row r="600" spans="1:18" x14ac:dyDescent="0.35">
      <c r="A600" s="8">
        <v>63550.072249703</v>
      </c>
      <c r="B600">
        <v>580</v>
      </c>
      <c r="C600" s="130" t="s">
        <v>1166</v>
      </c>
      <c r="D600" s="130">
        <v>580</v>
      </c>
      <c r="E600" s="130" t="s">
        <v>1072</v>
      </c>
      <c r="F600" s="149">
        <f t="shared" si="54"/>
        <v>23.84</v>
      </c>
      <c r="G600" s="130" t="s">
        <v>1073</v>
      </c>
      <c r="H600" s="130">
        <f t="shared" si="55"/>
        <v>1</v>
      </c>
      <c r="I600" s="130" t="s">
        <v>1075</v>
      </c>
      <c r="J600" s="130">
        <f t="shared" si="56"/>
        <v>1</v>
      </c>
      <c r="K600" s="130" t="s">
        <v>1083</v>
      </c>
      <c r="L600" s="130">
        <f t="shared" si="57"/>
        <v>1</v>
      </c>
      <c r="M600" s="130">
        <v>7</v>
      </c>
      <c r="N600" s="130">
        <v>120309.52</v>
      </c>
      <c r="O600" s="3">
        <v>201.10899999999998</v>
      </c>
      <c r="Q600" s="143">
        <f t="shared" si="58"/>
        <v>198.75321662261783</v>
      </c>
      <c r="R600" s="143">
        <f t="shared" si="59"/>
        <v>-1.1713962962284885E-2</v>
      </c>
    </row>
    <row r="601" spans="1:18" x14ac:dyDescent="0.35">
      <c r="A601" s="8">
        <v>71394.000753582499</v>
      </c>
      <c r="B601">
        <v>580</v>
      </c>
      <c r="C601" s="130" t="s">
        <v>1166</v>
      </c>
      <c r="D601" s="130">
        <v>580</v>
      </c>
      <c r="E601" s="130" t="s">
        <v>1072</v>
      </c>
      <c r="F601" s="149">
        <f t="shared" si="54"/>
        <v>23.84</v>
      </c>
      <c r="G601" s="130" t="s">
        <v>1073</v>
      </c>
      <c r="H601" s="130">
        <f t="shared" si="55"/>
        <v>1</v>
      </c>
      <c r="I601" s="130" t="s">
        <v>1075</v>
      </c>
      <c r="J601" s="130">
        <f t="shared" si="56"/>
        <v>1</v>
      </c>
      <c r="K601" s="130" t="s">
        <v>1083</v>
      </c>
      <c r="L601" s="130">
        <f t="shared" si="57"/>
        <v>1</v>
      </c>
      <c r="M601" s="130">
        <v>7</v>
      </c>
      <c r="N601" s="130">
        <v>118668.3</v>
      </c>
      <c r="O601" s="3">
        <v>198.05103333333332</v>
      </c>
      <c r="Q601" s="143">
        <f t="shared" si="58"/>
        <v>201.31036436291186</v>
      </c>
      <c r="R601" s="143">
        <f t="shared" si="59"/>
        <v>1.6457026124639507E-2</v>
      </c>
    </row>
    <row r="602" spans="1:18" x14ac:dyDescent="0.35">
      <c r="A602" s="8">
        <v>3495.45982983364</v>
      </c>
      <c r="B602">
        <v>580</v>
      </c>
      <c r="C602" s="130" t="s">
        <v>1166</v>
      </c>
      <c r="D602" s="130">
        <v>580</v>
      </c>
      <c r="E602" s="130" t="s">
        <v>1072</v>
      </c>
      <c r="F602" s="149">
        <f t="shared" si="54"/>
        <v>23.84</v>
      </c>
      <c r="G602" s="130" t="s">
        <v>1073</v>
      </c>
      <c r="H602" s="130">
        <f t="shared" si="55"/>
        <v>1</v>
      </c>
      <c r="I602" s="130" t="s">
        <v>1075</v>
      </c>
      <c r="J602" s="130">
        <f t="shared" si="56"/>
        <v>1</v>
      </c>
      <c r="K602" s="130" t="s">
        <v>1084</v>
      </c>
      <c r="L602" s="130">
        <f t="shared" si="57"/>
        <v>0</v>
      </c>
      <c r="M602" s="130">
        <v>7</v>
      </c>
      <c r="N602" s="130">
        <v>101991.39</v>
      </c>
      <c r="O602" s="3">
        <v>170.19110000000001</v>
      </c>
      <c r="Q602" s="143">
        <f t="shared" si="58"/>
        <v>178.40481588887002</v>
      </c>
      <c r="R602" s="143">
        <f t="shared" si="59"/>
        <v>4.8261723961300129E-2</v>
      </c>
    </row>
    <row r="603" spans="1:18" x14ac:dyDescent="0.35">
      <c r="A603" s="8">
        <v>14172.2970393051</v>
      </c>
      <c r="B603">
        <v>580</v>
      </c>
      <c r="C603" s="130" t="s">
        <v>1166</v>
      </c>
      <c r="D603" s="130">
        <v>580</v>
      </c>
      <c r="E603" s="130" t="s">
        <v>1072</v>
      </c>
      <c r="F603" s="149">
        <f t="shared" si="54"/>
        <v>23.84</v>
      </c>
      <c r="G603" s="130" t="s">
        <v>1073</v>
      </c>
      <c r="H603" s="130">
        <f t="shared" si="55"/>
        <v>1</v>
      </c>
      <c r="I603" s="130" t="s">
        <v>1075</v>
      </c>
      <c r="J603" s="130">
        <f t="shared" si="56"/>
        <v>1</v>
      </c>
      <c r="K603" s="130" t="s">
        <v>1084</v>
      </c>
      <c r="L603" s="130">
        <f t="shared" si="57"/>
        <v>0</v>
      </c>
      <c r="M603" s="130">
        <v>7</v>
      </c>
      <c r="N603" s="130">
        <v>105459.88</v>
      </c>
      <c r="O603" s="3">
        <v>176.0393</v>
      </c>
      <c r="Q603" s="143">
        <f t="shared" si="58"/>
        <v>181.88550163583773</v>
      </c>
      <c r="R603" s="143">
        <f t="shared" si="59"/>
        <v>3.3209639187600226E-2</v>
      </c>
    </row>
    <row r="604" spans="1:18" x14ac:dyDescent="0.35">
      <c r="A604" s="8">
        <v>23954.0527728093</v>
      </c>
      <c r="B604">
        <v>580</v>
      </c>
      <c r="C604" s="130" t="s">
        <v>1166</v>
      </c>
      <c r="D604" s="130">
        <v>580</v>
      </c>
      <c r="E604" s="130" t="s">
        <v>1072</v>
      </c>
      <c r="F604" s="149">
        <f t="shared" si="54"/>
        <v>23.84</v>
      </c>
      <c r="G604" s="130" t="s">
        <v>1073</v>
      </c>
      <c r="H604" s="130">
        <f t="shared" si="55"/>
        <v>1</v>
      </c>
      <c r="I604" s="130" t="s">
        <v>1075</v>
      </c>
      <c r="J604" s="130">
        <f t="shared" si="56"/>
        <v>1</v>
      </c>
      <c r="K604" s="130" t="s">
        <v>1084</v>
      </c>
      <c r="L604" s="130">
        <f t="shared" si="57"/>
        <v>0</v>
      </c>
      <c r="M604" s="130">
        <v>7</v>
      </c>
      <c r="N604" s="130">
        <v>106922.47</v>
      </c>
      <c r="O604" s="3">
        <v>178.54528333333334</v>
      </c>
      <c r="Q604" s="143">
        <f t="shared" si="58"/>
        <v>185.0743877351523</v>
      </c>
      <c r="R604" s="143">
        <f t="shared" si="59"/>
        <v>3.6568338742555939E-2</v>
      </c>
    </row>
    <row r="605" spans="1:18" x14ac:dyDescent="0.35">
      <c r="A605" s="8">
        <v>31081.371963744201</v>
      </c>
      <c r="B605">
        <v>580</v>
      </c>
      <c r="C605" s="130" t="s">
        <v>1166</v>
      </c>
      <c r="D605" s="130">
        <v>580</v>
      </c>
      <c r="E605" s="130" t="s">
        <v>1072</v>
      </c>
      <c r="F605" s="149">
        <f t="shared" si="54"/>
        <v>23.84</v>
      </c>
      <c r="G605" s="130" t="s">
        <v>1073</v>
      </c>
      <c r="H605" s="130">
        <f t="shared" si="55"/>
        <v>1</v>
      </c>
      <c r="I605" s="130" t="s">
        <v>1075</v>
      </c>
      <c r="J605" s="130">
        <f t="shared" si="56"/>
        <v>1</v>
      </c>
      <c r="K605" s="130" t="s">
        <v>1084</v>
      </c>
      <c r="L605" s="130">
        <f t="shared" si="57"/>
        <v>0</v>
      </c>
      <c r="M605" s="130">
        <v>7</v>
      </c>
      <c r="N605" s="130">
        <v>112261.19</v>
      </c>
      <c r="O605" s="3">
        <v>187.48423333333332</v>
      </c>
      <c r="Q605" s="143">
        <f t="shared" si="58"/>
        <v>187.3979183683598</v>
      </c>
      <c r="R605" s="143">
        <f t="shared" si="59"/>
        <v>-4.6038519313817972E-4</v>
      </c>
    </row>
    <row r="606" spans="1:18" x14ac:dyDescent="0.35">
      <c r="A606" s="8">
        <v>45016.2336447989</v>
      </c>
      <c r="B606">
        <v>580</v>
      </c>
      <c r="C606" s="130" t="s">
        <v>1166</v>
      </c>
      <c r="D606" s="130">
        <v>580</v>
      </c>
      <c r="E606" s="130" t="s">
        <v>1072</v>
      </c>
      <c r="F606" s="149">
        <f t="shared" si="54"/>
        <v>23.84</v>
      </c>
      <c r="G606" s="130" t="s">
        <v>1073</v>
      </c>
      <c r="H606" s="130">
        <f t="shared" si="55"/>
        <v>1</v>
      </c>
      <c r="I606" s="130" t="s">
        <v>1075</v>
      </c>
      <c r="J606" s="130">
        <f t="shared" si="56"/>
        <v>1</v>
      </c>
      <c r="K606" s="130" t="s">
        <v>1084</v>
      </c>
      <c r="L606" s="130">
        <f t="shared" si="57"/>
        <v>0</v>
      </c>
      <c r="M606" s="130">
        <v>7</v>
      </c>
      <c r="N606" s="130">
        <v>111741.45</v>
      </c>
      <c r="O606" s="3">
        <v>186.5256</v>
      </c>
      <c r="Q606" s="143">
        <f t="shared" si="58"/>
        <v>191.94073132763077</v>
      </c>
      <c r="R606" s="143">
        <f t="shared" si="59"/>
        <v>2.9031571685767421E-2</v>
      </c>
    </row>
    <row r="607" spans="1:18" x14ac:dyDescent="0.35">
      <c r="A607" s="8">
        <v>54061.366139626101</v>
      </c>
      <c r="B607">
        <v>580</v>
      </c>
      <c r="C607" s="130" t="s">
        <v>1166</v>
      </c>
      <c r="D607" s="130">
        <v>580</v>
      </c>
      <c r="E607" s="130" t="s">
        <v>1072</v>
      </c>
      <c r="F607" s="149">
        <f t="shared" si="54"/>
        <v>23.84</v>
      </c>
      <c r="G607" s="130" t="s">
        <v>1073</v>
      </c>
      <c r="H607" s="130">
        <f t="shared" si="55"/>
        <v>1</v>
      </c>
      <c r="I607" s="130" t="s">
        <v>1075</v>
      </c>
      <c r="J607" s="130">
        <f t="shared" si="56"/>
        <v>1</v>
      </c>
      <c r="K607" s="130" t="s">
        <v>1084</v>
      </c>
      <c r="L607" s="130">
        <f t="shared" si="57"/>
        <v>0</v>
      </c>
      <c r="M607" s="130">
        <v>7</v>
      </c>
      <c r="N607" s="130">
        <v>113358.48</v>
      </c>
      <c r="O607" s="3">
        <v>189.13616666666667</v>
      </c>
      <c r="Q607" s="143">
        <f t="shared" si="58"/>
        <v>194.88947571105652</v>
      </c>
      <c r="R607" s="143">
        <f t="shared" si="59"/>
        <v>3.0418873057364459E-2</v>
      </c>
    </row>
    <row r="608" spans="1:18" x14ac:dyDescent="0.35">
      <c r="A608" s="8">
        <v>63550.072249703</v>
      </c>
      <c r="B608">
        <v>580</v>
      </c>
      <c r="C608" s="130" t="s">
        <v>1166</v>
      </c>
      <c r="D608" s="130">
        <v>580</v>
      </c>
      <c r="E608" s="130" t="s">
        <v>1072</v>
      </c>
      <c r="F608" s="149">
        <f t="shared" si="54"/>
        <v>23.84</v>
      </c>
      <c r="G608" s="130" t="s">
        <v>1073</v>
      </c>
      <c r="H608" s="130">
        <f t="shared" si="55"/>
        <v>1</v>
      </c>
      <c r="I608" s="130" t="s">
        <v>1075</v>
      </c>
      <c r="J608" s="130">
        <f t="shared" si="56"/>
        <v>1</v>
      </c>
      <c r="K608" s="130" t="s">
        <v>1084</v>
      </c>
      <c r="L608" s="130">
        <f t="shared" si="57"/>
        <v>0</v>
      </c>
      <c r="M608" s="130">
        <v>7</v>
      </c>
      <c r="N608" s="130">
        <v>116910.6</v>
      </c>
      <c r="O608" s="3">
        <v>195.25901666666667</v>
      </c>
      <c r="Q608" s="143">
        <f t="shared" si="58"/>
        <v>197.98282662261784</v>
      </c>
      <c r="R608" s="143">
        <f t="shared" si="59"/>
        <v>1.3949726893283998E-2</v>
      </c>
    </row>
    <row r="609" spans="1:18" x14ac:dyDescent="0.35">
      <c r="A609" s="8">
        <v>71394.000753582499</v>
      </c>
      <c r="B609">
        <v>580</v>
      </c>
      <c r="C609" s="130" t="s">
        <v>1166</v>
      </c>
      <c r="D609" s="130">
        <v>580</v>
      </c>
      <c r="E609" s="130" t="s">
        <v>1072</v>
      </c>
      <c r="F609" s="149">
        <f t="shared" si="54"/>
        <v>23.84</v>
      </c>
      <c r="G609" s="130" t="s">
        <v>1073</v>
      </c>
      <c r="H609" s="130">
        <f t="shared" si="55"/>
        <v>1</v>
      </c>
      <c r="I609" s="130" t="s">
        <v>1075</v>
      </c>
      <c r="J609" s="130">
        <f t="shared" si="56"/>
        <v>1</v>
      </c>
      <c r="K609" s="130" t="s">
        <v>1084</v>
      </c>
      <c r="L609" s="130">
        <f t="shared" si="57"/>
        <v>0</v>
      </c>
      <c r="M609" s="130">
        <v>7</v>
      </c>
      <c r="N609" s="130">
        <v>115312.98</v>
      </c>
      <c r="O609" s="3">
        <v>192.30011666666667</v>
      </c>
      <c r="Q609" s="143">
        <f t="shared" si="58"/>
        <v>200.53997436291186</v>
      </c>
      <c r="R609" s="143">
        <f t="shared" si="59"/>
        <v>4.2848947983365804E-2</v>
      </c>
    </row>
    <row r="610" spans="1:18" x14ac:dyDescent="0.35">
      <c r="A610" s="8">
        <v>3495.45982983364</v>
      </c>
      <c r="B610">
        <v>580</v>
      </c>
      <c r="C610" s="130" t="s">
        <v>1166</v>
      </c>
      <c r="D610" s="130">
        <v>580</v>
      </c>
      <c r="E610" s="130" t="s">
        <v>1072</v>
      </c>
      <c r="F610" s="149">
        <f t="shared" si="54"/>
        <v>23.84</v>
      </c>
      <c r="G610" s="130" t="s">
        <v>1073</v>
      </c>
      <c r="H610" s="130">
        <f t="shared" si="55"/>
        <v>1</v>
      </c>
      <c r="I610" s="130" t="s">
        <v>1075</v>
      </c>
      <c r="J610" s="130">
        <f t="shared" si="56"/>
        <v>1</v>
      </c>
      <c r="K610" s="130" t="s">
        <v>1083</v>
      </c>
      <c r="L610" s="130">
        <f t="shared" si="57"/>
        <v>1</v>
      </c>
      <c r="M610" s="130">
        <v>7</v>
      </c>
      <c r="N610" s="130">
        <v>101080.67</v>
      </c>
      <c r="O610" s="3">
        <v>168.69829999999999</v>
      </c>
      <c r="Q610" s="143">
        <f t="shared" si="58"/>
        <v>179.17520588887001</v>
      </c>
      <c r="R610" s="143">
        <f t="shared" si="59"/>
        <v>6.2104395176892924E-2</v>
      </c>
    </row>
    <row r="611" spans="1:18" x14ac:dyDescent="0.35">
      <c r="A611" s="8">
        <v>14172.2970393051</v>
      </c>
      <c r="B611">
        <v>580</v>
      </c>
      <c r="C611" s="130" t="s">
        <v>1166</v>
      </c>
      <c r="D611" s="130">
        <v>580</v>
      </c>
      <c r="E611" s="130" t="s">
        <v>1072</v>
      </c>
      <c r="F611" s="149">
        <f t="shared" si="54"/>
        <v>23.84</v>
      </c>
      <c r="G611" s="130" t="s">
        <v>1073</v>
      </c>
      <c r="H611" s="130">
        <f t="shared" si="55"/>
        <v>1</v>
      </c>
      <c r="I611" s="130" t="s">
        <v>1075</v>
      </c>
      <c r="J611" s="130">
        <f t="shared" si="56"/>
        <v>1</v>
      </c>
      <c r="K611" s="130" t="s">
        <v>1083</v>
      </c>
      <c r="L611" s="130">
        <f t="shared" si="57"/>
        <v>1</v>
      </c>
      <c r="M611" s="130">
        <v>7</v>
      </c>
      <c r="N611" s="130">
        <v>104789.44</v>
      </c>
      <c r="O611" s="3">
        <v>174.91553333333334</v>
      </c>
      <c r="Q611" s="143">
        <f t="shared" si="58"/>
        <v>182.65589163583772</v>
      </c>
      <c r="R611" s="143">
        <f t="shared" si="59"/>
        <v>4.4251977826084365E-2</v>
      </c>
    </row>
    <row r="612" spans="1:18" x14ac:dyDescent="0.35">
      <c r="A612" s="8">
        <v>23954.0527728093</v>
      </c>
      <c r="B612">
        <v>580</v>
      </c>
      <c r="C612" s="130" t="s">
        <v>1166</v>
      </c>
      <c r="D612" s="130">
        <v>580</v>
      </c>
      <c r="E612" s="130" t="s">
        <v>1072</v>
      </c>
      <c r="F612" s="149">
        <f t="shared" si="54"/>
        <v>23.84</v>
      </c>
      <c r="G612" s="130" t="s">
        <v>1073</v>
      </c>
      <c r="H612" s="130">
        <f t="shared" si="55"/>
        <v>1</v>
      </c>
      <c r="I612" s="130" t="s">
        <v>1075</v>
      </c>
      <c r="J612" s="130">
        <f t="shared" si="56"/>
        <v>1</v>
      </c>
      <c r="K612" s="130" t="s">
        <v>1083</v>
      </c>
      <c r="L612" s="130">
        <f t="shared" si="57"/>
        <v>1</v>
      </c>
      <c r="M612" s="130">
        <v>7</v>
      </c>
      <c r="N612" s="130">
        <v>107329.26</v>
      </c>
      <c r="O612" s="3">
        <v>179.24446666666665</v>
      </c>
      <c r="Q612" s="143">
        <f t="shared" si="58"/>
        <v>185.84477773515232</v>
      </c>
      <c r="R612" s="143">
        <f t="shared" si="59"/>
        <v>3.6822955772241484E-2</v>
      </c>
    </row>
    <row r="613" spans="1:18" x14ac:dyDescent="0.35">
      <c r="A613" s="8">
        <v>31081.371963744201</v>
      </c>
      <c r="B613">
        <v>580</v>
      </c>
      <c r="C613" s="130" t="s">
        <v>1166</v>
      </c>
      <c r="D613" s="130">
        <v>580</v>
      </c>
      <c r="E613" s="130" t="s">
        <v>1072</v>
      </c>
      <c r="F613" s="149">
        <f t="shared" si="54"/>
        <v>23.84</v>
      </c>
      <c r="G613" s="130" t="s">
        <v>1073</v>
      </c>
      <c r="H613" s="130">
        <f t="shared" si="55"/>
        <v>1</v>
      </c>
      <c r="I613" s="130" t="s">
        <v>1075</v>
      </c>
      <c r="J613" s="130">
        <f t="shared" si="56"/>
        <v>1</v>
      </c>
      <c r="K613" s="130" t="s">
        <v>1083</v>
      </c>
      <c r="L613" s="130">
        <f t="shared" si="57"/>
        <v>1</v>
      </c>
      <c r="M613" s="130">
        <v>7</v>
      </c>
      <c r="N613" s="130">
        <v>113454.73</v>
      </c>
      <c r="O613" s="3">
        <v>189.55446666666666</v>
      </c>
      <c r="Q613" s="143">
        <f t="shared" si="58"/>
        <v>188.16830836835979</v>
      </c>
      <c r="R613" s="143">
        <f t="shared" si="59"/>
        <v>-7.3127176725644727E-3</v>
      </c>
    </row>
    <row r="614" spans="1:18" x14ac:dyDescent="0.35">
      <c r="A614" s="8">
        <v>45016.2336447989</v>
      </c>
      <c r="B614">
        <v>580</v>
      </c>
      <c r="C614" s="130" t="s">
        <v>1166</v>
      </c>
      <c r="D614" s="130">
        <v>580</v>
      </c>
      <c r="E614" s="130" t="s">
        <v>1072</v>
      </c>
      <c r="F614" s="149">
        <f t="shared" si="54"/>
        <v>23.84</v>
      </c>
      <c r="G614" s="130" t="s">
        <v>1073</v>
      </c>
      <c r="H614" s="130">
        <f t="shared" si="55"/>
        <v>1</v>
      </c>
      <c r="I614" s="130" t="s">
        <v>1075</v>
      </c>
      <c r="J614" s="130">
        <f t="shared" si="56"/>
        <v>1</v>
      </c>
      <c r="K614" s="130" t="s">
        <v>1083</v>
      </c>
      <c r="L614" s="130">
        <f t="shared" si="57"/>
        <v>1</v>
      </c>
      <c r="M614" s="130">
        <v>7</v>
      </c>
      <c r="N614" s="130">
        <v>113225.78</v>
      </c>
      <c r="O614" s="3">
        <v>189.09360000000001</v>
      </c>
      <c r="Q614" s="143">
        <f t="shared" si="58"/>
        <v>192.71112132763076</v>
      </c>
      <c r="R614" s="143">
        <f t="shared" si="59"/>
        <v>1.9130850159025714E-2</v>
      </c>
    </row>
    <row r="615" spans="1:18" x14ac:dyDescent="0.35">
      <c r="A615" s="8">
        <v>54061.366139626101</v>
      </c>
      <c r="B615">
        <v>580</v>
      </c>
      <c r="C615" s="130" t="s">
        <v>1166</v>
      </c>
      <c r="D615" s="130">
        <v>580</v>
      </c>
      <c r="E615" s="130" t="s">
        <v>1072</v>
      </c>
      <c r="F615" s="149">
        <f t="shared" si="54"/>
        <v>23.84</v>
      </c>
      <c r="G615" s="130" t="s">
        <v>1073</v>
      </c>
      <c r="H615" s="130">
        <f t="shared" si="55"/>
        <v>1</v>
      </c>
      <c r="I615" s="130" t="s">
        <v>1075</v>
      </c>
      <c r="J615" s="130">
        <f t="shared" si="56"/>
        <v>1</v>
      </c>
      <c r="K615" s="130" t="s">
        <v>1083</v>
      </c>
      <c r="L615" s="130">
        <f t="shared" si="57"/>
        <v>1</v>
      </c>
      <c r="M615" s="130">
        <v>7</v>
      </c>
      <c r="N615" s="130">
        <v>115667.09</v>
      </c>
      <c r="O615" s="3">
        <v>193.08208333333334</v>
      </c>
      <c r="Q615" s="143">
        <f t="shared" si="58"/>
        <v>195.65986571105651</v>
      </c>
      <c r="R615" s="143">
        <f t="shared" si="59"/>
        <v>1.3350707291017505E-2</v>
      </c>
    </row>
    <row r="616" spans="1:18" x14ac:dyDescent="0.35">
      <c r="A616" s="8">
        <v>63550.072249703</v>
      </c>
      <c r="B616">
        <v>580</v>
      </c>
      <c r="C616" s="130" t="s">
        <v>1166</v>
      </c>
      <c r="D616" s="130">
        <v>580</v>
      </c>
      <c r="E616" s="130" t="s">
        <v>1072</v>
      </c>
      <c r="F616" s="149">
        <f t="shared" si="54"/>
        <v>23.84</v>
      </c>
      <c r="G616" s="130" t="s">
        <v>1073</v>
      </c>
      <c r="H616" s="130">
        <f t="shared" si="55"/>
        <v>1</v>
      </c>
      <c r="I616" s="130" t="s">
        <v>1075</v>
      </c>
      <c r="J616" s="130">
        <f t="shared" si="56"/>
        <v>1</v>
      </c>
      <c r="K616" s="130" t="s">
        <v>1083</v>
      </c>
      <c r="L616" s="130">
        <f t="shared" si="57"/>
        <v>1</v>
      </c>
      <c r="M616" s="130">
        <v>7</v>
      </c>
      <c r="N616" s="130">
        <v>119891.3</v>
      </c>
      <c r="O616" s="3">
        <v>200.36930000000001</v>
      </c>
      <c r="Q616" s="143">
        <f t="shared" si="58"/>
        <v>198.75321662261783</v>
      </c>
      <c r="R616" s="143">
        <f t="shared" si="59"/>
        <v>-8.0655238970350762E-3</v>
      </c>
    </row>
    <row r="617" spans="1:18" x14ac:dyDescent="0.35">
      <c r="A617" s="8">
        <v>71394.000753582499</v>
      </c>
      <c r="B617">
        <v>580</v>
      </c>
      <c r="C617" s="130" t="s">
        <v>1166</v>
      </c>
      <c r="D617" s="130">
        <v>580</v>
      </c>
      <c r="E617" s="130" t="s">
        <v>1072</v>
      </c>
      <c r="F617" s="149">
        <f t="shared" si="54"/>
        <v>23.84</v>
      </c>
      <c r="G617" s="130" t="s">
        <v>1073</v>
      </c>
      <c r="H617" s="130">
        <f t="shared" si="55"/>
        <v>1</v>
      </c>
      <c r="I617" s="130" t="s">
        <v>1075</v>
      </c>
      <c r="J617" s="130">
        <f t="shared" si="56"/>
        <v>1</v>
      </c>
      <c r="K617" s="130" t="s">
        <v>1083</v>
      </c>
      <c r="L617" s="130">
        <f t="shared" si="57"/>
        <v>1</v>
      </c>
      <c r="M617" s="130">
        <v>7</v>
      </c>
      <c r="N617" s="130">
        <v>118603.65</v>
      </c>
      <c r="O617" s="3">
        <v>197.92156666666668</v>
      </c>
      <c r="Q617" s="143">
        <f t="shared" si="58"/>
        <v>201.31036436291186</v>
      </c>
      <c r="R617" s="143">
        <f t="shared" si="59"/>
        <v>1.7121922351961194E-2</v>
      </c>
    </row>
    <row r="618" spans="1:18" x14ac:dyDescent="0.35">
      <c r="A618" s="8">
        <v>3495.45982983364</v>
      </c>
      <c r="B618">
        <v>580</v>
      </c>
      <c r="C618" s="130" t="s">
        <v>1166</v>
      </c>
      <c r="D618" s="130">
        <v>580</v>
      </c>
      <c r="E618" s="130" t="s">
        <v>1072</v>
      </c>
      <c r="F618" s="149">
        <f t="shared" si="54"/>
        <v>23.84</v>
      </c>
      <c r="G618" s="130" t="s">
        <v>1073</v>
      </c>
      <c r="H618" s="130">
        <f t="shared" si="55"/>
        <v>1</v>
      </c>
      <c r="I618" s="130" t="s">
        <v>1075</v>
      </c>
      <c r="J618" s="130">
        <f t="shared" si="56"/>
        <v>1</v>
      </c>
      <c r="K618" s="130" t="s">
        <v>1084</v>
      </c>
      <c r="L618" s="130">
        <f t="shared" si="57"/>
        <v>0</v>
      </c>
      <c r="M618" s="130">
        <v>7</v>
      </c>
      <c r="N618" s="130">
        <v>102223.67</v>
      </c>
      <c r="O618" s="3">
        <v>170.59088333333332</v>
      </c>
      <c r="Q618" s="143">
        <f t="shared" si="58"/>
        <v>178.40481588887002</v>
      </c>
      <c r="R618" s="143">
        <f t="shared" si="59"/>
        <v>4.5805100500407869E-2</v>
      </c>
    </row>
    <row r="619" spans="1:18" x14ac:dyDescent="0.35">
      <c r="A619" s="8">
        <v>14172.2970393051</v>
      </c>
      <c r="B619">
        <v>580</v>
      </c>
      <c r="C619" s="130" t="s">
        <v>1166</v>
      </c>
      <c r="D619" s="130">
        <v>580</v>
      </c>
      <c r="E619" s="130" t="s">
        <v>1072</v>
      </c>
      <c r="F619" s="149">
        <f t="shared" si="54"/>
        <v>23.84</v>
      </c>
      <c r="G619" s="130" t="s">
        <v>1073</v>
      </c>
      <c r="H619" s="130">
        <f t="shared" si="55"/>
        <v>1</v>
      </c>
      <c r="I619" s="130" t="s">
        <v>1075</v>
      </c>
      <c r="J619" s="130">
        <f t="shared" si="56"/>
        <v>1</v>
      </c>
      <c r="K619" s="130" t="s">
        <v>1084</v>
      </c>
      <c r="L619" s="130">
        <f t="shared" si="57"/>
        <v>0</v>
      </c>
      <c r="M619" s="130">
        <v>7</v>
      </c>
      <c r="N619" s="130">
        <v>105609.23</v>
      </c>
      <c r="O619" s="3">
        <v>176.29368333333335</v>
      </c>
      <c r="Q619" s="143">
        <f t="shared" si="58"/>
        <v>181.88550163583773</v>
      </c>
      <c r="R619" s="143">
        <f t="shared" si="59"/>
        <v>3.1718767211480037E-2</v>
      </c>
    </row>
    <row r="620" spans="1:18" x14ac:dyDescent="0.35">
      <c r="A620" s="8">
        <v>23954.0527728093</v>
      </c>
      <c r="B620">
        <v>580</v>
      </c>
      <c r="C620" s="130" t="s">
        <v>1166</v>
      </c>
      <c r="D620" s="130">
        <v>580</v>
      </c>
      <c r="E620" s="130" t="s">
        <v>1072</v>
      </c>
      <c r="F620" s="149">
        <f t="shared" si="54"/>
        <v>23.84</v>
      </c>
      <c r="G620" s="130" t="s">
        <v>1073</v>
      </c>
      <c r="H620" s="130">
        <f t="shared" si="55"/>
        <v>1</v>
      </c>
      <c r="I620" s="130" t="s">
        <v>1075</v>
      </c>
      <c r="J620" s="130">
        <f t="shared" si="56"/>
        <v>1</v>
      </c>
      <c r="K620" s="130" t="s">
        <v>1084</v>
      </c>
      <c r="L620" s="130">
        <f t="shared" si="57"/>
        <v>0</v>
      </c>
      <c r="M620" s="130">
        <v>7</v>
      </c>
      <c r="N620" s="130">
        <v>107079.42</v>
      </c>
      <c r="O620" s="3">
        <v>178.80005</v>
      </c>
      <c r="Q620" s="143">
        <f t="shared" si="58"/>
        <v>185.0743877351523</v>
      </c>
      <c r="R620" s="143">
        <f t="shared" si="59"/>
        <v>3.5091364544653558E-2</v>
      </c>
    </row>
    <row r="621" spans="1:18" x14ac:dyDescent="0.35">
      <c r="A621" s="8">
        <v>31081.371963744201</v>
      </c>
      <c r="B621">
        <v>580</v>
      </c>
      <c r="C621" s="130" t="s">
        <v>1166</v>
      </c>
      <c r="D621" s="130">
        <v>580</v>
      </c>
      <c r="E621" s="130" t="s">
        <v>1072</v>
      </c>
      <c r="F621" s="149">
        <f t="shared" si="54"/>
        <v>23.84</v>
      </c>
      <c r="G621" s="130" t="s">
        <v>1073</v>
      </c>
      <c r="H621" s="130">
        <f t="shared" si="55"/>
        <v>1</v>
      </c>
      <c r="I621" s="130" t="s">
        <v>1075</v>
      </c>
      <c r="J621" s="130">
        <f t="shared" si="56"/>
        <v>1</v>
      </c>
      <c r="K621" s="130" t="s">
        <v>1084</v>
      </c>
      <c r="L621" s="130">
        <f t="shared" si="57"/>
        <v>0</v>
      </c>
      <c r="M621" s="130">
        <v>7</v>
      </c>
      <c r="N621" s="130">
        <v>112346.15</v>
      </c>
      <c r="O621" s="3">
        <v>187.61746666666667</v>
      </c>
      <c r="Q621" s="143">
        <f t="shared" si="58"/>
        <v>187.3979183683598</v>
      </c>
      <c r="R621" s="143">
        <f t="shared" si="59"/>
        <v>-1.1701911458859016E-3</v>
      </c>
    </row>
    <row r="622" spans="1:18" x14ac:dyDescent="0.35">
      <c r="A622" s="8">
        <v>45016.2336447989</v>
      </c>
      <c r="B622">
        <v>580</v>
      </c>
      <c r="C622" s="130" t="s">
        <v>1166</v>
      </c>
      <c r="D622" s="130">
        <v>580</v>
      </c>
      <c r="E622" s="130" t="s">
        <v>1072</v>
      </c>
      <c r="F622" s="149">
        <f t="shared" si="54"/>
        <v>23.84</v>
      </c>
      <c r="G622" s="130" t="s">
        <v>1073</v>
      </c>
      <c r="H622" s="130">
        <f t="shared" si="55"/>
        <v>1</v>
      </c>
      <c r="I622" s="130" t="s">
        <v>1075</v>
      </c>
      <c r="J622" s="130">
        <f t="shared" si="56"/>
        <v>1</v>
      </c>
      <c r="K622" s="130" t="s">
        <v>1084</v>
      </c>
      <c r="L622" s="130">
        <f t="shared" si="57"/>
        <v>0</v>
      </c>
      <c r="M622" s="130">
        <v>7</v>
      </c>
      <c r="N622" s="130">
        <v>111876.91</v>
      </c>
      <c r="O622" s="3">
        <v>186.7542</v>
      </c>
      <c r="Q622" s="143">
        <f t="shared" si="58"/>
        <v>191.94073132763077</v>
      </c>
      <c r="R622" s="143">
        <f t="shared" si="59"/>
        <v>2.7771966186735053E-2</v>
      </c>
    </row>
    <row r="623" spans="1:18" x14ac:dyDescent="0.35">
      <c r="A623" s="8">
        <v>54061.366139626101</v>
      </c>
      <c r="B623">
        <v>580</v>
      </c>
      <c r="C623" s="130" t="s">
        <v>1166</v>
      </c>
      <c r="D623" s="130">
        <v>580</v>
      </c>
      <c r="E623" s="130" t="s">
        <v>1072</v>
      </c>
      <c r="F623" s="149">
        <f t="shared" si="54"/>
        <v>23.84</v>
      </c>
      <c r="G623" s="130" t="s">
        <v>1073</v>
      </c>
      <c r="H623" s="130">
        <f t="shared" si="55"/>
        <v>1</v>
      </c>
      <c r="I623" s="130" t="s">
        <v>1075</v>
      </c>
      <c r="J623" s="130">
        <f t="shared" si="56"/>
        <v>1</v>
      </c>
      <c r="K623" s="130" t="s">
        <v>1084</v>
      </c>
      <c r="L623" s="130">
        <f t="shared" si="57"/>
        <v>0</v>
      </c>
      <c r="M623" s="130">
        <v>7</v>
      </c>
      <c r="N623" s="130">
        <v>113417.1</v>
      </c>
      <c r="O623" s="3">
        <v>189.214</v>
      </c>
      <c r="Q623" s="143">
        <f t="shared" si="58"/>
        <v>194.88947571105652</v>
      </c>
      <c r="R623" s="143">
        <f t="shared" si="59"/>
        <v>2.9995009412921547E-2</v>
      </c>
    </row>
    <row r="624" spans="1:18" x14ac:dyDescent="0.35">
      <c r="A624" s="8">
        <v>63550.072249703</v>
      </c>
      <c r="B624">
        <v>580</v>
      </c>
      <c r="C624" s="130" t="s">
        <v>1166</v>
      </c>
      <c r="D624" s="130">
        <v>580</v>
      </c>
      <c r="E624" s="130" t="s">
        <v>1072</v>
      </c>
      <c r="F624" s="149">
        <f t="shared" si="54"/>
        <v>23.84</v>
      </c>
      <c r="G624" s="130" t="s">
        <v>1073</v>
      </c>
      <c r="H624" s="130">
        <f t="shared" si="55"/>
        <v>1</v>
      </c>
      <c r="I624" s="130" t="s">
        <v>1075</v>
      </c>
      <c r="J624" s="130">
        <f t="shared" si="56"/>
        <v>1</v>
      </c>
      <c r="K624" s="130" t="s">
        <v>1084</v>
      </c>
      <c r="L624" s="130">
        <f t="shared" si="57"/>
        <v>0</v>
      </c>
      <c r="M624" s="130">
        <v>7</v>
      </c>
      <c r="N624" s="130">
        <v>116569.49</v>
      </c>
      <c r="O624" s="3">
        <v>194.65603333333331</v>
      </c>
      <c r="Q624" s="143">
        <f t="shared" si="58"/>
        <v>197.98282662261784</v>
      </c>
      <c r="R624" s="143">
        <f t="shared" si="59"/>
        <v>1.709062510067505E-2</v>
      </c>
    </row>
    <row r="625" spans="1:18" x14ac:dyDescent="0.35">
      <c r="A625" s="8">
        <v>71394.000753582499</v>
      </c>
      <c r="B625">
        <v>580</v>
      </c>
      <c r="C625" s="130" t="s">
        <v>1166</v>
      </c>
      <c r="D625" s="130">
        <v>580</v>
      </c>
      <c r="E625" s="130" t="s">
        <v>1072</v>
      </c>
      <c r="F625" s="149">
        <f t="shared" si="54"/>
        <v>23.84</v>
      </c>
      <c r="G625" s="130" t="s">
        <v>1073</v>
      </c>
      <c r="H625" s="130">
        <f t="shared" si="55"/>
        <v>1</v>
      </c>
      <c r="I625" s="130" t="s">
        <v>1075</v>
      </c>
      <c r="J625" s="130">
        <f t="shared" si="56"/>
        <v>1</v>
      </c>
      <c r="K625" s="130" t="s">
        <v>1084</v>
      </c>
      <c r="L625" s="130">
        <f t="shared" si="57"/>
        <v>0</v>
      </c>
      <c r="M625" s="130">
        <v>7</v>
      </c>
      <c r="N625" s="130">
        <v>115251.5</v>
      </c>
      <c r="O625" s="3">
        <v>192.18413333333334</v>
      </c>
      <c r="Q625" s="143">
        <f t="shared" si="58"/>
        <v>200.53997436291186</v>
      </c>
      <c r="R625" s="143">
        <f t="shared" si="59"/>
        <v>4.3478308456847303E-2</v>
      </c>
    </row>
    <row r="626" spans="1:18" x14ac:dyDescent="0.35">
      <c r="A626" s="8">
        <v>3495.45982983364</v>
      </c>
      <c r="B626">
        <v>580</v>
      </c>
      <c r="C626" s="130" t="s">
        <v>1166</v>
      </c>
      <c r="D626" s="130">
        <v>580</v>
      </c>
      <c r="E626" s="130" t="s">
        <v>1072</v>
      </c>
      <c r="F626" s="149">
        <f t="shared" si="54"/>
        <v>23.84</v>
      </c>
      <c r="G626" s="130" t="s">
        <v>1073</v>
      </c>
      <c r="H626" s="130">
        <f t="shared" si="55"/>
        <v>1</v>
      </c>
      <c r="I626" s="130" t="s">
        <v>1075</v>
      </c>
      <c r="J626" s="130">
        <f t="shared" si="56"/>
        <v>1</v>
      </c>
      <c r="K626" s="130" t="s">
        <v>1083</v>
      </c>
      <c r="L626" s="130">
        <f t="shared" si="57"/>
        <v>1</v>
      </c>
      <c r="M626" s="130">
        <v>7</v>
      </c>
      <c r="N626" s="130">
        <v>100909.21</v>
      </c>
      <c r="O626" s="3">
        <v>168.41325000000001</v>
      </c>
      <c r="Q626" s="143">
        <f t="shared" si="58"/>
        <v>179.17520588887001</v>
      </c>
      <c r="R626" s="143">
        <f t="shared" si="59"/>
        <v>6.3902073553417038E-2</v>
      </c>
    </row>
    <row r="627" spans="1:18" x14ac:dyDescent="0.35">
      <c r="A627" s="8">
        <v>14172.2970393051</v>
      </c>
      <c r="B627">
        <v>580</v>
      </c>
      <c r="C627" s="130" t="s">
        <v>1166</v>
      </c>
      <c r="D627" s="130">
        <v>580</v>
      </c>
      <c r="E627" s="130" t="s">
        <v>1072</v>
      </c>
      <c r="F627" s="149">
        <f t="shared" si="54"/>
        <v>23.84</v>
      </c>
      <c r="G627" s="130" t="s">
        <v>1073</v>
      </c>
      <c r="H627" s="130">
        <f t="shared" si="55"/>
        <v>1</v>
      </c>
      <c r="I627" s="130" t="s">
        <v>1075</v>
      </c>
      <c r="J627" s="130">
        <f t="shared" si="56"/>
        <v>1</v>
      </c>
      <c r="K627" s="130" t="s">
        <v>1083</v>
      </c>
      <c r="L627" s="130">
        <f t="shared" si="57"/>
        <v>1</v>
      </c>
      <c r="M627" s="130">
        <v>7</v>
      </c>
      <c r="N627" s="130">
        <v>104652.67</v>
      </c>
      <c r="O627" s="3">
        <v>174.69456666666667</v>
      </c>
      <c r="Q627" s="143">
        <f t="shared" si="58"/>
        <v>182.65589163583772</v>
      </c>
      <c r="R627" s="143">
        <f t="shared" si="59"/>
        <v>4.5572825309226683E-2</v>
      </c>
    </row>
    <row r="628" spans="1:18" x14ac:dyDescent="0.35">
      <c r="A628" s="8">
        <v>23954.0527728093</v>
      </c>
      <c r="B628">
        <v>580</v>
      </c>
      <c r="C628" s="130" t="s">
        <v>1166</v>
      </c>
      <c r="D628" s="130">
        <v>580</v>
      </c>
      <c r="E628" s="130" t="s">
        <v>1072</v>
      </c>
      <c r="F628" s="149">
        <f t="shared" si="54"/>
        <v>23.84</v>
      </c>
      <c r="G628" s="130" t="s">
        <v>1073</v>
      </c>
      <c r="H628" s="130">
        <f t="shared" si="55"/>
        <v>1</v>
      </c>
      <c r="I628" s="130" t="s">
        <v>1075</v>
      </c>
      <c r="J628" s="130">
        <f t="shared" si="56"/>
        <v>1</v>
      </c>
      <c r="K628" s="130" t="s">
        <v>1083</v>
      </c>
      <c r="L628" s="130">
        <f t="shared" si="57"/>
        <v>1</v>
      </c>
      <c r="M628" s="130">
        <v>7</v>
      </c>
      <c r="N628" s="130">
        <v>107183.9</v>
      </c>
      <c r="O628" s="3">
        <v>179.03133333333335</v>
      </c>
      <c r="Q628" s="143">
        <f t="shared" si="58"/>
        <v>185.84477773515232</v>
      </c>
      <c r="R628" s="143">
        <f t="shared" si="59"/>
        <v>3.8057273411091774E-2</v>
      </c>
    </row>
    <row r="629" spans="1:18" x14ac:dyDescent="0.35">
      <c r="A629" s="8">
        <v>31081.371963744201</v>
      </c>
      <c r="B629">
        <v>580</v>
      </c>
      <c r="C629" s="130" t="s">
        <v>1166</v>
      </c>
      <c r="D629" s="130">
        <v>580</v>
      </c>
      <c r="E629" s="130" t="s">
        <v>1072</v>
      </c>
      <c r="F629" s="149">
        <f t="shared" si="54"/>
        <v>23.84</v>
      </c>
      <c r="G629" s="130" t="s">
        <v>1073</v>
      </c>
      <c r="H629" s="130">
        <f t="shared" si="55"/>
        <v>1</v>
      </c>
      <c r="I629" s="130" t="s">
        <v>1075</v>
      </c>
      <c r="J629" s="130">
        <f t="shared" si="56"/>
        <v>1</v>
      </c>
      <c r="K629" s="130" t="s">
        <v>1083</v>
      </c>
      <c r="L629" s="130">
        <f t="shared" si="57"/>
        <v>1</v>
      </c>
      <c r="M629" s="130">
        <v>7</v>
      </c>
      <c r="N629" s="130">
        <v>113371.51</v>
      </c>
      <c r="O629" s="3">
        <v>189.45425</v>
      </c>
      <c r="Q629" s="143">
        <f t="shared" si="58"/>
        <v>188.16830836835979</v>
      </c>
      <c r="R629" s="143">
        <f t="shared" si="59"/>
        <v>-6.7876103684145761E-3</v>
      </c>
    </row>
    <row r="630" spans="1:18" x14ac:dyDescent="0.35">
      <c r="A630" s="8">
        <v>45016.2336447989</v>
      </c>
      <c r="B630">
        <v>580</v>
      </c>
      <c r="C630" s="130" t="s">
        <v>1166</v>
      </c>
      <c r="D630" s="130">
        <v>580</v>
      </c>
      <c r="E630" s="130" t="s">
        <v>1072</v>
      </c>
      <c r="F630" s="149">
        <f t="shared" si="54"/>
        <v>23.84</v>
      </c>
      <c r="G630" s="130" t="s">
        <v>1073</v>
      </c>
      <c r="H630" s="130">
        <f t="shared" si="55"/>
        <v>1</v>
      </c>
      <c r="I630" s="130" t="s">
        <v>1075</v>
      </c>
      <c r="J630" s="130">
        <f t="shared" si="56"/>
        <v>1</v>
      </c>
      <c r="K630" s="130" t="s">
        <v>1083</v>
      </c>
      <c r="L630" s="130">
        <f t="shared" si="57"/>
        <v>1</v>
      </c>
      <c r="M630" s="130">
        <v>7</v>
      </c>
      <c r="N630" s="130">
        <v>113068.74</v>
      </c>
      <c r="O630" s="3">
        <v>188.85663333333332</v>
      </c>
      <c r="Q630" s="143">
        <f t="shared" si="58"/>
        <v>192.71112132763076</v>
      </c>
      <c r="R630" s="143">
        <f t="shared" si="59"/>
        <v>2.0409598150011643E-2</v>
      </c>
    </row>
    <row r="631" spans="1:18" x14ac:dyDescent="0.35">
      <c r="A631" s="8">
        <v>54061.366139626101</v>
      </c>
      <c r="B631">
        <v>580</v>
      </c>
      <c r="C631" s="130" t="s">
        <v>1166</v>
      </c>
      <c r="D631" s="130">
        <v>580</v>
      </c>
      <c r="E631" s="130" t="s">
        <v>1072</v>
      </c>
      <c r="F631" s="149">
        <f t="shared" si="54"/>
        <v>23.84</v>
      </c>
      <c r="G631" s="130" t="s">
        <v>1073</v>
      </c>
      <c r="H631" s="130">
        <f t="shared" si="55"/>
        <v>1</v>
      </c>
      <c r="I631" s="130" t="s">
        <v>1075</v>
      </c>
      <c r="J631" s="130">
        <f t="shared" si="56"/>
        <v>1</v>
      </c>
      <c r="K631" s="130" t="s">
        <v>1083</v>
      </c>
      <c r="L631" s="130">
        <f t="shared" si="57"/>
        <v>1</v>
      </c>
      <c r="M631" s="130">
        <v>7</v>
      </c>
      <c r="N631" s="130">
        <v>115523.16</v>
      </c>
      <c r="O631" s="3">
        <v>192.88828333333333</v>
      </c>
      <c r="Q631" s="143">
        <f t="shared" si="58"/>
        <v>195.65986571105651</v>
      </c>
      <c r="R631" s="143">
        <f t="shared" si="59"/>
        <v>1.4368847759060444E-2</v>
      </c>
    </row>
    <row r="632" spans="1:18" x14ac:dyDescent="0.35">
      <c r="A632" s="8">
        <v>63550.072249703</v>
      </c>
      <c r="B632">
        <v>580</v>
      </c>
      <c r="C632" s="130" t="s">
        <v>1166</v>
      </c>
      <c r="D632" s="130">
        <v>580</v>
      </c>
      <c r="E632" s="130" t="s">
        <v>1072</v>
      </c>
      <c r="F632" s="149">
        <f t="shared" si="54"/>
        <v>23.84</v>
      </c>
      <c r="G632" s="130" t="s">
        <v>1073</v>
      </c>
      <c r="H632" s="130">
        <f t="shared" si="55"/>
        <v>1</v>
      </c>
      <c r="I632" s="130" t="s">
        <v>1075</v>
      </c>
      <c r="J632" s="130">
        <f t="shared" si="56"/>
        <v>1</v>
      </c>
      <c r="K632" s="130" t="s">
        <v>1083</v>
      </c>
      <c r="L632" s="130">
        <f t="shared" si="57"/>
        <v>1</v>
      </c>
      <c r="M632" s="130">
        <v>7</v>
      </c>
      <c r="N632" s="130">
        <v>119783.07</v>
      </c>
      <c r="O632" s="3">
        <v>200.25916666666666</v>
      </c>
      <c r="Q632" s="143">
        <f t="shared" si="58"/>
        <v>198.75321662261783</v>
      </c>
      <c r="R632" s="143">
        <f t="shared" si="59"/>
        <v>-7.5200055463903182E-3</v>
      </c>
    </row>
    <row r="633" spans="1:18" x14ac:dyDescent="0.35">
      <c r="A633" s="8">
        <v>71394.000753582499</v>
      </c>
      <c r="B633">
        <v>580</v>
      </c>
      <c r="C633" s="130" t="s">
        <v>1166</v>
      </c>
      <c r="D633" s="130">
        <v>580</v>
      </c>
      <c r="E633" s="130" t="s">
        <v>1072</v>
      </c>
      <c r="F633" s="149">
        <f t="shared" si="54"/>
        <v>23.84</v>
      </c>
      <c r="G633" s="130" t="s">
        <v>1073</v>
      </c>
      <c r="H633" s="130">
        <f t="shared" si="55"/>
        <v>1</v>
      </c>
      <c r="I633" s="130" t="s">
        <v>1075</v>
      </c>
      <c r="J633" s="130">
        <f t="shared" si="56"/>
        <v>1</v>
      </c>
      <c r="K633" s="130" t="s">
        <v>1083</v>
      </c>
      <c r="L633" s="130">
        <f t="shared" si="57"/>
        <v>1</v>
      </c>
      <c r="M633" s="130">
        <v>7</v>
      </c>
      <c r="N633" s="130">
        <v>118804.45</v>
      </c>
      <c r="O633" s="3">
        <v>198.29855000000001</v>
      </c>
      <c r="Q633" s="143">
        <f t="shared" si="58"/>
        <v>201.31036436291186</v>
      </c>
      <c r="R633" s="143">
        <f t="shared" si="59"/>
        <v>1.5188282329406055E-2</v>
      </c>
    </row>
    <row r="634" spans="1:18" x14ac:dyDescent="0.35">
      <c r="A634" s="8">
        <v>3495.45982983364</v>
      </c>
      <c r="B634">
        <v>580</v>
      </c>
      <c r="C634" s="130" t="s">
        <v>1166</v>
      </c>
      <c r="D634" s="130">
        <v>580</v>
      </c>
      <c r="E634" s="130" t="s">
        <v>1072</v>
      </c>
      <c r="F634" s="149">
        <f t="shared" si="54"/>
        <v>23.84</v>
      </c>
      <c r="G634" s="130" t="s">
        <v>1073</v>
      </c>
      <c r="H634" s="130">
        <f t="shared" si="55"/>
        <v>1</v>
      </c>
      <c r="I634" s="130" t="s">
        <v>1075</v>
      </c>
      <c r="J634" s="130">
        <f t="shared" si="56"/>
        <v>1</v>
      </c>
      <c r="K634" s="130" t="s">
        <v>1084</v>
      </c>
      <c r="L634" s="130">
        <f t="shared" si="57"/>
        <v>0</v>
      </c>
      <c r="M634" s="130">
        <v>7</v>
      </c>
      <c r="N634" s="130">
        <v>102036.38</v>
      </c>
      <c r="O634" s="3">
        <v>170.28149999999999</v>
      </c>
      <c r="Q634" s="143">
        <f t="shared" si="58"/>
        <v>178.40481588887002</v>
      </c>
      <c r="R634" s="143">
        <f t="shared" si="59"/>
        <v>4.7705216884218249E-2</v>
      </c>
    </row>
    <row r="635" spans="1:18" x14ac:dyDescent="0.35">
      <c r="A635" s="8">
        <v>14172.2970393051</v>
      </c>
      <c r="B635">
        <v>580</v>
      </c>
      <c r="C635" s="130" t="s">
        <v>1166</v>
      </c>
      <c r="D635" s="130">
        <v>580</v>
      </c>
      <c r="E635" s="130" t="s">
        <v>1072</v>
      </c>
      <c r="F635" s="149">
        <f t="shared" si="54"/>
        <v>23.84</v>
      </c>
      <c r="G635" s="130" t="s">
        <v>1073</v>
      </c>
      <c r="H635" s="130">
        <f t="shared" si="55"/>
        <v>1</v>
      </c>
      <c r="I635" s="130" t="s">
        <v>1075</v>
      </c>
      <c r="J635" s="130">
        <f t="shared" si="56"/>
        <v>1</v>
      </c>
      <c r="K635" s="130" t="s">
        <v>1084</v>
      </c>
      <c r="L635" s="130">
        <f t="shared" si="57"/>
        <v>0</v>
      </c>
      <c r="M635" s="130">
        <v>7</v>
      </c>
      <c r="N635" s="130">
        <v>105489.01</v>
      </c>
      <c r="O635" s="3">
        <v>176.09394999999998</v>
      </c>
      <c r="Q635" s="143">
        <f t="shared" si="58"/>
        <v>181.88550163583773</v>
      </c>
      <c r="R635" s="143">
        <f t="shared" si="59"/>
        <v>3.2888987019927374E-2</v>
      </c>
    </row>
    <row r="636" spans="1:18" x14ac:dyDescent="0.35">
      <c r="A636" s="8">
        <v>23954.0527728093</v>
      </c>
      <c r="B636">
        <v>580</v>
      </c>
      <c r="C636" s="130" t="s">
        <v>1166</v>
      </c>
      <c r="D636" s="130">
        <v>580</v>
      </c>
      <c r="E636" s="130" t="s">
        <v>1072</v>
      </c>
      <c r="F636" s="149">
        <f t="shared" si="54"/>
        <v>23.84</v>
      </c>
      <c r="G636" s="130" t="s">
        <v>1073</v>
      </c>
      <c r="H636" s="130">
        <f t="shared" si="55"/>
        <v>1</v>
      </c>
      <c r="I636" s="130" t="s">
        <v>1075</v>
      </c>
      <c r="J636" s="130">
        <f t="shared" si="56"/>
        <v>1</v>
      </c>
      <c r="K636" s="130" t="s">
        <v>1084</v>
      </c>
      <c r="L636" s="130">
        <f t="shared" si="57"/>
        <v>0</v>
      </c>
      <c r="M636" s="130">
        <v>7</v>
      </c>
      <c r="N636" s="130">
        <v>106888.11</v>
      </c>
      <c r="O636" s="3">
        <v>178.51014999999998</v>
      </c>
      <c r="Q636" s="143">
        <f t="shared" si="58"/>
        <v>185.0743877351523</v>
      </c>
      <c r="R636" s="143">
        <f t="shared" si="59"/>
        <v>3.6772350116518915E-2</v>
      </c>
    </row>
    <row r="637" spans="1:18" x14ac:dyDescent="0.35">
      <c r="A637" s="8">
        <v>31081.371963744201</v>
      </c>
      <c r="B637">
        <v>580</v>
      </c>
      <c r="C637" s="130" t="s">
        <v>1166</v>
      </c>
      <c r="D637" s="130">
        <v>580</v>
      </c>
      <c r="E637" s="130" t="s">
        <v>1072</v>
      </c>
      <c r="F637" s="149">
        <f t="shared" si="54"/>
        <v>23.84</v>
      </c>
      <c r="G637" s="130" t="s">
        <v>1073</v>
      </c>
      <c r="H637" s="130">
        <f t="shared" si="55"/>
        <v>1</v>
      </c>
      <c r="I637" s="130" t="s">
        <v>1075</v>
      </c>
      <c r="J637" s="130">
        <f t="shared" si="56"/>
        <v>1</v>
      </c>
      <c r="K637" s="130" t="s">
        <v>1084</v>
      </c>
      <c r="L637" s="130">
        <f t="shared" si="57"/>
        <v>0</v>
      </c>
      <c r="M637" s="130">
        <v>7</v>
      </c>
      <c r="N637" s="130">
        <v>112201.27</v>
      </c>
      <c r="O637" s="3">
        <v>187.40828333333334</v>
      </c>
      <c r="Q637" s="143">
        <f t="shared" si="58"/>
        <v>187.3979183683598</v>
      </c>
      <c r="R637" s="143">
        <f t="shared" si="59"/>
        <v>-5.5306866853399583E-5</v>
      </c>
    </row>
    <row r="638" spans="1:18" x14ac:dyDescent="0.35">
      <c r="A638" s="8">
        <v>45016.2336447989</v>
      </c>
      <c r="B638">
        <v>580</v>
      </c>
      <c r="C638" s="130" t="s">
        <v>1166</v>
      </c>
      <c r="D638" s="130">
        <v>580</v>
      </c>
      <c r="E638" s="130" t="s">
        <v>1072</v>
      </c>
      <c r="F638" s="149">
        <f t="shared" si="54"/>
        <v>23.84</v>
      </c>
      <c r="G638" s="130" t="s">
        <v>1073</v>
      </c>
      <c r="H638" s="130">
        <f t="shared" si="55"/>
        <v>1</v>
      </c>
      <c r="I638" s="130" t="s">
        <v>1075</v>
      </c>
      <c r="J638" s="130">
        <f t="shared" si="56"/>
        <v>1</v>
      </c>
      <c r="K638" s="130" t="s">
        <v>1084</v>
      </c>
      <c r="L638" s="130">
        <f t="shared" si="57"/>
        <v>0</v>
      </c>
      <c r="M638" s="130">
        <v>7</v>
      </c>
      <c r="N638" s="130">
        <v>111679.02</v>
      </c>
      <c r="O638" s="3">
        <v>186.45593333333332</v>
      </c>
      <c r="Q638" s="143">
        <f t="shared" si="58"/>
        <v>191.94073132763077</v>
      </c>
      <c r="R638" s="143">
        <f t="shared" si="59"/>
        <v>2.9416055022996268E-2</v>
      </c>
    </row>
    <row r="639" spans="1:18" x14ac:dyDescent="0.35">
      <c r="A639" s="8">
        <v>54061.366139626101</v>
      </c>
      <c r="B639">
        <v>580</v>
      </c>
      <c r="C639" s="130" t="s">
        <v>1166</v>
      </c>
      <c r="D639" s="130">
        <v>580</v>
      </c>
      <c r="E639" s="130" t="s">
        <v>1072</v>
      </c>
      <c r="F639" s="149">
        <f t="shared" si="54"/>
        <v>23.84</v>
      </c>
      <c r="G639" s="130" t="s">
        <v>1073</v>
      </c>
      <c r="H639" s="130">
        <f t="shared" si="55"/>
        <v>1</v>
      </c>
      <c r="I639" s="130" t="s">
        <v>1075</v>
      </c>
      <c r="J639" s="130">
        <f t="shared" si="56"/>
        <v>1</v>
      </c>
      <c r="K639" s="130" t="s">
        <v>1084</v>
      </c>
      <c r="L639" s="130">
        <f t="shared" si="57"/>
        <v>0</v>
      </c>
      <c r="M639" s="130">
        <v>7</v>
      </c>
      <c r="N639" s="130">
        <v>113213</v>
      </c>
      <c r="O639" s="3">
        <v>188.92676666666665</v>
      </c>
      <c r="Q639" s="143">
        <f t="shared" si="58"/>
        <v>194.88947571105652</v>
      </c>
      <c r="R639" s="143">
        <f t="shared" si="59"/>
        <v>3.1560954276585784E-2</v>
      </c>
    </row>
    <row r="640" spans="1:18" x14ac:dyDescent="0.35">
      <c r="A640" s="8">
        <v>63550.072249703</v>
      </c>
      <c r="B640">
        <v>580</v>
      </c>
      <c r="C640" s="130" t="s">
        <v>1166</v>
      </c>
      <c r="D640" s="130">
        <v>580</v>
      </c>
      <c r="E640" s="130" t="s">
        <v>1072</v>
      </c>
      <c r="F640" s="149">
        <f t="shared" si="54"/>
        <v>23.84</v>
      </c>
      <c r="G640" s="130" t="s">
        <v>1073</v>
      </c>
      <c r="H640" s="130">
        <f t="shared" si="55"/>
        <v>1</v>
      </c>
      <c r="I640" s="130" t="s">
        <v>1075</v>
      </c>
      <c r="J640" s="130">
        <f t="shared" si="56"/>
        <v>1</v>
      </c>
      <c r="K640" s="130" t="s">
        <v>1084</v>
      </c>
      <c r="L640" s="130">
        <f t="shared" si="57"/>
        <v>0</v>
      </c>
      <c r="M640" s="130">
        <v>7</v>
      </c>
      <c r="N640" s="130">
        <v>116404.47</v>
      </c>
      <c r="O640" s="3">
        <v>194.43108333333333</v>
      </c>
      <c r="Q640" s="143">
        <f t="shared" si="58"/>
        <v>197.98282662261784</v>
      </c>
      <c r="R640" s="143">
        <f t="shared" si="59"/>
        <v>1.8267363573731599E-2</v>
      </c>
    </row>
    <row r="641" spans="1:18" x14ac:dyDescent="0.35">
      <c r="A641" s="8">
        <v>71394.000753582499</v>
      </c>
      <c r="B641">
        <v>580</v>
      </c>
      <c r="C641" s="130" t="s">
        <v>1166</v>
      </c>
      <c r="D641" s="130">
        <v>580</v>
      </c>
      <c r="E641" s="130" t="s">
        <v>1072</v>
      </c>
      <c r="F641" s="149">
        <f t="shared" si="54"/>
        <v>23.84</v>
      </c>
      <c r="G641" s="130" t="s">
        <v>1073</v>
      </c>
      <c r="H641" s="130">
        <f t="shared" si="55"/>
        <v>1</v>
      </c>
      <c r="I641" s="130" t="s">
        <v>1075</v>
      </c>
      <c r="J641" s="130">
        <f t="shared" si="56"/>
        <v>1</v>
      </c>
      <c r="K641" s="130" t="s">
        <v>1084</v>
      </c>
      <c r="L641" s="130">
        <f t="shared" si="57"/>
        <v>0</v>
      </c>
      <c r="M641" s="130">
        <v>7</v>
      </c>
      <c r="N641" s="130">
        <v>115282.24000000001</v>
      </c>
      <c r="O641" s="3">
        <v>192.27651666666668</v>
      </c>
      <c r="Q641" s="143">
        <f t="shared" si="58"/>
        <v>200.53997436291186</v>
      </c>
      <c r="R641" s="143">
        <f t="shared" si="59"/>
        <v>4.2976947156635026E-2</v>
      </c>
    </row>
    <row r="642" spans="1:18" x14ac:dyDescent="0.35">
      <c r="A642" s="8">
        <v>3495.45982983364</v>
      </c>
      <c r="B642">
        <v>580</v>
      </c>
      <c r="C642" s="130" t="s">
        <v>1166</v>
      </c>
      <c r="D642" s="130">
        <v>580</v>
      </c>
      <c r="E642" s="130" t="s">
        <v>1072</v>
      </c>
      <c r="F642" s="149">
        <f t="shared" si="54"/>
        <v>23.84</v>
      </c>
      <c r="G642" s="130" t="s">
        <v>1073</v>
      </c>
      <c r="H642" s="130">
        <f t="shared" si="55"/>
        <v>1</v>
      </c>
      <c r="I642" s="130" t="s">
        <v>1076</v>
      </c>
      <c r="J642" s="130">
        <f t="shared" si="56"/>
        <v>2</v>
      </c>
      <c r="K642" s="130" t="s">
        <v>1083</v>
      </c>
      <c r="L642" s="130">
        <f t="shared" si="57"/>
        <v>1</v>
      </c>
      <c r="M642" s="130">
        <v>7</v>
      </c>
      <c r="N642" s="130">
        <v>99873.25</v>
      </c>
      <c r="O642" s="3">
        <v>165.49545000000001</v>
      </c>
      <c r="Q642" s="143">
        <f t="shared" si="58"/>
        <v>177.42460588886999</v>
      </c>
      <c r="R642" s="143">
        <f t="shared" si="59"/>
        <v>7.208147347174787E-2</v>
      </c>
    </row>
    <row r="643" spans="1:18" x14ac:dyDescent="0.35">
      <c r="A643" s="8">
        <v>14172.2970393051</v>
      </c>
      <c r="B643">
        <v>580</v>
      </c>
      <c r="C643" s="130" t="s">
        <v>1166</v>
      </c>
      <c r="D643" s="130">
        <v>580</v>
      </c>
      <c r="E643" s="130" t="s">
        <v>1072</v>
      </c>
      <c r="F643" s="149">
        <f t="shared" ref="F643:F706" si="60">IF(E643="LI01",10,23.84)</f>
        <v>23.84</v>
      </c>
      <c r="G643" s="130" t="s">
        <v>1073</v>
      </c>
      <c r="H643" s="130">
        <f t="shared" ref="H643:H706" si="61">IF(G643="ENT01",1,2)</f>
        <v>1</v>
      </c>
      <c r="I643" s="130" t="s">
        <v>1076</v>
      </c>
      <c r="J643" s="130">
        <f t="shared" ref="J643:J706" si="62">IF(I643="ENV01",1,2)</f>
        <v>2</v>
      </c>
      <c r="K643" s="130" t="s">
        <v>1083</v>
      </c>
      <c r="L643" s="130">
        <f t="shared" ref="L643:L706" si="63">IF(K643="ZVDF01",1,0)</f>
        <v>1</v>
      </c>
      <c r="M643" s="130">
        <v>7</v>
      </c>
      <c r="N643" s="130">
        <v>103774.15</v>
      </c>
      <c r="O643" s="3">
        <v>172.28720000000001</v>
      </c>
      <c r="Q643" s="143">
        <f t="shared" ref="Q643:Q706" si="64">IF(C643="Splitao",((43.828+A643*0.000816+F643*0.605+H643*-5.235+J643*-4.785+L643*3.61+3.146*F643+9.07+54.73)*B643+M643*(494.524+B643*0.00184))/B643,(((25.4755+A643*0.00031+F643*0.2864+H643*-0.5815+J643*-1.7506+L643*0.77039)+3.25*F643+9.07+54.73)*B643+M643*(498.3118+A643*0.001326))/B643)</f>
        <v>180.90529163583773</v>
      </c>
      <c r="R643" s="143">
        <f t="shared" ref="R643:R706" si="65">Q643/O643-1</f>
        <v>5.0021659391050077E-2</v>
      </c>
    </row>
    <row r="644" spans="1:18" x14ac:dyDescent="0.35">
      <c r="A644" s="8">
        <v>23954.0527728093</v>
      </c>
      <c r="B644">
        <v>580</v>
      </c>
      <c r="C644" s="130" t="s">
        <v>1166</v>
      </c>
      <c r="D644" s="130">
        <v>580</v>
      </c>
      <c r="E644" s="130" t="s">
        <v>1072</v>
      </c>
      <c r="F644" s="149">
        <f t="shared" si="60"/>
        <v>23.84</v>
      </c>
      <c r="G644" s="130" t="s">
        <v>1073</v>
      </c>
      <c r="H644" s="130">
        <f t="shared" si="61"/>
        <v>1</v>
      </c>
      <c r="I644" s="130" t="s">
        <v>1076</v>
      </c>
      <c r="J644" s="130">
        <f t="shared" si="62"/>
        <v>2</v>
      </c>
      <c r="K644" s="130" t="s">
        <v>1083</v>
      </c>
      <c r="L644" s="130">
        <f t="shared" si="63"/>
        <v>1</v>
      </c>
      <c r="M644" s="130">
        <v>7</v>
      </c>
      <c r="N644" s="130">
        <v>105357.1</v>
      </c>
      <c r="O644" s="3">
        <v>174.85894999999999</v>
      </c>
      <c r="Q644" s="143">
        <f t="shared" si="64"/>
        <v>184.0941777351523</v>
      </c>
      <c r="R644" s="143">
        <f t="shared" si="65"/>
        <v>5.2815299046187203E-2</v>
      </c>
    </row>
    <row r="645" spans="1:18" x14ac:dyDescent="0.35">
      <c r="A645" s="8">
        <v>31081.371963744201</v>
      </c>
      <c r="B645">
        <v>580</v>
      </c>
      <c r="C645" s="130" t="s">
        <v>1166</v>
      </c>
      <c r="D645" s="130">
        <v>580</v>
      </c>
      <c r="E645" s="130" t="s">
        <v>1072</v>
      </c>
      <c r="F645" s="149">
        <f t="shared" si="60"/>
        <v>23.84</v>
      </c>
      <c r="G645" s="130" t="s">
        <v>1073</v>
      </c>
      <c r="H645" s="130">
        <f t="shared" si="61"/>
        <v>1</v>
      </c>
      <c r="I645" s="130" t="s">
        <v>1076</v>
      </c>
      <c r="J645" s="130">
        <f t="shared" si="62"/>
        <v>2</v>
      </c>
      <c r="K645" s="130" t="s">
        <v>1083</v>
      </c>
      <c r="L645" s="130">
        <f t="shared" si="63"/>
        <v>1</v>
      </c>
      <c r="M645" s="130">
        <v>7</v>
      </c>
      <c r="N645" s="130">
        <v>110980.68</v>
      </c>
      <c r="O645" s="3">
        <v>184.30756666666665</v>
      </c>
      <c r="Q645" s="143">
        <f t="shared" si="64"/>
        <v>186.4177083683598</v>
      </c>
      <c r="R645" s="143">
        <f t="shared" si="65"/>
        <v>1.1449023715393691E-2</v>
      </c>
    </row>
    <row r="646" spans="1:18" x14ac:dyDescent="0.35">
      <c r="A646" s="8">
        <v>45016.2336447989</v>
      </c>
      <c r="B646">
        <v>580</v>
      </c>
      <c r="C646" s="130" t="s">
        <v>1166</v>
      </c>
      <c r="D646" s="130">
        <v>580</v>
      </c>
      <c r="E646" s="130" t="s">
        <v>1072</v>
      </c>
      <c r="F646" s="149">
        <f t="shared" si="60"/>
        <v>23.84</v>
      </c>
      <c r="G646" s="130" t="s">
        <v>1073</v>
      </c>
      <c r="H646" s="130">
        <f t="shared" si="61"/>
        <v>1</v>
      </c>
      <c r="I646" s="130" t="s">
        <v>1076</v>
      </c>
      <c r="J646" s="130">
        <f t="shared" si="62"/>
        <v>2</v>
      </c>
      <c r="K646" s="130" t="s">
        <v>1083</v>
      </c>
      <c r="L646" s="130">
        <f t="shared" si="63"/>
        <v>1</v>
      </c>
      <c r="M646" s="130">
        <v>7</v>
      </c>
      <c r="N646" s="130">
        <v>110567.92</v>
      </c>
      <c r="O646" s="3">
        <v>183.55943333333335</v>
      </c>
      <c r="Q646" s="143">
        <f t="shared" si="64"/>
        <v>190.9605213276308</v>
      </c>
      <c r="R646" s="143">
        <f t="shared" si="65"/>
        <v>4.0319845512148067E-2</v>
      </c>
    </row>
    <row r="647" spans="1:18" x14ac:dyDescent="0.35">
      <c r="A647" s="8">
        <v>54061.366139626101</v>
      </c>
      <c r="B647">
        <v>580</v>
      </c>
      <c r="C647" s="130" t="s">
        <v>1166</v>
      </c>
      <c r="D647" s="130">
        <v>580</v>
      </c>
      <c r="E647" s="130" t="s">
        <v>1072</v>
      </c>
      <c r="F647" s="149">
        <f t="shared" si="60"/>
        <v>23.84</v>
      </c>
      <c r="G647" s="130" t="s">
        <v>1073</v>
      </c>
      <c r="H647" s="130">
        <f t="shared" si="61"/>
        <v>1</v>
      </c>
      <c r="I647" s="130" t="s">
        <v>1076</v>
      </c>
      <c r="J647" s="130">
        <f t="shared" si="62"/>
        <v>2</v>
      </c>
      <c r="K647" s="130" t="s">
        <v>1083</v>
      </c>
      <c r="L647" s="130">
        <f t="shared" si="63"/>
        <v>1</v>
      </c>
      <c r="M647" s="130">
        <v>7</v>
      </c>
      <c r="N647" s="130">
        <v>112424.64</v>
      </c>
      <c r="O647" s="3">
        <v>186.49720000000002</v>
      </c>
      <c r="Q647" s="143">
        <f t="shared" si="64"/>
        <v>193.90926571105652</v>
      </c>
      <c r="R647" s="143">
        <f t="shared" si="65"/>
        <v>3.974357637035042E-2</v>
      </c>
    </row>
    <row r="648" spans="1:18" x14ac:dyDescent="0.35">
      <c r="A648" s="8">
        <v>63550.072249703</v>
      </c>
      <c r="B648">
        <v>580</v>
      </c>
      <c r="C648" s="130" t="s">
        <v>1166</v>
      </c>
      <c r="D648" s="130">
        <v>580</v>
      </c>
      <c r="E648" s="130" t="s">
        <v>1072</v>
      </c>
      <c r="F648" s="149">
        <f t="shared" si="60"/>
        <v>23.84</v>
      </c>
      <c r="G648" s="130" t="s">
        <v>1073</v>
      </c>
      <c r="H648" s="130">
        <f t="shared" si="61"/>
        <v>1</v>
      </c>
      <c r="I648" s="130" t="s">
        <v>1076</v>
      </c>
      <c r="J648" s="130">
        <f t="shared" si="62"/>
        <v>2</v>
      </c>
      <c r="K648" s="130" t="s">
        <v>1083</v>
      </c>
      <c r="L648" s="130">
        <f t="shared" si="63"/>
        <v>1</v>
      </c>
      <c r="M648" s="130">
        <v>7</v>
      </c>
      <c r="N648" s="130">
        <v>114930.27</v>
      </c>
      <c r="O648" s="3">
        <v>190.24610000000001</v>
      </c>
      <c r="Q648" s="143">
        <f t="shared" si="64"/>
        <v>197.00261662261784</v>
      </c>
      <c r="R648" s="143">
        <f t="shared" si="65"/>
        <v>3.5514613033422515E-2</v>
      </c>
    </row>
    <row r="649" spans="1:18" x14ac:dyDescent="0.35">
      <c r="A649" s="8">
        <v>71394.000753582499</v>
      </c>
      <c r="B649">
        <v>580</v>
      </c>
      <c r="C649" s="130" t="s">
        <v>1166</v>
      </c>
      <c r="D649" s="130">
        <v>580</v>
      </c>
      <c r="E649" s="130" t="s">
        <v>1072</v>
      </c>
      <c r="F649" s="149">
        <f t="shared" si="60"/>
        <v>23.84</v>
      </c>
      <c r="G649" s="130" t="s">
        <v>1073</v>
      </c>
      <c r="H649" s="130">
        <f t="shared" si="61"/>
        <v>1</v>
      </c>
      <c r="I649" s="130" t="s">
        <v>1076</v>
      </c>
      <c r="J649" s="130">
        <f t="shared" si="62"/>
        <v>2</v>
      </c>
      <c r="K649" s="130" t="s">
        <v>1083</v>
      </c>
      <c r="L649" s="130">
        <f t="shared" si="63"/>
        <v>1</v>
      </c>
      <c r="M649" s="130">
        <v>7</v>
      </c>
      <c r="N649" s="130">
        <v>115165.68</v>
      </c>
      <c r="O649" s="3">
        <v>190.92468333333332</v>
      </c>
      <c r="Q649" s="143">
        <f t="shared" si="64"/>
        <v>199.55976436291186</v>
      </c>
      <c r="R649" s="143">
        <f t="shared" si="65"/>
        <v>4.5227682868551167E-2</v>
      </c>
    </row>
    <row r="650" spans="1:18" x14ac:dyDescent="0.35">
      <c r="A650" s="8">
        <v>3495.45982983364</v>
      </c>
      <c r="B650">
        <v>580</v>
      </c>
      <c r="C650" s="130" t="s">
        <v>1166</v>
      </c>
      <c r="D650" s="130">
        <v>580</v>
      </c>
      <c r="E650" s="130" t="s">
        <v>1072</v>
      </c>
      <c r="F650" s="149">
        <f t="shared" si="60"/>
        <v>23.84</v>
      </c>
      <c r="G650" s="130" t="s">
        <v>1073</v>
      </c>
      <c r="H650" s="130">
        <f t="shared" si="61"/>
        <v>1</v>
      </c>
      <c r="I650" s="130" t="s">
        <v>1076</v>
      </c>
      <c r="J650" s="130">
        <f t="shared" si="62"/>
        <v>2</v>
      </c>
      <c r="K650" s="130" t="s">
        <v>1084</v>
      </c>
      <c r="L650" s="130">
        <f t="shared" si="63"/>
        <v>0</v>
      </c>
      <c r="M650" s="130">
        <v>7</v>
      </c>
      <c r="N650" s="130">
        <v>101231.09</v>
      </c>
      <c r="O650" s="3">
        <v>167.77078333333333</v>
      </c>
      <c r="Q650" s="143">
        <f t="shared" si="64"/>
        <v>176.65421588887</v>
      </c>
      <c r="R650" s="143">
        <f t="shared" si="65"/>
        <v>5.2949818669480342E-2</v>
      </c>
    </row>
    <row r="651" spans="1:18" x14ac:dyDescent="0.35">
      <c r="A651" s="8">
        <v>14172.2970393051</v>
      </c>
      <c r="B651">
        <v>580</v>
      </c>
      <c r="C651" s="130" t="s">
        <v>1166</v>
      </c>
      <c r="D651" s="130">
        <v>580</v>
      </c>
      <c r="E651" s="130" t="s">
        <v>1072</v>
      </c>
      <c r="F651" s="149">
        <f t="shared" si="60"/>
        <v>23.84</v>
      </c>
      <c r="G651" s="130" t="s">
        <v>1073</v>
      </c>
      <c r="H651" s="130">
        <f t="shared" si="61"/>
        <v>1</v>
      </c>
      <c r="I651" s="130" t="s">
        <v>1076</v>
      </c>
      <c r="J651" s="130">
        <f t="shared" si="62"/>
        <v>2</v>
      </c>
      <c r="K651" s="130" t="s">
        <v>1084</v>
      </c>
      <c r="L651" s="130">
        <f t="shared" si="63"/>
        <v>0</v>
      </c>
      <c r="M651" s="130">
        <v>7</v>
      </c>
      <c r="N651" s="130">
        <v>104852.85</v>
      </c>
      <c r="O651" s="3">
        <v>174.18866666666665</v>
      </c>
      <c r="Q651" s="143">
        <f t="shared" si="64"/>
        <v>180.13490163583771</v>
      </c>
      <c r="R651" s="143">
        <f t="shared" si="65"/>
        <v>3.4136750013420647E-2</v>
      </c>
    </row>
    <row r="652" spans="1:18" x14ac:dyDescent="0.35">
      <c r="A652" s="8">
        <v>23954.0527728093</v>
      </c>
      <c r="B652">
        <v>580</v>
      </c>
      <c r="C652" s="130" t="s">
        <v>1166</v>
      </c>
      <c r="D652" s="130">
        <v>580</v>
      </c>
      <c r="E652" s="130" t="s">
        <v>1072</v>
      </c>
      <c r="F652" s="149">
        <f t="shared" si="60"/>
        <v>23.84</v>
      </c>
      <c r="G652" s="130" t="s">
        <v>1073</v>
      </c>
      <c r="H652" s="130">
        <f t="shared" si="61"/>
        <v>1</v>
      </c>
      <c r="I652" s="130" t="s">
        <v>1076</v>
      </c>
      <c r="J652" s="130">
        <f t="shared" si="62"/>
        <v>2</v>
      </c>
      <c r="K652" s="130" t="s">
        <v>1084</v>
      </c>
      <c r="L652" s="130">
        <f t="shared" si="63"/>
        <v>0</v>
      </c>
      <c r="M652" s="130">
        <v>7</v>
      </c>
      <c r="N652" s="130">
        <v>105754.51</v>
      </c>
      <c r="O652" s="3">
        <v>175.69011666666668</v>
      </c>
      <c r="Q652" s="143">
        <f t="shared" si="64"/>
        <v>183.32378773515228</v>
      </c>
      <c r="R652" s="143">
        <f t="shared" si="65"/>
        <v>4.3449632872455846E-2</v>
      </c>
    </row>
    <row r="653" spans="1:18" x14ac:dyDescent="0.35">
      <c r="A653" s="8">
        <v>31081.371963744201</v>
      </c>
      <c r="B653">
        <v>580</v>
      </c>
      <c r="C653" s="130" t="s">
        <v>1166</v>
      </c>
      <c r="D653" s="130">
        <v>580</v>
      </c>
      <c r="E653" s="130" t="s">
        <v>1072</v>
      </c>
      <c r="F653" s="149">
        <f t="shared" si="60"/>
        <v>23.84</v>
      </c>
      <c r="G653" s="130" t="s">
        <v>1073</v>
      </c>
      <c r="H653" s="130">
        <f t="shared" si="61"/>
        <v>1</v>
      </c>
      <c r="I653" s="130" t="s">
        <v>1076</v>
      </c>
      <c r="J653" s="130">
        <f t="shared" si="62"/>
        <v>2</v>
      </c>
      <c r="K653" s="130" t="s">
        <v>1084</v>
      </c>
      <c r="L653" s="130">
        <f t="shared" si="63"/>
        <v>0</v>
      </c>
      <c r="M653" s="130">
        <v>7</v>
      </c>
      <c r="N653" s="130">
        <v>110464.04</v>
      </c>
      <c r="O653" s="3">
        <v>183.61415</v>
      </c>
      <c r="Q653" s="143">
        <f t="shared" si="64"/>
        <v>185.64731836835981</v>
      </c>
      <c r="R653" s="143">
        <f t="shared" si="65"/>
        <v>1.1073048391748719E-2</v>
      </c>
    </row>
    <row r="654" spans="1:18" x14ac:dyDescent="0.35">
      <c r="A654" s="8">
        <v>45016.2336447989</v>
      </c>
      <c r="B654">
        <v>580</v>
      </c>
      <c r="C654" s="130" t="s">
        <v>1166</v>
      </c>
      <c r="D654" s="130">
        <v>580</v>
      </c>
      <c r="E654" s="130" t="s">
        <v>1072</v>
      </c>
      <c r="F654" s="149">
        <f t="shared" si="60"/>
        <v>23.84</v>
      </c>
      <c r="G654" s="130" t="s">
        <v>1073</v>
      </c>
      <c r="H654" s="130">
        <f t="shared" si="61"/>
        <v>1</v>
      </c>
      <c r="I654" s="130" t="s">
        <v>1076</v>
      </c>
      <c r="J654" s="130">
        <f t="shared" si="62"/>
        <v>2</v>
      </c>
      <c r="K654" s="130" t="s">
        <v>1084</v>
      </c>
      <c r="L654" s="130">
        <f t="shared" si="63"/>
        <v>0</v>
      </c>
      <c r="M654" s="130">
        <v>7</v>
      </c>
      <c r="N654" s="130">
        <v>109964.57</v>
      </c>
      <c r="O654" s="3">
        <v>182.75711666666666</v>
      </c>
      <c r="Q654" s="143">
        <f t="shared" si="64"/>
        <v>190.19013132763081</v>
      </c>
      <c r="R654" s="143">
        <f t="shared" si="65"/>
        <v>4.0671547004767605E-2</v>
      </c>
    </row>
    <row r="655" spans="1:18" x14ac:dyDescent="0.35">
      <c r="A655" s="8">
        <v>54061.366139626101</v>
      </c>
      <c r="B655">
        <v>580</v>
      </c>
      <c r="C655" s="130" t="s">
        <v>1166</v>
      </c>
      <c r="D655" s="130">
        <v>580</v>
      </c>
      <c r="E655" s="130" t="s">
        <v>1072</v>
      </c>
      <c r="F655" s="149">
        <f t="shared" si="60"/>
        <v>23.84</v>
      </c>
      <c r="G655" s="130" t="s">
        <v>1073</v>
      </c>
      <c r="H655" s="130">
        <f t="shared" si="61"/>
        <v>1</v>
      </c>
      <c r="I655" s="130" t="s">
        <v>1076</v>
      </c>
      <c r="J655" s="130">
        <f t="shared" si="62"/>
        <v>2</v>
      </c>
      <c r="K655" s="130" t="s">
        <v>1084</v>
      </c>
      <c r="L655" s="130">
        <f t="shared" si="63"/>
        <v>0</v>
      </c>
      <c r="M655" s="130">
        <v>7</v>
      </c>
      <c r="N655" s="130">
        <v>111130.23</v>
      </c>
      <c r="O655" s="3">
        <v>184.54798333333332</v>
      </c>
      <c r="Q655" s="143">
        <f t="shared" si="64"/>
        <v>193.1388757110565</v>
      </c>
      <c r="R655" s="143">
        <f t="shared" si="65"/>
        <v>4.6550995695283204E-2</v>
      </c>
    </row>
    <row r="656" spans="1:18" x14ac:dyDescent="0.35">
      <c r="A656" s="8">
        <v>63550.072249703</v>
      </c>
      <c r="B656">
        <v>580</v>
      </c>
      <c r="C656" s="130" t="s">
        <v>1166</v>
      </c>
      <c r="D656" s="130">
        <v>580</v>
      </c>
      <c r="E656" s="130" t="s">
        <v>1072</v>
      </c>
      <c r="F656" s="149">
        <f t="shared" si="60"/>
        <v>23.84</v>
      </c>
      <c r="G656" s="130" t="s">
        <v>1073</v>
      </c>
      <c r="H656" s="130">
        <f t="shared" si="61"/>
        <v>1</v>
      </c>
      <c r="I656" s="130" t="s">
        <v>1076</v>
      </c>
      <c r="J656" s="130">
        <f t="shared" si="62"/>
        <v>2</v>
      </c>
      <c r="K656" s="130" t="s">
        <v>1084</v>
      </c>
      <c r="L656" s="130">
        <f t="shared" si="63"/>
        <v>0</v>
      </c>
      <c r="M656" s="130">
        <v>7</v>
      </c>
      <c r="N656" s="130">
        <v>113073.13</v>
      </c>
      <c r="O656" s="3">
        <v>187.42916666666667</v>
      </c>
      <c r="Q656" s="143">
        <f t="shared" si="64"/>
        <v>196.23222662261782</v>
      </c>
      <c r="R656" s="143">
        <f t="shared" si="65"/>
        <v>4.6967396337022294E-2</v>
      </c>
    </row>
    <row r="657" spans="1:18" x14ac:dyDescent="0.35">
      <c r="A657" s="8">
        <v>71394.000753582499</v>
      </c>
      <c r="B657">
        <v>580</v>
      </c>
      <c r="C657" s="130" t="s">
        <v>1166</v>
      </c>
      <c r="D657" s="130">
        <v>580</v>
      </c>
      <c r="E657" s="130" t="s">
        <v>1072</v>
      </c>
      <c r="F657" s="149">
        <f t="shared" si="60"/>
        <v>23.84</v>
      </c>
      <c r="G657" s="130" t="s">
        <v>1073</v>
      </c>
      <c r="H657" s="130">
        <f t="shared" si="61"/>
        <v>1</v>
      </c>
      <c r="I657" s="130" t="s">
        <v>1076</v>
      </c>
      <c r="J657" s="130">
        <f t="shared" si="62"/>
        <v>2</v>
      </c>
      <c r="K657" s="130" t="s">
        <v>1084</v>
      </c>
      <c r="L657" s="130">
        <f t="shared" si="63"/>
        <v>0</v>
      </c>
      <c r="M657" s="130">
        <v>7</v>
      </c>
      <c r="N657" s="130">
        <v>113049.93</v>
      </c>
      <c r="O657" s="3">
        <v>187.73113333333333</v>
      </c>
      <c r="Q657" s="143">
        <f t="shared" si="64"/>
        <v>198.78937436291187</v>
      </c>
      <c r="R657" s="143">
        <f t="shared" si="65"/>
        <v>5.8904673046125122E-2</v>
      </c>
    </row>
    <row r="658" spans="1:18" x14ac:dyDescent="0.35">
      <c r="A658" s="8">
        <v>3495.45982983364</v>
      </c>
      <c r="B658">
        <v>580</v>
      </c>
      <c r="C658" s="130" t="s">
        <v>1166</v>
      </c>
      <c r="D658" s="130">
        <v>580</v>
      </c>
      <c r="E658" s="130" t="s">
        <v>1072</v>
      </c>
      <c r="F658" s="149">
        <f t="shared" si="60"/>
        <v>23.84</v>
      </c>
      <c r="G658" s="130" t="s">
        <v>1073</v>
      </c>
      <c r="H658" s="130">
        <f t="shared" si="61"/>
        <v>1</v>
      </c>
      <c r="I658" s="130" t="s">
        <v>1076</v>
      </c>
      <c r="J658" s="130">
        <f t="shared" si="62"/>
        <v>2</v>
      </c>
      <c r="K658" s="130" t="s">
        <v>1083</v>
      </c>
      <c r="L658" s="130">
        <f t="shared" si="63"/>
        <v>1</v>
      </c>
      <c r="M658" s="130">
        <v>7</v>
      </c>
      <c r="N658" s="130">
        <v>99927.91</v>
      </c>
      <c r="O658" s="3">
        <v>165.65991666666667</v>
      </c>
      <c r="Q658" s="143">
        <f t="shared" si="64"/>
        <v>177.42460588886999</v>
      </c>
      <c r="R658" s="143">
        <f t="shared" si="65"/>
        <v>7.1017114211615162E-2</v>
      </c>
    </row>
    <row r="659" spans="1:18" x14ac:dyDescent="0.35">
      <c r="A659" s="8">
        <v>14172.2970393051</v>
      </c>
      <c r="B659">
        <v>580</v>
      </c>
      <c r="C659" s="130" t="s">
        <v>1166</v>
      </c>
      <c r="D659" s="130">
        <v>580</v>
      </c>
      <c r="E659" s="130" t="s">
        <v>1072</v>
      </c>
      <c r="F659" s="149">
        <f t="shared" si="60"/>
        <v>23.84</v>
      </c>
      <c r="G659" s="130" t="s">
        <v>1073</v>
      </c>
      <c r="H659" s="130">
        <f t="shared" si="61"/>
        <v>1</v>
      </c>
      <c r="I659" s="130" t="s">
        <v>1076</v>
      </c>
      <c r="J659" s="130">
        <f t="shared" si="62"/>
        <v>2</v>
      </c>
      <c r="K659" s="130" t="s">
        <v>1083</v>
      </c>
      <c r="L659" s="130">
        <f t="shared" si="63"/>
        <v>1</v>
      </c>
      <c r="M659" s="130">
        <v>7</v>
      </c>
      <c r="N659" s="130">
        <v>103829.69</v>
      </c>
      <c r="O659" s="3">
        <v>172.41138333333333</v>
      </c>
      <c r="Q659" s="143">
        <f t="shared" si="64"/>
        <v>180.90529163583773</v>
      </c>
      <c r="R659" s="143">
        <f t="shared" si="65"/>
        <v>4.9265356719994546E-2</v>
      </c>
    </row>
    <row r="660" spans="1:18" x14ac:dyDescent="0.35">
      <c r="A660" s="8">
        <v>23954.0527728093</v>
      </c>
      <c r="B660">
        <v>580</v>
      </c>
      <c r="C660" s="130" t="s">
        <v>1166</v>
      </c>
      <c r="D660" s="130">
        <v>580</v>
      </c>
      <c r="E660" s="130" t="s">
        <v>1072</v>
      </c>
      <c r="F660" s="149">
        <f t="shared" si="60"/>
        <v>23.84</v>
      </c>
      <c r="G660" s="130" t="s">
        <v>1073</v>
      </c>
      <c r="H660" s="130">
        <f t="shared" si="61"/>
        <v>1</v>
      </c>
      <c r="I660" s="130" t="s">
        <v>1076</v>
      </c>
      <c r="J660" s="130">
        <f t="shared" si="62"/>
        <v>2</v>
      </c>
      <c r="K660" s="130" t="s">
        <v>1083</v>
      </c>
      <c r="L660" s="130">
        <f t="shared" si="63"/>
        <v>1</v>
      </c>
      <c r="M660" s="130">
        <v>7</v>
      </c>
      <c r="N660" s="130">
        <v>105435.3</v>
      </c>
      <c r="O660" s="3">
        <v>175.03683333333333</v>
      </c>
      <c r="Q660" s="143">
        <f t="shared" si="64"/>
        <v>184.0941777351523</v>
      </c>
      <c r="R660" s="143">
        <f t="shared" si="65"/>
        <v>5.1745362557893859E-2</v>
      </c>
    </row>
    <row r="661" spans="1:18" x14ac:dyDescent="0.35">
      <c r="A661" s="8">
        <v>31081.371963744201</v>
      </c>
      <c r="B661">
        <v>580</v>
      </c>
      <c r="C661" s="130" t="s">
        <v>1166</v>
      </c>
      <c r="D661" s="130">
        <v>580</v>
      </c>
      <c r="E661" s="130" t="s">
        <v>1072</v>
      </c>
      <c r="F661" s="149">
        <f t="shared" si="60"/>
        <v>23.84</v>
      </c>
      <c r="G661" s="130" t="s">
        <v>1073</v>
      </c>
      <c r="H661" s="130">
        <f t="shared" si="61"/>
        <v>1</v>
      </c>
      <c r="I661" s="130" t="s">
        <v>1076</v>
      </c>
      <c r="J661" s="130">
        <f t="shared" si="62"/>
        <v>2</v>
      </c>
      <c r="K661" s="130" t="s">
        <v>1083</v>
      </c>
      <c r="L661" s="130">
        <f t="shared" si="63"/>
        <v>1</v>
      </c>
      <c r="M661" s="130">
        <v>7</v>
      </c>
      <c r="N661" s="130">
        <v>111073.94</v>
      </c>
      <c r="O661" s="3">
        <v>184.47353333333334</v>
      </c>
      <c r="Q661" s="143">
        <f t="shared" si="64"/>
        <v>186.4177083683598</v>
      </c>
      <c r="R661" s="143">
        <f t="shared" si="65"/>
        <v>1.0539045899410571E-2</v>
      </c>
    </row>
    <row r="662" spans="1:18" x14ac:dyDescent="0.35">
      <c r="A662" s="8">
        <v>45016.2336447989</v>
      </c>
      <c r="B662">
        <v>580</v>
      </c>
      <c r="C662" s="130" t="s">
        <v>1166</v>
      </c>
      <c r="D662" s="130">
        <v>580</v>
      </c>
      <c r="E662" s="130" t="s">
        <v>1072</v>
      </c>
      <c r="F662" s="149">
        <f t="shared" si="60"/>
        <v>23.84</v>
      </c>
      <c r="G662" s="130" t="s">
        <v>1073</v>
      </c>
      <c r="H662" s="130">
        <f t="shared" si="61"/>
        <v>1</v>
      </c>
      <c r="I662" s="130" t="s">
        <v>1076</v>
      </c>
      <c r="J662" s="130">
        <f t="shared" si="62"/>
        <v>2</v>
      </c>
      <c r="K662" s="130" t="s">
        <v>1083</v>
      </c>
      <c r="L662" s="130">
        <f t="shared" si="63"/>
        <v>1</v>
      </c>
      <c r="M662" s="130">
        <v>7</v>
      </c>
      <c r="N662" s="130">
        <v>110693.64</v>
      </c>
      <c r="O662" s="3">
        <v>183.78696666666664</v>
      </c>
      <c r="Q662" s="143">
        <f t="shared" si="64"/>
        <v>190.9605213276308</v>
      </c>
      <c r="R662" s="143">
        <f t="shared" si="65"/>
        <v>3.9031900852767087E-2</v>
      </c>
    </row>
    <row r="663" spans="1:18" x14ac:dyDescent="0.35">
      <c r="A663" s="8">
        <v>54061.366139626101</v>
      </c>
      <c r="B663">
        <v>580</v>
      </c>
      <c r="C663" s="130" t="s">
        <v>1166</v>
      </c>
      <c r="D663" s="130">
        <v>580</v>
      </c>
      <c r="E663" s="130" t="s">
        <v>1072</v>
      </c>
      <c r="F663" s="149">
        <f t="shared" si="60"/>
        <v>23.84</v>
      </c>
      <c r="G663" s="130" t="s">
        <v>1073</v>
      </c>
      <c r="H663" s="130">
        <f t="shared" si="61"/>
        <v>1</v>
      </c>
      <c r="I663" s="130" t="s">
        <v>1076</v>
      </c>
      <c r="J663" s="130">
        <f t="shared" si="62"/>
        <v>2</v>
      </c>
      <c r="K663" s="130" t="s">
        <v>1083</v>
      </c>
      <c r="L663" s="130">
        <f t="shared" si="63"/>
        <v>1</v>
      </c>
      <c r="M663" s="130">
        <v>7</v>
      </c>
      <c r="N663" s="130">
        <v>112592.7</v>
      </c>
      <c r="O663" s="3">
        <v>186.80921666666666</v>
      </c>
      <c r="Q663" s="143">
        <f t="shared" si="64"/>
        <v>193.90926571105652</v>
      </c>
      <c r="R663" s="143">
        <f t="shared" si="65"/>
        <v>3.8006952606941535E-2</v>
      </c>
    </row>
    <row r="664" spans="1:18" x14ac:dyDescent="0.35">
      <c r="A664" s="8">
        <v>63550.072249703</v>
      </c>
      <c r="B664">
        <v>580</v>
      </c>
      <c r="C664" s="130" t="s">
        <v>1166</v>
      </c>
      <c r="D664" s="130">
        <v>580</v>
      </c>
      <c r="E664" s="130" t="s">
        <v>1072</v>
      </c>
      <c r="F664" s="149">
        <f t="shared" si="60"/>
        <v>23.84</v>
      </c>
      <c r="G664" s="130" t="s">
        <v>1073</v>
      </c>
      <c r="H664" s="130">
        <f t="shared" si="61"/>
        <v>1</v>
      </c>
      <c r="I664" s="130" t="s">
        <v>1076</v>
      </c>
      <c r="J664" s="130">
        <f t="shared" si="62"/>
        <v>2</v>
      </c>
      <c r="K664" s="130" t="s">
        <v>1083</v>
      </c>
      <c r="L664" s="130">
        <f t="shared" si="63"/>
        <v>1</v>
      </c>
      <c r="M664" s="130">
        <v>7</v>
      </c>
      <c r="N664" s="130">
        <v>115138.61</v>
      </c>
      <c r="O664" s="3">
        <v>190.66550000000001</v>
      </c>
      <c r="Q664" s="143">
        <f t="shared" si="64"/>
        <v>197.00261662261784</v>
      </c>
      <c r="R664" s="143">
        <f t="shared" si="65"/>
        <v>3.3236829015306002E-2</v>
      </c>
    </row>
    <row r="665" spans="1:18" x14ac:dyDescent="0.35">
      <c r="A665" s="8">
        <v>71394.000753582499</v>
      </c>
      <c r="B665">
        <v>580</v>
      </c>
      <c r="C665" s="130" t="s">
        <v>1166</v>
      </c>
      <c r="D665" s="130">
        <v>580</v>
      </c>
      <c r="E665" s="130" t="s">
        <v>1072</v>
      </c>
      <c r="F665" s="149">
        <f t="shared" si="60"/>
        <v>23.84</v>
      </c>
      <c r="G665" s="130" t="s">
        <v>1073</v>
      </c>
      <c r="H665" s="130">
        <f t="shared" si="61"/>
        <v>1</v>
      </c>
      <c r="I665" s="130" t="s">
        <v>1076</v>
      </c>
      <c r="J665" s="130">
        <f t="shared" si="62"/>
        <v>2</v>
      </c>
      <c r="K665" s="130" t="s">
        <v>1083</v>
      </c>
      <c r="L665" s="130">
        <f t="shared" si="63"/>
        <v>1</v>
      </c>
      <c r="M665" s="130">
        <v>7</v>
      </c>
      <c r="N665" s="130">
        <v>115176.77</v>
      </c>
      <c r="O665" s="3">
        <v>190.99080000000001</v>
      </c>
      <c r="Q665" s="143">
        <f t="shared" si="64"/>
        <v>199.55976436291186</v>
      </c>
      <c r="R665" s="143">
        <f t="shared" si="65"/>
        <v>4.4865848841472156E-2</v>
      </c>
    </row>
    <row r="666" spans="1:18" x14ac:dyDescent="0.35">
      <c r="A666" s="8">
        <v>3495.45982983364</v>
      </c>
      <c r="B666">
        <v>580</v>
      </c>
      <c r="C666" s="130" t="s">
        <v>1166</v>
      </c>
      <c r="D666" s="130">
        <v>580</v>
      </c>
      <c r="E666" s="130" t="s">
        <v>1072</v>
      </c>
      <c r="F666" s="149">
        <f t="shared" si="60"/>
        <v>23.84</v>
      </c>
      <c r="G666" s="130" t="s">
        <v>1073</v>
      </c>
      <c r="H666" s="130">
        <f t="shared" si="61"/>
        <v>1</v>
      </c>
      <c r="I666" s="130" t="s">
        <v>1076</v>
      </c>
      <c r="J666" s="130">
        <f t="shared" si="62"/>
        <v>2</v>
      </c>
      <c r="K666" s="130" t="s">
        <v>1084</v>
      </c>
      <c r="L666" s="130">
        <f t="shared" si="63"/>
        <v>0</v>
      </c>
      <c r="M666" s="130">
        <v>7</v>
      </c>
      <c r="N666" s="130">
        <v>101303.15</v>
      </c>
      <c r="O666" s="3">
        <v>167.96885</v>
      </c>
      <c r="Q666" s="143">
        <f t="shared" si="64"/>
        <v>176.65421588887</v>
      </c>
      <c r="R666" s="143">
        <f t="shared" si="65"/>
        <v>5.1708194042347611E-2</v>
      </c>
    </row>
    <row r="667" spans="1:18" x14ac:dyDescent="0.35">
      <c r="A667" s="8">
        <v>14172.2970393051</v>
      </c>
      <c r="B667">
        <v>580</v>
      </c>
      <c r="C667" s="130" t="s">
        <v>1166</v>
      </c>
      <c r="D667" s="130">
        <v>580</v>
      </c>
      <c r="E667" s="130" t="s">
        <v>1072</v>
      </c>
      <c r="F667" s="149">
        <f t="shared" si="60"/>
        <v>23.84</v>
      </c>
      <c r="G667" s="130" t="s">
        <v>1073</v>
      </c>
      <c r="H667" s="130">
        <f t="shared" si="61"/>
        <v>1</v>
      </c>
      <c r="I667" s="130" t="s">
        <v>1076</v>
      </c>
      <c r="J667" s="130">
        <f t="shared" si="62"/>
        <v>2</v>
      </c>
      <c r="K667" s="130" t="s">
        <v>1084</v>
      </c>
      <c r="L667" s="130">
        <f t="shared" si="63"/>
        <v>0</v>
      </c>
      <c r="M667" s="130">
        <v>7</v>
      </c>
      <c r="N667" s="130">
        <v>104895.66</v>
      </c>
      <c r="O667" s="3">
        <v>174.31120000000001</v>
      </c>
      <c r="Q667" s="143">
        <f t="shared" si="64"/>
        <v>180.13490163583771</v>
      </c>
      <c r="R667" s="143">
        <f t="shared" si="65"/>
        <v>3.3409796019060689E-2</v>
      </c>
    </row>
    <row r="668" spans="1:18" x14ac:dyDescent="0.35">
      <c r="A668" s="8">
        <v>23954.0527728093</v>
      </c>
      <c r="B668">
        <v>580</v>
      </c>
      <c r="C668" s="130" t="s">
        <v>1166</v>
      </c>
      <c r="D668" s="130">
        <v>580</v>
      </c>
      <c r="E668" s="130" t="s">
        <v>1072</v>
      </c>
      <c r="F668" s="149">
        <f t="shared" si="60"/>
        <v>23.84</v>
      </c>
      <c r="G668" s="130" t="s">
        <v>1073</v>
      </c>
      <c r="H668" s="130">
        <f t="shared" si="61"/>
        <v>1</v>
      </c>
      <c r="I668" s="130" t="s">
        <v>1076</v>
      </c>
      <c r="J668" s="130">
        <f t="shared" si="62"/>
        <v>2</v>
      </c>
      <c r="K668" s="130" t="s">
        <v>1084</v>
      </c>
      <c r="L668" s="130">
        <f t="shared" si="63"/>
        <v>0</v>
      </c>
      <c r="M668" s="130">
        <v>7</v>
      </c>
      <c r="N668" s="130">
        <v>105821.36</v>
      </c>
      <c r="O668" s="3">
        <v>175.84671666666665</v>
      </c>
      <c r="Q668" s="143">
        <f t="shared" si="64"/>
        <v>183.32378773515228</v>
      </c>
      <c r="R668" s="143">
        <f t="shared" si="65"/>
        <v>4.2520390543652198E-2</v>
      </c>
    </row>
    <row r="669" spans="1:18" x14ac:dyDescent="0.35">
      <c r="A669" s="8">
        <v>31081.371963744201</v>
      </c>
      <c r="B669">
        <v>580</v>
      </c>
      <c r="C669" s="130" t="s">
        <v>1166</v>
      </c>
      <c r="D669" s="130">
        <v>580</v>
      </c>
      <c r="E669" s="130" t="s">
        <v>1072</v>
      </c>
      <c r="F669" s="149">
        <f t="shared" si="60"/>
        <v>23.84</v>
      </c>
      <c r="G669" s="130" t="s">
        <v>1073</v>
      </c>
      <c r="H669" s="130">
        <f t="shared" si="61"/>
        <v>1</v>
      </c>
      <c r="I669" s="130" t="s">
        <v>1076</v>
      </c>
      <c r="J669" s="130">
        <f t="shared" si="62"/>
        <v>2</v>
      </c>
      <c r="K669" s="130" t="s">
        <v>1084</v>
      </c>
      <c r="L669" s="130">
        <f t="shared" si="63"/>
        <v>0</v>
      </c>
      <c r="M669" s="130">
        <v>7</v>
      </c>
      <c r="N669" s="130">
        <v>110534.98</v>
      </c>
      <c r="O669" s="3">
        <v>183.73543333333333</v>
      </c>
      <c r="Q669" s="143">
        <f t="shared" si="64"/>
        <v>185.64731836835981</v>
      </c>
      <c r="R669" s="143">
        <f t="shared" si="65"/>
        <v>1.0405641417885469E-2</v>
      </c>
    </row>
    <row r="670" spans="1:18" x14ac:dyDescent="0.35">
      <c r="A670" s="8">
        <v>45016.2336447989</v>
      </c>
      <c r="B670">
        <v>580</v>
      </c>
      <c r="C670" s="130" t="s">
        <v>1166</v>
      </c>
      <c r="D670" s="130">
        <v>580</v>
      </c>
      <c r="E670" s="130" t="s">
        <v>1072</v>
      </c>
      <c r="F670" s="149">
        <f t="shared" si="60"/>
        <v>23.84</v>
      </c>
      <c r="G670" s="130" t="s">
        <v>1073</v>
      </c>
      <c r="H670" s="130">
        <f t="shared" si="61"/>
        <v>1</v>
      </c>
      <c r="I670" s="130" t="s">
        <v>1076</v>
      </c>
      <c r="J670" s="130">
        <f t="shared" si="62"/>
        <v>2</v>
      </c>
      <c r="K670" s="130" t="s">
        <v>1084</v>
      </c>
      <c r="L670" s="130">
        <f t="shared" si="63"/>
        <v>0</v>
      </c>
      <c r="M670" s="130">
        <v>7</v>
      </c>
      <c r="N670" s="130">
        <v>110056.97</v>
      </c>
      <c r="O670" s="3">
        <v>182.90408333333332</v>
      </c>
      <c r="Q670" s="143">
        <f t="shared" si="64"/>
        <v>190.19013132763081</v>
      </c>
      <c r="R670" s="143">
        <f t="shared" si="65"/>
        <v>3.9835349006501097E-2</v>
      </c>
    </row>
    <row r="671" spans="1:18" x14ac:dyDescent="0.35">
      <c r="A671" s="8">
        <v>54061.366139626101</v>
      </c>
      <c r="B671">
        <v>580</v>
      </c>
      <c r="C671" s="130" t="s">
        <v>1166</v>
      </c>
      <c r="D671" s="130">
        <v>580</v>
      </c>
      <c r="E671" s="130" t="s">
        <v>1072</v>
      </c>
      <c r="F671" s="149">
        <f t="shared" si="60"/>
        <v>23.84</v>
      </c>
      <c r="G671" s="130" t="s">
        <v>1073</v>
      </c>
      <c r="H671" s="130">
        <f t="shared" si="61"/>
        <v>1</v>
      </c>
      <c r="I671" s="130" t="s">
        <v>1076</v>
      </c>
      <c r="J671" s="130">
        <f t="shared" si="62"/>
        <v>2</v>
      </c>
      <c r="K671" s="130" t="s">
        <v>1084</v>
      </c>
      <c r="L671" s="130">
        <f t="shared" si="63"/>
        <v>0</v>
      </c>
      <c r="M671" s="130">
        <v>7</v>
      </c>
      <c r="N671" s="130">
        <v>111235.18</v>
      </c>
      <c r="O671" s="3">
        <v>184.73066666666665</v>
      </c>
      <c r="Q671" s="143">
        <f t="shared" si="64"/>
        <v>193.1388757110565</v>
      </c>
      <c r="R671" s="143">
        <f t="shared" si="65"/>
        <v>4.551604341666704E-2</v>
      </c>
    </row>
    <row r="672" spans="1:18" x14ac:dyDescent="0.35">
      <c r="A672" s="8">
        <v>63550.072249703</v>
      </c>
      <c r="B672">
        <v>580</v>
      </c>
      <c r="C672" s="130" t="s">
        <v>1166</v>
      </c>
      <c r="D672" s="130">
        <v>580</v>
      </c>
      <c r="E672" s="130" t="s">
        <v>1072</v>
      </c>
      <c r="F672" s="149">
        <f t="shared" si="60"/>
        <v>23.84</v>
      </c>
      <c r="G672" s="130" t="s">
        <v>1073</v>
      </c>
      <c r="H672" s="130">
        <f t="shared" si="61"/>
        <v>1</v>
      </c>
      <c r="I672" s="130" t="s">
        <v>1076</v>
      </c>
      <c r="J672" s="130">
        <f t="shared" si="62"/>
        <v>2</v>
      </c>
      <c r="K672" s="130" t="s">
        <v>1084</v>
      </c>
      <c r="L672" s="130">
        <f t="shared" si="63"/>
        <v>0</v>
      </c>
      <c r="M672" s="130">
        <v>7</v>
      </c>
      <c r="N672" s="130">
        <v>113173.03</v>
      </c>
      <c r="O672" s="3">
        <v>187.6507</v>
      </c>
      <c r="Q672" s="143">
        <f t="shared" si="64"/>
        <v>196.23222662261782</v>
      </c>
      <c r="R672" s="143">
        <f t="shared" si="65"/>
        <v>4.5731386147868536E-2</v>
      </c>
    </row>
    <row r="673" spans="1:18" x14ac:dyDescent="0.35">
      <c r="A673" s="8">
        <v>71394.000753582499</v>
      </c>
      <c r="B673">
        <v>580</v>
      </c>
      <c r="C673" s="130" t="s">
        <v>1166</v>
      </c>
      <c r="D673" s="130">
        <v>580</v>
      </c>
      <c r="E673" s="130" t="s">
        <v>1072</v>
      </c>
      <c r="F673" s="149">
        <f t="shared" si="60"/>
        <v>23.84</v>
      </c>
      <c r="G673" s="130" t="s">
        <v>1073</v>
      </c>
      <c r="H673" s="130">
        <f t="shared" si="61"/>
        <v>1</v>
      </c>
      <c r="I673" s="130" t="s">
        <v>1076</v>
      </c>
      <c r="J673" s="130">
        <f t="shared" si="62"/>
        <v>2</v>
      </c>
      <c r="K673" s="130" t="s">
        <v>1084</v>
      </c>
      <c r="L673" s="130">
        <f t="shared" si="63"/>
        <v>0</v>
      </c>
      <c r="M673" s="130">
        <v>7</v>
      </c>
      <c r="N673" s="130">
        <v>113064.8</v>
      </c>
      <c r="O673" s="3">
        <v>187.77275</v>
      </c>
      <c r="Q673" s="143">
        <f t="shared" si="64"/>
        <v>198.78937436291187</v>
      </c>
      <c r="R673" s="143">
        <f t="shared" si="65"/>
        <v>5.8669984664504682E-2</v>
      </c>
    </row>
    <row r="674" spans="1:18" x14ac:dyDescent="0.35">
      <c r="A674" s="8">
        <v>3495.45982983364</v>
      </c>
      <c r="B674">
        <v>580</v>
      </c>
      <c r="C674" s="130" t="s">
        <v>1166</v>
      </c>
      <c r="D674" s="130">
        <v>580</v>
      </c>
      <c r="E674" s="130" t="s">
        <v>1072</v>
      </c>
      <c r="F674" s="149">
        <f t="shared" si="60"/>
        <v>23.84</v>
      </c>
      <c r="G674" s="130" t="s">
        <v>1073</v>
      </c>
      <c r="H674" s="130">
        <f t="shared" si="61"/>
        <v>1</v>
      </c>
      <c r="I674" s="130" t="s">
        <v>1076</v>
      </c>
      <c r="J674" s="130">
        <f t="shared" si="62"/>
        <v>2</v>
      </c>
      <c r="K674" s="130" t="s">
        <v>1083</v>
      </c>
      <c r="L674" s="130">
        <f t="shared" si="63"/>
        <v>1</v>
      </c>
      <c r="M674" s="130">
        <v>7</v>
      </c>
      <c r="N674" s="130">
        <v>99957.07</v>
      </c>
      <c r="O674" s="3">
        <v>165.74058333333335</v>
      </c>
      <c r="Q674" s="143">
        <f t="shared" si="64"/>
        <v>177.42460588886999</v>
      </c>
      <c r="R674" s="143">
        <f t="shared" si="65"/>
        <v>7.0495845498733667E-2</v>
      </c>
    </row>
    <row r="675" spans="1:18" x14ac:dyDescent="0.35">
      <c r="A675" s="8">
        <v>14172.2970393051</v>
      </c>
      <c r="B675">
        <v>580</v>
      </c>
      <c r="C675" s="130" t="s">
        <v>1166</v>
      </c>
      <c r="D675" s="130">
        <v>580</v>
      </c>
      <c r="E675" s="130" t="s">
        <v>1072</v>
      </c>
      <c r="F675" s="149">
        <f t="shared" si="60"/>
        <v>23.84</v>
      </c>
      <c r="G675" s="130" t="s">
        <v>1073</v>
      </c>
      <c r="H675" s="130">
        <f t="shared" si="61"/>
        <v>1</v>
      </c>
      <c r="I675" s="130" t="s">
        <v>1076</v>
      </c>
      <c r="J675" s="130">
        <f t="shared" si="62"/>
        <v>2</v>
      </c>
      <c r="K675" s="130" t="s">
        <v>1083</v>
      </c>
      <c r="L675" s="130">
        <f t="shared" si="63"/>
        <v>1</v>
      </c>
      <c r="M675" s="130">
        <v>7</v>
      </c>
      <c r="N675" s="130">
        <v>103907.75</v>
      </c>
      <c r="O675" s="3">
        <v>172.60801666666666</v>
      </c>
      <c r="Q675" s="143">
        <f t="shared" si="64"/>
        <v>180.90529163583773</v>
      </c>
      <c r="R675" s="143">
        <f t="shared" si="65"/>
        <v>4.8070044076773177E-2</v>
      </c>
    </row>
    <row r="676" spans="1:18" x14ac:dyDescent="0.35">
      <c r="A676" s="8">
        <v>23954.0527728093</v>
      </c>
      <c r="B676">
        <v>580</v>
      </c>
      <c r="C676" s="130" t="s">
        <v>1166</v>
      </c>
      <c r="D676" s="130">
        <v>580</v>
      </c>
      <c r="E676" s="130" t="s">
        <v>1072</v>
      </c>
      <c r="F676" s="149">
        <f t="shared" si="60"/>
        <v>23.84</v>
      </c>
      <c r="G676" s="130" t="s">
        <v>1073</v>
      </c>
      <c r="H676" s="130">
        <f t="shared" si="61"/>
        <v>1</v>
      </c>
      <c r="I676" s="130" t="s">
        <v>1076</v>
      </c>
      <c r="J676" s="130">
        <f t="shared" si="62"/>
        <v>2</v>
      </c>
      <c r="K676" s="130" t="s">
        <v>1083</v>
      </c>
      <c r="L676" s="130">
        <f t="shared" si="63"/>
        <v>1</v>
      </c>
      <c r="M676" s="130">
        <v>7</v>
      </c>
      <c r="N676" s="130">
        <v>105508.16</v>
      </c>
      <c r="O676" s="3">
        <v>175.17788333333331</v>
      </c>
      <c r="Q676" s="143">
        <f t="shared" si="64"/>
        <v>184.0941777351523</v>
      </c>
      <c r="R676" s="143">
        <f t="shared" si="65"/>
        <v>5.089851659443112E-2</v>
      </c>
    </row>
    <row r="677" spans="1:18" x14ac:dyDescent="0.35">
      <c r="A677" s="8">
        <v>31081.371963744201</v>
      </c>
      <c r="B677">
        <v>580</v>
      </c>
      <c r="C677" s="130" t="s">
        <v>1166</v>
      </c>
      <c r="D677" s="130">
        <v>580</v>
      </c>
      <c r="E677" s="130" t="s">
        <v>1072</v>
      </c>
      <c r="F677" s="149">
        <f t="shared" si="60"/>
        <v>23.84</v>
      </c>
      <c r="G677" s="130" t="s">
        <v>1073</v>
      </c>
      <c r="H677" s="130">
        <f t="shared" si="61"/>
        <v>1</v>
      </c>
      <c r="I677" s="130" t="s">
        <v>1076</v>
      </c>
      <c r="J677" s="130">
        <f t="shared" si="62"/>
        <v>2</v>
      </c>
      <c r="K677" s="130" t="s">
        <v>1083</v>
      </c>
      <c r="L677" s="130">
        <f t="shared" si="63"/>
        <v>1</v>
      </c>
      <c r="M677" s="130">
        <v>7</v>
      </c>
      <c r="N677" s="130">
        <v>111122.97</v>
      </c>
      <c r="O677" s="3">
        <v>184.57795000000002</v>
      </c>
      <c r="Q677" s="143">
        <f t="shared" si="64"/>
        <v>186.4177083683598</v>
      </c>
      <c r="R677" s="143">
        <f t="shared" si="65"/>
        <v>9.967378922345782E-3</v>
      </c>
    </row>
    <row r="678" spans="1:18" x14ac:dyDescent="0.35">
      <c r="A678" s="8">
        <v>45016.2336447989</v>
      </c>
      <c r="B678">
        <v>580</v>
      </c>
      <c r="C678" s="130" t="s">
        <v>1166</v>
      </c>
      <c r="D678" s="130">
        <v>580</v>
      </c>
      <c r="E678" s="130" t="s">
        <v>1072</v>
      </c>
      <c r="F678" s="149">
        <f t="shared" si="60"/>
        <v>23.84</v>
      </c>
      <c r="G678" s="130" t="s">
        <v>1073</v>
      </c>
      <c r="H678" s="130">
        <f t="shared" si="61"/>
        <v>1</v>
      </c>
      <c r="I678" s="130" t="s">
        <v>1076</v>
      </c>
      <c r="J678" s="130">
        <f t="shared" si="62"/>
        <v>2</v>
      </c>
      <c r="K678" s="130" t="s">
        <v>1083</v>
      </c>
      <c r="L678" s="130">
        <f t="shared" si="63"/>
        <v>1</v>
      </c>
      <c r="M678" s="130">
        <v>7</v>
      </c>
      <c r="N678" s="130">
        <v>110788.46</v>
      </c>
      <c r="O678" s="3">
        <v>183.96518333333333</v>
      </c>
      <c r="Q678" s="143">
        <f t="shared" si="64"/>
        <v>190.9605213276308</v>
      </c>
      <c r="R678" s="143">
        <f t="shared" si="65"/>
        <v>3.8025336466098292E-2</v>
      </c>
    </row>
    <row r="679" spans="1:18" x14ac:dyDescent="0.35">
      <c r="A679" s="8">
        <v>54061.366139626101</v>
      </c>
      <c r="B679">
        <v>580</v>
      </c>
      <c r="C679" s="130" t="s">
        <v>1166</v>
      </c>
      <c r="D679" s="130">
        <v>580</v>
      </c>
      <c r="E679" s="130" t="s">
        <v>1072</v>
      </c>
      <c r="F679" s="149">
        <f t="shared" si="60"/>
        <v>23.84</v>
      </c>
      <c r="G679" s="130" t="s">
        <v>1073</v>
      </c>
      <c r="H679" s="130">
        <f t="shared" si="61"/>
        <v>1</v>
      </c>
      <c r="I679" s="130" t="s">
        <v>1076</v>
      </c>
      <c r="J679" s="130">
        <f t="shared" si="62"/>
        <v>2</v>
      </c>
      <c r="K679" s="130" t="s">
        <v>1083</v>
      </c>
      <c r="L679" s="130">
        <f t="shared" si="63"/>
        <v>1</v>
      </c>
      <c r="M679" s="130">
        <v>7</v>
      </c>
      <c r="N679" s="130">
        <v>112643.27</v>
      </c>
      <c r="O679" s="3">
        <v>186.89833333333334</v>
      </c>
      <c r="Q679" s="143">
        <f t="shared" si="64"/>
        <v>193.90926571105652</v>
      </c>
      <c r="R679" s="143">
        <f t="shared" si="65"/>
        <v>3.7512011223873154E-2</v>
      </c>
    </row>
    <row r="680" spans="1:18" x14ac:dyDescent="0.35">
      <c r="A680" s="8">
        <v>63550.072249703</v>
      </c>
      <c r="B680">
        <v>580</v>
      </c>
      <c r="C680" s="130" t="s">
        <v>1166</v>
      </c>
      <c r="D680" s="130">
        <v>580</v>
      </c>
      <c r="E680" s="130" t="s">
        <v>1072</v>
      </c>
      <c r="F680" s="149">
        <f t="shared" si="60"/>
        <v>23.84</v>
      </c>
      <c r="G680" s="130" t="s">
        <v>1073</v>
      </c>
      <c r="H680" s="130">
        <f t="shared" si="61"/>
        <v>1</v>
      </c>
      <c r="I680" s="130" t="s">
        <v>1076</v>
      </c>
      <c r="J680" s="130">
        <f t="shared" si="62"/>
        <v>2</v>
      </c>
      <c r="K680" s="130" t="s">
        <v>1083</v>
      </c>
      <c r="L680" s="130">
        <f t="shared" si="63"/>
        <v>1</v>
      </c>
      <c r="M680" s="130">
        <v>7</v>
      </c>
      <c r="N680" s="130">
        <v>114994.33</v>
      </c>
      <c r="O680" s="3">
        <v>190.36446666666666</v>
      </c>
      <c r="Q680" s="143">
        <f t="shared" si="64"/>
        <v>197.00261662261784</v>
      </c>
      <c r="R680" s="143">
        <f t="shared" si="65"/>
        <v>3.4870740701702374E-2</v>
      </c>
    </row>
    <row r="681" spans="1:18" x14ac:dyDescent="0.35">
      <c r="A681" s="8">
        <v>71394.000753582499</v>
      </c>
      <c r="B681">
        <v>580</v>
      </c>
      <c r="C681" s="130" t="s">
        <v>1166</v>
      </c>
      <c r="D681" s="130">
        <v>580</v>
      </c>
      <c r="E681" s="130" t="s">
        <v>1072</v>
      </c>
      <c r="F681" s="149">
        <f t="shared" si="60"/>
        <v>23.84</v>
      </c>
      <c r="G681" s="130" t="s">
        <v>1073</v>
      </c>
      <c r="H681" s="130">
        <f t="shared" si="61"/>
        <v>1</v>
      </c>
      <c r="I681" s="130" t="s">
        <v>1076</v>
      </c>
      <c r="J681" s="130">
        <f t="shared" si="62"/>
        <v>2</v>
      </c>
      <c r="K681" s="130" t="s">
        <v>1083</v>
      </c>
      <c r="L681" s="130">
        <f t="shared" si="63"/>
        <v>1</v>
      </c>
      <c r="M681" s="130">
        <v>7</v>
      </c>
      <c r="N681" s="130">
        <v>115170.58</v>
      </c>
      <c r="O681" s="3">
        <v>190.91586666666669</v>
      </c>
      <c r="Q681" s="143">
        <f t="shared" si="64"/>
        <v>199.55976436291186</v>
      </c>
      <c r="R681" s="143">
        <f t="shared" si="65"/>
        <v>4.5275952424306043E-2</v>
      </c>
    </row>
    <row r="682" spans="1:18" x14ac:dyDescent="0.35">
      <c r="A682" s="8">
        <v>3495.45982983364</v>
      </c>
      <c r="B682">
        <v>580</v>
      </c>
      <c r="C682" s="130" t="s">
        <v>1166</v>
      </c>
      <c r="D682" s="130">
        <v>580</v>
      </c>
      <c r="E682" s="130" t="s">
        <v>1072</v>
      </c>
      <c r="F682" s="149">
        <f t="shared" si="60"/>
        <v>23.84</v>
      </c>
      <c r="G682" s="130" t="s">
        <v>1073</v>
      </c>
      <c r="H682" s="130">
        <f t="shared" si="61"/>
        <v>1</v>
      </c>
      <c r="I682" s="130" t="s">
        <v>1076</v>
      </c>
      <c r="J682" s="130">
        <f t="shared" si="62"/>
        <v>2</v>
      </c>
      <c r="K682" s="130" t="s">
        <v>1084</v>
      </c>
      <c r="L682" s="130">
        <f t="shared" si="63"/>
        <v>0</v>
      </c>
      <c r="M682" s="130">
        <v>7</v>
      </c>
      <c r="N682" s="130">
        <v>101420.83</v>
      </c>
      <c r="O682" s="3">
        <v>168.22694999999999</v>
      </c>
      <c r="Q682" s="143">
        <f t="shared" si="64"/>
        <v>176.65421588887</v>
      </c>
      <c r="R682" s="143">
        <f t="shared" si="65"/>
        <v>5.0094624487158734E-2</v>
      </c>
    </row>
    <row r="683" spans="1:18" x14ac:dyDescent="0.35">
      <c r="A683" s="8">
        <v>14172.2970393051</v>
      </c>
      <c r="B683">
        <v>580</v>
      </c>
      <c r="C683" s="130" t="s">
        <v>1166</v>
      </c>
      <c r="D683" s="130">
        <v>580</v>
      </c>
      <c r="E683" s="130" t="s">
        <v>1072</v>
      </c>
      <c r="F683" s="149">
        <f t="shared" si="60"/>
        <v>23.84</v>
      </c>
      <c r="G683" s="130" t="s">
        <v>1073</v>
      </c>
      <c r="H683" s="130">
        <f t="shared" si="61"/>
        <v>1</v>
      </c>
      <c r="I683" s="130" t="s">
        <v>1076</v>
      </c>
      <c r="J683" s="130">
        <f t="shared" si="62"/>
        <v>2</v>
      </c>
      <c r="K683" s="130" t="s">
        <v>1084</v>
      </c>
      <c r="L683" s="130">
        <f t="shared" si="63"/>
        <v>0</v>
      </c>
      <c r="M683" s="130">
        <v>7</v>
      </c>
      <c r="N683" s="130">
        <v>105005.82</v>
      </c>
      <c r="O683" s="3">
        <v>174.56156666666666</v>
      </c>
      <c r="Q683" s="143">
        <f t="shared" si="64"/>
        <v>180.13490163583771</v>
      </c>
      <c r="R683" s="143">
        <f t="shared" si="65"/>
        <v>3.1927617720191481E-2</v>
      </c>
    </row>
    <row r="684" spans="1:18" x14ac:dyDescent="0.35">
      <c r="A684" s="8">
        <v>23954.0527728093</v>
      </c>
      <c r="B684">
        <v>580</v>
      </c>
      <c r="C684" s="130" t="s">
        <v>1166</v>
      </c>
      <c r="D684" s="130">
        <v>580</v>
      </c>
      <c r="E684" s="130" t="s">
        <v>1072</v>
      </c>
      <c r="F684" s="149">
        <f t="shared" si="60"/>
        <v>23.84</v>
      </c>
      <c r="G684" s="130" t="s">
        <v>1073</v>
      </c>
      <c r="H684" s="130">
        <f t="shared" si="61"/>
        <v>1</v>
      </c>
      <c r="I684" s="130" t="s">
        <v>1076</v>
      </c>
      <c r="J684" s="130">
        <f t="shared" si="62"/>
        <v>2</v>
      </c>
      <c r="K684" s="130" t="s">
        <v>1084</v>
      </c>
      <c r="L684" s="130">
        <f t="shared" si="63"/>
        <v>0</v>
      </c>
      <c r="M684" s="130">
        <v>7</v>
      </c>
      <c r="N684" s="130">
        <v>105929.78</v>
      </c>
      <c r="O684" s="3">
        <v>176.07396666666668</v>
      </c>
      <c r="Q684" s="143">
        <f t="shared" si="64"/>
        <v>183.32378773515228</v>
      </c>
      <c r="R684" s="143">
        <f t="shared" si="65"/>
        <v>4.1174860802736024E-2</v>
      </c>
    </row>
    <row r="685" spans="1:18" x14ac:dyDescent="0.35">
      <c r="A685" s="8">
        <v>31081.371963744201</v>
      </c>
      <c r="B685">
        <v>580</v>
      </c>
      <c r="C685" s="130" t="s">
        <v>1166</v>
      </c>
      <c r="D685" s="130">
        <v>580</v>
      </c>
      <c r="E685" s="130" t="s">
        <v>1072</v>
      </c>
      <c r="F685" s="149">
        <f t="shared" si="60"/>
        <v>23.84</v>
      </c>
      <c r="G685" s="130" t="s">
        <v>1073</v>
      </c>
      <c r="H685" s="130">
        <f t="shared" si="61"/>
        <v>1</v>
      </c>
      <c r="I685" s="130" t="s">
        <v>1076</v>
      </c>
      <c r="J685" s="130">
        <f t="shared" si="62"/>
        <v>2</v>
      </c>
      <c r="K685" s="130" t="s">
        <v>1084</v>
      </c>
      <c r="L685" s="130">
        <f t="shared" si="63"/>
        <v>0</v>
      </c>
      <c r="M685" s="130">
        <v>7</v>
      </c>
      <c r="N685" s="130">
        <v>110623.03999999999</v>
      </c>
      <c r="O685" s="3">
        <v>183.93023333333332</v>
      </c>
      <c r="Q685" s="143">
        <f t="shared" si="64"/>
        <v>185.64731836835981</v>
      </c>
      <c r="R685" s="143">
        <f t="shared" si="65"/>
        <v>9.3355236053804802E-3</v>
      </c>
    </row>
    <row r="686" spans="1:18" x14ac:dyDescent="0.35">
      <c r="A686" s="8">
        <v>45016.2336447989</v>
      </c>
      <c r="B686">
        <v>580</v>
      </c>
      <c r="C686" s="130" t="s">
        <v>1166</v>
      </c>
      <c r="D686" s="130">
        <v>580</v>
      </c>
      <c r="E686" s="130" t="s">
        <v>1072</v>
      </c>
      <c r="F686" s="149">
        <f t="shared" si="60"/>
        <v>23.84</v>
      </c>
      <c r="G686" s="130" t="s">
        <v>1073</v>
      </c>
      <c r="H686" s="130">
        <f t="shared" si="61"/>
        <v>1</v>
      </c>
      <c r="I686" s="130" t="s">
        <v>1076</v>
      </c>
      <c r="J686" s="130">
        <f t="shared" si="62"/>
        <v>2</v>
      </c>
      <c r="K686" s="130" t="s">
        <v>1084</v>
      </c>
      <c r="L686" s="130">
        <f t="shared" si="63"/>
        <v>0</v>
      </c>
      <c r="M686" s="130">
        <v>7</v>
      </c>
      <c r="N686" s="130">
        <v>110145.07</v>
      </c>
      <c r="O686" s="3">
        <v>183.09761666666668</v>
      </c>
      <c r="Q686" s="143">
        <f t="shared" si="64"/>
        <v>190.19013132763081</v>
      </c>
      <c r="R686" s="143">
        <f t="shared" si="65"/>
        <v>3.873624785556995E-2</v>
      </c>
    </row>
    <row r="687" spans="1:18" x14ac:dyDescent="0.35">
      <c r="A687" s="8">
        <v>54061.366139626101</v>
      </c>
      <c r="B687">
        <v>580</v>
      </c>
      <c r="C687" s="130" t="s">
        <v>1166</v>
      </c>
      <c r="D687" s="130">
        <v>580</v>
      </c>
      <c r="E687" s="130" t="s">
        <v>1072</v>
      </c>
      <c r="F687" s="149">
        <f t="shared" si="60"/>
        <v>23.84</v>
      </c>
      <c r="G687" s="130" t="s">
        <v>1073</v>
      </c>
      <c r="H687" s="130">
        <f t="shared" si="61"/>
        <v>1</v>
      </c>
      <c r="I687" s="130" t="s">
        <v>1076</v>
      </c>
      <c r="J687" s="130">
        <f t="shared" si="62"/>
        <v>2</v>
      </c>
      <c r="K687" s="130" t="s">
        <v>1084</v>
      </c>
      <c r="L687" s="130">
        <f t="shared" si="63"/>
        <v>0</v>
      </c>
      <c r="M687" s="130">
        <v>7</v>
      </c>
      <c r="N687" s="130">
        <v>111295.8</v>
      </c>
      <c r="O687" s="3">
        <v>184.87785000000002</v>
      </c>
      <c r="Q687" s="143">
        <f t="shared" si="64"/>
        <v>193.1388757110565</v>
      </c>
      <c r="R687" s="143">
        <f t="shared" si="65"/>
        <v>4.4683696349002711E-2</v>
      </c>
    </row>
    <row r="688" spans="1:18" x14ac:dyDescent="0.35">
      <c r="A688" s="8">
        <v>63550.072249703</v>
      </c>
      <c r="B688">
        <v>580</v>
      </c>
      <c r="C688" s="130" t="s">
        <v>1166</v>
      </c>
      <c r="D688" s="130">
        <v>580</v>
      </c>
      <c r="E688" s="130" t="s">
        <v>1072</v>
      </c>
      <c r="F688" s="149">
        <f t="shared" si="60"/>
        <v>23.84</v>
      </c>
      <c r="G688" s="130" t="s">
        <v>1073</v>
      </c>
      <c r="H688" s="130">
        <f t="shared" si="61"/>
        <v>1</v>
      </c>
      <c r="I688" s="130" t="s">
        <v>1076</v>
      </c>
      <c r="J688" s="130">
        <f t="shared" si="62"/>
        <v>2</v>
      </c>
      <c r="K688" s="130" t="s">
        <v>1084</v>
      </c>
      <c r="L688" s="130">
        <f t="shared" si="63"/>
        <v>0</v>
      </c>
      <c r="M688" s="130">
        <v>7</v>
      </c>
      <c r="N688" s="130">
        <v>113104.74</v>
      </c>
      <c r="O688" s="3">
        <v>187.51798333333332</v>
      </c>
      <c r="Q688" s="143">
        <f t="shared" si="64"/>
        <v>196.23222662261782</v>
      </c>
      <c r="R688" s="143">
        <f t="shared" si="65"/>
        <v>4.6471507075638741E-2</v>
      </c>
    </row>
    <row r="689" spans="1:18" x14ac:dyDescent="0.35">
      <c r="A689" s="8">
        <v>71394.000753582499</v>
      </c>
      <c r="B689">
        <v>580</v>
      </c>
      <c r="C689" s="130" t="s">
        <v>1166</v>
      </c>
      <c r="D689" s="130">
        <v>580</v>
      </c>
      <c r="E689" s="130" t="s">
        <v>1072</v>
      </c>
      <c r="F689" s="149">
        <f t="shared" si="60"/>
        <v>23.84</v>
      </c>
      <c r="G689" s="130" t="s">
        <v>1073</v>
      </c>
      <c r="H689" s="130">
        <f t="shared" si="61"/>
        <v>1</v>
      </c>
      <c r="I689" s="130" t="s">
        <v>1076</v>
      </c>
      <c r="J689" s="130">
        <f t="shared" si="62"/>
        <v>2</v>
      </c>
      <c r="K689" s="130" t="s">
        <v>1084</v>
      </c>
      <c r="L689" s="130">
        <f t="shared" si="63"/>
        <v>0</v>
      </c>
      <c r="M689" s="130">
        <v>7</v>
      </c>
      <c r="N689" s="130">
        <v>113082.99</v>
      </c>
      <c r="O689" s="3">
        <v>187.76331666666667</v>
      </c>
      <c r="Q689" s="143">
        <f t="shared" si="64"/>
        <v>198.78937436291187</v>
      </c>
      <c r="R689" s="143">
        <f t="shared" si="65"/>
        <v>5.8723172832633619E-2</v>
      </c>
    </row>
    <row r="690" spans="1:18" x14ac:dyDescent="0.35">
      <c r="A690" s="8">
        <v>3495.45982983364</v>
      </c>
      <c r="B690">
        <v>580</v>
      </c>
      <c r="C690" s="130" t="s">
        <v>1166</v>
      </c>
      <c r="D690" s="130">
        <v>580</v>
      </c>
      <c r="E690" s="130" t="s">
        <v>1072</v>
      </c>
      <c r="F690" s="149">
        <f t="shared" si="60"/>
        <v>23.84</v>
      </c>
      <c r="G690" s="130" t="s">
        <v>1073</v>
      </c>
      <c r="H690" s="130">
        <f t="shared" si="61"/>
        <v>1</v>
      </c>
      <c r="I690" s="130" t="s">
        <v>1076</v>
      </c>
      <c r="J690" s="130">
        <f t="shared" si="62"/>
        <v>2</v>
      </c>
      <c r="K690" s="130" t="s">
        <v>1083</v>
      </c>
      <c r="L690" s="130">
        <f t="shared" si="63"/>
        <v>1</v>
      </c>
      <c r="M690" s="130">
        <v>7</v>
      </c>
      <c r="N690" s="130">
        <v>99883.12</v>
      </c>
      <c r="O690" s="3">
        <v>165.63649999999998</v>
      </c>
      <c r="Q690" s="143">
        <f t="shared" si="64"/>
        <v>177.42460588886999</v>
      </c>
      <c r="R690" s="143">
        <f t="shared" si="65"/>
        <v>7.1168528004817766E-2</v>
      </c>
    </row>
    <row r="691" spans="1:18" x14ac:dyDescent="0.35">
      <c r="A691" s="8">
        <v>14172.2970393051</v>
      </c>
      <c r="B691">
        <v>580</v>
      </c>
      <c r="C691" s="130" t="s">
        <v>1166</v>
      </c>
      <c r="D691" s="130">
        <v>580</v>
      </c>
      <c r="E691" s="130" t="s">
        <v>1072</v>
      </c>
      <c r="F691" s="149">
        <f t="shared" si="60"/>
        <v>23.84</v>
      </c>
      <c r="G691" s="130" t="s">
        <v>1073</v>
      </c>
      <c r="H691" s="130">
        <f t="shared" si="61"/>
        <v>1</v>
      </c>
      <c r="I691" s="130" t="s">
        <v>1076</v>
      </c>
      <c r="J691" s="130">
        <f t="shared" si="62"/>
        <v>2</v>
      </c>
      <c r="K691" s="130" t="s">
        <v>1083</v>
      </c>
      <c r="L691" s="130">
        <f t="shared" si="63"/>
        <v>1</v>
      </c>
      <c r="M691" s="130">
        <v>7</v>
      </c>
      <c r="N691" s="130">
        <v>103850.01</v>
      </c>
      <c r="O691" s="3">
        <v>172.51583333333335</v>
      </c>
      <c r="Q691" s="143">
        <f t="shared" si="64"/>
        <v>180.90529163583773</v>
      </c>
      <c r="R691" s="143">
        <f t="shared" si="65"/>
        <v>4.8630077253803972E-2</v>
      </c>
    </row>
    <row r="692" spans="1:18" x14ac:dyDescent="0.35">
      <c r="A692" s="8">
        <v>23954.0527728093</v>
      </c>
      <c r="B692">
        <v>580</v>
      </c>
      <c r="C692" s="130" t="s">
        <v>1166</v>
      </c>
      <c r="D692" s="130">
        <v>580</v>
      </c>
      <c r="E692" s="130" t="s">
        <v>1072</v>
      </c>
      <c r="F692" s="149">
        <f t="shared" si="60"/>
        <v>23.84</v>
      </c>
      <c r="G692" s="130" t="s">
        <v>1073</v>
      </c>
      <c r="H692" s="130">
        <f t="shared" si="61"/>
        <v>1</v>
      </c>
      <c r="I692" s="130" t="s">
        <v>1076</v>
      </c>
      <c r="J692" s="130">
        <f t="shared" si="62"/>
        <v>2</v>
      </c>
      <c r="K692" s="130" t="s">
        <v>1083</v>
      </c>
      <c r="L692" s="130">
        <f t="shared" si="63"/>
        <v>1</v>
      </c>
      <c r="M692" s="130">
        <v>7</v>
      </c>
      <c r="N692" s="130">
        <v>105421.92</v>
      </c>
      <c r="O692" s="3">
        <v>175.07488333333333</v>
      </c>
      <c r="Q692" s="143">
        <f t="shared" si="64"/>
        <v>184.0941777351523</v>
      </c>
      <c r="R692" s="143">
        <f t="shared" si="65"/>
        <v>5.1516780877395751E-2</v>
      </c>
    </row>
    <row r="693" spans="1:18" x14ac:dyDescent="0.35">
      <c r="A693" s="8">
        <v>31081.371963744201</v>
      </c>
      <c r="B693">
        <v>580</v>
      </c>
      <c r="C693" s="130" t="s">
        <v>1166</v>
      </c>
      <c r="D693" s="130">
        <v>580</v>
      </c>
      <c r="E693" s="130" t="s">
        <v>1072</v>
      </c>
      <c r="F693" s="149">
        <f t="shared" si="60"/>
        <v>23.84</v>
      </c>
      <c r="G693" s="130" t="s">
        <v>1073</v>
      </c>
      <c r="H693" s="130">
        <f t="shared" si="61"/>
        <v>1</v>
      </c>
      <c r="I693" s="130" t="s">
        <v>1076</v>
      </c>
      <c r="J693" s="130">
        <f t="shared" si="62"/>
        <v>2</v>
      </c>
      <c r="K693" s="130" t="s">
        <v>1083</v>
      </c>
      <c r="L693" s="130">
        <f t="shared" si="63"/>
        <v>1</v>
      </c>
      <c r="M693" s="130">
        <v>7</v>
      </c>
      <c r="N693" s="130">
        <v>111044.48</v>
      </c>
      <c r="O693" s="3">
        <v>184.52886666666669</v>
      </c>
      <c r="Q693" s="143">
        <f t="shared" si="64"/>
        <v>186.4177083683598</v>
      </c>
      <c r="R693" s="143">
        <f t="shared" si="65"/>
        <v>1.0236022882561313E-2</v>
      </c>
    </row>
    <row r="694" spans="1:18" x14ac:dyDescent="0.35">
      <c r="A694" s="8">
        <v>45016.2336447989</v>
      </c>
      <c r="B694">
        <v>580</v>
      </c>
      <c r="C694" s="130" t="s">
        <v>1166</v>
      </c>
      <c r="D694" s="130">
        <v>580</v>
      </c>
      <c r="E694" s="130" t="s">
        <v>1072</v>
      </c>
      <c r="F694" s="149">
        <f t="shared" si="60"/>
        <v>23.84</v>
      </c>
      <c r="G694" s="130" t="s">
        <v>1073</v>
      </c>
      <c r="H694" s="130">
        <f t="shared" si="61"/>
        <v>1</v>
      </c>
      <c r="I694" s="130" t="s">
        <v>1076</v>
      </c>
      <c r="J694" s="130">
        <f t="shared" si="62"/>
        <v>2</v>
      </c>
      <c r="K694" s="130" t="s">
        <v>1083</v>
      </c>
      <c r="L694" s="130">
        <f t="shared" si="63"/>
        <v>1</v>
      </c>
      <c r="M694" s="130">
        <v>7</v>
      </c>
      <c r="N694" s="130">
        <v>110678.38</v>
      </c>
      <c r="O694" s="3">
        <v>183.86345</v>
      </c>
      <c r="Q694" s="143">
        <f t="shared" si="64"/>
        <v>190.9605213276308</v>
      </c>
      <c r="R694" s="143">
        <f t="shared" si="65"/>
        <v>3.8599685405831252E-2</v>
      </c>
    </row>
    <row r="695" spans="1:18" x14ac:dyDescent="0.35">
      <c r="A695" s="8">
        <v>54061.366139626101</v>
      </c>
      <c r="B695">
        <v>580</v>
      </c>
      <c r="C695" s="130" t="s">
        <v>1166</v>
      </c>
      <c r="D695" s="130">
        <v>580</v>
      </c>
      <c r="E695" s="130" t="s">
        <v>1072</v>
      </c>
      <c r="F695" s="149">
        <f t="shared" si="60"/>
        <v>23.84</v>
      </c>
      <c r="G695" s="130" t="s">
        <v>1073</v>
      </c>
      <c r="H695" s="130">
        <f t="shared" si="61"/>
        <v>1</v>
      </c>
      <c r="I695" s="130" t="s">
        <v>1076</v>
      </c>
      <c r="J695" s="130">
        <f t="shared" si="62"/>
        <v>2</v>
      </c>
      <c r="K695" s="130" t="s">
        <v>1083</v>
      </c>
      <c r="L695" s="130">
        <f t="shared" si="63"/>
        <v>1</v>
      </c>
      <c r="M695" s="130">
        <v>7</v>
      </c>
      <c r="N695" s="130">
        <v>112526.23</v>
      </c>
      <c r="O695" s="3">
        <v>186.80488333333332</v>
      </c>
      <c r="Q695" s="143">
        <f t="shared" si="64"/>
        <v>193.90926571105652</v>
      </c>
      <c r="R695" s="143">
        <f t="shared" si="65"/>
        <v>3.8031031367880219E-2</v>
      </c>
    </row>
    <row r="696" spans="1:18" x14ac:dyDescent="0.35">
      <c r="A696" s="8">
        <v>63550.072249703</v>
      </c>
      <c r="B696">
        <v>580</v>
      </c>
      <c r="C696" s="130" t="s">
        <v>1166</v>
      </c>
      <c r="D696" s="130">
        <v>580</v>
      </c>
      <c r="E696" s="130" t="s">
        <v>1072</v>
      </c>
      <c r="F696" s="149">
        <f t="shared" si="60"/>
        <v>23.84</v>
      </c>
      <c r="G696" s="130" t="s">
        <v>1073</v>
      </c>
      <c r="H696" s="130">
        <f t="shared" si="61"/>
        <v>1</v>
      </c>
      <c r="I696" s="130" t="s">
        <v>1076</v>
      </c>
      <c r="J696" s="130">
        <f t="shared" si="62"/>
        <v>2</v>
      </c>
      <c r="K696" s="130" t="s">
        <v>1083</v>
      </c>
      <c r="L696" s="130">
        <f t="shared" si="63"/>
        <v>1</v>
      </c>
      <c r="M696" s="130">
        <v>7</v>
      </c>
      <c r="N696" s="130">
        <v>114886.37</v>
      </c>
      <c r="O696" s="3">
        <v>190.34373333333335</v>
      </c>
      <c r="Q696" s="143">
        <f t="shared" si="64"/>
        <v>197.00261662261784</v>
      </c>
      <c r="R696" s="143">
        <f t="shared" si="65"/>
        <v>3.4983464770144801E-2</v>
      </c>
    </row>
    <row r="697" spans="1:18" x14ac:dyDescent="0.35">
      <c r="A697" s="8">
        <v>71394.000753582499</v>
      </c>
      <c r="B697">
        <v>580</v>
      </c>
      <c r="C697" s="130" t="s">
        <v>1166</v>
      </c>
      <c r="D697" s="130">
        <v>580</v>
      </c>
      <c r="E697" s="130" t="s">
        <v>1072</v>
      </c>
      <c r="F697" s="149">
        <f t="shared" si="60"/>
        <v>23.84</v>
      </c>
      <c r="G697" s="130" t="s">
        <v>1073</v>
      </c>
      <c r="H697" s="130">
        <f t="shared" si="61"/>
        <v>1</v>
      </c>
      <c r="I697" s="130" t="s">
        <v>1076</v>
      </c>
      <c r="J697" s="130">
        <f t="shared" si="62"/>
        <v>2</v>
      </c>
      <c r="K697" s="130" t="s">
        <v>1083</v>
      </c>
      <c r="L697" s="130">
        <f t="shared" si="63"/>
        <v>1</v>
      </c>
      <c r="M697" s="130">
        <v>7</v>
      </c>
      <c r="N697" s="130">
        <v>115198.89</v>
      </c>
      <c r="O697" s="3">
        <v>191.04073333333335</v>
      </c>
      <c r="Q697" s="143">
        <f t="shared" si="64"/>
        <v>199.55976436291186</v>
      </c>
      <c r="R697" s="143">
        <f t="shared" si="65"/>
        <v>4.4592746693001173E-2</v>
      </c>
    </row>
    <row r="698" spans="1:18" x14ac:dyDescent="0.35">
      <c r="A698" s="8">
        <v>3495.45982983364</v>
      </c>
      <c r="B698">
        <v>580</v>
      </c>
      <c r="C698" s="130" t="s">
        <v>1166</v>
      </c>
      <c r="D698" s="130">
        <v>580</v>
      </c>
      <c r="E698" s="130" t="s">
        <v>1072</v>
      </c>
      <c r="F698" s="149">
        <f t="shared" si="60"/>
        <v>23.84</v>
      </c>
      <c r="G698" s="130" t="s">
        <v>1073</v>
      </c>
      <c r="H698" s="130">
        <f t="shared" si="61"/>
        <v>1</v>
      </c>
      <c r="I698" s="130" t="s">
        <v>1076</v>
      </c>
      <c r="J698" s="130">
        <f t="shared" si="62"/>
        <v>2</v>
      </c>
      <c r="K698" s="130" t="s">
        <v>1084</v>
      </c>
      <c r="L698" s="130">
        <f t="shared" si="63"/>
        <v>0</v>
      </c>
      <c r="M698" s="130">
        <v>7</v>
      </c>
      <c r="N698" s="130">
        <v>101331.16</v>
      </c>
      <c r="O698" s="3">
        <v>168.05276666666668</v>
      </c>
      <c r="Q698" s="143">
        <f t="shared" si="64"/>
        <v>176.65421588887</v>
      </c>
      <c r="R698" s="143">
        <f t="shared" si="65"/>
        <v>5.1183026574411095E-2</v>
      </c>
    </row>
    <row r="699" spans="1:18" x14ac:dyDescent="0.35">
      <c r="A699" s="8">
        <v>14172.2970393051</v>
      </c>
      <c r="B699">
        <v>580</v>
      </c>
      <c r="C699" s="130" t="s">
        <v>1166</v>
      </c>
      <c r="D699" s="130">
        <v>580</v>
      </c>
      <c r="E699" s="130" t="s">
        <v>1072</v>
      </c>
      <c r="F699" s="149">
        <f t="shared" si="60"/>
        <v>23.84</v>
      </c>
      <c r="G699" s="130" t="s">
        <v>1073</v>
      </c>
      <c r="H699" s="130">
        <f t="shared" si="61"/>
        <v>1</v>
      </c>
      <c r="I699" s="130" t="s">
        <v>1076</v>
      </c>
      <c r="J699" s="130">
        <f t="shared" si="62"/>
        <v>2</v>
      </c>
      <c r="K699" s="130" t="s">
        <v>1084</v>
      </c>
      <c r="L699" s="130">
        <f t="shared" si="63"/>
        <v>0</v>
      </c>
      <c r="M699" s="130">
        <v>7</v>
      </c>
      <c r="N699" s="130">
        <v>104956.91</v>
      </c>
      <c r="O699" s="3">
        <v>174.47271666666668</v>
      </c>
      <c r="Q699" s="143">
        <f t="shared" si="64"/>
        <v>180.13490163583771</v>
      </c>
      <c r="R699" s="143">
        <f t="shared" si="65"/>
        <v>3.245312549347612E-2</v>
      </c>
    </row>
    <row r="700" spans="1:18" x14ac:dyDescent="0.35">
      <c r="A700" s="8">
        <v>23954.0527728093</v>
      </c>
      <c r="B700">
        <v>580</v>
      </c>
      <c r="C700" s="130" t="s">
        <v>1166</v>
      </c>
      <c r="D700" s="130">
        <v>580</v>
      </c>
      <c r="E700" s="130" t="s">
        <v>1072</v>
      </c>
      <c r="F700" s="149">
        <f t="shared" si="60"/>
        <v>23.84</v>
      </c>
      <c r="G700" s="130" t="s">
        <v>1073</v>
      </c>
      <c r="H700" s="130">
        <f t="shared" si="61"/>
        <v>1</v>
      </c>
      <c r="I700" s="130" t="s">
        <v>1076</v>
      </c>
      <c r="J700" s="130">
        <f t="shared" si="62"/>
        <v>2</v>
      </c>
      <c r="K700" s="130" t="s">
        <v>1084</v>
      </c>
      <c r="L700" s="130">
        <f t="shared" si="63"/>
        <v>0</v>
      </c>
      <c r="M700" s="130">
        <v>7</v>
      </c>
      <c r="N700" s="130">
        <v>105832.28</v>
      </c>
      <c r="O700" s="3">
        <v>175.93195</v>
      </c>
      <c r="Q700" s="143">
        <f t="shared" si="64"/>
        <v>183.32378773515228</v>
      </c>
      <c r="R700" s="143">
        <f t="shared" si="65"/>
        <v>4.2015323169852126E-2</v>
      </c>
    </row>
    <row r="701" spans="1:18" x14ac:dyDescent="0.35">
      <c r="A701" s="8">
        <v>31081.371963744201</v>
      </c>
      <c r="B701">
        <v>580</v>
      </c>
      <c r="C701" s="130" t="s">
        <v>1166</v>
      </c>
      <c r="D701" s="130">
        <v>580</v>
      </c>
      <c r="E701" s="130" t="s">
        <v>1072</v>
      </c>
      <c r="F701" s="149">
        <f t="shared" si="60"/>
        <v>23.84</v>
      </c>
      <c r="G701" s="130" t="s">
        <v>1073</v>
      </c>
      <c r="H701" s="130">
        <f t="shared" si="61"/>
        <v>1</v>
      </c>
      <c r="I701" s="130" t="s">
        <v>1076</v>
      </c>
      <c r="J701" s="130">
        <f t="shared" si="62"/>
        <v>2</v>
      </c>
      <c r="K701" s="130" t="s">
        <v>1084</v>
      </c>
      <c r="L701" s="130">
        <f t="shared" si="63"/>
        <v>0</v>
      </c>
      <c r="M701" s="130">
        <v>7</v>
      </c>
      <c r="N701" s="130">
        <v>110543.08</v>
      </c>
      <c r="O701" s="3">
        <v>183.87266666666667</v>
      </c>
      <c r="Q701" s="143">
        <f t="shared" si="64"/>
        <v>185.64731836835981</v>
      </c>
      <c r="R701" s="143">
        <f t="shared" si="65"/>
        <v>9.6515253401436851E-3</v>
      </c>
    </row>
    <row r="702" spans="1:18" x14ac:dyDescent="0.35">
      <c r="A702" s="8">
        <v>45016.2336447989</v>
      </c>
      <c r="B702">
        <v>580</v>
      </c>
      <c r="C702" s="130" t="s">
        <v>1166</v>
      </c>
      <c r="D702" s="130">
        <v>580</v>
      </c>
      <c r="E702" s="130" t="s">
        <v>1072</v>
      </c>
      <c r="F702" s="149">
        <f t="shared" si="60"/>
        <v>23.84</v>
      </c>
      <c r="G702" s="130" t="s">
        <v>1073</v>
      </c>
      <c r="H702" s="130">
        <f t="shared" si="61"/>
        <v>1</v>
      </c>
      <c r="I702" s="130" t="s">
        <v>1076</v>
      </c>
      <c r="J702" s="130">
        <f t="shared" si="62"/>
        <v>2</v>
      </c>
      <c r="K702" s="130" t="s">
        <v>1084</v>
      </c>
      <c r="L702" s="130">
        <f t="shared" si="63"/>
        <v>0</v>
      </c>
      <c r="M702" s="130">
        <v>7</v>
      </c>
      <c r="N702" s="130">
        <v>110034.05</v>
      </c>
      <c r="O702" s="3">
        <v>182.99535</v>
      </c>
      <c r="Q702" s="143">
        <f t="shared" si="64"/>
        <v>190.19013132763081</v>
      </c>
      <c r="R702" s="143">
        <f t="shared" si="65"/>
        <v>3.9316743991750558E-2</v>
      </c>
    </row>
    <row r="703" spans="1:18" x14ac:dyDescent="0.35">
      <c r="A703" s="8">
        <v>54061.366139626101</v>
      </c>
      <c r="B703">
        <v>580</v>
      </c>
      <c r="C703" s="130" t="s">
        <v>1166</v>
      </c>
      <c r="D703" s="130">
        <v>580</v>
      </c>
      <c r="E703" s="130" t="s">
        <v>1072</v>
      </c>
      <c r="F703" s="149">
        <f t="shared" si="60"/>
        <v>23.84</v>
      </c>
      <c r="G703" s="130" t="s">
        <v>1073</v>
      </c>
      <c r="H703" s="130">
        <f t="shared" si="61"/>
        <v>1</v>
      </c>
      <c r="I703" s="130" t="s">
        <v>1076</v>
      </c>
      <c r="J703" s="130">
        <f t="shared" si="62"/>
        <v>2</v>
      </c>
      <c r="K703" s="130" t="s">
        <v>1084</v>
      </c>
      <c r="L703" s="130">
        <f t="shared" si="63"/>
        <v>0</v>
      </c>
      <c r="M703" s="130">
        <v>7</v>
      </c>
      <c r="N703" s="130">
        <v>111181.19</v>
      </c>
      <c r="O703" s="3">
        <v>184.77074999999999</v>
      </c>
      <c r="Q703" s="143">
        <f t="shared" si="64"/>
        <v>193.1388757110565</v>
      </c>
      <c r="R703" s="143">
        <f t="shared" si="65"/>
        <v>4.52892338806683E-2</v>
      </c>
    </row>
    <row r="704" spans="1:18" x14ac:dyDescent="0.35">
      <c r="A704" s="8">
        <v>63550.072249703</v>
      </c>
      <c r="B704">
        <v>580</v>
      </c>
      <c r="C704" s="130" t="s">
        <v>1166</v>
      </c>
      <c r="D704" s="130">
        <v>580</v>
      </c>
      <c r="E704" s="130" t="s">
        <v>1072</v>
      </c>
      <c r="F704" s="149">
        <f t="shared" si="60"/>
        <v>23.84</v>
      </c>
      <c r="G704" s="130" t="s">
        <v>1073</v>
      </c>
      <c r="H704" s="130">
        <f t="shared" si="61"/>
        <v>1</v>
      </c>
      <c r="I704" s="130" t="s">
        <v>1076</v>
      </c>
      <c r="J704" s="130">
        <f t="shared" si="62"/>
        <v>2</v>
      </c>
      <c r="K704" s="130" t="s">
        <v>1084</v>
      </c>
      <c r="L704" s="130">
        <f t="shared" si="63"/>
        <v>0</v>
      </c>
      <c r="M704" s="130">
        <v>7</v>
      </c>
      <c r="N704" s="130">
        <v>113024.7</v>
      </c>
      <c r="O704" s="3">
        <v>187.50730000000001</v>
      </c>
      <c r="Q704" s="143">
        <f t="shared" si="64"/>
        <v>196.23222662261782</v>
      </c>
      <c r="R704" s="143">
        <f t="shared" si="65"/>
        <v>4.6531130375285557E-2</v>
      </c>
    </row>
    <row r="705" spans="1:18" x14ac:dyDescent="0.35">
      <c r="A705" s="8">
        <v>71394.000753582499</v>
      </c>
      <c r="B705">
        <v>580</v>
      </c>
      <c r="C705" s="130" t="s">
        <v>1166</v>
      </c>
      <c r="D705" s="130">
        <v>580</v>
      </c>
      <c r="E705" s="130" t="s">
        <v>1072</v>
      </c>
      <c r="F705" s="149">
        <f t="shared" si="60"/>
        <v>23.84</v>
      </c>
      <c r="G705" s="130" t="s">
        <v>1073</v>
      </c>
      <c r="H705" s="130">
        <f t="shared" si="61"/>
        <v>1</v>
      </c>
      <c r="I705" s="130" t="s">
        <v>1076</v>
      </c>
      <c r="J705" s="130">
        <f t="shared" si="62"/>
        <v>2</v>
      </c>
      <c r="K705" s="130" t="s">
        <v>1084</v>
      </c>
      <c r="L705" s="130">
        <f t="shared" si="63"/>
        <v>0</v>
      </c>
      <c r="M705" s="130">
        <v>7</v>
      </c>
      <c r="N705" s="130">
        <v>113070.26</v>
      </c>
      <c r="O705" s="3">
        <v>187.81253333333333</v>
      </c>
      <c r="Q705" s="143">
        <f t="shared" si="64"/>
        <v>198.78937436291187</v>
      </c>
      <c r="R705" s="143">
        <f t="shared" si="65"/>
        <v>5.8445732213710189E-2</v>
      </c>
    </row>
    <row r="706" spans="1:18" x14ac:dyDescent="0.35">
      <c r="A706" s="8">
        <v>3495.45982983364</v>
      </c>
      <c r="B706">
        <v>580</v>
      </c>
      <c r="C706" s="130" t="s">
        <v>1166</v>
      </c>
      <c r="D706" s="130">
        <v>580</v>
      </c>
      <c r="E706" s="130" t="s">
        <v>1072</v>
      </c>
      <c r="F706" s="149">
        <f t="shared" si="60"/>
        <v>23.84</v>
      </c>
      <c r="G706" s="130" t="s">
        <v>1073</v>
      </c>
      <c r="H706" s="130">
        <f t="shared" si="61"/>
        <v>1</v>
      </c>
      <c r="I706" s="130" t="s">
        <v>1076</v>
      </c>
      <c r="J706" s="130">
        <f t="shared" si="62"/>
        <v>2</v>
      </c>
      <c r="K706" s="130" t="s">
        <v>1083</v>
      </c>
      <c r="L706" s="130">
        <f t="shared" si="63"/>
        <v>1</v>
      </c>
      <c r="M706" s="130">
        <v>7</v>
      </c>
      <c r="N706" s="130">
        <v>100213.64</v>
      </c>
      <c r="O706" s="3">
        <v>166.08206666666666</v>
      </c>
      <c r="Q706" s="143">
        <f t="shared" si="64"/>
        <v>177.42460588886999</v>
      </c>
      <c r="R706" s="143">
        <f t="shared" si="65"/>
        <v>6.8294786125032036E-2</v>
      </c>
    </row>
    <row r="707" spans="1:18" x14ac:dyDescent="0.35">
      <c r="A707" s="8">
        <v>14172.2970393051</v>
      </c>
      <c r="B707">
        <v>580</v>
      </c>
      <c r="C707" s="130" t="s">
        <v>1166</v>
      </c>
      <c r="D707" s="130">
        <v>580</v>
      </c>
      <c r="E707" s="130" t="s">
        <v>1072</v>
      </c>
      <c r="F707" s="149">
        <f t="shared" ref="F707:F770" si="66">IF(E707="LI01",10,23.84)</f>
        <v>23.84</v>
      </c>
      <c r="G707" s="130" t="s">
        <v>1073</v>
      </c>
      <c r="H707" s="130">
        <f t="shared" ref="H707:H770" si="67">IF(G707="ENT01",1,2)</f>
        <v>1</v>
      </c>
      <c r="I707" s="130" t="s">
        <v>1076</v>
      </c>
      <c r="J707" s="130">
        <f t="shared" ref="J707:J770" si="68">IF(I707="ENV01",1,2)</f>
        <v>2</v>
      </c>
      <c r="K707" s="130" t="s">
        <v>1083</v>
      </c>
      <c r="L707" s="130">
        <f t="shared" ref="L707:L770" si="69">IF(K707="ZVDF01",1,0)</f>
        <v>1</v>
      </c>
      <c r="M707" s="130">
        <v>7</v>
      </c>
      <c r="N707" s="130">
        <v>104095.02</v>
      </c>
      <c r="O707" s="3">
        <v>172.85631666666666</v>
      </c>
      <c r="Q707" s="143">
        <f t="shared" ref="Q707:Q770" si="70">IF(C707="Splitao",((43.828+A707*0.000816+F707*0.605+H707*-5.235+J707*-4.785+L707*3.61+3.146*F707+9.07+54.73)*B707+M707*(494.524+B707*0.00184))/B707,(((25.4755+A707*0.00031+F707*0.2864+H707*-0.5815+J707*-1.7506+L707*0.77039)+3.25*F707+9.07+54.73)*B707+M707*(498.3118+A707*0.001326))/B707)</f>
        <v>180.90529163583773</v>
      </c>
      <c r="R707" s="143">
        <f t="shared" ref="R707:R770" si="71">Q707/O707-1</f>
        <v>4.6564540564014045E-2</v>
      </c>
    </row>
    <row r="708" spans="1:18" x14ac:dyDescent="0.35">
      <c r="A708" s="8">
        <v>23954.0527728093</v>
      </c>
      <c r="B708">
        <v>580</v>
      </c>
      <c r="C708" s="130" t="s">
        <v>1166</v>
      </c>
      <c r="D708" s="130">
        <v>580</v>
      </c>
      <c r="E708" s="130" t="s">
        <v>1072</v>
      </c>
      <c r="F708" s="149">
        <f t="shared" si="66"/>
        <v>23.84</v>
      </c>
      <c r="G708" s="130" t="s">
        <v>1073</v>
      </c>
      <c r="H708" s="130">
        <f t="shared" si="67"/>
        <v>1</v>
      </c>
      <c r="I708" s="130" t="s">
        <v>1076</v>
      </c>
      <c r="J708" s="130">
        <f t="shared" si="68"/>
        <v>2</v>
      </c>
      <c r="K708" s="130" t="s">
        <v>1083</v>
      </c>
      <c r="L708" s="130">
        <f t="shared" si="69"/>
        <v>1</v>
      </c>
      <c r="M708" s="130">
        <v>7</v>
      </c>
      <c r="N708" s="130">
        <v>105698.42</v>
      </c>
      <c r="O708" s="3">
        <v>175.40871666666666</v>
      </c>
      <c r="Q708" s="143">
        <f t="shared" si="70"/>
        <v>184.0941777351523</v>
      </c>
      <c r="R708" s="143">
        <f t="shared" si="71"/>
        <v>4.9515561333196567E-2</v>
      </c>
    </row>
    <row r="709" spans="1:18" x14ac:dyDescent="0.35">
      <c r="A709" s="8">
        <v>31081.371963744201</v>
      </c>
      <c r="B709">
        <v>580</v>
      </c>
      <c r="C709" s="130" t="s">
        <v>1166</v>
      </c>
      <c r="D709" s="130">
        <v>580</v>
      </c>
      <c r="E709" s="130" t="s">
        <v>1072</v>
      </c>
      <c r="F709" s="149">
        <f t="shared" si="66"/>
        <v>23.84</v>
      </c>
      <c r="G709" s="130" t="s">
        <v>1073</v>
      </c>
      <c r="H709" s="130">
        <f t="shared" si="67"/>
        <v>1</v>
      </c>
      <c r="I709" s="130" t="s">
        <v>1076</v>
      </c>
      <c r="J709" s="130">
        <f t="shared" si="68"/>
        <v>2</v>
      </c>
      <c r="K709" s="130" t="s">
        <v>1083</v>
      </c>
      <c r="L709" s="130">
        <f t="shared" si="69"/>
        <v>1</v>
      </c>
      <c r="M709" s="130">
        <v>7</v>
      </c>
      <c r="N709" s="130">
        <v>111384.92</v>
      </c>
      <c r="O709" s="3">
        <v>184.9299</v>
      </c>
      <c r="Q709" s="143">
        <f t="shared" si="70"/>
        <v>186.4177083683598</v>
      </c>
      <c r="R709" s="143">
        <f t="shared" si="71"/>
        <v>8.0452558962060827E-3</v>
      </c>
    </row>
    <row r="710" spans="1:18" x14ac:dyDescent="0.35">
      <c r="A710" s="8">
        <v>45016.2336447989</v>
      </c>
      <c r="B710">
        <v>580</v>
      </c>
      <c r="C710" s="130" t="s">
        <v>1166</v>
      </c>
      <c r="D710" s="130">
        <v>580</v>
      </c>
      <c r="E710" s="130" t="s">
        <v>1072</v>
      </c>
      <c r="F710" s="149">
        <f t="shared" si="66"/>
        <v>23.84</v>
      </c>
      <c r="G710" s="130" t="s">
        <v>1073</v>
      </c>
      <c r="H710" s="130">
        <f t="shared" si="67"/>
        <v>1</v>
      </c>
      <c r="I710" s="130" t="s">
        <v>1076</v>
      </c>
      <c r="J710" s="130">
        <f t="shared" si="68"/>
        <v>2</v>
      </c>
      <c r="K710" s="130" t="s">
        <v>1083</v>
      </c>
      <c r="L710" s="130">
        <f t="shared" si="69"/>
        <v>1</v>
      </c>
      <c r="M710" s="130">
        <v>7</v>
      </c>
      <c r="N710" s="130">
        <v>110957.29</v>
      </c>
      <c r="O710" s="3">
        <v>184.2106</v>
      </c>
      <c r="Q710" s="143">
        <f t="shared" si="70"/>
        <v>190.9605213276308</v>
      </c>
      <c r="R710" s="143">
        <f t="shared" si="71"/>
        <v>3.6642415407315276E-2</v>
      </c>
    </row>
    <row r="711" spans="1:18" x14ac:dyDescent="0.35">
      <c r="A711" s="8">
        <v>54061.366139626101</v>
      </c>
      <c r="B711">
        <v>580</v>
      </c>
      <c r="C711" s="130" t="s">
        <v>1166</v>
      </c>
      <c r="D711" s="130">
        <v>580</v>
      </c>
      <c r="E711" s="130" t="s">
        <v>1072</v>
      </c>
      <c r="F711" s="149">
        <f t="shared" si="66"/>
        <v>23.84</v>
      </c>
      <c r="G711" s="130" t="s">
        <v>1073</v>
      </c>
      <c r="H711" s="130">
        <f t="shared" si="67"/>
        <v>1</v>
      </c>
      <c r="I711" s="130" t="s">
        <v>1076</v>
      </c>
      <c r="J711" s="130">
        <f t="shared" si="68"/>
        <v>2</v>
      </c>
      <c r="K711" s="130" t="s">
        <v>1083</v>
      </c>
      <c r="L711" s="130">
        <f t="shared" si="69"/>
        <v>1</v>
      </c>
      <c r="M711" s="130">
        <v>7</v>
      </c>
      <c r="N711" s="130">
        <v>112867.56</v>
      </c>
      <c r="O711" s="3">
        <v>187.21286666666666</v>
      </c>
      <c r="Q711" s="143">
        <f t="shared" si="70"/>
        <v>193.90926571105652</v>
      </c>
      <c r="R711" s="143">
        <f t="shared" si="71"/>
        <v>3.5768903941377328E-2</v>
      </c>
    </row>
    <row r="712" spans="1:18" x14ac:dyDescent="0.35">
      <c r="A712" s="8">
        <v>63550.072249703</v>
      </c>
      <c r="B712">
        <v>580</v>
      </c>
      <c r="C712" s="130" t="s">
        <v>1166</v>
      </c>
      <c r="D712" s="130">
        <v>580</v>
      </c>
      <c r="E712" s="130" t="s">
        <v>1072</v>
      </c>
      <c r="F712" s="149">
        <f t="shared" si="66"/>
        <v>23.84</v>
      </c>
      <c r="G712" s="130" t="s">
        <v>1073</v>
      </c>
      <c r="H712" s="130">
        <f t="shared" si="67"/>
        <v>1</v>
      </c>
      <c r="I712" s="130" t="s">
        <v>1076</v>
      </c>
      <c r="J712" s="130">
        <f t="shared" si="68"/>
        <v>2</v>
      </c>
      <c r="K712" s="130" t="s">
        <v>1083</v>
      </c>
      <c r="L712" s="130">
        <f t="shared" si="69"/>
        <v>1</v>
      </c>
      <c r="M712" s="130">
        <v>7</v>
      </c>
      <c r="N712" s="130">
        <v>115635.57</v>
      </c>
      <c r="O712" s="3">
        <v>191.32531666666668</v>
      </c>
      <c r="Q712" s="143">
        <f t="shared" si="70"/>
        <v>197.00261662261784</v>
      </c>
      <c r="R712" s="143">
        <f t="shared" si="71"/>
        <v>2.9673542711769585E-2</v>
      </c>
    </row>
    <row r="713" spans="1:18" x14ac:dyDescent="0.35">
      <c r="A713" s="8">
        <v>71394.000753582499</v>
      </c>
      <c r="B713">
        <v>580</v>
      </c>
      <c r="C713" s="130" t="s">
        <v>1166</v>
      </c>
      <c r="D713" s="130">
        <v>580</v>
      </c>
      <c r="E713" s="130" t="s">
        <v>1072</v>
      </c>
      <c r="F713" s="149">
        <f t="shared" si="66"/>
        <v>23.84</v>
      </c>
      <c r="G713" s="130" t="s">
        <v>1073</v>
      </c>
      <c r="H713" s="130">
        <f t="shared" si="67"/>
        <v>1</v>
      </c>
      <c r="I713" s="130" t="s">
        <v>1076</v>
      </c>
      <c r="J713" s="130">
        <f t="shared" si="68"/>
        <v>2</v>
      </c>
      <c r="K713" s="130" t="s">
        <v>1083</v>
      </c>
      <c r="L713" s="130">
        <f t="shared" si="69"/>
        <v>1</v>
      </c>
      <c r="M713" s="130">
        <v>7</v>
      </c>
      <c r="N713" s="130">
        <v>115862.89</v>
      </c>
      <c r="O713" s="3">
        <v>192.00135</v>
      </c>
      <c r="Q713" s="143">
        <f t="shared" si="70"/>
        <v>199.55976436291186</v>
      </c>
      <c r="R713" s="143">
        <f t="shared" si="71"/>
        <v>3.9366464678044499E-2</v>
      </c>
    </row>
    <row r="714" spans="1:18" x14ac:dyDescent="0.35">
      <c r="A714" s="8">
        <v>3495.45982983364</v>
      </c>
      <c r="B714">
        <v>580</v>
      </c>
      <c r="C714" s="130" t="s">
        <v>1166</v>
      </c>
      <c r="D714" s="130">
        <v>580</v>
      </c>
      <c r="E714" s="130" t="s">
        <v>1072</v>
      </c>
      <c r="F714" s="149">
        <f t="shared" si="66"/>
        <v>23.84</v>
      </c>
      <c r="G714" s="130" t="s">
        <v>1073</v>
      </c>
      <c r="H714" s="130">
        <f t="shared" si="67"/>
        <v>1</v>
      </c>
      <c r="I714" s="130" t="s">
        <v>1076</v>
      </c>
      <c r="J714" s="130">
        <f t="shared" si="68"/>
        <v>2</v>
      </c>
      <c r="K714" s="130" t="s">
        <v>1084</v>
      </c>
      <c r="L714" s="130">
        <f t="shared" si="69"/>
        <v>0</v>
      </c>
      <c r="M714" s="130">
        <v>7</v>
      </c>
      <c r="N714" s="130">
        <v>101678.49</v>
      </c>
      <c r="O714" s="3">
        <v>168.57388333333333</v>
      </c>
      <c r="Q714" s="143">
        <f t="shared" si="70"/>
        <v>176.65421588887</v>
      </c>
      <c r="R714" s="143">
        <f t="shared" si="71"/>
        <v>4.7933478162562437E-2</v>
      </c>
    </row>
    <row r="715" spans="1:18" x14ac:dyDescent="0.35">
      <c r="A715" s="8">
        <v>14172.2970393051</v>
      </c>
      <c r="B715">
        <v>580</v>
      </c>
      <c r="C715" s="130" t="s">
        <v>1166</v>
      </c>
      <c r="D715" s="130">
        <v>580</v>
      </c>
      <c r="E715" s="130" t="s">
        <v>1072</v>
      </c>
      <c r="F715" s="149">
        <f t="shared" si="66"/>
        <v>23.84</v>
      </c>
      <c r="G715" s="130" t="s">
        <v>1073</v>
      </c>
      <c r="H715" s="130">
        <f t="shared" si="67"/>
        <v>1</v>
      </c>
      <c r="I715" s="130" t="s">
        <v>1076</v>
      </c>
      <c r="J715" s="130">
        <f t="shared" si="68"/>
        <v>2</v>
      </c>
      <c r="K715" s="130" t="s">
        <v>1084</v>
      </c>
      <c r="L715" s="130">
        <f t="shared" si="69"/>
        <v>0</v>
      </c>
      <c r="M715" s="130">
        <v>7</v>
      </c>
      <c r="N715" s="130">
        <v>105180.31</v>
      </c>
      <c r="O715" s="3">
        <v>174.80029999999999</v>
      </c>
      <c r="Q715" s="143">
        <f t="shared" si="70"/>
        <v>180.13490163583771</v>
      </c>
      <c r="R715" s="143">
        <f t="shared" si="71"/>
        <v>3.0518263617612229E-2</v>
      </c>
    </row>
    <row r="716" spans="1:18" x14ac:dyDescent="0.35">
      <c r="A716" s="8">
        <v>23954.0527728093</v>
      </c>
      <c r="B716">
        <v>580</v>
      </c>
      <c r="C716" s="130" t="s">
        <v>1166</v>
      </c>
      <c r="D716" s="130">
        <v>580</v>
      </c>
      <c r="E716" s="130" t="s">
        <v>1072</v>
      </c>
      <c r="F716" s="149">
        <f t="shared" si="66"/>
        <v>23.84</v>
      </c>
      <c r="G716" s="130" t="s">
        <v>1073</v>
      </c>
      <c r="H716" s="130">
        <f t="shared" si="67"/>
        <v>1</v>
      </c>
      <c r="I716" s="130" t="s">
        <v>1076</v>
      </c>
      <c r="J716" s="130">
        <f t="shared" si="68"/>
        <v>2</v>
      </c>
      <c r="K716" s="130" t="s">
        <v>1084</v>
      </c>
      <c r="L716" s="130">
        <f t="shared" si="69"/>
        <v>0</v>
      </c>
      <c r="M716" s="130">
        <v>7</v>
      </c>
      <c r="N716" s="130">
        <v>106076.61</v>
      </c>
      <c r="O716" s="3">
        <v>176.24945</v>
      </c>
      <c r="Q716" s="143">
        <f t="shared" si="70"/>
        <v>183.32378773515228</v>
      </c>
      <c r="R716" s="143">
        <f t="shared" si="71"/>
        <v>4.0138211694574322E-2</v>
      </c>
    </row>
    <row r="717" spans="1:18" x14ac:dyDescent="0.35">
      <c r="A717" s="8">
        <v>31081.371963744201</v>
      </c>
      <c r="B717">
        <v>580</v>
      </c>
      <c r="C717" s="130" t="s">
        <v>1166</v>
      </c>
      <c r="D717" s="130">
        <v>580</v>
      </c>
      <c r="E717" s="130" t="s">
        <v>1072</v>
      </c>
      <c r="F717" s="149">
        <f t="shared" si="66"/>
        <v>23.84</v>
      </c>
      <c r="G717" s="130" t="s">
        <v>1073</v>
      </c>
      <c r="H717" s="130">
        <f t="shared" si="67"/>
        <v>1</v>
      </c>
      <c r="I717" s="130" t="s">
        <v>1076</v>
      </c>
      <c r="J717" s="130">
        <f t="shared" si="68"/>
        <v>2</v>
      </c>
      <c r="K717" s="130" t="s">
        <v>1084</v>
      </c>
      <c r="L717" s="130">
        <f t="shared" si="69"/>
        <v>0</v>
      </c>
      <c r="M717" s="130">
        <v>7</v>
      </c>
      <c r="N717" s="130">
        <v>110784.61</v>
      </c>
      <c r="O717" s="3">
        <v>184.12726666666666</v>
      </c>
      <c r="Q717" s="143">
        <f t="shared" si="70"/>
        <v>185.64731836835981</v>
      </c>
      <c r="R717" s="143">
        <f t="shared" si="71"/>
        <v>8.2554405396402242E-3</v>
      </c>
    </row>
    <row r="718" spans="1:18" x14ac:dyDescent="0.35">
      <c r="A718" s="8">
        <v>45016.2336447989</v>
      </c>
      <c r="B718">
        <v>580</v>
      </c>
      <c r="C718" s="130" t="s">
        <v>1166</v>
      </c>
      <c r="D718" s="130">
        <v>580</v>
      </c>
      <c r="E718" s="130" t="s">
        <v>1072</v>
      </c>
      <c r="F718" s="149">
        <f t="shared" si="66"/>
        <v>23.84</v>
      </c>
      <c r="G718" s="130" t="s">
        <v>1073</v>
      </c>
      <c r="H718" s="130">
        <f t="shared" si="67"/>
        <v>1</v>
      </c>
      <c r="I718" s="130" t="s">
        <v>1076</v>
      </c>
      <c r="J718" s="130">
        <f t="shared" si="68"/>
        <v>2</v>
      </c>
      <c r="K718" s="130" t="s">
        <v>1084</v>
      </c>
      <c r="L718" s="130">
        <f t="shared" si="69"/>
        <v>0</v>
      </c>
      <c r="M718" s="130">
        <v>7</v>
      </c>
      <c r="N718" s="130">
        <v>110250.33</v>
      </c>
      <c r="O718" s="3">
        <v>183.22396666666668</v>
      </c>
      <c r="Q718" s="143">
        <f t="shared" si="70"/>
        <v>190.19013132763081</v>
      </c>
      <c r="R718" s="143">
        <f t="shared" si="71"/>
        <v>3.801994241090445E-2</v>
      </c>
    </row>
    <row r="719" spans="1:18" x14ac:dyDescent="0.35">
      <c r="A719" s="8">
        <v>54061.366139626101</v>
      </c>
      <c r="B719">
        <v>580</v>
      </c>
      <c r="C719" s="130" t="s">
        <v>1166</v>
      </c>
      <c r="D719" s="130">
        <v>580</v>
      </c>
      <c r="E719" s="130" t="s">
        <v>1072</v>
      </c>
      <c r="F719" s="149">
        <f t="shared" si="66"/>
        <v>23.84</v>
      </c>
      <c r="G719" s="130" t="s">
        <v>1073</v>
      </c>
      <c r="H719" s="130">
        <f t="shared" si="67"/>
        <v>1</v>
      </c>
      <c r="I719" s="130" t="s">
        <v>1076</v>
      </c>
      <c r="J719" s="130">
        <f t="shared" si="68"/>
        <v>2</v>
      </c>
      <c r="K719" s="130" t="s">
        <v>1084</v>
      </c>
      <c r="L719" s="130">
        <f t="shared" si="69"/>
        <v>0</v>
      </c>
      <c r="M719" s="130">
        <v>7</v>
      </c>
      <c r="N719" s="130">
        <v>111412.88</v>
      </c>
      <c r="O719" s="3">
        <v>185.00656666666666</v>
      </c>
      <c r="Q719" s="143">
        <f t="shared" si="70"/>
        <v>193.1388757110565</v>
      </c>
      <c r="R719" s="143">
        <f t="shared" si="71"/>
        <v>4.3956866996197608E-2</v>
      </c>
    </row>
    <row r="720" spans="1:18" x14ac:dyDescent="0.35">
      <c r="A720" s="8">
        <v>63550.072249703</v>
      </c>
      <c r="B720">
        <v>580</v>
      </c>
      <c r="C720" s="130" t="s">
        <v>1166</v>
      </c>
      <c r="D720" s="130">
        <v>580</v>
      </c>
      <c r="E720" s="130" t="s">
        <v>1072</v>
      </c>
      <c r="F720" s="149">
        <f t="shared" si="66"/>
        <v>23.84</v>
      </c>
      <c r="G720" s="130" t="s">
        <v>1073</v>
      </c>
      <c r="H720" s="130">
        <f t="shared" si="67"/>
        <v>1</v>
      </c>
      <c r="I720" s="130" t="s">
        <v>1076</v>
      </c>
      <c r="J720" s="130">
        <f t="shared" si="68"/>
        <v>2</v>
      </c>
      <c r="K720" s="130" t="s">
        <v>1084</v>
      </c>
      <c r="L720" s="130">
        <f t="shared" si="69"/>
        <v>0</v>
      </c>
      <c r="M720" s="130">
        <v>7</v>
      </c>
      <c r="N720" s="130">
        <v>113529.31</v>
      </c>
      <c r="O720" s="3">
        <v>188.08015</v>
      </c>
      <c r="Q720" s="143">
        <f t="shared" si="70"/>
        <v>196.23222662261782</v>
      </c>
      <c r="R720" s="143">
        <f t="shared" si="71"/>
        <v>4.3343631013787576E-2</v>
      </c>
    </row>
    <row r="721" spans="1:18" x14ac:dyDescent="0.35">
      <c r="A721" s="8">
        <v>71394.000753582499</v>
      </c>
      <c r="B721">
        <v>580</v>
      </c>
      <c r="C721" s="130" t="s">
        <v>1166</v>
      </c>
      <c r="D721" s="130">
        <v>580</v>
      </c>
      <c r="E721" s="130" t="s">
        <v>1072</v>
      </c>
      <c r="F721" s="149">
        <f t="shared" si="66"/>
        <v>23.84</v>
      </c>
      <c r="G721" s="130" t="s">
        <v>1073</v>
      </c>
      <c r="H721" s="130">
        <f t="shared" si="67"/>
        <v>1</v>
      </c>
      <c r="I721" s="130" t="s">
        <v>1076</v>
      </c>
      <c r="J721" s="130">
        <f t="shared" si="68"/>
        <v>2</v>
      </c>
      <c r="K721" s="130" t="s">
        <v>1084</v>
      </c>
      <c r="L721" s="130">
        <f t="shared" si="69"/>
        <v>0</v>
      </c>
      <c r="M721" s="130">
        <v>7</v>
      </c>
      <c r="N721" s="130">
        <v>113447.02</v>
      </c>
      <c r="O721" s="3">
        <v>188.28910000000002</v>
      </c>
      <c r="Q721" s="143">
        <f t="shared" si="70"/>
        <v>198.78937436291187</v>
      </c>
      <c r="R721" s="143">
        <f t="shared" si="71"/>
        <v>5.5766766971172776E-2</v>
      </c>
    </row>
    <row r="722" spans="1:18" x14ac:dyDescent="0.35">
      <c r="A722" s="8">
        <v>3495.45982983364</v>
      </c>
      <c r="B722">
        <v>580</v>
      </c>
      <c r="C722" s="130" t="s">
        <v>1166</v>
      </c>
      <c r="D722" s="130">
        <v>580</v>
      </c>
      <c r="E722" s="130" t="s">
        <v>1072</v>
      </c>
      <c r="F722" s="149">
        <f t="shared" si="66"/>
        <v>23.84</v>
      </c>
      <c r="G722" s="130" t="s">
        <v>1073</v>
      </c>
      <c r="H722" s="130">
        <f t="shared" si="67"/>
        <v>1</v>
      </c>
      <c r="I722" s="130" t="s">
        <v>1076</v>
      </c>
      <c r="J722" s="130">
        <f t="shared" si="68"/>
        <v>2</v>
      </c>
      <c r="K722" s="130" t="s">
        <v>1083</v>
      </c>
      <c r="L722" s="130">
        <f t="shared" si="69"/>
        <v>1</v>
      </c>
      <c r="M722" s="130">
        <v>7</v>
      </c>
      <c r="N722" s="130">
        <v>100370.22</v>
      </c>
      <c r="O722" s="3">
        <v>166.42140000000001</v>
      </c>
      <c r="Q722" s="143">
        <f t="shared" si="70"/>
        <v>177.42460588886999</v>
      </c>
      <c r="R722" s="143">
        <f t="shared" si="71"/>
        <v>6.6116532422332508E-2</v>
      </c>
    </row>
    <row r="723" spans="1:18" x14ac:dyDescent="0.35">
      <c r="A723" s="8">
        <v>14172.2970393051</v>
      </c>
      <c r="B723">
        <v>580</v>
      </c>
      <c r="C723" s="130" t="s">
        <v>1166</v>
      </c>
      <c r="D723" s="130">
        <v>580</v>
      </c>
      <c r="E723" s="130" t="s">
        <v>1072</v>
      </c>
      <c r="F723" s="149">
        <f t="shared" si="66"/>
        <v>23.84</v>
      </c>
      <c r="G723" s="130" t="s">
        <v>1073</v>
      </c>
      <c r="H723" s="130">
        <f t="shared" si="67"/>
        <v>1</v>
      </c>
      <c r="I723" s="130" t="s">
        <v>1076</v>
      </c>
      <c r="J723" s="130">
        <f t="shared" si="68"/>
        <v>2</v>
      </c>
      <c r="K723" s="130" t="s">
        <v>1083</v>
      </c>
      <c r="L723" s="130">
        <f t="shared" si="69"/>
        <v>1</v>
      </c>
      <c r="M723" s="130">
        <v>7</v>
      </c>
      <c r="N723" s="130">
        <v>104234.05</v>
      </c>
      <c r="O723" s="3">
        <v>173.12809999999999</v>
      </c>
      <c r="Q723" s="143">
        <f t="shared" si="70"/>
        <v>180.90529163583773</v>
      </c>
      <c r="R723" s="143">
        <f t="shared" si="71"/>
        <v>4.4921602188424226E-2</v>
      </c>
    </row>
    <row r="724" spans="1:18" x14ac:dyDescent="0.35">
      <c r="A724" s="8">
        <v>23954.0527728093</v>
      </c>
      <c r="B724">
        <v>580</v>
      </c>
      <c r="C724" s="130" t="s">
        <v>1166</v>
      </c>
      <c r="D724" s="130">
        <v>580</v>
      </c>
      <c r="E724" s="130" t="s">
        <v>1072</v>
      </c>
      <c r="F724" s="149">
        <f t="shared" si="66"/>
        <v>23.84</v>
      </c>
      <c r="G724" s="130" t="s">
        <v>1073</v>
      </c>
      <c r="H724" s="130">
        <f t="shared" si="67"/>
        <v>1</v>
      </c>
      <c r="I724" s="130" t="s">
        <v>1076</v>
      </c>
      <c r="J724" s="130">
        <f t="shared" si="68"/>
        <v>2</v>
      </c>
      <c r="K724" s="130" t="s">
        <v>1083</v>
      </c>
      <c r="L724" s="130">
        <f t="shared" si="69"/>
        <v>1</v>
      </c>
      <c r="M724" s="130">
        <v>7</v>
      </c>
      <c r="N724" s="130">
        <v>105910.02</v>
      </c>
      <c r="O724" s="3">
        <v>175.80931666666666</v>
      </c>
      <c r="Q724" s="143">
        <f t="shared" si="70"/>
        <v>184.0941777351523</v>
      </c>
      <c r="R724" s="143">
        <f t="shared" si="71"/>
        <v>4.7124129855948826E-2</v>
      </c>
    </row>
    <row r="725" spans="1:18" x14ac:dyDescent="0.35">
      <c r="A725" s="8">
        <v>31081.371963744201</v>
      </c>
      <c r="B725">
        <v>580</v>
      </c>
      <c r="C725" s="130" t="s">
        <v>1166</v>
      </c>
      <c r="D725" s="130">
        <v>580</v>
      </c>
      <c r="E725" s="130" t="s">
        <v>1072</v>
      </c>
      <c r="F725" s="149">
        <f t="shared" si="66"/>
        <v>23.84</v>
      </c>
      <c r="G725" s="130" t="s">
        <v>1073</v>
      </c>
      <c r="H725" s="130">
        <f t="shared" si="67"/>
        <v>1</v>
      </c>
      <c r="I725" s="130" t="s">
        <v>1076</v>
      </c>
      <c r="J725" s="130">
        <f t="shared" si="68"/>
        <v>2</v>
      </c>
      <c r="K725" s="130" t="s">
        <v>1083</v>
      </c>
      <c r="L725" s="130">
        <f t="shared" si="69"/>
        <v>1</v>
      </c>
      <c r="M725" s="130">
        <v>7</v>
      </c>
      <c r="N725" s="130">
        <v>111615.09</v>
      </c>
      <c r="O725" s="3">
        <v>185.31211666666667</v>
      </c>
      <c r="Q725" s="143">
        <f t="shared" si="70"/>
        <v>186.4177083683598</v>
      </c>
      <c r="R725" s="143">
        <f t="shared" si="71"/>
        <v>5.9661058412161516E-3</v>
      </c>
    </row>
    <row r="726" spans="1:18" x14ac:dyDescent="0.35">
      <c r="A726" s="8">
        <v>45016.2336447989</v>
      </c>
      <c r="B726">
        <v>580</v>
      </c>
      <c r="C726" s="130" t="s">
        <v>1166</v>
      </c>
      <c r="D726" s="130">
        <v>580</v>
      </c>
      <c r="E726" s="130" t="s">
        <v>1072</v>
      </c>
      <c r="F726" s="149">
        <f t="shared" si="66"/>
        <v>23.84</v>
      </c>
      <c r="G726" s="130" t="s">
        <v>1073</v>
      </c>
      <c r="H726" s="130">
        <f t="shared" si="67"/>
        <v>1</v>
      </c>
      <c r="I726" s="130" t="s">
        <v>1076</v>
      </c>
      <c r="J726" s="130">
        <f t="shared" si="68"/>
        <v>2</v>
      </c>
      <c r="K726" s="130" t="s">
        <v>1083</v>
      </c>
      <c r="L726" s="130">
        <f t="shared" si="69"/>
        <v>1</v>
      </c>
      <c r="M726" s="130">
        <v>7</v>
      </c>
      <c r="N726" s="130">
        <v>111248.8</v>
      </c>
      <c r="O726" s="3">
        <v>184.69756666666666</v>
      </c>
      <c r="Q726" s="143">
        <f t="shared" si="70"/>
        <v>190.9605213276308</v>
      </c>
      <c r="R726" s="143">
        <f t="shared" si="71"/>
        <v>3.3909242953196195E-2</v>
      </c>
    </row>
    <row r="727" spans="1:18" x14ac:dyDescent="0.35">
      <c r="A727" s="8">
        <v>54061.366139626101</v>
      </c>
      <c r="B727">
        <v>580</v>
      </c>
      <c r="C727" s="130" t="s">
        <v>1166</v>
      </c>
      <c r="D727" s="130">
        <v>580</v>
      </c>
      <c r="E727" s="130" t="s">
        <v>1072</v>
      </c>
      <c r="F727" s="149">
        <f t="shared" si="66"/>
        <v>23.84</v>
      </c>
      <c r="G727" s="130" t="s">
        <v>1073</v>
      </c>
      <c r="H727" s="130">
        <f t="shared" si="67"/>
        <v>1</v>
      </c>
      <c r="I727" s="130" t="s">
        <v>1076</v>
      </c>
      <c r="J727" s="130">
        <f t="shared" si="68"/>
        <v>2</v>
      </c>
      <c r="K727" s="130" t="s">
        <v>1083</v>
      </c>
      <c r="L727" s="130">
        <f t="shared" si="69"/>
        <v>1</v>
      </c>
      <c r="M727" s="130">
        <v>7</v>
      </c>
      <c r="N727" s="130">
        <v>113279.92</v>
      </c>
      <c r="O727" s="3">
        <v>187.91568333333333</v>
      </c>
      <c r="Q727" s="143">
        <f t="shared" si="70"/>
        <v>193.90926571105652</v>
      </c>
      <c r="R727" s="143">
        <f t="shared" si="71"/>
        <v>3.1895062037432531E-2</v>
      </c>
    </row>
    <row r="728" spans="1:18" x14ac:dyDescent="0.35">
      <c r="A728" s="8">
        <v>63550.072249703</v>
      </c>
      <c r="B728">
        <v>580</v>
      </c>
      <c r="C728" s="130" t="s">
        <v>1166</v>
      </c>
      <c r="D728" s="130">
        <v>580</v>
      </c>
      <c r="E728" s="130" t="s">
        <v>1072</v>
      </c>
      <c r="F728" s="149">
        <f t="shared" si="66"/>
        <v>23.84</v>
      </c>
      <c r="G728" s="130" t="s">
        <v>1073</v>
      </c>
      <c r="H728" s="130">
        <f t="shared" si="67"/>
        <v>1</v>
      </c>
      <c r="I728" s="130" t="s">
        <v>1076</v>
      </c>
      <c r="J728" s="130">
        <f t="shared" si="68"/>
        <v>2</v>
      </c>
      <c r="K728" s="130" t="s">
        <v>1083</v>
      </c>
      <c r="L728" s="130">
        <f t="shared" si="69"/>
        <v>1</v>
      </c>
      <c r="M728" s="130">
        <v>7</v>
      </c>
      <c r="N728" s="130">
        <v>116212.45</v>
      </c>
      <c r="O728" s="3">
        <v>192.32898333333333</v>
      </c>
      <c r="Q728" s="143">
        <f t="shared" si="70"/>
        <v>197.00261662261784</v>
      </c>
      <c r="R728" s="143">
        <f t="shared" si="71"/>
        <v>2.4300202747832511E-2</v>
      </c>
    </row>
    <row r="729" spans="1:18" x14ac:dyDescent="0.35">
      <c r="A729" s="8">
        <v>71394.000753582499</v>
      </c>
      <c r="B729">
        <v>580</v>
      </c>
      <c r="C729" s="130" t="s">
        <v>1166</v>
      </c>
      <c r="D729" s="130">
        <v>580</v>
      </c>
      <c r="E729" s="130" t="s">
        <v>1072</v>
      </c>
      <c r="F729" s="149">
        <f t="shared" si="66"/>
        <v>23.84</v>
      </c>
      <c r="G729" s="130" t="s">
        <v>1073</v>
      </c>
      <c r="H729" s="130">
        <f t="shared" si="67"/>
        <v>1</v>
      </c>
      <c r="I729" s="130" t="s">
        <v>1076</v>
      </c>
      <c r="J729" s="130">
        <f t="shared" si="68"/>
        <v>2</v>
      </c>
      <c r="K729" s="130" t="s">
        <v>1083</v>
      </c>
      <c r="L729" s="130">
        <f t="shared" si="69"/>
        <v>1</v>
      </c>
      <c r="M729" s="130">
        <v>7</v>
      </c>
      <c r="N729" s="130">
        <v>115931.99</v>
      </c>
      <c r="O729" s="3">
        <v>192.16874999999999</v>
      </c>
      <c r="Q729" s="143">
        <f t="shared" si="70"/>
        <v>199.55976436291186</v>
      </c>
      <c r="R729" s="143">
        <f t="shared" si="71"/>
        <v>3.8461062805018376E-2</v>
      </c>
    </row>
    <row r="730" spans="1:18" x14ac:dyDescent="0.35">
      <c r="A730" s="8">
        <v>3495.45982983364</v>
      </c>
      <c r="B730">
        <v>580</v>
      </c>
      <c r="C730" s="130" t="s">
        <v>1166</v>
      </c>
      <c r="D730" s="130">
        <v>580</v>
      </c>
      <c r="E730" s="130" t="s">
        <v>1072</v>
      </c>
      <c r="F730" s="149">
        <f t="shared" si="66"/>
        <v>23.84</v>
      </c>
      <c r="G730" s="130" t="s">
        <v>1073</v>
      </c>
      <c r="H730" s="130">
        <f t="shared" si="67"/>
        <v>1</v>
      </c>
      <c r="I730" s="130" t="s">
        <v>1076</v>
      </c>
      <c r="J730" s="130">
        <f t="shared" si="68"/>
        <v>2</v>
      </c>
      <c r="K730" s="130" t="s">
        <v>1084</v>
      </c>
      <c r="L730" s="130">
        <f t="shared" si="69"/>
        <v>0</v>
      </c>
      <c r="M730" s="130">
        <v>7</v>
      </c>
      <c r="N730" s="130">
        <v>101859.38</v>
      </c>
      <c r="O730" s="3">
        <v>168.96448333333333</v>
      </c>
      <c r="Q730" s="143">
        <f t="shared" si="70"/>
        <v>176.65421588887</v>
      </c>
      <c r="R730" s="143">
        <f t="shared" si="71"/>
        <v>4.5510940546992673E-2</v>
      </c>
    </row>
    <row r="731" spans="1:18" x14ac:dyDescent="0.35">
      <c r="A731" s="8">
        <v>14172.2970393051</v>
      </c>
      <c r="B731">
        <v>580</v>
      </c>
      <c r="C731" s="130" t="s">
        <v>1166</v>
      </c>
      <c r="D731" s="130">
        <v>580</v>
      </c>
      <c r="E731" s="130" t="s">
        <v>1072</v>
      </c>
      <c r="F731" s="149">
        <f t="shared" si="66"/>
        <v>23.84</v>
      </c>
      <c r="G731" s="130" t="s">
        <v>1073</v>
      </c>
      <c r="H731" s="130">
        <f t="shared" si="67"/>
        <v>1</v>
      </c>
      <c r="I731" s="130" t="s">
        <v>1076</v>
      </c>
      <c r="J731" s="130">
        <f t="shared" si="68"/>
        <v>2</v>
      </c>
      <c r="K731" s="130" t="s">
        <v>1084</v>
      </c>
      <c r="L731" s="130">
        <f t="shared" si="69"/>
        <v>0</v>
      </c>
      <c r="M731" s="130">
        <v>7</v>
      </c>
      <c r="N731" s="130">
        <v>105309.88</v>
      </c>
      <c r="O731" s="3">
        <v>175.04776666666666</v>
      </c>
      <c r="Q731" s="143">
        <f t="shared" si="70"/>
        <v>180.13490163583771</v>
      </c>
      <c r="R731" s="143">
        <f t="shared" si="71"/>
        <v>2.9061410299842327E-2</v>
      </c>
    </row>
    <row r="732" spans="1:18" x14ac:dyDescent="0.35">
      <c r="A732" s="8">
        <v>23954.0527728093</v>
      </c>
      <c r="B732">
        <v>580</v>
      </c>
      <c r="C732" s="130" t="s">
        <v>1166</v>
      </c>
      <c r="D732" s="130">
        <v>580</v>
      </c>
      <c r="E732" s="130" t="s">
        <v>1072</v>
      </c>
      <c r="F732" s="149">
        <f t="shared" si="66"/>
        <v>23.84</v>
      </c>
      <c r="G732" s="130" t="s">
        <v>1073</v>
      </c>
      <c r="H732" s="130">
        <f t="shared" si="67"/>
        <v>1</v>
      </c>
      <c r="I732" s="130" t="s">
        <v>1076</v>
      </c>
      <c r="J732" s="130">
        <f t="shared" si="68"/>
        <v>2</v>
      </c>
      <c r="K732" s="130" t="s">
        <v>1084</v>
      </c>
      <c r="L732" s="130">
        <f t="shared" si="69"/>
        <v>0</v>
      </c>
      <c r="M732" s="130">
        <v>7</v>
      </c>
      <c r="N732" s="130">
        <v>106247.42</v>
      </c>
      <c r="O732" s="3">
        <v>176.5581</v>
      </c>
      <c r="Q732" s="143">
        <f t="shared" si="70"/>
        <v>183.32378773515228</v>
      </c>
      <c r="R732" s="143">
        <f t="shared" si="71"/>
        <v>3.8319894330264503E-2</v>
      </c>
    </row>
    <row r="733" spans="1:18" x14ac:dyDescent="0.35">
      <c r="A733" s="8">
        <v>31081.371963744201</v>
      </c>
      <c r="B733">
        <v>580</v>
      </c>
      <c r="C733" s="130" t="s">
        <v>1166</v>
      </c>
      <c r="D733" s="130">
        <v>580</v>
      </c>
      <c r="E733" s="130" t="s">
        <v>1072</v>
      </c>
      <c r="F733" s="149">
        <f t="shared" si="66"/>
        <v>23.84</v>
      </c>
      <c r="G733" s="130" t="s">
        <v>1073</v>
      </c>
      <c r="H733" s="130">
        <f t="shared" si="67"/>
        <v>1</v>
      </c>
      <c r="I733" s="130" t="s">
        <v>1076</v>
      </c>
      <c r="J733" s="130">
        <f t="shared" si="68"/>
        <v>2</v>
      </c>
      <c r="K733" s="130" t="s">
        <v>1084</v>
      </c>
      <c r="L733" s="130">
        <f t="shared" si="69"/>
        <v>0</v>
      </c>
      <c r="M733" s="130">
        <v>7</v>
      </c>
      <c r="N733" s="130">
        <v>110963.57</v>
      </c>
      <c r="O733" s="3">
        <v>184.41121666666666</v>
      </c>
      <c r="Q733" s="143">
        <f t="shared" si="70"/>
        <v>185.64731836835981</v>
      </c>
      <c r="R733" s="143">
        <f t="shared" si="71"/>
        <v>6.7029637569577805E-3</v>
      </c>
    </row>
    <row r="734" spans="1:18" x14ac:dyDescent="0.35">
      <c r="A734" s="8">
        <v>45016.2336447989</v>
      </c>
      <c r="B734">
        <v>580</v>
      </c>
      <c r="C734" s="130" t="s">
        <v>1166</v>
      </c>
      <c r="D734" s="130">
        <v>580</v>
      </c>
      <c r="E734" s="130" t="s">
        <v>1072</v>
      </c>
      <c r="F734" s="149">
        <f t="shared" si="66"/>
        <v>23.84</v>
      </c>
      <c r="G734" s="130" t="s">
        <v>1073</v>
      </c>
      <c r="H734" s="130">
        <f t="shared" si="67"/>
        <v>1</v>
      </c>
      <c r="I734" s="130" t="s">
        <v>1076</v>
      </c>
      <c r="J734" s="130">
        <f t="shared" si="68"/>
        <v>2</v>
      </c>
      <c r="K734" s="130" t="s">
        <v>1084</v>
      </c>
      <c r="L734" s="130">
        <f t="shared" si="69"/>
        <v>0</v>
      </c>
      <c r="M734" s="130">
        <v>7</v>
      </c>
      <c r="N734" s="130">
        <v>110459.1</v>
      </c>
      <c r="O734" s="3">
        <v>183.54146666666668</v>
      </c>
      <c r="Q734" s="143">
        <f t="shared" si="70"/>
        <v>190.19013132763081</v>
      </c>
      <c r="R734" s="143">
        <f t="shared" si="71"/>
        <v>3.6224319123693727E-2</v>
      </c>
    </row>
    <row r="735" spans="1:18" x14ac:dyDescent="0.35">
      <c r="A735" s="8">
        <v>54061.366139626101</v>
      </c>
      <c r="B735">
        <v>580</v>
      </c>
      <c r="C735" s="130" t="s">
        <v>1166</v>
      </c>
      <c r="D735" s="130">
        <v>580</v>
      </c>
      <c r="E735" s="130" t="s">
        <v>1072</v>
      </c>
      <c r="F735" s="149">
        <f t="shared" si="66"/>
        <v>23.84</v>
      </c>
      <c r="G735" s="130" t="s">
        <v>1073</v>
      </c>
      <c r="H735" s="130">
        <f t="shared" si="67"/>
        <v>1</v>
      </c>
      <c r="I735" s="130" t="s">
        <v>1076</v>
      </c>
      <c r="J735" s="130">
        <f t="shared" si="68"/>
        <v>2</v>
      </c>
      <c r="K735" s="130" t="s">
        <v>1084</v>
      </c>
      <c r="L735" s="130">
        <f t="shared" si="69"/>
        <v>0</v>
      </c>
      <c r="M735" s="130">
        <v>7</v>
      </c>
      <c r="N735" s="130">
        <v>111685.83</v>
      </c>
      <c r="O735" s="3">
        <v>185.42868333333334</v>
      </c>
      <c r="Q735" s="143">
        <f t="shared" si="70"/>
        <v>193.1388757110565</v>
      </c>
      <c r="R735" s="143">
        <f t="shared" si="71"/>
        <v>4.1580365233263583E-2</v>
      </c>
    </row>
    <row r="736" spans="1:18" x14ac:dyDescent="0.35">
      <c r="A736" s="8">
        <v>63550.072249703</v>
      </c>
      <c r="B736">
        <v>580</v>
      </c>
      <c r="C736" s="130" t="s">
        <v>1166</v>
      </c>
      <c r="D736" s="130">
        <v>580</v>
      </c>
      <c r="E736" s="130" t="s">
        <v>1072</v>
      </c>
      <c r="F736" s="149">
        <f t="shared" si="66"/>
        <v>23.84</v>
      </c>
      <c r="G736" s="130" t="s">
        <v>1073</v>
      </c>
      <c r="H736" s="130">
        <f t="shared" si="67"/>
        <v>1</v>
      </c>
      <c r="I736" s="130" t="s">
        <v>1076</v>
      </c>
      <c r="J736" s="130">
        <f t="shared" si="68"/>
        <v>2</v>
      </c>
      <c r="K736" s="130" t="s">
        <v>1084</v>
      </c>
      <c r="L736" s="130">
        <f t="shared" si="69"/>
        <v>0</v>
      </c>
      <c r="M736" s="130">
        <v>7</v>
      </c>
      <c r="N736" s="130">
        <v>113872.26</v>
      </c>
      <c r="O736" s="3">
        <v>188.67930000000001</v>
      </c>
      <c r="Q736" s="143">
        <f t="shared" si="70"/>
        <v>196.23222662261782</v>
      </c>
      <c r="R736" s="143">
        <f t="shared" si="71"/>
        <v>4.0030499491029436E-2</v>
      </c>
    </row>
    <row r="737" spans="1:18" x14ac:dyDescent="0.35">
      <c r="A737" s="8">
        <v>71394.000753582499</v>
      </c>
      <c r="B737">
        <v>580</v>
      </c>
      <c r="C737" s="130" t="s">
        <v>1166</v>
      </c>
      <c r="D737" s="130">
        <v>580</v>
      </c>
      <c r="E737" s="130" t="s">
        <v>1072</v>
      </c>
      <c r="F737" s="149">
        <f t="shared" si="66"/>
        <v>23.84</v>
      </c>
      <c r="G737" s="130" t="s">
        <v>1073</v>
      </c>
      <c r="H737" s="130">
        <f t="shared" si="67"/>
        <v>1</v>
      </c>
      <c r="I737" s="130" t="s">
        <v>1076</v>
      </c>
      <c r="J737" s="130">
        <f t="shared" si="68"/>
        <v>2</v>
      </c>
      <c r="K737" s="130" t="s">
        <v>1084</v>
      </c>
      <c r="L737" s="130">
        <f t="shared" si="69"/>
        <v>0</v>
      </c>
      <c r="M737" s="130">
        <v>7</v>
      </c>
      <c r="N737" s="130">
        <v>113493.77</v>
      </c>
      <c r="O737" s="3">
        <v>188.38616666666667</v>
      </c>
      <c r="Q737" s="143">
        <f t="shared" si="70"/>
        <v>198.78937436291187</v>
      </c>
      <c r="R737" s="143">
        <f t="shared" si="71"/>
        <v>5.5222779253493615E-2</v>
      </c>
    </row>
    <row r="738" spans="1:18" x14ac:dyDescent="0.35">
      <c r="A738" s="8">
        <v>3495.45982983364</v>
      </c>
      <c r="B738">
        <v>580</v>
      </c>
      <c r="C738" s="130" t="s">
        <v>1166</v>
      </c>
      <c r="D738" s="130">
        <v>580</v>
      </c>
      <c r="E738" s="130" t="s">
        <v>1072</v>
      </c>
      <c r="F738" s="149">
        <f t="shared" si="66"/>
        <v>23.84</v>
      </c>
      <c r="G738" s="130" t="s">
        <v>1073</v>
      </c>
      <c r="H738" s="130">
        <f t="shared" si="67"/>
        <v>1</v>
      </c>
      <c r="I738" s="130" t="s">
        <v>1076</v>
      </c>
      <c r="J738" s="130">
        <f t="shared" si="68"/>
        <v>2</v>
      </c>
      <c r="K738" s="130" t="s">
        <v>1083</v>
      </c>
      <c r="L738" s="130">
        <f t="shared" si="69"/>
        <v>1</v>
      </c>
      <c r="M738" s="130">
        <v>7</v>
      </c>
      <c r="N738" s="130">
        <v>100554.36</v>
      </c>
      <c r="O738" s="3">
        <v>166.77255</v>
      </c>
      <c r="Q738" s="143">
        <f t="shared" si="70"/>
        <v>177.42460588886999</v>
      </c>
      <c r="R738" s="143">
        <f t="shared" si="71"/>
        <v>6.3871757605613144E-2</v>
      </c>
    </row>
    <row r="739" spans="1:18" x14ac:dyDescent="0.35">
      <c r="A739" s="8">
        <v>14172.2970393051</v>
      </c>
      <c r="B739">
        <v>580</v>
      </c>
      <c r="C739" s="130" t="s">
        <v>1166</v>
      </c>
      <c r="D739" s="130">
        <v>580</v>
      </c>
      <c r="E739" s="130" t="s">
        <v>1072</v>
      </c>
      <c r="F739" s="149">
        <f t="shared" si="66"/>
        <v>23.84</v>
      </c>
      <c r="G739" s="130" t="s">
        <v>1073</v>
      </c>
      <c r="H739" s="130">
        <f t="shared" si="67"/>
        <v>1</v>
      </c>
      <c r="I739" s="130" t="s">
        <v>1076</v>
      </c>
      <c r="J739" s="130">
        <f t="shared" si="68"/>
        <v>2</v>
      </c>
      <c r="K739" s="130" t="s">
        <v>1083</v>
      </c>
      <c r="L739" s="130">
        <f t="shared" si="69"/>
        <v>1</v>
      </c>
      <c r="M739" s="130">
        <v>7</v>
      </c>
      <c r="N739" s="130">
        <v>104431.65</v>
      </c>
      <c r="O739" s="3">
        <v>173.53504999999998</v>
      </c>
      <c r="Q739" s="143">
        <f t="shared" si="70"/>
        <v>180.90529163583773</v>
      </c>
      <c r="R739" s="143">
        <f t="shared" si="71"/>
        <v>4.2471198964346035E-2</v>
      </c>
    </row>
    <row r="740" spans="1:18" x14ac:dyDescent="0.35">
      <c r="A740" s="8">
        <v>23954.0527728093</v>
      </c>
      <c r="B740">
        <v>580</v>
      </c>
      <c r="C740" s="130" t="s">
        <v>1166</v>
      </c>
      <c r="D740" s="130">
        <v>580</v>
      </c>
      <c r="E740" s="130" t="s">
        <v>1072</v>
      </c>
      <c r="F740" s="149">
        <f t="shared" si="66"/>
        <v>23.84</v>
      </c>
      <c r="G740" s="130" t="s">
        <v>1073</v>
      </c>
      <c r="H740" s="130">
        <f t="shared" si="67"/>
        <v>1</v>
      </c>
      <c r="I740" s="130" t="s">
        <v>1076</v>
      </c>
      <c r="J740" s="130">
        <f t="shared" si="68"/>
        <v>2</v>
      </c>
      <c r="K740" s="130" t="s">
        <v>1083</v>
      </c>
      <c r="L740" s="130">
        <f t="shared" si="69"/>
        <v>1</v>
      </c>
      <c r="M740" s="130">
        <v>7</v>
      </c>
      <c r="N740" s="130">
        <v>106075.03</v>
      </c>
      <c r="O740" s="3">
        <v>176.09893333333332</v>
      </c>
      <c r="Q740" s="143">
        <f t="shared" si="70"/>
        <v>184.0941777351523</v>
      </c>
      <c r="R740" s="143">
        <f t="shared" si="71"/>
        <v>4.5402003581049399E-2</v>
      </c>
    </row>
    <row r="741" spans="1:18" x14ac:dyDescent="0.35">
      <c r="A741" s="8">
        <v>31081.371963744201</v>
      </c>
      <c r="B741">
        <v>580</v>
      </c>
      <c r="C741" s="130" t="s">
        <v>1166</v>
      </c>
      <c r="D741" s="130">
        <v>580</v>
      </c>
      <c r="E741" s="130" t="s">
        <v>1072</v>
      </c>
      <c r="F741" s="149">
        <f t="shared" si="66"/>
        <v>23.84</v>
      </c>
      <c r="G741" s="130" t="s">
        <v>1073</v>
      </c>
      <c r="H741" s="130">
        <f t="shared" si="67"/>
        <v>1</v>
      </c>
      <c r="I741" s="130" t="s">
        <v>1076</v>
      </c>
      <c r="J741" s="130">
        <f t="shared" si="68"/>
        <v>2</v>
      </c>
      <c r="K741" s="130" t="s">
        <v>1083</v>
      </c>
      <c r="L741" s="130">
        <f t="shared" si="69"/>
        <v>1</v>
      </c>
      <c r="M741" s="130">
        <v>7</v>
      </c>
      <c r="N741" s="130">
        <v>111711.61</v>
      </c>
      <c r="O741" s="3">
        <v>185.47843333333333</v>
      </c>
      <c r="Q741" s="143">
        <f t="shared" si="70"/>
        <v>186.4177083683598</v>
      </c>
      <c r="R741" s="143">
        <f t="shared" si="71"/>
        <v>5.0640660380090186E-3</v>
      </c>
    </row>
    <row r="742" spans="1:18" x14ac:dyDescent="0.35">
      <c r="A742" s="8">
        <v>45016.2336447989</v>
      </c>
      <c r="B742">
        <v>580</v>
      </c>
      <c r="C742" s="130" t="s">
        <v>1166</v>
      </c>
      <c r="D742" s="130">
        <v>580</v>
      </c>
      <c r="E742" s="130" t="s">
        <v>1072</v>
      </c>
      <c r="F742" s="149">
        <f t="shared" si="66"/>
        <v>23.84</v>
      </c>
      <c r="G742" s="130" t="s">
        <v>1073</v>
      </c>
      <c r="H742" s="130">
        <f t="shared" si="67"/>
        <v>1</v>
      </c>
      <c r="I742" s="130" t="s">
        <v>1076</v>
      </c>
      <c r="J742" s="130">
        <f t="shared" si="68"/>
        <v>2</v>
      </c>
      <c r="K742" s="130" t="s">
        <v>1083</v>
      </c>
      <c r="L742" s="130">
        <f t="shared" si="69"/>
        <v>1</v>
      </c>
      <c r="M742" s="130">
        <v>7</v>
      </c>
      <c r="N742" s="130">
        <v>111450.03</v>
      </c>
      <c r="O742" s="3">
        <v>185.0393</v>
      </c>
      <c r="Q742" s="143">
        <f t="shared" si="70"/>
        <v>190.9605213276308</v>
      </c>
      <c r="R742" s="143">
        <f t="shared" si="71"/>
        <v>3.1999803974781527E-2</v>
      </c>
    </row>
    <row r="743" spans="1:18" x14ac:dyDescent="0.35">
      <c r="A743" s="8">
        <v>54061.366139626101</v>
      </c>
      <c r="B743">
        <v>580</v>
      </c>
      <c r="C743" s="130" t="s">
        <v>1166</v>
      </c>
      <c r="D743" s="130">
        <v>580</v>
      </c>
      <c r="E743" s="130" t="s">
        <v>1072</v>
      </c>
      <c r="F743" s="149">
        <f t="shared" si="66"/>
        <v>23.84</v>
      </c>
      <c r="G743" s="130" t="s">
        <v>1073</v>
      </c>
      <c r="H743" s="130">
        <f t="shared" si="67"/>
        <v>1</v>
      </c>
      <c r="I743" s="130" t="s">
        <v>1076</v>
      </c>
      <c r="J743" s="130">
        <f t="shared" si="68"/>
        <v>2</v>
      </c>
      <c r="K743" s="130" t="s">
        <v>1083</v>
      </c>
      <c r="L743" s="130">
        <f t="shared" si="69"/>
        <v>1</v>
      </c>
      <c r="M743" s="130">
        <v>7</v>
      </c>
      <c r="N743" s="130">
        <v>113358.83</v>
      </c>
      <c r="O743" s="3">
        <v>188.02456666666669</v>
      </c>
      <c r="Q743" s="143">
        <f t="shared" si="70"/>
        <v>193.90926571105652</v>
      </c>
      <c r="R743" s="143">
        <f t="shared" si="71"/>
        <v>3.1297500899562403E-2</v>
      </c>
    </row>
    <row r="744" spans="1:18" x14ac:dyDescent="0.35">
      <c r="A744" s="8">
        <v>63550.072249703</v>
      </c>
      <c r="B744">
        <v>580</v>
      </c>
      <c r="C744" s="130" t="s">
        <v>1166</v>
      </c>
      <c r="D744" s="130">
        <v>580</v>
      </c>
      <c r="E744" s="130" t="s">
        <v>1072</v>
      </c>
      <c r="F744" s="149">
        <f t="shared" si="66"/>
        <v>23.84</v>
      </c>
      <c r="G744" s="130" t="s">
        <v>1073</v>
      </c>
      <c r="H744" s="130">
        <f t="shared" si="67"/>
        <v>1</v>
      </c>
      <c r="I744" s="130" t="s">
        <v>1076</v>
      </c>
      <c r="J744" s="130">
        <f t="shared" si="68"/>
        <v>2</v>
      </c>
      <c r="K744" s="130" t="s">
        <v>1083</v>
      </c>
      <c r="L744" s="130">
        <f t="shared" si="69"/>
        <v>1</v>
      </c>
      <c r="M744" s="130">
        <v>7</v>
      </c>
      <c r="N744" s="130">
        <v>115838.12</v>
      </c>
      <c r="O744" s="3">
        <v>191.63431666666665</v>
      </c>
      <c r="Q744" s="143">
        <f t="shared" si="70"/>
        <v>197.00261662261784</v>
      </c>
      <c r="R744" s="143">
        <f t="shared" si="71"/>
        <v>2.8013249658666028E-2</v>
      </c>
    </row>
    <row r="745" spans="1:18" x14ac:dyDescent="0.35">
      <c r="A745" s="8">
        <v>71394.000753582499</v>
      </c>
      <c r="B745">
        <v>580</v>
      </c>
      <c r="C745" s="130" t="s">
        <v>1166</v>
      </c>
      <c r="D745" s="130">
        <v>580</v>
      </c>
      <c r="E745" s="130" t="s">
        <v>1072</v>
      </c>
      <c r="F745" s="149">
        <f t="shared" si="66"/>
        <v>23.84</v>
      </c>
      <c r="G745" s="130" t="s">
        <v>1073</v>
      </c>
      <c r="H745" s="130">
        <f t="shared" si="67"/>
        <v>1</v>
      </c>
      <c r="I745" s="130" t="s">
        <v>1076</v>
      </c>
      <c r="J745" s="130">
        <f t="shared" si="68"/>
        <v>2</v>
      </c>
      <c r="K745" s="130" t="s">
        <v>1083</v>
      </c>
      <c r="L745" s="130">
        <f t="shared" si="69"/>
        <v>1</v>
      </c>
      <c r="M745" s="130">
        <v>7</v>
      </c>
      <c r="N745" s="130">
        <v>115860.17</v>
      </c>
      <c r="O745" s="3">
        <v>191.97983333333332</v>
      </c>
      <c r="Q745" s="143">
        <f t="shared" si="70"/>
        <v>199.55976436291186</v>
      </c>
      <c r="R745" s="143">
        <f t="shared" si="71"/>
        <v>3.9482954526882885E-2</v>
      </c>
    </row>
    <row r="746" spans="1:18" x14ac:dyDescent="0.35">
      <c r="A746" s="8">
        <v>3495.45982983364</v>
      </c>
      <c r="B746">
        <v>580</v>
      </c>
      <c r="C746" s="130" t="s">
        <v>1166</v>
      </c>
      <c r="D746" s="130">
        <v>580</v>
      </c>
      <c r="E746" s="130" t="s">
        <v>1072</v>
      </c>
      <c r="F746" s="149">
        <f t="shared" si="66"/>
        <v>23.84</v>
      </c>
      <c r="G746" s="130" t="s">
        <v>1073</v>
      </c>
      <c r="H746" s="130">
        <f t="shared" si="67"/>
        <v>1</v>
      </c>
      <c r="I746" s="130" t="s">
        <v>1076</v>
      </c>
      <c r="J746" s="130">
        <f t="shared" si="68"/>
        <v>2</v>
      </c>
      <c r="K746" s="130" t="s">
        <v>1084</v>
      </c>
      <c r="L746" s="130">
        <f t="shared" si="69"/>
        <v>0</v>
      </c>
      <c r="M746" s="130">
        <v>7</v>
      </c>
      <c r="N746" s="130">
        <v>102166.43</v>
      </c>
      <c r="O746" s="3">
        <v>169.54675</v>
      </c>
      <c r="Q746" s="143">
        <f t="shared" si="70"/>
        <v>176.65421588887</v>
      </c>
      <c r="R746" s="143">
        <f t="shared" si="71"/>
        <v>4.1920390033250321E-2</v>
      </c>
    </row>
    <row r="747" spans="1:18" x14ac:dyDescent="0.35">
      <c r="A747" s="8">
        <v>14172.2970393051</v>
      </c>
      <c r="B747">
        <v>580</v>
      </c>
      <c r="C747" s="130" t="s">
        <v>1166</v>
      </c>
      <c r="D747" s="130">
        <v>580</v>
      </c>
      <c r="E747" s="130" t="s">
        <v>1072</v>
      </c>
      <c r="F747" s="149">
        <f t="shared" si="66"/>
        <v>23.84</v>
      </c>
      <c r="G747" s="130" t="s">
        <v>1073</v>
      </c>
      <c r="H747" s="130">
        <f t="shared" si="67"/>
        <v>1</v>
      </c>
      <c r="I747" s="130" t="s">
        <v>1076</v>
      </c>
      <c r="J747" s="130">
        <f t="shared" si="68"/>
        <v>2</v>
      </c>
      <c r="K747" s="130" t="s">
        <v>1084</v>
      </c>
      <c r="L747" s="130">
        <f t="shared" si="69"/>
        <v>0</v>
      </c>
      <c r="M747" s="130">
        <v>7</v>
      </c>
      <c r="N747" s="130">
        <v>105529.18</v>
      </c>
      <c r="O747" s="3">
        <v>175.49906666666666</v>
      </c>
      <c r="Q747" s="143">
        <f t="shared" si="70"/>
        <v>180.13490163583771</v>
      </c>
      <c r="R747" s="143">
        <f t="shared" si="71"/>
        <v>2.6415154548805164E-2</v>
      </c>
    </row>
    <row r="748" spans="1:18" x14ac:dyDescent="0.35">
      <c r="A748" s="8">
        <v>23954.0527728093</v>
      </c>
      <c r="B748">
        <v>580</v>
      </c>
      <c r="C748" s="130" t="s">
        <v>1166</v>
      </c>
      <c r="D748" s="130">
        <v>580</v>
      </c>
      <c r="E748" s="130" t="s">
        <v>1072</v>
      </c>
      <c r="F748" s="149">
        <f t="shared" si="66"/>
        <v>23.84</v>
      </c>
      <c r="G748" s="130" t="s">
        <v>1073</v>
      </c>
      <c r="H748" s="130">
        <f t="shared" si="67"/>
        <v>1</v>
      </c>
      <c r="I748" s="130" t="s">
        <v>1076</v>
      </c>
      <c r="J748" s="130">
        <f t="shared" si="68"/>
        <v>2</v>
      </c>
      <c r="K748" s="130" t="s">
        <v>1084</v>
      </c>
      <c r="L748" s="130">
        <f t="shared" si="69"/>
        <v>0</v>
      </c>
      <c r="M748" s="130">
        <v>7</v>
      </c>
      <c r="N748" s="130">
        <v>106459.84</v>
      </c>
      <c r="O748" s="3">
        <v>176.97254999999998</v>
      </c>
      <c r="Q748" s="143">
        <f t="shared" si="70"/>
        <v>183.32378773515228</v>
      </c>
      <c r="R748" s="143">
        <f t="shared" si="71"/>
        <v>3.5888264791078095E-2</v>
      </c>
    </row>
    <row r="749" spans="1:18" x14ac:dyDescent="0.35">
      <c r="A749" s="8">
        <v>31081.371963744201</v>
      </c>
      <c r="B749">
        <v>580</v>
      </c>
      <c r="C749" s="130" t="s">
        <v>1166</v>
      </c>
      <c r="D749" s="130">
        <v>580</v>
      </c>
      <c r="E749" s="130" t="s">
        <v>1072</v>
      </c>
      <c r="F749" s="149">
        <f t="shared" si="66"/>
        <v>23.84</v>
      </c>
      <c r="G749" s="130" t="s">
        <v>1073</v>
      </c>
      <c r="H749" s="130">
        <f t="shared" si="67"/>
        <v>1</v>
      </c>
      <c r="I749" s="130" t="s">
        <v>1076</v>
      </c>
      <c r="J749" s="130">
        <f t="shared" si="68"/>
        <v>2</v>
      </c>
      <c r="K749" s="130" t="s">
        <v>1084</v>
      </c>
      <c r="L749" s="130">
        <f t="shared" si="69"/>
        <v>0</v>
      </c>
      <c r="M749" s="130">
        <v>7</v>
      </c>
      <c r="N749" s="130">
        <v>111099.54</v>
      </c>
      <c r="O749" s="3">
        <v>184.68764999999999</v>
      </c>
      <c r="Q749" s="143">
        <f t="shared" si="70"/>
        <v>185.64731836835981</v>
      </c>
      <c r="R749" s="143">
        <f t="shared" si="71"/>
        <v>5.196169686277452E-3</v>
      </c>
    </row>
    <row r="750" spans="1:18" x14ac:dyDescent="0.35">
      <c r="A750" s="8">
        <v>45016.2336447989</v>
      </c>
      <c r="B750">
        <v>580</v>
      </c>
      <c r="C750" s="130" t="s">
        <v>1166</v>
      </c>
      <c r="D750" s="130">
        <v>580</v>
      </c>
      <c r="E750" s="130" t="s">
        <v>1072</v>
      </c>
      <c r="F750" s="149">
        <f t="shared" si="66"/>
        <v>23.84</v>
      </c>
      <c r="G750" s="130" t="s">
        <v>1073</v>
      </c>
      <c r="H750" s="130">
        <f t="shared" si="67"/>
        <v>1</v>
      </c>
      <c r="I750" s="130" t="s">
        <v>1076</v>
      </c>
      <c r="J750" s="130">
        <f t="shared" si="68"/>
        <v>2</v>
      </c>
      <c r="K750" s="130" t="s">
        <v>1084</v>
      </c>
      <c r="L750" s="130">
        <f t="shared" si="69"/>
        <v>0</v>
      </c>
      <c r="M750" s="130">
        <v>7</v>
      </c>
      <c r="N750" s="130">
        <v>110629.01</v>
      </c>
      <c r="O750" s="3">
        <v>183.86843333333334</v>
      </c>
      <c r="Q750" s="143">
        <f t="shared" si="70"/>
        <v>190.19013132763081</v>
      </c>
      <c r="R750" s="143">
        <f t="shared" si="71"/>
        <v>3.4381638434025863E-2</v>
      </c>
    </row>
    <row r="751" spans="1:18" x14ac:dyDescent="0.35">
      <c r="A751" s="8">
        <v>54061.366139626101</v>
      </c>
      <c r="B751">
        <v>580</v>
      </c>
      <c r="C751" s="130" t="s">
        <v>1166</v>
      </c>
      <c r="D751" s="130">
        <v>580</v>
      </c>
      <c r="E751" s="130" t="s">
        <v>1072</v>
      </c>
      <c r="F751" s="149">
        <f t="shared" si="66"/>
        <v>23.84</v>
      </c>
      <c r="G751" s="130" t="s">
        <v>1073</v>
      </c>
      <c r="H751" s="130">
        <f t="shared" si="67"/>
        <v>1</v>
      </c>
      <c r="I751" s="130" t="s">
        <v>1076</v>
      </c>
      <c r="J751" s="130">
        <f t="shared" si="68"/>
        <v>2</v>
      </c>
      <c r="K751" s="130" t="s">
        <v>1084</v>
      </c>
      <c r="L751" s="130">
        <f t="shared" si="69"/>
        <v>0</v>
      </c>
      <c r="M751" s="130">
        <v>7</v>
      </c>
      <c r="N751" s="130">
        <v>111788.73</v>
      </c>
      <c r="O751" s="3">
        <v>185.63740000000001</v>
      </c>
      <c r="Q751" s="143">
        <f t="shared" si="70"/>
        <v>193.1388757110565</v>
      </c>
      <c r="R751" s="143">
        <f t="shared" si="71"/>
        <v>4.0409290967533984E-2</v>
      </c>
    </row>
    <row r="752" spans="1:18" x14ac:dyDescent="0.35">
      <c r="A752" s="8">
        <v>63550.072249703</v>
      </c>
      <c r="B752">
        <v>580</v>
      </c>
      <c r="C752" s="130" t="s">
        <v>1166</v>
      </c>
      <c r="D752" s="130">
        <v>580</v>
      </c>
      <c r="E752" s="130" t="s">
        <v>1072</v>
      </c>
      <c r="F752" s="149">
        <f t="shared" si="66"/>
        <v>23.84</v>
      </c>
      <c r="G752" s="130" t="s">
        <v>1073</v>
      </c>
      <c r="H752" s="130">
        <f t="shared" si="67"/>
        <v>1</v>
      </c>
      <c r="I752" s="130" t="s">
        <v>1076</v>
      </c>
      <c r="J752" s="130">
        <f t="shared" si="68"/>
        <v>2</v>
      </c>
      <c r="K752" s="130" t="s">
        <v>1084</v>
      </c>
      <c r="L752" s="130">
        <f t="shared" si="69"/>
        <v>0</v>
      </c>
      <c r="M752" s="130">
        <v>7</v>
      </c>
      <c r="N752" s="130">
        <v>113634.4</v>
      </c>
      <c r="O752" s="3">
        <v>188.27095</v>
      </c>
      <c r="Q752" s="143">
        <f t="shared" si="70"/>
        <v>196.23222662261782</v>
      </c>
      <c r="R752" s="143">
        <f t="shared" si="71"/>
        <v>4.2286272112706857E-2</v>
      </c>
    </row>
    <row r="753" spans="1:18" x14ac:dyDescent="0.35">
      <c r="A753" s="8">
        <v>71394.000753582499</v>
      </c>
      <c r="B753">
        <v>580</v>
      </c>
      <c r="C753" s="130" t="s">
        <v>1166</v>
      </c>
      <c r="D753" s="130">
        <v>580</v>
      </c>
      <c r="E753" s="130" t="s">
        <v>1072</v>
      </c>
      <c r="F753" s="149">
        <f t="shared" si="66"/>
        <v>23.84</v>
      </c>
      <c r="G753" s="130" t="s">
        <v>1073</v>
      </c>
      <c r="H753" s="130">
        <f t="shared" si="67"/>
        <v>1</v>
      </c>
      <c r="I753" s="130" t="s">
        <v>1076</v>
      </c>
      <c r="J753" s="130">
        <f t="shared" si="68"/>
        <v>2</v>
      </c>
      <c r="K753" s="130" t="s">
        <v>1084</v>
      </c>
      <c r="L753" s="130">
        <f t="shared" si="69"/>
        <v>0</v>
      </c>
      <c r="M753" s="130">
        <v>7</v>
      </c>
      <c r="N753" s="130">
        <v>113460.33</v>
      </c>
      <c r="O753" s="3">
        <v>188.29243333333335</v>
      </c>
      <c r="Q753" s="143">
        <f t="shared" si="70"/>
        <v>198.78937436291187</v>
      </c>
      <c r="R753" s="143">
        <f t="shared" si="71"/>
        <v>5.5748076774789102E-2</v>
      </c>
    </row>
    <row r="754" spans="1:18" x14ac:dyDescent="0.35">
      <c r="A754" s="8">
        <v>3495.45982983364</v>
      </c>
      <c r="B754">
        <v>580</v>
      </c>
      <c r="C754" s="130" t="s">
        <v>1166</v>
      </c>
      <c r="D754" s="130">
        <v>580</v>
      </c>
      <c r="E754" s="130" t="s">
        <v>1072</v>
      </c>
      <c r="F754" s="149">
        <f t="shared" si="66"/>
        <v>23.84</v>
      </c>
      <c r="G754" s="130" t="s">
        <v>1073</v>
      </c>
      <c r="H754" s="130">
        <f t="shared" si="67"/>
        <v>1</v>
      </c>
      <c r="I754" s="130" t="s">
        <v>1076</v>
      </c>
      <c r="J754" s="130">
        <f t="shared" si="68"/>
        <v>2</v>
      </c>
      <c r="K754" s="130" t="s">
        <v>1083</v>
      </c>
      <c r="L754" s="130">
        <f t="shared" si="69"/>
        <v>1</v>
      </c>
      <c r="M754" s="130">
        <v>7</v>
      </c>
      <c r="N754" s="130">
        <v>100450.67</v>
      </c>
      <c r="O754" s="3">
        <v>166.62015</v>
      </c>
      <c r="Q754" s="143">
        <f t="shared" si="70"/>
        <v>177.42460588886999</v>
      </c>
      <c r="R754" s="143">
        <f t="shared" si="71"/>
        <v>6.4844833526257251E-2</v>
      </c>
    </row>
    <row r="755" spans="1:18" x14ac:dyDescent="0.35">
      <c r="A755" s="8">
        <v>14172.2970393051</v>
      </c>
      <c r="B755">
        <v>580</v>
      </c>
      <c r="C755" s="130" t="s">
        <v>1166</v>
      </c>
      <c r="D755" s="130">
        <v>580</v>
      </c>
      <c r="E755" s="130" t="s">
        <v>1072</v>
      </c>
      <c r="F755" s="149">
        <f t="shared" si="66"/>
        <v>23.84</v>
      </c>
      <c r="G755" s="130" t="s">
        <v>1073</v>
      </c>
      <c r="H755" s="130">
        <f t="shared" si="67"/>
        <v>1</v>
      </c>
      <c r="I755" s="130" t="s">
        <v>1076</v>
      </c>
      <c r="J755" s="130">
        <f t="shared" si="68"/>
        <v>2</v>
      </c>
      <c r="K755" s="130" t="s">
        <v>1083</v>
      </c>
      <c r="L755" s="130">
        <f t="shared" si="69"/>
        <v>1</v>
      </c>
      <c r="M755" s="130">
        <v>7</v>
      </c>
      <c r="N755" s="130">
        <v>104332.45</v>
      </c>
      <c r="O755" s="3">
        <v>173.36753333333334</v>
      </c>
      <c r="Q755" s="143">
        <f t="shared" si="70"/>
        <v>180.90529163583773</v>
      </c>
      <c r="R755" s="143">
        <f t="shared" si="71"/>
        <v>4.3478488489604006E-2</v>
      </c>
    </row>
    <row r="756" spans="1:18" x14ac:dyDescent="0.35">
      <c r="A756" s="8">
        <v>23954.0527728093</v>
      </c>
      <c r="B756">
        <v>580</v>
      </c>
      <c r="C756" s="130" t="s">
        <v>1166</v>
      </c>
      <c r="D756" s="130">
        <v>580</v>
      </c>
      <c r="E756" s="130" t="s">
        <v>1072</v>
      </c>
      <c r="F756" s="149">
        <f t="shared" si="66"/>
        <v>23.84</v>
      </c>
      <c r="G756" s="130" t="s">
        <v>1073</v>
      </c>
      <c r="H756" s="130">
        <f t="shared" si="67"/>
        <v>1</v>
      </c>
      <c r="I756" s="130" t="s">
        <v>1076</v>
      </c>
      <c r="J756" s="130">
        <f t="shared" si="68"/>
        <v>2</v>
      </c>
      <c r="K756" s="130" t="s">
        <v>1083</v>
      </c>
      <c r="L756" s="130">
        <f t="shared" si="69"/>
        <v>1</v>
      </c>
      <c r="M756" s="130">
        <v>7</v>
      </c>
      <c r="N756" s="130">
        <v>105983.37</v>
      </c>
      <c r="O756" s="3">
        <v>175.9915</v>
      </c>
      <c r="Q756" s="143">
        <f t="shared" si="70"/>
        <v>184.0941777351523</v>
      </c>
      <c r="R756" s="143">
        <f t="shared" si="71"/>
        <v>4.6040165207707817E-2</v>
      </c>
    </row>
    <row r="757" spans="1:18" x14ac:dyDescent="0.35">
      <c r="A757" s="8">
        <v>31081.371963744201</v>
      </c>
      <c r="B757">
        <v>580</v>
      </c>
      <c r="C757" s="130" t="s">
        <v>1166</v>
      </c>
      <c r="D757" s="130">
        <v>580</v>
      </c>
      <c r="E757" s="130" t="s">
        <v>1072</v>
      </c>
      <c r="F757" s="149">
        <f t="shared" si="66"/>
        <v>23.84</v>
      </c>
      <c r="G757" s="130" t="s">
        <v>1073</v>
      </c>
      <c r="H757" s="130">
        <f t="shared" si="67"/>
        <v>1</v>
      </c>
      <c r="I757" s="130" t="s">
        <v>1076</v>
      </c>
      <c r="J757" s="130">
        <f t="shared" si="68"/>
        <v>2</v>
      </c>
      <c r="K757" s="130" t="s">
        <v>1083</v>
      </c>
      <c r="L757" s="130">
        <f t="shared" si="69"/>
        <v>1</v>
      </c>
      <c r="M757" s="130">
        <v>7</v>
      </c>
      <c r="N757" s="130">
        <v>111677.4</v>
      </c>
      <c r="O757" s="3">
        <v>185.5146</v>
      </c>
      <c r="Q757" s="143">
        <f t="shared" si="70"/>
        <v>186.4177083683598</v>
      </c>
      <c r="R757" s="143">
        <f t="shared" si="71"/>
        <v>4.8681255726492623E-3</v>
      </c>
    </row>
    <row r="758" spans="1:18" x14ac:dyDescent="0.35">
      <c r="A758" s="8">
        <v>45016.2336447989</v>
      </c>
      <c r="B758">
        <v>580</v>
      </c>
      <c r="C758" s="130" t="s">
        <v>1166</v>
      </c>
      <c r="D758" s="130">
        <v>580</v>
      </c>
      <c r="E758" s="130" t="s">
        <v>1072</v>
      </c>
      <c r="F758" s="149">
        <f t="shared" si="66"/>
        <v>23.84</v>
      </c>
      <c r="G758" s="130" t="s">
        <v>1073</v>
      </c>
      <c r="H758" s="130">
        <f t="shared" si="67"/>
        <v>1</v>
      </c>
      <c r="I758" s="130" t="s">
        <v>1076</v>
      </c>
      <c r="J758" s="130">
        <f t="shared" si="68"/>
        <v>2</v>
      </c>
      <c r="K758" s="130" t="s">
        <v>1083</v>
      </c>
      <c r="L758" s="130">
        <f t="shared" si="69"/>
        <v>1</v>
      </c>
      <c r="M758" s="130">
        <v>7</v>
      </c>
      <c r="N758" s="130">
        <v>111326.9</v>
      </c>
      <c r="O758" s="3">
        <v>184.93699999999998</v>
      </c>
      <c r="Q758" s="143">
        <f t="shared" si="70"/>
        <v>190.9605213276308</v>
      </c>
      <c r="R758" s="143">
        <f t="shared" si="71"/>
        <v>3.2570666376283919E-2</v>
      </c>
    </row>
    <row r="759" spans="1:18" x14ac:dyDescent="0.35">
      <c r="A759" s="8">
        <v>54061.366139626101</v>
      </c>
      <c r="B759">
        <v>580</v>
      </c>
      <c r="C759" s="130" t="s">
        <v>1166</v>
      </c>
      <c r="D759" s="130">
        <v>580</v>
      </c>
      <c r="E759" s="130" t="s">
        <v>1072</v>
      </c>
      <c r="F759" s="149">
        <f t="shared" si="66"/>
        <v>23.84</v>
      </c>
      <c r="G759" s="130" t="s">
        <v>1073</v>
      </c>
      <c r="H759" s="130">
        <f t="shared" si="67"/>
        <v>1</v>
      </c>
      <c r="I759" s="130" t="s">
        <v>1076</v>
      </c>
      <c r="J759" s="130">
        <f t="shared" si="68"/>
        <v>2</v>
      </c>
      <c r="K759" s="130" t="s">
        <v>1083</v>
      </c>
      <c r="L759" s="130">
        <f t="shared" si="69"/>
        <v>1</v>
      </c>
      <c r="M759" s="130">
        <v>7</v>
      </c>
      <c r="N759" s="130">
        <v>113270.01</v>
      </c>
      <c r="O759" s="3">
        <v>188.00388333333333</v>
      </c>
      <c r="Q759" s="143">
        <f t="shared" si="70"/>
        <v>193.90926571105652</v>
      </c>
      <c r="R759" s="143">
        <f t="shared" si="71"/>
        <v>3.1410959566472663E-2</v>
      </c>
    </row>
    <row r="760" spans="1:18" x14ac:dyDescent="0.35">
      <c r="A760" s="8">
        <v>63550.072249703</v>
      </c>
      <c r="B760">
        <v>580</v>
      </c>
      <c r="C760" s="130" t="s">
        <v>1166</v>
      </c>
      <c r="D760" s="130">
        <v>580</v>
      </c>
      <c r="E760" s="130" t="s">
        <v>1072</v>
      </c>
      <c r="F760" s="149">
        <f t="shared" si="66"/>
        <v>23.84</v>
      </c>
      <c r="G760" s="130" t="s">
        <v>1073</v>
      </c>
      <c r="H760" s="130">
        <f t="shared" si="67"/>
        <v>1</v>
      </c>
      <c r="I760" s="130" t="s">
        <v>1076</v>
      </c>
      <c r="J760" s="130">
        <f t="shared" si="68"/>
        <v>2</v>
      </c>
      <c r="K760" s="130" t="s">
        <v>1083</v>
      </c>
      <c r="L760" s="130">
        <f t="shared" si="69"/>
        <v>1</v>
      </c>
      <c r="M760" s="130">
        <v>7</v>
      </c>
      <c r="N760" s="130">
        <v>115813.29</v>
      </c>
      <c r="O760" s="3">
        <v>191.76793333333333</v>
      </c>
      <c r="Q760" s="143">
        <f t="shared" si="70"/>
        <v>197.00261662261784</v>
      </c>
      <c r="R760" s="143">
        <f t="shared" si="71"/>
        <v>2.7296968780413877E-2</v>
      </c>
    </row>
    <row r="761" spans="1:18" x14ac:dyDescent="0.35">
      <c r="A761" s="8">
        <v>71394.000753582499</v>
      </c>
      <c r="B761">
        <v>580</v>
      </c>
      <c r="C761" s="130" t="s">
        <v>1166</v>
      </c>
      <c r="D761" s="130">
        <v>580</v>
      </c>
      <c r="E761" s="130" t="s">
        <v>1072</v>
      </c>
      <c r="F761" s="149">
        <f t="shared" si="66"/>
        <v>23.84</v>
      </c>
      <c r="G761" s="130" t="s">
        <v>1073</v>
      </c>
      <c r="H761" s="130">
        <f t="shared" si="67"/>
        <v>1</v>
      </c>
      <c r="I761" s="130" t="s">
        <v>1076</v>
      </c>
      <c r="J761" s="130">
        <f t="shared" si="68"/>
        <v>2</v>
      </c>
      <c r="K761" s="130" t="s">
        <v>1083</v>
      </c>
      <c r="L761" s="130">
        <f t="shared" si="69"/>
        <v>1</v>
      </c>
      <c r="M761" s="130">
        <v>7</v>
      </c>
      <c r="N761" s="130">
        <v>116081.01</v>
      </c>
      <c r="O761" s="3">
        <v>192.41908333333333</v>
      </c>
      <c r="Q761" s="143">
        <f t="shared" si="70"/>
        <v>199.55976436291186</v>
      </c>
      <c r="R761" s="143">
        <f t="shared" si="71"/>
        <v>3.7110045978176354E-2</v>
      </c>
    </row>
    <row r="762" spans="1:18" x14ac:dyDescent="0.35">
      <c r="A762" s="8">
        <v>3495.45982983364</v>
      </c>
      <c r="B762">
        <v>580</v>
      </c>
      <c r="C762" s="130" t="s">
        <v>1166</v>
      </c>
      <c r="D762" s="130">
        <v>580</v>
      </c>
      <c r="E762" s="130" t="s">
        <v>1072</v>
      </c>
      <c r="F762" s="149">
        <f t="shared" si="66"/>
        <v>23.84</v>
      </c>
      <c r="G762" s="130" t="s">
        <v>1073</v>
      </c>
      <c r="H762" s="130">
        <f t="shared" si="67"/>
        <v>1</v>
      </c>
      <c r="I762" s="130" t="s">
        <v>1076</v>
      </c>
      <c r="J762" s="130">
        <f t="shared" si="68"/>
        <v>2</v>
      </c>
      <c r="K762" s="130" t="s">
        <v>1084</v>
      </c>
      <c r="L762" s="130">
        <f t="shared" si="69"/>
        <v>0</v>
      </c>
      <c r="M762" s="130">
        <v>7</v>
      </c>
      <c r="N762" s="130">
        <v>102029.07</v>
      </c>
      <c r="O762" s="3">
        <v>169.30193333333335</v>
      </c>
      <c r="Q762" s="143">
        <f t="shared" si="70"/>
        <v>176.65421588887</v>
      </c>
      <c r="R762" s="143">
        <f t="shared" si="71"/>
        <v>4.3427044279884086E-2</v>
      </c>
    </row>
    <row r="763" spans="1:18" x14ac:dyDescent="0.35">
      <c r="A763" s="8">
        <v>14172.2970393051</v>
      </c>
      <c r="B763">
        <v>580</v>
      </c>
      <c r="C763" s="130" t="s">
        <v>1166</v>
      </c>
      <c r="D763" s="130">
        <v>580</v>
      </c>
      <c r="E763" s="130" t="s">
        <v>1072</v>
      </c>
      <c r="F763" s="149">
        <f t="shared" si="66"/>
        <v>23.84</v>
      </c>
      <c r="G763" s="130" t="s">
        <v>1073</v>
      </c>
      <c r="H763" s="130">
        <f t="shared" si="67"/>
        <v>1</v>
      </c>
      <c r="I763" s="130" t="s">
        <v>1076</v>
      </c>
      <c r="J763" s="130">
        <f t="shared" si="68"/>
        <v>2</v>
      </c>
      <c r="K763" s="130" t="s">
        <v>1084</v>
      </c>
      <c r="L763" s="130">
        <f t="shared" si="69"/>
        <v>0</v>
      </c>
      <c r="M763" s="130">
        <v>7</v>
      </c>
      <c r="N763" s="130">
        <v>105442.78</v>
      </c>
      <c r="O763" s="3">
        <v>175.35511666666667</v>
      </c>
      <c r="Q763" s="143">
        <f t="shared" si="70"/>
        <v>180.13490163583771</v>
      </c>
      <c r="R763" s="143">
        <f t="shared" si="71"/>
        <v>2.7257744513135229E-2</v>
      </c>
    </row>
    <row r="764" spans="1:18" x14ac:dyDescent="0.35">
      <c r="A764" s="8">
        <v>23954.0527728093</v>
      </c>
      <c r="B764">
        <v>580</v>
      </c>
      <c r="C764" s="130" t="s">
        <v>1166</v>
      </c>
      <c r="D764" s="130">
        <v>580</v>
      </c>
      <c r="E764" s="130" t="s">
        <v>1072</v>
      </c>
      <c r="F764" s="149">
        <f t="shared" si="66"/>
        <v>23.84</v>
      </c>
      <c r="G764" s="130" t="s">
        <v>1073</v>
      </c>
      <c r="H764" s="130">
        <f t="shared" si="67"/>
        <v>1</v>
      </c>
      <c r="I764" s="130" t="s">
        <v>1076</v>
      </c>
      <c r="J764" s="130">
        <f t="shared" si="68"/>
        <v>2</v>
      </c>
      <c r="K764" s="130" t="s">
        <v>1084</v>
      </c>
      <c r="L764" s="130">
        <f t="shared" si="69"/>
        <v>0</v>
      </c>
      <c r="M764" s="130">
        <v>7</v>
      </c>
      <c r="N764" s="130">
        <v>106322.84</v>
      </c>
      <c r="O764" s="3">
        <v>176.77201666666667</v>
      </c>
      <c r="Q764" s="143">
        <f t="shared" si="70"/>
        <v>183.32378773515228</v>
      </c>
      <c r="R764" s="143">
        <f t="shared" si="71"/>
        <v>3.7063394942425054E-2</v>
      </c>
    </row>
    <row r="765" spans="1:18" x14ac:dyDescent="0.35">
      <c r="A765" s="8">
        <v>31081.371963744201</v>
      </c>
      <c r="B765">
        <v>580</v>
      </c>
      <c r="C765" s="130" t="s">
        <v>1166</v>
      </c>
      <c r="D765" s="130">
        <v>580</v>
      </c>
      <c r="E765" s="130" t="s">
        <v>1072</v>
      </c>
      <c r="F765" s="149">
        <f t="shared" si="66"/>
        <v>23.84</v>
      </c>
      <c r="G765" s="130" t="s">
        <v>1073</v>
      </c>
      <c r="H765" s="130">
        <f t="shared" si="67"/>
        <v>1</v>
      </c>
      <c r="I765" s="130" t="s">
        <v>1076</v>
      </c>
      <c r="J765" s="130">
        <f t="shared" si="68"/>
        <v>2</v>
      </c>
      <c r="K765" s="130" t="s">
        <v>1084</v>
      </c>
      <c r="L765" s="130">
        <f t="shared" si="69"/>
        <v>0</v>
      </c>
      <c r="M765" s="130">
        <v>7</v>
      </c>
      <c r="N765" s="130">
        <v>111027.05</v>
      </c>
      <c r="O765" s="3">
        <v>184.64386666666667</v>
      </c>
      <c r="Q765" s="143">
        <f t="shared" si="70"/>
        <v>185.64731836835981</v>
      </c>
      <c r="R765" s="143">
        <f t="shared" si="71"/>
        <v>5.434524957737441E-3</v>
      </c>
    </row>
    <row r="766" spans="1:18" x14ac:dyDescent="0.35">
      <c r="A766" s="8">
        <v>45016.2336447989</v>
      </c>
      <c r="B766">
        <v>580</v>
      </c>
      <c r="C766" s="130" t="s">
        <v>1166</v>
      </c>
      <c r="D766" s="130">
        <v>580</v>
      </c>
      <c r="E766" s="130" t="s">
        <v>1072</v>
      </c>
      <c r="F766" s="149">
        <f t="shared" si="66"/>
        <v>23.84</v>
      </c>
      <c r="G766" s="130" t="s">
        <v>1073</v>
      </c>
      <c r="H766" s="130">
        <f t="shared" si="67"/>
        <v>1</v>
      </c>
      <c r="I766" s="130" t="s">
        <v>1076</v>
      </c>
      <c r="J766" s="130">
        <f t="shared" si="68"/>
        <v>2</v>
      </c>
      <c r="K766" s="130" t="s">
        <v>1084</v>
      </c>
      <c r="L766" s="130">
        <f t="shared" si="69"/>
        <v>0</v>
      </c>
      <c r="M766" s="130">
        <v>7</v>
      </c>
      <c r="N766" s="130">
        <v>110499.31</v>
      </c>
      <c r="O766" s="3">
        <v>183.74485000000001</v>
      </c>
      <c r="Q766" s="143">
        <f t="shared" si="70"/>
        <v>190.19013132763081</v>
      </c>
      <c r="R766" s="143">
        <f t="shared" si="71"/>
        <v>3.5077344086818174E-2</v>
      </c>
    </row>
    <row r="767" spans="1:18" x14ac:dyDescent="0.35">
      <c r="A767" s="8">
        <v>54061.366139626101</v>
      </c>
      <c r="B767">
        <v>580</v>
      </c>
      <c r="C767" s="130" t="s">
        <v>1166</v>
      </c>
      <c r="D767" s="130">
        <v>580</v>
      </c>
      <c r="E767" s="130" t="s">
        <v>1072</v>
      </c>
      <c r="F767" s="149">
        <f t="shared" si="66"/>
        <v>23.84</v>
      </c>
      <c r="G767" s="130" t="s">
        <v>1073</v>
      </c>
      <c r="H767" s="130">
        <f t="shared" si="67"/>
        <v>1</v>
      </c>
      <c r="I767" s="130" t="s">
        <v>1076</v>
      </c>
      <c r="J767" s="130">
        <f t="shared" si="68"/>
        <v>2</v>
      </c>
      <c r="K767" s="130" t="s">
        <v>1084</v>
      </c>
      <c r="L767" s="130">
        <f t="shared" si="69"/>
        <v>0</v>
      </c>
      <c r="M767" s="130">
        <v>7</v>
      </c>
      <c r="N767" s="130">
        <v>111664.22</v>
      </c>
      <c r="O767" s="3">
        <v>185.53410000000002</v>
      </c>
      <c r="Q767" s="143">
        <f t="shared" si="70"/>
        <v>193.1388757110565</v>
      </c>
      <c r="R767" s="143">
        <f t="shared" si="71"/>
        <v>4.0988560653036243E-2</v>
      </c>
    </row>
    <row r="768" spans="1:18" x14ac:dyDescent="0.35">
      <c r="A768" s="8">
        <v>63550.072249703</v>
      </c>
      <c r="B768">
        <v>580</v>
      </c>
      <c r="C768" s="130" t="s">
        <v>1166</v>
      </c>
      <c r="D768" s="130">
        <v>580</v>
      </c>
      <c r="E768" s="130" t="s">
        <v>1072</v>
      </c>
      <c r="F768" s="149">
        <f t="shared" si="66"/>
        <v>23.84</v>
      </c>
      <c r="G768" s="130" t="s">
        <v>1073</v>
      </c>
      <c r="H768" s="130">
        <f t="shared" si="67"/>
        <v>1</v>
      </c>
      <c r="I768" s="130" t="s">
        <v>1076</v>
      </c>
      <c r="J768" s="130">
        <f t="shared" si="68"/>
        <v>2</v>
      </c>
      <c r="K768" s="130" t="s">
        <v>1084</v>
      </c>
      <c r="L768" s="130">
        <f t="shared" si="69"/>
        <v>0</v>
      </c>
      <c r="M768" s="130">
        <v>7</v>
      </c>
      <c r="N768" s="130">
        <v>113596.57</v>
      </c>
      <c r="O768" s="3">
        <v>188.33763333333334</v>
      </c>
      <c r="Q768" s="143">
        <f t="shared" si="70"/>
        <v>196.23222662261782</v>
      </c>
      <c r="R768" s="143">
        <f t="shared" si="71"/>
        <v>4.1917237407948393E-2</v>
      </c>
    </row>
    <row r="769" spans="1:18" x14ac:dyDescent="0.35">
      <c r="A769" s="8">
        <v>71394.000753582499</v>
      </c>
      <c r="B769">
        <v>580</v>
      </c>
      <c r="C769" s="130" t="s">
        <v>1166</v>
      </c>
      <c r="D769" s="130">
        <v>580</v>
      </c>
      <c r="E769" s="130" t="s">
        <v>1072</v>
      </c>
      <c r="F769" s="149">
        <f t="shared" si="66"/>
        <v>23.84</v>
      </c>
      <c r="G769" s="130" t="s">
        <v>1073</v>
      </c>
      <c r="H769" s="130">
        <f t="shared" si="67"/>
        <v>1</v>
      </c>
      <c r="I769" s="130" t="s">
        <v>1076</v>
      </c>
      <c r="J769" s="130">
        <f t="shared" si="68"/>
        <v>2</v>
      </c>
      <c r="K769" s="130" t="s">
        <v>1084</v>
      </c>
      <c r="L769" s="130">
        <f t="shared" si="69"/>
        <v>0</v>
      </c>
      <c r="M769" s="130">
        <v>7</v>
      </c>
      <c r="N769" s="130">
        <v>113554.51</v>
      </c>
      <c r="O769" s="3">
        <v>188.51163333333332</v>
      </c>
      <c r="Q769" s="143">
        <f t="shared" si="70"/>
        <v>198.78937436291187</v>
      </c>
      <c r="R769" s="143">
        <f t="shared" si="71"/>
        <v>5.4520460344243293E-2</v>
      </c>
    </row>
    <row r="770" spans="1:18" x14ac:dyDescent="0.35">
      <c r="A770" s="8">
        <v>3495.45982983364</v>
      </c>
      <c r="B770">
        <v>580</v>
      </c>
      <c r="C770" s="130" t="s">
        <v>1166</v>
      </c>
      <c r="D770" s="130">
        <v>580</v>
      </c>
      <c r="E770" s="130" t="s">
        <v>1072</v>
      </c>
      <c r="F770" s="149">
        <f t="shared" si="66"/>
        <v>23.84</v>
      </c>
      <c r="G770" s="130" t="s">
        <v>1074</v>
      </c>
      <c r="H770" s="130">
        <f t="shared" si="67"/>
        <v>2</v>
      </c>
      <c r="I770" s="130" t="s">
        <v>1075</v>
      </c>
      <c r="J770" s="130">
        <f t="shared" si="68"/>
        <v>1</v>
      </c>
      <c r="K770" s="130" t="s">
        <v>1083</v>
      </c>
      <c r="L770" s="130">
        <f t="shared" si="69"/>
        <v>1</v>
      </c>
      <c r="M770" s="130">
        <v>7</v>
      </c>
      <c r="N770" s="130">
        <v>101373.73</v>
      </c>
      <c r="O770" s="3">
        <v>168.92583333333334</v>
      </c>
      <c r="Q770" s="143">
        <f t="shared" si="70"/>
        <v>178.59370588887001</v>
      </c>
      <c r="R770" s="143">
        <f t="shared" si="71"/>
        <v>5.7231462854230974E-2</v>
      </c>
    </row>
    <row r="771" spans="1:18" x14ac:dyDescent="0.35">
      <c r="A771" s="8">
        <v>14172.2970393051</v>
      </c>
      <c r="B771">
        <v>580</v>
      </c>
      <c r="C771" s="130" t="s">
        <v>1166</v>
      </c>
      <c r="D771" s="130">
        <v>580</v>
      </c>
      <c r="E771" s="130" t="s">
        <v>1072</v>
      </c>
      <c r="F771" s="149">
        <f t="shared" ref="F771:F834" si="72">IF(E771="LI01",10,23.84)</f>
        <v>23.84</v>
      </c>
      <c r="G771" s="130" t="s">
        <v>1074</v>
      </c>
      <c r="H771" s="130">
        <f t="shared" ref="H771:H834" si="73">IF(G771="ENT01",1,2)</f>
        <v>2</v>
      </c>
      <c r="I771" s="130" t="s">
        <v>1075</v>
      </c>
      <c r="J771" s="130">
        <f t="shared" ref="J771:J834" si="74">IF(I771="ENV01",1,2)</f>
        <v>1</v>
      </c>
      <c r="K771" s="130" t="s">
        <v>1083</v>
      </c>
      <c r="L771" s="130">
        <f t="shared" ref="L771:L834" si="75">IF(K771="ZVDF01",1,0)</f>
        <v>1</v>
      </c>
      <c r="M771" s="130">
        <v>7</v>
      </c>
      <c r="N771" s="130">
        <v>105112.65</v>
      </c>
      <c r="O771" s="3">
        <v>175.16686666666666</v>
      </c>
      <c r="Q771" s="143">
        <f t="shared" ref="Q771:Q834" si="76">IF(C771="Splitao",((43.828+A771*0.000816+F771*0.605+H771*-5.235+J771*-4.785+L771*3.61+3.146*F771+9.07+54.73)*B771+M771*(494.524+B771*0.00184))/B771,(((25.4755+A771*0.00031+F771*0.2864+H771*-0.5815+J771*-1.7506+L771*0.77039)+3.25*F771+9.07+54.73)*B771+M771*(498.3118+A771*0.001326))/B771)</f>
        <v>182.07439163583771</v>
      </c>
      <c r="R771" s="143">
        <f t="shared" ref="R771:R834" si="77">Q771/O771-1</f>
        <v>3.9433970023085019E-2</v>
      </c>
    </row>
    <row r="772" spans="1:18" x14ac:dyDescent="0.35">
      <c r="A772" s="8">
        <v>23954.0527728093</v>
      </c>
      <c r="B772">
        <v>580</v>
      </c>
      <c r="C772" s="130" t="s">
        <v>1166</v>
      </c>
      <c r="D772" s="130">
        <v>580</v>
      </c>
      <c r="E772" s="130" t="s">
        <v>1072</v>
      </c>
      <c r="F772" s="149">
        <f t="shared" si="72"/>
        <v>23.84</v>
      </c>
      <c r="G772" s="130" t="s">
        <v>1074</v>
      </c>
      <c r="H772" s="130">
        <f t="shared" si="73"/>
        <v>2</v>
      </c>
      <c r="I772" s="130" t="s">
        <v>1075</v>
      </c>
      <c r="J772" s="130">
        <f t="shared" si="74"/>
        <v>1</v>
      </c>
      <c r="K772" s="130" t="s">
        <v>1083</v>
      </c>
      <c r="L772" s="130">
        <f t="shared" si="75"/>
        <v>1</v>
      </c>
      <c r="M772" s="130">
        <v>7</v>
      </c>
      <c r="N772" s="130">
        <v>106132.08</v>
      </c>
      <c r="O772" s="3">
        <v>176.87083333333334</v>
      </c>
      <c r="Q772" s="143">
        <f t="shared" si="76"/>
        <v>185.26327773515229</v>
      </c>
      <c r="R772" s="143">
        <f t="shared" si="77"/>
        <v>4.7449566690300093E-2</v>
      </c>
    </row>
    <row r="773" spans="1:18" x14ac:dyDescent="0.35">
      <c r="A773" s="8">
        <v>31081.371963744201</v>
      </c>
      <c r="B773">
        <v>580</v>
      </c>
      <c r="C773" s="130" t="s">
        <v>1166</v>
      </c>
      <c r="D773" s="130">
        <v>580</v>
      </c>
      <c r="E773" s="130" t="s">
        <v>1072</v>
      </c>
      <c r="F773" s="149">
        <f t="shared" si="72"/>
        <v>23.84</v>
      </c>
      <c r="G773" s="130" t="s">
        <v>1074</v>
      </c>
      <c r="H773" s="130">
        <f t="shared" si="73"/>
        <v>2</v>
      </c>
      <c r="I773" s="130" t="s">
        <v>1075</v>
      </c>
      <c r="J773" s="130">
        <f t="shared" si="74"/>
        <v>1</v>
      </c>
      <c r="K773" s="130" t="s">
        <v>1083</v>
      </c>
      <c r="L773" s="130">
        <f t="shared" si="75"/>
        <v>1</v>
      </c>
      <c r="M773" s="130">
        <v>7</v>
      </c>
      <c r="N773" s="130">
        <v>110844.26</v>
      </c>
      <c r="O773" s="3">
        <v>184.72143333333332</v>
      </c>
      <c r="Q773" s="143">
        <f t="shared" si="76"/>
        <v>187.58680836835981</v>
      </c>
      <c r="R773" s="143">
        <f t="shared" si="77"/>
        <v>1.5511870947080952E-2</v>
      </c>
    </row>
    <row r="774" spans="1:18" x14ac:dyDescent="0.35">
      <c r="A774" s="8">
        <v>45016.2336447989</v>
      </c>
      <c r="B774">
        <v>580</v>
      </c>
      <c r="C774" s="130" t="s">
        <v>1166</v>
      </c>
      <c r="D774" s="130">
        <v>580</v>
      </c>
      <c r="E774" s="130" t="s">
        <v>1072</v>
      </c>
      <c r="F774" s="149">
        <f t="shared" si="72"/>
        <v>23.84</v>
      </c>
      <c r="G774" s="130" t="s">
        <v>1074</v>
      </c>
      <c r="H774" s="130">
        <f t="shared" si="73"/>
        <v>2</v>
      </c>
      <c r="I774" s="130" t="s">
        <v>1075</v>
      </c>
      <c r="J774" s="130">
        <f t="shared" si="74"/>
        <v>1</v>
      </c>
      <c r="K774" s="130" t="s">
        <v>1083</v>
      </c>
      <c r="L774" s="130">
        <f t="shared" si="75"/>
        <v>1</v>
      </c>
      <c r="M774" s="130">
        <v>7</v>
      </c>
      <c r="N774" s="130">
        <v>110539.7</v>
      </c>
      <c r="O774" s="3">
        <v>184.21466666666666</v>
      </c>
      <c r="Q774" s="143">
        <f t="shared" si="76"/>
        <v>192.12962132763082</v>
      </c>
      <c r="R774" s="143">
        <f t="shared" si="77"/>
        <v>4.2965931020498616E-2</v>
      </c>
    </row>
    <row r="775" spans="1:18" x14ac:dyDescent="0.35">
      <c r="A775" s="8">
        <v>54061.366139626101</v>
      </c>
      <c r="B775">
        <v>580</v>
      </c>
      <c r="C775" s="130" t="s">
        <v>1166</v>
      </c>
      <c r="D775" s="130">
        <v>580</v>
      </c>
      <c r="E775" s="130" t="s">
        <v>1072</v>
      </c>
      <c r="F775" s="149">
        <f t="shared" si="72"/>
        <v>23.84</v>
      </c>
      <c r="G775" s="130" t="s">
        <v>1074</v>
      </c>
      <c r="H775" s="130">
        <f t="shared" si="73"/>
        <v>2</v>
      </c>
      <c r="I775" s="130" t="s">
        <v>1075</v>
      </c>
      <c r="J775" s="130">
        <f t="shared" si="74"/>
        <v>1</v>
      </c>
      <c r="K775" s="130" t="s">
        <v>1083</v>
      </c>
      <c r="L775" s="130">
        <f t="shared" si="75"/>
        <v>1</v>
      </c>
      <c r="M775" s="130">
        <v>7</v>
      </c>
      <c r="N775" s="130">
        <v>111852.15</v>
      </c>
      <c r="O775" s="3">
        <v>186.39234999999999</v>
      </c>
      <c r="Q775" s="143">
        <f t="shared" si="76"/>
        <v>195.07836571105651</v>
      </c>
      <c r="R775" s="143">
        <f t="shared" si="77"/>
        <v>4.6600709262244466E-2</v>
      </c>
    </row>
    <row r="776" spans="1:18" x14ac:dyDescent="0.35">
      <c r="A776" s="8">
        <v>63550.072249703</v>
      </c>
      <c r="B776">
        <v>580</v>
      </c>
      <c r="C776" s="130" t="s">
        <v>1166</v>
      </c>
      <c r="D776" s="130">
        <v>580</v>
      </c>
      <c r="E776" s="130" t="s">
        <v>1072</v>
      </c>
      <c r="F776" s="149">
        <f t="shared" si="72"/>
        <v>23.84</v>
      </c>
      <c r="G776" s="130" t="s">
        <v>1074</v>
      </c>
      <c r="H776" s="130">
        <f t="shared" si="73"/>
        <v>2</v>
      </c>
      <c r="I776" s="130" t="s">
        <v>1075</v>
      </c>
      <c r="J776" s="130">
        <f t="shared" si="74"/>
        <v>1</v>
      </c>
      <c r="K776" s="130" t="s">
        <v>1083</v>
      </c>
      <c r="L776" s="130">
        <f t="shared" si="75"/>
        <v>1</v>
      </c>
      <c r="M776" s="130">
        <v>7</v>
      </c>
      <c r="N776" s="130">
        <v>113396.45</v>
      </c>
      <c r="O776" s="3">
        <v>188.93963333333332</v>
      </c>
      <c r="Q776" s="143">
        <f t="shared" si="76"/>
        <v>198.17171662261782</v>
      </c>
      <c r="R776" s="143">
        <f t="shared" si="77"/>
        <v>4.8862608264921059E-2</v>
      </c>
    </row>
    <row r="777" spans="1:18" x14ac:dyDescent="0.35">
      <c r="A777" s="8">
        <v>71394.000753582499</v>
      </c>
      <c r="B777">
        <v>580</v>
      </c>
      <c r="C777" s="130" t="s">
        <v>1166</v>
      </c>
      <c r="D777" s="130">
        <v>580</v>
      </c>
      <c r="E777" s="130" t="s">
        <v>1072</v>
      </c>
      <c r="F777" s="149">
        <f t="shared" si="72"/>
        <v>23.84</v>
      </c>
      <c r="G777" s="130" t="s">
        <v>1074</v>
      </c>
      <c r="H777" s="130">
        <f t="shared" si="73"/>
        <v>2</v>
      </c>
      <c r="I777" s="130" t="s">
        <v>1075</v>
      </c>
      <c r="J777" s="130">
        <f t="shared" si="74"/>
        <v>1</v>
      </c>
      <c r="K777" s="130" t="s">
        <v>1083</v>
      </c>
      <c r="L777" s="130">
        <f t="shared" si="75"/>
        <v>1</v>
      </c>
      <c r="M777" s="130">
        <v>7</v>
      </c>
      <c r="N777" s="130">
        <v>114021.29</v>
      </c>
      <c r="O777" s="3">
        <v>189.98656666666668</v>
      </c>
      <c r="Q777" s="143">
        <f t="shared" si="76"/>
        <v>200.72886436291185</v>
      </c>
      <c r="R777" s="143">
        <f t="shared" si="77"/>
        <v>5.6542406574948245E-2</v>
      </c>
    </row>
    <row r="778" spans="1:18" x14ac:dyDescent="0.35">
      <c r="A778" s="8">
        <v>3495.45982983364</v>
      </c>
      <c r="B778">
        <v>580</v>
      </c>
      <c r="C778" s="130" t="s">
        <v>1166</v>
      </c>
      <c r="D778" s="130">
        <v>580</v>
      </c>
      <c r="E778" s="130" t="s">
        <v>1072</v>
      </c>
      <c r="F778" s="149">
        <f t="shared" si="72"/>
        <v>23.84</v>
      </c>
      <c r="G778" s="130" t="s">
        <v>1074</v>
      </c>
      <c r="H778" s="130">
        <f t="shared" si="73"/>
        <v>2</v>
      </c>
      <c r="I778" s="130" t="s">
        <v>1075</v>
      </c>
      <c r="J778" s="130">
        <f t="shared" si="74"/>
        <v>1</v>
      </c>
      <c r="K778" s="130" t="s">
        <v>1084</v>
      </c>
      <c r="L778" s="130">
        <f t="shared" si="75"/>
        <v>0</v>
      </c>
      <c r="M778" s="130">
        <v>7</v>
      </c>
      <c r="N778" s="130">
        <v>103469.03</v>
      </c>
      <c r="O778" s="3">
        <v>172.41988333333333</v>
      </c>
      <c r="Q778" s="143">
        <f t="shared" si="76"/>
        <v>177.82331588886998</v>
      </c>
      <c r="R778" s="143">
        <f t="shared" si="77"/>
        <v>3.1338801831169327E-2</v>
      </c>
    </row>
    <row r="779" spans="1:18" x14ac:dyDescent="0.35">
      <c r="A779" s="8">
        <v>14172.2970393051</v>
      </c>
      <c r="B779">
        <v>580</v>
      </c>
      <c r="C779" s="130" t="s">
        <v>1166</v>
      </c>
      <c r="D779" s="130">
        <v>580</v>
      </c>
      <c r="E779" s="130" t="s">
        <v>1072</v>
      </c>
      <c r="F779" s="149">
        <f t="shared" si="72"/>
        <v>23.84</v>
      </c>
      <c r="G779" s="130" t="s">
        <v>1074</v>
      </c>
      <c r="H779" s="130">
        <f t="shared" si="73"/>
        <v>2</v>
      </c>
      <c r="I779" s="130" t="s">
        <v>1075</v>
      </c>
      <c r="J779" s="130">
        <f t="shared" si="74"/>
        <v>1</v>
      </c>
      <c r="K779" s="130" t="s">
        <v>1084</v>
      </c>
      <c r="L779" s="130">
        <f t="shared" si="75"/>
        <v>0</v>
      </c>
      <c r="M779" s="130">
        <v>7</v>
      </c>
      <c r="N779" s="130">
        <v>106304.63</v>
      </c>
      <c r="O779" s="3">
        <v>177.15563333333333</v>
      </c>
      <c r="Q779" s="143">
        <f t="shared" si="76"/>
        <v>181.30400163583772</v>
      </c>
      <c r="R779" s="143">
        <f t="shared" si="77"/>
        <v>2.3416519274320091E-2</v>
      </c>
    </row>
    <row r="780" spans="1:18" x14ac:dyDescent="0.35">
      <c r="A780" s="8">
        <v>23954.0527728093</v>
      </c>
      <c r="B780">
        <v>580</v>
      </c>
      <c r="C780" s="130" t="s">
        <v>1166</v>
      </c>
      <c r="D780" s="130">
        <v>580</v>
      </c>
      <c r="E780" s="130" t="s">
        <v>1072</v>
      </c>
      <c r="F780" s="149">
        <f t="shared" si="72"/>
        <v>23.84</v>
      </c>
      <c r="G780" s="130" t="s">
        <v>1074</v>
      </c>
      <c r="H780" s="130">
        <f t="shared" si="73"/>
        <v>2</v>
      </c>
      <c r="I780" s="130" t="s">
        <v>1075</v>
      </c>
      <c r="J780" s="130">
        <f t="shared" si="74"/>
        <v>1</v>
      </c>
      <c r="K780" s="130" t="s">
        <v>1084</v>
      </c>
      <c r="L780" s="130">
        <f t="shared" si="75"/>
        <v>0</v>
      </c>
      <c r="M780" s="130">
        <v>7</v>
      </c>
      <c r="N780" s="130">
        <v>107042.89</v>
      </c>
      <c r="O780" s="3">
        <v>178.39394999999999</v>
      </c>
      <c r="Q780" s="143">
        <f t="shared" si="76"/>
        <v>184.49288773515229</v>
      </c>
      <c r="R780" s="143">
        <f t="shared" si="77"/>
        <v>3.4188030116224732E-2</v>
      </c>
    </row>
    <row r="781" spans="1:18" x14ac:dyDescent="0.35">
      <c r="A781" s="8">
        <v>31081.371963744201</v>
      </c>
      <c r="B781">
        <v>580</v>
      </c>
      <c r="C781" s="130" t="s">
        <v>1166</v>
      </c>
      <c r="D781" s="130">
        <v>580</v>
      </c>
      <c r="E781" s="130" t="s">
        <v>1072</v>
      </c>
      <c r="F781" s="149">
        <f t="shared" si="72"/>
        <v>23.84</v>
      </c>
      <c r="G781" s="130" t="s">
        <v>1074</v>
      </c>
      <c r="H781" s="130">
        <f t="shared" si="73"/>
        <v>2</v>
      </c>
      <c r="I781" s="130" t="s">
        <v>1075</v>
      </c>
      <c r="J781" s="130">
        <f t="shared" si="74"/>
        <v>1</v>
      </c>
      <c r="K781" s="130" t="s">
        <v>1084</v>
      </c>
      <c r="L781" s="130">
        <f t="shared" si="75"/>
        <v>0</v>
      </c>
      <c r="M781" s="130">
        <v>7</v>
      </c>
      <c r="N781" s="130">
        <v>110468.08</v>
      </c>
      <c r="O781" s="3">
        <v>184.09778333333333</v>
      </c>
      <c r="Q781" s="143">
        <f t="shared" si="76"/>
        <v>186.81641836835979</v>
      </c>
      <c r="R781" s="143">
        <f t="shared" si="77"/>
        <v>1.476734258176271E-2</v>
      </c>
    </row>
    <row r="782" spans="1:18" x14ac:dyDescent="0.35">
      <c r="A782" s="8">
        <v>45016.2336447989</v>
      </c>
      <c r="B782">
        <v>580</v>
      </c>
      <c r="C782" s="130" t="s">
        <v>1166</v>
      </c>
      <c r="D782" s="130">
        <v>580</v>
      </c>
      <c r="E782" s="130" t="s">
        <v>1072</v>
      </c>
      <c r="F782" s="149">
        <f t="shared" si="72"/>
        <v>23.84</v>
      </c>
      <c r="G782" s="130" t="s">
        <v>1074</v>
      </c>
      <c r="H782" s="130">
        <f t="shared" si="73"/>
        <v>2</v>
      </c>
      <c r="I782" s="130" t="s">
        <v>1075</v>
      </c>
      <c r="J782" s="130">
        <f t="shared" si="74"/>
        <v>1</v>
      </c>
      <c r="K782" s="130" t="s">
        <v>1084</v>
      </c>
      <c r="L782" s="130">
        <f t="shared" si="75"/>
        <v>0</v>
      </c>
      <c r="M782" s="130">
        <v>7</v>
      </c>
      <c r="N782" s="130">
        <v>110080.55</v>
      </c>
      <c r="O782" s="3">
        <v>183.45576666666668</v>
      </c>
      <c r="Q782" s="143">
        <f t="shared" si="76"/>
        <v>191.35923132763077</v>
      </c>
      <c r="R782" s="143">
        <f t="shared" si="77"/>
        <v>4.3081036941861051E-2</v>
      </c>
    </row>
    <row r="783" spans="1:18" x14ac:dyDescent="0.35">
      <c r="A783" s="8">
        <v>54061.366139626101</v>
      </c>
      <c r="B783">
        <v>580</v>
      </c>
      <c r="C783" s="130" t="s">
        <v>1166</v>
      </c>
      <c r="D783" s="130">
        <v>580</v>
      </c>
      <c r="E783" s="130" t="s">
        <v>1072</v>
      </c>
      <c r="F783" s="149">
        <f t="shared" si="72"/>
        <v>23.84</v>
      </c>
      <c r="G783" s="130" t="s">
        <v>1074</v>
      </c>
      <c r="H783" s="130">
        <f t="shared" si="73"/>
        <v>2</v>
      </c>
      <c r="I783" s="130" t="s">
        <v>1075</v>
      </c>
      <c r="J783" s="130">
        <f t="shared" si="74"/>
        <v>1</v>
      </c>
      <c r="K783" s="130" t="s">
        <v>1084</v>
      </c>
      <c r="L783" s="130">
        <f t="shared" si="75"/>
        <v>0</v>
      </c>
      <c r="M783" s="130">
        <v>7</v>
      </c>
      <c r="N783" s="130">
        <v>110825.41</v>
      </c>
      <c r="O783" s="3">
        <v>184.6918</v>
      </c>
      <c r="Q783" s="143">
        <f t="shared" si="76"/>
        <v>194.30797571105651</v>
      </c>
      <c r="R783" s="143">
        <f t="shared" si="77"/>
        <v>5.2066067421815854E-2</v>
      </c>
    </row>
    <row r="784" spans="1:18" x14ac:dyDescent="0.35">
      <c r="A784" s="8">
        <v>63550.072249703</v>
      </c>
      <c r="B784">
        <v>580</v>
      </c>
      <c r="C784" s="130" t="s">
        <v>1166</v>
      </c>
      <c r="D784" s="130">
        <v>580</v>
      </c>
      <c r="E784" s="130" t="s">
        <v>1072</v>
      </c>
      <c r="F784" s="149">
        <f t="shared" si="72"/>
        <v>23.84</v>
      </c>
      <c r="G784" s="130" t="s">
        <v>1074</v>
      </c>
      <c r="H784" s="130">
        <f t="shared" si="73"/>
        <v>2</v>
      </c>
      <c r="I784" s="130" t="s">
        <v>1075</v>
      </c>
      <c r="J784" s="130">
        <f t="shared" si="74"/>
        <v>1</v>
      </c>
      <c r="K784" s="130" t="s">
        <v>1084</v>
      </c>
      <c r="L784" s="130">
        <f t="shared" si="75"/>
        <v>0</v>
      </c>
      <c r="M784" s="130">
        <v>7</v>
      </c>
      <c r="N784" s="130">
        <v>111944.08</v>
      </c>
      <c r="O784" s="3">
        <v>186.54308333333336</v>
      </c>
      <c r="Q784" s="143">
        <f t="shared" si="76"/>
        <v>197.40132662261783</v>
      </c>
      <c r="R784" s="143">
        <f t="shared" si="77"/>
        <v>5.82076970920542E-2</v>
      </c>
    </row>
    <row r="785" spans="1:18" x14ac:dyDescent="0.35">
      <c r="A785" s="8">
        <v>71394.000753582499</v>
      </c>
      <c r="B785">
        <v>580</v>
      </c>
      <c r="C785" s="130" t="s">
        <v>1166</v>
      </c>
      <c r="D785" s="130">
        <v>580</v>
      </c>
      <c r="E785" s="130" t="s">
        <v>1072</v>
      </c>
      <c r="F785" s="149">
        <f t="shared" si="72"/>
        <v>23.84</v>
      </c>
      <c r="G785" s="130" t="s">
        <v>1074</v>
      </c>
      <c r="H785" s="130">
        <f t="shared" si="73"/>
        <v>2</v>
      </c>
      <c r="I785" s="130" t="s">
        <v>1075</v>
      </c>
      <c r="J785" s="130">
        <f t="shared" si="74"/>
        <v>1</v>
      </c>
      <c r="K785" s="130" t="s">
        <v>1084</v>
      </c>
      <c r="L785" s="130">
        <f t="shared" si="75"/>
        <v>0</v>
      </c>
      <c r="M785" s="130">
        <v>7</v>
      </c>
      <c r="N785" s="130">
        <v>112305.45</v>
      </c>
      <c r="O785" s="3">
        <v>187.14641666666668</v>
      </c>
      <c r="Q785" s="143">
        <f t="shared" si="76"/>
        <v>199.95847436291186</v>
      </c>
      <c r="R785" s="143">
        <f t="shared" si="77"/>
        <v>6.8460074867825016E-2</v>
      </c>
    </row>
    <row r="786" spans="1:18" x14ac:dyDescent="0.35">
      <c r="A786" s="8">
        <v>3495.45982983364</v>
      </c>
      <c r="B786">
        <v>580</v>
      </c>
      <c r="C786" s="130" t="s">
        <v>1166</v>
      </c>
      <c r="D786" s="130">
        <v>580</v>
      </c>
      <c r="E786" s="130" t="s">
        <v>1072</v>
      </c>
      <c r="F786" s="149">
        <f t="shared" si="72"/>
        <v>23.84</v>
      </c>
      <c r="G786" s="130" t="s">
        <v>1074</v>
      </c>
      <c r="H786" s="130">
        <f t="shared" si="73"/>
        <v>2</v>
      </c>
      <c r="I786" s="130" t="s">
        <v>1075</v>
      </c>
      <c r="J786" s="130">
        <f t="shared" si="74"/>
        <v>1</v>
      </c>
      <c r="K786" s="130" t="s">
        <v>1083</v>
      </c>
      <c r="L786" s="130">
        <f t="shared" si="75"/>
        <v>1</v>
      </c>
      <c r="M786" s="130">
        <v>7</v>
      </c>
      <c r="N786" s="130">
        <v>101686.82</v>
      </c>
      <c r="O786" s="3">
        <v>169.43338333333332</v>
      </c>
      <c r="Q786" s="143">
        <f t="shared" si="76"/>
        <v>178.59370588887001</v>
      </c>
      <c r="R786" s="143">
        <f t="shared" si="77"/>
        <v>5.4064449256231883E-2</v>
      </c>
    </row>
    <row r="787" spans="1:18" x14ac:dyDescent="0.35">
      <c r="A787" s="8">
        <v>14172.2970393051</v>
      </c>
      <c r="B787">
        <v>580</v>
      </c>
      <c r="C787" s="130" t="s">
        <v>1166</v>
      </c>
      <c r="D787" s="130">
        <v>580</v>
      </c>
      <c r="E787" s="130" t="s">
        <v>1072</v>
      </c>
      <c r="F787" s="149">
        <f t="shared" si="72"/>
        <v>23.84</v>
      </c>
      <c r="G787" s="130" t="s">
        <v>1074</v>
      </c>
      <c r="H787" s="130">
        <f t="shared" si="73"/>
        <v>2</v>
      </c>
      <c r="I787" s="130" t="s">
        <v>1075</v>
      </c>
      <c r="J787" s="130">
        <f t="shared" si="74"/>
        <v>1</v>
      </c>
      <c r="K787" s="130" t="s">
        <v>1083</v>
      </c>
      <c r="L787" s="130">
        <f t="shared" si="75"/>
        <v>1</v>
      </c>
      <c r="M787" s="130">
        <v>7</v>
      </c>
      <c r="N787" s="130">
        <v>105348.9</v>
      </c>
      <c r="O787" s="3">
        <v>175.54160000000002</v>
      </c>
      <c r="Q787" s="143">
        <f t="shared" si="76"/>
        <v>182.07439163583771</v>
      </c>
      <c r="R787" s="143">
        <f t="shared" si="77"/>
        <v>3.721506261671137E-2</v>
      </c>
    </row>
    <row r="788" spans="1:18" x14ac:dyDescent="0.35">
      <c r="A788" s="8">
        <v>23954.0527728093</v>
      </c>
      <c r="B788">
        <v>580</v>
      </c>
      <c r="C788" s="130" t="s">
        <v>1166</v>
      </c>
      <c r="D788" s="130">
        <v>580</v>
      </c>
      <c r="E788" s="130" t="s">
        <v>1072</v>
      </c>
      <c r="F788" s="149">
        <f t="shared" si="72"/>
        <v>23.84</v>
      </c>
      <c r="G788" s="130" t="s">
        <v>1074</v>
      </c>
      <c r="H788" s="130">
        <f t="shared" si="73"/>
        <v>2</v>
      </c>
      <c r="I788" s="130" t="s">
        <v>1075</v>
      </c>
      <c r="J788" s="130">
        <f t="shared" si="74"/>
        <v>1</v>
      </c>
      <c r="K788" s="130" t="s">
        <v>1083</v>
      </c>
      <c r="L788" s="130">
        <f t="shared" si="75"/>
        <v>1</v>
      </c>
      <c r="M788" s="130">
        <v>7</v>
      </c>
      <c r="N788" s="130">
        <v>106403.68</v>
      </c>
      <c r="O788" s="3">
        <v>177.30733333333333</v>
      </c>
      <c r="Q788" s="143">
        <f t="shared" si="76"/>
        <v>185.26327773515229</v>
      </c>
      <c r="R788" s="143">
        <f t="shared" si="77"/>
        <v>4.487092695067485E-2</v>
      </c>
    </row>
    <row r="789" spans="1:18" x14ac:dyDescent="0.35">
      <c r="A789" s="8">
        <v>31081.371963744201</v>
      </c>
      <c r="B789">
        <v>580</v>
      </c>
      <c r="C789" s="130" t="s">
        <v>1166</v>
      </c>
      <c r="D789" s="130">
        <v>580</v>
      </c>
      <c r="E789" s="130" t="s">
        <v>1072</v>
      </c>
      <c r="F789" s="149">
        <f t="shared" si="72"/>
        <v>23.84</v>
      </c>
      <c r="G789" s="130" t="s">
        <v>1074</v>
      </c>
      <c r="H789" s="130">
        <f t="shared" si="73"/>
        <v>2</v>
      </c>
      <c r="I789" s="130" t="s">
        <v>1075</v>
      </c>
      <c r="J789" s="130">
        <f t="shared" si="74"/>
        <v>1</v>
      </c>
      <c r="K789" s="130" t="s">
        <v>1083</v>
      </c>
      <c r="L789" s="130">
        <f t="shared" si="75"/>
        <v>1</v>
      </c>
      <c r="M789" s="130">
        <v>7</v>
      </c>
      <c r="N789" s="130">
        <v>111044.21</v>
      </c>
      <c r="O789" s="3">
        <v>185.04139999999998</v>
      </c>
      <c r="Q789" s="143">
        <f t="shared" si="76"/>
        <v>187.58680836835981</v>
      </c>
      <c r="R789" s="143">
        <f t="shared" si="77"/>
        <v>1.3755885809120683E-2</v>
      </c>
    </row>
    <row r="790" spans="1:18" x14ac:dyDescent="0.35">
      <c r="A790" s="8">
        <v>45016.2336447989</v>
      </c>
      <c r="B790">
        <v>580</v>
      </c>
      <c r="C790" s="130" t="s">
        <v>1166</v>
      </c>
      <c r="D790" s="130">
        <v>580</v>
      </c>
      <c r="E790" s="130" t="s">
        <v>1072</v>
      </c>
      <c r="F790" s="149">
        <f t="shared" si="72"/>
        <v>23.84</v>
      </c>
      <c r="G790" s="130" t="s">
        <v>1074</v>
      </c>
      <c r="H790" s="130">
        <f t="shared" si="73"/>
        <v>2</v>
      </c>
      <c r="I790" s="130" t="s">
        <v>1075</v>
      </c>
      <c r="J790" s="130">
        <f t="shared" si="74"/>
        <v>1</v>
      </c>
      <c r="K790" s="130" t="s">
        <v>1083</v>
      </c>
      <c r="L790" s="130">
        <f t="shared" si="75"/>
        <v>1</v>
      </c>
      <c r="M790" s="130">
        <v>7</v>
      </c>
      <c r="N790" s="130">
        <v>110805.18</v>
      </c>
      <c r="O790" s="3">
        <v>184.64095</v>
      </c>
      <c r="Q790" s="143">
        <f t="shared" si="76"/>
        <v>192.12962132763082</v>
      </c>
      <c r="R790" s="143">
        <f t="shared" si="77"/>
        <v>4.0558019917200427E-2</v>
      </c>
    </row>
    <row r="791" spans="1:18" x14ac:dyDescent="0.35">
      <c r="A791" s="8">
        <v>54061.366139626101</v>
      </c>
      <c r="B791">
        <v>580</v>
      </c>
      <c r="C791" s="130" t="s">
        <v>1166</v>
      </c>
      <c r="D791" s="130">
        <v>580</v>
      </c>
      <c r="E791" s="130" t="s">
        <v>1072</v>
      </c>
      <c r="F791" s="149">
        <f t="shared" si="72"/>
        <v>23.84</v>
      </c>
      <c r="G791" s="130" t="s">
        <v>1074</v>
      </c>
      <c r="H791" s="130">
        <f t="shared" si="73"/>
        <v>2</v>
      </c>
      <c r="I791" s="130" t="s">
        <v>1075</v>
      </c>
      <c r="J791" s="130">
        <f t="shared" si="74"/>
        <v>1</v>
      </c>
      <c r="K791" s="130" t="s">
        <v>1083</v>
      </c>
      <c r="L791" s="130">
        <f t="shared" si="75"/>
        <v>1</v>
      </c>
      <c r="M791" s="130">
        <v>7</v>
      </c>
      <c r="N791" s="130">
        <v>112231.77</v>
      </c>
      <c r="O791" s="3">
        <v>187.00475</v>
      </c>
      <c r="Q791" s="143">
        <f t="shared" si="76"/>
        <v>195.07836571105651</v>
      </c>
      <c r="R791" s="143">
        <f t="shared" si="77"/>
        <v>4.3173318918671821E-2</v>
      </c>
    </row>
    <row r="792" spans="1:18" x14ac:dyDescent="0.35">
      <c r="A792" s="8">
        <v>63550.072249703</v>
      </c>
      <c r="B792">
        <v>580</v>
      </c>
      <c r="C792" s="130" t="s">
        <v>1166</v>
      </c>
      <c r="D792" s="130">
        <v>580</v>
      </c>
      <c r="E792" s="130" t="s">
        <v>1072</v>
      </c>
      <c r="F792" s="149">
        <f t="shared" si="72"/>
        <v>23.84</v>
      </c>
      <c r="G792" s="130" t="s">
        <v>1074</v>
      </c>
      <c r="H792" s="130">
        <f t="shared" si="73"/>
        <v>2</v>
      </c>
      <c r="I792" s="130" t="s">
        <v>1075</v>
      </c>
      <c r="J792" s="130">
        <f t="shared" si="74"/>
        <v>1</v>
      </c>
      <c r="K792" s="130" t="s">
        <v>1083</v>
      </c>
      <c r="L792" s="130">
        <f t="shared" si="75"/>
        <v>1</v>
      </c>
      <c r="M792" s="130">
        <v>7</v>
      </c>
      <c r="N792" s="130">
        <v>113892.12</v>
      </c>
      <c r="O792" s="3">
        <v>189.73648333333333</v>
      </c>
      <c r="Q792" s="143">
        <f t="shared" si="76"/>
        <v>198.17171662261782</v>
      </c>
      <c r="R792" s="143">
        <f t="shared" si="77"/>
        <v>4.445762428549549E-2</v>
      </c>
    </row>
    <row r="793" spans="1:18" x14ac:dyDescent="0.35">
      <c r="A793" s="8">
        <v>71394.000753582499</v>
      </c>
      <c r="B793">
        <v>580</v>
      </c>
      <c r="C793" s="130" t="s">
        <v>1166</v>
      </c>
      <c r="D793" s="130">
        <v>580</v>
      </c>
      <c r="E793" s="130" t="s">
        <v>1072</v>
      </c>
      <c r="F793" s="149">
        <f t="shared" si="72"/>
        <v>23.84</v>
      </c>
      <c r="G793" s="130" t="s">
        <v>1074</v>
      </c>
      <c r="H793" s="130">
        <f t="shared" si="73"/>
        <v>2</v>
      </c>
      <c r="I793" s="130" t="s">
        <v>1075</v>
      </c>
      <c r="J793" s="130">
        <f t="shared" si="74"/>
        <v>1</v>
      </c>
      <c r="K793" s="130" t="s">
        <v>1083</v>
      </c>
      <c r="L793" s="130">
        <f t="shared" si="75"/>
        <v>1</v>
      </c>
      <c r="M793" s="130">
        <v>7</v>
      </c>
      <c r="N793" s="130">
        <v>114107.76</v>
      </c>
      <c r="O793" s="3">
        <v>190.12639999999999</v>
      </c>
      <c r="Q793" s="143">
        <f t="shared" si="76"/>
        <v>200.72886436291185</v>
      </c>
      <c r="R793" s="143">
        <f t="shared" si="77"/>
        <v>5.5765345385553333E-2</v>
      </c>
    </row>
    <row r="794" spans="1:18" x14ac:dyDescent="0.35">
      <c r="A794" s="8">
        <v>3495.45982983364</v>
      </c>
      <c r="B794">
        <v>580</v>
      </c>
      <c r="C794" s="130" t="s">
        <v>1166</v>
      </c>
      <c r="D794" s="130">
        <v>580</v>
      </c>
      <c r="E794" s="130" t="s">
        <v>1072</v>
      </c>
      <c r="F794" s="149">
        <f t="shared" si="72"/>
        <v>23.84</v>
      </c>
      <c r="G794" s="130" t="s">
        <v>1074</v>
      </c>
      <c r="H794" s="130">
        <f t="shared" si="73"/>
        <v>2</v>
      </c>
      <c r="I794" s="130" t="s">
        <v>1075</v>
      </c>
      <c r="J794" s="130">
        <f t="shared" si="74"/>
        <v>1</v>
      </c>
      <c r="K794" s="130" t="s">
        <v>1084</v>
      </c>
      <c r="L794" s="130">
        <f t="shared" si="75"/>
        <v>0</v>
      </c>
      <c r="M794" s="130">
        <v>7</v>
      </c>
      <c r="N794" s="130">
        <v>103785</v>
      </c>
      <c r="O794" s="3">
        <v>172.92968333333332</v>
      </c>
      <c r="Q794" s="143">
        <f t="shared" si="76"/>
        <v>177.82331588886998</v>
      </c>
      <c r="R794" s="143">
        <f t="shared" si="77"/>
        <v>2.8298395401001653E-2</v>
      </c>
    </row>
    <row r="795" spans="1:18" x14ac:dyDescent="0.35">
      <c r="A795" s="8">
        <v>14172.2970393051</v>
      </c>
      <c r="B795">
        <v>580</v>
      </c>
      <c r="C795" s="130" t="s">
        <v>1166</v>
      </c>
      <c r="D795" s="130">
        <v>580</v>
      </c>
      <c r="E795" s="130" t="s">
        <v>1072</v>
      </c>
      <c r="F795" s="149">
        <f t="shared" si="72"/>
        <v>23.84</v>
      </c>
      <c r="G795" s="130" t="s">
        <v>1074</v>
      </c>
      <c r="H795" s="130">
        <f t="shared" si="73"/>
        <v>2</v>
      </c>
      <c r="I795" s="130" t="s">
        <v>1075</v>
      </c>
      <c r="J795" s="130">
        <f t="shared" si="74"/>
        <v>1</v>
      </c>
      <c r="K795" s="130" t="s">
        <v>1084</v>
      </c>
      <c r="L795" s="130">
        <f t="shared" si="75"/>
        <v>0</v>
      </c>
      <c r="M795" s="130">
        <v>7</v>
      </c>
      <c r="N795" s="130">
        <v>106522.88</v>
      </c>
      <c r="O795" s="3">
        <v>177.50576666666669</v>
      </c>
      <c r="Q795" s="143">
        <f t="shared" si="76"/>
        <v>181.30400163583772</v>
      </c>
      <c r="R795" s="143">
        <f t="shared" si="77"/>
        <v>2.1397811690837321E-2</v>
      </c>
    </row>
    <row r="796" spans="1:18" x14ac:dyDescent="0.35">
      <c r="A796" s="8">
        <v>23954.0527728093</v>
      </c>
      <c r="B796">
        <v>580</v>
      </c>
      <c r="C796" s="130" t="s">
        <v>1166</v>
      </c>
      <c r="D796" s="130">
        <v>580</v>
      </c>
      <c r="E796" s="130" t="s">
        <v>1072</v>
      </c>
      <c r="F796" s="149">
        <f t="shared" si="72"/>
        <v>23.84</v>
      </c>
      <c r="G796" s="130" t="s">
        <v>1074</v>
      </c>
      <c r="H796" s="130">
        <f t="shared" si="73"/>
        <v>2</v>
      </c>
      <c r="I796" s="130" t="s">
        <v>1075</v>
      </c>
      <c r="J796" s="130">
        <f t="shared" si="74"/>
        <v>1</v>
      </c>
      <c r="K796" s="130" t="s">
        <v>1084</v>
      </c>
      <c r="L796" s="130">
        <f t="shared" si="75"/>
        <v>0</v>
      </c>
      <c r="M796" s="130">
        <v>7</v>
      </c>
      <c r="N796" s="130">
        <v>107272.12</v>
      </c>
      <c r="O796" s="3">
        <v>178.76163333333332</v>
      </c>
      <c r="Q796" s="143">
        <f t="shared" si="76"/>
        <v>184.49288773515229</v>
      </c>
      <c r="R796" s="143">
        <f t="shared" si="77"/>
        <v>3.2060875115926146E-2</v>
      </c>
    </row>
    <row r="797" spans="1:18" x14ac:dyDescent="0.35">
      <c r="A797" s="8">
        <v>31081.371963744201</v>
      </c>
      <c r="B797">
        <v>580</v>
      </c>
      <c r="C797" s="130" t="s">
        <v>1166</v>
      </c>
      <c r="D797" s="130">
        <v>580</v>
      </c>
      <c r="E797" s="130" t="s">
        <v>1072</v>
      </c>
      <c r="F797" s="149">
        <f t="shared" si="72"/>
        <v>23.84</v>
      </c>
      <c r="G797" s="130" t="s">
        <v>1074</v>
      </c>
      <c r="H797" s="130">
        <f t="shared" si="73"/>
        <v>2</v>
      </c>
      <c r="I797" s="130" t="s">
        <v>1075</v>
      </c>
      <c r="J797" s="130">
        <f t="shared" si="74"/>
        <v>1</v>
      </c>
      <c r="K797" s="130" t="s">
        <v>1084</v>
      </c>
      <c r="L797" s="130">
        <f t="shared" si="75"/>
        <v>0</v>
      </c>
      <c r="M797" s="130">
        <v>7</v>
      </c>
      <c r="N797" s="130">
        <v>110651.12</v>
      </c>
      <c r="O797" s="3">
        <v>184.39381666666665</v>
      </c>
      <c r="Q797" s="143">
        <f t="shared" si="76"/>
        <v>186.81641836835979</v>
      </c>
      <c r="R797" s="143">
        <f t="shared" si="77"/>
        <v>1.3138193815210863E-2</v>
      </c>
    </row>
    <row r="798" spans="1:18" x14ac:dyDescent="0.35">
      <c r="A798" s="8">
        <v>45016.2336447989</v>
      </c>
      <c r="B798">
        <v>580</v>
      </c>
      <c r="C798" s="130" t="s">
        <v>1166</v>
      </c>
      <c r="D798" s="130">
        <v>580</v>
      </c>
      <c r="E798" s="130" t="s">
        <v>1072</v>
      </c>
      <c r="F798" s="149">
        <f t="shared" si="72"/>
        <v>23.84</v>
      </c>
      <c r="G798" s="130" t="s">
        <v>1074</v>
      </c>
      <c r="H798" s="130">
        <f t="shared" si="73"/>
        <v>2</v>
      </c>
      <c r="I798" s="130" t="s">
        <v>1075</v>
      </c>
      <c r="J798" s="130">
        <f t="shared" si="74"/>
        <v>1</v>
      </c>
      <c r="K798" s="130" t="s">
        <v>1084</v>
      </c>
      <c r="L798" s="130">
        <f t="shared" si="75"/>
        <v>0</v>
      </c>
      <c r="M798" s="130">
        <v>7</v>
      </c>
      <c r="N798" s="130">
        <v>110256</v>
      </c>
      <c r="O798" s="3">
        <v>183.73548333333332</v>
      </c>
      <c r="Q798" s="143">
        <f t="shared" si="76"/>
        <v>191.35923132763077</v>
      </c>
      <c r="R798" s="143">
        <f t="shared" si="77"/>
        <v>4.1493063049048651E-2</v>
      </c>
    </row>
    <row r="799" spans="1:18" x14ac:dyDescent="0.35">
      <c r="A799" s="8">
        <v>54061.366139626101</v>
      </c>
      <c r="B799">
        <v>580</v>
      </c>
      <c r="C799" s="130" t="s">
        <v>1166</v>
      </c>
      <c r="D799" s="130">
        <v>580</v>
      </c>
      <c r="E799" s="130" t="s">
        <v>1072</v>
      </c>
      <c r="F799" s="149">
        <f t="shared" si="72"/>
        <v>23.84</v>
      </c>
      <c r="G799" s="130" t="s">
        <v>1074</v>
      </c>
      <c r="H799" s="130">
        <f t="shared" si="73"/>
        <v>2</v>
      </c>
      <c r="I799" s="130" t="s">
        <v>1075</v>
      </c>
      <c r="J799" s="130">
        <f t="shared" si="74"/>
        <v>1</v>
      </c>
      <c r="K799" s="130" t="s">
        <v>1084</v>
      </c>
      <c r="L799" s="130">
        <f t="shared" si="75"/>
        <v>0</v>
      </c>
      <c r="M799" s="130">
        <v>7</v>
      </c>
      <c r="N799" s="130">
        <v>111063.81</v>
      </c>
      <c r="O799" s="3">
        <v>185.07466666666667</v>
      </c>
      <c r="Q799" s="143">
        <f t="shared" si="76"/>
        <v>194.30797571105651</v>
      </c>
      <c r="R799" s="143">
        <f t="shared" si="77"/>
        <v>4.9889642978634852E-2</v>
      </c>
    </row>
    <row r="800" spans="1:18" x14ac:dyDescent="0.35">
      <c r="A800" s="8">
        <v>63550.072249703</v>
      </c>
      <c r="B800">
        <v>580</v>
      </c>
      <c r="C800" s="130" t="s">
        <v>1166</v>
      </c>
      <c r="D800" s="130">
        <v>580</v>
      </c>
      <c r="E800" s="130" t="s">
        <v>1072</v>
      </c>
      <c r="F800" s="149">
        <f t="shared" si="72"/>
        <v>23.84</v>
      </c>
      <c r="G800" s="130" t="s">
        <v>1074</v>
      </c>
      <c r="H800" s="130">
        <f t="shared" si="73"/>
        <v>2</v>
      </c>
      <c r="I800" s="130" t="s">
        <v>1075</v>
      </c>
      <c r="J800" s="130">
        <f t="shared" si="74"/>
        <v>1</v>
      </c>
      <c r="K800" s="130" t="s">
        <v>1084</v>
      </c>
      <c r="L800" s="130">
        <f t="shared" si="75"/>
        <v>0</v>
      </c>
      <c r="M800" s="130">
        <v>7</v>
      </c>
      <c r="N800" s="130">
        <v>112237.11</v>
      </c>
      <c r="O800" s="3">
        <v>187.01283333333333</v>
      </c>
      <c r="Q800" s="143">
        <f t="shared" si="76"/>
        <v>197.40132662261783</v>
      </c>
      <c r="R800" s="143">
        <f t="shared" si="77"/>
        <v>5.5549627820289604E-2</v>
      </c>
    </row>
    <row r="801" spans="1:18" x14ac:dyDescent="0.35">
      <c r="A801" s="8">
        <v>71394.000753582499</v>
      </c>
      <c r="B801">
        <v>580</v>
      </c>
      <c r="C801" s="130" t="s">
        <v>1166</v>
      </c>
      <c r="D801" s="130">
        <v>580</v>
      </c>
      <c r="E801" s="130" t="s">
        <v>1072</v>
      </c>
      <c r="F801" s="149">
        <f t="shared" si="72"/>
        <v>23.84</v>
      </c>
      <c r="G801" s="130" t="s">
        <v>1074</v>
      </c>
      <c r="H801" s="130">
        <f t="shared" si="73"/>
        <v>2</v>
      </c>
      <c r="I801" s="130" t="s">
        <v>1075</v>
      </c>
      <c r="J801" s="130">
        <f t="shared" si="74"/>
        <v>1</v>
      </c>
      <c r="K801" s="130" t="s">
        <v>1084</v>
      </c>
      <c r="L801" s="130">
        <f t="shared" si="75"/>
        <v>0</v>
      </c>
      <c r="M801" s="130">
        <v>7</v>
      </c>
      <c r="N801" s="130">
        <v>112356.65</v>
      </c>
      <c r="O801" s="3">
        <v>187.23143333333334</v>
      </c>
      <c r="Q801" s="143">
        <f t="shared" si="76"/>
        <v>199.95847436291186</v>
      </c>
      <c r="R801" s="143">
        <f t="shared" si="77"/>
        <v>6.7974916406905894E-2</v>
      </c>
    </row>
    <row r="802" spans="1:18" x14ac:dyDescent="0.35">
      <c r="A802" s="8">
        <v>3495.45982983364</v>
      </c>
      <c r="B802">
        <v>580</v>
      </c>
      <c r="C802" s="130" t="s">
        <v>1166</v>
      </c>
      <c r="D802" s="130">
        <v>580</v>
      </c>
      <c r="E802" s="130" t="s">
        <v>1072</v>
      </c>
      <c r="F802" s="149">
        <f t="shared" si="72"/>
        <v>23.84</v>
      </c>
      <c r="G802" s="130" t="s">
        <v>1074</v>
      </c>
      <c r="H802" s="130">
        <f t="shared" si="73"/>
        <v>2</v>
      </c>
      <c r="I802" s="130" t="s">
        <v>1075</v>
      </c>
      <c r="J802" s="130">
        <f t="shared" si="74"/>
        <v>1</v>
      </c>
      <c r="K802" s="130" t="s">
        <v>1083</v>
      </c>
      <c r="L802" s="130">
        <f t="shared" si="75"/>
        <v>1</v>
      </c>
      <c r="M802" s="130">
        <v>7</v>
      </c>
      <c r="N802" s="130">
        <v>102055.99</v>
      </c>
      <c r="O802" s="3">
        <v>170.02610000000001</v>
      </c>
      <c r="Q802" s="143">
        <f t="shared" si="76"/>
        <v>178.59370588887001</v>
      </c>
      <c r="R802" s="143">
        <f t="shared" si="77"/>
        <v>5.038994536056518E-2</v>
      </c>
    </row>
    <row r="803" spans="1:18" x14ac:dyDescent="0.35">
      <c r="A803" s="8">
        <v>14172.2970393051</v>
      </c>
      <c r="B803">
        <v>580</v>
      </c>
      <c r="C803" s="130" t="s">
        <v>1166</v>
      </c>
      <c r="D803" s="130">
        <v>580</v>
      </c>
      <c r="E803" s="130" t="s">
        <v>1072</v>
      </c>
      <c r="F803" s="149">
        <f t="shared" si="72"/>
        <v>23.84</v>
      </c>
      <c r="G803" s="130" t="s">
        <v>1074</v>
      </c>
      <c r="H803" s="130">
        <f t="shared" si="73"/>
        <v>2</v>
      </c>
      <c r="I803" s="130" t="s">
        <v>1075</v>
      </c>
      <c r="J803" s="130">
        <f t="shared" si="74"/>
        <v>1</v>
      </c>
      <c r="K803" s="130" t="s">
        <v>1083</v>
      </c>
      <c r="L803" s="130">
        <f t="shared" si="75"/>
        <v>1</v>
      </c>
      <c r="M803" s="130">
        <v>7</v>
      </c>
      <c r="N803" s="130">
        <v>105665.60000000001</v>
      </c>
      <c r="O803" s="3">
        <v>176.06083333333333</v>
      </c>
      <c r="Q803" s="143">
        <f t="shared" si="76"/>
        <v>182.07439163583771</v>
      </c>
      <c r="R803" s="143">
        <f t="shared" si="77"/>
        <v>3.415613903814152E-2</v>
      </c>
    </row>
    <row r="804" spans="1:18" x14ac:dyDescent="0.35">
      <c r="A804" s="8">
        <v>23954.0527728093</v>
      </c>
      <c r="B804">
        <v>580</v>
      </c>
      <c r="C804" s="130" t="s">
        <v>1166</v>
      </c>
      <c r="D804" s="130">
        <v>580</v>
      </c>
      <c r="E804" s="130" t="s">
        <v>1072</v>
      </c>
      <c r="F804" s="149">
        <f t="shared" si="72"/>
        <v>23.84</v>
      </c>
      <c r="G804" s="130" t="s">
        <v>1074</v>
      </c>
      <c r="H804" s="130">
        <f t="shared" si="73"/>
        <v>2</v>
      </c>
      <c r="I804" s="130" t="s">
        <v>1075</v>
      </c>
      <c r="J804" s="130">
        <f t="shared" si="74"/>
        <v>1</v>
      </c>
      <c r="K804" s="130" t="s">
        <v>1083</v>
      </c>
      <c r="L804" s="130">
        <f t="shared" si="75"/>
        <v>1</v>
      </c>
      <c r="M804" s="130">
        <v>7</v>
      </c>
      <c r="N804" s="130">
        <v>106683.36</v>
      </c>
      <c r="O804" s="3">
        <v>177.75825</v>
      </c>
      <c r="Q804" s="143">
        <f t="shared" si="76"/>
        <v>185.26327773515229</v>
      </c>
      <c r="R804" s="143">
        <f t="shared" si="77"/>
        <v>4.2220418659343784E-2</v>
      </c>
    </row>
    <row r="805" spans="1:18" x14ac:dyDescent="0.35">
      <c r="A805" s="8">
        <v>31081.371963744201</v>
      </c>
      <c r="B805">
        <v>580</v>
      </c>
      <c r="C805" s="130" t="s">
        <v>1166</v>
      </c>
      <c r="D805" s="130">
        <v>580</v>
      </c>
      <c r="E805" s="130" t="s">
        <v>1072</v>
      </c>
      <c r="F805" s="149">
        <f t="shared" si="72"/>
        <v>23.84</v>
      </c>
      <c r="G805" s="130" t="s">
        <v>1074</v>
      </c>
      <c r="H805" s="130">
        <f t="shared" si="73"/>
        <v>2</v>
      </c>
      <c r="I805" s="130" t="s">
        <v>1075</v>
      </c>
      <c r="J805" s="130">
        <f t="shared" si="74"/>
        <v>1</v>
      </c>
      <c r="K805" s="130" t="s">
        <v>1083</v>
      </c>
      <c r="L805" s="130">
        <f t="shared" si="75"/>
        <v>1</v>
      </c>
      <c r="M805" s="130">
        <v>7</v>
      </c>
      <c r="N805" s="130">
        <v>111174.51</v>
      </c>
      <c r="O805" s="3">
        <v>185.25011666666668</v>
      </c>
      <c r="Q805" s="143">
        <f t="shared" si="76"/>
        <v>187.58680836835981</v>
      </c>
      <c r="R805" s="143">
        <f t="shared" si="77"/>
        <v>1.2613712443148906E-2</v>
      </c>
    </row>
    <row r="806" spans="1:18" x14ac:dyDescent="0.35">
      <c r="A806" s="8">
        <v>45016.2336447989</v>
      </c>
      <c r="B806">
        <v>580</v>
      </c>
      <c r="C806" s="130" t="s">
        <v>1166</v>
      </c>
      <c r="D806" s="130">
        <v>580</v>
      </c>
      <c r="E806" s="130" t="s">
        <v>1072</v>
      </c>
      <c r="F806" s="149">
        <f t="shared" si="72"/>
        <v>23.84</v>
      </c>
      <c r="G806" s="130" t="s">
        <v>1074</v>
      </c>
      <c r="H806" s="130">
        <f t="shared" si="73"/>
        <v>2</v>
      </c>
      <c r="I806" s="130" t="s">
        <v>1075</v>
      </c>
      <c r="J806" s="130">
        <f t="shared" si="74"/>
        <v>1</v>
      </c>
      <c r="K806" s="130" t="s">
        <v>1083</v>
      </c>
      <c r="L806" s="130">
        <f t="shared" si="75"/>
        <v>1</v>
      </c>
      <c r="M806" s="130">
        <v>7</v>
      </c>
      <c r="N806" s="130">
        <v>111032.48</v>
      </c>
      <c r="O806" s="3">
        <v>185.00815</v>
      </c>
      <c r="Q806" s="143">
        <f t="shared" si="76"/>
        <v>192.12962132763082</v>
      </c>
      <c r="R806" s="143">
        <f t="shared" si="77"/>
        <v>3.8492743847396982E-2</v>
      </c>
    </row>
    <row r="807" spans="1:18" x14ac:dyDescent="0.35">
      <c r="A807" s="8">
        <v>54061.366139626101</v>
      </c>
      <c r="B807">
        <v>580</v>
      </c>
      <c r="C807" s="130" t="s">
        <v>1166</v>
      </c>
      <c r="D807" s="130">
        <v>580</v>
      </c>
      <c r="E807" s="130" t="s">
        <v>1072</v>
      </c>
      <c r="F807" s="149">
        <f t="shared" si="72"/>
        <v>23.84</v>
      </c>
      <c r="G807" s="130" t="s">
        <v>1074</v>
      </c>
      <c r="H807" s="130">
        <f t="shared" si="73"/>
        <v>2</v>
      </c>
      <c r="I807" s="130" t="s">
        <v>1075</v>
      </c>
      <c r="J807" s="130">
        <f t="shared" si="74"/>
        <v>1</v>
      </c>
      <c r="K807" s="130" t="s">
        <v>1083</v>
      </c>
      <c r="L807" s="130">
        <f t="shared" si="75"/>
        <v>1</v>
      </c>
      <c r="M807" s="130">
        <v>7</v>
      </c>
      <c r="N807" s="130">
        <v>112308.91</v>
      </c>
      <c r="O807" s="3">
        <v>187.12781666666666</v>
      </c>
      <c r="Q807" s="143">
        <f t="shared" si="76"/>
        <v>195.07836571105651</v>
      </c>
      <c r="R807" s="143">
        <f t="shared" si="77"/>
        <v>4.2487264512641953E-2</v>
      </c>
    </row>
    <row r="808" spans="1:18" x14ac:dyDescent="0.35">
      <c r="A808" s="8">
        <v>63550.072249703</v>
      </c>
      <c r="B808">
        <v>580</v>
      </c>
      <c r="C808" s="130" t="s">
        <v>1166</v>
      </c>
      <c r="D808" s="130">
        <v>580</v>
      </c>
      <c r="E808" s="130" t="s">
        <v>1072</v>
      </c>
      <c r="F808" s="149">
        <f t="shared" si="72"/>
        <v>23.84</v>
      </c>
      <c r="G808" s="130" t="s">
        <v>1074</v>
      </c>
      <c r="H808" s="130">
        <f t="shared" si="73"/>
        <v>2</v>
      </c>
      <c r="I808" s="130" t="s">
        <v>1075</v>
      </c>
      <c r="J808" s="130">
        <f t="shared" si="74"/>
        <v>1</v>
      </c>
      <c r="K808" s="130" t="s">
        <v>1083</v>
      </c>
      <c r="L808" s="130">
        <f t="shared" si="75"/>
        <v>1</v>
      </c>
      <c r="M808" s="130">
        <v>7</v>
      </c>
      <c r="N808" s="130">
        <v>113569.38</v>
      </c>
      <c r="O808" s="3">
        <v>189.21703333333335</v>
      </c>
      <c r="Q808" s="143">
        <f t="shared" si="76"/>
        <v>198.17171662261782</v>
      </c>
      <c r="R808" s="143">
        <f t="shared" si="77"/>
        <v>4.7324932282970078E-2</v>
      </c>
    </row>
    <row r="809" spans="1:18" x14ac:dyDescent="0.35">
      <c r="A809" s="8">
        <v>71394.000753582499</v>
      </c>
      <c r="B809">
        <v>580</v>
      </c>
      <c r="C809" s="130" t="s">
        <v>1166</v>
      </c>
      <c r="D809" s="130">
        <v>580</v>
      </c>
      <c r="E809" s="130" t="s">
        <v>1072</v>
      </c>
      <c r="F809" s="149">
        <f t="shared" si="72"/>
        <v>23.84</v>
      </c>
      <c r="G809" s="130" t="s">
        <v>1074</v>
      </c>
      <c r="H809" s="130">
        <f t="shared" si="73"/>
        <v>2</v>
      </c>
      <c r="I809" s="130" t="s">
        <v>1075</v>
      </c>
      <c r="J809" s="130">
        <f t="shared" si="74"/>
        <v>1</v>
      </c>
      <c r="K809" s="130" t="s">
        <v>1083</v>
      </c>
      <c r="L809" s="130">
        <f t="shared" si="75"/>
        <v>1</v>
      </c>
      <c r="M809" s="130">
        <v>7</v>
      </c>
      <c r="N809" s="130">
        <v>114020.73</v>
      </c>
      <c r="O809" s="3">
        <v>189.9854</v>
      </c>
      <c r="Q809" s="143">
        <f t="shared" si="76"/>
        <v>200.72886436291185</v>
      </c>
      <c r="R809" s="143">
        <f t="shared" si="77"/>
        <v>5.6548894614596001E-2</v>
      </c>
    </row>
    <row r="810" spans="1:18" x14ac:dyDescent="0.35">
      <c r="A810" s="8">
        <v>3495.45982983364</v>
      </c>
      <c r="B810">
        <v>580</v>
      </c>
      <c r="C810" s="130" t="s">
        <v>1166</v>
      </c>
      <c r="D810" s="130">
        <v>580</v>
      </c>
      <c r="E810" s="130" t="s">
        <v>1072</v>
      </c>
      <c r="F810" s="149">
        <f t="shared" si="72"/>
        <v>23.84</v>
      </c>
      <c r="G810" s="130" t="s">
        <v>1074</v>
      </c>
      <c r="H810" s="130">
        <f t="shared" si="73"/>
        <v>2</v>
      </c>
      <c r="I810" s="130" t="s">
        <v>1075</v>
      </c>
      <c r="J810" s="130">
        <f t="shared" si="74"/>
        <v>1</v>
      </c>
      <c r="K810" s="130" t="s">
        <v>1084</v>
      </c>
      <c r="L810" s="130">
        <f t="shared" si="75"/>
        <v>0</v>
      </c>
      <c r="M810" s="130">
        <v>7</v>
      </c>
      <c r="N810" s="130">
        <v>104217.57</v>
      </c>
      <c r="O810" s="3">
        <v>173.62895</v>
      </c>
      <c r="Q810" s="143">
        <f t="shared" si="76"/>
        <v>177.82331588886998</v>
      </c>
      <c r="R810" s="143">
        <f t="shared" si="77"/>
        <v>2.4157065333114014E-2</v>
      </c>
    </row>
    <row r="811" spans="1:18" x14ac:dyDescent="0.35">
      <c r="A811" s="8">
        <v>14172.2970393051</v>
      </c>
      <c r="B811">
        <v>580</v>
      </c>
      <c r="C811" s="130" t="s">
        <v>1166</v>
      </c>
      <c r="D811" s="130">
        <v>580</v>
      </c>
      <c r="E811" s="130" t="s">
        <v>1072</v>
      </c>
      <c r="F811" s="149">
        <f t="shared" si="72"/>
        <v>23.84</v>
      </c>
      <c r="G811" s="130" t="s">
        <v>1074</v>
      </c>
      <c r="H811" s="130">
        <f t="shared" si="73"/>
        <v>2</v>
      </c>
      <c r="I811" s="130" t="s">
        <v>1075</v>
      </c>
      <c r="J811" s="130">
        <f t="shared" si="74"/>
        <v>1</v>
      </c>
      <c r="K811" s="130" t="s">
        <v>1084</v>
      </c>
      <c r="L811" s="130">
        <f t="shared" si="75"/>
        <v>0</v>
      </c>
      <c r="M811" s="130">
        <v>7</v>
      </c>
      <c r="N811" s="130">
        <v>106831.41</v>
      </c>
      <c r="O811" s="3">
        <v>178.0043</v>
      </c>
      <c r="Q811" s="143">
        <f t="shared" si="76"/>
        <v>181.30400163583772</v>
      </c>
      <c r="R811" s="143">
        <f t="shared" si="77"/>
        <v>1.8537201830729488E-2</v>
      </c>
    </row>
    <row r="812" spans="1:18" x14ac:dyDescent="0.35">
      <c r="A812" s="8">
        <v>23954.0527728093</v>
      </c>
      <c r="B812">
        <v>580</v>
      </c>
      <c r="C812" s="130" t="s">
        <v>1166</v>
      </c>
      <c r="D812" s="130">
        <v>580</v>
      </c>
      <c r="E812" s="130" t="s">
        <v>1072</v>
      </c>
      <c r="F812" s="149">
        <f t="shared" si="72"/>
        <v>23.84</v>
      </c>
      <c r="G812" s="130" t="s">
        <v>1074</v>
      </c>
      <c r="H812" s="130">
        <f t="shared" si="73"/>
        <v>2</v>
      </c>
      <c r="I812" s="130" t="s">
        <v>1075</v>
      </c>
      <c r="J812" s="130">
        <f t="shared" si="74"/>
        <v>1</v>
      </c>
      <c r="K812" s="130" t="s">
        <v>1084</v>
      </c>
      <c r="L812" s="130">
        <f t="shared" si="75"/>
        <v>0</v>
      </c>
      <c r="M812" s="130">
        <v>7</v>
      </c>
      <c r="N812" s="130">
        <v>107570.48</v>
      </c>
      <c r="O812" s="3">
        <v>179.24091666666666</v>
      </c>
      <c r="Q812" s="143">
        <f t="shared" si="76"/>
        <v>184.49288773515229</v>
      </c>
      <c r="R812" s="143">
        <f t="shared" si="77"/>
        <v>2.9301183938110986E-2</v>
      </c>
    </row>
    <row r="813" spans="1:18" x14ac:dyDescent="0.35">
      <c r="A813" s="8">
        <v>31081.371963744201</v>
      </c>
      <c r="B813">
        <v>580</v>
      </c>
      <c r="C813" s="130" t="s">
        <v>1166</v>
      </c>
      <c r="D813" s="130">
        <v>580</v>
      </c>
      <c r="E813" s="130" t="s">
        <v>1072</v>
      </c>
      <c r="F813" s="149">
        <f t="shared" si="72"/>
        <v>23.84</v>
      </c>
      <c r="G813" s="130" t="s">
        <v>1074</v>
      </c>
      <c r="H813" s="130">
        <f t="shared" si="73"/>
        <v>2</v>
      </c>
      <c r="I813" s="130" t="s">
        <v>1075</v>
      </c>
      <c r="J813" s="130">
        <f t="shared" si="74"/>
        <v>1</v>
      </c>
      <c r="K813" s="130" t="s">
        <v>1084</v>
      </c>
      <c r="L813" s="130">
        <f t="shared" si="75"/>
        <v>0</v>
      </c>
      <c r="M813" s="130">
        <v>7</v>
      </c>
      <c r="N813" s="130">
        <v>110826.85</v>
      </c>
      <c r="O813" s="3">
        <v>184.67676666666665</v>
      </c>
      <c r="Q813" s="143">
        <f t="shared" si="76"/>
        <v>186.81641836835979</v>
      </c>
      <c r="R813" s="143">
        <f t="shared" si="77"/>
        <v>1.1585927890729764E-2</v>
      </c>
    </row>
    <row r="814" spans="1:18" x14ac:dyDescent="0.35">
      <c r="A814" s="8">
        <v>45016.2336447989</v>
      </c>
      <c r="B814">
        <v>580</v>
      </c>
      <c r="C814" s="130" t="s">
        <v>1166</v>
      </c>
      <c r="D814" s="130">
        <v>580</v>
      </c>
      <c r="E814" s="130" t="s">
        <v>1072</v>
      </c>
      <c r="F814" s="149">
        <f t="shared" si="72"/>
        <v>23.84</v>
      </c>
      <c r="G814" s="130" t="s">
        <v>1074</v>
      </c>
      <c r="H814" s="130">
        <f t="shared" si="73"/>
        <v>2</v>
      </c>
      <c r="I814" s="130" t="s">
        <v>1075</v>
      </c>
      <c r="J814" s="130">
        <f t="shared" si="74"/>
        <v>1</v>
      </c>
      <c r="K814" s="130" t="s">
        <v>1084</v>
      </c>
      <c r="L814" s="130">
        <f t="shared" si="75"/>
        <v>0</v>
      </c>
      <c r="M814" s="130">
        <v>7</v>
      </c>
      <c r="N814" s="130">
        <v>110468.93</v>
      </c>
      <c r="O814" s="3">
        <v>184.08285000000001</v>
      </c>
      <c r="Q814" s="143">
        <f t="shared" si="76"/>
        <v>191.35923132763077</v>
      </c>
      <c r="R814" s="143">
        <f t="shared" si="77"/>
        <v>3.9527752463799581E-2</v>
      </c>
    </row>
    <row r="815" spans="1:18" x14ac:dyDescent="0.35">
      <c r="A815" s="8">
        <v>54061.366139626101</v>
      </c>
      <c r="B815">
        <v>580</v>
      </c>
      <c r="C815" s="130" t="s">
        <v>1166</v>
      </c>
      <c r="D815" s="130">
        <v>580</v>
      </c>
      <c r="E815" s="130" t="s">
        <v>1072</v>
      </c>
      <c r="F815" s="149">
        <f t="shared" si="72"/>
        <v>23.84</v>
      </c>
      <c r="G815" s="130" t="s">
        <v>1074</v>
      </c>
      <c r="H815" s="130">
        <f t="shared" si="73"/>
        <v>2</v>
      </c>
      <c r="I815" s="130" t="s">
        <v>1075</v>
      </c>
      <c r="J815" s="130">
        <f t="shared" si="74"/>
        <v>1</v>
      </c>
      <c r="K815" s="130" t="s">
        <v>1084</v>
      </c>
      <c r="L815" s="130">
        <f t="shared" si="75"/>
        <v>0</v>
      </c>
      <c r="M815" s="130">
        <v>7</v>
      </c>
      <c r="N815" s="130">
        <v>111195.49</v>
      </c>
      <c r="O815" s="3">
        <v>185.29115000000002</v>
      </c>
      <c r="Q815" s="143">
        <f t="shared" si="76"/>
        <v>194.30797571105651</v>
      </c>
      <c r="R815" s="143">
        <f t="shared" si="77"/>
        <v>4.8663013376820663E-2</v>
      </c>
    </row>
    <row r="816" spans="1:18" x14ac:dyDescent="0.35">
      <c r="A816" s="8">
        <v>63550.072249703</v>
      </c>
      <c r="B816">
        <v>580</v>
      </c>
      <c r="C816" s="130" t="s">
        <v>1166</v>
      </c>
      <c r="D816" s="130">
        <v>580</v>
      </c>
      <c r="E816" s="130" t="s">
        <v>1072</v>
      </c>
      <c r="F816" s="149">
        <f t="shared" si="72"/>
        <v>23.84</v>
      </c>
      <c r="G816" s="130" t="s">
        <v>1074</v>
      </c>
      <c r="H816" s="130">
        <f t="shared" si="73"/>
        <v>2</v>
      </c>
      <c r="I816" s="130" t="s">
        <v>1075</v>
      </c>
      <c r="J816" s="130">
        <f t="shared" si="74"/>
        <v>1</v>
      </c>
      <c r="K816" s="130" t="s">
        <v>1084</v>
      </c>
      <c r="L816" s="130">
        <f t="shared" si="75"/>
        <v>0</v>
      </c>
      <c r="M816" s="130">
        <v>7</v>
      </c>
      <c r="N816" s="130">
        <v>112101.36</v>
      </c>
      <c r="O816" s="3">
        <v>186.79876666666667</v>
      </c>
      <c r="Q816" s="143">
        <f t="shared" si="76"/>
        <v>197.40132662261783</v>
      </c>
      <c r="R816" s="143">
        <f t="shared" si="77"/>
        <v>5.6759261022696794E-2</v>
      </c>
    </row>
    <row r="817" spans="1:18" x14ac:dyDescent="0.35">
      <c r="A817" s="8">
        <v>71394.000753582499</v>
      </c>
      <c r="B817">
        <v>580</v>
      </c>
      <c r="C817" s="130" t="s">
        <v>1166</v>
      </c>
      <c r="D817" s="130">
        <v>580</v>
      </c>
      <c r="E817" s="130" t="s">
        <v>1072</v>
      </c>
      <c r="F817" s="149">
        <f t="shared" si="72"/>
        <v>23.84</v>
      </c>
      <c r="G817" s="130" t="s">
        <v>1074</v>
      </c>
      <c r="H817" s="130">
        <f t="shared" si="73"/>
        <v>2</v>
      </c>
      <c r="I817" s="130" t="s">
        <v>1075</v>
      </c>
      <c r="J817" s="130">
        <f t="shared" si="74"/>
        <v>1</v>
      </c>
      <c r="K817" s="130" t="s">
        <v>1084</v>
      </c>
      <c r="L817" s="130">
        <f t="shared" si="75"/>
        <v>0</v>
      </c>
      <c r="M817" s="130">
        <v>7</v>
      </c>
      <c r="N817" s="130">
        <v>112326.16</v>
      </c>
      <c r="O817" s="3">
        <v>187.18566666666666</v>
      </c>
      <c r="Q817" s="143">
        <f t="shared" si="76"/>
        <v>199.95847436291186</v>
      </c>
      <c r="R817" s="143">
        <f t="shared" si="77"/>
        <v>6.8236034968374604E-2</v>
      </c>
    </row>
    <row r="818" spans="1:18" x14ac:dyDescent="0.35">
      <c r="A818" s="8">
        <v>3495.45982983364</v>
      </c>
      <c r="B818">
        <v>580</v>
      </c>
      <c r="C818" s="130" t="s">
        <v>1166</v>
      </c>
      <c r="D818" s="130">
        <v>580</v>
      </c>
      <c r="E818" s="130" t="s">
        <v>1072</v>
      </c>
      <c r="F818" s="149">
        <f t="shared" si="72"/>
        <v>23.84</v>
      </c>
      <c r="G818" s="130" t="s">
        <v>1074</v>
      </c>
      <c r="H818" s="130">
        <f t="shared" si="73"/>
        <v>2</v>
      </c>
      <c r="I818" s="130" t="s">
        <v>1075</v>
      </c>
      <c r="J818" s="130">
        <f t="shared" si="74"/>
        <v>1</v>
      </c>
      <c r="K818" s="130" t="s">
        <v>1083</v>
      </c>
      <c r="L818" s="130">
        <f t="shared" si="75"/>
        <v>1</v>
      </c>
      <c r="M818" s="130">
        <v>7</v>
      </c>
      <c r="N818" s="130">
        <v>101959.6</v>
      </c>
      <c r="O818" s="3">
        <v>169.86706666666669</v>
      </c>
      <c r="Q818" s="143">
        <f t="shared" si="76"/>
        <v>178.59370588887001</v>
      </c>
      <c r="R818" s="143">
        <f t="shared" si="77"/>
        <v>5.1373343835552143E-2</v>
      </c>
    </row>
    <row r="819" spans="1:18" x14ac:dyDescent="0.35">
      <c r="A819" s="8">
        <v>14172.2970393051</v>
      </c>
      <c r="B819">
        <v>580</v>
      </c>
      <c r="C819" s="130" t="s">
        <v>1166</v>
      </c>
      <c r="D819" s="130">
        <v>580</v>
      </c>
      <c r="E819" s="130" t="s">
        <v>1072</v>
      </c>
      <c r="F819" s="149">
        <f t="shared" si="72"/>
        <v>23.84</v>
      </c>
      <c r="G819" s="130" t="s">
        <v>1074</v>
      </c>
      <c r="H819" s="130">
        <f t="shared" si="73"/>
        <v>2</v>
      </c>
      <c r="I819" s="130" t="s">
        <v>1075</v>
      </c>
      <c r="J819" s="130">
        <f t="shared" si="74"/>
        <v>1</v>
      </c>
      <c r="K819" s="130" t="s">
        <v>1083</v>
      </c>
      <c r="L819" s="130">
        <f t="shared" si="75"/>
        <v>1</v>
      </c>
      <c r="M819" s="130">
        <v>7</v>
      </c>
      <c r="N819" s="130">
        <v>105532.11</v>
      </c>
      <c r="O819" s="3">
        <v>175.84481666666667</v>
      </c>
      <c r="Q819" s="143">
        <f t="shared" si="76"/>
        <v>182.07439163583771</v>
      </c>
      <c r="R819" s="143">
        <f t="shared" si="77"/>
        <v>3.542654874485085E-2</v>
      </c>
    </row>
    <row r="820" spans="1:18" x14ac:dyDescent="0.35">
      <c r="A820" s="8">
        <v>23954.0527728093</v>
      </c>
      <c r="B820">
        <v>580</v>
      </c>
      <c r="C820" s="130" t="s">
        <v>1166</v>
      </c>
      <c r="D820" s="130">
        <v>580</v>
      </c>
      <c r="E820" s="130" t="s">
        <v>1072</v>
      </c>
      <c r="F820" s="149">
        <f t="shared" si="72"/>
        <v>23.84</v>
      </c>
      <c r="G820" s="130" t="s">
        <v>1074</v>
      </c>
      <c r="H820" s="130">
        <f t="shared" si="73"/>
        <v>2</v>
      </c>
      <c r="I820" s="130" t="s">
        <v>1075</v>
      </c>
      <c r="J820" s="130">
        <f t="shared" si="74"/>
        <v>1</v>
      </c>
      <c r="K820" s="130" t="s">
        <v>1083</v>
      </c>
      <c r="L820" s="130">
        <f t="shared" si="75"/>
        <v>1</v>
      </c>
      <c r="M820" s="130">
        <v>7</v>
      </c>
      <c r="N820" s="130">
        <v>106589.19</v>
      </c>
      <c r="O820" s="3">
        <v>177.60276666666667</v>
      </c>
      <c r="Q820" s="143">
        <f t="shared" si="76"/>
        <v>185.26327773515229</v>
      </c>
      <c r="R820" s="143">
        <f t="shared" si="77"/>
        <v>4.3132836341807756E-2</v>
      </c>
    </row>
    <row r="821" spans="1:18" x14ac:dyDescent="0.35">
      <c r="A821" s="8">
        <v>31081.371963744201</v>
      </c>
      <c r="B821">
        <v>580</v>
      </c>
      <c r="C821" s="130" t="s">
        <v>1166</v>
      </c>
      <c r="D821" s="130">
        <v>580</v>
      </c>
      <c r="E821" s="130" t="s">
        <v>1072</v>
      </c>
      <c r="F821" s="149">
        <f t="shared" si="72"/>
        <v>23.84</v>
      </c>
      <c r="G821" s="130" t="s">
        <v>1074</v>
      </c>
      <c r="H821" s="130">
        <f t="shared" si="73"/>
        <v>2</v>
      </c>
      <c r="I821" s="130" t="s">
        <v>1075</v>
      </c>
      <c r="J821" s="130">
        <f t="shared" si="74"/>
        <v>1</v>
      </c>
      <c r="K821" s="130" t="s">
        <v>1083</v>
      </c>
      <c r="L821" s="130">
        <f t="shared" si="75"/>
        <v>1</v>
      </c>
      <c r="M821" s="130">
        <v>7</v>
      </c>
      <c r="N821" s="130">
        <v>111224.36</v>
      </c>
      <c r="O821" s="3">
        <v>185.32833333333335</v>
      </c>
      <c r="Q821" s="143">
        <f t="shared" si="76"/>
        <v>187.58680836835981</v>
      </c>
      <c r="R821" s="143">
        <f t="shared" si="77"/>
        <v>1.2186345144346244E-2</v>
      </c>
    </row>
    <row r="822" spans="1:18" x14ac:dyDescent="0.35">
      <c r="A822" s="8">
        <v>45016.2336447989</v>
      </c>
      <c r="B822">
        <v>580</v>
      </c>
      <c r="C822" s="130" t="s">
        <v>1166</v>
      </c>
      <c r="D822" s="130">
        <v>580</v>
      </c>
      <c r="E822" s="130" t="s">
        <v>1072</v>
      </c>
      <c r="F822" s="149">
        <f t="shared" si="72"/>
        <v>23.84</v>
      </c>
      <c r="G822" s="130" t="s">
        <v>1074</v>
      </c>
      <c r="H822" s="130">
        <f t="shared" si="73"/>
        <v>2</v>
      </c>
      <c r="I822" s="130" t="s">
        <v>1075</v>
      </c>
      <c r="J822" s="130">
        <f t="shared" si="74"/>
        <v>1</v>
      </c>
      <c r="K822" s="130" t="s">
        <v>1083</v>
      </c>
      <c r="L822" s="130">
        <f t="shared" si="75"/>
        <v>1</v>
      </c>
      <c r="M822" s="130">
        <v>7</v>
      </c>
      <c r="N822" s="130">
        <v>111020.73</v>
      </c>
      <c r="O822" s="3">
        <v>184.9845</v>
      </c>
      <c r="Q822" s="143">
        <f t="shared" si="76"/>
        <v>192.12962132763082</v>
      </c>
      <c r="R822" s="143">
        <f t="shared" si="77"/>
        <v>3.8625513638336217E-2</v>
      </c>
    </row>
    <row r="823" spans="1:18" x14ac:dyDescent="0.35">
      <c r="A823" s="8">
        <v>54061.366139626101</v>
      </c>
      <c r="B823">
        <v>580</v>
      </c>
      <c r="C823" s="130" t="s">
        <v>1166</v>
      </c>
      <c r="D823" s="130">
        <v>580</v>
      </c>
      <c r="E823" s="130" t="s">
        <v>1072</v>
      </c>
      <c r="F823" s="149">
        <f t="shared" si="72"/>
        <v>23.84</v>
      </c>
      <c r="G823" s="130" t="s">
        <v>1074</v>
      </c>
      <c r="H823" s="130">
        <f t="shared" si="73"/>
        <v>2</v>
      </c>
      <c r="I823" s="130" t="s">
        <v>1075</v>
      </c>
      <c r="J823" s="130">
        <f t="shared" si="74"/>
        <v>1</v>
      </c>
      <c r="K823" s="130" t="s">
        <v>1083</v>
      </c>
      <c r="L823" s="130">
        <f t="shared" si="75"/>
        <v>1</v>
      </c>
      <c r="M823" s="130">
        <v>7</v>
      </c>
      <c r="N823" s="130">
        <v>112344.74</v>
      </c>
      <c r="O823" s="3">
        <v>187.18116666666666</v>
      </c>
      <c r="Q823" s="143">
        <f t="shared" si="76"/>
        <v>195.07836571105651</v>
      </c>
      <c r="R823" s="143">
        <f t="shared" si="77"/>
        <v>4.2190136887292784E-2</v>
      </c>
    </row>
    <row r="824" spans="1:18" x14ac:dyDescent="0.35">
      <c r="A824" s="8">
        <v>63550.072249703</v>
      </c>
      <c r="B824">
        <v>580</v>
      </c>
      <c r="C824" s="130" t="s">
        <v>1166</v>
      </c>
      <c r="D824" s="130">
        <v>580</v>
      </c>
      <c r="E824" s="130" t="s">
        <v>1072</v>
      </c>
      <c r="F824" s="149">
        <f t="shared" si="72"/>
        <v>23.84</v>
      </c>
      <c r="G824" s="130" t="s">
        <v>1074</v>
      </c>
      <c r="H824" s="130">
        <f t="shared" si="73"/>
        <v>2</v>
      </c>
      <c r="I824" s="130" t="s">
        <v>1075</v>
      </c>
      <c r="J824" s="130">
        <f t="shared" si="74"/>
        <v>1</v>
      </c>
      <c r="K824" s="130" t="s">
        <v>1083</v>
      </c>
      <c r="L824" s="130">
        <f t="shared" si="75"/>
        <v>1</v>
      </c>
      <c r="M824" s="130">
        <v>7</v>
      </c>
      <c r="N824" s="130">
        <v>113746.34</v>
      </c>
      <c r="O824" s="3">
        <v>189.49878333333334</v>
      </c>
      <c r="Q824" s="143">
        <f t="shared" si="76"/>
        <v>198.17171662261782</v>
      </c>
      <c r="R824" s="143">
        <f t="shared" si="77"/>
        <v>4.5767751838430293E-2</v>
      </c>
    </row>
    <row r="825" spans="1:18" x14ac:dyDescent="0.35">
      <c r="A825" s="8">
        <v>71394.000753582499</v>
      </c>
      <c r="B825">
        <v>580</v>
      </c>
      <c r="C825" s="130" t="s">
        <v>1166</v>
      </c>
      <c r="D825" s="130">
        <v>580</v>
      </c>
      <c r="E825" s="130" t="s">
        <v>1072</v>
      </c>
      <c r="F825" s="149">
        <f t="shared" si="72"/>
        <v>23.84</v>
      </c>
      <c r="G825" s="130" t="s">
        <v>1074</v>
      </c>
      <c r="H825" s="130">
        <f t="shared" si="73"/>
        <v>2</v>
      </c>
      <c r="I825" s="130" t="s">
        <v>1075</v>
      </c>
      <c r="J825" s="130">
        <f t="shared" si="74"/>
        <v>1</v>
      </c>
      <c r="K825" s="130" t="s">
        <v>1083</v>
      </c>
      <c r="L825" s="130">
        <f t="shared" si="75"/>
        <v>1</v>
      </c>
      <c r="M825" s="130">
        <v>7</v>
      </c>
      <c r="N825" s="130">
        <v>114292.02</v>
      </c>
      <c r="O825" s="3">
        <v>190.41673333333333</v>
      </c>
      <c r="Q825" s="143">
        <f t="shared" si="76"/>
        <v>200.72886436291185</v>
      </c>
      <c r="R825" s="143">
        <f t="shared" si="77"/>
        <v>5.4155592573509104E-2</v>
      </c>
    </row>
    <row r="826" spans="1:18" x14ac:dyDescent="0.35">
      <c r="A826" s="8">
        <v>3495.45982983364</v>
      </c>
      <c r="B826">
        <v>580</v>
      </c>
      <c r="C826" s="130" t="s">
        <v>1166</v>
      </c>
      <c r="D826" s="130">
        <v>580</v>
      </c>
      <c r="E826" s="130" t="s">
        <v>1072</v>
      </c>
      <c r="F826" s="149">
        <f t="shared" si="72"/>
        <v>23.84</v>
      </c>
      <c r="G826" s="130" t="s">
        <v>1074</v>
      </c>
      <c r="H826" s="130">
        <f t="shared" si="73"/>
        <v>2</v>
      </c>
      <c r="I826" s="130" t="s">
        <v>1075</v>
      </c>
      <c r="J826" s="130">
        <f t="shared" si="74"/>
        <v>1</v>
      </c>
      <c r="K826" s="130" t="s">
        <v>1084</v>
      </c>
      <c r="L826" s="130">
        <f t="shared" si="75"/>
        <v>0</v>
      </c>
      <c r="M826" s="130">
        <v>7</v>
      </c>
      <c r="N826" s="130">
        <v>104075.08</v>
      </c>
      <c r="O826" s="3">
        <v>173.40635</v>
      </c>
      <c r="Q826" s="143">
        <f t="shared" si="76"/>
        <v>177.82331588886998</v>
      </c>
      <c r="R826" s="143">
        <f t="shared" si="77"/>
        <v>2.5471765531481338E-2</v>
      </c>
    </row>
    <row r="827" spans="1:18" x14ac:dyDescent="0.35">
      <c r="A827" s="8">
        <v>14172.2970393051</v>
      </c>
      <c r="B827">
        <v>580</v>
      </c>
      <c r="C827" s="130" t="s">
        <v>1166</v>
      </c>
      <c r="D827" s="130">
        <v>580</v>
      </c>
      <c r="E827" s="130" t="s">
        <v>1072</v>
      </c>
      <c r="F827" s="149">
        <f t="shared" si="72"/>
        <v>23.84</v>
      </c>
      <c r="G827" s="130" t="s">
        <v>1074</v>
      </c>
      <c r="H827" s="130">
        <f t="shared" si="73"/>
        <v>2</v>
      </c>
      <c r="I827" s="130" t="s">
        <v>1075</v>
      </c>
      <c r="J827" s="130">
        <f t="shared" si="74"/>
        <v>1</v>
      </c>
      <c r="K827" s="130" t="s">
        <v>1084</v>
      </c>
      <c r="L827" s="130">
        <f t="shared" si="75"/>
        <v>0</v>
      </c>
      <c r="M827" s="130">
        <v>7</v>
      </c>
      <c r="N827" s="130">
        <v>106722.95</v>
      </c>
      <c r="O827" s="3">
        <v>177.83278333333334</v>
      </c>
      <c r="Q827" s="143">
        <f t="shared" si="76"/>
        <v>181.30400163583772</v>
      </c>
      <c r="R827" s="143">
        <f t="shared" si="77"/>
        <v>1.9519563476650292E-2</v>
      </c>
    </row>
    <row r="828" spans="1:18" x14ac:dyDescent="0.35">
      <c r="A828" s="8">
        <v>23954.0527728093</v>
      </c>
      <c r="B828">
        <v>580</v>
      </c>
      <c r="C828" s="130" t="s">
        <v>1166</v>
      </c>
      <c r="D828" s="130">
        <v>580</v>
      </c>
      <c r="E828" s="130" t="s">
        <v>1072</v>
      </c>
      <c r="F828" s="149">
        <f t="shared" si="72"/>
        <v>23.84</v>
      </c>
      <c r="G828" s="130" t="s">
        <v>1074</v>
      </c>
      <c r="H828" s="130">
        <f t="shared" si="73"/>
        <v>2</v>
      </c>
      <c r="I828" s="130" t="s">
        <v>1075</v>
      </c>
      <c r="J828" s="130">
        <f t="shared" si="74"/>
        <v>1</v>
      </c>
      <c r="K828" s="130" t="s">
        <v>1084</v>
      </c>
      <c r="L828" s="130">
        <f t="shared" si="75"/>
        <v>0</v>
      </c>
      <c r="M828" s="130">
        <v>7</v>
      </c>
      <c r="N828" s="130">
        <v>107447.58</v>
      </c>
      <c r="O828" s="3">
        <v>179.04740000000001</v>
      </c>
      <c r="Q828" s="143">
        <f t="shared" si="76"/>
        <v>184.49288773515229</v>
      </c>
      <c r="R828" s="143">
        <f t="shared" si="77"/>
        <v>3.0413665516239252E-2</v>
      </c>
    </row>
    <row r="829" spans="1:18" x14ac:dyDescent="0.35">
      <c r="A829" s="8">
        <v>31081.371963744201</v>
      </c>
      <c r="B829">
        <v>580</v>
      </c>
      <c r="C829" s="130" t="s">
        <v>1166</v>
      </c>
      <c r="D829" s="130">
        <v>580</v>
      </c>
      <c r="E829" s="130" t="s">
        <v>1072</v>
      </c>
      <c r="F829" s="149">
        <f t="shared" si="72"/>
        <v>23.84</v>
      </c>
      <c r="G829" s="130" t="s">
        <v>1074</v>
      </c>
      <c r="H829" s="130">
        <f t="shared" si="73"/>
        <v>2</v>
      </c>
      <c r="I829" s="130" t="s">
        <v>1075</v>
      </c>
      <c r="J829" s="130">
        <f t="shared" si="74"/>
        <v>1</v>
      </c>
      <c r="K829" s="130" t="s">
        <v>1084</v>
      </c>
      <c r="L829" s="130">
        <f t="shared" si="75"/>
        <v>0</v>
      </c>
      <c r="M829" s="130">
        <v>7</v>
      </c>
      <c r="N829" s="130">
        <v>110824.31</v>
      </c>
      <c r="O829" s="3">
        <v>184.67166666666665</v>
      </c>
      <c r="Q829" s="143">
        <f t="shared" si="76"/>
        <v>186.81641836835979</v>
      </c>
      <c r="R829" s="143">
        <f t="shared" si="77"/>
        <v>1.1613864435221721E-2</v>
      </c>
    </row>
    <row r="830" spans="1:18" x14ac:dyDescent="0.35">
      <c r="A830" s="8">
        <v>45016.2336447989</v>
      </c>
      <c r="B830">
        <v>580</v>
      </c>
      <c r="C830" s="130" t="s">
        <v>1166</v>
      </c>
      <c r="D830" s="130">
        <v>580</v>
      </c>
      <c r="E830" s="130" t="s">
        <v>1072</v>
      </c>
      <c r="F830" s="149">
        <f t="shared" si="72"/>
        <v>23.84</v>
      </c>
      <c r="G830" s="130" t="s">
        <v>1074</v>
      </c>
      <c r="H830" s="130">
        <f t="shared" si="73"/>
        <v>2</v>
      </c>
      <c r="I830" s="130" t="s">
        <v>1075</v>
      </c>
      <c r="J830" s="130">
        <f t="shared" si="74"/>
        <v>1</v>
      </c>
      <c r="K830" s="130" t="s">
        <v>1084</v>
      </c>
      <c r="L830" s="130">
        <f t="shared" si="75"/>
        <v>0</v>
      </c>
      <c r="M830" s="130">
        <v>7</v>
      </c>
      <c r="N830" s="130">
        <v>110437.01</v>
      </c>
      <c r="O830" s="3">
        <v>184.03038333333333</v>
      </c>
      <c r="Q830" s="143">
        <f t="shared" si="76"/>
        <v>191.35923132763077</v>
      </c>
      <c r="R830" s="143">
        <f t="shared" si="77"/>
        <v>3.9824119591288953E-2</v>
      </c>
    </row>
    <row r="831" spans="1:18" x14ac:dyDescent="0.35">
      <c r="A831" s="8">
        <v>54061.366139626101</v>
      </c>
      <c r="B831">
        <v>580</v>
      </c>
      <c r="C831" s="130" t="s">
        <v>1166</v>
      </c>
      <c r="D831" s="130">
        <v>580</v>
      </c>
      <c r="E831" s="130" t="s">
        <v>1072</v>
      </c>
      <c r="F831" s="149">
        <f t="shared" si="72"/>
        <v>23.84</v>
      </c>
      <c r="G831" s="130" t="s">
        <v>1074</v>
      </c>
      <c r="H831" s="130">
        <f t="shared" si="73"/>
        <v>2</v>
      </c>
      <c r="I831" s="130" t="s">
        <v>1075</v>
      </c>
      <c r="J831" s="130">
        <f t="shared" si="74"/>
        <v>1</v>
      </c>
      <c r="K831" s="130" t="s">
        <v>1084</v>
      </c>
      <c r="L831" s="130">
        <f t="shared" si="75"/>
        <v>0</v>
      </c>
      <c r="M831" s="130">
        <v>7</v>
      </c>
      <c r="N831" s="130">
        <v>111168.73</v>
      </c>
      <c r="O831" s="3">
        <v>185.24328333333332</v>
      </c>
      <c r="Q831" s="143">
        <f t="shared" si="76"/>
        <v>194.30797571105651</v>
      </c>
      <c r="R831" s="143">
        <f t="shared" si="77"/>
        <v>4.893398678003269E-2</v>
      </c>
    </row>
    <row r="832" spans="1:18" x14ac:dyDescent="0.35">
      <c r="A832" s="8">
        <v>63550.072249703</v>
      </c>
      <c r="B832">
        <v>580</v>
      </c>
      <c r="C832" s="130" t="s">
        <v>1166</v>
      </c>
      <c r="D832" s="130">
        <v>580</v>
      </c>
      <c r="E832" s="130" t="s">
        <v>1072</v>
      </c>
      <c r="F832" s="149">
        <f t="shared" si="72"/>
        <v>23.84</v>
      </c>
      <c r="G832" s="130" t="s">
        <v>1074</v>
      </c>
      <c r="H832" s="130">
        <f t="shared" si="73"/>
        <v>2</v>
      </c>
      <c r="I832" s="130" t="s">
        <v>1075</v>
      </c>
      <c r="J832" s="130">
        <f t="shared" si="74"/>
        <v>1</v>
      </c>
      <c r="K832" s="130" t="s">
        <v>1084</v>
      </c>
      <c r="L832" s="130">
        <f t="shared" si="75"/>
        <v>0</v>
      </c>
      <c r="M832" s="130">
        <v>7</v>
      </c>
      <c r="N832" s="130">
        <v>112185.45</v>
      </c>
      <c r="O832" s="3">
        <v>186.92926666666665</v>
      </c>
      <c r="Q832" s="143">
        <f t="shared" si="76"/>
        <v>197.40132662261783</v>
      </c>
      <c r="R832" s="143">
        <f t="shared" si="77"/>
        <v>5.6021510931324681E-2</v>
      </c>
    </row>
    <row r="833" spans="1:18" x14ac:dyDescent="0.35">
      <c r="A833" s="8">
        <v>71394.000753582499</v>
      </c>
      <c r="B833">
        <v>580</v>
      </c>
      <c r="C833" s="130" t="s">
        <v>1166</v>
      </c>
      <c r="D833" s="130">
        <v>580</v>
      </c>
      <c r="E833" s="130" t="s">
        <v>1072</v>
      </c>
      <c r="F833" s="149">
        <f t="shared" si="72"/>
        <v>23.84</v>
      </c>
      <c r="G833" s="130" t="s">
        <v>1074</v>
      </c>
      <c r="H833" s="130">
        <f t="shared" si="73"/>
        <v>2</v>
      </c>
      <c r="I833" s="130" t="s">
        <v>1075</v>
      </c>
      <c r="J833" s="130">
        <f t="shared" si="74"/>
        <v>1</v>
      </c>
      <c r="K833" s="130" t="s">
        <v>1084</v>
      </c>
      <c r="L833" s="130">
        <f t="shared" si="75"/>
        <v>0</v>
      </c>
      <c r="M833" s="130">
        <v>7</v>
      </c>
      <c r="N833" s="130">
        <v>112462.93</v>
      </c>
      <c r="O833" s="3">
        <v>187.4007</v>
      </c>
      <c r="Q833" s="143">
        <f t="shared" si="76"/>
        <v>199.95847436291186</v>
      </c>
      <c r="R833" s="143">
        <f t="shared" si="77"/>
        <v>6.7010285249264667E-2</v>
      </c>
    </row>
    <row r="834" spans="1:18" x14ac:dyDescent="0.35">
      <c r="A834" s="8">
        <v>3495.45982983364</v>
      </c>
      <c r="B834">
        <v>580</v>
      </c>
      <c r="C834" s="130" t="s">
        <v>1166</v>
      </c>
      <c r="D834" s="130">
        <v>580</v>
      </c>
      <c r="E834" s="130" t="s">
        <v>1072</v>
      </c>
      <c r="F834" s="149">
        <f t="shared" si="72"/>
        <v>23.84</v>
      </c>
      <c r="G834" s="130" t="s">
        <v>1074</v>
      </c>
      <c r="H834" s="130">
        <f t="shared" si="73"/>
        <v>2</v>
      </c>
      <c r="I834" s="130" t="s">
        <v>1075</v>
      </c>
      <c r="J834" s="130">
        <f t="shared" si="74"/>
        <v>1</v>
      </c>
      <c r="K834" s="130" t="s">
        <v>1083</v>
      </c>
      <c r="L834" s="130">
        <f t="shared" si="75"/>
        <v>1</v>
      </c>
      <c r="M834" s="130">
        <v>7</v>
      </c>
      <c r="N834" s="130">
        <v>102006.93</v>
      </c>
      <c r="O834" s="3">
        <v>169.98496666666665</v>
      </c>
      <c r="Q834" s="143">
        <f t="shared" si="76"/>
        <v>178.59370588887001</v>
      </c>
      <c r="R834" s="143">
        <f t="shared" si="77"/>
        <v>5.0644121012681786E-2</v>
      </c>
    </row>
    <row r="835" spans="1:18" x14ac:dyDescent="0.35">
      <c r="A835" s="8">
        <v>14172.2970393051</v>
      </c>
      <c r="B835">
        <v>580</v>
      </c>
      <c r="C835" s="130" t="s">
        <v>1166</v>
      </c>
      <c r="D835" s="130">
        <v>580</v>
      </c>
      <c r="E835" s="130" t="s">
        <v>1072</v>
      </c>
      <c r="F835" s="149">
        <f t="shared" ref="F835:F898" si="78">IF(E835="LI01",10,23.84)</f>
        <v>23.84</v>
      </c>
      <c r="G835" s="130" t="s">
        <v>1074</v>
      </c>
      <c r="H835" s="130">
        <f t="shared" ref="H835:H898" si="79">IF(G835="ENT01",1,2)</f>
        <v>2</v>
      </c>
      <c r="I835" s="130" t="s">
        <v>1075</v>
      </c>
      <c r="J835" s="130">
        <f t="shared" ref="J835:J898" si="80">IF(I835="ENV01",1,2)</f>
        <v>1</v>
      </c>
      <c r="K835" s="130" t="s">
        <v>1083</v>
      </c>
      <c r="L835" s="130">
        <f t="shared" ref="L835:L898" si="81">IF(K835="ZVDF01",1,0)</f>
        <v>1</v>
      </c>
      <c r="M835" s="130">
        <v>7</v>
      </c>
      <c r="N835" s="130">
        <v>105625.29</v>
      </c>
      <c r="O835" s="3">
        <v>176.0257</v>
      </c>
      <c r="Q835" s="143">
        <f t="shared" ref="Q835:Q898" si="82">IF(C835="Splitao",((43.828+A835*0.000816+F835*0.605+H835*-5.235+J835*-4.785+L835*3.61+3.146*F835+9.07+54.73)*B835+M835*(494.524+B835*0.00184))/B835,(((25.4755+A835*0.00031+F835*0.2864+H835*-0.5815+J835*-1.7506+L835*0.77039)+3.25*F835+9.07+54.73)*B835+M835*(498.3118+A835*0.001326))/B835)</f>
        <v>182.07439163583771</v>
      </c>
      <c r="R835" s="143">
        <f t="shared" ref="R835:R898" si="83">Q835/O835-1</f>
        <v>3.4362548399681003E-2</v>
      </c>
    </row>
    <row r="836" spans="1:18" x14ac:dyDescent="0.35">
      <c r="A836" s="8">
        <v>23954.0527728093</v>
      </c>
      <c r="B836">
        <v>580</v>
      </c>
      <c r="C836" s="130" t="s">
        <v>1166</v>
      </c>
      <c r="D836" s="130">
        <v>580</v>
      </c>
      <c r="E836" s="130" t="s">
        <v>1072</v>
      </c>
      <c r="F836" s="149">
        <f t="shared" si="78"/>
        <v>23.84</v>
      </c>
      <c r="G836" s="130" t="s">
        <v>1074</v>
      </c>
      <c r="H836" s="130">
        <f t="shared" si="79"/>
        <v>2</v>
      </c>
      <c r="I836" s="130" t="s">
        <v>1075</v>
      </c>
      <c r="J836" s="130">
        <f t="shared" si="80"/>
        <v>1</v>
      </c>
      <c r="K836" s="130" t="s">
        <v>1083</v>
      </c>
      <c r="L836" s="130">
        <f t="shared" si="81"/>
        <v>1</v>
      </c>
      <c r="M836" s="130">
        <v>7</v>
      </c>
      <c r="N836" s="130">
        <v>106579.23</v>
      </c>
      <c r="O836" s="3">
        <v>177.61623333333335</v>
      </c>
      <c r="Q836" s="143">
        <f t="shared" si="82"/>
        <v>185.26327773515229</v>
      </c>
      <c r="R836" s="143">
        <f t="shared" si="83"/>
        <v>4.3053747162105749E-2</v>
      </c>
    </row>
    <row r="837" spans="1:18" x14ac:dyDescent="0.35">
      <c r="A837" s="8">
        <v>31081.371963744201</v>
      </c>
      <c r="B837">
        <v>580</v>
      </c>
      <c r="C837" s="130" t="s">
        <v>1166</v>
      </c>
      <c r="D837" s="130">
        <v>580</v>
      </c>
      <c r="E837" s="130" t="s">
        <v>1072</v>
      </c>
      <c r="F837" s="149">
        <f t="shared" si="78"/>
        <v>23.84</v>
      </c>
      <c r="G837" s="130" t="s">
        <v>1074</v>
      </c>
      <c r="H837" s="130">
        <f t="shared" si="79"/>
        <v>2</v>
      </c>
      <c r="I837" s="130" t="s">
        <v>1075</v>
      </c>
      <c r="J837" s="130">
        <f t="shared" si="80"/>
        <v>1</v>
      </c>
      <c r="K837" s="130" t="s">
        <v>1083</v>
      </c>
      <c r="L837" s="130">
        <f t="shared" si="81"/>
        <v>1</v>
      </c>
      <c r="M837" s="130">
        <v>7</v>
      </c>
      <c r="N837" s="130">
        <v>111253.4</v>
      </c>
      <c r="O837" s="3">
        <v>185.40043333333332</v>
      </c>
      <c r="Q837" s="143">
        <f t="shared" si="82"/>
        <v>187.58680836835981</v>
      </c>
      <c r="R837" s="143">
        <f t="shared" si="83"/>
        <v>1.1792718041254924E-2</v>
      </c>
    </row>
    <row r="838" spans="1:18" x14ac:dyDescent="0.35">
      <c r="A838" s="8">
        <v>45016.2336447989</v>
      </c>
      <c r="B838">
        <v>580</v>
      </c>
      <c r="C838" s="130" t="s">
        <v>1166</v>
      </c>
      <c r="D838" s="130">
        <v>580</v>
      </c>
      <c r="E838" s="130" t="s">
        <v>1072</v>
      </c>
      <c r="F838" s="149">
        <f t="shared" si="78"/>
        <v>23.84</v>
      </c>
      <c r="G838" s="130" t="s">
        <v>1074</v>
      </c>
      <c r="H838" s="130">
        <f t="shared" si="79"/>
        <v>2</v>
      </c>
      <c r="I838" s="130" t="s">
        <v>1075</v>
      </c>
      <c r="J838" s="130">
        <f t="shared" si="80"/>
        <v>1</v>
      </c>
      <c r="K838" s="130" t="s">
        <v>1083</v>
      </c>
      <c r="L838" s="130">
        <f t="shared" si="81"/>
        <v>1</v>
      </c>
      <c r="M838" s="130">
        <v>7</v>
      </c>
      <c r="N838" s="130">
        <v>110960.16</v>
      </c>
      <c r="O838" s="3">
        <v>184.91361666666666</v>
      </c>
      <c r="Q838" s="143">
        <f t="shared" si="82"/>
        <v>192.12962132763082</v>
      </c>
      <c r="R838" s="143">
        <f t="shared" si="83"/>
        <v>3.9023652184425384E-2</v>
      </c>
    </row>
    <row r="839" spans="1:18" x14ac:dyDescent="0.35">
      <c r="A839" s="8">
        <v>54061.366139626101</v>
      </c>
      <c r="B839">
        <v>580</v>
      </c>
      <c r="C839" s="130" t="s">
        <v>1166</v>
      </c>
      <c r="D839" s="130">
        <v>580</v>
      </c>
      <c r="E839" s="130" t="s">
        <v>1072</v>
      </c>
      <c r="F839" s="149">
        <f t="shared" si="78"/>
        <v>23.84</v>
      </c>
      <c r="G839" s="130" t="s">
        <v>1074</v>
      </c>
      <c r="H839" s="130">
        <f t="shared" si="79"/>
        <v>2</v>
      </c>
      <c r="I839" s="130" t="s">
        <v>1075</v>
      </c>
      <c r="J839" s="130">
        <f t="shared" si="80"/>
        <v>1</v>
      </c>
      <c r="K839" s="130" t="s">
        <v>1083</v>
      </c>
      <c r="L839" s="130">
        <f t="shared" si="81"/>
        <v>1</v>
      </c>
      <c r="M839" s="130">
        <v>7</v>
      </c>
      <c r="N839" s="130">
        <v>112323</v>
      </c>
      <c r="O839" s="3">
        <v>187.17481666666666</v>
      </c>
      <c r="Q839" s="143">
        <f t="shared" si="82"/>
        <v>195.07836571105651</v>
      </c>
      <c r="R839" s="143">
        <f t="shared" si="83"/>
        <v>4.2225493712997775E-2</v>
      </c>
    </row>
    <row r="840" spans="1:18" x14ac:dyDescent="0.35">
      <c r="A840" s="8">
        <v>63550.072249703</v>
      </c>
      <c r="B840">
        <v>580</v>
      </c>
      <c r="C840" s="130" t="s">
        <v>1166</v>
      </c>
      <c r="D840" s="130">
        <v>580</v>
      </c>
      <c r="E840" s="130" t="s">
        <v>1072</v>
      </c>
      <c r="F840" s="149">
        <f t="shared" si="78"/>
        <v>23.84</v>
      </c>
      <c r="G840" s="130" t="s">
        <v>1074</v>
      </c>
      <c r="H840" s="130">
        <f t="shared" si="79"/>
        <v>2</v>
      </c>
      <c r="I840" s="130" t="s">
        <v>1075</v>
      </c>
      <c r="J840" s="130">
        <f t="shared" si="80"/>
        <v>1</v>
      </c>
      <c r="K840" s="130" t="s">
        <v>1083</v>
      </c>
      <c r="L840" s="130">
        <f t="shared" si="81"/>
        <v>1</v>
      </c>
      <c r="M840" s="130">
        <v>7</v>
      </c>
      <c r="N840" s="130">
        <v>114115.93</v>
      </c>
      <c r="O840" s="3">
        <v>190.13073333333332</v>
      </c>
      <c r="Q840" s="143">
        <f t="shared" si="82"/>
        <v>198.17171662261782</v>
      </c>
      <c r="R840" s="143">
        <f t="shared" si="83"/>
        <v>4.2291864909536736E-2</v>
      </c>
    </row>
    <row r="841" spans="1:18" x14ac:dyDescent="0.35">
      <c r="A841" s="8">
        <v>71394.000753582499</v>
      </c>
      <c r="B841">
        <v>580</v>
      </c>
      <c r="C841" s="130" t="s">
        <v>1166</v>
      </c>
      <c r="D841" s="130">
        <v>580</v>
      </c>
      <c r="E841" s="130" t="s">
        <v>1072</v>
      </c>
      <c r="F841" s="149">
        <f t="shared" si="78"/>
        <v>23.84</v>
      </c>
      <c r="G841" s="130" t="s">
        <v>1074</v>
      </c>
      <c r="H841" s="130">
        <f t="shared" si="79"/>
        <v>2</v>
      </c>
      <c r="I841" s="130" t="s">
        <v>1075</v>
      </c>
      <c r="J841" s="130">
        <f t="shared" si="80"/>
        <v>1</v>
      </c>
      <c r="K841" s="130" t="s">
        <v>1083</v>
      </c>
      <c r="L841" s="130">
        <f t="shared" si="81"/>
        <v>1</v>
      </c>
      <c r="M841" s="130">
        <v>7</v>
      </c>
      <c r="N841" s="130">
        <v>114771.47</v>
      </c>
      <c r="O841" s="3">
        <v>191.22863333333333</v>
      </c>
      <c r="Q841" s="143">
        <f t="shared" si="82"/>
        <v>200.72886436291185</v>
      </c>
      <c r="R841" s="143">
        <f t="shared" si="83"/>
        <v>4.9679960913690868E-2</v>
      </c>
    </row>
    <row r="842" spans="1:18" x14ac:dyDescent="0.35">
      <c r="A842" s="8">
        <v>3495.45982983364</v>
      </c>
      <c r="B842">
        <v>580</v>
      </c>
      <c r="C842" s="130" t="s">
        <v>1166</v>
      </c>
      <c r="D842" s="130">
        <v>580</v>
      </c>
      <c r="E842" s="130" t="s">
        <v>1072</v>
      </c>
      <c r="F842" s="149">
        <f t="shared" si="78"/>
        <v>23.84</v>
      </c>
      <c r="G842" s="130" t="s">
        <v>1074</v>
      </c>
      <c r="H842" s="130">
        <f t="shared" si="79"/>
        <v>2</v>
      </c>
      <c r="I842" s="130" t="s">
        <v>1075</v>
      </c>
      <c r="J842" s="130">
        <f t="shared" si="80"/>
        <v>1</v>
      </c>
      <c r="K842" s="130" t="s">
        <v>1084</v>
      </c>
      <c r="L842" s="130">
        <f t="shared" si="81"/>
        <v>0</v>
      </c>
      <c r="M842" s="130">
        <v>7</v>
      </c>
      <c r="N842" s="130">
        <v>104112.61</v>
      </c>
      <c r="O842" s="3">
        <v>173.49785</v>
      </c>
      <c r="Q842" s="143">
        <f t="shared" si="82"/>
        <v>177.82331588886998</v>
      </c>
      <c r="R842" s="143">
        <f t="shared" si="83"/>
        <v>2.4930948071517856E-2</v>
      </c>
    </row>
    <row r="843" spans="1:18" x14ac:dyDescent="0.35">
      <c r="A843" s="8">
        <v>14172.2970393051</v>
      </c>
      <c r="B843">
        <v>580</v>
      </c>
      <c r="C843" s="130" t="s">
        <v>1166</v>
      </c>
      <c r="D843" s="130">
        <v>580</v>
      </c>
      <c r="E843" s="130" t="s">
        <v>1072</v>
      </c>
      <c r="F843" s="149">
        <f t="shared" si="78"/>
        <v>23.84</v>
      </c>
      <c r="G843" s="130" t="s">
        <v>1074</v>
      </c>
      <c r="H843" s="130">
        <f t="shared" si="79"/>
        <v>2</v>
      </c>
      <c r="I843" s="130" t="s">
        <v>1075</v>
      </c>
      <c r="J843" s="130">
        <f t="shared" si="80"/>
        <v>1</v>
      </c>
      <c r="K843" s="130" t="s">
        <v>1084</v>
      </c>
      <c r="L843" s="130">
        <f t="shared" si="81"/>
        <v>0</v>
      </c>
      <c r="M843" s="130">
        <v>7</v>
      </c>
      <c r="N843" s="130">
        <v>106778.56</v>
      </c>
      <c r="O843" s="3">
        <v>177.95078333333333</v>
      </c>
      <c r="Q843" s="143">
        <f t="shared" si="82"/>
        <v>181.30400163583772</v>
      </c>
      <c r="R843" s="143">
        <f t="shared" si="83"/>
        <v>1.8843515266933286E-2</v>
      </c>
    </row>
    <row r="844" spans="1:18" x14ac:dyDescent="0.35">
      <c r="A844" s="8">
        <v>23954.0527728093</v>
      </c>
      <c r="B844">
        <v>580</v>
      </c>
      <c r="C844" s="130" t="s">
        <v>1166</v>
      </c>
      <c r="D844" s="130">
        <v>580</v>
      </c>
      <c r="E844" s="130" t="s">
        <v>1072</v>
      </c>
      <c r="F844" s="149">
        <f t="shared" si="78"/>
        <v>23.84</v>
      </c>
      <c r="G844" s="130" t="s">
        <v>1074</v>
      </c>
      <c r="H844" s="130">
        <f t="shared" si="79"/>
        <v>2</v>
      </c>
      <c r="I844" s="130" t="s">
        <v>1075</v>
      </c>
      <c r="J844" s="130">
        <f t="shared" si="80"/>
        <v>1</v>
      </c>
      <c r="K844" s="130" t="s">
        <v>1084</v>
      </c>
      <c r="L844" s="130">
        <f t="shared" si="81"/>
        <v>0</v>
      </c>
      <c r="M844" s="130">
        <v>7</v>
      </c>
      <c r="N844" s="130">
        <v>107442.9</v>
      </c>
      <c r="O844" s="3">
        <v>179.06100000000001</v>
      </c>
      <c r="Q844" s="143">
        <f t="shared" si="82"/>
        <v>184.49288773515229</v>
      </c>
      <c r="R844" s="143">
        <f t="shared" si="83"/>
        <v>3.0335403773866343E-2</v>
      </c>
    </row>
    <row r="845" spans="1:18" x14ac:dyDescent="0.35">
      <c r="A845" s="8">
        <v>31081.371963744201</v>
      </c>
      <c r="B845">
        <v>580</v>
      </c>
      <c r="C845" s="130" t="s">
        <v>1166</v>
      </c>
      <c r="D845" s="130">
        <v>580</v>
      </c>
      <c r="E845" s="130" t="s">
        <v>1072</v>
      </c>
      <c r="F845" s="149">
        <f t="shared" si="78"/>
        <v>23.84</v>
      </c>
      <c r="G845" s="130" t="s">
        <v>1074</v>
      </c>
      <c r="H845" s="130">
        <f t="shared" si="79"/>
        <v>2</v>
      </c>
      <c r="I845" s="130" t="s">
        <v>1075</v>
      </c>
      <c r="J845" s="130">
        <f t="shared" si="80"/>
        <v>1</v>
      </c>
      <c r="K845" s="130" t="s">
        <v>1084</v>
      </c>
      <c r="L845" s="130">
        <f t="shared" si="81"/>
        <v>0</v>
      </c>
      <c r="M845" s="130">
        <v>7</v>
      </c>
      <c r="N845" s="130">
        <v>110817.93</v>
      </c>
      <c r="O845" s="3">
        <v>184.68178333333336</v>
      </c>
      <c r="Q845" s="143">
        <f t="shared" si="82"/>
        <v>186.81641836835979</v>
      </c>
      <c r="R845" s="143">
        <f t="shared" si="83"/>
        <v>1.1558449331050769E-2</v>
      </c>
    </row>
    <row r="846" spans="1:18" x14ac:dyDescent="0.35">
      <c r="A846" s="8">
        <v>45016.2336447989</v>
      </c>
      <c r="B846">
        <v>580</v>
      </c>
      <c r="C846" s="130" t="s">
        <v>1166</v>
      </c>
      <c r="D846" s="130">
        <v>580</v>
      </c>
      <c r="E846" s="130" t="s">
        <v>1072</v>
      </c>
      <c r="F846" s="149">
        <f t="shared" si="78"/>
        <v>23.84</v>
      </c>
      <c r="G846" s="130" t="s">
        <v>1074</v>
      </c>
      <c r="H846" s="130">
        <f t="shared" si="79"/>
        <v>2</v>
      </c>
      <c r="I846" s="130" t="s">
        <v>1075</v>
      </c>
      <c r="J846" s="130">
        <f t="shared" si="80"/>
        <v>1</v>
      </c>
      <c r="K846" s="130" t="s">
        <v>1084</v>
      </c>
      <c r="L846" s="130">
        <f t="shared" si="81"/>
        <v>0</v>
      </c>
      <c r="M846" s="130">
        <v>7</v>
      </c>
      <c r="N846" s="130">
        <v>110380.39</v>
      </c>
      <c r="O846" s="3">
        <v>183.95543333333333</v>
      </c>
      <c r="Q846" s="143">
        <f t="shared" si="82"/>
        <v>191.35923132763077</v>
      </c>
      <c r="R846" s="143">
        <f t="shared" si="83"/>
        <v>4.024778099857218E-2</v>
      </c>
    </row>
    <row r="847" spans="1:18" x14ac:dyDescent="0.35">
      <c r="A847" s="8">
        <v>54061.366139626101</v>
      </c>
      <c r="B847">
        <v>580</v>
      </c>
      <c r="C847" s="130" t="s">
        <v>1166</v>
      </c>
      <c r="D847" s="130">
        <v>580</v>
      </c>
      <c r="E847" s="130" t="s">
        <v>1072</v>
      </c>
      <c r="F847" s="149">
        <f t="shared" si="78"/>
        <v>23.84</v>
      </c>
      <c r="G847" s="130" t="s">
        <v>1074</v>
      </c>
      <c r="H847" s="130">
        <f t="shared" si="79"/>
        <v>2</v>
      </c>
      <c r="I847" s="130" t="s">
        <v>1075</v>
      </c>
      <c r="J847" s="130">
        <f t="shared" si="80"/>
        <v>1</v>
      </c>
      <c r="K847" s="130" t="s">
        <v>1084</v>
      </c>
      <c r="L847" s="130">
        <f t="shared" si="81"/>
        <v>0</v>
      </c>
      <c r="M847" s="130">
        <v>7</v>
      </c>
      <c r="N847" s="130">
        <v>111125.16</v>
      </c>
      <c r="O847" s="3">
        <v>185.19095000000002</v>
      </c>
      <c r="Q847" s="143">
        <f t="shared" si="82"/>
        <v>194.30797571105651</v>
      </c>
      <c r="R847" s="143">
        <f t="shared" si="83"/>
        <v>4.9230406297157137E-2</v>
      </c>
    </row>
    <row r="848" spans="1:18" x14ac:dyDescent="0.35">
      <c r="A848" s="8">
        <v>63550.072249703</v>
      </c>
      <c r="B848">
        <v>580</v>
      </c>
      <c r="C848" s="130" t="s">
        <v>1166</v>
      </c>
      <c r="D848" s="130">
        <v>580</v>
      </c>
      <c r="E848" s="130" t="s">
        <v>1072</v>
      </c>
      <c r="F848" s="149">
        <f t="shared" si="78"/>
        <v>23.84</v>
      </c>
      <c r="G848" s="130" t="s">
        <v>1074</v>
      </c>
      <c r="H848" s="130">
        <f t="shared" si="79"/>
        <v>2</v>
      </c>
      <c r="I848" s="130" t="s">
        <v>1075</v>
      </c>
      <c r="J848" s="130">
        <f t="shared" si="80"/>
        <v>1</v>
      </c>
      <c r="K848" s="130" t="s">
        <v>1084</v>
      </c>
      <c r="L848" s="130">
        <f t="shared" si="81"/>
        <v>0</v>
      </c>
      <c r="M848" s="130">
        <v>7</v>
      </c>
      <c r="N848" s="130">
        <v>112354.65</v>
      </c>
      <c r="O848" s="3">
        <v>187.22076666666669</v>
      </c>
      <c r="Q848" s="143">
        <f t="shared" si="82"/>
        <v>197.40132662261783</v>
      </c>
      <c r="R848" s="143">
        <f t="shared" si="83"/>
        <v>5.4377300858279742E-2</v>
      </c>
    </row>
    <row r="849" spans="1:18" x14ac:dyDescent="0.35">
      <c r="A849" s="8">
        <v>71394.000753582499</v>
      </c>
      <c r="B849">
        <v>580</v>
      </c>
      <c r="C849" s="130" t="s">
        <v>1166</v>
      </c>
      <c r="D849" s="130">
        <v>580</v>
      </c>
      <c r="E849" s="130" t="s">
        <v>1072</v>
      </c>
      <c r="F849" s="149">
        <f t="shared" si="78"/>
        <v>23.84</v>
      </c>
      <c r="G849" s="130" t="s">
        <v>1074</v>
      </c>
      <c r="H849" s="130">
        <f t="shared" si="79"/>
        <v>2</v>
      </c>
      <c r="I849" s="130" t="s">
        <v>1075</v>
      </c>
      <c r="J849" s="130">
        <f t="shared" si="80"/>
        <v>1</v>
      </c>
      <c r="K849" s="130" t="s">
        <v>1084</v>
      </c>
      <c r="L849" s="130">
        <f t="shared" si="81"/>
        <v>0</v>
      </c>
      <c r="M849" s="130">
        <v>7</v>
      </c>
      <c r="N849" s="130">
        <v>112670.98</v>
      </c>
      <c r="O849" s="3">
        <v>187.75545</v>
      </c>
      <c r="Q849" s="143">
        <f t="shared" si="82"/>
        <v>199.95847436291186</v>
      </c>
      <c r="R849" s="143">
        <f t="shared" si="83"/>
        <v>6.4994248438124513E-2</v>
      </c>
    </row>
    <row r="850" spans="1:18" x14ac:dyDescent="0.35">
      <c r="A850" s="8">
        <v>3495.45982983364</v>
      </c>
      <c r="B850">
        <v>580</v>
      </c>
      <c r="C850" s="130" t="s">
        <v>1166</v>
      </c>
      <c r="D850" s="130">
        <v>580</v>
      </c>
      <c r="E850" s="130" t="s">
        <v>1072</v>
      </c>
      <c r="F850" s="149">
        <f t="shared" si="78"/>
        <v>23.84</v>
      </c>
      <c r="G850" s="130" t="s">
        <v>1074</v>
      </c>
      <c r="H850" s="130">
        <f t="shared" si="79"/>
        <v>2</v>
      </c>
      <c r="I850" s="130" t="s">
        <v>1075</v>
      </c>
      <c r="J850" s="130">
        <f t="shared" si="80"/>
        <v>1</v>
      </c>
      <c r="K850" s="130" t="s">
        <v>1083</v>
      </c>
      <c r="L850" s="130">
        <f t="shared" si="81"/>
        <v>1</v>
      </c>
      <c r="M850" s="130">
        <v>7</v>
      </c>
      <c r="N850" s="130">
        <v>102504.78</v>
      </c>
      <c r="O850" s="3">
        <v>170.79883333333333</v>
      </c>
      <c r="Q850" s="143">
        <f t="shared" si="82"/>
        <v>178.59370588887001</v>
      </c>
      <c r="R850" s="143">
        <f t="shared" si="83"/>
        <v>4.5637738873333555E-2</v>
      </c>
    </row>
    <row r="851" spans="1:18" x14ac:dyDescent="0.35">
      <c r="A851" s="8">
        <v>14172.2970393051</v>
      </c>
      <c r="B851">
        <v>580</v>
      </c>
      <c r="C851" s="130" t="s">
        <v>1166</v>
      </c>
      <c r="D851" s="130">
        <v>580</v>
      </c>
      <c r="E851" s="130" t="s">
        <v>1072</v>
      </c>
      <c r="F851" s="149">
        <f t="shared" si="78"/>
        <v>23.84</v>
      </c>
      <c r="G851" s="130" t="s">
        <v>1074</v>
      </c>
      <c r="H851" s="130">
        <f t="shared" si="79"/>
        <v>2</v>
      </c>
      <c r="I851" s="130" t="s">
        <v>1075</v>
      </c>
      <c r="J851" s="130">
        <f t="shared" si="80"/>
        <v>1</v>
      </c>
      <c r="K851" s="130" t="s">
        <v>1083</v>
      </c>
      <c r="L851" s="130">
        <f t="shared" si="81"/>
        <v>1</v>
      </c>
      <c r="M851" s="130">
        <v>7</v>
      </c>
      <c r="N851" s="130">
        <v>105959.53</v>
      </c>
      <c r="O851" s="3">
        <v>176.57240000000002</v>
      </c>
      <c r="Q851" s="143">
        <f t="shared" si="82"/>
        <v>182.07439163583771</v>
      </c>
      <c r="R851" s="143">
        <f t="shared" si="83"/>
        <v>3.1159975374620785E-2</v>
      </c>
    </row>
    <row r="852" spans="1:18" x14ac:dyDescent="0.35">
      <c r="A852" s="8">
        <v>23954.0527728093</v>
      </c>
      <c r="B852">
        <v>580</v>
      </c>
      <c r="C852" s="130" t="s">
        <v>1166</v>
      </c>
      <c r="D852" s="130">
        <v>580</v>
      </c>
      <c r="E852" s="130" t="s">
        <v>1072</v>
      </c>
      <c r="F852" s="149">
        <f t="shared" si="78"/>
        <v>23.84</v>
      </c>
      <c r="G852" s="130" t="s">
        <v>1074</v>
      </c>
      <c r="H852" s="130">
        <f t="shared" si="79"/>
        <v>2</v>
      </c>
      <c r="I852" s="130" t="s">
        <v>1075</v>
      </c>
      <c r="J852" s="130">
        <f t="shared" si="80"/>
        <v>1</v>
      </c>
      <c r="K852" s="130" t="s">
        <v>1083</v>
      </c>
      <c r="L852" s="130">
        <f t="shared" si="81"/>
        <v>1</v>
      </c>
      <c r="M852" s="130">
        <v>7</v>
      </c>
      <c r="N852" s="130">
        <v>107004.53</v>
      </c>
      <c r="O852" s="3">
        <v>178.30951666666667</v>
      </c>
      <c r="Q852" s="143">
        <f t="shared" si="82"/>
        <v>185.26327773515229</v>
      </c>
      <c r="R852" s="143">
        <f t="shared" si="83"/>
        <v>3.8998260992906264E-2</v>
      </c>
    </row>
    <row r="853" spans="1:18" x14ac:dyDescent="0.35">
      <c r="A853" s="8">
        <v>31081.371963744201</v>
      </c>
      <c r="B853">
        <v>580</v>
      </c>
      <c r="C853" s="130" t="s">
        <v>1166</v>
      </c>
      <c r="D853" s="130">
        <v>580</v>
      </c>
      <c r="E853" s="130" t="s">
        <v>1072</v>
      </c>
      <c r="F853" s="149">
        <f t="shared" si="78"/>
        <v>23.84</v>
      </c>
      <c r="G853" s="130" t="s">
        <v>1074</v>
      </c>
      <c r="H853" s="130">
        <f t="shared" si="79"/>
        <v>2</v>
      </c>
      <c r="I853" s="130" t="s">
        <v>1075</v>
      </c>
      <c r="J853" s="130">
        <f t="shared" si="80"/>
        <v>1</v>
      </c>
      <c r="K853" s="130" t="s">
        <v>1083</v>
      </c>
      <c r="L853" s="130">
        <f t="shared" si="81"/>
        <v>1</v>
      </c>
      <c r="M853" s="130">
        <v>7</v>
      </c>
      <c r="N853" s="130">
        <v>111596.7</v>
      </c>
      <c r="O853" s="3">
        <v>185.95921666666666</v>
      </c>
      <c r="Q853" s="143">
        <f t="shared" si="82"/>
        <v>187.58680836835981</v>
      </c>
      <c r="R853" s="143">
        <f t="shared" si="83"/>
        <v>8.7524121195381444E-3</v>
      </c>
    </row>
    <row r="854" spans="1:18" x14ac:dyDescent="0.35">
      <c r="A854" s="8">
        <v>45016.2336447989</v>
      </c>
      <c r="B854">
        <v>580</v>
      </c>
      <c r="C854" s="130" t="s">
        <v>1166</v>
      </c>
      <c r="D854" s="130">
        <v>580</v>
      </c>
      <c r="E854" s="130" t="s">
        <v>1072</v>
      </c>
      <c r="F854" s="149">
        <f t="shared" si="78"/>
        <v>23.84</v>
      </c>
      <c r="G854" s="130" t="s">
        <v>1074</v>
      </c>
      <c r="H854" s="130">
        <f t="shared" si="79"/>
        <v>2</v>
      </c>
      <c r="I854" s="130" t="s">
        <v>1075</v>
      </c>
      <c r="J854" s="130">
        <f t="shared" si="80"/>
        <v>1</v>
      </c>
      <c r="K854" s="130" t="s">
        <v>1083</v>
      </c>
      <c r="L854" s="130">
        <f t="shared" si="81"/>
        <v>1</v>
      </c>
      <c r="M854" s="130">
        <v>7</v>
      </c>
      <c r="N854" s="130">
        <v>111401.66</v>
      </c>
      <c r="O854" s="3">
        <v>185.63156666666666</v>
      </c>
      <c r="Q854" s="143">
        <f t="shared" si="82"/>
        <v>192.12962132763082</v>
      </c>
      <c r="R854" s="143">
        <f t="shared" si="83"/>
        <v>3.5005116735520092E-2</v>
      </c>
    </row>
    <row r="855" spans="1:18" x14ac:dyDescent="0.35">
      <c r="A855" s="8">
        <v>54061.366139626101</v>
      </c>
      <c r="B855">
        <v>580</v>
      </c>
      <c r="C855" s="130" t="s">
        <v>1166</v>
      </c>
      <c r="D855" s="130">
        <v>580</v>
      </c>
      <c r="E855" s="130" t="s">
        <v>1072</v>
      </c>
      <c r="F855" s="149">
        <f t="shared" si="78"/>
        <v>23.84</v>
      </c>
      <c r="G855" s="130" t="s">
        <v>1074</v>
      </c>
      <c r="H855" s="130">
        <f t="shared" si="79"/>
        <v>2</v>
      </c>
      <c r="I855" s="130" t="s">
        <v>1075</v>
      </c>
      <c r="J855" s="130">
        <f t="shared" si="80"/>
        <v>1</v>
      </c>
      <c r="K855" s="130" t="s">
        <v>1083</v>
      </c>
      <c r="L855" s="130">
        <f t="shared" si="81"/>
        <v>1</v>
      </c>
      <c r="M855" s="130">
        <v>7</v>
      </c>
      <c r="N855" s="130">
        <v>112990.22</v>
      </c>
      <c r="O855" s="3">
        <v>188.26143333333334</v>
      </c>
      <c r="Q855" s="143">
        <f t="shared" si="82"/>
        <v>195.07836571105651</v>
      </c>
      <c r="R855" s="143">
        <f t="shared" si="83"/>
        <v>3.6209924980509456E-2</v>
      </c>
    </row>
    <row r="856" spans="1:18" x14ac:dyDescent="0.35">
      <c r="A856" s="8">
        <v>63550.072249703</v>
      </c>
      <c r="B856">
        <v>580</v>
      </c>
      <c r="C856" s="130" t="s">
        <v>1166</v>
      </c>
      <c r="D856" s="130">
        <v>580</v>
      </c>
      <c r="E856" s="130" t="s">
        <v>1072</v>
      </c>
      <c r="F856" s="149">
        <f t="shared" si="78"/>
        <v>23.84</v>
      </c>
      <c r="G856" s="130" t="s">
        <v>1074</v>
      </c>
      <c r="H856" s="130">
        <f t="shared" si="79"/>
        <v>2</v>
      </c>
      <c r="I856" s="130" t="s">
        <v>1075</v>
      </c>
      <c r="J856" s="130">
        <f t="shared" si="80"/>
        <v>1</v>
      </c>
      <c r="K856" s="130" t="s">
        <v>1083</v>
      </c>
      <c r="L856" s="130">
        <f t="shared" si="81"/>
        <v>1</v>
      </c>
      <c r="M856" s="130">
        <v>7</v>
      </c>
      <c r="N856" s="130">
        <v>115039.51</v>
      </c>
      <c r="O856" s="3">
        <v>191.63538333333332</v>
      </c>
      <c r="Q856" s="143">
        <f t="shared" si="82"/>
        <v>198.17171662261782</v>
      </c>
      <c r="R856" s="143">
        <f t="shared" si="83"/>
        <v>3.4108175513261507E-2</v>
      </c>
    </row>
    <row r="857" spans="1:18" x14ac:dyDescent="0.35">
      <c r="A857" s="8">
        <v>71394.000753582499</v>
      </c>
      <c r="B857">
        <v>580</v>
      </c>
      <c r="C857" s="130" t="s">
        <v>1166</v>
      </c>
      <c r="D857" s="130">
        <v>580</v>
      </c>
      <c r="E857" s="130" t="s">
        <v>1072</v>
      </c>
      <c r="F857" s="149">
        <f t="shared" si="78"/>
        <v>23.84</v>
      </c>
      <c r="G857" s="130" t="s">
        <v>1074</v>
      </c>
      <c r="H857" s="130">
        <f t="shared" si="79"/>
        <v>2</v>
      </c>
      <c r="I857" s="130" t="s">
        <v>1075</v>
      </c>
      <c r="J857" s="130">
        <f t="shared" si="80"/>
        <v>1</v>
      </c>
      <c r="K857" s="130" t="s">
        <v>1083</v>
      </c>
      <c r="L857" s="130">
        <f t="shared" si="81"/>
        <v>1</v>
      </c>
      <c r="M857" s="130">
        <v>7</v>
      </c>
      <c r="N857" s="130">
        <v>114934.73</v>
      </c>
      <c r="O857" s="3">
        <v>191.49641666666668</v>
      </c>
      <c r="Q857" s="143">
        <f t="shared" si="82"/>
        <v>200.72886436291185</v>
      </c>
      <c r="R857" s="143">
        <f t="shared" si="83"/>
        <v>4.8212117265441501E-2</v>
      </c>
    </row>
    <row r="858" spans="1:18" x14ac:dyDescent="0.35">
      <c r="A858" s="8">
        <v>3495.45982983364</v>
      </c>
      <c r="B858">
        <v>580</v>
      </c>
      <c r="C858" s="130" t="s">
        <v>1166</v>
      </c>
      <c r="D858" s="130">
        <v>580</v>
      </c>
      <c r="E858" s="130" t="s">
        <v>1072</v>
      </c>
      <c r="F858" s="149">
        <f t="shared" si="78"/>
        <v>23.84</v>
      </c>
      <c r="G858" s="130" t="s">
        <v>1074</v>
      </c>
      <c r="H858" s="130">
        <f t="shared" si="79"/>
        <v>2</v>
      </c>
      <c r="I858" s="130" t="s">
        <v>1075</v>
      </c>
      <c r="J858" s="130">
        <f t="shared" si="80"/>
        <v>1</v>
      </c>
      <c r="K858" s="130" t="s">
        <v>1084</v>
      </c>
      <c r="L858" s="130">
        <f t="shared" si="81"/>
        <v>0</v>
      </c>
      <c r="M858" s="130">
        <v>7</v>
      </c>
      <c r="N858" s="130">
        <v>104546.49</v>
      </c>
      <c r="O858" s="3">
        <v>174.20823333333334</v>
      </c>
      <c r="Q858" s="143">
        <f t="shared" si="82"/>
        <v>177.82331588886998</v>
      </c>
      <c r="R858" s="143">
        <f t="shared" si="83"/>
        <v>2.0751502304827696E-2</v>
      </c>
    </row>
    <row r="859" spans="1:18" x14ac:dyDescent="0.35">
      <c r="A859" s="8">
        <v>14172.2970393051</v>
      </c>
      <c r="B859">
        <v>580</v>
      </c>
      <c r="C859" s="130" t="s">
        <v>1166</v>
      </c>
      <c r="D859" s="130">
        <v>580</v>
      </c>
      <c r="E859" s="130" t="s">
        <v>1072</v>
      </c>
      <c r="F859" s="149">
        <f t="shared" si="78"/>
        <v>23.84</v>
      </c>
      <c r="G859" s="130" t="s">
        <v>1074</v>
      </c>
      <c r="H859" s="130">
        <f t="shared" si="79"/>
        <v>2</v>
      </c>
      <c r="I859" s="130" t="s">
        <v>1075</v>
      </c>
      <c r="J859" s="130">
        <f t="shared" si="80"/>
        <v>1</v>
      </c>
      <c r="K859" s="130" t="s">
        <v>1084</v>
      </c>
      <c r="L859" s="130">
        <f t="shared" si="81"/>
        <v>0</v>
      </c>
      <c r="M859" s="130">
        <v>7</v>
      </c>
      <c r="N859" s="130">
        <v>107087.24</v>
      </c>
      <c r="O859" s="3">
        <v>178.45481666666666</v>
      </c>
      <c r="Q859" s="143">
        <f t="shared" si="82"/>
        <v>181.30400163583772</v>
      </c>
      <c r="R859" s="143">
        <f t="shared" si="83"/>
        <v>1.5965861960974825E-2</v>
      </c>
    </row>
    <row r="860" spans="1:18" x14ac:dyDescent="0.35">
      <c r="A860" s="8">
        <v>23954.0527728093</v>
      </c>
      <c r="B860">
        <v>580</v>
      </c>
      <c r="C860" s="130" t="s">
        <v>1166</v>
      </c>
      <c r="D860" s="130">
        <v>580</v>
      </c>
      <c r="E860" s="130" t="s">
        <v>1072</v>
      </c>
      <c r="F860" s="149">
        <f t="shared" si="78"/>
        <v>23.84</v>
      </c>
      <c r="G860" s="130" t="s">
        <v>1074</v>
      </c>
      <c r="H860" s="130">
        <f t="shared" si="79"/>
        <v>2</v>
      </c>
      <c r="I860" s="130" t="s">
        <v>1075</v>
      </c>
      <c r="J860" s="130">
        <f t="shared" si="80"/>
        <v>1</v>
      </c>
      <c r="K860" s="130" t="s">
        <v>1084</v>
      </c>
      <c r="L860" s="130">
        <f t="shared" si="81"/>
        <v>0</v>
      </c>
      <c r="M860" s="130">
        <v>7</v>
      </c>
      <c r="N860" s="130">
        <v>107764.12</v>
      </c>
      <c r="O860" s="3">
        <v>179.58953333333332</v>
      </c>
      <c r="Q860" s="143">
        <f t="shared" si="82"/>
        <v>184.49288773515229</v>
      </c>
      <c r="R860" s="143">
        <f t="shared" si="83"/>
        <v>2.7303119011495625E-2</v>
      </c>
    </row>
    <row r="861" spans="1:18" x14ac:dyDescent="0.35">
      <c r="A861" s="8">
        <v>31081.371963744201</v>
      </c>
      <c r="B861">
        <v>580</v>
      </c>
      <c r="C861" s="130" t="s">
        <v>1166</v>
      </c>
      <c r="D861" s="130">
        <v>580</v>
      </c>
      <c r="E861" s="130" t="s">
        <v>1072</v>
      </c>
      <c r="F861" s="149">
        <f t="shared" si="78"/>
        <v>23.84</v>
      </c>
      <c r="G861" s="130" t="s">
        <v>1074</v>
      </c>
      <c r="H861" s="130">
        <f t="shared" si="79"/>
        <v>2</v>
      </c>
      <c r="I861" s="130" t="s">
        <v>1075</v>
      </c>
      <c r="J861" s="130">
        <f t="shared" si="80"/>
        <v>1</v>
      </c>
      <c r="K861" s="130" t="s">
        <v>1084</v>
      </c>
      <c r="L861" s="130">
        <f t="shared" si="81"/>
        <v>0</v>
      </c>
      <c r="M861" s="130">
        <v>7</v>
      </c>
      <c r="N861" s="130">
        <v>111076.49</v>
      </c>
      <c r="O861" s="3">
        <v>185.10255000000001</v>
      </c>
      <c r="Q861" s="143">
        <f t="shared" si="82"/>
        <v>186.81641836835979</v>
      </c>
      <c r="R861" s="143">
        <f t="shared" si="83"/>
        <v>9.2590208420131326E-3</v>
      </c>
    </row>
    <row r="862" spans="1:18" x14ac:dyDescent="0.35">
      <c r="A862" s="8">
        <v>45016.2336447989</v>
      </c>
      <c r="B862">
        <v>580</v>
      </c>
      <c r="C862" s="130" t="s">
        <v>1166</v>
      </c>
      <c r="D862" s="130">
        <v>580</v>
      </c>
      <c r="E862" s="130" t="s">
        <v>1072</v>
      </c>
      <c r="F862" s="149">
        <f t="shared" si="78"/>
        <v>23.84</v>
      </c>
      <c r="G862" s="130" t="s">
        <v>1074</v>
      </c>
      <c r="H862" s="130">
        <f t="shared" si="79"/>
        <v>2</v>
      </c>
      <c r="I862" s="130" t="s">
        <v>1075</v>
      </c>
      <c r="J862" s="130">
        <f t="shared" si="80"/>
        <v>1</v>
      </c>
      <c r="K862" s="130" t="s">
        <v>1084</v>
      </c>
      <c r="L862" s="130">
        <f t="shared" si="81"/>
        <v>0</v>
      </c>
      <c r="M862" s="130">
        <v>7</v>
      </c>
      <c r="N862" s="130">
        <v>110656.98</v>
      </c>
      <c r="O862" s="3">
        <v>184.40496666666667</v>
      </c>
      <c r="Q862" s="143">
        <f t="shared" si="82"/>
        <v>191.35923132763077</v>
      </c>
      <c r="R862" s="143">
        <f t="shared" si="83"/>
        <v>3.771191626055681E-2</v>
      </c>
    </row>
    <row r="863" spans="1:18" x14ac:dyDescent="0.35">
      <c r="A863" s="8">
        <v>54061.366139626101</v>
      </c>
      <c r="B863">
        <v>580</v>
      </c>
      <c r="C863" s="130" t="s">
        <v>1166</v>
      </c>
      <c r="D863" s="130">
        <v>580</v>
      </c>
      <c r="E863" s="130" t="s">
        <v>1072</v>
      </c>
      <c r="F863" s="149">
        <f t="shared" si="78"/>
        <v>23.84</v>
      </c>
      <c r="G863" s="130" t="s">
        <v>1074</v>
      </c>
      <c r="H863" s="130">
        <f t="shared" si="79"/>
        <v>2</v>
      </c>
      <c r="I863" s="130" t="s">
        <v>1075</v>
      </c>
      <c r="J863" s="130">
        <f t="shared" si="80"/>
        <v>1</v>
      </c>
      <c r="K863" s="130" t="s">
        <v>1084</v>
      </c>
      <c r="L863" s="130">
        <f t="shared" si="81"/>
        <v>0</v>
      </c>
      <c r="M863" s="130">
        <v>7</v>
      </c>
      <c r="N863" s="130">
        <v>111513.71</v>
      </c>
      <c r="O863" s="3">
        <v>185.82328333333334</v>
      </c>
      <c r="Q863" s="143">
        <f t="shared" si="82"/>
        <v>194.30797571105651</v>
      </c>
      <c r="R863" s="143">
        <f t="shared" si="83"/>
        <v>4.5660006784527418E-2</v>
      </c>
    </row>
    <row r="864" spans="1:18" x14ac:dyDescent="0.35">
      <c r="A864" s="8">
        <v>63550.072249703</v>
      </c>
      <c r="B864">
        <v>580</v>
      </c>
      <c r="C864" s="130" t="s">
        <v>1166</v>
      </c>
      <c r="D864" s="130">
        <v>580</v>
      </c>
      <c r="E864" s="130" t="s">
        <v>1072</v>
      </c>
      <c r="F864" s="149">
        <f t="shared" si="78"/>
        <v>23.84</v>
      </c>
      <c r="G864" s="130" t="s">
        <v>1074</v>
      </c>
      <c r="H864" s="130">
        <f t="shared" si="79"/>
        <v>2</v>
      </c>
      <c r="I864" s="130" t="s">
        <v>1075</v>
      </c>
      <c r="J864" s="130">
        <f t="shared" si="80"/>
        <v>1</v>
      </c>
      <c r="K864" s="130" t="s">
        <v>1084</v>
      </c>
      <c r="L864" s="130">
        <f t="shared" si="81"/>
        <v>0</v>
      </c>
      <c r="M864" s="130">
        <v>7</v>
      </c>
      <c r="N864" s="130">
        <v>112876.38</v>
      </c>
      <c r="O864" s="3">
        <v>188.06911666666667</v>
      </c>
      <c r="Q864" s="143">
        <f t="shared" si="82"/>
        <v>197.40132662261783</v>
      </c>
      <c r="R864" s="143">
        <f t="shared" si="83"/>
        <v>4.9621171840199318E-2</v>
      </c>
    </row>
    <row r="865" spans="1:18" x14ac:dyDescent="0.35">
      <c r="A865" s="8">
        <v>71394.000753582499</v>
      </c>
      <c r="B865">
        <v>580</v>
      </c>
      <c r="C865" s="130" t="s">
        <v>1166</v>
      </c>
      <c r="D865" s="130">
        <v>580</v>
      </c>
      <c r="E865" s="130" t="s">
        <v>1072</v>
      </c>
      <c r="F865" s="149">
        <f t="shared" si="78"/>
        <v>23.84</v>
      </c>
      <c r="G865" s="130" t="s">
        <v>1074</v>
      </c>
      <c r="H865" s="130">
        <f t="shared" si="79"/>
        <v>2</v>
      </c>
      <c r="I865" s="130" t="s">
        <v>1075</v>
      </c>
      <c r="J865" s="130">
        <f t="shared" si="80"/>
        <v>1</v>
      </c>
      <c r="K865" s="130" t="s">
        <v>1084</v>
      </c>
      <c r="L865" s="130">
        <f t="shared" si="81"/>
        <v>0</v>
      </c>
      <c r="M865" s="130">
        <v>7</v>
      </c>
      <c r="N865" s="130">
        <v>112735.26</v>
      </c>
      <c r="O865" s="3">
        <v>187.86068333333333</v>
      </c>
      <c r="Q865" s="143">
        <f t="shared" si="82"/>
        <v>199.95847436291186</v>
      </c>
      <c r="R865" s="143">
        <f t="shared" si="83"/>
        <v>6.439767393006135E-2</v>
      </c>
    </row>
    <row r="866" spans="1:18" x14ac:dyDescent="0.35">
      <c r="A866" s="8">
        <v>3495.45982983364</v>
      </c>
      <c r="B866">
        <v>580</v>
      </c>
      <c r="C866" s="130" t="s">
        <v>1166</v>
      </c>
      <c r="D866" s="130">
        <v>580</v>
      </c>
      <c r="E866" s="130" t="s">
        <v>1072</v>
      </c>
      <c r="F866" s="149">
        <f t="shared" si="78"/>
        <v>23.84</v>
      </c>
      <c r="G866" s="130" t="s">
        <v>1074</v>
      </c>
      <c r="H866" s="130">
        <f t="shared" si="79"/>
        <v>2</v>
      </c>
      <c r="I866" s="130" t="s">
        <v>1075</v>
      </c>
      <c r="J866" s="130">
        <f t="shared" si="80"/>
        <v>1</v>
      </c>
      <c r="K866" s="130" t="s">
        <v>1083</v>
      </c>
      <c r="L866" s="130">
        <f t="shared" si="81"/>
        <v>1</v>
      </c>
      <c r="M866" s="130">
        <v>7</v>
      </c>
      <c r="N866" s="130">
        <v>103114.94</v>
      </c>
      <c r="O866" s="3">
        <v>171.79703333333333</v>
      </c>
      <c r="Q866" s="143">
        <f t="shared" si="82"/>
        <v>178.59370588887001</v>
      </c>
      <c r="R866" s="143">
        <f t="shared" si="83"/>
        <v>3.956222307022772E-2</v>
      </c>
    </row>
    <row r="867" spans="1:18" x14ac:dyDescent="0.35">
      <c r="A867" s="8">
        <v>14172.2970393051</v>
      </c>
      <c r="B867">
        <v>580</v>
      </c>
      <c r="C867" s="130" t="s">
        <v>1166</v>
      </c>
      <c r="D867" s="130">
        <v>580</v>
      </c>
      <c r="E867" s="130" t="s">
        <v>1072</v>
      </c>
      <c r="F867" s="149">
        <f t="shared" si="78"/>
        <v>23.84</v>
      </c>
      <c r="G867" s="130" t="s">
        <v>1074</v>
      </c>
      <c r="H867" s="130">
        <f t="shared" si="79"/>
        <v>2</v>
      </c>
      <c r="I867" s="130" t="s">
        <v>1075</v>
      </c>
      <c r="J867" s="130">
        <f t="shared" si="80"/>
        <v>1</v>
      </c>
      <c r="K867" s="130" t="s">
        <v>1083</v>
      </c>
      <c r="L867" s="130">
        <f t="shared" si="81"/>
        <v>1</v>
      </c>
      <c r="M867" s="130">
        <v>7</v>
      </c>
      <c r="N867" s="130">
        <v>106409.09</v>
      </c>
      <c r="O867" s="3">
        <v>177.30646666666667</v>
      </c>
      <c r="Q867" s="143">
        <f t="shared" si="82"/>
        <v>182.07439163583771</v>
      </c>
      <c r="R867" s="143">
        <f t="shared" si="83"/>
        <v>2.6890869006682472E-2</v>
      </c>
    </row>
    <row r="868" spans="1:18" x14ac:dyDescent="0.35">
      <c r="A868" s="8">
        <v>23954.0527728093</v>
      </c>
      <c r="B868">
        <v>580</v>
      </c>
      <c r="C868" s="130" t="s">
        <v>1166</v>
      </c>
      <c r="D868" s="130">
        <v>580</v>
      </c>
      <c r="E868" s="130" t="s">
        <v>1072</v>
      </c>
      <c r="F868" s="149">
        <f t="shared" si="78"/>
        <v>23.84</v>
      </c>
      <c r="G868" s="130" t="s">
        <v>1074</v>
      </c>
      <c r="H868" s="130">
        <f t="shared" si="79"/>
        <v>2</v>
      </c>
      <c r="I868" s="130" t="s">
        <v>1075</v>
      </c>
      <c r="J868" s="130">
        <f t="shared" si="80"/>
        <v>1</v>
      </c>
      <c r="K868" s="130" t="s">
        <v>1083</v>
      </c>
      <c r="L868" s="130">
        <f t="shared" si="81"/>
        <v>1</v>
      </c>
      <c r="M868" s="130">
        <v>7</v>
      </c>
      <c r="N868" s="130">
        <v>107417.58</v>
      </c>
      <c r="O868" s="3">
        <v>178.98245</v>
      </c>
      <c r="Q868" s="143">
        <f t="shared" si="82"/>
        <v>185.26327773515229</v>
      </c>
      <c r="R868" s="143">
        <f t="shared" si="83"/>
        <v>3.5091863672400692E-2</v>
      </c>
    </row>
    <row r="869" spans="1:18" x14ac:dyDescent="0.35">
      <c r="A869" s="8">
        <v>31081.371963744201</v>
      </c>
      <c r="B869">
        <v>580</v>
      </c>
      <c r="C869" s="130" t="s">
        <v>1166</v>
      </c>
      <c r="D869" s="130">
        <v>580</v>
      </c>
      <c r="E869" s="130" t="s">
        <v>1072</v>
      </c>
      <c r="F869" s="149">
        <f t="shared" si="78"/>
        <v>23.84</v>
      </c>
      <c r="G869" s="130" t="s">
        <v>1074</v>
      </c>
      <c r="H869" s="130">
        <f t="shared" si="79"/>
        <v>2</v>
      </c>
      <c r="I869" s="130" t="s">
        <v>1075</v>
      </c>
      <c r="J869" s="130">
        <f t="shared" si="80"/>
        <v>1</v>
      </c>
      <c r="K869" s="130" t="s">
        <v>1083</v>
      </c>
      <c r="L869" s="130">
        <f t="shared" si="81"/>
        <v>1</v>
      </c>
      <c r="M869" s="130">
        <v>7</v>
      </c>
      <c r="N869" s="130">
        <v>111810.8</v>
      </c>
      <c r="O869" s="3">
        <v>186.30448333333334</v>
      </c>
      <c r="Q869" s="143">
        <f t="shared" si="82"/>
        <v>187.58680836835981</v>
      </c>
      <c r="R869" s="143">
        <f t="shared" si="83"/>
        <v>6.8829531747347517E-3</v>
      </c>
    </row>
    <row r="870" spans="1:18" x14ac:dyDescent="0.35">
      <c r="A870" s="8">
        <v>45016.2336447989</v>
      </c>
      <c r="B870">
        <v>580</v>
      </c>
      <c r="C870" s="130" t="s">
        <v>1166</v>
      </c>
      <c r="D870" s="130">
        <v>580</v>
      </c>
      <c r="E870" s="130" t="s">
        <v>1072</v>
      </c>
      <c r="F870" s="149">
        <f t="shared" si="78"/>
        <v>23.84</v>
      </c>
      <c r="G870" s="130" t="s">
        <v>1074</v>
      </c>
      <c r="H870" s="130">
        <f t="shared" si="79"/>
        <v>2</v>
      </c>
      <c r="I870" s="130" t="s">
        <v>1075</v>
      </c>
      <c r="J870" s="130">
        <f t="shared" si="80"/>
        <v>1</v>
      </c>
      <c r="K870" s="130" t="s">
        <v>1083</v>
      </c>
      <c r="L870" s="130">
        <f t="shared" si="81"/>
        <v>1</v>
      </c>
      <c r="M870" s="130">
        <v>7</v>
      </c>
      <c r="N870" s="130">
        <v>111728.34</v>
      </c>
      <c r="O870" s="3">
        <v>186.15976666666666</v>
      </c>
      <c r="Q870" s="143">
        <f t="shared" si="82"/>
        <v>192.12962132763082</v>
      </c>
      <c r="R870" s="143">
        <f t="shared" si="83"/>
        <v>3.2068447269025802E-2</v>
      </c>
    </row>
    <row r="871" spans="1:18" x14ac:dyDescent="0.35">
      <c r="A871" s="8">
        <v>54061.366139626101</v>
      </c>
      <c r="B871">
        <v>580</v>
      </c>
      <c r="C871" s="130" t="s">
        <v>1166</v>
      </c>
      <c r="D871" s="130">
        <v>580</v>
      </c>
      <c r="E871" s="130" t="s">
        <v>1072</v>
      </c>
      <c r="F871" s="149">
        <f t="shared" si="78"/>
        <v>23.84</v>
      </c>
      <c r="G871" s="130" t="s">
        <v>1074</v>
      </c>
      <c r="H871" s="130">
        <f t="shared" si="79"/>
        <v>2</v>
      </c>
      <c r="I871" s="130" t="s">
        <v>1075</v>
      </c>
      <c r="J871" s="130">
        <f t="shared" si="80"/>
        <v>1</v>
      </c>
      <c r="K871" s="130" t="s">
        <v>1083</v>
      </c>
      <c r="L871" s="130">
        <f t="shared" si="81"/>
        <v>1</v>
      </c>
      <c r="M871" s="130">
        <v>7</v>
      </c>
      <c r="N871" s="130">
        <v>113070.69</v>
      </c>
      <c r="O871" s="3">
        <v>188.39091666666667</v>
      </c>
      <c r="Q871" s="143">
        <f t="shared" si="82"/>
        <v>195.07836571105651</v>
      </c>
      <c r="R871" s="143">
        <f t="shared" si="83"/>
        <v>3.5497725488657261E-2</v>
      </c>
    </row>
    <row r="872" spans="1:18" x14ac:dyDescent="0.35">
      <c r="A872" s="8">
        <v>63550.072249703</v>
      </c>
      <c r="B872">
        <v>580</v>
      </c>
      <c r="C872" s="130" t="s">
        <v>1166</v>
      </c>
      <c r="D872" s="130">
        <v>580</v>
      </c>
      <c r="E872" s="130" t="s">
        <v>1072</v>
      </c>
      <c r="F872" s="149">
        <f t="shared" si="78"/>
        <v>23.84</v>
      </c>
      <c r="G872" s="130" t="s">
        <v>1074</v>
      </c>
      <c r="H872" s="130">
        <f t="shared" si="79"/>
        <v>2</v>
      </c>
      <c r="I872" s="130" t="s">
        <v>1075</v>
      </c>
      <c r="J872" s="130">
        <f t="shared" si="80"/>
        <v>1</v>
      </c>
      <c r="K872" s="130" t="s">
        <v>1083</v>
      </c>
      <c r="L872" s="130">
        <f t="shared" si="81"/>
        <v>1</v>
      </c>
      <c r="M872" s="130">
        <v>7</v>
      </c>
      <c r="N872" s="130">
        <v>114446.82</v>
      </c>
      <c r="O872" s="3">
        <v>190.66818333333333</v>
      </c>
      <c r="Q872" s="143">
        <f t="shared" si="82"/>
        <v>198.17171662261782</v>
      </c>
      <c r="R872" s="143">
        <f t="shared" si="83"/>
        <v>3.9353882530922979E-2</v>
      </c>
    </row>
    <row r="873" spans="1:18" x14ac:dyDescent="0.35">
      <c r="A873" s="8">
        <v>71394.000753582499</v>
      </c>
      <c r="B873">
        <v>580</v>
      </c>
      <c r="C873" s="130" t="s">
        <v>1166</v>
      </c>
      <c r="D873" s="130">
        <v>580</v>
      </c>
      <c r="E873" s="130" t="s">
        <v>1072</v>
      </c>
      <c r="F873" s="149">
        <f t="shared" si="78"/>
        <v>23.84</v>
      </c>
      <c r="G873" s="130" t="s">
        <v>1074</v>
      </c>
      <c r="H873" s="130">
        <f t="shared" si="79"/>
        <v>2</v>
      </c>
      <c r="I873" s="130" t="s">
        <v>1075</v>
      </c>
      <c r="J873" s="130">
        <f t="shared" si="80"/>
        <v>1</v>
      </c>
      <c r="K873" s="130" t="s">
        <v>1083</v>
      </c>
      <c r="L873" s="130">
        <f t="shared" si="81"/>
        <v>1</v>
      </c>
      <c r="M873" s="130">
        <v>7</v>
      </c>
      <c r="N873" s="130">
        <v>114772.47</v>
      </c>
      <c r="O873" s="3">
        <v>191.22928333333334</v>
      </c>
      <c r="Q873" s="143">
        <f t="shared" si="82"/>
        <v>200.72886436291185</v>
      </c>
      <c r="R873" s="143">
        <f t="shared" si="83"/>
        <v>4.9676392987467954E-2</v>
      </c>
    </row>
    <row r="874" spans="1:18" x14ac:dyDescent="0.35">
      <c r="A874" s="8">
        <v>3495.45982983364</v>
      </c>
      <c r="B874">
        <v>580</v>
      </c>
      <c r="C874" s="130" t="s">
        <v>1166</v>
      </c>
      <c r="D874" s="130">
        <v>580</v>
      </c>
      <c r="E874" s="130" t="s">
        <v>1072</v>
      </c>
      <c r="F874" s="149">
        <f t="shared" si="78"/>
        <v>23.84</v>
      </c>
      <c r="G874" s="130" t="s">
        <v>1074</v>
      </c>
      <c r="H874" s="130">
        <f t="shared" si="79"/>
        <v>2</v>
      </c>
      <c r="I874" s="130" t="s">
        <v>1075</v>
      </c>
      <c r="J874" s="130">
        <f t="shared" si="80"/>
        <v>1</v>
      </c>
      <c r="K874" s="130" t="s">
        <v>1084</v>
      </c>
      <c r="L874" s="130">
        <f t="shared" si="81"/>
        <v>0</v>
      </c>
      <c r="M874" s="130">
        <v>7</v>
      </c>
      <c r="N874" s="130">
        <v>105141.75</v>
      </c>
      <c r="O874" s="3">
        <v>175.19395</v>
      </c>
      <c r="Q874" s="143">
        <f t="shared" si="82"/>
        <v>177.82331588886998</v>
      </c>
      <c r="R874" s="143">
        <f t="shared" si="83"/>
        <v>1.5008314435914993E-2</v>
      </c>
    </row>
    <row r="875" spans="1:18" x14ac:dyDescent="0.35">
      <c r="A875" s="8">
        <v>14172.2970393051</v>
      </c>
      <c r="B875">
        <v>580</v>
      </c>
      <c r="C875" s="130" t="s">
        <v>1166</v>
      </c>
      <c r="D875" s="130">
        <v>580</v>
      </c>
      <c r="E875" s="130" t="s">
        <v>1072</v>
      </c>
      <c r="F875" s="149">
        <f t="shared" si="78"/>
        <v>23.84</v>
      </c>
      <c r="G875" s="130" t="s">
        <v>1074</v>
      </c>
      <c r="H875" s="130">
        <f t="shared" si="79"/>
        <v>2</v>
      </c>
      <c r="I875" s="130" t="s">
        <v>1075</v>
      </c>
      <c r="J875" s="130">
        <f t="shared" si="80"/>
        <v>1</v>
      </c>
      <c r="K875" s="130" t="s">
        <v>1084</v>
      </c>
      <c r="L875" s="130">
        <f t="shared" si="81"/>
        <v>0</v>
      </c>
      <c r="M875" s="130">
        <v>7</v>
      </c>
      <c r="N875" s="130">
        <v>107456.22</v>
      </c>
      <c r="O875" s="3">
        <v>179.06465</v>
      </c>
      <c r="Q875" s="143">
        <f t="shared" si="82"/>
        <v>181.30400163583772</v>
      </c>
      <c r="R875" s="143">
        <f t="shared" si="83"/>
        <v>1.2505827564724292E-2</v>
      </c>
    </row>
    <row r="876" spans="1:18" x14ac:dyDescent="0.35">
      <c r="A876" s="8">
        <v>23954.0527728093</v>
      </c>
      <c r="B876">
        <v>580</v>
      </c>
      <c r="C876" s="130" t="s">
        <v>1166</v>
      </c>
      <c r="D876" s="130">
        <v>580</v>
      </c>
      <c r="E876" s="130" t="s">
        <v>1072</v>
      </c>
      <c r="F876" s="149">
        <f t="shared" si="78"/>
        <v>23.84</v>
      </c>
      <c r="G876" s="130" t="s">
        <v>1074</v>
      </c>
      <c r="H876" s="130">
        <f t="shared" si="79"/>
        <v>2</v>
      </c>
      <c r="I876" s="130" t="s">
        <v>1075</v>
      </c>
      <c r="J876" s="130">
        <f t="shared" si="80"/>
        <v>1</v>
      </c>
      <c r="K876" s="130" t="s">
        <v>1084</v>
      </c>
      <c r="L876" s="130">
        <f t="shared" si="81"/>
        <v>0</v>
      </c>
      <c r="M876" s="130">
        <v>7</v>
      </c>
      <c r="N876" s="130">
        <v>108157.88</v>
      </c>
      <c r="O876" s="3">
        <v>180.23061666666666</v>
      </c>
      <c r="Q876" s="143">
        <f t="shared" si="82"/>
        <v>184.49288773515229</v>
      </c>
      <c r="R876" s="143">
        <f t="shared" si="83"/>
        <v>2.364898454721831E-2</v>
      </c>
    </row>
    <row r="877" spans="1:18" x14ac:dyDescent="0.35">
      <c r="A877" s="8">
        <v>31081.371963744201</v>
      </c>
      <c r="B877">
        <v>580</v>
      </c>
      <c r="C877" s="130" t="s">
        <v>1166</v>
      </c>
      <c r="D877" s="130">
        <v>580</v>
      </c>
      <c r="E877" s="130" t="s">
        <v>1072</v>
      </c>
      <c r="F877" s="149">
        <f t="shared" si="78"/>
        <v>23.84</v>
      </c>
      <c r="G877" s="130" t="s">
        <v>1074</v>
      </c>
      <c r="H877" s="130">
        <f t="shared" si="79"/>
        <v>2</v>
      </c>
      <c r="I877" s="130" t="s">
        <v>1075</v>
      </c>
      <c r="J877" s="130">
        <f t="shared" si="80"/>
        <v>1</v>
      </c>
      <c r="K877" s="130" t="s">
        <v>1084</v>
      </c>
      <c r="L877" s="130">
        <f t="shared" si="81"/>
        <v>0</v>
      </c>
      <c r="M877" s="130">
        <v>7</v>
      </c>
      <c r="N877" s="130">
        <v>111330.87</v>
      </c>
      <c r="O877" s="3">
        <v>185.51335</v>
      </c>
      <c r="Q877" s="143">
        <f t="shared" si="82"/>
        <v>186.81641836835979</v>
      </c>
      <c r="R877" s="143">
        <f t="shared" si="83"/>
        <v>7.0241218131190664E-3</v>
      </c>
    </row>
    <row r="878" spans="1:18" x14ac:dyDescent="0.35">
      <c r="A878" s="8">
        <v>45016.2336447989</v>
      </c>
      <c r="B878">
        <v>580</v>
      </c>
      <c r="C878" s="130" t="s">
        <v>1166</v>
      </c>
      <c r="D878" s="130">
        <v>580</v>
      </c>
      <c r="E878" s="130" t="s">
        <v>1072</v>
      </c>
      <c r="F878" s="149">
        <f t="shared" si="78"/>
        <v>23.84</v>
      </c>
      <c r="G878" s="130" t="s">
        <v>1074</v>
      </c>
      <c r="H878" s="130">
        <f t="shared" si="79"/>
        <v>2</v>
      </c>
      <c r="I878" s="130" t="s">
        <v>1075</v>
      </c>
      <c r="J878" s="130">
        <f t="shared" si="80"/>
        <v>1</v>
      </c>
      <c r="K878" s="130" t="s">
        <v>1084</v>
      </c>
      <c r="L878" s="130">
        <f t="shared" si="81"/>
        <v>0</v>
      </c>
      <c r="M878" s="130">
        <v>7</v>
      </c>
      <c r="N878" s="130">
        <v>110944.44</v>
      </c>
      <c r="O878" s="3">
        <v>184.87191666666666</v>
      </c>
      <c r="Q878" s="143">
        <f t="shared" si="82"/>
        <v>191.35923132763077</v>
      </c>
      <c r="R878" s="143">
        <f t="shared" si="83"/>
        <v>3.5090860623580022E-2</v>
      </c>
    </row>
    <row r="879" spans="1:18" x14ac:dyDescent="0.35">
      <c r="A879" s="8">
        <v>54061.366139626101</v>
      </c>
      <c r="B879">
        <v>580</v>
      </c>
      <c r="C879" s="130" t="s">
        <v>1166</v>
      </c>
      <c r="D879" s="130">
        <v>580</v>
      </c>
      <c r="E879" s="130" t="s">
        <v>1072</v>
      </c>
      <c r="F879" s="149">
        <f t="shared" si="78"/>
        <v>23.84</v>
      </c>
      <c r="G879" s="130" t="s">
        <v>1074</v>
      </c>
      <c r="H879" s="130">
        <f t="shared" si="79"/>
        <v>2</v>
      </c>
      <c r="I879" s="130" t="s">
        <v>1075</v>
      </c>
      <c r="J879" s="130">
        <f t="shared" si="80"/>
        <v>1</v>
      </c>
      <c r="K879" s="130" t="s">
        <v>1084</v>
      </c>
      <c r="L879" s="130">
        <f t="shared" si="81"/>
        <v>0</v>
      </c>
      <c r="M879" s="130">
        <v>7</v>
      </c>
      <c r="N879" s="130">
        <v>111685.43</v>
      </c>
      <c r="O879" s="3">
        <v>186.10246666666666</v>
      </c>
      <c r="Q879" s="143">
        <f t="shared" si="82"/>
        <v>194.30797571105651</v>
      </c>
      <c r="R879" s="143">
        <f t="shared" si="83"/>
        <v>4.4091350272573049E-2</v>
      </c>
    </row>
    <row r="880" spans="1:18" x14ac:dyDescent="0.35">
      <c r="A880" s="8">
        <v>63550.072249703</v>
      </c>
      <c r="B880">
        <v>580</v>
      </c>
      <c r="C880" s="130" t="s">
        <v>1166</v>
      </c>
      <c r="D880" s="130">
        <v>580</v>
      </c>
      <c r="E880" s="130" t="s">
        <v>1072</v>
      </c>
      <c r="F880" s="149">
        <f t="shared" si="78"/>
        <v>23.84</v>
      </c>
      <c r="G880" s="130" t="s">
        <v>1074</v>
      </c>
      <c r="H880" s="130">
        <f t="shared" si="79"/>
        <v>2</v>
      </c>
      <c r="I880" s="130" t="s">
        <v>1075</v>
      </c>
      <c r="J880" s="130">
        <f t="shared" si="80"/>
        <v>1</v>
      </c>
      <c r="K880" s="130" t="s">
        <v>1084</v>
      </c>
      <c r="L880" s="130">
        <f t="shared" si="81"/>
        <v>0</v>
      </c>
      <c r="M880" s="130">
        <v>7</v>
      </c>
      <c r="N880" s="130">
        <v>112557.63</v>
      </c>
      <c r="O880" s="3">
        <v>187.55225000000002</v>
      </c>
      <c r="Q880" s="143">
        <f t="shared" si="82"/>
        <v>197.40132662261783</v>
      </c>
      <c r="R880" s="143">
        <f t="shared" si="83"/>
        <v>5.2513774815379888E-2</v>
      </c>
    </row>
    <row r="881" spans="1:18" x14ac:dyDescent="0.35">
      <c r="A881" s="8">
        <v>71394.000753582499</v>
      </c>
      <c r="B881">
        <v>580</v>
      </c>
      <c r="C881" s="130" t="s">
        <v>1166</v>
      </c>
      <c r="D881" s="130">
        <v>580</v>
      </c>
      <c r="E881" s="130" t="s">
        <v>1072</v>
      </c>
      <c r="F881" s="149">
        <f t="shared" si="78"/>
        <v>23.84</v>
      </c>
      <c r="G881" s="130" t="s">
        <v>1074</v>
      </c>
      <c r="H881" s="130">
        <f t="shared" si="79"/>
        <v>2</v>
      </c>
      <c r="I881" s="130" t="s">
        <v>1075</v>
      </c>
      <c r="J881" s="130">
        <f t="shared" si="80"/>
        <v>1</v>
      </c>
      <c r="K881" s="130" t="s">
        <v>1084</v>
      </c>
      <c r="L881" s="130">
        <f t="shared" si="81"/>
        <v>0</v>
      </c>
      <c r="M881" s="130">
        <v>7</v>
      </c>
      <c r="N881" s="130">
        <v>112664.45</v>
      </c>
      <c r="O881" s="3">
        <v>187.74464999999998</v>
      </c>
      <c r="Q881" s="143">
        <f t="shared" si="82"/>
        <v>199.95847436291186</v>
      </c>
      <c r="R881" s="143">
        <f t="shared" si="83"/>
        <v>6.5055512169917451E-2</v>
      </c>
    </row>
    <row r="882" spans="1:18" x14ac:dyDescent="0.35">
      <c r="A882" s="8">
        <v>3495.45982983364</v>
      </c>
      <c r="B882">
        <v>580</v>
      </c>
      <c r="C882" s="130" t="s">
        <v>1166</v>
      </c>
      <c r="D882" s="130">
        <v>580</v>
      </c>
      <c r="E882" s="130" t="s">
        <v>1072</v>
      </c>
      <c r="F882" s="149">
        <f t="shared" si="78"/>
        <v>23.84</v>
      </c>
      <c r="G882" s="130" t="s">
        <v>1074</v>
      </c>
      <c r="H882" s="130">
        <f t="shared" si="79"/>
        <v>2</v>
      </c>
      <c r="I882" s="130" t="s">
        <v>1075</v>
      </c>
      <c r="J882" s="130">
        <f t="shared" si="80"/>
        <v>1</v>
      </c>
      <c r="K882" s="130" t="s">
        <v>1083</v>
      </c>
      <c r="L882" s="130">
        <f t="shared" si="81"/>
        <v>1</v>
      </c>
      <c r="M882" s="130">
        <v>7</v>
      </c>
      <c r="N882" s="130">
        <v>102942.99</v>
      </c>
      <c r="O882" s="3">
        <v>171.51560000000001</v>
      </c>
      <c r="Q882" s="143">
        <f t="shared" si="82"/>
        <v>178.59370588887001</v>
      </c>
      <c r="R882" s="143">
        <f t="shared" si="83"/>
        <v>4.1268000630088508E-2</v>
      </c>
    </row>
    <row r="883" spans="1:18" x14ac:dyDescent="0.35">
      <c r="A883" s="8">
        <v>14172.2970393051</v>
      </c>
      <c r="B883">
        <v>580</v>
      </c>
      <c r="C883" s="130" t="s">
        <v>1166</v>
      </c>
      <c r="D883" s="130">
        <v>580</v>
      </c>
      <c r="E883" s="130" t="s">
        <v>1072</v>
      </c>
      <c r="F883" s="149">
        <f t="shared" si="78"/>
        <v>23.84</v>
      </c>
      <c r="G883" s="130" t="s">
        <v>1074</v>
      </c>
      <c r="H883" s="130">
        <f t="shared" si="79"/>
        <v>2</v>
      </c>
      <c r="I883" s="130" t="s">
        <v>1075</v>
      </c>
      <c r="J883" s="130">
        <f t="shared" si="80"/>
        <v>1</v>
      </c>
      <c r="K883" s="130" t="s">
        <v>1083</v>
      </c>
      <c r="L883" s="130">
        <f t="shared" si="81"/>
        <v>1</v>
      </c>
      <c r="M883" s="130">
        <v>7</v>
      </c>
      <c r="N883" s="130">
        <v>106201.27</v>
      </c>
      <c r="O883" s="3">
        <v>176.96908333333332</v>
      </c>
      <c r="Q883" s="143">
        <f t="shared" si="82"/>
        <v>182.07439163583771</v>
      </c>
      <c r="R883" s="143">
        <f t="shared" si="83"/>
        <v>2.8848588727151903E-2</v>
      </c>
    </row>
    <row r="884" spans="1:18" x14ac:dyDescent="0.35">
      <c r="A884" s="8">
        <v>23954.0527728093</v>
      </c>
      <c r="B884">
        <v>580</v>
      </c>
      <c r="C884" s="130" t="s">
        <v>1166</v>
      </c>
      <c r="D884" s="130">
        <v>580</v>
      </c>
      <c r="E884" s="130" t="s">
        <v>1072</v>
      </c>
      <c r="F884" s="149">
        <f t="shared" si="78"/>
        <v>23.84</v>
      </c>
      <c r="G884" s="130" t="s">
        <v>1074</v>
      </c>
      <c r="H884" s="130">
        <f t="shared" si="79"/>
        <v>2</v>
      </c>
      <c r="I884" s="130" t="s">
        <v>1075</v>
      </c>
      <c r="J884" s="130">
        <f t="shared" si="80"/>
        <v>1</v>
      </c>
      <c r="K884" s="130" t="s">
        <v>1083</v>
      </c>
      <c r="L884" s="130">
        <f t="shared" si="81"/>
        <v>1</v>
      </c>
      <c r="M884" s="130">
        <v>7</v>
      </c>
      <c r="N884" s="130">
        <v>107296.56</v>
      </c>
      <c r="O884" s="3">
        <v>178.78008333333335</v>
      </c>
      <c r="Q884" s="143">
        <f t="shared" si="82"/>
        <v>185.26327773515229</v>
      </c>
      <c r="R884" s="143">
        <f t="shared" si="83"/>
        <v>3.6263515940593294E-2</v>
      </c>
    </row>
    <row r="885" spans="1:18" x14ac:dyDescent="0.35">
      <c r="A885" s="8">
        <v>31081.371963744201</v>
      </c>
      <c r="B885">
        <v>580</v>
      </c>
      <c r="C885" s="130" t="s">
        <v>1166</v>
      </c>
      <c r="D885" s="130">
        <v>580</v>
      </c>
      <c r="E885" s="130" t="s">
        <v>1072</v>
      </c>
      <c r="F885" s="149">
        <f t="shared" si="78"/>
        <v>23.84</v>
      </c>
      <c r="G885" s="130" t="s">
        <v>1074</v>
      </c>
      <c r="H885" s="130">
        <f t="shared" si="79"/>
        <v>2</v>
      </c>
      <c r="I885" s="130" t="s">
        <v>1075</v>
      </c>
      <c r="J885" s="130">
        <f t="shared" si="80"/>
        <v>1</v>
      </c>
      <c r="K885" s="130" t="s">
        <v>1083</v>
      </c>
      <c r="L885" s="130">
        <f t="shared" si="81"/>
        <v>1</v>
      </c>
      <c r="M885" s="130">
        <v>7</v>
      </c>
      <c r="N885" s="130">
        <v>111909.89</v>
      </c>
      <c r="O885" s="3">
        <v>186.46468333333334</v>
      </c>
      <c r="Q885" s="143">
        <f t="shared" si="82"/>
        <v>187.58680836835981</v>
      </c>
      <c r="R885" s="143">
        <f t="shared" si="83"/>
        <v>6.0178958018581863E-3</v>
      </c>
    </row>
    <row r="886" spans="1:18" x14ac:dyDescent="0.35">
      <c r="A886" s="8">
        <v>45016.2336447989</v>
      </c>
      <c r="B886">
        <v>580</v>
      </c>
      <c r="C886" s="130" t="s">
        <v>1166</v>
      </c>
      <c r="D886" s="130">
        <v>580</v>
      </c>
      <c r="E886" s="130" t="s">
        <v>1072</v>
      </c>
      <c r="F886" s="149">
        <f t="shared" si="78"/>
        <v>23.84</v>
      </c>
      <c r="G886" s="130" t="s">
        <v>1074</v>
      </c>
      <c r="H886" s="130">
        <f t="shared" si="79"/>
        <v>2</v>
      </c>
      <c r="I886" s="130" t="s">
        <v>1075</v>
      </c>
      <c r="J886" s="130">
        <f t="shared" si="80"/>
        <v>1</v>
      </c>
      <c r="K886" s="130" t="s">
        <v>1083</v>
      </c>
      <c r="L886" s="130">
        <f t="shared" si="81"/>
        <v>1</v>
      </c>
      <c r="M886" s="130">
        <v>7</v>
      </c>
      <c r="N886" s="130">
        <v>111743.31</v>
      </c>
      <c r="O886" s="3">
        <v>186.18345000000002</v>
      </c>
      <c r="Q886" s="143">
        <f t="shared" si="82"/>
        <v>192.12962132763082</v>
      </c>
      <c r="R886" s="143">
        <f t="shared" si="83"/>
        <v>3.1937163736254659E-2</v>
      </c>
    </row>
    <row r="887" spans="1:18" x14ac:dyDescent="0.35">
      <c r="A887" s="8">
        <v>54061.366139626101</v>
      </c>
      <c r="B887">
        <v>580</v>
      </c>
      <c r="C887" s="130" t="s">
        <v>1166</v>
      </c>
      <c r="D887" s="130">
        <v>580</v>
      </c>
      <c r="E887" s="130" t="s">
        <v>1072</v>
      </c>
      <c r="F887" s="149">
        <f t="shared" si="78"/>
        <v>23.84</v>
      </c>
      <c r="G887" s="130" t="s">
        <v>1074</v>
      </c>
      <c r="H887" s="130">
        <f t="shared" si="79"/>
        <v>2</v>
      </c>
      <c r="I887" s="130" t="s">
        <v>1075</v>
      </c>
      <c r="J887" s="130">
        <f t="shared" si="80"/>
        <v>1</v>
      </c>
      <c r="K887" s="130" t="s">
        <v>1083</v>
      </c>
      <c r="L887" s="130">
        <f t="shared" si="81"/>
        <v>1</v>
      </c>
      <c r="M887" s="130">
        <v>7</v>
      </c>
      <c r="N887" s="130">
        <v>113172.57</v>
      </c>
      <c r="O887" s="3">
        <v>188.55144999999999</v>
      </c>
      <c r="Q887" s="143">
        <f t="shared" si="82"/>
        <v>195.07836571105651</v>
      </c>
      <c r="R887" s="143">
        <f t="shared" si="83"/>
        <v>3.4616099271877809E-2</v>
      </c>
    </row>
    <row r="888" spans="1:18" x14ac:dyDescent="0.35">
      <c r="A888" s="8">
        <v>63550.072249703</v>
      </c>
      <c r="B888">
        <v>580</v>
      </c>
      <c r="C888" s="130" t="s">
        <v>1166</v>
      </c>
      <c r="D888" s="130">
        <v>580</v>
      </c>
      <c r="E888" s="130" t="s">
        <v>1072</v>
      </c>
      <c r="F888" s="149">
        <f t="shared" si="78"/>
        <v>23.84</v>
      </c>
      <c r="G888" s="130" t="s">
        <v>1074</v>
      </c>
      <c r="H888" s="130">
        <f t="shared" si="79"/>
        <v>2</v>
      </c>
      <c r="I888" s="130" t="s">
        <v>1075</v>
      </c>
      <c r="J888" s="130">
        <f t="shared" si="80"/>
        <v>1</v>
      </c>
      <c r="K888" s="130" t="s">
        <v>1083</v>
      </c>
      <c r="L888" s="130">
        <f t="shared" si="81"/>
        <v>1</v>
      </c>
      <c r="M888" s="130">
        <v>7</v>
      </c>
      <c r="N888" s="130">
        <v>114772.53</v>
      </c>
      <c r="O888" s="3">
        <v>191.19345000000001</v>
      </c>
      <c r="Q888" s="143">
        <f t="shared" si="82"/>
        <v>198.17171662261782</v>
      </c>
      <c r="R888" s="143">
        <f t="shared" si="83"/>
        <v>3.649846070886742E-2</v>
      </c>
    </row>
    <row r="889" spans="1:18" x14ac:dyDescent="0.35">
      <c r="A889" s="8">
        <v>71394.000753582499</v>
      </c>
      <c r="B889">
        <v>580</v>
      </c>
      <c r="C889" s="130" t="s">
        <v>1166</v>
      </c>
      <c r="D889" s="130">
        <v>580</v>
      </c>
      <c r="E889" s="130" t="s">
        <v>1072</v>
      </c>
      <c r="F889" s="149">
        <f t="shared" si="78"/>
        <v>23.84</v>
      </c>
      <c r="G889" s="130" t="s">
        <v>1074</v>
      </c>
      <c r="H889" s="130">
        <f t="shared" si="79"/>
        <v>2</v>
      </c>
      <c r="I889" s="130" t="s">
        <v>1075</v>
      </c>
      <c r="J889" s="130">
        <f t="shared" si="80"/>
        <v>1</v>
      </c>
      <c r="K889" s="130" t="s">
        <v>1083</v>
      </c>
      <c r="L889" s="130">
        <f t="shared" si="81"/>
        <v>1</v>
      </c>
      <c r="M889" s="130">
        <v>7</v>
      </c>
      <c r="N889" s="130">
        <v>115309.3</v>
      </c>
      <c r="O889" s="3">
        <v>192.09953333333334</v>
      </c>
      <c r="Q889" s="143">
        <f t="shared" si="82"/>
        <v>200.72886436291185</v>
      </c>
      <c r="R889" s="143">
        <f t="shared" si="83"/>
        <v>4.4921145199269041E-2</v>
      </c>
    </row>
    <row r="890" spans="1:18" x14ac:dyDescent="0.35">
      <c r="A890" s="8">
        <v>3495.45982983364</v>
      </c>
      <c r="B890">
        <v>580</v>
      </c>
      <c r="C890" s="130" t="s">
        <v>1166</v>
      </c>
      <c r="D890" s="130">
        <v>580</v>
      </c>
      <c r="E890" s="130" t="s">
        <v>1072</v>
      </c>
      <c r="F890" s="149">
        <f t="shared" si="78"/>
        <v>23.84</v>
      </c>
      <c r="G890" s="130" t="s">
        <v>1074</v>
      </c>
      <c r="H890" s="130">
        <f t="shared" si="79"/>
        <v>2</v>
      </c>
      <c r="I890" s="130" t="s">
        <v>1075</v>
      </c>
      <c r="J890" s="130">
        <f t="shared" si="80"/>
        <v>1</v>
      </c>
      <c r="K890" s="130" t="s">
        <v>1084</v>
      </c>
      <c r="L890" s="130">
        <f t="shared" si="81"/>
        <v>0</v>
      </c>
      <c r="M890" s="130">
        <v>7</v>
      </c>
      <c r="N890" s="130">
        <v>104961.95</v>
      </c>
      <c r="O890" s="3">
        <v>174.8905</v>
      </c>
      <c r="Q890" s="143">
        <f t="shared" si="82"/>
        <v>177.82331588886998</v>
      </c>
      <c r="R890" s="143">
        <f t="shared" si="83"/>
        <v>1.676944081508136E-2</v>
      </c>
    </row>
    <row r="891" spans="1:18" x14ac:dyDescent="0.35">
      <c r="A891" s="8">
        <v>14172.2970393051</v>
      </c>
      <c r="B891">
        <v>580</v>
      </c>
      <c r="C891" s="130" t="s">
        <v>1166</v>
      </c>
      <c r="D891" s="130">
        <v>580</v>
      </c>
      <c r="E891" s="130" t="s">
        <v>1072</v>
      </c>
      <c r="F891" s="149">
        <f t="shared" si="78"/>
        <v>23.84</v>
      </c>
      <c r="G891" s="130" t="s">
        <v>1074</v>
      </c>
      <c r="H891" s="130">
        <f t="shared" si="79"/>
        <v>2</v>
      </c>
      <c r="I891" s="130" t="s">
        <v>1075</v>
      </c>
      <c r="J891" s="130">
        <f t="shared" si="80"/>
        <v>1</v>
      </c>
      <c r="K891" s="130" t="s">
        <v>1084</v>
      </c>
      <c r="L891" s="130">
        <f t="shared" si="81"/>
        <v>0</v>
      </c>
      <c r="M891" s="130">
        <v>7</v>
      </c>
      <c r="N891" s="130">
        <v>107332.95</v>
      </c>
      <c r="O891" s="3">
        <v>178.86816666666667</v>
      </c>
      <c r="Q891" s="143">
        <f t="shared" si="82"/>
        <v>181.30400163583772</v>
      </c>
      <c r="R891" s="143">
        <f t="shared" si="83"/>
        <v>1.3618046265942985E-2</v>
      </c>
    </row>
    <row r="892" spans="1:18" x14ac:dyDescent="0.35">
      <c r="A892" s="8">
        <v>23954.0527728093</v>
      </c>
      <c r="B892">
        <v>580</v>
      </c>
      <c r="C892" s="130" t="s">
        <v>1166</v>
      </c>
      <c r="D892" s="130">
        <v>580</v>
      </c>
      <c r="E892" s="130" t="s">
        <v>1072</v>
      </c>
      <c r="F892" s="149">
        <f t="shared" si="78"/>
        <v>23.84</v>
      </c>
      <c r="G892" s="130" t="s">
        <v>1074</v>
      </c>
      <c r="H892" s="130">
        <f t="shared" si="79"/>
        <v>2</v>
      </c>
      <c r="I892" s="130" t="s">
        <v>1075</v>
      </c>
      <c r="J892" s="130">
        <f t="shared" si="80"/>
        <v>1</v>
      </c>
      <c r="K892" s="130" t="s">
        <v>1084</v>
      </c>
      <c r="L892" s="130">
        <f t="shared" si="81"/>
        <v>0</v>
      </c>
      <c r="M892" s="130">
        <v>7</v>
      </c>
      <c r="N892" s="130">
        <v>108007.31</v>
      </c>
      <c r="O892" s="3">
        <v>179.98198333333335</v>
      </c>
      <c r="Q892" s="143">
        <f t="shared" si="82"/>
        <v>184.49288773515229</v>
      </c>
      <c r="R892" s="143">
        <f t="shared" si="83"/>
        <v>2.5063088639625475E-2</v>
      </c>
    </row>
    <row r="893" spans="1:18" x14ac:dyDescent="0.35">
      <c r="A893" s="8">
        <v>31081.371963744201</v>
      </c>
      <c r="B893">
        <v>580</v>
      </c>
      <c r="C893" s="130" t="s">
        <v>1166</v>
      </c>
      <c r="D893" s="130">
        <v>580</v>
      </c>
      <c r="E893" s="130" t="s">
        <v>1072</v>
      </c>
      <c r="F893" s="149">
        <f t="shared" si="78"/>
        <v>23.84</v>
      </c>
      <c r="G893" s="130" t="s">
        <v>1074</v>
      </c>
      <c r="H893" s="130">
        <f t="shared" si="79"/>
        <v>2</v>
      </c>
      <c r="I893" s="130" t="s">
        <v>1075</v>
      </c>
      <c r="J893" s="130">
        <f t="shared" si="80"/>
        <v>1</v>
      </c>
      <c r="K893" s="130" t="s">
        <v>1084</v>
      </c>
      <c r="L893" s="130">
        <f t="shared" si="81"/>
        <v>0</v>
      </c>
      <c r="M893" s="130">
        <v>7</v>
      </c>
      <c r="N893" s="130">
        <v>111316.07</v>
      </c>
      <c r="O893" s="3">
        <v>185.49218333333332</v>
      </c>
      <c r="Q893" s="143">
        <f t="shared" si="82"/>
        <v>186.81641836835979</v>
      </c>
      <c r="R893" s="143">
        <f t="shared" si="83"/>
        <v>7.1390341696868642E-3</v>
      </c>
    </row>
    <row r="894" spans="1:18" x14ac:dyDescent="0.35">
      <c r="A894" s="8">
        <v>45016.2336447989</v>
      </c>
      <c r="B894">
        <v>580</v>
      </c>
      <c r="C894" s="130" t="s">
        <v>1166</v>
      </c>
      <c r="D894" s="130">
        <v>580</v>
      </c>
      <c r="E894" s="130" t="s">
        <v>1072</v>
      </c>
      <c r="F894" s="149">
        <f t="shared" si="78"/>
        <v>23.84</v>
      </c>
      <c r="G894" s="130" t="s">
        <v>1074</v>
      </c>
      <c r="H894" s="130">
        <f t="shared" si="79"/>
        <v>2</v>
      </c>
      <c r="I894" s="130" t="s">
        <v>1075</v>
      </c>
      <c r="J894" s="130">
        <f t="shared" si="80"/>
        <v>1</v>
      </c>
      <c r="K894" s="130" t="s">
        <v>1084</v>
      </c>
      <c r="L894" s="130">
        <f t="shared" si="81"/>
        <v>0</v>
      </c>
      <c r="M894" s="130">
        <v>7</v>
      </c>
      <c r="N894" s="130">
        <v>110899.83</v>
      </c>
      <c r="O894" s="3">
        <v>184.79810000000001</v>
      </c>
      <c r="Q894" s="143">
        <f t="shared" si="82"/>
        <v>191.35923132763077</v>
      </c>
      <c r="R894" s="143">
        <f t="shared" si="83"/>
        <v>3.5504322434217528E-2</v>
      </c>
    </row>
    <row r="895" spans="1:18" x14ac:dyDescent="0.35">
      <c r="A895" s="8">
        <v>54061.366139626101</v>
      </c>
      <c r="B895">
        <v>580</v>
      </c>
      <c r="C895" s="130" t="s">
        <v>1166</v>
      </c>
      <c r="D895" s="130">
        <v>580</v>
      </c>
      <c r="E895" s="130" t="s">
        <v>1072</v>
      </c>
      <c r="F895" s="149">
        <f t="shared" si="78"/>
        <v>23.84</v>
      </c>
      <c r="G895" s="130" t="s">
        <v>1074</v>
      </c>
      <c r="H895" s="130">
        <f t="shared" si="79"/>
        <v>2</v>
      </c>
      <c r="I895" s="130" t="s">
        <v>1075</v>
      </c>
      <c r="J895" s="130">
        <f t="shared" si="80"/>
        <v>1</v>
      </c>
      <c r="K895" s="130" t="s">
        <v>1084</v>
      </c>
      <c r="L895" s="130">
        <f t="shared" si="81"/>
        <v>0</v>
      </c>
      <c r="M895" s="130">
        <v>7</v>
      </c>
      <c r="N895" s="130">
        <v>111659.33</v>
      </c>
      <c r="O895" s="3">
        <v>186.05769999999998</v>
      </c>
      <c r="Q895" s="143">
        <f t="shared" si="82"/>
        <v>194.30797571105651</v>
      </c>
      <c r="R895" s="143">
        <f t="shared" si="83"/>
        <v>4.4342565295908409E-2</v>
      </c>
    </row>
    <row r="896" spans="1:18" x14ac:dyDescent="0.35">
      <c r="A896" s="8">
        <v>63550.072249703</v>
      </c>
      <c r="B896">
        <v>580</v>
      </c>
      <c r="C896" s="130" t="s">
        <v>1166</v>
      </c>
      <c r="D896" s="130">
        <v>580</v>
      </c>
      <c r="E896" s="130" t="s">
        <v>1072</v>
      </c>
      <c r="F896" s="149">
        <f t="shared" si="78"/>
        <v>23.84</v>
      </c>
      <c r="G896" s="130" t="s">
        <v>1074</v>
      </c>
      <c r="H896" s="130">
        <f t="shared" si="79"/>
        <v>2</v>
      </c>
      <c r="I896" s="130" t="s">
        <v>1075</v>
      </c>
      <c r="J896" s="130">
        <f t="shared" si="80"/>
        <v>1</v>
      </c>
      <c r="K896" s="130" t="s">
        <v>1084</v>
      </c>
      <c r="L896" s="130">
        <f t="shared" si="81"/>
        <v>0</v>
      </c>
      <c r="M896" s="130">
        <v>7</v>
      </c>
      <c r="N896" s="130">
        <v>112747.04</v>
      </c>
      <c r="O896" s="3">
        <v>187.85823333333335</v>
      </c>
      <c r="Q896" s="143">
        <f t="shared" si="82"/>
        <v>197.40132662261783</v>
      </c>
      <c r="R896" s="143">
        <f t="shared" si="83"/>
        <v>5.0799441259257172E-2</v>
      </c>
    </row>
    <row r="897" spans="1:18" x14ac:dyDescent="0.35">
      <c r="A897" s="8">
        <v>71394.000753582499</v>
      </c>
      <c r="B897">
        <v>580</v>
      </c>
      <c r="C897" s="130" t="s">
        <v>1166</v>
      </c>
      <c r="D897" s="130">
        <v>580</v>
      </c>
      <c r="E897" s="130" t="s">
        <v>1072</v>
      </c>
      <c r="F897" s="149">
        <f t="shared" si="78"/>
        <v>23.84</v>
      </c>
      <c r="G897" s="130" t="s">
        <v>1074</v>
      </c>
      <c r="H897" s="130">
        <f t="shared" si="79"/>
        <v>2</v>
      </c>
      <c r="I897" s="130" t="s">
        <v>1075</v>
      </c>
      <c r="J897" s="130">
        <f t="shared" si="80"/>
        <v>1</v>
      </c>
      <c r="K897" s="130" t="s">
        <v>1084</v>
      </c>
      <c r="L897" s="130">
        <f t="shared" si="81"/>
        <v>0</v>
      </c>
      <c r="M897" s="130">
        <v>7</v>
      </c>
      <c r="N897" s="130">
        <v>112950.65</v>
      </c>
      <c r="O897" s="3">
        <v>188.20861666666667</v>
      </c>
      <c r="Q897" s="143">
        <f t="shared" si="82"/>
        <v>199.95847436291186</v>
      </c>
      <c r="R897" s="143">
        <f t="shared" si="83"/>
        <v>6.2429966833320805E-2</v>
      </c>
    </row>
    <row r="898" spans="1:18" x14ac:dyDescent="0.35">
      <c r="A898" s="8">
        <v>3495.45982983364</v>
      </c>
      <c r="B898">
        <v>580</v>
      </c>
      <c r="C898" s="130" t="s">
        <v>1166</v>
      </c>
      <c r="D898" s="130">
        <v>580</v>
      </c>
      <c r="E898" s="130" t="s">
        <v>1072</v>
      </c>
      <c r="F898" s="149">
        <f t="shared" si="78"/>
        <v>23.84</v>
      </c>
      <c r="G898" s="130" t="s">
        <v>1074</v>
      </c>
      <c r="H898" s="130">
        <f t="shared" si="79"/>
        <v>2</v>
      </c>
      <c r="I898" s="130" t="s">
        <v>1076</v>
      </c>
      <c r="J898" s="130">
        <f t="shared" si="80"/>
        <v>2</v>
      </c>
      <c r="K898" s="130" t="s">
        <v>1083</v>
      </c>
      <c r="L898" s="130">
        <f t="shared" si="81"/>
        <v>1</v>
      </c>
      <c r="M898" s="130">
        <v>7</v>
      </c>
      <c r="N898" s="130">
        <v>101642.09</v>
      </c>
      <c r="O898" s="3">
        <v>169.34591666666668</v>
      </c>
      <c r="Q898" s="143">
        <f t="shared" si="82"/>
        <v>176.84310588886999</v>
      </c>
      <c r="R898" s="143">
        <f t="shared" si="83"/>
        <v>4.4271449644460281E-2</v>
      </c>
    </row>
    <row r="899" spans="1:18" x14ac:dyDescent="0.35">
      <c r="A899" s="8">
        <v>14172.2970393051</v>
      </c>
      <c r="B899">
        <v>580</v>
      </c>
      <c r="C899" s="130" t="s">
        <v>1166</v>
      </c>
      <c r="D899" s="130">
        <v>580</v>
      </c>
      <c r="E899" s="130" t="s">
        <v>1072</v>
      </c>
      <c r="F899" s="149">
        <f t="shared" ref="F899:F962" si="84">IF(E899="LI01",10,23.84)</f>
        <v>23.84</v>
      </c>
      <c r="G899" s="130" t="s">
        <v>1074</v>
      </c>
      <c r="H899" s="130">
        <f t="shared" ref="H899:H962" si="85">IF(G899="ENT01",1,2)</f>
        <v>2</v>
      </c>
      <c r="I899" s="130" t="s">
        <v>1076</v>
      </c>
      <c r="J899" s="130">
        <f t="shared" ref="J899:J962" si="86">IF(I899="ENV01",1,2)</f>
        <v>2</v>
      </c>
      <c r="K899" s="130" t="s">
        <v>1083</v>
      </c>
      <c r="L899" s="130">
        <f t="shared" ref="L899:L962" si="87">IF(K899="ZVDF01",1,0)</f>
        <v>1</v>
      </c>
      <c r="M899" s="130">
        <v>7</v>
      </c>
      <c r="N899" s="130">
        <v>105259.58</v>
      </c>
      <c r="O899" s="3">
        <v>175.42113333333333</v>
      </c>
      <c r="Q899" s="143">
        <f t="shared" ref="Q899:Q962" si="88">IF(C899="Splitao",((43.828+A899*0.000816+F899*0.605+H899*-5.235+J899*-4.785+L899*3.61+3.146*F899+9.07+54.73)*B899+M899*(494.524+B899*0.00184))/B899,(((25.4755+A899*0.00031+F899*0.2864+H899*-0.5815+J899*-1.7506+L899*0.77039)+3.25*F899+9.07+54.73)*B899+M899*(498.3118+A899*0.001326))/B899)</f>
        <v>180.32379163583772</v>
      </c>
      <c r="R899" s="143">
        <f t="shared" ref="R899:R962" si="89">Q899/O899-1</f>
        <v>2.7947934261651541E-2</v>
      </c>
    </row>
    <row r="900" spans="1:18" x14ac:dyDescent="0.35">
      <c r="A900" s="8">
        <v>23954.0527728093</v>
      </c>
      <c r="B900">
        <v>580</v>
      </c>
      <c r="C900" s="130" t="s">
        <v>1166</v>
      </c>
      <c r="D900" s="130">
        <v>580</v>
      </c>
      <c r="E900" s="130" t="s">
        <v>1072</v>
      </c>
      <c r="F900" s="149">
        <f t="shared" si="84"/>
        <v>23.84</v>
      </c>
      <c r="G900" s="130" t="s">
        <v>1074</v>
      </c>
      <c r="H900" s="130">
        <f t="shared" si="85"/>
        <v>2</v>
      </c>
      <c r="I900" s="130" t="s">
        <v>1076</v>
      </c>
      <c r="J900" s="130">
        <f t="shared" si="86"/>
        <v>2</v>
      </c>
      <c r="K900" s="130" t="s">
        <v>1083</v>
      </c>
      <c r="L900" s="130">
        <f t="shared" si="87"/>
        <v>1</v>
      </c>
      <c r="M900" s="130">
        <v>7</v>
      </c>
      <c r="N900" s="130">
        <v>106245.61</v>
      </c>
      <c r="O900" s="3">
        <v>177.06816666666666</v>
      </c>
      <c r="Q900" s="143">
        <f t="shared" si="88"/>
        <v>183.51267773515227</v>
      </c>
      <c r="R900" s="143">
        <f t="shared" si="89"/>
        <v>3.6395650273024494E-2</v>
      </c>
    </row>
    <row r="901" spans="1:18" x14ac:dyDescent="0.35">
      <c r="A901" s="8">
        <v>31081.371963744201</v>
      </c>
      <c r="B901">
        <v>580</v>
      </c>
      <c r="C901" s="130" t="s">
        <v>1166</v>
      </c>
      <c r="D901" s="130">
        <v>580</v>
      </c>
      <c r="E901" s="130" t="s">
        <v>1072</v>
      </c>
      <c r="F901" s="149">
        <f t="shared" si="84"/>
        <v>23.84</v>
      </c>
      <c r="G901" s="130" t="s">
        <v>1074</v>
      </c>
      <c r="H901" s="130">
        <f t="shared" si="85"/>
        <v>2</v>
      </c>
      <c r="I901" s="130" t="s">
        <v>1076</v>
      </c>
      <c r="J901" s="130">
        <f t="shared" si="86"/>
        <v>2</v>
      </c>
      <c r="K901" s="130" t="s">
        <v>1083</v>
      </c>
      <c r="L901" s="130">
        <f t="shared" si="87"/>
        <v>1</v>
      </c>
      <c r="M901" s="130">
        <v>7</v>
      </c>
      <c r="N901" s="130">
        <v>110837.89</v>
      </c>
      <c r="O901" s="3">
        <v>184.71279999999999</v>
      </c>
      <c r="Q901" s="143">
        <f t="shared" si="88"/>
        <v>185.83620836835979</v>
      </c>
      <c r="R901" s="143">
        <f t="shared" si="89"/>
        <v>6.0819194357932815E-3</v>
      </c>
    </row>
    <row r="902" spans="1:18" x14ac:dyDescent="0.35">
      <c r="A902" s="8">
        <v>45016.2336447989</v>
      </c>
      <c r="B902">
        <v>580</v>
      </c>
      <c r="C902" s="130" t="s">
        <v>1166</v>
      </c>
      <c r="D902" s="130">
        <v>580</v>
      </c>
      <c r="E902" s="130" t="s">
        <v>1072</v>
      </c>
      <c r="F902" s="149">
        <f t="shared" si="84"/>
        <v>23.84</v>
      </c>
      <c r="G902" s="130" t="s">
        <v>1074</v>
      </c>
      <c r="H902" s="130">
        <f t="shared" si="85"/>
        <v>2</v>
      </c>
      <c r="I902" s="130" t="s">
        <v>1076</v>
      </c>
      <c r="J902" s="130">
        <f t="shared" si="86"/>
        <v>2</v>
      </c>
      <c r="K902" s="130" t="s">
        <v>1083</v>
      </c>
      <c r="L902" s="130">
        <f t="shared" si="87"/>
        <v>1</v>
      </c>
      <c r="M902" s="130">
        <v>7</v>
      </c>
      <c r="N902" s="130">
        <v>110553.68</v>
      </c>
      <c r="O902" s="3">
        <v>184.23839999999998</v>
      </c>
      <c r="Q902" s="143">
        <f t="shared" si="88"/>
        <v>190.3790213276308</v>
      </c>
      <c r="R902" s="143">
        <f t="shared" si="89"/>
        <v>3.3329758224294181E-2</v>
      </c>
    </row>
    <row r="903" spans="1:18" x14ac:dyDescent="0.35">
      <c r="A903" s="8">
        <v>54061.366139626101</v>
      </c>
      <c r="B903">
        <v>580</v>
      </c>
      <c r="C903" s="130" t="s">
        <v>1166</v>
      </c>
      <c r="D903" s="130">
        <v>580</v>
      </c>
      <c r="E903" s="130" t="s">
        <v>1072</v>
      </c>
      <c r="F903" s="149">
        <f t="shared" si="84"/>
        <v>23.84</v>
      </c>
      <c r="G903" s="130" t="s">
        <v>1074</v>
      </c>
      <c r="H903" s="130">
        <f t="shared" si="85"/>
        <v>2</v>
      </c>
      <c r="I903" s="130" t="s">
        <v>1076</v>
      </c>
      <c r="J903" s="130">
        <f t="shared" si="86"/>
        <v>2</v>
      </c>
      <c r="K903" s="130" t="s">
        <v>1083</v>
      </c>
      <c r="L903" s="130">
        <f t="shared" si="87"/>
        <v>1</v>
      </c>
      <c r="M903" s="130">
        <v>7</v>
      </c>
      <c r="N903" s="130">
        <v>111832.33</v>
      </c>
      <c r="O903" s="3">
        <v>186.32553333333334</v>
      </c>
      <c r="Q903" s="143">
        <f t="shared" si="88"/>
        <v>193.32776571105651</v>
      </c>
      <c r="R903" s="143">
        <f t="shared" si="89"/>
        <v>3.7580637781920556E-2</v>
      </c>
    </row>
    <row r="904" spans="1:18" x14ac:dyDescent="0.35">
      <c r="A904" s="8">
        <v>63550.072249703</v>
      </c>
      <c r="B904">
        <v>580</v>
      </c>
      <c r="C904" s="130" t="s">
        <v>1166</v>
      </c>
      <c r="D904" s="130">
        <v>580</v>
      </c>
      <c r="E904" s="130" t="s">
        <v>1072</v>
      </c>
      <c r="F904" s="149">
        <f t="shared" si="84"/>
        <v>23.84</v>
      </c>
      <c r="G904" s="130" t="s">
        <v>1074</v>
      </c>
      <c r="H904" s="130">
        <f t="shared" si="85"/>
        <v>2</v>
      </c>
      <c r="I904" s="130" t="s">
        <v>1076</v>
      </c>
      <c r="J904" s="130">
        <f t="shared" si="86"/>
        <v>2</v>
      </c>
      <c r="K904" s="130" t="s">
        <v>1083</v>
      </c>
      <c r="L904" s="130">
        <f t="shared" si="87"/>
        <v>1</v>
      </c>
      <c r="M904" s="130">
        <v>7</v>
      </c>
      <c r="N904" s="130">
        <v>113318.24</v>
      </c>
      <c r="O904" s="3">
        <v>188.72198333333333</v>
      </c>
      <c r="Q904" s="143">
        <f t="shared" si="88"/>
        <v>196.42111662261783</v>
      </c>
      <c r="R904" s="143">
        <f t="shared" si="89"/>
        <v>4.079616562573829E-2</v>
      </c>
    </row>
    <row r="905" spans="1:18" x14ac:dyDescent="0.35">
      <c r="A905" s="8">
        <v>71394.000753582499</v>
      </c>
      <c r="B905">
        <v>580</v>
      </c>
      <c r="C905" s="130" t="s">
        <v>1166</v>
      </c>
      <c r="D905" s="130">
        <v>580</v>
      </c>
      <c r="E905" s="130" t="s">
        <v>1072</v>
      </c>
      <c r="F905" s="149">
        <f t="shared" si="84"/>
        <v>23.84</v>
      </c>
      <c r="G905" s="130" t="s">
        <v>1074</v>
      </c>
      <c r="H905" s="130">
        <f t="shared" si="85"/>
        <v>2</v>
      </c>
      <c r="I905" s="130" t="s">
        <v>1076</v>
      </c>
      <c r="J905" s="130">
        <f t="shared" si="86"/>
        <v>2</v>
      </c>
      <c r="K905" s="130" t="s">
        <v>1083</v>
      </c>
      <c r="L905" s="130">
        <f t="shared" si="87"/>
        <v>1</v>
      </c>
      <c r="M905" s="130">
        <v>7</v>
      </c>
      <c r="N905" s="130">
        <v>113943.89</v>
      </c>
      <c r="O905" s="3">
        <v>189.77521666666667</v>
      </c>
      <c r="Q905" s="143">
        <f t="shared" si="88"/>
        <v>198.97826436291186</v>
      </c>
      <c r="R905" s="143">
        <f t="shared" si="89"/>
        <v>4.8494465493932326E-2</v>
      </c>
    </row>
    <row r="906" spans="1:18" x14ac:dyDescent="0.35">
      <c r="A906" s="8">
        <v>3495.45982983364</v>
      </c>
      <c r="B906">
        <v>580</v>
      </c>
      <c r="C906" s="130" t="s">
        <v>1166</v>
      </c>
      <c r="D906" s="130">
        <v>580</v>
      </c>
      <c r="E906" s="130" t="s">
        <v>1072</v>
      </c>
      <c r="F906" s="149">
        <f t="shared" si="84"/>
        <v>23.84</v>
      </c>
      <c r="G906" s="130" t="s">
        <v>1074</v>
      </c>
      <c r="H906" s="130">
        <f t="shared" si="85"/>
        <v>2</v>
      </c>
      <c r="I906" s="130" t="s">
        <v>1076</v>
      </c>
      <c r="J906" s="130">
        <f t="shared" si="86"/>
        <v>2</v>
      </c>
      <c r="K906" s="130" t="s">
        <v>1084</v>
      </c>
      <c r="L906" s="130">
        <f t="shared" si="87"/>
        <v>0</v>
      </c>
      <c r="M906" s="130">
        <v>7</v>
      </c>
      <c r="N906" s="130">
        <v>103752.81</v>
      </c>
      <c r="O906" s="3">
        <v>172.88655</v>
      </c>
      <c r="Q906" s="143">
        <f t="shared" si="88"/>
        <v>176.07271588886999</v>
      </c>
      <c r="R906" s="143">
        <f t="shared" si="89"/>
        <v>1.8429229392743274E-2</v>
      </c>
    </row>
    <row r="907" spans="1:18" x14ac:dyDescent="0.35">
      <c r="A907" s="8">
        <v>14172.2970393051</v>
      </c>
      <c r="B907">
        <v>580</v>
      </c>
      <c r="C907" s="130" t="s">
        <v>1166</v>
      </c>
      <c r="D907" s="130">
        <v>580</v>
      </c>
      <c r="E907" s="130" t="s">
        <v>1072</v>
      </c>
      <c r="F907" s="149">
        <f t="shared" si="84"/>
        <v>23.84</v>
      </c>
      <c r="G907" s="130" t="s">
        <v>1074</v>
      </c>
      <c r="H907" s="130">
        <f t="shared" si="85"/>
        <v>2</v>
      </c>
      <c r="I907" s="130" t="s">
        <v>1076</v>
      </c>
      <c r="J907" s="130">
        <f t="shared" si="86"/>
        <v>2</v>
      </c>
      <c r="K907" s="130" t="s">
        <v>1084</v>
      </c>
      <c r="L907" s="130">
        <f t="shared" si="87"/>
        <v>0</v>
      </c>
      <c r="M907" s="130">
        <v>7</v>
      </c>
      <c r="N907" s="130">
        <v>106437.96</v>
      </c>
      <c r="O907" s="3">
        <v>177.39808333333335</v>
      </c>
      <c r="Q907" s="143">
        <f t="shared" si="88"/>
        <v>179.55340163583773</v>
      </c>
      <c r="R907" s="143">
        <f t="shared" si="89"/>
        <v>1.2149614370153605E-2</v>
      </c>
    </row>
    <row r="908" spans="1:18" x14ac:dyDescent="0.35">
      <c r="A908" s="8">
        <v>23954.0527728093</v>
      </c>
      <c r="B908">
        <v>580</v>
      </c>
      <c r="C908" s="130" t="s">
        <v>1166</v>
      </c>
      <c r="D908" s="130">
        <v>580</v>
      </c>
      <c r="E908" s="130" t="s">
        <v>1072</v>
      </c>
      <c r="F908" s="149">
        <f t="shared" si="84"/>
        <v>23.84</v>
      </c>
      <c r="G908" s="130" t="s">
        <v>1074</v>
      </c>
      <c r="H908" s="130">
        <f t="shared" si="85"/>
        <v>2</v>
      </c>
      <c r="I908" s="130" t="s">
        <v>1076</v>
      </c>
      <c r="J908" s="130">
        <f t="shared" si="86"/>
        <v>2</v>
      </c>
      <c r="K908" s="130" t="s">
        <v>1084</v>
      </c>
      <c r="L908" s="130">
        <f t="shared" si="87"/>
        <v>0</v>
      </c>
      <c r="M908" s="130">
        <v>7</v>
      </c>
      <c r="N908" s="130">
        <v>107156.55</v>
      </c>
      <c r="O908" s="3">
        <v>178.61371666666665</v>
      </c>
      <c r="Q908" s="143">
        <f t="shared" si="88"/>
        <v>182.7422877351523</v>
      </c>
      <c r="R908" s="143">
        <f t="shared" si="89"/>
        <v>2.3114524156005789E-2</v>
      </c>
    </row>
    <row r="909" spans="1:18" x14ac:dyDescent="0.35">
      <c r="A909" s="8">
        <v>31081.371963744201</v>
      </c>
      <c r="B909">
        <v>580</v>
      </c>
      <c r="C909" s="130" t="s">
        <v>1166</v>
      </c>
      <c r="D909" s="130">
        <v>580</v>
      </c>
      <c r="E909" s="130" t="s">
        <v>1072</v>
      </c>
      <c r="F909" s="149">
        <f t="shared" si="84"/>
        <v>23.84</v>
      </c>
      <c r="G909" s="130" t="s">
        <v>1074</v>
      </c>
      <c r="H909" s="130">
        <f t="shared" si="85"/>
        <v>2</v>
      </c>
      <c r="I909" s="130" t="s">
        <v>1076</v>
      </c>
      <c r="J909" s="130">
        <f t="shared" si="86"/>
        <v>2</v>
      </c>
      <c r="K909" s="130" t="s">
        <v>1084</v>
      </c>
      <c r="L909" s="130">
        <f t="shared" si="87"/>
        <v>0</v>
      </c>
      <c r="M909" s="130">
        <v>7</v>
      </c>
      <c r="N909" s="130">
        <v>110462.8</v>
      </c>
      <c r="O909" s="3">
        <v>184.10361666666665</v>
      </c>
      <c r="Q909" s="143">
        <f t="shared" si="88"/>
        <v>185.06581836835977</v>
      </c>
      <c r="R909" s="143">
        <f t="shared" si="89"/>
        <v>5.2264139027493606E-3</v>
      </c>
    </row>
    <row r="910" spans="1:18" x14ac:dyDescent="0.35">
      <c r="A910" s="8">
        <v>45016.2336447989</v>
      </c>
      <c r="B910">
        <v>580</v>
      </c>
      <c r="C910" s="130" t="s">
        <v>1166</v>
      </c>
      <c r="D910" s="130">
        <v>580</v>
      </c>
      <c r="E910" s="130" t="s">
        <v>1072</v>
      </c>
      <c r="F910" s="149">
        <f t="shared" si="84"/>
        <v>23.84</v>
      </c>
      <c r="G910" s="130" t="s">
        <v>1074</v>
      </c>
      <c r="H910" s="130">
        <f t="shared" si="85"/>
        <v>2</v>
      </c>
      <c r="I910" s="130" t="s">
        <v>1076</v>
      </c>
      <c r="J910" s="130">
        <f t="shared" si="86"/>
        <v>2</v>
      </c>
      <c r="K910" s="130" t="s">
        <v>1084</v>
      </c>
      <c r="L910" s="130">
        <f t="shared" si="87"/>
        <v>0</v>
      </c>
      <c r="M910" s="130">
        <v>7</v>
      </c>
      <c r="N910" s="130">
        <v>110087.59</v>
      </c>
      <c r="O910" s="3">
        <v>183.48128333333335</v>
      </c>
      <c r="Q910" s="143">
        <f t="shared" si="88"/>
        <v>189.6086313276308</v>
      </c>
      <c r="R910" s="143">
        <f t="shared" si="89"/>
        <v>3.3394948427332594E-2</v>
      </c>
    </row>
    <row r="911" spans="1:18" x14ac:dyDescent="0.35">
      <c r="A911" s="8">
        <v>54061.366139626101</v>
      </c>
      <c r="B911">
        <v>580</v>
      </c>
      <c r="C911" s="130" t="s">
        <v>1166</v>
      </c>
      <c r="D911" s="130">
        <v>580</v>
      </c>
      <c r="E911" s="130" t="s">
        <v>1072</v>
      </c>
      <c r="F911" s="149">
        <f t="shared" si="84"/>
        <v>23.84</v>
      </c>
      <c r="G911" s="130" t="s">
        <v>1074</v>
      </c>
      <c r="H911" s="130">
        <f t="shared" si="85"/>
        <v>2</v>
      </c>
      <c r="I911" s="130" t="s">
        <v>1076</v>
      </c>
      <c r="J911" s="130">
        <f t="shared" si="86"/>
        <v>2</v>
      </c>
      <c r="K911" s="130" t="s">
        <v>1084</v>
      </c>
      <c r="L911" s="130">
        <f t="shared" si="87"/>
        <v>0</v>
      </c>
      <c r="M911" s="130">
        <v>7</v>
      </c>
      <c r="N911" s="130">
        <v>110809.91</v>
      </c>
      <c r="O911" s="3">
        <v>184.65751666666665</v>
      </c>
      <c r="Q911" s="143">
        <f t="shared" si="88"/>
        <v>192.55737571105652</v>
      </c>
      <c r="R911" s="143">
        <f t="shared" si="89"/>
        <v>4.2781139847397842E-2</v>
      </c>
    </row>
    <row r="912" spans="1:18" x14ac:dyDescent="0.35">
      <c r="A912" s="8">
        <v>63550.072249703</v>
      </c>
      <c r="B912">
        <v>580</v>
      </c>
      <c r="C912" s="130" t="s">
        <v>1166</v>
      </c>
      <c r="D912" s="130">
        <v>580</v>
      </c>
      <c r="E912" s="130" t="s">
        <v>1072</v>
      </c>
      <c r="F912" s="149">
        <f t="shared" si="84"/>
        <v>23.84</v>
      </c>
      <c r="G912" s="130" t="s">
        <v>1074</v>
      </c>
      <c r="H912" s="130">
        <f t="shared" si="85"/>
        <v>2</v>
      </c>
      <c r="I912" s="130" t="s">
        <v>1076</v>
      </c>
      <c r="J912" s="130">
        <f t="shared" si="86"/>
        <v>2</v>
      </c>
      <c r="K912" s="130" t="s">
        <v>1084</v>
      </c>
      <c r="L912" s="130">
        <f t="shared" si="87"/>
        <v>0</v>
      </c>
      <c r="M912" s="130">
        <v>7</v>
      </c>
      <c r="N912" s="130">
        <v>111897.60000000001</v>
      </c>
      <c r="O912" s="3">
        <v>186.42261666666667</v>
      </c>
      <c r="Q912" s="143">
        <f t="shared" si="88"/>
        <v>195.65072662261784</v>
      </c>
      <c r="R912" s="143">
        <f t="shared" si="89"/>
        <v>4.9501021501331621E-2</v>
      </c>
    </row>
    <row r="913" spans="1:18" x14ac:dyDescent="0.35">
      <c r="A913" s="8">
        <v>71394.000753582499</v>
      </c>
      <c r="B913">
        <v>580</v>
      </c>
      <c r="C913" s="130" t="s">
        <v>1166</v>
      </c>
      <c r="D913" s="130">
        <v>580</v>
      </c>
      <c r="E913" s="130" t="s">
        <v>1072</v>
      </c>
      <c r="F913" s="149">
        <f t="shared" si="84"/>
        <v>23.84</v>
      </c>
      <c r="G913" s="130" t="s">
        <v>1074</v>
      </c>
      <c r="H913" s="130">
        <f t="shared" si="85"/>
        <v>2</v>
      </c>
      <c r="I913" s="130" t="s">
        <v>1076</v>
      </c>
      <c r="J913" s="130">
        <f t="shared" si="86"/>
        <v>2</v>
      </c>
      <c r="K913" s="130" t="s">
        <v>1084</v>
      </c>
      <c r="L913" s="130">
        <f t="shared" si="87"/>
        <v>0</v>
      </c>
      <c r="M913" s="130">
        <v>7</v>
      </c>
      <c r="N913" s="130">
        <v>112241.26</v>
      </c>
      <c r="O913" s="3">
        <v>187.00603333333333</v>
      </c>
      <c r="Q913" s="143">
        <f t="shared" si="88"/>
        <v>198.20787436291187</v>
      </c>
      <c r="R913" s="143">
        <f t="shared" si="89"/>
        <v>5.990096057281491E-2</v>
      </c>
    </row>
    <row r="914" spans="1:18" x14ac:dyDescent="0.35">
      <c r="A914" s="8">
        <v>3495.45982983364</v>
      </c>
      <c r="B914">
        <v>580</v>
      </c>
      <c r="C914" s="130" t="s">
        <v>1166</v>
      </c>
      <c r="D914" s="130">
        <v>580</v>
      </c>
      <c r="E914" s="130" t="s">
        <v>1072</v>
      </c>
      <c r="F914" s="149">
        <f t="shared" si="84"/>
        <v>23.84</v>
      </c>
      <c r="G914" s="130" t="s">
        <v>1074</v>
      </c>
      <c r="H914" s="130">
        <f t="shared" si="85"/>
        <v>2</v>
      </c>
      <c r="I914" s="130" t="s">
        <v>1076</v>
      </c>
      <c r="J914" s="130">
        <f t="shared" si="86"/>
        <v>2</v>
      </c>
      <c r="K914" s="130" t="s">
        <v>1083</v>
      </c>
      <c r="L914" s="130">
        <f t="shared" si="87"/>
        <v>1</v>
      </c>
      <c r="M914" s="130">
        <v>7</v>
      </c>
      <c r="N914" s="130">
        <v>101922.23</v>
      </c>
      <c r="O914" s="3">
        <v>169.7586</v>
      </c>
      <c r="Q914" s="143">
        <f t="shared" si="88"/>
        <v>176.84310588886999</v>
      </c>
      <c r="R914" s="143">
        <f t="shared" si="89"/>
        <v>4.1732824663198054E-2</v>
      </c>
    </row>
    <row r="915" spans="1:18" x14ac:dyDescent="0.35">
      <c r="A915" s="8">
        <v>14172.2970393051</v>
      </c>
      <c r="B915">
        <v>580</v>
      </c>
      <c r="C915" s="130" t="s">
        <v>1166</v>
      </c>
      <c r="D915" s="130">
        <v>580</v>
      </c>
      <c r="E915" s="130" t="s">
        <v>1072</v>
      </c>
      <c r="F915" s="149">
        <f t="shared" si="84"/>
        <v>23.84</v>
      </c>
      <c r="G915" s="130" t="s">
        <v>1074</v>
      </c>
      <c r="H915" s="130">
        <f t="shared" si="85"/>
        <v>2</v>
      </c>
      <c r="I915" s="130" t="s">
        <v>1076</v>
      </c>
      <c r="J915" s="130">
        <f t="shared" si="86"/>
        <v>2</v>
      </c>
      <c r="K915" s="130" t="s">
        <v>1083</v>
      </c>
      <c r="L915" s="130">
        <f t="shared" si="87"/>
        <v>1</v>
      </c>
      <c r="M915" s="130">
        <v>7</v>
      </c>
      <c r="N915" s="130">
        <v>105461.13</v>
      </c>
      <c r="O915" s="3">
        <v>175.71593333333334</v>
      </c>
      <c r="Q915" s="143">
        <f t="shared" si="88"/>
        <v>180.32379163583772</v>
      </c>
      <c r="R915" s="143">
        <f t="shared" si="89"/>
        <v>2.6223337947181236E-2</v>
      </c>
    </row>
    <row r="916" spans="1:18" x14ac:dyDescent="0.35">
      <c r="A916" s="8">
        <v>23954.0527728093</v>
      </c>
      <c r="B916">
        <v>580</v>
      </c>
      <c r="C916" s="130" t="s">
        <v>1166</v>
      </c>
      <c r="D916" s="130">
        <v>580</v>
      </c>
      <c r="E916" s="130" t="s">
        <v>1072</v>
      </c>
      <c r="F916" s="149">
        <f t="shared" si="84"/>
        <v>23.84</v>
      </c>
      <c r="G916" s="130" t="s">
        <v>1074</v>
      </c>
      <c r="H916" s="130">
        <f t="shared" si="85"/>
        <v>2</v>
      </c>
      <c r="I916" s="130" t="s">
        <v>1076</v>
      </c>
      <c r="J916" s="130">
        <f t="shared" si="86"/>
        <v>2</v>
      </c>
      <c r="K916" s="130" t="s">
        <v>1083</v>
      </c>
      <c r="L916" s="130">
        <f t="shared" si="87"/>
        <v>1</v>
      </c>
      <c r="M916" s="130">
        <v>7</v>
      </c>
      <c r="N916" s="130">
        <v>106484.58</v>
      </c>
      <c r="O916" s="3">
        <v>177.41364999999999</v>
      </c>
      <c r="Q916" s="143">
        <f t="shared" si="88"/>
        <v>183.51267773515227</v>
      </c>
      <c r="R916" s="143">
        <f t="shared" si="89"/>
        <v>3.4377443534656216E-2</v>
      </c>
    </row>
    <row r="917" spans="1:18" x14ac:dyDescent="0.35">
      <c r="A917" s="8">
        <v>31081.371963744201</v>
      </c>
      <c r="B917">
        <v>580</v>
      </c>
      <c r="C917" s="130" t="s">
        <v>1166</v>
      </c>
      <c r="D917" s="130">
        <v>580</v>
      </c>
      <c r="E917" s="130" t="s">
        <v>1072</v>
      </c>
      <c r="F917" s="149">
        <f t="shared" si="84"/>
        <v>23.84</v>
      </c>
      <c r="G917" s="130" t="s">
        <v>1074</v>
      </c>
      <c r="H917" s="130">
        <f t="shared" si="85"/>
        <v>2</v>
      </c>
      <c r="I917" s="130" t="s">
        <v>1076</v>
      </c>
      <c r="J917" s="130">
        <f t="shared" si="86"/>
        <v>2</v>
      </c>
      <c r="K917" s="130" t="s">
        <v>1083</v>
      </c>
      <c r="L917" s="130">
        <f t="shared" si="87"/>
        <v>1</v>
      </c>
      <c r="M917" s="130">
        <v>7</v>
      </c>
      <c r="N917" s="130">
        <v>111014.92</v>
      </c>
      <c r="O917" s="3">
        <v>184.96608333333333</v>
      </c>
      <c r="Q917" s="143">
        <f t="shared" si="88"/>
        <v>185.83620836835979</v>
      </c>
      <c r="R917" s="143">
        <f t="shared" si="89"/>
        <v>4.7042410118960376E-3</v>
      </c>
    </row>
    <row r="918" spans="1:18" x14ac:dyDescent="0.35">
      <c r="A918" s="8">
        <v>45016.2336447989</v>
      </c>
      <c r="B918">
        <v>580</v>
      </c>
      <c r="C918" s="130" t="s">
        <v>1166</v>
      </c>
      <c r="D918" s="130">
        <v>580</v>
      </c>
      <c r="E918" s="130" t="s">
        <v>1072</v>
      </c>
      <c r="F918" s="149">
        <f t="shared" si="84"/>
        <v>23.84</v>
      </c>
      <c r="G918" s="130" t="s">
        <v>1074</v>
      </c>
      <c r="H918" s="130">
        <f t="shared" si="85"/>
        <v>2</v>
      </c>
      <c r="I918" s="130" t="s">
        <v>1076</v>
      </c>
      <c r="J918" s="130">
        <f t="shared" si="86"/>
        <v>2</v>
      </c>
      <c r="K918" s="130" t="s">
        <v>1083</v>
      </c>
      <c r="L918" s="130">
        <f t="shared" si="87"/>
        <v>1</v>
      </c>
      <c r="M918" s="130">
        <v>7</v>
      </c>
      <c r="N918" s="130">
        <v>110780.85</v>
      </c>
      <c r="O918" s="3">
        <v>184.56746666666666</v>
      </c>
      <c r="Q918" s="143">
        <f t="shared" si="88"/>
        <v>190.3790213276308</v>
      </c>
      <c r="R918" s="143">
        <f t="shared" si="89"/>
        <v>3.1487427150202807E-2</v>
      </c>
    </row>
    <row r="919" spans="1:18" x14ac:dyDescent="0.35">
      <c r="A919" s="8">
        <v>54061.366139626101</v>
      </c>
      <c r="B919">
        <v>580</v>
      </c>
      <c r="C919" s="130" t="s">
        <v>1166</v>
      </c>
      <c r="D919" s="130">
        <v>580</v>
      </c>
      <c r="E919" s="130" t="s">
        <v>1072</v>
      </c>
      <c r="F919" s="149">
        <f t="shared" si="84"/>
        <v>23.84</v>
      </c>
      <c r="G919" s="130" t="s">
        <v>1074</v>
      </c>
      <c r="H919" s="130">
        <f t="shared" si="85"/>
        <v>2</v>
      </c>
      <c r="I919" s="130" t="s">
        <v>1076</v>
      </c>
      <c r="J919" s="130">
        <f t="shared" si="86"/>
        <v>2</v>
      </c>
      <c r="K919" s="130" t="s">
        <v>1083</v>
      </c>
      <c r="L919" s="130">
        <f t="shared" si="87"/>
        <v>1</v>
      </c>
      <c r="M919" s="130">
        <v>7</v>
      </c>
      <c r="N919" s="130">
        <v>112155.76</v>
      </c>
      <c r="O919" s="3">
        <v>186.80369999999999</v>
      </c>
      <c r="Q919" s="143">
        <f t="shared" si="88"/>
        <v>193.32776571105651</v>
      </c>
      <c r="R919" s="143">
        <f t="shared" si="89"/>
        <v>3.4924713541843788E-2</v>
      </c>
    </row>
    <row r="920" spans="1:18" x14ac:dyDescent="0.35">
      <c r="A920" s="8">
        <v>63550.072249703</v>
      </c>
      <c r="B920">
        <v>580</v>
      </c>
      <c r="C920" s="130" t="s">
        <v>1166</v>
      </c>
      <c r="D920" s="130">
        <v>580</v>
      </c>
      <c r="E920" s="130" t="s">
        <v>1072</v>
      </c>
      <c r="F920" s="149">
        <f t="shared" si="84"/>
        <v>23.84</v>
      </c>
      <c r="G920" s="130" t="s">
        <v>1074</v>
      </c>
      <c r="H920" s="130">
        <f t="shared" si="85"/>
        <v>2</v>
      </c>
      <c r="I920" s="130" t="s">
        <v>1076</v>
      </c>
      <c r="J920" s="130">
        <f t="shared" si="86"/>
        <v>2</v>
      </c>
      <c r="K920" s="130" t="s">
        <v>1083</v>
      </c>
      <c r="L920" s="130">
        <f t="shared" si="87"/>
        <v>1</v>
      </c>
      <c r="M920" s="130">
        <v>7</v>
      </c>
      <c r="N920" s="130">
        <v>113762.53</v>
      </c>
      <c r="O920" s="3">
        <v>189.36741666666666</v>
      </c>
      <c r="Q920" s="143">
        <f t="shared" si="88"/>
        <v>196.42111662261783</v>
      </c>
      <c r="R920" s="143">
        <f t="shared" si="89"/>
        <v>3.7248752082663872E-2</v>
      </c>
    </row>
    <row r="921" spans="1:18" x14ac:dyDescent="0.35">
      <c r="A921" s="8">
        <v>71394.000753582499</v>
      </c>
      <c r="B921">
        <v>580</v>
      </c>
      <c r="C921" s="130" t="s">
        <v>1166</v>
      </c>
      <c r="D921" s="130">
        <v>580</v>
      </c>
      <c r="E921" s="130" t="s">
        <v>1072</v>
      </c>
      <c r="F921" s="149">
        <f t="shared" si="84"/>
        <v>23.84</v>
      </c>
      <c r="G921" s="130" t="s">
        <v>1074</v>
      </c>
      <c r="H921" s="130">
        <f t="shared" si="85"/>
        <v>2</v>
      </c>
      <c r="I921" s="130" t="s">
        <v>1076</v>
      </c>
      <c r="J921" s="130">
        <f t="shared" si="86"/>
        <v>2</v>
      </c>
      <c r="K921" s="130" t="s">
        <v>1083</v>
      </c>
      <c r="L921" s="130">
        <f t="shared" si="87"/>
        <v>1</v>
      </c>
      <c r="M921" s="130">
        <v>7</v>
      </c>
      <c r="N921" s="130">
        <v>114026.04</v>
      </c>
      <c r="O921" s="3">
        <v>189.89933333333335</v>
      </c>
      <c r="Q921" s="143">
        <f t="shared" si="88"/>
        <v>198.97826436291186</v>
      </c>
      <c r="R921" s="143">
        <f t="shared" si="89"/>
        <v>4.7809178000862707E-2</v>
      </c>
    </row>
    <row r="922" spans="1:18" x14ac:dyDescent="0.35">
      <c r="A922" s="8">
        <v>3495.45982983364</v>
      </c>
      <c r="B922">
        <v>580</v>
      </c>
      <c r="C922" s="130" t="s">
        <v>1166</v>
      </c>
      <c r="D922" s="130">
        <v>580</v>
      </c>
      <c r="E922" s="130" t="s">
        <v>1072</v>
      </c>
      <c r="F922" s="149">
        <f t="shared" si="84"/>
        <v>23.84</v>
      </c>
      <c r="G922" s="130" t="s">
        <v>1074</v>
      </c>
      <c r="H922" s="130">
        <f t="shared" si="85"/>
        <v>2</v>
      </c>
      <c r="I922" s="130" t="s">
        <v>1076</v>
      </c>
      <c r="J922" s="130">
        <f t="shared" si="86"/>
        <v>2</v>
      </c>
      <c r="K922" s="130" t="s">
        <v>1084</v>
      </c>
      <c r="L922" s="130">
        <f t="shared" si="87"/>
        <v>0</v>
      </c>
      <c r="M922" s="130">
        <v>7</v>
      </c>
      <c r="N922" s="130">
        <v>104020.41</v>
      </c>
      <c r="O922" s="3">
        <v>173.27951666666667</v>
      </c>
      <c r="Q922" s="143">
        <f t="shared" si="88"/>
        <v>176.07271588886999</v>
      </c>
      <c r="R922" s="143">
        <f t="shared" si="89"/>
        <v>1.61196157280179E-2</v>
      </c>
    </row>
    <row r="923" spans="1:18" x14ac:dyDescent="0.35">
      <c r="A923" s="8">
        <v>14172.2970393051</v>
      </c>
      <c r="B923">
        <v>580</v>
      </c>
      <c r="C923" s="130" t="s">
        <v>1166</v>
      </c>
      <c r="D923" s="130">
        <v>580</v>
      </c>
      <c r="E923" s="130" t="s">
        <v>1072</v>
      </c>
      <c r="F923" s="149">
        <f t="shared" si="84"/>
        <v>23.84</v>
      </c>
      <c r="G923" s="130" t="s">
        <v>1074</v>
      </c>
      <c r="H923" s="130">
        <f t="shared" si="85"/>
        <v>2</v>
      </c>
      <c r="I923" s="130" t="s">
        <v>1076</v>
      </c>
      <c r="J923" s="130">
        <f t="shared" si="86"/>
        <v>2</v>
      </c>
      <c r="K923" s="130" t="s">
        <v>1084</v>
      </c>
      <c r="L923" s="130">
        <f t="shared" si="87"/>
        <v>0</v>
      </c>
      <c r="M923" s="130">
        <v>7</v>
      </c>
      <c r="N923" s="130">
        <v>106613.75</v>
      </c>
      <c r="O923" s="3">
        <v>177.65136666666669</v>
      </c>
      <c r="Q923" s="143">
        <f t="shared" si="88"/>
        <v>179.55340163583773</v>
      </c>
      <c r="R923" s="143">
        <f t="shared" si="89"/>
        <v>1.0706559734718457E-2</v>
      </c>
    </row>
    <row r="924" spans="1:18" x14ac:dyDescent="0.35">
      <c r="A924" s="8">
        <v>23954.0527728093</v>
      </c>
      <c r="B924">
        <v>580</v>
      </c>
      <c r="C924" s="130" t="s">
        <v>1166</v>
      </c>
      <c r="D924" s="130">
        <v>580</v>
      </c>
      <c r="E924" s="130" t="s">
        <v>1072</v>
      </c>
      <c r="F924" s="149">
        <f t="shared" si="84"/>
        <v>23.84</v>
      </c>
      <c r="G924" s="130" t="s">
        <v>1074</v>
      </c>
      <c r="H924" s="130">
        <f t="shared" si="85"/>
        <v>2</v>
      </c>
      <c r="I924" s="130" t="s">
        <v>1076</v>
      </c>
      <c r="J924" s="130">
        <f t="shared" si="86"/>
        <v>2</v>
      </c>
      <c r="K924" s="130" t="s">
        <v>1084</v>
      </c>
      <c r="L924" s="130">
        <f t="shared" si="87"/>
        <v>0</v>
      </c>
      <c r="M924" s="130">
        <v>7</v>
      </c>
      <c r="N924" s="130">
        <v>107352.28</v>
      </c>
      <c r="O924" s="3">
        <v>178.89493333333334</v>
      </c>
      <c r="Q924" s="143">
        <f t="shared" si="88"/>
        <v>182.7422877351523</v>
      </c>
      <c r="R924" s="143">
        <f t="shared" si="89"/>
        <v>2.1506223402371072E-2</v>
      </c>
    </row>
    <row r="925" spans="1:18" x14ac:dyDescent="0.35">
      <c r="A925" s="8">
        <v>31081.371963744201</v>
      </c>
      <c r="B925">
        <v>580</v>
      </c>
      <c r="C925" s="130" t="s">
        <v>1166</v>
      </c>
      <c r="D925" s="130">
        <v>580</v>
      </c>
      <c r="E925" s="130" t="s">
        <v>1072</v>
      </c>
      <c r="F925" s="149">
        <f t="shared" si="84"/>
        <v>23.84</v>
      </c>
      <c r="G925" s="130" t="s">
        <v>1074</v>
      </c>
      <c r="H925" s="130">
        <f t="shared" si="85"/>
        <v>2</v>
      </c>
      <c r="I925" s="130" t="s">
        <v>1076</v>
      </c>
      <c r="J925" s="130">
        <f t="shared" si="86"/>
        <v>2</v>
      </c>
      <c r="K925" s="130" t="s">
        <v>1084</v>
      </c>
      <c r="L925" s="130">
        <f t="shared" si="87"/>
        <v>0</v>
      </c>
      <c r="M925" s="130">
        <v>7</v>
      </c>
      <c r="N925" s="130">
        <v>110609.68</v>
      </c>
      <c r="O925" s="3">
        <v>184.31614999999999</v>
      </c>
      <c r="Q925" s="143">
        <f t="shared" si="88"/>
        <v>185.06581836835977</v>
      </c>
      <c r="R925" s="143">
        <f t="shared" si="89"/>
        <v>4.0672961558700926E-3</v>
      </c>
    </row>
    <row r="926" spans="1:18" x14ac:dyDescent="0.35">
      <c r="A926" s="8">
        <v>45016.2336447989</v>
      </c>
      <c r="B926">
        <v>580</v>
      </c>
      <c r="C926" s="130" t="s">
        <v>1166</v>
      </c>
      <c r="D926" s="130">
        <v>580</v>
      </c>
      <c r="E926" s="130" t="s">
        <v>1072</v>
      </c>
      <c r="F926" s="149">
        <f t="shared" si="84"/>
        <v>23.84</v>
      </c>
      <c r="G926" s="130" t="s">
        <v>1074</v>
      </c>
      <c r="H926" s="130">
        <f t="shared" si="85"/>
        <v>2</v>
      </c>
      <c r="I926" s="130" t="s">
        <v>1076</v>
      </c>
      <c r="J926" s="130">
        <f t="shared" si="86"/>
        <v>2</v>
      </c>
      <c r="K926" s="130" t="s">
        <v>1084</v>
      </c>
      <c r="L926" s="130">
        <f t="shared" si="87"/>
        <v>0</v>
      </c>
      <c r="M926" s="130">
        <v>7</v>
      </c>
      <c r="N926" s="130">
        <v>110226.44</v>
      </c>
      <c r="O926" s="3">
        <v>183.68125000000001</v>
      </c>
      <c r="Q926" s="143">
        <f t="shared" si="88"/>
        <v>189.6086313276308</v>
      </c>
      <c r="R926" s="143">
        <f t="shared" si="89"/>
        <v>3.2269931349175884E-2</v>
      </c>
    </row>
    <row r="927" spans="1:18" x14ac:dyDescent="0.35">
      <c r="A927" s="8">
        <v>54061.366139626101</v>
      </c>
      <c r="B927">
        <v>580</v>
      </c>
      <c r="C927" s="130" t="s">
        <v>1166</v>
      </c>
      <c r="D927" s="130">
        <v>580</v>
      </c>
      <c r="E927" s="130" t="s">
        <v>1072</v>
      </c>
      <c r="F927" s="149">
        <f t="shared" si="84"/>
        <v>23.84</v>
      </c>
      <c r="G927" s="130" t="s">
        <v>1074</v>
      </c>
      <c r="H927" s="130">
        <f t="shared" si="85"/>
        <v>2</v>
      </c>
      <c r="I927" s="130" t="s">
        <v>1076</v>
      </c>
      <c r="J927" s="130">
        <f t="shared" si="86"/>
        <v>2</v>
      </c>
      <c r="K927" s="130" t="s">
        <v>1084</v>
      </c>
      <c r="L927" s="130">
        <f t="shared" si="87"/>
        <v>0</v>
      </c>
      <c r="M927" s="130">
        <v>7</v>
      </c>
      <c r="N927" s="130">
        <v>111004.93</v>
      </c>
      <c r="O927" s="3">
        <v>184.94616666666667</v>
      </c>
      <c r="Q927" s="143">
        <f t="shared" si="88"/>
        <v>192.55737571105652</v>
      </c>
      <c r="R927" s="143">
        <f t="shared" si="89"/>
        <v>4.1153645850404263E-2</v>
      </c>
    </row>
    <row r="928" spans="1:18" x14ac:dyDescent="0.35">
      <c r="A928" s="8">
        <v>63550.072249703</v>
      </c>
      <c r="B928">
        <v>580</v>
      </c>
      <c r="C928" s="130" t="s">
        <v>1166</v>
      </c>
      <c r="D928" s="130">
        <v>580</v>
      </c>
      <c r="E928" s="130" t="s">
        <v>1072</v>
      </c>
      <c r="F928" s="149">
        <f t="shared" si="84"/>
        <v>23.84</v>
      </c>
      <c r="G928" s="130" t="s">
        <v>1074</v>
      </c>
      <c r="H928" s="130">
        <f t="shared" si="85"/>
        <v>2</v>
      </c>
      <c r="I928" s="130" t="s">
        <v>1076</v>
      </c>
      <c r="J928" s="130">
        <f t="shared" si="86"/>
        <v>2</v>
      </c>
      <c r="K928" s="130" t="s">
        <v>1084</v>
      </c>
      <c r="L928" s="130">
        <f t="shared" si="87"/>
        <v>0</v>
      </c>
      <c r="M928" s="130">
        <v>7</v>
      </c>
      <c r="N928" s="130">
        <v>112152.68</v>
      </c>
      <c r="O928" s="3">
        <v>186.78899999999999</v>
      </c>
      <c r="Q928" s="143">
        <f t="shared" si="88"/>
        <v>195.65072662261784</v>
      </c>
      <c r="R928" s="143">
        <f t="shared" si="89"/>
        <v>4.7442443733934248E-2</v>
      </c>
    </row>
    <row r="929" spans="1:18" x14ac:dyDescent="0.35">
      <c r="A929" s="8">
        <v>71394.000753582499</v>
      </c>
      <c r="B929">
        <v>580</v>
      </c>
      <c r="C929" s="130" t="s">
        <v>1166</v>
      </c>
      <c r="D929" s="130">
        <v>580</v>
      </c>
      <c r="E929" s="130" t="s">
        <v>1072</v>
      </c>
      <c r="F929" s="149">
        <f t="shared" si="84"/>
        <v>23.84</v>
      </c>
      <c r="G929" s="130" t="s">
        <v>1074</v>
      </c>
      <c r="H929" s="130">
        <f t="shared" si="85"/>
        <v>2</v>
      </c>
      <c r="I929" s="130" t="s">
        <v>1076</v>
      </c>
      <c r="J929" s="130">
        <f t="shared" si="86"/>
        <v>2</v>
      </c>
      <c r="K929" s="130" t="s">
        <v>1084</v>
      </c>
      <c r="L929" s="130">
        <f t="shared" si="87"/>
        <v>0</v>
      </c>
      <c r="M929" s="130">
        <v>7</v>
      </c>
      <c r="N929" s="130">
        <v>112301.7</v>
      </c>
      <c r="O929" s="3">
        <v>187.09123333333335</v>
      </c>
      <c r="Q929" s="143">
        <f t="shared" si="88"/>
        <v>198.20787436291187</v>
      </c>
      <c r="R929" s="143">
        <f t="shared" si="89"/>
        <v>5.9418289310073868E-2</v>
      </c>
    </row>
    <row r="930" spans="1:18" x14ac:dyDescent="0.35">
      <c r="A930" s="8">
        <v>3495.45982983364</v>
      </c>
      <c r="B930">
        <v>580</v>
      </c>
      <c r="C930" s="130" t="s">
        <v>1166</v>
      </c>
      <c r="D930" s="130">
        <v>580</v>
      </c>
      <c r="E930" s="130" t="s">
        <v>1072</v>
      </c>
      <c r="F930" s="149">
        <f t="shared" si="84"/>
        <v>23.84</v>
      </c>
      <c r="G930" s="130" t="s">
        <v>1074</v>
      </c>
      <c r="H930" s="130">
        <f t="shared" si="85"/>
        <v>2</v>
      </c>
      <c r="I930" s="130" t="s">
        <v>1076</v>
      </c>
      <c r="J930" s="130">
        <f t="shared" si="86"/>
        <v>2</v>
      </c>
      <c r="K930" s="130" t="s">
        <v>1083</v>
      </c>
      <c r="L930" s="130">
        <f t="shared" si="87"/>
        <v>1</v>
      </c>
      <c r="M930" s="130">
        <v>7</v>
      </c>
      <c r="N930" s="130">
        <v>102242.16</v>
      </c>
      <c r="O930" s="3">
        <v>170.22663333333333</v>
      </c>
      <c r="Q930" s="143">
        <f t="shared" si="88"/>
        <v>176.84310588886999</v>
      </c>
      <c r="R930" s="143">
        <f t="shared" si="89"/>
        <v>3.8868609605762883E-2</v>
      </c>
    </row>
    <row r="931" spans="1:18" x14ac:dyDescent="0.35">
      <c r="A931" s="8">
        <v>14172.2970393051</v>
      </c>
      <c r="B931">
        <v>580</v>
      </c>
      <c r="C931" s="130" t="s">
        <v>1166</v>
      </c>
      <c r="D931" s="130">
        <v>580</v>
      </c>
      <c r="E931" s="130" t="s">
        <v>1072</v>
      </c>
      <c r="F931" s="149">
        <f t="shared" si="84"/>
        <v>23.84</v>
      </c>
      <c r="G931" s="130" t="s">
        <v>1074</v>
      </c>
      <c r="H931" s="130">
        <f t="shared" si="85"/>
        <v>2</v>
      </c>
      <c r="I931" s="130" t="s">
        <v>1076</v>
      </c>
      <c r="J931" s="130">
        <f t="shared" si="86"/>
        <v>2</v>
      </c>
      <c r="K931" s="130" t="s">
        <v>1083</v>
      </c>
      <c r="L931" s="130">
        <f t="shared" si="87"/>
        <v>1</v>
      </c>
      <c r="M931" s="130">
        <v>7</v>
      </c>
      <c r="N931" s="130">
        <v>105742.44</v>
      </c>
      <c r="O931" s="3">
        <v>176.13563333333335</v>
      </c>
      <c r="Q931" s="143">
        <f t="shared" si="88"/>
        <v>180.32379163583772</v>
      </c>
      <c r="R931" s="143">
        <f t="shared" si="89"/>
        <v>2.3778029597102401E-2</v>
      </c>
    </row>
    <row r="932" spans="1:18" x14ac:dyDescent="0.35">
      <c r="A932" s="8">
        <v>23954.0527728093</v>
      </c>
      <c r="B932">
        <v>580</v>
      </c>
      <c r="C932" s="130" t="s">
        <v>1166</v>
      </c>
      <c r="D932" s="130">
        <v>580</v>
      </c>
      <c r="E932" s="130" t="s">
        <v>1072</v>
      </c>
      <c r="F932" s="149">
        <f t="shared" si="84"/>
        <v>23.84</v>
      </c>
      <c r="G932" s="130" t="s">
        <v>1074</v>
      </c>
      <c r="H932" s="130">
        <f t="shared" si="85"/>
        <v>2</v>
      </c>
      <c r="I932" s="130" t="s">
        <v>1076</v>
      </c>
      <c r="J932" s="130">
        <f t="shared" si="86"/>
        <v>2</v>
      </c>
      <c r="K932" s="130" t="s">
        <v>1083</v>
      </c>
      <c r="L932" s="130">
        <f t="shared" si="87"/>
        <v>1</v>
      </c>
      <c r="M932" s="130">
        <v>7</v>
      </c>
      <c r="N932" s="130">
        <v>106726.32</v>
      </c>
      <c r="O932" s="3">
        <v>177.77036666666666</v>
      </c>
      <c r="Q932" s="143">
        <f t="shared" si="88"/>
        <v>183.51267773515227</v>
      </c>
      <c r="R932" s="143">
        <f t="shared" si="89"/>
        <v>3.2301846343451013E-2</v>
      </c>
    </row>
    <row r="933" spans="1:18" x14ac:dyDescent="0.35">
      <c r="A933" s="8">
        <v>31081.371963744201</v>
      </c>
      <c r="B933">
        <v>580</v>
      </c>
      <c r="C933" s="130" t="s">
        <v>1166</v>
      </c>
      <c r="D933" s="130">
        <v>580</v>
      </c>
      <c r="E933" s="130" t="s">
        <v>1072</v>
      </c>
      <c r="F933" s="149">
        <f t="shared" si="84"/>
        <v>23.84</v>
      </c>
      <c r="G933" s="130" t="s">
        <v>1074</v>
      </c>
      <c r="H933" s="130">
        <f t="shared" si="85"/>
        <v>2</v>
      </c>
      <c r="I933" s="130" t="s">
        <v>1076</v>
      </c>
      <c r="J933" s="130">
        <f t="shared" si="86"/>
        <v>2</v>
      </c>
      <c r="K933" s="130" t="s">
        <v>1083</v>
      </c>
      <c r="L933" s="130">
        <f t="shared" si="87"/>
        <v>1</v>
      </c>
      <c r="M933" s="130">
        <v>7</v>
      </c>
      <c r="N933" s="130">
        <v>111119.25</v>
      </c>
      <c r="O933" s="3">
        <v>185.11574999999999</v>
      </c>
      <c r="Q933" s="143">
        <f t="shared" si="88"/>
        <v>185.83620836835979</v>
      </c>
      <c r="R933" s="143">
        <f t="shared" si="89"/>
        <v>3.8919344699723801E-3</v>
      </c>
    </row>
    <row r="934" spans="1:18" x14ac:dyDescent="0.35">
      <c r="A934" s="8">
        <v>45016.2336447989</v>
      </c>
      <c r="B934">
        <v>580</v>
      </c>
      <c r="C934" s="130" t="s">
        <v>1166</v>
      </c>
      <c r="D934" s="130">
        <v>580</v>
      </c>
      <c r="E934" s="130" t="s">
        <v>1072</v>
      </c>
      <c r="F934" s="149">
        <f t="shared" si="84"/>
        <v>23.84</v>
      </c>
      <c r="G934" s="130" t="s">
        <v>1074</v>
      </c>
      <c r="H934" s="130">
        <f t="shared" si="85"/>
        <v>2</v>
      </c>
      <c r="I934" s="130" t="s">
        <v>1076</v>
      </c>
      <c r="J934" s="130">
        <f t="shared" si="86"/>
        <v>2</v>
      </c>
      <c r="K934" s="130" t="s">
        <v>1083</v>
      </c>
      <c r="L934" s="130">
        <f t="shared" si="87"/>
        <v>1</v>
      </c>
      <c r="M934" s="130">
        <v>7</v>
      </c>
      <c r="N934" s="130">
        <v>110970.99</v>
      </c>
      <c r="O934" s="3">
        <v>184.84428333333335</v>
      </c>
      <c r="Q934" s="143">
        <f t="shared" si="88"/>
        <v>190.3790213276308</v>
      </c>
      <c r="R934" s="143">
        <f t="shared" si="89"/>
        <v>2.9942705798028602E-2</v>
      </c>
    </row>
    <row r="935" spans="1:18" x14ac:dyDescent="0.35">
      <c r="A935" s="8">
        <v>54061.366139626101</v>
      </c>
      <c r="B935">
        <v>580</v>
      </c>
      <c r="C935" s="130" t="s">
        <v>1166</v>
      </c>
      <c r="D935" s="130">
        <v>580</v>
      </c>
      <c r="E935" s="130" t="s">
        <v>1072</v>
      </c>
      <c r="F935" s="149">
        <f t="shared" si="84"/>
        <v>23.84</v>
      </c>
      <c r="G935" s="130" t="s">
        <v>1074</v>
      </c>
      <c r="H935" s="130">
        <f t="shared" si="85"/>
        <v>2</v>
      </c>
      <c r="I935" s="130" t="s">
        <v>1076</v>
      </c>
      <c r="J935" s="130">
        <f t="shared" si="86"/>
        <v>2</v>
      </c>
      <c r="K935" s="130" t="s">
        <v>1083</v>
      </c>
      <c r="L935" s="130">
        <f t="shared" si="87"/>
        <v>1</v>
      </c>
      <c r="M935" s="130">
        <v>7</v>
      </c>
      <c r="N935" s="130">
        <v>112217.35</v>
      </c>
      <c r="O935" s="3">
        <v>186.88691666666665</v>
      </c>
      <c r="Q935" s="143">
        <f t="shared" si="88"/>
        <v>193.32776571105651</v>
      </c>
      <c r="R935" s="143">
        <f t="shared" si="89"/>
        <v>3.4463884145928825E-2</v>
      </c>
    </row>
    <row r="936" spans="1:18" x14ac:dyDescent="0.35">
      <c r="A936" s="8">
        <v>63550.072249703</v>
      </c>
      <c r="B936">
        <v>580</v>
      </c>
      <c r="C936" s="130" t="s">
        <v>1166</v>
      </c>
      <c r="D936" s="130">
        <v>580</v>
      </c>
      <c r="E936" s="130" t="s">
        <v>1072</v>
      </c>
      <c r="F936" s="149">
        <f t="shared" si="84"/>
        <v>23.84</v>
      </c>
      <c r="G936" s="130" t="s">
        <v>1074</v>
      </c>
      <c r="H936" s="130">
        <f t="shared" si="85"/>
        <v>2</v>
      </c>
      <c r="I936" s="130" t="s">
        <v>1076</v>
      </c>
      <c r="J936" s="130">
        <f t="shared" si="86"/>
        <v>2</v>
      </c>
      <c r="K936" s="130" t="s">
        <v>1083</v>
      </c>
      <c r="L936" s="130">
        <f t="shared" si="87"/>
        <v>1</v>
      </c>
      <c r="M936" s="130">
        <v>7</v>
      </c>
      <c r="N936" s="130">
        <v>113488.69</v>
      </c>
      <c r="O936" s="3">
        <v>188.96526666666668</v>
      </c>
      <c r="Q936" s="143">
        <f t="shared" si="88"/>
        <v>196.42111662261783</v>
      </c>
      <c r="R936" s="143">
        <f t="shared" si="89"/>
        <v>3.9456192598099182E-2</v>
      </c>
    </row>
    <row r="937" spans="1:18" x14ac:dyDescent="0.35">
      <c r="A937" s="8">
        <v>71394.000753582499</v>
      </c>
      <c r="B937">
        <v>580</v>
      </c>
      <c r="C937" s="130" t="s">
        <v>1166</v>
      </c>
      <c r="D937" s="130">
        <v>580</v>
      </c>
      <c r="E937" s="130" t="s">
        <v>1072</v>
      </c>
      <c r="F937" s="149">
        <f t="shared" si="84"/>
        <v>23.84</v>
      </c>
      <c r="G937" s="130" t="s">
        <v>1074</v>
      </c>
      <c r="H937" s="130">
        <f t="shared" si="85"/>
        <v>2</v>
      </c>
      <c r="I937" s="130" t="s">
        <v>1076</v>
      </c>
      <c r="J937" s="130">
        <f t="shared" si="86"/>
        <v>2</v>
      </c>
      <c r="K937" s="130" t="s">
        <v>1083</v>
      </c>
      <c r="L937" s="130">
        <f t="shared" si="87"/>
        <v>1</v>
      </c>
      <c r="M937" s="130">
        <v>7</v>
      </c>
      <c r="N937" s="130">
        <v>113948.98</v>
      </c>
      <c r="O937" s="3">
        <v>189.77833333333334</v>
      </c>
      <c r="Q937" s="143">
        <f t="shared" si="88"/>
        <v>198.97826436291186</v>
      </c>
      <c r="R937" s="143">
        <f t="shared" si="89"/>
        <v>4.8477246416847031E-2</v>
      </c>
    </row>
    <row r="938" spans="1:18" x14ac:dyDescent="0.35">
      <c r="A938" s="8">
        <v>3495.45982983364</v>
      </c>
      <c r="B938">
        <v>580</v>
      </c>
      <c r="C938" s="130" t="s">
        <v>1166</v>
      </c>
      <c r="D938" s="130">
        <v>580</v>
      </c>
      <c r="E938" s="130" t="s">
        <v>1072</v>
      </c>
      <c r="F938" s="149">
        <f t="shared" si="84"/>
        <v>23.84</v>
      </c>
      <c r="G938" s="130" t="s">
        <v>1074</v>
      </c>
      <c r="H938" s="130">
        <f t="shared" si="85"/>
        <v>2</v>
      </c>
      <c r="I938" s="130" t="s">
        <v>1076</v>
      </c>
      <c r="J938" s="130">
        <f t="shared" si="86"/>
        <v>2</v>
      </c>
      <c r="K938" s="130" t="s">
        <v>1084</v>
      </c>
      <c r="L938" s="130">
        <f t="shared" si="87"/>
        <v>0</v>
      </c>
      <c r="M938" s="130">
        <v>7</v>
      </c>
      <c r="N938" s="130">
        <v>104368.79</v>
      </c>
      <c r="O938" s="3">
        <v>173.80706666666669</v>
      </c>
      <c r="Q938" s="143">
        <f t="shared" si="88"/>
        <v>176.07271588886999</v>
      </c>
      <c r="R938" s="143">
        <f t="shared" si="89"/>
        <v>1.3035426381992066E-2</v>
      </c>
    </row>
    <row r="939" spans="1:18" x14ac:dyDescent="0.35">
      <c r="A939" s="8">
        <v>14172.2970393051</v>
      </c>
      <c r="B939">
        <v>580</v>
      </c>
      <c r="C939" s="130" t="s">
        <v>1166</v>
      </c>
      <c r="D939" s="130">
        <v>580</v>
      </c>
      <c r="E939" s="130" t="s">
        <v>1072</v>
      </c>
      <c r="F939" s="149">
        <f t="shared" si="84"/>
        <v>23.84</v>
      </c>
      <c r="G939" s="130" t="s">
        <v>1074</v>
      </c>
      <c r="H939" s="130">
        <f t="shared" si="85"/>
        <v>2</v>
      </c>
      <c r="I939" s="130" t="s">
        <v>1076</v>
      </c>
      <c r="J939" s="130">
        <f t="shared" si="86"/>
        <v>2</v>
      </c>
      <c r="K939" s="130" t="s">
        <v>1084</v>
      </c>
      <c r="L939" s="130">
        <f t="shared" si="87"/>
        <v>0</v>
      </c>
      <c r="M939" s="130">
        <v>7</v>
      </c>
      <c r="N939" s="130">
        <v>106873.56</v>
      </c>
      <c r="O939" s="3">
        <v>178.04485</v>
      </c>
      <c r="Q939" s="143">
        <f t="shared" si="88"/>
        <v>179.55340163583773</v>
      </c>
      <c r="R939" s="143">
        <f t="shared" si="89"/>
        <v>8.4728743113755556E-3</v>
      </c>
    </row>
    <row r="940" spans="1:18" x14ac:dyDescent="0.35">
      <c r="A940" s="8">
        <v>23954.0527728093</v>
      </c>
      <c r="B940">
        <v>580</v>
      </c>
      <c r="C940" s="130" t="s">
        <v>1166</v>
      </c>
      <c r="D940" s="130">
        <v>580</v>
      </c>
      <c r="E940" s="130" t="s">
        <v>1072</v>
      </c>
      <c r="F940" s="149">
        <f t="shared" si="84"/>
        <v>23.84</v>
      </c>
      <c r="G940" s="130" t="s">
        <v>1074</v>
      </c>
      <c r="H940" s="130">
        <f t="shared" si="85"/>
        <v>2</v>
      </c>
      <c r="I940" s="130" t="s">
        <v>1076</v>
      </c>
      <c r="J940" s="130">
        <f t="shared" si="86"/>
        <v>2</v>
      </c>
      <c r="K940" s="130" t="s">
        <v>1084</v>
      </c>
      <c r="L940" s="130">
        <f t="shared" si="87"/>
        <v>0</v>
      </c>
      <c r="M940" s="130">
        <v>7</v>
      </c>
      <c r="N940" s="130">
        <v>107593.56</v>
      </c>
      <c r="O940" s="3">
        <v>179.25565</v>
      </c>
      <c r="Q940" s="143">
        <f t="shared" si="88"/>
        <v>182.7422877351523</v>
      </c>
      <c r="R940" s="143">
        <f t="shared" si="89"/>
        <v>1.9450643453371219E-2</v>
      </c>
    </row>
    <row r="941" spans="1:18" x14ac:dyDescent="0.35">
      <c r="A941" s="8">
        <v>31081.371963744201</v>
      </c>
      <c r="B941">
        <v>580</v>
      </c>
      <c r="C941" s="130" t="s">
        <v>1166</v>
      </c>
      <c r="D941" s="130">
        <v>580</v>
      </c>
      <c r="E941" s="130" t="s">
        <v>1072</v>
      </c>
      <c r="F941" s="149">
        <f t="shared" si="84"/>
        <v>23.84</v>
      </c>
      <c r="G941" s="130" t="s">
        <v>1074</v>
      </c>
      <c r="H941" s="130">
        <f t="shared" si="85"/>
        <v>2</v>
      </c>
      <c r="I941" s="130" t="s">
        <v>1076</v>
      </c>
      <c r="J941" s="130">
        <f t="shared" si="86"/>
        <v>2</v>
      </c>
      <c r="K941" s="130" t="s">
        <v>1084</v>
      </c>
      <c r="L941" s="130">
        <f t="shared" si="87"/>
        <v>0</v>
      </c>
      <c r="M941" s="130">
        <v>7</v>
      </c>
      <c r="N941" s="130">
        <v>110743.47</v>
      </c>
      <c r="O941" s="3">
        <v>184.52116666666666</v>
      </c>
      <c r="Q941" s="143">
        <f t="shared" si="88"/>
        <v>185.06581836835977</v>
      </c>
      <c r="R941" s="143">
        <f t="shared" si="89"/>
        <v>2.9517031109878022E-3</v>
      </c>
    </row>
    <row r="942" spans="1:18" x14ac:dyDescent="0.35">
      <c r="A942" s="8">
        <v>45016.2336447989</v>
      </c>
      <c r="B942">
        <v>580</v>
      </c>
      <c r="C942" s="130" t="s">
        <v>1166</v>
      </c>
      <c r="D942" s="130">
        <v>580</v>
      </c>
      <c r="E942" s="130" t="s">
        <v>1072</v>
      </c>
      <c r="F942" s="149">
        <f t="shared" si="84"/>
        <v>23.84</v>
      </c>
      <c r="G942" s="130" t="s">
        <v>1074</v>
      </c>
      <c r="H942" s="130">
        <f t="shared" si="85"/>
        <v>2</v>
      </c>
      <c r="I942" s="130" t="s">
        <v>1076</v>
      </c>
      <c r="J942" s="130">
        <f t="shared" si="86"/>
        <v>2</v>
      </c>
      <c r="K942" s="130" t="s">
        <v>1084</v>
      </c>
      <c r="L942" s="130">
        <f t="shared" si="87"/>
        <v>0</v>
      </c>
      <c r="M942" s="130">
        <v>7</v>
      </c>
      <c r="N942" s="130">
        <v>110405.36</v>
      </c>
      <c r="O942" s="3">
        <v>183.94638333333333</v>
      </c>
      <c r="Q942" s="143">
        <f t="shared" si="88"/>
        <v>189.6086313276308</v>
      </c>
      <c r="R942" s="143">
        <f t="shared" si="89"/>
        <v>3.0782056660699775E-2</v>
      </c>
    </row>
    <row r="943" spans="1:18" x14ac:dyDescent="0.35">
      <c r="A943" s="8">
        <v>54061.366139626101</v>
      </c>
      <c r="B943">
        <v>580</v>
      </c>
      <c r="C943" s="130" t="s">
        <v>1166</v>
      </c>
      <c r="D943" s="130">
        <v>580</v>
      </c>
      <c r="E943" s="130" t="s">
        <v>1072</v>
      </c>
      <c r="F943" s="149">
        <f t="shared" si="84"/>
        <v>23.84</v>
      </c>
      <c r="G943" s="130" t="s">
        <v>1074</v>
      </c>
      <c r="H943" s="130">
        <f t="shared" si="85"/>
        <v>2</v>
      </c>
      <c r="I943" s="130" t="s">
        <v>1076</v>
      </c>
      <c r="J943" s="130">
        <f t="shared" si="86"/>
        <v>2</v>
      </c>
      <c r="K943" s="130" t="s">
        <v>1084</v>
      </c>
      <c r="L943" s="130">
        <f t="shared" si="87"/>
        <v>0</v>
      </c>
      <c r="M943" s="130">
        <v>7</v>
      </c>
      <c r="N943" s="130">
        <v>111120.36</v>
      </c>
      <c r="O943" s="3">
        <v>185.11851666666666</v>
      </c>
      <c r="Q943" s="143">
        <f t="shared" si="88"/>
        <v>192.55737571105652</v>
      </c>
      <c r="R943" s="143">
        <f t="shared" si="89"/>
        <v>4.0184305591561165E-2</v>
      </c>
    </row>
    <row r="944" spans="1:18" x14ac:dyDescent="0.35">
      <c r="A944" s="8">
        <v>63550.072249703</v>
      </c>
      <c r="B944">
        <v>580</v>
      </c>
      <c r="C944" s="130" t="s">
        <v>1166</v>
      </c>
      <c r="D944" s="130">
        <v>580</v>
      </c>
      <c r="E944" s="130" t="s">
        <v>1072</v>
      </c>
      <c r="F944" s="149">
        <f t="shared" si="84"/>
        <v>23.84</v>
      </c>
      <c r="G944" s="130" t="s">
        <v>1074</v>
      </c>
      <c r="H944" s="130">
        <f t="shared" si="85"/>
        <v>2</v>
      </c>
      <c r="I944" s="130" t="s">
        <v>1076</v>
      </c>
      <c r="J944" s="130">
        <f t="shared" si="86"/>
        <v>2</v>
      </c>
      <c r="K944" s="130" t="s">
        <v>1084</v>
      </c>
      <c r="L944" s="130">
        <f t="shared" si="87"/>
        <v>0</v>
      </c>
      <c r="M944" s="130">
        <v>7</v>
      </c>
      <c r="N944" s="130">
        <v>112036.26</v>
      </c>
      <c r="O944" s="3">
        <v>186.62331666666668</v>
      </c>
      <c r="Q944" s="143">
        <f t="shared" si="88"/>
        <v>195.65072662261784</v>
      </c>
      <c r="R944" s="143">
        <f t="shared" si="89"/>
        <v>4.837235838046583E-2</v>
      </c>
    </row>
    <row r="945" spans="1:18" x14ac:dyDescent="0.35">
      <c r="A945" s="8">
        <v>71394.000753582499</v>
      </c>
      <c r="B945">
        <v>580</v>
      </c>
      <c r="C945" s="130" t="s">
        <v>1166</v>
      </c>
      <c r="D945" s="130">
        <v>580</v>
      </c>
      <c r="E945" s="130" t="s">
        <v>1072</v>
      </c>
      <c r="F945" s="149">
        <f t="shared" si="84"/>
        <v>23.84</v>
      </c>
      <c r="G945" s="130" t="s">
        <v>1074</v>
      </c>
      <c r="H945" s="130">
        <f t="shared" si="85"/>
        <v>2</v>
      </c>
      <c r="I945" s="130" t="s">
        <v>1076</v>
      </c>
      <c r="J945" s="130">
        <f t="shared" si="86"/>
        <v>2</v>
      </c>
      <c r="K945" s="130" t="s">
        <v>1084</v>
      </c>
      <c r="L945" s="130">
        <f t="shared" si="87"/>
        <v>0</v>
      </c>
      <c r="M945" s="130">
        <v>7</v>
      </c>
      <c r="N945" s="130">
        <v>112274.5</v>
      </c>
      <c r="O945" s="3">
        <v>187.05263333333335</v>
      </c>
      <c r="Q945" s="143">
        <f t="shared" si="88"/>
        <v>198.20787436291187</v>
      </c>
      <c r="R945" s="143">
        <f t="shared" si="89"/>
        <v>5.9636909840769414E-2</v>
      </c>
    </row>
    <row r="946" spans="1:18" x14ac:dyDescent="0.35">
      <c r="A946" s="8">
        <v>3495.45982983364</v>
      </c>
      <c r="B946">
        <v>580</v>
      </c>
      <c r="C946" s="130" t="s">
        <v>1166</v>
      </c>
      <c r="D946" s="130">
        <v>580</v>
      </c>
      <c r="E946" s="130" t="s">
        <v>1072</v>
      </c>
      <c r="F946" s="149">
        <f t="shared" si="84"/>
        <v>23.84</v>
      </c>
      <c r="G946" s="130" t="s">
        <v>1074</v>
      </c>
      <c r="H946" s="130">
        <f t="shared" si="85"/>
        <v>2</v>
      </c>
      <c r="I946" s="130" t="s">
        <v>1076</v>
      </c>
      <c r="J946" s="130">
        <f t="shared" si="86"/>
        <v>2</v>
      </c>
      <c r="K946" s="130" t="s">
        <v>1083</v>
      </c>
      <c r="L946" s="130">
        <f t="shared" si="87"/>
        <v>1</v>
      </c>
      <c r="M946" s="130">
        <v>7</v>
      </c>
      <c r="N946" s="130">
        <v>102148.91</v>
      </c>
      <c r="O946" s="3">
        <v>170.08778333333333</v>
      </c>
      <c r="Q946" s="143">
        <f t="shared" si="88"/>
        <v>176.84310588886999</v>
      </c>
      <c r="R946" s="143">
        <f t="shared" si="89"/>
        <v>3.9716682898369937E-2</v>
      </c>
    </row>
    <row r="947" spans="1:18" x14ac:dyDescent="0.35">
      <c r="A947" s="8">
        <v>14172.2970393051</v>
      </c>
      <c r="B947">
        <v>580</v>
      </c>
      <c r="C947" s="130" t="s">
        <v>1166</v>
      </c>
      <c r="D947" s="130">
        <v>580</v>
      </c>
      <c r="E947" s="130" t="s">
        <v>1072</v>
      </c>
      <c r="F947" s="149">
        <f t="shared" si="84"/>
        <v>23.84</v>
      </c>
      <c r="G947" s="130" t="s">
        <v>1074</v>
      </c>
      <c r="H947" s="130">
        <f t="shared" si="85"/>
        <v>2</v>
      </c>
      <c r="I947" s="130" t="s">
        <v>1076</v>
      </c>
      <c r="J947" s="130">
        <f t="shared" si="86"/>
        <v>2</v>
      </c>
      <c r="K947" s="130" t="s">
        <v>1083</v>
      </c>
      <c r="L947" s="130">
        <f t="shared" si="87"/>
        <v>1</v>
      </c>
      <c r="M947" s="130">
        <v>7</v>
      </c>
      <c r="N947" s="130">
        <v>105627.73</v>
      </c>
      <c r="O947" s="3">
        <v>175.97313333333335</v>
      </c>
      <c r="Q947" s="143">
        <f t="shared" si="88"/>
        <v>180.32379163583772</v>
      </c>
      <c r="R947" s="143">
        <f t="shared" si="89"/>
        <v>2.4723423514106724E-2</v>
      </c>
    </row>
    <row r="948" spans="1:18" x14ac:dyDescent="0.35">
      <c r="A948" s="8">
        <v>23954.0527728093</v>
      </c>
      <c r="B948">
        <v>580</v>
      </c>
      <c r="C948" s="130" t="s">
        <v>1166</v>
      </c>
      <c r="D948" s="130">
        <v>580</v>
      </c>
      <c r="E948" s="130" t="s">
        <v>1072</v>
      </c>
      <c r="F948" s="149">
        <f t="shared" si="84"/>
        <v>23.84</v>
      </c>
      <c r="G948" s="130" t="s">
        <v>1074</v>
      </c>
      <c r="H948" s="130">
        <f t="shared" si="85"/>
        <v>2</v>
      </c>
      <c r="I948" s="130" t="s">
        <v>1076</v>
      </c>
      <c r="J948" s="130">
        <f t="shared" si="86"/>
        <v>2</v>
      </c>
      <c r="K948" s="130" t="s">
        <v>1083</v>
      </c>
      <c r="L948" s="130">
        <f t="shared" si="87"/>
        <v>1</v>
      </c>
      <c r="M948" s="130">
        <v>7</v>
      </c>
      <c r="N948" s="130">
        <v>106640.2</v>
      </c>
      <c r="O948" s="3">
        <v>177.64706666666669</v>
      </c>
      <c r="Q948" s="143">
        <f t="shared" si="88"/>
        <v>183.51267773515227</v>
      </c>
      <c r="R948" s="143">
        <f t="shared" si="89"/>
        <v>3.3018338993976659E-2</v>
      </c>
    </row>
    <row r="949" spans="1:18" x14ac:dyDescent="0.35">
      <c r="A949" s="8">
        <v>31081.371963744201</v>
      </c>
      <c r="B949">
        <v>580</v>
      </c>
      <c r="C949" s="130" t="s">
        <v>1166</v>
      </c>
      <c r="D949" s="130">
        <v>580</v>
      </c>
      <c r="E949" s="130" t="s">
        <v>1072</v>
      </c>
      <c r="F949" s="149">
        <f t="shared" si="84"/>
        <v>23.84</v>
      </c>
      <c r="G949" s="130" t="s">
        <v>1074</v>
      </c>
      <c r="H949" s="130">
        <f t="shared" si="85"/>
        <v>2</v>
      </c>
      <c r="I949" s="130" t="s">
        <v>1076</v>
      </c>
      <c r="J949" s="130">
        <f t="shared" si="86"/>
        <v>2</v>
      </c>
      <c r="K949" s="130" t="s">
        <v>1083</v>
      </c>
      <c r="L949" s="130">
        <f t="shared" si="87"/>
        <v>1</v>
      </c>
      <c r="M949" s="130">
        <v>7</v>
      </c>
      <c r="N949" s="130">
        <v>111170.59</v>
      </c>
      <c r="O949" s="3">
        <v>185.19256666666666</v>
      </c>
      <c r="Q949" s="143">
        <f t="shared" si="88"/>
        <v>185.83620836835979</v>
      </c>
      <c r="R949" s="143">
        <f t="shared" si="89"/>
        <v>3.4755266546504515E-3</v>
      </c>
    </row>
    <row r="950" spans="1:18" x14ac:dyDescent="0.35">
      <c r="A950" s="8">
        <v>45016.2336447989</v>
      </c>
      <c r="B950">
        <v>580</v>
      </c>
      <c r="C950" s="130" t="s">
        <v>1166</v>
      </c>
      <c r="D950" s="130">
        <v>580</v>
      </c>
      <c r="E950" s="130" t="s">
        <v>1072</v>
      </c>
      <c r="F950" s="149">
        <f t="shared" si="84"/>
        <v>23.84</v>
      </c>
      <c r="G950" s="130" t="s">
        <v>1074</v>
      </c>
      <c r="H950" s="130">
        <f t="shared" si="85"/>
        <v>2</v>
      </c>
      <c r="I950" s="130" t="s">
        <v>1076</v>
      </c>
      <c r="J950" s="130">
        <f t="shared" si="86"/>
        <v>2</v>
      </c>
      <c r="K950" s="130" t="s">
        <v>1083</v>
      </c>
      <c r="L950" s="130">
        <f t="shared" si="87"/>
        <v>1</v>
      </c>
      <c r="M950" s="130">
        <v>7</v>
      </c>
      <c r="N950" s="130">
        <v>110962.92</v>
      </c>
      <c r="O950" s="3">
        <v>184.82954999999998</v>
      </c>
      <c r="Q950" s="143">
        <f t="shared" si="88"/>
        <v>190.3790213276308</v>
      </c>
      <c r="R950" s="143">
        <f t="shared" si="89"/>
        <v>3.0024805706829971E-2</v>
      </c>
    </row>
    <row r="951" spans="1:18" x14ac:dyDescent="0.35">
      <c r="A951" s="8">
        <v>54061.366139626101</v>
      </c>
      <c r="B951">
        <v>580</v>
      </c>
      <c r="C951" s="130" t="s">
        <v>1166</v>
      </c>
      <c r="D951" s="130">
        <v>580</v>
      </c>
      <c r="E951" s="130" t="s">
        <v>1072</v>
      </c>
      <c r="F951" s="149">
        <f t="shared" si="84"/>
        <v>23.84</v>
      </c>
      <c r="G951" s="130" t="s">
        <v>1074</v>
      </c>
      <c r="H951" s="130">
        <f t="shared" si="85"/>
        <v>2</v>
      </c>
      <c r="I951" s="130" t="s">
        <v>1076</v>
      </c>
      <c r="J951" s="130">
        <f t="shared" si="86"/>
        <v>2</v>
      </c>
      <c r="K951" s="130" t="s">
        <v>1083</v>
      </c>
      <c r="L951" s="130">
        <f t="shared" si="87"/>
        <v>1</v>
      </c>
      <c r="M951" s="130">
        <v>7</v>
      </c>
      <c r="N951" s="130">
        <v>112251.78</v>
      </c>
      <c r="O951" s="3">
        <v>186.93668333333332</v>
      </c>
      <c r="Q951" s="143">
        <f t="shared" si="88"/>
        <v>193.32776571105651</v>
      </c>
      <c r="R951" s="143">
        <f t="shared" si="89"/>
        <v>3.4188487052201788E-2</v>
      </c>
    </row>
    <row r="952" spans="1:18" x14ac:dyDescent="0.35">
      <c r="A952" s="8">
        <v>63550.072249703</v>
      </c>
      <c r="B952">
        <v>580</v>
      </c>
      <c r="C952" s="130" t="s">
        <v>1166</v>
      </c>
      <c r="D952" s="130">
        <v>580</v>
      </c>
      <c r="E952" s="130" t="s">
        <v>1072</v>
      </c>
      <c r="F952" s="149">
        <f t="shared" si="84"/>
        <v>23.84</v>
      </c>
      <c r="G952" s="130" t="s">
        <v>1074</v>
      </c>
      <c r="H952" s="130">
        <f t="shared" si="85"/>
        <v>2</v>
      </c>
      <c r="I952" s="130" t="s">
        <v>1076</v>
      </c>
      <c r="J952" s="130">
        <f t="shared" si="86"/>
        <v>2</v>
      </c>
      <c r="K952" s="130" t="s">
        <v>1083</v>
      </c>
      <c r="L952" s="130">
        <f t="shared" si="87"/>
        <v>1</v>
      </c>
      <c r="M952" s="130">
        <v>7</v>
      </c>
      <c r="N952" s="130">
        <v>113618.96</v>
      </c>
      <c r="O952" s="3">
        <v>189.15501666666665</v>
      </c>
      <c r="Q952" s="143">
        <f t="shared" si="88"/>
        <v>196.42111662261783</v>
      </c>
      <c r="R952" s="143">
        <f t="shared" si="89"/>
        <v>3.8413466816773267E-2</v>
      </c>
    </row>
    <row r="953" spans="1:18" x14ac:dyDescent="0.35">
      <c r="A953" s="8">
        <v>71394.000753582499</v>
      </c>
      <c r="B953">
        <v>580</v>
      </c>
      <c r="C953" s="130" t="s">
        <v>1166</v>
      </c>
      <c r="D953" s="130">
        <v>580</v>
      </c>
      <c r="E953" s="130" t="s">
        <v>1072</v>
      </c>
      <c r="F953" s="149">
        <f t="shared" si="84"/>
        <v>23.84</v>
      </c>
      <c r="G953" s="130" t="s">
        <v>1074</v>
      </c>
      <c r="H953" s="130">
        <f t="shared" si="85"/>
        <v>2</v>
      </c>
      <c r="I953" s="130" t="s">
        <v>1076</v>
      </c>
      <c r="J953" s="130">
        <f t="shared" si="86"/>
        <v>2</v>
      </c>
      <c r="K953" s="130" t="s">
        <v>1083</v>
      </c>
      <c r="L953" s="130">
        <f t="shared" si="87"/>
        <v>1</v>
      </c>
      <c r="M953" s="130">
        <v>7</v>
      </c>
      <c r="N953" s="130">
        <v>114172.75</v>
      </c>
      <c r="O953" s="3">
        <v>190.10154999999997</v>
      </c>
      <c r="Q953" s="143">
        <f t="shared" si="88"/>
        <v>198.97826436291186</v>
      </c>
      <c r="R953" s="143">
        <f t="shared" si="89"/>
        <v>4.6694592247732203E-2</v>
      </c>
    </row>
    <row r="954" spans="1:18" x14ac:dyDescent="0.35">
      <c r="A954" s="8">
        <v>3495.45982983364</v>
      </c>
      <c r="B954">
        <v>580</v>
      </c>
      <c r="C954" s="130" t="s">
        <v>1166</v>
      </c>
      <c r="D954" s="130">
        <v>580</v>
      </c>
      <c r="E954" s="130" t="s">
        <v>1072</v>
      </c>
      <c r="F954" s="149">
        <f t="shared" si="84"/>
        <v>23.84</v>
      </c>
      <c r="G954" s="130" t="s">
        <v>1074</v>
      </c>
      <c r="H954" s="130">
        <f t="shared" si="85"/>
        <v>2</v>
      </c>
      <c r="I954" s="130" t="s">
        <v>1076</v>
      </c>
      <c r="J954" s="130">
        <f t="shared" si="86"/>
        <v>2</v>
      </c>
      <c r="K954" s="130" t="s">
        <v>1084</v>
      </c>
      <c r="L954" s="130">
        <f t="shared" si="87"/>
        <v>0</v>
      </c>
      <c r="M954" s="130">
        <v>7</v>
      </c>
      <c r="N954" s="130">
        <v>104264.17</v>
      </c>
      <c r="O954" s="3">
        <v>173.65546666666665</v>
      </c>
      <c r="Q954" s="143">
        <f t="shared" si="88"/>
        <v>176.07271588886999</v>
      </c>
      <c r="R954" s="143">
        <f t="shared" si="89"/>
        <v>1.3919799178238712E-2</v>
      </c>
    </row>
    <row r="955" spans="1:18" x14ac:dyDescent="0.35">
      <c r="A955" s="8">
        <v>14172.2970393051</v>
      </c>
      <c r="B955">
        <v>580</v>
      </c>
      <c r="C955" s="130" t="s">
        <v>1166</v>
      </c>
      <c r="D955" s="130">
        <v>580</v>
      </c>
      <c r="E955" s="130" t="s">
        <v>1072</v>
      </c>
      <c r="F955" s="149">
        <f t="shared" si="84"/>
        <v>23.84</v>
      </c>
      <c r="G955" s="130" t="s">
        <v>1074</v>
      </c>
      <c r="H955" s="130">
        <f t="shared" si="85"/>
        <v>2</v>
      </c>
      <c r="I955" s="130" t="s">
        <v>1076</v>
      </c>
      <c r="J955" s="130">
        <f t="shared" si="86"/>
        <v>2</v>
      </c>
      <c r="K955" s="130" t="s">
        <v>1084</v>
      </c>
      <c r="L955" s="130">
        <f t="shared" si="87"/>
        <v>0</v>
      </c>
      <c r="M955" s="130">
        <v>7</v>
      </c>
      <c r="N955" s="130">
        <v>106803.39</v>
      </c>
      <c r="O955" s="3">
        <v>177.94126666666665</v>
      </c>
      <c r="Q955" s="143">
        <f t="shared" si="88"/>
        <v>179.55340163583773</v>
      </c>
      <c r="R955" s="143">
        <f t="shared" si="89"/>
        <v>9.0599274657916506E-3</v>
      </c>
    </row>
    <row r="956" spans="1:18" x14ac:dyDescent="0.35">
      <c r="A956" s="8">
        <v>23954.0527728093</v>
      </c>
      <c r="B956">
        <v>580</v>
      </c>
      <c r="C956" s="130" t="s">
        <v>1166</v>
      </c>
      <c r="D956" s="130">
        <v>580</v>
      </c>
      <c r="E956" s="130" t="s">
        <v>1072</v>
      </c>
      <c r="F956" s="149">
        <f t="shared" si="84"/>
        <v>23.84</v>
      </c>
      <c r="G956" s="130" t="s">
        <v>1074</v>
      </c>
      <c r="H956" s="130">
        <f t="shared" si="85"/>
        <v>2</v>
      </c>
      <c r="I956" s="130" t="s">
        <v>1076</v>
      </c>
      <c r="J956" s="130">
        <f t="shared" si="86"/>
        <v>2</v>
      </c>
      <c r="K956" s="130" t="s">
        <v>1084</v>
      </c>
      <c r="L956" s="130">
        <f t="shared" si="87"/>
        <v>0</v>
      </c>
      <c r="M956" s="130">
        <v>7</v>
      </c>
      <c r="N956" s="130">
        <v>107514.05</v>
      </c>
      <c r="O956" s="3">
        <v>179.14005</v>
      </c>
      <c r="Q956" s="143">
        <f t="shared" si="88"/>
        <v>182.7422877351523</v>
      </c>
      <c r="R956" s="143">
        <f t="shared" si="89"/>
        <v>2.010850022176669E-2</v>
      </c>
    </row>
    <row r="957" spans="1:18" x14ac:dyDescent="0.35">
      <c r="A957" s="8">
        <v>31081.371963744201</v>
      </c>
      <c r="B957">
        <v>580</v>
      </c>
      <c r="C957" s="130" t="s">
        <v>1166</v>
      </c>
      <c r="D957" s="130">
        <v>580</v>
      </c>
      <c r="E957" s="130" t="s">
        <v>1072</v>
      </c>
      <c r="F957" s="149">
        <f t="shared" si="84"/>
        <v>23.84</v>
      </c>
      <c r="G957" s="130" t="s">
        <v>1074</v>
      </c>
      <c r="H957" s="130">
        <f t="shared" si="85"/>
        <v>2</v>
      </c>
      <c r="I957" s="130" t="s">
        <v>1076</v>
      </c>
      <c r="J957" s="130">
        <f t="shared" si="86"/>
        <v>2</v>
      </c>
      <c r="K957" s="130" t="s">
        <v>1084</v>
      </c>
      <c r="L957" s="130">
        <f t="shared" si="87"/>
        <v>0</v>
      </c>
      <c r="M957" s="130">
        <v>7</v>
      </c>
      <c r="N957" s="130">
        <v>110766.12</v>
      </c>
      <c r="O957" s="3">
        <v>184.55628333333334</v>
      </c>
      <c r="Q957" s="143">
        <f t="shared" si="88"/>
        <v>185.06581836835977</v>
      </c>
      <c r="R957" s="143">
        <f t="shared" si="89"/>
        <v>2.7608652808972511E-3</v>
      </c>
    </row>
    <row r="958" spans="1:18" x14ac:dyDescent="0.35">
      <c r="A958" s="8">
        <v>45016.2336447989</v>
      </c>
      <c r="B958">
        <v>580</v>
      </c>
      <c r="C958" s="130" t="s">
        <v>1166</v>
      </c>
      <c r="D958" s="130">
        <v>580</v>
      </c>
      <c r="E958" s="130" t="s">
        <v>1072</v>
      </c>
      <c r="F958" s="149">
        <f t="shared" si="84"/>
        <v>23.84</v>
      </c>
      <c r="G958" s="130" t="s">
        <v>1074</v>
      </c>
      <c r="H958" s="130">
        <f t="shared" si="85"/>
        <v>2</v>
      </c>
      <c r="I958" s="130" t="s">
        <v>1076</v>
      </c>
      <c r="J958" s="130">
        <f t="shared" si="86"/>
        <v>2</v>
      </c>
      <c r="K958" s="130" t="s">
        <v>1084</v>
      </c>
      <c r="L958" s="130">
        <f t="shared" si="87"/>
        <v>0</v>
      </c>
      <c r="M958" s="130">
        <v>7</v>
      </c>
      <c r="N958" s="130">
        <v>110393</v>
      </c>
      <c r="O958" s="3">
        <v>183.92953333333332</v>
      </c>
      <c r="Q958" s="143">
        <f t="shared" si="88"/>
        <v>189.6086313276308</v>
      </c>
      <c r="R958" s="143">
        <f t="shared" si="89"/>
        <v>3.0876487812347753E-2</v>
      </c>
    </row>
    <row r="959" spans="1:18" x14ac:dyDescent="0.35">
      <c r="A959" s="8">
        <v>54061.366139626101</v>
      </c>
      <c r="B959">
        <v>580</v>
      </c>
      <c r="C959" s="130" t="s">
        <v>1166</v>
      </c>
      <c r="D959" s="130">
        <v>580</v>
      </c>
      <c r="E959" s="130" t="s">
        <v>1072</v>
      </c>
      <c r="F959" s="149">
        <f t="shared" si="84"/>
        <v>23.84</v>
      </c>
      <c r="G959" s="130" t="s">
        <v>1074</v>
      </c>
      <c r="H959" s="130">
        <f t="shared" si="85"/>
        <v>2</v>
      </c>
      <c r="I959" s="130" t="s">
        <v>1076</v>
      </c>
      <c r="J959" s="130">
        <f t="shared" si="86"/>
        <v>2</v>
      </c>
      <c r="K959" s="130" t="s">
        <v>1084</v>
      </c>
      <c r="L959" s="130">
        <f t="shared" si="87"/>
        <v>0</v>
      </c>
      <c r="M959" s="130">
        <v>7</v>
      </c>
      <c r="N959" s="130">
        <v>111109.14</v>
      </c>
      <c r="O959" s="3">
        <v>185.09393333333333</v>
      </c>
      <c r="Q959" s="143">
        <f t="shared" si="88"/>
        <v>192.55737571105652</v>
      </c>
      <c r="R959" s="143">
        <f t="shared" si="89"/>
        <v>4.0322458134175454E-2</v>
      </c>
    </row>
    <row r="960" spans="1:18" x14ac:dyDescent="0.35">
      <c r="A960" s="8">
        <v>63550.072249703</v>
      </c>
      <c r="B960">
        <v>580</v>
      </c>
      <c r="C960" s="130" t="s">
        <v>1166</v>
      </c>
      <c r="D960" s="130">
        <v>580</v>
      </c>
      <c r="E960" s="130" t="s">
        <v>1072</v>
      </c>
      <c r="F960" s="149">
        <f t="shared" si="84"/>
        <v>23.84</v>
      </c>
      <c r="G960" s="130" t="s">
        <v>1074</v>
      </c>
      <c r="H960" s="130">
        <f t="shared" si="85"/>
        <v>2</v>
      </c>
      <c r="I960" s="130" t="s">
        <v>1076</v>
      </c>
      <c r="J960" s="130">
        <f t="shared" si="86"/>
        <v>2</v>
      </c>
      <c r="K960" s="130" t="s">
        <v>1084</v>
      </c>
      <c r="L960" s="130">
        <f t="shared" si="87"/>
        <v>0</v>
      </c>
      <c r="M960" s="130">
        <v>7</v>
      </c>
      <c r="N960" s="130">
        <v>112095.91</v>
      </c>
      <c r="O960" s="3">
        <v>186.70500000000001</v>
      </c>
      <c r="Q960" s="143">
        <f t="shared" si="88"/>
        <v>195.65072662261784</v>
      </c>
      <c r="R960" s="143">
        <f t="shared" si="89"/>
        <v>4.7913696058583533E-2</v>
      </c>
    </row>
    <row r="961" spans="1:18" x14ac:dyDescent="0.35">
      <c r="A961" s="8">
        <v>71394.000753582499</v>
      </c>
      <c r="B961">
        <v>580</v>
      </c>
      <c r="C961" s="130" t="s">
        <v>1166</v>
      </c>
      <c r="D961" s="130">
        <v>580</v>
      </c>
      <c r="E961" s="130" t="s">
        <v>1072</v>
      </c>
      <c r="F961" s="149">
        <f t="shared" si="84"/>
        <v>23.84</v>
      </c>
      <c r="G961" s="130" t="s">
        <v>1074</v>
      </c>
      <c r="H961" s="130">
        <f t="shared" si="85"/>
        <v>2</v>
      </c>
      <c r="I961" s="130" t="s">
        <v>1076</v>
      </c>
      <c r="J961" s="130">
        <f t="shared" si="86"/>
        <v>2</v>
      </c>
      <c r="K961" s="130" t="s">
        <v>1084</v>
      </c>
      <c r="L961" s="130">
        <f t="shared" si="87"/>
        <v>0</v>
      </c>
      <c r="M961" s="130">
        <v>7</v>
      </c>
      <c r="N961" s="130">
        <v>112387.83</v>
      </c>
      <c r="O961" s="3">
        <v>187.21826666666666</v>
      </c>
      <c r="Q961" s="143">
        <f t="shared" si="88"/>
        <v>198.20787436291187</v>
      </c>
      <c r="R961" s="143">
        <f t="shared" si="89"/>
        <v>5.8699441523041518E-2</v>
      </c>
    </row>
    <row r="962" spans="1:18" x14ac:dyDescent="0.35">
      <c r="A962" s="8">
        <v>3495.45982983364</v>
      </c>
      <c r="B962">
        <v>580</v>
      </c>
      <c r="C962" s="130" t="s">
        <v>1166</v>
      </c>
      <c r="D962" s="130">
        <v>580</v>
      </c>
      <c r="E962" s="130" t="s">
        <v>1072</v>
      </c>
      <c r="F962" s="149">
        <f t="shared" si="84"/>
        <v>23.84</v>
      </c>
      <c r="G962" s="130" t="s">
        <v>1074</v>
      </c>
      <c r="H962" s="130">
        <f t="shared" si="85"/>
        <v>2</v>
      </c>
      <c r="I962" s="130" t="s">
        <v>1076</v>
      </c>
      <c r="J962" s="130">
        <f t="shared" si="86"/>
        <v>2</v>
      </c>
      <c r="K962" s="130" t="s">
        <v>1083</v>
      </c>
      <c r="L962" s="130">
        <f t="shared" si="87"/>
        <v>1</v>
      </c>
      <c r="M962" s="130">
        <v>7</v>
      </c>
      <c r="N962" s="130">
        <v>102298.99</v>
      </c>
      <c r="O962" s="3">
        <v>170.44723333333332</v>
      </c>
      <c r="Q962" s="143">
        <f t="shared" si="88"/>
        <v>176.84310588886999</v>
      </c>
      <c r="R962" s="143">
        <f t="shared" si="89"/>
        <v>3.7524062024689275E-2</v>
      </c>
    </row>
    <row r="963" spans="1:18" x14ac:dyDescent="0.35">
      <c r="A963" s="8">
        <v>14172.2970393051</v>
      </c>
      <c r="B963">
        <v>580</v>
      </c>
      <c r="C963" s="130" t="s">
        <v>1166</v>
      </c>
      <c r="D963" s="130">
        <v>580</v>
      </c>
      <c r="E963" s="130" t="s">
        <v>1072</v>
      </c>
      <c r="F963" s="149">
        <f t="shared" ref="F963:F1026" si="90">IF(E963="LI01",10,23.84)</f>
        <v>23.84</v>
      </c>
      <c r="G963" s="130" t="s">
        <v>1074</v>
      </c>
      <c r="H963" s="130">
        <f t="shared" ref="H963:H1026" si="91">IF(G963="ENT01",1,2)</f>
        <v>2</v>
      </c>
      <c r="I963" s="130" t="s">
        <v>1076</v>
      </c>
      <c r="J963" s="130">
        <f t="shared" ref="J963:J1026" si="92">IF(I963="ENV01",1,2)</f>
        <v>2</v>
      </c>
      <c r="K963" s="130" t="s">
        <v>1083</v>
      </c>
      <c r="L963" s="130">
        <f t="shared" ref="L963:L1026" si="93">IF(K963="ZVDF01",1,0)</f>
        <v>1</v>
      </c>
      <c r="M963" s="130">
        <v>7</v>
      </c>
      <c r="N963" s="130">
        <v>105780.07</v>
      </c>
      <c r="O963" s="3">
        <v>176.29691666666665</v>
      </c>
      <c r="Q963" s="143">
        <f t="shared" ref="Q963:Q1026" si="94">IF(C963="Splitao",((43.828+A963*0.000816+F963*0.605+H963*-5.235+J963*-4.785+L963*3.61+3.146*F963+9.07+54.73)*B963+M963*(494.524+B963*0.00184))/B963,(((25.4755+A963*0.00031+F963*0.2864+H963*-0.5815+J963*-1.7506+L963*0.77039)+3.25*F963+9.07+54.73)*B963+M963*(498.3118+A963*0.001326))/B963)</f>
        <v>180.32379163583772</v>
      </c>
      <c r="R963" s="143">
        <f t="shared" ref="R963:R1026" si="95">Q963/O963-1</f>
        <v>2.2841437305366474E-2</v>
      </c>
    </row>
    <row r="964" spans="1:18" x14ac:dyDescent="0.35">
      <c r="A964" s="8">
        <v>23954.0527728093</v>
      </c>
      <c r="B964">
        <v>580</v>
      </c>
      <c r="C964" s="130" t="s">
        <v>1166</v>
      </c>
      <c r="D964" s="130">
        <v>580</v>
      </c>
      <c r="E964" s="130" t="s">
        <v>1072</v>
      </c>
      <c r="F964" s="149">
        <f t="shared" si="90"/>
        <v>23.84</v>
      </c>
      <c r="G964" s="130" t="s">
        <v>1074</v>
      </c>
      <c r="H964" s="130">
        <f t="shared" si="91"/>
        <v>2</v>
      </c>
      <c r="I964" s="130" t="s">
        <v>1076</v>
      </c>
      <c r="J964" s="130">
        <f t="shared" si="92"/>
        <v>2</v>
      </c>
      <c r="K964" s="130" t="s">
        <v>1083</v>
      </c>
      <c r="L964" s="130">
        <f t="shared" si="93"/>
        <v>1</v>
      </c>
      <c r="M964" s="130">
        <v>7</v>
      </c>
      <c r="N964" s="130">
        <v>106702.18</v>
      </c>
      <c r="O964" s="3">
        <v>177.83473333333333</v>
      </c>
      <c r="Q964" s="143">
        <f t="shared" si="94"/>
        <v>183.51267773515227</v>
      </c>
      <c r="R964" s="143">
        <f t="shared" si="95"/>
        <v>3.1928208260510127E-2</v>
      </c>
    </row>
    <row r="965" spans="1:18" x14ac:dyDescent="0.35">
      <c r="A965" s="8">
        <v>31081.371963744201</v>
      </c>
      <c r="B965">
        <v>580</v>
      </c>
      <c r="C965" s="130" t="s">
        <v>1166</v>
      </c>
      <c r="D965" s="130">
        <v>580</v>
      </c>
      <c r="E965" s="130" t="s">
        <v>1072</v>
      </c>
      <c r="F965" s="149">
        <f t="shared" si="90"/>
        <v>23.84</v>
      </c>
      <c r="G965" s="130" t="s">
        <v>1074</v>
      </c>
      <c r="H965" s="130">
        <f t="shared" si="91"/>
        <v>2</v>
      </c>
      <c r="I965" s="130" t="s">
        <v>1076</v>
      </c>
      <c r="J965" s="130">
        <f t="shared" si="92"/>
        <v>2</v>
      </c>
      <c r="K965" s="130" t="s">
        <v>1083</v>
      </c>
      <c r="L965" s="130">
        <f t="shared" si="93"/>
        <v>1</v>
      </c>
      <c r="M965" s="130">
        <v>7</v>
      </c>
      <c r="N965" s="130">
        <v>111262.52</v>
      </c>
      <c r="O965" s="3">
        <v>185.40863333333331</v>
      </c>
      <c r="Q965" s="143">
        <f t="shared" si="94"/>
        <v>185.83620836835979</v>
      </c>
      <c r="R965" s="143">
        <f t="shared" si="95"/>
        <v>2.3061225755209858E-3</v>
      </c>
    </row>
    <row r="966" spans="1:18" x14ac:dyDescent="0.35">
      <c r="A966" s="8">
        <v>45016.2336447989</v>
      </c>
      <c r="B966">
        <v>580</v>
      </c>
      <c r="C966" s="130" t="s">
        <v>1166</v>
      </c>
      <c r="D966" s="130">
        <v>580</v>
      </c>
      <c r="E966" s="130" t="s">
        <v>1072</v>
      </c>
      <c r="F966" s="149">
        <f t="shared" si="90"/>
        <v>23.84</v>
      </c>
      <c r="G966" s="130" t="s">
        <v>1074</v>
      </c>
      <c r="H966" s="130">
        <f t="shared" si="91"/>
        <v>2</v>
      </c>
      <c r="I966" s="130" t="s">
        <v>1076</v>
      </c>
      <c r="J966" s="130">
        <f t="shared" si="92"/>
        <v>2</v>
      </c>
      <c r="K966" s="130" t="s">
        <v>1083</v>
      </c>
      <c r="L966" s="130">
        <f t="shared" si="93"/>
        <v>1</v>
      </c>
      <c r="M966" s="130">
        <v>7</v>
      </c>
      <c r="N966" s="130">
        <v>110975.01</v>
      </c>
      <c r="O966" s="3">
        <v>184.93445</v>
      </c>
      <c r="Q966" s="143">
        <f t="shared" si="94"/>
        <v>190.3790213276308</v>
      </c>
      <c r="R966" s="143">
        <f t="shared" si="95"/>
        <v>2.9440546786338562E-2</v>
      </c>
    </row>
    <row r="967" spans="1:18" x14ac:dyDescent="0.35">
      <c r="A967" s="8">
        <v>54061.366139626101</v>
      </c>
      <c r="B967">
        <v>580</v>
      </c>
      <c r="C967" s="130" t="s">
        <v>1166</v>
      </c>
      <c r="D967" s="130">
        <v>580</v>
      </c>
      <c r="E967" s="130" t="s">
        <v>1072</v>
      </c>
      <c r="F967" s="149">
        <f t="shared" si="90"/>
        <v>23.84</v>
      </c>
      <c r="G967" s="130" t="s">
        <v>1074</v>
      </c>
      <c r="H967" s="130">
        <f t="shared" si="91"/>
        <v>2</v>
      </c>
      <c r="I967" s="130" t="s">
        <v>1076</v>
      </c>
      <c r="J967" s="130">
        <f t="shared" si="92"/>
        <v>2</v>
      </c>
      <c r="K967" s="130" t="s">
        <v>1083</v>
      </c>
      <c r="L967" s="130">
        <f t="shared" si="93"/>
        <v>1</v>
      </c>
      <c r="M967" s="130">
        <v>7</v>
      </c>
      <c r="N967" s="130">
        <v>112301.75</v>
      </c>
      <c r="O967" s="3">
        <v>187.10378333333335</v>
      </c>
      <c r="Q967" s="143">
        <f t="shared" si="94"/>
        <v>193.32776571105651</v>
      </c>
      <c r="R967" s="143">
        <f t="shared" si="95"/>
        <v>3.3264866518678993E-2</v>
      </c>
    </row>
    <row r="968" spans="1:18" x14ac:dyDescent="0.35">
      <c r="A968" s="8">
        <v>63550.072249703</v>
      </c>
      <c r="B968">
        <v>580</v>
      </c>
      <c r="C968" s="130" t="s">
        <v>1166</v>
      </c>
      <c r="D968" s="130">
        <v>580</v>
      </c>
      <c r="E968" s="130" t="s">
        <v>1072</v>
      </c>
      <c r="F968" s="149">
        <f t="shared" si="90"/>
        <v>23.84</v>
      </c>
      <c r="G968" s="130" t="s">
        <v>1074</v>
      </c>
      <c r="H968" s="130">
        <f t="shared" si="91"/>
        <v>2</v>
      </c>
      <c r="I968" s="130" t="s">
        <v>1076</v>
      </c>
      <c r="J968" s="130">
        <f t="shared" si="92"/>
        <v>2</v>
      </c>
      <c r="K968" s="130" t="s">
        <v>1083</v>
      </c>
      <c r="L968" s="130">
        <f t="shared" si="93"/>
        <v>1</v>
      </c>
      <c r="M968" s="130">
        <v>7</v>
      </c>
      <c r="N968" s="130">
        <v>114035.94</v>
      </c>
      <c r="O968" s="3">
        <v>189.89153333333334</v>
      </c>
      <c r="Q968" s="143">
        <f t="shared" si="94"/>
        <v>196.42111662261783</v>
      </c>
      <c r="R968" s="143">
        <f t="shared" si="95"/>
        <v>3.4385857940398612E-2</v>
      </c>
    </row>
    <row r="969" spans="1:18" x14ac:dyDescent="0.35">
      <c r="A969" s="8">
        <v>71394.000753582499</v>
      </c>
      <c r="B969">
        <v>580</v>
      </c>
      <c r="C969" s="130" t="s">
        <v>1166</v>
      </c>
      <c r="D969" s="130">
        <v>580</v>
      </c>
      <c r="E969" s="130" t="s">
        <v>1072</v>
      </c>
      <c r="F969" s="149">
        <f t="shared" si="90"/>
        <v>23.84</v>
      </c>
      <c r="G969" s="130" t="s">
        <v>1074</v>
      </c>
      <c r="H969" s="130">
        <f t="shared" si="91"/>
        <v>2</v>
      </c>
      <c r="I969" s="130" t="s">
        <v>1076</v>
      </c>
      <c r="J969" s="130">
        <f t="shared" si="92"/>
        <v>2</v>
      </c>
      <c r="K969" s="130" t="s">
        <v>1083</v>
      </c>
      <c r="L969" s="130">
        <f t="shared" si="93"/>
        <v>1</v>
      </c>
      <c r="M969" s="130">
        <v>7</v>
      </c>
      <c r="N969" s="130">
        <v>114689.49</v>
      </c>
      <c r="O969" s="3">
        <v>190.99588333333332</v>
      </c>
      <c r="Q969" s="143">
        <f t="shared" si="94"/>
        <v>198.97826436291186</v>
      </c>
      <c r="R969" s="143">
        <f t="shared" si="95"/>
        <v>4.1793471619738343E-2</v>
      </c>
    </row>
    <row r="970" spans="1:18" x14ac:dyDescent="0.35">
      <c r="A970" s="8">
        <v>3495.45982983364</v>
      </c>
      <c r="B970">
        <v>580</v>
      </c>
      <c r="C970" s="130" t="s">
        <v>1166</v>
      </c>
      <c r="D970" s="130">
        <v>580</v>
      </c>
      <c r="E970" s="130" t="s">
        <v>1072</v>
      </c>
      <c r="F970" s="149">
        <f t="shared" si="90"/>
        <v>23.84</v>
      </c>
      <c r="G970" s="130" t="s">
        <v>1074</v>
      </c>
      <c r="H970" s="130">
        <f t="shared" si="91"/>
        <v>2</v>
      </c>
      <c r="I970" s="130" t="s">
        <v>1076</v>
      </c>
      <c r="J970" s="130">
        <f t="shared" si="92"/>
        <v>2</v>
      </c>
      <c r="K970" s="130" t="s">
        <v>1084</v>
      </c>
      <c r="L970" s="130">
        <f t="shared" si="93"/>
        <v>0</v>
      </c>
      <c r="M970" s="130">
        <v>7</v>
      </c>
      <c r="N970" s="130">
        <v>104376.74</v>
      </c>
      <c r="O970" s="3">
        <v>173.94793333333334</v>
      </c>
      <c r="Q970" s="143">
        <f t="shared" si="94"/>
        <v>176.07271588886999</v>
      </c>
      <c r="R970" s="143">
        <f t="shared" si="95"/>
        <v>1.2215049151891755E-2</v>
      </c>
    </row>
    <row r="971" spans="1:18" x14ac:dyDescent="0.35">
      <c r="A971" s="8">
        <v>14172.2970393051</v>
      </c>
      <c r="B971">
        <v>580</v>
      </c>
      <c r="C971" s="130" t="s">
        <v>1166</v>
      </c>
      <c r="D971" s="130">
        <v>580</v>
      </c>
      <c r="E971" s="130" t="s">
        <v>1072</v>
      </c>
      <c r="F971" s="149">
        <f t="shared" si="90"/>
        <v>23.84</v>
      </c>
      <c r="G971" s="130" t="s">
        <v>1074</v>
      </c>
      <c r="H971" s="130">
        <f t="shared" si="91"/>
        <v>2</v>
      </c>
      <c r="I971" s="130" t="s">
        <v>1076</v>
      </c>
      <c r="J971" s="130">
        <f t="shared" si="92"/>
        <v>2</v>
      </c>
      <c r="K971" s="130" t="s">
        <v>1084</v>
      </c>
      <c r="L971" s="130">
        <f t="shared" si="93"/>
        <v>0</v>
      </c>
      <c r="M971" s="130">
        <v>7</v>
      </c>
      <c r="N971" s="130">
        <v>106912.34</v>
      </c>
      <c r="O971" s="3">
        <v>178.19309999999999</v>
      </c>
      <c r="Q971" s="143">
        <f t="shared" si="94"/>
        <v>179.55340163583773</v>
      </c>
      <c r="R971" s="143">
        <f t="shared" si="95"/>
        <v>7.6338625672809357E-3</v>
      </c>
    </row>
    <row r="972" spans="1:18" x14ac:dyDescent="0.35">
      <c r="A972" s="8">
        <v>23954.0527728093</v>
      </c>
      <c r="B972">
        <v>580</v>
      </c>
      <c r="C972" s="130" t="s">
        <v>1166</v>
      </c>
      <c r="D972" s="130">
        <v>580</v>
      </c>
      <c r="E972" s="130" t="s">
        <v>1072</v>
      </c>
      <c r="F972" s="149">
        <f t="shared" si="90"/>
        <v>23.84</v>
      </c>
      <c r="G972" s="130" t="s">
        <v>1074</v>
      </c>
      <c r="H972" s="130">
        <f t="shared" si="91"/>
        <v>2</v>
      </c>
      <c r="I972" s="130" t="s">
        <v>1076</v>
      </c>
      <c r="J972" s="130">
        <f t="shared" si="92"/>
        <v>2</v>
      </c>
      <c r="K972" s="130" t="s">
        <v>1084</v>
      </c>
      <c r="L972" s="130">
        <f t="shared" si="93"/>
        <v>0</v>
      </c>
      <c r="M972" s="130">
        <v>7</v>
      </c>
      <c r="N972" s="130">
        <v>107569.97</v>
      </c>
      <c r="O972" s="3">
        <v>179.30453333333332</v>
      </c>
      <c r="Q972" s="143">
        <f t="shared" si="94"/>
        <v>182.7422877351523</v>
      </c>
      <c r="R972" s="143">
        <f t="shared" si="95"/>
        <v>1.9172713248850615E-2</v>
      </c>
    </row>
    <row r="973" spans="1:18" x14ac:dyDescent="0.35">
      <c r="A973" s="8">
        <v>31081.371963744201</v>
      </c>
      <c r="B973">
        <v>580</v>
      </c>
      <c r="C973" s="130" t="s">
        <v>1166</v>
      </c>
      <c r="D973" s="130">
        <v>580</v>
      </c>
      <c r="E973" s="130" t="s">
        <v>1072</v>
      </c>
      <c r="F973" s="149">
        <f t="shared" si="90"/>
        <v>23.84</v>
      </c>
      <c r="G973" s="130" t="s">
        <v>1074</v>
      </c>
      <c r="H973" s="130">
        <f t="shared" si="91"/>
        <v>2</v>
      </c>
      <c r="I973" s="130" t="s">
        <v>1076</v>
      </c>
      <c r="J973" s="130">
        <f t="shared" si="92"/>
        <v>2</v>
      </c>
      <c r="K973" s="130" t="s">
        <v>1084</v>
      </c>
      <c r="L973" s="130">
        <f t="shared" si="93"/>
        <v>0</v>
      </c>
      <c r="M973" s="130">
        <v>7</v>
      </c>
      <c r="N973" s="130">
        <v>110815.21</v>
      </c>
      <c r="O973" s="3">
        <v>184.69323333333332</v>
      </c>
      <c r="Q973" s="143">
        <f t="shared" si="94"/>
        <v>185.06581836835977</v>
      </c>
      <c r="R973" s="143">
        <f t="shared" si="95"/>
        <v>2.0173182758354002E-3</v>
      </c>
    </row>
    <row r="974" spans="1:18" x14ac:dyDescent="0.35">
      <c r="A974" s="8">
        <v>45016.2336447989</v>
      </c>
      <c r="B974">
        <v>580</v>
      </c>
      <c r="C974" s="130" t="s">
        <v>1166</v>
      </c>
      <c r="D974" s="130">
        <v>580</v>
      </c>
      <c r="E974" s="130" t="s">
        <v>1072</v>
      </c>
      <c r="F974" s="149">
        <f t="shared" si="90"/>
        <v>23.84</v>
      </c>
      <c r="G974" s="130" t="s">
        <v>1074</v>
      </c>
      <c r="H974" s="130">
        <f t="shared" si="91"/>
        <v>2</v>
      </c>
      <c r="I974" s="130" t="s">
        <v>1076</v>
      </c>
      <c r="J974" s="130">
        <f t="shared" si="92"/>
        <v>2</v>
      </c>
      <c r="K974" s="130" t="s">
        <v>1084</v>
      </c>
      <c r="L974" s="130">
        <f t="shared" si="93"/>
        <v>0</v>
      </c>
      <c r="M974" s="130">
        <v>7</v>
      </c>
      <c r="N974" s="130">
        <v>110390.9</v>
      </c>
      <c r="O974" s="3">
        <v>183.98273333333333</v>
      </c>
      <c r="Q974" s="143">
        <f t="shared" si="94"/>
        <v>189.6086313276308</v>
      </c>
      <c r="R974" s="143">
        <f t="shared" si="95"/>
        <v>3.0578402072680699E-2</v>
      </c>
    </row>
    <row r="975" spans="1:18" x14ac:dyDescent="0.35">
      <c r="A975" s="8">
        <v>54061.366139626101</v>
      </c>
      <c r="B975">
        <v>580</v>
      </c>
      <c r="C975" s="130" t="s">
        <v>1166</v>
      </c>
      <c r="D975" s="130">
        <v>580</v>
      </c>
      <c r="E975" s="130" t="s">
        <v>1072</v>
      </c>
      <c r="F975" s="149">
        <f t="shared" si="90"/>
        <v>23.84</v>
      </c>
      <c r="G975" s="130" t="s">
        <v>1074</v>
      </c>
      <c r="H975" s="130">
        <f t="shared" si="91"/>
        <v>2</v>
      </c>
      <c r="I975" s="130" t="s">
        <v>1076</v>
      </c>
      <c r="J975" s="130">
        <f t="shared" si="92"/>
        <v>2</v>
      </c>
      <c r="K975" s="130" t="s">
        <v>1084</v>
      </c>
      <c r="L975" s="130">
        <f t="shared" si="93"/>
        <v>0</v>
      </c>
      <c r="M975" s="130">
        <v>7</v>
      </c>
      <c r="N975" s="130">
        <v>111119.2</v>
      </c>
      <c r="O975" s="3">
        <v>185.17163333333332</v>
      </c>
      <c r="Q975" s="143">
        <f t="shared" si="94"/>
        <v>192.55737571105652</v>
      </c>
      <c r="R975" s="143">
        <f t="shared" si="95"/>
        <v>3.9885927691893697E-2</v>
      </c>
    </row>
    <row r="976" spans="1:18" x14ac:dyDescent="0.35">
      <c r="A976" s="8">
        <v>63550.072249703</v>
      </c>
      <c r="B976">
        <v>580</v>
      </c>
      <c r="C976" s="130" t="s">
        <v>1166</v>
      </c>
      <c r="D976" s="130">
        <v>580</v>
      </c>
      <c r="E976" s="130" t="s">
        <v>1072</v>
      </c>
      <c r="F976" s="149">
        <f t="shared" si="90"/>
        <v>23.84</v>
      </c>
      <c r="G976" s="130" t="s">
        <v>1074</v>
      </c>
      <c r="H976" s="130">
        <f t="shared" si="91"/>
        <v>2</v>
      </c>
      <c r="I976" s="130" t="s">
        <v>1076</v>
      </c>
      <c r="J976" s="130">
        <f t="shared" si="92"/>
        <v>2</v>
      </c>
      <c r="K976" s="130" t="s">
        <v>1084</v>
      </c>
      <c r="L976" s="130">
        <f t="shared" si="93"/>
        <v>0</v>
      </c>
      <c r="M976" s="130">
        <v>7</v>
      </c>
      <c r="N976" s="130">
        <v>112304.4</v>
      </c>
      <c r="O976" s="3">
        <v>187.08131666666665</v>
      </c>
      <c r="Q976" s="143">
        <f t="shared" si="94"/>
        <v>195.65072662261784</v>
      </c>
      <c r="R976" s="143">
        <f t="shared" si="95"/>
        <v>4.5805803105500864E-2</v>
      </c>
    </row>
    <row r="977" spans="1:18" x14ac:dyDescent="0.35">
      <c r="A977" s="8">
        <v>71394.000753582499</v>
      </c>
      <c r="B977">
        <v>580</v>
      </c>
      <c r="C977" s="130" t="s">
        <v>1166</v>
      </c>
      <c r="D977" s="130">
        <v>580</v>
      </c>
      <c r="E977" s="130" t="s">
        <v>1072</v>
      </c>
      <c r="F977" s="149">
        <f t="shared" si="90"/>
        <v>23.84</v>
      </c>
      <c r="G977" s="130" t="s">
        <v>1074</v>
      </c>
      <c r="H977" s="130">
        <f t="shared" si="91"/>
        <v>2</v>
      </c>
      <c r="I977" s="130" t="s">
        <v>1076</v>
      </c>
      <c r="J977" s="130">
        <f t="shared" si="92"/>
        <v>2</v>
      </c>
      <c r="K977" s="130" t="s">
        <v>1084</v>
      </c>
      <c r="L977" s="130">
        <f t="shared" si="93"/>
        <v>0</v>
      </c>
      <c r="M977" s="130">
        <v>7</v>
      </c>
      <c r="N977" s="130">
        <v>112623.97</v>
      </c>
      <c r="O977" s="3">
        <v>187.62934999999999</v>
      </c>
      <c r="Q977" s="143">
        <f t="shared" si="94"/>
        <v>198.20787436291187</v>
      </c>
      <c r="R977" s="143">
        <f t="shared" si="95"/>
        <v>5.637990198714582E-2</v>
      </c>
    </row>
    <row r="978" spans="1:18" x14ac:dyDescent="0.35">
      <c r="A978" s="8">
        <v>3495.45982983364</v>
      </c>
      <c r="B978">
        <v>580</v>
      </c>
      <c r="C978" s="130" t="s">
        <v>1166</v>
      </c>
      <c r="D978" s="130">
        <v>580</v>
      </c>
      <c r="E978" s="130" t="s">
        <v>1072</v>
      </c>
      <c r="F978" s="149">
        <f t="shared" si="90"/>
        <v>23.84</v>
      </c>
      <c r="G978" s="130" t="s">
        <v>1074</v>
      </c>
      <c r="H978" s="130">
        <f t="shared" si="91"/>
        <v>2</v>
      </c>
      <c r="I978" s="130" t="s">
        <v>1076</v>
      </c>
      <c r="J978" s="130">
        <f t="shared" si="92"/>
        <v>2</v>
      </c>
      <c r="K978" s="130" t="s">
        <v>1083</v>
      </c>
      <c r="L978" s="130">
        <f t="shared" si="93"/>
        <v>1</v>
      </c>
      <c r="M978" s="130">
        <v>7</v>
      </c>
      <c r="N978" s="130">
        <v>102761.16</v>
      </c>
      <c r="O978" s="3">
        <v>171.17500000000001</v>
      </c>
      <c r="Q978" s="143">
        <f t="shared" si="94"/>
        <v>176.84310588886999</v>
      </c>
      <c r="R978" s="143">
        <f t="shared" si="95"/>
        <v>3.3112930561530529E-2</v>
      </c>
    </row>
    <row r="979" spans="1:18" x14ac:dyDescent="0.35">
      <c r="A979" s="8">
        <v>14172.2970393051</v>
      </c>
      <c r="B979">
        <v>580</v>
      </c>
      <c r="C979" s="130" t="s">
        <v>1166</v>
      </c>
      <c r="D979" s="130">
        <v>580</v>
      </c>
      <c r="E979" s="130" t="s">
        <v>1072</v>
      </c>
      <c r="F979" s="149">
        <f t="shared" si="90"/>
        <v>23.84</v>
      </c>
      <c r="G979" s="130" t="s">
        <v>1074</v>
      </c>
      <c r="H979" s="130">
        <f t="shared" si="91"/>
        <v>2</v>
      </c>
      <c r="I979" s="130" t="s">
        <v>1076</v>
      </c>
      <c r="J979" s="130">
        <f t="shared" si="92"/>
        <v>2</v>
      </c>
      <c r="K979" s="130" t="s">
        <v>1083</v>
      </c>
      <c r="L979" s="130">
        <f t="shared" si="93"/>
        <v>1</v>
      </c>
      <c r="M979" s="130">
        <v>7</v>
      </c>
      <c r="N979" s="130">
        <v>106084.43</v>
      </c>
      <c r="O979" s="3">
        <v>176.77128333333334</v>
      </c>
      <c r="Q979" s="143">
        <f t="shared" si="94"/>
        <v>180.32379163583772</v>
      </c>
      <c r="R979" s="143">
        <f t="shared" si="95"/>
        <v>2.00966369396407E-2</v>
      </c>
    </row>
    <row r="980" spans="1:18" x14ac:dyDescent="0.35">
      <c r="A980" s="8">
        <v>23954.0527728093</v>
      </c>
      <c r="B980">
        <v>580</v>
      </c>
      <c r="C980" s="130" t="s">
        <v>1166</v>
      </c>
      <c r="D980" s="130">
        <v>580</v>
      </c>
      <c r="E980" s="130" t="s">
        <v>1072</v>
      </c>
      <c r="F980" s="149">
        <f t="shared" si="90"/>
        <v>23.84</v>
      </c>
      <c r="G980" s="130" t="s">
        <v>1074</v>
      </c>
      <c r="H980" s="130">
        <f t="shared" si="91"/>
        <v>2</v>
      </c>
      <c r="I980" s="130" t="s">
        <v>1076</v>
      </c>
      <c r="J980" s="130">
        <f t="shared" si="92"/>
        <v>2</v>
      </c>
      <c r="K980" s="130" t="s">
        <v>1083</v>
      </c>
      <c r="L980" s="130">
        <f t="shared" si="93"/>
        <v>1</v>
      </c>
      <c r="M980" s="130">
        <v>7</v>
      </c>
      <c r="N980" s="130">
        <v>107097.13</v>
      </c>
      <c r="O980" s="3">
        <v>178.43891666666667</v>
      </c>
      <c r="Q980" s="143">
        <f t="shared" si="94"/>
        <v>183.51267773515227</v>
      </c>
      <c r="R980" s="143">
        <f t="shared" si="95"/>
        <v>2.8434162027354493E-2</v>
      </c>
    </row>
    <row r="981" spans="1:18" x14ac:dyDescent="0.35">
      <c r="A981" s="8">
        <v>31081.371963744201</v>
      </c>
      <c r="B981">
        <v>580</v>
      </c>
      <c r="C981" s="130" t="s">
        <v>1166</v>
      </c>
      <c r="D981" s="130">
        <v>580</v>
      </c>
      <c r="E981" s="130" t="s">
        <v>1072</v>
      </c>
      <c r="F981" s="149">
        <f t="shared" si="90"/>
        <v>23.84</v>
      </c>
      <c r="G981" s="130" t="s">
        <v>1074</v>
      </c>
      <c r="H981" s="130">
        <f t="shared" si="91"/>
        <v>2</v>
      </c>
      <c r="I981" s="130" t="s">
        <v>1076</v>
      </c>
      <c r="J981" s="130">
        <f t="shared" si="92"/>
        <v>2</v>
      </c>
      <c r="K981" s="130" t="s">
        <v>1083</v>
      </c>
      <c r="L981" s="130">
        <f t="shared" si="93"/>
        <v>1</v>
      </c>
      <c r="M981" s="130">
        <v>7</v>
      </c>
      <c r="N981" s="130">
        <v>111589.19</v>
      </c>
      <c r="O981" s="3">
        <v>185.90793333333332</v>
      </c>
      <c r="Q981" s="143">
        <f t="shared" si="94"/>
        <v>185.83620836835979</v>
      </c>
      <c r="R981" s="143">
        <f t="shared" si="95"/>
        <v>-3.8580905982599223E-4</v>
      </c>
    </row>
    <row r="982" spans="1:18" x14ac:dyDescent="0.35">
      <c r="A982" s="8">
        <v>45016.2336447989</v>
      </c>
      <c r="B982">
        <v>580</v>
      </c>
      <c r="C982" s="130" t="s">
        <v>1166</v>
      </c>
      <c r="D982" s="130">
        <v>580</v>
      </c>
      <c r="E982" s="130" t="s">
        <v>1072</v>
      </c>
      <c r="F982" s="149">
        <f t="shared" si="90"/>
        <v>23.84</v>
      </c>
      <c r="G982" s="130" t="s">
        <v>1074</v>
      </c>
      <c r="H982" s="130">
        <f t="shared" si="91"/>
        <v>2</v>
      </c>
      <c r="I982" s="130" t="s">
        <v>1076</v>
      </c>
      <c r="J982" s="130">
        <f t="shared" si="92"/>
        <v>2</v>
      </c>
      <c r="K982" s="130" t="s">
        <v>1083</v>
      </c>
      <c r="L982" s="130">
        <f t="shared" si="93"/>
        <v>1</v>
      </c>
      <c r="M982" s="130">
        <v>7</v>
      </c>
      <c r="N982" s="130">
        <v>111377.59</v>
      </c>
      <c r="O982" s="3">
        <v>185.55136666666667</v>
      </c>
      <c r="Q982" s="143">
        <f t="shared" si="94"/>
        <v>190.3790213276308</v>
      </c>
      <c r="R982" s="143">
        <f t="shared" si="95"/>
        <v>2.6017887917995086E-2</v>
      </c>
    </row>
    <row r="983" spans="1:18" x14ac:dyDescent="0.35">
      <c r="A983" s="8">
        <v>54061.366139626101</v>
      </c>
      <c r="B983">
        <v>580</v>
      </c>
      <c r="C983" s="130" t="s">
        <v>1166</v>
      </c>
      <c r="D983" s="130">
        <v>580</v>
      </c>
      <c r="E983" s="130" t="s">
        <v>1072</v>
      </c>
      <c r="F983" s="149">
        <f t="shared" si="90"/>
        <v>23.84</v>
      </c>
      <c r="G983" s="130" t="s">
        <v>1074</v>
      </c>
      <c r="H983" s="130">
        <f t="shared" si="91"/>
        <v>2</v>
      </c>
      <c r="I983" s="130" t="s">
        <v>1076</v>
      </c>
      <c r="J983" s="130">
        <f t="shared" si="92"/>
        <v>2</v>
      </c>
      <c r="K983" s="130" t="s">
        <v>1083</v>
      </c>
      <c r="L983" s="130">
        <f t="shared" si="93"/>
        <v>1</v>
      </c>
      <c r="M983" s="130">
        <v>7</v>
      </c>
      <c r="N983" s="130">
        <v>112910.91</v>
      </c>
      <c r="O983" s="3">
        <v>188.04236666666665</v>
      </c>
      <c r="Q983" s="143">
        <f t="shared" si="94"/>
        <v>193.32776571105651</v>
      </c>
      <c r="R983" s="143">
        <f t="shared" si="95"/>
        <v>2.8107490551632086E-2</v>
      </c>
    </row>
    <row r="984" spans="1:18" x14ac:dyDescent="0.35">
      <c r="A984" s="8">
        <v>63550.072249703</v>
      </c>
      <c r="B984">
        <v>580</v>
      </c>
      <c r="C984" s="130" t="s">
        <v>1166</v>
      </c>
      <c r="D984" s="130">
        <v>580</v>
      </c>
      <c r="E984" s="130" t="s">
        <v>1072</v>
      </c>
      <c r="F984" s="149">
        <f t="shared" si="90"/>
        <v>23.84</v>
      </c>
      <c r="G984" s="130" t="s">
        <v>1074</v>
      </c>
      <c r="H984" s="130">
        <f t="shared" si="91"/>
        <v>2</v>
      </c>
      <c r="I984" s="130" t="s">
        <v>1076</v>
      </c>
      <c r="J984" s="130">
        <f t="shared" si="92"/>
        <v>2</v>
      </c>
      <c r="K984" s="130" t="s">
        <v>1083</v>
      </c>
      <c r="L984" s="130">
        <f t="shared" si="93"/>
        <v>1</v>
      </c>
      <c r="M984" s="130">
        <v>7</v>
      </c>
      <c r="N984" s="130">
        <v>114914.54</v>
      </c>
      <c r="O984" s="3">
        <v>191.23578333333333</v>
      </c>
      <c r="Q984" s="143">
        <f t="shared" si="94"/>
        <v>196.42111662261783</v>
      </c>
      <c r="R984" s="143">
        <f t="shared" si="95"/>
        <v>2.7114869397879326E-2</v>
      </c>
    </row>
    <row r="985" spans="1:18" x14ac:dyDescent="0.35">
      <c r="A985" s="8">
        <v>71394.000753582499</v>
      </c>
      <c r="B985">
        <v>580</v>
      </c>
      <c r="C985" s="130" t="s">
        <v>1166</v>
      </c>
      <c r="D985" s="130">
        <v>580</v>
      </c>
      <c r="E985" s="130" t="s">
        <v>1072</v>
      </c>
      <c r="F985" s="149">
        <f t="shared" si="90"/>
        <v>23.84</v>
      </c>
      <c r="G985" s="130" t="s">
        <v>1074</v>
      </c>
      <c r="H985" s="130">
        <f t="shared" si="91"/>
        <v>2</v>
      </c>
      <c r="I985" s="130" t="s">
        <v>1076</v>
      </c>
      <c r="J985" s="130">
        <f t="shared" si="92"/>
        <v>2</v>
      </c>
      <c r="K985" s="130" t="s">
        <v>1083</v>
      </c>
      <c r="L985" s="130">
        <f t="shared" si="93"/>
        <v>1</v>
      </c>
      <c r="M985" s="130">
        <v>7</v>
      </c>
      <c r="N985" s="130">
        <v>114850.5</v>
      </c>
      <c r="O985" s="3">
        <v>191.24346666666668</v>
      </c>
      <c r="Q985" s="143">
        <f t="shared" si="94"/>
        <v>198.97826436291186</v>
      </c>
      <c r="R985" s="143">
        <f t="shared" si="95"/>
        <v>4.0444768289662703E-2</v>
      </c>
    </row>
    <row r="986" spans="1:18" x14ac:dyDescent="0.35">
      <c r="A986" s="8">
        <v>3495.45982983364</v>
      </c>
      <c r="B986">
        <v>580</v>
      </c>
      <c r="C986" s="130" t="s">
        <v>1166</v>
      </c>
      <c r="D986" s="130">
        <v>580</v>
      </c>
      <c r="E986" s="130" t="s">
        <v>1072</v>
      </c>
      <c r="F986" s="149">
        <f t="shared" si="90"/>
        <v>23.84</v>
      </c>
      <c r="G986" s="130" t="s">
        <v>1074</v>
      </c>
      <c r="H986" s="130">
        <f t="shared" si="91"/>
        <v>2</v>
      </c>
      <c r="I986" s="130" t="s">
        <v>1076</v>
      </c>
      <c r="J986" s="130">
        <f t="shared" si="92"/>
        <v>2</v>
      </c>
      <c r="K986" s="130" t="s">
        <v>1084</v>
      </c>
      <c r="L986" s="130">
        <f t="shared" si="93"/>
        <v>0</v>
      </c>
      <c r="M986" s="130">
        <v>7</v>
      </c>
      <c r="N986" s="130">
        <v>104763.23</v>
      </c>
      <c r="O986" s="3">
        <v>174.55401666666668</v>
      </c>
      <c r="Q986" s="143">
        <f t="shared" si="94"/>
        <v>176.07271588886999</v>
      </c>
      <c r="R986" s="143">
        <f t="shared" si="95"/>
        <v>8.7004541700319571E-3</v>
      </c>
    </row>
    <row r="987" spans="1:18" x14ac:dyDescent="0.35">
      <c r="A987" s="8">
        <v>14172.2970393051</v>
      </c>
      <c r="B987">
        <v>580</v>
      </c>
      <c r="C987" s="130" t="s">
        <v>1166</v>
      </c>
      <c r="D987" s="130">
        <v>580</v>
      </c>
      <c r="E987" s="130" t="s">
        <v>1072</v>
      </c>
      <c r="F987" s="149">
        <f t="shared" si="90"/>
        <v>23.84</v>
      </c>
      <c r="G987" s="130" t="s">
        <v>1074</v>
      </c>
      <c r="H987" s="130">
        <f t="shared" si="91"/>
        <v>2</v>
      </c>
      <c r="I987" s="130" t="s">
        <v>1076</v>
      </c>
      <c r="J987" s="130">
        <f t="shared" si="92"/>
        <v>2</v>
      </c>
      <c r="K987" s="130" t="s">
        <v>1084</v>
      </c>
      <c r="L987" s="130">
        <f t="shared" si="93"/>
        <v>0</v>
      </c>
      <c r="M987" s="130">
        <v>7</v>
      </c>
      <c r="N987" s="130">
        <v>107181.34</v>
      </c>
      <c r="O987" s="3">
        <v>178.61619999999999</v>
      </c>
      <c r="Q987" s="143">
        <f t="shared" si="94"/>
        <v>179.55340163583773</v>
      </c>
      <c r="R987" s="143">
        <f t="shared" si="95"/>
        <v>5.2470136294342495E-3</v>
      </c>
    </row>
    <row r="988" spans="1:18" x14ac:dyDescent="0.35">
      <c r="A988" s="8">
        <v>23954.0527728093</v>
      </c>
      <c r="B988">
        <v>580</v>
      </c>
      <c r="C988" s="130" t="s">
        <v>1166</v>
      </c>
      <c r="D988" s="130">
        <v>580</v>
      </c>
      <c r="E988" s="130" t="s">
        <v>1072</v>
      </c>
      <c r="F988" s="149">
        <f t="shared" si="90"/>
        <v>23.84</v>
      </c>
      <c r="G988" s="130" t="s">
        <v>1074</v>
      </c>
      <c r="H988" s="130">
        <f t="shared" si="91"/>
        <v>2</v>
      </c>
      <c r="I988" s="130" t="s">
        <v>1076</v>
      </c>
      <c r="J988" s="130">
        <f t="shared" si="92"/>
        <v>2</v>
      </c>
      <c r="K988" s="130" t="s">
        <v>1084</v>
      </c>
      <c r="L988" s="130">
        <f t="shared" si="93"/>
        <v>0</v>
      </c>
      <c r="M988" s="130">
        <v>7</v>
      </c>
      <c r="N988" s="130">
        <v>107854.96</v>
      </c>
      <c r="O988" s="3">
        <v>179.74268333333333</v>
      </c>
      <c r="Q988" s="143">
        <f t="shared" si="94"/>
        <v>182.7422877351523</v>
      </c>
      <c r="R988" s="143">
        <f t="shared" si="95"/>
        <v>1.668832547835164E-2</v>
      </c>
    </row>
    <row r="989" spans="1:18" x14ac:dyDescent="0.35">
      <c r="A989" s="8">
        <v>31081.371963744201</v>
      </c>
      <c r="B989">
        <v>580</v>
      </c>
      <c r="C989" s="130" t="s">
        <v>1166</v>
      </c>
      <c r="D989" s="130">
        <v>580</v>
      </c>
      <c r="E989" s="130" t="s">
        <v>1072</v>
      </c>
      <c r="F989" s="149">
        <f t="shared" si="90"/>
        <v>23.84</v>
      </c>
      <c r="G989" s="130" t="s">
        <v>1074</v>
      </c>
      <c r="H989" s="130">
        <f t="shared" si="91"/>
        <v>2</v>
      </c>
      <c r="I989" s="130" t="s">
        <v>1076</v>
      </c>
      <c r="J989" s="130">
        <f t="shared" si="92"/>
        <v>2</v>
      </c>
      <c r="K989" s="130" t="s">
        <v>1084</v>
      </c>
      <c r="L989" s="130">
        <f t="shared" si="93"/>
        <v>0</v>
      </c>
      <c r="M989" s="130">
        <v>7</v>
      </c>
      <c r="N989" s="130">
        <v>111056.59</v>
      </c>
      <c r="O989" s="3">
        <v>185.0599</v>
      </c>
      <c r="Q989" s="143">
        <f t="shared" si="94"/>
        <v>185.06581836835977</v>
      </c>
      <c r="R989" s="143">
        <f t="shared" si="95"/>
        <v>3.1980825450528272E-5</v>
      </c>
    </row>
    <row r="990" spans="1:18" x14ac:dyDescent="0.35">
      <c r="A990" s="8">
        <v>45016.2336447989</v>
      </c>
      <c r="B990">
        <v>580</v>
      </c>
      <c r="C990" s="130" t="s">
        <v>1166</v>
      </c>
      <c r="D990" s="130">
        <v>580</v>
      </c>
      <c r="E990" s="130" t="s">
        <v>1072</v>
      </c>
      <c r="F990" s="149">
        <f t="shared" si="90"/>
        <v>23.84</v>
      </c>
      <c r="G990" s="130" t="s">
        <v>1074</v>
      </c>
      <c r="H990" s="130">
        <f t="shared" si="91"/>
        <v>2</v>
      </c>
      <c r="I990" s="130" t="s">
        <v>1076</v>
      </c>
      <c r="J990" s="130">
        <f t="shared" si="92"/>
        <v>2</v>
      </c>
      <c r="K990" s="130" t="s">
        <v>1084</v>
      </c>
      <c r="L990" s="130">
        <f t="shared" si="93"/>
        <v>0</v>
      </c>
      <c r="M990" s="130">
        <v>7</v>
      </c>
      <c r="N990" s="130">
        <v>110638.15</v>
      </c>
      <c r="O990" s="3">
        <v>184.36031666666668</v>
      </c>
      <c r="Q990" s="143">
        <f t="shared" si="94"/>
        <v>189.6086313276308</v>
      </c>
      <c r="R990" s="143">
        <f t="shared" si="95"/>
        <v>2.8467702572096076E-2</v>
      </c>
    </row>
    <row r="991" spans="1:18" x14ac:dyDescent="0.35">
      <c r="A991" s="8">
        <v>54061.366139626101</v>
      </c>
      <c r="B991">
        <v>580</v>
      </c>
      <c r="C991" s="130" t="s">
        <v>1166</v>
      </c>
      <c r="D991" s="130">
        <v>580</v>
      </c>
      <c r="E991" s="130" t="s">
        <v>1072</v>
      </c>
      <c r="F991" s="149">
        <f t="shared" si="90"/>
        <v>23.84</v>
      </c>
      <c r="G991" s="130" t="s">
        <v>1074</v>
      </c>
      <c r="H991" s="130">
        <f t="shared" si="91"/>
        <v>2</v>
      </c>
      <c r="I991" s="130" t="s">
        <v>1076</v>
      </c>
      <c r="J991" s="130">
        <f t="shared" si="92"/>
        <v>2</v>
      </c>
      <c r="K991" s="130" t="s">
        <v>1084</v>
      </c>
      <c r="L991" s="130">
        <f t="shared" si="93"/>
        <v>0</v>
      </c>
      <c r="M991" s="130">
        <v>7</v>
      </c>
      <c r="N991" s="130">
        <v>111461.29</v>
      </c>
      <c r="O991" s="3">
        <v>185.69489999999999</v>
      </c>
      <c r="Q991" s="143">
        <f t="shared" si="94"/>
        <v>192.55737571105652</v>
      </c>
      <c r="R991" s="143">
        <f t="shared" si="95"/>
        <v>3.6955649891604603E-2</v>
      </c>
    </row>
    <row r="992" spans="1:18" x14ac:dyDescent="0.35">
      <c r="A992" s="8">
        <v>63550.072249703</v>
      </c>
      <c r="B992">
        <v>580</v>
      </c>
      <c r="C992" s="130" t="s">
        <v>1166</v>
      </c>
      <c r="D992" s="130">
        <v>580</v>
      </c>
      <c r="E992" s="130" t="s">
        <v>1072</v>
      </c>
      <c r="F992" s="149">
        <f t="shared" si="90"/>
        <v>23.84</v>
      </c>
      <c r="G992" s="130" t="s">
        <v>1074</v>
      </c>
      <c r="H992" s="130">
        <f t="shared" si="91"/>
        <v>2</v>
      </c>
      <c r="I992" s="130" t="s">
        <v>1076</v>
      </c>
      <c r="J992" s="130">
        <f t="shared" si="92"/>
        <v>2</v>
      </c>
      <c r="K992" s="130" t="s">
        <v>1084</v>
      </c>
      <c r="L992" s="130">
        <f t="shared" si="93"/>
        <v>0</v>
      </c>
      <c r="M992" s="130">
        <v>7</v>
      </c>
      <c r="N992" s="130">
        <v>112789.67</v>
      </c>
      <c r="O992" s="3">
        <v>187.81625</v>
      </c>
      <c r="Q992" s="143">
        <f t="shared" si="94"/>
        <v>195.65072662261784</v>
      </c>
      <c r="R992" s="143">
        <f t="shared" si="95"/>
        <v>4.1713518519392423E-2</v>
      </c>
    </row>
    <row r="993" spans="1:18" x14ac:dyDescent="0.35">
      <c r="A993" s="8">
        <v>71394.000753582499</v>
      </c>
      <c r="B993">
        <v>580</v>
      </c>
      <c r="C993" s="130" t="s">
        <v>1166</v>
      </c>
      <c r="D993" s="130">
        <v>580</v>
      </c>
      <c r="E993" s="130" t="s">
        <v>1072</v>
      </c>
      <c r="F993" s="149">
        <f t="shared" si="90"/>
        <v>23.84</v>
      </c>
      <c r="G993" s="130" t="s">
        <v>1074</v>
      </c>
      <c r="H993" s="130">
        <f t="shared" si="91"/>
        <v>2</v>
      </c>
      <c r="I993" s="130" t="s">
        <v>1076</v>
      </c>
      <c r="J993" s="130">
        <f t="shared" si="92"/>
        <v>2</v>
      </c>
      <c r="K993" s="130" t="s">
        <v>1084</v>
      </c>
      <c r="L993" s="130">
        <f t="shared" si="93"/>
        <v>0</v>
      </c>
      <c r="M993" s="130">
        <v>7</v>
      </c>
      <c r="N993" s="130">
        <v>112688.32000000001</v>
      </c>
      <c r="O993" s="3">
        <v>187.73038333333332</v>
      </c>
      <c r="Q993" s="143">
        <f t="shared" si="94"/>
        <v>198.20787436291187</v>
      </c>
      <c r="R993" s="143">
        <f t="shared" si="95"/>
        <v>5.5811376099812016E-2</v>
      </c>
    </row>
    <row r="994" spans="1:18" x14ac:dyDescent="0.35">
      <c r="A994" s="8">
        <v>3495.45982983364</v>
      </c>
      <c r="B994">
        <v>580</v>
      </c>
      <c r="C994" s="130" t="s">
        <v>1166</v>
      </c>
      <c r="D994" s="130">
        <v>580</v>
      </c>
      <c r="E994" s="130" t="s">
        <v>1072</v>
      </c>
      <c r="F994" s="149">
        <f t="shared" si="90"/>
        <v>23.84</v>
      </c>
      <c r="G994" s="130" t="s">
        <v>1074</v>
      </c>
      <c r="H994" s="130">
        <f t="shared" si="91"/>
        <v>2</v>
      </c>
      <c r="I994" s="130" t="s">
        <v>1076</v>
      </c>
      <c r="J994" s="130">
        <f t="shared" si="92"/>
        <v>2</v>
      </c>
      <c r="K994" s="130" t="s">
        <v>1083</v>
      </c>
      <c r="L994" s="130">
        <f t="shared" si="93"/>
        <v>1</v>
      </c>
      <c r="M994" s="130">
        <v>7</v>
      </c>
      <c r="N994" s="130">
        <v>103325.5</v>
      </c>
      <c r="O994" s="3">
        <v>172.05360000000002</v>
      </c>
      <c r="Q994" s="143">
        <f t="shared" si="94"/>
        <v>176.84310588886999</v>
      </c>
      <c r="R994" s="143">
        <f t="shared" si="95"/>
        <v>2.7837289593882097E-2</v>
      </c>
    </row>
    <row r="995" spans="1:18" x14ac:dyDescent="0.35">
      <c r="A995" s="8">
        <v>14172.2970393051</v>
      </c>
      <c r="B995">
        <v>580</v>
      </c>
      <c r="C995" s="130" t="s">
        <v>1166</v>
      </c>
      <c r="D995" s="130">
        <v>580</v>
      </c>
      <c r="E995" s="130" t="s">
        <v>1072</v>
      </c>
      <c r="F995" s="149">
        <f t="shared" si="90"/>
        <v>23.84</v>
      </c>
      <c r="G995" s="130" t="s">
        <v>1074</v>
      </c>
      <c r="H995" s="130">
        <f t="shared" si="91"/>
        <v>2</v>
      </c>
      <c r="I995" s="130" t="s">
        <v>1076</v>
      </c>
      <c r="J995" s="130">
        <f t="shared" si="92"/>
        <v>2</v>
      </c>
      <c r="K995" s="130" t="s">
        <v>1083</v>
      </c>
      <c r="L995" s="130">
        <f t="shared" si="93"/>
        <v>1</v>
      </c>
      <c r="M995" s="130">
        <v>7</v>
      </c>
      <c r="N995" s="130">
        <v>106487.84</v>
      </c>
      <c r="O995" s="3">
        <v>177.40126666666666</v>
      </c>
      <c r="Q995" s="143">
        <f t="shared" si="94"/>
        <v>180.32379163583772</v>
      </c>
      <c r="R995" s="143">
        <f t="shared" si="95"/>
        <v>1.6474093021344727E-2</v>
      </c>
    </row>
    <row r="996" spans="1:18" x14ac:dyDescent="0.35">
      <c r="A996" s="8">
        <v>23954.0527728093</v>
      </c>
      <c r="B996">
        <v>580</v>
      </c>
      <c r="C996" s="130" t="s">
        <v>1166</v>
      </c>
      <c r="D996" s="130">
        <v>580</v>
      </c>
      <c r="E996" s="130" t="s">
        <v>1072</v>
      </c>
      <c r="F996" s="149">
        <f t="shared" si="90"/>
        <v>23.84</v>
      </c>
      <c r="G996" s="130" t="s">
        <v>1074</v>
      </c>
      <c r="H996" s="130">
        <f t="shared" si="91"/>
        <v>2</v>
      </c>
      <c r="I996" s="130" t="s">
        <v>1076</v>
      </c>
      <c r="J996" s="130">
        <f t="shared" si="92"/>
        <v>2</v>
      </c>
      <c r="K996" s="130" t="s">
        <v>1083</v>
      </c>
      <c r="L996" s="130">
        <f t="shared" si="93"/>
        <v>1</v>
      </c>
      <c r="M996" s="130">
        <v>7</v>
      </c>
      <c r="N996" s="130">
        <v>107476.59</v>
      </c>
      <c r="O996" s="3">
        <v>179.02803333333335</v>
      </c>
      <c r="Q996" s="143">
        <f t="shared" si="94"/>
        <v>183.51267773515227</v>
      </c>
      <c r="R996" s="143">
        <f t="shared" si="95"/>
        <v>2.5049956246064209E-2</v>
      </c>
    </row>
    <row r="997" spans="1:18" x14ac:dyDescent="0.35">
      <c r="A997" s="8">
        <v>31081.371963744201</v>
      </c>
      <c r="B997">
        <v>580</v>
      </c>
      <c r="C997" s="130" t="s">
        <v>1166</v>
      </c>
      <c r="D997" s="130">
        <v>580</v>
      </c>
      <c r="E997" s="130" t="s">
        <v>1072</v>
      </c>
      <c r="F997" s="149">
        <f t="shared" si="90"/>
        <v>23.84</v>
      </c>
      <c r="G997" s="130" t="s">
        <v>1074</v>
      </c>
      <c r="H997" s="130">
        <f t="shared" si="91"/>
        <v>2</v>
      </c>
      <c r="I997" s="130" t="s">
        <v>1076</v>
      </c>
      <c r="J997" s="130">
        <f t="shared" si="92"/>
        <v>2</v>
      </c>
      <c r="K997" s="130" t="s">
        <v>1083</v>
      </c>
      <c r="L997" s="130">
        <f t="shared" si="93"/>
        <v>1</v>
      </c>
      <c r="M997" s="130">
        <v>7</v>
      </c>
      <c r="N997" s="130">
        <v>111784.27</v>
      </c>
      <c r="O997" s="3">
        <v>186.19685000000001</v>
      </c>
      <c r="Q997" s="143">
        <f t="shared" si="94"/>
        <v>185.83620836835979</v>
      </c>
      <c r="R997" s="143">
        <f t="shared" si="95"/>
        <v>-1.936883634928388E-3</v>
      </c>
    </row>
    <row r="998" spans="1:18" x14ac:dyDescent="0.35">
      <c r="A998" s="8">
        <v>45016.2336447989</v>
      </c>
      <c r="B998">
        <v>580</v>
      </c>
      <c r="C998" s="130" t="s">
        <v>1166</v>
      </c>
      <c r="D998" s="130">
        <v>580</v>
      </c>
      <c r="E998" s="130" t="s">
        <v>1072</v>
      </c>
      <c r="F998" s="149">
        <f t="shared" si="90"/>
        <v>23.84</v>
      </c>
      <c r="G998" s="130" t="s">
        <v>1074</v>
      </c>
      <c r="H998" s="130">
        <f t="shared" si="91"/>
        <v>2</v>
      </c>
      <c r="I998" s="130" t="s">
        <v>1076</v>
      </c>
      <c r="J998" s="130">
        <f t="shared" si="92"/>
        <v>2</v>
      </c>
      <c r="K998" s="130" t="s">
        <v>1083</v>
      </c>
      <c r="L998" s="130">
        <f t="shared" si="93"/>
        <v>1</v>
      </c>
      <c r="M998" s="130">
        <v>7</v>
      </c>
      <c r="N998" s="130">
        <v>111677.68</v>
      </c>
      <c r="O998" s="3">
        <v>186.00196666666665</v>
      </c>
      <c r="Q998" s="143">
        <f t="shared" si="94"/>
        <v>190.3790213276308</v>
      </c>
      <c r="R998" s="143">
        <f t="shared" si="95"/>
        <v>2.3532303122408615E-2</v>
      </c>
    </row>
    <row r="999" spans="1:18" x14ac:dyDescent="0.35">
      <c r="A999" s="8">
        <v>54061.366139626101</v>
      </c>
      <c r="B999">
        <v>580</v>
      </c>
      <c r="C999" s="130" t="s">
        <v>1166</v>
      </c>
      <c r="D999" s="130">
        <v>580</v>
      </c>
      <c r="E999" s="130" t="s">
        <v>1072</v>
      </c>
      <c r="F999" s="149">
        <f t="shared" si="90"/>
        <v>23.84</v>
      </c>
      <c r="G999" s="130" t="s">
        <v>1074</v>
      </c>
      <c r="H999" s="130">
        <f t="shared" si="91"/>
        <v>2</v>
      </c>
      <c r="I999" s="130" t="s">
        <v>1076</v>
      </c>
      <c r="J999" s="130">
        <f t="shared" si="92"/>
        <v>2</v>
      </c>
      <c r="K999" s="130" t="s">
        <v>1083</v>
      </c>
      <c r="L999" s="130">
        <f t="shared" si="93"/>
        <v>1</v>
      </c>
      <c r="M999" s="130">
        <v>7</v>
      </c>
      <c r="N999" s="130">
        <v>112991.79</v>
      </c>
      <c r="O999" s="3">
        <v>188.15496666666667</v>
      </c>
      <c r="Q999" s="143">
        <f t="shared" si="94"/>
        <v>193.32776571105651</v>
      </c>
      <c r="R999" s="143">
        <f t="shared" si="95"/>
        <v>2.7492226944792364E-2</v>
      </c>
    </row>
    <row r="1000" spans="1:18" x14ac:dyDescent="0.35">
      <c r="A1000" s="8">
        <v>63550.072249703</v>
      </c>
      <c r="B1000">
        <v>580</v>
      </c>
      <c r="C1000" s="130" t="s">
        <v>1166</v>
      </c>
      <c r="D1000" s="130">
        <v>580</v>
      </c>
      <c r="E1000" s="130" t="s">
        <v>1072</v>
      </c>
      <c r="F1000" s="149">
        <f t="shared" si="90"/>
        <v>23.84</v>
      </c>
      <c r="G1000" s="130" t="s">
        <v>1074</v>
      </c>
      <c r="H1000" s="130">
        <f t="shared" si="91"/>
        <v>2</v>
      </c>
      <c r="I1000" s="130" t="s">
        <v>1076</v>
      </c>
      <c r="J1000" s="130">
        <f t="shared" si="92"/>
        <v>2</v>
      </c>
      <c r="K1000" s="130" t="s">
        <v>1083</v>
      </c>
      <c r="L1000" s="130">
        <f t="shared" si="93"/>
        <v>1</v>
      </c>
      <c r="M1000" s="130">
        <v>7</v>
      </c>
      <c r="N1000" s="130">
        <v>114373.69</v>
      </c>
      <c r="O1000" s="3">
        <v>190.39931666666666</v>
      </c>
      <c r="Q1000" s="143">
        <f t="shared" si="94"/>
        <v>196.42111662261783</v>
      </c>
      <c r="R1000" s="143">
        <f t="shared" si="95"/>
        <v>3.1627214117021074E-2</v>
      </c>
    </row>
    <row r="1001" spans="1:18" x14ac:dyDescent="0.35">
      <c r="A1001" s="8">
        <v>71394.000753582499</v>
      </c>
      <c r="B1001">
        <v>580</v>
      </c>
      <c r="C1001" s="130" t="s">
        <v>1166</v>
      </c>
      <c r="D1001" s="130">
        <v>580</v>
      </c>
      <c r="E1001" s="130" t="s">
        <v>1072</v>
      </c>
      <c r="F1001" s="149">
        <f t="shared" si="90"/>
        <v>23.84</v>
      </c>
      <c r="G1001" s="130" t="s">
        <v>1074</v>
      </c>
      <c r="H1001" s="130">
        <f t="shared" si="91"/>
        <v>2</v>
      </c>
      <c r="I1001" s="130" t="s">
        <v>1076</v>
      </c>
      <c r="J1001" s="130">
        <f t="shared" si="92"/>
        <v>2</v>
      </c>
      <c r="K1001" s="130" t="s">
        <v>1083</v>
      </c>
      <c r="L1001" s="130">
        <f t="shared" si="93"/>
        <v>1</v>
      </c>
      <c r="M1001" s="130">
        <v>7</v>
      </c>
      <c r="N1001" s="130">
        <v>114699.64</v>
      </c>
      <c r="O1001" s="3">
        <v>191.00536666666667</v>
      </c>
      <c r="Q1001" s="143">
        <f t="shared" si="94"/>
        <v>198.97826436291186</v>
      </c>
      <c r="R1001" s="143">
        <f t="shared" si="95"/>
        <v>4.1741747027239873E-2</v>
      </c>
    </row>
    <row r="1002" spans="1:18" x14ac:dyDescent="0.35">
      <c r="A1002" s="8">
        <v>3495.45982983364</v>
      </c>
      <c r="B1002">
        <v>580</v>
      </c>
      <c r="C1002" s="130" t="s">
        <v>1166</v>
      </c>
      <c r="D1002" s="130">
        <v>580</v>
      </c>
      <c r="E1002" s="130" t="s">
        <v>1072</v>
      </c>
      <c r="F1002" s="149">
        <f t="shared" si="90"/>
        <v>23.84</v>
      </c>
      <c r="G1002" s="130" t="s">
        <v>1074</v>
      </c>
      <c r="H1002" s="130">
        <f t="shared" si="91"/>
        <v>2</v>
      </c>
      <c r="I1002" s="130" t="s">
        <v>1076</v>
      </c>
      <c r="J1002" s="130">
        <f t="shared" si="92"/>
        <v>2</v>
      </c>
      <c r="K1002" s="130" t="s">
        <v>1084</v>
      </c>
      <c r="L1002" s="130">
        <f t="shared" si="93"/>
        <v>0</v>
      </c>
      <c r="M1002" s="130">
        <v>7</v>
      </c>
      <c r="N1002" s="130">
        <v>105276.01</v>
      </c>
      <c r="O1002" s="3">
        <v>175.36931666666666</v>
      </c>
      <c r="Q1002" s="143">
        <f t="shared" si="94"/>
        <v>176.07271588886999</v>
      </c>
      <c r="R1002" s="143">
        <f t="shared" si="95"/>
        <v>4.010959474400666E-3</v>
      </c>
    </row>
    <row r="1003" spans="1:18" x14ac:dyDescent="0.35">
      <c r="A1003" s="8">
        <v>14172.2970393051</v>
      </c>
      <c r="B1003">
        <v>580</v>
      </c>
      <c r="C1003" s="130" t="s">
        <v>1166</v>
      </c>
      <c r="D1003" s="130">
        <v>580</v>
      </c>
      <c r="E1003" s="130" t="s">
        <v>1072</v>
      </c>
      <c r="F1003" s="149">
        <f t="shared" si="90"/>
        <v>23.84</v>
      </c>
      <c r="G1003" s="130" t="s">
        <v>1074</v>
      </c>
      <c r="H1003" s="130">
        <f t="shared" si="91"/>
        <v>2</v>
      </c>
      <c r="I1003" s="130" t="s">
        <v>1076</v>
      </c>
      <c r="J1003" s="130">
        <f t="shared" si="92"/>
        <v>2</v>
      </c>
      <c r="K1003" s="130" t="s">
        <v>1084</v>
      </c>
      <c r="L1003" s="130">
        <f t="shared" si="93"/>
        <v>0</v>
      </c>
      <c r="M1003" s="130">
        <v>7</v>
      </c>
      <c r="N1003" s="130">
        <v>107513.08</v>
      </c>
      <c r="O1003" s="3">
        <v>179.1456</v>
      </c>
      <c r="Q1003" s="143">
        <f t="shared" si="94"/>
        <v>179.55340163583773</v>
      </c>
      <c r="R1003" s="143">
        <f t="shared" si="95"/>
        <v>2.2763698122516551E-3</v>
      </c>
    </row>
    <row r="1004" spans="1:18" x14ac:dyDescent="0.35">
      <c r="A1004" s="8">
        <v>23954.0527728093</v>
      </c>
      <c r="B1004">
        <v>580</v>
      </c>
      <c r="C1004" s="130" t="s">
        <v>1166</v>
      </c>
      <c r="D1004" s="130">
        <v>580</v>
      </c>
      <c r="E1004" s="130" t="s">
        <v>1072</v>
      </c>
      <c r="F1004" s="149">
        <f t="shared" si="90"/>
        <v>23.84</v>
      </c>
      <c r="G1004" s="130" t="s">
        <v>1074</v>
      </c>
      <c r="H1004" s="130">
        <f t="shared" si="91"/>
        <v>2</v>
      </c>
      <c r="I1004" s="130" t="s">
        <v>1076</v>
      </c>
      <c r="J1004" s="130">
        <f t="shared" si="92"/>
        <v>2</v>
      </c>
      <c r="K1004" s="130" t="s">
        <v>1084</v>
      </c>
      <c r="L1004" s="130">
        <f t="shared" si="93"/>
        <v>0</v>
      </c>
      <c r="M1004" s="130">
        <v>7</v>
      </c>
      <c r="N1004" s="130">
        <v>108195.9</v>
      </c>
      <c r="O1004" s="3">
        <v>180.27886666666669</v>
      </c>
      <c r="Q1004" s="143">
        <f t="shared" si="94"/>
        <v>182.7422877351523</v>
      </c>
      <c r="R1004" s="143">
        <f t="shared" si="95"/>
        <v>1.3664502745296625E-2</v>
      </c>
    </row>
    <row r="1005" spans="1:18" x14ac:dyDescent="0.35">
      <c r="A1005" s="8">
        <v>31081.371963744201</v>
      </c>
      <c r="B1005">
        <v>580</v>
      </c>
      <c r="C1005" s="130" t="s">
        <v>1166</v>
      </c>
      <c r="D1005" s="130">
        <v>580</v>
      </c>
      <c r="E1005" s="130" t="s">
        <v>1072</v>
      </c>
      <c r="F1005" s="149">
        <f t="shared" si="90"/>
        <v>23.84</v>
      </c>
      <c r="G1005" s="130" t="s">
        <v>1074</v>
      </c>
      <c r="H1005" s="130">
        <f t="shared" si="91"/>
        <v>2</v>
      </c>
      <c r="I1005" s="130" t="s">
        <v>1076</v>
      </c>
      <c r="J1005" s="130">
        <f t="shared" si="92"/>
        <v>2</v>
      </c>
      <c r="K1005" s="130" t="s">
        <v>1084</v>
      </c>
      <c r="L1005" s="130">
        <f t="shared" si="93"/>
        <v>0</v>
      </c>
      <c r="M1005" s="130">
        <v>7</v>
      </c>
      <c r="N1005" s="130">
        <v>111286.52</v>
      </c>
      <c r="O1005" s="3">
        <v>185.40668333333332</v>
      </c>
      <c r="Q1005" s="143">
        <f t="shared" si="94"/>
        <v>185.06581836835977</v>
      </c>
      <c r="R1005" s="143">
        <f t="shared" si="95"/>
        <v>-1.838471833082278E-3</v>
      </c>
    </row>
    <row r="1006" spans="1:18" x14ac:dyDescent="0.35">
      <c r="A1006" s="8">
        <v>45016.2336447989</v>
      </c>
      <c r="B1006">
        <v>580</v>
      </c>
      <c r="C1006" s="130" t="s">
        <v>1166</v>
      </c>
      <c r="D1006" s="130">
        <v>580</v>
      </c>
      <c r="E1006" s="130" t="s">
        <v>1072</v>
      </c>
      <c r="F1006" s="149">
        <f t="shared" si="90"/>
        <v>23.84</v>
      </c>
      <c r="G1006" s="130" t="s">
        <v>1074</v>
      </c>
      <c r="H1006" s="130">
        <f t="shared" si="91"/>
        <v>2</v>
      </c>
      <c r="I1006" s="130" t="s">
        <v>1076</v>
      </c>
      <c r="J1006" s="130">
        <f t="shared" si="92"/>
        <v>2</v>
      </c>
      <c r="K1006" s="130" t="s">
        <v>1084</v>
      </c>
      <c r="L1006" s="130">
        <f t="shared" si="93"/>
        <v>0</v>
      </c>
      <c r="M1006" s="130">
        <v>7</v>
      </c>
      <c r="N1006" s="130">
        <v>110899.98</v>
      </c>
      <c r="O1006" s="3">
        <v>184.7593</v>
      </c>
      <c r="Q1006" s="143">
        <f t="shared" si="94"/>
        <v>189.6086313276308</v>
      </c>
      <c r="R1006" s="143">
        <f t="shared" si="95"/>
        <v>2.6246750922041873E-2</v>
      </c>
    </row>
    <row r="1007" spans="1:18" x14ac:dyDescent="0.35">
      <c r="A1007" s="8">
        <v>54061.366139626101</v>
      </c>
      <c r="B1007">
        <v>580</v>
      </c>
      <c r="C1007" s="130" t="s">
        <v>1166</v>
      </c>
      <c r="D1007" s="130">
        <v>580</v>
      </c>
      <c r="E1007" s="130" t="s">
        <v>1072</v>
      </c>
      <c r="F1007" s="149">
        <f t="shared" si="90"/>
        <v>23.84</v>
      </c>
      <c r="G1007" s="130" t="s">
        <v>1074</v>
      </c>
      <c r="H1007" s="130">
        <f t="shared" si="91"/>
        <v>2</v>
      </c>
      <c r="I1007" s="130" t="s">
        <v>1076</v>
      </c>
      <c r="J1007" s="130">
        <f t="shared" si="92"/>
        <v>2</v>
      </c>
      <c r="K1007" s="130" t="s">
        <v>1084</v>
      </c>
      <c r="L1007" s="130">
        <f t="shared" si="93"/>
        <v>0</v>
      </c>
      <c r="M1007" s="130">
        <v>7</v>
      </c>
      <c r="N1007" s="130">
        <v>111616.2</v>
      </c>
      <c r="O1007" s="3">
        <v>185.92490000000001</v>
      </c>
      <c r="Q1007" s="143">
        <f t="shared" si="94"/>
        <v>192.55737571105652</v>
      </c>
      <c r="R1007" s="143">
        <f t="shared" si="95"/>
        <v>3.5672874967562329E-2</v>
      </c>
    </row>
    <row r="1008" spans="1:18" x14ac:dyDescent="0.35">
      <c r="A1008" s="8">
        <v>63550.072249703</v>
      </c>
      <c r="B1008">
        <v>580</v>
      </c>
      <c r="C1008" s="130" t="s">
        <v>1166</v>
      </c>
      <c r="D1008" s="130">
        <v>580</v>
      </c>
      <c r="E1008" s="130" t="s">
        <v>1072</v>
      </c>
      <c r="F1008" s="149">
        <f t="shared" si="90"/>
        <v>23.84</v>
      </c>
      <c r="G1008" s="130" t="s">
        <v>1074</v>
      </c>
      <c r="H1008" s="130">
        <f t="shared" si="91"/>
        <v>2</v>
      </c>
      <c r="I1008" s="130" t="s">
        <v>1076</v>
      </c>
      <c r="J1008" s="130">
        <f t="shared" si="92"/>
        <v>2</v>
      </c>
      <c r="K1008" s="130" t="s">
        <v>1084</v>
      </c>
      <c r="L1008" s="130">
        <f t="shared" si="93"/>
        <v>0</v>
      </c>
      <c r="M1008" s="130">
        <v>7</v>
      </c>
      <c r="N1008" s="130">
        <v>112515.15</v>
      </c>
      <c r="O1008" s="3">
        <v>187.40074999999999</v>
      </c>
      <c r="Q1008" s="143">
        <f t="shared" si="94"/>
        <v>195.65072662261784</v>
      </c>
      <c r="R1008" s="143">
        <f t="shared" si="95"/>
        <v>4.4023178256318962E-2</v>
      </c>
    </row>
    <row r="1009" spans="1:18" x14ac:dyDescent="0.35">
      <c r="A1009" s="8">
        <v>71394.000753582499</v>
      </c>
      <c r="B1009">
        <v>580</v>
      </c>
      <c r="C1009" s="130" t="s">
        <v>1166</v>
      </c>
      <c r="D1009" s="130">
        <v>580</v>
      </c>
      <c r="E1009" s="130" t="s">
        <v>1072</v>
      </c>
      <c r="F1009" s="149">
        <f t="shared" si="90"/>
        <v>23.84</v>
      </c>
      <c r="G1009" s="130" t="s">
        <v>1074</v>
      </c>
      <c r="H1009" s="130">
        <f t="shared" si="91"/>
        <v>2</v>
      </c>
      <c r="I1009" s="130" t="s">
        <v>1076</v>
      </c>
      <c r="J1009" s="130">
        <f t="shared" si="92"/>
        <v>2</v>
      </c>
      <c r="K1009" s="130" t="s">
        <v>1084</v>
      </c>
      <c r="L1009" s="130">
        <f t="shared" si="93"/>
        <v>0</v>
      </c>
      <c r="M1009" s="130">
        <v>7</v>
      </c>
      <c r="N1009" s="130">
        <v>112626.39</v>
      </c>
      <c r="O1009" s="3">
        <v>187.63116666666667</v>
      </c>
      <c r="Q1009" s="143">
        <f t="shared" si="94"/>
        <v>198.20787436291187</v>
      </c>
      <c r="R1009" s="143">
        <f t="shared" si="95"/>
        <v>5.6369673994699943E-2</v>
      </c>
    </row>
    <row r="1010" spans="1:18" x14ac:dyDescent="0.35">
      <c r="A1010" s="8">
        <v>3495.45982983364</v>
      </c>
      <c r="B1010">
        <v>580</v>
      </c>
      <c r="C1010" s="130" t="s">
        <v>1166</v>
      </c>
      <c r="D1010" s="130">
        <v>580</v>
      </c>
      <c r="E1010" s="130" t="s">
        <v>1072</v>
      </c>
      <c r="F1010" s="149">
        <f t="shared" si="90"/>
        <v>23.84</v>
      </c>
      <c r="G1010" s="130" t="s">
        <v>1074</v>
      </c>
      <c r="H1010" s="130">
        <f t="shared" si="91"/>
        <v>2</v>
      </c>
      <c r="I1010" s="130" t="s">
        <v>1076</v>
      </c>
      <c r="J1010" s="130">
        <f t="shared" si="92"/>
        <v>2</v>
      </c>
      <c r="K1010" s="130" t="s">
        <v>1083</v>
      </c>
      <c r="L1010" s="130">
        <f t="shared" si="93"/>
        <v>1</v>
      </c>
      <c r="M1010" s="130">
        <v>7</v>
      </c>
      <c r="N1010" s="130">
        <v>103157</v>
      </c>
      <c r="O1010" s="3">
        <v>171.79675</v>
      </c>
      <c r="Q1010" s="143">
        <f t="shared" si="94"/>
        <v>176.84310588886999</v>
      </c>
      <c r="R1010" s="143">
        <f t="shared" si="95"/>
        <v>2.9373989256898048E-2</v>
      </c>
    </row>
    <row r="1011" spans="1:18" x14ac:dyDescent="0.35">
      <c r="A1011" s="8">
        <v>14172.2970393051</v>
      </c>
      <c r="B1011">
        <v>580</v>
      </c>
      <c r="C1011" s="130" t="s">
        <v>1166</v>
      </c>
      <c r="D1011" s="130">
        <v>580</v>
      </c>
      <c r="E1011" s="130" t="s">
        <v>1072</v>
      </c>
      <c r="F1011" s="149">
        <f t="shared" si="90"/>
        <v>23.84</v>
      </c>
      <c r="G1011" s="130" t="s">
        <v>1074</v>
      </c>
      <c r="H1011" s="130">
        <f t="shared" si="91"/>
        <v>2</v>
      </c>
      <c r="I1011" s="130" t="s">
        <v>1076</v>
      </c>
      <c r="J1011" s="130">
        <f t="shared" si="92"/>
        <v>2</v>
      </c>
      <c r="K1011" s="130" t="s">
        <v>1083</v>
      </c>
      <c r="L1011" s="130">
        <f t="shared" si="93"/>
        <v>1</v>
      </c>
      <c r="M1011" s="130">
        <v>7</v>
      </c>
      <c r="N1011" s="130">
        <v>106315.44</v>
      </c>
      <c r="O1011" s="3">
        <v>177.13239999999999</v>
      </c>
      <c r="Q1011" s="143">
        <f t="shared" si="94"/>
        <v>180.32379163583772</v>
      </c>
      <c r="R1011" s="143">
        <f t="shared" si="95"/>
        <v>1.8016984108145895E-2</v>
      </c>
    </row>
    <row r="1012" spans="1:18" x14ac:dyDescent="0.35">
      <c r="A1012" s="8">
        <v>23954.0527728093</v>
      </c>
      <c r="B1012">
        <v>580</v>
      </c>
      <c r="C1012" s="130" t="s">
        <v>1166</v>
      </c>
      <c r="D1012" s="130">
        <v>580</v>
      </c>
      <c r="E1012" s="130" t="s">
        <v>1072</v>
      </c>
      <c r="F1012" s="149">
        <f t="shared" si="90"/>
        <v>23.84</v>
      </c>
      <c r="G1012" s="130" t="s">
        <v>1074</v>
      </c>
      <c r="H1012" s="130">
        <f t="shared" si="91"/>
        <v>2</v>
      </c>
      <c r="I1012" s="130" t="s">
        <v>1076</v>
      </c>
      <c r="J1012" s="130">
        <f t="shared" si="92"/>
        <v>2</v>
      </c>
      <c r="K1012" s="130" t="s">
        <v>1083</v>
      </c>
      <c r="L1012" s="130">
        <f t="shared" si="93"/>
        <v>1</v>
      </c>
      <c r="M1012" s="130">
        <v>7</v>
      </c>
      <c r="N1012" s="130">
        <v>107358.55</v>
      </c>
      <c r="O1012" s="3">
        <v>178.84381666666667</v>
      </c>
      <c r="Q1012" s="143">
        <f t="shared" si="94"/>
        <v>183.51267773515227</v>
      </c>
      <c r="R1012" s="143">
        <f t="shared" si="95"/>
        <v>2.6105800890994901E-2</v>
      </c>
    </row>
    <row r="1013" spans="1:18" x14ac:dyDescent="0.35">
      <c r="A1013" s="8">
        <v>31081.371963744201</v>
      </c>
      <c r="B1013">
        <v>580</v>
      </c>
      <c r="C1013" s="130" t="s">
        <v>1166</v>
      </c>
      <c r="D1013" s="130">
        <v>580</v>
      </c>
      <c r="E1013" s="130" t="s">
        <v>1072</v>
      </c>
      <c r="F1013" s="149">
        <f t="shared" si="90"/>
        <v>23.84</v>
      </c>
      <c r="G1013" s="130" t="s">
        <v>1074</v>
      </c>
      <c r="H1013" s="130">
        <f t="shared" si="91"/>
        <v>2</v>
      </c>
      <c r="I1013" s="130" t="s">
        <v>1076</v>
      </c>
      <c r="J1013" s="130">
        <f t="shared" si="92"/>
        <v>2</v>
      </c>
      <c r="K1013" s="130" t="s">
        <v>1083</v>
      </c>
      <c r="L1013" s="130">
        <f t="shared" si="93"/>
        <v>1</v>
      </c>
      <c r="M1013" s="130">
        <v>7</v>
      </c>
      <c r="N1013" s="130">
        <v>111870.44</v>
      </c>
      <c r="O1013" s="3">
        <v>186.33038333333332</v>
      </c>
      <c r="Q1013" s="143">
        <f t="shared" si="94"/>
        <v>185.83620836835979</v>
      </c>
      <c r="R1013" s="143">
        <f t="shared" si="95"/>
        <v>-2.6521437681447102E-3</v>
      </c>
    </row>
    <row r="1014" spans="1:18" x14ac:dyDescent="0.35">
      <c r="A1014" s="8">
        <v>45016.2336447989</v>
      </c>
      <c r="B1014">
        <v>580</v>
      </c>
      <c r="C1014" s="130" t="s">
        <v>1166</v>
      </c>
      <c r="D1014" s="130">
        <v>580</v>
      </c>
      <c r="E1014" s="130" t="s">
        <v>1072</v>
      </c>
      <c r="F1014" s="149">
        <f t="shared" si="90"/>
        <v>23.84</v>
      </c>
      <c r="G1014" s="130" t="s">
        <v>1074</v>
      </c>
      <c r="H1014" s="130">
        <f t="shared" si="91"/>
        <v>2</v>
      </c>
      <c r="I1014" s="130" t="s">
        <v>1076</v>
      </c>
      <c r="J1014" s="130">
        <f t="shared" si="92"/>
        <v>2</v>
      </c>
      <c r="K1014" s="130" t="s">
        <v>1083</v>
      </c>
      <c r="L1014" s="130">
        <f t="shared" si="93"/>
        <v>1</v>
      </c>
      <c r="M1014" s="130">
        <v>7</v>
      </c>
      <c r="N1014" s="130">
        <v>111686.61</v>
      </c>
      <c r="O1014" s="3">
        <v>186.01693333333333</v>
      </c>
      <c r="Q1014" s="143">
        <f t="shared" si="94"/>
        <v>190.3790213276308</v>
      </c>
      <c r="R1014" s="143">
        <f t="shared" si="95"/>
        <v>2.3449951120744661E-2</v>
      </c>
    </row>
    <row r="1015" spans="1:18" x14ac:dyDescent="0.35">
      <c r="A1015" s="8">
        <v>54061.366139626101</v>
      </c>
      <c r="B1015">
        <v>580</v>
      </c>
      <c r="C1015" s="130" t="s">
        <v>1166</v>
      </c>
      <c r="D1015" s="130">
        <v>580</v>
      </c>
      <c r="E1015" s="130" t="s">
        <v>1072</v>
      </c>
      <c r="F1015" s="149">
        <f t="shared" si="90"/>
        <v>23.84</v>
      </c>
      <c r="G1015" s="130" t="s">
        <v>1074</v>
      </c>
      <c r="H1015" s="130">
        <f t="shared" si="91"/>
        <v>2</v>
      </c>
      <c r="I1015" s="130" t="s">
        <v>1076</v>
      </c>
      <c r="J1015" s="130">
        <f t="shared" si="92"/>
        <v>2</v>
      </c>
      <c r="K1015" s="130" t="s">
        <v>1083</v>
      </c>
      <c r="L1015" s="130">
        <f t="shared" si="93"/>
        <v>1</v>
      </c>
      <c r="M1015" s="130">
        <v>7</v>
      </c>
      <c r="N1015" s="130">
        <v>113078.09</v>
      </c>
      <c r="O1015" s="3">
        <v>188.28538333333333</v>
      </c>
      <c r="Q1015" s="143">
        <f t="shared" si="94"/>
        <v>193.32776571105651</v>
      </c>
      <c r="R1015" s="143">
        <f t="shared" si="95"/>
        <v>2.6780530110488421E-2</v>
      </c>
    </row>
    <row r="1016" spans="1:18" x14ac:dyDescent="0.35">
      <c r="A1016" s="8">
        <v>63550.072249703</v>
      </c>
      <c r="B1016">
        <v>580</v>
      </c>
      <c r="C1016" s="130" t="s">
        <v>1166</v>
      </c>
      <c r="D1016" s="130">
        <v>580</v>
      </c>
      <c r="E1016" s="130" t="s">
        <v>1072</v>
      </c>
      <c r="F1016" s="149">
        <f t="shared" si="90"/>
        <v>23.84</v>
      </c>
      <c r="G1016" s="130" t="s">
        <v>1074</v>
      </c>
      <c r="H1016" s="130">
        <f t="shared" si="91"/>
        <v>2</v>
      </c>
      <c r="I1016" s="130" t="s">
        <v>1076</v>
      </c>
      <c r="J1016" s="130">
        <f t="shared" si="92"/>
        <v>2</v>
      </c>
      <c r="K1016" s="130" t="s">
        <v>1083</v>
      </c>
      <c r="L1016" s="130">
        <f t="shared" si="93"/>
        <v>1</v>
      </c>
      <c r="M1016" s="130">
        <v>7</v>
      </c>
      <c r="N1016" s="130">
        <v>114644.4</v>
      </c>
      <c r="O1016" s="3">
        <v>190.8212</v>
      </c>
      <c r="Q1016" s="143">
        <f t="shared" si="94"/>
        <v>196.42111662261783</v>
      </c>
      <c r="R1016" s="143">
        <f t="shared" si="95"/>
        <v>2.9346407121524365E-2</v>
      </c>
    </row>
    <row r="1017" spans="1:18" x14ac:dyDescent="0.35">
      <c r="A1017" s="8">
        <v>71394.000753582499</v>
      </c>
      <c r="B1017">
        <v>580</v>
      </c>
      <c r="C1017" s="130" t="s">
        <v>1166</v>
      </c>
      <c r="D1017" s="130">
        <v>580</v>
      </c>
      <c r="E1017" s="130" t="s">
        <v>1072</v>
      </c>
      <c r="F1017" s="149">
        <f t="shared" si="90"/>
        <v>23.84</v>
      </c>
      <c r="G1017" s="130" t="s">
        <v>1074</v>
      </c>
      <c r="H1017" s="130">
        <f t="shared" si="91"/>
        <v>2</v>
      </c>
      <c r="I1017" s="130" t="s">
        <v>1076</v>
      </c>
      <c r="J1017" s="130">
        <f t="shared" si="92"/>
        <v>2</v>
      </c>
      <c r="K1017" s="130" t="s">
        <v>1083</v>
      </c>
      <c r="L1017" s="130">
        <f t="shared" si="93"/>
        <v>1</v>
      </c>
      <c r="M1017" s="130">
        <v>7</v>
      </c>
      <c r="N1017" s="130">
        <v>115186.21</v>
      </c>
      <c r="O1017" s="3">
        <v>191.75051666666667</v>
      </c>
      <c r="Q1017" s="143">
        <f t="shared" si="94"/>
        <v>198.97826436291186</v>
      </c>
      <c r="R1017" s="143">
        <f t="shared" si="95"/>
        <v>3.7693497894504713E-2</v>
      </c>
    </row>
    <row r="1018" spans="1:18" x14ac:dyDescent="0.35">
      <c r="A1018" s="8">
        <v>3495.45982983364</v>
      </c>
      <c r="B1018">
        <v>580</v>
      </c>
      <c r="C1018" s="130" t="s">
        <v>1166</v>
      </c>
      <c r="D1018" s="130">
        <v>580</v>
      </c>
      <c r="E1018" s="130" t="s">
        <v>1072</v>
      </c>
      <c r="F1018" s="149">
        <f t="shared" si="90"/>
        <v>23.84</v>
      </c>
      <c r="G1018" s="130" t="s">
        <v>1074</v>
      </c>
      <c r="H1018" s="130">
        <f t="shared" si="91"/>
        <v>2</v>
      </c>
      <c r="I1018" s="130" t="s">
        <v>1076</v>
      </c>
      <c r="J1018" s="130">
        <f t="shared" si="92"/>
        <v>2</v>
      </c>
      <c r="K1018" s="130" t="s">
        <v>1084</v>
      </c>
      <c r="L1018" s="130">
        <f t="shared" si="93"/>
        <v>0</v>
      </c>
      <c r="M1018" s="130">
        <v>7</v>
      </c>
      <c r="N1018" s="130">
        <v>105159.84</v>
      </c>
      <c r="O1018" s="3">
        <v>175.16693333333333</v>
      </c>
      <c r="Q1018" s="143">
        <f t="shared" si="94"/>
        <v>176.07271588886999</v>
      </c>
      <c r="R1018" s="143">
        <f t="shared" si="95"/>
        <v>5.1709677066333892E-3</v>
      </c>
    </row>
    <row r="1019" spans="1:18" x14ac:dyDescent="0.35">
      <c r="A1019" s="8">
        <v>14172.2970393051</v>
      </c>
      <c r="B1019">
        <v>580</v>
      </c>
      <c r="C1019" s="130" t="s">
        <v>1166</v>
      </c>
      <c r="D1019" s="130">
        <v>580</v>
      </c>
      <c r="E1019" s="130" t="s">
        <v>1072</v>
      </c>
      <c r="F1019" s="149">
        <f t="shared" si="90"/>
        <v>23.84</v>
      </c>
      <c r="G1019" s="130" t="s">
        <v>1074</v>
      </c>
      <c r="H1019" s="130">
        <f t="shared" si="91"/>
        <v>2</v>
      </c>
      <c r="I1019" s="130" t="s">
        <v>1076</v>
      </c>
      <c r="J1019" s="130">
        <f t="shared" si="92"/>
        <v>2</v>
      </c>
      <c r="K1019" s="130" t="s">
        <v>1084</v>
      </c>
      <c r="L1019" s="130">
        <f t="shared" si="93"/>
        <v>0</v>
      </c>
      <c r="M1019" s="130">
        <v>7</v>
      </c>
      <c r="N1019" s="130">
        <v>107429.18</v>
      </c>
      <c r="O1019" s="3">
        <v>179.0127</v>
      </c>
      <c r="Q1019" s="143">
        <f t="shared" si="94"/>
        <v>179.55340163583773</v>
      </c>
      <c r="R1019" s="143">
        <f t="shared" si="95"/>
        <v>3.0204652286554001E-3</v>
      </c>
    </row>
    <row r="1020" spans="1:18" x14ac:dyDescent="0.35">
      <c r="A1020" s="8">
        <v>23954.0527728093</v>
      </c>
      <c r="B1020">
        <v>580</v>
      </c>
      <c r="C1020" s="130" t="s">
        <v>1166</v>
      </c>
      <c r="D1020" s="130">
        <v>580</v>
      </c>
      <c r="E1020" s="130" t="s">
        <v>1072</v>
      </c>
      <c r="F1020" s="149">
        <f t="shared" si="90"/>
        <v>23.84</v>
      </c>
      <c r="G1020" s="130" t="s">
        <v>1074</v>
      </c>
      <c r="H1020" s="130">
        <f t="shared" si="91"/>
        <v>2</v>
      </c>
      <c r="I1020" s="130" t="s">
        <v>1076</v>
      </c>
      <c r="J1020" s="130">
        <f t="shared" si="92"/>
        <v>2</v>
      </c>
      <c r="K1020" s="130" t="s">
        <v>1084</v>
      </c>
      <c r="L1020" s="130">
        <f t="shared" si="93"/>
        <v>0</v>
      </c>
      <c r="M1020" s="130">
        <v>7</v>
      </c>
      <c r="N1020" s="130">
        <v>108071.88</v>
      </c>
      <c r="O1020" s="3">
        <v>180.08138333333335</v>
      </c>
      <c r="Q1020" s="143">
        <f t="shared" si="94"/>
        <v>182.7422877351523</v>
      </c>
      <c r="R1020" s="143">
        <f t="shared" si="95"/>
        <v>1.4776121509981754E-2</v>
      </c>
    </row>
    <row r="1021" spans="1:18" x14ac:dyDescent="0.35">
      <c r="A1021" s="8">
        <v>31081.371963744201</v>
      </c>
      <c r="B1021">
        <v>580</v>
      </c>
      <c r="C1021" s="130" t="s">
        <v>1166</v>
      </c>
      <c r="D1021" s="130">
        <v>580</v>
      </c>
      <c r="E1021" s="130" t="s">
        <v>1072</v>
      </c>
      <c r="F1021" s="149">
        <f t="shared" si="90"/>
        <v>23.84</v>
      </c>
      <c r="G1021" s="130" t="s">
        <v>1074</v>
      </c>
      <c r="H1021" s="130">
        <f t="shared" si="91"/>
        <v>2</v>
      </c>
      <c r="I1021" s="130" t="s">
        <v>1076</v>
      </c>
      <c r="J1021" s="130">
        <f t="shared" si="92"/>
        <v>2</v>
      </c>
      <c r="K1021" s="130" t="s">
        <v>1084</v>
      </c>
      <c r="L1021" s="130">
        <f t="shared" si="93"/>
        <v>0</v>
      </c>
      <c r="M1021" s="130">
        <v>7</v>
      </c>
      <c r="N1021" s="130">
        <v>111274.81</v>
      </c>
      <c r="O1021" s="3">
        <v>185.39328333333333</v>
      </c>
      <c r="Q1021" s="143">
        <f t="shared" si="94"/>
        <v>185.06581836835977</v>
      </c>
      <c r="R1021" s="143">
        <f t="shared" si="95"/>
        <v>-1.7663259374115503E-3</v>
      </c>
    </row>
    <row r="1022" spans="1:18" x14ac:dyDescent="0.35">
      <c r="A1022" s="8">
        <v>45016.2336447989</v>
      </c>
      <c r="B1022">
        <v>580</v>
      </c>
      <c r="C1022" s="130" t="s">
        <v>1166</v>
      </c>
      <c r="D1022" s="130">
        <v>580</v>
      </c>
      <c r="E1022" s="130" t="s">
        <v>1072</v>
      </c>
      <c r="F1022" s="149">
        <f t="shared" si="90"/>
        <v>23.84</v>
      </c>
      <c r="G1022" s="130" t="s">
        <v>1074</v>
      </c>
      <c r="H1022" s="130">
        <f t="shared" si="91"/>
        <v>2</v>
      </c>
      <c r="I1022" s="130" t="s">
        <v>1076</v>
      </c>
      <c r="J1022" s="130">
        <f t="shared" si="92"/>
        <v>2</v>
      </c>
      <c r="K1022" s="130" t="s">
        <v>1084</v>
      </c>
      <c r="L1022" s="130">
        <f t="shared" si="93"/>
        <v>0</v>
      </c>
      <c r="M1022" s="130">
        <v>7</v>
      </c>
      <c r="N1022" s="130">
        <v>110863.14</v>
      </c>
      <c r="O1022" s="3">
        <v>184.70564999999999</v>
      </c>
      <c r="Q1022" s="143">
        <f t="shared" si="94"/>
        <v>189.6086313276308</v>
      </c>
      <c r="R1022" s="143">
        <f t="shared" si="95"/>
        <v>2.6544836758544355E-2</v>
      </c>
    </row>
    <row r="1023" spans="1:18" x14ac:dyDescent="0.35">
      <c r="A1023" s="8">
        <v>54061.366139626101</v>
      </c>
      <c r="B1023">
        <v>580</v>
      </c>
      <c r="C1023" s="130" t="s">
        <v>1166</v>
      </c>
      <c r="D1023" s="130">
        <v>580</v>
      </c>
      <c r="E1023" s="130" t="s">
        <v>1072</v>
      </c>
      <c r="F1023" s="149">
        <f t="shared" si="90"/>
        <v>23.84</v>
      </c>
      <c r="G1023" s="130" t="s">
        <v>1074</v>
      </c>
      <c r="H1023" s="130">
        <f t="shared" si="91"/>
        <v>2</v>
      </c>
      <c r="I1023" s="130" t="s">
        <v>1076</v>
      </c>
      <c r="J1023" s="130">
        <f t="shared" si="92"/>
        <v>2</v>
      </c>
      <c r="K1023" s="130" t="s">
        <v>1084</v>
      </c>
      <c r="L1023" s="130">
        <f t="shared" si="93"/>
        <v>0</v>
      </c>
      <c r="M1023" s="130">
        <v>7</v>
      </c>
      <c r="N1023" s="130">
        <v>111603.54</v>
      </c>
      <c r="O1023" s="3">
        <v>185.90529999999998</v>
      </c>
      <c r="Q1023" s="143">
        <f t="shared" si="94"/>
        <v>192.55737571105652</v>
      </c>
      <c r="R1023" s="143">
        <f t="shared" si="95"/>
        <v>3.5782065982285394E-2</v>
      </c>
    </row>
    <row r="1024" spans="1:18" x14ac:dyDescent="0.35">
      <c r="A1024" s="8">
        <v>63550.072249703</v>
      </c>
      <c r="B1024">
        <v>580</v>
      </c>
      <c r="C1024" s="130" t="s">
        <v>1166</v>
      </c>
      <c r="D1024" s="130">
        <v>580</v>
      </c>
      <c r="E1024" s="130" t="s">
        <v>1072</v>
      </c>
      <c r="F1024" s="149">
        <f t="shared" si="90"/>
        <v>23.84</v>
      </c>
      <c r="G1024" s="130" t="s">
        <v>1074</v>
      </c>
      <c r="H1024" s="130">
        <f t="shared" si="91"/>
        <v>2</v>
      </c>
      <c r="I1024" s="130" t="s">
        <v>1076</v>
      </c>
      <c r="J1024" s="130">
        <f t="shared" si="92"/>
        <v>2</v>
      </c>
      <c r="K1024" s="130" t="s">
        <v>1084</v>
      </c>
      <c r="L1024" s="130">
        <f t="shared" si="93"/>
        <v>0</v>
      </c>
      <c r="M1024" s="130">
        <v>7</v>
      </c>
      <c r="N1024" s="130">
        <v>112655.85</v>
      </c>
      <c r="O1024" s="3">
        <v>187.6148</v>
      </c>
      <c r="Q1024" s="143">
        <f t="shared" si="94"/>
        <v>195.65072662261784</v>
      </c>
      <c r="R1024" s="143">
        <f t="shared" si="95"/>
        <v>4.2832050683729861E-2</v>
      </c>
    </row>
    <row r="1025" spans="1:18" x14ac:dyDescent="0.35">
      <c r="A1025" s="8">
        <v>71394.000753582499</v>
      </c>
      <c r="B1025">
        <v>580</v>
      </c>
      <c r="C1025" s="130" t="s">
        <v>1166</v>
      </c>
      <c r="D1025" s="130">
        <v>580</v>
      </c>
      <c r="E1025" s="130" t="s">
        <v>1072</v>
      </c>
      <c r="F1025" s="149">
        <f t="shared" si="90"/>
        <v>23.84</v>
      </c>
      <c r="G1025" s="130" t="s">
        <v>1074</v>
      </c>
      <c r="H1025" s="130">
        <f t="shared" si="91"/>
        <v>2</v>
      </c>
      <c r="I1025" s="130" t="s">
        <v>1076</v>
      </c>
      <c r="J1025" s="130">
        <f t="shared" si="92"/>
        <v>2</v>
      </c>
      <c r="K1025" s="130" t="s">
        <v>1084</v>
      </c>
      <c r="L1025" s="130">
        <f t="shared" si="93"/>
        <v>0</v>
      </c>
      <c r="M1025" s="130">
        <v>7</v>
      </c>
      <c r="N1025" s="130">
        <v>112886.14</v>
      </c>
      <c r="O1025" s="3">
        <v>188.02879999999999</v>
      </c>
      <c r="Q1025" s="143">
        <f t="shared" si="94"/>
        <v>198.20787436291187</v>
      </c>
      <c r="R1025" s="143">
        <f t="shared" si="95"/>
        <v>5.4135719437191865E-2</v>
      </c>
    </row>
    <row r="1026" spans="1:18" x14ac:dyDescent="0.35">
      <c r="A1026" s="8">
        <v>3495.45982983364</v>
      </c>
      <c r="B1026">
        <v>580</v>
      </c>
      <c r="C1026" s="130" t="s">
        <v>1165</v>
      </c>
      <c r="D1026" s="130">
        <v>580</v>
      </c>
      <c r="E1026" s="130" t="s">
        <v>1071</v>
      </c>
      <c r="F1026" s="149">
        <f t="shared" si="90"/>
        <v>10</v>
      </c>
      <c r="G1026" s="130" t="s">
        <v>1073</v>
      </c>
      <c r="H1026" s="130">
        <f t="shared" si="91"/>
        <v>1</v>
      </c>
      <c r="I1026" s="130" t="s">
        <v>1075</v>
      </c>
      <c r="J1026" s="130">
        <f t="shared" si="92"/>
        <v>1</v>
      </c>
      <c r="K1026" s="130" t="s">
        <v>1083</v>
      </c>
      <c r="L1026" s="130">
        <f t="shared" si="93"/>
        <v>1</v>
      </c>
      <c r="M1026" s="130">
        <v>7</v>
      </c>
      <c r="N1026" s="130">
        <v>94465.51</v>
      </c>
      <c r="O1026" s="3">
        <v>157.36320000000001</v>
      </c>
      <c r="Q1026" s="143">
        <f t="shared" si="94"/>
        <v>147.56156832459249</v>
      </c>
      <c r="R1026" s="143">
        <f t="shared" si="95"/>
        <v>-6.2286682498878476E-2</v>
      </c>
    </row>
    <row r="1027" spans="1:18" x14ac:dyDescent="0.35">
      <c r="A1027" s="8">
        <v>14172.2970393051</v>
      </c>
      <c r="B1027">
        <v>580</v>
      </c>
      <c r="C1027" s="130" t="s">
        <v>1165</v>
      </c>
      <c r="D1027" s="130">
        <v>580</v>
      </c>
      <c r="E1027" s="130" t="s">
        <v>1071</v>
      </c>
      <c r="F1027" s="149">
        <f t="shared" ref="F1027:F1090" si="96">IF(E1027="LI01",10,23.84)</f>
        <v>10</v>
      </c>
      <c r="G1027" s="130" t="s">
        <v>1073</v>
      </c>
      <c r="H1027" s="130">
        <f t="shared" ref="H1027:H1090" si="97">IF(G1027="ENT01",1,2)</f>
        <v>1</v>
      </c>
      <c r="I1027" s="130" t="s">
        <v>1075</v>
      </c>
      <c r="J1027" s="130">
        <f t="shared" ref="J1027:J1090" si="98">IF(I1027="ENV01",1,2)</f>
        <v>1</v>
      </c>
      <c r="K1027" s="130" t="s">
        <v>1083</v>
      </c>
      <c r="L1027" s="130">
        <f t="shared" ref="L1027:L1090" si="99">IF(K1027="ZVDF01",1,0)</f>
        <v>1</v>
      </c>
      <c r="M1027" s="130">
        <v>7</v>
      </c>
      <c r="N1027" s="130">
        <v>97476.42</v>
      </c>
      <c r="O1027" s="3">
        <v>162.58678333333336</v>
      </c>
      <c r="Q1027" s="143">
        <f t="shared" ref="Q1027:Q1090" si="100">IF(C1027="Splitao",((43.828+A1027*0.000816+F1027*0.605+H1027*-5.235+J1027*-4.785+L1027*3.61+3.146*F1027+9.07+54.73)*B1027+M1027*(494.524+B1027*0.00184))/B1027,(((25.4755+A1027*0.00031+F1027*0.2864+H1027*-0.5815+J1027*-1.7506+L1027*0.77039)+3.25*F1027+9.07+54.73)*B1027+M1027*(498.3118+A1027*0.001326))/B1027)</f>
        <v>156.27386748752122</v>
      </c>
      <c r="R1027" s="143">
        <f t="shared" ref="R1027:R1090" si="101">Q1027/O1027-1</f>
        <v>-3.8827976766533823E-2</v>
      </c>
    </row>
    <row r="1028" spans="1:18" x14ac:dyDescent="0.35">
      <c r="A1028" s="8">
        <v>23954.0527728093</v>
      </c>
      <c r="B1028">
        <v>580</v>
      </c>
      <c r="C1028" s="130" t="s">
        <v>1165</v>
      </c>
      <c r="D1028" s="130">
        <v>580</v>
      </c>
      <c r="E1028" s="130" t="s">
        <v>1071</v>
      </c>
      <c r="F1028" s="149">
        <f t="shared" si="96"/>
        <v>10</v>
      </c>
      <c r="G1028" s="130" t="s">
        <v>1073</v>
      </c>
      <c r="H1028" s="130">
        <f t="shared" si="97"/>
        <v>1</v>
      </c>
      <c r="I1028" s="130" t="s">
        <v>1075</v>
      </c>
      <c r="J1028" s="130">
        <f t="shared" si="98"/>
        <v>1</v>
      </c>
      <c r="K1028" s="130" t="s">
        <v>1083</v>
      </c>
      <c r="L1028" s="130">
        <f t="shared" si="99"/>
        <v>1</v>
      </c>
      <c r="M1028" s="130">
        <v>7</v>
      </c>
      <c r="N1028" s="130">
        <v>103929.77</v>
      </c>
      <c r="O1028" s="3">
        <v>173.31829999999999</v>
      </c>
      <c r="Q1028" s="143">
        <f t="shared" si="100"/>
        <v>164.25578016606065</v>
      </c>
      <c r="R1028" s="143">
        <f t="shared" si="101"/>
        <v>-5.228830327749201E-2</v>
      </c>
    </row>
    <row r="1029" spans="1:18" x14ac:dyDescent="0.35">
      <c r="A1029" s="8">
        <v>31081.371963744201</v>
      </c>
      <c r="B1029">
        <v>580</v>
      </c>
      <c r="C1029" s="130" t="s">
        <v>1165</v>
      </c>
      <c r="D1029" s="130">
        <v>580</v>
      </c>
      <c r="E1029" s="130" t="s">
        <v>1071</v>
      </c>
      <c r="F1029" s="149">
        <f t="shared" si="96"/>
        <v>10</v>
      </c>
      <c r="G1029" s="130" t="s">
        <v>1073</v>
      </c>
      <c r="H1029" s="130">
        <f t="shared" si="97"/>
        <v>1</v>
      </c>
      <c r="I1029" s="130" t="s">
        <v>1075</v>
      </c>
      <c r="J1029" s="130">
        <f t="shared" si="98"/>
        <v>1</v>
      </c>
      <c r="K1029" s="130" t="s">
        <v>1083</v>
      </c>
      <c r="L1029" s="130">
        <f t="shared" si="99"/>
        <v>1</v>
      </c>
      <c r="M1029" s="130">
        <v>7</v>
      </c>
      <c r="N1029" s="130">
        <v>112190.42</v>
      </c>
      <c r="O1029" s="3">
        <v>187.56776666666667</v>
      </c>
      <c r="Q1029" s="143">
        <f t="shared" si="100"/>
        <v>170.07167262586353</v>
      </c>
      <c r="R1029" s="143">
        <f t="shared" si="101"/>
        <v>-9.3278788523915579E-2</v>
      </c>
    </row>
    <row r="1030" spans="1:18" x14ac:dyDescent="0.35">
      <c r="A1030" s="8">
        <v>45016.2336447989</v>
      </c>
      <c r="B1030">
        <v>580</v>
      </c>
      <c r="C1030" s="130" t="s">
        <v>1165</v>
      </c>
      <c r="D1030" s="130">
        <v>580</v>
      </c>
      <c r="E1030" s="130" t="s">
        <v>1071</v>
      </c>
      <c r="F1030" s="149">
        <f t="shared" si="96"/>
        <v>10</v>
      </c>
      <c r="G1030" s="130" t="s">
        <v>1073</v>
      </c>
      <c r="H1030" s="130">
        <f t="shared" si="97"/>
        <v>1</v>
      </c>
      <c r="I1030" s="130" t="s">
        <v>1075</v>
      </c>
      <c r="J1030" s="130">
        <f t="shared" si="98"/>
        <v>1</v>
      </c>
      <c r="K1030" s="130" t="s">
        <v>1083</v>
      </c>
      <c r="L1030" s="130">
        <f t="shared" si="99"/>
        <v>1</v>
      </c>
      <c r="M1030" s="130">
        <v>7</v>
      </c>
      <c r="N1030" s="130">
        <v>111702.1</v>
      </c>
      <c r="O1030" s="3">
        <v>186.61546666666666</v>
      </c>
      <c r="Q1030" s="143">
        <f t="shared" si="100"/>
        <v>181.44251975760415</v>
      </c>
      <c r="R1030" s="143">
        <f t="shared" si="101"/>
        <v>-2.7719818734544988E-2</v>
      </c>
    </row>
    <row r="1031" spans="1:18" x14ac:dyDescent="0.35">
      <c r="A1031" s="8">
        <v>54061.366139626101</v>
      </c>
      <c r="B1031">
        <v>580</v>
      </c>
      <c r="C1031" s="130" t="s">
        <v>1165</v>
      </c>
      <c r="D1031" s="130">
        <v>580</v>
      </c>
      <c r="E1031" s="130" t="s">
        <v>1071</v>
      </c>
      <c r="F1031" s="149">
        <f t="shared" si="96"/>
        <v>10</v>
      </c>
      <c r="G1031" s="130" t="s">
        <v>1073</v>
      </c>
      <c r="H1031" s="130">
        <f t="shared" si="97"/>
        <v>1</v>
      </c>
      <c r="I1031" s="130" t="s">
        <v>1075</v>
      </c>
      <c r="J1031" s="130">
        <f t="shared" si="98"/>
        <v>1</v>
      </c>
      <c r="K1031" s="130" t="s">
        <v>1083</v>
      </c>
      <c r="L1031" s="130">
        <f t="shared" si="99"/>
        <v>1</v>
      </c>
      <c r="M1031" s="130">
        <v>7</v>
      </c>
      <c r="N1031" s="130">
        <v>117263.18</v>
      </c>
      <c r="O1031" s="3">
        <v>195.82131666666666</v>
      </c>
      <c r="Q1031" s="143">
        <f t="shared" si="100"/>
        <v>188.82334787338314</v>
      </c>
      <c r="R1031" s="143">
        <f t="shared" si="101"/>
        <v>-3.573650158422581E-2</v>
      </c>
    </row>
    <row r="1032" spans="1:18" x14ac:dyDescent="0.35">
      <c r="A1032" s="8">
        <v>63550.072249703</v>
      </c>
      <c r="B1032">
        <v>580</v>
      </c>
      <c r="C1032" s="130" t="s">
        <v>1165</v>
      </c>
      <c r="D1032" s="130">
        <v>580</v>
      </c>
      <c r="E1032" s="130" t="s">
        <v>1071</v>
      </c>
      <c r="F1032" s="149">
        <f t="shared" si="96"/>
        <v>10</v>
      </c>
      <c r="G1032" s="130" t="s">
        <v>1073</v>
      </c>
      <c r="H1032" s="130">
        <f t="shared" si="97"/>
        <v>1</v>
      </c>
      <c r="I1032" s="130" t="s">
        <v>1075</v>
      </c>
      <c r="J1032" s="130">
        <f t="shared" si="98"/>
        <v>1</v>
      </c>
      <c r="K1032" s="130" t="s">
        <v>1083</v>
      </c>
      <c r="L1032" s="130">
        <f t="shared" si="99"/>
        <v>1</v>
      </c>
      <c r="M1032" s="130">
        <v>7</v>
      </c>
      <c r="N1032" s="130">
        <v>124778.86</v>
      </c>
      <c r="O1032" s="3">
        <v>208.49915000000001</v>
      </c>
      <c r="Q1032" s="143">
        <f t="shared" si="100"/>
        <v>196.5661320592059</v>
      </c>
      <c r="R1032" s="143">
        <f t="shared" si="101"/>
        <v>-5.723293327955592E-2</v>
      </c>
    </row>
    <row r="1033" spans="1:18" x14ac:dyDescent="0.35">
      <c r="A1033" s="8">
        <v>71394.000753582499</v>
      </c>
      <c r="B1033">
        <v>580</v>
      </c>
      <c r="C1033" s="130" t="s">
        <v>1165</v>
      </c>
      <c r="D1033" s="130">
        <v>580</v>
      </c>
      <c r="E1033" s="130" t="s">
        <v>1071</v>
      </c>
      <c r="F1033" s="149">
        <f t="shared" si="96"/>
        <v>10</v>
      </c>
      <c r="G1033" s="130" t="s">
        <v>1073</v>
      </c>
      <c r="H1033" s="130">
        <f t="shared" si="97"/>
        <v>1</v>
      </c>
      <c r="I1033" s="130" t="s">
        <v>1075</v>
      </c>
      <c r="J1033" s="130">
        <f t="shared" si="98"/>
        <v>1</v>
      </c>
      <c r="K1033" s="130" t="s">
        <v>1083</v>
      </c>
      <c r="L1033" s="130">
        <f t="shared" si="99"/>
        <v>1</v>
      </c>
      <c r="M1033" s="130">
        <v>7</v>
      </c>
      <c r="N1033" s="130">
        <v>125014.62</v>
      </c>
      <c r="O1033" s="3">
        <v>208.76511666666667</v>
      </c>
      <c r="Q1033" s="143">
        <f t="shared" si="100"/>
        <v>202.96677771837159</v>
      </c>
      <c r="R1033" s="143">
        <f t="shared" si="101"/>
        <v>-2.7774462711379289E-2</v>
      </c>
    </row>
    <row r="1034" spans="1:18" x14ac:dyDescent="0.35">
      <c r="A1034" s="8">
        <v>3495.45982983364</v>
      </c>
      <c r="B1034">
        <v>580</v>
      </c>
      <c r="C1034" s="130" t="s">
        <v>1165</v>
      </c>
      <c r="D1034" s="130">
        <v>580</v>
      </c>
      <c r="E1034" s="130" t="s">
        <v>1071</v>
      </c>
      <c r="F1034" s="149">
        <f t="shared" si="96"/>
        <v>10</v>
      </c>
      <c r="G1034" s="130" t="s">
        <v>1073</v>
      </c>
      <c r="H1034" s="130">
        <f t="shared" si="97"/>
        <v>1</v>
      </c>
      <c r="I1034" s="130" t="s">
        <v>1075</v>
      </c>
      <c r="J1034" s="130">
        <f t="shared" si="98"/>
        <v>1</v>
      </c>
      <c r="K1034" s="130" t="s">
        <v>1084</v>
      </c>
      <c r="L1034" s="130">
        <f t="shared" si="99"/>
        <v>0</v>
      </c>
      <c r="M1034" s="130">
        <v>7</v>
      </c>
      <c r="N1034" s="130">
        <v>92920.9</v>
      </c>
      <c r="O1034" s="3">
        <v>154.84529999999998</v>
      </c>
      <c r="Q1034" s="143">
        <f t="shared" si="100"/>
        <v>143.9515683245925</v>
      </c>
      <c r="R1034" s="143">
        <f t="shared" si="101"/>
        <v>-7.0352356031519681E-2</v>
      </c>
    </row>
    <row r="1035" spans="1:18" x14ac:dyDescent="0.35">
      <c r="A1035" s="8">
        <v>14172.2970393051</v>
      </c>
      <c r="B1035">
        <v>580</v>
      </c>
      <c r="C1035" s="130" t="s">
        <v>1165</v>
      </c>
      <c r="D1035" s="130">
        <v>580</v>
      </c>
      <c r="E1035" s="130" t="s">
        <v>1071</v>
      </c>
      <c r="F1035" s="149">
        <f t="shared" si="96"/>
        <v>10</v>
      </c>
      <c r="G1035" s="130" t="s">
        <v>1073</v>
      </c>
      <c r="H1035" s="130">
        <f t="shared" si="97"/>
        <v>1</v>
      </c>
      <c r="I1035" s="130" t="s">
        <v>1075</v>
      </c>
      <c r="J1035" s="130">
        <f t="shared" si="98"/>
        <v>1</v>
      </c>
      <c r="K1035" s="130" t="s">
        <v>1084</v>
      </c>
      <c r="L1035" s="130">
        <f t="shared" si="99"/>
        <v>0</v>
      </c>
      <c r="M1035" s="130">
        <v>7</v>
      </c>
      <c r="N1035" s="130">
        <v>96721.48</v>
      </c>
      <c r="O1035" s="3">
        <v>161.43103333333332</v>
      </c>
      <c r="Q1035" s="143">
        <f t="shared" si="100"/>
        <v>152.66386748752123</v>
      </c>
      <c r="R1035" s="143">
        <f t="shared" si="101"/>
        <v>-5.4309048667916748E-2</v>
      </c>
    </row>
    <row r="1036" spans="1:18" x14ac:dyDescent="0.35">
      <c r="A1036" s="8">
        <v>23954.0527728093</v>
      </c>
      <c r="B1036">
        <v>580</v>
      </c>
      <c r="C1036" s="130" t="s">
        <v>1165</v>
      </c>
      <c r="D1036" s="130">
        <v>580</v>
      </c>
      <c r="E1036" s="130" t="s">
        <v>1071</v>
      </c>
      <c r="F1036" s="149">
        <f t="shared" si="96"/>
        <v>10</v>
      </c>
      <c r="G1036" s="130" t="s">
        <v>1073</v>
      </c>
      <c r="H1036" s="130">
        <f t="shared" si="97"/>
        <v>1</v>
      </c>
      <c r="I1036" s="130" t="s">
        <v>1075</v>
      </c>
      <c r="J1036" s="130">
        <f t="shared" si="98"/>
        <v>1</v>
      </c>
      <c r="K1036" s="130" t="s">
        <v>1084</v>
      </c>
      <c r="L1036" s="130">
        <f t="shared" si="99"/>
        <v>0</v>
      </c>
      <c r="M1036" s="130">
        <v>7</v>
      </c>
      <c r="N1036" s="130">
        <v>101403.98</v>
      </c>
      <c r="O1036" s="3">
        <v>169.21456666666668</v>
      </c>
      <c r="Q1036" s="143">
        <f t="shared" si="100"/>
        <v>160.64578016606066</v>
      </c>
      <c r="R1036" s="143">
        <f t="shared" si="101"/>
        <v>-5.0638586673720343E-2</v>
      </c>
    </row>
    <row r="1037" spans="1:18" x14ac:dyDescent="0.35">
      <c r="A1037" s="8">
        <v>31081.371963744201</v>
      </c>
      <c r="B1037">
        <v>580</v>
      </c>
      <c r="C1037" s="130" t="s">
        <v>1165</v>
      </c>
      <c r="D1037" s="130">
        <v>580</v>
      </c>
      <c r="E1037" s="130" t="s">
        <v>1071</v>
      </c>
      <c r="F1037" s="149">
        <f t="shared" si="96"/>
        <v>10</v>
      </c>
      <c r="G1037" s="130" t="s">
        <v>1073</v>
      </c>
      <c r="H1037" s="130">
        <f t="shared" si="97"/>
        <v>1</v>
      </c>
      <c r="I1037" s="130" t="s">
        <v>1075</v>
      </c>
      <c r="J1037" s="130">
        <f t="shared" si="98"/>
        <v>1</v>
      </c>
      <c r="K1037" s="130" t="s">
        <v>1084</v>
      </c>
      <c r="L1037" s="130">
        <f t="shared" si="99"/>
        <v>0</v>
      </c>
      <c r="M1037" s="130">
        <v>7</v>
      </c>
      <c r="N1037" s="130">
        <v>109690.73</v>
      </c>
      <c r="O1037" s="3">
        <v>183.45071666666666</v>
      </c>
      <c r="Q1037" s="143">
        <f t="shared" si="100"/>
        <v>166.46167262586354</v>
      </c>
      <c r="R1037" s="143">
        <f t="shared" si="101"/>
        <v>-9.2608218433251066E-2</v>
      </c>
    </row>
    <row r="1038" spans="1:18" x14ac:dyDescent="0.35">
      <c r="A1038" s="8">
        <v>45016.2336447989</v>
      </c>
      <c r="B1038">
        <v>580</v>
      </c>
      <c r="C1038" s="130" t="s">
        <v>1165</v>
      </c>
      <c r="D1038" s="130">
        <v>580</v>
      </c>
      <c r="E1038" s="130" t="s">
        <v>1071</v>
      </c>
      <c r="F1038" s="149">
        <f t="shared" si="96"/>
        <v>10</v>
      </c>
      <c r="G1038" s="130" t="s">
        <v>1073</v>
      </c>
      <c r="H1038" s="130">
        <f t="shared" si="97"/>
        <v>1</v>
      </c>
      <c r="I1038" s="130" t="s">
        <v>1075</v>
      </c>
      <c r="J1038" s="130">
        <f t="shared" si="98"/>
        <v>1</v>
      </c>
      <c r="K1038" s="130" t="s">
        <v>1084</v>
      </c>
      <c r="L1038" s="130">
        <f t="shared" si="99"/>
        <v>0</v>
      </c>
      <c r="M1038" s="130">
        <v>7</v>
      </c>
      <c r="N1038" s="130">
        <v>109698.72</v>
      </c>
      <c r="O1038" s="3">
        <v>183.31309999999999</v>
      </c>
      <c r="Q1038" s="143">
        <f t="shared" si="100"/>
        <v>177.83251975760416</v>
      </c>
      <c r="R1038" s="143">
        <f t="shared" si="101"/>
        <v>-2.9897373632303603E-2</v>
      </c>
    </row>
    <row r="1039" spans="1:18" x14ac:dyDescent="0.35">
      <c r="A1039" s="8">
        <v>54061.366139626101</v>
      </c>
      <c r="B1039">
        <v>580</v>
      </c>
      <c r="C1039" s="130" t="s">
        <v>1165</v>
      </c>
      <c r="D1039" s="130">
        <v>580</v>
      </c>
      <c r="E1039" s="130" t="s">
        <v>1071</v>
      </c>
      <c r="F1039" s="149">
        <f t="shared" si="96"/>
        <v>10</v>
      </c>
      <c r="G1039" s="130" t="s">
        <v>1073</v>
      </c>
      <c r="H1039" s="130">
        <f t="shared" si="97"/>
        <v>1</v>
      </c>
      <c r="I1039" s="130" t="s">
        <v>1075</v>
      </c>
      <c r="J1039" s="130">
        <f t="shared" si="98"/>
        <v>1</v>
      </c>
      <c r="K1039" s="130" t="s">
        <v>1084</v>
      </c>
      <c r="L1039" s="130">
        <f t="shared" si="99"/>
        <v>0</v>
      </c>
      <c r="M1039" s="130">
        <v>7</v>
      </c>
      <c r="N1039" s="130">
        <v>114025.23</v>
      </c>
      <c r="O1039" s="3">
        <v>190.43341666666666</v>
      </c>
      <c r="Q1039" s="143">
        <f t="shared" si="100"/>
        <v>185.21334787338316</v>
      </c>
      <c r="R1039" s="143">
        <f t="shared" si="101"/>
        <v>-2.7411516763471533E-2</v>
      </c>
    </row>
    <row r="1040" spans="1:18" x14ac:dyDescent="0.35">
      <c r="A1040" s="8">
        <v>63550.072249703</v>
      </c>
      <c r="B1040">
        <v>580</v>
      </c>
      <c r="C1040" s="130" t="s">
        <v>1165</v>
      </c>
      <c r="D1040" s="130">
        <v>580</v>
      </c>
      <c r="E1040" s="130" t="s">
        <v>1071</v>
      </c>
      <c r="F1040" s="149">
        <f t="shared" si="96"/>
        <v>10</v>
      </c>
      <c r="G1040" s="130" t="s">
        <v>1073</v>
      </c>
      <c r="H1040" s="130">
        <f t="shared" si="97"/>
        <v>1</v>
      </c>
      <c r="I1040" s="130" t="s">
        <v>1075</v>
      </c>
      <c r="J1040" s="130">
        <f t="shared" si="98"/>
        <v>1</v>
      </c>
      <c r="K1040" s="130" t="s">
        <v>1084</v>
      </c>
      <c r="L1040" s="130">
        <f t="shared" si="99"/>
        <v>0</v>
      </c>
      <c r="M1040" s="130">
        <v>7</v>
      </c>
      <c r="N1040" s="130">
        <v>120679.19</v>
      </c>
      <c r="O1040" s="3">
        <v>201.66941666666665</v>
      </c>
      <c r="Q1040" s="143">
        <f t="shared" si="100"/>
        <v>192.95613205920591</v>
      </c>
      <c r="R1040" s="143">
        <f t="shared" si="101"/>
        <v>-4.3205780784612791E-2</v>
      </c>
    </row>
    <row r="1041" spans="1:18" x14ac:dyDescent="0.35">
      <c r="A1041" s="8">
        <v>71394.000753582499</v>
      </c>
      <c r="B1041">
        <v>580</v>
      </c>
      <c r="C1041" s="130" t="s">
        <v>1165</v>
      </c>
      <c r="D1041" s="130">
        <v>580</v>
      </c>
      <c r="E1041" s="130" t="s">
        <v>1071</v>
      </c>
      <c r="F1041" s="149">
        <f t="shared" si="96"/>
        <v>10</v>
      </c>
      <c r="G1041" s="130" t="s">
        <v>1073</v>
      </c>
      <c r="H1041" s="130">
        <f t="shared" si="97"/>
        <v>1</v>
      </c>
      <c r="I1041" s="130" t="s">
        <v>1075</v>
      </c>
      <c r="J1041" s="130">
        <f t="shared" si="98"/>
        <v>1</v>
      </c>
      <c r="K1041" s="130" t="s">
        <v>1084</v>
      </c>
      <c r="L1041" s="130">
        <f t="shared" si="99"/>
        <v>0</v>
      </c>
      <c r="M1041" s="130">
        <v>7</v>
      </c>
      <c r="N1041" s="130">
        <v>119977.24</v>
      </c>
      <c r="O1041" s="3">
        <v>200.36268333333334</v>
      </c>
      <c r="Q1041" s="143">
        <f t="shared" si="100"/>
        <v>199.35677771837157</v>
      </c>
      <c r="R1041" s="143">
        <f t="shared" si="101"/>
        <v>-5.0204239543363283E-3</v>
      </c>
    </row>
    <row r="1042" spans="1:18" x14ac:dyDescent="0.35">
      <c r="A1042" s="8">
        <v>3495.45982983364</v>
      </c>
      <c r="B1042">
        <v>580</v>
      </c>
      <c r="C1042" s="130" t="s">
        <v>1165</v>
      </c>
      <c r="D1042" s="130">
        <v>580</v>
      </c>
      <c r="E1042" s="130" t="s">
        <v>1071</v>
      </c>
      <c r="F1042" s="149">
        <f t="shared" si="96"/>
        <v>10</v>
      </c>
      <c r="G1042" s="130" t="s">
        <v>1073</v>
      </c>
      <c r="H1042" s="130">
        <f t="shared" si="97"/>
        <v>1</v>
      </c>
      <c r="I1042" s="130" t="s">
        <v>1075</v>
      </c>
      <c r="J1042" s="130">
        <f t="shared" si="98"/>
        <v>1</v>
      </c>
      <c r="K1042" s="130" t="s">
        <v>1083</v>
      </c>
      <c r="L1042" s="130">
        <f t="shared" si="99"/>
        <v>1</v>
      </c>
      <c r="M1042" s="130">
        <v>7</v>
      </c>
      <c r="N1042" s="130">
        <v>93831.57</v>
      </c>
      <c r="O1042" s="3">
        <v>156.29496666666665</v>
      </c>
      <c r="Q1042" s="143">
        <f t="shared" si="100"/>
        <v>147.56156832459249</v>
      </c>
      <c r="R1042" s="143">
        <f t="shared" si="101"/>
        <v>-5.5877668541304049E-2</v>
      </c>
    </row>
    <row r="1043" spans="1:18" x14ac:dyDescent="0.35">
      <c r="A1043" s="8">
        <v>14172.2970393051</v>
      </c>
      <c r="B1043">
        <v>580</v>
      </c>
      <c r="C1043" s="130" t="s">
        <v>1165</v>
      </c>
      <c r="D1043" s="130">
        <v>580</v>
      </c>
      <c r="E1043" s="130" t="s">
        <v>1071</v>
      </c>
      <c r="F1043" s="149">
        <f t="shared" si="96"/>
        <v>10</v>
      </c>
      <c r="G1043" s="130" t="s">
        <v>1073</v>
      </c>
      <c r="H1043" s="130">
        <f t="shared" si="97"/>
        <v>1</v>
      </c>
      <c r="I1043" s="130" t="s">
        <v>1075</v>
      </c>
      <c r="J1043" s="130">
        <f t="shared" si="98"/>
        <v>1</v>
      </c>
      <c r="K1043" s="130" t="s">
        <v>1083</v>
      </c>
      <c r="L1043" s="130">
        <f t="shared" si="99"/>
        <v>1</v>
      </c>
      <c r="M1043" s="130">
        <v>7</v>
      </c>
      <c r="N1043" s="130">
        <v>97041.24</v>
      </c>
      <c r="O1043" s="3">
        <v>161.87741666666668</v>
      </c>
      <c r="Q1043" s="143">
        <f t="shared" si="100"/>
        <v>156.27386748752122</v>
      </c>
      <c r="R1043" s="143">
        <f t="shared" si="101"/>
        <v>-3.4616003235856674E-2</v>
      </c>
    </row>
    <row r="1044" spans="1:18" x14ac:dyDescent="0.35">
      <c r="A1044" s="8">
        <v>23954.0527728093</v>
      </c>
      <c r="B1044">
        <v>580</v>
      </c>
      <c r="C1044" s="130" t="s">
        <v>1165</v>
      </c>
      <c r="D1044" s="130">
        <v>580</v>
      </c>
      <c r="E1044" s="130" t="s">
        <v>1071</v>
      </c>
      <c r="F1044" s="149">
        <f t="shared" si="96"/>
        <v>10</v>
      </c>
      <c r="G1044" s="130" t="s">
        <v>1073</v>
      </c>
      <c r="H1044" s="130">
        <f t="shared" si="97"/>
        <v>1</v>
      </c>
      <c r="I1044" s="130" t="s">
        <v>1075</v>
      </c>
      <c r="J1044" s="130">
        <f t="shared" si="98"/>
        <v>1</v>
      </c>
      <c r="K1044" s="130" t="s">
        <v>1083</v>
      </c>
      <c r="L1044" s="130">
        <f t="shared" si="99"/>
        <v>1</v>
      </c>
      <c r="M1044" s="130">
        <v>7</v>
      </c>
      <c r="N1044" s="130">
        <v>103132.39</v>
      </c>
      <c r="O1044" s="3">
        <v>172.00839999999999</v>
      </c>
      <c r="Q1044" s="143">
        <f t="shared" si="100"/>
        <v>164.25578016606065</v>
      </c>
      <c r="R1044" s="143">
        <f t="shared" si="101"/>
        <v>-4.5071169977392689E-2</v>
      </c>
    </row>
    <row r="1045" spans="1:18" x14ac:dyDescent="0.35">
      <c r="A1045" s="8">
        <v>31081.371963744201</v>
      </c>
      <c r="B1045">
        <v>580</v>
      </c>
      <c r="C1045" s="130" t="s">
        <v>1165</v>
      </c>
      <c r="D1045" s="130">
        <v>580</v>
      </c>
      <c r="E1045" s="130" t="s">
        <v>1071</v>
      </c>
      <c r="F1045" s="149">
        <f t="shared" si="96"/>
        <v>10</v>
      </c>
      <c r="G1045" s="130" t="s">
        <v>1073</v>
      </c>
      <c r="H1045" s="130">
        <f t="shared" si="97"/>
        <v>1</v>
      </c>
      <c r="I1045" s="130" t="s">
        <v>1075</v>
      </c>
      <c r="J1045" s="130">
        <f t="shared" si="98"/>
        <v>1</v>
      </c>
      <c r="K1045" s="130" t="s">
        <v>1083</v>
      </c>
      <c r="L1045" s="130">
        <f t="shared" si="99"/>
        <v>1</v>
      </c>
      <c r="M1045" s="130">
        <v>7</v>
      </c>
      <c r="N1045" s="130">
        <v>111255.73</v>
      </c>
      <c r="O1045" s="3">
        <v>185.99404999999999</v>
      </c>
      <c r="Q1045" s="143">
        <f t="shared" si="100"/>
        <v>170.07167262586353</v>
      </c>
      <c r="R1045" s="143">
        <f t="shared" si="101"/>
        <v>-8.5606917931710491E-2</v>
      </c>
    </row>
    <row r="1046" spans="1:18" x14ac:dyDescent="0.35">
      <c r="A1046" s="8">
        <v>45016.2336447989</v>
      </c>
      <c r="B1046">
        <v>580</v>
      </c>
      <c r="C1046" s="130" t="s">
        <v>1165</v>
      </c>
      <c r="D1046" s="130">
        <v>580</v>
      </c>
      <c r="E1046" s="130" t="s">
        <v>1071</v>
      </c>
      <c r="F1046" s="149">
        <f t="shared" si="96"/>
        <v>10</v>
      </c>
      <c r="G1046" s="130" t="s">
        <v>1073</v>
      </c>
      <c r="H1046" s="130">
        <f t="shared" si="97"/>
        <v>1</v>
      </c>
      <c r="I1046" s="130" t="s">
        <v>1075</v>
      </c>
      <c r="J1046" s="130">
        <f t="shared" si="98"/>
        <v>1</v>
      </c>
      <c r="K1046" s="130" t="s">
        <v>1083</v>
      </c>
      <c r="L1046" s="130">
        <f t="shared" si="99"/>
        <v>1</v>
      </c>
      <c r="M1046" s="130">
        <v>7</v>
      </c>
      <c r="N1046" s="130">
        <v>110808.42</v>
      </c>
      <c r="O1046" s="3">
        <v>185.1112</v>
      </c>
      <c r="Q1046" s="143">
        <f t="shared" si="100"/>
        <v>181.44251975760415</v>
      </c>
      <c r="R1046" s="143">
        <f t="shared" si="101"/>
        <v>-1.9818791312442796E-2</v>
      </c>
    </row>
    <row r="1047" spans="1:18" x14ac:dyDescent="0.35">
      <c r="A1047" s="8">
        <v>54061.366139626101</v>
      </c>
      <c r="B1047">
        <v>580</v>
      </c>
      <c r="C1047" s="130" t="s">
        <v>1165</v>
      </c>
      <c r="D1047" s="130">
        <v>580</v>
      </c>
      <c r="E1047" s="130" t="s">
        <v>1071</v>
      </c>
      <c r="F1047" s="149">
        <f t="shared" si="96"/>
        <v>10</v>
      </c>
      <c r="G1047" s="130" t="s">
        <v>1073</v>
      </c>
      <c r="H1047" s="130">
        <f t="shared" si="97"/>
        <v>1</v>
      </c>
      <c r="I1047" s="130" t="s">
        <v>1075</v>
      </c>
      <c r="J1047" s="130">
        <f t="shared" si="98"/>
        <v>1</v>
      </c>
      <c r="K1047" s="130" t="s">
        <v>1083</v>
      </c>
      <c r="L1047" s="130">
        <f t="shared" si="99"/>
        <v>1</v>
      </c>
      <c r="M1047" s="130">
        <v>7</v>
      </c>
      <c r="N1047" s="130">
        <v>116201.09</v>
      </c>
      <c r="O1047" s="3">
        <v>194.01728333333332</v>
      </c>
      <c r="Q1047" s="143">
        <f t="shared" si="100"/>
        <v>188.82334787338314</v>
      </c>
      <c r="R1047" s="143">
        <f t="shared" si="101"/>
        <v>-2.677047823119294E-2</v>
      </c>
    </row>
    <row r="1048" spans="1:18" x14ac:dyDescent="0.35">
      <c r="A1048" s="8">
        <v>63550.072249703</v>
      </c>
      <c r="B1048">
        <v>580</v>
      </c>
      <c r="C1048" s="130" t="s">
        <v>1165</v>
      </c>
      <c r="D1048" s="130">
        <v>580</v>
      </c>
      <c r="E1048" s="130" t="s">
        <v>1071</v>
      </c>
      <c r="F1048" s="149">
        <f t="shared" si="96"/>
        <v>10</v>
      </c>
      <c r="G1048" s="130" t="s">
        <v>1073</v>
      </c>
      <c r="H1048" s="130">
        <f t="shared" si="97"/>
        <v>1</v>
      </c>
      <c r="I1048" s="130" t="s">
        <v>1075</v>
      </c>
      <c r="J1048" s="130">
        <f t="shared" si="98"/>
        <v>1</v>
      </c>
      <c r="K1048" s="130" t="s">
        <v>1083</v>
      </c>
      <c r="L1048" s="130">
        <f t="shared" si="99"/>
        <v>1</v>
      </c>
      <c r="M1048" s="130">
        <v>7</v>
      </c>
      <c r="N1048" s="130">
        <v>123523.12</v>
      </c>
      <c r="O1048" s="3">
        <v>206.37806666666665</v>
      </c>
      <c r="Q1048" s="143">
        <f t="shared" si="100"/>
        <v>196.5661320592059</v>
      </c>
      <c r="R1048" s="143">
        <f t="shared" si="101"/>
        <v>-4.7543495129783286E-2</v>
      </c>
    </row>
    <row r="1049" spans="1:18" x14ac:dyDescent="0.35">
      <c r="A1049" s="8">
        <v>71394.000753582499</v>
      </c>
      <c r="B1049">
        <v>580</v>
      </c>
      <c r="C1049" s="130" t="s">
        <v>1165</v>
      </c>
      <c r="D1049" s="130">
        <v>580</v>
      </c>
      <c r="E1049" s="130" t="s">
        <v>1071</v>
      </c>
      <c r="F1049" s="149">
        <f t="shared" si="96"/>
        <v>10</v>
      </c>
      <c r="G1049" s="130" t="s">
        <v>1073</v>
      </c>
      <c r="H1049" s="130">
        <f t="shared" si="97"/>
        <v>1</v>
      </c>
      <c r="I1049" s="130" t="s">
        <v>1075</v>
      </c>
      <c r="J1049" s="130">
        <f t="shared" si="98"/>
        <v>1</v>
      </c>
      <c r="K1049" s="130" t="s">
        <v>1083</v>
      </c>
      <c r="L1049" s="130">
        <f t="shared" si="99"/>
        <v>1</v>
      </c>
      <c r="M1049" s="130">
        <v>7</v>
      </c>
      <c r="N1049" s="130">
        <v>123588.23</v>
      </c>
      <c r="O1049" s="3">
        <v>206.31165000000001</v>
      </c>
      <c r="Q1049" s="143">
        <f t="shared" si="100"/>
        <v>202.96677771837159</v>
      </c>
      <c r="R1049" s="143">
        <f t="shared" si="101"/>
        <v>-1.6212716449257369E-2</v>
      </c>
    </row>
    <row r="1050" spans="1:18" x14ac:dyDescent="0.35">
      <c r="A1050" s="8">
        <v>3495.45982983364</v>
      </c>
      <c r="B1050">
        <v>580</v>
      </c>
      <c r="C1050" s="130" t="s">
        <v>1165</v>
      </c>
      <c r="D1050" s="130">
        <v>580</v>
      </c>
      <c r="E1050" s="130" t="s">
        <v>1071</v>
      </c>
      <c r="F1050" s="149">
        <f t="shared" si="96"/>
        <v>10</v>
      </c>
      <c r="G1050" s="130" t="s">
        <v>1073</v>
      </c>
      <c r="H1050" s="130">
        <f t="shared" si="97"/>
        <v>1</v>
      </c>
      <c r="I1050" s="130" t="s">
        <v>1075</v>
      </c>
      <c r="J1050" s="130">
        <f t="shared" si="98"/>
        <v>1</v>
      </c>
      <c r="K1050" s="130" t="s">
        <v>1084</v>
      </c>
      <c r="L1050" s="130">
        <f t="shared" si="99"/>
        <v>0</v>
      </c>
      <c r="M1050" s="130">
        <v>7</v>
      </c>
      <c r="N1050" s="130">
        <v>92364.21</v>
      </c>
      <c r="O1050" s="3">
        <v>153.93051666666668</v>
      </c>
      <c r="Q1050" s="143">
        <f t="shared" si="100"/>
        <v>143.9515683245925</v>
      </c>
      <c r="R1050" s="143">
        <f t="shared" si="101"/>
        <v>-6.4827615460314347E-2</v>
      </c>
    </row>
    <row r="1051" spans="1:18" x14ac:dyDescent="0.35">
      <c r="A1051" s="8">
        <v>14172.2970393051</v>
      </c>
      <c r="B1051">
        <v>580</v>
      </c>
      <c r="C1051" s="130" t="s">
        <v>1165</v>
      </c>
      <c r="D1051" s="130">
        <v>580</v>
      </c>
      <c r="E1051" s="130" t="s">
        <v>1071</v>
      </c>
      <c r="F1051" s="149">
        <f t="shared" si="96"/>
        <v>10</v>
      </c>
      <c r="G1051" s="130" t="s">
        <v>1073</v>
      </c>
      <c r="H1051" s="130">
        <f t="shared" si="97"/>
        <v>1</v>
      </c>
      <c r="I1051" s="130" t="s">
        <v>1075</v>
      </c>
      <c r="J1051" s="130">
        <f t="shared" si="98"/>
        <v>1</v>
      </c>
      <c r="K1051" s="130" t="s">
        <v>1084</v>
      </c>
      <c r="L1051" s="130">
        <f t="shared" si="99"/>
        <v>0</v>
      </c>
      <c r="M1051" s="130">
        <v>7</v>
      </c>
      <c r="N1051" s="130">
        <v>96221.37</v>
      </c>
      <c r="O1051" s="3">
        <v>160.60075000000001</v>
      </c>
      <c r="Q1051" s="143">
        <f t="shared" si="100"/>
        <v>152.66386748752123</v>
      </c>
      <c r="R1051" s="143">
        <f t="shared" si="101"/>
        <v>-4.9419959199933805E-2</v>
      </c>
    </row>
    <row r="1052" spans="1:18" x14ac:dyDescent="0.35">
      <c r="A1052" s="8">
        <v>23954.0527728093</v>
      </c>
      <c r="B1052">
        <v>580</v>
      </c>
      <c r="C1052" s="130" t="s">
        <v>1165</v>
      </c>
      <c r="D1052" s="130">
        <v>580</v>
      </c>
      <c r="E1052" s="130" t="s">
        <v>1071</v>
      </c>
      <c r="F1052" s="149">
        <f t="shared" si="96"/>
        <v>10</v>
      </c>
      <c r="G1052" s="130" t="s">
        <v>1073</v>
      </c>
      <c r="H1052" s="130">
        <f t="shared" si="97"/>
        <v>1</v>
      </c>
      <c r="I1052" s="130" t="s">
        <v>1075</v>
      </c>
      <c r="J1052" s="130">
        <f t="shared" si="98"/>
        <v>1</v>
      </c>
      <c r="K1052" s="130" t="s">
        <v>1084</v>
      </c>
      <c r="L1052" s="130">
        <f t="shared" si="99"/>
        <v>0</v>
      </c>
      <c r="M1052" s="130">
        <v>7</v>
      </c>
      <c r="N1052" s="130">
        <v>100575.24</v>
      </c>
      <c r="O1052" s="3">
        <v>167.84603333333334</v>
      </c>
      <c r="Q1052" s="143">
        <f t="shared" si="100"/>
        <v>160.64578016606066</v>
      </c>
      <c r="R1052" s="143">
        <f t="shared" si="101"/>
        <v>-4.28979644277524E-2</v>
      </c>
    </row>
    <row r="1053" spans="1:18" x14ac:dyDescent="0.35">
      <c r="A1053" s="8">
        <v>31081.371963744201</v>
      </c>
      <c r="B1053">
        <v>580</v>
      </c>
      <c r="C1053" s="130" t="s">
        <v>1165</v>
      </c>
      <c r="D1053" s="130">
        <v>580</v>
      </c>
      <c r="E1053" s="130" t="s">
        <v>1071</v>
      </c>
      <c r="F1053" s="149">
        <f t="shared" si="96"/>
        <v>10</v>
      </c>
      <c r="G1053" s="130" t="s">
        <v>1073</v>
      </c>
      <c r="H1053" s="130">
        <f t="shared" si="97"/>
        <v>1</v>
      </c>
      <c r="I1053" s="130" t="s">
        <v>1075</v>
      </c>
      <c r="J1053" s="130">
        <f t="shared" si="98"/>
        <v>1</v>
      </c>
      <c r="K1053" s="130" t="s">
        <v>1084</v>
      </c>
      <c r="L1053" s="130">
        <f t="shared" si="99"/>
        <v>0</v>
      </c>
      <c r="M1053" s="130">
        <v>7</v>
      </c>
      <c r="N1053" s="130">
        <v>108541.01</v>
      </c>
      <c r="O1053" s="3">
        <v>181.49136666666666</v>
      </c>
      <c r="Q1053" s="143">
        <f t="shared" si="100"/>
        <v>166.46167262586354</v>
      </c>
      <c r="R1053" s="143">
        <f t="shared" si="101"/>
        <v>-8.2812170721085487E-2</v>
      </c>
    </row>
    <row r="1054" spans="1:18" x14ac:dyDescent="0.35">
      <c r="A1054" s="8">
        <v>45016.2336447989</v>
      </c>
      <c r="B1054">
        <v>580</v>
      </c>
      <c r="C1054" s="130" t="s">
        <v>1165</v>
      </c>
      <c r="D1054" s="130">
        <v>580</v>
      </c>
      <c r="E1054" s="130" t="s">
        <v>1071</v>
      </c>
      <c r="F1054" s="149">
        <f t="shared" si="96"/>
        <v>10</v>
      </c>
      <c r="G1054" s="130" t="s">
        <v>1073</v>
      </c>
      <c r="H1054" s="130">
        <f t="shared" si="97"/>
        <v>1</v>
      </c>
      <c r="I1054" s="130" t="s">
        <v>1075</v>
      </c>
      <c r="J1054" s="130">
        <f t="shared" si="98"/>
        <v>1</v>
      </c>
      <c r="K1054" s="130" t="s">
        <v>1084</v>
      </c>
      <c r="L1054" s="130">
        <f t="shared" si="99"/>
        <v>0</v>
      </c>
      <c r="M1054" s="130">
        <v>7</v>
      </c>
      <c r="N1054" s="130">
        <v>108539.08</v>
      </c>
      <c r="O1054" s="3">
        <v>181.34513333333334</v>
      </c>
      <c r="Q1054" s="143">
        <f t="shared" si="100"/>
        <v>177.83251975760416</v>
      </c>
      <c r="R1054" s="143">
        <f t="shared" si="101"/>
        <v>-1.9369770289189847E-2</v>
      </c>
    </row>
    <row r="1055" spans="1:18" x14ac:dyDescent="0.35">
      <c r="A1055" s="8">
        <v>54061.366139626101</v>
      </c>
      <c r="B1055">
        <v>580</v>
      </c>
      <c r="C1055" s="130" t="s">
        <v>1165</v>
      </c>
      <c r="D1055" s="130">
        <v>580</v>
      </c>
      <c r="E1055" s="130" t="s">
        <v>1071</v>
      </c>
      <c r="F1055" s="149">
        <f t="shared" si="96"/>
        <v>10</v>
      </c>
      <c r="G1055" s="130" t="s">
        <v>1073</v>
      </c>
      <c r="H1055" s="130">
        <f t="shared" si="97"/>
        <v>1</v>
      </c>
      <c r="I1055" s="130" t="s">
        <v>1075</v>
      </c>
      <c r="J1055" s="130">
        <f t="shared" si="98"/>
        <v>1</v>
      </c>
      <c r="K1055" s="130" t="s">
        <v>1084</v>
      </c>
      <c r="L1055" s="130">
        <f t="shared" si="99"/>
        <v>0</v>
      </c>
      <c r="M1055" s="130">
        <v>7</v>
      </c>
      <c r="N1055" s="130">
        <v>112742.08</v>
      </c>
      <c r="O1055" s="3">
        <v>188.26420000000002</v>
      </c>
      <c r="Q1055" s="143">
        <f t="shared" si="100"/>
        <v>185.21334787338316</v>
      </c>
      <c r="R1055" s="143">
        <f t="shared" si="101"/>
        <v>-1.6205163417244761E-2</v>
      </c>
    </row>
    <row r="1056" spans="1:18" x14ac:dyDescent="0.35">
      <c r="A1056" s="8">
        <v>63550.072249703</v>
      </c>
      <c r="B1056">
        <v>580</v>
      </c>
      <c r="C1056" s="130" t="s">
        <v>1165</v>
      </c>
      <c r="D1056" s="130">
        <v>580</v>
      </c>
      <c r="E1056" s="130" t="s">
        <v>1071</v>
      </c>
      <c r="F1056" s="149">
        <f t="shared" si="96"/>
        <v>10</v>
      </c>
      <c r="G1056" s="130" t="s">
        <v>1073</v>
      </c>
      <c r="H1056" s="130">
        <f t="shared" si="97"/>
        <v>1</v>
      </c>
      <c r="I1056" s="130" t="s">
        <v>1075</v>
      </c>
      <c r="J1056" s="130">
        <f t="shared" si="98"/>
        <v>1</v>
      </c>
      <c r="K1056" s="130" t="s">
        <v>1084</v>
      </c>
      <c r="L1056" s="130">
        <f t="shared" si="99"/>
        <v>0</v>
      </c>
      <c r="M1056" s="130">
        <v>7</v>
      </c>
      <c r="N1056" s="130">
        <v>119241.77</v>
      </c>
      <c r="O1056" s="3">
        <v>199.24015</v>
      </c>
      <c r="Q1056" s="143">
        <f t="shared" si="100"/>
        <v>192.95613205920591</v>
      </c>
      <c r="R1056" s="143">
        <f t="shared" si="101"/>
        <v>-3.1539917736430612E-2</v>
      </c>
    </row>
    <row r="1057" spans="1:18" x14ac:dyDescent="0.35">
      <c r="A1057" s="8">
        <v>71394.000753582499</v>
      </c>
      <c r="B1057">
        <v>580</v>
      </c>
      <c r="C1057" s="130" t="s">
        <v>1165</v>
      </c>
      <c r="D1057" s="130">
        <v>580</v>
      </c>
      <c r="E1057" s="130" t="s">
        <v>1071</v>
      </c>
      <c r="F1057" s="149">
        <f t="shared" si="96"/>
        <v>10</v>
      </c>
      <c r="G1057" s="130" t="s">
        <v>1073</v>
      </c>
      <c r="H1057" s="130">
        <f t="shared" si="97"/>
        <v>1</v>
      </c>
      <c r="I1057" s="130" t="s">
        <v>1075</v>
      </c>
      <c r="J1057" s="130">
        <f t="shared" si="98"/>
        <v>1</v>
      </c>
      <c r="K1057" s="130" t="s">
        <v>1084</v>
      </c>
      <c r="L1057" s="130">
        <f t="shared" si="99"/>
        <v>0</v>
      </c>
      <c r="M1057" s="130">
        <v>7</v>
      </c>
      <c r="N1057" s="130">
        <v>118411.1</v>
      </c>
      <c r="O1057" s="3">
        <v>197.672</v>
      </c>
      <c r="Q1057" s="143">
        <f t="shared" si="100"/>
        <v>199.35677771837157</v>
      </c>
      <c r="R1057" s="143">
        <f t="shared" si="101"/>
        <v>8.5230974461307785E-3</v>
      </c>
    </row>
    <row r="1058" spans="1:18" x14ac:dyDescent="0.35">
      <c r="A1058" s="8">
        <v>3495.45982983364</v>
      </c>
      <c r="B1058">
        <v>580</v>
      </c>
      <c r="C1058" s="130" t="s">
        <v>1165</v>
      </c>
      <c r="D1058" s="130">
        <v>580</v>
      </c>
      <c r="E1058" s="130" t="s">
        <v>1071</v>
      </c>
      <c r="F1058" s="149">
        <f t="shared" si="96"/>
        <v>10</v>
      </c>
      <c r="G1058" s="130" t="s">
        <v>1073</v>
      </c>
      <c r="H1058" s="130">
        <f t="shared" si="97"/>
        <v>1</v>
      </c>
      <c r="I1058" s="130" t="s">
        <v>1075</v>
      </c>
      <c r="J1058" s="130">
        <f t="shared" si="98"/>
        <v>1</v>
      </c>
      <c r="K1058" s="130" t="s">
        <v>1083</v>
      </c>
      <c r="L1058" s="130">
        <f t="shared" si="99"/>
        <v>1</v>
      </c>
      <c r="M1058" s="130">
        <v>7</v>
      </c>
      <c r="N1058" s="130">
        <v>93990.18</v>
      </c>
      <c r="O1058" s="3">
        <v>156.65440000000001</v>
      </c>
      <c r="Q1058" s="143">
        <f t="shared" si="100"/>
        <v>147.56156832459249</v>
      </c>
      <c r="R1058" s="143">
        <f t="shared" si="101"/>
        <v>-5.8043895833168602E-2</v>
      </c>
    </row>
    <row r="1059" spans="1:18" x14ac:dyDescent="0.35">
      <c r="A1059" s="8">
        <v>14172.2970393051</v>
      </c>
      <c r="B1059">
        <v>580</v>
      </c>
      <c r="C1059" s="130" t="s">
        <v>1165</v>
      </c>
      <c r="D1059" s="130">
        <v>580</v>
      </c>
      <c r="E1059" s="130" t="s">
        <v>1071</v>
      </c>
      <c r="F1059" s="149">
        <f t="shared" si="96"/>
        <v>10</v>
      </c>
      <c r="G1059" s="130" t="s">
        <v>1073</v>
      </c>
      <c r="H1059" s="130">
        <f t="shared" si="97"/>
        <v>1</v>
      </c>
      <c r="I1059" s="130" t="s">
        <v>1075</v>
      </c>
      <c r="J1059" s="130">
        <f t="shared" si="98"/>
        <v>1</v>
      </c>
      <c r="K1059" s="130" t="s">
        <v>1083</v>
      </c>
      <c r="L1059" s="130">
        <f t="shared" si="99"/>
        <v>1</v>
      </c>
      <c r="M1059" s="130">
        <v>7</v>
      </c>
      <c r="N1059" s="130">
        <v>97611.7</v>
      </c>
      <c r="O1059" s="3">
        <v>162.89955</v>
      </c>
      <c r="Q1059" s="143">
        <f t="shared" si="100"/>
        <v>156.27386748752122</v>
      </c>
      <c r="R1059" s="143">
        <f t="shared" si="101"/>
        <v>-4.0673424281889026E-2</v>
      </c>
    </row>
    <row r="1060" spans="1:18" x14ac:dyDescent="0.35">
      <c r="A1060" s="8">
        <v>23954.0527728093</v>
      </c>
      <c r="B1060">
        <v>580</v>
      </c>
      <c r="C1060" s="130" t="s">
        <v>1165</v>
      </c>
      <c r="D1060" s="130">
        <v>580</v>
      </c>
      <c r="E1060" s="130" t="s">
        <v>1071</v>
      </c>
      <c r="F1060" s="149">
        <f t="shared" si="96"/>
        <v>10</v>
      </c>
      <c r="G1060" s="130" t="s">
        <v>1073</v>
      </c>
      <c r="H1060" s="130">
        <f t="shared" si="97"/>
        <v>1</v>
      </c>
      <c r="I1060" s="130" t="s">
        <v>1075</v>
      </c>
      <c r="J1060" s="130">
        <f t="shared" si="98"/>
        <v>1</v>
      </c>
      <c r="K1060" s="130" t="s">
        <v>1083</v>
      </c>
      <c r="L1060" s="130">
        <f t="shared" si="99"/>
        <v>1</v>
      </c>
      <c r="M1060" s="130">
        <v>7</v>
      </c>
      <c r="N1060" s="130">
        <v>103736.35</v>
      </c>
      <c r="O1060" s="3">
        <v>173.07821666666666</v>
      </c>
      <c r="Q1060" s="143">
        <f t="shared" si="100"/>
        <v>164.25578016606065</v>
      </c>
      <c r="R1060" s="143">
        <f t="shared" si="101"/>
        <v>-5.0973696577872984E-2</v>
      </c>
    </row>
    <row r="1061" spans="1:18" x14ac:dyDescent="0.35">
      <c r="A1061" s="8">
        <v>31081.371963744201</v>
      </c>
      <c r="B1061">
        <v>580</v>
      </c>
      <c r="C1061" s="130" t="s">
        <v>1165</v>
      </c>
      <c r="D1061" s="130">
        <v>580</v>
      </c>
      <c r="E1061" s="130" t="s">
        <v>1071</v>
      </c>
      <c r="F1061" s="149">
        <f t="shared" si="96"/>
        <v>10</v>
      </c>
      <c r="G1061" s="130" t="s">
        <v>1073</v>
      </c>
      <c r="H1061" s="130">
        <f t="shared" si="97"/>
        <v>1</v>
      </c>
      <c r="I1061" s="130" t="s">
        <v>1075</v>
      </c>
      <c r="J1061" s="130">
        <f t="shared" si="98"/>
        <v>1</v>
      </c>
      <c r="K1061" s="130" t="s">
        <v>1083</v>
      </c>
      <c r="L1061" s="130">
        <f t="shared" si="99"/>
        <v>1</v>
      </c>
      <c r="M1061" s="130">
        <v>7</v>
      </c>
      <c r="N1061" s="130">
        <v>112694.72</v>
      </c>
      <c r="O1061" s="3">
        <v>188.52718333333334</v>
      </c>
      <c r="Q1061" s="143">
        <f t="shared" si="100"/>
        <v>170.07167262586353</v>
      </c>
      <c r="R1061" s="143">
        <f t="shared" si="101"/>
        <v>-9.7893101573786168E-2</v>
      </c>
    </row>
    <row r="1062" spans="1:18" x14ac:dyDescent="0.35">
      <c r="A1062" s="8">
        <v>45016.2336447989</v>
      </c>
      <c r="B1062">
        <v>580</v>
      </c>
      <c r="C1062" s="130" t="s">
        <v>1165</v>
      </c>
      <c r="D1062" s="130">
        <v>580</v>
      </c>
      <c r="E1062" s="130" t="s">
        <v>1071</v>
      </c>
      <c r="F1062" s="149">
        <f t="shared" si="96"/>
        <v>10</v>
      </c>
      <c r="G1062" s="130" t="s">
        <v>1073</v>
      </c>
      <c r="H1062" s="130">
        <f t="shared" si="97"/>
        <v>1</v>
      </c>
      <c r="I1062" s="130" t="s">
        <v>1075</v>
      </c>
      <c r="J1062" s="130">
        <f t="shared" si="98"/>
        <v>1</v>
      </c>
      <c r="K1062" s="130" t="s">
        <v>1083</v>
      </c>
      <c r="L1062" s="130">
        <f t="shared" si="99"/>
        <v>1</v>
      </c>
      <c r="M1062" s="130">
        <v>7</v>
      </c>
      <c r="N1062" s="130">
        <v>112048.24</v>
      </c>
      <c r="O1062" s="3">
        <v>187.33029999999999</v>
      </c>
      <c r="Q1062" s="143">
        <f t="shared" si="100"/>
        <v>181.44251975760415</v>
      </c>
      <c r="R1062" s="143">
        <f t="shared" si="101"/>
        <v>-3.1429940817880753E-2</v>
      </c>
    </row>
    <row r="1063" spans="1:18" x14ac:dyDescent="0.35">
      <c r="A1063" s="8">
        <v>54061.366139626101</v>
      </c>
      <c r="B1063">
        <v>580</v>
      </c>
      <c r="C1063" s="130" t="s">
        <v>1165</v>
      </c>
      <c r="D1063" s="130">
        <v>580</v>
      </c>
      <c r="E1063" s="130" t="s">
        <v>1071</v>
      </c>
      <c r="F1063" s="149">
        <f t="shared" si="96"/>
        <v>10</v>
      </c>
      <c r="G1063" s="130" t="s">
        <v>1073</v>
      </c>
      <c r="H1063" s="130">
        <f t="shared" si="97"/>
        <v>1</v>
      </c>
      <c r="I1063" s="130" t="s">
        <v>1075</v>
      </c>
      <c r="J1063" s="130">
        <f t="shared" si="98"/>
        <v>1</v>
      </c>
      <c r="K1063" s="130" t="s">
        <v>1083</v>
      </c>
      <c r="L1063" s="130">
        <f t="shared" si="99"/>
        <v>1</v>
      </c>
      <c r="M1063" s="130">
        <v>7</v>
      </c>
      <c r="N1063" s="130">
        <v>117680.98</v>
      </c>
      <c r="O1063" s="3">
        <v>196.6559</v>
      </c>
      <c r="Q1063" s="143">
        <f t="shared" si="100"/>
        <v>188.82334787338314</v>
      </c>
      <c r="R1063" s="143">
        <f t="shared" si="101"/>
        <v>-3.9828716690507915E-2</v>
      </c>
    </row>
    <row r="1064" spans="1:18" x14ac:dyDescent="0.35">
      <c r="A1064" s="8">
        <v>63550.072249703</v>
      </c>
      <c r="B1064">
        <v>580</v>
      </c>
      <c r="C1064" s="130" t="s">
        <v>1165</v>
      </c>
      <c r="D1064" s="130">
        <v>580</v>
      </c>
      <c r="E1064" s="130" t="s">
        <v>1071</v>
      </c>
      <c r="F1064" s="149">
        <f t="shared" si="96"/>
        <v>10</v>
      </c>
      <c r="G1064" s="130" t="s">
        <v>1073</v>
      </c>
      <c r="H1064" s="130">
        <f t="shared" si="97"/>
        <v>1</v>
      </c>
      <c r="I1064" s="130" t="s">
        <v>1075</v>
      </c>
      <c r="J1064" s="130">
        <f t="shared" si="98"/>
        <v>1</v>
      </c>
      <c r="K1064" s="130" t="s">
        <v>1083</v>
      </c>
      <c r="L1064" s="130">
        <f t="shared" si="99"/>
        <v>1</v>
      </c>
      <c r="M1064" s="130">
        <v>7</v>
      </c>
      <c r="N1064" s="130">
        <v>125402.42</v>
      </c>
      <c r="O1064" s="3">
        <v>209.62621666666666</v>
      </c>
      <c r="Q1064" s="143">
        <f t="shared" si="100"/>
        <v>196.5661320592059</v>
      </c>
      <c r="R1064" s="143">
        <f t="shared" si="101"/>
        <v>-6.2301771291460306E-2</v>
      </c>
    </row>
    <row r="1065" spans="1:18" x14ac:dyDescent="0.35">
      <c r="A1065" s="8">
        <v>71394.000753582499</v>
      </c>
      <c r="B1065">
        <v>580</v>
      </c>
      <c r="C1065" s="130" t="s">
        <v>1165</v>
      </c>
      <c r="D1065" s="130">
        <v>580</v>
      </c>
      <c r="E1065" s="130" t="s">
        <v>1071</v>
      </c>
      <c r="F1065" s="149">
        <f t="shared" si="96"/>
        <v>10</v>
      </c>
      <c r="G1065" s="130" t="s">
        <v>1073</v>
      </c>
      <c r="H1065" s="130">
        <f t="shared" si="97"/>
        <v>1</v>
      </c>
      <c r="I1065" s="130" t="s">
        <v>1075</v>
      </c>
      <c r="J1065" s="130">
        <f t="shared" si="98"/>
        <v>1</v>
      </c>
      <c r="K1065" s="130" t="s">
        <v>1083</v>
      </c>
      <c r="L1065" s="130">
        <f t="shared" si="99"/>
        <v>1</v>
      </c>
      <c r="M1065" s="130">
        <v>7</v>
      </c>
      <c r="N1065" s="130">
        <v>125647.45</v>
      </c>
      <c r="O1065" s="3">
        <v>209.88673333333332</v>
      </c>
      <c r="Q1065" s="143">
        <f t="shared" si="100"/>
        <v>202.96677771837159</v>
      </c>
      <c r="R1065" s="143">
        <f t="shared" si="101"/>
        <v>-3.2969952436068262E-2</v>
      </c>
    </row>
    <row r="1066" spans="1:18" x14ac:dyDescent="0.35">
      <c r="A1066" s="8">
        <v>3495.45982983364</v>
      </c>
      <c r="B1066">
        <v>580</v>
      </c>
      <c r="C1066" s="130" t="s">
        <v>1165</v>
      </c>
      <c r="D1066" s="130">
        <v>580</v>
      </c>
      <c r="E1066" s="130" t="s">
        <v>1071</v>
      </c>
      <c r="F1066" s="149">
        <f t="shared" si="96"/>
        <v>10</v>
      </c>
      <c r="G1066" s="130" t="s">
        <v>1073</v>
      </c>
      <c r="H1066" s="130">
        <f t="shared" si="97"/>
        <v>1</v>
      </c>
      <c r="I1066" s="130" t="s">
        <v>1075</v>
      </c>
      <c r="J1066" s="130">
        <f t="shared" si="98"/>
        <v>1</v>
      </c>
      <c r="K1066" s="130" t="s">
        <v>1084</v>
      </c>
      <c r="L1066" s="130">
        <f t="shared" si="99"/>
        <v>0</v>
      </c>
      <c r="M1066" s="130">
        <v>7</v>
      </c>
      <c r="N1066" s="130">
        <v>92652.99</v>
      </c>
      <c r="O1066" s="3">
        <v>154.49695</v>
      </c>
      <c r="Q1066" s="143">
        <f t="shared" si="100"/>
        <v>143.9515683245925</v>
      </c>
      <c r="R1066" s="143">
        <f t="shared" si="101"/>
        <v>-6.8256245028833873E-2</v>
      </c>
    </row>
    <row r="1067" spans="1:18" x14ac:dyDescent="0.35">
      <c r="A1067" s="8">
        <v>14172.2970393051</v>
      </c>
      <c r="B1067">
        <v>580</v>
      </c>
      <c r="C1067" s="130" t="s">
        <v>1165</v>
      </c>
      <c r="D1067" s="130">
        <v>580</v>
      </c>
      <c r="E1067" s="130" t="s">
        <v>1071</v>
      </c>
      <c r="F1067" s="149">
        <f t="shared" si="96"/>
        <v>10</v>
      </c>
      <c r="G1067" s="130" t="s">
        <v>1073</v>
      </c>
      <c r="H1067" s="130">
        <f t="shared" si="97"/>
        <v>1</v>
      </c>
      <c r="I1067" s="130" t="s">
        <v>1075</v>
      </c>
      <c r="J1067" s="130">
        <f t="shared" si="98"/>
        <v>1</v>
      </c>
      <c r="K1067" s="130" t="s">
        <v>1084</v>
      </c>
      <c r="L1067" s="130">
        <f t="shared" si="99"/>
        <v>0</v>
      </c>
      <c r="M1067" s="130">
        <v>7</v>
      </c>
      <c r="N1067" s="130">
        <v>96840.88</v>
      </c>
      <c r="O1067" s="3">
        <v>161.72931666666665</v>
      </c>
      <c r="Q1067" s="143">
        <f t="shared" si="100"/>
        <v>152.66386748752123</v>
      </c>
      <c r="R1067" s="143">
        <f t="shared" si="101"/>
        <v>-5.605322130822965E-2</v>
      </c>
    </row>
    <row r="1068" spans="1:18" x14ac:dyDescent="0.35">
      <c r="A1068" s="8">
        <v>23954.0527728093</v>
      </c>
      <c r="B1068">
        <v>580</v>
      </c>
      <c r="C1068" s="130" t="s">
        <v>1165</v>
      </c>
      <c r="D1068" s="130">
        <v>580</v>
      </c>
      <c r="E1068" s="130" t="s">
        <v>1071</v>
      </c>
      <c r="F1068" s="149">
        <f t="shared" si="96"/>
        <v>10</v>
      </c>
      <c r="G1068" s="130" t="s">
        <v>1073</v>
      </c>
      <c r="H1068" s="130">
        <f t="shared" si="97"/>
        <v>1</v>
      </c>
      <c r="I1068" s="130" t="s">
        <v>1075</v>
      </c>
      <c r="J1068" s="130">
        <f t="shared" si="98"/>
        <v>1</v>
      </c>
      <c r="K1068" s="130" t="s">
        <v>1084</v>
      </c>
      <c r="L1068" s="130">
        <f t="shared" si="99"/>
        <v>0</v>
      </c>
      <c r="M1068" s="130">
        <v>7</v>
      </c>
      <c r="N1068" s="130">
        <v>101211.2</v>
      </c>
      <c r="O1068" s="3">
        <v>169.02629999999999</v>
      </c>
      <c r="Q1068" s="143">
        <f t="shared" si="100"/>
        <v>160.64578016606066</v>
      </c>
      <c r="R1068" s="143">
        <f t="shared" si="101"/>
        <v>-4.9581158872550213E-2</v>
      </c>
    </row>
    <row r="1069" spans="1:18" x14ac:dyDescent="0.35">
      <c r="A1069" s="8">
        <v>31081.371963744201</v>
      </c>
      <c r="B1069">
        <v>580</v>
      </c>
      <c r="C1069" s="130" t="s">
        <v>1165</v>
      </c>
      <c r="D1069" s="130">
        <v>580</v>
      </c>
      <c r="E1069" s="130" t="s">
        <v>1071</v>
      </c>
      <c r="F1069" s="149">
        <f t="shared" si="96"/>
        <v>10</v>
      </c>
      <c r="G1069" s="130" t="s">
        <v>1073</v>
      </c>
      <c r="H1069" s="130">
        <f t="shared" si="97"/>
        <v>1</v>
      </c>
      <c r="I1069" s="130" t="s">
        <v>1075</v>
      </c>
      <c r="J1069" s="130">
        <f t="shared" si="98"/>
        <v>1</v>
      </c>
      <c r="K1069" s="130" t="s">
        <v>1084</v>
      </c>
      <c r="L1069" s="130">
        <f t="shared" si="99"/>
        <v>0</v>
      </c>
      <c r="M1069" s="130">
        <v>7</v>
      </c>
      <c r="N1069" s="130">
        <v>109873.14</v>
      </c>
      <c r="O1069" s="3">
        <v>183.88910000000001</v>
      </c>
      <c r="Q1069" s="143">
        <f t="shared" si="100"/>
        <v>166.46167262586354</v>
      </c>
      <c r="R1069" s="143">
        <f t="shared" si="101"/>
        <v>-9.4771399577987303E-2</v>
      </c>
    </row>
    <row r="1070" spans="1:18" x14ac:dyDescent="0.35">
      <c r="A1070" s="8">
        <v>45016.2336447989</v>
      </c>
      <c r="B1070">
        <v>580</v>
      </c>
      <c r="C1070" s="130" t="s">
        <v>1165</v>
      </c>
      <c r="D1070" s="130">
        <v>580</v>
      </c>
      <c r="E1070" s="130" t="s">
        <v>1071</v>
      </c>
      <c r="F1070" s="149">
        <f t="shared" si="96"/>
        <v>10</v>
      </c>
      <c r="G1070" s="130" t="s">
        <v>1073</v>
      </c>
      <c r="H1070" s="130">
        <f t="shared" si="97"/>
        <v>1</v>
      </c>
      <c r="I1070" s="130" t="s">
        <v>1075</v>
      </c>
      <c r="J1070" s="130">
        <f t="shared" si="98"/>
        <v>1</v>
      </c>
      <c r="K1070" s="130" t="s">
        <v>1084</v>
      </c>
      <c r="L1070" s="130">
        <f t="shared" si="99"/>
        <v>0</v>
      </c>
      <c r="M1070" s="130">
        <v>7</v>
      </c>
      <c r="N1070" s="130">
        <v>109735.33</v>
      </c>
      <c r="O1070" s="3">
        <v>183.52506666666665</v>
      </c>
      <c r="Q1070" s="143">
        <f t="shared" si="100"/>
        <v>177.83251975760416</v>
      </c>
      <c r="R1070" s="143">
        <f t="shared" si="101"/>
        <v>-3.1017816870769765E-2</v>
      </c>
    </row>
    <row r="1071" spans="1:18" x14ac:dyDescent="0.35">
      <c r="A1071" s="8">
        <v>54061.366139626101</v>
      </c>
      <c r="B1071">
        <v>580</v>
      </c>
      <c r="C1071" s="130" t="s">
        <v>1165</v>
      </c>
      <c r="D1071" s="130">
        <v>580</v>
      </c>
      <c r="E1071" s="130" t="s">
        <v>1071</v>
      </c>
      <c r="F1071" s="149">
        <f t="shared" si="96"/>
        <v>10</v>
      </c>
      <c r="G1071" s="130" t="s">
        <v>1073</v>
      </c>
      <c r="H1071" s="130">
        <f t="shared" si="97"/>
        <v>1</v>
      </c>
      <c r="I1071" s="130" t="s">
        <v>1075</v>
      </c>
      <c r="J1071" s="130">
        <f t="shared" si="98"/>
        <v>1</v>
      </c>
      <c r="K1071" s="130" t="s">
        <v>1084</v>
      </c>
      <c r="L1071" s="130">
        <f t="shared" si="99"/>
        <v>0</v>
      </c>
      <c r="M1071" s="130">
        <v>7</v>
      </c>
      <c r="N1071" s="130">
        <v>114097.42</v>
      </c>
      <c r="O1071" s="3">
        <v>190.7276</v>
      </c>
      <c r="Q1071" s="143">
        <f t="shared" si="100"/>
        <v>185.21334787338316</v>
      </c>
      <c r="R1071" s="143">
        <f t="shared" si="101"/>
        <v>-2.8911663160532841E-2</v>
      </c>
    </row>
    <row r="1072" spans="1:18" x14ac:dyDescent="0.35">
      <c r="A1072" s="8">
        <v>63550.072249703</v>
      </c>
      <c r="B1072">
        <v>580</v>
      </c>
      <c r="C1072" s="130" t="s">
        <v>1165</v>
      </c>
      <c r="D1072" s="130">
        <v>580</v>
      </c>
      <c r="E1072" s="130" t="s">
        <v>1071</v>
      </c>
      <c r="F1072" s="149">
        <f t="shared" si="96"/>
        <v>10</v>
      </c>
      <c r="G1072" s="130" t="s">
        <v>1073</v>
      </c>
      <c r="H1072" s="130">
        <f t="shared" si="97"/>
        <v>1</v>
      </c>
      <c r="I1072" s="130" t="s">
        <v>1075</v>
      </c>
      <c r="J1072" s="130">
        <f t="shared" si="98"/>
        <v>1</v>
      </c>
      <c r="K1072" s="130" t="s">
        <v>1084</v>
      </c>
      <c r="L1072" s="130">
        <f t="shared" si="99"/>
        <v>0</v>
      </c>
      <c r="M1072" s="130">
        <v>7</v>
      </c>
      <c r="N1072" s="130">
        <v>120979.07</v>
      </c>
      <c r="O1072" s="3">
        <v>202.29896666666667</v>
      </c>
      <c r="Q1072" s="143">
        <f t="shared" si="100"/>
        <v>192.95613205920591</v>
      </c>
      <c r="R1072" s="143">
        <f t="shared" si="101"/>
        <v>-4.6183303658961283E-2</v>
      </c>
    </row>
    <row r="1073" spans="1:18" x14ac:dyDescent="0.35">
      <c r="A1073" s="8">
        <v>71394.000753582499</v>
      </c>
      <c r="B1073">
        <v>580</v>
      </c>
      <c r="C1073" s="130" t="s">
        <v>1165</v>
      </c>
      <c r="D1073" s="130">
        <v>580</v>
      </c>
      <c r="E1073" s="130" t="s">
        <v>1071</v>
      </c>
      <c r="F1073" s="149">
        <f t="shared" si="96"/>
        <v>10</v>
      </c>
      <c r="G1073" s="130" t="s">
        <v>1073</v>
      </c>
      <c r="H1073" s="130">
        <f t="shared" si="97"/>
        <v>1</v>
      </c>
      <c r="I1073" s="130" t="s">
        <v>1075</v>
      </c>
      <c r="J1073" s="130">
        <f t="shared" si="98"/>
        <v>1</v>
      </c>
      <c r="K1073" s="130" t="s">
        <v>1084</v>
      </c>
      <c r="L1073" s="130">
        <f t="shared" si="99"/>
        <v>0</v>
      </c>
      <c r="M1073" s="130">
        <v>7</v>
      </c>
      <c r="N1073" s="130">
        <v>120246.56</v>
      </c>
      <c r="O1073" s="3">
        <v>200.91206666666668</v>
      </c>
      <c r="Q1073" s="143">
        <f t="shared" si="100"/>
        <v>199.35677771837157</v>
      </c>
      <c r="R1073" s="143">
        <f t="shared" si="101"/>
        <v>-7.7411425510618415E-3</v>
      </c>
    </row>
    <row r="1074" spans="1:18" x14ac:dyDescent="0.35">
      <c r="A1074" s="8">
        <v>3495.45982983364</v>
      </c>
      <c r="B1074">
        <v>580</v>
      </c>
      <c r="C1074" s="130" t="s">
        <v>1165</v>
      </c>
      <c r="D1074" s="130">
        <v>580</v>
      </c>
      <c r="E1074" s="130" t="s">
        <v>1071</v>
      </c>
      <c r="F1074" s="149">
        <f t="shared" si="96"/>
        <v>10</v>
      </c>
      <c r="G1074" s="130" t="s">
        <v>1073</v>
      </c>
      <c r="H1074" s="130">
        <f t="shared" si="97"/>
        <v>1</v>
      </c>
      <c r="I1074" s="130" t="s">
        <v>1075</v>
      </c>
      <c r="J1074" s="130">
        <f t="shared" si="98"/>
        <v>1</v>
      </c>
      <c r="K1074" s="130" t="s">
        <v>1083</v>
      </c>
      <c r="L1074" s="130">
        <f t="shared" si="99"/>
        <v>1</v>
      </c>
      <c r="M1074" s="130">
        <v>7</v>
      </c>
      <c r="N1074" s="130">
        <v>93742.080000000002</v>
      </c>
      <c r="O1074" s="3">
        <v>156.22550000000001</v>
      </c>
      <c r="Q1074" s="143">
        <f t="shared" si="100"/>
        <v>147.56156832459249</v>
      </c>
      <c r="R1074" s="143">
        <f t="shared" si="101"/>
        <v>-5.5457858514823322E-2</v>
      </c>
    </row>
    <row r="1075" spans="1:18" x14ac:dyDescent="0.35">
      <c r="A1075" s="8">
        <v>14172.2970393051</v>
      </c>
      <c r="B1075">
        <v>580</v>
      </c>
      <c r="C1075" s="130" t="s">
        <v>1165</v>
      </c>
      <c r="D1075" s="130">
        <v>580</v>
      </c>
      <c r="E1075" s="130" t="s">
        <v>1071</v>
      </c>
      <c r="F1075" s="149">
        <f t="shared" si="96"/>
        <v>10</v>
      </c>
      <c r="G1075" s="130" t="s">
        <v>1073</v>
      </c>
      <c r="H1075" s="130">
        <f t="shared" si="97"/>
        <v>1</v>
      </c>
      <c r="I1075" s="130" t="s">
        <v>1075</v>
      </c>
      <c r="J1075" s="130">
        <f t="shared" si="98"/>
        <v>1</v>
      </c>
      <c r="K1075" s="130" t="s">
        <v>1083</v>
      </c>
      <c r="L1075" s="130">
        <f t="shared" si="99"/>
        <v>1</v>
      </c>
      <c r="M1075" s="130">
        <v>7</v>
      </c>
      <c r="N1075" s="130">
        <v>97411.38</v>
      </c>
      <c r="O1075" s="3">
        <v>162.53181666666666</v>
      </c>
      <c r="Q1075" s="143">
        <f t="shared" si="100"/>
        <v>156.27386748752122</v>
      </c>
      <c r="R1075" s="143">
        <f t="shared" si="101"/>
        <v>-3.8502917813191928E-2</v>
      </c>
    </row>
    <row r="1076" spans="1:18" x14ac:dyDescent="0.35">
      <c r="A1076" s="8">
        <v>23954.0527728093</v>
      </c>
      <c r="B1076">
        <v>580</v>
      </c>
      <c r="C1076" s="130" t="s">
        <v>1165</v>
      </c>
      <c r="D1076" s="130">
        <v>580</v>
      </c>
      <c r="E1076" s="130" t="s">
        <v>1071</v>
      </c>
      <c r="F1076" s="149">
        <f t="shared" si="96"/>
        <v>10</v>
      </c>
      <c r="G1076" s="130" t="s">
        <v>1073</v>
      </c>
      <c r="H1076" s="130">
        <f t="shared" si="97"/>
        <v>1</v>
      </c>
      <c r="I1076" s="130" t="s">
        <v>1075</v>
      </c>
      <c r="J1076" s="130">
        <f t="shared" si="98"/>
        <v>1</v>
      </c>
      <c r="K1076" s="130" t="s">
        <v>1083</v>
      </c>
      <c r="L1076" s="130">
        <f t="shared" si="99"/>
        <v>1</v>
      </c>
      <c r="M1076" s="130">
        <v>7</v>
      </c>
      <c r="N1076" s="130">
        <v>103522.09</v>
      </c>
      <c r="O1076" s="3">
        <v>172.7329</v>
      </c>
      <c r="Q1076" s="143">
        <f t="shared" si="100"/>
        <v>164.25578016606065</v>
      </c>
      <c r="R1076" s="143">
        <f t="shared" si="101"/>
        <v>-4.9076463336974907E-2</v>
      </c>
    </row>
    <row r="1077" spans="1:18" x14ac:dyDescent="0.35">
      <c r="A1077" s="8">
        <v>31081.371963744201</v>
      </c>
      <c r="B1077">
        <v>580</v>
      </c>
      <c r="C1077" s="130" t="s">
        <v>1165</v>
      </c>
      <c r="D1077" s="130">
        <v>580</v>
      </c>
      <c r="E1077" s="130" t="s">
        <v>1071</v>
      </c>
      <c r="F1077" s="149">
        <f t="shared" si="96"/>
        <v>10</v>
      </c>
      <c r="G1077" s="130" t="s">
        <v>1073</v>
      </c>
      <c r="H1077" s="130">
        <f t="shared" si="97"/>
        <v>1</v>
      </c>
      <c r="I1077" s="130" t="s">
        <v>1075</v>
      </c>
      <c r="J1077" s="130">
        <f t="shared" si="98"/>
        <v>1</v>
      </c>
      <c r="K1077" s="130" t="s">
        <v>1083</v>
      </c>
      <c r="L1077" s="130">
        <f t="shared" si="99"/>
        <v>1</v>
      </c>
      <c r="M1077" s="130">
        <v>7</v>
      </c>
      <c r="N1077" s="130">
        <v>112399.75</v>
      </c>
      <c r="O1077" s="3">
        <v>187.95795000000001</v>
      </c>
      <c r="Q1077" s="143">
        <f t="shared" si="100"/>
        <v>170.07167262586353</v>
      </c>
      <c r="R1077" s="143">
        <f t="shared" si="101"/>
        <v>-9.5161057960764572E-2</v>
      </c>
    </row>
    <row r="1078" spans="1:18" x14ac:dyDescent="0.35">
      <c r="A1078" s="8">
        <v>45016.2336447989</v>
      </c>
      <c r="B1078">
        <v>580</v>
      </c>
      <c r="C1078" s="130" t="s">
        <v>1165</v>
      </c>
      <c r="D1078" s="130">
        <v>580</v>
      </c>
      <c r="E1078" s="130" t="s">
        <v>1071</v>
      </c>
      <c r="F1078" s="149">
        <f t="shared" si="96"/>
        <v>10</v>
      </c>
      <c r="G1078" s="130" t="s">
        <v>1073</v>
      </c>
      <c r="H1078" s="130">
        <f t="shared" si="97"/>
        <v>1</v>
      </c>
      <c r="I1078" s="130" t="s">
        <v>1075</v>
      </c>
      <c r="J1078" s="130">
        <f t="shared" si="98"/>
        <v>1</v>
      </c>
      <c r="K1078" s="130" t="s">
        <v>1083</v>
      </c>
      <c r="L1078" s="130">
        <f t="shared" si="99"/>
        <v>1</v>
      </c>
      <c r="M1078" s="130">
        <v>7</v>
      </c>
      <c r="N1078" s="130">
        <v>111801.82</v>
      </c>
      <c r="O1078" s="3">
        <v>186.83109999999999</v>
      </c>
      <c r="Q1078" s="143">
        <f t="shared" si="100"/>
        <v>181.44251975760415</v>
      </c>
      <c r="R1078" s="143">
        <f t="shared" si="101"/>
        <v>-2.8841987454957141E-2</v>
      </c>
    </row>
    <row r="1079" spans="1:18" x14ac:dyDescent="0.35">
      <c r="A1079" s="8">
        <v>54061.366139626101</v>
      </c>
      <c r="B1079">
        <v>580</v>
      </c>
      <c r="C1079" s="130" t="s">
        <v>1165</v>
      </c>
      <c r="D1079" s="130">
        <v>580</v>
      </c>
      <c r="E1079" s="130" t="s">
        <v>1071</v>
      </c>
      <c r="F1079" s="149">
        <f t="shared" si="96"/>
        <v>10</v>
      </c>
      <c r="G1079" s="130" t="s">
        <v>1073</v>
      </c>
      <c r="H1079" s="130">
        <f t="shared" si="97"/>
        <v>1</v>
      </c>
      <c r="I1079" s="130" t="s">
        <v>1075</v>
      </c>
      <c r="J1079" s="130">
        <f t="shared" si="98"/>
        <v>1</v>
      </c>
      <c r="K1079" s="130" t="s">
        <v>1083</v>
      </c>
      <c r="L1079" s="130">
        <f t="shared" si="99"/>
        <v>1</v>
      </c>
      <c r="M1079" s="130">
        <v>7</v>
      </c>
      <c r="N1079" s="130">
        <v>117390.63</v>
      </c>
      <c r="O1079" s="3">
        <v>196.06895</v>
      </c>
      <c r="Q1079" s="143">
        <f t="shared" si="100"/>
        <v>188.82334787338314</v>
      </c>
      <c r="R1079" s="143">
        <f t="shared" si="101"/>
        <v>-3.695435777371614E-2</v>
      </c>
    </row>
    <row r="1080" spans="1:18" x14ac:dyDescent="0.35">
      <c r="A1080" s="8">
        <v>63550.072249703</v>
      </c>
      <c r="B1080">
        <v>580</v>
      </c>
      <c r="C1080" s="130" t="s">
        <v>1165</v>
      </c>
      <c r="D1080" s="130">
        <v>580</v>
      </c>
      <c r="E1080" s="130" t="s">
        <v>1071</v>
      </c>
      <c r="F1080" s="149">
        <f t="shared" si="96"/>
        <v>10</v>
      </c>
      <c r="G1080" s="130" t="s">
        <v>1073</v>
      </c>
      <c r="H1080" s="130">
        <f t="shared" si="97"/>
        <v>1</v>
      </c>
      <c r="I1080" s="130" t="s">
        <v>1075</v>
      </c>
      <c r="J1080" s="130">
        <f t="shared" si="98"/>
        <v>1</v>
      </c>
      <c r="K1080" s="130" t="s">
        <v>1083</v>
      </c>
      <c r="L1080" s="130">
        <f t="shared" si="99"/>
        <v>1</v>
      </c>
      <c r="M1080" s="130">
        <v>7</v>
      </c>
      <c r="N1080" s="130">
        <v>125186.53</v>
      </c>
      <c r="O1080" s="3">
        <v>209.15726666666666</v>
      </c>
      <c r="Q1080" s="143">
        <f t="shared" si="100"/>
        <v>196.5661320592059</v>
      </c>
      <c r="R1080" s="143">
        <f t="shared" si="101"/>
        <v>-6.0199364851746817E-2</v>
      </c>
    </row>
    <row r="1081" spans="1:18" x14ac:dyDescent="0.35">
      <c r="A1081" s="8">
        <v>71394.000753582499</v>
      </c>
      <c r="B1081">
        <v>580</v>
      </c>
      <c r="C1081" s="130" t="s">
        <v>1165</v>
      </c>
      <c r="D1081" s="130">
        <v>580</v>
      </c>
      <c r="E1081" s="130" t="s">
        <v>1071</v>
      </c>
      <c r="F1081" s="149">
        <f t="shared" si="96"/>
        <v>10</v>
      </c>
      <c r="G1081" s="130" t="s">
        <v>1073</v>
      </c>
      <c r="H1081" s="130">
        <f t="shared" si="97"/>
        <v>1</v>
      </c>
      <c r="I1081" s="130" t="s">
        <v>1075</v>
      </c>
      <c r="J1081" s="130">
        <f t="shared" si="98"/>
        <v>1</v>
      </c>
      <c r="K1081" s="130" t="s">
        <v>1083</v>
      </c>
      <c r="L1081" s="130">
        <f t="shared" si="99"/>
        <v>1</v>
      </c>
      <c r="M1081" s="130">
        <v>7</v>
      </c>
      <c r="N1081" s="130">
        <v>125739.22</v>
      </c>
      <c r="O1081" s="3">
        <v>209.91941666666665</v>
      </c>
      <c r="Q1081" s="143">
        <f t="shared" si="100"/>
        <v>202.96677771837159</v>
      </c>
      <c r="R1081" s="143">
        <f t="shared" si="101"/>
        <v>-3.3120513855729894E-2</v>
      </c>
    </row>
    <row r="1082" spans="1:18" x14ac:dyDescent="0.35">
      <c r="A1082" s="8">
        <v>3495.45982983364</v>
      </c>
      <c r="B1082">
        <v>580</v>
      </c>
      <c r="C1082" s="130" t="s">
        <v>1165</v>
      </c>
      <c r="D1082" s="130">
        <v>580</v>
      </c>
      <c r="E1082" s="130" t="s">
        <v>1071</v>
      </c>
      <c r="F1082" s="149">
        <f t="shared" si="96"/>
        <v>10</v>
      </c>
      <c r="G1082" s="130" t="s">
        <v>1073</v>
      </c>
      <c r="H1082" s="130">
        <f t="shared" si="97"/>
        <v>1</v>
      </c>
      <c r="I1082" s="130" t="s">
        <v>1075</v>
      </c>
      <c r="J1082" s="130">
        <f t="shared" si="98"/>
        <v>1</v>
      </c>
      <c r="K1082" s="130" t="s">
        <v>1084</v>
      </c>
      <c r="L1082" s="130">
        <f t="shared" si="99"/>
        <v>0</v>
      </c>
      <c r="M1082" s="130">
        <v>7</v>
      </c>
      <c r="N1082" s="130">
        <v>92477.91</v>
      </c>
      <c r="O1082" s="3">
        <v>154.18593333333334</v>
      </c>
      <c r="Q1082" s="143">
        <f t="shared" si="100"/>
        <v>143.9515683245925</v>
      </c>
      <c r="R1082" s="143">
        <f t="shared" si="101"/>
        <v>-6.6376775024056478E-2</v>
      </c>
    </row>
    <row r="1083" spans="1:18" x14ac:dyDescent="0.35">
      <c r="A1083" s="8">
        <v>14172.2970393051</v>
      </c>
      <c r="B1083">
        <v>580</v>
      </c>
      <c r="C1083" s="130" t="s">
        <v>1165</v>
      </c>
      <c r="D1083" s="130">
        <v>580</v>
      </c>
      <c r="E1083" s="130" t="s">
        <v>1071</v>
      </c>
      <c r="F1083" s="149">
        <f t="shared" si="96"/>
        <v>10</v>
      </c>
      <c r="G1083" s="130" t="s">
        <v>1073</v>
      </c>
      <c r="H1083" s="130">
        <f t="shared" si="97"/>
        <v>1</v>
      </c>
      <c r="I1083" s="130" t="s">
        <v>1075</v>
      </c>
      <c r="J1083" s="130">
        <f t="shared" si="98"/>
        <v>1</v>
      </c>
      <c r="K1083" s="130" t="s">
        <v>1084</v>
      </c>
      <c r="L1083" s="130">
        <f t="shared" si="99"/>
        <v>0</v>
      </c>
      <c r="M1083" s="130">
        <v>7</v>
      </c>
      <c r="N1083" s="130">
        <v>96753.5</v>
      </c>
      <c r="O1083" s="3">
        <v>161.53813333333335</v>
      </c>
      <c r="Q1083" s="143">
        <f t="shared" si="100"/>
        <v>152.66386748752123</v>
      </c>
      <c r="R1083" s="143">
        <f t="shared" si="101"/>
        <v>-5.4936043042543403E-2</v>
      </c>
    </row>
    <row r="1084" spans="1:18" x14ac:dyDescent="0.35">
      <c r="A1084" s="8">
        <v>23954.0527728093</v>
      </c>
      <c r="B1084">
        <v>580</v>
      </c>
      <c r="C1084" s="130" t="s">
        <v>1165</v>
      </c>
      <c r="D1084" s="130">
        <v>580</v>
      </c>
      <c r="E1084" s="130" t="s">
        <v>1071</v>
      </c>
      <c r="F1084" s="149">
        <f t="shared" si="96"/>
        <v>10</v>
      </c>
      <c r="G1084" s="130" t="s">
        <v>1073</v>
      </c>
      <c r="H1084" s="130">
        <f t="shared" si="97"/>
        <v>1</v>
      </c>
      <c r="I1084" s="130" t="s">
        <v>1075</v>
      </c>
      <c r="J1084" s="130">
        <f t="shared" si="98"/>
        <v>1</v>
      </c>
      <c r="K1084" s="130" t="s">
        <v>1084</v>
      </c>
      <c r="L1084" s="130">
        <f t="shared" si="99"/>
        <v>0</v>
      </c>
      <c r="M1084" s="130">
        <v>7</v>
      </c>
      <c r="N1084" s="130">
        <v>101135.24</v>
      </c>
      <c r="O1084" s="3">
        <v>168.85603333333333</v>
      </c>
      <c r="Q1084" s="143">
        <f t="shared" si="100"/>
        <v>160.64578016606066</v>
      </c>
      <c r="R1084" s="143">
        <f t="shared" si="101"/>
        <v>-4.8622800175964542E-2</v>
      </c>
    </row>
    <row r="1085" spans="1:18" x14ac:dyDescent="0.35">
      <c r="A1085" s="8">
        <v>31081.371963744201</v>
      </c>
      <c r="B1085">
        <v>580</v>
      </c>
      <c r="C1085" s="130" t="s">
        <v>1165</v>
      </c>
      <c r="D1085" s="130">
        <v>580</v>
      </c>
      <c r="E1085" s="130" t="s">
        <v>1071</v>
      </c>
      <c r="F1085" s="149">
        <f t="shared" si="96"/>
        <v>10</v>
      </c>
      <c r="G1085" s="130" t="s">
        <v>1073</v>
      </c>
      <c r="H1085" s="130">
        <f t="shared" si="97"/>
        <v>1</v>
      </c>
      <c r="I1085" s="130" t="s">
        <v>1075</v>
      </c>
      <c r="J1085" s="130">
        <f t="shared" si="98"/>
        <v>1</v>
      </c>
      <c r="K1085" s="130" t="s">
        <v>1084</v>
      </c>
      <c r="L1085" s="130">
        <f t="shared" si="99"/>
        <v>0</v>
      </c>
      <c r="M1085" s="130">
        <v>7</v>
      </c>
      <c r="N1085" s="130">
        <v>109945.93</v>
      </c>
      <c r="O1085" s="3">
        <v>183.91995</v>
      </c>
      <c r="Q1085" s="143">
        <f t="shared" si="100"/>
        <v>166.46167262586354</v>
      </c>
      <c r="R1085" s="143">
        <f t="shared" si="101"/>
        <v>-9.4923239018586347E-2</v>
      </c>
    </row>
    <row r="1086" spans="1:18" x14ac:dyDescent="0.35">
      <c r="A1086" s="8">
        <v>45016.2336447989</v>
      </c>
      <c r="B1086">
        <v>580</v>
      </c>
      <c r="C1086" s="130" t="s">
        <v>1165</v>
      </c>
      <c r="D1086" s="130">
        <v>580</v>
      </c>
      <c r="E1086" s="130" t="s">
        <v>1071</v>
      </c>
      <c r="F1086" s="149">
        <f t="shared" si="96"/>
        <v>10</v>
      </c>
      <c r="G1086" s="130" t="s">
        <v>1073</v>
      </c>
      <c r="H1086" s="130">
        <f t="shared" si="97"/>
        <v>1</v>
      </c>
      <c r="I1086" s="130" t="s">
        <v>1075</v>
      </c>
      <c r="J1086" s="130">
        <f t="shared" si="98"/>
        <v>1</v>
      </c>
      <c r="K1086" s="130" t="s">
        <v>1084</v>
      </c>
      <c r="L1086" s="130">
        <f t="shared" si="99"/>
        <v>0</v>
      </c>
      <c r="M1086" s="130">
        <v>7</v>
      </c>
      <c r="N1086" s="130">
        <v>109750.67</v>
      </c>
      <c r="O1086" s="3">
        <v>183.45149999999998</v>
      </c>
      <c r="Q1086" s="143">
        <f t="shared" si="100"/>
        <v>177.83251975760416</v>
      </c>
      <c r="R1086" s="143">
        <f t="shared" si="101"/>
        <v>-3.0629241202147828E-2</v>
      </c>
    </row>
    <row r="1087" spans="1:18" x14ac:dyDescent="0.35">
      <c r="A1087" s="8">
        <v>54061.366139626101</v>
      </c>
      <c r="B1087">
        <v>580</v>
      </c>
      <c r="C1087" s="130" t="s">
        <v>1165</v>
      </c>
      <c r="D1087" s="130">
        <v>580</v>
      </c>
      <c r="E1087" s="130" t="s">
        <v>1071</v>
      </c>
      <c r="F1087" s="149">
        <f t="shared" si="96"/>
        <v>10</v>
      </c>
      <c r="G1087" s="130" t="s">
        <v>1073</v>
      </c>
      <c r="H1087" s="130">
        <f t="shared" si="97"/>
        <v>1</v>
      </c>
      <c r="I1087" s="130" t="s">
        <v>1075</v>
      </c>
      <c r="J1087" s="130">
        <f t="shared" si="98"/>
        <v>1</v>
      </c>
      <c r="K1087" s="130" t="s">
        <v>1084</v>
      </c>
      <c r="L1087" s="130">
        <f t="shared" si="99"/>
        <v>0</v>
      </c>
      <c r="M1087" s="130">
        <v>7</v>
      </c>
      <c r="N1087" s="130">
        <v>114138.46</v>
      </c>
      <c r="O1087" s="3">
        <v>190.66768333333334</v>
      </c>
      <c r="Q1087" s="143">
        <f t="shared" si="100"/>
        <v>185.21334787338316</v>
      </c>
      <c r="R1087" s="143">
        <f t="shared" si="101"/>
        <v>-2.8606501975558585E-2</v>
      </c>
    </row>
    <row r="1088" spans="1:18" x14ac:dyDescent="0.35">
      <c r="A1088" s="8">
        <v>63550.072249703</v>
      </c>
      <c r="B1088">
        <v>580</v>
      </c>
      <c r="C1088" s="130" t="s">
        <v>1165</v>
      </c>
      <c r="D1088" s="130">
        <v>580</v>
      </c>
      <c r="E1088" s="130" t="s">
        <v>1071</v>
      </c>
      <c r="F1088" s="149">
        <f t="shared" si="96"/>
        <v>10</v>
      </c>
      <c r="G1088" s="130" t="s">
        <v>1073</v>
      </c>
      <c r="H1088" s="130">
        <f t="shared" si="97"/>
        <v>1</v>
      </c>
      <c r="I1088" s="130" t="s">
        <v>1075</v>
      </c>
      <c r="J1088" s="130">
        <f t="shared" si="98"/>
        <v>1</v>
      </c>
      <c r="K1088" s="130" t="s">
        <v>1084</v>
      </c>
      <c r="L1088" s="130">
        <f t="shared" si="99"/>
        <v>0</v>
      </c>
      <c r="M1088" s="130">
        <v>7</v>
      </c>
      <c r="N1088" s="130">
        <v>121198.9</v>
      </c>
      <c r="O1088" s="3">
        <v>202.5454</v>
      </c>
      <c r="Q1088" s="143">
        <f t="shared" si="100"/>
        <v>192.95613205920591</v>
      </c>
      <c r="R1088" s="143">
        <f t="shared" si="101"/>
        <v>-4.7343795222177798E-2</v>
      </c>
    </row>
    <row r="1089" spans="1:18" x14ac:dyDescent="0.35">
      <c r="A1089" s="8">
        <v>71394.000753582499</v>
      </c>
      <c r="B1089">
        <v>580</v>
      </c>
      <c r="C1089" s="130" t="s">
        <v>1165</v>
      </c>
      <c r="D1089" s="130">
        <v>580</v>
      </c>
      <c r="E1089" s="130" t="s">
        <v>1071</v>
      </c>
      <c r="F1089" s="149">
        <f t="shared" si="96"/>
        <v>10</v>
      </c>
      <c r="G1089" s="130" t="s">
        <v>1073</v>
      </c>
      <c r="H1089" s="130">
        <f t="shared" si="97"/>
        <v>1</v>
      </c>
      <c r="I1089" s="130" t="s">
        <v>1075</v>
      </c>
      <c r="J1089" s="130">
        <f t="shared" si="98"/>
        <v>1</v>
      </c>
      <c r="K1089" s="130" t="s">
        <v>1084</v>
      </c>
      <c r="L1089" s="130">
        <f t="shared" si="99"/>
        <v>0</v>
      </c>
      <c r="M1089" s="130">
        <v>7</v>
      </c>
      <c r="N1089" s="130">
        <v>120789.86</v>
      </c>
      <c r="O1089" s="3">
        <v>201.67350000000002</v>
      </c>
      <c r="Q1089" s="143">
        <f t="shared" si="100"/>
        <v>199.35677771837157</v>
      </c>
      <c r="R1089" s="143">
        <f t="shared" si="101"/>
        <v>-1.1487489836931708E-2</v>
      </c>
    </row>
    <row r="1090" spans="1:18" x14ac:dyDescent="0.35">
      <c r="A1090" s="8">
        <v>3495.45982983364</v>
      </c>
      <c r="B1090">
        <v>580</v>
      </c>
      <c r="C1090" s="130" t="s">
        <v>1165</v>
      </c>
      <c r="D1090" s="130">
        <v>580</v>
      </c>
      <c r="E1090" s="130" t="s">
        <v>1071</v>
      </c>
      <c r="F1090" s="149">
        <f t="shared" si="96"/>
        <v>10</v>
      </c>
      <c r="G1090" s="130" t="s">
        <v>1073</v>
      </c>
      <c r="H1090" s="130">
        <f t="shared" si="97"/>
        <v>1</v>
      </c>
      <c r="I1090" s="130" t="s">
        <v>1075</v>
      </c>
      <c r="J1090" s="130">
        <f t="shared" si="98"/>
        <v>1</v>
      </c>
      <c r="K1090" s="130" t="s">
        <v>1083</v>
      </c>
      <c r="L1090" s="130">
        <f t="shared" si="99"/>
        <v>1</v>
      </c>
      <c r="M1090" s="130">
        <v>7</v>
      </c>
      <c r="N1090" s="130">
        <v>94282.29</v>
      </c>
      <c r="O1090" s="3">
        <v>157.07524999999998</v>
      </c>
      <c r="Q1090" s="143">
        <f t="shared" si="100"/>
        <v>147.56156832459249</v>
      </c>
      <c r="R1090" s="143">
        <f t="shared" si="101"/>
        <v>-6.0567668524528884E-2</v>
      </c>
    </row>
    <row r="1091" spans="1:18" x14ac:dyDescent="0.35">
      <c r="A1091" s="8">
        <v>14172.2970393051</v>
      </c>
      <c r="B1091">
        <v>580</v>
      </c>
      <c r="C1091" s="130" t="s">
        <v>1165</v>
      </c>
      <c r="D1091" s="130">
        <v>580</v>
      </c>
      <c r="E1091" s="130" t="s">
        <v>1071</v>
      </c>
      <c r="F1091" s="149">
        <f t="shared" ref="F1091:F1154" si="102">IF(E1091="LI01",10,23.84)</f>
        <v>10</v>
      </c>
      <c r="G1091" s="130" t="s">
        <v>1073</v>
      </c>
      <c r="H1091" s="130">
        <f t="shared" ref="H1091:H1154" si="103">IF(G1091="ENT01",1,2)</f>
        <v>1</v>
      </c>
      <c r="I1091" s="130" t="s">
        <v>1075</v>
      </c>
      <c r="J1091" s="130">
        <f t="shared" ref="J1091:J1154" si="104">IF(I1091="ENV01",1,2)</f>
        <v>1</v>
      </c>
      <c r="K1091" s="130" t="s">
        <v>1083</v>
      </c>
      <c r="L1091" s="130">
        <f t="shared" ref="L1091:L1154" si="105">IF(K1091="ZVDF01",1,0)</f>
        <v>1</v>
      </c>
      <c r="M1091" s="130">
        <v>7</v>
      </c>
      <c r="N1091" s="130">
        <v>97872.53</v>
      </c>
      <c r="O1091" s="3">
        <v>163.25928333333334</v>
      </c>
      <c r="Q1091" s="143">
        <f t="shared" ref="Q1091:Q1154" si="106">IF(C1091="Splitao",((43.828+A1091*0.000816+F1091*0.605+H1091*-5.235+J1091*-4.785+L1091*3.61+3.146*F1091+9.07+54.73)*B1091+M1091*(494.524+B1091*0.00184))/B1091,(((25.4755+A1091*0.00031+F1091*0.2864+H1091*-0.5815+J1091*-1.7506+L1091*0.77039)+3.25*F1091+9.07+54.73)*B1091+M1091*(498.3118+A1091*0.001326))/B1091)</f>
        <v>156.27386748752122</v>
      </c>
      <c r="R1091" s="143">
        <f t="shared" ref="R1091:R1154" si="107">Q1091/O1091-1</f>
        <v>-4.2787250459440762E-2</v>
      </c>
    </row>
    <row r="1092" spans="1:18" x14ac:dyDescent="0.35">
      <c r="A1092" s="8">
        <v>23954.0527728093</v>
      </c>
      <c r="B1092">
        <v>580</v>
      </c>
      <c r="C1092" s="130" t="s">
        <v>1165</v>
      </c>
      <c r="D1092" s="130">
        <v>580</v>
      </c>
      <c r="E1092" s="130" t="s">
        <v>1071</v>
      </c>
      <c r="F1092" s="149">
        <f t="shared" si="102"/>
        <v>10</v>
      </c>
      <c r="G1092" s="130" t="s">
        <v>1073</v>
      </c>
      <c r="H1092" s="130">
        <f t="shared" si="103"/>
        <v>1</v>
      </c>
      <c r="I1092" s="130" t="s">
        <v>1075</v>
      </c>
      <c r="J1092" s="130">
        <f t="shared" si="104"/>
        <v>1</v>
      </c>
      <c r="K1092" s="130" t="s">
        <v>1083</v>
      </c>
      <c r="L1092" s="130">
        <f t="shared" si="105"/>
        <v>1</v>
      </c>
      <c r="M1092" s="130">
        <v>7</v>
      </c>
      <c r="N1092" s="130">
        <v>104272.5</v>
      </c>
      <c r="O1092" s="3">
        <v>173.91161666666667</v>
      </c>
      <c r="Q1092" s="143">
        <f t="shared" si="106"/>
        <v>164.25578016606065</v>
      </c>
      <c r="R1092" s="143">
        <f t="shared" si="107"/>
        <v>-5.5521515386250497E-2</v>
      </c>
    </row>
    <row r="1093" spans="1:18" x14ac:dyDescent="0.35">
      <c r="A1093" s="8">
        <v>31081.371963744201</v>
      </c>
      <c r="B1093">
        <v>580</v>
      </c>
      <c r="C1093" s="130" t="s">
        <v>1165</v>
      </c>
      <c r="D1093" s="130">
        <v>580</v>
      </c>
      <c r="E1093" s="130" t="s">
        <v>1071</v>
      </c>
      <c r="F1093" s="149">
        <f t="shared" si="102"/>
        <v>10</v>
      </c>
      <c r="G1093" s="130" t="s">
        <v>1073</v>
      </c>
      <c r="H1093" s="130">
        <f t="shared" si="103"/>
        <v>1</v>
      </c>
      <c r="I1093" s="130" t="s">
        <v>1075</v>
      </c>
      <c r="J1093" s="130">
        <f t="shared" si="104"/>
        <v>1</v>
      </c>
      <c r="K1093" s="130" t="s">
        <v>1083</v>
      </c>
      <c r="L1093" s="130">
        <f t="shared" si="105"/>
        <v>1</v>
      </c>
      <c r="M1093" s="130">
        <v>7</v>
      </c>
      <c r="N1093" s="130">
        <v>113008.98</v>
      </c>
      <c r="O1093" s="3">
        <v>188.94808333333333</v>
      </c>
      <c r="Q1093" s="143">
        <f t="shared" si="106"/>
        <v>170.07167262586353</v>
      </c>
      <c r="R1093" s="143">
        <f t="shared" si="107"/>
        <v>-9.9902631317878576E-2</v>
      </c>
    </row>
    <row r="1094" spans="1:18" x14ac:dyDescent="0.35">
      <c r="A1094" s="8">
        <v>45016.2336447989</v>
      </c>
      <c r="B1094">
        <v>580</v>
      </c>
      <c r="C1094" s="130" t="s">
        <v>1165</v>
      </c>
      <c r="D1094" s="130">
        <v>580</v>
      </c>
      <c r="E1094" s="130" t="s">
        <v>1071</v>
      </c>
      <c r="F1094" s="149">
        <f t="shared" si="102"/>
        <v>10</v>
      </c>
      <c r="G1094" s="130" t="s">
        <v>1073</v>
      </c>
      <c r="H1094" s="130">
        <f t="shared" si="103"/>
        <v>1</v>
      </c>
      <c r="I1094" s="130" t="s">
        <v>1075</v>
      </c>
      <c r="J1094" s="130">
        <f t="shared" si="104"/>
        <v>1</v>
      </c>
      <c r="K1094" s="130" t="s">
        <v>1083</v>
      </c>
      <c r="L1094" s="130">
        <f t="shared" si="105"/>
        <v>1</v>
      </c>
      <c r="M1094" s="130">
        <v>7</v>
      </c>
      <c r="N1094" s="130">
        <v>112392.89</v>
      </c>
      <c r="O1094" s="3">
        <v>187.77805000000001</v>
      </c>
      <c r="Q1094" s="143">
        <f t="shared" si="106"/>
        <v>181.44251975760415</v>
      </c>
      <c r="R1094" s="143">
        <f t="shared" si="107"/>
        <v>-3.3739461254368441E-2</v>
      </c>
    </row>
    <row r="1095" spans="1:18" x14ac:dyDescent="0.35">
      <c r="A1095" s="8">
        <v>54061.366139626101</v>
      </c>
      <c r="B1095">
        <v>580</v>
      </c>
      <c r="C1095" s="130" t="s">
        <v>1165</v>
      </c>
      <c r="D1095" s="130">
        <v>580</v>
      </c>
      <c r="E1095" s="130" t="s">
        <v>1071</v>
      </c>
      <c r="F1095" s="149">
        <f t="shared" si="102"/>
        <v>10</v>
      </c>
      <c r="G1095" s="130" t="s">
        <v>1073</v>
      </c>
      <c r="H1095" s="130">
        <f t="shared" si="103"/>
        <v>1</v>
      </c>
      <c r="I1095" s="130" t="s">
        <v>1075</v>
      </c>
      <c r="J1095" s="130">
        <f t="shared" si="104"/>
        <v>1</v>
      </c>
      <c r="K1095" s="130" t="s">
        <v>1083</v>
      </c>
      <c r="L1095" s="130">
        <f t="shared" si="105"/>
        <v>1</v>
      </c>
      <c r="M1095" s="130">
        <v>7</v>
      </c>
      <c r="N1095" s="130">
        <v>118019.99</v>
      </c>
      <c r="O1095" s="3">
        <v>197.09593333333333</v>
      </c>
      <c r="Q1095" s="143">
        <f t="shared" si="106"/>
        <v>188.82334787338314</v>
      </c>
      <c r="R1095" s="143">
        <f t="shared" si="107"/>
        <v>-4.1972380251800501E-2</v>
      </c>
    </row>
    <row r="1096" spans="1:18" x14ac:dyDescent="0.35">
      <c r="A1096" s="8">
        <v>63550.072249703</v>
      </c>
      <c r="B1096">
        <v>580</v>
      </c>
      <c r="C1096" s="130" t="s">
        <v>1165</v>
      </c>
      <c r="D1096" s="130">
        <v>580</v>
      </c>
      <c r="E1096" s="130" t="s">
        <v>1071</v>
      </c>
      <c r="F1096" s="149">
        <f t="shared" si="102"/>
        <v>10</v>
      </c>
      <c r="G1096" s="130" t="s">
        <v>1073</v>
      </c>
      <c r="H1096" s="130">
        <f t="shared" si="103"/>
        <v>1</v>
      </c>
      <c r="I1096" s="130" t="s">
        <v>1075</v>
      </c>
      <c r="J1096" s="130">
        <f t="shared" si="104"/>
        <v>1</v>
      </c>
      <c r="K1096" s="130" t="s">
        <v>1083</v>
      </c>
      <c r="L1096" s="130">
        <f t="shared" si="105"/>
        <v>1</v>
      </c>
      <c r="M1096" s="130">
        <v>7</v>
      </c>
      <c r="N1096" s="130">
        <v>125794.02</v>
      </c>
      <c r="O1096" s="3">
        <v>210.20235</v>
      </c>
      <c r="Q1096" s="143">
        <f t="shared" si="106"/>
        <v>196.5661320592059</v>
      </c>
      <c r="R1096" s="143">
        <f t="shared" si="107"/>
        <v>-6.48718624734409E-2</v>
      </c>
    </row>
    <row r="1097" spans="1:18" x14ac:dyDescent="0.35">
      <c r="A1097" s="8">
        <v>71394.000753582499</v>
      </c>
      <c r="B1097">
        <v>580</v>
      </c>
      <c r="C1097" s="130" t="s">
        <v>1165</v>
      </c>
      <c r="D1097" s="130">
        <v>580</v>
      </c>
      <c r="E1097" s="130" t="s">
        <v>1071</v>
      </c>
      <c r="F1097" s="149">
        <f t="shared" si="102"/>
        <v>10</v>
      </c>
      <c r="G1097" s="130" t="s">
        <v>1073</v>
      </c>
      <c r="H1097" s="130">
        <f t="shared" si="103"/>
        <v>1</v>
      </c>
      <c r="I1097" s="130" t="s">
        <v>1075</v>
      </c>
      <c r="J1097" s="130">
        <f t="shared" si="104"/>
        <v>1</v>
      </c>
      <c r="K1097" s="130" t="s">
        <v>1083</v>
      </c>
      <c r="L1097" s="130">
        <f t="shared" si="105"/>
        <v>1</v>
      </c>
      <c r="M1097" s="130">
        <v>7</v>
      </c>
      <c r="N1097" s="130">
        <v>125924.6</v>
      </c>
      <c r="O1097" s="3">
        <v>210.28793333333331</v>
      </c>
      <c r="Q1097" s="143">
        <f t="shared" si="106"/>
        <v>202.96677771837159</v>
      </c>
      <c r="R1097" s="143">
        <f t="shared" si="107"/>
        <v>-3.4814910674673683E-2</v>
      </c>
    </row>
    <row r="1098" spans="1:18" x14ac:dyDescent="0.35">
      <c r="A1098" s="8">
        <v>3495.45982983364</v>
      </c>
      <c r="B1098">
        <v>580</v>
      </c>
      <c r="C1098" s="130" t="s">
        <v>1165</v>
      </c>
      <c r="D1098" s="130">
        <v>580</v>
      </c>
      <c r="E1098" s="130" t="s">
        <v>1071</v>
      </c>
      <c r="F1098" s="149">
        <f t="shared" si="102"/>
        <v>10</v>
      </c>
      <c r="G1098" s="130" t="s">
        <v>1073</v>
      </c>
      <c r="H1098" s="130">
        <f t="shared" si="103"/>
        <v>1</v>
      </c>
      <c r="I1098" s="130" t="s">
        <v>1075</v>
      </c>
      <c r="J1098" s="130">
        <f t="shared" si="104"/>
        <v>1</v>
      </c>
      <c r="K1098" s="130" t="s">
        <v>1084</v>
      </c>
      <c r="L1098" s="130">
        <f t="shared" si="105"/>
        <v>0</v>
      </c>
      <c r="M1098" s="130">
        <v>7</v>
      </c>
      <c r="N1098" s="130">
        <v>93094.6</v>
      </c>
      <c r="O1098" s="3">
        <v>155.17248333333333</v>
      </c>
      <c r="Q1098" s="143">
        <f t="shared" si="106"/>
        <v>143.9515683245925</v>
      </c>
      <c r="R1098" s="143">
        <f t="shared" si="107"/>
        <v>-7.2312530982936329E-2</v>
      </c>
    </row>
    <row r="1099" spans="1:18" x14ac:dyDescent="0.35">
      <c r="A1099" s="8">
        <v>14172.2970393051</v>
      </c>
      <c r="B1099">
        <v>580</v>
      </c>
      <c r="C1099" s="130" t="s">
        <v>1165</v>
      </c>
      <c r="D1099" s="130">
        <v>580</v>
      </c>
      <c r="E1099" s="130" t="s">
        <v>1071</v>
      </c>
      <c r="F1099" s="149">
        <f t="shared" si="102"/>
        <v>10</v>
      </c>
      <c r="G1099" s="130" t="s">
        <v>1073</v>
      </c>
      <c r="H1099" s="130">
        <f t="shared" si="103"/>
        <v>1</v>
      </c>
      <c r="I1099" s="130" t="s">
        <v>1075</v>
      </c>
      <c r="J1099" s="130">
        <f t="shared" si="104"/>
        <v>1</v>
      </c>
      <c r="K1099" s="130" t="s">
        <v>1084</v>
      </c>
      <c r="L1099" s="130">
        <f t="shared" si="105"/>
        <v>0</v>
      </c>
      <c r="M1099" s="130">
        <v>7</v>
      </c>
      <c r="N1099" s="130">
        <v>97242.34</v>
      </c>
      <c r="O1099" s="3">
        <v>162.3245</v>
      </c>
      <c r="Q1099" s="143">
        <f t="shared" si="106"/>
        <v>152.66386748752123</v>
      </c>
      <c r="R1099" s="143">
        <f t="shared" si="107"/>
        <v>-5.951432169807247E-2</v>
      </c>
    </row>
    <row r="1100" spans="1:18" x14ac:dyDescent="0.35">
      <c r="A1100" s="8">
        <v>23954.0527728093</v>
      </c>
      <c r="B1100">
        <v>580</v>
      </c>
      <c r="C1100" s="130" t="s">
        <v>1165</v>
      </c>
      <c r="D1100" s="130">
        <v>580</v>
      </c>
      <c r="E1100" s="130" t="s">
        <v>1071</v>
      </c>
      <c r="F1100" s="149">
        <f t="shared" si="102"/>
        <v>10</v>
      </c>
      <c r="G1100" s="130" t="s">
        <v>1073</v>
      </c>
      <c r="H1100" s="130">
        <f t="shared" si="103"/>
        <v>1</v>
      </c>
      <c r="I1100" s="130" t="s">
        <v>1075</v>
      </c>
      <c r="J1100" s="130">
        <f t="shared" si="104"/>
        <v>1</v>
      </c>
      <c r="K1100" s="130" t="s">
        <v>1084</v>
      </c>
      <c r="L1100" s="130">
        <f t="shared" si="105"/>
        <v>0</v>
      </c>
      <c r="M1100" s="130">
        <v>7</v>
      </c>
      <c r="N1100" s="130">
        <v>101883.32</v>
      </c>
      <c r="O1100" s="3">
        <v>170.04163333333332</v>
      </c>
      <c r="Q1100" s="143">
        <f t="shared" si="106"/>
        <v>160.64578016606066</v>
      </c>
      <c r="R1100" s="143">
        <f t="shared" si="107"/>
        <v>-5.5256192163562257E-2</v>
      </c>
    </row>
    <row r="1101" spans="1:18" x14ac:dyDescent="0.35">
      <c r="A1101" s="8">
        <v>31081.371963744201</v>
      </c>
      <c r="B1101">
        <v>580</v>
      </c>
      <c r="C1101" s="130" t="s">
        <v>1165</v>
      </c>
      <c r="D1101" s="130">
        <v>580</v>
      </c>
      <c r="E1101" s="130" t="s">
        <v>1071</v>
      </c>
      <c r="F1101" s="149">
        <f t="shared" si="102"/>
        <v>10</v>
      </c>
      <c r="G1101" s="130" t="s">
        <v>1073</v>
      </c>
      <c r="H1101" s="130">
        <f t="shared" si="103"/>
        <v>1</v>
      </c>
      <c r="I1101" s="130" t="s">
        <v>1075</v>
      </c>
      <c r="J1101" s="130">
        <f t="shared" si="104"/>
        <v>1</v>
      </c>
      <c r="K1101" s="130" t="s">
        <v>1084</v>
      </c>
      <c r="L1101" s="130">
        <f t="shared" si="105"/>
        <v>0</v>
      </c>
      <c r="M1101" s="130">
        <v>7</v>
      </c>
      <c r="N1101" s="130">
        <v>110485.62</v>
      </c>
      <c r="O1101" s="3">
        <v>184.79490000000001</v>
      </c>
      <c r="Q1101" s="143">
        <f t="shared" si="106"/>
        <v>166.46167262586354</v>
      </c>
      <c r="R1101" s="143">
        <f t="shared" si="107"/>
        <v>-9.9208513731366299E-2</v>
      </c>
    </row>
    <row r="1102" spans="1:18" x14ac:dyDescent="0.35">
      <c r="A1102" s="8">
        <v>45016.2336447989</v>
      </c>
      <c r="B1102">
        <v>580</v>
      </c>
      <c r="C1102" s="130" t="s">
        <v>1165</v>
      </c>
      <c r="D1102" s="130">
        <v>580</v>
      </c>
      <c r="E1102" s="130" t="s">
        <v>1071</v>
      </c>
      <c r="F1102" s="149">
        <f t="shared" si="102"/>
        <v>10</v>
      </c>
      <c r="G1102" s="130" t="s">
        <v>1073</v>
      </c>
      <c r="H1102" s="130">
        <f t="shared" si="103"/>
        <v>1</v>
      </c>
      <c r="I1102" s="130" t="s">
        <v>1075</v>
      </c>
      <c r="J1102" s="130">
        <f t="shared" si="104"/>
        <v>1</v>
      </c>
      <c r="K1102" s="130" t="s">
        <v>1084</v>
      </c>
      <c r="L1102" s="130">
        <f t="shared" si="105"/>
        <v>0</v>
      </c>
      <c r="M1102" s="130">
        <v>7</v>
      </c>
      <c r="N1102" s="130">
        <v>110337.35</v>
      </c>
      <c r="O1102" s="3">
        <v>184.38910000000001</v>
      </c>
      <c r="Q1102" s="143">
        <f t="shared" si="106"/>
        <v>177.83251975760416</v>
      </c>
      <c r="R1102" s="143">
        <f t="shared" si="107"/>
        <v>-3.5558393865992355E-2</v>
      </c>
    </row>
    <row r="1103" spans="1:18" x14ac:dyDescent="0.35">
      <c r="A1103" s="8">
        <v>54061.366139626101</v>
      </c>
      <c r="B1103">
        <v>580</v>
      </c>
      <c r="C1103" s="130" t="s">
        <v>1165</v>
      </c>
      <c r="D1103" s="130">
        <v>580</v>
      </c>
      <c r="E1103" s="130" t="s">
        <v>1071</v>
      </c>
      <c r="F1103" s="149">
        <f t="shared" si="102"/>
        <v>10</v>
      </c>
      <c r="G1103" s="130" t="s">
        <v>1073</v>
      </c>
      <c r="H1103" s="130">
        <f t="shared" si="103"/>
        <v>1</v>
      </c>
      <c r="I1103" s="130" t="s">
        <v>1075</v>
      </c>
      <c r="J1103" s="130">
        <f t="shared" si="104"/>
        <v>1</v>
      </c>
      <c r="K1103" s="130" t="s">
        <v>1084</v>
      </c>
      <c r="L1103" s="130">
        <f t="shared" si="105"/>
        <v>0</v>
      </c>
      <c r="M1103" s="130">
        <v>7</v>
      </c>
      <c r="N1103" s="130">
        <v>114726.87</v>
      </c>
      <c r="O1103" s="3">
        <v>191.63108333333332</v>
      </c>
      <c r="Q1103" s="143">
        <f t="shared" si="106"/>
        <v>185.21334787338316</v>
      </c>
      <c r="R1103" s="143">
        <f t="shared" si="107"/>
        <v>-3.349005468380517E-2</v>
      </c>
    </row>
    <row r="1104" spans="1:18" x14ac:dyDescent="0.35">
      <c r="A1104" s="8">
        <v>63550.072249703</v>
      </c>
      <c r="B1104">
        <v>580</v>
      </c>
      <c r="C1104" s="130" t="s">
        <v>1165</v>
      </c>
      <c r="D1104" s="130">
        <v>580</v>
      </c>
      <c r="E1104" s="130" t="s">
        <v>1071</v>
      </c>
      <c r="F1104" s="149">
        <f t="shared" si="102"/>
        <v>10</v>
      </c>
      <c r="G1104" s="130" t="s">
        <v>1073</v>
      </c>
      <c r="H1104" s="130">
        <f t="shared" si="103"/>
        <v>1</v>
      </c>
      <c r="I1104" s="130" t="s">
        <v>1075</v>
      </c>
      <c r="J1104" s="130">
        <f t="shared" si="104"/>
        <v>1</v>
      </c>
      <c r="K1104" s="130" t="s">
        <v>1084</v>
      </c>
      <c r="L1104" s="130">
        <f t="shared" si="105"/>
        <v>0</v>
      </c>
      <c r="M1104" s="130">
        <v>7</v>
      </c>
      <c r="N1104" s="130">
        <v>121614.59</v>
      </c>
      <c r="O1104" s="3">
        <v>203.23638333333335</v>
      </c>
      <c r="Q1104" s="143">
        <f t="shared" si="106"/>
        <v>192.95613205920591</v>
      </c>
      <c r="R1104" s="143">
        <f t="shared" si="107"/>
        <v>-5.0582730835484924E-2</v>
      </c>
    </row>
    <row r="1105" spans="1:18" x14ac:dyDescent="0.35">
      <c r="A1105" s="8">
        <v>71394.000753582499</v>
      </c>
      <c r="B1105">
        <v>580</v>
      </c>
      <c r="C1105" s="130" t="s">
        <v>1165</v>
      </c>
      <c r="D1105" s="130">
        <v>580</v>
      </c>
      <c r="E1105" s="130" t="s">
        <v>1071</v>
      </c>
      <c r="F1105" s="149">
        <f t="shared" si="102"/>
        <v>10</v>
      </c>
      <c r="G1105" s="130" t="s">
        <v>1073</v>
      </c>
      <c r="H1105" s="130">
        <f t="shared" si="103"/>
        <v>1</v>
      </c>
      <c r="I1105" s="130" t="s">
        <v>1075</v>
      </c>
      <c r="J1105" s="130">
        <f t="shared" si="104"/>
        <v>1</v>
      </c>
      <c r="K1105" s="130" t="s">
        <v>1084</v>
      </c>
      <c r="L1105" s="130">
        <f t="shared" si="105"/>
        <v>0</v>
      </c>
      <c r="M1105" s="130">
        <v>7</v>
      </c>
      <c r="N1105" s="130">
        <v>120819.61</v>
      </c>
      <c r="O1105" s="3">
        <v>201.75543333333331</v>
      </c>
      <c r="Q1105" s="143">
        <f t="shared" si="106"/>
        <v>199.35677771837157</v>
      </c>
      <c r="R1105" s="143">
        <f t="shared" si="107"/>
        <v>-1.1888926981206804E-2</v>
      </c>
    </row>
    <row r="1106" spans="1:18" x14ac:dyDescent="0.35">
      <c r="A1106" s="8">
        <v>3495.45982983364</v>
      </c>
      <c r="B1106">
        <v>580</v>
      </c>
      <c r="C1106" s="130" t="s">
        <v>1165</v>
      </c>
      <c r="D1106" s="130">
        <v>580</v>
      </c>
      <c r="E1106" s="130" t="s">
        <v>1071</v>
      </c>
      <c r="F1106" s="149">
        <f t="shared" si="102"/>
        <v>10</v>
      </c>
      <c r="G1106" s="130" t="s">
        <v>1073</v>
      </c>
      <c r="H1106" s="130">
        <f t="shared" si="103"/>
        <v>1</v>
      </c>
      <c r="I1106" s="130" t="s">
        <v>1075</v>
      </c>
      <c r="J1106" s="130">
        <f t="shared" si="104"/>
        <v>1</v>
      </c>
      <c r="K1106" s="130" t="s">
        <v>1083</v>
      </c>
      <c r="L1106" s="130">
        <f t="shared" si="105"/>
        <v>1</v>
      </c>
      <c r="M1106" s="130">
        <v>7</v>
      </c>
      <c r="N1106" s="130">
        <v>93466.09</v>
      </c>
      <c r="O1106" s="3">
        <v>155.71449999999999</v>
      </c>
      <c r="Q1106" s="143">
        <f t="shared" si="106"/>
        <v>147.56156832459249</v>
      </c>
      <c r="R1106" s="143">
        <f t="shared" si="107"/>
        <v>-5.2358204761968175E-2</v>
      </c>
    </row>
    <row r="1107" spans="1:18" x14ac:dyDescent="0.35">
      <c r="A1107" s="8">
        <v>14172.2970393051</v>
      </c>
      <c r="B1107">
        <v>580</v>
      </c>
      <c r="C1107" s="130" t="s">
        <v>1165</v>
      </c>
      <c r="D1107" s="130">
        <v>580</v>
      </c>
      <c r="E1107" s="130" t="s">
        <v>1071</v>
      </c>
      <c r="F1107" s="149">
        <f t="shared" si="102"/>
        <v>10</v>
      </c>
      <c r="G1107" s="130" t="s">
        <v>1073</v>
      </c>
      <c r="H1107" s="130">
        <f t="shared" si="103"/>
        <v>1</v>
      </c>
      <c r="I1107" s="130" t="s">
        <v>1075</v>
      </c>
      <c r="J1107" s="130">
        <f t="shared" si="104"/>
        <v>1</v>
      </c>
      <c r="K1107" s="130" t="s">
        <v>1083</v>
      </c>
      <c r="L1107" s="130">
        <f t="shared" si="105"/>
        <v>1</v>
      </c>
      <c r="M1107" s="130">
        <v>7</v>
      </c>
      <c r="N1107" s="130">
        <v>97323.98</v>
      </c>
      <c r="O1107" s="3">
        <v>162.36503333333334</v>
      </c>
      <c r="Q1107" s="143">
        <f t="shared" si="106"/>
        <v>156.27386748752122</v>
      </c>
      <c r="R1107" s="143">
        <f t="shared" si="107"/>
        <v>-3.7515256337902758E-2</v>
      </c>
    </row>
    <row r="1108" spans="1:18" x14ac:dyDescent="0.35">
      <c r="A1108" s="8">
        <v>23954.0527728093</v>
      </c>
      <c r="B1108">
        <v>580</v>
      </c>
      <c r="C1108" s="130" t="s">
        <v>1165</v>
      </c>
      <c r="D1108" s="130">
        <v>580</v>
      </c>
      <c r="E1108" s="130" t="s">
        <v>1071</v>
      </c>
      <c r="F1108" s="149">
        <f t="shared" si="102"/>
        <v>10</v>
      </c>
      <c r="G1108" s="130" t="s">
        <v>1073</v>
      </c>
      <c r="H1108" s="130">
        <f t="shared" si="103"/>
        <v>1</v>
      </c>
      <c r="I1108" s="130" t="s">
        <v>1075</v>
      </c>
      <c r="J1108" s="130">
        <f t="shared" si="104"/>
        <v>1</v>
      </c>
      <c r="K1108" s="130" t="s">
        <v>1083</v>
      </c>
      <c r="L1108" s="130">
        <f t="shared" si="105"/>
        <v>1</v>
      </c>
      <c r="M1108" s="130">
        <v>7</v>
      </c>
      <c r="N1108" s="130">
        <v>103236.4</v>
      </c>
      <c r="O1108" s="3">
        <v>172.18918333333332</v>
      </c>
      <c r="Q1108" s="143">
        <f t="shared" si="106"/>
        <v>164.25578016606065</v>
      </c>
      <c r="R1108" s="143">
        <f t="shared" si="107"/>
        <v>-4.6073760347156933E-2</v>
      </c>
    </row>
    <row r="1109" spans="1:18" x14ac:dyDescent="0.35">
      <c r="A1109" s="8">
        <v>31081.371963744201</v>
      </c>
      <c r="B1109">
        <v>580</v>
      </c>
      <c r="C1109" s="130" t="s">
        <v>1165</v>
      </c>
      <c r="D1109" s="130">
        <v>580</v>
      </c>
      <c r="E1109" s="130" t="s">
        <v>1071</v>
      </c>
      <c r="F1109" s="149">
        <f t="shared" si="102"/>
        <v>10</v>
      </c>
      <c r="G1109" s="130" t="s">
        <v>1073</v>
      </c>
      <c r="H1109" s="130">
        <f t="shared" si="103"/>
        <v>1</v>
      </c>
      <c r="I1109" s="130" t="s">
        <v>1075</v>
      </c>
      <c r="J1109" s="130">
        <f t="shared" si="104"/>
        <v>1</v>
      </c>
      <c r="K1109" s="130" t="s">
        <v>1083</v>
      </c>
      <c r="L1109" s="130">
        <f t="shared" si="105"/>
        <v>1</v>
      </c>
      <c r="M1109" s="130">
        <v>7</v>
      </c>
      <c r="N1109" s="130">
        <v>111721.75</v>
      </c>
      <c r="O1109" s="3">
        <v>186.75936666666666</v>
      </c>
      <c r="Q1109" s="143">
        <f t="shared" si="106"/>
        <v>170.07167262586353</v>
      </c>
      <c r="R1109" s="143">
        <f t="shared" si="107"/>
        <v>-8.9353987104635046E-2</v>
      </c>
    </row>
    <row r="1110" spans="1:18" x14ac:dyDescent="0.35">
      <c r="A1110" s="8">
        <v>45016.2336447989</v>
      </c>
      <c r="B1110">
        <v>580</v>
      </c>
      <c r="C1110" s="130" t="s">
        <v>1165</v>
      </c>
      <c r="D1110" s="130">
        <v>580</v>
      </c>
      <c r="E1110" s="130" t="s">
        <v>1071</v>
      </c>
      <c r="F1110" s="149">
        <f t="shared" si="102"/>
        <v>10</v>
      </c>
      <c r="G1110" s="130" t="s">
        <v>1073</v>
      </c>
      <c r="H1110" s="130">
        <f t="shared" si="103"/>
        <v>1</v>
      </c>
      <c r="I1110" s="130" t="s">
        <v>1075</v>
      </c>
      <c r="J1110" s="130">
        <f t="shared" si="104"/>
        <v>1</v>
      </c>
      <c r="K1110" s="130" t="s">
        <v>1083</v>
      </c>
      <c r="L1110" s="130">
        <f t="shared" si="105"/>
        <v>1</v>
      </c>
      <c r="M1110" s="130">
        <v>7</v>
      </c>
      <c r="N1110" s="130">
        <v>111221.92</v>
      </c>
      <c r="O1110" s="3">
        <v>185.79656666666668</v>
      </c>
      <c r="Q1110" s="143">
        <f t="shared" si="106"/>
        <v>181.44251975760415</v>
      </c>
      <c r="R1110" s="143">
        <f t="shared" si="107"/>
        <v>-2.3434485293121865E-2</v>
      </c>
    </row>
    <row r="1111" spans="1:18" x14ac:dyDescent="0.35">
      <c r="A1111" s="8">
        <v>54061.366139626101</v>
      </c>
      <c r="B1111">
        <v>580</v>
      </c>
      <c r="C1111" s="130" t="s">
        <v>1165</v>
      </c>
      <c r="D1111" s="130">
        <v>580</v>
      </c>
      <c r="E1111" s="130" t="s">
        <v>1071</v>
      </c>
      <c r="F1111" s="149">
        <f t="shared" si="102"/>
        <v>10</v>
      </c>
      <c r="G1111" s="130" t="s">
        <v>1073</v>
      </c>
      <c r="H1111" s="130">
        <f t="shared" si="103"/>
        <v>1</v>
      </c>
      <c r="I1111" s="130" t="s">
        <v>1075</v>
      </c>
      <c r="J1111" s="130">
        <f t="shared" si="104"/>
        <v>1</v>
      </c>
      <c r="K1111" s="130" t="s">
        <v>1083</v>
      </c>
      <c r="L1111" s="130">
        <f t="shared" si="105"/>
        <v>1</v>
      </c>
      <c r="M1111" s="130">
        <v>7</v>
      </c>
      <c r="N1111" s="130">
        <v>116747.73</v>
      </c>
      <c r="O1111" s="3">
        <v>194.92763333333335</v>
      </c>
      <c r="Q1111" s="143">
        <f t="shared" si="106"/>
        <v>188.82334787338314</v>
      </c>
      <c r="R1111" s="143">
        <f t="shared" si="107"/>
        <v>-3.1315649585257344E-2</v>
      </c>
    </row>
    <row r="1112" spans="1:18" x14ac:dyDescent="0.35">
      <c r="A1112" s="8">
        <v>63550.072249703</v>
      </c>
      <c r="B1112">
        <v>580</v>
      </c>
      <c r="C1112" s="130" t="s">
        <v>1165</v>
      </c>
      <c r="D1112" s="130">
        <v>580</v>
      </c>
      <c r="E1112" s="130" t="s">
        <v>1071</v>
      </c>
      <c r="F1112" s="149">
        <f t="shared" si="102"/>
        <v>10</v>
      </c>
      <c r="G1112" s="130" t="s">
        <v>1073</v>
      </c>
      <c r="H1112" s="130">
        <f t="shared" si="103"/>
        <v>1</v>
      </c>
      <c r="I1112" s="130" t="s">
        <v>1075</v>
      </c>
      <c r="J1112" s="130">
        <f t="shared" si="104"/>
        <v>1</v>
      </c>
      <c r="K1112" s="130" t="s">
        <v>1083</v>
      </c>
      <c r="L1112" s="130">
        <f t="shared" si="105"/>
        <v>1</v>
      </c>
      <c r="M1112" s="130">
        <v>7</v>
      </c>
      <c r="N1112" s="130">
        <v>124399.93</v>
      </c>
      <c r="O1112" s="3">
        <v>207.80756666666665</v>
      </c>
      <c r="Q1112" s="143">
        <f t="shared" si="106"/>
        <v>196.5661320592059</v>
      </c>
      <c r="R1112" s="143">
        <f t="shared" si="107"/>
        <v>-5.4095405609039027E-2</v>
      </c>
    </row>
    <row r="1113" spans="1:18" x14ac:dyDescent="0.35">
      <c r="A1113" s="8">
        <v>71394.000753582499</v>
      </c>
      <c r="B1113">
        <v>580</v>
      </c>
      <c r="C1113" s="130" t="s">
        <v>1165</v>
      </c>
      <c r="D1113" s="130">
        <v>580</v>
      </c>
      <c r="E1113" s="130" t="s">
        <v>1071</v>
      </c>
      <c r="F1113" s="149">
        <f t="shared" si="102"/>
        <v>10</v>
      </c>
      <c r="G1113" s="130" t="s">
        <v>1073</v>
      </c>
      <c r="H1113" s="130">
        <f t="shared" si="103"/>
        <v>1</v>
      </c>
      <c r="I1113" s="130" t="s">
        <v>1075</v>
      </c>
      <c r="J1113" s="130">
        <f t="shared" si="104"/>
        <v>1</v>
      </c>
      <c r="K1113" s="130" t="s">
        <v>1083</v>
      </c>
      <c r="L1113" s="130">
        <f t="shared" si="105"/>
        <v>1</v>
      </c>
      <c r="M1113" s="130">
        <v>7</v>
      </c>
      <c r="N1113" s="130">
        <v>124033.58</v>
      </c>
      <c r="O1113" s="3">
        <v>207.03033333333332</v>
      </c>
      <c r="Q1113" s="143">
        <f t="shared" si="106"/>
        <v>202.96677771837159</v>
      </c>
      <c r="R1113" s="143">
        <f t="shared" si="107"/>
        <v>-1.962782723447154E-2</v>
      </c>
    </row>
    <row r="1114" spans="1:18" x14ac:dyDescent="0.35">
      <c r="A1114" s="8">
        <v>3495.45982983364</v>
      </c>
      <c r="B1114">
        <v>580</v>
      </c>
      <c r="C1114" s="130" t="s">
        <v>1165</v>
      </c>
      <c r="D1114" s="130">
        <v>580</v>
      </c>
      <c r="E1114" s="130" t="s">
        <v>1071</v>
      </c>
      <c r="F1114" s="149">
        <f t="shared" si="102"/>
        <v>10</v>
      </c>
      <c r="G1114" s="130" t="s">
        <v>1073</v>
      </c>
      <c r="H1114" s="130">
        <f t="shared" si="103"/>
        <v>1</v>
      </c>
      <c r="I1114" s="130" t="s">
        <v>1075</v>
      </c>
      <c r="J1114" s="130">
        <f t="shared" si="104"/>
        <v>1</v>
      </c>
      <c r="K1114" s="130" t="s">
        <v>1084</v>
      </c>
      <c r="L1114" s="130">
        <f t="shared" si="105"/>
        <v>0</v>
      </c>
      <c r="M1114" s="130">
        <v>7</v>
      </c>
      <c r="N1114" s="130">
        <v>92455.3</v>
      </c>
      <c r="O1114" s="3">
        <v>154.11410000000001</v>
      </c>
      <c r="Q1114" s="143">
        <f t="shared" si="106"/>
        <v>143.9515683245925</v>
      </c>
      <c r="R1114" s="143">
        <f t="shared" si="107"/>
        <v>-6.5941608687378417E-2</v>
      </c>
    </row>
    <row r="1115" spans="1:18" x14ac:dyDescent="0.35">
      <c r="A1115" s="8">
        <v>14172.2970393051</v>
      </c>
      <c r="B1115">
        <v>580</v>
      </c>
      <c r="C1115" s="130" t="s">
        <v>1165</v>
      </c>
      <c r="D1115" s="130">
        <v>580</v>
      </c>
      <c r="E1115" s="130" t="s">
        <v>1071</v>
      </c>
      <c r="F1115" s="149">
        <f t="shared" si="102"/>
        <v>10</v>
      </c>
      <c r="G1115" s="130" t="s">
        <v>1073</v>
      </c>
      <c r="H1115" s="130">
        <f t="shared" si="103"/>
        <v>1</v>
      </c>
      <c r="I1115" s="130" t="s">
        <v>1075</v>
      </c>
      <c r="J1115" s="130">
        <f t="shared" si="104"/>
        <v>1</v>
      </c>
      <c r="K1115" s="130" t="s">
        <v>1084</v>
      </c>
      <c r="L1115" s="130">
        <f t="shared" si="105"/>
        <v>0</v>
      </c>
      <c r="M1115" s="130">
        <v>7</v>
      </c>
      <c r="N1115" s="130">
        <v>96633.75</v>
      </c>
      <c r="O1115" s="3">
        <v>161.30686666666665</v>
      </c>
      <c r="Q1115" s="143">
        <f t="shared" si="106"/>
        <v>152.66386748752123</v>
      </c>
      <c r="R1115" s="143">
        <f t="shared" si="107"/>
        <v>-5.3581098918781822E-2</v>
      </c>
    </row>
    <row r="1116" spans="1:18" x14ac:dyDescent="0.35">
      <c r="A1116" s="8">
        <v>23954.0527728093</v>
      </c>
      <c r="B1116">
        <v>580</v>
      </c>
      <c r="C1116" s="130" t="s">
        <v>1165</v>
      </c>
      <c r="D1116" s="130">
        <v>580</v>
      </c>
      <c r="E1116" s="130" t="s">
        <v>1071</v>
      </c>
      <c r="F1116" s="149">
        <f t="shared" si="102"/>
        <v>10</v>
      </c>
      <c r="G1116" s="130" t="s">
        <v>1073</v>
      </c>
      <c r="H1116" s="130">
        <f t="shared" si="103"/>
        <v>1</v>
      </c>
      <c r="I1116" s="130" t="s">
        <v>1075</v>
      </c>
      <c r="J1116" s="130">
        <f t="shared" si="104"/>
        <v>1</v>
      </c>
      <c r="K1116" s="130" t="s">
        <v>1084</v>
      </c>
      <c r="L1116" s="130">
        <f t="shared" si="105"/>
        <v>0</v>
      </c>
      <c r="M1116" s="130">
        <v>7</v>
      </c>
      <c r="N1116" s="130">
        <v>100892.98</v>
      </c>
      <c r="O1116" s="3">
        <v>168.38843333333332</v>
      </c>
      <c r="Q1116" s="143">
        <f t="shared" si="106"/>
        <v>160.64578016606066</v>
      </c>
      <c r="R1116" s="143">
        <f t="shared" si="107"/>
        <v>-4.5980908628953765E-2</v>
      </c>
    </row>
    <row r="1117" spans="1:18" x14ac:dyDescent="0.35">
      <c r="A1117" s="8">
        <v>31081.371963744201</v>
      </c>
      <c r="B1117">
        <v>580</v>
      </c>
      <c r="C1117" s="130" t="s">
        <v>1165</v>
      </c>
      <c r="D1117" s="130">
        <v>580</v>
      </c>
      <c r="E1117" s="130" t="s">
        <v>1071</v>
      </c>
      <c r="F1117" s="149">
        <f t="shared" si="102"/>
        <v>10</v>
      </c>
      <c r="G1117" s="130" t="s">
        <v>1073</v>
      </c>
      <c r="H1117" s="130">
        <f t="shared" si="103"/>
        <v>1</v>
      </c>
      <c r="I1117" s="130" t="s">
        <v>1075</v>
      </c>
      <c r="J1117" s="130">
        <f t="shared" si="104"/>
        <v>1</v>
      </c>
      <c r="K1117" s="130" t="s">
        <v>1084</v>
      </c>
      <c r="L1117" s="130">
        <f t="shared" si="105"/>
        <v>0</v>
      </c>
      <c r="M1117" s="130">
        <v>7</v>
      </c>
      <c r="N1117" s="130">
        <v>109032.17</v>
      </c>
      <c r="O1117" s="3">
        <v>182.28968333333333</v>
      </c>
      <c r="Q1117" s="143">
        <f t="shared" si="106"/>
        <v>166.46167262586354</v>
      </c>
      <c r="R1117" s="143">
        <f t="shared" si="107"/>
        <v>-8.6828889150719624E-2</v>
      </c>
    </row>
    <row r="1118" spans="1:18" x14ac:dyDescent="0.35">
      <c r="A1118" s="8">
        <v>45016.2336447989</v>
      </c>
      <c r="B1118">
        <v>580</v>
      </c>
      <c r="C1118" s="130" t="s">
        <v>1165</v>
      </c>
      <c r="D1118" s="130">
        <v>580</v>
      </c>
      <c r="E1118" s="130" t="s">
        <v>1071</v>
      </c>
      <c r="F1118" s="149">
        <f t="shared" si="102"/>
        <v>10</v>
      </c>
      <c r="G1118" s="130" t="s">
        <v>1073</v>
      </c>
      <c r="H1118" s="130">
        <f t="shared" si="103"/>
        <v>1</v>
      </c>
      <c r="I1118" s="130" t="s">
        <v>1075</v>
      </c>
      <c r="J1118" s="130">
        <f t="shared" si="104"/>
        <v>1</v>
      </c>
      <c r="K1118" s="130" t="s">
        <v>1084</v>
      </c>
      <c r="L1118" s="130">
        <f t="shared" si="105"/>
        <v>0</v>
      </c>
      <c r="M1118" s="130">
        <v>7</v>
      </c>
      <c r="N1118" s="130">
        <v>108912.95</v>
      </c>
      <c r="O1118" s="3">
        <v>181.95413333333332</v>
      </c>
      <c r="Q1118" s="143">
        <f t="shared" si="106"/>
        <v>177.83251975760416</v>
      </c>
      <c r="R1118" s="143">
        <f t="shared" si="107"/>
        <v>-2.2651937058107419E-2</v>
      </c>
    </row>
    <row r="1119" spans="1:18" x14ac:dyDescent="0.35">
      <c r="A1119" s="8">
        <v>54061.366139626101</v>
      </c>
      <c r="B1119">
        <v>580</v>
      </c>
      <c r="C1119" s="130" t="s">
        <v>1165</v>
      </c>
      <c r="D1119" s="130">
        <v>580</v>
      </c>
      <c r="E1119" s="130" t="s">
        <v>1071</v>
      </c>
      <c r="F1119" s="149">
        <f t="shared" si="102"/>
        <v>10</v>
      </c>
      <c r="G1119" s="130" t="s">
        <v>1073</v>
      </c>
      <c r="H1119" s="130">
        <f t="shared" si="103"/>
        <v>1</v>
      </c>
      <c r="I1119" s="130" t="s">
        <v>1075</v>
      </c>
      <c r="J1119" s="130">
        <f t="shared" si="104"/>
        <v>1</v>
      </c>
      <c r="K1119" s="130" t="s">
        <v>1084</v>
      </c>
      <c r="L1119" s="130">
        <f t="shared" si="105"/>
        <v>0</v>
      </c>
      <c r="M1119" s="130">
        <v>7</v>
      </c>
      <c r="N1119" s="130">
        <v>113209.47</v>
      </c>
      <c r="O1119" s="3">
        <v>189.02723333333333</v>
      </c>
      <c r="Q1119" s="143">
        <f t="shared" si="106"/>
        <v>185.21334787338316</v>
      </c>
      <c r="R1119" s="143">
        <f t="shared" si="107"/>
        <v>-2.0176380898643931E-2</v>
      </c>
    </row>
    <row r="1120" spans="1:18" x14ac:dyDescent="0.35">
      <c r="A1120" s="8">
        <v>63550.072249703</v>
      </c>
      <c r="B1120">
        <v>580</v>
      </c>
      <c r="C1120" s="130" t="s">
        <v>1165</v>
      </c>
      <c r="D1120" s="130">
        <v>580</v>
      </c>
      <c r="E1120" s="130" t="s">
        <v>1071</v>
      </c>
      <c r="F1120" s="149">
        <f t="shared" si="102"/>
        <v>10</v>
      </c>
      <c r="G1120" s="130" t="s">
        <v>1073</v>
      </c>
      <c r="H1120" s="130">
        <f t="shared" si="103"/>
        <v>1</v>
      </c>
      <c r="I1120" s="130" t="s">
        <v>1075</v>
      </c>
      <c r="J1120" s="130">
        <f t="shared" si="104"/>
        <v>1</v>
      </c>
      <c r="K1120" s="130" t="s">
        <v>1084</v>
      </c>
      <c r="L1120" s="130">
        <f t="shared" si="105"/>
        <v>0</v>
      </c>
      <c r="M1120" s="130">
        <v>7</v>
      </c>
      <c r="N1120" s="130">
        <v>120022.16</v>
      </c>
      <c r="O1120" s="3">
        <v>200.51083333333332</v>
      </c>
      <c r="Q1120" s="143">
        <f t="shared" si="106"/>
        <v>192.95613205920591</v>
      </c>
      <c r="R1120" s="143">
        <f t="shared" si="107"/>
        <v>-3.767727233754159E-2</v>
      </c>
    </row>
    <row r="1121" spans="1:18" x14ac:dyDescent="0.35">
      <c r="A1121" s="8">
        <v>71394.000753582499</v>
      </c>
      <c r="B1121">
        <v>580</v>
      </c>
      <c r="C1121" s="130" t="s">
        <v>1165</v>
      </c>
      <c r="D1121" s="130">
        <v>580</v>
      </c>
      <c r="E1121" s="130" t="s">
        <v>1071</v>
      </c>
      <c r="F1121" s="149">
        <f t="shared" si="102"/>
        <v>10</v>
      </c>
      <c r="G1121" s="130" t="s">
        <v>1073</v>
      </c>
      <c r="H1121" s="130">
        <f t="shared" si="103"/>
        <v>1</v>
      </c>
      <c r="I1121" s="130" t="s">
        <v>1075</v>
      </c>
      <c r="J1121" s="130">
        <f t="shared" si="104"/>
        <v>1</v>
      </c>
      <c r="K1121" s="130" t="s">
        <v>1084</v>
      </c>
      <c r="L1121" s="130">
        <f t="shared" si="105"/>
        <v>0</v>
      </c>
      <c r="M1121" s="130">
        <v>7</v>
      </c>
      <c r="N1121" s="130">
        <v>118832.02</v>
      </c>
      <c r="O1121" s="3">
        <v>198.34348333333332</v>
      </c>
      <c r="Q1121" s="143">
        <f t="shared" si="106"/>
        <v>199.35677771837157</v>
      </c>
      <c r="R1121" s="143">
        <f t="shared" si="107"/>
        <v>5.1087858698908306E-3</v>
      </c>
    </row>
    <row r="1122" spans="1:18" x14ac:dyDescent="0.35">
      <c r="A1122" s="8">
        <v>3495.45982983364</v>
      </c>
      <c r="B1122">
        <v>580</v>
      </c>
      <c r="C1122" s="130" t="s">
        <v>1165</v>
      </c>
      <c r="D1122" s="130">
        <v>580</v>
      </c>
      <c r="E1122" s="130" t="s">
        <v>1071</v>
      </c>
      <c r="F1122" s="149">
        <f t="shared" si="102"/>
        <v>10</v>
      </c>
      <c r="G1122" s="130" t="s">
        <v>1073</v>
      </c>
      <c r="H1122" s="130">
        <f t="shared" si="103"/>
        <v>1</v>
      </c>
      <c r="I1122" s="130" t="s">
        <v>1075</v>
      </c>
      <c r="J1122" s="130">
        <f t="shared" si="104"/>
        <v>1</v>
      </c>
      <c r="K1122" s="130" t="s">
        <v>1083</v>
      </c>
      <c r="L1122" s="130">
        <f t="shared" si="105"/>
        <v>1</v>
      </c>
      <c r="M1122" s="130">
        <v>7</v>
      </c>
      <c r="N1122" s="130">
        <v>93864.42</v>
      </c>
      <c r="O1122" s="3">
        <v>156.44575</v>
      </c>
      <c r="Q1122" s="143">
        <f t="shared" si="106"/>
        <v>147.56156832459249</v>
      </c>
      <c r="R1122" s="143">
        <f t="shared" si="107"/>
        <v>-5.678761919328279E-2</v>
      </c>
    </row>
    <row r="1123" spans="1:18" x14ac:dyDescent="0.35">
      <c r="A1123" s="8">
        <v>14172.2970393051</v>
      </c>
      <c r="B1123">
        <v>580</v>
      </c>
      <c r="C1123" s="130" t="s">
        <v>1165</v>
      </c>
      <c r="D1123" s="130">
        <v>580</v>
      </c>
      <c r="E1123" s="130" t="s">
        <v>1071</v>
      </c>
      <c r="F1123" s="149">
        <f t="shared" si="102"/>
        <v>10</v>
      </c>
      <c r="G1123" s="130" t="s">
        <v>1073</v>
      </c>
      <c r="H1123" s="130">
        <f t="shared" si="103"/>
        <v>1</v>
      </c>
      <c r="I1123" s="130" t="s">
        <v>1075</v>
      </c>
      <c r="J1123" s="130">
        <f t="shared" si="104"/>
        <v>1</v>
      </c>
      <c r="K1123" s="130" t="s">
        <v>1083</v>
      </c>
      <c r="L1123" s="130">
        <f t="shared" si="105"/>
        <v>1</v>
      </c>
      <c r="M1123" s="130">
        <v>7</v>
      </c>
      <c r="N1123" s="130">
        <v>98320.52</v>
      </c>
      <c r="O1123" s="3">
        <v>164.08301666666665</v>
      </c>
      <c r="Q1123" s="143">
        <f t="shared" si="106"/>
        <v>156.27386748752122</v>
      </c>
      <c r="R1123" s="143">
        <f t="shared" si="107"/>
        <v>-4.759267191564176E-2</v>
      </c>
    </row>
    <row r="1124" spans="1:18" x14ac:dyDescent="0.35">
      <c r="A1124" s="8">
        <v>23954.0527728093</v>
      </c>
      <c r="B1124">
        <v>580</v>
      </c>
      <c r="C1124" s="130" t="s">
        <v>1165</v>
      </c>
      <c r="D1124" s="130">
        <v>580</v>
      </c>
      <c r="E1124" s="130" t="s">
        <v>1071</v>
      </c>
      <c r="F1124" s="149">
        <f t="shared" si="102"/>
        <v>10</v>
      </c>
      <c r="G1124" s="130" t="s">
        <v>1073</v>
      </c>
      <c r="H1124" s="130">
        <f t="shared" si="103"/>
        <v>1</v>
      </c>
      <c r="I1124" s="130" t="s">
        <v>1075</v>
      </c>
      <c r="J1124" s="130">
        <f t="shared" si="104"/>
        <v>1</v>
      </c>
      <c r="K1124" s="130" t="s">
        <v>1083</v>
      </c>
      <c r="L1124" s="130">
        <f t="shared" si="105"/>
        <v>1</v>
      </c>
      <c r="M1124" s="130">
        <v>7</v>
      </c>
      <c r="N1124" s="130">
        <v>104203.51</v>
      </c>
      <c r="O1124" s="3">
        <v>173.87781666666666</v>
      </c>
      <c r="Q1124" s="143">
        <f t="shared" si="106"/>
        <v>164.25578016606065</v>
      </c>
      <c r="R1124" s="143">
        <f t="shared" si="107"/>
        <v>-5.5337918804513109E-2</v>
      </c>
    </row>
    <row r="1125" spans="1:18" x14ac:dyDescent="0.35">
      <c r="A1125" s="8">
        <v>31081.371963744201</v>
      </c>
      <c r="B1125">
        <v>580</v>
      </c>
      <c r="C1125" s="130" t="s">
        <v>1165</v>
      </c>
      <c r="D1125" s="130">
        <v>580</v>
      </c>
      <c r="E1125" s="130" t="s">
        <v>1071</v>
      </c>
      <c r="F1125" s="149">
        <f t="shared" si="102"/>
        <v>10</v>
      </c>
      <c r="G1125" s="130" t="s">
        <v>1073</v>
      </c>
      <c r="H1125" s="130">
        <f t="shared" si="103"/>
        <v>1</v>
      </c>
      <c r="I1125" s="130" t="s">
        <v>1075</v>
      </c>
      <c r="J1125" s="130">
        <f t="shared" si="104"/>
        <v>1</v>
      </c>
      <c r="K1125" s="130" t="s">
        <v>1083</v>
      </c>
      <c r="L1125" s="130">
        <f t="shared" si="105"/>
        <v>1</v>
      </c>
      <c r="M1125" s="130">
        <v>7</v>
      </c>
      <c r="N1125" s="130">
        <v>114106.8</v>
      </c>
      <c r="O1125" s="3">
        <v>190.91636666666668</v>
      </c>
      <c r="Q1125" s="143">
        <f t="shared" si="106"/>
        <v>170.07167262586353</v>
      </c>
      <c r="R1125" s="143">
        <f t="shared" si="107"/>
        <v>-0.10918233153471468</v>
      </c>
    </row>
    <row r="1126" spans="1:18" x14ac:dyDescent="0.35">
      <c r="A1126" s="8">
        <v>45016.2336447989</v>
      </c>
      <c r="B1126">
        <v>580</v>
      </c>
      <c r="C1126" s="130" t="s">
        <v>1165</v>
      </c>
      <c r="D1126" s="130">
        <v>580</v>
      </c>
      <c r="E1126" s="130" t="s">
        <v>1071</v>
      </c>
      <c r="F1126" s="149">
        <f t="shared" si="102"/>
        <v>10</v>
      </c>
      <c r="G1126" s="130" t="s">
        <v>1073</v>
      </c>
      <c r="H1126" s="130">
        <f t="shared" si="103"/>
        <v>1</v>
      </c>
      <c r="I1126" s="130" t="s">
        <v>1075</v>
      </c>
      <c r="J1126" s="130">
        <f t="shared" si="104"/>
        <v>1</v>
      </c>
      <c r="K1126" s="130" t="s">
        <v>1083</v>
      </c>
      <c r="L1126" s="130">
        <f t="shared" si="105"/>
        <v>1</v>
      </c>
      <c r="M1126" s="130">
        <v>7</v>
      </c>
      <c r="N1126" s="130">
        <v>113338.71</v>
      </c>
      <c r="O1126" s="3">
        <v>189.44051666666667</v>
      </c>
      <c r="Q1126" s="143">
        <f t="shared" si="106"/>
        <v>181.44251975760415</v>
      </c>
      <c r="R1126" s="143">
        <f t="shared" si="107"/>
        <v>-4.2219040835575483E-2</v>
      </c>
    </row>
    <row r="1127" spans="1:18" x14ac:dyDescent="0.35">
      <c r="A1127" s="8">
        <v>54061.366139626101</v>
      </c>
      <c r="B1127">
        <v>580</v>
      </c>
      <c r="C1127" s="130" t="s">
        <v>1165</v>
      </c>
      <c r="D1127" s="130">
        <v>580</v>
      </c>
      <c r="E1127" s="130" t="s">
        <v>1071</v>
      </c>
      <c r="F1127" s="149">
        <f t="shared" si="102"/>
        <v>10</v>
      </c>
      <c r="G1127" s="130" t="s">
        <v>1073</v>
      </c>
      <c r="H1127" s="130">
        <f t="shared" si="103"/>
        <v>1</v>
      </c>
      <c r="I1127" s="130" t="s">
        <v>1075</v>
      </c>
      <c r="J1127" s="130">
        <f t="shared" si="104"/>
        <v>1</v>
      </c>
      <c r="K1127" s="130" t="s">
        <v>1083</v>
      </c>
      <c r="L1127" s="130">
        <f t="shared" si="105"/>
        <v>1</v>
      </c>
      <c r="M1127" s="130">
        <v>7</v>
      </c>
      <c r="N1127" s="130">
        <v>119148.9</v>
      </c>
      <c r="O1127" s="3">
        <v>199.05995000000001</v>
      </c>
      <c r="Q1127" s="143">
        <f t="shared" si="106"/>
        <v>188.82334787338314</v>
      </c>
      <c r="R1127" s="143">
        <f t="shared" si="107"/>
        <v>-5.1424719671721353E-2</v>
      </c>
    </row>
    <row r="1128" spans="1:18" x14ac:dyDescent="0.35">
      <c r="A1128" s="8">
        <v>63550.072249703</v>
      </c>
      <c r="B1128">
        <v>580</v>
      </c>
      <c r="C1128" s="130" t="s">
        <v>1165</v>
      </c>
      <c r="D1128" s="130">
        <v>580</v>
      </c>
      <c r="E1128" s="130" t="s">
        <v>1071</v>
      </c>
      <c r="F1128" s="149">
        <f t="shared" si="102"/>
        <v>10</v>
      </c>
      <c r="G1128" s="130" t="s">
        <v>1073</v>
      </c>
      <c r="H1128" s="130">
        <f t="shared" si="103"/>
        <v>1</v>
      </c>
      <c r="I1128" s="130" t="s">
        <v>1075</v>
      </c>
      <c r="J1128" s="130">
        <f t="shared" si="104"/>
        <v>1</v>
      </c>
      <c r="K1128" s="130" t="s">
        <v>1083</v>
      </c>
      <c r="L1128" s="130">
        <f t="shared" si="105"/>
        <v>1</v>
      </c>
      <c r="M1128" s="130">
        <v>7</v>
      </c>
      <c r="N1128" s="130">
        <v>126931.09</v>
      </c>
      <c r="O1128" s="3">
        <v>212.13421666666667</v>
      </c>
      <c r="Q1128" s="143">
        <f t="shared" si="106"/>
        <v>196.5661320592059</v>
      </c>
      <c r="R1128" s="143">
        <f t="shared" si="107"/>
        <v>-7.3387899661295108E-2</v>
      </c>
    </row>
    <row r="1129" spans="1:18" x14ac:dyDescent="0.35">
      <c r="A1129" s="8">
        <v>71394.000753582499</v>
      </c>
      <c r="B1129">
        <v>580</v>
      </c>
      <c r="C1129" s="130" t="s">
        <v>1165</v>
      </c>
      <c r="D1129" s="130">
        <v>580</v>
      </c>
      <c r="E1129" s="130" t="s">
        <v>1071</v>
      </c>
      <c r="F1129" s="149">
        <f t="shared" si="102"/>
        <v>10</v>
      </c>
      <c r="G1129" s="130" t="s">
        <v>1073</v>
      </c>
      <c r="H1129" s="130">
        <f t="shared" si="103"/>
        <v>1</v>
      </c>
      <c r="I1129" s="130" t="s">
        <v>1075</v>
      </c>
      <c r="J1129" s="130">
        <f t="shared" si="104"/>
        <v>1</v>
      </c>
      <c r="K1129" s="130" t="s">
        <v>1083</v>
      </c>
      <c r="L1129" s="130">
        <f t="shared" si="105"/>
        <v>1</v>
      </c>
      <c r="M1129" s="130">
        <v>7</v>
      </c>
      <c r="N1129" s="130">
        <v>126881.91</v>
      </c>
      <c r="O1129" s="3">
        <v>211.92106666666666</v>
      </c>
      <c r="Q1129" s="143">
        <f t="shared" si="106"/>
        <v>202.96677771837159</v>
      </c>
      <c r="R1129" s="143">
        <f t="shared" si="107"/>
        <v>-4.225294393397605E-2</v>
      </c>
    </row>
    <row r="1130" spans="1:18" x14ac:dyDescent="0.35">
      <c r="A1130" s="8">
        <v>3495.45982983364</v>
      </c>
      <c r="B1130">
        <v>580</v>
      </c>
      <c r="C1130" s="130" t="s">
        <v>1165</v>
      </c>
      <c r="D1130" s="130">
        <v>580</v>
      </c>
      <c r="E1130" s="130" t="s">
        <v>1071</v>
      </c>
      <c r="F1130" s="149">
        <f t="shared" si="102"/>
        <v>10</v>
      </c>
      <c r="G1130" s="130" t="s">
        <v>1073</v>
      </c>
      <c r="H1130" s="130">
        <f t="shared" si="103"/>
        <v>1</v>
      </c>
      <c r="I1130" s="130" t="s">
        <v>1075</v>
      </c>
      <c r="J1130" s="130">
        <f t="shared" si="104"/>
        <v>1</v>
      </c>
      <c r="K1130" s="130" t="s">
        <v>1084</v>
      </c>
      <c r="L1130" s="130">
        <f t="shared" si="105"/>
        <v>0</v>
      </c>
      <c r="M1130" s="130">
        <v>7</v>
      </c>
      <c r="N1130" s="130">
        <v>93141.9</v>
      </c>
      <c r="O1130" s="3">
        <v>155.3605</v>
      </c>
      <c r="Q1130" s="143">
        <f t="shared" si="106"/>
        <v>143.9515683245925</v>
      </c>
      <c r="R1130" s="143">
        <f t="shared" si="107"/>
        <v>-7.34352147129258E-2</v>
      </c>
    </row>
    <row r="1131" spans="1:18" x14ac:dyDescent="0.35">
      <c r="A1131" s="8">
        <v>14172.2970393051</v>
      </c>
      <c r="B1131">
        <v>580</v>
      </c>
      <c r="C1131" s="130" t="s">
        <v>1165</v>
      </c>
      <c r="D1131" s="130">
        <v>580</v>
      </c>
      <c r="E1131" s="130" t="s">
        <v>1071</v>
      </c>
      <c r="F1131" s="149">
        <f t="shared" si="102"/>
        <v>10</v>
      </c>
      <c r="G1131" s="130" t="s">
        <v>1073</v>
      </c>
      <c r="H1131" s="130">
        <f t="shared" si="103"/>
        <v>1</v>
      </c>
      <c r="I1131" s="130" t="s">
        <v>1075</v>
      </c>
      <c r="J1131" s="130">
        <f t="shared" si="104"/>
        <v>1</v>
      </c>
      <c r="K1131" s="130" t="s">
        <v>1084</v>
      </c>
      <c r="L1131" s="130">
        <f t="shared" si="105"/>
        <v>0</v>
      </c>
      <c r="M1131" s="130">
        <v>7</v>
      </c>
      <c r="N1131" s="130">
        <v>97749.26</v>
      </c>
      <c r="O1131" s="3">
        <v>163.27581666666669</v>
      </c>
      <c r="Q1131" s="143">
        <f t="shared" si="106"/>
        <v>152.66386748752123</v>
      </c>
      <c r="R1131" s="143">
        <f t="shared" si="107"/>
        <v>-6.4994004597815791E-2</v>
      </c>
    </row>
    <row r="1132" spans="1:18" x14ac:dyDescent="0.35">
      <c r="A1132" s="8">
        <v>23954.0527728093</v>
      </c>
      <c r="B1132">
        <v>580</v>
      </c>
      <c r="C1132" s="130" t="s">
        <v>1165</v>
      </c>
      <c r="D1132" s="130">
        <v>580</v>
      </c>
      <c r="E1132" s="130" t="s">
        <v>1071</v>
      </c>
      <c r="F1132" s="149">
        <f t="shared" si="102"/>
        <v>10</v>
      </c>
      <c r="G1132" s="130" t="s">
        <v>1073</v>
      </c>
      <c r="H1132" s="130">
        <f t="shared" si="103"/>
        <v>1</v>
      </c>
      <c r="I1132" s="130" t="s">
        <v>1075</v>
      </c>
      <c r="J1132" s="130">
        <f t="shared" si="104"/>
        <v>1</v>
      </c>
      <c r="K1132" s="130" t="s">
        <v>1084</v>
      </c>
      <c r="L1132" s="130">
        <f t="shared" si="105"/>
        <v>0</v>
      </c>
      <c r="M1132" s="130">
        <v>7</v>
      </c>
      <c r="N1132" s="130">
        <v>102044.81</v>
      </c>
      <c r="O1132" s="3">
        <v>170.40488333333332</v>
      </c>
      <c r="Q1132" s="143">
        <f t="shared" si="106"/>
        <v>160.64578016606066</v>
      </c>
      <c r="R1132" s="143">
        <f t="shared" si="107"/>
        <v>-5.7270090952632025E-2</v>
      </c>
    </row>
    <row r="1133" spans="1:18" x14ac:dyDescent="0.35">
      <c r="A1133" s="8">
        <v>31081.371963744201</v>
      </c>
      <c r="B1133">
        <v>580</v>
      </c>
      <c r="C1133" s="130" t="s">
        <v>1165</v>
      </c>
      <c r="D1133" s="130">
        <v>580</v>
      </c>
      <c r="E1133" s="130" t="s">
        <v>1071</v>
      </c>
      <c r="F1133" s="149">
        <f t="shared" si="102"/>
        <v>10</v>
      </c>
      <c r="G1133" s="130" t="s">
        <v>1073</v>
      </c>
      <c r="H1133" s="130">
        <f t="shared" si="103"/>
        <v>1</v>
      </c>
      <c r="I1133" s="130" t="s">
        <v>1075</v>
      </c>
      <c r="J1133" s="130">
        <f t="shared" si="104"/>
        <v>1</v>
      </c>
      <c r="K1133" s="130" t="s">
        <v>1084</v>
      </c>
      <c r="L1133" s="130">
        <f t="shared" si="105"/>
        <v>0</v>
      </c>
      <c r="M1133" s="130">
        <v>7</v>
      </c>
      <c r="N1133" s="130">
        <v>111337.49</v>
      </c>
      <c r="O1133" s="3">
        <v>186.37264999999999</v>
      </c>
      <c r="Q1133" s="143">
        <f t="shared" si="106"/>
        <v>166.46167262586354</v>
      </c>
      <c r="R1133" s="143">
        <f t="shared" si="107"/>
        <v>-0.10683422365962203</v>
      </c>
    </row>
    <row r="1134" spans="1:18" x14ac:dyDescent="0.35">
      <c r="A1134" s="8">
        <v>45016.2336447989</v>
      </c>
      <c r="B1134">
        <v>580</v>
      </c>
      <c r="C1134" s="130" t="s">
        <v>1165</v>
      </c>
      <c r="D1134" s="130">
        <v>580</v>
      </c>
      <c r="E1134" s="130" t="s">
        <v>1071</v>
      </c>
      <c r="F1134" s="149">
        <f t="shared" si="102"/>
        <v>10</v>
      </c>
      <c r="G1134" s="130" t="s">
        <v>1073</v>
      </c>
      <c r="H1134" s="130">
        <f t="shared" si="103"/>
        <v>1</v>
      </c>
      <c r="I1134" s="130" t="s">
        <v>1075</v>
      </c>
      <c r="J1134" s="130">
        <f t="shared" si="104"/>
        <v>1</v>
      </c>
      <c r="K1134" s="130" t="s">
        <v>1084</v>
      </c>
      <c r="L1134" s="130">
        <f t="shared" si="105"/>
        <v>0</v>
      </c>
      <c r="M1134" s="130">
        <v>7</v>
      </c>
      <c r="N1134" s="130">
        <v>111039.53</v>
      </c>
      <c r="O1134" s="3">
        <v>185.72108333333333</v>
      </c>
      <c r="Q1134" s="143">
        <f t="shared" si="106"/>
        <v>177.83251975760416</v>
      </c>
      <c r="R1134" s="143">
        <f t="shared" si="107"/>
        <v>-4.247532608654192E-2</v>
      </c>
    </row>
    <row r="1135" spans="1:18" x14ac:dyDescent="0.35">
      <c r="A1135" s="8">
        <v>54061.366139626101</v>
      </c>
      <c r="B1135">
        <v>580</v>
      </c>
      <c r="C1135" s="130" t="s">
        <v>1165</v>
      </c>
      <c r="D1135" s="130">
        <v>580</v>
      </c>
      <c r="E1135" s="130" t="s">
        <v>1071</v>
      </c>
      <c r="F1135" s="149">
        <f t="shared" si="102"/>
        <v>10</v>
      </c>
      <c r="G1135" s="130" t="s">
        <v>1073</v>
      </c>
      <c r="H1135" s="130">
        <f t="shared" si="103"/>
        <v>1</v>
      </c>
      <c r="I1135" s="130" t="s">
        <v>1075</v>
      </c>
      <c r="J1135" s="130">
        <f t="shared" si="104"/>
        <v>1</v>
      </c>
      <c r="K1135" s="130" t="s">
        <v>1084</v>
      </c>
      <c r="L1135" s="130">
        <f t="shared" si="105"/>
        <v>0</v>
      </c>
      <c r="M1135" s="130">
        <v>7</v>
      </c>
      <c r="N1135" s="130">
        <v>115562.79</v>
      </c>
      <c r="O1135" s="3">
        <v>193.18463333333332</v>
      </c>
      <c r="Q1135" s="143">
        <f t="shared" si="106"/>
        <v>185.21334787338316</v>
      </c>
      <c r="R1135" s="143">
        <f t="shared" si="107"/>
        <v>-4.1262523433714282E-2</v>
      </c>
    </row>
    <row r="1136" spans="1:18" x14ac:dyDescent="0.35">
      <c r="A1136" s="8">
        <v>63550.072249703</v>
      </c>
      <c r="B1136">
        <v>580</v>
      </c>
      <c r="C1136" s="130" t="s">
        <v>1165</v>
      </c>
      <c r="D1136" s="130">
        <v>580</v>
      </c>
      <c r="E1136" s="130" t="s">
        <v>1071</v>
      </c>
      <c r="F1136" s="149">
        <f t="shared" si="102"/>
        <v>10</v>
      </c>
      <c r="G1136" s="130" t="s">
        <v>1073</v>
      </c>
      <c r="H1136" s="130">
        <f t="shared" si="103"/>
        <v>1</v>
      </c>
      <c r="I1136" s="130" t="s">
        <v>1075</v>
      </c>
      <c r="J1136" s="130">
        <f t="shared" si="104"/>
        <v>1</v>
      </c>
      <c r="K1136" s="130" t="s">
        <v>1084</v>
      </c>
      <c r="L1136" s="130">
        <f t="shared" si="105"/>
        <v>0</v>
      </c>
      <c r="M1136" s="130">
        <v>7</v>
      </c>
      <c r="N1136" s="130">
        <v>122512.92</v>
      </c>
      <c r="O1136" s="3">
        <v>204.8897</v>
      </c>
      <c r="Q1136" s="143">
        <f t="shared" si="106"/>
        <v>192.95613205920591</v>
      </c>
      <c r="R1136" s="143">
        <f t="shared" si="107"/>
        <v>-5.8243864580767579E-2</v>
      </c>
    </row>
    <row r="1137" spans="1:18" x14ac:dyDescent="0.35">
      <c r="A1137" s="8">
        <v>71394.000753582499</v>
      </c>
      <c r="B1137">
        <v>580</v>
      </c>
      <c r="C1137" s="130" t="s">
        <v>1165</v>
      </c>
      <c r="D1137" s="130">
        <v>580</v>
      </c>
      <c r="E1137" s="130" t="s">
        <v>1071</v>
      </c>
      <c r="F1137" s="149">
        <f t="shared" si="102"/>
        <v>10</v>
      </c>
      <c r="G1137" s="130" t="s">
        <v>1073</v>
      </c>
      <c r="H1137" s="130">
        <f t="shared" si="103"/>
        <v>1</v>
      </c>
      <c r="I1137" s="130" t="s">
        <v>1075</v>
      </c>
      <c r="J1137" s="130">
        <f t="shared" si="104"/>
        <v>1</v>
      </c>
      <c r="K1137" s="130" t="s">
        <v>1084</v>
      </c>
      <c r="L1137" s="130">
        <f t="shared" si="105"/>
        <v>0</v>
      </c>
      <c r="M1137" s="130">
        <v>7</v>
      </c>
      <c r="N1137" s="130">
        <v>121493.18</v>
      </c>
      <c r="O1137" s="3">
        <v>203.00923333333333</v>
      </c>
      <c r="Q1137" s="143">
        <f t="shared" si="106"/>
        <v>199.35677771837157</v>
      </c>
      <c r="R1137" s="143">
        <f t="shared" si="107"/>
        <v>-1.7991573855976051E-2</v>
      </c>
    </row>
    <row r="1138" spans="1:18" x14ac:dyDescent="0.35">
      <c r="A1138" s="8">
        <v>3495.45982983364</v>
      </c>
      <c r="B1138">
        <v>580</v>
      </c>
      <c r="C1138" s="130" t="s">
        <v>1165</v>
      </c>
      <c r="D1138" s="130">
        <v>580</v>
      </c>
      <c r="E1138" s="130" t="s">
        <v>1071</v>
      </c>
      <c r="F1138" s="149">
        <f t="shared" si="102"/>
        <v>10</v>
      </c>
      <c r="G1138" s="130" t="s">
        <v>1073</v>
      </c>
      <c r="H1138" s="130">
        <f t="shared" si="103"/>
        <v>1</v>
      </c>
      <c r="I1138" s="130" t="s">
        <v>1075</v>
      </c>
      <c r="J1138" s="130">
        <f t="shared" si="104"/>
        <v>1</v>
      </c>
      <c r="K1138" s="130" t="s">
        <v>1083</v>
      </c>
      <c r="L1138" s="130">
        <f t="shared" si="105"/>
        <v>1</v>
      </c>
      <c r="M1138" s="130">
        <v>7</v>
      </c>
      <c r="N1138" s="130">
        <v>93538.12</v>
      </c>
      <c r="O1138" s="3">
        <v>155.89134999999999</v>
      </c>
      <c r="Q1138" s="143">
        <f t="shared" si="106"/>
        <v>147.56156832459249</v>
      </c>
      <c r="R1138" s="143">
        <f t="shared" si="107"/>
        <v>-5.3433251270243676E-2</v>
      </c>
    </row>
    <row r="1139" spans="1:18" x14ac:dyDescent="0.35">
      <c r="A1139" s="8">
        <v>14172.2970393051</v>
      </c>
      <c r="B1139">
        <v>580</v>
      </c>
      <c r="C1139" s="130" t="s">
        <v>1165</v>
      </c>
      <c r="D1139" s="130">
        <v>580</v>
      </c>
      <c r="E1139" s="130" t="s">
        <v>1071</v>
      </c>
      <c r="F1139" s="149">
        <f t="shared" si="102"/>
        <v>10</v>
      </c>
      <c r="G1139" s="130" t="s">
        <v>1073</v>
      </c>
      <c r="H1139" s="130">
        <f t="shared" si="103"/>
        <v>1</v>
      </c>
      <c r="I1139" s="130" t="s">
        <v>1075</v>
      </c>
      <c r="J1139" s="130">
        <f t="shared" si="104"/>
        <v>1</v>
      </c>
      <c r="K1139" s="130" t="s">
        <v>1083</v>
      </c>
      <c r="L1139" s="130">
        <f t="shared" si="105"/>
        <v>1</v>
      </c>
      <c r="M1139" s="130">
        <v>7</v>
      </c>
      <c r="N1139" s="130">
        <v>97997.43</v>
      </c>
      <c r="O1139" s="3">
        <v>163.50321666666665</v>
      </c>
      <c r="Q1139" s="143">
        <f t="shared" si="106"/>
        <v>156.27386748752122</v>
      </c>
      <c r="R1139" s="143">
        <f t="shared" si="107"/>
        <v>-4.4215333046834671E-2</v>
      </c>
    </row>
    <row r="1140" spans="1:18" x14ac:dyDescent="0.35">
      <c r="A1140" s="8">
        <v>23954.0527728093</v>
      </c>
      <c r="B1140">
        <v>580</v>
      </c>
      <c r="C1140" s="130" t="s">
        <v>1165</v>
      </c>
      <c r="D1140" s="130">
        <v>580</v>
      </c>
      <c r="E1140" s="130" t="s">
        <v>1071</v>
      </c>
      <c r="F1140" s="149">
        <f t="shared" si="102"/>
        <v>10</v>
      </c>
      <c r="G1140" s="130" t="s">
        <v>1073</v>
      </c>
      <c r="H1140" s="130">
        <f t="shared" si="103"/>
        <v>1</v>
      </c>
      <c r="I1140" s="130" t="s">
        <v>1075</v>
      </c>
      <c r="J1140" s="130">
        <f t="shared" si="104"/>
        <v>1</v>
      </c>
      <c r="K1140" s="130" t="s">
        <v>1083</v>
      </c>
      <c r="L1140" s="130">
        <f t="shared" si="105"/>
        <v>1</v>
      </c>
      <c r="M1140" s="130">
        <v>7</v>
      </c>
      <c r="N1140" s="130">
        <v>104037.37</v>
      </c>
      <c r="O1140" s="3">
        <v>173.59773333333334</v>
      </c>
      <c r="Q1140" s="143">
        <f t="shared" si="106"/>
        <v>164.25578016606065</v>
      </c>
      <c r="R1140" s="143">
        <f t="shared" si="107"/>
        <v>-5.3813796919426116E-2</v>
      </c>
    </row>
    <row r="1141" spans="1:18" x14ac:dyDescent="0.35">
      <c r="A1141" s="8">
        <v>31081.371963744201</v>
      </c>
      <c r="B1141">
        <v>580</v>
      </c>
      <c r="C1141" s="130" t="s">
        <v>1165</v>
      </c>
      <c r="D1141" s="130">
        <v>580</v>
      </c>
      <c r="E1141" s="130" t="s">
        <v>1071</v>
      </c>
      <c r="F1141" s="149">
        <f t="shared" si="102"/>
        <v>10</v>
      </c>
      <c r="G1141" s="130" t="s">
        <v>1073</v>
      </c>
      <c r="H1141" s="130">
        <f t="shared" si="103"/>
        <v>1</v>
      </c>
      <c r="I1141" s="130" t="s">
        <v>1075</v>
      </c>
      <c r="J1141" s="130">
        <f t="shared" si="104"/>
        <v>1</v>
      </c>
      <c r="K1141" s="130" t="s">
        <v>1083</v>
      </c>
      <c r="L1141" s="130">
        <f t="shared" si="105"/>
        <v>1</v>
      </c>
      <c r="M1141" s="130">
        <v>7</v>
      </c>
      <c r="N1141" s="130">
        <v>113265.83</v>
      </c>
      <c r="O1141" s="3">
        <v>189.37123333333335</v>
      </c>
      <c r="Q1141" s="143">
        <f t="shared" si="106"/>
        <v>170.07167262586353</v>
      </c>
      <c r="R1141" s="143">
        <f t="shared" si="107"/>
        <v>-0.10191389878893864</v>
      </c>
    </row>
    <row r="1142" spans="1:18" x14ac:dyDescent="0.35">
      <c r="A1142" s="8">
        <v>45016.2336447989</v>
      </c>
      <c r="B1142">
        <v>580</v>
      </c>
      <c r="C1142" s="130" t="s">
        <v>1165</v>
      </c>
      <c r="D1142" s="130">
        <v>580</v>
      </c>
      <c r="E1142" s="130" t="s">
        <v>1071</v>
      </c>
      <c r="F1142" s="149">
        <f t="shared" si="102"/>
        <v>10</v>
      </c>
      <c r="G1142" s="130" t="s">
        <v>1073</v>
      </c>
      <c r="H1142" s="130">
        <f t="shared" si="103"/>
        <v>1</v>
      </c>
      <c r="I1142" s="130" t="s">
        <v>1075</v>
      </c>
      <c r="J1142" s="130">
        <f t="shared" si="104"/>
        <v>1</v>
      </c>
      <c r="K1142" s="130" t="s">
        <v>1083</v>
      </c>
      <c r="L1142" s="130">
        <f t="shared" si="105"/>
        <v>1</v>
      </c>
      <c r="M1142" s="130">
        <v>7</v>
      </c>
      <c r="N1142" s="130">
        <v>112770.08</v>
      </c>
      <c r="O1142" s="3">
        <v>188.39824999999999</v>
      </c>
      <c r="Q1142" s="143">
        <f t="shared" si="106"/>
        <v>181.44251975760415</v>
      </c>
      <c r="R1142" s="143">
        <f t="shared" si="107"/>
        <v>-3.6920354846161518E-2</v>
      </c>
    </row>
    <row r="1143" spans="1:18" x14ac:dyDescent="0.35">
      <c r="A1143" s="8">
        <v>54061.366139626101</v>
      </c>
      <c r="B1143">
        <v>580</v>
      </c>
      <c r="C1143" s="130" t="s">
        <v>1165</v>
      </c>
      <c r="D1143" s="130">
        <v>580</v>
      </c>
      <c r="E1143" s="130" t="s">
        <v>1071</v>
      </c>
      <c r="F1143" s="149">
        <f t="shared" si="102"/>
        <v>10</v>
      </c>
      <c r="G1143" s="130" t="s">
        <v>1073</v>
      </c>
      <c r="H1143" s="130">
        <f t="shared" si="103"/>
        <v>1</v>
      </c>
      <c r="I1143" s="130" t="s">
        <v>1075</v>
      </c>
      <c r="J1143" s="130">
        <f t="shared" si="104"/>
        <v>1</v>
      </c>
      <c r="K1143" s="130" t="s">
        <v>1083</v>
      </c>
      <c r="L1143" s="130">
        <f t="shared" si="105"/>
        <v>1</v>
      </c>
      <c r="M1143" s="130">
        <v>7</v>
      </c>
      <c r="N1143" s="130">
        <v>118424.56</v>
      </c>
      <c r="O1143" s="3">
        <v>197.74166666666667</v>
      </c>
      <c r="Q1143" s="143">
        <f t="shared" si="106"/>
        <v>188.82334787338314</v>
      </c>
      <c r="R1143" s="143">
        <f t="shared" si="107"/>
        <v>-4.5100857819293849E-2</v>
      </c>
    </row>
    <row r="1144" spans="1:18" x14ac:dyDescent="0.35">
      <c r="A1144" s="8">
        <v>63550.072249703</v>
      </c>
      <c r="B1144">
        <v>580</v>
      </c>
      <c r="C1144" s="130" t="s">
        <v>1165</v>
      </c>
      <c r="D1144" s="130">
        <v>580</v>
      </c>
      <c r="E1144" s="130" t="s">
        <v>1071</v>
      </c>
      <c r="F1144" s="149">
        <f t="shared" si="102"/>
        <v>10</v>
      </c>
      <c r="G1144" s="130" t="s">
        <v>1073</v>
      </c>
      <c r="H1144" s="130">
        <f t="shared" si="103"/>
        <v>1</v>
      </c>
      <c r="I1144" s="130" t="s">
        <v>1075</v>
      </c>
      <c r="J1144" s="130">
        <f t="shared" si="104"/>
        <v>1</v>
      </c>
      <c r="K1144" s="130" t="s">
        <v>1083</v>
      </c>
      <c r="L1144" s="130">
        <f t="shared" si="105"/>
        <v>1</v>
      </c>
      <c r="M1144" s="130">
        <v>7</v>
      </c>
      <c r="N1144" s="130">
        <v>126293.58</v>
      </c>
      <c r="O1144" s="3">
        <v>210.98416666666665</v>
      </c>
      <c r="Q1144" s="143">
        <f t="shared" si="106"/>
        <v>196.5661320592059</v>
      </c>
      <c r="R1144" s="143">
        <f t="shared" si="107"/>
        <v>-6.8337045548255593E-2</v>
      </c>
    </row>
    <row r="1145" spans="1:18" x14ac:dyDescent="0.35">
      <c r="A1145" s="8">
        <v>71394.000753582499</v>
      </c>
      <c r="B1145">
        <v>580</v>
      </c>
      <c r="C1145" s="130" t="s">
        <v>1165</v>
      </c>
      <c r="D1145" s="130">
        <v>580</v>
      </c>
      <c r="E1145" s="130" t="s">
        <v>1071</v>
      </c>
      <c r="F1145" s="149">
        <f t="shared" si="102"/>
        <v>10</v>
      </c>
      <c r="G1145" s="130" t="s">
        <v>1073</v>
      </c>
      <c r="H1145" s="130">
        <f t="shared" si="103"/>
        <v>1</v>
      </c>
      <c r="I1145" s="130" t="s">
        <v>1075</v>
      </c>
      <c r="J1145" s="130">
        <f t="shared" si="104"/>
        <v>1</v>
      </c>
      <c r="K1145" s="130" t="s">
        <v>1083</v>
      </c>
      <c r="L1145" s="130">
        <f t="shared" si="105"/>
        <v>1</v>
      </c>
      <c r="M1145" s="130">
        <v>7</v>
      </c>
      <c r="N1145" s="130">
        <v>126699.56</v>
      </c>
      <c r="O1145" s="3">
        <v>211.48824999999999</v>
      </c>
      <c r="Q1145" s="143">
        <f t="shared" si="106"/>
        <v>202.96677771837159</v>
      </c>
      <c r="R1145" s="143">
        <f t="shared" si="107"/>
        <v>-4.0292887579467918E-2</v>
      </c>
    </row>
    <row r="1146" spans="1:18" x14ac:dyDescent="0.35">
      <c r="A1146" s="8">
        <v>3495.45982983364</v>
      </c>
      <c r="B1146">
        <v>580</v>
      </c>
      <c r="C1146" s="130" t="s">
        <v>1165</v>
      </c>
      <c r="D1146" s="130">
        <v>580</v>
      </c>
      <c r="E1146" s="130" t="s">
        <v>1071</v>
      </c>
      <c r="F1146" s="149">
        <f t="shared" si="102"/>
        <v>10</v>
      </c>
      <c r="G1146" s="130" t="s">
        <v>1073</v>
      </c>
      <c r="H1146" s="130">
        <f t="shared" si="103"/>
        <v>1</v>
      </c>
      <c r="I1146" s="130" t="s">
        <v>1075</v>
      </c>
      <c r="J1146" s="130">
        <f t="shared" si="104"/>
        <v>1</v>
      </c>
      <c r="K1146" s="130" t="s">
        <v>1084</v>
      </c>
      <c r="L1146" s="130">
        <f t="shared" si="105"/>
        <v>0</v>
      </c>
      <c r="M1146" s="130">
        <v>7</v>
      </c>
      <c r="N1146" s="130">
        <v>92639.5</v>
      </c>
      <c r="O1146" s="3">
        <v>154.46216666666666</v>
      </c>
      <c r="Q1146" s="143">
        <f t="shared" si="106"/>
        <v>143.9515683245925</v>
      </c>
      <c r="R1146" s="143">
        <f t="shared" si="107"/>
        <v>-6.804642566458563E-2</v>
      </c>
    </row>
    <row r="1147" spans="1:18" x14ac:dyDescent="0.35">
      <c r="A1147" s="8">
        <v>14172.2970393051</v>
      </c>
      <c r="B1147">
        <v>580</v>
      </c>
      <c r="C1147" s="130" t="s">
        <v>1165</v>
      </c>
      <c r="D1147" s="130">
        <v>580</v>
      </c>
      <c r="E1147" s="130" t="s">
        <v>1071</v>
      </c>
      <c r="F1147" s="149">
        <f t="shared" si="102"/>
        <v>10</v>
      </c>
      <c r="G1147" s="130" t="s">
        <v>1073</v>
      </c>
      <c r="H1147" s="130">
        <f t="shared" si="103"/>
        <v>1</v>
      </c>
      <c r="I1147" s="130" t="s">
        <v>1075</v>
      </c>
      <c r="J1147" s="130">
        <f t="shared" si="104"/>
        <v>1</v>
      </c>
      <c r="K1147" s="130" t="s">
        <v>1084</v>
      </c>
      <c r="L1147" s="130">
        <f t="shared" si="105"/>
        <v>0</v>
      </c>
      <c r="M1147" s="130">
        <v>7</v>
      </c>
      <c r="N1147" s="130">
        <v>97307.86</v>
      </c>
      <c r="O1147" s="3">
        <v>162.43823333333333</v>
      </c>
      <c r="Q1147" s="143">
        <f t="shared" si="106"/>
        <v>152.66386748752123</v>
      </c>
      <c r="R1147" s="143">
        <f t="shared" si="107"/>
        <v>-6.0172815507999911E-2</v>
      </c>
    </row>
    <row r="1148" spans="1:18" x14ac:dyDescent="0.35">
      <c r="A1148" s="8">
        <v>23954.0527728093</v>
      </c>
      <c r="B1148">
        <v>580</v>
      </c>
      <c r="C1148" s="130" t="s">
        <v>1165</v>
      </c>
      <c r="D1148" s="130">
        <v>580</v>
      </c>
      <c r="E1148" s="130" t="s">
        <v>1071</v>
      </c>
      <c r="F1148" s="149">
        <f t="shared" si="102"/>
        <v>10</v>
      </c>
      <c r="G1148" s="130" t="s">
        <v>1073</v>
      </c>
      <c r="H1148" s="130">
        <f t="shared" si="103"/>
        <v>1</v>
      </c>
      <c r="I1148" s="130" t="s">
        <v>1075</v>
      </c>
      <c r="J1148" s="130">
        <f t="shared" si="104"/>
        <v>1</v>
      </c>
      <c r="K1148" s="130" t="s">
        <v>1084</v>
      </c>
      <c r="L1148" s="130">
        <f t="shared" si="105"/>
        <v>0</v>
      </c>
      <c r="M1148" s="130">
        <v>7</v>
      </c>
      <c r="N1148" s="130">
        <v>101672.41</v>
      </c>
      <c r="O1148" s="3">
        <v>169.70681666666667</v>
      </c>
      <c r="Q1148" s="143">
        <f t="shared" si="106"/>
        <v>160.64578016606066</v>
      </c>
      <c r="R1148" s="143">
        <f t="shared" si="107"/>
        <v>-5.3392295480996776E-2</v>
      </c>
    </row>
    <row r="1149" spans="1:18" x14ac:dyDescent="0.35">
      <c r="A1149" s="8">
        <v>31081.371963744201</v>
      </c>
      <c r="B1149">
        <v>580</v>
      </c>
      <c r="C1149" s="130" t="s">
        <v>1165</v>
      </c>
      <c r="D1149" s="130">
        <v>580</v>
      </c>
      <c r="E1149" s="130" t="s">
        <v>1071</v>
      </c>
      <c r="F1149" s="149">
        <f t="shared" si="102"/>
        <v>10</v>
      </c>
      <c r="G1149" s="130" t="s">
        <v>1073</v>
      </c>
      <c r="H1149" s="130">
        <f t="shared" si="103"/>
        <v>1</v>
      </c>
      <c r="I1149" s="130" t="s">
        <v>1075</v>
      </c>
      <c r="J1149" s="130">
        <f t="shared" si="104"/>
        <v>1</v>
      </c>
      <c r="K1149" s="130" t="s">
        <v>1084</v>
      </c>
      <c r="L1149" s="130">
        <f t="shared" si="105"/>
        <v>0</v>
      </c>
      <c r="M1149" s="130">
        <v>7</v>
      </c>
      <c r="N1149" s="130">
        <v>110418.07</v>
      </c>
      <c r="O1149" s="3">
        <v>184.62836666666666</v>
      </c>
      <c r="Q1149" s="143">
        <f t="shared" si="106"/>
        <v>166.46167262586354</v>
      </c>
      <c r="R1149" s="143">
        <f t="shared" si="107"/>
        <v>-9.8396006901809385E-2</v>
      </c>
    </row>
    <row r="1150" spans="1:18" x14ac:dyDescent="0.35">
      <c r="A1150" s="8">
        <v>45016.2336447989</v>
      </c>
      <c r="B1150">
        <v>580</v>
      </c>
      <c r="C1150" s="130" t="s">
        <v>1165</v>
      </c>
      <c r="D1150" s="130">
        <v>580</v>
      </c>
      <c r="E1150" s="130" t="s">
        <v>1071</v>
      </c>
      <c r="F1150" s="149">
        <f t="shared" si="102"/>
        <v>10</v>
      </c>
      <c r="G1150" s="130" t="s">
        <v>1073</v>
      </c>
      <c r="H1150" s="130">
        <f t="shared" si="103"/>
        <v>1</v>
      </c>
      <c r="I1150" s="130" t="s">
        <v>1075</v>
      </c>
      <c r="J1150" s="130">
        <f t="shared" si="104"/>
        <v>1</v>
      </c>
      <c r="K1150" s="130" t="s">
        <v>1084</v>
      </c>
      <c r="L1150" s="130">
        <f t="shared" si="105"/>
        <v>0</v>
      </c>
      <c r="M1150" s="130">
        <v>7</v>
      </c>
      <c r="N1150" s="130">
        <v>110252.39</v>
      </c>
      <c r="O1150" s="3">
        <v>184.19703333333334</v>
      </c>
      <c r="Q1150" s="143">
        <f t="shared" si="106"/>
        <v>177.83251975760416</v>
      </c>
      <c r="R1150" s="143">
        <f t="shared" si="107"/>
        <v>-3.4552747460441458E-2</v>
      </c>
    </row>
    <row r="1151" spans="1:18" x14ac:dyDescent="0.35">
      <c r="A1151" s="8">
        <v>54061.366139626101</v>
      </c>
      <c r="B1151">
        <v>580</v>
      </c>
      <c r="C1151" s="130" t="s">
        <v>1165</v>
      </c>
      <c r="D1151" s="130">
        <v>580</v>
      </c>
      <c r="E1151" s="130" t="s">
        <v>1071</v>
      </c>
      <c r="F1151" s="149">
        <f t="shared" si="102"/>
        <v>10</v>
      </c>
      <c r="G1151" s="130" t="s">
        <v>1073</v>
      </c>
      <c r="H1151" s="130">
        <f t="shared" si="103"/>
        <v>1</v>
      </c>
      <c r="I1151" s="130" t="s">
        <v>1075</v>
      </c>
      <c r="J1151" s="130">
        <f t="shared" si="104"/>
        <v>1</v>
      </c>
      <c r="K1151" s="130" t="s">
        <v>1084</v>
      </c>
      <c r="L1151" s="130">
        <f t="shared" si="105"/>
        <v>0</v>
      </c>
      <c r="M1151" s="130">
        <v>7</v>
      </c>
      <c r="N1151" s="130">
        <v>114562.04</v>
      </c>
      <c r="O1151" s="3">
        <v>191.27775</v>
      </c>
      <c r="Q1151" s="143">
        <f t="shared" si="106"/>
        <v>185.21334787338316</v>
      </c>
      <c r="R1151" s="143">
        <f t="shared" si="107"/>
        <v>-3.170469187669156E-2</v>
      </c>
    </row>
    <row r="1152" spans="1:18" x14ac:dyDescent="0.35">
      <c r="A1152" s="8">
        <v>63550.072249703</v>
      </c>
      <c r="B1152">
        <v>580</v>
      </c>
      <c r="C1152" s="130" t="s">
        <v>1165</v>
      </c>
      <c r="D1152" s="130">
        <v>580</v>
      </c>
      <c r="E1152" s="130" t="s">
        <v>1071</v>
      </c>
      <c r="F1152" s="149">
        <f t="shared" si="102"/>
        <v>10</v>
      </c>
      <c r="G1152" s="130" t="s">
        <v>1073</v>
      </c>
      <c r="H1152" s="130">
        <f t="shared" si="103"/>
        <v>1</v>
      </c>
      <c r="I1152" s="130" t="s">
        <v>1075</v>
      </c>
      <c r="J1152" s="130">
        <f t="shared" si="104"/>
        <v>1</v>
      </c>
      <c r="K1152" s="130" t="s">
        <v>1084</v>
      </c>
      <c r="L1152" s="130">
        <f t="shared" si="105"/>
        <v>0</v>
      </c>
      <c r="M1152" s="130">
        <v>7</v>
      </c>
      <c r="N1152" s="130">
        <v>121332.19</v>
      </c>
      <c r="O1152" s="3">
        <v>202.68806666666666</v>
      </c>
      <c r="Q1152" s="143">
        <f t="shared" si="106"/>
        <v>192.95613205920591</v>
      </c>
      <c r="R1152" s="143">
        <f t="shared" si="107"/>
        <v>-4.8014344245857932E-2</v>
      </c>
    </row>
    <row r="1153" spans="1:18" x14ac:dyDescent="0.35">
      <c r="A1153" s="8">
        <v>71394.000753582499</v>
      </c>
      <c r="B1153">
        <v>580</v>
      </c>
      <c r="C1153" s="130" t="s">
        <v>1165</v>
      </c>
      <c r="D1153" s="130">
        <v>580</v>
      </c>
      <c r="E1153" s="130" t="s">
        <v>1071</v>
      </c>
      <c r="F1153" s="149">
        <f t="shared" si="102"/>
        <v>10</v>
      </c>
      <c r="G1153" s="130" t="s">
        <v>1073</v>
      </c>
      <c r="H1153" s="130">
        <f t="shared" si="103"/>
        <v>1</v>
      </c>
      <c r="I1153" s="130" t="s">
        <v>1075</v>
      </c>
      <c r="J1153" s="130">
        <f t="shared" si="104"/>
        <v>1</v>
      </c>
      <c r="K1153" s="130" t="s">
        <v>1084</v>
      </c>
      <c r="L1153" s="130">
        <f t="shared" si="105"/>
        <v>0</v>
      </c>
      <c r="M1153" s="130">
        <v>7</v>
      </c>
      <c r="N1153" s="130">
        <v>120919.62</v>
      </c>
      <c r="O1153" s="3">
        <v>201.81168333333332</v>
      </c>
      <c r="Q1153" s="143">
        <f t="shared" si="106"/>
        <v>199.35677771837157</v>
      </c>
      <c r="R1153" s="143">
        <f t="shared" si="107"/>
        <v>-1.21643384288459E-2</v>
      </c>
    </row>
    <row r="1154" spans="1:18" x14ac:dyDescent="0.35">
      <c r="A1154" s="8">
        <v>3495.45982983364</v>
      </c>
      <c r="B1154">
        <v>580</v>
      </c>
      <c r="C1154" s="130" t="s">
        <v>1165</v>
      </c>
      <c r="D1154" s="130">
        <v>580</v>
      </c>
      <c r="E1154" s="130" t="s">
        <v>1071</v>
      </c>
      <c r="F1154" s="149">
        <f t="shared" si="102"/>
        <v>10</v>
      </c>
      <c r="G1154" s="130" t="s">
        <v>1073</v>
      </c>
      <c r="H1154" s="130">
        <f t="shared" si="103"/>
        <v>1</v>
      </c>
      <c r="I1154" s="130" t="s">
        <v>1076</v>
      </c>
      <c r="J1154" s="130">
        <f t="shared" si="104"/>
        <v>2</v>
      </c>
      <c r="K1154" s="130" t="s">
        <v>1083</v>
      </c>
      <c r="L1154" s="130">
        <f t="shared" si="105"/>
        <v>1</v>
      </c>
      <c r="M1154" s="130">
        <v>7</v>
      </c>
      <c r="N1154" s="130">
        <v>92035.3</v>
      </c>
      <c r="O1154" s="3">
        <v>152.32408333333333</v>
      </c>
      <c r="Q1154" s="143">
        <f t="shared" si="106"/>
        <v>142.77656832459252</v>
      </c>
      <c r="R1154" s="143">
        <f t="shared" si="107"/>
        <v>-6.2678959228317344E-2</v>
      </c>
    </row>
    <row r="1155" spans="1:18" x14ac:dyDescent="0.35">
      <c r="A1155" s="8">
        <v>14172.2970393051</v>
      </c>
      <c r="B1155">
        <v>580</v>
      </c>
      <c r="C1155" s="130" t="s">
        <v>1165</v>
      </c>
      <c r="D1155" s="130">
        <v>580</v>
      </c>
      <c r="E1155" s="130" t="s">
        <v>1071</v>
      </c>
      <c r="F1155" s="149">
        <f t="shared" ref="F1155:F1218" si="108">IF(E1155="LI01",10,23.84)</f>
        <v>10</v>
      </c>
      <c r="G1155" s="130" t="s">
        <v>1073</v>
      </c>
      <c r="H1155" s="130">
        <f t="shared" ref="H1155:H1218" si="109">IF(G1155="ENT01",1,2)</f>
        <v>1</v>
      </c>
      <c r="I1155" s="130" t="s">
        <v>1076</v>
      </c>
      <c r="J1155" s="130">
        <f t="shared" ref="J1155:J1218" si="110">IF(I1155="ENV01",1,2)</f>
        <v>2</v>
      </c>
      <c r="K1155" s="130" t="s">
        <v>1083</v>
      </c>
      <c r="L1155" s="130">
        <f t="shared" ref="L1155:L1218" si="111">IF(K1155="ZVDF01",1,0)</f>
        <v>1</v>
      </c>
      <c r="M1155" s="130">
        <v>7</v>
      </c>
      <c r="N1155" s="130">
        <v>95312.61</v>
      </c>
      <c r="O1155" s="3">
        <v>157.42988333333332</v>
      </c>
      <c r="Q1155" s="143">
        <f t="shared" ref="Q1155:Q1218" si="112">IF(C1155="Splitao",((43.828+A1155*0.000816+F1155*0.605+H1155*-5.235+J1155*-4.785+L1155*3.61+3.146*F1155+9.07+54.73)*B1155+M1155*(494.524+B1155*0.00184))/B1155,(((25.4755+A1155*0.00031+F1155*0.2864+H1155*-0.5815+J1155*-1.7506+L1155*0.77039)+3.25*F1155+9.07+54.73)*B1155+M1155*(498.3118+A1155*0.001326))/B1155)</f>
        <v>151.48886748752119</v>
      </c>
      <c r="R1155" s="143">
        <f t="shared" ref="R1155:R1218" si="113">Q1155/O1155-1</f>
        <v>-3.7737535720794191E-2</v>
      </c>
    </row>
    <row r="1156" spans="1:18" x14ac:dyDescent="0.35">
      <c r="A1156" s="8">
        <v>23954.0527728093</v>
      </c>
      <c r="B1156">
        <v>580</v>
      </c>
      <c r="C1156" s="130" t="s">
        <v>1165</v>
      </c>
      <c r="D1156" s="130">
        <v>580</v>
      </c>
      <c r="E1156" s="130" t="s">
        <v>1071</v>
      </c>
      <c r="F1156" s="149">
        <f t="shared" si="108"/>
        <v>10</v>
      </c>
      <c r="G1156" s="130" t="s">
        <v>1073</v>
      </c>
      <c r="H1156" s="130">
        <f t="shared" si="109"/>
        <v>1</v>
      </c>
      <c r="I1156" s="130" t="s">
        <v>1076</v>
      </c>
      <c r="J1156" s="130">
        <f t="shared" si="110"/>
        <v>2</v>
      </c>
      <c r="K1156" s="130" t="s">
        <v>1083</v>
      </c>
      <c r="L1156" s="130">
        <f t="shared" si="111"/>
        <v>1</v>
      </c>
      <c r="M1156" s="130">
        <v>7</v>
      </c>
      <c r="N1156" s="130">
        <v>100410.89</v>
      </c>
      <c r="O1156" s="3">
        <v>165.58343333333332</v>
      </c>
      <c r="Q1156" s="143">
        <f t="shared" si="112"/>
        <v>159.47078016606065</v>
      </c>
      <c r="R1156" s="143">
        <f t="shared" si="113"/>
        <v>-3.6915849878335294E-2</v>
      </c>
    </row>
    <row r="1157" spans="1:18" x14ac:dyDescent="0.35">
      <c r="A1157" s="8">
        <v>31081.371963744201</v>
      </c>
      <c r="B1157">
        <v>580</v>
      </c>
      <c r="C1157" s="130" t="s">
        <v>1165</v>
      </c>
      <c r="D1157" s="130">
        <v>580</v>
      </c>
      <c r="E1157" s="130" t="s">
        <v>1071</v>
      </c>
      <c r="F1157" s="149">
        <f t="shared" si="108"/>
        <v>10</v>
      </c>
      <c r="G1157" s="130" t="s">
        <v>1073</v>
      </c>
      <c r="H1157" s="130">
        <f t="shared" si="109"/>
        <v>1</v>
      </c>
      <c r="I1157" s="130" t="s">
        <v>1076</v>
      </c>
      <c r="J1157" s="130">
        <f t="shared" si="110"/>
        <v>2</v>
      </c>
      <c r="K1157" s="130" t="s">
        <v>1083</v>
      </c>
      <c r="L1157" s="130">
        <f t="shared" si="111"/>
        <v>1</v>
      </c>
      <c r="M1157" s="130">
        <v>7</v>
      </c>
      <c r="N1157" s="130">
        <v>108287.61</v>
      </c>
      <c r="O1157" s="3">
        <v>178.64241666666666</v>
      </c>
      <c r="Q1157" s="143">
        <f t="shared" si="112"/>
        <v>165.2866726258635</v>
      </c>
      <c r="R1157" s="143">
        <f t="shared" si="113"/>
        <v>-7.4762446064105648E-2</v>
      </c>
    </row>
    <row r="1158" spans="1:18" x14ac:dyDescent="0.35">
      <c r="A1158" s="8">
        <v>45016.2336447989</v>
      </c>
      <c r="B1158">
        <v>580</v>
      </c>
      <c r="C1158" s="130" t="s">
        <v>1165</v>
      </c>
      <c r="D1158" s="130">
        <v>580</v>
      </c>
      <c r="E1158" s="130" t="s">
        <v>1071</v>
      </c>
      <c r="F1158" s="149">
        <f t="shared" si="108"/>
        <v>10</v>
      </c>
      <c r="G1158" s="130" t="s">
        <v>1073</v>
      </c>
      <c r="H1158" s="130">
        <f t="shared" si="109"/>
        <v>1</v>
      </c>
      <c r="I1158" s="130" t="s">
        <v>1076</v>
      </c>
      <c r="J1158" s="130">
        <f t="shared" si="110"/>
        <v>2</v>
      </c>
      <c r="K1158" s="130" t="s">
        <v>1083</v>
      </c>
      <c r="L1158" s="130">
        <f t="shared" si="111"/>
        <v>1</v>
      </c>
      <c r="M1158" s="130">
        <v>7</v>
      </c>
      <c r="N1158" s="130">
        <v>108018.16</v>
      </c>
      <c r="O1158" s="3">
        <v>178.24598333333333</v>
      </c>
      <c r="Q1158" s="143">
        <f t="shared" si="112"/>
        <v>176.65751975760415</v>
      </c>
      <c r="R1158" s="143">
        <f t="shared" si="113"/>
        <v>-8.9116374238774609E-3</v>
      </c>
    </row>
    <row r="1159" spans="1:18" x14ac:dyDescent="0.35">
      <c r="A1159" s="8">
        <v>54061.366139626101</v>
      </c>
      <c r="B1159">
        <v>580</v>
      </c>
      <c r="C1159" s="130" t="s">
        <v>1165</v>
      </c>
      <c r="D1159" s="130">
        <v>580</v>
      </c>
      <c r="E1159" s="130" t="s">
        <v>1071</v>
      </c>
      <c r="F1159" s="149">
        <f t="shared" si="108"/>
        <v>10</v>
      </c>
      <c r="G1159" s="130" t="s">
        <v>1073</v>
      </c>
      <c r="H1159" s="130">
        <f t="shared" si="109"/>
        <v>1</v>
      </c>
      <c r="I1159" s="130" t="s">
        <v>1076</v>
      </c>
      <c r="J1159" s="130">
        <f t="shared" si="110"/>
        <v>2</v>
      </c>
      <c r="K1159" s="130" t="s">
        <v>1083</v>
      </c>
      <c r="L1159" s="130">
        <f t="shared" si="111"/>
        <v>1</v>
      </c>
      <c r="M1159" s="130">
        <v>7</v>
      </c>
      <c r="N1159" s="130">
        <v>112663.03</v>
      </c>
      <c r="O1159" s="3">
        <v>185.57528333333332</v>
      </c>
      <c r="Q1159" s="143">
        <f t="shared" si="112"/>
        <v>184.03834787338315</v>
      </c>
      <c r="R1159" s="143">
        <f t="shared" si="113"/>
        <v>-8.2820051913352621E-3</v>
      </c>
    </row>
    <row r="1160" spans="1:18" x14ac:dyDescent="0.35">
      <c r="A1160" s="8">
        <v>63550.072249703</v>
      </c>
      <c r="B1160">
        <v>580</v>
      </c>
      <c r="C1160" s="130" t="s">
        <v>1165</v>
      </c>
      <c r="D1160" s="130">
        <v>580</v>
      </c>
      <c r="E1160" s="130" t="s">
        <v>1071</v>
      </c>
      <c r="F1160" s="149">
        <f t="shared" si="108"/>
        <v>10</v>
      </c>
      <c r="G1160" s="130" t="s">
        <v>1073</v>
      </c>
      <c r="H1160" s="130">
        <f t="shared" si="109"/>
        <v>1</v>
      </c>
      <c r="I1160" s="130" t="s">
        <v>1076</v>
      </c>
      <c r="J1160" s="130">
        <f t="shared" si="110"/>
        <v>2</v>
      </c>
      <c r="K1160" s="130" t="s">
        <v>1083</v>
      </c>
      <c r="L1160" s="130">
        <f t="shared" si="111"/>
        <v>1</v>
      </c>
      <c r="M1160" s="130">
        <v>7</v>
      </c>
      <c r="N1160" s="130">
        <v>118629.47</v>
      </c>
      <c r="O1160" s="3">
        <v>194.99001666666666</v>
      </c>
      <c r="Q1160" s="143">
        <f t="shared" si="112"/>
        <v>191.7811320592059</v>
      </c>
      <c r="R1160" s="143">
        <f t="shared" si="113"/>
        <v>-1.6456661024581098E-2</v>
      </c>
    </row>
    <row r="1161" spans="1:18" x14ac:dyDescent="0.35">
      <c r="A1161" s="8">
        <v>71394.000753582499</v>
      </c>
      <c r="B1161">
        <v>580</v>
      </c>
      <c r="C1161" s="130" t="s">
        <v>1165</v>
      </c>
      <c r="D1161" s="130">
        <v>580</v>
      </c>
      <c r="E1161" s="130" t="s">
        <v>1071</v>
      </c>
      <c r="F1161" s="149">
        <f t="shared" si="108"/>
        <v>10</v>
      </c>
      <c r="G1161" s="130" t="s">
        <v>1073</v>
      </c>
      <c r="H1161" s="130">
        <f t="shared" si="109"/>
        <v>1</v>
      </c>
      <c r="I1161" s="130" t="s">
        <v>1076</v>
      </c>
      <c r="J1161" s="130">
        <f t="shared" si="110"/>
        <v>2</v>
      </c>
      <c r="K1161" s="130" t="s">
        <v>1083</v>
      </c>
      <c r="L1161" s="130">
        <f t="shared" si="111"/>
        <v>1</v>
      </c>
      <c r="M1161" s="130">
        <v>7</v>
      </c>
      <c r="N1161" s="130">
        <v>119757.02</v>
      </c>
      <c r="O1161" s="3">
        <v>197.36111666666667</v>
      </c>
      <c r="Q1161" s="143">
        <f t="shared" si="112"/>
        <v>198.18177771837156</v>
      </c>
      <c r="R1161" s="143">
        <f t="shared" si="113"/>
        <v>4.1581698845520876E-3</v>
      </c>
    </row>
    <row r="1162" spans="1:18" x14ac:dyDescent="0.35">
      <c r="A1162" s="8">
        <v>3495.45982983364</v>
      </c>
      <c r="B1162">
        <v>580</v>
      </c>
      <c r="C1162" s="130" t="s">
        <v>1165</v>
      </c>
      <c r="D1162" s="130">
        <v>580</v>
      </c>
      <c r="E1162" s="130" t="s">
        <v>1071</v>
      </c>
      <c r="F1162" s="149">
        <f t="shared" si="108"/>
        <v>10</v>
      </c>
      <c r="G1162" s="130" t="s">
        <v>1073</v>
      </c>
      <c r="H1162" s="130">
        <f t="shared" si="109"/>
        <v>1</v>
      </c>
      <c r="I1162" s="130" t="s">
        <v>1076</v>
      </c>
      <c r="J1162" s="130">
        <f t="shared" si="110"/>
        <v>2</v>
      </c>
      <c r="K1162" s="130" t="s">
        <v>1084</v>
      </c>
      <c r="L1162" s="130">
        <f t="shared" si="111"/>
        <v>0</v>
      </c>
      <c r="M1162" s="130">
        <v>7</v>
      </c>
      <c r="N1162" s="130">
        <v>90970.99</v>
      </c>
      <c r="O1162" s="3">
        <v>150.22671666666668</v>
      </c>
      <c r="Q1162" s="143">
        <f t="shared" si="112"/>
        <v>139.16656832459248</v>
      </c>
      <c r="R1162" s="143">
        <f t="shared" si="113"/>
        <v>-7.3623045137937826E-2</v>
      </c>
    </row>
    <row r="1163" spans="1:18" x14ac:dyDescent="0.35">
      <c r="A1163" s="8">
        <v>14172.2970393051</v>
      </c>
      <c r="B1163">
        <v>580</v>
      </c>
      <c r="C1163" s="130" t="s">
        <v>1165</v>
      </c>
      <c r="D1163" s="130">
        <v>580</v>
      </c>
      <c r="E1163" s="130" t="s">
        <v>1071</v>
      </c>
      <c r="F1163" s="149">
        <f t="shared" si="108"/>
        <v>10</v>
      </c>
      <c r="G1163" s="130" t="s">
        <v>1073</v>
      </c>
      <c r="H1163" s="130">
        <f t="shared" si="109"/>
        <v>1</v>
      </c>
      <c r="I1163" s="130" t="s">
        <v>1076</v>
      </c>
      <c r="J1163" s="130">
        <f t="shared" si="110"/>
        <v>2</v>
      </c>
      <c r="K1163" s="130" t="s">
        <v>1084</v>
      </c>
      <c r="L1163" s="130">
        <f t="shared" si="111"/>
        <v>0</v>
      </c>
      <c r="M1163" s="130">
        <v>7</v>
      </c>
      <c r="N1163" s="130">
        <v>94907.49</v>
      </c>
      <c r="O1163" s="3">
        <v>156.79341666666667</v>
      </c>
      <c r="Q1163" s="143">
        <f t="shared" si="112"/>
        <v>147.87886748752123</v>
      </c>
      <c r="R1163" s="143">
        <f t="shared" si="113"/>
        <v>-5.6855379317980126E-2</v>
      </c>
    </row>
    <row r="1164" spans="1:18" x14ac:dyDescent="0.35">
      <c r="A1164" s="8">
        <v>23954.0527728093</v>
      </c>
      <c r="B1164">
        <v>580</v>
      </c>
      <c r="C1164" s="130" t="s">
        <v>1165</v>
      </c>
      <c r="D1164" s="130">
        <v>580</v>
      </c>
      <c r="E1164" s="130" t="s">
        <v>1071</v>
      </c>
      <c r="F1164" s="149">
        <f t="shared" si="108"/>
        <v>10</v>
      </c>
      <c r="G1164" s="130" t="s">
        <v>1073</v>
      </c>
      <c r="H1164" s="130">
        <f t="shared" si="109"/>
        <v>1</v>
      </c>
      <c r="I1164" s="130" t="s">
        <v>1076</v>
      </c>
      <c r="J1164" s="130">
        <f t="shared" si="110"/>
        <v>2</v>
      </c>
      <c r="K1164" s="130" t="s">
        <v>1084</v>
      </c>
      <c r="L1164" s="130">
        <f t="shared" si="111"/>
        <v>0</v>
      </c>
      <c r="M1164" s="130">
        <v>7</v>
      </c>
      <c r="N1164" s="130">
        <v>98481.75</v>
      </c>
      <c r="O1164" s="3">
        <v>162.41966666666667</v>
      </c>
      <c r="Q1164" s="143">
        <f t="shared" si="112"/>
        <v>155.86078016606066</v>
      </c>
      <c r="R1164" s="143">
        <f t="shared" si="113"/>
        <v>-4.0382341838361202E-2</v>
      </c>
    </row>
    <row r="1165" spans="1:18" x14ac:dyDescent="0.35">
      <c r="A1165" s="8">
        <v>31081.371963744201</v>
      </c>
      <c r="B1165">
        <v>580</v>
      </c>
      <c r="C1165" s="130" t="s">
        <v>1165</v>
      </c>
      <c r="D1165" s="130">
        <v>580</v>
      </c>
      <c r="E1165" s="130" t="s">
        <v>1071</v>
      </c>
      <c r="F1165" s="149">
        <f t="shared" si="108"/>
        <v>10</v>
      </c>
      <c r="G1165" s="130" t="s">
        <v>1073</v>
      </c>
      <c r="H1165" s="130">
        <f t="shared" si="109"/>
        <v>1</v>
      </c>
      <c r="I1165" s="130" t="s">
        <v>1076</v>
      </c>
      <c r="J1165" s="130">
        <f t="shared" si="110"/>
        <v>2</v>
      </c>
      <c r="K1165" s="130" t="s">
        <v>1084</v>
      </c>
      <c r="L1165" s="130">
        <f t="shared" si="111"/>
        <v>0</v>
      </c>
      <c r="M1165" s="130">
        <v>7</v>
      </c>
      <c r="N1165" s="130">
        <v>105969.62</v>
      </c>
      <c r="O1165" s="3">
        <v>174.86496666666665</v>
      </c>
      <c r="Q1165" s="143">
        <f t="shared" si="112"/>
        <v>161.67667262586355</v>
      </c>
      <c r="R1165" s="143">
        <f t="shared" si="113"/>
        <v>-7.5419875645777901E-2</v>
      </c>
    </row>
    <row r="1166" spans="1:18" x14ac:dyDescent="0.35">
      <c r="A1166" s="8">
        <v>45016.2336447989</v>
      </c>
      <c r="B1166">
        <v>580</v>
      </c>
      <c r="C1166" s="130" t="s">
        <v>1165</v>
      </c>
      <c r="D1166" s="130">
        <v>580</v>
      </c>
      <c r="E1166" s="130" t="s">
        <v>1071</v>
      </c>
      <c r="F1166" s="149">
        <f t="shared" si="108"/>
        <v>10</v>
      </c>
      <c r="G1166" s="130" t="s">
        <v>1073</v>
      </c>
      <c r="H1166" s="130">
        <f t="shared" si="109"/>
        <v>1</v>
      </c>
      <c r="I1166" s="130" t="s">
        <v>1076</v>
      </c>
      <c r="J1166" s="130">
        <f t="shared" si="110"/>
        <v>2</v>
      </c>
      <c r="K1166" s="130" t="s">
        <v>1084</v>
      </c>
      <c r="L1166" s="130">
        <f t="shared" si="111"/>
        <v>0</v>
      </c>
      <c r="M1166" s="130">
        <v>7</v>
      </c>
      <c r="N1166" s="130">
        <v>106112.33</v>
      </c>
      <c r="O1166" s="3">
        <v>175.11028333333334</v>
      </c>
      <c r="Q1166" s="143">
        <f t="shared" si="112"/>
        <v>173.04751975760416</v>
      </c>
      <c r="R1166" s="143">
        <f t="shared" si="113"/>
        <v>-1.1779796916909668E-2</v>
      </c>
    </row>
    <row r="1167" spans="1:18" x14ac:dyDescent="0.35">
      <c r="A1167" s="8">
        <v>54061.366139626101</v>
      </c>
      <c r="B1167">
        <v>580</v>
      </c>
      <c r="C1167" s="130" t="s">
        <v>1165</v>
      </c>
      <c r="D1167" s="130">
        <v>580</v>
      </c>
      <c r="E1167" s="130" t="s">
        <v>1071</v>
      </c>
      <c r="F1167" s="149">
        <f t="shared" si="108"/>
        <v>10</v>
      </c>
      <c r="G1167" s="130" t="s">
        <v>1073</v>
      </c>
      <c r="H1167" s="130">
        <f t="shared" si="109"/>
        <v>1</v>
      </c>
      <c r="I1167" s="130" t="s">
        <v>1076</v>
      </c>
      <c r="J1167" s="130">
        <f t="shared" si="110"/>
        <v>2</v>
      </c>
      <c r="K1167" s="130" t="s">
        <v>1084</v>
      </c>
      <c r="L1167" s="130">
        <f t="shared" si="111"/>
        <v>0</v>
      </c>
      <c r="M1167" s="130">
        <v>7</v>
      </c>
      <c r="N1167" s="130">
        <v>109604.46</v>
      </c>
      <c r="O1167" s="3">
        <v>180.55481666666665</v>
      </c>
      <c r="Q1167" s="143">
        <f t="shared" si="112"/>
        <v>180.42834787338316</v>
      </c>
      <c r="R1167" s="143">
        <f t="shared" si="113"/>
        <v>-7.0044541385438919E-4</v>
      </c>
    </row>
    <row r="1168" spans="1:18" x14ac:dyDescent="0.35">
      <c r="A1168" s="8">
        <v>63550.072249703</v>
      </c>
      <c r="B1168">
        <v>580</v>
      </c>
      <c r="C1168" s="130" t="s">
        <v>1165</v>
      </c>
      <c r="D1168" s="130">
        <v>580</v>
      </c>
      <c r="E1168" s="130" t="s">
        <v>1071</v>
      </c>
      <c r="F1168" s="149">
        <f t="shared" si="108"/>
        <v>10</v>
      </c>
      <c r="G1168" s="130" t="s">
        <v>1073</v>
      </c>
      <c r="H1168" s="130">
        <f t="shared" si="109"/>
        <v>1</v>
      </c>
      <c r="I1168" s="130" t="s">
        <v>1076</v>
      </c>
      <c r="J1168" s="130">
        <f t="shared" si="110"/>
        <v>2</v>
      </c>
      <c r="K1168" s="130" t="s">
        <v>1084</v>
      </c>
      <c r="L1168" s="130">
        <f t="shared" si="111"/>
        <v>0</v>
      </c>
      <c r="M1168" s="130">
        <v>7</v>
      </c>
      <c r="N1168" s="130">
        <v>114732.81</v>
      </c>
      <c r="O1168" s="3">
        <v>188.60706666666667</v>
      </c>
      <c r="Q1168" s="143">
        <f t="shared" si="112"/>
        <v>188.17113205920592</v>
      </c>
      <c r="R1168" s="143">
        <f t="shared" si="113"/>
        <v>-2.3113376140417863E-3</v>
      </c>
    </row>
    <row r="1169" spans="1:18" x14ac:dyDescent="0.35">
      <c r="A1169" s="8">
        <v>71394.000753582499</v>
      </c>
      <c r="B1169">
        <v>580</v>
      </c>
      <c r="C1169" s="130" t="s">
        <v>1165</v>
      </c>
      <c r="D1169" s="130">
        <v>580</v>
      </c>
      <c r="E1169" s="130" t="s">
        <v>1071</v>
      </c>
      <c r="F1169" s="149">
        <f t="shared" si="108"/>
        <v>10</v>
      </c>
      <c r="G1169" s="130" t="s">
        <v>1073</v>
      </c>
      <c r="H1169" s="130">
        <f t="shared" si="109"/>
        <v>1</v>
      </c>
      <c r="I1169" s="130" t="s">
        <v>1076</v>
      </c>
      <c r="J1169" s="130">
        <f t="shared" si="110"/>
        <v>2</v>
      </c>
      <c r="K1169" s="130" t="s">
        <v>1084</v>
      </c>
      <c r="L1169" s="130">
        <f t="shared" si="111"/>
        <v>0</v>
      </c>
      <c r="M1169" s="130">
        <v>7</v>
      </c>
      <c r="N1169" s="130">
        <v>115046.11</v>
      </c>
      <c r="O1169" s="3">
        <v>189.64001666666667</v>
      </c>
      <c r="Q1169" s="143">
        <f t="shared" si="112"/>
        <v>194.57177771837158</v>
      </c>
      <c r="R1169" s="143">
        <f t="shared" si="113"/>
        <v>2.6005909187265752E-2</v>
      </c>
    </row>
    <row r="1170" spans="1:18" x14ac:dyDescent="0.35">
      <c r="A1170" s="8">
        <v>3495.45982983364</v>
      </c>
      <c r="B1170">
        <v>580</v>
      </c>
      <c r="C1170" s="130" t="s">
        <v>1165</v>
      </c>
      <c r="D1170" s="130">
        <v>580</v>
      </c>
      <c r="E1170" s="130" t="s">
        <v>1071</v>
      </c>
      <c r="F1170" s="149">
        <f t="shared" si="108"/>
        <v>10</v>
      </c>
      <c r="G1170" s="130" t="s">
        <v>1073</v>
      </c>
      <c r="H1170" s="130">
        <f t="shared" si="109"/>
        <v>1</v>
      </c>
      <c r="I1170" s="130" t="s">
        <v>1076</v>
      </c>
      <c r="J1170" s="130">
        <f t="shared" si="110"/>
        <v>2</v>
      </c>
      <c r="K1170" s="130" t="s">
        <v>1083</v>
      </c>
      <c r="L1170" s="130">
        <f t="shared" si="111"/>
        <v>1</v>
      </c>
      <c r="M1170" s="130">
        <v>7</v>
      </c>
      <c r="N1170" s="130">
        <v>91592.34</v>
      </c>
      <c r="O1170" s="3">
        <v>151.73310000000001</v>
      </c>
      <c r="Q1170" s="143">
        <f t="shared" si="112"/>
        <v>142.77656832459252</v>
      </c>
      <c r="R1170" s="143">
        <f t="shared" si="113"/>
        <v>-5.9028199354046573E-2</v>
      </c>
    </row>
    <row r="1171" spans="1:18" x14ac:dyDescent="0.35">
      <c r="A1171" s="8">
        <v>14172.2970393051</v>
      </c>
      <c r="B1171">
        <v>580</v>
      </c>
      <c r="C1171" s="130" t="s">
        <v>1165</v>
      </c>
      <c r="D1171" s="130">
        <v>580</v>
      </c>
      <c r="E1171" s="130" t="s">
        <v>1071</v>
      </c>
      <c r="F1171" s="149">
        <f t="shared" si="108"/>
        <v>10</v>
      </c>
      <c r="G1171" s="130" t="s">
        <v>1073</v>
      </c>
      <c r="H1171" s="130">
        <f t="shared" si="109"/>
        <v>1</v>
      </c>
      <c r="I1171" s="130" t="s">
        <v>1076</v>
      </c>
      <c r="J1171" s="130">
        <f t="shared" si="110"/>
        <v>2</v>
      </c>
      <c r="K1171" s="130" t="s">
        <v>1083</v>
      </c>
      <c r="L1171" s="130">
        <f t="shared" si="111"/>
        <v>1</v>
      </c>
      <c r="M1171" s="130">
        <v>7</v>
      </c>
      <c r="N1171" s="130">
        <v>95013.48</v>
      </c>
      <c r="O1171" s="3">
        <v>157.17439999999999</v>
      </c>
      <c r="Q1171" s="143">
        <f t="shared" si="112"/>
        <v>151.48886748752119</v>
      </c>
      <c r="R1171" s="143">
        <f t="shared" si="113"/>
        <v>-3.617340045502826E-2</v>
      </c>
    </row>
    <row r="1172" spans="1:18" x14ac:dyDescent="0.35">
      <c r="A1172" s="8">
        <v>23954.0527728093</v>
      </c>
      <c r="B1172">
        <v>580</v>
      </c>
      <c r="C1172" s="130" t="s">
        <v>1165</v>
      </c>
      <c r="D1172" s="130">
        <v>580</v>
      </c>
      <c r="E1172" s="130" t="s">
        <v>1071</v>
      </c>
      <c r="F1172" s="149">
        <f t="shared" si="108"/>
        <v>10</v>
      </c>
      <c r="G1172" s="130" t="s">
        <v>1073</v>
      </c>
      <c r="H1172" s="130">
        <f t="shared" si="109"/>
        <v>1</v>
      </c>
      <c r="I1172" s="130" t="s">
        <v>1076</v>
      </c>
      <c r="J1172" s="130">
        <f t="shared" si="110"/>
        <v>2</v>
      </c>
      <c r="K1172" s="130" t="s">
        <v>1083</v>
      </c>
      <c r="L1172" s="130">
        <f t="shared" si="111"/>
        <v>1</v>
      </c>
      <c r="M1172" s="130">
        <v>7</v>
      </c>
      <c r="N1172" s="130">
        <v>99899.54</v>
      </c>
      <c r="O1172" s="3">
        <v>165.06906666666666</v>
      </c>
      <c r="Q1172" s="143">
        <f t="shared" si="112"/>
        <v>159.47078016606065</v>
      </c>
      <c r="R1172" s="143">
        <f t="shared" si="113"/>
        <v>-3.3914812833533148E-2</v>
      </c>
    </row>
    <row r="1173" spans="1:18" x14ac:dyDescent="0.35">
      <c r="A1173" s="8">
        <v>31081.371963744201</v>
      </c>
      <c r="B1173">
        <v>580</v>
      </c>
      <c r="C1173" s="130" t="s">
        <v>1165</v>
      </c>
      <c r="D1173" s="130">
        <v>580</v>
      </c>
      <c r="E1173" s="130" t="s">
        <v>1071</v>
      </c>
      <c r="F1173" s="149">
        <f t="shared" si="108"/>
        <v>10</v>
      </c>
      <c r="G1173" s="130" t="s">
        <v>1073</v>
      </c>
      <c r="H1173" s="130">
        <f t="shared" si="109"/>
        <v>1</v>
      </c>
      <c r="I1173" s="130" t="s">
        <v>1076</v>
      </c>
      <c r="J1173" s="130">
        <f t="shared" si="110"/>
        <v>2</v>
      </c>
      <c r="K1173" s="130" t="s">
        <v>1083</v>
      </c>
      <c r="L1173" s="130">
        <f t="shared" si="111"/>
        <v>1</v>
      </c>
      <c r="M1173" s="130">
        <v>7</v>
      </c>
      <c r="N1173" s="130">
        <v>107555.51</v>
      </c>
      <c r="O1173" s="3">
        <v>177.87209999999999</v>
      </c>
      <c r="Q1173" s="143">
        <f t="shared" si="112"/>
        <v>165.2866726258635</v>
      </c>
      <c r="R1173" s="143">
        <f t="shared" si="113"/>
        <v>-7.0755488770506969E-2</v>
      </c>
    </row>
    <row r="1174" spans="1:18" x14ac:dyDescent="0.35">
      <c r="A1174" s="8">
        <v>45016.2336447989</v>
      </c>
      <c r="B1174">
        <v>580</v>
      </c>
      <c r="C1174" s="130" t="s">
        <v>1165</v>
      </c>
      <c r="D1174" s="130">
        <v>580</v>
      </c>
      <c r="E1174" s="130" t="s">
        <v>1071</v>
      </c>
      <c r="F1174" s="149">
        <f t="shared" si="108"/>
        <v>10</v>
      </c>
      <c r="G1174" s="130" t="s">
        <v>1073</v>
      </c>
      <c r="H1174" s="130">
        <f t="shared" si="109"/>
        <v>1</v>
      </c>
      <c r="I1174" s="130" t="s">
        <v>1076</v>
      </c>
      <c r="J1174" s="130">
        <f t="shared" si="110"/>
        <v>2</v>
      </c>
      <c r="K1174" s="130" t="s">
        <v>1083</v>
      </c>
      <c r="L1174" s="130">
        <f t="shared" si="111"/>
        <v>1</v>
      </c>
      <c r="M1174" s="130">
        <v>7</v>
      </c>
      <c r="N1174" s="130">
        <v>107291.83</v>
      </c>
      <c r="O1174" s="3">
        <v>177.4923</v>
      </c>
      <c r="Q1174" s="143">
        <f t="shared" si="112"/>
        <v>176.65751975760415</v>
      </c>
      <c r="R1174" s="143">
        <f t="shared" si="113"/>
        <v>-4.7031913068671383E-3</v>
      </c>
    </row>
    <row r="1175" spans="1:18" x14ac:dyDescent="0.35">
      <c r="A1175" s="8">
        <v>54061.366139626101</v>
      </c>
      <c r="B1175">
        <v>580</v>
      </c>
      <c r="C1175" s="130" t="s">
        <v>1165</v>
      </c>
      <c r="D1175" s="130">
        <v>580</v>
      </c>
      <c r="E1175" s="130" t="s">
        <v>1071</v>
      </c>
      <c r="F1175" s="149">
        <f t="shared" si="108"/>
        <v>10</v>
      </c>
      <c r="G1175" s="130" t="s">
        <v>1073</v>
      </c>
      <c r="H1175" s="130">
        <f t="shared" si="109"/>
        <v>1</v>
      </c>
      <c r="I1175" s="130" t="s">
        <v>1076</v>
      </c>
      <c r="J1175" s="130">
        <f t="shared" si="110"/>
        <v>2</v>
      </c>
      <c r="K1175" s="130" t="s">
        <v>1083</v>
      </c>
      <c r="L1175" s="130">
        <f t="shared" si="111"/>
        <v>1</v>
      </c>
      <c r="M1175" s="130">
        <v>7</v>
      </c>
      <c r="N1175" s="130">
        <v>111792.92</v>
      </c>
      <c r="O1175" s="3">
        <v>184.71936666666667</v>
      </c>
      <c r="Q1175" s="143">
        <f t="shared" si="112"/>
        <v>184.03834787338315</v>
      </c>
      <c r="R1175" s="143">
        <f t="shared" si="113"/>
        <v>-3.6867752719856872E-3</v>
      </c>
    </row>
    <row r="1176" spans="1:18" x14ac:dyDescent="0.35">
      <c r="A1176" s="8">
        <v>63550.072249703</v>
      </c>
      <c r="B1176">
        <v>580</v>
      </c>
      <c r="C1176" s="130" t="s">
        <v>1165</v>
      </c>
      <c r="D1176" s="130">
        <v>580</v>
      </c>
      <c r="E1176" s="130" t="s">
        <v>1071</v>
      </c>
      <c r="F1176" s="149">
        <f t="shared" si="108"/>
        <v>10</v>
      </c>
      <c r="G1176" s="130" t="s">
        <v>1073</v>
      </c>
      <c r="H1176" s="130">
        <f t="shared" si="109"/>
        <v>1</v>
      </c>
      <c r="I1176" s="130" t="s">
        <v>1076</v>
      </c>
      <c r="J1176" s="130">
        <f t="shared" si="110"/>
        <v>2</v>
      </c>
      <c r="K1176" s="130" t="s">
        <v>1083</v>
      </c>
      <c r="L1176" s="130">
        <f t="shared" si="111"/>
        <v>1</v>
      </c>
      <c r="M1176" s="130">
        <v>7</v>
      </c>
      <c r="N1176" s="130">
        <v>117595.74</v>
      </c>
      <c r="O1176" s="3">
        <v>194.0607</v>
      </c>
      <c r="Q1176" s="143">
        <f t="shared" si="112"/>
        <v>191.7811320592059</v>
      </c>
      <c r="R1176" s="143">
        <f t="shared" si="113"/>
        <v>-1.174667483315317E-2</v>
      </c>
    </row>
    <row r="1177" spans="1:18" x14ac:dyDescent="0.35">
      <c r="A1177" s="8">
        <v>71394.000753582499</v>
      </c>
      <c r="B1177">
        <v>580</v>
      </c>
      <c r="C1177" s="130" t="s">
        <v>1165</v>
      </c>
      <c r="D1177" s="130">
        <v>580</v>
      </c>
      <c r="E1177" s="130" t="s">
        <v>1071</v>
      </c>
      <c r="F1177" s="149">
        <f t="shared" si="108"/>
        <v>10</v>
      </c>
      <c r="G1177" s="130" t="s">
        <v>1073</v>
      </c>
      <c r="H1177" s="130">
        <f t="shared" si="109"/>
        <v>1</v>
      </c>
      <c r="I1177" s="130" t="s">
        <v>1076</v>
      </c>
      <c r="J1177" s="130">
        <f t="shared" si="110"/>
        <v>2</v>
      </c>
      <c r="K1177" s="130" t="s">
        <v>1083</v>
      </c>
      <c r="L1177" s="130">
        <f t="shared" si="111"/>
        <v>1</v>
      </c>
      <c r="M1177" s="130">
        <v>7</v>
      </c>
      <c r="N1177" s="130">
        <v>118475.77</v>
      </c>
      <c r="O1177" s="3">
        <v>195.80876666666666</v>
      </c>
      <c r="Q1177" s="143">
        <f t="shared" si="112"/>
        <v>198.18177771837156</v>
      </c>
      <c r="R1177" s="143">
        <f t="shared" si="113"/>
        <v>1.2119023535573259E-2</v>
      </c>
    </row>
    <row r="1178" spans="1:18" x14ac:dyDescent="0.35">
      <c r="A1178" s="8">
        <v>3495.45982983364</v>
      </c>
      <c r="B1178">
        <v>580</v>
      </c>
      <c r="C1178" s="130" t="s">
        <v>1165</v>
      </c>
      <c r="D1178" s="130">
        <v>580</v>
      </c>
      <c r="E1178" s="130" t="s">
        <v>1071</v>
      </c>
      <c r="F1178" s="149">
        <f t="shared" si="108"/>
        <v>10</v>
      </c>
      <c r="G1178" s="130" t="s">
        <v>1073</v>
      </c>
      <c r="H1178" s="130">
        <f t="shared" si="109"/>
        <v>1</v>
      </c>
      <c r="I1178" s="130" t="s">
        <v>1076</v>
      </c>
      <c r="J1178" s="130">
        <f t="shared" si="110"/>
        <v>2</v>
      </c>
      <c r="K1178" s="130" t="s">
        <v>1084</v>
      </c>
      <c r="L1178" s="130">
        <f t="shared" si="111"/>
        <v>0</v>
      </c>
      <c r="M1178" s="130">
        <v>7</v>
      </c>
      <c r="N1178" s="130">
        <v>90629.57</v>
      </c>
      <c r="O1178" s="3">
        <v>149.84158333333332</v>
      </c>
      <c r="Q1178" s="143">
        <f t="shared" si="112"/>
        <v>139.16656832459248</v>
      </c>
      <c r="R1178" s="143">
        <f t="shared" si="113"/>
        <v>-7.1242006199263797E-2</v>
      </c>
    </row>
    <row r="1179" spans="1:18" x14ac:dyDescent="0.35">
      <c r="A1179" s="8">
        <v>14172.2970393051</v>
      </c>
      <c r="B1179">
        <v>580</v>
      </c>
      <c r="C1179" s="130" t="s">
        <v>1165</v>
      </c>
      <c r="D1179" s="130">
        <v>580</v>
      </c>
      <c r="E1179" s="130" t="s">
        <v>1071</v>
      </c>
      <c r="F1179" s="149">
        <f t="shared" si="108"/>
        <v>10</v>
      </c>
      <c r="G1179" s="130" t="s">
        <v>1073</v>
      </c>
      <c r="H1179" s="130">
        <f t="shared" si="109"/>
        <v>1</v>
      </c>
      <c r="I1179" s="130" t="s">
        <v>1076</v>
      </c>
      <c r="J1179" s="130">
        <f t="shared" si="110"/>
        <v>2</v>
      </c>
      <c r="K1179" s="130" t="s">
        <v>1084</v>
      </c>
      <c r="L1179" s="130">
        <f t="shared" si="111"/>
        <v>0</v>
      </c>
      <c r="M1179" s="130">
        <v>7</v>
      </c>
      <c r="N1179" s="130">
        <v>94560.98</v>
      </c>
      <c r="O1179" s="3">
        <v>156.46943333333334</v>
      </c>
      <c r="Q1179" s="143">
        <f t="shared" si="112"/>
        <v>147.87886748752123</v>
      </c>
      <c r="R1179" s="143">
        <f t="shared" si="113"/>
        <v>-5.4902517781292626E-2</v>
      </c>
    </row>
    <row r="1180" spans="1:18" x14ac:dyDescent="0.35">
      <c r="A1180" s="8">
        <v>23954.0527728093</v>
      </c>
      <c r="B1180">
        <v>580</v>
      </c>
      <c r="C1180" s="130" t="s">
        <v>1165</v>
      </c>
      <c r="D1180" s="130">
        <v>580</v>
      </c>
      <c r="E1180" s="130" t="s">
        <v>1071</v>
      </c>
      <c r="F1180" s="149">
        <f t="shared" si="108"/>
        <v>10</v>
      </c>
      <c r="G1180" s="130" t="s">
        <v>1073</v>
      </c>
      <c r="H1180" s="130">
        <f t="shared" si="109"/>
        <v>1</v>
      </c>
      <c r="I1180" s="130" t="s">
        <v>1076</v>
      </c>
      <c r="J1180" s="130">
        <f t="shared" si="110"/>
        <v>2</v>
      </c>
      <c r="K1180" s="130" t="s">
        <v>1084</v>
      </c>
      <c r="L1180" s="130">
        <f t="shared" si="111"/>
        <v>0</v>
      </c>
      <c r="M1180" s="130">
        <v>7</v>
      </c>
      <c r="N1180" s="130">
        <v>97929.05</v>
      </c>
      <c r="O1180" s="3">
        <v>161.85491666666667</v>
      </c>
      <c r="Q1180" s="143">
        <f t="shared" si="112"/>
        <v>155.86078016606066</v>
      </c>
      <c r="R1180" s="143">
        <f t="shared" si="113"/>
        <v>-3.7034009371186838E-2</v>
      </c>
    </row>
    <row r="1181" spans="1:18" x14ac:dyDescent="0.35">
      <c r="A1181" s="8">
        <v>31081.371963744201</v>
      </c>
      <c r="B1181">
        <v>580</v>
      </c>
      <c r="C1181" s="130" t="s">
        <v>1165</v>
      </c>
      <c r="D1181" s="130">
        <v>580</v>
      </c>
      <c r="E1181" s="130" t="s">
        <v>1071</v>
      </c>
      <c r="F1181" s="149">
        <f t="shared" si="108"/>
        <v>10</v>
      </c>
      <c r="G1181" s="130" t="s">
        <v>1073</v>
      </c>
      <c r="H1181" s="130">
        <f t="shared" si="109"/>
        <v>1</v>
      </c>
      <c r="I1181" s="130" t="s">
        <v>1076</v>
      </c>
      <c r="J1181" s="130">
        <f t="shared" si="110"/>
        <v>2</v>
      </c>
      <c r="K1181" s="130" t="s">
        <v>1084</v>
      </c>
      <c r="L1181" s="130">
        <f t="shared" si="111"/>
        <v>0</v>
      </c>
      <c r="M1181" s="130">
        <v>7</v>
      </c>
      <c r="N1181" s="130">
        <v>105099.72</v>
      </c>
      <c r="O1181" s="3">
        <v>173.82646666666668</v>
      </c>
      <c r="Q1181" s="143">
        <f t="shared" si="112"/>
        <v>161.67667262586355</v>
      </c>
      <c r="R1181" s="143">
        <f t="shared" si="113"/>
        <v>-6.9896111183700427E-2</v>
      </c>
    </row>
    <row r="1182" spans="1:18" x14ac:dyDescent="0.35">
      <c r="A1182" s="8">
        <v>45016.2336447989</v>
      </c>
      <c r="B1182">
        <v>580</v>
      </c>
      <c r="C1182" s="130" t="s">
        <v>1165</v>
      </c>
      <c r="D1182" s="130">
        <v>580</v>
      </c>
      <c r="E1182" s="130" t="s">
        <v>1071</v>
      </c>
      <c r="F1182" s="149">
        <f t="shared" si="108"/>
        <v>10</v>
      </c>
      <c r="G1182" s="130" t="s">
        <v>1073</v>
      </c>
      <c r="H1182" s="130">
        <f t="shared" si="109"/>
        <v>1</v>
      </c>
      <c r="I1182" s="130" t="s">
        <v>1076</v>
      </c>
      <c r="J1182" s="130">
        <f t="shared" si="110"/>
        <v>2</v>
      </c>
      <c r="K1182" s="130" t="s">
        <v>1084</v>
      </c>
      <c r="L1182" s="130">
        <f t="shared" si="111"/>
        <v>0</v>
      </c>
      <c r="M1182" s="130">
        <v>7</v>
      </c>
      <c r="N1182" s="130">
        <v>105191.32</v>
      </c>
      <c r="O1182" s="3">
        <v>174.02076666666667</v>
      </c>
      <c r="Q1182" s="143">
        <f t="shared" si="112"/>
        <v>173.04751975760416</v>
      </c>
      <c r="R1182" s="143">
        <f t="shared" si="113"/>
        <v>-5.5927055586805219E-3</v>
      </c>
    </row>
    <row r="1183" spans="1:18" x14ac:dyDescent="0.35">
      <c r="A1183" s="8">
        <v>54061.366139626101</v>
      </c>
      <c r="B1183">
        <v>580</v>
      </c>
      <c r="C1183" s="130" t="s">
        <v>1165</v>
      </c>
      <c r="D1183" s="130">
        <v>580</v>
      </c>
      <c r="E1183" s="130" t="s">
        <v>1071</v>
      </c>
      <c r="F1183" s="149">
        <f t="shared" si="108"/>
        <v>10</v>
      </c>
      <c r="G1183" s="130" t="s">
        <v>1073</v>
      </c>
      <c r="H1183" s="130">
        <f t="shared" si="109"/>
        <v>1</v>
      </c>
      <c r="I1183" s="130" t="s">
        <v>1076</v>
      </c>
      <c r="J1183" s="130">
        <f t="shared" si="110"/>
        <v>2</v>
      </c>
      <c r="K1183" s="130" t="s">
        <v>1084</v>
      </c>
      <c r="L1183" s="130">
        <f t="shared" si="111"/>
        <v>0</v>
      </c>
      <c r="M1183" s="130">
        <v>7</v>
      </c>
      <c r="N1183" s="130">
        <v>108579.13</v>
      </c>
      <c r="O1183" s="3">
        <v>179.38858333333332</v>
      </c>
      <c r="Q1183" s="143">
        <f t="shared" si="112"/>
        <v>180.42834787338316</v>
      </c>
      <c r="R1183" s="143">
        <f t="shared" si="113"/>
        <v>5.7961578196856767E-3</v>
      </c>
    </row>
    <row r="1184" spans="1:18" x14ac:dyDescent="0.35">
      <c r="A1184" s="8">
        <v>63550.072249703</v>
      </c>
      <c r="B1184">
        <v>580</v>
      </c>
      <c r="C1184" s="130" t="s">
        <v>1165</v>
      </c>
      <c r="D1184" s="130">
        <v>580</v>
      </c>
      <c r="E1184" s="130" t="s">
        <v>1071</v>
      </c>
      <c r="F1184" s="149">
        <f t="shared" si="108"/>
        <v>10</v>
      </c>
      <c r="G1184" s="130" t="s">
        <v>1073</v>
      </c>
      <c r="H1184" s="130">
        <f t="shared" si="109"/>
        <v>1</v>
      </c>
      <c r="I1184" s="130" t="s">
        <v>1076</v>
      </c>
      <c r="J1184" s="130">
        <f t="shared" si="110"/>
        <v>2</v>
      </c>
      <c r="K1184" s="130" t="s">
        <v>1084</v>
      </c>
      <c r="L1184" s="130">
        <f t="shared" si="111"/>
        <v>0</v>
      </c>
      <c r="M1184" s="130">
        <v>7</v>
      </c>
      <c r="N1184" s="130">
        <v>113531.45</v>
      </c>
      <c r="O1184" s="3">
        <v>187.33196666666666</v>
      </c>
      <c r="Q1184" s="143">
        <f t="shared" si="112"/>
        <v>188.17113205920592</v>
      </c>
      <c r="R1184" s="143">
        <f t="shared" si="113"/>
        <v>4.4795632452439005E-3</v>
      </c>
    </row>
    <row r="1185" spans="1:18" x14ac:dyDescent="0.35">
      <c r="A1185" s="8">
        <v>71394.000753582499</v>
      </c>
      <c r="B1185">
        <v>580</v>
      </c>
      <c r="C1185" s="130" t="s">
        <v>1165</v>
      </c>
      <c r="D1185" s="130">
        <v>580</v>
      </c>
      <c r="E1185" s="130" t="s">
        <v>1071</v>
      </c>
      <c r="F1185" s="149">
        <f t="shared" si="108"/>
        <v>10</v>
      </c>
      <c r="G1185" s="130" t="s">
        <v>1073</v>
      </c>
      <c r="H1185" s="130">
        <f t="shared" si="109"/>
        <v>1</v>
      </c>
      <c r="I1185" s="130" t="s">
        <v>1076</v>
      </c>
      <c r="J1185" s="130">
        <f t="shared" si="110"/>
        <v>2</v>
      </c>
      <c r="K1185" s="130" t="s">
        <v>1084</v>
      </c>
      <c r="L1185" s="130">
        <f t="shared" si="111"/>
        <v>0</v>
      </c>
      <c r="M1185" s="130">
        <v>7</v>
      </c>
      <c r="N1185" s="130">
        <v>113664.59</v>
      </c>
      <c r="O1185" s="3">
        <v>187.85220000000001</v>
      </c>
      <c r="Q1185" s="143">
        <f t="shared" si="112"/>
        <v>194.57177771837158</v>
      </c>
      <c r="R1185" s="143">
        <f t="shared" si="113"/>
        <v>3.5770556418139199E-2</v>
      </c>
    </row>
    <row r="1186" spans="1:18" x14ac:dyDescent="0.35">
      <c r="A1186" s="8">
        <v>3495.45982983364</v>
      </c>
      <c r="B1186">
        <v>580</v>
      </c>
      <c r="C1186" s="130" t="s">
        <v>1165</v>
      </c>
      <c r="D1186" s="130">
        <v>580</v>
      </c>
      <c r="E1186" s="130" t="s">
        <v>1071</v>
      </c>
      <c r="F1186" s="149">
        <f t="shared" si="108"/>
        <v>10</v>
      </c>
      <c r="G1186" s="130" t="s">
        <v>1073</v>
      </c>
      <c r="H1186" s="130">
        <f t="shared" si="109"/>
        <v>1</v>
      </c>
      <c r="I1186" s="130" t="s">
        <v>1076</v>
      </c>
      <c r="J1186" s="130">
        <f t="shared" si="110"/>
        <v>2</v>
      </c>
      <c r="K1186" s="130" t="s">
        <v>1083</v>
      </c>
      <c r="L1186" s="130">
        <f t="shared" si="111"/>
        <v>1</v>
      </c>
      <c r="M1186" s="130">
        <v>7</v>
      </c>
      <c r="N1186" s="130">
        <v>91675.02</v>
      </c>
      <c r="O1186" s="3">
        <v>151.79966666666667</v>
      </c>
      <c r="Q1186" s="143">
        <f t="shared" si="112"/>
        <v>142.77656832459252</v>
      </c>
      <c r="R1186" s="143">
        <f t="shared" si="113"/>
        <v>-5.9440831065115329E-2</v>
      </c>
    </row>
    <row r="1187" spans="1:18" x14ac:dyDescent="0.35">
      <c r="A1187" s="8">
        <v>14172.2970393051</v>
      </c>
      <c r="B1187">
        <v>580</v>
      </c>
      <c r="C1187" s="130" t="s">
        <v>1165</v>
      </c>
      <c r="D1187" s="130">
        <v>580</v>
      </c>
      <c r="E1187" s="130" t="s">
        <v>1071</v>
      </c>
      <c r="F1187" s="149">
        <f t="shared" si="108"/>
        <v>10</v>
      </c>
      <c r="G1187" s="130" t="s">
        <v>1073</v>
      </c>
      <c r="H1187" s="130">
        <f t="shared" si="109"/>
        <v>1</v>
      </c>
      <c r="I1187" s="130" t="s">
        <v>1076</v>
      </c>
      <c r="J1187" s="130">
        <f t="shared" si="110"/>
        <v>2</v>
      </c>
      <c r="K1187" s="130" t="s">
        <v>1083</v>
      </c>
      <c r="L1187" s="130">
        <f t="shared" si="111"/>
        <v>1</v>
      </c>
      <c r="M1187" s="130">
        <v>7</v>
      </c>
      <c r="N1187" s="130">
        <v>95429.25</v>
      </c>
      <c r="O1187" s="3">
        <v>157.82745</v>
      </c>
      <c r="Q1187" s="143">
        <f t="shared" si="112"/>
        <v>151.48886748752119</v>
      </c>
      <c r="R1187" s="143">
        <f t="shared" si="113"/>
        <v>-4.016147072311449E-2</v>
      </c>
    </row>
    <row r="1188" spans="1:18" x14ac:dyDescent="0.35">
      <c r="A1188" s="8">
        <v>23954.0527728093</v>
      </c>
      <c r="B1188">
        <v>580</v>
      </c>
      <c r="C1188" s="130" t="s">
        <v>1165</v>
      </c>
      <c r="D1188" s="130">
        <v>580</v>
      </c>
      <c r="E1188" s="130" t="s">
        <v>1071</v>
      </c>
      <c r="F1188" s="149">
        <f t="shared" si="108"/>
        <v>10</v>
      </c>
      <c r="G1188" s="130" t="s">
        <v>1073</v>
      </c>
      <c r="H1188" s="130">
        <f t="shared" si="109"/>
        <v>1</v>
      </c>
      <c r="I1188" s="130" t="s">
        <v>1076</v>
      </c>
      <c r="J1188" s="130">
        <f t="shared" si="110"/>
        <v>2</v>
      </c>
      <c r="K1188" s="130" t="s">
        <v>1083</v>
      </c>
      <c r="L1188" s="130">
        <f t="shared" si="111"/>
        <v>1</v>
      </c>
      <c r="M1188" s="130">
        <v>7</v>
      </c>
      <c r="N1188" s="130">
        <v>100251.16</v>
      </c>
      <c r="O1188" s="3">
        <v>165.64348333333334</v>
      </c>
      <c r="Q1188" s="143">
        <f t="shared" si="112"/>
        <v>159.47078016606065</v>
      </c>
      <c r="R1188" s="143">
        <f t="shared" si="113"/>
        <v>-3.7264992519210782E-2</v>
      </c>
    </row>
    <row r="1189" spans="1:18" x14ac:dyDescent="0.35">
      <c r="A1189" s="8">
        <v>31081.371963744201</v>
      </c>
      <c r="B1189">
        <v>580</v>
      </c>
      <c r="C1189" s="130" t="s">
        <v>1165</v>
      </c>
      <c r="D1189" s="130">
        <v>580</v>
      </c>
      <c r="E1189" s="130" t="s">
        <v>1071</v>
      </c>
      <c r="F1189" s="149">
        <f t="shared" si="108"/>
        <v>10</v>
      </c>
      <c r="G1189" s="130" t="s">
        <v>1073</v>
      </c>
      <c r="H1189" s="130">
        <f t="shared" si="109"/>
        <v>1</v>
      </c>
      <c r="I1189" s="130" t="s">
        <v>1076</v>
      </c>
      <c r="J1189" s="130">
        <f t="shared" si="110"/>
        <v>2</v>
      </c>
      <c r="K1189" s="130" t="s">
        <v>1083</v>
      </c>
      <c r="L1189" s="130">
        <f t="shared" si="111"/>
        <v>1</v>
      </c>
      <c r="M1189" s="130">
        <v>7</v>
      </c>
      <c r="N1189" s="130">
        <v>108553.32</v>
      </c>
      <c r="O1189" s="3">
        <v>179.39314999999999</v>
      </c>
      <c r="Q1189" s="143">
        <f t="shared" si="112"/>
        <v>165.2866726258635</v>
      </c>
      <c r="R1189" s="143">
        <f t="shared" si="113"/>
        <v>-7.8634425975219746E-2</v>
      </c>
    </row>
    <row r="1190" spans="1:18" x14ac:dyDescent="0.35">
      <c r="A1190" s="8">
        <v>45016.2336447989</v>
      </c>
      <c r="B1190">
        <v>580</v>
      </c>
      <c r="C1190" s="130" t="s">
        <v>1165</v>
      </c>
      <c r="D1190" s="130">
        <v>580</v>
      </c>
      <c r="E1190" s="130" t="s">
        <v>1071</v>
      </c>
      <c r="F1190" s="149">
        <f t="shared" si="108"/>
        <v>10</v>
      </c>
      <c r="G1190" s="130" t="s">
        <v>1073</v>
      </c>
      <c r="H1190" s="130">
        <f t="shared" si="109"/>
        <v>1</v>
      </c>
      <c r="I1190" s="130" t="s">
        <v>1076</v>
      </c>
      <c r="J1190" s="130">
        <f t="shared" si="110"/>
        <v>2</v>
      </c>
      <c r="K1190" s="130" t="s">
        <v>1083</v>
      </c>
      <c r="L1190" s="130">
        <f t="shared" si="111"/>
        <v>1</v>
      </c>
      <c r="M1190" s="130">
        <v>7</v>
      </c>
      <c r="N1190" s="130">
        <v>108194.84</v>
      </c>
      <c r="O1190" s="3">
        <v>178.98103333333333</v>
      </c>
      <c r="Q1190" s="143">
        <f t="shared" si="112"/>
        <v>176.65751975760415</v>
      </c>
      <c r="R1190" s="143">
        <f t="shared" si="113"/>
        <v>-1.2981898318811691E-2</v>
      </c>
    </row>
    <row r="1191" spans="1:18" x14ac:dyDescent="0.35">
      <c r="A1191" s="8">
        <v>54061.366139626101</v>
      </c>
      <c r="B1191">
        <v>580</v>
      </c>
      <c r="C1191" s="130" t="s">
        <v>1165</v>
      </c>
      <c r="D1191" s="130">
        <v>580</v>
      </c>
      <c r="E1191" s="130" t="s">
        <v>1071</v>
      </c>
      <c r="F1191" s="149">
        <f t="shared" si="108"/>
        <v>10</v>
      </c>
      <c r="G1191" s="130" t="s">
        <v>1073</v>
      </c>
      <c r="H1191" s="130">
        <f t="shared" si="109"/>
        <v>1</v>
      </c>
      <c r="I1191" s="130" t="s">
        <v>1076</v>
      </c>
      <c r="J1191" s="130">
        <f t="shared" si="110"/>
        <v>2</v>
      </c>
      <c r="K1191" s="130" t="s">
        <v>1083</v>
      </c>
      <c r="L1191" s="130">
        <f t="shared" si="111"/>
        <v>1</v>
      </c>
      <c r="M1191" s="130">
        <v>7</v>
      </c>
      <c r="N1191" s="130">
        <v>112844.19</v>
      </c>
      <c r="O1191" s="3">
        <v>186.37861666666666</v>
      </c>
      <c r="Q1191" s="143">
        <f t="shared" si="112"/>
        <v>184.03834787338315</v>
      </c>
      <c r="R1191" s="143">
        <f t="shared" si="113"/>
        <v>-1.2556530545931754E-2</v>
      </c>
    </row>
    <row r="1192" spans="1:18" x14ac:dyDescent="0.35">
      <c r="A1192" s="8">
        <v>63550.072249703</v>
      </c>
      <c r="B1192">
        <v>580</v>
      </c>
      <c r="C1192" s="130" t="s">
        <v>1165</v>
      </c>
      <c r="D1192" s="130">
        <v>580</v>
      </c>
      <c r="E1192" s="130" t="s">
        <v>1071</v>
      </c>
      <c r="F1192" s="149">
        <f t="shared" si="108"/>
        <v>10</v>
      </c>
      <c r="G1192" s="130" t="s">
        <v>1073</v>
      </c>
      <c r="H1192" s="130">
        <f t="shared" si="109"/>
        <v>1</v>
      </c>
      <c r="I1192" s="130" t="s">
        <v>1076</v>
      </c>
      <c r="J1192" s="130">
        <f t="shared" si="110"/>
        <v>2</v>
      </c>
      <c r="K1192" s="130" t="s">
        <v>1083</v>
      </c>
      <c r="L1192" s="130">
        <f t="shared" si="111"/>
        <v>1</v>
      </c>
      <c r="M1192" s="130">
        <v>7</v>
      </c>
      <c r="N1192" s="130">
        <v>118767.31</v>
      </c>
      <c r="O1192" s="3">
        <v>195.57803333333334</v>
      </c>
      <c r="Q1192" s="143">
        <f t="shared" si="112"/>
        <v>191.7811320592059</v>
      </c>
      <c r="R1192" s="143">
        <f t="shared" si="113"/>
        <v>-1.9413740947359814E-2</v>
      </c>
    </row>
    <row r="1193" spans="1:18" x14ac:dyDescent="0.35">
      <c r="A1193" s="8">
        <v>71394.000753582499</v>
      </c>
      <c r="B1193">
        <v>580</v>
      </c>
      <c r="C1193" s="130" t="s">
        <v>1165</v>
      </c>
      <c r="D1193" s="130">
        <v>580</v>
      </c>
      <c r="E1193" s="130" t="s">
        <v>1071</v>
      </c>
      <c r="F1193" s="149">
        <f t="shared" si="108"/>
        <v>10</v>
      </c>
      <c r="G1193" s="130" t="s">
        <v>1073</v>
      </c>
      <c r="H1193" s="130">
        <f t="shared" si="109"/>
        <v>1</v>
      </c>
      <c r="I1193" s="130" t="s">
        <v>1076</v>
      </c>
      <c r="J1193" s="130">
        <f t="shared" si="110"/>
        <v>2</v>
      </c>
      <c r="K1193" s="130" t="s">
        <v>1083</v>
      </c>
      <c r="L1193" s="130">
        <f t="shared" si="111"/>
        <v>1</v>
      </c>
      <c r="M1193" s="130">
        <v>7</v>
      </c>
      <c r="N1193" s="130">
        <v>119811.1</v>
      </c>
      <c r="O1193" s="3">
        <v>197.69918333333334</v>
      </c>
      <c r="Q1193" s="143">
        <f t="shared" si="112"/>
        <v>198.18177771837156</v>
      </c>
      <c r="R1193" s="143">
        <f t="shared" si="113"/>
        <v>2.4410540139891967E-3</v>
      </c>
    </row>
    <row r="1194" spans="1:18" x14ac:dyDescent="0.35">
      <c r="A1194" s="8">
        <v>3495.45982983364</v>
      </c>
      <c r="B1194">
        <v>580</v>
      </c>
      <c r="C1194" s="130" t="s">
        <v>1165</v>
      </c>
      <c r="D1194" s="130">
        <v>580</v>
      </c>
      <c r="E1194" s="130" t="s">
        <v>1071</v>
      </c>
      <c r="F1194" s="149">
        <f t="shared" si="108"/>
        <v>10</v>
      </c>
      <c r="G1194" s="130" t="s">
        <v>1073</v>
      </c>
      <c r="H1194" s="130">
        <f t="shared" si="109"/>
        <v>1</v>
      </c>
      <c r="I1194" s="130" t="s">
        <v>1076</v>
      </c>
      <c r="J1194" s="130">
        <f t="shared" si="110"/>
        <v>2</v>
      </c>
      <c r="K1194" s="130" t="s">
        <v>1084</v>
      </c>
      <c r="L1194" s="130">
        <f t="shared" si="111"/>
        <v>0</v>
      </c>
      <c r="M1194" s="130">
        <v>7</v>
      </c>
      <c r="N1194" s="130">
        <v>90919.27</v>
      </c>
      <c r="O1194" s="3">
        <v>150.25643333333335</v>
      </c>
      <c r="Q1194" s="143">
        <f t="shared" si="112"/>
        <v>139.16656832459248</v>
      </c>
      <c r="R1194" s="143">
        <f t="shared" si="113"/>
        <v>-7.3806257494072103E-2</v>
      </c>
    </row>
    <row r="1195" spans="1:18" x14ac:dyDescent="0.35">
      <c r="A1195" s="8">
        <v>14172.2970393051</v>
      </c>
      <c r="B1195">
        <v>580</v>
      </c>
      <c r="C1195" s="130" t="s">
        <v>1165</v>
      </c>
      <c r="D1195" s="130">
        <v>580</v>
      </c>
      <c r="E1195" s="130" t="s">
        <v>1071</v>
      </c>
      <c r="F1195" s="149">
        <f t="shared" si="108"/>
        <v>10</v>
      </c>
      <c r="G1195" s="130" t="s">
        <v>1073</v>
      </c>
      <c r="H1195" s="130">
        <f t="shared" si="109"/>
        <v>1</v>
      </c>
      <c r="I1195" s="130" t="s">
        <v>1076</v>
      </c>
      <c r="J1195" s="130">
        <f t="shared" si="110"/>
        <v>2</v>
      </c>
      <c r="K1195" s="130" t="s">
        <v>1084</v>
      </c>
      <c r="L1195" s="130">
        <f t="shared" si="111"/>
        <v>0</v>
      </c>
      <c r="M1195" s="130">
        <v>7</v>
      </c>
      <c r="N1195" s="130">
        <v>95075.97</v>
      </c>
      <c r="O1195" s="3">
        <v>157.32374999999999</v>
      </c>
      <c r="Q1195" s="143">
        <f t="shared" si="112"/>
        <v>147.87886748752123</v>
      </c>
      <c r="R1195" s="143">
        <f t="shared" si="113"/>
        <v>-6.0034689692298526E-2</v>
      </c>
    </row>
    <row r="1196" spans="1:18" x14ac:dyDescent="0.35">
      <c r="A1196" s="8">
        <v>23954.0527728093</v>
      </c>
      <c r="B1196">
        <v>580</v>
      </c>
      <c r="C1196" s="130" t="s">
        <v>1165</v>
      </c>
      <c r="D1196" s="130">
        <v>580</v>
      </c>
      <c r="E1196" s="130" t="s">
        <v>1071</v>
      </c>
      <c r="F1196" s="149">
        <f t="shared" si="108"/>
        <v>10</v>
      </c>
      <c r="G1196" s="130" t="s">
        <v>1073</v>
      </c>
      <c r="H1196" s="130">
        <f t="shared" si="109"/>
        <v>1</v>
      </c>
      <c r="I1196" s="130" t="s">
        <v>1076</v>
      </c>
      <c r="J1196" s="130">
        <f t="shared" si="110"/>
        <v>2</v>
      </c>
      <c r="K1196" s="130" t="s">
        <v>1084</v>
      </c>
      <c r="L1196" s="130">
        <f t="shared" si="111"/>
        <v>0</v>
      </c>
      <c r="M1196" s="130">
        <v>7</v>
      </c>
      <c r="N1196" s="130">
        <v>98409.15</v>
      </c>
      <c r="O1196" s="3">
        <v>162.68253333333334</v>
      </c>
      <c r="Q1196" s="143">
        <f t="shared" si="112"/>
        <v>155.86078016606066</v>
      </c>
      <c r="R1196" s="143">
        <f t="shared" si="113"/>
        <v>-4.1932916997887149E-2</v>
      </c>
    </row>
    <row r="1197" spans="1:18" x14ac:dyDescent="0.35">
      <c r="A1197" s="8">
        <v>31081.371963744201</v>
      </c>
      <c r="B1197">
        <v>580</v>
      </c>
      <c r="C1197" s="130" t="s">
        <v>1165</v>
      </c>
      <c r="D1197" s="130">
        <v>580</v>
      </c>
      <c r="E1197" s="130" t="s">
        <v>1071</v>
      </c>
      <c r="F1197" s="149">
        <f t="shared" si="108"/>
        <v>10</v>
      </c>
      <c r="G1197" s="130" t="s">
        <v>1073</v>
      </c>
      <c r="H1197" s="130">
        <f t="shared" si="109"/>
        <v>1</v>
      </c>
      <c r="I1197" s="130" t="s">
        <v>1076</v>
      </c>
      <c r="J1197" s="130">
        <f t="shared" si="110"/>
        <v>2</v>
      </c>
      <c r="K1197" s="130" t="s">
        <v>1084</v>
      </c>
      <c r="L1197" s="130">
        <f t="shared" si="111"/>
        <v>0</v>
      </c>
      <c r="M1197" s="130">
        <v>7</v>
      </c>
      <c r="N1197" s="130">
        <v>106115.28</v>
      </c>
      <c r="O1197" s="3">
        <v>175.59934999999999</v>
      </c>
      <c r="Q1197" s="143">
        <f t="shared" si="112"/>
        <v>161.67667262586355</v>
      </c>
      <c r="R1197" s="143">
        <f t="shared" si="113"/>
        <v>-7.9286611107253213E-2</v>
      </c>
    </row>
    <row r="1198" spans="1:18" x14ac:dyDescent="0.35">
      <c r="A1198" s="8">
        <v>45016.2336447989</v>
      </c>
      <c r="B1198">
        <v>580</v>
      </c>
      <c r="C1198" s="130" t="s">
        <v>1165</v>
      </c>
      <c r="D1198" s="130">
        <v>580</v>
      </c>
      <c r="E1198" s="130" t="s">
        <v>1071</v>
      </c>
      <c r="F1198" s="149">
        <f t="shared" si="108"/>
        <v>10</v>
      </c>
      <c r="G1198" s="130" t="s">
        <v>1073</v>
      </c>
      <c r="H1198" s="130">
        <f t="shared" si="109"/>
        <v>1</v>
      </c>
      <c r="I1198" s="130" t="s">
        <v>1076</v>
      </c>
      <c r="J1198" s="130">
        <f t="shared" si="110"/>
        <v>2</v>
      </c>
      <c r="K1198" s="130" t="s">
        <v>1084</v>
      </c>
      <c r="L1198" s="130">
        <f t="shared" si="111"/>
        <v>0</v>
      </c>
      <c r="M1198" s="130">
        <v>7</v>
      </c>
      <c r="N1198" s="130">
        <v>106161.75</v>
      </c>
      <c r="O1198" s="3">
        <v>175.70213333333334</v>
      </c>
      <c r="Q1198" s="143">
        <f t="shared" si="112"/>
        <v>173.04751975760416</v>
      </c>
      <c r="R1198" s="143">
        <f t="shared" si="113"/>
        <v>-1.5108601844309844E-2</v>
      </c>
    </row>
    <row r="1199" spans="1:18" x14ac:dyDescent="0.35">
      <c r="A1199" s="8">
        <v>54061.366139626101</v>
      </c>
      <c r="B1199">
        <v>580</v>
      </c>
      <c r="C1199" s="130" t="s">
        <v>1165</v>
      </c>
      <c r="D1199" s="130">
        <v>580</v>
      </c>
      <c r="E1199" s="130" t="s">
        <v>1071</v>
      </c>
      <c r="F1199" s="149">
        <f t="shared" si="108"/>
        <v>10</v>
      </c>
      <c r="G1199" s="130" t="s">
        <v>1073</v>
      </c>
      <c r="H1199" s="130">
        <f t="shared" si="109"/>
        <v>1</v>
      </c>
      <c r="I1199" s="130" t="s">
        <v>1076</v>
      </c>
      <c r="J1199" s="130">
        <f t="shared" si="110"/>
        <v>2</v>
      </c>
      <c r="K1199" s="130" t="s">
        <v>1084</v>
      </c>
      <c r="L1199" s="130">
        <f t="shared" si="111"/>
        <v>0</v>
      </c>
      <c r="M1199" s="130">
        <v>7</v>
      </c>
      <c r="N1199" s="130">
        <v>109669.13</v>
      </c>
      <c r="O1199" s="3">
        <v>181.21803333333335</v>
      </c>
      <c r="Q1199" s="143">
        <f t="shared" si="112"/>
        <v>180.42834787338316</v>
      </c>
      <c r="R1199" s="143">
        <f t="shared" si="113"/>
        <v>-4.3576538461690406E-3</v>
      </c>
    </row>
    <row r="1200" spans="1:18" x14ac:dyDescent="0.35">
      <c r="A1200" s="8">
        <v>63550.072249703</v>
      </c>
      <c r="B1200">
        <v>580</v>
      </c>
      <c r="C1200" s="130" t="s">
        <v>1165</v>
      </c>
      <c r="D1200" s="130">
        <v>580</v>
      </c>
      <c r="E1200" s="130" t="s">
        <v>1071</v>
      </c>
      <c r="F1200" s="149">
        <f t="shared" si="108"/>
        <v>10</v>
      </c>
      <c r="G1200" s="130" t="s">
        <v>1073</v>
      </c>
      <c r="H1200" s="130">
        <f t="shared" si="109"/>
        <v>1</v>
      </c>
      <c r="I1200" s="130" t="s">
        <v>1076</v>
      </c>
      <c r="J1200" s="130">
        <f t="shared" si="110"/>
        <v>2</v>
      </c>
      <c r="K1200" s="130" t="s">
        <v>1084</v>
      </c>
      <c r="L1200" s="130">
        <f t="shared" si="111"/>
        <v>0</v>
      </c>
      <c r="M1200" s="130">
        <v>7</v>
      </c>
      <c r="N1200" s="130">
        <v>114773.88</v>
      </c>
      <c r="O1200" s="3">
        <v>189.09415000000001</v>
      </c>
      <c r="Q1200" s="143">
        <f t="shared" si="112"/>
        <v>188.17113205920592</v>
      </c>
      <c r="R1200" s="143">
        <f t="shared" si="113"/>
        <v>-4.8812612171984515E-3</v>
      </c>
    </row>
    <row r="1201" spans="1:18" x14ac:dyDescent="0.35">
      <c r="A1201" s="8">
        <v>71394.000753582499</v>
      </c>
      <c r="B1201">
        <v>580</v>
      </c>
      <c r="C1201" s="130" t="s">
        <v>1165</v>
      </c>
      <c r="D1201" s="130">
        <v>580</v>
      </c>
      <c r="E1201" s="130" t="s">
        <v>1071</v>
      </c>
      <c r="F1201" s="149">
        <f t="shared" si="108"/>
        <v>10</v>
      </c>
      <c r="G1201" s="130" t="s">
        <v>1073</v>
      </c>
      <c r="H1201" s="130">
        <f t="shared" si="109"/>
        <v>1</v>
      </c>
      <c r="I1201" s="130" t="s">
        <v>1076</v>
      </c>
      <c r="J1201" s="130">
        <f t="shared" si="110"/>
        <v>2</v>
      </c>
      <c r="K1201" s="130" t="s">
        <v>1084</v>
      </c>
      <c r="L1201" s="130">
        <f t="shared" si="111"/>
        <v>0</v>
      </c>
      <c r="M1201" s="130">
        <v>7</v>
      </c>
      <c r="N1201" s="130">
        <v>115027.63</v>
      </c>
      <c r="O1201" s="3">
        <v>189.91028333333333</v>
      </c>
      <c r="Q1201" s="143">
        <f t="shared" si="112"/>
        <v>194.57177771837158</v>
      </c>
      <c r="R1201" s="143">
        <f t="shared" si="113"/>
        <v>2.4545771314849363E-2</v>
      </c>
    </row>
    <row r="1202" spans="1:18" x14ac:dyDescent="0.35">
      <c r="A1202" s="8">
        <v>3495.45982983364</v>
      </c>
      <c r="B1202">
        <v>580</v>
      </c>
      <c r="C1202" s="130" t="s">
        <v>1165</v>
      </c>
      <c r="D1202" s="130">
        <v>580</v>
      </c>
      <c r="E1202" s="130" t="s">
        <v>1071</v>
      </c>
      <c r="F1202" s="149">
        <f t="shared" si="108"/>
        <v>10</v>
      </c>
      <c r="G1202" s="130" t="s">
        <v>1073</v>
      </c>
      <c r="H1202" s="130">
        <f t="shared" si="109"/>
        <v>1</v>
      </c>
      <c r="I1202" s="130" t="s">
        <v>1076</v>
      </c>
      <c r="J1202" s="130">
        <f t="shared" si="110"/>
        <v>2</v>
      </c>
      <c r="K1202" s="130" t="s">
        <v>1083</v>
      </c>
      <c r="L1202" s="130">
        <f t="shared" si="111"/>
        <v>1</v>
      </c>
      <c r="M1202" s="130">
        <v>7</v>
      </c>
      <c r="N1202" s="130">
        <v>91636.14</v>
      </c>
      <c r="O1202" s="3">
        <v>151.76725000000002</v>
      </c>
      <c r="Q1202" s="143">
        <f t="shared" si="112"/>
        <v>142.77656832459252</v>
      </c>
      <c r="R1202" s="143">
        <f t="shared" si="113"/>
        <v>-5.9239932695673847E-2</v>
      </c>
    </row>
    <row r="1203" spans="1:18" x14ac:dyDescent="0.35">
      <c r="A1203" s="8">
        <v>14172.2970393051</v>
      </c>
      <c r="B1203">
        <v>580</v>
      </c>
      <c r="C1203" s="130" t="s">
        <v>1165</v>
      </c>
      <c r="D1203" s="130">
        <v>580</v>
      </c>
      <c r="E1203" s="130" t="s">
        <v>1071</v>
      </c>
      <c r="F1203" s="149">
        <f t="shared" si="108"/>
        <v>10</v>
      </c>
      <c r="G1203" s="130" t="s">
        <v>1073</v>
      </c>
      <c r="H1203" s="130">
        <f t="shared" si="109"/>
        <v>1</v>
      </c>
      <c r="I1203" s="130" t="s">
        <v>1076</v>
      </c>
      <c r="J1203" s="130">
        <f t="shared" si="110"/>
        <v>2</v>
      </c>
      <c r="K1203" s="130" t="s">
        <v>1083</v>
      </c>
      <c r="L1203" s="130">
        <f t="shared" si="111"/>
        <v>1</v>
      </c>
      <c r="M1203" s="130">
        <v>7</v>
      </c>
      <c r="N1203" s="130">
        <v>95398.58</v>
      </c>
      <c r="O1203" s="3">
        <v>157.69158333333334</v>
      </c>
      <c r="Q1203" s="143">
        <f t="shared" si="112"/>
        <v>151.48886748752119</v>
      </c>
      <c r="R1203" s="143">
        <f t="shared" si="113"/>
        <v>-3.9334476290346143E-2</v>
      </c>
    </row>
    <row r="1204" spans="1:18" x14ac:dyDescent="0.35">
      <c r="A1204" s="8">
        <v>23954.0527728093</v>
      </c>
      <c r="B1204">
        <v>580</v>
      </c>
      <c r="C1204" s="130" t="s">
        <v>1165</v>
      </c>
      <c r="D1204" s="130">
        <v>580</v>
      </c>
      <c r="E1204" s="130" t="s">
        <v>1071</v>
      </c>
      <c r="F1204" s="149">
        <f t="shared" si="108"/>
        <v>10</v>
      </c>
      <c r="G1204" s="130" t="s">
        <v>1073</v>
      </c>
      <c r="H1204" s="130">
        <f t="shared" si="109"/>
        <v>1</v>
      </c>
      <c r="I1204" s="130" t="s">
        <v>1076</v>
      </c>
      <c r="J1204" s="130">
        <f t="shared" si="110"/>
        <v>2</v>
      </c>
      <c r="K1204" s="130" t="s">
        <v>1083</v>
      </c>
      <c r="L1204" s="130">
        <f t="shared" si="111"/>
        <v>1</v>
      </c>
      <c r="M1204" s="130">
        <v>7</v>
      </c>
      <c r="N1204" s="130">
        <v>100341.01</v>
      </c>
      <c r="O1204" s="3">
        <v>165.69334999999998</v>
      </c>
      <c r="Q1204" s="143">
        <f t="shared" si="112"/>
        <v>159.47078016606065</v>
      </c>
      <c r="R1204" s="143">
        <f t="shared" si="113"/>
        <v>-3.7554734899978404E-2</v>
      </c>
    </row>
    <row r="1205" spans="1:18" x14ac:dyDescent="0.35">
      <c r="A1205" s="8">
        <v>31081.371963744201</v>
      </c>
      <c r="B1205">
        <v>580</v>
      </c>
      <c r="C1205" s="130" t="s">
        <v>1165</v>
      </c>
      <c r="D1205" s="130">
        <v>580</v>
      </c>
      <c r="E1205" s="130" t="s">
        <v>1071</v>
      </c>
      <c r="F1205" s="149">
        <f t="shared" si="108"/>
        <v>10</v>
      </c>
      <c r="G1205" s="130" t="s">
        <v>1073</v>
      </c>
      <c r="H1205" s="130">
        <f t="shared" si="109"/>
        <v>1</v>
      </c>
      <c r="I1205" s="130" t="s">
        <v>1076</v>
      </c>
      <c r="J1205" s="130">
        <f t="shared" si="110"/>
        <v>2</v>
      </c>
      <c r="K1205" s="130" t="s">
        <v>1083</v>
      </c>
      <c r="L1205" s="130">
        <f t="shared" si="111"/>
        <v>1</v>
      </c>
      <c r="M1205" s="130">
        <v>7</v>
      </c>
      <c r="N1205" s="130">
        <v>108512.9</v>
      </c>
      <c r="O1205" s="3">
        <v>179.13853333333333</v>
      </c>
      <c r="Q1205" s="143">
        <f t="shared" si="112"/>
        <v>165.2866726258635</v>
      </c>
      <c r="R1205" s="143">
        <f t="shared" si="113"/>
        <v>-7.7324852725543236E-2</v>
      </c>
    </row>
    <row r="1206" spans="1:18" x14ac:dyDescent="0.35">
      <c r="A1206" s="8">
        <v>45016.2336447989</v>
      </c>
      <c r="B1206">
        <v>580</v>
      </c>
      <c r="C1206" s="130" t="s">
        <v>1165</v>
      </c>
      <c r="D1206" s="130">
        <v>580</v>
      </c>
      <c r="E1206" s="130" t="s">
        <v>1071</v>
      </c>
      <c r="F1206" s="149">
        <f t="shared" si="108"/>
        <v>10</v>
      </c>
      <c r="G1206" s="130" t="s">
        <v>1073</v>
      </c>
      <c r="H1206" s="130">
        <f t="shared" si="109"/>
        <v>1</v>
      </c>
      <c r="I1206" s="130" t="s">
        <v>1076</v>
      </c>
      <c r="J1206" s="130">
        <f t="shared" si="110"/>
        <v>2</v>
      </c>
      <c r="K1206" s="130" t="s">
        <v>1083</v>
      </c>
      <c r="L1206" s="130">
        <f t="shared" si="111"/>
        <v>1</v>
      </c>
      <c r="M1206" s="130">
        <v>7</v>
      </c>
      <c r="N1206" s="130">
        <v>108273.07</v>
      </c>
      <c r="O1206" s="3">
        <v>178.83670000000001</v>
      </c>
      <c r="Q1206" s="143">
        <f t="shared" si="112"/>
        <v>176.65751975760415</v>
      </c>
      <c r="R1206" s="143">
        <f t="shared" si="113"/>
        <v>-1.2185307838915915E-2</v>
      </c>
    </row>
    <row r="1207" spans="1:18" x14ac:dyDescent="0.35">
      <c r="A1207" s="8">
        <v>54061.366139626101</v>
      </c>
      <c r="B1207">
        <v>580</v>
      </c>
      <c r="C1207" s="130" t="s">
        <v>1165</v>
      </c>
      <c r="D1207" s="130">
        <v>580</v>
      </c>
      <c r="E1207" s="130" t="s">
        <v>1071</v>
      </c>
      <c r="F1207" s="149">
        <f t="shared" si="108"/>
        <v>10</v>
      </c>
      <c r="G1207" s="130" t="s">
        <v>1073</v>
      </c>
      <c r="H1207" s="130">
        <f t="shared" si="109"/>
        <v>1</v>
      </c>
      <c r="I1207" s="130" t="s">
        <v>1076</v>
      </c>
      <c r="J1207" s="130">
        <f t="shared" si="110"/>
        <v>2</v>
      </c>
      <c r="K1207" s="130" t="s">
        <v>1083</v>
      </c>
      <c r="L1207" s="130">
        <f t="shared" si="111"/>
        <v>1</v>
      </c>
      <c r="M1207" s="130">
        <v>7</v>
      </c>
      <c r="N1207" s="130">
        <v>112938.57</v>
      </c>
      <c r="O1207" s="3">
        <v>186.22066666666666</v>
      </c>
      <c r="Q1207" s="143">
        <f t="shared" si="112"/>
        <v>184.03834787338315</v>
      </c>
      <c r="R1207" s="143">
        <f t="shared" si="113"/>
        <v>-1.1718993559344582E-2</v>
      </c>
    </row>
    <row r="1208" spans="1:18" x14ac:dyDescent="0.35">
      <c r="A1208" s="8">
        <v>63550.072249703</v>
      </c>
      <c r="B1208">
        <v>580</v>
      </c>
      <c r="C1208" s="130" t="s">
        <v>1165</v>
      </c>
      <c r="D1208" s="130">
        <v>580</v>
      </c>
      <c r="E1208" s="130" t="s">
        <v>1071</v>
      </c>
      <c r="F1208" s="149">
        <f t="shared" si="108"/>
        <v>10</v>
      </c>
      <c r="G1208" s="130" t="s">
        <v>1073</v>
      </c>
      <c r="H1208" s="130">
        <f t="shared" si="109"/>
        <v>1</v>
      </c>
      <c r="I1208" s="130" t="s">
        <v>1076</v>
      </c>
      <c r="J1208" s="130">
        <f t="shared" si="110"/>
        <v>2</v>
      </c>
      <c r="K1208" s="130" t="s">
        <v>1083</v>
      </c>
      <c r="L1208" s="130">
        <f t="shared" si="111"/>
        <v>1</v>
      </c>
      <c r="M1208" s="130">
        <v>7</v>
      </c>
      <c r="N1208" s="130">
        <v>119032.98</v>
      </c>
      <c r="O1208" s="3">
        <v>195.67106666666666</v>
      </c>
      <c r="Q1208" s="143">
        <f t="shared" si="112"/>
        <v>191.7811320592059</v>
      </c>
      <c r="R1208" s="143">
        <f t="shared" si="113"/>
        <v>-1.987996832504324E-2</v>
      </c>
    </row>
    <row r="1209" spans="1:18" x14ac:dyDescent="0.35">
      <c r="A1209" s="8">
        <v>71394.000753582499</v>
      </c>
      <c r="B1209">
        <v>580</v>
      </c>
      <c r="C1209" s="130" t="s">
        <v>1165</v>
      </c>
      <c r="D1209" s="130">
        <v>580</v>
      </c>
      <c r="E1209" s="130" t="s">
        <v>1071</v>
      </c>
      <c r="F1209" s="149">
        <f t="shared" si="108"/>
        <v>10</v>
      </c>
      <c r="G1209" s="130" t="s">
        <v>1073</v>
      </c>
      <c r="H1209" s="130">
        <f t="shared" si="109"/>
        <v>1</v>
      </c>
      <c r="I1209" s="130" t="s">
        <v>1076</v>
      </c>
      <c r="J1209" s="130">
        <f t="shared" si="110"/>
        <v>2</v>
      </c>
      <c r="K1209" s="130" t="s">
        <v>1083</v>
      </c>
      <c r="L1209" s="130">
        <f t="shared" si="111"/>
        <v>1</v>
      </c>
      <c r="M1209" s="130">
        <v>7</v>
      </c>
      <c r="N1209" s="130">
        <v>120297.81</v>
      </c>
      <c r="O1209" s="3">
        <v>198.18363333333332</v>
      </c>
      <c r="Q1209" s="143">
        <f t="shared" si="112"/>
        <v>198.18177771837156</v>
      </c>
      <c r="R1209" s="143">
        <f t="shared" si="113"/>
        <v>-9.3631090042345377E-6</v>
      </c>
    </row>
    <row r="1210" spans="1:18" x14ac:dyDescent="0.35">
      <c r="A1210" s="8">
        <v>3495.45982983364</v>
      </c>
      <c r="B1210">
        <v>580</v>
      </c>
      <c r="C1210" s="130" t="s">
        <v>1165</v>
      </c>
      <c r="D1210" s="130">
        <v>580</v>
      </c>
      <c r="E1210" s="130" t="s">
        <v>1071</v>
      </c>
      <c r="F1210" s="149">
        <f t="shared" si="108"/>
        <v>10</v>
      </c>
      <c r="G1210" s="130" t="s">
        <v>1073</v>
      </c>
      <c r="H1210" s="130">
        <f t="shared" si="109"/>
        <v>1</v>
      </c>
      <c r="I1210" s="130" t="s">
        <v>1076</v>
      </c>
      <c r="J1210" s="130">
        <f t="shared" si="110"/>
        <v>2</v>
      </c>
      <c r="K1210" s="130" t="s">
        <v>1084</v>
      </c>
      <c r="L1210" s="130">
        <f t="shared" si="111"/>
        <v>0</v>
      </c>
      <c r="M1210" s="130">
        <v>7</v>
      </c>
      <c r="N1210" s="130">
        <v>90712.54</v>
      </c>
      <c r="O1210" s="3">
        <v>149.88316666666665</v>
      </c>
      <c r="Q1210" s="143">
        <f t="shared" si="112"/>
        <v>139.16656832459248</v>
      </c>
      <c r="R1210" s="143">
        <f t="shared" si="113"/>
        <v>-7.1499679252890358E-2</v>
      </c>
    </row>
    <row r="1211" spans="1:18" x14ac:dyDescent="0.35">
      <c r="A1211" s="8">
        <v>14172.2970393051</v>
      </c>
      <c r="B1211">
        <v>580</v>
      </c>
      <c r="C1211" s="130" t="s">
        <v>1165</v>
      </c>
      <c r="D1211" s="130">
        <v>580</v>
      </c>
      <c r="E1211" s="130" t="s">
        <v>1071</v>
      </c>
      <c r="F1211" s="149">
        <f t="shared" si="108"/>
        <v>10</v>
      </c>
      <c r="G1211" s="130" t="s">
        <v>1073</v>
      </c>
      <c r="H1211" s="130">
        <f t="shared" si="109"/>
        <v>1</v>
      </c>
      <c r="I1211" s="130" t="s">
        <v>1076</v>
      </c>
      <c r="J1211" s="130">
        <f t="shared" si="110"/>
        <v>2</v>
      </c>
      <c r="K1211" s="130" t="s">
        <v>1084</v>
      </c>
      <c r="L1211" s="130">
        <f t="shared" si="111"/>
        <v>0</v>
      </c>
      <c r="M1211" s="130">
        <v>7</v>
      </c>
      <c r="N1211" s="130">
        <v>94942.09</v>
      </c>
      <c r="O1211" s="3">
        <v>156.96228333333332</v>
      </c>
      <c r="Q1211" s="143">
        <f t="shared" si="112"/>
        <v>147.87886748752123</v>
      </c>
      <c r="R1211" s="143">
        <f t="shared" si="113"/>
        <v>-5.7870054212463717E-2</v>
      </c>
    </row>
    <row r="1212" spans="1:18" x14ac:dyDescent="0.35">
      <c r="A1212" s="8">
        <v>23954.0527728093</v>
      </c>
      <c r="B1212">
        <v>580</v>
      </c>
      <c r="C1212" s="130" t="s">
        <v>1165</v>
      </c>
      <c r="D1212" s="130">
        <v>580</v>
      </c>
      <c r="E1212" s="130" t="s">
        <v>1071</v>
      </c>
      <c r="F1212" s="149">
        <f t="shared" si="108"/>
        <v>10</v>
      </c>
      <c r="G1212" s="130" t="s">
        <v>1073</v>
      </c>
      <c r="H1212" s="130">
        <f t="shared" si="109"/>
        <v>1</v>
      </c>
      <c r="I1212" s="130" t="s">
        <v>1076</v>
      </c>
      <c r="J1212" s="130">
        <f t="shared" si="110"/>
        <v>2</v>
      </c>
      <c r="K1212" s="130" t="s">
        <v>1084</v>
      </c>
      <c r="L1212" s="130">
        <f t="shared" si="111"/>
        <v>0</v>
      </c>
      <c r="M1212" s="130">
        <v>7</v>
      </c>
      <c r="N1212" s="130">
        <v>98374.2</v>
      </c>
      <c r="O1212" s="3">
        <v>162.41829999999999</v>
      </c>
      <c r="Q1212" s="143">
        <f t="shared" si="112"/>
        <v>155.86078016606066</v>
      </c>
      <c r="R1212" s="143">
        <f t="shared" si="113"/>
        <v>-4.0374267148094334E-2</v>
      </c>
    </row>
    <row r="1213" spans="1:18" x14ac:dyDescent="0.35">
      <c r="A1213" s="8">
        <v>31081.371963744201</v>
      </c>
      <c r="B1213">
        <v>580</v>
      </c>
      <c r="C1213" s="130" t="s">
        <v>1165</v>
      </c>
      <c r="D1213" s="130">
        <v>580</v>
      </c>
      <c r="E1213" s="130" t="s">
        <v>1071</v>
      </c>
      <c r="F1213" s="149">
        <f t="shared" si="108"/>
        <v>10</v>
      </c>
      <c r="G1213" s="130" t="s">
        <v>1073</v>
      </c>
      <c r="H1213" s="130">
        <f t="shared" si="109"/>
        <v>1</v>
      </c>
      <c r="I1213" s="130" t="s">
        <v>1076</v>
      </c>
      <c r="J1213" s="130">
        <f t="shared" si="110"/>
        <v>2</v>
      </c>
      <c r="K1213" s="130" t="s">
        <v>1084</v>
      </c>
      <c r="L1213" s="130">
        <f t="shared" si="111"/>
        <v>0</v>
      </c>
      <c r="M1213" s="130">
        <v>7</v>
      </c>
      <c r="N1213" s="130">
        <v>105951.4</v>
      </c>
      <c r="O1213" s="3">
        <v>174.86678333333336</v>
      </c>
      <c r="Q1213" s="143">
        <f t="shared" si="112"/>
        <v>161.67667262586355</v>
      </c>
      <c r="R1213" s="143">
        <f t="shared" si="113"/>
        <v>-7.5429480979967822E-2</v>
      </c>
    </row>
    <row r="1214" spans="1:18" x14ac:dyDescent="0.35">
      <c r="A1214" s="8">
        <v>45016.2336447989</v>
      </c>
      <c r="B1214">
        <v>580</v>
      </c>
      <c r="C1214" s="130" t="s">
        <v>1165</v>
      </c>
      <c r="D1214" s="130">
        <v>580</v>
      </c>
      <c r="E1214" s="130" t="s">
        <v>1071</v>
      </c>
      <c r="F1214" s="149">
        <f t="shared" si="108"/>
        <v>10</v>
      </c>
      <c r="G1214" s="130" t="s">
        <v>1073</v>
      </c>
      <c r="H1214" s="130">
        <f t="shared" si="109"/>
        <v>1</v>
      </c>
      <c r="I1214" s="130" t="s">
        <v>1076</v>
      </c>
      <c r="J1214" s="130">
        <f t="shared" si="110"/>
        <v>2</v>
      </c>
      <c r="K1214" s="130" t="s">
        <v>1084</v>
      </c>
      <c r="L1214" s="130">
        <f t="shared" si="111"/>
        <v>0</v>
      </c>
      <c r="M1214" s="130">
        <v>7</v>
      </c>
      <c r="N1214" s="130">
        <v>106005.85</v>
      </c>
      <c r="O1214" s="3">
        <v>175.09171666666666</v>
      </c>
      <c r="Q1214" s="143">
        <f t="shared" si="112"/>
        <v>173.04751975760416</v>
      </c>
      <c r="R1214" s="143">
        <f t="shared" si="113"/>
        <v>-1.167500637939467E-2</v>
      </c>
    </row>
    <row r="1215" spans="1:18" x14ac:dyDescent="0.35">
      <c r="A1215" s="8">
        <v>54061.366139626101</v>
      </c>
      <c r="B1215">
        <v>580</v>
      </c>
      <c r="C1215" s="130" t="s">
        <v>1165</v>
      </c>
      <c r="D1215" s="130">
        <v>580</v>
      </c>
      <c r="E1215" s="130" t="s">
        <v>1071</v>
      </c>
      <c r="F1215" s="149">
        <f t="shared" si="108"/>
        <v>10</v>
      </c>
      <c r="G1215" s="130" t="s">
        <v>1073</v>
      </c>
      <c r="H1215" s="130">
        <f t="shared" si="109"/>
        <v>1</v>
      </c>
      <c r="I1215" s="130" t="s">
        <v>1076</v>
      </c>
      <c r="J1215" s="130">
        <f t="shared" si="110"/>
        <v>2</v>
      </c>
      <c r="K1215" s="130" t="s">
        <v>1084</v>
      </c>
      <c r="L1215" s="130">
        <f t="shared" si="111"/>
        <v>0</v>
      </c>
      <c r="M1215" s="130">
        <v>7</v>
      </c>
      <c r="N1215" s="130">
        <v>109440.83</v>
      </c>
      <c r="O1215" s="3">
        <v>180.45093333333332</v>
      </c>
      <c r="Q1215" s="143">
        <f t="shared" si="112"/>
        <v>180.42834787338316</v>
      </c>
      <c r="R1215" s="143">
        <f t="shared" si="113"/>
        <v>-1.251612254531409E-4</v>
      </c>
    </row>
    <row r="1216" spans="1:18" x14ac:dyDescent="0.35">
      <c r="A1216" s="8">
        <v>63550.072249703</v>
      </c>
      <c r="B1216">
        <v>580</v>
      </c>
      <c r="C1216" s="130" t="s">
        <v>1165</v>
      </c>
      <c r="D1216" s="130">
        <v>580</v>
      </c>
      <c r="E1216" s="130" t="s">
        <v>1071</v>
      </c>
      <c r="F1216" s="149">
        <f t="shared" si="108"/>
        <v>10</v>
      </c>
      <c r="G1216" s="130" t="s">
        <v>1073</v>
      </c>
      <c r="H1216" s="130">
        <f t="shared" si="109"/>
        <v>1</v>
      </c>
      <c r="I1216" s="130" t="s">
        <v>1076</v>
      </c>
      <c r="J1216" s="130">
        <f t="shared" si="110"/>
        <v>2</v>
      </c>
      <c r="K1216" s="130" t="s">
        <v>1084</v>
      </c>
      <c r="L1216" s="130">
        <f t="shared" si="111"/>
        <v>0</v>
      </c>
      <c r="M1216" s="130">
        <v>7</v>
      </c>
      <c r="N1216" s="130">
        <v>114482.27</v>
      </c>
      <c r="O1216" s="3">
        <v>188.29338333333334</v>
      </c>
      <c r="Q1216" s="143">
        <f t="shared" si="112"/>
        <v>188.17113205920592</v>
      </c>
      <c r="R1216" s="143">
        <f t="shared" si="113"/>
        <v>-6.4925953298633488E-4</v>
      </c>
    </row>
    <row r="1217" spans="1:18" x14ac:dyDescent="0.35">
      <c r="A1217" s="8">
        <v>71394.000753582499</v>
      </c>
      <c r="B1217">
        <v>580</v>
      </c>
      <c r="C1217" s="130" t="s">
        <v>1165</v>
      </c>
      <c r="D1217" s="130">
        <v>580</v>
      </c>
      <c r="E1217" s="130" t="s">
        <v>1071</v>
      </c>
      <c r="F1217" s="149">
        <f t="shared" si="108"/>
        <v>10</v>
      </c>
      <c r="G1217" s="130" t="s">
        <v>1073</v>
      </c>
      <c r="H1217" s="130">
        <f t="shared" si="109"/>
        <v>1</v>
      </c>
      <c r="I1217" s="130" t="s">
        <v>1076</v>
      </c>
      <c r="J1217" s="130">
        <f t="shared" si="110"/>
        <v>2</v>
      </c>
      <c r="K1217" s="130" t="s">
        <v>1084</v>
      </c>
      <c r="L1217" s="130">
        <f t="shared" si="111"/>
        <v>0</v>
      </c>
      <c r="M1217" s="130">
        <v>7</v>
      </c>
      <c r="N1217" s="130">
        <v>115015.87</v>
      </c>
      <c r="O1217" s="3">
        <v>189.51255</v>
      </c>
      <c r="Q1217" s="143">
        <f t="shared" si="112"/>
        <v>194.57177771837158</v>
      </c>
      <c r="R1217" s="143">
        <f t="shared" si="113"/>
        <v>2.6696003606998975E-2</v>
      </c>
    </row>
    <row r="1218" spans="1:18" x14ac:dyDescent="0.35">
      <c r="A1218" s="8">
        <v>3495.45982983364</v>
      </c>
      <c r="B1218">
        <v>580</v>
      </c>
      <c r="C1218" s="130" t="s">
        <v>1165</v>
      </c>
      <c r="D1218" s="130">
        <v>580</v>
      </c>
      <c r="E1218" s="130" t="s">
        <v>1071</v>
      </c>
      <c r="F1218" s="149">
        <f t="shared" si="108"/>
        <v>10</v>
      </c>
      <c r="G1218" s="130" t="s">
        <v>1073</v>
      </c>
      <c r="H1218" s="130">
        <f t="shared" si="109"/>
        <v>1</v>
      </c>
      <c r="I1218" s="130" t="s">
        <v>1076</v>
      </c>
      <c r="J1218" s="130">
        <f t="shared" si="110"/>
        <v>2</v>
      </c>
      <c r="K1218" s="130" t="s">
        <v>1083</v>
      </c>
      <c r="L1218" s="130">
        <f t="shared" si="111"/>
        <v>1</v>
      </c>
      <c r="M1218" s="130">
        <v>7</v>
      </c>
      <c r="N1218" s="130">
        <v>92007.25</v>
      </c>
      <c r="O1218" s="3">
        <v>152.20661666666666</v>
      </c>
      <c r="Q1218" s="143">
        <f t="shared" si="112"/>
        <v>142.77656832459252</v>
      </c>
      <c r="R1218" s="143">
        <f t="shared" si="113"/>
        <v>-6.1955574262096635E-2</v>
      </c>
    </row>
    <row r="1219" spans="1:18" x14ac:dyDescent="0.35">
      <c r="A1219" s="8">
        <v>14172.2970393051</v>
      </c>
      <c r="B1219">
        <v>580</v>
      </c>
      <c r="C1219" s="130" t="s">
        <v>1165</v>
      </c>
      <c r="D1219" s="130">
        <v>580</v>
      </c>
      <c r="E1219" s="130" t="s">
        <v>1071</v>
      </c>
      <c r="F1219" s="149">
        <f t="shared" ref="F1219:F1282" si="114">IF(E1219="LI01",10,23.84)</f>
        <v>10</v>
      </c>
      <c r="G1219" s="130" t="s">
        <v>1073</v>
      </c>
      <c r="H1219" s="130">
        <f t="shared" ref="H1219:H1282" si="115">IF(G1219="ENT01",1,2)</f>
        <v>1</v>
      </c>
      <c r="I1219" s="130" t="s">
        <v>1076</v>
      </c>
      <c r="J1219" s="130">
        <f t="shared" ref="J1219:J1282" si="116">IF(I1219="ENV01",1,2)</f>
        <v>2</v>
      </c>
      <c r="K1219" s="130" t="s">
        <v>1083</v>
      </c>
      <c r="L1219" s="130">
        <f t="shared" ref="L1219:L1282" si="117">IF(K1219="ZVDF01",1,0)</f>
        <v>1</v>
      </c>
      <c r="M1219" s="130">
        <v>7</v>
      </c>
      <c r="N1219" s="130">
        <v>95790.91</v>
      </c>
      <c r="O1219" s="3">
        <v>158.23346666666666</v>
      </c>
      <c r="Q1219" s="143">
        <f t="shared" ref="Q1219:Q1282" si="118">IF(C1219="Splitao",((43.828+A1219*0.000816+F1219*0.605+H1219*-5.235+J1219*-4.785+L1219*3.61+3.146*F1219+9.07+54.73)*B1219+M1219*(494.524+B1219*0.00184))/B1219,(((25.4755+A1219*0.00031+F1219*0.2864+H1219*-0.5815+J1219*-1.7506+L1219*0.77039)+3.25*F1219+9.07+54.73)*B1219+M1219*(498.3118+A1219*0.001326))/B1219)</f>
        <v>151.48886748752119</v>
      </c>
      <c r="R1219" s="143">
        <f t="shared" ref="R1219:R1282" si="119">Q1219/O1219-1</f>
        <v>-4.2624353249831715E-2</v>
      </c>
    </row>
    <row r="1220" spans="1:18" x14ac:dyDescent="0.35">
      <c r="A1220" s="8">
        <v>23954.0527728093</v>
      </c>
      <c r="B1220">
        <v>580</v>
      </c>
      <c r="C1220" s="130" t="s">
        <v>1165</v>
      </c>
      <c r="D1220" s="130">
        <v>580</v>
      </c>
      <c r="E1220" s="130" t="s">
        <v>1071</v>
      </c>
      <c r="F1220" s="149">
        <f t="shared" si="114"/>
        <v>10</v>
      </c>
      <c r="G1220" s="130" t="s">
        <v>1073</v>
      </c>
      <c r="H1220" s="130">
        <f t="shared" si="115"/>
        <v>1</v>
      </c>
      <c r="I1220" s="130" t="s">
        <v>1076</v>
      </c>
      <c r="J1220" s="130">
        <f t="shared" si="116"/>
        <v>2</v>
      </c>
      <c r="K1220" s="130" t="s">
        <v>1083</v>
      </c>
      <c r="L1220" s="130">
        <f t="shared" si="117"/>
        <v>1</v>
      </c>
      <c r="M1220" s="130">
        <v>7</v>
      </c>
      <c r="N1220" s="130">
        <v>100863.02</v>
      </c>
      <c r="O1220" s="3">
        <v>166.34246666666667</v>
      </c>
      <c r="Q1220" s="143">
        <f t="shared" si="118"/>
        <v>159.47078016606065</v>
      </c>
      <c r="R1220" s="143">
        <f t="shared" si="119"/>
        <v>-4.1310476141827146E-2</v>
      </c>
    </row>
    <row r="1221" spans="1:18" x14ac:dyDescent="0.35">
      <c r="A1221" s="8">
        <v>31081.371963744201</v>
      </c>
      <c r="B1221">
        <v>580</v>
      </c>
      <c r="C1221" s="130" t="s">
        <v>1165</v>
      </c>
      <c r="D1221" s="130">
        <v>580</v>
      </c>
      <c r="E1221" s="130" t="s">
        <v>1071</v>
      </c>
      <c r="F1221" s="149">
        <f t="shared" si="114"/>
        <v>10</v>
      </c>
      <c r="G1221" s="130" t="s">
        <v>1073</v>
      </c>
      <c r="H1221" s="130">
        <f t="shared" si="115"/>
        <v>1</v>
      </c>
      <c r="I1221" s="130" t="s">
        <v>1076</v>
      </c>
      <c r="J1221" s="130">
        <f t="shared" si="116"/>
        <v>2</v>
      </c>
      <c r="K1221" s="130" t="s">
        <v>1083</v>
      </c>
      <c r="L1221" s="130">
        <f t="shared" si="117"/>
        <v>1</v>
      </c>
      <c r="M1221" s="130">
        <v>7</v>
      </c>
      <c r="N1221" s="130">
        <v>109177.9</v>
      </c>
      <c r="O1221" s="3">
        <v>180.14651666666668</v>
      </c>
      <c r="Q1221" s="143">
        <f t="shared" si="118"/>
        <v>165.2866726258635</v>
      </c>
      <c r="R1221" s="143">
        <f t="shared" si="119"/>
        <v>-8.248754578085471E-2</v>
      </c>
    </row>
    <row r="1222" spans="1:18" x14ac:dyDescent="0.35">
      <c r="A1222" s="8">
        <v>45016.2336447989</v>
      </c>
      <c r="B1222">
        <v>580</v>
      </c>
      <c r="C1222" s="130" t="s">
        <v>1165</v>
      </c>
      <c r="D1222" s="130">
        <v>580</v>
      </c>
      <c r="E1222" s="130" t="s">
        <v>1071</v>
      </c>
      <c r="F1222" s="149">
        <f t="shared" si="114"/>
        <v>10</v>
      </c>
      <c r="G1222" s="130" t="s">
        <v>1073</v>
      </c>
      <c r="H1222" s="130">
        <f t="shared" si="115"/>
        <v>1</v>
      </c>
      <c r="I1222" s="130" t="s">
        <v>1076</v>
      </c>
      <c r="J1222" s="130">
        <f t="shared" si="116"/>
        <v>2</v>
      </c>
      <c r="K1222" s="130" t="s">
        <v>1083</v>
      </c>
      <c r="L1222" s="130">
        <f t="shared" si="117"/>
        <v>1</v>
      </c>
      <c r="M1222" s="130">
        <v>7</v>
      </c>
      <c r="N1222" s="130">
        <v>108787.18</v>
      </c>
      <c r="O1222" s="3">
        <v>179.53871666666666</v>
      </c>
      <c r="Q1222" s="143">
        <f t="shared" si="118"/>
        <v>176.65751975760415</v>
      </c>
      <c r="R1222" s="143">
        <f t="shared" si="119"/>
        <v>-1.6047774889756838E-2</v>
      </c>
    </row>
    <row r="1223" spans="1:18" x14ac:dyDescent="0.35">
      <c r="A1223" s="8">
        <v>54061.366139626101</v>
      </c>
      <c r="B1223">
        <v>580</v>
      </c>
      <c r="C1223" s="130" t="s">
        <v>1165</v>
      </c>
      <c r="D1223" s="130">
        <v>580</v>
      </c>
      <c r="E1223" s="130" t="s">
        <v>1071</v>
      </c>
      <c r="F1223" s="149">
        <f t="shared" si="114"/>
        <v>10</v>
      </c>
      <c r="G1223" s="130" t="s">
        <v>1073</v>
      </c>
      <c r="H1223" s="130">
        <f t="shared" si="115"/>
        <v>1</v>
      </c>
      <c r="I1223" s="130" t="s">
        <v>1076</v>
      </c>
      <c r="J1223" s="130">
        <f t="shared" si="116"/>
        <v>2</v>
      </c>
      <c r="K1223" s="130" t="s">
        <v>1083</v>
      </c>
      <c r="L1223" s="130">
        <f t="shared" si="117"/>
        <v>1</v>
      </c>
      <c r="M1223" s="130">
        <v>7</v>
      </c>
      <c r="N1223" s="130">
        <v>113507.81</v>
      </c>
      <c r="O1223" s="3">
        <v>187.00905</v>
      </c>
      <c r="Q1223" s="143">
        <f t="shared" si="118"/>
        <v>184.03834787338315</v>
      </c>
      <c r="R1223" s="143">
        <f t="shared" si="119"/>
        <v>-1.5885338846525654E-2</v>
      </c>
    </row>
    <row r="1224" spans="1:18" x14ac:dyDescent="0.35">
      <c r="A1224" s="8">
        <v>63550.072249703</v>
      </c>
      <c r="B1224">
        <v>580</v>
      </c>
      <c r="C1224" s="130" t="s">
        <v>1165</v>
      </c>
      <c r="D1224" s="130">
        <v>580</v>
      </c>
      <c r="E1224" s="130" t="s">
        <v>1071</v>
      </c>
      <c r="F1224" s="149">
        <f t="shared" si="114"/>
        <v>10</v>
      </c>
      <c r="G1224" s="130" t="s">
        <v>1073</v>
      </c>
      <c r="H1224" s="130">
        <f t="shared" si="115"/>
        <v>1</v>
      </c>
      <c r="I1224" s="130" t="s">
        <v>1076</v>
      </c>
      <c r="J1224" s="130">
        <f t="shared" si="116"/>
        <v>2</v>
      </c>
      <c r="K1224" s="130" t="s">
        <v>1083</v>
      </c>
      <c r="L1224" s="130">
        <f t="shared" si="117"/>
        <v>1</v>
      </c>
      <c r="M1224" s="130">
        <v>7</v>
      </c>
      <c r="N1224" s="130">
        <v>119801.4</v>
      </c>
      <c r="O1224" s="3">
        <v>196.99156666666667</v>
      </c>
      <c r="Q1224" s="143">
        <f t="shared" si="118"/>
        <v>191.7811320592059</v>
      </c>
      <c r="R1224" s="143">
        <f t="shared" si="119"/>
        <v>-2.6450038931247533E-2</v>
      </c>
    </row>
    <row r="1225" spans="1:18" x14ac:dyDescent="0.35">
      <c r="A1225" s="8">
        <v>71394.000753582499</v>
      </c>
      <c r="B1225">
        <v>580</v>
      </c>
      <c r="C1225" s="130" t="s">
        <v>1165</v>
      </c>
      <c r="D1225" s="130">
        <v>580</v>
      </c>
      <c r="E1225" s="130" t="s">
        <v>1071</v>
      </c>
      <c r="F1225" s="149">
        <f t="shared" si="114"/>
        <v>10</v>
      </c>
      <c r="G1225" s="130" t="s">
        <v>1073</v>
      </c>
      <c r="H1225" s="130">
        <f t="shared" si="115"/>
        <v>1</v>
      </c>
      <c r="I1225" s="130" t="s">
        <v>1076</v>
      </c>
      <c r="J1225" s="130">
        <f t="shared" si="116"/>
        <v>2</v>
      </c>
      <c r="K1225" s="130" t="s">
        <v>1083</v>
      </c>
      <c r="L1225" s="130">
        <f t="shared" si="117"/>
        <v>1</v>
      </c>
      <c r="M1225" s="130">
        <v>7</v>
      </c>
      <c r="N1225" s="130">
        <v>120843.77</v>
      </c>
      <c r="O1225" s="3">
        <v>199.21873333333335</v>
      </c>
      <c r="Q1225" s="143">
        <f t="shared" si="118"/>
        <v>198.18177771837156</v>
      </c>
      <c r="R1225" s="143">
        <f t="shared" si="119"/>
        <v>-5.2051109733076695E-3</v>
      </c>
    </row>
    <row r="1226" spans="1:18" x14ac:dyDescent="0.35">
      <c r="A1226" s="8">
        <v>3495.45982983364</v>
      </c>
      <c r="B1226">
        <v>580</v>
      </c>
      <c r="C1226" s="130" t="s">
        <v>1165</v>
      </c>
      <c r="D1226" s="130">
        <v>580</v>
      </c>
      <c r="E1226" s="130" t="s">
        <v>1071</v>
      </c>
      <c r="F1226" s="149">
        <f t="shared" si="114"/>
        <v>10</v>
      </c>
      <c r="G1226" s="130" t="s">
        <v>1073</v>
      </c>
      <c r="H1226" s="130">
        <f t="shared" si="115"/>
        <v>1</v>
      </c>
      <c r="I1226" s="130" t="s">
        <v>1076</v>
      </c>
      <c r="J1226" s="130">
        <f t="shared" si="116"/>
        <v>2</v>
      </c>
      <c r="K1226" s="130" t="s">
        <v>1084</v>
      </c>
      <c r="L1226" s="130">
        <f t="shared" si="117"/>
        <v>0</v>
      </c>
      <c r="M1226" s="130">
        <v>7</v>
      </c>
      <c r="N1226" s="130">
        <v>91304.41</v>
      </c>
      <c r="O1226" s="3">
        <v>150.76399999999998</v>
      </c>
      <c r="Q1226" s="143">
        <f t="shared" si="118"/>
        <v>139.16656832459248</v>
      </c>
      <c r="R1226" s="143">
        <f t="shared" si="119"/>
        <v>-7.692440951027768E-2</v>
      </c>
    </row>
    <row r="1227" spans="1:18" x14ac:dyDescent="0.35">
      <c r="A1227" s="8">
        <v>14172.2970393051</v>
      </c>
      <c r="B1227">
        <v>580</v>
      </c>
      <c r="C1227" s="130" t="s">
        <v>1165</v>
      </c>
      <c r="D1227" s="130">
        <v>580</v>
      </c>
      <c r="E1227" s="130" t="s">
        <v>1071</v>
      </c>
      <c r="F1227" s="149">
        <f t="shared" si="114"/>
        <v>10</v>
      </c>
      <c r="G1227" s="130" t="s">
        <v>1073</v>
      </c>
      <c r="H1227" s="130">
        <f t="shared" si="115"/>
        <v>1</v>
      </c>
      <c r="I1227" s="130" t="s">
        <v>1076</v>
      </c>
      <c r="J1227" s="130">
        <f t="shared" si="116"/>
        <v>2</v>
      </c>
      <c r="K1227" s="130" t="s">
        <v>1084</v>
      </c>
      <c r="L1227" s="130">
        <f t="shared" si="117"/>
        <v>0</v>
      </c>
      <c r="M1227" s="130">
        <v>7</v>
      </c>
      <c r="N1227" s="130">
        <v>95491.76</v>
      </c>
      <c r="O1227" s="3">
        <v>157.7808</v>
      </c>
      <c r="Q1227" s="143">
        <f t="shared" si="118"/>
        <v>147.87886748752123</v>
      </c>
      <c r="R1227" s="143">
        <f t="shared" si="119"/>
        <v>-6.2757525075793574E-2</v>
      </c>
    </row>
    <row r="1228" spans="1:18" x14ac:dyDescent="0.35">
      <c r="A1228" s="8">
        <v>23954.0527728093</v>
      </c>
      <c r="B1228">
        <v>580</v>
      </c>
      <c r="C1228" s="130" t="s">
        <v>1165</v>
      </c>
      <c r="D1228" s="130">
        <v>580</v>
      </c>
      <c r="E1228" s="130" t="s">
        <v>1071</v>
      </c>
      <c r="F1228" s="149">
        <f t="shared" si="114"/>
        <v>10</v>
      </c>
      <c r="G1228" s="130" t="s">
        <v>1073</v>
      </c>
      <c r="H1228" s="130">
        <f t="shared" si="115"/>
        <v>1</v>
      </c>
      <c r="I1228" s="130" t="s">
        <v>1076</v>
      </c>
      <c r="J1228" s="130">
        <f t="shared" si="116"/>
        <v>2</v>
      </c>
      <c r="K1228" s="130" t="s">
        <v>1084</v>
      </c>
      <c r="L1228" s="130">
        <f t="shared" si="117"/>
        <v>0</v>
      </c>
      <c r="M1228" s="130">
        <v>7</v>
      </c>
      <c r="N1228" s="130">
        <v>99049.52</v>
      </c>
      <c r="O1228" s="3">
        <v>163.39406666666667</v>
      </c>
      <c r="Q1228" s="143">
        <f t="shared" si="118"/>
        <v>155.86078016606066</v>
      </c>
      <c r="R1228" s="143">
        <f t="shared" si="119"/>
        <v>-4.6105018708998524E-2</v>
      </c>
    </row>
    <row r="1229" spans="1:18" x14ac:dyDescent="0.35">
      <c r="A1229" s="8">
        <v>31081.371963744201</v>
      </c>
      <c r="B1229">
        <v>580</v>
      </c>
      <c r="C1229" s="130" t="s">
        <v>1165</v>
      </c>
      <c r="D1229" s="130">
        <v>580</v>
      </c>
      <c r="E1229" s="130" t="s">
        <v>1071</v>
      </c>
      <c r="F1229" s="149">
        <f t="shared" si="114"/>
        <v>10</v>
      </c>
      <c r="G1229" s="130" t="s">
        <v>1073</v>
      </c>
      <c r="H1229" s="130">
        <f t="shared" si="115"/>
        <v>1</v>
      </c>
      <c r="I1229" s="130" t="s">
        <v>1076</v>
      </c>
      <c r="J1229" s="130">
        <f t="shared" si="116"/>
        <v>2</v>
      </c>
      <c r="K1229" s="130" t="s">
        <v>1084</v>
      </c>
      <c r="L1229" s="130">
        <f t="shared" si="117"/>
        <v>0</v>
      </c>
      <c r="M1229" s="130">
        <v>7</v>
      </c>
      <c r="N1229" s="130">
        <v>106828.49</v>
      </c>
      <c r="O1229" s="3">
        <v>176.31885</v>
      </c>
      <c r="Q1229" s="143">
        <f t="shared" si="118"/>
        <v>161.67667262586355</v>
      </c>
      <c r="R1229" s="143">
        <f t="shared" si="119"/>
        <v>-8.3043743616388443E-2</v>
      </c>
    </row>
    <row r="1230" spans="1:18" x14ac:dyDescent="0.35">
      <c r="A1230" s="8">
        <v>45016.2336447989</v>
      </c>
      <c r="B1230">
        <v>580</v>
      </c>
      <c r="C1230" s="130" t="s">
        <v>1165</v>
      </c>
      <c r="D1230" s="130">
        <v>580</v>
      </c>
      <c r="E1230" s="130" t="s">
        <v>1071</v>
      </c>
      <c r="F1230" s="149">
        <f t="shared" si="114"/>
        <v>10</v>
      </c>
      <c r="G1230" s="130" t="s">
        <v>1073</v>
      </c>
      <c r="H1230" s="130">
        <f t="shared" si="115"/>
        <v>1</v>
      </c>
      <c r="I1230" s="130" t="s">
        <v>1076</v>
      </c>
      <c r="J1230" s="130">
        <f t="shared" si="116"/>
        <v>2</v>
      </c>
      <c r="K1230" s="130" t="s">
        <v>1084</v>
      </c>
      <c r="L1230" s="130">
        <f t="shared" si="117"/>
        <v>0</v>
      </c>
      <c r="M1230" s="130">
        <v>7</v>
      </c>
      <c r="N1230" s="130">
        <v>106820.26</v>
      </c>
      <c r="O1230" s="3">
        <v>176.30931666666666</v>
      </c>
      <c r="Q1230" s="143">
        <f t="shared" si="118"/>
        <v>173.04751975760416</v>
      </c>
      <c r="R1230" s="143">
        <f t="shared" si="119"/>
        <v>-1.8500422840554198E-2</v>
      </c>
    </row>
    <row r="1231" spans="1:18" x14ac:dyDescent="0.35">
      <c r="A1231" s="8">
        <v>54061.366139626101</v>
      </c>
      <c r="B1231">
        <v>580</v>
      </c>
      <c r="C1231" s="130" t="s">
        <v>1165</v>
      </c>
      <c r="D1231" s="130">
        <v>580</v>
      </c>
      <c r="E1231" s="130" t="s">
        <v>1071</v>
      </c>
      <c r="F1231" s="149">
        <f t="shared" si="114"/>
        <v>10</v>
      </c>
      <c r="G1231" s="130" t="s">
        <v>1073</v>
      </c>
      <c r="H1231" s="130">
        <f t="shared" si="115"/>
        <v>1</v>
      </c>
      <c r="I1231" s="130" t="s">
        <v>1076</v>
      </c>
      <c r="J1231" s="130">
        <f t="shared" si="116"/>
        <v>2</v>
      </c>
      <c r="K1231" s="130" t="s">
        <v>1084</v>
      </c>
      <c r="L1231" s="130">
        <f t="shared" si="117"/>
        <v>0</v>
      </c>
      <c r="M1231" s="130">
        <v>7</v>
      </c>
      <c r="N1231" s="130">
        <v>110387.71</v>
      </c>
      <c r="O1231" s="3">
        <v>181.88228333333333</v>
      </c>
      <c r="Q1231" s="143">
        <f t="shared" si="118"/>
        <v>180.42834787338316</v>
      </c>
      <c r="R1231" s="143">
        <f t="shared" si="119"/>
        <v>-7.9938267394936702E-3</v>
      </c>
    </row>
    <row r="1232" spans="1:18" x14ac:dyDescent="0.35">
      <c r="A1232" s="8">
        <v>63550.072249703</v>
      </c>
      <c r="B1232">
        <v>580</v>
      </c>
      <c r="C1232" s="130" t="s">
        <v>1165</v>
      </c>
      <c r="D1232" s="130">
        <v>580</v>
      </c>
      <c r="E1232" s="130" t="s">
        <v>1071</v>
      </c>
      <c r="F1232" s="149">
        <f t="shared" si="114"/>
        <v>10</v>
      </c>
      <c r="G1232" s="130" t="s">
        <v>1073</v>
      </c>
      <c r="H1232" s="130">
        <f t="shared" si="115"/>
        <v>1</v>
      </c>
      <c r="I1232" s="130" t="s">
        <v>1076</v>
      </c>
      <c r="J1232" s="130">
        <f t="shared" si="116"/>
        <v>2</v>
      </c>
      <c r="K1232" s="130" t="s">
        <v>1084</v>
      </c>
      <c r="L1232" s="130">
        <f t="shared" si="117"/>
        <v>0</v>
      </c>
      <c r="M1232" s="130">
        <v>7</v>
      </c>
      <c r="N1232" s="130">
        <v>115805.89</v>
      </c>
      <c r="O1232" s="3">
        <v>190.44026666666667</v>
      </c>
      <c r="Q1232" s="143">
        <f t="shared" si="118"/>
        <v>188.17113205920592</v>
      </c>
      <c r="R1232" s="143">
        <f t="shared" si="119"/>
        <v>-1.1915203896623927E-2</v>
      </c>
    </row>
    <row r="1233" spans="1:18" x14ac:dyDescent="0.35">
      <c r="A1233" s="8">
        <v>71394.000753582499</v>
      </c>
      <c r="B1233">
        <v>580</v>
      </c>
      <c r="C1233" s="130" t="s">
        <v>1165</v>
      </c>
      <c r="D1233" s="130">
        <v>580</v>
      </c>
      <c r="E1233" s="130" t="s">
        <v>1071</v>
      </c>
      <c r="F1233" s="149">
        <f t="shared" si="114"/>
        <v>10</v>
      </c>
      <c r="G1233" s="130" t="s">
        <v>1073</v>
      </c>
      <c r="H1233" s="130">
        <f t="shared" si="115"/>
        <v>1</v>
      </c>
      <c r="I1233" s="130" t="s">
        <v>1076</v>
      </c>
      <c r="J1233" s="130">
        <f t="shared" si="116"/>
        <v>2</v>
      </c>
      <c r="K1233" s="130" t="s">
        <v>1084</v>
      </c>
      <c r="L1233" s="130">
        <f t="shared" si="117"/>
        <v>0</v>
      </c>
      <c r="M1233" s="130">
        <v>7</v>
      </c>
      <c r="N1233" s="130">
        <v>116039.39</v>
      </c>
      <c r="O1233" s="3">
        <v>191.32586666666668</v>
      </c>
      <c r="Q1233" s="143">
        <f t="shared" si="118"/>
        <v>194.57177771837158</v>
      </c>
      <c r="R1233" s="143">
        <f t="shared" si="119"/>
        <v>1.6965353970459285E-2</v>
      </c>
    </row>
    <row r="1234" spans="1:18" x14ac:dyDescent="0.35">
      <c r="A1234" s="8">
        <v>3495.45982983364</v>
      </c>
      <c r="B1234">
        <v>580</v>
      </c>
      <c r="C1234" s="130" t="s">
        <v>1165</v>
      </c>
      <c r="D1234" s="130">
        <v>580</v>
      </c>
      <c r="E1234" s="130" t="s">
        <v>1071</v>
      </c>
      <c r="F1234" s="149">
        <f t="shared" si="114"/>
        <v>10</v>
      </c>
      <c r="G1234" s="130" t="s">
        <v>1073</v>
      </c>
      <c r="H1234" s="130">
        <f t="shared" si="115"/>
        <v>1</v>
      </c>
      <c r="I1234" s="130" t="s">
        <v>1076</v>
      </c>
      <c r="J1234" s="130">
        <f t="shared" si="116"/>
        <v>2</v>
      </c>
      <c r="K1234" s="130" t="s">
        <v>1083</v>
      </c>
      <c r="L1234" s="130">
        <f t="shared" si="117"/>
        <v>1</v>
      </c>
      <c r="M1234" s="130">
        <v>7</v>
      </c>
      <c r="N1234" s="130">
        <v>91524.15</v>
      </c>
      <c r="O1234" s="3">
        <v>151.55975000000001</v>
      </c>
      <c r="Q1234" s="143">
        <f t="shared" si="118"/>
        <v>142.77656832459252</v>
      </c>
      <c r="R1234" s="143">
        <f t="shared" si="119"/>
        <v>-5.7951940903884336E-2</v>
      </c>
    </row>
    <row r="1235" spans="1:18" x14ac:dyDescent="0.35">
      <c r="A1235" s="8">
        <v>14172.2970393051</v>
      </c>
      <c r="B1235">
        <v>580</v>
      </c>
      <c r="C1235" s="130" t="s">
        <v>1165</v>
      </c>
      <c r="D1235" s="130">
        <v>580</v>
      </c>
      <c r="E1235" s="130" t="s">
        <v>1071</v>
      </c>
      <c r="F1235" s="149">
        <f t="shared" si="114"/>
        <v>10</v>
      </c>
      <c r="G1235" s="130" t="s">
        <v>1073</v>
      </c>
      <c r="H1235" s="130">
        <f t="shared" si="115"/>
        <v>1</v>
      </c>
      <c r="I1235" s="130" t="s">
        <v>1076</v>
      </c>
      <c r="J1235" s="130">
        <f t="shared" si="116"/>
        <v>2</v>
      </c>
      <c r="K1235" s="130" t="s">
        <v>1083</v>
      </c>
      <c r="L1235" s="130">
        <f t="shared" si="117"/>
        <v>1</v>
      </c>
      <c r="M1235" s="130">
        <v>7</v>
      </c>
      <c r="N1235" s="130">
        <v>95509.94</v>
      </c>
      <c r="O1235" s="3">
        <v>158.03361666666666</v>
      </c>
      <c r="Q1235" s="143">
        <f t="shared" si="118"/>
        <v>151.48886748752119</v>
      </c>
      <c r="R1235" s="143">
        <f t="shared" si="119"/>
        <v>-4.141365183681156E-2</v>
      </c>
    </row>
    <row r="1236" spans="1:18" x14ac:dyDescent="0.35">
      <c r="A1236" s="8">
        <v>23954.0527728093</v>
      </c>
      <c r="B1236">
        <v>580</v>
      </c>
      <c r="C1236" s="130" t="s">
        <v>1165</v>
      </c>
      <c r="D1236" s="130">
        <v>580</v>
      </c>
      <c r="E1236" s="130" t="s">
        <v>1071</v>
      </c>
      <c r="F1236" s="149">
        <f t="shared" si="114"/>
        <v>10</v>
      </c>
      <c r="G1236" s="130" t="s">
        <v>1073</v>
      </c>
      <c r="H1236" s="130">
        <f t="shared" si="115"/>
        <v>1</v>
      </c>
      <c r="I1236" s="130" t="s">
        <v>1076</v>
      </c>
      <c r="J1236" s="130">
        <f t="shared" si="116"/>
        <v>2</v>
      </c>
      <c r="K1236" s="130" t="s">
        <v>1083</v>
      </c>
      <c r="L1236" s="130">
        <f t="shared" si="117"/>
        <v>1</v>
      </c>
      <c r="M1236" s="130">
        <v>7</v>
      </c>
      <c r="N1236" s="130">
        <v>100337.88</v>
      </c>
      <c r="O1236" s="3">
        <v>165.85676666666666</v>
      </c>
      <c r="Q1236" s="143">
        <f t="shared" si="118"/>
        <v>159.47078016606065</v>
      </c>
      <c r="R1236" s="143">
        <f t="shared" si="119"/>
        <v>-3.850302058185151E-2</v>
      </c>
    </row>
    <row r="1237" spans="1:18" x14ac:dyDescent="0.35">
      <c r="A1237" s="8">
        <v>31081.371963744201</v>
      </c>
      <c r="B1237">
        <v>580</v>
      </c>
      <c r="C1237" s="130" t="s">
        <v>1165</v>
      </c>
      <c r="D1237" s="130">
        <v>580</v>
      </c>
      <c r="E1237" s="130" t="s">
        <v>1071</v>
      </c>
      <c r="F1237" s="149">
        <f t="shared" si="114"/>
        <v>10</v>
      </c>
      <c r="G1237" s="130" t="s">
        <v>1073</v>
      </c>
      <c r="H1237" s="130">
        <f t="shared" si="115"/>
        <v>1</v>
      </c>
      <c r="I1237" s="130" t="s">
        <v>1076</v>
      </c>
      <c r="J1237" s="130">
        <f t="shared" si="116"/>
        <v>2</v>
      </c>
      <c r="K1237" s="130" t="s">
        <v>1083</v>
      </c>
      <c r="L1237" s="130">
        <f t="shared" si="117"/>
        <v>1</v>
      </c>
      <c r="M1237" s="130">
        <v>7</v>
      </c>
      <c r="N1237" s="130">
        <v>108396.92</v>
      </c>
      <c r="O1237" s="3">
        <v>179.35216666666668</v>
      </c>
      <c r="Q1237" s="143">
        <f t="shared" si="118"/>
        <v>165.2866726258635</v>
      </c>
      <c r="R1237" s="143">
        <f t="shared" si="119"/>
        <v>-7.8423886938285281E-2</v>
      </c>
    </row>
    <row r="1238" spans="1:18" x14ac:dyDescent="0.35">
      <c r="A1238" s="8">
        <v>45016.2336447989</v>
      </c>
      <c r="B1238">
        <v>580</v>
      </c>
      <c r="C1238" s="130" t="s">
        <v>1165</v>
      </c>
      <c r="D1238" s="130">
        <v>580</v>
      </c>
      <c r="E1238" s="130" t="s">
        <v>1071</v>
      </c>
      <c r="F1238" s="149">
        <f t="shared" si="114"/>
        <v>10</v>
      </c>
      <c r="G1238" s="130" t="s">
        <v>1073</v>
      </c>
      <c r="H1238" s="130">
        <f t="shared" si="115"/>
        <v>1</v>
      </c>
      <c r="I1238" s="130" t="s">
        <v>1076</v>
      </c>
      <c r="J1238" s="130">
        <f t="shared" si="116"/>
        <v>2</v>
      </c>
      <c r="K1238" s="130" t="s">
        <v>1083</v>
      </c>
      <c r="L1238" s="130">
        <f t="shared" si="117"/>
        <v>1</v>
      </c>
      <c r="M1238" s="130">
        <v>7</v>
      </c>
      <c r="N1238" s="130">
        <v>108046.42</v>
      </c>
      <c r="O1238" s="3">
        <v>178.81038333333333</v>
      </c>
      <c r="Q1238" s="143">
        <f t="shared" si="118"/>
        <v>176.65751975760415</v>
      </c>
      <c r="R1238" s="143">
        <f t="shared" si="119"/>
        <v>-1.2039924838793459E-2</v>
      </c>
    </row>
    <row r="1239" spans="1:18" x14ac:dyDescent="0.35">
      <c r="A1239" s="8">
        <v>54061.366139626101</v>
      </c>
      <c r="B1239">
        <v>580</v>
      </c>
      <c r="C1239" s="130" t="s">
        <v>1165</v>
      </c>
      <c r="D1239" s="130">
        <v>580</v>
      </c>
      <c r="E1239" s="130" t="s">
        <v>1071</v>
      </c>
      <c r="F1239" s="149">
        <f t="shared" si="114"/>
        <v>10</v>
      </c>
      <c r="G1239" s="130" t="s">
        <v>1073</v>
      </c>
      <c r="H1239" s="130">
        <f t="shared" si="115"/>
        <v>1</v>
      </c>
      <c r="I1239" s="130" t="s">
        <v>1076</v>
      </c>
      <c r="J1239" s="130">
        <f t="shared" si="116"/>
        <v>2</v>
      </c>
      <c r="K1239" s="130" t="s">
        <v>1083</v>
      </c>
      <c r="L1239" s="130">
        <f t="shared" si="117"/>
        <v>1</v>
      </c>
      <c r="M1239" s="130">
        <v>7</v>
      </c>
      <c r="N1239" s="130">
        <v>112714.89</v>
      </c>
      <c r="O1239" s="3">
        <v>186.31480000000002</v>
      </c>
      <c r="Q1239" s="143">
        <f t="shared" si="118"/>
        <v>184.03834787338315</v>
      </c>
      <c r="R1239" s="143">
        <f t="shared" si="119"/>
        <v>-1.2218310765526263E-2</v>
      </c>
    </row>
    <row r="1240" spans="1:18" x14ac:dyDescent="0.35">
      <c r="A1240" s="8">
        <v>63550.072249703</v>
      </c>
      <c r="B1240">
        <v>580</v>
      </c>
      <c r="C1240" s="130" t="s">
        <v>1165</v>
      </c>
      <c r="D1240" s="130">
        <v>580</v>
      </c>
      <c r="E1240" s="130" t="s">
        <v>1071</v>
      </c>
      <c r="F1240" s="149">
        <f t="shared" si="114"/>
        <v>10</v>
      </c>
      <c r="G1240" s="130" t="s">
        <v>1073</v>
      </c>
      <c r="H1240" s="130">
        <f t="shared" si="115"/>
        <v>1</v>
      </c>
      <c r="I1240" s="130" t="s">
        <v>1076</v>
      </c>
      <c r="J1240" s="130">
        <f t="shared" si="116"/>
        <v>2</v>
      </c>
      <c r="K1240" s="130" t="s">
        <v>1083</v>
      </c>
      <c r="L1240" s="130">
        <f t="shared" si="117"/>
        <v>1</v>
      </c>
      <c r="M1240" s="130">
        <v>7</v>
      </c>
      <c r="N1240" s="130">
        <v>118927.25</v>
      </c>
      <c r="O1240" s="3">
        <v>196.36243333333334</v>
      </c>
      <c r="Q1240" s="143">
        <f t="shared" si="118"/>
        <v>191.7811320592059</v>
      </c>
      <c r="R1240" s="143">
        <f t="shared" si="119"/>
        <v>-2.3330843870479456E-2</v>
      </c>
    </row>
    <row r="1241" spans="1:18" x14ac:dyDescent="0.35">
      <c r="A1241" s="8">
        <v>71394.000753582499</v>
      </c>
      <c r="B1241">
        <v>580</v>
      </c>
      <c r="C1241" s="130" t="s">
        <v>1165</v>
      </c>
      <c r="D1241" s="130">
        <v>580</v>
      </c>
      <c r="E1241" s="130" t="s">
        <v>1071</v>
      </c>
      <c r="F1241" s="149">
        <f t="shared" si="114"/>
        <v>10</v>
      </c>
      <c r="G1241" s="130" t="s">
        <v>1073</v>
      </c>
      <c r="H1241" s="130">
        <f t="shared" si="115"/>
        <v>1</v>
      </c>
      <c r="I1241" s="130" t="s">
        <v>1076</v>
      </c>
      <c r="J1241" s="130">
        <f t="shared" si="116"/>
        <v>2</v>
      </c>
      <c r="K1241" s="130" t="s">
        <v>1083</v>
      </c>
      <c r="L1241" s="130">
        <f t="shared" si="117"/>
        <v>1</v>
      </c>
      <c r="M1241" s="130">
        <v>7</v>
      </c>
      <c r="N1241" s="130">
        <v>119380.21</v>
      </c>
      <c r="O1241" s="3">
        <v>197.37495000000001</v>
      </c>
      <c r="Q1241" s="143">
        <f t="shared" si="118"/>
        <v>198.18177771837156</v>
      </c>
      <c r="R1241" s="143">
        <f t="shared" si="119"/>
        <v>4.0877918822603831E-3</v>
      </c>
    </row>
    <row r="1242" spans="1:18" x14ac:dyDescent="0.35">
      <c r="A1242" s="8">
        <v>3495.45982983364</v>
      </c>
      <c r="B1242">
        <v>580</v>
      </c>
      <c r="C1242" s="130" t="s">
        <v>1165</v>
      </c>
      <c r="D1242" s="130">
        <v>580</v>
      </c>
      <c r="E1242" s="130" t="s">
        <v>1071</v>
      </c>
      <c r="F1242" s="149">
        <f t="shared" si="114"/>
        <v>10</v>
      </c>
      <c r="G1242" s="130" t="s">
        <v>1073</v>
      </c>
      <c r="H1242" s="130">
        <f t="shared" si="115"/>
        <v>1</v>
      </c>
      <c r="I1242" s="130" t="s">
        <v>1076</v>
      </c>
      <c r="J1242" s="130">
        <f t="shared" si="116"/>
        <v>2</v>
      </c>
      <c r="K1242" s="130" t="s">
        <v>1084</v>
      </c>
      <c r="L1242" s="130">
        <f t="shared" si="117"/>
        <v>0</v>
      </c>
      <c r="M1242" s="130">
        <v>7</v>
      </c>
      <c r="N1242" s="130">
        <v>90961.71</v>
      </c>
      <c r="O1242" s="3">
        <v>150.4211</v>
      </c>
      <c r="Q1242" s="143">
        <f t="shared" si="118"/>
        <v>139.16656832459248</v>
      </c>
      <c r="R1242" s="143">
        <f t="shared" si="119"/>
        <v>-7.4820166023300771E-2</v>
      </c>
    </row>
    <row r="1243" spans="1:18" x14ac:dyDescent="0.35">
      <c r="A1243" s="8">
        <v>14172.2970393051</v>
      </c>
      <c r="B1243">
        <v>580</v>
      </c>
      <c r="C1243" s="130" t="s">
        <v>1165</v>
      </c>
      <c r="D1243" s="130">
        <v>580</v>
      </c>
      <c r="E1243" s="130" t="s">
        <v>1071</v>
      </c>
      <c r="F1243" s="149">
        <f t="shared" si="114"/>
        <v>10</v>
      </c>
      <c r="G1243" s="130" t="s">
        <v>1073</v>
      </c>
      <c r="H1243" s="130">
        <f t="shared" si="115"/>
        <v>1</v>
      </c>
      <c r="I1243" s="130" t="s">
        <v>1076</v>
      </c>
      <c r="J1243" s="130">
        <f t="shared" si="116"/>
        <v>2</v>
      </c>
      <c r="K1243" s="130" t="s">
        <v>1084</v>
      </c>
      <c r="L1243" s="130">
        <f t="shared" si="117"/>
        <v>0</v>
      </c>
      <c r="M1243" s="130">
        <v>7</v>
      </c>
      <c r="N1243" s="130">
        <v>95149.08</v>
      </c>
      <c r="O1243" s="3">
        <v>157.49506666666665</v>
      </c>
      <c r="Q1243" s="143">
        <f t="shared" si="118"/>
        <v>147.87886748752123</v>
      </c>
      <c r="R1243" s="143">
        <f t="shared" si="119"/>
        <v>-6.1057145361243514E-2</v>
      </c>
    </row>
    <row r="1244" spans="1:18" x14ac:dyDescent="0.35">
      <c r="A1244" s="8">
        <v>23954.0527728093</v>
      </c>
      <c r="B1244">
        <v>580</v>
      </c>
      <c r="C1244" s="130" t="s">
        <v>1165</v>
      </c>
      <c r="D1244" s="130">
        <v>580</v>
      </c>
      <c r="E1244" s="130" t="s">
        <v>1071</v>
      </c>
      <c r="F1244" s="149">
        <f t="shared" si="114"/>
        <v>10</v>
      </c>
      <c r="G1244" s="130" t="s">
        <v>1073</v>
      </c>
      <c r="H1244" s="130">
        <f t="shared" si="115"/>
        <v>1</v>
      </c>
      <c r="I1244" s="130" t="s">
        <v>1076</v>
      </c>
      <c r="J1244" s="130">
        <f t="shared" si="116"/>
        <v>2</v>
      </c>
      <c r="K1244" s="130" t="s">
        <v>1084</v>
      </c>
      <c r="L1244" s="130">
        <f t="shared" si="117"/>
        <v>0</v>
      </c>
      <c r="M1244" s="130">
        <v>7</v>
      </c>
      <c r="N1244" s="130">
        <v>98508.68</v>
      </c>
      <c r="O1244" s="3">
        <v>162.8904</v>
      </c>
      <c r="Q1244" s="143">
        <f t="shared" si="118"/>
        <v>155.86078016606066</v>
      </c>
      <c r="R1244" s="143">
        <f t="shared" si="119"/>
        <v>-4.3155519502311557E-2</v>
      </c>
    </row>
    <row r="1245" spans="1:18" x14ac:dyDescent="0.35">
      <c r="A1245" s="8">
        <v>31081.371963744201</v>
      </c>
      <c r="B1245">
        <v>580</v>
      </c>
      <c r="C1245" s="130" t="s">
        <v>1165</v>
      </c>
      <c r="D1245" s="130">
        <v>580</v>
      </c>
      <c r="E1245" s="130" t="s">
        <v>1071</v>
      </c>
      <c r="F1245" s="149">
        <f t="shared" si="114"/>
        <v>10</v>
      </c>
      <c r="G1245" s="130" t="s">
        <v>1073</v>
      </c>
      <c r="H1245" s="130">
        <f t="shared" si="115"/>
        <v>1</v>
      </c>
      <c r="I1245" s="130" t="s">
        <v>1076</v>
      </c>
      <c r="J1245" s="130">
        <f t="shared" si="116"/>
        <v>2</v>
      </c>
      <c r="K1245" s="130" t="s">
        <v>1084</v>
      </c>
      <c r="L1245" s="130">
        <f t="shared" si="117"/>
        <v>0</v>
      </c>
      <c r="M1245" s="130">
        <v>7</v>
      </c>
      <c r="N1245" s="130">
        <v>105919.91</v>
      </c>
      <c r="O1245" s="3">
        <v>175.25908333333334</v>
      </c>
      <c r="Q1245" s="143">
        <f t="shared" si="118"/>
        <v>161.67667262586355</v>
      </c>
      <c r="R1245" s="143">
        <f t="shared" si="119"/>
        <v>-7.7499039987769303E-2</v>
      </c>
    </row>
    <row r="1246" spans="1:18" x14ac:dyDescent="0.35">
      <c r="A1246" s="8">
        <v>45016.2336447989</v>
      </c>
      <c r="B1246">
        <v>580</v>
      </c>
      <c r="C1246" s="130" t="s">
        <v>1165</v>
      </c>
      <c r="D1246" s="130">
        <v>580</v>
      </c>
      <c r="E1246" s="130" t="s">
        <v>1071</v>
      </c>
      <c r="F1246" s="149">
        <f t="shared" si="114"/>
        <v>10</v>
      </c>
      <c r="G1246" s="130" t="s">
        <v>1073</v>
      </c>
      <c r="H1246" s="130">
        <f t="shared" si="115"/>
        <v>1</v>
      </c>
      <c r="I1246" s="130" t="s">
        <v>1076</v>
      </c>
      <c r="J1246" s="130">
        <f t="shared" si="116"/>
        <v>2</v>
      </c>
      <c r="K1246" s="130" t="s">
        <v>1084</v>
      </c>
      <c r="L1246" s="130">
        <f t="shared" si="117"/>
        <v>0</v>
      </c>
      <c r="M1246" s="130">
        <v>7</v>
      </c>
      <c r="N1246" s="130">
        <v>105882.6</v>
      </c>
      <c r="O1246" s="3">
        <v>175.24970000000002</v>
      </c>
      <c r="Q1246" s="143">
        <f t="shared" si="118"/>
        <v>173.04751975760416</v>
      </c>
      <c r="R1246" s="143">
        <f t="shared" si="119"/>
        <v>-1.2565957273512285E-2</v>
      </c>
    </row>
    <row r="1247" spans="1:18" x14ac:dyDescent="0.35">
      <c r="A1247" s="8">
        <v>54061.366139626101</v>
      </c>
      <c r="B1247">
        <v>580</v>
      </c>
      <c r="C1247" s="130" t="s">
        <v>1165</v>
      </c>
      <c r="D1247" s="130">
        <v>580</v>
      </c>
      <c r="E1247" s="130" t="s">
        <v>1071</v>
      </c>
      <c r="F1247" s="149">
        <f t="shared" si="114"/>
        <v>10</v>
      </c>
      <c r="G1247" s="130" t="s">
        <v>1073</v>
      </c>
      <c r="H1247" s="130">
        <f t="shared" si="115"/>
        <v>1</v>
      </c>
      <c r="I1247" s="130" t="s">
        <v>1076</v>
      </c>
      <c r="J1247" s="130">
        <f t="shared" si="116"/>
        <v>2</v>
      </c>
      <c r="K1247" s="130" t="s">
        <v>1084</v>
      </c>
      <c r="L1247" s="130">
        <f t="shared" si="117"/>
        <v>0</v>
      </c>
      <c r="M1247" s="130">
        <v>7</v>
      </c>
      <c r="N1247" s="130">
        <v>109437.67</v>
      </c>
      <c r="O1247" s="3">
        <v>180.91318333333334</v>
      </c>
      <c r="Q1247" s="143">
        <f t="shared" si="118"/>
        <v>180.42834787338316</v>
      </c>
      <c r="R1247" s="143">
        <f t="shared" si="119"/>
        <v>-2.6799343807735188E-3</v>
      </c>
    </row>
    <row r="1248" spans="1:18" x14ac:dyDescent="0.35">
      <c r="A1248" s="8">
        <v>63550.072249703</v>
      </c>
      <c r="B1248">
        <v>580</v>
      </c>
      <c r="C1248" s="130" t="s">
        <v>1165</v>
      </c>
      <c r="D1248" s="130">
        <v>580</v>
      </c>
      <c r="E1248" s="130" t="s">
        <v>1071</v>
      </c>
      <c r="F1248" s="149">
        <f t="shared" si="114"/>
        <v>10</v>
      </c>
      <c r="G1248" s="130" t="s">
        <v>1073</v>
      </c>
      <c r="H1248" s="130">
        <f t="shared" si="115"/>
        <v>1</v>
      </c>
      <c r="I1248" s="130" t="s">
        <v>1076</v>
      </c>
      <c r="J1248" s="130">
        <f t="shared" si="116"/>
        <v>2</v>
      </c>
      <c r="K1248" s="130" t="s">
        <v>1084</v>
      </c>
      <c r="L1248" s="130">
        <f t="shared" si="117"/>
        <v>0</v>
      </c>
      <c r="M1248" s="130">
        <v>7</v>
      </c>
      <c r="N1248" s="130">
        <v>114773.69</v>
      </c>
      <c r="O1248" s="3">
        <v>189.49936666666665</v>
      </c>
      <c r="Q1248" s="143">
        <f t="shared" si="118"/>
        <v>188.17113205920592</v>
      </c>
      <c r="R1248" s="143">
        <f t="shared" si="119"/>
        <v>-7.00917702694559E-3</v>
      </c>
    </row>
    <row r="1249" spans="1:18" x14ac:dyDescent="0.35">
      <c r="A1249" s="8">
        <v>71394.000753582499</v>
      </c>
      <c r="B1249">
        <v>580</v>
      </c>
      <c r="C1249" s="130" t="s">
        <v>1165</v>
      </c>
      <c r="D1249" s="130">
        <v>580</v>
      </c>
      <c r="E1249" s="130" t="s">
        <v>1071</v>
      </c>
      <c r="F1249" s="149">
        <f t="shared" si="114"/>
        <v>10</v>
      </c>
      <c r="G1249" s="130" t="s">
        <v>1073</v>
      </c>
      <c r="H1249" s="130">
        <f t="shared" si="115"/>
        <v>1</v>
      </c>
      <c r="I1249" s="130" t="s">
        <v>1076</v>
      </c>
      <c r="J1249" s="130">
        <f t="shared" si="116"/>
        <v>2</v>
      </c>
      <c r="K1249" s="130" t="s">
        <v>1084</v>
      </c>
      <c r="L1249" s="130">
        <f t="shared" si="117"/>
        <v>0</v>
      </c>
      <c r="M1249" s="130">
        <v>7</v>
      </c>
      <c r="N1249" s="130">
        <v>114530.71</v>
      </c>
      <c r="O1249" s="3">
        <v>189.34723333333332</v>
      </c>
      <c r="Q1249" s="143">
        <f t="shared" si="118"/>
        <v>194.57177771837158</v>
      </c>
      <c r="R1249" s="143">
        <f t="shared" si="119"/>
        <v>2.7592398859299871E-2</v>
      </c>
    </row>
    <row r="1250" spans="1:18" x14ac:dyDescent="0.35">
      <c r="A1250" s="8">
        <v>3495.45982983364</v>
      </c>
      <c r="B1250">
        <v>580</v>
      </c>
      <c r="C1250" s="130" t="s">
        <v>1165</v>
      </c>
      <c r="D1250" s="130">
        <v>580</v>
      </c>
      <c r="E1250" s="130" t="s">
        <v>1071</v>
      </c>
      <c r="F1250" s="149">
        <f t="shared" si="114"/>
        <v>10</v>
      </c>
      <c r="G1250" s="130" t="s">
        <v>1073</v>
      </c>
      <c r="H1250" s="130">
        <f t="shared" si="115"/>
        <v>1</v>
      </c>
      <c r="I1250" s="130" t="s">
        <v>1076</v>
      </c>
      <c r="J1250" s="130">
        <f t="shared" si="116"/>
        <v>2</v>
      </c>
      <c r="K1250" s="130" t="s">
        <v>1083</v>
      </c>
      <c r="L1250" s="130">
        <f t="shared" si="117"/>
        <v>1</v>
      </c>
      <c r="M1250" s="130">
        <v>7</v>
      </c>
      <c r="N1250" s="130">
        <v>91728.9</v>
      </c>
      <c r="O1250" s="3">
        <v>151.75416666666666</v>
      </c>
      <c r="Q1250" s="143">
        <f t="shared" si="118"/>
        <v>142.77656832459252</v>
      </c>
      <c r="R1250" s="143">
        <f t="shared" si="119"/>
        <v>-5.915882600965916E-2</v>
      </c>
    </row>
    <row r="1251" spans="1:18" x14ac:dyDescent="0.35">
      <c r="A1251" s="8">
        <v>14172.2970393051</v>
      </c>
      <c r="B1251">
        <v>580</v>
      </c>
      <c r="C1251" s="130" t="s">
        <v>1165</v>
      </c>
      <c r="D1251" s="130">
        <v>580</v>
      </c>
      <c r="E1251" s="130" t="s">
        <v>1071</v>
      </c>
      <c r="F1251" s="149">
        <f t="shared" si="114"/>
        <v>10</v>
      </c>
      <c r="G1251" s="130" t="s">
        <v>1073</v>
      </c>
      <c r="H1251" s="130">
        <f t="shared" si="115"/>
        <v>1</v>
      </c>
      <c r="I1251" s="130" t="s">
        <v>1076</v>
      </c>
      <c r="J1251" s="130">
        <f t="shared" si="116"/>
        <v>2</v>
      </c>
      <c r="K1251" s="130" t="s">
        <v>1083</v>
      </c>
      <c r="L1251" s="130">
        <f t="shared" si="117"/>
        <v>1</v>
      </c>
      <c r="M1251" s="130">
        <v>7</v>
      </c>
      <c r="N1251" s="130">
        <v>96205.49</v>
      </c>
      <c r="O1251" s="3">
        <v>159.12413333333333</v>
      </c>
      <c r="Q1251" s="143">
        <f t="shared" si="118"/>
        <v>151.48886748752119</v>
      </c>
      <c r="R1251" s="143">
        <f t="shared" si="119"/>
        <v>-4.798307890744502E-2</v>
      </c>
    </row>
    <row r="1252" spans="1:18" x14ac:dyDescent="0.35">
      <c r="A1252" s="8">
        <v>23954.0527728093</v>
      </c>
      <c r="B1252">
        <v>580</v>
      </c>
      <c r="C1252" s="130" t="s">
        <v>1165</v>
      </c>
      <c r="D1252" s="130">
        <v>580</v>
      </c>
      <c r="E1252" s="130" t="s">
        <v>1071</v>
      </c>
      <c r="F1252" s="149">
        <f t="shared" si="114"/>
        <v>10</v>
      </c>
      <c r="G1252" s="130" t="s">
        <v>1073</v>
      </c>
      <c r="H1252" s="130">
        <f t="shared" si="115"/>
        <v>1</v>
      </c>
      <c r="I1252" s="130" t="s">
        <v>1076</v>
      </c>
      <c r="J1252" s="130">
        <f t="shared" si="116"/>
        <v>2</v>
      </c>
      <c r="K1252" s="130" t="s">
        <v>1083</v>
      </c>
      <c r="L1252" s="130">
        <f t="shared" si="117"/>
        <v>1</v>
      </c>
      <c r="M1252" s="130">
        <v>7</v>
      </c>
      <c r="N1252" s="130">
        <v>100908.46</v>
      </c>
      <c r="O1252" s="3">
        <v>166.76649999999998</v>
      </c>
      <c r="Q1252" s="143">
        <f t="shared" si="118"/>
        <v>159.47078016606065</v>
      </c>
      <c r="R1252" s="143">
        <f t="shared" si="119"/>
        <v>-4.3748113883419815E-2</v>
      </c>
    </row>
    <row r="1253" spans="1:18" x14ac:dyDescent="0.35">
      <c r="A1253" s="8">
        <v>31081.371963744201</v>
      </c>
      <c r="B1253">
        <v>580</v>
      </c>
      <c r="C1253" s="130" t="s">
        <v>1165</v>
      </c>
      <c r="D1253" s="130">
        <v>580</v>
      </c>
      <c r="E1253" s="130" t="s">
        <v>1071</v>
      </c>
      <c r="F1253" s="149">
        <f t="shared" si="114"/>
        <v>10</v>
      </c>
      <c r="G1253" s="130" t="s">
        <v>1073</v>
      </c>
      <c r="H1253" s="130">
        <f t="shared" si="115"/>
        <v>1</v>
      </c>
      <c r="I1253" s="130" t="s">
        <v>1076</v>
      </c>
      <c r="J1253" s="130">
        <f t="shared" si="116"/>
        <v>2</v>
      </c>
      <c r="K1253" s="130" t="s">
        <v>1083</v>
      </c>
      <c r="L1253" s="130">
        <f t="shared" si="117"/>
        <v>1</v>
      </c>
      <c r="M1253" s="130">
        <v>7</v>
      </c>
      <c r="N1253" s="130">
        <v>109965.42</v>
      </c>
      <c r="O1253" s="3">
        <v>181.77666666666667</v>
      </c>
      <c r="Q1253" s="143">
        <f t="shared" si="118"/>
        <v>165.2866726258635</v>
      </c>
      <c r="R1253" s="143">
        <f t="shared" si="119"/>
        <v>-9.0715680638163154E-2</v>
      </c>
    </row>
    <row r="1254" spans="1:18" x14ac:dyDescent="0.35">
      <c r="A1254" s="8">
        <v>45016.2336447989</v>
      </c>
      <c r="B1254">
        <v>580</v>
      </c>
      <c r="C1254" s="130" t="s">
        <v>1165</v>
      </c>
      <c r="D1254" s="130">
        <v>580</v>
      </c>
      <c r="E1254" s="130" t="s">
        <v>1071</v>
      </c>
      <c r="F1254" s="149">
        <f t="shared" si="114"/>
        <v>10</v>
      </c>
      <c r="G1254" s="130" t="s">
        <v>1073</v>
      </c>
      <c r="H1254" s="130">
        <f t="shared" si="115"/>
        <v>1</v>
      </c>
      <c r="I1254" s="130" t="s">
        <v>1076</v>
      </c>
      <c r="J1254" s="130">
        <f t="shared" si="116"/>
        <v>2</v>
      </c>
      <c r="K1254" s="130" t="s">
        <v>1083</v>
      </c>
      <c r="L1254" s="130">
        <f t="shared" si="117"/>
        <v>1</v>
      </c>
      <c r="M1254" s="130">
        <v>7</v>
      </c>
      <c r="N1254" s="130">
        <v>109512.51</v>
      </c>
      <c r="O1254" s="3">
        <v>181.18693333333334</v>
      </c>
      <c r="Q1254" s="143">
        <f t="shared" si="118"/>
        <v>176.65751975760415</v>
      </c>
      <c r="R1254" s="143">
        <f t="shared" si="119"/>
        <v>-2.4998566355755591E-2</v>
      </c>
    </row>
    <row r="1255" spans="1:18" x14ac:dyDescent="0.35">
      <c r="A1255" s="8">
        <v>54061.366139626101</v>
      </c>
      <c r="B1255">
        <v>580</v>
      </c>
      <c r="C1255" s="130" t="s">
        <v>1165</v>
      </c>
      <c r="D1255" s="130">
        <v>580</v>
      </c>
      <c r="E1255" s="130" t="s">
        <v>1071</v>
      </c>
      <c r="F1255" s="149">
        <f t="shared" si="114"/>
        <v>10</v>
      </c>
      <c r="G1255" s="130" t="s">
        <v>1073</v>
      </c>
      <c r="H1255" s="130">
        <f t="shared" si="115"/>
        <v>1</v>
      </c>
      <c r="I1255" s="130" t="s">
        <v>1076</v>
      </c>
      <c r="J1255" s="130">
        <f t="shared" si="116"/>
        <v>2</v>
      </c>
      <c r="K1255" s="130" t="s">
        <v>1083</v>
      </c>
      <c r="L1255" s="130">
        <f t="shared" si="117"/>
        <v>1</v>
      </c>
      <c r="M1255" s="130">
        <v>7</v>
      </c>
      <c r="N1255" s="130">
        <v>114325.08</v>
      </c>
      <c r="O1255" s="3">
        <v>188.86915000000002</v>
      </c>
      <c r="Q1255" s="143">
        <f t="shared" si="118"/>
        <v>184.03834787338315</v>
      </c>
      <c r="R1255" s="143">
        <f t="shared" si="119"/>
        <v>-2.5577507637519759E-2</v>
      </c>
    </row>
    <row r="1256" spans="1:18" x14ac:dyDescent="0.35">
      <c r="A1256" s="8">
        <v>63550.072249703</v>
      </c>
      <c r="B1256">
        <v>580</v>
      </c>
      <c r="C1256" s="130" t="s">
        <v>1165</v>
      </c>
      <c r="D1256" s="130">
        <v>580</v>
      </c>
      <c r="E1256" s="130" t="s">
        <v>1071</v>
      </c>
      <c r="F1256" s="149">
        <f t="shared" si="114"/>
        <v>10</v>
      </c>
      <c r="G1256" s="130" t="s">
        <v>1073</v>
      </c>
      <c r="H1256" s="130">
        <f t="shared" si="115"/>
        <v>1</v>
      </c>
      <c r="I1256" s="130" t="s">
        <v>1076</v>
      </c>
      <c r="J1256" s="130">
        <f t="shared" si="116"/>
        <v>2</v>
      </c>
      <c r="K1256" s="130" t="s">
        <v>1083</v>
      </c>
      <c r="L1256" s="130">
        <f t="shared" si="117"/>
        <v>1</v>
      </c>
      <c r="M1256" s="130">
        <v>7</v>
      </c>
      <c r="N1256" s="130">
        <v>120340.16</v>
      </c>
      <c r="O1256" s="3">
        <v>198.23018333333334</v>
      </c>
      <c r="Q1256" s="143">
        <f t="shared" si="118"/>
        <v>191.7811320592059</v>
      </c>
      <c r="R1256" s="143">
        <f t="shared" si="119"/>
        <v>-3.2533144880782627E-2</v>
      </c>
    </row>
    <row r="1257" spans="1:18" x14ac:dyDescent="0.35">
      <c r="A1257" s="8">
        <v>71394.000753582499</v>
      </c>
      <c r="B1257">
        <v>580</v>
      </c>
      <c r="C1257" s="130" t="s">
        <v>1165</v>
      </c>
      <c r="D1257" s="130">
        <v>580</v>
      </c>
      <c r="E1257" s="130" t="s">
        <v>1071</v>
      </c>
      <c r="F1257" s="149">
        <f t="shared" si="114"/>
        <v>10</v>
      </c>
      <c r="G1257" s="130" t="s">
        <v>1073</v>
      </c>
      <c r="H1257" s="130">
        <f t="shared" si="115"/>
        <v>1</v>
      </c>
      <c r="I1257" s="130" t="s">
        <v>1076</v>
      </c>
      <c r="J1257" s="130">
        <f t="shared" si="116"/>
        <v>2</v>
      </c>
      <c r="K1257" s="130" t="s">
        <v>1083</v>
      </c>
      <c r="L1257" s="130">
        <f t="shared" si="117"/>
        <v>1</v>
      </c>
      <c r="M1257" s="130">
        <v>7</v>
      </c>
      <c r="N1257" s="130">
        <v>121080.83</v>
      </c>
      <c r="O1257" s="3">
        <v>199.82958333333335</v>
      </c>
      <c r="Q1257" s="143">
        <f t="shared" si="118"/>
        <v>198.18177771837156</v>
      </c>
      <c r="R1257" s="143">
        <f t="shared" si="119"/>
        <v>-8.2460544003292169E-3</v>
      </c>
    </row>
    <row r="1258" spans="1:18" x14ac:dyDescent="0.35">
      <c r="A1258" s="8">
        <v>3495.45982983364</v>
      </c>
      <c r="B1258">
        <v>580</v>
      </c>
      <c r="C1258" s="130" t="s">
        <v>1165</v>
      </c>
      <c r="D1258" s="130">
        <v>580</v>
      </c>
      <c r="E1258" s="130" t="s">
        <v>1071</v>
      </c>
      <c r="F1258" s="149">
        <f t="shared" si="114"/>
        <v>10</v>
      </c>
      <c r="G1258" s="130" t="s">
        <v>1073</v>
      </c>
      <c r="H1258" s="130">
        <f t="shared" si="115"/>
        <v>1</v>
      </c>
      <c r="I1258" s="130" t="s">
        <v>1076</v>
      </c>
      <c r="J1258" s="130">
        <f t="shared" si="116"/>
        <v>2</v>
      </c>
      <c r="K1258" s="130" t="s">
        <v>1084</v>
      </c>
      <c r="L1258" s="130">
        <f t="shared" si="117"/>
        <v>0</v>
      </c>
      <c r="M1258" s="130">
        <v>7</v>
      </c>
      <c r="N1258" s="130">
        <v>91512.75</v>
      </c>
      <c r="O1258" s="3">
        <v>151.24290000000002</v>
      </c>
      <c r="Q1258" s="143">
        <f t="shared" si="118"/>
        <v>139.16656832459248</v>
      </c>
      <c r="R1258" s="143">
        <f t="shared" si="119"/>
        <v>-7.984726341142323E-2</v>
      </c>
    </row>
    <row r="1259" spans="1:18" x14ac:dyDescent="0.35">
      <c r="A1259" s="8">
        <v>14172.2970393051</v>
      </c>
      <c r="B1259">
        <v>580</v>
      </c>
      <c r="C1259" s="130" t="s">
        <v>1165</v>
      </c>
      <c r="D1259" s="130">
        <v>580</v>
      </c>
      <c r="E1259" s="130" t="s">
        <v>1071</v>
      </c>
      <c r="F1259" s="149">
        <f t="shared" si="114"/>
        <v>10</v>
      </c>
      <c r="G1259" s="130" t="s">
        <v>1073</v>
      </c>
      <c r="H1259" s="130">
        <f t="shared" si="115"/>
        <v>1</v>
      </c>
      <c r="I1259" s="130" t="s">
        <v>1076</v>
      </c>
      <c r="J1259" s="130">
        <f t="shared" si="116"/>
        <v>2</v>
      </c>
      <c r="K1259" s="130" t="s">
        <v>1084</v>
      </c>
      <c r="L1259" s="130">
        <f t="shared" si="117"/>
        <v>0</v>
      </c>
      <c r="M1259" s="130">
        <v>7</v>
      </c>
      <c r="N1259" s="130">
        <v>95989.31</v>
      </c>
      <c r="O1259" s="3">
        <v>158.87346666666667</v>
      </c>
      <c r="Q1259" s="143">
        <f t="shared" si="118"/>
        <v>147.87886748752123</v>
      </c>
      <c r="R1259" s="143">
        <f t="shared" si="119"/>
        <v>-6.9203495145059524E-2</v>
      </c>
    </row>
    <row r="1260" spans="1:18" x14ac:dyDescent="0.35">
      <c r="A1260" s="8">
        <v>23954.0527728093</v>
      </c>
      <c r="B1260">
        <v>580</v>
      </c>
      <c r="C1260" s="130" t="s">
        <v>1165</v>
      </c>
      <c r="D1260" s="130">
        <v>580</v>
      </c>
      <c r="E1260" s="130" t="s">
        <v>1071</v>
      </c>
      <c r="F1260" s="149">
        <f t="shared" si="114"/>
        <v>10</v>
      </c>
      <c r="G1260" s="130" t="s">
        <v>1073</v>
      </c>
      <c r="H1260" s="130">
        <f t="shared" si="115"/>
        <v>1</v>
      </c>
      <c r="I1260" s="130" t="s">
        <v>1076</v>
      </c>
      <c r="J1260" s="130">
        <f t="shared" si="116"/>
        <v>2</v>
      </c>
      <c r="K1260" s="130" t="s">
        <v>1084</v>
      </c>
      <c r="L1260" s="130">
        <f t="shared" si="117"/>
        <v>0</v>
      </c>
      <c r="M1260" s="130">
        <v>7</v>
      </c>
      <c r="N1260" s="130">
        <v>99248.34</v>
      </c>
      <c r="O1260" s="3">
        <v>164.10454999999999</v>
      </c>
      <c r="Q1260" s="143">
        <f t="shared" si="118"/>
        <v>155.86078016606066</v>
      </c>
      <c r="R1260" s="143">
        <f t="shared" si="119"/>
        <v>-5.0234864505215304E-2</v>
      </c>
    </row>
    <row r="1261" spans="1:18" x14ac:dyDescent="0.35">
      <c r="A1261" s="8">
        <v>31081.371963744201</v>
      </c>
      <c r="B1261">
        <v>580</v>
      </c>
      <c r="C1261" s="130" t="s">
        <v>1165</v>
      </c>
      <c r="D1261" s="130">
        <v>580</v>
      </c>
      <c r="E1261" s="130" t="s">
        <v>1071</v>
      </c>
      <c r="F1261" s="149">
        <f t="shared" si="114"/>
        <v>10</v>
      </c>
      <c r="G1261" s="130" t="s">
        <v>1073</v>
      </c>
      <c r="H1261" s="130">
        <f t="shared" si="115"/>
        <v>1</v>
      </c>
      <c r="I1261" s="130" t="s">
        <v>1076</v>
      </c>
      <c r="J1261" s="130">
        <f t="shared" si="116"/>
        <v>2</v>
      </c>
      <c r="K1261" s="130" t="s">
        <v>1084</v>
      </c>
      <c r="L1261" s="130">
        <f t="shared" si="117"/>
        <v>0</v>
      </c>
      <c r="M1261" s="130">
        <v>7</v>
      </c>
      <c r="N1261" s="130">
        <v>107542.69</v>
      </c>
      <c r="O1261" s="3">
        <v>177.97380000000001</v>
      </c>
      <c r="Q1261" s="143">
        <f t="shared" si="118"/>
        <v>161.67667262586355</v>
      </c>
      <c r="R1261" s="143">
        <f t="shared" si="119"/>
        <v>-9.1570373696220786E-2</v>
      </c>
    </row>
    <row r="1262" spans="1:18" x14ac:dyDescent="0.35">
      <c r="A1262" s="8">
        <v>45016.2336447989</v>
      </c>
      <c r="B1262">
        <v>580</v>
      </c>
      <c r="C1262" s="130" t="s">
        <v>1165</v>
      </c>
      <c r="D1262" s="130">
        <v>580</v>
      </c>
      <c r="E1262" s="130" t="s">
        <v>1071</v>
      </c>
      <c r="F1262" s="149">
        <f t="shared" si="114"/>
        <v>10</v>
      </c>
      <c r="G1262" s="130" t="s">
        <v>1073</v>
      </c>
      <c r="H1262" s="130">
        <f t="shared" si="115"/>
        <v>1</v>
      </c>
      <c r="I1262" s="130" t="s">
        <v>1076</v>
      </c>
      <c r="J1262" s="130">
        <f t="shared" si="116"/>
        <v>2</v>
      </c>
      <c r="K1262" s="130" t="s">
        <v>1084</v>
      </c>
      <c r="L1262" s="130">
        <f t="shared" si="117"/>
        <v>0</v>
      </c>
      <c r="M1262" s="130">
        <v>7</v>
      </c>
      <c r="N1262" s="130">
        <v>107413.6</v>
      </c>
      <c r="O1262" s="3">
        <v>177.80555000000001</v>
      </c>
      <c r="Q1262" s="143">
        <f t="shared" si="118"/>
        <v>173.04751975760416</v>
      </c>
      <c r="R1262" s="143">
        <f t="shared" si="119"/>
        <v>-2.6759739740384036E-2</v>
      </c>
    </row>
    <row r="1263" spans="1:18" x14ac:dyDescent="0.35">
      <c r="A1263" s="8">
        <v>54061.366139626101</v>
      </c>
      <c r="B1263">
        <v>580</v>
      </c>
      <c r="C1263" s="130" t="s">
        <v>1165</v>
      </c>
      <c r="D1263" s="130">
        <v>580</v>
      </c>
      <c r="E1263" s="130" t="s">
        <v>1071</v>
      </c>
      <c r="F1263" s="149">
        <f t="shared" si="114"/>
        <v>10</v>
      </c>
      <c r="G1263" s="130" t="s">
        <v>1073</v>
      </c>
      <c r="H1263" s="130">
        <f t="shared" si="115"/>
        <v>1</v>
      </c>
      <c r="I1263" s="130" t="s">
        <v>1076</v>
      </c>
      <c r="J1263" s="130">
        <f t="shared" si="116"/>
        <v>2</v>
      </c>
      <c r="K1263" s="130" t="s">
        <v>1084</v>
      </c>
      <c r="L1263" s="130">
        <f t="shared" si="117"/>
        <v>0</v>
      </c>
      <c r="M1263" s="130">
        <v>7</v>
      </c>
      <c r="N1263" s="130">
        <v>111069.54</v>
      </c>
      <c r="O1263" s="3">
        <v>183.5659</v>
      </c>
      <c r="Q1263" s="143">
        <f t="shared" si="118"/>
        <v>180.42834787338316</v>
      </c>
      <c r="R1263" s="143">
        <f t="shared" si="119"/>
        <v>-1.7092238409295191E-2</v>
      </c>
    </row>
    <row r="1264" spans="1:18" x14ac:dyDescent="0.35">
      <c r="A1264" s="8">
        <v>63550.072249703</v>
      </c>
      <c r="B1264">
        <v>580</v>
      </c>
      <c r="C1264" s="130" t="s">
        <v>1165</v>
      </c>
      <c r="D1264" s="130">
        <v>580</v>
      </c>
      <c r="E1264" s="130" t="s">
        <v>1071</v>
      </c>
      <c r="F1264" s="149">
        <f t="shared" si="114"/>
        <v>10</v>
      </c>
      <c r="G1264" s="130" t="s">
        <v>1073</v>
      </c>
      <c r="H1264" s="130">
        <f t="shared" si="115"/>
        <v>1</v>
      </c>
      <c r="I1264" s="130" t="s">
        <v>1076</v>
      </c>
      <c r="J1264" s="130">
        <f t="shared" si="116"/>
        <v>2</v>
      </c>
      <c r="K1264" s="130" t="s">
        <v>1084</v>
      </c>
      <c r="L1264" s="130">
        <f t="shared" si="117"/>
        <v>0</v>
      </c>
      <c r="M1264" s="130">
        <v>7</v>
      </c>
      <c r="N1264" s="130">
        <v>116248.09</v>
      </c>
      <c r="O1264" s="3">
        <v>191.5992</v>
      </c>
      <c r="Q1264" s="143">
        <f t="shared" si="118"/>
        <v>188.17113205920592</v>
      </c>
      <c r="R1264" s="143">
        <f t="shared" si="119"/>
        <v>-1.7891869803183358E-2</v>
      </c>
    </row>
    <row r="1265" spans="1:18" x14ac:dyDescent="0.35">
      <c r="A1265" s="8">
        <v>71394.000753582499</v>
      </c>
      <c r="B1265">
        <v>580</v>
      </c>
      <c r="C1265" s="130" t="s">
        <v>1165</v>
      </c>
      <c r="D1265" s="130">
        <v>580</v>
      </c>
      <c r="E1265" s="130" t="s">
        <v>1071</v>
      </c>
      <c r="F1265" s="149">
        <f t="shared" si="114"/>
        <v>10</v>
      </c>
      <c r="G1265" s="130" t="s">
        <v>1073</v>
      </c>
      <c r="H1265" s="130">
        <f t="shared" si="115"/>
        <v>1</v>
      </c>
      <c r="I1265" s="130" t="s">
        <v>1076</v>
      </c>
      <c r="J1265" s="130">
        <f t="shared" si="116"/>
        <v>2</v>
      </c>
      <c r="K1265" s="130" t="s">
        <v>1084</v>
      </c>
      <c r="L1265" s="130">
        <f t="shared" si="117"/>
        <v>0</v>
      </c>
      <c r="M1265" s="130">
        <v>7</v>
      </c>
      <c r="N1265" s="130">
        <v>116224.89</v>
      </c>
      <c r="O1265" s="3">
        <v>191.9127</v>
      </c>
      <c r="Q1265" s="143">
        <f t="shared" si="118"/>
        <v>194.57177771837158</v>
      </c>
      <c r="R1265" s="143">
        <f t="shared" si="119"/>
        <v>1.3855663113340411E-2</v>
      </c>
    </row>
    <row r="1266" spans="1:18" x14ac:dyDescent="0.35">
      <c r="A1266" s="8">
        <v>3495.45982983364</v>
      </c>
      <c r="B1266">
        <v>580</v>
      </c>
      <c r="C1266" s="130" t="s">
        <v>1165</v>
      </c>
      <c r="D1266" s="130">
        <v>580</v>
      </c>
      <c r="E1266" s="130" t="s">
        <v>1071</v>
      </c>
      <c r="F1266" s="149">
        <f t="shared" si="114"/>
        <v>10</v>
      </c>
      <c r="G1266" s="130" t="s">
        <v>1073</v>
      </c>
      <c r="H1266" s="130">
        <f t="shared" si="115"/>
        <v>1</v>
      </c>
      <c r="I1266" s="130" t="s">
        <v>1076</v>
      </c>
      <c r="J1266" s="130">
        <f t="shared" si="116"/>
        <v>2</v>
      </c>
      <c r="K1266" s="130" t="s">
        <v>1083</v>
      </c>
      <c r="L1266" s="130">
        <f t="shared" si="117"/>
        <v>1</v>
      </c>
      <c r="M1266" s="130">
        <v>7</v>
      </c>
      <c r="N1266" s="130">
        <v>91578.27</v>
      </c>
      <c r="O1266" s="3">
        <v>151.58584999999999</v>
      </c>
      <c r="Q1266" s="143">
        <f t="shared" si="118"/>
        <v>142.77656832459252</v>
      </c>
      <c r="R1266" s="143">
        <f t="shared" si="119"/>
        <v>-5.8114142417695858E-2</v>
      </c>
    </row>
    <row r="1267" spans="1:18" x14ac:dyDescent="0.35">
      <c r="A1267" s="8">
        <v>14172.2970393051</v>
      </c>
      <c r="B1267">
        <v>580</v>
      </c>
      <c r="C1267" s="130" t="s">
        <v>1165</v>
      </c>
      <c r="D1267" s="130">
        <v>580</v>
      </c>
      <c r="E1267" s="130" t="s">
        <v>1071</v>
      </c>
      <c r="F1267" s="149">
        <f t="shared" si="114"/>
        <v>10</v>
      </c>
      <c r="G1267" s="130" t="s">
        <v>1073</v>
      </c>
      <c r="H1267" s="130">
        <f t="shared" si="115"/>
        <v>1</v>
      </c>
      <c r="I1267" s="130" t="s">
        <v>1076</v>
      </c>
      <c r="J1267" s="130">
        <f t="shared" si="116"/>
        <v>2</v>
      </c>
      <c r="K1267" s="130" t="s">
        <v>1083</v>
      </c>
      <c r="L1267" s="130">
        <f t="shared" si="117"/>
        <v>1</v>
      </c>
      <c r="M1267" s="130">
        <v>7</v>
      </c>
      <c r="N1267" s="130">
        <v>96018.69</v>
      </c>
      <c r="O1267" s="3">
        <v>158.76583333333335</v>
      </c>
      <c r="Q1267" s="143">
        <f t="shared" si="118"/>
        <v>151.48886748752119</v>
      </c>
      <c r="R1267" s="143">
        <f t="shared" si="119"/>
        <v>-4.5834583505973581E-2</v>
      </c>
    </row>
    <row r="1268" spans="1:18" x14ac:dyDescent="0.35">
      <c r="A1268" s="8">
        <v>23954.0527728093</v>
      </c>
      <c r="B1268">
        <v>580</v>
      </c>
      <c r="C1268" s="130" t="s">
        <v>1165</v>
      </c>
      <c r="D1268" s="130">
        <v>580</v>
      </c>
      <c r="E1268" s="130" t="s">
        <v>1071</v>
      </c>
      <c r="F1268" s="149">
        <f t="shared" si="114"/>
        <v>10</v>
      </c>
      <c r="G1268" s="130" t="s">
        <v>1073</v>
      </c>
      <c r="H1268" s="130">
        <f t="shared" si="115"/>
        <v>1</v>
      </c>
      <c r="I1268" s="130" t="s">
        <v>1076</v>
      </c>
      <c r="J1268" s="130">
        <f t="shared" si="116"/>
        <v>2</v>
      </c>
      <c r="K1268" s="130" t="s">
        <v>1083</v>
      </c>
      <c r="L1268" s="130">
        <f t="shared" si="117"/>
        <v>1</v>
      </c>
      <c r="M1268" s="130">
        <v>7</v>
      </c>
      <c r="N1268" s="130">
        <v>100885.65</v>
      </c>
      <c r="O1268" s="3">
        <v>166.66855000000001</v>
      </c>
      <c r="Q1268" s="143">
        <f t="shared" si="118"/>
        <v>159.47078016606065</v>
      </c>
      <c r="R1268" s="143">
        <f t="shared" si="119"/>
        <v>-4.3186131000355843E-2</v>
      </c>
    </row>
    <row r="1269" spans="1:18" x14ac:dyDescent="0.35">
      <c r="A1269" s="8">
        <v>31081.371963744201</v>
      </c>
      <c r="B1269">
        <v>580</v>
      </c>
      <c r="C1269" s="130" t="s">
        <v>1165</v>
      </c>
      <c r="D1269" s="130">
        <v>580</v>
      </c>
      <c r="E1269" s="130" t="s">
        <v>1071</v>
      </c>
      <c r="F1269" s="149">
        <f t="shared" si="114"/>
        <v>10</v>
      </c>
      <c r="G1269" s="130" t="s">
        <v>1073</v>
      </c>
      <c r="H1269" s="130">
        <f t="shared" si="115"/>
        <v>1</v>
      </c>
      <c r="I1269" s="130" t="s">
        <v>1076</v>
      </c>
      <c r="J1269" s="130">
        <f t="shared" si="116"/>
        <v>2</v>
      </c>
      <c r="K1269" s="130" t="s">
        <v>1083</v>
      </c>
      <c r="L1269" s="130">
        <f t="shared" si="117"/>
        <v>1</v>
      </c>
      <c r="M1269" s="130">
        <v>7</v>
      </c>
      <c r="N1269" s="130">
        <v>109515.54</v>
      </c>
      <c r="O1269" s="3">
        <v>180.90683333333334</v>
      </c>
      <c r="Q1269" s="143">
        <f t="shared" si="118"/>
        <v>165.2866726258635</v>
      </c>
      <c r="R1269" s="143">
        <f t="shared" si="119"/>
        <v>-8.634367436352508E-2</v>
      </c>
    </row>
    <row r="1270" spans="1:18" x14ac:dyDescent="0.35">
      <c r="A1270" s="8">
        <v>45016.2336447989</v>
      </c>
      <c r="B1270">
        <v>580</v>
      </c>
      <c r="C1270" s="130" t="s">
        <v>1165</v>
      </c>
      <c r="D1270" s="130">
        <v>580</v>
      </c>
      <c r="E1270" s="130" t="s">
        <v>1071</v>
      </c>
      <c r="F1270" s="149">
        <f t="shared" si="114"/>
        <v>10</v>
      </c>
      <c r="G1270" s="130" t="s">
        <v>1073</v>
      </c>
      <c r="H1270" s="130">
        <f t="shared" si="115"/>
        <v>1</v>
      </c>
      <c r="I1270" s="130" t="s">
        <v>1076</v>
      </c>
      <c r="J1270" s="130">
        <f t="shared" si="116"/>
        <v>2</v>
      </c>
      <c r="K1270" s="130" t="s">
        <v>1083</v>
      </c>
      <c r="L1270" s="130">
        <f t="shared" si="117"/>
        <v>1</v>
      </c>
      <c r="M1270" s="130">
        <v>7</v>
      </c>
      <c r="N1270" s="130">
        <v>109152.87</v>
      </c>
      <c r="O1270" s="3">
        <v>180.37463333333332</v>
      </c>
      <c r="Q1270" s="143">
        <f t="shared" si="118"/>
        <v>176.65751975760415</v>
      </c>
      <c r="R1270" s="143">
        <f t="shared" si="119"/>
        <v>-2.0607740162996935E-2</v>
      </c>
    </row>
    <row r="1271" spans="1:18" x14ac:dyDescent="0.35">
      <c r="A1271" s="8">
        <v>54061.366139626101</v>
      </c>
      <c r="B1271">
        <v>580</v>
      </c>
      <c r="C1271" s="130" t="s">
        <v>1165</v>
      </c>
      <c r="D1271" s="130">
        <v>580</v>
      </c>
      <c r="E1271" s="130" t="s">
        <v>1071</v>
      </c>
      <c r="F1271" s="149">
        <f t="shared" si="114"/>
        <v>10</v>
      </c>
      <c r="G1271" s="130" t="s">
        <v>1073</v>
      </c>
      <c r="H1271" s="130">
        <f t="shared" si="115"/>
        <v>1</v>
      </c>
      <c r="I1271" s="130" t="s">
        <v>1076</v>
      </c>
      <c r="J1271" s="130">
        <f t="shared" si="116"/>
        <v>2</v>
      </c>
      <c r="K1271" s="130" t="s">
        <v>1083</v>
      </c>
      <c r="L1271" s="130">
        <f t="shared" si="117"/>
        <v>1</v>
      </c>
      <c r="M1271" s="130">
        <v>7</v>
      </c>
      <c r="N1271" s="130">
        <v>113851.87</v>
      </c>
      <c r="O1271" s="3">
        <v>187.82204999999999</v>
      </c>
      <c r="Q1271" s="143">
        <f t="shared" si="118"/>
        <v>184.03834787338315</v>
      </c>
      <c r="R1271" s="143">
        <f t="shared" si="119"/>
        <v>-2.0145143377025443E-2</v>
      </c>
    </row>
    <row r="1272" spans="1:18" x14ac:dyDescent="0.35">
      <c r="A1272" s="8">
        <v>63550.072249703</v>
      </c>
      <c r="B1272">
        <v>580</v>
      </c>
      <c r="C1272" s="130" t="s">
        <v>1165</v>
      </c>
      <c r="D1272" s="130">
        <v>580</v>
      </c>
      <c r="E1272" s="130" t="s">
        <v>1071</v>
      </c>
      <c r="F1272" s="149">
        <f t="shared" si="114"/>
        <v>10</v>
      </c>
      <c r="G1272" s="130" t="s">
        <v>1073</v>
      </c>
      <c r="H1272" s="130">
        <f t="shared" si="115"/>
        <v>1</v>
      </c>
      <c r="I1272" s="130" t="s">
        <v>1076</v>
      </c>
      <c r="J1272" s="130">
        <f t="shared" si="116"/>
        <v>2</v>
      </c>
      <c r="K1272" s="130" t="s">
        <v>1083</v>
      </c>
      <c r="L1272" s="130">
        <f t="shared" si="117"/>
        <v>1</v>
      </c>
      <c r="M1272" s="130">
        <v>7</v>
      </c>
      <c r="N1272" s="130">
        <v>120024.27</v>
      </c>
      <c r="O1272" s="3">
        <v>197.51106666666666</v>
      </c>
      <c r="Q1272" s="143">
        <f t="shared" si="118"/>
        <v>191.7811320592059</v>
      </c>
      <c r="R1272" s="143">
        <f t="shared" si="119"/>
        <v>-2.9010701547832696E-2</v>
      </c>
    </row>
    <row r="1273" spans="1:18" x14ac:dyDescent="0.35">
      <c r="A1273" s="8">
        <v>71394.000753582499</v>
      </c>
      <c r="B1273">
        <v>580</v>
      </c>
      <c r="C1273" s="130" t="s">
        <v>1165</v>
      </c>
      <c r="D1273" s="130">
        <v>580</v>
      </c>
      <c r="E1273" s="130" t="s">
        <v>1071</v>
      </c>
      <c r="F1273" s="149">
        <f t="shared" si="114"/>
        <v>10</v>
      </c>
      <c r="G1273" s="130" t="s">
        <v>1073</v>
      </c>
      <c r="H1273" s="130">
        <f t="shared" si="115"/>
        <v>1</v>
      </c>
      <c r="I1273" s="130" t="s">
        <v>1076</v>
      </c>
      <c r="J1273" s="130">
        <f t="shared" si="116"/>
        <v>2</v>
      </c>
      <c r="K1273" s="130" t="s">
        <v>1083</v>
      </c>
      <c r="L1273" s="130">
        <f t="shared" si="117"/>
        <v>1</v>
      </c>
      <c r="M1273" s="130">
        <v>7</v>
      </c>
      <c r="N1273" s="130">
        <v>121199.32</v>
      </c>
      <c r="O1273" s="3">
        <v>199.79341666666667</v>
      </c>
      <c r="Q1273" s="143">
        <f t="shared" si="118"/>
        <v>198.18177771837156</v>
      </c>
      <c r="R1273" s="143">
        <f t="shared" si="119"/>
        <v>-8.066526791440487E-3</v>
      </c>
    </row>
    <row r="1274" spans="1:18" x14ac:dyDescent="0.35">
      <c r="A1274" s="8">
        <v>3495.45982983364</v>
      </c>
      <c r="B1274">
        <v>580</v>
      </c>
      <c r="C1274" s="130" t="s">
        <v>1165</v>
      </c>
      <c r="D1274" s="130">
        <v>580</v>
      </c>
      <c r="E1274" s="130" t="s">
        <v>1071</v>
      </c>
      <c r="F1274" s="149">
        <f t="shared" si="114"/>
        <v>10</v>
      </c>
      <c r="G1274" s="130" t="s">
        <v>1073</v>
      </c>
      <c r="H1274" s="130">
        <f t="shared" si="115"/>
        <v>1</v>
      </c>
      <c r="I1274" s="130" t="s">
        <v>1076</v>
      </c>
      <c r="J1274" s="130">
        <f t="shared" si="116"/>
        <v>2</v>
      </c>
      <c r="K1274" s="130" t="s">
        <v>1084</v>
      </c>
      <c r="L1274" s="130">
        <f t="shared" si="117"/>
        <v>0</v>
      </c>
      <c r="M1274" s="130">
        <v>7</v>
      </c>
      <c r="N1274" s="130">
        <v>91130.44</v>
      </c>
      <c r="O1274" s="3">
        <v>150.61401666666669</v>
      </c>
      <c r="Q1274" s="143">
        <f t="shared" si="118"/>
        <v>139.16656832459248</v>
      </c>
      <c r="R1274" s="143">
        <f t="shared" si="119"/>
        <v>-7.6005199219998709E-2</v>
      </c>
    </row>
    <row r="1275" spans="1:18" x14ac:dyDescent="0.35">
      <c r="A1275" s="8">
        <v>14172.2970393051</v>
      </c>
      <c r="B1275">
        <v>580</v>
      </c>
      <c r="C1275" s="130" t="s">
        <v>1165</v>
      </c>
      <c r="D1275" s="130">
        <v>580</v>
      </c>
      <c r="E1275" s="130" t="s">
        <v>1071</v>
      </c>
      <c r="F1275" s="149">
        <f t="shared" si="114"/>
        <v>10</v>
      </c>
      <c r="G1275" s="130" t="s">
        <v>1073</v>
      </c>
      <c r="H1275" s="130">
        <f t="shared" si="115"/>
        <v>1</v>
      </c>
      <c r="I1275" s="130" t="s">
        <v>1076</v>
      </c>
      <c r="J1275" s="130">
        <f t="shared" si="116"/>
        <v>2</v>
      </c>
      <c r="K1275" s="130" t="s">
        <v>1084</v>
      </c>
      <c r="L1275" s="130">
        <f t="shared" si="117"/>
        <v>0</v>
      </c>
      <c r="M1275" s="130">
        <v>7</v>
      </c>
      <c r="N1275" s="130">
        <v>95651.24</v>
      </c>
      <c r="O1275" s="3">
        <v>158.20811666666665</v>
      </c>
      <c r="Q1275" s="143">
        <f t="shared" si="118"/>
        <v>147.87886748752123</v>
      </c>
      <c r="R1275" s="143">
        <f t="shared" si="119"/>
        <v>-6.528899652416964E-2</v>
      </c>
    </row>
    <row r="1276" spans="1:18" x14ac:dyDescent="0.35">
      <c r="A1276" s="8">
        <v>23954.0527728093</v>
      </c>
      <c r="B1276">
        <v>580</v>
      </c>
      <c r="C1276" s="130" t="s">
        <v>1165</v>
      </c>
      <c r="D1276" s="130">
        <v>580</v>
      </c>
      <c r="E1276" s="130" t="s">
        <v>1071</v>
      </c>
      <c r="F1276" s="149">
        <f t="shared" si="114"/>
        <v>10</v>
      </c>
      <c r="G1276" s="130" t="s">
        <v>1073</v>
      </c>
      <c r="H1276" s="130">
        <f t="shared" si="115"/>
        <v>1</v>
      </c>
      <c r="I1276" s="130" t="s">
        <v>1076</v>
      </c>
      <c r="J1276" s="130">
        <f t="shared" si="116"/>
        <v>2</v>
      </c>
      <c r="K1276" s="130" t="s">
        <v>1084</v>
      </c>
      <c r="L1276" s="130">
        <f t="shared" si="117"/>
        <v>0</v>
      </c>
      <c r="M1276" s="130">
        <v>7</v>
      </c>
      <c r="N1276" s="130">
        <v>99053.93</v>
      </c>
      <c r="O1276" s="3">
        <v>163.65626666666665</v>
      </c>
      <c r="Q1276" s="143">
        <f t="shared" si="118"/>
        <v>155.86078016606066</v>
      </c>
      <c r="R1276" s="143">
        <f t="shared" si="119"/>
        <v>-4.7633290550882168E-2</v>
      </c>
    </row>
    <row r="1277" spans="1:18" x14ac:dyDescent="0.35">
      <c r="A1277" s="8">
        <v>31081.371963744201</v>
      </c>
      <c r="B1277">
        <v>580</v>
      </c>
      <c r="C1277" s="130" t="s">
        <v>1165</v>
      </c>
      <c r="D1277" s="130">
        <v>580</v>
      </c>
      <c r="E1277" s="130" t="s">
        <v>1071</v>
      </c>
      <c r="F1277" s="149">
        <f t="shared" si="114"/>
        <v>10</v>
      </c>
      <c r="G1277" s="130" t="s">
        <v>1073</v>
      </c>
      <c r="H1277" s="130">
        <f t="shared" si="115"/>
        <v>1</v>
      </c>
      <c r="I1277" s="130" t="s">
        <v>1076</v>
      </c>
      <c r="J1277" s="130">
        <f t="shared" si="116"/>
        <v>2</v>
      </c>
      <c r="K1277" s="130" t="s">
        <v>1084</v>
      </c>
      <c r="L1277" s="130">
        <f t="shared" si="117"/>
        <v>0</v>
      </c>
      <c r="M1277" s="130">
        <v>7</v>
      </c>
      <c r="N1277" s="130">
        <v>106907.46</v>
      </c>
      <c r="O1277" s="3">
        <v>176.58035000000001</v>
      </c>
      <c r="Q1277" s="143">
        <f t="shared" si="118"/>
        <v>161.67667262586355</v>
      </c>
      <c r="R1277" s="143">
        <f t="shared" si="119"/>
        <v>-8.4401675351399308E-2</v>
      </c>
    </row>
    <row r="1278" spans="1:18" x14ac:dyDescent="0.35">
      <c r="A1278" s="8">
        <v>45016.2336447989</v>
      </c>
      <c r="B1278">
        <v>580</v>
      </c>
      <c r="C1278" s="130" t="s">
        <v>1165</v>
      </c>
      <c r="D1278" s="130">
        <v>580</v>
      </c>
      <c r="E1278" s="130" t="s">
        <v>1071</v>
      </c>
      <c r="F1278" s="149">
        <f t="shared" si="114"/>
        <v>10</v>
      </c>
      <c r="G1278" s="130" t="s">
        <v>1073</v>
      </c>
      <c r="H1278" s="130">
        <f t="shared" si="115"/>
        <v>1</v>
      </c>
      <c r="I1278" s="130" t="s">
        <v>1076</v>
      </c>
      <c r="J1278" s="130">
        <f t="shared" si="116"/>
        <v>2</v>
      </c>
      <c r="K1278" s="130" t="s">
        <v>1084</v>
      </c>
      <c r="L1278" s="130">
        <f t="shared" si="117"/>
        <v>0</v>
      </c>
      <c r="M1278" s="130">
        <v>7</v>
      </c>
      <c r="N1278" s="130">
        <v>106793.89</v>
      </c>
      <c r="O1278" s="3">
        <v>176.50721666666666</v>
      </c>
      <c r="Q1278" s="143">
        <f t="shared" si="118"/>
        <v>173.04751975760416</v>
      </c>
      <c r="R1278" s="143">
        <f t="shared" si="119"/>
        <v>-1.9600880770762608E-2</v>
      </c>
    </row>
    <row r="1279" spans="1:18" x14ac:dyDescent="0.35">
      <c r="A1279" s="8">
        <v>54061.366139626101</v>
      </c>
      <c r="B1279">
        <v>580</v>
      </c>
      <c r="C1279" s="130" t="s">
        <v>1165</v>
      </c>
      <c r="D1279" s="130">
        <v>580</v>
      </c>
      <c r="E1279" s="130" t="s">
        <v>1071</v>
      </c>
      <c r="F1279" s="149">
        <f t="shared" si="114"/>
        <v>10</v>
      </c>
      <c r="G1279" s="130" t="s">
        <v>1073</v>
      </c>
      <c r="H1279" s="130">
        <f t="shared" si="115"/>
        <v>1</v>
      </c>
      <c r="I1279" s="130" t="s">
        <v>1076</v>
      </c>
      <c r="J1279" s="130">
        <f t="shared" si="116"/>
        <v>2</v>
      </c>
      <c r="K1279" s="130" t="s">
        <v>1084</v>
      </c>
      <c r="L1279" s="130">
        <f t="shared" si="117"/>
        <v>0</v>
      </c>
      <c r="M1279" s="130">
        <v>7</v>
      </c>
      <c r="N1279" s="130">
        <v>110277.91</v>
      </c>
      <c r="O1279" s="3">
        <v>181.96468333333334</v>
      </c>
      <c r="Q1279" s="143">
        <f t="shared" si="118"/>
        <v>180.42834787338316</v>
      </c>
      <c r="R1279" s="143">
        <f t="shared" si="119"/>
        <v>-8.4430419782932642E-3</v>
      </c>
    </row>
    <row r="1280" spans="1:18" x14ac:dyDescent="0.35">
      <c r="A1280" s="8">
        <v>63550.072249703</v>
      </c>
      <c r="B1280">
        <v>580</v>
      </c>
      <c r="C1280" s="130" t="s">
        <v>1165</v>
      </c>
      <c r="D1280" s="130">
        <v>580</v>
      </c>
      <c r="E1280" s="130" t="s">
        <v>1071</v>
      </c>
      <c r="F1280" s="149">
        <f t="shared" si="114"/>
        <v>10</v>
      </c>
      <c r="G1280" s="130" t="s">
        <v>1073</v>
      </c>
      <c r="H1280" s="130">
        <f t="shared" si="115"/>
        <v>1</v>
      </c>
      <c r="I1280" s="130" t="s">
        <v>1076</v>
      </c>
      <c r="J1280" s="130">
        <f t="shared" si="116"/>
        <v>2</v>
      </c>
      <c r="K1280" s="130" t="s">
        <v>1084</v>
      </c>
      <c r="L1280" s="130">
        <f t="shared" si="117"/>
        <v>0</v>
      </c>
      <c r="M1280" s="130">
        <v>7</v>
      </c>
      <c r="N1280" s="130">
        <v>115438.19</v>
      </c>
      <c r="O1280" s="3">
        <v>190.02061666666665</v>
      </c>
      <c r="Q1280" s="143">
        <f t="shared" si="118"/>
        <v>188.17113205920592</v>
      </c>
      <c r="R1280" s="143">
        <f t="shared" si="119"/>
        <v>-9.7330733891106691E-3</v>
      </c>
    </row>
    <row r="1281" spans="1:18" x14ac:dyDescent="0.35">
      <c r="A1281" s="8">
        <v>71394.000753582499</v>
      </c>
      <c r="B1281">
        <v>580</v>
      </c>
      <c r="C1281" s="130" t="s">
        <v>1165</v>
      </c>
      <c r="D1281" s="130">
        <v>580</v>
      </c>
      <c r="E1281" s="130" t="s">
        <v>1071</v>
      </c>
      <c r="F1281" s="149">
        <f t="shared" si="114"/>
        <v>10</v>
      </c>
      <c r="G1281" s="130" t="s">
        <v>1073</v>
      </c>
      <c r="H1281" s="130">
        <f t="shared" si="115"/>
        <v>1</v>
      </c>
      <c r="I1281" s="130" t="s">
        <v>1076</v>
      </c>
      <c r="J1281" s="130">
        <f t="shared" si="116"/>
        <v>2</v>
      </c>
      <c r="K1281" s="130" t="s">
        <v>1084</v>
      </c>
      <c r="L1281" s="130">
        <f t="shared" si="117"/>
        <v>0</v>
      </c>
      <c r="M1281" s="130">
        <v>7</v>
      </c>
      <c r="N1281" s="130">
        <v>115905.61</v>
      </c>
      <c r="O1281" s="3">
        <v>191.12269999999998</v>
      </c>
      <c r="Q1281" s="143">
        <f t="shared" si="118"/>
        <v>194.57177771837158</v>
      </c>
      <c r="R1281" s="143">
        <f t="shared" si="119"/>
        <v>1.8046405363526086E-2</v>
      </c>
    </row>
    <row r="1282" spans="1:18" x14ac:dyDescent="0.35">
      <c r="A1282" s="8">
        <v>3495.45982983364</v>
      </c>
      <c r="B1282">
        <v>580</v>
      </c>
      <c r="C1282" s="130" t="s">
        <v>1165</v>
      </c>
      <c r="D1282" s="130">
        <v>580</v>
      </c>
      <c r="E1282" s="130" t="s">
        <v>1071</v>
      </c>
      <c r="F1282" s="149">
        <f t="shared" si="114"/>
        <v>10</v>
      </c>
      <c r="G1282" s="130" t="s">
        <v>1074</v>
      </c>
      <c r="H1282" s="130">
        <f t="shared" si="115"/>
        <v>2</v>
      </c>
      <c r="I1282" s="130" t="s">
        <v>1075</v>
      </c>
      <c r="J1282" s="130">
        <f t="shared" si="116"/>
        <v>1</v>
      </c>
      <c r="K1282" s="130" t="s">
        <v>1083</v>
      </c>
      <c r="L1282" s="130">
        <f t="shared" si="117"/>
        <v>1</v>
      </c>
      <c r="M1282" s="130">
        <v>7</v>
      </c>
      <c r="N1282" s="130">
        <v>89448.45</v>
      </c>
      <c r="O1282" s="3">
        <v>149.04021666666668</v>
      </c>
      <c r="Q1282" s="143">
        <f t="shared" si="118"/>
        <v>142.3265683245925</v>
      </c>
      <c r="R1282" s="143">
        <f t="shared" si="119"/>
        <v>-4.5045884206472042E-2</v>
      </c>
    </row>
    <row r="1283" spans="1:18" x14ac:dyDescent="0.35">
      <c r="A1283" s="8">
        <v>14172.2970393051</v>
      </c>
      <c r="B1283">
        <v>580</v>
      </c>
      <c r="C1283" s="130" t="s">
        <v>1165</v>
      </c>
      <c r="D1283" s="130">
        <v>580</v>
      </c>
      <c r="E1283" s="130" t="s">
        <v>1071</v>
      </c>
      <c r="F1283" s="149">
        <f t="shared" ref="F1283:F1346" si="120">IF(E1283="LI01",10,23.84)</f>
        <v>10</v>
      </c>
      <c r="G1283" s="130" t="s">
        <v>1074</v>
      </c>
      <c r="H1283" s="130">
        <f t="shared" ref="H1283:H1346" si="121">IF(G1283="ENT01",1,2)</f>
        <v>2</v>
      </c>
      <c r="I1283" s="130" t="s">
        <v>1075</v>
      </c>
      <c r="J1283" s="130">
        <f t="shared" ref="J1283:J1346" si="122">IF(I1283="ENV01",1,2)</f>
        <v>1</v>
      </c>
      <c r="K1283" s="130" t="s">
        <v>1083</v>
      </c>
      <c r="L1283" s="130">
        <f t="shared" ref="L1283:L1346" si="123">IF(K1283="ZVDF01",1,0)</f>
        <v>1</v>
      </c>
      <c r="M1283" s="130">
        <v>7</v>
      </c>
      <c r="N1283" s="130">
        <v>94245.02</v>
      </c>
      <c r="O1283" s="3">
        <v>157.06241666666665</v>
      </c>
      <c r="Q1283" s="143">
        <f t="shared" ref="Q1283:Q1346" si="124">IF(C1283="Splitao",((43.828+A1283*0.000816+F1283*0.605+H1283*-5.235+J1283*-4.785+L1283*3.61+3.146*F1283+9.07+54.73)*B1283+M1283*(494.524+B1283*0.00184))/B1283,(((25.4755+A1283*0.00031+F1283*0.2864+H1283*-0.5815+J1283*-1.7506+L1283*0.77039)+3.25*F1283+9.07+54.73)*B1283+M1283*(498.3118+A1283*0.001326))/B1283)</f>
        <v>151.03886748752123</v>
      </c>
      <c r="R1283" s="143">
        <f t="shared" ref="R1283:R1346" si="125">Q1283/O1283-1</f>
        <v>-3.8351308396897932E-2</v>
      </c>
    </row>
    <row r="1284" spans="1:18" x14ac:dyDescent="0.35">
      <c r="A1284" s="8">
        <v>23954.0527728093</v>
      </c>
      <c r="B1284">
        <v>580</v>
      </c>
      <c r="C1284" s="130" t="s">
        <v>1165</v>
      </c>
      <c r="D1284" s="130">
        <v>580</v>
      </c>
      <c r="E1284" s="130" t="s">
        <v>1071</v>
      </c>
      <c r="F1284" s="149">
        <f t="shared" si="120"/>
        <v>10</v>
      </c>
      <c r="G1284" s="130" t="s">
        <v>1074</v>
      </c>
      <c r="H1284" s="130">
        <f t="shared" si="121"/>
        <v>2</v>
      </c>
      <c r="I1284" s="130" t="s">
        <v>1075</v>
      </c>
      <c r="J1284" s="130">
        <f t="shared" si="122"/>
        <v>1</v>
      </c>
      <c r="K1284" s="130" t="s">
        <v>1083</v>
      </c>
      <c r="L1284" s="130">
        <f t="shared" si="123"/>
        <v>1</v>
      </c>
      <c r="M1284" s="130">
        <v>7</v>
      </c>
      <c r="N1284" s="130">
        <v>97646.6</v>
      </c>
      <c r="O1284" s="3">
        <v>162.69444999999999</v>
      </c>
      <c r="Q1284" s="143">
        <f t="shared" si="124"/>
        <v>159.02078016606066</v>
      </c>
      <c r="R1284" s="143">
        <f t="shared" si="125"/>
        <v>-2.2580179188284144E-2</v>
      </c>
    </row>
    <row r="1285" spans="1:18" x14ac:dyDescent="0.35">
      <c r="A1285" s="8">
        <v>31081.371963744201</v>
      </c>
      <c r="B1285">
        <v>580</v>
      </c>
      <c r="C1285" s="130" t="s">
        <v>1165</v>
      </c>
      <c r="D1285" s="130">
        <v>580</v>
      </c>
      <c r="E1285" s="130" t="s">
        <v>1071</v>
      </c>
      <c r="F1285" s="149">
        <f t="shared" si="120"/>
        <v>10</v>
      </c>
      <c r="G1285" s="130" t="s">
        <v>1074</v>
      </c>
      <c r="H1285" s="130">
        <f t="shared" si="121"/>
        <v>2</v>
      </c>
      <c r="I1285" s="130" t="s">
        <v>1075</v>
      </c>
      <c r="J1285" s="130">
        <f t="shared" si="122"/>
        <v>1</v>
      </c>
      <c r="K1285" s="130" t="s">
        <v>1083</v>
      </c>
      <c r="L1285" s="130">
        <f t="shared" si="123"/>
        <v>1</v>
      </c>
      <c r="M1285" s="130">
        <v>7</v>
      </c>
      <c r="N1285" s="130">
        <v>106010.71</v>
      </c>
      <c r="O1285" s="3">
        <v>176.6165</v>
      </c>
      <c r="Q1285" s="143">
        <f t="shared" si="124"/>
        <v>164.83667262586354</v>
      </c>
      <c r="R1285" s="143">
        <f t="shared" si="125"/>
        <v>-6.6697207645584955E-2</v>
      </c>
    </row>
    <row r="1286" spans="1:18" x14ac:dyDescent="0.35">
      <c r="A1286" s="8">
        <v>45016.2336447989</v>
      </c>
      <c r="B1286">
        <v>580</v>
      </c>
      <c r="C1286" s="130" t="s">
        <v>1165</v>
      </c>
      <c r="D1286" s="130">
        <v>580</v>
      </c>
      <c r="E1286" s="130" t="s">
        <v>1071</v>
      </c>
      <c r="F1286" s="149">
        <f t="shared" si="120"/>
        <v>10</v>
      </c>
      <c r="G1286" s="130" t="s">
        <v>1074</v>
      </c>
      <c r="H1286" s="130">
        <f t="shared" si="121"/>
        <v>2</v>
      </c>
      <c r="I1286" s="130" t="s">
        <v>1075</v>
      </c>
      <c r="J1286" s="130">
        <f t="shared" si="122"/>
        <v>1</v>
      </c>
      <c r="K1286" s="130" t="s">
        <v>1083</v>
      </c>
      <c r="L1286" s="130">
        <f t="shared" si="123"/>
        <v>1</v>
      </c>
      <c r="M1286" s="130">
        <v>7</v>
      </c>
      <c r="N1286" s="130">
        <v>105882.86</v>
      </c>
      <c r="O1286" s="3">
        <v>176.41225</v>
      </c>
      <c r="Q1286" s="143">
        <f t="shared" si="124"/>
        <v>176.20751975760416</v>
      </c>
      <c r="R1286" s="143">
        <f t="shared" si="125"/>
        <v>-1.1605216893715298E-3</v>
      </c>
    </row>
    <row r="1287" spans="1:18" x14ac:dyDescent="0.35">
      <c r="A1287" s="8">
        <v>54061.366139626101</v>
      </c>
      <c r="B1287">
        <v>580</v>
      </c>
      <c r="C1287" s="130" t="s">
        <v>1165</v>
      </c>
      <c r="D1287" s="130">
        <v>580</v>
      </c>
      <c r="E1287" s="130" t="s">
        <v>1071</v>
      </c>
      <c r="F1287" s="149">
        <f t="shared" si="120"/>
        <v>10</v>
      </c>
      <c r="G1287" s="130" t="s">
        <v>1074</v>
      </c>
      <c r="H1287" s="130">
        <f t="shared" si="121"/>
        <v>2</v>
      </c>
      <c r="I1287" s="130" t="s">
        <v>1075</v>
      </c>
      <c r="J1287" s="130">
        <f t="shared" si="122"/>
        <v>1</v>
      </c>
      <c r="K1287" s="130" t="s">
        <v>1083</v>
      </c>
      <c r="L1287" s="130">
        <f t="shared" si="123"/>
        <v>1</v>
      </c>
      <c r="M1287" s="130">
        <v>7</v>
      </c>
      <c r="N1287" s="130">
        <v>109460.93</v>
      </c>
      <c r="O1287" s="3">
        <v>182.36328333333333</v>
      </c>
      <c r="Q1287" s="143">
        <f t="shared" si="124"/>
        <v>183.58834787338316</v>
      </c>
      <c r="R1287" s="143">
        <f t="shared" si="125"/>
        <v>6.7177148692294519E-3</v>
      </c>
    </row>
    <row r="1288" spans="1:18" x14ac:dyDescent="0.35">
      <c r="A1288" s="8">
        <v>63550.072249703</v>
      </c>
      <c r="B1288">
        <v>580</v>
      </c>
      <c r="C1288" s="130" t="s">
        <v>1165</v>
      </c>
      <c r="D1288" s="130">
        <v>580</v>
      </c>
      <c r="E1288" s="130" t="s">
        <v>1071</v>
      </c>
      <c r="F1288" s="149">
        <f t="shared" si="120"/>
        <v>10</v>
      </c>
      <c r="G1288" s="130" t="s">
        <v>1074</v>
      </c>
      <c r="H1288" s="130">
        <f t="shared" si="121"/>
        <v>2</v>
      </c>
      <c r="I1288" s="130" t="s">
        <v>1075</v>
      </c>
      <c r="J1288" s="130">
        <f t="shared" si="122"/>
        <v>1</v>
      </c>
      <c r="K1288" s="130" t="s">
        <v>1083</v>
      </c>
      <c r="L1288" s="130">
        <f t="shared" si="123"/>
        <v>1</v>
      </c>
      <c r="M1288" s="130">
        <v>7</v>
      </c>
      <c r="N1288" s="130">
        <v>113973.72</v>
      </c>
      <c r="O1288" s="3">
        <v>189.83336666666668</v>
      </c>
      <c r="Q1288" s="143">
        <f t="shared" si="124"/>
        <v>191.33113205920591</v>
      </c>
      <c r="R1288" s="143">
        <f t="shared" si="125"/>
        <v>7.8898953268273786E-3</v>
      </c>
    </row>
    <row r="1289" spans="1:18" x14ac:dyDescent="0.35">
      <c r="A1289" s="8">
        <v>71394.000753582499</v>
      </c>
      <c r="B1289">
        <v>580</v>
      </c>
      <c r="C1289" s="130" t="s">
        <v>1165</v>
      </c>
      <c r="D1289" s="130">
        <v>580</v>
      </c>
      <c r="E1289" s="130" t="s">
        <v>1071</v>
      </c>
      <c r="F1289" s="149">
        <f t="shared" si="120"/>
        <v>10</v>
      </c>
      <c r="G1289" s="130" t="s">
        <v>1074</v>
      </c>
      <c r="H1289" s="130">
        <f t="shared" si="121"/>
        <v>2</v>
      </c>
      <c r="I1289" s="130" t="s">
        <v>1075</v>
      </c>
      <c r="J1289" s="130">
        <f t="shared" si="122"/>
        <v>1</v>
      </c>
      <c r="K1289" s="130" t="s">
        <v>1083</v>
      </c>
      <c r="L1289" s="130">
        <f t="shared" si="123"/>
        <v>1</v>
      </c>
      <c r="M1289" s="130">
        <v>7</v>
      </c>
      <c r="N1289" s="130">
        <v>115810.51</v>
      </c>
      <c r="O1289" s="3">
        <v>192.91389999999998</v>
      </c>
      <c r="Q1289" s="143">
        <f t="shared" si="124"/>
        <v>197.73177771837157</v>
      </c>
      <c r="R1289" s="143">
        <f t="shared" si="125"/>
        <v>2.4974238343486777E-2</v>
      </c>
    </row>
    <row r="1290" spans="1:18" x14ac:dyDescent="0.35">
      <c r="A1290" s="8">
        <v>3495.45982983364</v>
      </c>
      <c r="B1290">
        <v>580</v>
      </c>
      <c r="C1290" s="130" t="s">
        <v>1165</v>
      </c>
      <c r="D1290" s="130">
        <v>580</v>
      </c>
      <c r="E1290" s="130" t="s">
        <v>1071</v>
      </c>
      <c r="F1290" s="149">
        <f t="shared" si="120"/>
        <v>10</v>
      </c>
      <c r="G1290" s="130" t="s">
        <v>1074</v>
      </c>
      <c r="H1290" s="130">
        <f t="shared" si="121"/>
        <v>2</v>
      </c>
      <c r="I1290" s="130" t="s">
        <v>1075</v>
      </c>
      <c r="J1290" s="130">
        <f t="shared" si="122"/>
        <v>1</v>
      </c>
      <c r="K1290" s="130" t="s">
        <v>1084</v>
      </c>
      <c r="L1290" s="130">
        <f t="shared" si="123"/>
        <v>0</v>
      </c>
      <c r="M1290" s="130">
        <v>7</v>
      </c>
      <c r="N1290" s="130">
        <v>90162.81</v>
      </c>
      <c r="O1290" s="3">
        <v>150.22251666666665</v>
      </c>
      <c r="Q1290" s="143">
        <f t="shared" si="124"/>
        <v>138.71656832459252</v>
      </c>
      <c r="R1290" s="143">
        <f t="shared" si="125"/>
        <v>-7.6592701263320184E-2</v>
      </c>
    </row>
    <row r="1291" spans="1:18" x14ac:dyDescent="0.35">
      <c r="A1291" s="8">
        <v>14172.2970393051</v>
      </c>
      <c r="B1291">
        <v>580</v>
      </c>
      <c r="C1291" s="130" t="s">
        <v>1165</v>
      </c>
      <c r="D1291" s="130">
        <v>580</v>
      </c>
      <c r="E1291" s="130" t="s">
        <v>1071</v>
      </c>
      <c r="F1291" s="149">
        <f t="shared" si="120"/>
        <v>10</v>
      </c>
      <c r="G1291" s="130" t="s">
        <v>1074</v>
      </c>
      <c r="H1291" s="130">
        <f t="shared" si="121"/>
        <v>2</v>
      </c>
      <c r="I1291" s="130" t="s">
        <v>1075</v>
      </c>
      <c r="J1291" s="130">
        <f t="shared" si="122"/>
        <v>1</v>
      </c>
      <c r="K1291" s="130" t="s">
        <v>1084</v>
      </c>
      <c r="L1291" s="130">
        <f t="shared" si="123"/>
        <v>0</v>
      </c>
      <c r="M1291" s="130">
        <v>7</v>
      </c>
      <c r="N1291" s="130">
        <v>94759.82</v>
      </c>
      <c r="O1291" s="3">
        <v>157.89351666666667</v>
      </c>
      <c r="Q1291" s="143">
        <f t="shared" si="124"/>
        <v>147.42886748752122</v>
      </c>
      <c r="R1291" s="143">
        <f t="shared" si="125"/>
        <v>-6.6276623638940602E-2</v>
      </c>
    </row>
    <row r="1292" spans="1:18" x14ac:dyDescent="0.35">
      <c r="A1292" s="8">
        <v>23954.0527728093</v>
      </c>
      <c r="B1292">
        <v>580</v>
      </c>
      <c r="C1292" s="130" t="s">
        <v>1165</v>
      </c>
      <c r="D1292" s="130">
        <v>580</v>
      </c>
      <c r="E1292" s="130" t="s">
        <v>1071</v>
      </c>
      <c r="F1292" s="149">
        <f t="shared" si="120"/>
        <v>10</v>
      </c>
      <c r="G1292" s="130" t="s">
        <v>1074</v>
      </c>
      <c r="H1292" s="130">
        <f t="shared" si="121"/>
        <v>2</v>
      </c>
      <c r="I1292" s="130" t="s">
        <v>1075</v>
      </c>
      <c r="J1292" s="130">
        <f t="shared" si="122"/>
        <v>1</v>
      </c>
      <c r="K1292" s="130" t="s">
        <v>1084</v>
      </c>
      <c r="L1292" s="130">
        <f t="shared" si="123"/>
        <v>0</v>
      </c>
      <c r="M1292" s="130">
        <v>7</v>
      </c>
      <c r="N1292" s="130">
        <v>97019.59</v>
      </c>
      <c r="O1292" s="3">
        <v>161.65668333333332</v>
      </c>
      <c r="Q1292" s="143">
        <f t="shared" si="124"/>
        <v>155.41078016606062</v>
      </c>
      <c r="R1292" s="143">
        <f t="shared" si="125"/>
        <v>-3.863683850542543E-2</v>
      </c>
    </row>
    <row r="1293" spans="1:18" x14ac:dyDescent="0.35">
      <c r="A1293" s="8">
        <v>31081.371963744201</v>
      </c>
      <c r="B1293">
        <v>580</v>
      </c>
      <c r="C1293" s="130" t="s">
        <v>1165</v>
      </c>
      <c r="D1293" s="130">
        <v>580</v>
      </c>
      <c r="E1293" s="130" t="s">
        <v>1071</v>
      </c>
      <c r="F1293" s="149">
        <f t="shared" si="120"/>
        <v>10</v>
      </c>
      <c r="G1293" s="130" t="s">
        <v>1074</v>
      </c>
      <c r="H1293" s="130">
        <f t="shared" si="121"/>
        <v>2</v>
      </c>
      <c r="I1293" s="130" t="s">
        <v>1075</v>
      </c>
      <c r="J1293" s="130">
        <f t="shared" si="122"/>
        <v>1</v>
      </c>
      <c r="K1293" s="130" t="s">
        <v>1084</v>
      </c>
      <c r="L1293" s="130">
        <f t="shared" si="123"/>
        <v>0</v>
      </c>
      <c r="M1293" s="130">
        <v>7</v>
      </c>
      <c r="N1293" s="130">
        <v>103776.84</v>
      </c>
      <c r="O1293" s="3">
        <v>172.89588333333333</v>
      </c>
      <c r="Q1293" s="143">
        <f t="shared" si="124"/>
        <v>161.22667262586353</v>
      </c>
      <c r="R1293" s="143">
        <f t="shared" si="125"/>
        <v>-6.7492704178342078E-2</v>
      </c>
    </row>
    <row r="1294" spans="1:18" x14ac:dyDescent="0.35">
      <c r="A1294" s="8">
        <v>45016.2336447989</v>
      </c>
      <c r="B1294">
        <v>580</v>
      </c>
      <c r="C1294" s="130" t="s">
        <v>1165</v>
      </c>
      <c r="D1294" s="130">
        <v>580</v>
      </c>
      <c r="E1294" s="130" t="s">
        <v>1071</v>
      </c>
      <c r="F1294" s="149">
        <f t="shared" si="120"/>
        <v>10</v>
      </c>
      <c r="G1294" s="130" t="s">
        <v>1074</v>
      </c>
      <c r="H1294" s="130">
        <f t="shared" si="121"/>
        <v>2</v>
      </c>
      <c r="I1294" s="130" t="s">
        <v>1075</v>
      </c>
      <c r="J1294" s="130">
        <f t="shared" si="122"/>
        <v>1</v>
      </c>
      <c r="K1294" s="130" t="s">
        <v>1084</v>
      </c>
      <c r="L1294" s="130">
        <f t="shared" si="123"/>
        <v>0</v>
      </c>
      <c r="M1294" s="130">
        <v>7</v>
      </c>
      <c r="N1294" s="130">
        <v>103950.91</v>
      </c>
      <c r="O1294" s="3">
        <v>173.20405</v>
      </c>
      <c r="Q1294" s="143">
        <f t="shared" si="124"/>
        <v>172.59751975760415</v>
      </c>
      <c r="R1294" s="143">
        <f t="shared" si="125"/>
        <v>-3.5018248268204877E-3</v>
      </c>
    </row>
    <row r="1295" spans="1:18" x14ac:dyDescent="0.35">
      <c r="A1295" s="8">
        <v>54061.366139626101</v>
      </c>
      <c r="B1295">
        <v>580</v>
      </c>
      <c r="C1295" s="130" t="s">
        <v>1165</v>
      </c>
      <c r="D1295" s="130">
        <v>580</v>
      </c>
      <c r="E1295" s="130" t="s">
        <v>1071</v>
      </c>
      <c r="F1295" s="149">
        <f t="shared" si="120"/>
        <v>10</v>
      </c>
      <c r="G1295" s="130" t="s">
        <v>1074</v>
      </c>
      <c r="H1295" s="130">
        <f t="shared" si="121"/>
        <v>2</v>
      </c>
      <c r="I1295" s="130" t="s">
        <v>1075</v>
      </c>
      <c r="J1295" s="130">
        <f t="shared" si="122"/>
        <v>1</v>
      </c>
      <c r="K1295" s="130" t="s">
        <v>1084</v>
      </c>
      <c r="L1295" s="130">
        <f t="shared" si="123"/>
        <v>0</v>
      </c>
      <c r="M1295" s="130">
        <v>7</v>
      </c>
      <c r="N1295" s="130">
        <v>106445.7</v>
      </c>
      <c r="O1295" s="3">
        <v>177.34193333333334</v>
      </c>
      <c r="Q1295" s="143">
        <f t="shared" si="124"/>
        <v>179.97834787338314</v>
      </c>
      <c r="R1295" s="143">
        <f t="shared" si="125"/>
        <v>1.4866278327384519E-2</v>
      </c>
    </row>
    <row r="1296" spans="1:18" x14ac:dyDescent="0.35">
      <c r="A1296" s="8">
        <v>63550.072249703</v>
      </c>
      <c r="B1296">
        <v>580</v>
      </c>
      <c r="C1296" s="130" t="s">
        <v>1165</v>
      </c>
      <c r="D1296" s="130">
        <v>580</v>
      </c>
      <c r="E1296" s="130" t="s">
        <v>1071</v>
      </c>
      <c r="F1296" s="149">
        <f t="shared" si="120"/>
        <v>10</v>
      </c>
      <c r="G1296" s="130" t="s">
        <v>1074</v>
      </c>
      <c r="H1296" s="130">
        <f t="shared" si="121"/>
        <v>2</v>
      </c>
      <c r="I1296" s="130" t="s">
        <v>1075</v>
      </c>
      <c r="J1296" s="130">
        <f t="shared" si="122"/>
        <v>1</v>
      </c>
      <c r="K1296" s="130" t="s">
        <v>1084</v>
      </c>
      <c r="L1296" s="130">
        <f t="shared" si="123"/>
        <v>0</v>
      </c>
      <c r="M1296" s="130">
        <v>7</v>
      </c>
      <c r="N1296" s="130">
        <v>110151.08</v>
      </c>
      <c r="O1296" s="3">
        <v>183.46833333333333</v>
      </c>
      <c r="Q1296" s="143">
        <f t="shared" si="124"/>
        <v>187.7211320592059</v>
      </c>
      <c r="R1296" s="143">
        <f t="shared" si="125"/>
        <v>2.318001503913969E-2</v>
      </c>
    </row>
    <row r="1297" spans="1:18" x14ac:dyDescent="0.35">
      <c r="A1297" s="8">
        <v>71394.000753582499</v>
      </c>
      <c r="B1297">
        <v>580</v>
      </c>
      <c r="C1297" s="130" t="s">
        <v>1165</v>
      </c>
      <c r="D1297" s="130">
        <v>580</v>
      </c>
      <c r="E1297" s="130" t="s">
        <v>1071</v>
      </c>
      <c r="F1297" s="149">
        <f t="shared" si="120"/>
        <v>10</v>
      </c>
      <c r="G1297" s="130" t="s">
        <v>1074</v>
      </c>
      <c r="H1297" s="130">
        <f t="shared" si="121"/>
        <v>2</v>
      </c>
      <c r="I1297" s="130" t="s">
        <v>1075</v>
      </c>
      <c r="J1297" s="130">
        <f t="shared" si="122"/>
        <v>1</v>
      </c>
      <c r="K1297" s="130" t="s">
        <v>1084</v>
      </c>
      <c r="L1297" s="130">
        <f t="shared" si="123"/>
        <v>0</v>
      </c>
      <c r="M1297" s="130">
        <v>7</v>
      </c>
      <c r="N1297" s="130">
        <v>111260.6</v>
      </c>
      <c r="O1297" s="3">
        <v>185.34103333333331</v>
      </c>
      <c r="Q1297" s="143">
        <f t="shared" si="124"/>
        <v>194.12177771837159</v>
      </c>
      <c r="R1297" s="143">
        <f t="shared" si="125"/>
        <v>4.7376148859849199E-2</v>
      </c>
    </row>
    <row r="1298" spans="1:18" x14ac:dyDescent="0.35">
      <c r="A1298" s="8">
        <v>3495.45982983364</v>
      </c>
      <c r="B1298">
        <v>580</v>
      </c>
      <c r="C1298" s="130" t="s">
        <v>1165</v>
      </c>
      <c r="D1298" s="130">
        <v>580</v>
      </c>
      <c r="E1298" s="130" t="s">
        <v>1071</v>
      </c>
      <c r="F1298" s="149">
        <f t="shared" si="120"/>
        <v>10</v>
      </c>
      <c r="G1298" s="130" t="s">
        <v>1074</v>
      </c>
      <c r="H1298" s="130">
        <f t="shared" si="121"/>
        <v>2</v>
      </c>
      <c r="I1298" s="130" t="s">
        <v>1075</v>
      </c>
      <c r="J1298" s="130">
        <f t="shared" si="122"/>
        <v>1</v>
      </c>
      <c r="K1298" s="130" t="s">
        <v>1083</v>
      </c>
      <c r="L1298" s="130">
        <f t="shared" si="123"/>
        <v>1</v>
      </c>
      <c r="M1298" s="130">
        <v>7</v>
      </c>
      <c r="N1298" s="130">
        <v>89635.51</v>
      </c>
      <c r="O1298" s="3">
        <v>149.34129999999999</v>
      </c>
      <c r="Q1298" s="143">
        <f t="shared" si="124"/>
        <v>142.3265683245925</v>
      </c>
      <c r="R1298" s="143">
        <f t="shared" si="125"/>
        <v>-4.6971143785459857E-2</v>
      </c>
    </row>
    <row r="1299" spans="1:18" x14ac:dyDescent="0.35">
      <c r="A1299" s="8">
        <v>14172.2970393051</v>
      </c>
      <c r="B1299">
        <v>580</v>
      </c>
      <c r="C1299" s="130" t="s">
        <v>1165</v>
      </c>
      <c r="D1299" s="130">
        <v>580</v>
      </c>
      <c r="E1299" s="130" t="s">
        <v>1071</v>
      </c>
      <c r="F1299" s="149">
        <f t="shared" si="120"/>
        <v>10</v>
      </c>
      <c r="G1299" s="130" t="s">
        <v>1074</v>
      </c>
      <c r="H1299" s="130">
        <f t="shared" si="121"/>
        <v>2</v>
      </c>
      <c r="I1299" s="130" t="s">
        <v>1075</v>
      </c>
      <c r="J1299" s="130">
        <f t="shared" si="122"/>
        <v>1</v>
      </c>
      <c r="K1299" s="130" t="s">
        <v>1083</v>
      </c>
      <c r="L1299" s="130">
        <f t="shared" si="123"/>
        <v>1</v>
      </c>
      <c r="M1299" s="130">
        <v>7</v>
      </c>
      <c r="N1299" s="130">
        <v>94501.62</v>
      </c>
      <c r="O1299" s="3">
        <v>157.44101666666666</v>
      </c>
      <c r="Q1299" s="143">
        <f t="shared" si="124"/>
        <v>151.03886748752123</v>
      </c>
      <c r="R1299" s="143">
        <f t="shared" si="125"/>
        <v>-4.0663794700335432E-2</v>
      </c>
    </row>
    <row r="1300" spans="1:18" x14ac:dyDescent="0.35">
      <c r="A1300" s="8">
        <v>23954.0527728093</v>
      </c>
      <c r="B1300">
        <v>580</v>
      </c>
      <c r="C1300" s="130" t="s">
        <v>1165</v>
      </c>
      <c r="D1300" s="130">
        <v>580</v>
      </c>
      <c r="E1300" s="130" t="s">
        <v>1071</v>
      </c>
      <c r="F1300" s="149">
        <f t="shared" si="120"/>
        <v>10</v>
      </c>
      <c r="G1300" s="130" t="s">
        <v>1074</v>
      </c>
      <c r="H1300" s="130">
        <f t="shared" si="121"/>
        <v>2</v>
      </c>
      <c r="I1300" s="130" t="s">
        <v>1075</v>
      </c>
      <c r="J1300" s="130">
        <f t="shared" si="122"/>
        <v>1</v>
      </c>
      <c r="K1300" s="130" t="s">
        <v>1083</v>
      </c>
      <c r="L1300" s="130">
        <f t="shared" si="123"/>
        <v>1</v>
      </c>
      <c r="M1300" s="130">
        <v>7</v>
      </c>
      <c r="N1300" s="130">
        <v>97958.080000000002</v>
      </c>
      <c r="O1300" s="3">
        <v>163.19328333333334</v>
      </c>
      <c r="Q1300" s="143">
        <f t="shared" si="124"/>
        <v>159.02078016606066</v>
      </c>
      <c r="R1300" s="143">
        <f t="shared" si="125"/>
        <v>-2.5567860895047145E-2</v>
      </c>
    </row>
    <row r="1301" spans="1:18" x14ac:dyDescent="0.35">
      <c r="A1301" s="8">
        <v>31081.371963744201</v>
      </c>
      <c r="B1301">
        <v>580</v>
      </c>
      <c r="C1301" s="130" t="s">
        <v>1165</v>
      </c>
      <c r="D1301" s="130">
        <v>580</v>
      </c>
      <c r="E1301" s="130" t="s">
        <v>1071</v>
      </c>
      <c r="F1301" s="149">
        <f t="shared" si="120"/>
        <v>10</v>
      </c>
      <c r="G1301" s="130" t="s">
        <v>1074</v>
      </c>
      <c r="H1301" s="130">
        <f t="shared" si="121"/>
        <v>2</v>
      </c>
      <c r="I1301" s="130" t="s">
        <v>1075</v>
      </c>
      <c r="J1301" s="130">
        <f t="shared" si="122"/>
        <v>1</v>
      </c>
      <c r="K1301" s="130" t="s">
        <v>1083</v>
      </c>
      <c r="L1301" s="130">
        <f t="shared" si="123"/>
        <v>1</v>
      </c>
      <c r="M1301" s="130">
        <v>7</v>
      </c>
      <c r="N1301" s="130">
        <v>106216.59</v>
      </c>
      <c r="O1301" s="3">
        <v>176.94151666666667</v>
      </c>
      <c r="Q1301" s="143">
        <f t="shared" si="124"/>
        <v>164.83667262586354</v>
      </c>
      <c r="R1301" s="143">
        <f t="shared" si="125"/>
        <v>-6.8411553539506342E-2</v>
      </c>
    </row>
    <row r="1302" spans="1:18" x14ac:dyDescent="0.35">
      <c r="A1302" s="8">
        <v>45016.2336447989</v>
      </c>
      <c r="B1302">
        <v>580</v>
      </c>
      <c r="C1302" s="130" t="s">
        <v>1165</v>
      </c>
      <c r="D1302" s="130">
        <v>580</v>
      </c>
      <c r="E1302" s="130" t="s">
        <v>1071</v>
      </c>
      <c r="F1302" s="149">
        <f t="shared" si="120"/>
        <v>10</v>
      </c>
      <c r="G1302" s="130" t="s">
        <v>1074</v>
      </c>
      <c r="H1302" s="130">
        <f t="shared" si="121"/>
        <v>2</v>
      </c>
      <c r="I1302" s="130" t="s">
        <v>1075</v>
      </c>
      <c r="J1302" s="130">
        <f t="shared" si="122"/>
        <v>1</v>
      </c>
      <c r="K1302" s="130" t="s">
        <v>1083</v>
      </c>
      <c r="L1302" s="130">
        <f t="shared" si="123"/>
        <v>1</v>
      </c>
      <c r="M1302" s="130">
        <v>7</v>
      </c>
      <c r="N1302" s="130">
        <v>106137.62</v>
      </c>
      <c r="O1302" s="3">
        <v>176.81074999999998</v>
      </c>
      <c r="Q1302" s="143">
        <f t="shared" si="124"/>
        <v>176.20751975760416</v>
      </c>
      <c r="R1302" s="143">
        <f t="shared" si="125"/>
        <v>-3.4117283162693468E-3</v>
      </c>
    </row>
    <row r="1303" spans="1:18" x14ac:dyDescent="0.35">
      <c r="A1303" s="8">
        <v>54061.366139626101</v>
      </c>
      <c r="B1303">
        <v>580</v>
      </c>
      <c r="C1303" s="130" t="s">
        <v>1165</v>
      </c>
      <c r="D1303" s="130">
        <v>580</v>
      </c>
      <c r="E1303" s="130" t="s">
        <v>1071</v>
      </c>
      <c r="F1303" s="149">
        <f t="shared" si="120"/>
        <v>10</v>
      </c>
      <c r="G1303" s="130" t="s">
        <v>1074</v>
      </c>
      <c r="H1303" s="130">
        <f t="shared" si="121"/>
        <v>2</v>
      </c>
      <c r="I1303" s="130" t="s">
        <v>1075</v>
      </c>
      <c r="J1303" s="130">
        <f t="shared" si="122"/>
        <v>1</v>
      </c>
      <c r="K1303" s="130" t="s">
        <v>1083</v>
      </c>
      <c r="L1303" s="130">
        <f t="shared" si="123"/>
        <v>1</v>
      </c>
      <c r="M1303" s="130">
        <v>7</v>
      </c>
      <c r="N1303" s="130">
        <v>109927.51</v>
      </c>
      <c r="O1303" s="3">
        <v>183.10509999999999</v>
      </c>
      <c r="Q1303" s="143">
        <f t="shared" si="124"/>
        <v>183.58834787338316</v>
      </c>
      <c r="R1303" s="143">
        <f t="shared" si="125"/>
        <v>2.639183034132575E-3</v>
      </c>
    </row>
    <row r="1304" spans="1:18" x14ac:dyDescent="0.35">
      <c r="A1304" s="8">
        <v>63550.072249703</v>
      </c>
      <c r="B1304">
        <v>580</v>
      </c>
      <c r="C1304" s="130" t="s">
        <v>1165</v>
      </c>
      <c r="D1304" s="130">
        <v>580</v>
      </c>
      <c r="E1304" s="130" t="s">
        <v>1071</v>
      </c>
      <c r="F1304" s="149">
        <f t="shared" si="120"/>
        <v>10</v>
      </c>
      <c r="G1304" s="130" t="s">
        <v>1074</v>
      </c>
      <c r="H1304" s="130">
        <f t="shared" si="121"/>
        <v>2</v>
      </c>
      <c r="I1304" s="130" t="s">
        <v>1075</v>
      </c>
      <c r="J1304" s="130">
        <f t="shared" si="122"/>
        <v>1</v>
      </c>
      <c r="K1304" s="130" t="s">
        <v>1083</v>
      </c>
      <c r="L1304" s="130">
        <f t="shared" si="123"/>
        <v>1</v>
      </c>
      <c r="M1304" s="130">
        <v>7</v>
      </c>
      <c r="N1304" s="130">
        <v>114695.87</v>
      </c>
      <c r="O1304" s="3">
        <v>190.99486666666667</v>
      </c>
      <c r="Q1304" s="143">
        <f t="shared" si="124"/>
        <v>191.33113205920591</v>
      </c>
      <c r="R1304" s="143">
        <f t="shared" si="125"/>
        <v>1.7605991114206798E-3</v>
      </c>
    </row>
    <row r="1305" spans="1:18" x14ac:dyDescent="0.35">
      <c r="A1305" s="8">
        <v>71394.000753582499</v>
      </c>
      <c r="B1305">
        <v>580</v>
      </c>
      <c r="C1305" s="130" t="s">
        <v>1165</v>
      </c>
      <c r="D1305" s="130">
        <v>580</v>
      </c>
      <c r="E1305" s="130" t="s">
        <v>1071</v>
      </c>
      <c r="F1305" s="149">
        <f t="shared" si="120"/>
        <v>10</v>
      </c>
      <c r="G1305" s="130" t="s">
        <v>1074</v>
      </c>
      <c r="H1305" s="130">
        <f t="shared" si="121"/>
        <v>2</v>
      </c>
      <c r="I1305" s="130" t="s">
        <v>1075</v>
      </c>
      <c r="J1305" s="130">
        <f t="shared" si="122"/>
        <v>1</v>
      </c>
      <c r="K1305" s="130" t="s">
        <v>1083</v>
      </c>
      <c r="L1305" s="130">
        <f t="shared" si="123"/>
        <v>1</v>
      </c>
      <c r="M1305" s="130">
        <v>7</v>
      </c>
      <c r="N1305" s="130">
        <v>115612.82</v>
      </c>
      <c r="O1305" s="3">
        <v>192.57901666666666</v>
      </c>
      <c r="Q1305" s="143">
        <f t="shared" si="124"/>
        <v>197.73177771837157</v>
      </c>
      <c r="R1305" s="143">
        <f t="shared" si="125"/>
        <v>2.6756606928904247E-2</v>
      </c>
    </row>
    <row r="1306" spans="1:18" x14ac:dyDescent="0.35">
      <c r="A1306" s="8">
        <v>3495.45982983364</v>
      </c>
      <c r="B1306">
        <v>580</v>
      </c>
      <c r="C1306" s="130" t="s">
        <v>1165</v>
      </c>
      <c r="D1306" s="130">
        <v>580</v>
      </c>
      <c r="E1306" s="130" t="s">
        <v>1071</v>
      </c>
      <c r="F1306" s="149">
        <f t="shared" si="120"/>
        <v>10</v>
      </c>
      <c r="G1306" s="130" t="s">
        <v>1074</v>
      </c>
      <c r="H1306" s="130">
        <f t="shared" si="121"/>
        <v>2</v>
      </c>
      <c r="I1306" s="130" t="s">
        <v>1075</v>
      </c>
      <c r="J1306" s="130">
        <f t="shared" si="122"/>
        <v>1</v>
      </c>
      <c r="K1306" s="130" t="s">
        <v>1084</v>
      </c>
      <c r="L1306" s="130">
        <f t="shared" si="123"/>
        <v>0</v>
      </c>
      <c r="M1306" s="130">
        <v>7</v>
      </c>
      <c r="N1306" s="130">
        <v>90453.24</v>
      </c>
      <c r="O1306" s="3">
        <v>150.68680000000001</v>
      </c>
      <c r="Q1306" s="143">
        <f t="shared" si="124"/>
        <v>138.71656832459252</v>
      </c>
      <c r="R1306" s="143">
        <f t="shared" si="125"/>
        <v>-7.943782518049014E-2</v>
      </c>
    </row>
    <row r="1307" spans="1:18" x14ac:dyDescent="0.35">
      <c r="A1307" s="8">
        <v>14172.2970393051</v>
      </c>
      <c r="B1307">
        <v>580</v>
      </c>
      <c r="C1307" s="130" t="s">
        <v>1165</v>
      </c>
      <c r="D1307" s="130">
        <v>580</v>
      </c>
      <c r="E1307" s="130" t="s">
        <v>1071</v>
      </c>
      <c r="F1307" s="149">
        <f t="shared" si="120"/>
        <v>10</v>
      </c>
      <c r="G1307" s="130" t="s">
        <v>1074</v>
      </c>
      <c r="H1307" s="130">
        <f t="shared" si="121"/>
        <v>2</v>
      </c>
      <c r="I1307" s="130" t="s">
        <v>1075</v>
      </c>
      <c r="J1307" s="130">
        <f t="shared" si="122"/>
        <v>1</v>
      </c>
      <c r="K1307" s="130" t="s">
        <v>1084</v>
      </c>
      <c r="L1307" s="130">
        <f t="shared" si="123"/>
        <v>0</v>
      </c>
      <c r="M1307" s="130">
        <v>7</v>
      </c>
      <c r="N1307" s="130">
        <v>94943.79</v>
      </c>
      <c r="O1307" s="3">
        <v>158.18519999999998</v>
      </c>
      <c r="Q1307" s="143">
        <f t="shared" si="124"/>
        <v>147.42886748752122</v>
      </c>
      <c r="R1307" s="143">
        <f t="shared" si="125"/>
        <v>-6.7998349481991793E-2</v>
      </c>
    </row>
    <row r="1308" spans="1:18" x14ac:dyDescent="0.35">
      <c r="A1308" s="8">
        <v>23954.0527728093</v>
      </c>
      <c r="B1308">
        <v>580</v>
      </c>
      <c r="C1308" s="130" t="s">
        <v>1165</v>
      </c>
      <c r="D1308" s="130">
        <v>580</v>
      </c>
      <c r="E1308" s="130" t="s">
        <v>1071</v>
      </c>
      <c r="F1308" s="149">
        <f t="shared" si="120"/>
        <v>10</v>
      </c>
      <c r="G1308" s="130" t="s">
        <v>1074</v>
      </c>
      <c r="H1308" s="130">
        <f t="shared" si="121"/>
        <v>2</v>
      </c>
      <c r="I1308" s="130" t="s">
        <v>1075</v>
      </c>
      <c r="J1308" s="130">
        <f t="shared" si="122"/>
        <v>1</v>
      </c>
      <c r="K1308" s="130" t="s">
        <v>1084</v>
      </c>
      <c r="L1308" s="130">
        <f t="shared" si="123"/>
        <v>0</v>
      </c>
      <c r="M1308" s="130">
        <v>7</v>
      </c>
      <c r="N1308" s="130">
        <v>97305.04</v>
      </c>
      <c r="O1308" s="3">
        <v>162.10953333333333</v>
      </c>
      <c r="Q1308" s="143">
        <f t="shared" si="124"/>
        <v>155.41078016606062</v>
      </c>
      <c r="R1308" s="143">
        <f t="shared" si="125"/>
        <v>-4.1322388816570021E-2</v>
      </c>
    </row>
    <row r="1309" spans="1:18" x14ac:dyDescent="0.35">
      <c r="A1309" s="8">
        <v>31081.371963744201</v>
      </c>
      <c r="B1309">
        <v>580</v>
      </c>
      <c r="C1309" s="130" t="s">
        <v>1165</v>
      </c>
      <c r="D1309" s="130">
        <v>580</v>
      </c>
      <c r="E1309" s="130" t="s">
        <v>1071</v>
      </c>
      <c r="F1309" s="149">
        <f t="shared" si="120"/>
        <v>10</v>
      </c>
      <c r="G1309" s="130" t="s">
        <v>1074</v>
      </c>
      <c r="H1309" s="130">
        <f t="shared" si="121"/>
        <v>2</v>
      </c>
      <c r="I1309" s="130" t="s">
        <v>1075</v>
      </c>
      <c r="J1309" s="130">
        <f t="shared" si="122"/>
        <v>1</v>
      </c>
      <c r="K1309" s="130" t="s">
        <v>1084</v>
      </c>
      <c r="L1309" s="130">
        <f t="shared" si="123"/>
        <v>0</v>
      </c>
      <c r="M1309" s="130">
        <v>7</v>
      </c>
      <c r="N1309" s="130">
        <v>103909.58</v>
      </c>
      <c r="O1309" s="3">
        <v>173.09968333333333</v>
      </c>
      <c r="Q1309" s="143">
        <f t="shared" si="124"/>
        <v>161.22667262586353</v>
      </c>
      <c r="R1309" s="143">
        <f t="shared" si="125"/>
        <v>-6.8590597503325745E-2</v>
      </c>
    </row>
    <row r="1310" spans="1:18" x14ac:dyDescent="0.35">
      <c r="A1310" s="8">
        <v>45016.2336447989</v>
      </c>
      <c r="B1310">
        <v>580</v>
      </c>
      <c r="C1310" s="130" t="s">
        <v>1165</v>
      </c>
      <c r="D1310" s="130">
        <v>580</v>
      </c>
      <c r="E1310" s="130" t="s">
        <v>1071</v>
      </c>
      <c r="F1310" s="149">
        <f t="shared" si="120"/>
        <v>10</v>
      </c>
      <c r="G1310" s="130" t="s">
        <v>1074</v>
      </c>
      <c r="H1310" s="130">
        <f t="shared" si="121"/>
        <v>2</v>
      </c>
      <c r="I1310" s="130" t="s">
        <v>1075</v>
      </c>
      <c r="J1310" s="130">
        <f t="shared" si="122"/>
        <v>1</v>
      </c>
      <c r="K1310" s="130" t="s">
        <v>1084</v>
      </c>
      <c r="L1310" s="130">
        <f t="shared" si="123"/>
        <v>0</v>
      </c>
      <c r="M1310" s="130">
        <v>7</v>
      </c>
      <c r="N1310" s="130">
        <v>104093.99</v>
      </c>
      <c r="O1310" s="3">
        <v>173.41438333333335</v>
      </c>
      <c r="Q1310" s="143">
        <f t="shared" si="124"/>
        <v>172.59751975760415</v>
      </c>
      <c r="R1310" s="143">
        <f t="shared" si="125"/>
        <v>-4.7104718768283815E-3</v>
      </c>
    </row>
    <row r="1311" spans="1:18" x14ac:dyDescent="0.35">
      <c r="A1311" s="8">
        <v>54061.366139626101</v>
      </c>
      <c r="B1311">
        <v>580</v>
      </c>
      <c r="C1311" s="130" t="s">
        <v>1165</v>
      </c>
      <c r="D1311" s="130">
        <v>580</v>
      </c>
      <c r="E1311" s="130" t="s">
        <v>1071</v>
      </c>
      <c r="F1311" s="149">
        <f t="shared" si="120"/>
        <v>10</v>
      </c>
      <c r="G1311" s="130" t="s">
        <v>1074</v>
      </c>
      <c r="H1311" s="130">
        <f t="shared" si="121"/>
        <v>2</v>
      </c>
      <c r="I1311" s="130" t="s">
        <v>1075</v>
      </c>
      <c r="J1311" s="130">
        <f t="shared" si="122"/>
        <v>1</v>
      </c>
      <c r="K1311" s="130" t="s">
        <v>1084</v>
      </c>
      <c r="L1311" s="130">
        <f t="shared" si="123"/>
        <v>0</v>
      </c>
      <c r="M1311" s="130">
        <v>7</v>
      </c>
      <c r="N1311" s="130">
        <v>106810.82</v>
      </c>
      <c r="O1311" s="3">
        <v>177.91800000000001</v>
      </c>
      <c r="Q1311" s="143">
        <f t="shared" si="124"/>
        <v>179.97834787338314</v>
      </c>
      <c r="R1311" s="143">
        <f t="shared" si="125"/>
        <v>1.1580322808165233E-2</v>
      </c>
    </row>
    <row r="1312" spans="1:18" x14ac:dyDescent="0.35">
      <c r="A1312" s="8">
        <v>63550.072249703</v>
      </c>
      <c r="B1312">
        <v>580</v>
      </c>
      <c r="C1312" s="130" t="s">
        <v>1165</v>
      </c>
      <c r="D1312" s="130">
        <v>580</v>
      </c>
      <c r="E1312" s="130" t="s">
        <v>1071</v>
      </c>
      <c r="F1312" s="149">
        <f t="shared" si="120"/>
        <v>10</v>
      </c>
      <c r="G1312" s="130" t="s">
        <v>1074</v>
      </c>
      <c r="H1312" s="130">
        <f t="shared" si="121"/>
        <v>2</v>
      </c>
      <c r="I1312" s="130" t="s">
        <v>1075</v>
      </c>
      <c r="J1312" s="130">
        <f t="shared" si="122"/>
        <v>1</v>
      </c>
      <c r="K1312" s="130" t="s">
        <v>1084</v>
      </c>
      <c r="L1312" s="130">
        <f t="shared" si="123"/>
        <v>0</v>
      </c>
      <c r="M1312" s="130">
        <v>7</v>
      </c>
      <c r="N1312" s="130">
        <v>110749.1</v>
      </c>
      <c r="O1312" s="3">
        <v>184.42361666666667</v>
      </c>
      <c r="Q1312" s="143">
        <f t="shared" si="124"/>
        <v>187.7211320592059</v>
      </c>
      <c r="R1312" s="143">
        <f t="shared" si="125"/>
        <v>1.7880114554413407E-2</v>
      </c>
    </row>
    <row r="1313" spans="1:18" x14ac:dyDescent="0.35">
      <c r="A1313" s="8">
        <v>71394.000753582499</v>
      </c>
      <c r="B1313">
        <v>580</v>
      </c>
      <c r="C1313" s="130" t="s">
        <v>1165</v>
      </c>
      <c r="D1313" s="130">
        <v>580</v>
      </c>
      <c r="E1313" s="130" t="s">
        <v>1071</v>
      </c>
      <c r="F1313" s="149">
        <f t="shared" si="120"/>
        <v>10</v>
      </c>
      <c r="G1313" s="130" t="s">
        <v>1074</v>
      </c>
      <c r="H1313" s="130">
        <f t="shared" si="121"/>
        <v>2</v>
      </c>
      <c r="I1313" s="130" t="s">
        <v>1075</v>
      </c>
      <c r="J1313" s="130">
        <f t="shared" si="122"/>
        <v>1</v>
      </c>
      <c r="K1313" s="130" t="s">
        <v>1084</v>
      </c>
      <c r="L1313" s="130">
        <f t="shared" si="123"/>
        <v>0</v>
      </c>
      <c r="M1313" s="130">
        <v>7</v>
      </c>
      <c r="N1313" s="130">
        <v>111007.02</v>
      </c>
      <c r="O1313" s="3">
        <v>184.90768333333332</v>
      </c>
      <c r="Q1313" s="143">
        <f t="shared" si="124"/>
        <v>194.12177771837159</v>
      </c>
      <c r="R1313" s="143">
        <f t="shared" si="125"/>
        <v>4.9830781603747765E-2</v>
      </c>
    </row>
    <row r="1314" spans="1:18" x14ac:dyDescent="0.35">
      <c r="A1314" s="8">
        <v>3495.45982983364</v>
      </c>
      <c r="B1314">
        <v>580</v>
      </c>
      <c r="C1314" s="130" t="s">
        <v>1165</v>
      </c>
      <c r="D1314" s="130">
        <v>580</v>
      </c>
      <c r="E1314" s="130" t="s">
        <v>1071</v>
      </c>
      <c r="F1314" s="149">
        <f t="shared" si="120"/>
        <v>10</v>
      </c>
      <c r="G1314" s="130" t="s">
        <v>1074</v>
      </c>
      <c r="H1314" s="130">
        <f t="shared" si="121"/>
        <v>2</v>
      </c>
      <c r="I1314" s="130" t="s">
        <v>1075</v>
      </c>
      <c r="J1314" s="130">
        <f t="shared" si="122"/>
        <v>1</v>
      </c>
      <c r="K1314" s="130" t="s">
        <v>1083</v>
      </c>
      <c r="L1314" s="130">
        <f t="shared" si="123"/>
        <v>1</v>
      </c>
      <c r="M1314" s="130">
        <v>7</v>
      </c>
      <c r="N1314" s="130">
        <v>89803.66</v>
      </c>
      <c r="O1314" s="3">
        <v>149.60636666666667</v>
      </c>
      <c r="Q1314" s="143">
        <f t="shared" si="124"/>
        <v>142.3265683245925</v>
      </c>
      <c r="R1314" s="143">
        <f t="shared" si="125"/>
        <v>-4.8659682768007251E-2</v>
      </c>
    </row>
    <row r="1315" spans="1:18" x14ac:dyDescent="0.35">
      <c r="A1315" s="8">
        <v>14172.2970393051</v>
      </c>
      <c r="B1315">
        <v>580</v>
      </c>
      <c r="C1315" s="130" t="s">
        <v>1165</v>
      </c>
      <c r="D1315" s="130">
        <v>580</v>
      </c>
      <c r="E1315" s="130" t="s">
        <v>1071</v>
      </c>
      <c r="F1315" s="149">
        <f t="shared" si="120"/>
        <v>10</v>
      </c>
      <c r="G1315" s="130" t="s">
        <v>1074</v>
      </c>
      <c r="H1315" s="130">
        <f t="shared" si="121"/>
        <v>2</v>
      </c>
      <c r="I1315" s="130" t="s">
        <v>1075</v>
      </c>
      <c r="J1315" s="130">
        <f t="shared" si="122"/>
        <v>1</v>
      </c>
      <c r="K1315" s="130" t="s">
        <v>1083</v>
      </c>
      <c r="L1315" s="130">
        <f t="shared" si="123"/>
        <v>1</v>
      </c>
      <c r="M1315" s="130">
        <v>7</v>
      </c>
      <c r="N1315" s="130">
        <v>95029.26</v>
      </c>
      <c r="O1315" s="3">
        <v>158.30023333333332</v>
      </c>
      <c r="Q1315" s="143">
        <f t="shared" si="124"/>
        <v>151.03886748752123</v>
      </c>
      <c r="R1315" s="143">
        <f t="shared" si="125"/>
        <v>-4.5870847394910763E-2</v>
      </c>
    </row>
    <row r="1316" spans="1:18" x14ac:dyDescent="0.35">
      <c r="A1316" s="8">
        <v>23954.0527728093</v>
      </c>
      <c r="B1316">
        <v>580</v>
      </c>
      <c r="C1316" s="130" t="s">
        <v>1165</v>
      </c>
      <c r="D1316" s="130">
        <v>580</v>
      </c>
      <c r="E1316" s="130" t="s">
        <v>1071</v>
      </c>
      <c r="F1316" s="149">
        <f t="shared" si="120"/>
        <v>10</v>
      </c>
      <c r="G1316" s="130" t="s">
        <v>1074</v>
      </c>
      <c r="H1316" s="130">
        <f t="shared" si="121"/>
        <v>2</v>
      </c>
      <c r="I1316" s="130" t="s">
        <v>1075</v>
      </c>
      <c r="J1316" s="130">
        <f t="shared" si="122"/>
        <v>1</v>
      </c>
      <c r="K1316" s="130" t="s">
        <v>1083</v>
      </c>
      <c r="L1316" s="130">
        <f t="shared" si="123"/>
        <v>1</v>
      </c>
      <c r="M1316" s="130">
        <v>7</v>
      </c>
      <c r="N1316" s="130">
        <v>98422.36</v>
      </c>
      <c r="O1316" s="3">
        <v>163.94611666666665</v>
      </c>
      <c r="Q1316" s="143">
        <f t="shared" si="124"/>
        <v>159.02078016606066</v>
      </c>
      <c r="R1316" s="143">
        <f t="shared" si="125"/>
        <v>-3.0042410279348841E-2</v>
      </c>
    </row>
    <row r="1317" spans="1:18" x14ac:dyDescent="0.35">
      <c r="A1317" s="8">
        <v>31081.371963744201</v>
      </c>
      <c r="B1317">
        <v>580</v>
      </c>
      <c r="C1317" s="130" t="s">
        <v>1165</v>
      </c>
      <c r="D1317" s="130">
        <v>580</v>
      </c>
      <c r="E1317" s="130" t="s">
        <v>1071</v>
      </c>
      <c r="F1317" s="149">
        <f t="shared" si="120"/>
        <v>10</v>
      </c>
      <c r="G1317" s="130" t="s">
        <v>1074</v>
      </c>
      <c r="H1317" s="130">
        <f t="shared" si="121"/>
        <v>2</v>
      </c>
      <c r="I1317" s="130" t="s">
        <v>1075</v>
      </c>
      <c r="J1317" s="130">
        <f t="shared" si="122"/>
        <v>1</v>
      </c>
      <c r="K1317" s="130" t="s">
        <v>1083</v>
      </c>
      <c r="L1317" s="130">
        <f t="shared" si="123"/>
        <v>1</v>
      </c>
      <c r="M1317" s="130">
        <v>7</v>
      </c>
      <c r="N1317" s="130">
        <v>107044.67</v>
      </c>
      <c r="O1317" s="3">
        <v>178.28285000000002</v>
      </c>
      <c r="Q1317" s="143">
        <f t="shared" si="124"/>
        <v>164.83667262586354</v>
      </c>
      <c r="R1317" s="143">
        <f t="shared" si="125"/>
        <v>-7.5420475800877518E-2</v>
      </c>
    </row>
    <row r="1318" spans="1:18" x14ac:dyDescent="0.35">
      <c r="A1318" s="8">
        <v>45016.2336447989</v>
      </c>
      <c r="B1318">
        <v>580</v>
      </c>
      <c r="C1318" s="130" t="s">
        <v>1165</v>
      </c>
      <c r="D1318" s="130">
        <v>580</v>
      </c>
      <c r="E1318" s="130" t="s">
        <v>1071</v>
      </c>
      <c r="F1318" s="149">
        <f t="shared" si="120"/>
        <v>10</v>
      </c>
      <c r="G1318" s="130" t="s">
        <v>1074</v>
      </c>
      <c r="H1318" s="130">
        <f t="shared" si="121"/>
        <v>2</v>
      </c>
      <c r="I1318" s="130" t="s">
        <v>1075</v>
      </c>
      <c r="J1318" s="130">
        <f t="shared" si="122"/>
        <v>1</v>
      </c>
      <c r="K1318" s="130" t="s">
        <v>1083</v>
      </c>
      <c r="L1318" s="130">
        <f t="shared" si="123"/>
        <v>1</v>
      </c>
      <c r="M1318" s="130">
        <v>7</v>
      </c>
      <c r="N1318" s="130">
        <v>107127.69</v>
      </c>
      <c r="O1318" s="3">
        <v>178.42818333333335</v>
      </c>
      <c r="Q1318" s="143">
        <f t="shared" si="124"/>
        <v>176.20751975760416</v>
      </c>
      <c r="R1318" s="143">
        <f t="shared" si="125"/>
        <v>-1.2445699632443241E-2</v>
      </c>
    </row>
    <row r="1319" spans="1:18" x14ac:dyDescent="0.35">
      <c r="A1319" s="8">
        <v>54061.366139626101</v>
      </c>
      <c r="B1319">
        <v>580</v>
      </c>
      <c r="C1319" s="130" t="s">
        <v>1165</v>
      </c>
      <c r="D1319" s="130">
        <v>580</v>
      </c>
      <c r="E1319" s="130" t="s">
        <v>1071</v>
      </c>
      <c r="F1319" s="149">
        <f t="shared" si="120"/>
        <v>10</v>
      </c>
      <c r="G1319" s="130" t="s">
        <v>1074</v>
      </c>
      <c r="H1319" s="130">
        <f t="shared" si="121"/>
        <v>2</v>
      </c>
      <c r="I1319" s="130" t="s">
        <v>1075</v>
      </c>
      <c r="J1319" s="130">
        <f t="shared" si="122"/>
        <v>1</v>
      </c>
      <c r="K1319" s="130" t="s">
        <v>1083</v>
      </c>
      <c r="L1319" s="130">
        <f t="shared" si="123"/>
        <v>1</v>
      </c>
      <c r="M1319" s="130">
        <v>7</v>
      </c>
      <c r="N1319" s="130">
        <v>110753.01</v>
      </c>
      <c r="O1319" s="3">
        <v>184.45075</v>
      </c>
      <c r="Q1319" s="143">
        <f t="shared" si="124"/>
        <v>183.58834787338316</v>
      </c>
      <c r="R1319" s="143">
        <f t="shared" si="125"/>
        <v>-4.6755143398269361E-3</v>
      </c>
    </row>
    <row r="1320" spans="1:18" x14ac:dyDescent="0.35">
      <c r="A1320" s="8">
        <v>63550.072249703</v>
      </c>
      <c r="B1320">
        <v>580</v>
      </c>
      <c r="C1320" s="130" t="s">
        <v>1165</v>
      </c>
      <c r="D1320" s="130">
        <v>580</v>
      </c>
      <c r="E1320" s="130" t="s">
        <v>1071</v>
      </c>
      <c r="F1320" s="149">
        <f t="shared" si="120"/>
        <v>10</v>
      </c>
      <c r="G1320" s="130" t="s">
        <v>1074</v>
      </c>
      <c r="H1320" s="130">
        <f t="shared" si="121"/>
        <v>2</v>
      </c>
      <c r="I1320" s="130" t="s">
        <v>1075</v>
      </c>
      <c r="J1320" s="130">
        <f t="shared" si="122"/>
        <v>1</v>
      </c>
      <c r="K1320" s="130" t="s">
        <v>1083</v>
      </c>
      <c r="L1320" s="130">
        <f t="shared" si="123"/>
        <v>1</v>
      </c>
      <c r="M1320" s="130">
        <v>7</v>
      </c>
      <c r="N1320" s="130">
        <v>114691.9</v>
      </c>
      <c r="O1320" s="3">
        <v>190.99548333333331</v>
      </c>
      <c r="Q1320" s="143">
        <f t="shared" si="124"/>
        <v>191.33113205920591</v>
      </c>
      <c r="R1320" s="143">
        <f t="shared" si="125"/>
        <v>1.7573647293365191E-3</v>
      </c>
    </row>
    <row r="1321" spans="1:18" x14ac:dyDescent="0.35">
      <c r="A1321" s="8">
        <v>71394.000753582499</v>
      </c>
      <c r="B1321">
        <v>580</v>
      </c>
      <c r="C1321" s="130" t="s">
        <v>1165</v>
      </c>
      <c r="D1321" s="130">
        <v>580</v>
      </c>
      <c r="E1321" s="130" t="s">
        <v>1071</v>
      </c>
      <c r="F1321" s="149">
        <f t="shared" si="120"/>
        <v>10</v>
      </c>
      <c r="G1321" s="130" t="s">
        <v>1074</v>
      </c>
      <c r="H1321" s="130">
        <f t="shared" si="121"/>
        <v>2</v>
      </c>
      <c r="I1321" s="130" t="s">
        <v>1075</v>
      </c>
      <c r="J1321" s="130">
        <f t="shared" si="122"/>
        <v>1</v>
      </c>
      <c r="K1321" s="130" t="s">
        <v>1083</v>
      </c>
      <c r="L1321" s="130">
        <f t="shared" si="123"/>
        <v>1</v>
      </c>
      <c r="M1321" s="130">
        <v>7</v>
      </c>
      <c r="N1321" s="130">
        <v>116049.16</v>
      </c>
      <c r="O1321" s="3">
        <v>193.29828333333333</v>
      </c>
      <c r="Q1321" s="143">
        <f t="shared" si="124"/>
        <v>197.73177771837157</v>
      </c>
      <c r="R1321" s="143">
        <f t="shared" si="125"/>
        <v>2.2936025652089853E-2</v>
      </c>
    </row>
    <row r="1322" spans="1:18" x14ac:dyDescent="0.35">
      <c r="A1322" s="8">
        <v>3495.45982983364</v>
      </c>
      <c r="B1322">
        <v>580</v>
      </c>
      <c r="C1322" s="130" t="s">
        <v>1165</v>
      </c>
      <c r="D1322" s="130">
        <v>580</v>
      </c>
      <c r="E1322" s="130" t="s">
        <v>1071</v>
      </c>
      <c r="F1322" s="149">
        <f t="shared" si="120"/>
        <v>10</v>
      </c>
      <c r="G1322" s="130" t="s">
        <v>1074</v>
      </c>
      <c r="H1322" s="130">
        <f t="shared" si="121"/>
        <v>2</v>
      </c>
      <c r="I1322" s="130" t="s">
        <v>1075</v>
      </c>
      <c r="J1322" s="130">
        <f t="shared" si="122"/>
        <v>1</v>
      </c>
      <c r="K1322" s="130" t="s">
        <v>1084</v>
      </c>
      <c r="L1322" s="130">
        <f t="shared" si="123"/>
        <v>0</v>
      </c>
      <c r="M1322" s="130">
        <v>7</v>
      </c>
      <c r="N1322" s="130">
        <v>91025.85</v>
      </c>
      <c r="O1322" s="3">
        <v>151.61648333333332</v>
      </c>
      <c r="Q1322" s="143">
        <f t="shared" si="124"/>
        <v>138.71656832459252</v>
      </c>
      <c r="R1322" s="143">
        <f t="shared" si="125"/>
        <v>-8.5082536707964396E-2</v>
      </c>
    </row>
    <row r="1323" spans="1:18" x14ac:dyDescent="0.35">
      <c r="A1323" s="8">
        <v>14172.2970393051</v>
      </c>
      <c r="B1323">
        <v>580</v>
      </c>
      <c r="C1323" s="130" t="s">
        <v>1165</v>
      </c>
      <c r="D1323" s="130">
        <v>580</v>
      </c>
      <c r="E1323" s="130" t="s">
        <v>1071</v>
      </c>
      <c r="F1323" s="149">
        <f t="shared" si="120"/>
        <v>10</v>
      </c>
      <c r="G1323" s="130" t="s">
        <v>1074</v>
      </c>
      <c r="H1323" s="130">
        <f t="shared" si="121"/>
        <v>2</v>
      </c>
      <c r="I1323" s="130" t="s">
        <v>1075</v>
      </c>
      <c r="J1323" s="130">
        <f t="shared" si="122"/>
        <v>1</v>
      </c>
      <c r="K1323" s="130" t="s">
        <v>1084</v>
      </c>
      <c r="L1323" s="130">
        <f t="shared" si="123"/>
        <v>0</v>
      </c>
      <c r="M1323" s="130">
        <v>7</v>
      </c>
      <c r="N1323" s="130">
        <v>95628.77</v>
      </c>
      <c r="O1323" s="3">
        <v>159.29804999999999</v>
      </c>
      <c r="Q1323" s="143">
        <f t="shared" si="124"/>
        <v>147.42886748752122</v>
      </c>
      <c r="R1323" s="143">
        <f t="shared" si="125"/>
        <v>-7.4509276871115304E-2</v>
      </c>
    </row>
    <row r="1324" spans="1:18" x14ac:dyDescent="0.35">
      <c r="A1324" s="8">
        <v>23954.0527728093</v>
      </c>
      <c r="B1324">
        <v>580</v>
      </c>
      <c r="C1324" s="130" t="s">
        <v>1165</v>
      </c>
      <c r="D1324" s="130">
        <v>580</v>
      </c>
      <c r="E1324" s="130" t="s">
        <v>1071</v>
      </c>
      <c r="F1324" s="149">
        <f t="shared" si="120"/>
        <v>10</v>
      </c>
      <c r="G1324" s="130" t="s">
        <v>1074</v>
      </c>
      <c r="H1324" s="130">
        <f t="shared" si="121"/>
        <v>2</v>
      </c>
      <c r="I1324" s="130" t="s">
        <v>1075</v>
      </c>
      <c r="J1324" s="130">
        <f t="shared" si="122"/>
        <v>1</v>
      </c>
      <c r="K1324" s="130" t="s">
        <v>1084</v>
      </c>
      <c r="L1324" s="130">
        <f t="shared" si="123"/>
        <v>0</v>
      </c>
      <c r="M1324" s="130">
        <v>7</v>
      </c>
      <c r="N1324" s="130">
        <v>97948.31</v>
      </c>
      <c r="O1324" s="3">
        <v>163.15648333333334</v>
      </c>
      <c r="Q1324" s="143">
        <f t="shared" si="124"/>
        <v>155.41078016606062</v>
      </c>
      <c r="R1324" s="143">
        <f t="shared" si="125"/>
        <v>-4.7474075249881564E-2</v>
      </c>
    </row>
    <row r="1325" spans="1:18" x14ac:dyDescent="0.35">
      <c r="A1325" s="8">
        <v>31081.371963744201</v>
      </c>
      <c r="B1325">
        <v>580</v>
      </c>
      <c r="C1325" s="130" t="s">
        <v>1165</v>
      </c>
      <c r="D1325" s="130">
        <v>580</v>
      </c>
      <c r="E1325" s="130" t="s">
        <v>1071</v>
      </c>
      <c r="F1325" s="149">
        <f t="shared" si="120"/>
        <v>10</v>
      </c>
      <c r="G1325" s="130" t="s">
        <v>1074</v>
      </c>
      <c r="H1325" s="130">
        <f t="shared" si="121"/>
        <v>2</v>
      </c>
      <c r="I1325" s="130" t="s">
        <v>1075</v>
      </c>
      <c r="J1325" s="130">
        <f t="shared" si="122"/>
        <v>1</v>
      </c>
      <c r="K1325" s="130" t="s">
        <v>1084</v>
      </c>
      <c r="L1325" s="130">
        <f t="shared" si="123"/>
        <v>0</v>
      </c>
      <c r="M1325" s="130">
        <v>7</v>
      </c>
      <c r="N1325" s="130">
        <v>104844.03</v>
      </c>
      <c r="O1325" s="3">
        <v>174.61818333333335</v>
      </c>
      <c r="Q1325" s="143">
        <f t="shared" si="124"/>
        <v>161.22667262586353</v>
      </c>
      <c r="R1325" s="143">
        <f t="shared" si="125"/>
        <v>-7.6690241828403449E-2</v>
      </c>
    </row>
    <row r="1326" spans="1:18" x14ac:dyDescent="0.35">
      <c r="A1326" s="8">
        <v>45016.2336447989</v>
      </c>
      <c r="B1326">
        <v>580</v>
      </c>
      <c r="C1326" s="130" t="s">
        <v>1165</v>
      </c>
      <c r="D1326" s="130">
        <v>580</v>
      </c>
      <c r="E1326" s="130" t="s">
        <v>1071</v>
      </c>
      <c r="F1326" s="149">
        <f t="shared" si="120"/>
        <v>10</v>
      </c>
      <c r="G1326" s="130" t="s">
        <v>1074</v>
      </c>
      <c r="H1326" s="130">
        <f t="shared" si="121"/>
        <v>2</v>
      </c>
      <c r="I1326" s="130" t="s">
        <v>1075</v>
      </c>
      <c r="J1326" s="130">
        <f t="shared" si="122"/>
        <v>1</v>
      </c>
      <c r="K1326" s="130" t="s">
        <v>1084</v>
      </c>
      <c r="L1326" s="130">
        <f t="shared" si="123"/>
        <v>0</v>
      </c>
      <c r="M1326" s="130">
        <v>7</v>
      </c>
      <c r="N1326" s="130">
        <v>105138.92</v>
      </c>
      <c r="O1326" s="3">
        <v>175.12100000000001</v>
      </c>
      <c r="Q1326" s="143">
        <f t="shared" si="124"/>
        <v>172.59751975760415</v>
      </c>
      <c r="R1326" s="143">
        <f t="shared" si="125"/>
        <v>-1.440992366646987E-2</v>
      </c>
    </row>
    <row r="1327" spans="1:18" x14ac:dyDescent="0.35">
      <c r="A1327" s="8">
        <v>54061.366139626101</v>
      </c>
      <c r="B1327">
        <v>580</v>
      </c>
      <c r="C1327" s="130" t="s">
        <v>1165</v>
      </c>
      <c r="D1327" s="130">
        <v>580</v>
      </c>
      <c r="E1327" s="130" t="s">
        <v>1071</v>
      </c>
      <c r="F1327" s="149">
        <f t="shared" si="120"/>
        <v>10</v>
      </c>
      <c r="G1327" s="130" t="s">
        <v>1074</v>
      </c>
      <c r="H1327" s="130">
        <f t="shared" si="121"/>
        <v>2</v>
      </c>
      <c r="I1327" s="130" t="s">
        <v>1075</v>
      </c>
      <c r="J1327" s="130">
        <f t="shared" si="122"/>
        <v>1</v>
      </c>
      <c r="K1327" s="130" t="s">
        <v>1084</v>
      </c>
      <c r="L1327" s="130">
        <f t="shared" si="123"/>
        <v>0</v>
      </c>
      <c r="M1327" s="130">
        <v>7</v>
      </c>
      <c r="N1327" s="130">
        <v>107687.11</v>
      </c>
      <c r="O1327" s="3">
        <v>179.35274999999999</v>
      </c>
      <c r="Q1327" s="143">
        <f t="shared" si="124"/>
        <v>179.97834787338314</v>
      </c>
      <c r="R1327" s="143">
        <f t="shared" si="125"/>
        <v>3.4880863180695165E-3</v>
      </c>
    </row>
    <row r="1328" spans="1:18" x14ac:dyDescent="0.35">
      <c r="A1328" s="8">
        <v>63550.072249703</v>
      </c>
      <c r="B1328">
        <v>580</v>
      </c>
      <c r="C1328" s="130" t="s">
        <v>1165</v>
      </c>
      <c r="D1328" s="130">
        <v>580</v>
      </c>
      <c r="E1328" s="130" t="s">
        <v>1071</v>
      </c>
      <c r="F1328" s="149">
        <f t="shared" si="120"/>
        <v>10</v>
      </c>
      <c r="G1328" s="130" t="s">
        <v>1074</v>
      </c>
      <c r="H1328" s="130">
        <f t="shared" si="121"/>
        <v>2</v>
      </c>
      <c r="I1328" s="130" t="s">
        <v>1075</v>
      </c>
      <c r="J1328" s="130">
        <f t="shared" si="122"/>
        <v>1</v>
      </c>
      <c r="K1328" s="130" t="s">
        <v>1084</v>
      </c>
      <c r="L1328" s="130">
        <f t="shared" si="123"/>
        <v>0</v>
      </c>
      <c r="M1328" s="130">
        <v>7</v>
      </c>
      <c r="N1328" s="130">
        <v>110863.7</v>
      </c>
      <c r="O1328" s="3">
        <v>184.62403333333333</v>
      </c>
      <c r="Q1328" s="143">
        <f t="shared" si="124"/>
        <v>187.7211320592059</v>
      </c>
      <c r="R1328" s="143">
        <f t="shared" si="125"/>
        <v>1.677516556190084E-2</v>
      </c>
    </row>
    <row r="1329" spans="1:18" x14ac:dyDescent="0.35">
      <c r="A1329" s="8">
        <v>71394.000753582499</v>
      </c>
      <c r="B1329">
        <v>580</v>
      </c>
      <c r="C1329" s="130" t="s">
        <v>1165</v>
      </c>
      <c r="D1329" s="130">
        <v>580</v>
      </c>
      <c r="E1329" s="130" t="s">
        <v>1071</v>
      </c>
      <c r="F1329" s="149">
        <f t="shared" si="120"/>
        <v>10</v>
      </c>
      <c r="G1329" s="130" t="s">
        <v>1074</v>
      </c>
      <c r="H1329" s="130">
        <f t="shared" si="121"/>
        <v>2</v>
      </c>
      <c r="I1329" s="130" t="s">
        <v>1075</v>
      </c>
      <c r="J1329" s="130">
        <f t="shared" si="122"/>
        <v>1</v>
      </c>
      <c r="K1329" s="130" t="s">
        <v>1084</v>
      </c>
      <c r="L1329" s="130">
        <f t="shared" si="123"/>
        <v>0</v>
      </c>
      <c r="M1329" s="130">
        <v>7</v>
      </c>
      <c r="N1329" s="130">
        <v>111544.87</v>
      </c>
      <c r="O1329" s="3">
        <v>185.79585</v>
      </c>
      <c r="Q1329" s="143">
        <f t="shared" si="124"/>
        <v>194.12177771837159</v>
      </c>
      <c r="R1329" s="143">
        <f t="shared" si="125"/>
        <v>4.4812237293629487E-2</v>
      </c>
    </row>
    <row r="1330" spans="1:18" x14ac:dyDescent="0.35">
      <c r="A1330" s="8">
        <v>3495.45982983364</v>
      </c>
      <c r="B1330">
        <v>580</v>
      </c>
      <c r="C1330" s="130" t="s">
        <v>1165</v>
      </c>
      <c r="D1330" s="130">
        <v>580</v>
      </c>
      <c r="E1330" s="130" t="s">
        <v>1071</v>
      </c>
      <c r="F1330" s="149">
        <f t="shared" si="120"/>
        <v>10</v>
      </c>
      <c r="G1330" s="130" t="s">
        <v>1074</v>
      </c>
      <c r="H1330" s="130">
        <f t="shared" si="121"/>
        <v>2</v>
      </c>
      <c r="I1330" s="130" t="s">
        <v>1075</v>
      </c>
      <c r="J1330" s="130">
        <f t="shared" si="122"/>
        <v>1</v>
      </c>
      <c r="K1330" s="130" t="s">
        <v>1083</v>
      </c>
      <c r="L1330" s="130">
        <f t="shared" si="123"/>
        <v>1</v>
      </c>
      <c r="M1330" s="130">
        <v>7</v>
      </c>
      <c r="N1330" s="130">
        <v>89931.520000000004</v>
      </c>
      <c r="O1330" s="3">
        <v>149.81215</v>
      </c>
      <c r="Q1330" s="143">
        <f t="shared" si="124"/>
        <v>142.3265683245925</v>
      </c>
      <c r="R1330" s="143">
        <f t="shared" si="125"/>
        <v>-4.9966452490051716E-2</v>
      </c>
    </row>
    <row r="1331" spans="1:18" x14ac:dyDescent="0.35">
      <c r="A1331" s="8">
        <v>14172.2970393051</v>
      </c>
      <c r="B1331">
        <v>580</v>
      </c>
      <c r="C1331" s="130" t="s">
        <v>1165</v>
      </c>
      <c r="D1331" s="130">
        <v>580</v>
      </c>
      <c r="E1331" s="130" t="s">
        <v>1071</v>
      </c>
      <c r="F1331" s="149">
        <f t="shared" si="120"/>
        <v>10</v>
      </c>
      <c r="G1331" s="130" t="s">
        <v>1074</v>
      </c>
      <c r="H1331" s="130">
        <f t="shared" si="121"/>
        <v>2</v>
      </c>
      <c r="I1331" s="130" t="s">
        <v>1075</v>
      </c>
      <c r="J1331" s="130">
        <f t="shared" si="122"/>
        <v>1</v>
      </c>
      <c r="K1331" s="130" t="s">
        <v>1083</v>
      </c>
      <c r="L1331" s="130">
        <f t="shared" si="123"/>
        <v>1</v>
      </c>
      <c r="M1331" s="130">
        <v>7</v>
      </c>
      <c r="N1331" s="130">
        <v>94928.11</v>
      </c>
      <c r="O1331" s="3">
        <v>158.1345</v>
      </c>
      <c r="Q1331" s="143">
        <f t="shared" si="124"/>
        <v>151.03886748752123</v>
      </c>
      <c r="R1331" s="143">
        <f t="shared" si="125"/>
        <v>-4.4870869497034338E-2</v>
      </c>
    </row>
    <row r="1332" spans="1:18" x14ac:dyDescent="0.35">
      <c r="A1332" s="8">
        <v>23954.0527728093</v>
      </c>
      <c r="B1332">
        <v>580</v>
      </c>
      <c r="C1332" s="130" t="s">
        <v>1165</v>
      </c>
      <c r="D1332" s="130">
        <v>580</v>
      </c>
      <c r="E1332" s="130" t="s">
        <v>1071</v>
      </c>
      <c r="F1332" s="149">
        <f t="shared" si="120"/>
        <v>10</v>
      </c>
      <c r="G1332" s="130" t="s">
        <v>1074</v>
      </c>
      <c r="H1332" s="130">
        <f t="shared" si="121"/>
        <v>2</v>
      </c>
      <c r="I1332" s="130" t="s">
        <v>1075</v>
      </c>
      <c r="J1332" s="130">
        <f t="shared" si="122"/>
        <v>1</v>
      </c>
      <c r="K1332" s="130" t="s">
        <v>1083</v>
      </c>
      <c r="L1332" s="130">
        <f t="shared" si="123"/>
        <v>1</v>
      </c>
      <c r="M1332" s="130">
        <v>7</v>
      </c>
      <c r="N1332" s="130">
        <v>98460.37</v>
      </c>
      <c r="O1332" s="3">
        <v>164.00630000000001</v>
      </c>
      <c r="Q1332" s="143">
        <f t="shared" si="124"/>
        <v>159.02078016606066</v>
      </c>
      <c r="R1332" s="143">
        <f t="shared" si="125"/>
        <v>-3.039834344131509E-2</v>
      </c>
    </row>
    <row r="1333" spans="1:18" x14ac:dyDescent="0.35">
      <c r="A1333" s="8">
        <v>31081.371963744201</v>
      </c>
      <c r="B1333">
        <v>580</v>
      </c>
      <c r="C1333" s="130" t="s">
        <v>1165</v>
      </c>
      <c r="D1333" s="130">
        <v>580</v>
      </c>
      <c r="E1333" s="130" t="s">
        <v>1071</v>
      </c>
      <c r="F1333" s="149">
        <f t="shared" si="120"/>
        <v>10</v>
      </c>
      <c r="G1333" s="130" t="s">
        <v>1074</v>
      </c>
      <c r="H1333" s="130">
        <f t="shared" si="121"/>
        <v>2</v>
      </c>
      <c r="I1333" s="130" t="s">
        <v>1075</v>
      </c>
      <c r="J1333" s="130">
        <f t="shared" si="122"/>
        <v>1</v>
      </c>
      <c r="K1333" s="130" t="s">
        <v>1083</v>
      </c>
      <c r="L1333" s="130">
        <f t="shared" si="123"/>
        <v>1</v>
      </c>
      <c r="M1333" s="130">
        <v>7</v>
      </c>
      <c r="N1333" s="130">
        <v>107012.65</v>
      </c>
      <c r="O1333" s="3">
        <v>178.23958333333334</v>
      </c>
      <c r="Q1333" s="143">
        <f t="shared" si="124"/>
        <v>164.83667262586354</v>
      </c>
      <c r="R1333" s="143">
        <f t="shared" si="125"/>
        <v>-7.5196039268137449E-2</v>
      </c>
    </row>
    <row r="1334" spans="1:18" x14ac:dyDescent="0.35">
      <c r="A1334" s="8">
        <v>45016.2336447989</v>
      </c>
      <c r="B1334">
        <v>580</v>
      </c>
      <c r="C1334" s="130" t="s">
        <v>1165</v>
      </c>
      <c r="D1334" s="130">
        <v>580</v>
      </c>
      <c r="E1334" s="130" t="s">
        <v>1071</v>
      </c>
      <c r="F1334" s="149">
        <f t="shared" si="120"/>
        <v>10</v>
      </c>
      <c r="G1334" s="130" t="s">
        <v>1074</v>
      </c>
      <c r="H1334" s="130">
        <f t="shared" si="121"/>
        <v>2</v>
      </c>
      <c r="I1334" s="130" t="s">
        <v>1075</v>
      </c>
      <c r="J1334" s="130">
        <f t="shared" si="122"/>
        <v>1</v>
      </c>
      <c r="K1334" s="130" t="s">
        <v>1083</v>
      </c>
      <c r="L1334" s="130">
        <f t="shared" si="123"/>
        <v>1</v>
      </c>
      <c r="M1334" s="130">
        <v>7</v>
      </c>
      <c r="N1334" s="130">
        <v>106942.99</v>
      </c>
      <c r="O1334" s="3">
        <v>178.13041666666666</v>
      </c>
      <c r="Q1334" s="143">
        <f t="shared" si="124"/>
        <v>176.20751975760416</v>
      </c>
      <c r="R1334" s="143">
        <f t="shared" si="125"/>
        <v>-1.0794882452112575E-2</v>
      </c>
    </row>
    <row r="1335" spans="1:18" x14ac:dyDescent="0.35">
      <c r="A1335" s="8">
        <v>54061.366139626101</v>
      </c>
      <c r="B1335">
        <v>580</v>
      </c>
      <c r="C1335" s="130" t="s">
        <v>1165</v>
      </c>
      <c r="D1335" s="130">
        <v>580</v>
      </c>
      <c r="E1335" s="130" t="s">
        <v>1071</v>
      </c>
      <c r="F1335" s="149">
        <f t="shared" si="120"/>
        <v>10</v>
      </c>
      <c r="G1335" s="130" t="s">
        <v>1074</v>
      </c>
      <c r="H1335" s="130">
        <f t="shared" si="121"/>
        <v>2</v>
      </c>
      <c r="I1335" s="130" t="s">
        <v>1075</v>
      </c>
      <c r="J1335" s="130">
        <f t="shared" si="122"/>
        <v>1</v>
      </c>
      <c r="K1335" s="130" t="s">
        <v>1083</v>
      </c>
      <c r="L1335" s="130">
        <f t="shared" si="123"/>
        <v>1</v>
      </c>
      <c r="M1335" s="130">
        <v>7</v>
      </c>
      <c r="N1335" s="130">
        <v>110553.14</v>
      </c>
      <c r="O1335" s="3">
        <v>184.13611666666665</v>
      </c>
      <c r="Q1335" s="143">
        <f t="shared" si="124"/>
        <v>183.58834787338316</v>
      </c>
      <c r="R1335" s="143">
        <f t="shared" si="125"/>
        <v>-2.9748036572048164E-3</v>
      </c>
    </row>
    <row r="1336" spans="1:18" x14ac:dyDescent="0.35">
      <c r="A1336" s="8">
        <v>63550.072249703</v>
      </c>
      <c r="B1336">
        <v>580</v>
      </c>
      <c r="C1336" s="130" t="s">
        <v>1165</v>
      </c>
      <c r="D1336" s="130">
        <v>580</v>
      </c>
      <c r="E1336" s="130" t="s">
        <v>1071</v>
      </c>
      <c r="F1336" s="149">
        <f t="shared" si="120"/>
        <v>10</v>
      </c>
      <c r="G1336" s="130" t="s">
        <v>1074</v>
      </c>
      <c r="H1336" s="130">
        <f t="shared" si="121"/>
        <v>2</v>
      </c>
      <c r="I1336" s="130" t="s">
        <v>1075</v>
      </c>
      <c r="J1336" s="130">
        <f t="shared" si="122"/>
        <v>1</v>
      </c>
      <c r="K1336" s="130" t="s">
        <v>1083</v>
      </c>
      <c r="L1336" s="130">
        <f t="shared" si="123"/>
        <v>1</v>
      </c>
      <c r="M1336" s="130">
        <v>7</v>
      </c>
      <c r="N1336" s="130">
        <v>114867.73</v>
      </c>
      <c r="O1336" s="3">
        <v>191.28423333333333</v>
      </c>
      <c r="Q1336" s="143">
        <f t="shared" si="124"/>
        <v>191.33113205920591</v>
      </c>
      <c r="R1336" s="143">
        <f t="shared" si="125"/>
        <v>2.4517820970038073E-4</v>
      </c>
    </row>
    <row r="1337" spans="1:18" x14ac:dyDescent="0.35">
      <c r="A1337" s="8">
        <v>71394.000753582499</v>
      </c>
      <c r="B1337">
        <v>580</v>
      </c>
      <c r="C1337" s="130" t="s">
        <v>1165</v>
      </c>
      <c r="D1337" s="130">
        <v>580</v>
      </c>
      <c r="E1337" s="130" t="s">
        <v>1071</v>
      </c>
      <c r="F1337" s="149">
        <f t="shared" si="120"/>
        <v>10</v>
      </c>
      <c r="G1337" s="130" t="s">
        <v>1074</v>
      </c>
      <c r="H1337" s="130">
        <f t="shared" si="121"/>
        <v>2</v>
      </c>
      <c r="I1337" s="130" t="s">
        <v>1075</v>
      </c>
      <c r="J1337" s="130">
        <f t="shared" si="122"/>
        <v>1</v>
      </c>
      <c r="K1337" s="130" t="s">
        <v>1083</v>
      </c>
      <c r="L1337" s="130">
        <f t="shared" si="123"/>
        <v>1</v>
      </c>
      <c r="M1337" s="130">
        <v>7</v>
      </c>
      <c r="N1337" s="130">
        <v>116555.28</v>
      </c>
      <c r="O1337" s="3">
        <v>194.12628333333333</v>
      </c>
      <c r="Q1337" s="143">
        <f t="shared" si="124"/>
        <v>197.73177771837157</v>
      </c>
      <c r="R1337" s="143">
        <f t="shared" si="125"/>
        <v>1.8572932645329887E-2</v>
      </c>
    </row>
    <row r="1338" spans="1:18" x14ac:dyDescent="0.35">
      <c r="A1338" s="8">
        <v>3495.45982983364</v>
      </c>
      <c r="B1338">
        <v>580</v>
      </c>
      <c r="C1338" s="130" t="s">
        <v>1165</v>
      </c>
      <c r="D1338" s="130">
        <v>580</v>
      </c>
      <c r="E1338" s="130" t="s">
        <v>1071</v>
      </c>
      <c r="F1338" s="149">
        <f t="shared" si="120"/>
        <v>10</v>
      </c>
      <c r="G1338" s="130" t="s">
        <v>1074</v>
      </c>
      <c r="H1338" s="130">
        <f t="shared" si="121"/>
        <v>2</v>
      </c>
      <c r="I1338" s="130" t="s">
        <v>1075</v>
      </c>
      <c r="J1338" s="130">
        <f t="shared" si="122"/>
        <v>1</v>
      </c>
      <c r="K1338" s="130" t="s">
        <v>1084</v>
      </c>
      <c r="L1338" s="130">
        <f t="shared" si="123"/>
        <v>0</v>
      </c>
      <c r="M1338" s="130">
        <v>7</v>
      </c>
      <c r="N1338" s="130">
        <v>90853.87</v>
      </c>
      <c r="O1338" s="3">
        <v>151.33351666666667</v>
      </c>
      <c r="Q1338" s="143">
        <f t="shared" si="124"/>
        <v>138.71656832459252</v>
      </c>
      <c r="R1338" s="143">
        <f t="shared" si="125"/>
        <v>-8.3371804343017719E-2</v>
      </c>
    </row>
    <row r="1339" spans="1:18" x14ac:dyDescent="0.35">
      <c r="A1339" s="8">
        <v>14172.2970393051</v>
      </c>
      <c r="B1339">
        <v>580</v>
      </c>
      <c r="C1339" s="130" t="s">
        <v>1165</v>
      </c>
      <c r="D1339" s="130">
        <v>580</v>
      </c>
      <c r="E1339" s="130" t="s">
        <v>1071</v>
      </c>
      <c r="F1339" s="149">
        <f t="shared" si="120"/>
        <v>10</v>
      </c>
      <c r="G1339" s="130" t="s">
        <v>1074</v>
      </c>
      <c r="H1339" s="130">
        <f t="shared" si="121"/>
        <v>2</v>
      </c>
      <c r="I1339" s="130" t="s">
        <v>1075</v>
      </c>
      <c r="J1339" s="130">
        <f t="shared" si="122"/>
        <v>1</v>
      </c>
      <c r="K1339" s="130" t="s">
        <v>1084</v>
      </c>
      <c r="L1339" s="130">
        <f t="shared" si="123"/>
        <v>0</v>
      </c>
      <c r="M1339" s="130">
        <v>7</v>
      </c>
      <c r="N1339" s="130">
        <v>95367.26</v>
      </c>
      <c r="O1339" s="3">
        <v>158.86836666666667</v>
      </c>
      <c r="Q1339" s="143">
        <f t="shared" si="124"/>
        <v>147.42886748752122</v>
      </c>
      <c r="R1339" s="143">
        <f t="shared" si="125"/>
        <v>-7.2006148355182042E-2</v>
      </c>
    </row>
    <row r="1340" spans="1:18" x14ac:dyDescent="0.35">
      <c r="A1340" s="8">
        <v>23954.0527728093</v>
      </c>
      <c r="B1340">
        <v>580</v>
      </c>
      <c r="C1340" s="130" t="s">
        <v>1165</v>
      </c>
      <c r="D1340" s="130">
        <v>580</v>
      </c>
      <c r="E1340" s="130" t="s">
        <v>1071</v>
      </c>
      <c r="F1340" s="149">
        <f t="shared" si="120"/>
        <v>10</v>
      </c>
      <c r="G1340" s="130" t="s">
        <v>1074</v>
      </c>
      <c r="H1340" s="130">
        <f t="shared" si="121"/>
        <v>2</v>
      </c>
      <c r="I1340" s="130" t="s">
        <v>1075</v>
      </c>
      <c r="J1340" s="130">
        <f t="shared" si="122"/>
        <v>1</v>
      </c>
      <c r="K1340" s="130" t="s">
        <v>1084</v>
      </c>
      <c r="L1340" s="130">
        <f t="shared" si="123"/>
        <v>0</v>
      </c>
      <c r="M1340" s="130">
        <v>7</v>
      </c>
      <c r="N1340" s="130">
        <v>97793.9</v>
      </c>
      <c r="O1340" s="3">
        <v>162.89678333333333</v>
      </c>
      <c r="Q1340" s="143">
        <f t="shared" si="124"/>
        <v>155.41078016606062</v>
      </c>
      <c r="R1340" s="143">
        <f t="shared" si="125"/>
        <v>-4.5955500250451364E-2</v>
      </c>
    </row>
    <row r="1341" spans="1:18" x14ac:dyDescent="0.35">
      <c r="A1341" s="8">
        <v>31081.371963744201</v>
      </c>
      <c r="B1341">
        <v>580</v>
      </c>
      <c r="C1341" s="130" t="s">
        <v>1165</v>
      </c>
      <c r="D1341" s="130">
        <v>580</v>
      </c>
      <c r="E1341" s="130" t="s">
        <v>1071</v>
      </c>
      <c r="F1341" s="149">
        <f t="shared" si="120"/>
        <v>10</v>
      </c>
      <c r="G1341" s="130" t="s">
        <v>1074</v>
      </c>
      <c r="H1341" s="130">
        <f t="shared" si="121"/>
        <v>2</v>
      </c>
      <c r="I1341" s="130" t="s">
        <v>1075</v>
      </c>
      <c r="J1341" s="130">
        <f t="shared" si="122"/>
        <v>1</v>
      </c>
      <c r="K1341" s="130" t="s">
        <v>1084</v>
      </c>
      <c r="L1341" s="130">
        <f t="shared" si="123"/>
        <v>0</v>
      </c>
      <c r="M1341" s="130">
        <v>7</v>
      </c>
      <c r="N1341" s="130">
        <v>104582.67</v>
      </c>
      <c r="O1341" s="3">
        <v>174.18653333333333</v>
      </c>
      <c r="Q1341" s="143">
        <f t="shared" si="124"/>
        <v>161.22667262586353</v>
      </c>
      <c r="R1341" s="143">
        <f t="shared" si="125"/>
        <v>-7.4402196653567176E-2</v>
      </c>
    </row>
    <row r="1342" spans="1:18" x14ac:dyDescent="0.35">
      <c r="A1342" s="8">
        <v>45016.2336447989</v>
      </c>
      <c r="B1342">
        <v>580</v>
      </c>
      <c r="C1342" s="130" t="s">
        <v>1165</v>
      </c>
      <c r="D1342" s="130">
        <v>580</v>
      </c>
      <c r="E1342" s="130" t="s">
        <v>1071</v>
      </c>
      <c r="F1342" s="149">
        <f t="shared" si="120"/>
        <v>10</v>
      </c>
      <c r="G1342" s="130" t="s">
        <v>1074</v>
      </c>
      <c r="H1342" s="130">
        <f t="shared" si="121"/>
        <v>2</v>
      </c>
      <c r="I1342" s="130" t="s">
        <v>1075</v>
      </c>
      <c r="J1342" s="130">
        <f t="shared" si="122"/>
        <v>1</v>
      </c>
      <c r="K1342" s="130" t="s">
        <v>1084</v>
      </c>
      <c r="L1342" s="130">
        <f t="shared" si="123"/>
        <v>0</v>
      </c>
      <c r="M1342" s="130">
        <v>7</v>
      </c>
      <c r="N1342" s="130">
        <v>104746.95</v>
      </c>
      <c r="O1342" s="3">
        <v>174.46495000000002</v>
      </c>
      <c r="Q1342" s="143">
        <f t="shared" si="124"/>
        <v>172.59751975760415</v>
      </c>
      <c r="R1342" s="143">
        <f t="shared" si="125"/>
        <v>-1.0703755925736802E-2</v>
      </c>
    </row>
    <row r="1343" spans="1:18" x14ac:dyDescent="0.35">
      <c r="A1343" s="8">
        <v>54061.366139626101</v>
      </c>
      <c r="B1343">
        <v>580</v>
      </c>
      <c r="C1343" s="130" t="s">
        <v>1165</v>
      </c>
      <c r="D1343" s="130">
        <v>580</v>
      </c>
      <c r="E1343" s="130" t="s">
        <v>1071</v>
      </c>
      <c r="F1343" s="149">
        <f t="shared" si="120"/>
        <v>10</v>
      </c>
      <c r="G1343" s="130" t="s">
        <v>1074</v>
      </c>
      <c r="H1343" s="130">
        <f t="shared" si="121"/>
        <v>2</v>
      </c>
      <c r="I1343" s="130" t="s">
        <v>1075</v>
      </c>
      <c r="J1343" s="130">
        <f t="shared" si="122"/>
        <v>1</v>
      </c>
      <c r="K1343" s="130" t="s">
        <v>1084</v>
      </c>
      <c r="L1343" s="130">
        <f t="shared" si="123"/>
        <v>0</v>
      </c>
      <c r="M1343" s="130">
        <v>7</v>
      </c>
      <c r="N1343" s="130">
        <v>107226.59</v>
      </c>
      <c r="O1343" s="3">
        <v>178.58009999999999</v>
      </c>
      <c r="Q1343" s="143">
        <f t="shared" si="124"/>
        <v>179.97834787338314</v>
      </c>
      <c r="R1343" s="143">
        <f t="shared" si="125"/>
        <v>7.8298078754752698E-3</v>
      </c>
    </row>
    <row r="1344" spans="1:18" x14ac:dyDescent="0.35">
      <c r="A1344" s="8">
        <v>63550.072249703</v>
      </c>
      <c r="B1344">
        <v>580</v>
      </c>
      <c r="C1344" s="130" t="s">
        <v>1165</v>
      </c>
      <c r="D1344" s="130">
        <v>580</v>
      </c>
      <c r="E1344" s="130" t="s">
        <v>1071</v>
      </c>
      <c r="F1344" s="149">
        <f t="shared" si="120"/>
        <v>10</v>
      </c>
      <c r="G1344" s="130" t="s">
        <v>1074</v>
      </c>
      <c r="H1344" s="130">
        <f t="shared" si="121"/>
        <v>2</v>
      </c>
      <c r="I1344" s="130" t="s">
        <v>1075</v>
      </c>
      <c r="J1344" s="130">
        <f t="shared" si="122"/>
        <v>1</v>
      </c>
      <c r="K1344" s="130" t="s">
        <v>1084</v>
      </c>
      <c r="L1344" s="130">
        <f t="shared" si="123"/>
        <v>0</v>
      </c>
      <c r="M1344" s="130">
        <v>7</v>
      </c>
      <c r="N1344" s="130">
        <v>110709.3</v>
      </c>
      <c r="O1344" s="3">
        <v>184.35421666666667</v>
      </c>
      <c r="Q1344" s="143">
        <f t="shared" si="124"/>
        <v>187.7211320592059</v>
      </c>
      <c r="R1344" s="143">
        <f t="shared" si="125"/>
        <v>1.8263294723694923E-2</v>
      </c>
    </row>
    <row r="1345" spans="1:18" x14ac:dyDescent="0.35">
      <c r="A1345" s="8">
        <v>71394.000753582499</v>
      </c>
      <c r="B1345">
        <v>580</v>
      </c>
      <c r="C1345" s="130" t="s">
        <v>1165</v>
      </c>
      <c r="D1345" s="130">
        <v>580</v>
      </c>
      <c r="E1345" s="130" t="s">
        <v>1071</v>
      </c>
      <c r="F1345" s="149">
        <f t="shared" si="120"/>
        <v>10</v>
      </c>
      <c r="G1345" s="130" t="s">
        <v>1074</v>
      </c>
      <c r="H1345" s="130">
        <f t="shared" si="121"/>
        <v>2</v>
      </c>
      <c r="I1345" s="130" t="s">
        <v>1075</v>
      </c>
      <c r="J1345" s="130">
        <f t="shared" si="122"/>
        <v>1</v>
      </c>
      <c r="K1345" s="130" t="s">
        <v>1084</v>
      </c>
      <c r="L1345" s="130">
        <f t="shared" si="123"/>
        <v>0</v>
      </c>
      <c r="M1345" s="130">
        <v>7</v>
      </c>
      <c r="N1345" s="130">
        <v>111689.66</v>
      </c>
      <c r="O1345" s="3">
        <v>186.01073333333335</v>
      </c>
      <c r="Q1345" s="143">
        <f t="shared" si="124"/>
        <v>194.12177771837159</v>
      </c>
      <c r="R1345" s="143">
        <f t="shared" si="125"/>
        <v>4.3605249222383069E-2</v>
      </c>
    </row>
    <row r="1346" spans="1:18" x14ac:dyDescent="0.35">
      <c r="A1346" s="8">
        <v>3495.45982983364</v>
      </c>
      <c r="B1346">
        <v>580</v>
      </c>
      <c r="C1346" s="130" t="s">
        <v>1165</v>
      </c>
      <c r="D1346" s="130">
        <v>580</v>
      </c>
      <c r="E1346" s="130" t="s">
        <v>1071</v>
      </c>
      <c r="F1346" s="149">
        <f t="shared" si="120"/>
        <v>10</v>
      </c>
      <c r="G1346" s="130" t="s">
        <v>1074</v>
      </c>
      <c r="H1346" s="130">
        <f t="shared" si="121"/>
        <v>2</v>
      </c>
      <c r="I1346" s="130" t="s">
        <v>1075</v>
      </c>
      <c r="J1346" s="130">
        <f t="shared" si="122"/>
        <v>1</v>
      </c>
      <c r="K1346" s="130" t="s">
        <v>1083</v>
      </c>
      <c r="L1346" s="130">
        <f t="shared" si="123"/>
        <v>1</v>
      </c>
      <c r="M1346" s="130">
        <v>7</v>
      </c>
      <c r="N1346" s="130">
        <v>89964.62</v>
      </c>
      <c r="O1346" s="3">
        <v>149.90023333333332</v>
      </c>
      <c r="Q1346" s="143">
        <f t="shared" si="124"/>
        <v>142.3265683245925</v>
      </c>
      <c r="R1346" s="143">
        <f t="shared" si="125"/>
        <v>-5.0524704600687698E-2</v>
      </c>
    </row>
    <row r="1347" spans="1:18" x14ac:dyDescent="0.35">
      <c r="A1347" s="8">
        <v>14172.2970393051</v>
      </c>
      <c r="B1347">
        <v>580</v>
      </c>
      <c r="C1347" s="130" t="s">
        <v>1165</v>
      </c>
      <c r="D1347" s="130">
        <v>580</v>
      </c>
      <c r="E1347" s="130" t="s">
        <v>1071</v>
      </c>
      <c r="F1347" s="149">
        <f t="shared" ref="F1347:F1410" si="126">IF(E1347="LI01",10,23.84)</f>
        <v>10</v>
      </c>
      <c r="G1347" s="130" t="s">
        <v>1074</v>
      </c>
      <c r="H1347" s="130">
        <f t="shared" ref="H1347:H1410" si="127">IF(G1347="ENT01",1,2)</f>
        <v>2</v>
      </c>
      <c r="I1347" s="130" t="s">
        <v>1075</v>
      </c>
      <c r="J1347" s="130">
        <f t="shared" ref="J1347:J1410" si="128">IF(I1347="ENV01",1,2)</f>
        <v>1</v>
      </c>
      <c r="K1347" s="130" t="s">
        <v>1083</v>
      </c>
      <c r="L1347" s="130">
        <f t="shared" ref="L1347:L1410" si="129">IF(K1347="ZVDF01",1,0)</f>
        <v>1</v>
      </c>
      <c r="M1347" s="130">
        <v>7</v>
      </c>
      <c r="N1347" s="130">
        <v>95027.25</v>
      </c>
      <c r="O1347" s="3">
        <v>158.33533333333332</v>
      </c>
      <c r="Q1347" s="143">
        <f t="shared" ref="Q1347:Q1410" si="130">IF(C1347="Splitao",((43.828+A1347*0.000816+F1347*0.605+H1347*-5.235+J1347*-4.785+L1347*3.61+3.146*F1347+9.07+54.73)*B1347+M1347*(494.524+B1347*0.00184))/B1347,(((25.4755+A1347*0.00031+F1347*0.2864+H1347*-0.5815+J1347*-1.7506+L1347*0.77039)+3.25*F1347+9.07+54.73)*B1347+M1347*(498.3118+A1347*0.001326))/B1347)</f>
        <v>151.03886748752123</v>
      </c>
      <c r="R1347" s="143">
        <f t="shared" ref="R1347:R1410" si="131">Q1347/O1347-1</f>
        <v>-4.6082360091106778E-2</v>
      </c>
    </row>
    <row r="1348" spans="1:18" x14ac:dyDescent="0.35">
      <c r="A1348" s="8">
        <v>23954.0527728093</v>
      </c>
      <c r="B1348">
        <v>580</v>
      </c>
      <c r="C1348" s="130" t="s">
        <v>1165</v>
      </c>
      <c r="D1348" s="130">
        <v>580</v>
      </c>
      <c r="E1348" s="130" t="s">
        <v>1071</v>
      </c>
      <c r="F1348" s="149">
        <f t="shared" si="126"/>
        <v>10</v>
      </c>
      <c r="G1348" s="130" t="s">
        <v>1074</v>
      </c>
      <c r="H1348" s="130">
        <f t="shared" si="127"/>
        <v>2</v>
      </c>
      <c r="I1348" s="130" t="s">
        <v>1075</v>
      </c>
      <c r="J1348" s="130">
        <f t="shared" si="128"/>
        <v>1</v>
      </c>
      <c r="K1348" s="130" t="s">
        <v>1083</v>
      </c>
      <c r="L1348" s="130">
        <f t="shared" si="129"/>
        <v>1</v>
      </c>
      <c r="M1348" s="130">
        <v>7</v>
      </c>
      <c r="N1348" s="130">
        <v>98419.12</v>
      </c>
      <c r="O1348" s="3">
        <v>163.98428333333334</v>
      </c>
      <c r="Q1348" s="143">
        <f t="shared" si="130"/>
        <v>159.02078016606066</v>
      </c>
      <c r="R1348" s="143">
        <f t="shared" si="131"/>
        <v>-3.0268163914119017E-2</v>
      </c>
    </row>
    <row r="1349" spans="1:18" x14ac:dyDescent="0.35">
      <c r="A1349" s="8">
        <v>31081.371963744201</v>
      </c>
      <c r="B1349">
        <v>580</v>
      </c>
      <c r="C1349" s="130" t="s">
        <v>1165</v>
      </c>
      <c r="D1349" s="130">
        <v>580</v>
      </c>
      <c r="E1349" s="130" t="s">
        <v>1071</v>
      </c>
      <c r="F1349" s="149">
        <f t="shared" si="126"/>
        <v>10</v>
      </c>
      <c r="G1349" s="130" t="s">
        <v>1074</v>
      </c>
      <c r="H1349" s="130">
        <f t="shared" si="127"/>
        <v>2</v>
      </c>
      <c r="I1349" s="130" t="s">
        <v>1075</v>
      </c>
      <c r="J1349" s="130">
        <f t="shared" si="128"/>
        <v>1</v>
      </c>
      <c r="K1349" s="130" t="s">
        <v>1083</v>
      </c>
      <c r="L1349" s="130">
        <f t="shared" si="129"/>
        <v>1</v>
      </c>
      <c r="M1349" s="130">
        <v>7</v>
      </c>
      <c r="N1349" s="130">
        <v>107183.7</v>
      </c>
      <c r="O1349" s="3">
        <v>178.57348333333331</v>
      </c>
      <c r="Q1349" s="143">
        <f t="shared" si="130"/>
        <v>164.83667262586354</v>
      </c>
      <c r="R1349" s="143">
        <f t="shared" si="131"/>
        <v>-7.692525480856538E-2</v>
      </c>
    </row>
    <row r="1350" spans="1:18" x14ac:dyDescent="0.35">
      <c r="A1350" s="8">
        <v>45016.2336447989</v>
      </c>
      <c r="B1350">
        <v>580</v>
      </c>
      <c r="C1350" s="130" t="s">
        <v>1165</v>
      </c>
      <c r="D1350" s="130">
        <v>580</v>
      </c>
      <c r="E1350" s="130" t="s">
        <v>1071</v>
      </c>
      <c r="F1350" s="149">
        <f t="shared" si="126"/>
        <v>10</v>
      </c>
      <c r="G1350" s="130" t="s">
        <v>1074</v>
      </c>
      <c r="H1350" s="130">
        <f t="shared" si="127"/>
        <v>2</v>
      </c>
      <c r="I1350" s="130" t="s">
        <v>1075</v>
      </c>
      <c r="J1350" s="130">
        <f t="shared" si="128"/>
        <v>1</v>
      </c>
      <c r="K1350" s="130" t="s">
        <v>1083</v>
      </c>
      <c r="L1350" s="130">
        <f t="shared" si="129"/>
        <v>1</v>
      </c>
      <c r="M1350" s="130">
        <v>7</v>
      </c>
      <c r="N1350" s="130">
        <v>106898.48</v>
      </c>
      <c r="O1350" s="3">
        <v>178.11056666666667</v>
      </c>
      <c r="Q1350" s="143">
        <f t="shared" si="130"/>
        <v>176.20751975760416</v>
      </c>
      <c r="R1350" s="143">
        <f t="shared" si="131"/>
        <v>-1.0684637889137982E-2</v>
      </c>
    </row>
    <row r="1351" spans="1:18" x14ac:dyDescent="0.35">
      <c r="A1351" s="8">
        <v>54061.366139626101</v>
      </c>
      <c r="B1351">
        <v>580</v>
      </c>
      <c r="C1351" s="130" t="s">
        <v>1165</v>
      </c>
      <c r="D1351" s="130">
        <v>580</v>
      </c>
      <c r="E1351" s="130" t="s">
        <v>1071</v>
      </c>
      <c r="F1351" s="149">
        <f t="shared" si="126"/>
        <v>10</v>
      </c>
      <c r="G1351" s="130" t="s">
        <v>1074</v>
      </c>
      <c r="H1351" s="130">
        <f t="shared" si="127"/>
        <v>2</v>
      </c>
      <c r="I1351" s="130" t="s">
        <v>1075</v>
      </c>
      <c r="J1351" s="130">
        <f t="shared" si="128"/>
        <v>1</v>
      </c>
      <c r="K1351" s="130" t="s">
        <v>1083</v>
      </c>
      <c r="L1351" s="130">
        <f t="shared" si="129"/>
        <v>1</v>
      </c>
      <c r="M1351" s="130">
        <v>7</v>
      </c>
      <c r="N1351" s="130">
        <v>110572.91</v>
      </c>
      <c r="O1351" s="3">
        <v>184.21833333333333</v>
      </c>
      <c r="Q1351" s="143">
        <f t="shared" si="130"/>
        <v>183.58834787338316</v>
      </c>
      <c r="R1351" s="143">
        <f t="shared" si="131"/>
        <v>-3.4197761349313849E-3</v>
      </c>
    </row>
    <row r="1352" spans="1:18" x14ac:dyDescent="0.35">
      <c r="A1352" s="8">
        <v>63550.072249703</v>
      </c>
      <c r="B1352">
        <v>580</v>
      </c>
      <c r="C1352" s="130" t="s">
        <v>1165</v>
      </c>
      <c r="D1352" s="130">
        <v>580</v>
      </c>
      <c r="E1352" s="130" t="s">
        <v>1071</v>
      </c>
      <c r="F1352" s="149">
        <f t="shared" si="126"/>
        <v>10</v>
      </c>
      <c r="G1352" s="130" t="s">
        <v>1074</v>
      </c>
      <c r="H1352" s="130">
        <f t="shared" si="127"/>
        <v>2</v>
      </c>
      <c r="I1352" s="130" t="s">
        <v>1075</v>
      </c>
      <c r="J1352" s="130">
        <f t="shared" si="128"/>
        <v>1</v>
      </c>
      <c r="K1352" s="130" t="s">
        <v>1083</v>
      </c>
      <c r="L1352" s="130">
        <f t="shared" si="129"/>
        <v>1</v>
      </c>
      <c r="M1352" s="130">
        <v>7</v>
      </c>
      <c r="N1352" s="130">
        <v>115500.76</v>
      </c>
      <c r="O1352" s="3">
        <v>192.38326666666669</v>
      </c>
      <c r="Q1352" s="143">
        <f t="shared" si="130"/>
        <v>191.33113205920591</v>
      </c>
      <c r="R1352" s="143">
        <f t="shared" si="131"/>
        <v>-5.4689507340768273E-3</v>
      </c>
    </row>
    <row r="1353" spans="1:18" x14ac:dyDescent="0.35">
      <c r="A1353" s="8">
        <v>71394.000753582499</v>
      </c>
      <c r="B1353">
        <v>580</v>
      </c>
      <c r="C1353" s="130" t="s">
        <v>1165</v>
      </c>
      <c r="D1353" s="130">
        <v>580</v>
      </c>
      <c r="E1353" s="130" t="s">
        <v>1071</v>
      </c>
      <c r="F1353" s="149">
        <f t="shared" si="126"/>
        <v>10</v>
      </c>
      <c r="G1353" s="130" t="s">
        <v>1074</v>
      </c>
      <c r="H1353" s="130">
        <f t="shared" si="127"/>
        <v>2</v>
      </c>
      <c r="I1353" s="130" t="s">
        <v>1075</v>
      </c>
      <c r="J1353" s="130">
        <f t="shared" si="128"/>
        <v>1</v>
      </c>
      <c r="K1353" s="130" t="s">
        <v>1083</v>
      </c>
      <c r="L1353" s="130">
        <f t="shared" si="129"/>
        <v>1</v>
      </c>
      <c r="M1353" s="130">
        <v>7</v>
      </c>
      <c r="N1353" s="130">
        <v>117272.6</v>
      </c>
      <c r="O1353" s="3">
        <v>195.35626666666667</v>
      </c>
      <c r="Q1353" s="143">
        <f t="shared" si="130"/>
        <v>197.73177771837157</v>
      </c>
      <c r="R1353" s="143">
        <f t="shared" si="131"/>
        <v>1.2159891731337247E-2</v>
      </c>
    </row>
    <row r="1354" spans="1:18" x14ac:dyDescent="0.35">
      <c r="A1354" s="8">
        <v>3495.45982983364</v>
      </c>
      <c r="B1354">
        <v>580</v>
      </c>
      <c r="C1354" s="130" t="s">
        <v>1165</v>
      </c>
      <c r="D1354" s="130">
        <v>580</v>
      </c>
      <c r="E1354" s="130" t="s">
        <v>1071</v>
      </c>
      <c r="F1354" s="149">
        <f t="shared" si="126"/>
        <v>10</v>
      </c>
      <c r="G1354" s="130" t="s">
        <v>1074</v>
      </c>
      <c r="H1354" s="130">
        <f t="shared" si="127"/>
        <v>2</v>
      </c>
      <c r="I1354" s="130" t="s">
        <v>1075</v>
      </c>
      <c r="J1354" s="130">
        <f t="shared" si="128"/>
        <v>1</v>
      </c>
      <c r="K1354" s="130" t="s">
        <v>1084</v>
      </c>
      <c r="L1354" s="130">
        <f t="shared" si="129"/>
        <v>0</v>
      </c>
      <c r="M1354" s="130">
        <v>7</v>
      </c>
      <c r="N1354" s="130">
        <v>91003.46</v>
      </c>
      <c r="O1354" s="3">
        <v>151.62926666666667</v>
      </c>
      <c r="Q1354" s="143">
        <f t="shared" si="130"/>
        <v>138.71656832459252</v>
      </c>
      <c r="R1354" s="143">
        <f t="shared" si="131"/>
        <v>-8.5159670200481208E-2</v>
      </c>
    </row>
    <row r="1355" spans="1:18" x14ac:dyDescent="0.35">
      <c r="A1355" s="8">
        <v>14172.2970393051</v>
      </c>
      <c r="B1355">
        <v>580</v>
      </c>
      <c r="C1355" s="130" t="s">
        <v>1165</v>
      </c>
      <c r="D1355" s="130">
        <v>580</v>
      </c>
      <c r="E1355" s="130" t="s">
        <v>1071</v>
      </c>
      <c r="F1355" s="149">
        <f t="shared" si="126"/>
        <v>10</v>
      </c>
      <c r="G1355" s="130" t="s">
        <v>1074</v>
      </c>
      <c r="H1355" s="130">
        <f t="shared" si="127"/>
        <v>2</v>
      </c>
      <c r="I1355" s="130" t="s">
        <v>1075</v>
      </c>
      <c r="J1355" s="130">
        <f t="shared" si="128"/>
        <v>1</v>
      </c>
      <c r="K1355" s="130" t="s">
        <v>1084</v>
      </c>
      <c r="L1355" s="130">
        <f t="shared" si="129"/>
        <v>0</v>
      </c>
      <c r="M1355" s="130">
        <v>7</v>
      </c>
      <c r="N1355" s="130">
        <v>95584.79</v>
      </c>
      <c r="O1355" s="3">
        <v>159.2748</v>
      </c>
      <c r="Q1355" s="143">
        <f t="shared" si="130"/>
        <v>147.42886748752122</v>
      </c>
      <c r="R1355" s="143">
        <f t="shared" si="131"/>
        <v>-7.4374179170080823E-2</v>
      </c>
    </row>
    <row r="1356" spans="1:18" x14ac:dyDescent="0.35">
      <c r="A1356" s="8">
        <v>23954.0527728093</v>
      </c>
      <c r="B1356">
        <v>580</v>
      </c>
      <c r="C1356" s="130" t="s">
        <v>1165</v>
      </c>
      <c r="D1356" s="130">
        <v>580</v>
      </c>
      <c r="E1356" s="130" t="s">
        <v>1071</v>
      </c>
      <c r="F1356" s="149">
        <f t="shared" si="126"/>
        <v>10</v>
      </c>
      <c r="G1356" s="130" t="s">
        <v>1074</v>
      </c>
      <c r="H1356" s="130">
        <f t="shared" si="127"/>
        <v>2</v>
      </c>
      <c r="I1356" s="130" t="s">
        <v>1075</v>
      </c>
      <c r="J1356" s="130">
        <f t="shared" si="128"/>
        <v>1</v>
      </c>
      <c r="K1356" s="130" t="s">
        <v>1084</v>
      </c>
      <c r="L1356" s="130">
        <f t="shared" si="129"/>
        <v>0</v>
      </c>
      <c r="M1356" s="130">
        <v>7</v>
      </c>
      <c r="N1356" s="130">
        <v>97878.07</v>
      </c>
      <c r="O1356" s="3">
        <v>163.09061666666665</v>
      </c>
      <c r="Q1356" s="143">
        <f t="shared" si="130"/>
        <v>155.41078016606062</v>
      </c>
      <c r="R1356" s="143">
        <f t="shared" si="131"/>
        <v>-4.7089382930610268E-2</v>
      </c>
    </row>
    <row r="1357" spans="1:18" x14ac:dyDescent="0.35">
      <c r="A1357" s="8">
        <v>31081.371963744201</v>
      </c>
      <c r="B1357">
        <v>580</v>
      </c>
      <c r="C1357" s="130" t="s">
        <v>1165</v>
      </c>
      <c r="D1357" s="130">
        <v>580</v>
      </c>
      <c r="E1357" s="130" t="s">
        <v>1071</v>
      </c>
      <c r="F1357" s="149">
        <f t="shared" si="126"/>
        <v>10</v>
      </c>
      <c r="G1357" s="130" t="s">
        <v>1074</v>
      </c>
      <c r="H1357" s="130">
        <f t="shared" si="127"/>
        <v>2</v>
      </c>
      <c r="I1357" s="130" t="s">
        <v>1075</v>
      </c>
      <c r="J1357" s="130">
        <f t="shared" si="128"/>
        <v>1</v>
      </c>
      <c r="K1357" s="130" t="s">
        <v>1084</v>
      </c>
      <c r="L1357" s="130">
        <f t="shared" si="129"/>
        <v>0</v>
      </c>
      <c r="M1357" s="130">
        <v>7</v>
      </c>
      <c r="N1357" s="130">
        <v>104921</v>
      </c>
      <c r="O1357" s="3">
        <v>174.80668333333332</v>
      </c>
      <c r="Q1357" s="143">
        <f t="shared" si="130"/>
        <v>161.22667262586353</v>
      </c>
      <c r="R1357" s="143">
        <f t="shared" si="131"/>
        <v>-7.7685878185644097E-2</v>
      </c>
    </row>
    <row r="1358" spans="1:18" x14ac:dyDescent="0.35">
      <c r="A1358" s="8">
        <v>45016.2336447989</v>
      </c>
      <c r="B1358">
        <v>580</v>
      </c>
      <c r="C1358" s="130" t="s">
        <v>1165</v>
      </c>
      <c r="D1358" s="130">
        <v>580</v>
      </c>
      <c r="E1358" s="130" t="s">
        <v>1071</v>
      </c>
      <c r="F1358" s="149">
        <f t="shared" si="126"/>
        <v>10</v>
      </c>
      <c r="G1358" s="130" t="s">
        <v>1074</v>
      </c>
      <c r="H1358" s="130">
        <f t="shared" si="127"/>
        <v>2</v>
      </c>
      <c r="I1358" s="130" t="s">
        <v>1075</v>
      </c>
      <c r="J1358" s="130">
        <f t="shared" si="128"/>
        <v>1</v>
      </c>
      <c r="K1358" s="130" t="s">
        <v>1084</v>
      </c>
      <c r="L1358" s="130">
        <f t="shared" si="129"/>
        <v>0</v>
      </c>
      <c r="M1358" s="130">
        <v>7</v>
      </c>
      <c r="N1358" s="130">
        <v>104903.39</v>
      </c>
      <c r="O1358" s="3">
        <v>174.79586666666668</v>
      </c>
      <c r="Q1358" s="143">
        <f t="shared" si="130"/>
        <v>172.59751975760415</v>
      </c>
      <c r="R1358" s="143">
        <f t="shared" si="131"/>
        <v>-1.2576652703434665E-2</v>
      </c>
    </row>
    <row r="1359" spans="1:18" x14ac:dyDescent="0.35">
      <c r="A1359" s="8">
        <v>54061.366139626101</v>
      </c>
      <c r="B1359">
        <v>580</v>
      </c>
      <c r="C1359" s="130" t="s">
        <v>1165</v>
      </c>
      <c r="D1359" s="130">
        <v>580</v>
      </c>
      <c r="E1359" s="130" t="s">
        <v>1071</v>
      </c>
      <c r="F1359" s="149">
        <f t="shared" si="126"/>
        <v>10</v>
      </c>
      <c r="G1359" s="130" t="s">
        <v>1074</v>
      </c>
      <c r="H1359" s="130">
        <f t="shared" si="127"/>
        <v>2</v>
      </c>
      <c r="I1359" s="130" t="s">
        <v>1075</v>
      </c>
      <c r="J1359" s="130">
        <f t="shared" si="128"/>
        <v>1</v>
      </c>
      <c r="K1359" s="130" t="s">
        <v>1084</v>
      </c>
      <c r="L1359" s="130">
        <f t="shared" si="129"/>
        <v>0</v>
      </c>
      <c r="M1359" s="130">
        <v>7</v>
      </c>
      <c r="N1359" s="130">
        <v>107501.24</v>
      </c>
      <c r="O1359" s="3">
        <v>179.10476666666668</v>
      </c>
      <c r="Q1359" s="143">
        <f t="shared" si="130"/>
        <v>179.97834787338314</v>
      </c>
      <c r="R1359" s="143">
        <f t="shared" si="131"/>
        <v>4.8774871991112967E-3</v>
      </c>
    </row>
    <row r="1360" spans="1:18" x14ac:dyDescent="0.35">
      <c r="A1360" s="8">
        <v>63550.072249703</v>
      </c>
      <c r="B1360">
        <v>580</v>
      </c>
      <c r="C1360" s="130" t="s">
        <v>1165</v>
      </c>
      <c r="D1360" s="130">
        <v>580</v>
      </c>
      <c r="E1360" s="130" t="s">
        <v>1071</v>
      </c>
      <c r="F1360" s="149">
        <f t="shared" si="126"/>
        <v>10</v>
      </c>
      <c r="G1360" s="130" t="s">
        <v>1074</v>
      </c>
      <c r="H1360" s="130">
        <f t="shared" si="127"/>
        <v>2</v>
      </c>
      <c r="I1360" s="130" t="s">
        <v>1075</v>
      </c>
      <c r="J1360" s="130">
        <f t="shared" si="128"/>
        <v>1</v>
      </c>
      <c r="K1360" s="130" t="s">
        <v>1084</v>
      </c>
      <c r="L1360" s="130">
        <f t="shared" si="129"/>
        <v>0</v>
      </c>
      <c r="M1360" s="130">
        <v>7</v>
      </c>
      <c r="N1360" s="130">
        <v>111587.23</v>
      </c>
      <c r="O1360" s="3">
        <v>185.87019999999998</v>
      </c>
      <c r="Q1360" s="143">
        <f t="shared" si="130"/>
        <v>187.7211320592059</v>
      </c>
      <c r="R1360" s="143">
        <f t="shared" si="131"/>
        <v>9.9581969525288638E-3</v>
      </c>
    </row>
    <row r="1361" spans="1:18" x14ac:dyDescent="0.35">
      <c r="A1361" s="8">
        <v>71394.000753582499</v>
      </c>
      <c r="B1361">
        <v>580</v>
      </c>
      <c r="C1361" s="130" t="s">
        <v>1165</v>
      </c>
      <c r="D1361" s="130">
        <v>580</v>
      </c>
      <c r="E1361" s="130" t="s">
        <v>1071</v>
      </c>
      <c r="F1361" s="149">
        <f t="shared" si="126"/>
        <v>10</v>
      </c>
      <c r="G1361" s="130" t="s">
        <v>1074</v>
      </c>
      <c r="H1361" s="130">
        <f t="shared" si="127"/>
        <v>2</v>
      </c>
      <c r="I1361" s="130" t="s">
        <v>1075</v>
      </c>
      <c r="J1361" s="130">
        <f t="shared" si="128"/>
        <v>1</v>
      </c>
      <c r="K1361" s="130" t="s">
        <v>1084</v>
      </c>
      <c r="L1361" s="130">
        <f t="shared" si="129"/>
        <v>0</v>
      </c>
      <c r="M1361" s="130">
        <v>7</v>
      </c>
      <c r="N1361" s="130">
        <v>112632.6</v>
      </c>
      <c r="O1361" s="3">
        <v>187.62991666666667</v>
      </c>
      <c r="Q1361" s="143">
        <f t="shared" si="130"/>
        <v>194.12177771837159</v>
      </c>
      <c r="R1361" s="143">
        <f t="shared" si="131"/>
        <v>3.4599285481952347E-2</v>
      </c>
    </row>
    <row r="1362" spans="1:18" x14ac:dyDescent="0.35">
      <c r="A1362" s="8">
        <v>3495.45982983364</v>
      </c>
      <c r="B1362">
        <v>580</v>
      </c>
      <c r="C1362" s="130" t="s">
        <v>1165</v>
      </c>
      <c r="D1362" s="130">
        <v>580</v>
      </c>
      <c r="E1362" s="130" t="s">
        <v>1071</v>
      </c>
      <c r="F1362" s="149">
        <f t="shared" si="126"/>
        <v>10</v>
      </c>
      <c r="G1362" s="130" t="s">
        <v>1074</v>
      </c>
      <c r="H1362" s="130">
        <f t="shared" si="127"/>
        <v>2</v>
      </c>
      <c r="I1362" s="130" t="s">
        <v>1075</v>
      </c>
      <c r="J1362" s="130">
        <f t="shared" si="128"/>
        <v>1</v>
      </c>
      <c r="K1362" s="130" t="s">
        <v>1083</v>
      </c>
      <c r="L1362" s="130">
        <f t="shared" si="129"/>
        <v>1</v>
      </c>
      <c r="M1362" s="130">
        <v>7</v>
      </c>
      <c r="N1362" s="130">
        <v>90308.29</v>
      </c>
      <c r="O1362" s="3">
        <v>150.45996666666667</v>
      </c>
      <c r="Q1362" s="143">
        <f t="shared" si="130"/>
        <v>142.3265683245925</v>
      </c>
      <c r="R1362" s="143">
        <f t="shared" si="131"/>
        <v>-5.4056893154131425E-2</v>
      </c>
    </row>
    <row r="1363" spans="1:18" x14ac:dyDescent="0.35">
      <c r="A1363" s="8">
        <v>14172.2970393051</v>
      </c>
      <c r="B1363">
        <v>580</v>
      </c>
      <c r="C1363" s="130" t="s">
        <v>1165</v>
      </c>
      <c r="D1363" s="130">
        <v>580</v>
      </c>
      <c r="E1363" s="130" t="s">
        <v>1071</v>
      </c>
      <c r="F1363" s="149">
        <f t="shared" si="126"/>
        <v>10</v>
      </c>
      <c r="G1363" s="130" t="s">
        <v>1074</v>
      </c>
      <c r="H1363" s="130">
        <f t="shared" si="127"/>
        <v>2</v>
      </c>
      <c r="I1363" s="130" t="s">
        <v>1075</v>
      </c>
      <c r="J1363" s="130">
        <f t="shared" si="128"/>
        <v>1</v>
      </c>
      <c r="K1363" s="130" t="s">
        <v>1083</v>
      </c>
      <c r="L1363" s="130">
        <f t="shared" si="129"/>
        <v>1</v>
      </c>
      <c r="M1363" s="130">
        <v>7</v>
      </c>
      <c r="N1363" s="130">
        <v>95417</v>
      </c>
      <c r="O1363" s="3">
        <v>158.97040000000001</v>
      </c>
      <c r="Q1363" s="143">
        <f t="shared" si="130"/>
        <v>151.03886748752123</v>
      </c>
      <c r="R1363" s="143">
        <f t="shared" si="131"/>
        <v>-4.989314056251215E-2</v>
      </c>
    </row>
    <row r="1364" spans="1:18" x14ac:dyDescent="0.35">
      <c r="A1364" s="8">
        <v>23954.0527728093</v>
      </c>
      <c r="B1364">
        <v>580</v>
      </c>
      <c r="C1364" s="130" t="s">
        <v>1165</v>
      </c>
      <c r="D1364" s="130">
        <v>580</v>
      </c>
      <c r="E1364" s="130" t="s">
        <v>1071</v>
      </c>
      <c r="F1364" s="149">
        <f t="shared" si="126"/>
        <v>10</v>
      </c>
      <c r="G1364" s="130" t="s">
        <v>1074</v>
      </c>
      <c r="H1364" s="130">
        <f t="shared" si="127"/>
        <v>2</v>
      </c>
      <c r="I1364" s="130" t="s">
        <v>1075</v>
      </c>
      <c r="J1364" s="130">
        <f t="shared" si="128"/>
        <v>1</v>
      </c>
      <c r="K1364" s="130" t="s">
        <v>1083</v>
      </c>
      <c r="L1364" s="130">
        <f t="shared" si="129"/>
        <v>1</v>
      </c>
      <c r="M1364" s="130">
        <v>7</v>
      </c>
      <c r="N1364" s="130">
        <v>98918.24</v>
      </c>
      <c r="O1364" s="3">
        <v>164.79575</v>
      </c>
      <c r="Q1364" s="143">
        <f t="shared" si="130"/>
        <v>159.02078016606066</v>
      </c>
      <c r="R1364" s="143">
        <f t="shared" si="131"/>
        <v>-3.5043196404878962E-2</v>
      </c>
    </row>
    <row r="1365" spans="1:18" x14ac:dyDescent="0.35">
      <c r="A1365" s="8">
        <v>31081.371963744201</v>
      </c>
      <c r="B1365">
        <v>580</v>
      </c>
      <c r="C1365" s="130" t="s">
        <v>1165</v>
      </c>
      <c r="D1365" s="130">
        <v>580</v>
      </c>
      <c r="E1365" s="130" t="s">
        <v>1071</v>
      </c>
      <c r="F1365" s="149">
        <f t="shared" si="126"/>
        <v>10</v>
      </c>
      <c r="G1365" s="130" t="s">
        <v>1074</v>
      </c>
      <c r="H1365" s="130">
        <f t="shared" si="127"/>
        <v>2</v>
      </c>
      <c r="I1365" s="130" t="s">
        <v>1075</v>
      </c>
      <c r="J1365" s="130">
        <f t="shared" si="128"/>
        <v>1</v>
      </c>
      <c r="K1365" s="130" t="s">
        <v>1083</v>
      </c>
      <c r="L1365" s="130">
        <f t="shared" si="129"/>
        <v>1</v>
      </c>
      <c r="M1365" s="130">
        <v>7</v>
      </c>
      <c r="N1365" s="130">
        <v>107546.85</v>
      </c>
      <c r="O1365" s="3">
        <v>179.16208333333333</v>
      </c>
      <c r="Q1365" s="143">
        <f t="shared" si="130"/>
        <v>164.83667262586354</v>
      </c>
      <c r="R1365" s="143">
        <f t="shared" si="131"/>
        <v>-7.9957826125615972E-2</v>
      </c>
    </row>
    <row r="1366" spans="1:18" x14ac:dyDescent="0.35">
      <c r="A1366" s="8">
        <v>45016.2336447989</v>
      </c>
      <c r="B1366">
        <v>580</v>
      </c>
      <c r="C1366" s="130" t="s">
        <v>1165</v>
      </c>
      <c r="D1366" s="130">
        <v>580</v>
      </c>
      <c r="E1366" s="130" t="s">
        <v>1071</v>
      </c>
      <c r="F1366" s="149">
        <f t="shared" si="126"/>
        <v>10</v>
      </c>
      <c r="G1366" s="130" t="s">
        <v>1074</v>
      </c>
      <c r="H1366" s="130">
        <f t="shared" si="127"/>
        <v>2</v>
      </c>
      <c r="I1366" s="130" t="s">
        <v>1075</v>
      </c>
      <c r="J1366" s="130">
        <f t="shared" si="128"/>
        <v>1</v>
      </c>
      <c r="K1366" s="130" t="s">
        <v>1083</v>
      </c>
      <c r="L1366" s="130">
        <f t="shared" si="129"/>
        <v>1</v>
      </c>
      <c r="M1366" s="130">
        <v>7</v>
      </c>
      <c r="N1366" s="130">
        <v>107326.39</v>
      </c>
      <c r="O1366" s="3">
        <v>178.8031</v>
      </c>
      <c r="Q1366" s="143">
        <f t="shared" si="130"/>
        <v>176.20751975760416</v>
      </c>
      <c r="R1366" s="143">
        <f t="shared" si="131"/>
        <v>-1.4516416339514504E-2</v>
      </c>
    </row>
    <row r="1367" spans="1:18" x14ac:dyDescent="0.35">
      <c r="A1367" s="8">
        <v>54061.366139626101</v>
      </c>
      <c r="B1367">
        <v>580</v>
      </c>
      <c r="C1367" s="130" t="s">
        <v>1165</v>
      </c>
      <c r="D1367" s="130">
        <v>580</v>
      </c>
      <c r="E1367" s="130" t="s">
        <v>1071</v>
      </c>
      <c r="F1367" s="149">
        <f t="shared" si="126"/>
        <v>10</v>
      </c>
      <c r="G1367" s="130" t="s">
        <v>1074</v>
      </c>
      <c r="H1367" s="130">
        <f t="shared" si="127"/>
        <v>2</v>
      </c>
      <c r="I1367" s="130" t="s">
        <v>1075</v>
      </c>
      <c r="J1367" s="130">
        <f t="shared" si="128"/>
        <v>1</v>
      </c>
      <c r="K1367" s="130" t="s">
        <v>1083</v>
      </c>
      <c r="L1367" s="130">
        <f t="shared" si="129"/>
        <v>1</v>
      </c>
      <c r="M1367" s="130">
        <v>7</v>
      </c>
      <c r="N1367" s="130">
        <v>111367.45</v>
      </c>
      <c r="O1367" s="3">
        <v>185.51073333333335</v>
      </c>
      <c r="Q1367" s="143">
        <f t="shared" si="130"/>
        <v>183.58834787338316</v>
      </c>
      <c r="R1367" s="143">
        <f t="shared" si="131"/>
        <v>-1.0362664334337857E-2</v>
      </c>
    </row>
    <row r="1368" spans="1:18" x14ac:dyDescent="0.35">
      <c r="A1368" s="8">
        <v>63550.072249703</v>
      </c>
      <c r="B1368">
        <v>580</v>
      </c>
      <c r="C1368" s="130" t="s">
        <v>1165</v>
      </c>
      <c r="D1368" s="130">
        <v>580</v>
      </c>
      <c r="E1368" s="130" t="s">
        <v>1071</v>
      </c>
      <c r="F1368" s="149">
        <f t="shared" si="126"/>
        <v>10</v>
      </c>
      <c r="G1368" s="130" t="s">
        <v>1074</v>
      </c>
      <c r="H1368" s="130">
        <f t="shared" si="127"/>
        <v>2</v>
      </c>
      <c r="I1368" s="130" t="s">
        <v>1075</v>
      </c>
      <c r="J1368" s="130">
        <f t="shared" si="128"/>
        <v>1</v>
      </c>
      <c r="K1368" s="130" t="s">
        <v>1083</v>
      </c>
      <c r="L1368" s="130">
        <f t="shared" si="129"/>
        <v>1</v>
      </c>
      <c r="M1368" s="130">
        <v>7</v>
      </c>
      <c r="N1368" s="130">
        <v>116654.98</v>
      </c>
      <c r="O1368" s="3">
        <v>194.26801666666665</v>
      </c>
      <c r="Q1368" s="143">
        <f t="shared" si="130"/>
        <v>191.33113205920591</v>
      </c>
      <c r="R1368" s="143">
        <f t="shared" si="131"/>
        <v>-1.5117694913723057E-2</v>
      </c>
    </row>
    <row r="1369" spans="1:18" x14ac:dyDescent="0.35">
      <c r="A1369" s="8">
        <v>71394.000753582499</v>
      </c>
      <c r="B1369">
        <v>580</v>
      </c>
      <c r="C1369" s="130" t="s">
        <v>1165</v>
      </c>
      <c r="D1369" s="130">
        <v>580</v>
      </c>
      <c r="E1369" s="130" t="s">
        <v>1071</v>
      </c>
      <c r="F1369" s="149">
        <f t="shared" si="126"/>
        <v>10</v>
      </c>
      <c r="G1369" s="130" t="s">
        <v>1074</v>
      </c>
      <c r="H1369" s="130">
        <f t="shared" si="127"/>
        <v>2</v>
      </c>
      <c r="I1369" s="130" t="s">
        <v>1075</v>
      </c>
      <c r="J1369" s="130">
        <f t="shared" si="128"/>
        <v>1</v>
      </c>
      <c r="K1369" s="130" t="s">
        <v>1083</v>
      </c>
      <c r="L1369" s="130">
        <f t="shared" si="129"/>
        <v>1</v>
      </c>
      <c r="M1369" s="130">
        <v>7</v>
      </c>
      <c r="N1369" s="130">
        <v>117046.94</v>
      </c>
      <c r="O1369" s="3">
        <v>194.97361666666666</v>
      </c>
      <c r="Q1369" s="143">
        <f t="shared" si="130"/>
        <v>197.73177771837157</v>
      </c>
      <c r="R1369" s="143">
        <f t="shared" si="131"/>
        <v>1.4146329636077759E-2</v>
      </c>
    </row>
    <row r="1370" spans="1:18" x14ac:dyDescent="0.35">
      <c r="A1370" s="8">
        <v>3495.45982983364</v>
      </c>
      <c r="B1370">
        <v>580</v>
      </c>
      <c r="C1370" s="130" t="s">
        <v>1165</v>
      </c>
      <c r="D1370" s="130">
        <v>580</v>
      </c>
      <c r="E1370" s="130" t="s">
        <v>1071</v>
      </c>
      <c r="F1370" s="149">
        <f t="shared" si="126"/>
        <v>10</v>
      </c>
      <c r="G1370" s="130" t="s">
        <v>1074</v>
      </c>
      <c r="H1370" s="130">
        <f t="shared" si="127"/>
        <v>2</v>
      </c>
      <c r="I1370" s="130" t="s">
        <v>1075</v>
      </c>
      <c r="J1370" s="130">
        <f t="shared" si="128"/>
        <v>1</v>
      </c>
      <c r="K1370" s="130" t="s">
        <v>1084</v>
      </c>
      <c r="L1370" s="130">
        <f t="shared" si="129"/>
        <v>0</v>
      </c>
      <c r="M1370" s="130">
        <v>7</v>
      </c>
      <c r="N1370" s="130">
        <v>91441.55</v>
      </c>
      <c r="O1370" s="3">
        <v>152.34201666666667</v>
      </c>
      <c r="Q1370" s="143">
        <f t="shared" si="130"/>
        <v>138.71656832459252</v>
      </c>
      <c r="R1370" s="143">
        <f t="shared" si="131"/>
        <v>-8.9439858026085006E-2</v>
      </c>
    </row>
    <row r="1371" spans="1:18" x14ac:dyDescent="0.35">
      <c r="A1371" s="8">
        <v>14172.2970393051</v>
      </c>
      <c r="B1371">
        <v>580</v>
      </c>
      <c r="C1371" s="130" t="s">
        <v>1165</v>
      </c>
      <c r="D1371" s="130">
        <v>580</v>
      </c>
      <c r="E1371" s="130" t="s">
        <v>1071</v>
      </c>
      <c r="F1371" s="149">
        <f t="shared" si="126"/>
        <v>10</v>
      </c>
      <c r="G1371" s="130" t="s">
        <v>1074</v>
      </c>
      <c r="H1371" s="130">
        <f t="shared" si="127"/>
        <v>2</v>
      </c>
      <c r="I1371" s="130" t="s">
        <v>1075</v>
      </c>
      <c r="J1371" s="130">
        <f t="shared" si="128"/>
        <v>1</v>
      </c>
      <c r="K1371" s="130" t="s">
        <v>1084</v>
      </c>
      <c r="L1371" s="130">
        <f t="shared" si="129"/>
        <v>0</v>
      </c>
      <c r="M1371" s="130">
        <v>7</v>
      </c>
      <c r="N1371" s="130">
        <v>95898.81</v>
      </c>
      <c r="O1371" s="3">
        <v>159.78065000000001</v>
      </c>
      <c r="Q1371" s="143">
        <f t="shared" si="130"/>
        <v>147.42886748752122</v>
      </c>
      <c r="R1371" s="143">
        <f t="shared" si="131"/>
        <v>-7.7304620506167598E-2</v>
      </c>
    </row>
    <row r="1372" spans="1:18" x14ac:dyDescent="0.35">
      <c r="A1372" s="8">
        <v>23954.0527728093</v>
      </c>
      <c r="B1372">
        <v>580</v>
      </c>
      <c r="C1372" s="130" t="s">
        <v>1165</v>
      </c>
      <c r="D1372" s="130">
        <v>580</v>
      </c>
      <c r="E1372" s="130" t="s">
        <v>1071</v>
      </c>
      <c r="F1372" s="149">
        <f t="shared" si="126"/>
        <v>10</v>
      </c>
      <c r="G1372" s="130" t="s">
        <v>1074</v>
      </c>
      <c r="H1372" s="130">
        <f t="shared" si="127"/>
        <v>2</v>
      </c>
      <c r="I1372" s="130" t="s">
        <v>1075</v>
      </c>
      <c r="J1372" s="130">
        <f t="shared" si="128"/>
        <v>1</v>
      </c>
      <c r="K1372" s="130" t="s">
        <v>1084</v>
      </c>
      <c r="L1372" s="130">
        <f t="shared" si="129"/>
        <v>0</v>
      </c>
      <c r="M1372" s="130">
        <v>7</v>
      </c>
      <c r="N1372" s="130">
        <v>98333.46</v>
      </c>
      <c r="O1372" s="3">
        <v>163.82608333333332</v>
      </c>
      <c r="Q1372" s="143">
        <f t="shared" si="130"/>
        <v>155.41078016606062</v>
      </c>
      <c r="R1372" s="143">
        <f t="shared" si="131"/>
        <v>-5.1367297539246293E-2</v>
      </c>
    </row>
    <row r="1373" spans="1:18" x14ac:dyDescent="0.35">
      <c r="A1373" s="8">
        <v>31081.371963744201</v>
      </c>
      <c r="B1373">
        <v>580</v>
      </c>
      <c r="C1373" s="130" t="s">
        <v>1165</v>
      </c>
      <c r="D1373" s="130">
        <v>580</v>
      </c>
      <c r="E1373" s="130" t="s">
        <v>1071</v>
      </c>
      <c r="F1373" s="149">
        <f t="shared" si="126"/>
        <v>10</v>
      </c>
      <c r="G1373" s="130" t="s">
        <v>1074</v>
      </c>
      <c r="H1373" s="130">
        <f t="shared" si="127"/>
        <v>2</v>
      </c>
      <c r="I1373" s="130" t="s">
        <v>1075</v>
      </c>
      <c r="J1373" s="130">
        <f t="shared" si="128"/>
        <v>1</v>
      </c>
      <c r="K1373" s="130" t="s">
        <v>1084</v>
      </c>
      <c r="L1373" s="130">
        <f t="shared" si="129"/>
        <v>0</v>
      </c>
      <c r="M1373" s="130">
        <v>7</v>
      </c>
      <c r="N1373" s="130">
        <v>105208.18</v>
      </c>
      <c r="O1373" s="3">
        <v>175.26531666666668</v>
      </c>
      <c r="Q1373" s="143">
        <f t="shared" si="130"/>
        <v>161.22667262586353</v>
      </c>
      <c r="R1373" s="143">
        <f t="shared" si="131"/>
        <v>-8.0099384794442452E-2</v>
      </c>
    </row>
    <row r="1374" spans="1:18" x14ac:dyDescent="0.35">
      <c r="A1374" s="8">
        <v>45016.2336447989</v>
      </c>
      <c r="B1374">
        <v>580</v>
      </c>
      <c r="C1374" s="130" t="s">
        <v>1165</v>
      </c>
      <c r="D1374" s="130">
        <v>580</v>
      </c>
      <c r="E1374" s="130" t="s">
        <v>1071</v>
      </c>
      <c r="F1374" s="149">
        <f t="shared" si="126"/>
        <v>10</v>
      </c>
      <c r="G1374" s="130" t="s">
        <v>1074</v>
      </c>
      <c r="H1374" s="130">
        <f t="shared" si="127"/>
        <v>2</v>
      </c>
      <c r="I1374" s="130" t="s">
        <v>1075</v>
      </c>
      <c r="J1374" s="130">
        <f t="shared" si="128"/>
        <v>1</v>
      </c>
      <c r="K1374" s="130" t="s">
        <v>1084</v>
      </c>
      <c r="L1374" s="130">
        <f t="shared" si="129"/>
        <v>0</v>
      </c>
      <c r="M1374" s="130">
        <v>7</v>
      </c>
      <c r="N1374" s="130">
        <v>105224.92</v>
      </c>
      <c r="O1374" s="3">
        <v>175.30091666666667</v>
      </c>
      <c r="Q1374" s="143">
        <f t="shared" si="130"/>
        <v>172.59751975760415</v>
      </c>
      <c r="R1374" s="143">
        <f t="shared" si="131"/>
        <v>-1.5421464761664727E-2</v>
      </c>
    </row>
    <row r="1375" spans="1:18" x14ac:dyDescent="0.35">
      <c r="A1375" s="8">
        <v>54061.366139626101</v>
      </c>
      <c r="B1375">
        <v>580</v>
      </c>
      <c r="C1375" s="130" t="s">
        <v>1165</v>
      </c>
      <c r="D1375" s="130">
        <v>580</v>
      </c>
      <c r="E1375" s="130" t="s">
        <v>1071</v>
      </c>
      <c r="F1375" s="149">
        <f t="shared" si="126"/>
        <v>10</v>
      </c>
      <c r="G1375" s="130" t="s">
        <v>1074</v>
      </c>
      <c r="H1375" s="130">
        <f t="shared" si="127"/>
        <v>2</v>
      </c>
      <c r="I1375" s="130" t="s">
        <v>1075</v>
      </c>
      <c r="J1375" s="130">
        <f t="shared" si="128"/>
        <v>1</v>
      </c>
      <c r="K1375" s="130" t="s">
        <v>1084</v>
      </c>
      <c r="L1375" s="130">
        <f t="shared" si="129"/>
        <v>0</v>
      </c>
      <c r="M1375" s="130">
        <v>7</v>
      </c>
      <c r="N1375" s="130">
        <v>108199.51</v>
      </c>
      <c r="O1375" s="3">
        <v>180.23506666666665</v>
      </c>
      <c r="Q1375" s="143">
        <f t="shared" si="130"/>
        <v>179.97834787338314</v>
      </c>
      <c r="R1375" s="143">
        <f t="shared" si="131"/>
        <v>-1.424355415576839E-3</v>
      </c>
    </row>
    <row r="1376" spans="1:18" x14ac:dyDescent="0.35">
      <c r="A1376" s="8">
        <v>63550.072249703</v>
      </c>
      <c r="B1376">
        <v>580</v>
      </c>
      <c r="C1376" s="130" t="s">
        <v>1165</v>
      </c>
      <c r="D1376" s="130">
        <v>580</v>
      </c>
      <c r="E1376" s="130" t="s">
        <v>1071</v>
      </c>
      <c r="F1376" s="149">
        <f t="shared" si="126"/>
        <v>10</v>
      </c>
      <c r="G1376" s="130" t="s">
        <v>1074</v>
      </c>
      <c r="H1376" s="130">
        <f t="shared" si="127"/>
        <v>2</v>
      </c>
      <c r="I1376" s="130" t="s">
        <v>1075</v>
      </c>
      <c r="J1376" s="130">
        <f t="shared" si="128"/>
        <v>1</v>
      </c>
      <c r="K1376" s="130" t="s">
        <v>1084</v>
      </c>
      <c r="L1376" s="130">
        <f t="shared" si="129"/>
        <v>0</v>
      </c>
      <c r="M1376" s="130">
        <v>7</v>
      </c>
      <c r="N1376" s="130">
        <v>112625.38</v>
      </c>
      <c r="O1376" s="3">
        <v>187.55515</v>
      </c>
      <c r="Q1376" s="143">
        <f t="shared" si="130"/>
        <v>187.7211320592059</v>
      </c>
      <c r="R1376" s="143">
        <f t="shared" si="131"/>
        <v>8.8497734776082915E-4</v>
      </c>
    </row>
    <row r="1377" spans="1:18" x14ac:dyDescent="0.35">
      <c r="A1377" s="8">
        <v>71394.000753582499</v>
      </c>
      <c r="B1377">
        <v>580</v>
      </c>
      <c r="C1377" s="130" t="s">
        <v>1165</v>
      </c>
      <c r="D1377" s="130">
        <v>580</v>
      </c>
      <c r="E1377" s="130" t="s">
        <v>1071</v>
      </c>
      <c r="F1377" s="149">
        <f t="shared" si="126"/>
        <v>10</v>
      </c>
      <c r="G1377" s="130" t="s">
        <v>1074</v>
      </c>
      <c r="H1377" s="130">
        <f t="shared" si="127"/>
        <v>2</v>
      </c>
      <c r="I1377" s="130" t="s">
        <v>1075</v>
      </c>
      <c r="J1377" s="130">
        <f t="shared" si="128"/>
        <v>1</v>
      </c>
      <c r="K1377" s="130" t="s">
        <v>1084</v>
      </c>
      <c r="L1377" s="130">
        <f t="shared" si="129"/>
        <v>0</v>
      </c>
      <c r="M1377" s="130">
        <v>7</v>
      </c>
      <c r="N1377" s="130">
        <v>112391.25</v>
      </c>
      <c r="O1377" s="3">
        <v>187.21676666666667</v>
      </c>
      <c r="Q1377" s="143">
        <f t="shared" si="130"/>
        <v>194.12177771837159</v>
      </c>
      <c r="R1377" s="143">
        <f t="shared" si="131"/>
        <v>3.6882439402444511E-2</v>
      </c>
    </row>
    <row r="1378" spans="1:18" x14ac:dyDescent="0.35">
      <c r="A1378" s="8">
        <v>3495.45982983364</v>
      </c>
      <c r="B1378">
        <v>580</v>
      </c>
      <c r="C1378" s="130" t="s">
        <v>1165</v>
      </c>
      <c r="D1378" s="130">
        <v>580</v>
      </c>
      <c r="E1378" s="130" t="s">
        <v>1071</v>
      </c>
      <c r="F1378" s="149">
        <f t="shared" si="126"/>
        <v>10</v>
      </c>
      <c r="G1378" s="130" t="s">
        <v>1074</v>
      </c>
      <c r="H1378" s="130">
        <f t="shared" si="127"/>
        <v>2</v>
      </c>
      <c r="I1378" s="130" t="s">
        <v>1075</v>
      </c>
      <c r="J1378" s="130">
        <f t="shared" si="128"/>
        <v>1</v>
      </c>
      <c r="K1378" s="130" t="s">
        <v>1083</v>
      </c>
      <c r="L1378" s="130">
        <f t="shared" si="129"/>
        <v>1</v>
      </c>
      <c r="M1378" s="130">
        <v>7</v>
      </c>
      <c r="N1378" s="130">
        <v>90748.83</v>
      </c>
      <c r="O1378" s="3">
        <v>151.17230000000001</v>
      </c>
      <c r="Q1378" s="143">
        <f t="shared" si="130"/>
        <v>142.3265683245925</v>
      </c>
      <c r="R1378" s="143">
        <f t="shared" si="131"/>
        <v>-5.8514236241742124E-2</v>
      </c>
    </row>
    <row r="1379" spans="1:18" x14ac:dyDescent="0.35">
      <c r="A1379" s="8">
        <v>14172.2970393051</v>
      </c>
      <c r="B1379">
        <v>580</v>
      </c>
      <c r="C1379" s="130" t="s">
        <v>1165</v>
      </c>
      <c r="D1379" s="130">
        <v>580</v>
      </c>
      <c r="E1379" s="130" t="s">
        <v>1071</v>
      </c>
      <c r="F1379" s="149">
        <f t="shared" si="126"/>
        <v>10</v>
      </c>
      <c r="G1379" s="130" t="s">
        <v>1074</v>
      </c>
      <c r="H1379" s="130">
        <f t="shared" si="127"/>
        <v>2</v>
      </c>
      <c r="I1379" s="130" t="s">
        <v>1075</v>
      </c>
      <c r="J1379" s="130">
        <f t="shared" si="128"/>
        <v>1</v>
      </c>
      <c r="K1379" s="130" t="s">
        <v>1083</v>
      </c>
      <c r="L1379" s="130">
        <f t="shared" si="129"/>
        <v>1</v>
      </c>
      <c r="M1379" s="130">
        <v>7</v>
      </c>
      <c r="N1379" s="130">
        <v>96261.74</v>
      </c>
      <c r="O1379" s="3">
        <v>160.34903333333332</v>
      </c>
      <c r="Q1379" s="143">
        <f t="shared" si="130"/>
        <v>151.03886748752123</v>
      </c>
      <c r="R1379" s="143">
        <f t="shared" si="131"/>
        <v>-5.8061876970958326E-2</v>
      </c>
    </row>
    <row r="1380" spans="1:18" x14ac:dyDescent="0.35">
      <c r="A1380" s="8">
        <v>23954.0527728093</v>
      </c>
      <c r="B1380">
        <v>580</v>
      </c>
      <c r="C1380" s="130" t="s">
        <v>1165</v>
      </c>
      <c r="D1380" s="130">
        <v>580</v>
      </c>
      <c r="E1380" s="130" t="s">
        <v>1071</v>
      </c>
      <c r="F1380" s="149">
        <f t="shared" si="126"/>
        <v>10</v>
      </c>
      <c r="G1380" s="130" t="s">
        <v>1074</v>
      </c>
      <c r="H1380" s="130">
        <f t="shared" si="127"/>
        <v>2</v>
      </c>
      <c r="I1380" s="130" t="s">
        <v>1075</v>
      </c>
      <c r="J1380" s="130">
        <f t="shared" si="128"/>
        <v>1</v>
      </c>
      <c r="K1380" s="130" t="s">
        <v>1083</v>
      </c>
      <c r="L1380" s="130">
        <f t="shared" si="129"/>
        <v>1</v>
      </c>
      <c r="M1380" s="130">
        <v>7</v>
      </c>
      <c r="N1380" s="130">
        <v>99627.88</v>
      </c>
      <c r="O1380" s="3">
        <v>165.95429999999999</v>
      </c>
      <c r="Q1380" s="143">
        <f t="shared" si="130"/>
        <v>159.02078016606066</v>
      </c>
      <c r="R1380" s="143">
        <f t="shared" si="131"/>
        <v>-4.177969377075097E-2</v>
      </c>
    </row>
    <row r="1381" spans="1:18" x14ac:dyDescent="0.35">
      <c r="A1381" s="8">
        <v>31081.371963744201</v>
      </c>
      <c r="B1381">
        <v>580</v>
      </c>
      <c r="C1381" s="130" t="s">
        <v>1165</v>
      </c>
      <c r="D1381" s="130">
        <v>580</v>
      </c>
      <c r="E1381" s="130" t="s">
        <v>1071</v>
      </c>
      <c r="F1381" s="149">
        <f t="shared" si="126"/>
        <v>10</v>
      </c>
      <c r="G1381" s="130" t="s">
        <v>1074</v>
      </c>
      <c r="H1381" s="130">
        <f t="shared" si="127"/>
        <v>2</v>
      </c>
      <c r="I1381" s="130" t="s">
        <v>1075</v>
      </c>
      <c r="J1381" s="130">
        <f t="shared" si="128"/>
        <v>1</v>
      </c>
      <c r="K1381" s="130" t="s">
        <v>1083</v>
      </c>
      <c r="L1381" s="130">
        <f t="shared" si="129"/>
        <v>1</v>
      </c>
      <c r="M1381" s="130">
        <v>7</v>
      </c>
      <c r="N1381" s="130">
        <v>108850.07</v>
      </c>
      <c r="O1381" s="3">
        <v>181.29508333333334</v>
      </c>
      <c r="Q1381" s="143">
        <f t="shared" si="130"/>
        <v>164.83667262586354</v>
      </c>
      <c r="R1381" s="143">
        <f t="shared" si="131"/>
        <v>-9.0782443764395815E-2</v>
      </c>
    </row>
    <row r="1382" spans="1:18" x14ac:dyDescent="0.35">
      <c r="A1382" s="8">
        <v>45016.2336447989</v>
      </c>
      <c r="B1382">
        <v>580</v>
      </c>
      <c r="C1382" s="130" t="s">
        <v>1165</v>
      </c>
      <c r="D1382" s="130">
        <v>580</v>
      </c>
      <c r="E1382" s="130" t="s">
        <v>1071</v>
      </c>
      <c r="F1382" s="149">
        <f t="shared" si="126"/>
        <v>10</v>
      </c>
      <c r="G1382" s="130" t="s">
        <v>1074</v>
      </c>
      <c r="H1382" s="130">
        <f t="shared" si="127"/>
        <v>2</v>
      </c>
      <c r="I1382" s="130" t="s">
        <v>1075</v>
      </c>
      <c r="J1382" s="130">
        <f t="shared" si="128"/>
        <v>1</v>
      </c>
      <c r="K1382" s="130" t="s">
        <v>1083</v>
      </c>
      <c r="L1382" s="130">
        <f t="shared" si="129"/>
        <v>1</v>
      </c>
      <c r="M1382" s="130">
        <v>7</v>
      </c>
      <c r="N1382" s="130">
        <v>108815.43</v>
      </c>
      <c r="O1382" s="3">
        <v>181.24445</v>
      </c>
      <c r="Q1382" s="143">
        <f t="shared" si="130"/>
        <v>176.20751975760416</v>
      </c>
      <c r="R1382" s="143">
        <f t="shared" si="131"/>
        <v>-2.779081093184288E-2</v>
      </c>
    </row>
    <row r="1383" spans="1:18" x14ac:dyDescent="0.35">
      <c r="A1383" s="8">
        <v>54061.366139626101</v>
      </c>
      <c r="B1383">
        <v>580</v>
      </c>
      <c r="C1383" s="130" t="s">
        <v>1165</v>
      </c>
      <c r="D1383" s="130">
        <v>580</v>
      </c>
      <c r="E1383" s="130" t="s">
        <v>1071</v>
      </c>
      <c r="F1383" s="149">
        <f t="shared" si="126"/>
        <v>10</v>
      </c>
      <c r="G1383" s="130" t="s">
        <v>1074</v>
      </c>
      <c r="H1383" s="130">
        <f t="shared" si="127"/>
        <v>2</v>
      </c>
      <c r="I1383" s="130" t="s">
        <v>1075</v>
      </c>
      <c r="J1383" s="130">
        <f t="shared" si="128"/>
        <v>1</v>
      </c>
      <c r="K1383" s="130" t="s">
        <v>1083</v>
      </c>
      <c r="L1383" s="130">
        <f t="shared" si="129"/>
        <v>1</v>
      </c>
      <c r="M1383" s="130">
        <v>7</v>
      </c>
      <c r="N1383" s="130">
        <v>112618.83</v>
      </c>
      <c r="O1383" s="3">
        <v>187.56771666666668</v>
      </c>
      <c r="Q1383" s="143">
        <f t="shared" si="130"/>
        <v>183.58834787338316</v>
      </c>
      <c r="R1383" s="143">
        <f t="shared" si="131"/>
        <v>-2.121563808528637E-2</v>
      </c>
    </row>
    <row r="1384" spans="1:18" x14ac:dyDescent="0.35">
      <c r="A1384" s="8">
        <v>63550.072249703</v>
      </c>
      <c r="B1384">
        <v>580</v>
      </c>
      <c r="C1384" s="130" t="s">
        <v>1165</v>
      </c>
      <c r="D1384" s="130">
        <v>580</v>
      </c>
      <c r="E1384" s="130" t="s">
        <v>1071</v>
      </c>
      <c r="F1384" s="149">
        <f t="shared" si="126"/>
        <v>10</v>
      </c>
      <c r="G1384" s="130" t="s">
        <v>1074</v>
      </c>
      <c r="H1384" s="130">
        <f t="shared" si="127"/>
        <v>2</v>
      </c>
      <c r="I1384" s="130" t="s">
        <v>1075</v>
      </c>
      <c r="J1384" s="130">
        <f t="shared" si="128"/>
        <v>1</v>
      </c>
      <c r="K1384" s="130" t="s">
        <v>1083</v>
      </c>
      <c r="L1384" s="130">
        <f t="shared" si="129"/>
        <v>1</v>
      </c>
      <c r="M1384" s="130">
        <v>7</v>
      </c>
      <c r="N1384" s="130">
        <v>116608.55</v>
      </c>
      <c r="O1384" s="3">
        <v>194.19433333333333</v>
      </c>
      <c r="Q1384" s="143">
        <f t="shared" si="130"/>
        <v>191.33113205920591</v>
      </c>
      <c r="R1384" s="143">
        <f t="shared" si="131"/>
        <v>-1.4744000120810674E-2</v>
      </c>
    </row>
    <row r="1385" spans="1:18" x14ac:dyDescent="0.35">
      <c r="A1385" s="8">
        <v>71394.000753582499</v>
      </c>
      <c r="B1385">
        <v>580</v>
      </c>
      <c r="C1385" s="130" t="s">
        <v>1165</v>
      </c>
      <c r="D1385" s="130">
        <v>580</v>
      </c>
      <c r="E1385" s="130" t="s">
        <v>1071</v>
      </c>
      <c r="F1385" s="149">
        <f t="shared" si="126"/>
        <v>10</v>
      </c>
      <c r="G1385" s="130" t="s">
        <v>1074</v>
      </c>
      <c r="H1385" s="130">
        <f t="shared" si="127"/>
        <v>2</v>
      </c>
      <c r="I1385" s="130" t="s">
        <v>1075</v>
      </c>
      <c r="J1385" s="130">
        <f t="shared" si="128"/>
        <v>1</v>
      </c>
      <c r="K1385" s="130" t="s">
        <v>1083</v>
      </c>
      <c r="L1385" s="130">
        <f t="shared" si="129"/>
        <v>1</v>
      </c>
      <c r="M1385" s="130">
        <v>7</v>
      </c>
      <c r="N1385" s="130">
        <v>117636</v>
      </c>
      <c r="O1385" s="3">
        <v>195.94518333333335</v>
      </c>
      <c r="Q1385" s="143">
        <f t="shared" si="130"/>
        <v>197.73177771837157</v>
      </c>
      <c r="R1385" s="143">
        <f t="shared" si="131"/>
        <v>9.1178275201537762E-3</v>
      </c>
    </row>
    <row r="1386" spans="1:18" x14ac:dyDescent="0.35">
      <c r="A1386" s="8">
        <v>3495.45982983364</v>
      </c>
      <c r="B1386">
        <v>580</v>
      </c>
      <c r="C1386" s="130" t="s">
        <v>1165</v>
      </c>
      <c r="D1386" s="130">
        <v>580</v>
      </c>
      <c r="E1386" s="130" t="s">
        <v>1071</v>
      </c>
      <c r="F1386" s="149">
        <f t="shared" si="126"/>
        <v>10</v>
      </c>
      <c r="G1386" s="130" t="s">
        <v>1074</v>
      </c>
      <c r="H1386" s="130">
        <f t="shared" si="127"/>
        <v>2</v>
      </c>
      <c r="I1386" s="130" t="s">
        <v>1075</v>
      </c>
      <c r="J1386" s="130">
        <f t="shared" si="128"/>
        <v>1</v>
      </c>
      <c r="K1386" s="130" t="s">
        <v>1084</v>
      </c>
      <c r="L1386" s="130">
        <f t="shared" si="129"/>
        <v>0</v>
      </c>
      <c r="M1386" s="130">
        <v>7</v>
      </c>
      <c r="N1386" s="130">
        <v>92405.35</v>
      </c>
      <c r="O1386" s="3">
        <v>153.92019999999999</v>
      </c>
      <c r="Q1386" s="143">
        <f t="shared" si="130"/>
        <v>138.71656832459252</v>
      </c>
      <c r="R1386" s="143">
        <f t="shared" si="131"/>
        <v>-9.8776064970078514E-2</v>
      </c>
    </row>
    <row r="1387" spans="1:18" x14ac:dyDescent="0.35">
      <c r="A1387" s="8">
        <v>14172.2970393051</v>
      </c>
      <c r="B1387">
        <v>580</v>
      </c>
      <c r="C1387" s="130" t="s">
        <v>1165</v>
      </c>
      <c r="D1387" s="130">
        <v>580</v>
      </c>
      <c r="E1387" s="130" t="s">
        <v>1071</v>
      </c>
      <c r="F1387" s="149">
        <f t="shared" si="126"/>
        <v>10</v>
      </c>
      <c r="G1387" s="130" t="s">
        <v>1074</v>
      </c>
      <c r="H1387" s="130">
        <f t="shared" si="127"/>
        <v>2</v>
      </c>
      <c r="I1387" s="130" t="s">
        <v>1075</v>
      </c>
      <c r="J1387" s="130">
        <f t="shared" si="128"/>
        <v>1</v>
      </c>
      <c r="K1387" s="130" t="s">
        <v>1084</v>
      </c>
      <c r="L1387" s="130">
        <f t="shared" si="129"/>
        <v>0</v>
      </c>
      <c r="M1387" s="130">
        <v>7</v>
      </c>
      <c r="N1387" s="130">
        <v>96920.41</v>
      </c>
      <c r="O1387" s="3">
        <v>161.45203333333333</v>
      </c>
      <c r="Q1387" s="143">
        <f t="shared" si="130"/>
        <v>147.42886748752122</v>
      </c>
      <c r="R1387" s="143">
        <f t="shared" si="131"/>
        <v>-8.6856545292681053E-2</v>
      </c>
    </row>
    <row r="1388" spans="1:18" x14ac:dyDescent="0.35">
      <c r="A1388" s="8">
        <v>23954.0527728093</v>
      </c>
      <c r="B1388">
        <v>580</v>
      </c>
      <c r="C1388" s="130" t="s">
        <v>1165</v>
      </c>
      <c r="D1388" s="130">
        <v>580</v>
      </c>
      <c r="E1388" s="130" t="s">
        <v>1071</v>
      </c>
      <c r="F1388" s="149">
        <f t="shared" si="126"/>
        <v>10</v>
      </c>
      <c r="G1388" s="130" t="s">
        <v>1074</v>
      </c>
      <c r="H1388" s="130">
        <f t="shared" si="127"/>
        <v>2</v>
      </c>
      <c r="I1388" s="130" t="s">
        <v>1075</v>
      </c>
      <c r="J1388" s="130">
        <f t="shared" si="128"/>
        <v>1</v>
      </c>
      <c r="K1388" s="130" t="s">
        <v>1084</v>
      </c>
      <c r="L1388" s="130">
        <f t="shared" si="129"/>
        <v>0</v>
      </c>
      <c r="M1388" s="130">
        <v>7</v>
      </c>
      <c r="N1388" s="130">
        <v>99250.74</v>
      </c>
      <c r="O1388" s="3">
        <v>165.33111666666667</v>
      </c>
      <c r="Q1388" s="143">
        <f t="shared" si="130"/>
        <v>155.41078016606062</v>
      </c>
      <c r="R1388" s="143">
        <f t="shared" si="131"/>
        <v>-6.0002839759480953E-2</v>
      </c>
    </row>
    <row r="1389" spans="1:18" x14ac:dyDescent="0.35">
      <c r="A1389" s="8">
        <v>31081.371963744201</v>
      </c>
      <c r="B1389">
        <v>580</v>
      </c>
      <c r="C1389" s="130" t="s">
        <v>1165</v>
      </c>
      <c r="D1389" s="130">
        <v>580</v>
      </c>
      <c r="E1389" s="130" t="s">
        <v>1071</v>
      </c>
      <c r="F1389" s="149">
        <f t="shared" si="126"/>
        <v>10</v>
      </c>
      <c r="G1389" s="130" t="s">
        <v>1074</v>
      </c>
      <c r="H1389" s="130">
        <f t="shared" si="127"/>
        <v>2</v>
      </c>
      <c r="I1389" s="130" t="s">
        <v>1075</v>
      </c>
      <c r="J1389" s="130">
        <f t="shared" si="128"/>
        <v>1</v>
      </c>
      <c r="K1389" s="130" t="s">
        <v>1084</v>
      </c>
      <c r="L1389" s="130">
        <f t="shared" si="129"/>
        <v>0</v>
      </c>
      <c r="M1389" s="130">
        <v>7</v>
      </c>
      <c r="N1389" s="130">
        <v>106617.92</v>
      </c>
      <c r="O1389" s="3">
        <v>177.57946666666666</v>
      </c>
      <c r="Q1389" s="143">
        <f t="shared" si="130"/>
        <v>161.22667262586353</v>
      </c>
      <c r="R1389" s="143">
        <f t="shared" si="131"/>
        <v>-9.2087189739672226E-2</v>
      </c>
    </row>
    <row r="1390" spans="1:18" x14ac:dyDescent="0.35">
      <c r="A1390" s="8">
        <v>45016.2336447989</v>
      </c>
      <c r="B1390">
        <v>580</v>
      </c>
      <c r="C1390" s="130" t="s">
        <v>1165</v>
      </c>
      <c r="D1390" s="130">
        <v>580</v>
      </c>
      <c r="E1390" s="130" t="s">
        <v>1071</v>
      </c>
      <c r="F1390" s="149">
        <f t="shared" si="126"/>
        <v>10</v>
      </c>
      <c r="G1390" s="130" t="s">
        <v>1074</v>
      </c>
      <c r="H1390" s="130">
        <f t="shared" si="127"/>
        <v>2</v>
      </c>
      <c r="I1390" s="130" t="s">
        <v>1075</v>
      </c>
      <c r="J1390" s="130">
        <f t="shared" si="128"/>
        <v>1</v>
      </c>
      <c r="K1390" s="130" t="s">
        <v>1084</v>
      </c>
      <c r="L1390" s="130">
        <f t="shared" si="129"/>
        <v>0</v>
      </c>
      <c r="M1390" s="130">
        <v>7</v>
      </c>
      <c r="N1390" s="130">
        <v>106753.07</v>
      </c>
      <c r="O1390" s="3">
        <v>177.81463333333332</v>
      </c>
      <c r="Q1390" s="143">
        <f t="shared" si="130"/>
        <v>172.59751975760415</v>
      </c>
      <c r="R1390" s="143">
        <f t="shared" si="131"/>
        <v>-2.9340181277145549E-2</v>
      </c>
    </row>
    <row r="1391" spans="1:18" x14ac:dyDescent="0.35">
      <c r="A1391" s="8">
        <v>54061.366139626101</v>
      </c>
      <c r="B1391">
        <v>580</v>
      </c>
      <c r="C1391" s="130" t="s">
        <v>1165</v>
      </c>
      <c r="D1391" s="130">
        <v>580</v>
      </c>
      <c r="E1391" s="130" t="s">
        <v>1071</v>
      </c>
      <c r="F1391" s="149">
        <f t="shared" si="126"/>
        <v>10</v>
      </c>
      <c r="G1391" s="130" t="s">
        <v>1074</v>
      </c>
      <c r="H1391" s="130">
        <f t="shared" si="127"/>
        <v>2</v>
      </c>
      <c r="I1391" s="130" t="s">
        <v>1075</v>
      </c>
      <c r="J1391" s="130">
        <f t="shared" si="128"/>
        <v>1</v>
      </c>
      <c r="K1391" s="130" t="s">
        <v>1084</v>
      </c>
      <c r="L1391" s="130">
        <f t="shared" si="129"/>
        <v>0</v>
      </c>
      <c r="M1391" s="130">
        <v>7</v>
      </c>
      <c r="N1391" s="130">
        <v>109468.58</v>
      </c>
      <c r="O1391" s="3">
        <v>182.32633333333334</v>
      </c>
      <c r="Q1391" s="143">
        <f t="shared" si="130"/>
        <v>179.97834787338314</v>
      </c>
      <c r="R1391" s="143">
        <f t="shared" si="131"/>
        <v>-1.287792836626378E-2</v>
      </c>
    </row>
    <row r="1392" spans="1:18" x14ac:dyDescent="0.35">
      <c r="A1392" s="8">
        <v>63550.072249703</v>
      </c>
      <c r="B1392">
        <v>580</v>
      </c>
      <c r="C1392" s="130" t="s">
        <v>1165</v>
      </c>
      <c r="D1392" s="130">
        <v>580</v>
      </c>
      <c r="E1392" s="130" t="s">
        <v>1071</v>
      </c>
      <c r="F1392" s="149">
        <f t="shared" si="126"/>
        <v>10</v>
      </c>
      <c r="G1392" s="130" t="s">
        <v>1074</v>
      </c>
      <c r="H1392" s="130">
        <f t="shared" si="127"/>
        <v>2</v>
      </c>
      <c r="I1392" s="130" t="s">
        <v>1075</v>
      </c>
      <c r="J1392" s="130">
        <f t="shared" si="128"/>
        <v>1</v>
      </c>
      <c r="K1392" s="130" t="s">
        <v>1084</v>
      </c>
      <c r="L1392" s="130">
        <f t="shared" si="129"/>
        <v>0</v>
      </c>
      <c r="M1392" s="130">
        <v>7</v>
      </c>
      <c r="N1392" s="130">
        <v>112697.04</v>
      </c>
      <c r="O1392" s="3">
        <v>187.68470000000002</v>
      </c>
      <c r="Q1392" s="143">
        <f t="shared" si="130"/>
        <v>187.7211320592059</v>
      </c>
      <c r="R1392" s="143">
        <f t="shared" si="131"/>
        <v>1.9411310141892457E-4</v>
      </c>
    </row>
    <row r="1393" spans="1:18" x14ac:dyDescent="0.35">
      <c r="A1393" s="8">
        <v>71394.000753582499</v>
      </c>
      <c r="B1393">
        <v>580</v>
      </c>
      <c r="C1393" s="130" t="s">
        <v>1165</v>
      </c>
      <c r="D1393" s="130">
        <v>580</v>
      </c>
      <c r="E1393" s="130" t="s">
        <v>1071</v>
      </c>
      <c r="F1393" s="149">
        <f t="shared" si="126"/>
        <v>10</v>
      </c>
      <c r="G1393" s="130" t="s">
        <v>1074</v>
      </c>
      <c r="H1393" s="130">
        <f t="shared" si="127"/>
        <v>2</v>
      </c>
      <c r="I1393" s="130" t="s">
        <v>1075</v>
      </c>
      <c r="J1393" s="130">
        <f t="shared" si="128"/>
        <v>1</v>
      </c>
      <c r="K1393" s="130" t="s">
        <v>1084</v>
      </c>
      <c r="L1393" s="130">
        <f t="shared" si="129"/>
        <v>0</v>
      </c>
      <c r="M1393" s="130">
        <v>7</v>
      </c>
      <c r="N1393" s="130">
        <v>113049.28</v>
      </c>
      <c r="O1393" s="3">
        <v>188.30695</v>
      </c>
      <c r="Q1393" s="143">
        <f t="shared" si="130"/>
        <v>194.12177771837159</v>
      </c>
      <c r="R1393" s="143">
        <f t="shared" si="131"/>
        <v>3.0879517290103076E-2</v>
      </c>
    </row>
    <row r="1394" spans="1:18" x14ac:dyDescent="0.35">
      <c r="A1394" s="8">
        <v>3495.45982983364</v>
      </c>
      <c r="B1394">
        <v>580</v>
      </c>
      <c r="C1394" s="130" t="s">
        <v>1165</v>
      </c>
      <c r="D1394" s="130">
        <v>580</v>
      </c>
      <c r="E1394" s="130" t="s">
        <v>1071</v>
      </c>
      <c r="F1394" s="149">
        <f t="shared" si="126"/>
        <v>10</v>
      </c>
      <c r="G1394" s="130" t="s">
        <v>1074</v>
      </c>
      <c r="H1394" s="130">
        <f t="shared" si="127"/>
        <v>2</v>
      </c>
      <c r="I1394" s="130" t="s">
        <v>1075</v>
      </c>
      <c r="J1394" s="130">
        <f t="shared" si="128"/>
        <v>1</v>
      </c>
      <c r="K1394" s="130" t="s">
        <v>1083</v>
      </c>
      <c r="L1394" s="130">
        <f t="shared" si="129"/>
        <v>1</v>
      </c>
      <c r="M1394" s="130">
        <v>7</v>
      </c>
      <c r="N1394" s="130">
        <v>90819.18</v>
      </c>
      <c r="O1394" s="3">
        <v>151.28681666666665</v>
      </c>
      <c r="Q1394" s="143">
        <f t="shared" si="130"/>
        <v>142.3265683245925</v>
      </c>
      <c r="R1394" s="143">
        <f t="shared" si="131"/>
        <v>-5.9226894580090561E-2</v>
      </c>
    </row>
    <row r="1395" spans="1:18" x14ac:dyDescent="0.35">
      <c r="A1395" s="8">
        <v>14172.2970393051</v>
      </c>
      <c r="B1395">
        <v>580</v>
      </c>
      <c r="C1395" s="130" t="s">
        <v>1165</v>
      </c>
      <c r="D1395" s="130">
        <v>580</v>
      </c>
      <c r="E1395" s="130" t="s">
        <v>1071</v>
      </c>
      <c r="F1395" s="149">
        <f t="shared" si="126"/>
        <v>10</v>
      </c>
      <c r="G1395" s="130" t="s">
        <v>1074</v>
      </c>
      <c r="H1395" s="130">
        <f t="shared" si="127"/>
        <v>2</v>
      </c>
      <c r="I1395" s="130" t="s">
        <v>1075</v>
      </c>
      <c r="J1395" s="130">
        <f t="shared" si="128"/>
        <v>1</v>
      </c>
      <c r="K1395" s="130" t="s">
        <v>1083</v>
      </c>
      <c r="L1395" s="130">
        <f t="shared" si="129"/>
        <v>1</v>
      </c>
      <c r="M1395" s="130">
        <v>7</v>
      </c>
      <c r="N1395" s="130">
        <v>96046.18</v>
      </c>
      <c r="O1395" s="3">
        <v>159.99281666666667</v>
      </c>
      <c r="Q1395" s="143">
        <f t="shared" si="130"/>
        <v>151.03886748752123</v>
      </c>
      <c r="R1395" s="143">
        <f t="shared" si="131"/>
        <v>-5.5964694951276095E-2</v>
      </c>
    </row>
    <row r="1396" spans="1:18" x14ac:dyDescent="0.35">
      <c r="A1396" s="8">
        <v>23954.0527728093</v>
      </c>
      <c r="B1396">
        <v>580</v>
      </c>
      <c r="C1396" s="130" t="s">
        <v>1165</v>
      </c>
      <c r="D1396" s="130">
        <v>580</v>
      </c>
      <c r="E1396" s="130" t="s">
        <v>1071</v>
      </c>
      <c r="F1396" s="149">
        <f t="shared" si="126"/>
        <v>10</v>
      </c>
      <c r="G1396" s="130" t="s">
        <v>1074</v>
      </c>
      <c r="H1396" s="130">
        <f t="shared" si="127"/>
        <v>2</v>
      </c>
      <c r="I1396" s="130" t="s">
        <v>1075</v>
      </c>
      <c r="J1396" s="130">
        <f t="shared" si="128"/>
        <v>1</v>
      </c>
      <c r="K1396" s="130" t="s">
        <v>1083</v>
      </c>
      <c r="L1396" s="130">
        <f t="shared" si="129"/>
        <v>1</v>
      </c>
      <c r="M1396" s="130">
        <v>7</v>
      </c>
      <c r="N1396" s="130">
        <v>99617.61</v>
      </c>
      <c r="O1396" s="3">
        <v>165.93928333333335</v>
      </c>
      <c r="Q1396" s="143">
        <f t="shared" si="130"/>
        <v>159.02078016606066</v>
      </c>
      <c r="R1396" s="143">
        <f t="shared" si="131"/>
        <v>-4.1692979674830988E-2</v>
      </c>
    </row>
    <row r="1397" spans="1:18" x14ac:dyDescent="0.35">
      <c r="A1397" s="8">
        <v>31081.371963744201</v>
      </c>
      <c r="B1397">
        <v>580</v>
      </c>
      <c r="C1397" s="130" t="s">
        <v>1165</v>
      </c>
      <c r="D1397" s="130">
        <v>580</v>
      </c>
      <c r="E1397" s="130" t="s">
        <v>1071</v>
      </c>
      <c r="F1397" s="149">
        <f t="shared" si="126"/>
        <v>10</v>
      </c>
      <c r="G1397" s="130" t="s">
        <v>1074</v>
      </c>
      <c r="H1397" s="130">
        <f t="shared" si="127"/>
        <v>2</v>
      </c>
      <c r="I1397" s="130" t="s">
        <v>1075</v>
      </c>
      <c r="J1397" s="130">
        <f t="shared" si="128"/>
        <v>1</v>
      </c>
      <c r="K1397" s="130" t="s">
        <v>1083</v>
      </c>
      <c r="L1397" s="130">
        <f t="shared" si="129"/>
        <v>1</v>
      </c>
      <c r="M1397" s="130">
        <v>7</v>
      </c>
      <c r="N1397" s="130">
        <v>108602.64</v>
      </c>
      <c r="O1397" s="3">
        <v>180.89111666666668</v>
      </c>
      <c r="Q1397" s="143">
        <f t="shared" si="130"/>
        <v>164.83667262586354</v>
      </c>
      <c r="R1397" s="143">
        <f t="shared" si="131"/>
        <v>-8.8751975976725905E-2</v>
      </c>
    </row>
    <row r="1398" spans="1:18" x14ac:dyDescent="0.35">
      <c r="A1398" s="8">
        <v>45016.2336447989</v>
      </c>
      <c r="B1398">
        <v>580</v>
      </c>
      <c r="C1398" s="130" t="s">
        <v>1165</v>
      </c>
      <c r="D1398" s="130">
        <v>580</v>
      </c>
      <c r="E1398" s="130" t="s">
        <v>1071</v>
      </c>
      <c r="F1398" s="149">
        <f t="shared" si="126"/>
        <v>10</v>
      </c>
      <c r="G1398" s="130" t="s">
        <v>1074</v>
      </c>
      <c r="H1398" s="130">
        <f t="shared" si="127"/>
        <v>2</v>
      </c>
      <c r="I1398" s="130" t="s">
        <v>1075</v>
      </c>
      <c r="J1398" s="130">
        <f t="shared" si="128"/>
        <v>1</v>
      </c>
      <c r="K1398" s="130" t="s">
        <v>1083</v>
      </c>
      <c r="L1398" s="130">
        <f t="shared" si="129"/>
        <v>1</v>
      </c>
      <c r="M1398" s="130">
        <v>7</v>
      </c>
      <c r="N1398" s="130">
        <v>108355.09</v>
      </c>
      <c r="O1398" s="3">
        <v>180.48505</v>
      </c>
      <c r="Q1398" s="143">
        <f t="shared" si="130"/>
        <v>176.20751975760416</v>
      </c>
      <c r="R1398" s="143">
        <f t="shared" si="131"/>
        <v>-2.3700191469575138E-2</v>
      </c>
    </row>
    <row r="1399" spans="1:18" x14ac:dyDescent="0.35">
      <c r="A1399" s="8">
        <v>54061.366139626101</v>
      </c>
      <c r="B1399">
        <v>580</v>
      </c>
      <c r="C1399" s="130" t="s">
        <v>1165</v>
      </c>
      <c r="D1399" s="130">
        <v>580</v>
      </c>
      <c r="E1399" s="130" t="s">
        <v>1071</v>
      </c>
      <c r="F1399" s="149">
        <f t="shared" si="126"/>
        <v>10</v>
      </c>
      <c r="G1399" s="130" t="s">
        <v>1074</v>
      </c>
      <c r="H1399" s="130">
        <f t="shared" si="127"/>
        <v>2</v>
      </c>
      <c r="I1399" s="130" t="s">
        <v>1075</v>
      </c>
      <c r="J1399" s="130">
        <f t="shared" si="128"/>
        <v>1</v>
      </c>
      <c r="K1399" s="130" t="s">
        <v>1083</v>
      </c>
      <c r="L1399" s="130">
        <f t="shared" si="129"/>
        <v>1</v>
      </c>
      <c r="M1399" s="130">
        <v>7</v>
      </c>
      <c r="N1399" s="130">
        <v>112077.44</v>
      </c>
      <c r="O1399" s="3">
        <v>186.67433333333335</v>
      </c>
      <c r="Q1399" s="143">
        <f t="shared" si="130"/>
        <v>183.58834787338316</v>
      </c>
      <c r="R1399" s="143">
        <f t="shared" si="131"/>
        <v>-1.6531385996379711E-2</v>
      </c>
    </row>
    <row r="1400" spans="1:18" x14ac:dyDescent="0.35">
      <c r="A1400" s="8">
        <v>63550.072249703</v>
      </c>
      <c r="B1400">
        <v>580</v>
      </c>
      <c r="C1400" s="130" t="s">
        <v>1165</v>
      </c>
      <c r="D1400" s="130">
        <v>580</v>
      </c>
      <c r="E1400" s="130" t="s">
        <v>1071</v>
      </c>
      <c r="F1400" s="149">
        <f t="shared" si="126"/>
        <v>10</v>
      </c>
      <c r="G1400" s="130" t="s">
        <v>1074</v>
      </c>
      <c r="H1400" s="130">
        <f t="shared" si="127"/>
        <v>2</v>
      </c>
      <c r="I1400" s="130" t="s">
        <v>1075</v>
      </c>
      <c r="J1400" s="130">
        <f t="shared" si="128"/>
        <v>1</v>
      </c>
      <c r="K1400" s="130" t="s">
        <v>1083</v>
      </c>
      <c r="L1400" s="130">
        <f t="shared" si="129"/>
        <v>1</v>
      </c>
      <c r="M1400" s="130">
        <v>7</v>
      </c>
      <c r="N1400" s="130">
        <v>116707.48</v>
      </c>
      <c r="O1400" s="3">
        <v>194.35475</v>
      </c>
      <c r="Q1400" s="143">
        <f t="shared" si="130"/>
        <v>191.33113205920591</v>
      </c>
      <c r="R1400" s="143">
        <f t="shared" si="131"/>
        <v>-1.5557211443476882E-2</v>
      </c>
    </row>
    <row r="1401" spans="1:18" x14ac:dyDescent="0.35">
      <c r="A1401" s="8">
        <v>71394.000753582499</v>
      </c>
      <c r="B1401">
        <v>580</v>
      </c>
      <c r="C1401" s="130" t="s">
        <v>1165</v>
      </c>
      <c r="D1401" s="130">
        <v>580</v>
      </c>
      <c r="E1401" s="130" t="s">
        <v>1071</v>
      </c>
      <c r="F1401" s="149">
        <f t="shared" si="126"/>
        <v>10</v>
      </c>
      <c r="G1401" s="130" t="s">
        <v>1074</v>
      </c>
      <c r="H1401" s="130">
        <f t="shared" si="127"/>
        <v>2</v>
      </c>
      <c r="I1401" s="130" t="s">
        <v>1075</v>
      </c>
      <c r="J1401" s="130">
        <f t="shared" si="128"/>
        <v>1</v>
      </c>
      <c r="K1401" s="130" t="s">
        <v>1083</v>
      </c>
      <c r="L1401" s="130">
        <f t="shared" si="129"/>
        <v>1</v>
      </c>
      <c r="M1401" s="130">
        <v>7</v>
      </c>
      <c r="N1401" s="130">
        <v>118262.12</v>
      </c>
      <c r="O1401" s="3">
        <v>196.96946666666665</v>
      </c>
      <c r="Q1401" s="143">
        <f t="shared" si="130"/>
        <v>197.73177771837157</v>
      </c>
      <c r="R1401" s="143">
        <f t="shared" si="131"/>
        <v>3.8701990953500243E-3</v>
      </c>
    </row>
    <row r="1402" spans="1:18" x14ac:dyDescent="0.35">
      <c r="A1402" s="8">
        <v>3495.45982983364</v>
      </c>
      <c r="B1402">
        <v>580</v>
      </c>
      <c r="C1402" s="130" t="s">
        <v>1165</v>
      </c>
      <c r="D1402" s="130">
        <v>580</v>
      </c>
      <c r="E1402" s="130" t="s">
        <v>1071</v>
      </c>
      <c r="F1402" s="149">
        <f t="shared" si="126"/>
        <v>10</v>
      </c>
      <c r="G1402" s="130" t="s">
        <v>1074</v>
      </c>
      <c r="H1402" s="130">
        <f t="shared" si="127"/>
        <v>2</v>
      </c>
      <c r="I1402" s="130" t="s">
        <v>1075</v>
      </c>
      <c r="J1402" s="130">
        <f t="shared" si="128"/>
        <v>1</v>
      </c>
      <c r="K1402" s="130" t="s">
        <v>1084</v>
      </c>
      <c r="L1402" s="130">
        <f t="shared" si="129"/>
        <v>0</v>
      </c>
      <c r="M1402" s="130">
        <v>7</v>
      </c>
      <c r="N1402" s="130">
        <v>92096.59</v>
      </c>
      <c r="O1402" s="3">
        <v>153.40988333333331</v>
      </c>
      <c r="Q1402" s="143">
        <f t="shared" si="130"/>
        <v>138.71656832459252</v>
      </c>
      <c r="R1402" s="143">
        <f t="shared" si="131"/>
        <v>-9.5778151247366217E-2</v>
      </c>
    </row>
    <row r="1403" spans="1:18" x14ac:dyDescent="0.35">
      <c r="A1403" s="8">
        <v>14172.2970393051</v>
      </c>
      <c r="B1403">
        <v>580</v>
      </c>
      <c r="C1403" s="130" t="s">
        <v>1165</v>
      </c>
      <c r="D1403" s="130">
        <v>580</v>
      </c>
      <c r="E1403" s="130" t="s">
        <v>1071</v>
      </c>
      <c r="F1403" s="149">
        <f t="shared" si="126"/>
        <v>10</v>
      </c>
      <c r="G1403" s="130" t="s">
        <v>1074</v>
      </c>
      <c r="H1403" s="130">
        <f t="shared" si="127"/>
        <v>2</v>
      </c>
      <c r="I1403" s="130" t="s">
        <v>1075</v>
      </c>
      <c r="J1403" s="130">
        <f t="shared" si="128"/>
        <v>1</v>
      </c>
      <c r="K1403" s="130" t="s">
        <v>1084</v>
      </c>
      <c r="L1403" s="130">
        <f t="shared" si="129"/>
        <v>0</v>
      </c>
      <c r="M1403" s="130">
        <v>7</v>
      </c>
      <c r="N1403" s="130">
        <v>96494.94</v>
      </c>
      <c r="O1403" s="3">
        <v>160.74668333333332</v>
      </c>
      <c r="Q1403" s="143">
        <f t="shared" si="130"/>
        <v>147.42886748752122</v>
      </c>
      <c r="R1403" s="143">
        <f t="shared" si="131"/>
        <v>-8.284970843345818E-2</v>
      </c>
    </row>
    <row r="1404" spans="1:18" x14ac:dyDescent="0.35">
      <c r="A1404" s="8">
        <v>23954.0527728093</v>
      </c>
      <c r="B1404">
        <v>580</v>
      </c>
      <c r="C1404" s="130" t="s">
        <v>1165</v>
      </c>
      <c r="D1404" s="130">
        <v>580</v>
      </c>
      <c r="E1404" s="130" t="s">
        <v>1071</v>
      </c>
      <c r="F1404" s="149">
        <f t="shared" si="126"/>
        <v>10</v>
      </c>
      <c r="G1404" s="130" t="s">
        <v>1074</v>
      </c>
      <c r="H1404" s="130">
        <f t="shared" si="127"/>
        <v>2</v>
      </c>
      <c r="I1404" s="130" t="s">
        <v>1075</v>
      </c>
      <c r="J1404" s="130">
        <f t="shared" si="128"/>
        <v>1</v>
      </c>
      <c r="K1404" s="130" t="s">
        <v>1084</v>
      </c>
      <c r="L1404" s="130">
        <f t="shared" si="129"/>
        <v>0</v>
      </c>
      <c r="M1404" s="130">
        <v>7</v>
      </c>
      <c r="N1404" s="130">
        <v>99018.92</v>
      </c>
      <c r="O1404" s="3">
        <v>164.94461666666666</v>
      </c>
      <c r="Q1404" s="143">
        <f t="shared" si="130"/>
        <v>155.41078016606062</v>
      </c>
      <c r="R1404" s="143">
        <f t="shared" si="131"/>
        <v>-5.7800228302526402E-2</v>
      </c>
    </row>
    <row r="1405" spans="1:18" x14ac:dyDescent="0.35">
      <c r="A1405" s="8">
        <v>31081.371963744201</v>
      </c>
      <c r="B1405">
        <v>580</v>
      </c>
      <c r="C1405" s="130" t="s">
        <v>1165</v>
      </c>
      <c r="D1405" s="130">
        <v>580</v>
      </c>
      <c r="E1405" s="130" t="s">
        <v>1071</v>
      </c>
      <c r="F1405" s="149">
        <f t="shared" si="126"/>
        <v>10</v>
      </c>
      <c r="G1405" s="130" t="s">
        <v>1074</v>
      </c>
      <c r="H1405" s="130">
        <f t="shared" si="127"/>
        <v>2</v>
      </c>
      <c r="I1405" s="130" t="s">
        <v>1075</v>
      </c>
      <c r="J1405" s="130">
        <f t="shared" si="128"/>
        <v>1</v>
      </c>
      <c r="K1405" s="130" t="s">
        <v>1084</v>
      </c>
      <c r="L1405" s="130">
        <f t="shared" si="129"/>
        <v>0</v>
      </c>
      <c r="M1405" s="130">
        <v>7</v>
      </c>
      <c r="N1405" s="130">
        <v>106133.25</v>
      </c>
      <c r="O1405" s="3">
        <v>176.77368333333334</v>
      </c>
      <c r="Q1405" s="143">
        <f t="shared" si="130"/>
        <v>161.22667262586353</v>
      </c>
      <c r="R1405" s="143">
        <f t="shared" si="131"/>
        <v>-8.7948672077809098E-2</v>
      </c>
    </row>
    <row r="1406" spans="1:18" x14ac:dyDescent="0.35">
      <c r="A1406" s="8">
        <v>45016.2336447989</v>
      </c>
      <c r="B1406">
        <v>580</v>
      </c>
      <c r="C1406" s="130" t="s">
        <v>1165</v>
      </c>
      <c r="D1406" s="130">
        <v>580</v>
      </c>
      <c r="E1406" s="130" t="s">
        <v>1071</v>
      </c>
      <c r="F1406" s="149">
        <f t="shared" si="126"/>
        <v>10</v>
      </c>
      <c r="G1406" s="130" t="s">
        <v>1074</v>
      </c>
      <c r="H1406" s="130">
        <f t="shared" si="127"/>
        <v>2</v>
      </c>
      <c r="I1406" s="130" t="s">
        <v>1075</v>
      </c>
      <c r="J1406" s="130">
        <f t="shared" si="128"/>
        <v>1</v>
      </c>
      <c r="K1406" s="130" t="s">
        <v>1084</v>
      </c>
      <c r="L1406" s="130">
        <f t="shared" si="129"/>
        <v>0</v>
      </c>
      <c r="M1406" s="130">
        <v>7</v>
      </c>
      <c r="N1406" s="130">
        <v>106090.65</v>
      </c>
      <c r="O1406" s="3">
        <v>176.70910000000001</v>
      </c>
      <c r="Q1406" s="143">
        <f t="shared" si="130"/>
        <v>172.59751975760415</v>
      </c>
      <c r="R1406" s="143">
        <f t="shared" si="131"/>
        <v>-2.3267507119870245E-2</v>
      </c>
    </row>
    <row r="1407" spans="1:18" x14ac:dyDescent="0.35">
      <c r="A1407" s="8">
        <v>54061.366139626101</v>
      </c>
      <c r="B1407">
        <v>580</v>
      </c>
      <c r="C1407" s="130" t="s">
        <v>1165</v>
      </c>
      <c r="D1407" s="130">
        <v>580</v>
      </c>
      <c r="E1407" s="130" t="s">
        <v>1071</v>
      </c>
      <c r="F1407" s="149">
        <f t="shared" si="126"/>
        <v>10</v>
      </c>
      <c r="G1407" s="130" t="s">
        <v>1074</v>
      </c>
      <c r="H1407" s="130">
        <f t="shared" si="127"/>
        <v>2</v>
      </c>
      <c r="I1407" s="130" t="s">
        <v>1075</v>
      </c>
      <c r="J1407" s="130">
        <f t="shared" si="128"/>
        <v>1</v>
      </c>
      <c r="K1407" s="130" t="s">
        <v>1084</v>
      </c>
      <c r="L1407" s="130">
        <f t="shared" si="129"/>
        <v>0</v>
      </c>
      <c r="M1407" s="130">
        <v>7</v>
      </c>
      <c r="N1407" s="130">
        <v>108717.35</v>
      </c>
      <c r="O1407" s="3">
        <v>181.07333333333332</v>
      </c>
      <c r="Q1407" s="143">
        <f t="shared" si="130"/>
        <v>179.97834787338314</v>
      </c>
      <c r="R1407" s="143">
        <f t="shared" si="131"/>
        <v>-6.0471933652122001E-3</v>
      </c>
    </row>
    <row r="1408" spans="1:18" x14ac:dyDescent="0.35">
      <c r="A1408" s="8">
        <v>63550.072249703</v>
      </c>
      <c r="B1408">
        <v>580</v>
      </c>
      <c r="C1408" s="130" t="s">
        <v>1165</v>
      </c>
      <c r="D1408" s="130">
        <v>580</v>
      </c>
      <c r="E1408" s="130" t="s">
        <v>1071</v>
      </c>
      <c r="F1408" s="149">
        <f t="shared" si="126"/>
        <v>10</v>
      </c>
      <c r="G1408" s="130" t="s">
        <v>1074</v>
      </c>
      <c r="H1408" s="130">
        <f t="shared" si="127"/>
        <v>2</v>
      </c>
      <c r="I1408" s="130" t="s">
        <v>1075</v>
      </c>
      <c r="J1408" s="130">
        <f t="shared" si="128"/>
        <v>1</v>
      </c>
      <c r="K1408" s="130" t="s">
        <v>1084</v>
      </c>
      <c r="L1408" s="130">
        <f t="shared" si="129"/>
        <v>0</v>
      </c>
      <c r="M1408" s="130">
        <v>7</v>
      </c>
      <c r="N1408" s="130">
        <v>112423.64</v>
      </c>
      <c r="O1408" s="3">
        <v>187.21690000000001</v>
      </c>
      <c r="Q1408" s="143">
        <f t="shared" si="130"/>
        <v>187.7211320592059</v>
      </c>
      <c r="R1408" s="143">
        <f t="shared" si="131"/>
        <v>2.6933041793015811E-3</v>
      </c>
    </row>
    <row r="1409" spans="1:18" x14ac:dyDescent="0.35">
      <c r="A1409" s="8">
        <v>71394.000753582499</v>
      </c>
      <c r="B1409">
        <v>580</v>
      </c>
      <c r="C1409" s="130" t="s">
        <v>1165</v>
      </c>
      <c r="D1409" s="130">
        <v>580</v>
      </c>
      <c r="E1409" s="130" t="s">
        <v>1071</v>
      </c>
      <c r="F1409" s="149">
        <f t="shared" si="126"/>
        <v>10</v>
      </c>
      <c r="G1409" s="130" t="s">
        <v>1074</v>
      </c>
      <c r="H1409" s="130">
        <f t="shared" si="127"/>
        <v>2</v>
      </c>
      <c r="I1409" s="130" t="s">
        <v>1075</v>
      </c>
      <c r="J1409" s="130">
        <f t="shared" si="128"/>
        <v>1</v>
      </c>
      <c r="K1409" s="130" t="s">
        <v>1084</v>
      </c>
      <c r="L1409" s="130">
        <f t="shared" si="129"/>
        <v>0</v>
      </c>
      <c r="M1409" s="130">
        <v>7</v>
      </c>
      <c r="N1409" s="130">
        <v>113309.34</v>
      </c>
      <c r="O1409" s="3">
        <v>188.71523333333334</v>
      </c>
      <c r="Q1409" s="143">
        <f t="shared" si="130"/>
        <v>194.12177771837159</v>
      </c>
      <c r="R1409" s="143">
        <f t="shared" si="131"/>
        <v>2.8649220783827811E-2</v>
      </c>
    </row>
    <row r="1410" spans="1:18" x14ac:dyDescent="0.35">
      <c r="A1410" s="8">
        <v>3495.45982983364</v>
      </c>
      <c r="B1410">
        <v>580</v>
      </c>
      <c r="C1410" s="130" t="s">
        <v>1165</v>
      </c>
      <c r="D1410" s="130">
        <v>580</v>
      </c>
      <c r="E1410" s="130" t="s">
        <v>1071</v>
      </c>
      <c r="F1410" s="149">
        <f t="shared" si="126"/>
        <v>10</v>
      </c>
      <c r="G1410" s="130" t="s">
        <v>1074</v>
      </c>
      <c r="H1410" s="130">
        <f t="shared" si="127"/>
        <v>2</v>
      </c>
      <c r="I1410" s="130" t="s">
        <v>1076</v>
      </c>
      <c r="J1410" s="130">
        <f t="shared" si="128"/>
        <v>2</v>
      </c>
      <c r="K1410" s="130" t="s">
        <v>1083</v>
      </c>
      <c r="L1410" s="130">
        <f t="shared" si="129"/>
        <v>1</v>
      </c>
      <c r="M1410" s="130">
        <v>7</v>
      </c>
      <c r="N1410" s="130">
        <v>89636</v>
      </c>
      <c r="O1410" s="3">
        <v>149.2432</v>
      </c>
      <c r="Q1410" s="143">
        <f t="shared" si="130"/>
        <v>137.54156832459248</v>
      </c>
      <c r="R1410" s="143">
        <f t="shared" si="131"/>
        <v>-7.8406464585371594E-2</v>
      </c>
    </row>
    <row r="1411" spans="1:18" x14ac:dyDescent="0.35">
      <c r="A1411" s="8">
        <v>14172.2970393051</v>
      </c>
      <c r="B1411">
        <v>580</v>
      </c>
      <c r="C1411" s="130" t="s">
        <v>1165</v>
      </c>
      <c r="D1411" s="130">
        <v>580</v>
      </c>
      <c r="E1411" s="130" t="s">
        <v>1071</v>
      </c>
      <c r="F1411" s="149">
        <f t="shared" ref="F1411:F1474" si="132">IF(E1411="LI01",10,23.84)</f>
        <v>10</v>
      </c>
      <c r="G1411" s="130" t="s">
        <v>1074</v>
      </c>
      <c r="H1411" s="130">
        <f t="shared" ref="H1411:H1474" si="133">IF(G1411="ENT01",1,2)</f>
        <v>2</v>
      </c>
      <c r="I1411" s="130" t="s">
        <v>1076</v>
      </c>
      <c r="J1411" s="130">
        <f t="shared" ref="J1411:J1474" si="134">IF(I1411="ENV01",1,2)</f>
        <v>2</v>
      </c>
      <c r="K1411" s="130" t="s">
        <v>1083</v>
      </c>
      <c r="L1411" s="130">
        <f t="shared" ref="L1411:L1474" si="135">IF(K1411="ZVDF01",1,0)</f>
        <v>1</v>
      </c>
      <c r="M1411" s="130">
        <v>7</v>
      </c>
      <c r="N1411" s="130">
        <v>94405.15</v>
      </c>
      <c r="O1411" s="3">
        <v>157.2346</v>
      </c>
      <c r="Q1411" s="143">
        <f t="shared" ref="Q1411:Q1474" si="136">IF(C1411="Splitao",((43.828+A1411*0.000816+F1411*0.605+H1411*-5.235+J1411*-4.785+L1411*3.61+3.146*F1411+9.07+54.73)*B1411+M1411*(494.524+B1411*0.00184))/B1411,(((25.4755+A1411*0.00031+F1411*0.2864+H1411*-0.5815+J1411*-1.7506+L1411*0.77039)+3.25*F1411+9.07+54.73)*B1411+M1411*(498.3118+A1411*0.001326))/B1411)</f>
        <v>146.25386748752123</v>
      </c>
      <c r="R1411" s="143">
        <f t="shared" ref="R1411:R1474" si="137">Q1411/O1411-1</f>
        <v>-6.9836616829112463E-2</v>
      </c>
    </row>
    <row r="1412" spans="1:18" x14ac:dyDescent="0.35">
      <c r="A1412" s="8">
        <v>23954.0527728093</v>
      </c>
      <c r="B1412">
        <v>580</v>
      </c>
      <c r="C1412" s="130" t="s">
        <v>1165</v>
      </c>
      <c r="D1412" s="130">
        <v>580</v>
      </c>
      <c r="E1412" s="130" t="s">
        <v>1071</v>
      </c>
      <c r="F1412" s="149">
        <f t="shared" si="132"/>
        <v>10</v>
      </c>
      <c r="G1412" s="130" t="s">
        <v>1074</v>
      </c>
      <c r="H1412" s="130">
        <f t="shared" si="133"/>
        <v>2</v>
      </c>
      <c r="I1412" s="130" t="s">
        <v>1076</v>
      </c>
      <c r="J1412" s="130">
        <f t="shared" si="134"/>
        <v>2</v>
      </c>
      <c r="K1412" s="130" t="s">
        <v>1083</v>
      </c>
      <c r="L1412" s="130">
        <f t="shared" si="135"/>
        <v>1</v>
      </c>
      <c r="M1412" s="130">
        <v>7</v>
      </c>
      <c r="N1412" s="130">
        <v>97708.79</v>
      </c>
      <c r="O1412" s="3">
        <v>162.71426666666667</v>
      </c>
      <c r="Q1412" s="143">
        <f t="shared" si="136"/>
        <v>154.23578016606066</v>
      </c>
      <c r="R1412" s="143">
        <f t="shared" si="137"/>
        <v>-5.2106595655652455E-2</v>
      </c>
    </row>
    <row r="1413" spans="1:18" x14ac:dyDescent="0.35">
      <c r="A1413" s="8">
        <v>31081.371963744201</v>
      </c>
      <c r="B1413">
        <v>580</v>
      </c>
      <c r="C1413" s="130" t="s">
        <v>1165</v>
      </c>
      <c r="D1413" s="130">
        <v>580</v>
      </c>
      <c r="E1413" s="130" t="s">
        <v>1071</v>
      </c>
      <c r="F1413" s="149">
        <f t="shared" si="132"/>
        <v>10</v>
      </c>
      <c r="G1413" s="130" t="s">
        <v>1074</v>
      </c>
      <c r="H1413" s="130">
        <f t="shared" si="133"/>
        <v>2</v>
      </c>
      <c r="I1413" s="130" t="s">
        <v>1076</v>
      </c>
      <c r="J1413" s="130">
        <f t="shared" si="134"/>
        <v>2</v>
      </c>
      <c r="K1413" s="130" t="s">
        <v>1083</v>
      </c>
      <c r="L1413" s="130">
        <f t="shared" si="135"/>
        <v>1</v>
      </c>
      <c r="M1413" s="130">
        <v>7</v>
      </c>
      <c r="N1413" s="130">
        <v>105987.82</v>
      </c>
      <c r="O1413" s="3">
        <v>176.50138333333334</v>
      </c>
      <c r="Q1413" s="143">
        <f t="shared" si="136"/>
        <v>160.05167262586355</v>
      </c>
      <c r="R1413" s="143">
        <f t="shared" si="137"/>
        <v>-9.3198763640302662E-2</v>
      </c>
    </row>
    <row r="1414" spans="1:18" x14ac:dyDescent="0.35">
      <c r="A1414" s="8">
        <v>45016.2336447989</v>
      </c>
      <c r="B1414">
        <v>580</v>
      </c>
      <c r="C1414" s="130" t="s">
        <v>1165</v>
      </c>
      <c r="D1414" s="130">
        <v>580</v>
      </c>
      <c r="E1414" s="130" t="s">
        <v>1071</v>
      </c>
      <c r="F1414" s="149">
        <f t="shared" si="132"/>
        <v>10</v>
      </c>
      <c r="G1414" s="130" t="s">
        <v>1074</v>
      </c>
      <c r="H1414" s="130">
        <f t="shared" si="133"/>
        <v>2</v>
      </c>
      <c r="I1414" s="130" t="s">
        <v>1076</v>
      </c>
      <c r="J1414" s="130">
        <f t="shared" si="134"/>
        <v>2</v>
      </c>
      <c r="K1414" s="130" t="s">
        <v>1083</v>
      </c>
      <c r="L1414" s="130">
        <f t="shared" si="135"/>
        <v>1</v>
      </c>
      <c r="M1414" s="130">
        <v>7</v>
      </c>
      <c r="N1414" s="130">
        <v>105849.24</v>
      </c>
      <c r="O1414" s="3">
        <v>176.29461666666668</v>
      </c>
      <c r="Q1414" s="143">
        <f t="shared" si="136"/>
        <v>171.42251975760414</v>
      </c>
      <c r="R1414" s="143">
        <f t="shared" si="137"/>
        <v>-2.7636107109694552E-2</v>
      </c>
    </row>
    <row r="1415" spans="1:18" x14ac:dyDescent="0.35">
      <c r="A1415" s="8">
        <v>54061.366139626101</v>
      </c>
      <c r="B1415">
        <v>580</v>
      </c>
      <c r="C1415" s="130" t="s">
        <v>1165</v>
      </c>
      <c r="D1415" s="130">
        <v>580</v>
      </c>
      <c r="E1415" s="130" t="s">
        <v>1071</v>
      </c>
      <c r="F1415" s="149">
        <f t="shared" si="132"/>
        <v>10</v>
      </c>
      <c r="G1415" s="130" t="s">
        <v>1074</v>
      </c>
      <c r="H1415" s="130">
        <f t="shared" si="133"/>
        <v>2</v>
      </c>
      <c r="I1415" s="130" t="s">
        <v>1076</v>
      </c>
      <c r="J1415" s="130">
        <f t="shared" si="134"/>
        <v>2</v>
      </c>
      <c r="K1415" s="130" t="s">
        <v>1083</v>
      </c>
      <c r="L1415" s="130">
        <f t="shared" si="135"/>
        <v>1</v>
      </c>
      <c r="M1415" s="130">
        <v>7</v>
      </c>
      <c r="N1415" s="130">
        <v>109355.73</v>
      </c>
      <c r="O1415" s="3">
        <v>182.08441666666667</v>
      </c>
      <c r="Q1415" s="143">
        <f t="shared" si="136"/>
        <v>178.80334787338313</v>
      </c>
      <c r="R1415" s="143">
        <f t="shared" si="137"/>
        <v>-1.8019492570251261E-2</v>
      </c>
    </row>
    <row r="1416" spans="1:18" x14ac:dyDescent="0.35">
      <c r="A1416" s="8">
        <v>63550.072249703</v>
      </c>
      <c r="B1416">
        <v>580</v>
      </c>
      <c r="C1416" s="130" t="s">
        <v>1165</v>
      </c>
      <c r="D1416" s="130">
        <v>580</v>
      </c>
      <c r="E1416" s="130" t="s">
        <v>1071</v>
      </c>
      <c r="F1416" s="149">
        <f t="shared" si="132"/>
        <v>10</v>
      </c>
      <c r="G1416" s="130" t="s">
        <v>1074</v>
      </c>
      <c r="H1416" s="130">
        <f t="shared" si="133"/>
        <v>2</v>
      </c>
      <c r="I1416" s="130" t="s">
        <v>1076</v>
      </c>
      <c r="J1416" s="130">
        <f t="shared" si="134"/>
        <v>2</v>
      </c>
      <c r="K1416" s="130" t="s">
        <v>1083</v>
      </c>
      <c r="L1416" s="130">
        <f t="shared" si="135"/>
        <v>1</v>
      </c>
      <c r="M1416" s="130">
        <v>7</v>
      </c>
      <c r="N1416" s="130">
        <v>113739.26</v>
      </c>
      <c r="O1416" s="3">
        <v>189.24803333333335</v>
      </c>
      <c r="Q1416" s="143">
        <f t="shared" si="136"/>
        <v>186.54613205920589</v>
      </c>
      <c r="R1416" s="143">
        <f t="shared" si="137"/>
        <v>-1.4277037528672487E-2</v>
      </c>
    </row>
    <row r="1417" spans="1:18" x14ac:dyDescent="0.35">
      <c r="A1417" s="8">
        <v>71394.000753582499</v>
      </c>
      <c r="B1417">
        <v>580</v>
      </c>
      <c r="C1417" s="130" t="s">
        <v>1165</v>
      </c>
      <c r="D1417" s="130">
        <v>580</v>
      </c>
      <c r="E1417" s="130" t="s">
        <v>1071</v>
      </c>
      <c r="F1417" s="149">
        <f t="shared" si="132"/>
        <v>10</v>
      </c>
      <c r="G1417" s="130" t="s">
        <v>1074</v>
      </c>
      <c r="H1417" s="130">
        <f t="shared" si="133"/>
        <v>2</v>
      </c>
      <c r="I1417" s="130" t="s">
        <v>1076</v>
      </c>
      <c r="J1417" s="130">
        <f t="shared" si="134"/>
        <v>2</v>
      </c>
      <c r="K1417" s="130" t="s">
        <v>1083</v>
      </c>
      <c r="L1417" s="130">
        <f t="shared" si="135"/>
        <v>1</v>
      </c>
      <c r="M1417" s="130">
        <v>7</v>
      </c>
      <c r="N1417" s="130">
        <v>115544.52</v>
      </c>
      <c r="O1417" s="3">
        <v>192.31341666666668</v>
      </c>
      <c r="Q1417" s="143">
        <f t="shared" si="136"/>
        <v>192.94677771837158</v>
      </c>
      <c r="R1417" s="143">
        <f t="shared" si="137"/>
        <v>3.293379435937549E-3</v>
      </c>
    </row>
    <row r="1418" spans="1:18" x14ac:dyDescent="0.35">
      <c r="A1418" s="8">
        <v>3495.45982983364</v>
      </c>
      <c r="B1418">
        <v>580</v>
      </c>
      <c r="C1418" s="130" t="s">
        <v>1165</v>
      </c>
      <c r="D1418" s="130">
        <v>580</v>
      </c>
      <c r="E1418" s="130" t="s">
        <v>1071</v>
      </c>
      <c r="F1418" s="149">
        <f t="shared" si="132"/>
        <v>10</v>
      </c>
      <c r="G1418" s="130" t="s">
        <v>1074</v>
      </c>
      <c r="H1418" s="130">
        <f t="shared" si="133"/>
        <v>2</v>
      </c>
      <c r="I1418" s="130" t="s">
        <v>1076</v>
      </c>
      <c r="J1418" s="130">
        <f t="shared" si="134"/>
        <v>2</v>
      </c>
      <c r="K1418" s="130" t="s">
        <v>1084</v>
      </c>
      <c r="L1418" s="130">
        <f t="shared" si="135"/>
        <v>0</v>
      </c>
      <c r="M1418" s="130">
        <v>7</v>
      </c>
      <c r="N1418" s="130">
        <v>90492.26</v>
      </c>
      <c r="O1418" s="3">
        <v>150.69161666666668</v>
      </c>
      <c r="Q1418" s="143">
        <f t="shared" si="136"/>
        <v>133.93156832459252</v>
      </c>
      <c r="R1418" s="143">
        <f t="shared" si="137"/>
        <v>-0.11122084103157359</v>
      </c>
    </row>
    <row r="1419" spans="1:18" x14ac:dyDescent="0.35">
      <c r="A1419" s="8">
        <v>14172.2970393051</v>
      </c>
      <c r="B1419">
        <v>580</v>
      </c>
      <c r="C1419" s="130" t="s">
        <v>1165</v>
      </c>
      <c r="D1419" s="130">
        <v>580</v>
      </c>
      <c r="E1419" s="130" t="s">
        <v>1071</v>
      </c>
      <c r="F1419" s="149">
        <f t="shared" si="132"/>
        <v>10</v>
      </c>
      <c r="G1419" s="130" t="s">
        <v>1074</v>
      </c>
      <c r="H1419" s="130">
        <f t="shared" si="133"/>
        <v>2</v>
      </c>
      <c r="I1419" s="130" t="s">
        <v>1076</v>
      </c>
      <c r="J1419" s="130">
        <f t="shared" si="134"/>
        <v>2</v>
      </c>
      <c r="K1419" s="130" t="s">
        <v>1084</v>
      </c>
      <c r="L1419" s="130">
        <f t="shared" si="135"/>
        <v>0</v>
      </c>
      <c r="M1419" s="130">
        <v>7</v>
      </c>
      <c r="N1419" s="130">
        <v>94925.6</v>
      </c>
      <c r="O1419" s="3">
        <v>158.14068333333333</v>
      </c>
      <c r="Q1419" s="143">
        <f t="shared" si="136"/>
        <v>142.64386748752122</v>
      </c>
      <c r="R1419" s="143">
        <f t="shared" si="137"/>
        <v>-9.7993859133310379E-2</v>
      </c>
    </row>
    <row r="1420" spans="1:18" x14ac:dyDescent="0.35">
      <c r="A1420" s="8">
        <v>23954.0527728093</v>
      </c>
      <c r="B1420">
        <v>580</v>
      </c>
      <c r="C1420" s="130" t="s">
        <v>1165</v>
      </c>
      <c r="D1420" s="130">
        <v>580</v>
      </c>
      <c r="E1420" s="130" t="s">
        <v>1071</v>
      </c>
      <c r="F1420" s="149">
        <f t="shared" si="132"/>
        <v>10</v>
      </c>
      <c r="G1420" s="130" t="s">
        <v>1074</v>
      </c>
      <c r="H1420" s="130">
        <f t="shared" si="133"/>
        <v>2</v>
      </c>
      <c r="I1420" s="130" t="s">
        <v>1076</v>
      </c>
      <c r="J1420" s="130">
        <f t="shared" si="134"/>
        <v>2</v>
      </c>
      <c r="K1420" s="130" t="s">
        <v>1084</v>
      </c>
      <c r="L1420" s="130">
        <f t="shared" si="135"/>
        <v>0</v>
      </c>
      <c r="M1420" s="130">
        <v>7</v>
      </c>
      <c r="N1420" s="130">
        <v>97129.24</v>
      </c>
      <c r="O1420" s="3">
        <v>161.79804999999999</v>
      </c>
      <c r="Q1420" s="143">
        <f t="shared" si="136"/>
        <v>150.62578016606065</v>
      </c>
      <c r="R1420" s="143">
        <f t="shared" si="137"/>
        <v>-6.9050707557596236E-2</v>
      </c>
    </row>
    <row r="1421" spans="1:18" x14ac:dyDescent="0.35">
      <c r="A1421" s="8">
        <v>31081.371963744201</v>
      </c>
      <c r="B1421">
        <v>580</v>
      </c>
      <c r="C1421" s="130" t="s">
        <v>1165</v>
      </c>
      <c r="D1421" s="130">
        <v>580</v>
      </c>
      <c r="E1421" s="130" t="s">
        <v>1071</v>
      </c>
      <c r="F1421" s="149">
        <f t="shared" si="132"/>
        <v>10</v>
      </c>
      <c r="G1421" s="130" t="s">
        <v>1074</v>
      </c>
      <c r="H1421" s="130">
        <f t="shared" si="133"/>
        <v>2</v>
      </c>
      <c r="I1421" s="130" t="s">
        <v>1076</v>
      </c>
      <c r="J1421" s="130">
        <f t="shared" si="134"/>
        <v>2</v>
      </c>
      <c r="K1421" s="130" t="s">
        <v>1084</v>
      </c>
      <c r="L1421" s="130">
        <f t="shared" si="135"/>
        <v>0</v>
      </c>
      <c r="M1421" s="130">
        <v>7</v>
      </c>
      <c r="N1421" s="130">
        <v>103747.31</v>
      </c>
      <c r="O1421" s="3">
        <v>172.77341666666666</v>
      </c>
      <c r="Q1421" s="143">
        <f t="shared" si="136"/>
        <v>156.44167262586353</v>
      </c>
      <c r="R1421" s="143">
        <f t="shared" si="137"/>
        <v>-9.452694954983798E-2</v>
      </c>
    </row>
    <row r="1422" spans="1:18" x14ac:dyDescent="0.35">
      <c r="A1422" s="8">
        <v>45016.2336447989</v>
      </c>
      <c r="B1422">
        <v>580</v>
      </c>
      <c r="C1422" s="130" t="s">
        <v>1165</v>
      </c>
      <c r="D1422" s="130">
        <v>580</v>
      </c>
      <c r="E1422" s="130" t="s">
        <v>1071</v>
      </c>
      <c r="F1422" s="149">
        <f t="shared" si="132"/>
        <v>10</v>
      </c>
      <c r="G1422" s="130" t="s">
        <v>1074</v>
      </c>
      <c r="H1422" s="130">
        <f t="shared" si="133"/>
        <v>2</v>
      </c>
      <c r="I1422" s="130" t="s">
        <v>1076</v>
      </c>
      <c r="J1422" s="130">
        <f t="shared" si="134"/>
        <v>2</v>
      </c>
      <c r="K1422" s="130" t="s">
        <v>1084</v>
      </c>
      <c r="L1422" s="130">
        <f t="shared" si="135"/>
        <v>0</v>
      </c>
      <c r="M1422" s="130">
        <v>7</v>
      </c>
      <c r="N1422" s="130">
        <v>103903.39</v>
      </c>
      <c r="O1422" s="3">
        <v>173.08636666666669</v>
      </c>
      <c r="Q1422" s="143">
        <f t="shared" si="136"/>
        <v>167.81251975760415</v>
      </c>
      <c r="R1422" s="143">
        <f t="shared" si="137"/>
        <v>-3.0469452970949606E-2</v>
      </c>
    </row>
    <row r="1423" spans="1:18" x14ac:dyDescent="0.35">
      <c r="A1423" s="8">
        <v>54061.366139626101</v>
      </c>
      <c r="B1423">
        <v>580</v>
      </c>
      <c r="C1423" s="130" t="s">
        <v>1165</v>
      </c>
      <c r="D1423" s="130">
        <v>580</v>
      </c>
      <c r="E1423" s="130" t="s">
        <v>1071</v>
      </c>
      <c r="F1423" s="149">
        <f t="shared" si="132"/>
        <v>10</v>
      </c>
      <c r="G1423" s="130" t="s">
        <v>1074</v>
      </c>
      <c r="H1423" s="130">
        <f t="shared" si="133"/>
        <v>2</v>
      </c>
      <c r="I1423" s="130" t="s">
        <v>1076</v>
      </c>
      <c r="J1423" s="130">
        <f t="shared" si="134"/>
        <v>2</v>
      </c>
      <c r="K1423" s="130" t="s">
        <v>1084</v>
      </c>
      <c r="L1423" s="130">
        <f t="shared" si="135"/>
        <v>0</v>
      </c>
      <c r="M1423" s="130">
        <v>7</v>
      </c>
      <c r="N1423" s="130">
        <v>106336.71</v>
      </c>
      <c r="O1423" s="3">
        <v>177.05496666666667</v>
      </c>
      <c r="Q1423" s="143">
        <f t="shared" si="136"/>
        <v>175.19334787338315</v>
      </c>
      <c r="R1423" s="143">
        <f t="shared" si="137"/>
        <v>-1.0514355108650064E-2</v>
      </c>
    </row>
    <row r="1424" spans="1:18" x14ac:dyDescent="0.35">
      <c r="A1424" s="8">
        <v>63550.072249703</v>
      </c>
      <c r="B1424">
        <v>580</v>
      </c>
      <c r="C1424" s="130" t="s">
        <v>1165</v>
      </c>
      <c r="D1424" s="130">
        <v>580</v>
      </c>
      <c r="E1424" s="130" t="s">
        <v>1071</v>
      </c>
      <c r="F1424" s="149">
        <f t="shared" si="132"/>
        <v>10</v>
      </c>
      <c r="G1424" s="130" t="s">
        <v>1074</v>
      </c>
      <c r="H1424" s="130">
        <f t="shared" si="133"/>
        <v>2</v>
      </c>
      <c r="I1424" s="130" t="s">
        <v>1076</v>
      </c>
      <c r="J1424" s="130">
        <f t="shared" si="134"/>
        <v>2</v>
      </c>
      <c r="K1424" s="130" t="s">
        <v>1084</v>
      </c>
      <c r="L1424" s="130">
        <f t="shared" si="135"/>
        <v>0</v>
      </c>
      <c r="M1424" s="130">
        <v>7</v>
      </c>
      <c r="N1424" s="130">
        <v>109918.36</v>
      </c>
      <c r="O1424" s="3">
        <v>182.89449999999999</v>
      </c>
      <c r="Q1424" s="143">
        <f t="shared" si="136"/>
        <v>182.9361320592059</v>
      </c>
      <c r="R1424" s="143">
        <f t="shared" si="137"/>
        <v>2.2762881992566264E-4</v>
      </c>
    </row>
    <row r="1425" spans="1:18" x14ac:dyDescent="0.35">
      <c r="A1425" s="8">
        <v>71394.000753582499</v>
      </c>
      <c r="B1425">
        <v>580</v>
      </c>
      <c r="C1425" s="130" t="s">
        <v>1165</v>
      </c>
      <c r="D1425" s="130">
        <v>580</v>
      </c>
      <c r="E1425" s="130" t="s">
        <v>1071</v>
      </c>
      <c r="F1425" s="149">
        <f t="shared" si="132"/>
        <v>10</v>
      </c>
      <c r="G1425" s="130" t="s">
        <v>1074</v>
      </c>
      <c r="H1425" s="130">
        <f t="shared" si="133"/>
        <v>2</v>
      </c>
      <c r="I1425" s="130" t="s">
        <v>1076</v>
      </c>
      <c r="J1425" s="130">
        <f t="shared" si="134"/>
        <v>2</v>
      </c>
      <c r="K1425" s="130" t="s">
        <v>1084</v>
      </c>
      <c r="L1425" s="130">
        <f t="shared" si="135"/>
        <v>0</v>
      </c>
      <c r="M1425" s="130">
        <v>7</v>
      </c>
      <c r="N1425" s="130">
        <v>111003.86</v>
      </c>
      <c r="O1425" s="3">
        <v>184.77208333333334</v>
      </c>
      <c r="Q1425" s="143">
        <f t="shared" si="136"/>
        <v>189.33677771837159</v>
      </c>
      <c r="R1425" s="143">
        <f t="shared" si="137"/>
        <v>2.4704459151458691E-2</v>
      </c>
    </row>
    <row r="1426" spans="1:18" x14ac:dyDescent="0.35">
      <c r="A1426" s="8">
        <v>3495.45982983364</v>
      </c>
      <c r="B1426">
        <v>580</v>
      </c>
      <c r="C1426" s="130" t="s">
        <v>1165</v>
      </c>
      <c r="D1426" s="130">
        <v>580</v>
      </c>
      <c r="E1426" s="130" t="s">
        <v>1071</v>
      </c>
      <c r="F1426" s="149">
        <f t="shared" si="132"/>
        <v>10</v>
      </c>
      <c r="G1426" s="130" t="s">
        <v>1074</v>
      </c>
      <c r="H1426" s="130">
        <f t="shared" si="133"/>
        <v>2</v>
      </c>
      <c r="I1426" s="130" t="s">
        <v>1076</v>
      </c>
      <c r="J1426" s="130">
        <f t="shared" si="134"/>
        <v>2</v>
      </c>
      <c r="K1426" s="130" t="s">
        <v>1083</v>
      </c>
      <c r="L1426" s="130">
        <f t="shared" si="135"/>
        <v>1</v>
      </c>
      <c r="M1426" s="130">
        <v>7</v>
      </c>
      <c r="N1426" s="130">
        <v>89807.55</v>
      </c>
      <c r="O1426" s="3">
        <v>149.49546666666666</v>
      </c>
      <c r="Q1426" s="143">
        <f t="shared" si="136"/>
        <v>137.54156832459248</v>
      </c>
      <c r="R1426" s="143">
        <f t="shared" si="137"/>
        <v>-7.9961610934517813E-2</v>
      </c>
    </row>
    <row r="1427" spans="1:18" x14ac:dyDescent="0.35">
      <c r="A1427" s="8">
        <v>14172.2970393051</v>
      </c>
      <c r="B1427">
        <v>580</v>
      </c>
      <c r="C1427" s="130" t="s">
        <v>1165</v>
      </c>
      <c r="D1427" s="130">
        <v>580</v>
      </c>
      <c r="E1427" s="130" t="s">
        <v>1071</v>
      </c>
      <c r="F1427" s="149">
        <f t="shared" si="132"/>
        <v>10</v>
      </c>
      <c r="G1427" s="130" t="s">
        <v>1074</v>
      </c>
      <c r="H1427" s="130">
        <f t="shared" si="133"/>
        <v>2</v>
      </c>
      <c r="I1427" s="130" t="s">
        <v>1076</v>
      </c>
      <c r="J1427" s="130">
        <f t="shared" si="134"/>
        <v>2</v>
      </c>
      <c r="K1427" s="130" t="s">
        <v>1083</v>
      </c>
      <c r="L1427" s="130">
        <f t="shared" si="135"/>
        <v>1</v>
      </c>
      <c r="M1427" s="130">
        <v>7</v>
      </c>
      <c r="N1427" s="130">
        <v>94581.03</v>
      </c>
      <c r="O1427" s="3">
        <v>157.48188333333334</v>
      </c>
      <c r="Q1427" s="143">
        <f t="shared" si="136"/>
        <v>146.25386748752123</v>
      </c>
      <c r="R1427" s="143">
        <f t="shared" si="137"/>
        <v>-7.1297190560303259E-2</v>
      </c>
    </row>
    <row r="1428" spans="1:18" x14ac:dyDescent="0.35">
      <c r="A1428" s="8">
        <v>23954.0527728093</v>
      </c>
      <c r="B1428">
        <v>580</v>
      </c>
      <c r="C1428" s="130" t="s">
        <v>1165</v>
      </c>
      <c r="D1428" s="130">
        <v>580</v>
      </c>
      <c r="E1428" s="130" t="s">
        <v>1071</v>
      </c>
      <c r="F1428" s="149">
        <f t="shared" si="132"/>
        <v>10</v>
      </c>
      <c r="G1428" s="130" t="s">
        <v>1074</v>
      </c>
      <c r="H1428" s="130">
        <f t="shared" si="133"/>
        <v>2</v>
      </c>
      <c r="I1428" s="130" t="s">
        <v>1076</v>
      </c>
      <c r="J1428" s="130">
        <f t="shared" si="134"/>
        <v>2</v>
      </c>
      <c r="K1428" s="130" t="s">
        <v>1083</v>
      </c>
      <c r="L1428" s="130">
        <f t="shared" si="135"/>
        <v>1</v>
      </c>
      <c r="M1428" s="130">
        <v>7</v>
      </c>
      <c r="N1428" s="130">
        <v>97942.93</v>
      </c>
      <c r="O1428" s="3">
        <v>163.04363333333333</v>
      </c>
      <c r="Q1428" s="143">
        <f t="shared" si="136"/>
        <v>154.23578016606066</v>
      </c>
      <c r="R1428" s="143">
        <f t="shared" si="137"/>
        <v>-5.4021448045539544E-2</v>
      </c>
    </row>
    <row r="1429" spans="1:18" x14ac:dyDescent="0.35">
      <c r="A1429" s="8">
        <v>31081.371963744201</v>
      </c>
      <c r="B1429">
        <v>580</v>
      </c>
      <c r="C1429" s="130" t="s">
        <v>1165</v>
      </c>
      <c r="D1429" s="130">
        <v>580</v>
      </c>
      <c r="E1429" s="130" t="s">
        <v>1071</v>
      </c>
      <c r="F1429" s="149">
        <f t="shared" si="132"/>
        <v>10</v>
      </c>
      <c r="G1429" s="130" t="s">
        <v>1074</v>
      </c>
      <c r="H1429" s="130">
        <f t="shared" si="133"/>
        <v>2</v>
      </c>
      <c r="I1429" s="130" t="s">
        <v>1076</v>
      </c>
      <c r="J1429" s="130">
        <f t="shared" si="134"/>
        <v>2</v>
      </c>
      <c r="K1429" s="130" t="s">
        <v>1083</v>
      </c>
      <c r="L1429" s="130">
        <f t="shared" si="135"/>
        <v>1</v>
      </c>
      <c r="M1429" s="130">
        <v>7</v>
      </c>
      <c r="N1429" s="130">
        <v>106092.16</v>
      </c>
      <c r="O1429" s="3">
        <v>176.6301</v>
      </c>
      <c r="Q1429" s="143">
        <f t="shared" si="136"/>
        <v>160.05167262586355</v>
      </c>
      <c r="R1429" s="143">
        <f t="shared" si="137"/>
        <v>-9.3859582110503603E-2</v>
      </c>
    </row>
    <row r="1430" spans="1:18" x14ac:dyDescent="0.35">
      <c r="A1430" s="8">
        <v>45016.2336447989</v>
      </c>
      <c r="B1430">
        <v>580</v>
      </c>
      <c r="C1430" s="130" t="s">
        <v>1165</v>
      </c>
      <c r="D1430" s="130">
        <v>580</v>
      </c>
      <c r="E1430" s="130" t="s">
        <v>1071</v>
      </c>
      <c r="F1430" s="149">
        <f t="shared" si="132"/>
        <v>10</v>
      </c>
      <c r="G1430" s="130" t="s">
        <v>1074</v>
      </c>
      <c r="H1430" s="130">
        <f t="shared" si="133"/>
        <v>2</v>
      </c>
      <c r="I1430" s="130" t="s">
        <v>1076</v>
      </c>
      <c r="J1430" s="130">
        <f t="shared" si="134"/>
        <v>2</v>
      </c>
      <c r="K1430" s="130" t="s">
        <v>1083</v>
      </c>
      <c r="L1430" s="130">
        <f t="shared" si="135"/>
        <v>1</v>
      </c>
      <c r="M1430" s="130">
        <v>7</v>
      </c>
      <c r="N1430" s="130">
        <v>105991.67999999999</v>
      </c>
      <c r="O1430" s="3">
        <v>176.48216666666667</v>
      </c>
      <c r="Q1430" s="143">
        <f t="shared" si="136"/>
        <v>171.42251975760414</v>
      </c>
      <c r="R1430" s="143">
        <f t="shared" si="137"/>
        <v>-2.8669451450123118E-2</v>
      </c>
    </row>
    <row r="1431" spans="1:18" x14ac:dyDescent="0.35">
      <c r="A1431" s="8">
        <v>54061.366139626101</v>
      </c>
      <c r="B1431">
        <v>580</v>
      </c>
      <c r="C1431" s="130" t="s">
        <v>1165</v>
      </c>
      <c r="D1431" s="130">
        <v>580</v>
      </c>
      <c r="E1431" s="130" t="s">
        <v>1071</v>
      </c>
      <c r="F1431" s="149">
        <f t="shared" si="132"/>
        <v>10</v>
      </c>
      <c r="G1431" s="130" t="s">
        <v>1074</v>
      </c>
      <c r="H1431" s="130">
        <f t="shared" si="133"/>
        <v>2</v>
      </c>
      <c r="I1431" s="130" t="s">
        <v>1076</v>
      </c>
      <c r="J1431" s="130">
        <f t="shared" si="134"/>
        <v>2</v>
      </c>
      <c r="K1431" s="130" t="s">
        <v>1083</v>
      </c>
      <c r="L1431" s="130">
        <f t="shared" si="135"/>
        <v>1</v>
      </c>
      <c r="M1431" s="130">
        <v>7</v>
      </c>
      <c r="N1431" s="130">
        <v>109671.18</v>
      </c>
      <c r="O1431" s="3">
        <v>182.51821666666666</v>
      </c>
      <c r="Q1431" s="143">
        <f t="shared" si="136"/>
        <v>178.80334787338313</v>
      </c>
      <c r="R1431" s="143">
        <f t="shared" si="137"/>
        <v>-2.0353413818786081E-2</v>
      </c>
    </row>
    <row r="1432" spans="1:18" x14ac:dyDescent="0.35">
      <c r="A1432" s="8">
        <v>63550.072249703</v>
      </c>
      <c r="B1432">
        <v>580</v>
      </c>
      <c r="C1432" s="130" t="s">
        <v>1165</v>
      </c>
      <c r="D1432" s="130">
        <v>580</v>
      </c>
      <c r="E1432" s="130" t="s">
        <v>1071</v>
      </c>
      <c r="F1432" s="149">
        <f t="shared" si="132"/>
        <v>10</v>
      </c>
      <c r="G1432" s="130" t="s">
        <v>1074</v>
      </c>
      <c r="H1432" s="130">
        <f t="shared" si="133"/>
        <v>2</v>
      </c>
      <c r="I1432" s="130" t="s">
        <v>1076</v>
      </c>
      <c r="J1432" s="130">
        <f t="shared" si="134"/>
        <v>2</v>
      </c>
      <c r="K1432" s="130" t="s">
        <v>1083</v>
      </c>
      <c r="L1432" s="130">
        <f t="shared" si="135"/>
        <v>1</v>
      </c>
      <c r="M1432" s="130">
        <v>7</v>
      </c>
      <c r="N1432" s="130">
        <v>114305.64</v>
      </c>
      <c r="O1432" s="3">
        <v>190.07615000000001</v>
      </c>
      <c r="Q1432" s="143">
        <f t="shared" si="136"/>
        <v>186.54613205920589</v>
      </c>
      <c r="R1432" s="143">
        <f t="shared" si="137"/>
        <v>-1.8571598492468033E-2</v>
      </c>
    </row>
    <row r="1433" spans="1:18" x14ac:dyDescent="0.35">
      <c r="A1433" s="8">
        <v>71394.000753582499</v>
      </c>
      <c r="B1433">
        <v>580</v>
      </c>
      <c r="C1433" s="130" t="s">
        <v>1165</v>
      </c>
      <c r="D1433" s="130">
        <v>580</v>
      </c>
      <c r="E1433" s="130" t="s">
        <v>1071</v>
      </c>
      <c r="F1433" s="149">
        <f t="shared" si="132"/>
        <v>10</v>
      </c>
      <c r="G1433" s="130" t="s">
        <v>1074</v>
      </c>
      <c r="H1433" s="130">
        <f t="shared" si="133"/>
        <v>2</v>
      </c>
      <c r="I1433" s="130" t="s">
        <v>1076</v>
      </c>
      <c r="J1433" s="130">
        <f t="shared" si="134"/>
        <v>2</v>
      </c>
      <c r="K1433" s="130" t="s">
        <v>1083</v>
      </c>
      <c r="L1433" s="130">
        <f t="shared" si="135"/>
        <v>1</v>
      </c>
      <c r="M1433" s="130">
        <v>7</v>
      </c>
      <c r="N1433" s="130">
        <v>115279.12</v>
      </c>
      <c r="O1433" s="3">
        <v>191.87860000000001</v>
      </c>
      <c r="Q1433" s="143">
        <f t="shared" si="136"/>
        <v>192.94677771837158</v>
      </c>
      <c r="R1433" s="143">
        <f t="shared" si="137"/>
        <v>5.5669455497986409E-3</v>
      </c>
    </row>
    <row r="1434" spans="1:18" x14ac:dyDescent="0.35">
      <c r="A1434" s="8">
        <v>3495.45982983364</v>
      </c>
      <c r="B1434">
        <v>580</v>
      </c>
      <c r="C1434" s="130" t="s">
        <v>1165</v>
      </c>
      <c r="D1434" s="130">
        <v>580</v>
      </c>
      <c r="E1434" s="130" t="s">
        <v>1071</v>
      </c>
      <c r="F1434" s="149">
        <f t="shared" si="132"/>
        <v>10</v>
      </c>
      <c r="G1434" s="130" t="s">
        <v>1074</v>
      </c>
      <c r="H1434" s="130">
        <f t="shared" si="133"/>
        <v>2</v>
      </c>
      <c r="I1434" s="130" t="s">
        <v>1076</v>
      </c>
      <c r="J1434" s="130">
        <f t="shared" si="134"/>
        <v>2</v>
      </c>
      <c r="K1434" s="130" t="s">
        <v>1084</v>
      </c>
      <c r="L1434" s="130">
        <f t="shared" si="135"/>
        <v>0</v>
      </c>
      <c r="M1434" s="130">
        <v>7</v>
      </c>
      <c r="N1434" s="130">
        <v>90717.33</v>
      </c>
      <c r="O1434" s="3">
        <v>151.01833333333335</v>
      </c>
      <c r="Q1434" s="143">
        <f t="shared" si="136"/>
        <v>133.93156832459252</v>
      </c>
      <c r="R1434" s="143">
        <f t="shared" si="137"/>
        <v>-0.11314364707645319</v>
      </c>
    </row>
    <row r="1435" spans="1:18" x14ac:dyDescent="0.35">
      <c r="A1435" s="8">
        <v>14172.2970393051</v>
      </c>
      <c r="B1435">
        <v>580</v>
      </c>
      <c r="C1435" s="130" t="s">
        <v>1165</v>
      </c>
      <c r="D1435" s="130">
        <v>580</v>
      </c>
      <c r="E1435" s="130" t="s">
        <v>1071</v>
      </c>
      <c r="F1435" s="149">
        <f t="shared" si="132"/>
        <v>10</v>
      </c>
      <c r="G1435" s="130" t="s">
        <v>1074</v>
      </c>
      <c r="H1435" s="130">
        <f t="shared" si="133"/>
        <v>2</v>
      </c>
      <c r="I1435" s="130" t="s">
        <v>1076</v>
      </c>
      <c r="J1435" s="130">
        <f t="shared" si="134"/>
        <v>2</v>
      </c>
      <c r="K1435" s="130" t="s">
        <v>1084</v>
      </c>
      <c r="L1435" s="130">
        <f t="shared" si="135"/>
        <v>0</v>
      </c>
      <c r="M1435" s="130">
        <v>7</v>
      </c>
      <c r="N1435" s="130">
        <v>95046.87</v>
      </c>
      <c r="O1435" s="3">
        <v>158.29301666666666</v>
      </c>
      <c r="Q1435" s="143">
        <f t="shared" si="136"/>
        <v>142.64386748752122</v>
      </c>
      <c r="R1435" s="143">
        <f t="shared" si="137"/>
        <v>-9.8861905020733887E-2</v>
      </c>
    </row>
    <row r="1436" spans="1:18" x14ac:dyDescent="0.35">
      <c r="A1436" s="8">
        <v>23954.0527728093</v>
      </c>
      <c r="B1436">
        <v>580</v>
      </c>
      <c r="C1436" s="130" t="s">
        <v>1165</v>
      </c>
      <c r="D1436" s="130">
        <v>580</v>
      </c>
      <c r="E1436" s="130" t="s">
        <v>1071</v>
      </c>
      <c r="F1436" s="149">
        <f t="shared" si="132"/>
        <v>10</v>
      </c>
      <c r="G1436" s="130" t="s">
        <v>1074</v>
      </c>
      <c r="H1436" s="130">
        <f t="shared" si="133"/>
        <v>2</v>
      </c>
      <c r="I1436" s="130" t="s">
        <v>1076</v>
      </c>
      <c r="J1436" s="130">
        <f t="shared" si="134"/>
        <v>2</v>
      </c>
      <c r="K1436" s="130" t="s">
        <v>1084</v>
      </c>
      <c r="L1436" s="130">
        <f t="shared" si="135"/>
        <v>0</v>
      </c>
      <c r="M1436" s="130">
        <v>7</v>
      </c>
      <c r="N1436" s="130">
        <v>97331.78</v>
      </c>
      <c r="O1436" s="3">
        <v>162.07495</v>
      </c>
      <c r="Q1436" s="143">
        <f t="shared" si="136"/>
        <v>150.62578016606065</v>
      </c>
      <c r="R1436" s="143">
        <f t="shared" si="137"/>
        <v>-7.0641205404902818E-2</v>
      </c>
    </row>
    <row r="1437" spans="1:18" x14ac:dyDescent="0.35">
      <c r="A1437" s="8">
        <v>31081.371963744201</v>
      </c>
      <c r="B1437">
        <v>580</v>
      </c>
      <c r="C1437" s="130" t="s">
        <v>1165</v>
      </c>
      <c r="D1437" s="130">
        <v>580</v>
      </c>
      <c r="E1437" s="130" t="s">
        <v>1071</v>
      </c>
      <c r="F1437" s="149">
        <f t="shared" si="132"/>
        <v>10</v>
      </c>
      <c r="G1437" s="130" t="s">
        <v>1074</v>
      </c>
      <c r="H1437" s="130">
        <f t="shared" si="133"/>
        <v>2</v>
      </c>
      <c r="I1437" s="130" t="s">
        <v>1076</v>
      </c>
      <c r="J1437" s="130">
        <f t="shared" si="134"/>
        <v>2</v>
      </c>
      <c r="K1437" s="130" t="s">
        <v>1084</v>
      </c>
      <c r="L1437" s="130">
        <f t="shared" si="135"/>
        <v>0</v>
      </c>
      <c r="M1437" s="130">
        <v>7</v>
      </c>
      <c r="N1437" s="130">
        <v>103796.77</v>
      </c>
      <c r="O1437" s="3">
        <v>172.81324999999998</v>
      </c>
      <c r="Q1437" s="143">
        <f t="shared" si="136"/>
        <v>156.44167262586353</v>
      </c>
      <c r="R1437" s="143">
        <f t="shared" si="137"/>
        <v>-9.4735660455066095E-2</v>
      </c>
    </row>
    <row r="1438" spans="1:18" x14ac:dyDescent="0.35">
      <c r="A1438" s="8">
        <v>45016.2336447989</v>
      </c>
      <c r="B1438">
        <v>580</v>
      </c>
      <c r="C1438" s="130" t="s">
        <v>1165</v>
      </c>
      <c r="D1438" s="130">
        <v>580</v>
      </c>
      <c r="E1438" s="130" t="s">
        <v>1071</v>
      </c>
      <c r="F1438" s="149">
        <f t="shared" si="132"/>
        <v>10</v>
      </c>
      <c r="G1438" s="130" t="s">
        <v>1074</v>
      </c>
      <c r="H1438" s="130">
        <f t="shared" si="133"/>
        <v>2</v>
      </c>
      <c r="I1438" s="130" t="s">
        <v>1076</v>
      </c>
      <c r="J1438" s="130">
        <f t="shared" si="134"/>
        <v>2</v>
      </c>
      <c r="K1438" s="130" t="s">
        <v>1084</v>
      </c>
      <c r="L1438" s="130">
        <f t="shared" si="135"/>
        <v>0</v>
      </c>
      <c r="M1438" s="130">
        <v>7</v>
      </c>
      <c r="N1438" s="130">
        <v>103955.94</v>
      </c>
      <c r="O1438" s="3">
        <v>173.1046</v>
      </c>
      <c r="Q1438" s="143">
        <f t="shared" si="136"/>
        <v>167.81251975760415</v>
      </c>
      <c r="R1438" s="143">
        <f t="shared" si="137"/>
        <v>-3.0571574888222819E-2</v>
      </c>
    </row>
    <row r="1439" spans="1:18" x14ac:dyDescent="0.35">
      <c r="A1439" s="8">
        <v>54061.366139626101</v>
      </c>
      <c r="B1439">
        <v>580</v>
      </c>
      <c r="C1439" s="130" t="s">
        <v>1165</v>
      </c>
      <c r="D1439" s="130">
        <v>580</v>
      </c>
      <c r="E1439" s="130" t="s">
        <v>1071</v>
      </c>
      <c r="F1439" s="149">
        <f t="shared" si="132"/>
        <v>10</v>
      </c>
      <c r="G1439" s="130" t="s">
        <v>1074</v>
      </c>
      <c r="H1439" s="130">
        <f t="shared" si="133"/>
        <v>2</v>
      </c>
      <c r="I1439" s="130" t="s">
        <v>1076</v>
      </c>
      <c r="J1439" s="130">
        <f t="shared" si="134"/>
        <v>2</v>
      </c>
      <c r="K1439" s="130" t="s">
        <v>1084</v>
      </c>
      <c r="L1439" s="130">
        <f t="shared" si="135"/>
        <v>0</v>
      </c>
      <c r="M1439" s="130">
        <v>7</v>
      </c>
      <c r="N1439" s="130">
        <v>106571.19</v>
      </c>
      <c r="O1439" s="3">
        <v>177.36783333333332</v>
      </c>
      <c r="Q1439" s="143">
        <f t="shared" si="136"/>
        <v>175.19334787338315</v>
      </c>
      <c r="R1439" s="143">
        <f t="shared" si="137"/>
        <v>-1.2259750931633673E-2</v>
      </c>
    </row>
    <row r="1440" spans="1:18" x14ac:dyDescent="0.35">
      <c r="A1440" s="8">
        <v>63550.072249703</v>
      </c>
      <c r="B1440">
        <v>580</v>
      </c>
      <c r="C1440" s="130" t="s">
        <v>1165</v>
      </c>
      <c r="D1440" s="130">
        <v>580</v>
      </c>
      <c r="E1440" s="130" t="s">
        <v>1071</v>
      </c>
      <c r="F1440" s="149">
        <f t="shared" si="132"/>
        <v>10</v>
      </c>
      <c r="G1440" s="130" t="s">
        <v>1074</v>
      </c>
      <c r="H1440" s="130">
        <f t="shared" si="133"/>
        <v>2</v>
      </c>
      <c r="I1440" s="130" t="s">
        <v>1076</v>
      </c>
      <c r="J1440" s="130">
        <f t="shared" si="134"/>
        <v>2</v>
      </c>
      <c r="K1440" s="130" t="s">
        <v>1084</v>
      </c>
      <c r="L1440" s="130">
        <f t="shared" si="135"/>
        <v>0</v>
      </c>
      <c r="M1440" s="130">
        <v>7</v>
      </c>
      <c r="N1440" s="130">
        <v>110378.03</v>
      </c>
      <c r="O1440" s="3">
        <v>183.54606666666666</v>
      </c>
      <c r="Q1440" s="143">
        <f t="shared" si="136"/>
        <v>182.9361320592059</v>
      </c>
      <c r="R1440" s="143">
        <f t="shared" si="137"/>
        <v>-3.323060082613738E-3</v>
      </c>
    </row>
    <row r="1441" spans="1:18" x14ac:dyDescent="0.35">
      <c r="A1441" s="8">
        <v>71394.000753582499</v>
      </c>
      <c r="B1441">
        <v>580</v>
      </c>
      <c r="C1441" s="130" t="s">
        <v>1165</v>
      </c>
      <c r="D1441" s="130">
        <v>580</v>
      </c>
      <c r="E1441" s="130" t="s">
        <v>1071</v>
      </c>
      <c r="F1441" s="149">
        <f t="shared" si="132"/>
        <v>10</v>
      </c>
      <c r="G1441" s="130" t="s">
        <v>1074</v>
      </c>
      <c r="H1441" s="130">
        <f t="shared" si="133"/>
        <v>2</v>
      </c>
      <c r="I1441" s="130" t="s">
        <v>1076</v>
      </c>
      <c r="J1441" s="130">
        <f t="shared" si="134"/>
        <v>2</v>
      </c>
      <c r="K1441" s="130" t="s">
        <v>1084</v>
      </c>
      <c r="L1441" s="130">
        <f t="shared" si="135"/>
        <v>0</v>
      </c>
      <c r="M1441" s="130">
        <v>7</v>
      </c>
      <c r="N1441" s="130">
        <v>110694.55</v>
      </c>
      <c r="O1441" s="3">
        <v>184.23675</v>
      </c>
      <c r="Q1441" s="143">
        <f t="shared" si="136"/>
        <v>189.33677771837159</v>
      </c>
      <c r="R1441" s="143">
        <f t="shared" si="137"/>
        <v>2.7681924037259664E-2</v>
      </c>
    </row>
    <row r="1442" spans="1:18" x14ac:dyDescent="0.35">
      <c r="A1442" s="8">
        <v>3495.45982983364</v>
      </c>
      <c r="B1442">
        <v>580</v>
      </c>
      <c r="C1442" s="130" t="s">
        <v>1165</v>
      </c>
      <c r="D1442" s="130">
        <v>580</v>
      </c>
      <c r="E1442" s="130" t="s">
        <v>1071</v>
      </c>
      <c r="F1442" s="149">
        <f t="shared" si="132"/>
        <v>10</v>
      </c>
      <c r="G1442" s="130" t="s">
        <v>1074</v>
      </c>
      <c r="H1442" s="130">
        <f t="shared" si="133"/>
        <v>2</v>
      </c>
      <c r="I1442" s="130" t="s">
        <v>1076</v>
      </c>
      <c r="J1442" s="130">
        <f t="shared" si="134"/>
        <v>2</v>
      </c>
      <c r="K1442" s="130" t="s">
        <v>1083</v>
      </c>
      <c r="L1442" s="130">
        <f t="shared" si="135"/>
        <v>1</v>
      </c>
      <c r="M1442" s="130">
        <v>7</v>
      </c>
      <c r="N1442" s="130">
        <v>90016.59</v>
      </c>
      <c r="O1442" s="3">
        <v>149.78725</v>
      </c>
      <c r="Q1442" s="143">
        <f t="shared" si="136"/>
        <v>137.54156832459248</v>
      </c>
      <c r="R1442" s="143">
        <f t="shared" si="137"/>
        <v>-8.175383202113351E-2</v>
      </c>
    </row>
    <row r="1443" spans="1:18" x14ac:dyDescent="0.35">
      <c r="A1443" s="8">
        <v>14172.2970393051</v>
      </c>
      <c r="B1443">
        <v>580</v>
      </c>
      <c r="C1443" s="130" t="s">
        <v>1165</v>
      </c>
      <c r="D1443" s="130">
        <v>580</v>
      </c>
      <c r="E1443" s="130" t="s">
        <v>1071</v>
      </c>
      <c r="F1443" s="149">
        <f t="shared" si="132"/>
        <v>10</v>
      </c>
      <c r="G1443" s="130" t="s">
        <v>1074</v>
      </c>
      <c r="H1443" s="130">
        <f t="shared" si="133"/>
        <v>2</v>
      </c>
      <c r="I1443" s="130" t="s">
        <v>1076</v>
      </c>
      <c r="J1443" s="130">
        <f t="shared" si="134"/>
        <v>2</v>
      </c>
      <c r="K1443" s="130" t="s">
        <v>1083</v>
      </c>
      <c r="L1443" s="130">
        <f t="shared" si="135"/>
        <v>1</v>
      </c>
      <c r="M1443" s="130">
        <v>7</v>
      </c>
      <c r="N1443" s="130">
        <v>95090.68</v>
      </c>
      <c r="O1443" s="3">
        <v>158.26505</v>
      </c>
      <c r="Q1443" s="143">
        <f t="shared" si="136"/>
        <v>146.25386748752123</v>
      </c>
      <c r="R1443" s="143">
        <f t="shared" si="137"/>
        <v>-7.5892829860280342E-2</v>
      </c>
    </row>
    <row r="1444" spans="1:18" x14ac:dyDescent="0.35">
      <c r="A1444" s="8">
        <v>23954.0527728093</v>
      </c>
      <c r="B1444">
        <v>580</v>
      </c>
      <c r="C1444" s="130" t="s">
        <v>1165</v>
      </c>
      <c r="D1444" s="130">
        <v>580</v>
      </c>
      <c r="E1444" s="130" t="s">
        <v>1071</v>
      </c>
      <c r="F1444" s="149">
        <f t="shared" si="132"/>
        <v>10</v>
      </c>
      <c r="G1444" s="130" t="s">
        <v>1074</v>
      </c>
      <c r="H1444" s="130">
        <f t="shared" si="133"/>
        <v>2</v>
      </c>
      <c r="I1444" s="130" t="s">
        <v>1076</v>
      </c>
      <c r="J1444" s="130">
        <f t="shared" si="134"/>
        <v>2</v>
      </c>
      <c r="K1444" s="130" t="s">
        <v>1083</v>
      </c>
      <c r="L1444" s="130">
        <f t="shared" si="135"/>
        <v>1</v>
      </c>
      <c r="M1444" s="130">
        <v>7</v>
      </c>
      <c r="N1444" s="130">
        <v>98396.82</v>
      </c>
      <c r="O1444" s="3">
        <v>163.72731666666667</v>
      </c>
      <c r="Q1444" s="143">
        <f t="shared" si="136"/>
        <v>154.23578016606066</v>
      </c>
      <c r="R1444" s="143">
        <f t="shared" si="137"/>
        <v>-5.7971612152722618E-2</v>
      </c>
    </row>
    <row r="1445" spans="1:18" x14ac:dyDescent="0.35">
      <c r="A1445" s="8">
        <v>31081.371963744201</v>
      </c>
      <c r="B1445">
        <v>580</v>
      </c>
      <c r="C1445" s="130" t="s">
        <v>1165</v>
      </c>
      <c r="D1445" s="130">
        <v>580</v>
      </c>
      <c r="E1445" s="130" t="s">
        <v>1071</v>
      </c>
      <c r="F1445" s="149">
        <f t="shared" si="132"/>
        <v>10</v>
      </c>
      <c r="G1445" s="130" t="s">
        <v>1074</v>
      </c>
      <c r="H1445" s="130">
        <f t="shared" si="133"/>
        <v>2</v>
      </c>
      <c r="I1445" s="130" t="s">
        <v>1076</v>
      </c>
      <c r="J1445" s="130">
        <f t="shared" si="134"/>
        <v>2</v>
      </c>
      <c r="K1445" s="130" t="s">
        <v>1083</v>
      </c>
      <c r="L1445" s="130">
        <f t="shared" si="135"/>
        <v>1</v>
      </c>
      <c r="M1445" s="130">
        <v>7</v>
      </c>
      <c r="N1445" s="130">
        <v>106906.56</v>
      </c>
      <c r="O1445" s="3">
        <v>177.85581666666667</v>
      </c>
      <c r="Q1445" s="143">
        <f t="shared" si="136"/>
        <v>160.05167262586355</v>
      </c>
      <c r="R1445" s="143">
        <f t="shared" si="137"/>
        <v>-0.10010436754042884</v>
      </c>
    </row>
    <row r="1446" spans="1:18" x14ac:dyDescent="0.35">
      <c r="A1446" s="8">
        <v>45016.2336447989</v>
      </c>
      <c r="B1446">
        <v>580</v>
      </c>
      <c r="C1446" s="130" t="s">
        <v>1165</v>
      </c>
      <c r="D1446" s="130">
        <v>580</v>
      </c>
      <c r="E1446" s="130" t="s">
        <v>1071</v>
      </c>
      <c r="F1446" s="149">
        <f t="shared" si="132"/>
        <v>10</v>
      </c>
      <c r="G1446" s="130" t="s">
        <v>1074</v>
      </c>
      <c r="H1446" s="130">
        <f t="shared" si="133"/>
        <v>2</v>
      </c>
      <c r="I1446" s="130" t="s">
        <v>1076</v>
      </c>
      <c r="J1446" s="130">
        <f t="shared" si="134"/>
        <v>2</v>
      </c>
      <c r="K1446" s="130" t="s">
        <v>1083</v>
      </c>
      <c r="L1446" s="130">
        <f t="shared" si="135"/>
        <v>1</v>
      </c>
      <c r="M1446" s="130">
        <v>7</v>
      </c>
      <c r="N1446" s="130">
        <v>106939.41</v>
      </c>
      <c r="O1446" s="3">
        <v>177.92818333333335</v>
      </c>
      <c r="Q1446" s="143">
        <f t="shared" si="136"/>
        <v>171.42251975760414</v>
      </c>
      <c r="R1446" s="143">
        <f t="shared" si="137"/>
        <v>-3.6563423814322871E-2</v>
      </c>
    </row>
    <row r="1447" spans="1:18" x14ac:dyDescent="0.35">
      <c r="A1447" s="8">
        <v>54061.366139626101</v>
      </c>
      <c r="B1447">
        <v>580</v>
      </c>
      <c r="C1447" s="130" t="s">
        <v>1165</v>
      </c>
      <c r="D1447" s="130">
        <v>580</v>
      </c>
      <c r="E1447" s="130" t="s">
        <v>1071</v>
      </c>
      <c r="F1447" s="149">
        <f t="shared" si="132"/>
        <v>10</v>
      </c>
      <c r="G1447" s="130" t="s">
        <v>1074</v>
      </c>
      <c r="H1447" s="130">
        <f t="shared" si="133"/>
        <v>2</v>
      </c>
      <c r="I1447" s="130" t="s">
        <v>1076</v>
      </c>
      <c r="J1447" s="130">
        <f t="shared" si="134"/>
        <v>2</v>
      </c>
      <c r="K1447" s="130" t="s">
        <v>1083</v>
      </c>
      <c r="L1447" s="130">
        <f t="shared" si="135"/>
        <v>1</v>
      </c>
      <c r="M1447" s="130">
        <v>7</v>
      </c>
      <c r="N1447" s="130">
        <v>110508.31</v>
      </c>
      <c r="O1447" s="3">
        <v>183.79464999999999</v>
      </c>
      <c r="Q1447" s="143">
        <f t="shared" si="136"/>
        <v>178.80334787338313</v>
      </c>
      <c r="R1447" s="143">
        <f t="shared" si="137"/>
        <v>-2.7156950034273875E-2</v>
      </c>
    </row>
    <row r="1448" spans="1:18" x14ac:dyDescent="0.35">
      <c r="A1448" s="8">
        <v>63550.072249703</v>
      </c>
      <c r="B1448">
        <v>580</v>
      </c>
      <c r="C1448" s="130" t="s">
        <v>1165</v>
      </c>
      <c r="D1448" s="130">
        <v>580</v>
      </c>
      <c r="E1448" s="130" t="s">
        <v>1071</v>
      </c>
      <c r="F1448" s="149">
        <f t="shared" si="132"/>
        <v>10</v>
      </c>
      <c r="G1448" s="130" t="s">
        <v>1074</v>
      </c>
      <c r="H1448" s="130">
        <f t="shared" si="133"/>
        <v>2</v>
      </c>
      <c r="I1448" s="130" t="s">
        <v>1076</v>
      </c>
      <c r="J1448" s="130">
        <f t="shared" si="134"/>
        <v>2</v>
      </c>
      <c r="K1448" s="130" t="s">
        <v>1083</v>
      </c>
      <c r="L1448" s="130">
        <f t="shared" si="135"/>
        <v>1</v>
      </c>
      <c r="M1448" s="130">
        <v>7</v>
      </c>
      <c r="N1448" s="130">
        <v>114405.74</v>
      </c>
      <c r="O1448" s="3">
        <v>190.24110000000002</v>
      </c>
      <c r="Q1448" s="143">
        <f t="shared" si="136"/>
        <v>186.54613205920589</v>
      </c>
      <c r="R1448" s="143">
        <f t="shared" si="137"/>
        <v>-1.9422553490250682E-2</v>
      </c>
    </row>
    <row r="1449" spans="1:18" x14ac:dyDescent="0.35">
      <c r="A1449" s="8">
        <v>71394.000753582499</v>
      </c>
      <c r="B1449">
        <v>580</v>
      </c>
      <c r="C1449" s="130" t="s">
        <v>1165</v>
      </c>
      <c r="D1449" s="130">
        <v>580</v>
      </c>
      <c r="E1449" s="130" t="s">
        <v>1071</v>
      </c>
      <c r="F1449" s="149">
        <f t="shared" si="132"/>
        <v>10</v>
      </c>
      <c r="G1449" s="130" t="s">
        <v>1074</v>
      </c>
      <c r="H1449" s="130">
        <f t="shared" si="133"/>
        <v>2</v>
      </c>
      <c r="I1449" s="130" t="s">
        <v>1076</v>
      </c>
      <c r="J1449" s="130">
        <f t="shared" si="134"/>
        <v>2</v>
      </c>
      <c r="K1449" s="130" t="s">
        <v>1083</v>
      </c>
      <c r="L1449" s="130">
        <f t="shared" si="135"/>
        <v>1</v>
      </c>
      <c r="M1449" s="130">
        <v>7</v>
      </c>
      <c r="N1449" s="130">
        <v>115775.25</v>
      </c>
      <c r="O1449" s="3">
        <v>192.64695</v>
      </c>
      <c r="Q1449" s="143">
        <f t="shared" si="136"/>
        <v>192.94677771837158</v>
      </c>
      <c r="R1449" s="143">
        <f t="shared" si="137"/>
        <v>1.5563585012456915E-3</v>
      </c>
    </row>
    <row r="1450" spans="1:18" x14ac:dyDescent="0.35">
      <c r="A1450" s="8">
        <v>3495.45982983364</v>
      </c>
      <c r="B1450">
        <v>580</v>
      </c>
      <c r="C1450" s="130" t="s">
        <v>1165</v>
      </c>
      <c r="D1450" s="130">
        <v>580</v>
      </c>
      <c r="E1450" s="130" t="s">
        <v>1071</v>
      </c>
      <c r="F1450" s="149">
        <f t="shared" si="132"/>
        <v>10</v>
      </c>
      <c r="G1450" s="130" t="s">
        <v>1074</v>
      </c>
      <c r="H1450" s="130">
        <f t="shared" si="133"/>
        <v>2</v>
      </c>
      <c r="I1450" s="130" t="s">
        <v>1076</v>
      </c>
      <c r="J1450" s="130">
        <f t="shared" si="134"/>
        <v>2</v>
      </c>
      <c r="K1450" s="130" t="s">
        <v>1084</v>
      </c>
      <c r="L1450" s="130">
        <f t="shared" si="135"/>
        <v>0</v>
      </c>
      <c r="M1450" s="130">
        <v>7</v>
      </c>
      <c r="N1450" s="130">
        <v>91269.32</v>
      </c>
      <c r="O1450" s="3">
        <v>151.84190000000001</v>
      </c>
      <c r="Q1450" s="143">
        <f t="shared" si="136"/>
        <v>133.93156832459252</v>
      </c>
      <c r="R1450" s="143">
        <f t="shared" si="137"/>
        <v>-0.11795381693332008</v>
      </c>
    </row>
    <row r="1451" spans="1:18" x14ac:dyDescent="0.35">
      <c r="A1451" s="8">
        <v>14172.2970393051</v>
      </c>
      <c r="B1451">
        <v>580</v>
      </c>
      <c r="C1451" s="130" t="s">
        <v>1165</v>
      </c>
      <c r="D1451" s="130">
        <v>580</v>
      </c>
      <c r="E1451" s="130" t="s">
        <v>1071</v>
      </c>
      <c r="F1451" s="149">
        <f t="shared" si="132"/>
        <v>10</v>
      </c>
      <c r="G1451" s="130" t="s">
        <v>1074</v>
      </c>
      <c r="H1451" s="130">
        <f t="shared" si="133"/>
        <v>2</v>
      </c>
      <c r="I1451" s="130" t="s">
        <v>1076</v>
      </c>
      <c r="J1451" s="130">
        <f t="shared" si="134"/>
        <v>2</v>
      </c>
      <c r="K1451" s="130" t="s">
        <v>1084</v>
      </c>
      <c r="L1451" s="130">
        <f t="shared" si="135"/>
        <v>0</v>
      </c>
      <c r="M1451" s="130">
        <v>7</v>
      </c>
      <c r="N1451" s="130">
        <v>95696.02</v>
      </c>
      <c r="O1451" s="3">
        <v>159.27979999999999</v>
      </c>
      <c r="Q1451" s="143">
        <f t="shared" si="136"/>
        <v>142.64386748752122</v>
      </c>
      <c r="R1451" s="143">
        <f t="shared" si="137"/>
        <v>-0.10444470995367128</v>
      </c>
    </row>
    <row r="1452" spans="1:18" x14ac:dyDescent="0.35">
      <c r="A1452" s="8">
        <v>23954.0527728093</v>
      </c>
      <c r="B1452">
        <v>580</v>
      </c>
      <c r="C1452" s="130" t="s">
        <v>1165</v>
      </c>
      <c r="D1452" s="130">
        <v>580</v>
      </c>
      <c r="E1452" s="130" t="s">
        <v>1071</v>
      </c>
      <c r="F1452" s="149">
        <f t="shared" si="132"/>
        <v>10</v>
      </c>
      <c r="G1452" s="130" t="s">
        <v>1074</v>
      </c>
      <c r="H1452" s="130">
        <f t="shared" si="133"/>
        <v>2</v>
      </c>
      <c r="I1452" s="130" t="s">
        <v>1076</v>
      </c>
      <c r="J1452" s="130">
        <f t="shared" si="134"/>
        <v>2</v>
      </c>
      <c r="K1452" s="130" t="s">
        <v>1084</v>
      </c>
      <c r="L1452" s="130">
        <f t="shared" si="135"/>
        <v>0</v>
      </c>
      <c r="M1452" s="130">
        <v>7</v>
      </c>
      <c r="N1452" s="130">
        <v>97945.29</v>
      </c>
      <c r="O1452" s="3">
        <v>163.01515000000001</v>
      </c>
      <c r="Q1452" s="143">
        <f t="shared" si="136"/>
        <v>150.62578016606065</v>
      </c>
      <c r="R1452" s="143">
        <f t="shared" si="137"/>
        <v>-7.6001339960975134E-2</v>
      </c>
    </row>
    <row r="1453" spans="1:18" x14ac:dyDescent="0.35">
      <c r="A1453" s="8">
        <v>31081.371963744201</v>
      </c>
      <c r="B1453">
        <v>580</v>
      </c>
      <c r="C1453" s="130" t="s">
        <v>1165</v>
      </c>
      <c r="D1453" s="130">
        <v>580</v>
      </c>
      <c r="E1453" s="130" t="s">
        <v>1071</v>
      </c>
      <c r="F1453" s="149">
        <f t="shared" si="132"/>
        <v>10</v>
      </c>
      <c r="G1453" s="130" t="s">
        <v>1074</v>
      </c>
      <c r="H1453" s="130">
        <f t="shared" si="133"/>
        <v>2</v>
      </c>
      <c r="I1453" s="130" t="s">
        <v>1076</v>
      </c>
      <c r="J1453" s="130">
        <f t="shared" si="134"/>
        <v>2</v>
      </c>
      <c r="K1453" s="130" t="s">
        <v>1084</v>
      </c>
      <c r="L1453" s="130">
        <f t="shared" si="135"/>
        <v>0</v>
      </c>
      <c r="M1453" s="130">
        <v>7</v>
      </c>
      <c r="N1453" s="130">
        <v>104699.48</v>
      </c>
      <c r="O1453" s="3">
        <v>174.18004999999999</v>
      </c>
      <c r="Q1453" s="143">
        <f t="shared" si="136"/>
        <v>156.44167262586353</v>
      </c>
      <c r="R1453" s="143">
        <f t="shared" si="137"/>
        <v>-0.1018393172704708</v>
      </c>
    </row>
    <row r="1454" spans="1:18" x14ac:dyDescent="0.35">
      <c r="A1454" s="8">
        <v>45016.2336447989</v>
      </c>
      <c r="B1454">
        <v>580</v>
      </c>
      <c r="C1454" s="130" t="s">
        <v>1165</v>
      </c>
      <c r="D1454" s="130">
        <v>580</v>
      </c>
      <c r="E1454" s="130" t="s">
        <v>1071</v>
      </c>
      <c r="F1454" s="149">
        <f t="shared" si="132"/>
        <v>10</v>
      </c>
      <c r="G1454" s="130" t="s">
        <v>1074</v>
      </c>
      <c r="H1454" s="130">
        <f t="shared" si="133"/>
        <v>2</v>
      </c>
      <c r="I1454" s="130" t="s">
        <v>1076</v>
      </c>
      <c r="J1454" s="130">
        <f t="shared" si="134"/>
        <v>2</v>
      </c>
      <c r="K1454" s="130" t="s">
        <v>1084</v>
      </c>
      <c r="L1454" s="130">
        <f t="shared" si="135"/>
        <v>0</v>
      </c>
      <c r="M1454" s="130">
        <v>7</v>
      </c>
      <c r="N1454" s="130">
        <v>104972</v>
      </c>
      <c r="O1454" s="3">
        <v>174.64441666666664</v>
      </c>
      <c r="Q1454" s="143">
        <f t="shared" si="136"/>
        <v>167.81251975760415</v>
      </c>
      <c r="R1454" s="143">
        <f t="shared" si="137"/>
        <v>-3.9118896781579537E-2</v>
      </c>
    </row>
    <row r="1455" spans="1:18" x14ac:dyDescent="0.35">
      <c r="A1455" s="8">
        <v>54061.366139626101</v>
      </c>
      <c r="B1455">
        <v>580</v>
      </c>
      <c r="C1455" s="130" t="s">
        <v>1165</v>
      </c>
      <c r="D1455" s="130">
        <v>580</v>
      </c>
      <c r="E1455" s="130" t="s">
        <v>1071</v>
      </c>
      <c r="F1455" s="149">
        <f t="shared" si="132"/>
        <v>10</v>
      </c>
      <c r="G1455" s="130" t="s">
        <v>1074</v>
      </c>
      <c r="H1455" s="130">
        <f t="shared" si="133"/>
        <v>2</v>
      </c>
      <c r="I1455" s="130" t="s">
        <v>1076</v>
      </c>
      <c r="J1455" s="130">
        <f t="shared" si="134"/>
        <v>2</v>
      </c>
      <c r="K1455" s="130" t="s">
        <v>1084</v>
      </c>
      <c r="L1455" s="130">
        <f t="shared" si="135"/>
        <v>0</v>
      </c>
      <c r="M1455" s="130">
        <v>7</v>
      </c>
      <c r="N1455" s="130">
        <v>107449.54</v>
      </c>
      <c r="O1455" s="3">
        <v>178.72273333333334</v>
      </c>
      <c r="Q1455" s="143">
        <f t="shared" si="136"/>
        <v>175.19334787338315</v>
      </c>
      <c r="R1455" s="143">
        <f t="shared" si="137"/>
        <v>-1.9747826111005007E-2</v>
      </c>
    </row>
    <row r="1456" spans="1:18" x14ac:dyDescent="0.35">
      <c r="A1456" s="8">
        <v>63550.072249703</v>
      </c>
      <c r="B1456">
        <v>580</v>
      </c>
      <c r="C1456" s="130" t="s">
        <v>1165</v>
      </c>
      <c r="D1456" s="130">
        <v>580</v>
      </c>
      <c r="E1456" s="130" t="s">
        <v>1071</v>
      </c>
      <c r="F1456" s="149">
        <f t="shared" si="132"/>
        <v>10</v>
      </c>
      <c r="G1456" s="130" t="s">
        <v>1074</v>
      </c>
      <c r="H1456" s="130">
        <f t="shared" si="133"/>
        <v>2</v>
      </c>
      <c r="I1456" s="130" t="s">
        <v>1076</v>
      </c>
      <c r="J1456" s="130">
        <f t="shared" si="134"/>
        <v>2</v>
      </c>
      <c r="K1456" s="130" t="s">
        <v>1084</v>
      </c>
      <c r="L1456" s="130">
        <f t="shared" si="135"/>
        <v>0</v>
      </c>
      <c r="M1456" s="130">
        <v>7</v>
      </c>
      <c r="N1456" s="130">
        <v>110578.63</v>
      </c>
      <c r="O1456" s="3">
        <v>183.87675000000002</v>
      </c>
      <c r="Q1456" s="143">
        <f t="shared" si="136"/>
        <v>182.9361320592059</v>
      </c>
      <c r="R1456" s="143">
        <f t="shared" si="137"/>
        <v>-5.1154805639871403E-3</v>
      </c>
    </row>
    <row r="1457" spans="1:18" x14ac:dyDescent="0.35">
      <c r="A1457" s="8">
        <v>71394.000753582499</v>
      </c>
      <c r="B1457">
        <v>580</v>
      </c>
      <c r="C1457" s="130" t="s">
        <v>1165</v>
      </c>
      <c r="D1457" s="130">
        <v>580</v>
      </c>
      <c r="E1457" s="130" t="s">
        <v>1071</v>
      </c>
      <c r="F1457" s="149">
        <f t="shared" si="132"/>
        <v>10</v>
      </c>
      <c r="G1457" s="130" t="s">
        <v>1074</v>
      </c>
      <c r="H1457" s="130">
        <f t="shared" si="133"/>
        <v>2</v>
      </c>
      <c r="I1457" s="130" t="s">
        <v>1076</v>
      </c>
      <c r="J1457" s="130">
        <f t="shared" si="134"/>
        <v>2</v>
      </c>
      <c r="K1457" s="130" t="s">
        <v>1084</v>
      </c>
      <c r="L1457" s="130">
        <f t="shared" si="135"/>
        <v>0</v>
      </c>
      <c r="M1457" s="130">
        <v>7</v>
      </c>
      <c r="N1457" s="130">
        <v>111267.98</v>
      </c>
      <c r="O1457" s="3">
        <v>185.14685</v>
      </c>
      <c r="Q1457" s="143">
        <f t="shared" si="136"/>
        <v>189.33677771837159</v>
      </c>
      <c r="R1457" s="143">
        <f t="shared" si="137"/>
        <v>2.263029437644537E-2</v>
      </c>
    </row>
    <row r="1458" spans="1:18" x14ac:dyDescent="0.35">
      <c r="A1458" s="8">
        <v>3495.45982983364</v>
      </c>
      <c r="B1458">
        <v>580</v>
      </c>
      <c r="C1458" s="130" t="s">
        <v>1165</v>
      </c>
      <c r="D1458" s="130">
        <v>580</v>
      </c>
      <c r="E1458" s="130" t="s">
        <v>1071</v>
      </c>
      <c r="F1458" s="149">
        <f t="shared" si="132"/>
        <v>10</v>
      </c>
      <c r="G1458" s="130" t="s">
        <v>1074</v>
      </c>
      <c r="H1458" s="130">
        <f t="shared" si="133"/>
        <v>2</v>
      </c>
      <c r="I1458" s="130" t="s">
        <v>1076</v>
      </c>
      <c r="J1458" s="130">
        <f t="shared" si="134"/>
        <v>2</v>
      </c>
      <c r="K1458" s="130" t="s">
        <v>1083</v>
      </c>
      <c r="L1458" s="130">
        <f t="shared" si="135"/>
        <v>1</v>
      </c>
      <c r="M1458" s="130">
        <v>7</v>
      </c>
      <c r="N1458" s="130">
        <v>90047.679999999993</v>
      </c>
      <c r="O1458" s="3">
        <v>149.85181666666665</v>
      </c>
      <c r="Q1458" s="143">
        <f t="shared" si="136"/>
        <v>137.54156832459248</v>
      </c>
      <c r="R1458" s="143">
        <f t="shared" si="137"/>
        <v>-8.2149476835888691E-2</v>
      </c>
    </row>
    <row r="1459" spans="1:18" x14ac:dyDescent="0.35">
      <c r="A1459" s="8">
        <v>14172.2970393051</v>
      </c>
      <c r="B1459">
        <v>580</v>
      </c>
      <c r="C1459" s="130" t="s">
        <v>1165</v>
      </c>
      <c r="D1459" s="130">
        <v>580</v>
      </c>
      <c r="E1459" s="130" t="s">
        <v>1071</v>
      </c>
      <c r="F1459" s="149">
        <f t="shared" si="132"/>
        <v>10</v>
      </c>
      <c r="G1459" s="130" t="s">
        <v>1074</v>
      </c>
      <c r="H1459" s="130">
        <f t="shared" si="133"/>
        <v>2</v>
      </c>
      <c r="I1459" s="130" t="s">
        <v>1076</v>
      </c>
      <c r="J1459" s="130">
        <f t="shared" si="134"/>
        <v>2</v>
      </c>
      <c r="K1459" s="130" t="s">
        <v>1083</v>
      </c>
      <c r="L1459" s="130">
        <f t="shared" si="135"/>
        <v>1</v>
      </c>
      <c r="M1459" s="130">
        <v>7</v>
      </c>
      <c r="N1459" s="130">
        <v>94977.81</v>
      </c>
      <c r="O1459" s="3">
        <v>158.09496666666666</v>
      </c>
      <c r="Q1459" s="143">
        <f t="shared" si="136"/>
        <v>146.25386748752123</v>
      </c>
      <c r="R1459" s="143">
        <f t="shared" si="137"/>
        <v>-7.489864749528452E-2</v>
      </c>
    </row>
    <row r="1460" spans="1:18" x14ac:dyDescent="0.35">
      <c r="A1460" s="8">
        <v>23954.0527728093</v>
      </c>
      <c r="B1460">
        <v>580</v>
      </c>
      <c r="C1460" s="130" t="s">
        <v>1165</v>
      </c>
      <c r="D1460" s="130">
        <v>580</v>
      </c>
      <c r="E1460" s="130" t="s">
        <v>1071</v>
      </c>
      <c r="F1460" s="149">
        <f t="shared" si="132"/>
        <v>10</v>
      </c>
      <c r="G1460" s="130" t="s">
        <v>1074</v>
      </c>
      <c r="H1460" s="130">
        <f t="shared" si="133"/>
        <v>2</v>
      </c>
      <c r="I1460" s="130" t="s">
        <v>1076</v>
      </c>
      <c r="J1460" s="130">
        <f t="shared" si="134"/>
        <v>2</v>
      </c>
      <c r="K1460" s="130" t="s">
        <v>1083</v>
      </c>
      <c r="L1460" s="130">
        <f t="shared" si="135"/>
        <v>1</v>
      </c>
      <c r="M1460" s="130">
        <v>7</v>
      </c>
      <c r="N1460" s="130">
        <v>98385.29</v>
      </c>
      <c r="O1460" s="3">
        <v>163.7353</v>
      </c>
      <c r="Q1460" s="143">
        <f t="shared" si="136"/>
        <v>154.23578016606066</v>
      </c>
      <c r="R1460" s="143">
        <f t="shared" si="137"/>
        <v>-5.8017543156175466E-2</v>
      </c>
    </row>
    <row r="1461" spans="1:18" x14ac:dyDescent="0.35">
      <c r="A1461" s="8">
        <v>31081.371963744201</v>
      </c>
      <c r="B1461">
        <v>580</v>
      </c>
      <c r="C1461" s="130" t="s">
        <v>1165</v>
      </c>
      <c r="D1461" s="130">
        <v>580</v>
      </c>
      <c r="E1461" s="130" t="s">
        <v>1071</v>
      </c>
      <c r="F1461" s="149">
        <f t="shared" si="132"/>
        <v>10</v>
      </c>
      <c r="G1461" s="130" t="s">
        <v>1074</v>
      </c>
      <c r="H1461" s="130">
        <f t="shared" si="133"/>
        <v>2</v>
      </c>
      <c r="I1461" s="130" t="s">
        <v>1076</v>
      </c>
      <c r="J1461" s="130">
        <f t="shared" si="134"/>
        <v>2</v>
      </c>
      <c r="K1461" s="130" t="s">
        <v>1083</v>
      </c>
      <c r="L1461" s="130">
        <f t="shared" si="135"/>
        <v>1</v>
      </c>
      <c r="M1461" s="130">
        <v>7</v>
      </c>
      <c r="N1461" s="130">
        <v>106812.61</v>
      </c>
      <c r="O1461" s="3">
        <v>177.77250000000001</v>
      </c>
      <c r="Q1461" s="143">
        <f t="shared" si="136"/>
        <v>160.05167262586355</v>
      </c>
      <c r="R1461" s="143">
        <f t="shared" si="137"/>
        <v>-9.9682613307100154E-2</v>
      </c>
    </row>
    <row r="1462" spans="1:18" x14ac:dyDescent="0.35">
      <c r="A1462" s="8">
        <v>45016.2336447989</v>
      </c>
      <c r="B1462">
        <v>580</v>
      </c>
      <c r="C1462" s="130" t="s">
        <v>1165</v>
      </c>
      <c r="D1462" s="130">
        <v>580</v>
      </c>
      <c r="E1462" s="130" t="s">
        <v>1071</v>
      </c>
      <c r="F1462" s="149">
        <f t="shared" si="132"/>
        <v>10</v>
      </c>
      <c r="G1462" s="130" t="s">
        <v>1074</v>
      </c>
      <c r="H1462" s="130">
        <f t="shared" si="133"/>
        <v>2</v>
      </c>
      <c r="I1462" s="130" t="s">
        <v>1076</v>
      </c>
      <c r="J1462" s="130">
        <f t="shared" si="134"/>
        <v>2</v>
      </c>
      <c r="K1462" s="130" t="s">
        <v>1083</v>
      </c>
      <c r="L1462" s="130">
        <f t="shared" si="135"/>
        <v>1</v>
      </c>
      <c r="M1462" s="130">
        <v>7</v>
      </c>
      <c r="N1462" s="130">
        <v>106722.66</v>
      </c>
      <c r="O1462" s="3">
        <v>177.63911666666667</v>
      </c>
      <c r="Q1462" s="143">
        <f t="shared" si="136"/>
        <v>171.42251975760414</v>
      </c>
      <c r="R1462" s="143">
        <f t="shared" si="137"/>
        <v>-3.4995653129303417E-2</v>
      </c>
    </row>
    <row r="1463" spans="1:18" x14ac:dyDescent="0.35">
      <c r="A1463" s="8">
        <v>54061.366139626101</v>
      </c>
      <c r="B1463">
        <v>580</v>
      </c>
      <c r="C1463" s="130" t="s">
        <v>1165</v>
      </c>
      <c r="D1463" s="130">
        <v>580</v>
      </c>
      <c r="E1463" s="130" t="s">
        <v>1071</v>
      </c>
      <c r="F1463" s="149">
        <f t="shared" si="132"/>
        <v>10</v>
      </c>
      <c r="G1463" s="130" t="s">
        <v>1074</v>
      </c>
      <c r="H1463" s="130">
        <f t="shared" si="133"/>
        <v>2</v>
      </c>
      <c r="I1463" s="130" t="s">
        <v>1076</v>
      </c>
      <c r="J1463" s="130">
        <f t="shared" si="134"/>
        <v>2</v>
      </c>
      <c r="K1463" s="130" t="s">
        <v>1083</v>
      </c>
      <c r="L1463" s="130">
        <f t="shared" si="135"/>
        <v>1</v>
      </c>
      <c r="M1463" s="130">
        <v>7</v>
      </c>
      <c r="N1463" s="130">
        <v>110250.78</v>
      </c>
      <c r="O1463" s="3">
        <v>183.46183333333335</v>
      </c>
      <c r="Q1463" s="143">
        <f t="shared" si="136"/>
        <v>178.80334787338313</v>
      </c>
      <c r="R1463" s="143">
        <f t="shared" si="137"/>
        <v>-2.5392123120704713E-2</v>
      </c>
    </row>
    <row r="1464" spans="1:18" x14ac:dyDescent="0.35">
      <c r="A1464" s="8">
        <v>63550.072249703</v>
      </c>
      <c r="B1464">
        <v>580</v>
      </c>
      <c r="C1464" s="130" t="s">
        <v>1165</v>
      </c>
      <c r="D1464" s="130">
        <v>580</v>
      </c>
      <c r="E1464" s="130" t="s">
        <v>1071</v>
      </c>
      <c r="F1464" s="149">
        <f t="shared" si="132"/>
        <v>10</v>
      </c>
      <c r="G1464" s="130" t="s">
        <v>1074</v>
      </c>
      <c r="H1464" s="130">
        <f t="shared" si="133"/>
        <v>2</v>
      </c>
      <c r="I1464" s="130" t="s">
        <v>1076</v>
      </c>
      <c r="J1464" s="130">
        <f t="shared" si="134"/>
        <v>2</v>
      </c>
      <c r="K1464" s="130" t="s">
        <v>1083</v>
      </c>
      <c r="L1464" s="130">
        <f t="shared" si="135"/>
        <v>1</v>
      </c>
      <c r="M1464" s="130">
        <v>7</v>
      </c>
      <c r="N1464" s="130">
        <v>114510.83</v>
      </c>
      <c r="O1464" s="3">
        <v>190.48501666666667</v>
      </c>
      <c r="Q1464" s="143">
        <f t="shared" si="136"/>
        <v>186.54613205920589</v>
      </c>
      <c r="R1464" s="143">
        <f t="shared" si="137"/>
        <v>-2.0678186013724731E-2</v>
      </c>
    </row>
    <row r="1465" spans="1:18" x14ac:dyDescent="0.35">
      <c r="A1465" s="8">
        <v>71394.000753582499</v>
      </c>
      <c r="B1465">
        <v>580</v>
      </c>
      <c r="C1465" s="130" t="s">
        <v>1165</v>
      </c>
      <c r="D1465" s="130">
        <v>580</v>
      </c>
      <c r="E1465" s="130" t="s">
        <v>1071</v>
      </c>
      <c r="F1465" s="149">
        <f t="shared" si="132"/>
        <v>10</v>
      </c>
      <c r="G1465" s="130" t="s">
        <v>1074</v>
      </c>
      <c r="H1465" s="130">
        <f t="shared" si="133"/>
        <v>2</v>
      </c>
      <c r="I1465" s="130" t="s">
        <v>1076</v>
      </c>
      <c r="J1465" s="130">
        <f t="shared" si="134"/>
        <v>2</v>
      </c>
      <c r="K1465" s="130" t="s">
        <v>1083</v>
      </c>
      <c r="L1465" s="130">
        <f t="shared" si="135"/>
        <v>1</v>
      </c>
      <c r="M1465" s="130">
        <v>7</v>
      </c>
      <c r="N1465" s="130">
        <v>116169.24</v>
      </c>
      <c r="O1465" s="3">
        <v>193.3186</v>
      </c>
      <c r="Q1465" s="143">
        <f t="shared" si="136"/>
        <v>192.94677771837158</v>
      </c>
      <c r="R1465" s="143">
        <f t="shared" si="137"/>
        <v>-1.9233652717763894E-3</v>
      </c>
    </row>
    <row r="1466" spans="1:18" x14ac:dyDescent="0.35">
      <c r="A1466" s="8">
        <v>3495.45982983364</v>
      </c>
      <c r="B1466">
        <v>580</v>
      </c>
      <c r="C1466" s="130" t="s">
        <v>1165</v>
      </c>
      <c r="D1466" s="130">
        <v>580</v>
      </c>
      <c r="E1466" s="130" t="s">
        <v>1071</v>
      </c>
      <c r="F1466" s="149">
        <f t="shared" si="132"/>
        <v>10</v>
      </c>
      <c r="G1466" s="130" t="s">
        <v>1074</v>
      </c>
      <c r="H1466" s="130">
        <f t="shared" si="133"/>
        <v>2</v>
      </c>
      <c r="I1466" s="130" t="s">
        <v>1076</v>
      </c>
      <c r="J1466" s="130">
        <f t="shared" si="134"/>
        <v>2</v>
      </c>
      <c r="K1466" s="130" t="s">
        <v>1084</v>
      </c>
      <c r="L1466" s="130">
        <f t="shared" si="135"/>
        <v>0</v>
      </c>
      <c r="M1466" s="130">
        <v>7</v>
      </c>
      <c r="N1466" s="130">
        <v>91062.45</v>
      </c>
      <c r="O1466" s="3">
        <v>151.53565</v>
      </c>
      <c r="Q1466" s="143">
        <f t="shared" si="136"/>
        <v>133.93156832459252</v>
      </c>
      <c r="R1466" s="143">
        <f t="shared" si="137"/>
        <v>-0.11617122225303078</v>
      </c>
    </row>
    <row r="1467" spans="1:18" x14ac:dyDescent="0.35">
      <c r="A1467" s="8">
        <v>14172.2970393051</v>
      </c>
      <c r="B1467">
        <v>580</v>
      </c>
      <c r="C1467" s="130" t="s">
        <v>1165</v>
      </c>
      <c r="D1467" s="130">
        <v>580</v>
      </c>
      <c r="E1467" s="130" t="s">
        <v>1071</v>
      </c>
      <c r="F1467" s="149">
        <f t="shared" si="132"/>
        <v>10</v>
      </c>
      <c r="G1467" s="130" t="s">
        <v>1074</v>
      </c>
      <c r="H1467" s="130">
        <f t="shared" si="133"/>
        <v>2</v>
      </c>
      <c r="I1467" s="130" t="s">
        <v>1076</v>
      </c>
      <c r="J1467" s="130">
        <f t="shared" si="134"/>
        <v>2</v>
      </c>
      <c r="K1467" s="130" t="s">
        <v>1084</v>
      </c>
      <c r="L1467" s="130">
        <f t="shared" si="135"/>
        <v>0</v>
      </c>
      <c r="M1467" s="130">
        <v>7</v>
      </c>
      <c r="N1467" s="130">
        <v>95413.11</v>
      </c>
      <c r="O1467" s="3">
        <v>158.84864999999999</v>
      </c>
      <c r="Q1467" s="143">
        <f t="shared" si="136"/>
        <v>142.64386748752122</v>
      </c>
      <c r="R1467" s="143">
        <f t="shared" si="137"/>
        <v>-0.10201397690492664</v>
      </c>
    </row>
    <row r="1468" spans="1:18" x14ac:dyDescent="0.35">
      <c r="A1468" s="8">
        <v>23954.0527728093</v>
      </c>
      <c r="B1468">
        <v>580</v>
      </c>
      <c r="C1468" s="130" t="s">
        <v>1165</v>
      </c>
      <c r="D1468" s="130">
        <v>580</v>
      </c>
      <c r="E1468" s="130" t="s">
        <v>1071</v>
      </c>
      <c r="F1468" s="149">
        <f t="shared" si="132"/>
        <v>10</v>
      </c>
      <c r="G1468" s="130" t="s">
        <v>1074</v>
      </c>
      <c r="H1468" s="130">
        <f t="shared" si="133"/>
        <v>2</v>
      </c>
      <c r="I1468" s="130" t="s">
        <v>1076</v>
      </c>
      <c r="J1468" s="130">
        <f t="shared" si="134"/>
        <v>2</v>
      </c>
      <c r="K1468" s="130" t="s">
        <v>1084</v>
      </c>
      <c r="L1468" s="130">
        <f t="shared" si="135"/>
        <v>0</v>
      </c>
      <c r="M1468" s="130">
        <v>7</v>
      </c>
      <c r="N1468" s="130">
        <v>97752.36</v>
      </c>
      <c r="O1468" s="3">
        <v>162.72325000000001</v>
      </c>
      <c r="Q1468" s="143">
        <f t="shared" si="136"/>
        <v>150.62578016606065</v>
      </c>
      <c r="R1468" s="143">
        <f t="shared" si="137"/>
        <v>-7.4343831222270729E-2</v>
      </c>
    </row>
    <row r="1469" spans="1:18" x14ac:dyDescent="0.35">
      <c r="A1469" s="8">
        <v>31081.371963744201</v>
      </c>
      <c r="B1469">
        <v>580</v>
      </c>
      <c r="C1469" s="130" t="s">
        <v>1165</v>
      </c>
      <c r="D1469" s="130">
        <v>580</v>
      </c>
      <c r="E1469" s="130" t="s">
        <v>1071</v>
      </c>
      <c r="F1469" s="149">
        <f t="shared" si="132"/>
        <v>10</v>
      </c>
      <c r="G1469" s="130" t="s">
        <v>1074</v>
      </c>
      <c r="H1469" s="130">
        <f t="shared" si="133"/>
        <v>2</v>
      </c>
      <c r="I1469" s="130" t="s">
        <v>1076</v>
      </c>
      <c r="J1469" s="130">
        <f t="shared" si="134"/>
        <v>2</v>
      </c>
      <c r="K1469" s="130" t="s">
        <v>1084</v>
      </c>
      <c r="L1469" s="130">
        <f t="shared" si="135"/>
        <v>0</v>
      </c>
      <c r="M1469" s="130">
        <v>7</v>
      </c>
      <c r="N1469" s="130">
        <v>104379.48</v>
      </c>
      <c r="O1469" s="3">
        <v>173.71035000000001</v>
      </c>
      <c r="Q1469" s="143">
        <f t="shared" si="136"/>
        <v>156.44167262586353</v>
      </c>
      <c r="R1469" s="143">
        <f t="shared" si="137"/>
        <v>-9.9410756895812358E-2</v>
      </c>
    </row>
    <row r="1470" spans="1:18" x14ac:dyDescent="0.35">
      <c r="A1470" s="8">
        <v>45016.2336447989</v>
      </c>
      <c r="B1470">
        <v>580</v>
      </c>
      <c r="C1470" s="130" t="s">
        <v>1165</v>
      </c>
      <c r="D1470" s="130">
        <v>580</v>
      </c>
      <c r="E1470" s="130" t="s">
        <v>1071</v>
      </c>
      <c r="F1470" s="149">
        <f t="shared" si="132"/>
        <v>10</v>
      </c>
      <c r="G1470" s="130" t="s">
        <v>1074</v>
      </c>
      <c r="H1470" s="130">
        <f t="shared" si="133"/>
        <v>2</v>
      </c>
      <c r="I1470" s="130" t="s">
        <v>1076</v>
      </c>
      <c r="J1470" s="130">
        <f t="shared" si="134"/>
        <v>2</v>
      </c>
      <c r="K1470" s="130" t="s">
        <v>1084</v>
      </c>
      <c r="L1470" s="130">
        <f t="shared" si="135"/>
        <v>0</v>
      </c>
      <c r="M1470" s="130">
        <v>7</v>
      </c>
      <c r="N1470" s="130">
        <v>104524.8</v>
      </c>
      <c r="O1470" s="3">
        <v>173.97006666666667</v>
      </c>
      <c r="Q1470" s="143">
        <f t="shared" si="136"/>
        <v>167.81251975760415</v>
      </c>
      <c r="R1470" s="143">
        <f t="shared" si="137"/>
        <v>-3.5394289529477541E-2</v>
      </c>
    </row>
    <row r="1471" spans="1:18" x14ac:dyDescent="0.35">
      <c r="A1471" s="8">
        <v>54061.366139626101</v>
      </c>
      <c r="B1471">
        <v>580</v>
      </c>
      <c r="C1471" s="130" t="s">
        <v>1165</v>
      </c>
      <c r="D1471" s="130">
        <v>580</v>
      </c>
      <c r="E1471" s="130" t="s">
        <v>1071</v>
      </c>
      <c r="F1471" s="149">
        <f t="shared" si="132"/>
        <v>10</v>
      </c>
      <c r="G1471" s="130" t="s">
        <v>1074</v>
      </c>
      <c r="H1471" s="130">
        <f t="shared" si="133"/>
        <v>2</v>
      </c>
      <c r="I1471" s="130" t="s">
        <v>1076</v>
      </c>
      <c r="J1471" s="130">
        <f t="shared" si="134"/>
        <v>2</v>
      </c>
      <c r="K1471" s="130" t="s">
        <v>1084</v>
      </c>
      <c r="L1471" s="130">
        <f t="shared" si="135"/>
        <v>0</v>
      </c>
      <c r="M1471" s="130">
        <v>7</v>
      </c>
      <c r="N1471" s="130">
        <v>106928.03</v>
      </c>
      <c r="O1471" s="3">
        <v>177.92116666666666</v>
      </c>
      <c r="Q1471" s="143">
        <f t="shared" si="136"/>
        <v>175.19334787338315</v>
      </c>
      <c r="R1471" s="143">
        <f t="shared" si="137"/>
        <v>-1.5331614806652349E-2</v>
      </c>
    </row>
    <row r="1472" spans="1:18" x14ac:dyDescent="0.35">
      <c r="A1472" s="8">
        <v>63550.072249703</v>
      </c>
      <c r="B1472">
        <v>580</v>
      </c>
      <c r="C1472" s="130" t="s">
        <v>1165</v>
      </c>
      <c r="D1472" s="130">
        <v>580</v>
      </c>
      <c r="E1472" s="130" t="s">
        <v>1071</v>
      </c>
      <c r="F1472" s="149">
        <f t="shared" si="132"/>
        <v>10</v>
      </c>
      <c r="G1472" s="130" t="s">
        <v>1074</v>
      </c>
      <c r="H1472" s="130">
        <f t="shared" si="133"/>
        <v>2</v>
      </c>
      <c r="I1472" s="130" t="s">
        <v>1076</v>
      </c>
      <c r="J1472" s="130">
        <f t="shared" si="134"/>
        <v>2</v>
      </c>
      <c r="K1472" s="130" t="s">
        <v>1084</v>
      </c>
      <c r="L1472" s="130">
        <f t="shared" si="135"/>
        <v>0</v>
      </c>
      <c r="M1472" s="130">
        <v>7</v>
      </c>
      <c r="N1472" s="130">
        <v>110293.1</v>
      </c>
      <c r="O1472" s="3">
        <v>183.46016666666668</v>
      </c>
      <c r="Q1472" s="143">
        <f t="shared" si="136"/>
        <v>182.9361320592059</v>
      </c>
      <c r="R1472" s="143">
        <f t="shared" si="137"/>
        <v>-2.8563944805136687E-3</v>
      </c>
    </row>
    <row r="1473" spans="1:18" x14ac:dyDescent="0.35">
      <c r="A1473" s="8">
        <v>71394.000753582499</v>
      </c>
      <c r="B1473">
        <v>580</v>
      </c>
      <c r="C1473" s="130" t="s">
        <v>1165</v>
      </c>
      <c r="D1473" s="130">
        <v>580</v>
      </c>
      <c r="E1473" s="130" t="s">
        <v>1071</v>
      </c>
      <c r="F1473" s="149">
        <f t="shared" si="132"/>
        <v>10</v>
      </c>
      <c r="G1473" s="130" t="s">
        <v>1074</v>
      </c>
      <c r="H1473" s="130">
        <f t="shared" si="133"/>
        <v>2</v>
      </c>
      <c r="I1473" s="130" t="s">
        <v>1076</v>
      </c>
      <c r="J1473" s="130">
        <f t="shared" si="134"/>
        <v>2</v>
      </c>
      <c r="K1473" s="130" t="s">
        <v>1084</v>
      </c>
      <c r="L1473" s="130">
        <f t="shared" si="135"/>
        <v>0</v>
      </c>
      <c r="M1473" s="130">
        <v>7</v>
      </c>
      <c r="N1473" s="130">
        <v>111273.28</v>
      </c>
      <c r="O1473" s="3">
        <v>185.15036666666666</v>
      </c>
      <c r="Q1473" s="143">
        <f t="shared" si="136"/>
        <v>189.33677771837159</v>
      </c>
      <c r="R1473" s="143">
        <f t="shared" si="137"/>
        <v>2.2610870975167341E-2</v>
      </c>
    </row>
    <row r="1474" spans="1:18" x14ac:dyDescent="0.35">
      <c r="A1474" s="8">
        <v>3495.45982983364</v>
      </c>
      <c r="B1474">
        <v>580</v>
      </c>
      <c r="C1474" s="130" t="s">
        <v>1165</v>
      </c>
      <c r="D1474" s="130">
        <v>580</v>
      </c>
      <c r="E1474" s="130" t="s">
        <v>1071</v>
      </c>
      <c r="F1474" s="149">
        <f t="shared" si="132"/>
        <v>10</v>
      </c>
      <c r="G1474" s="130" t="s">
        <v>1074</v>
      </c>
      <c r="H1474" s="130">
        <f t="shared" si="133"/>
        <v>2</v>
      </c>
      <c r="I1474" s="130" t="s">
        <v>1076</v>
      </c>
      <c r="J1474" s="130">
        <f t="shared" si="134"/>
        <v>2</v>
      </c>
      <c r="K1474" s="130" t="s">
        <v>1083</v>
      </c>
      <c r="L1474" s="130">
        <f t="shared" si="135"/>
        <v>1</v>
      </c>
      <c r="M1474" s="130">
        <v>7</v>
      </c>
      <c r="N1474" s="130">
        <v>90190.14</v>
      </c>
      <c r="O1474" s="3">
        <v>150.17660000000001</v>
      </c>
      <c r="Q1474" s="143">
        <f t="shared" si="136"/>
        <v>137.54156832459248</v>
      </c>
      <c r="R1474" s="143">
        <f t="shared" si="137"/>
        <v>-8.4134490162965037E-2</v>
      </c>
    </row>
    <row r="1475" spans="1:18" x14ac:dyDescent="0.35">
      <c r="A1475" s="8">
        <v>14172.2970393051</v>
      </c>
      <c r="B1475">
        <v>580</v>
      </c>
      <c r="C1475" s="130" t="s">
        <v>1165</v>
      </c>
      <c r="D1475" s="130">
        <v>580</v>
      </c>
      <c r="E1475" s="130" t="s">
        <v>1071</v>
      </c>
      <c r="F1475" s="149">
        <f t="shared" ref="F1475:F1538" si="138">IF(E1475="LI01",10,23.84)</f>
        <v>10</v>
      </c>
      <c r="G1475" s="130" t="s">
        <v>1074</v>
      </c>
      <c r="H1475" s="130">
        <f t="shared" ref="H1475:H1538" si="139">IF(G1475="ENT01",1,2)</f>
        <v>2</v>
      </c>
      <c r="I1475" s="130" t="s">
        <v>1076</v>
      </c>
      <c r="J1475" s="130">
        <f t="shared" ref="J1475:J1538" si="140">IF(I1475="ENV01",1,2)</f>
        <v>2</v>
      </c>
      <c r="K1475" s="130" t="s">
        <v>1083</v>
      </c>
      <c r="L1475" s="130">
        <f t="shared" ref="L1475:L1538" si="141">IF(K1475="ZVDF01",1,0)</f>
        <v>1</v>
      </c>
      <c r="M1475" s="130">
        <v>7</v>
      </c>
      <c r="N1475" s="130">
        <v>95207.24</v>
      </c>
      <c r="O1475" s="3">
        <v>158.57941666666665</v>
      </c>
      <c r="Q1475" s="143">
        <f t="shared" ref="Q1475:Q1538" si="142">IF(C1475="Splitao",((43.828+A1475*0.000816+F1475*0.605+H1475*-5.235+J1475*-4.785+L1475*3.61+3.146*F1475+9.07+54.73)*B1475+M1475*(494.524+B1475*0.00184))/B1475,(((25.4755+A1475*0.00031+F1475*0.2864+H1475*-0.5815+J1475*-1.7506+L1475*0.77039)+3.25*F1475+9.07+54.73)*B1475+M1475*(498.3118+A1475*0.001326))/B1475)</f>
        <v>146.25386748752123</v>
      </c>
      <c r="R1475" s="143">
        <f t="shared" ref="R1475:R1538" si="143">Q1475/O1475-1</f>
        <v>-7.7724773102512246E-2</v>
      </c>
    </row>
    <row r="1476" spans="1:18" x14ac:dyDescent="0.35">
      <c r="A1476" s="8">
        <v>23954.0527728093</v>
      </c>
      <c r="B1476">
        <v>580</v>
      </c>
      <c r="C1476" s="130" t="s">
        <v>1165</v>
      </c>
      <c r="D1476" s="130">
        <v>580</v>
      </c>
      <c r="E1476" s="130" t="s">
        <v>1071</v>
      </c>
      <c r="F1476" s="149">
        <f t="shared" si="138"/>
        <v>10</v>
      </c>
      <c r="G1476" s="130" t="s">
        <v>1074</v>
      </c>
      <c r="H1476" s="130">
        <f t="shared" si="139"/>
        <v>2</v>
      </c>
      <c r="I1476" s="130" t="s">
        <v>1076</v>
      </c>
      <c r="J1476" s="130">
        <f t="shared" si="140"/>
        <v>2</v>
      </c>
      <c r="K1476" s="130" t="s">
        <v>1083</v>
      </c>
      <c r="L1476" s="130">
        <f t="shared" si="141"/>
        <v>1</v>
      </c>
      <c r="M1476" s="130">
        <v>7</v>
      </c>
      <c r="N1476" s="130">
        <v>98499.93</v>
      </c>
      <c r="O1476" s="3">
        <v>164.04798333333332</v>
      </c>
      <c r="Q1476" s="143">
        <f t="shared" si="142"/>
        <v>154.23578016606066</v>
      </c>
      <c r="R1476" s="143">
        <f t="shared" si="143"/>
        <v>-5.9813006950137249E-2</v>
      </c>
    </row>
    <row r="1477" spans="1:18" x14ac:dyDescent="0.35">
      <c r="A1477" s="8">
        <v>31081.371963744201</v>
      </c>
      <c r="B1477">
        <v>580</v>
      </c>
      <c r="C1477" s="130" t="s">
        <v>1165</v>
      </c>
      <c r="D1477" s="130">
        <v>580</v>
      </c>
      <c r="E1477" s="130" t="s">
        <v>1071</v>
      </c>
      <c r="F1477" s="149">
        <f t="shared" si="138"/>
        <v>10</v>
      </c>
      <c r="G1477" s="130" t="s">
        <v>1074</v>
      </c>
      <c r="H1477" s="130">
        <f t="shared" si="139"/>
        <v>2</v>
      </c>
      <c r="I1477" s="130" t="s">
        <v>1076</v>
      </c>
      <c r="J1477" s="130">
        <f t="shared" si="140"/>
        <v>2</v>
      </c>
      <c r="K1477" s="130" t="s">
        <v>1083</v>
      </c>
      <c r="L1477" s="130">
        <f t="shared" si="141"/>
        <v>1</v>
      </c>
      <c r="M1477" s="130">
        <v>7</v>
      </c>
      <c r="N1477" s="130">
        <v>107186.34</v>
      </c>
      <c r="O1477" s="3">
        <v>178.51681666666667</v>
      </c>
      <c r="Q1477" s="143">
        <f t="shared" si="142"/>
        <v>160.05167262586355</v>
      </c>
      <c r="R1477" s="143">
        <f t="shared" si="143"/>
        <v>-0.10343644025023113</v>
      </c>
    </row>
    <row r="1478" spans="1:18" x14ac:dyDescent="0.35">
      <c r="A1478" s="8">
        <v>45016.2336447989</v>
      </c>
      <c r="B1478">
        <v>580</v>
      </c>
      <c r="C1478" s="130" t="s">
        <v>1165</v>
      </c>
      <c r="D1478" s="130">
        <v>580</v>
      </c>
      <c r="E1478" s="130" t="s">
        <v>1071</v>
      </c>
      <c r="F1478" s="149">
        <f t="shared" si="138"/>
        <v>10</v>
      </c>
      <c r="G1478" s="130" t="s">
        <v>1074</v>
      </c>
      <c r="H1478" s="130">
        <f t="shared" si="139"/>
        <v>2</v>
      </c>
      <c r="I1478" s="130" t="s">
        <v>1076</v>
      </c>
      <c r="J1478" s="130">
        <f t="shared" si="140"/>
        <v>2</v>
      </c>
      <c r="K1478" s="130" t="s">
        <v>1083</v>
      </c>
      <c r="L1478" s="130">
        <f t="shared" si="141"/>
        <v>1</v>
      </c>
      <c r="M1478" s="130">
        <v>7</v>
      </c>
      <c r="N1478" s="130">
        <v>106883.05</v>
      </c>
      <c r="O1478" s="3">
        <v>178.03631666666666</v>
      </c>
      <c r="Q1478" s="143">
        <f t="shared" si="142"/>
        <v>171.42251975760414</v>
      </c>
      <c r="R1478" s="143">
        <f t="shared" si="143"/>
        <v>-3.714858312557312E-2</v>
      </c>
    </row>
    <row r="1479" spans="1:18" x14ac:dyDescent="0.35">
      <c r="A1479" s="8">
        <v>54061.366139626101</v>
      </c>
      <c r="B1479">
        <v>580</v>
      </c>
      <c r="C1479" s="130" t="s">
        <v>1165</v>
      </c>
      <c r="D1479" s="130">
        <v>580</v>
      </c>
      <c r="E1479" s="130" t="s">
        <v>1071</v>
      </c>
      <c r="F1479" s="149">
        <f t="shared" si="138"/>
        <v>10</v>
      </c>
      <c r="G1479" s="130" t="s">
        <v>1074</v>
      </c>
      <c r="H1479" s="130">
        <f t="shared" si="139"/>
        <v>2</v>
      </c>
      <c r="I1479" s="130" t="s">
        <v>1076</v>
      </c>
      <c r="J1479" s="130">
        <f t="shared" si="140"/>
        <v>2</v>
      </c>
      <c r="K1479" s="130" t="s">
        <v>1083</v>
      </c>
      <c r="L1479" s="130">
        <f t="shared" si="141"/>
        <v>1</v>
      </c>
      <c r="M1479" s="130">
        <v>7</v>
      </c>
      <c r="N1479" s="130">
        <v>110493.2</v>
      </c>
      <c r="O1479" s="3">
        <v>183.98811666666666</v>
      </c>
      <c r="Q1479" s="143">
        <f t="shared" si="142"/>
        <v>178.80334787338313</v>
      </c>
      <c r="R1479" s="143">
        <f t="shared" si="143"/>
        <v>-2.8179911220444942E-2</v>
      </c>
    </row>
    <row r="1480" spans="1:18" x14ac:dyDescent="0.35">
      <c r="A1480" s="8">
        <v>63550.072249703</v>
      </c>
      <c r="B1480">
        <v>580</v>
      </c>
      <c r="C1480" s="130" t="s">
        <v>1165</v>
      </c>
      <c r="D1480" s="130">
        <v>580</v>
      </c>
      <c r="E1480" s="130" t="s">
        <v>1071</v>
      </c>
      <c r="F1480" s="149">
        <f t="shared" si="138"/>
        <v>10</v>
      </c>
      <c r="G1480" s="130" t="s">
        <v>1074</v>
      </c>
      <c r="H1480" s="130">
        <f t="shared" si="139"/>
        <v>2</v>
      </c>
      <c r="I1480" s="130" t="s">
        <v>1076</v>
      </c>
      <c r="J1480" s="130">
        <f t="shared" si="140"/>
        <v>2</v>
      </c>
      <c r="K1480" s="130" t="s">
        <v>1083</v>
      </c>
      <c r="L1480" s="130">
        <f t="shared" si="141"/>
        <v>1</v>
      </c>
      <c r="M1480" s="130">
        <v>7</v>
      </c>
      <c r="N1480" s="130">
        <v>115295.31</v>
      </c>
      <c r="O1480" s="3">
        <v>191.85621666666665</v>
      </c>
      <c r="Q1480" s="143">
        <f t="shared" si="142"/>
        <v>186.54613205920589</v>
      </c>
      <c r="R1480" s="143">
        <f t="shared" si="143"/>
        <v>-2.767741749378172E-2</v>
      </c>
    </row>
    <row r="1481" spans="1:18" x14ac:dyDescent="0.35">
      <c r="A1481" s="8">
        <v>71394.000753582499</v>
      </c>
      <c r="B1481">
        <v>580</v>
      </c>
      <c r="C1481" s="130" t="s">
        <v>1165</v>
      </c>
      <c r="D1481" s="130">
        <v>580</v>
      </c>
      <c r="E1481" s="130" t="s">
        <v>1071</v>
      </c>
      <c r="F1481" s="149">
        <f t="shared" si="138"/>
        <v>10</v>
      </c>
      <c r="G1481" s="130" t="s">
        <v>1074</v>
      </c>
      <c r="H1481" s="130">
        <f t="shared" si="139"/>
        <v>2</v>
      </c>
      <c r="I1481" s="130" t="s">
        <v>1076</v>
      </c>
      <c r="J1481" s="130">
        <f t="shared" si="140"/>
        <v>2</v>
      </c>
      <c r="K1481" s="130" t="s">
        <v>1083</v>
      </c>
      <c r="L1481" s="130">
        <f t="shared" si="141"/>
        <v>1</v>
      </c>
      <c r="M1481" s="130">
        <v>7</v>
      </c>
      <c r="N1481" s="130">
        <v>117031.91</v>
      </c>
      <c r="O1481" s="3">
        <v>194.80635000000001</v>
      </c>
      <c r="Q1481" s="143">
        <f t="shared" si="142"/>
        <v>192.94677771837158</v>
      </c>
      <c r="R1481" s="143">
        <f t="shared" si="143"/>
        <v>-9.5457477727416418E-3</v>
      </c>
    </row>
    <row r="1482" spans="1:18" x14ac:dyDescent="0.35">
      <c r="A1482" s="8">
        <v>3495.45982983364</v>
      </c>
      <c r="B1482">
        <v>580</v>
      </c>
      <c r="C1482" s="130" t="s">
        <v>1165</v>
      </c>
      <c r="D1482" s="130">
        <v>580</v>
      </c>
      <c r="E1482" s="130" t="s">
        <v>1071</v>
      </c>
      <c r="F1482" s="149">
        <f t="shared" si="138"/>
        <v>10</v>
      </c>
      <c r="G1482" s="130" t="s">
        <v>1074</v>
      </c>
      <c r="H1482" s="130">
        <f t="shared" si="139"/>
        <v>2</v>
      </c>
      <c r="I1482" s="130" t="s">
        <v>1076</v>
      </c>
      <c r="J1482" s="130">
        <f t="shared" si="140"/>
        <v>2</v>
      </c>
      <c r="K1482" s="130" t="s">
        <v>1084</v>
      </c>
      <c r="L1482" s="130">
        <f t="shared" si="141"/>
        <v>0</v>
      </c>
      <c r="M1482" s="130">
        <v>7</v>
      </c>
      <c r="N1482" s="130">
        <v>91352.38</v>
      </c>
      <c r="O1482" s="3">
        <v>152.14568333333335</v>
      </c>
      <c r="Q1482" s="143">
        <f t="shared" si="142"/>
        <v>133.93156832459252</v>
      </c>
      <c r="R1482" s="143">
        <f t="shared" si="143"/>
        <v>-0.11971496403769699</v>
      </c>
    </row>
    <row r="1483" spans="1:18" x14ac:dyDescent="0.35">
      <c r="A1483" s="8">
        <v>14172.2970393051</v>
      </c>
      <c r="B1483">
        <v>580</v>
      </c>
      <c r="C1483" s="130" t="s">
        <v>1165</v>
      </c>
      <c r="D1483" s="130">
        <v>580</v>
      </c>
      <c r="E1483" s="130" t="s">
        <v>1071</v>
      </c>
      <c r="F1483" s="149">
        <f t="shared" si="138"/>
        <v>10</v>
      </c>
      <c r="G1483" s="130" t="s">
        <v>1074</v>
      </c>
      <c r="H1483" s="130">
        <f t="shared" si="139"/>
        <v>2</v>
      </c>
      <c r="I1483" s="130" t="s">
        <v>1076</v>
      </c>
      <c r="J1483" s="130">
        <f t="shared" si="140"/>
        <v>2</v>
      </c>
      <c r="K1483" s="130" t="s">
        <v>1084</v>
      </c>
      <c r="L1483" s="130">
        <f t="shared" si="141"/>
        <v>0</v>
      </c>
      <c r="M1483" s="130">
        <v>7</v>
      </c>
      <c r="N1483" s="130">
        <v>95774.79</v>
      </c>
      <c r="O1483" s="3">
        <v>159.56025</v>
      </c>
      <c r="Q1483" s="143">
        <f t="shared" si="142"/>
        <v>142.64386748752122</v>
      </c>
      <c r="R1483" s="143">
        <f t="shared" si="143"/>
        <v>-0.1060187766845363</v>
      </c>
    </row>
    <row r="1484" spans="1:18" x14ac:dyDescent="0.35">
      <c r="A1484" s="8">
        <v>23954.0527728093</v>
      </c>
      <c r="B1484">
        <v>580</v>
      </c>
      <c r="C1484" s="130" t="s">
        <v>1165</v>
      </c>
      <c r="D1484" s="130">
        <v>580</v>
      </c>
      <c r="E1484" s="130" t="s">
        <v>1071</v>
      </c>
      <c r="F1484" s="149">
        <f t="shared" si="138"/>
        <v>10</v>
      </c>
      <c r="G1484" s="130" t="s">
        <v>1074</v>
      </c>
      <c r="H1484" s="130">
        <f t="shared" si="139"/>
        <v>2</v>
      </c>
      <c r="I1484" s="130" t="s">
        <v>1076</v>
      </c>
      <c r="J1484" s="130">
        <f t="shared" si="140"/>
        <v>2</v>
      </c>
      <c r="K1484" s="130" t="s">
        <v>1084</v>
      </c>
      <c r="L1484" s="130">
        <f t="shared" si="141"/>
        <v>0</v>
      </c>
      <c r="M1484" s="130">
        <v>7</v>
      </c>
      <c r="N1484" s="130">
        <v>98003.839999999997</v>
      </c>
      <c r="O1484" s="3">
        <v>163.26751666666667</v>
      </c>
      <c r="Q1484" s="143">
        <f t="shared" si="142"/>
        <v>150.62578016606065</v>
      </c>
      <c r="R1484" s="143">
        <f t="shared" si="143"/>
        <v>-7.7429587701856706E-2</v>
      </c>
    </row>
    <row r="1485" spans="1:18" x14ac:dyDescent="0.35">
      <c r="A1485" s="8">
        <v>31081.371963744201</v>
      </c>
      <c r="B1485">
        <v>580</v>
      </c>
      <c r="C1485" s="130" t="s">
        <v>1165</v>
      </c>
      <c r="D1485" s="130">
        <v>580</v>
      </c>
      <c r="E1485" s="130" t="s">
        <v>1071</v>
      </c>
      <c r="F1485" s="149">
        <f t="shared" si="138"/>
        <v>10</v>
      </c>
      <c r="G1485" s="130" t="s">
        <v>1074</v>
      </c>
      <c r="H1485" s="130">
        <f t="shared" si="139"/>
        <v>2</v>
      </c>
      <c r="I1485" s="130" t="s">
        <v>1076</v>
      </c>
      <c r="J1485" s="130">
        <f t="shared" si="140"/>
        <v>2</v>
      </c>
      <c r="K1485" s="130" t="s">
        <v>1084</v>
      </c>
      <c r="L1485" s="130">
        <f t="shared" si="141"/>
        <v>0</v>
      </c>
      <c r="M1485" s="130">
        <v>7</v>
      </c>
      <c r="N1485" s="130">
        <v>104916.33</v>
      </c>
      <c r="O1485" s="3">
        <v>174.74038333333331</v>
      </c>
      <c r="Q1485" s="143">
        <f t="shared" si="142"/>
        <v>156.44167262586353</v>
      </c>
      <c r="R1485" s="143">
        <f t="shared" si="143"/>
        <v>-0.10471941493091097</v>
      </c>
    </row>
    <row r="1486" spans="1:18" x14ac:dyDescent="0.35">
      <c r="A1486" s="8">
        <v>45016.2336447989</v>
      </c>
      <c r="B1486">
        <v>580</v>
      </c>
      <c r="C1486" s="130" t="s">
        <v>1165</v>
      </c>
      <c r="D1486" s="130">
        <v>580</v>
      </c>
      <c r="E1486" s="130" t="s">
        <v>1071</v>
      </c>
      <c r="F1486" s="149">
        <f t="shared" si="138"/>
        <v>10</v>
      </c>
      <c r="G1486" s="130" t="s">
        <v>1074</v>
      </c>
      <c r="H1486" s="130">
        <f t="shared" si="139"/>
        <v>2</v>
      </c>
      <c r="I1486" s="130" t="s">
        <v>1076</v>
      </c>
      <c r="J1486" s="130">
        <f t="shared" si="140"/>
        <v>2</v>
      </c>
      <c r="K1486" s="130" t="s">
        <v>1084</v>
      </c>
      <c r="L1486" s="130">
        <f t="shared" si="141"/>
        <v>0</v>
      </c>
      <c r="M1486" s="130">
        <v>7</v>
      </c>
      <c r="N1486" s="130">
        <v>104878.36</v>
      </c>
      <c r="O1486" s="3">
        <v>174.69976666666668</v>
      </c>
      <c r="Q1486" s="143">
        <f t="shared" si="142"/>
        <v>167.81251975760415</v>
      </c>
      <c r="R1486" s="143">
        <f t="shared" si="143"/>
        <v>-3.94233320425873E-2</v>
      </c>
    </row>
    <row r="1487" spans="1:18" x14ac:dyDescent="0.35">
      <c r="A1487" s="8">
        <v>54061.366139626101</v>
      </c>
      <c r="B1487">
        <v>580</v>
      </c>
      <c r="C1487" s="130" t="s">
        <v>1165</v>
      </c>
      <c r="D1487" s="130">
        <v>580</v>
      </c>
      <c r="E1487" s="130" t="s">
        <v>1071</v>
      </c>
      <c r="F1487" s="149">
        <f t="shared" si="138"/>
        <v>10</v>
      </c>
      <c r="G1487" s="130" t="s">
        <v>1074</v>
      </c>
      <c r="H1487" s="130">
        <f t="shared" si="139"/>
        <v>2</v>
      </c>
      <c r="I1487" s="130" t="s">
        <v>1076</v>
      </c>
      <c r="J1487" s="130">
        <f t="shared" si="140"/>
        <v>2</v>
      </c>
      <c r="K1487" s="130" t="s">
        <v>1084</v>
      </c>
      <c r="L1487" s="130">
        <f t="shared" si="141"/>
        <v>0</v>
      </c>
      <c r="M1487" s="130">
        <v>7</v>
      </c>
      <c r="N1487" s="130">
        <v>107436.03</v>
      </c>
      <c r="O1487" s="3">
        <v>178.86195000000001</v>
      </c>
      <c r="Q1487" s="143">
        <f t="shared" si="142"/>
        <v>175.19334787338315</v>
      </c>
      <c r="R1487" s="143">
        <f t="shared" si="143"/>
        <v>-2.0510802474292933E-2</v>
      </c>
    </row>
    <row r="1488" spans="1:18" x14ac:dyDescent="0.35">
      <c r="A1488" s="8">
        <v>63550.072249703</v>
      </c>
      <c r="B1488">
        <v>580</v>
      </c>
      <c r="C1488" s="130" t="s">
        <v>1165</v>
      </c>
      <c r="D1488" s="130">
        <v>580</v>
      </c>
      <c r="E1488" s="130" t="s">
        <v>1071</v>
      </c>
      <c r="F1488" s="149">
        <f t="shared" si="138"/>
        <v>10</v>
      </c>
      <c r="G1488" s="130" t="s">
        <v>1074</v>
      </c>
      <c r="H1488" s="130">
        <f t="shared" si="139"/>
        <v>2</v>
      </c>
      <c r="I1488" s="130" t="s">
        <v>1076</v>
      </c>
      <c r="J1488" s="130">
        <f t="shared" si="140"/>
        <v>2</v>
      </c>
      <c r="K1488" s="130" t="s">
        <v>1084</v>
      </c>
      <c r="L1488" s="130">
        <f t="shared" si="141"/>
        <v>0</v>
      </c>
      <c r="M1488" s="130">
        <v>7</v>
      </c>
      <c r="N1488" s="130">
        <v>111381.72</v>
      </c>
      <c r="O1488" s="3">
        <v>185.35328333333334</v>
      </c>
      <c r="Q1488" s="143">
        <f t="shared" si="142"/>
        <v>182.9361320592059</v>
      </c>
      <c r="R1488" s="143">
        <f t="shared" si="143"/>
        <v>-1.3040779373627354E-2</v>
      </c>
    </row>
    <row r="1489" spans="1:18" x14ac:dyDescent="0.35">
      <c r="A1489" s="8">
        <v>71394.000753582499</v>
      </c>
      <c r="B1489">
        <v>580</v>
      </c>
      <c r="C1489" s="130" t="s">
        <v>1165</v>
      </c>
      <c r="D1489" s="130">
        <v>580</v>
      </c>
      <c r="E1489" s="130" t="s">
        <v>1071</v>
      </c>
      <c r="F1489" s="149">
        <f t="shared" si="138"/>
        <v>10</v>
      </c>
      <c r="G1489" s="130" t="s">
        <v>1074</v>
      </c>
      <c r="H1489" s="130">
        <f t="shared" si="139"/>
        <v>2</v>
      </c>
      <c r="I1489" s="130" t="s">
        <v>1076</v>
      </c>
      <c r="J1489" s="130">
        <f t="shared" si="140"/>
        <v>2</v>
      </c>
      <c r="K1489" s="130" t="s">
        <v>1084</v>
      </c>
      <c r="L1489" s="130">
        <f t="shared" si="141"/>
        <v>0</v>
      </c>
      <c r="M1489" s="130">
        <v>7</v>
      </c>
      <c r="N1489" s="130">
        <v>112399.66</v>
      </c>
      <c r="O1489" s="3">
        <v>187.10436666666666</v>
      </c>
      <c r="Q1489" s="143">
        <f t="shared" si="142"/>
        <v>189.33677771837159</v>
      </c>
      <c r="R1489" s="143">
        <f t="shared" si="143"/>
        <v>1.1931367992506825E-2</v>
      </c>
    </row>
    <row r="1490" spans="1:18" x14ac:dyDescent="0.35">
      <c r="A1490" s="8">
        <v>3495.45982983364</v>
      </c>
      <c r="B1490">
        <v>580</v>
      </c>
      <c r="C1490" s="130" t="s">
        <v>1165</v>
      </c>
      <c r="D1490" s="130">
        <v>580</v>
      </c>
      <c r="E1490" s="130" t="s">
        <v>1071</v>
      </c>
      <c r="F1490" s="149">
        <f t="shared" si="138"/>
        <v>10</v>
      </c>
      <c r="G1490" s="130" t="s">
        <v>1074</v>
      </c>
      <c r="H1490" s="130">
        <f t="shared" si="139"/>
        <v>2</v>
      </c>
      <c r="I1490" s="130" t="s">
        <v>1076</v>
      </c>
      <c r="J1490" s="130">
        <f t="shared" si="140"/>
        <v>2</v>
      </c>
      <c r="K1490" s="130" t="s">
        <v>1083</v>
      </c>
      <c r="L1490" s="130">
        <f t="shared" si="141"/>
        <v>1</v>
      </c>
      <c r="M1490" s="130">
        <v>7</v>
      </c>
      <c r="N1490" s="130">
        <v>90521.43</v>
      </c>
      <c r="O1490" s="3">
        <v>150.68593333333334</v>
      </c>
      <c r="Q1490" s="143">
        <f t="shared" si="142"/>
        <v>137.54156832459248</v>
      </c>
      <c r="R1490" s="143">
        <f t="shared" si="143"/>
        <v>-8.7230206018395373E-2</v>
      </c>
    </row>
    <row r="1491" spans="1:18" x14ac:dyDescent="0.35">
      <c r="A1491" s="8">
        <v>14172.2970393051</v>
      </c>
      <c r="B1491">
        <v>580</v>
      </c>
      <c r="C1491" s="130" t="s">
        <v>1165</v>
      </c>
      <c r="D1491" s="130">
        <v>580</v>
      </c>
      <c r="E1491" s="130" t="s">
        <v>1071</v>
      </c>
      <c r="F1491" s="149">
        <f t="shared" si="138"/>
        <v>10</v>
      </c>
      <c r="G1491" s="130" t="s">
        <v>1074</v>
      </c>
      <c r="H1491" s="130">
        <f t="shared" si="139"/>
        <v>2</v>
      </c>
      <c r="I1491" s="130" t="s">
        <v>1076</v>
      </c>
      <c r="J1491" s="130">
        <f t="shared" si="140"/>
        <v>2</v>
      </c>
      <c r="K1491" s="130" t="s">
        <v>1083</v>
      </c>
      <c r="L1491" s="130">
        <f t="shared" si="141"/>
        <v>1</v>
      </c>
      <c r="M1491" s="130">
        <v>7</v>
      </c>
      <c r="N1491" s="130">
        <v>95537.84</v>
      </c>
      <c r="O1491" s="3">
        <v>159.07511666666667</v>
      </c>
      <c r="Q1491" s="143">
        <f t="shared" si="142"/>
        <v>146.25386748752123</v>
      </c>
      <c r="R1491" s="143">
        <f t="shared" si="143"/>
        <v>-8.059870989132556E-2</v>
      </c>
    </row>
    <row r="1492" spans="1:18" x14ac:dyDescent="0.35">
      <c r="A1492" s="8">
        <v>23954.0527728093</v>
      </c>
      <c r="B1492">
        <v>580</v>
      </c>
      <c r="C1492" s="130" t="s">
        <v>1165</v>
      </c>
      <c r="D1492" s="130">
        <v>580</v>
      </c>
      <c r="E1492" s="130" t="s">
        <v>1071</v>
      </c>
      <c r="F1492" s="149">
        <f t="shared" si="138"/>
        <v>10</v>
      </c>
      <c r="G1492" s="130" t="s">
        <v>1074</v>
      </c>
      <c r="H1492" s="130">
        <f t="shared" si="139"/>
        <v>2</v>
      </c>
      <c r="I1492" s="130" t="s">
        <v>1076</v>
      </c>
      <c r="J1492" s="130">
        <f t="shared" si="140"/>
        <v>2</v>
      </c>
      <c r="K1492" s="130" t="s">
        <v>1083</v>
      </c>
      <c r="L1492" s="130">
        <f t="shared" si="141"/>
        <v>1</v>
      </c>
      <c r="M1492" s="130">
        <v>7</v>
      </c>
      <c r="N1492" s="130">
        <v>98919.03</v>
      </c>
      <c r="O1492" s="3">
        <v>164.6842</v>
      </c>
      <c r="Q1492" s="143">
        <f t="shared" si="142"/>
        <v>154.23578016606066</v>
      </c>
      <c r="R1492" s="143">
        <f t="shared" si="143"/>
        <v>-6.3445186811724175E-2</v>
      </c>
    </row>
    <row r="1493" spans="1:18" x14ac:dyDescent="0.35">
      <c r="A1493" s="8">
        <v>31081.371963744201</v>
      </c>
      <c r="B1493">
        <v>580</v>
      </c>
      <c r="C1493" s="130" t="s">
        <v>1165</v>
      </c>
      <c r="D1493" s="130">
        <v>580</v>
      </c>
      <c r="E1493" s="130" t="s">
        <v>1071</v>
      </c>
      <c r="F1493" s="149">
        <f t="shared" si="138"/>
        <v>10</v>
      </c>
      <c r="G1493" s="130" t="s">
        <v>1074</v>
      </c>
      <c r="H1493" s="130">
        <f t="shared" si="139"/>
        <v>2</v>
      </c>
      <c r="I1493" s="130" t="s">
        <v>1076</v>
      </c>
      <c r="J1493" s="130">
        <f t="shared" si="140"/>
        <v>2</v>
      </c>
      <c r="K1493" s="130" t="s">
        <v>1083</v>
      </c>
      <c r="L1493" s="130">
        <f t="shared" si="141"/>
        <v>1</v>
      </c>
      <c r="M1493" s="130">
        <v>7</v>
      </c>
      <c r="N1493" s="130">
        <v>107439.55</v>
      </c>
      <c r="O1493" s="3">
        <v>178.89458333333334</v>
      </c>
      <c r="Q1493" s="143">
        <f t="shared" si="142"/>
        <v>160.05167262586355</v>
      </c>
      <c r="R1493" s="143">
        <f t="shared" si="143"/>
        <v>-0.10532968833583911</v>
      </c>
    </row>
    <row r="1494" spans="1:18" x14ac:dyDescent="0.35">
      <c r="A1494" s="8">
        <v>45016.2336447989</v>
      </c>
      <c r="B1494">
        <v>580</v>
      </c>
      <c r="C1494" s="130" t="s">
        <v>1165</v>
      </c>
      <c r="D1494" s="130">
        <v>580</v>
      </c>
      <c r="E1494" s="130" t="s">
        <v>1071</v>
      </c>
      <c r="F1494" s="149">
        <f t="shared" si="138"/>
        <v>10</v>
      </c>
      <c r="G1494" s="130" t="s">
        <v>1074</v>
      </c>
      <c r="H1494" s="130">
        <f t="shared" si="139"/>
        <v>2</v>
      </c>
      <c r="I1494" s="130" t="s">
        <v>1076</v>
      </c>
      <c r="J1494" s="130">
        <f t="shared" si="140"/>
        <v>2</v>
      </c>
      <c r="K1494" s="130" t="s">
        <v>1083</v>
      </c>
      <c r="L1494" s="130">
        <f t="shared" si="141"/>
        <v>1</v>
      </c>
      <c r="M1494" s="130">
        <v>7</v>
      </c>
      <c r="N1494" s="130">
        <v>107189.2</v>
      </c>
      <c r="O1494" s="3">
        <v>178.49393333333333</v>
      </c>
      <c r="Q1494" s="143">
        <f t="shared" si="142"/>
        <v>171.42251975760414</v>
      </c>
      <c r="R1494" s="143">
        <f t="shared" si="143"/>
        <v>-3.9617108792843303E-2</v>
      </c>
    </row>
    <row r="1495" spans="1:18" x14ac:dyDescent="0.35">
      <c r="A1495" s="8">
        <v>54061.366139626101</v>
      </c>
      <c r="B1495">
        <v>580</v>
      </c>
      <c r="C1495" s="130" t="s">
        <v>1165</v>
      </c>
      <c r="D1495" s="130">
        <v>580</v>
      </c>
      <c r="E1495" s="130" t="s">
        <v>1071</v>
      </c>
      <c r="F1495" s="149">
        <f t="shared" si="138"/>
        <v>10</v>
      </c>
      <c r="G1495" s="130" t="s">
        <v>1074</v>
      </c>
      <c r="H1495" s="130">
        <f t="shared" si="139"/>
        <v>2</v>
      </c>
      <c r="I1495" s="130" t="s">
        <v>1076</v>
      </c>
      <c r="J1495" s="130">
        <f t="shared" si="140"/>
        <v>2</v>
      </c>
      <c r="K1495" s="130" t="s">
        <v>1083</v>
      </c>
      <c r="L1495" s="130">
        <f t="shared" si="141"/>
        <v>1</v>
      </c>
      <c r="M1495" s="130">
        <v>7</v>
      </c>
      <c r="N1495" s="130">
        <v>111130.05</v>
      </c>
      <c r="O1495" s="3">
        <v>184.96823333333333</v>
      </c>
      <c r="Q1495" s="143">
        <f t="shared" si="142"/>
        <v>178.80334787338313</v>
      </c>
      <c r="R1495" s="143">
        <f t="shared" si="143"/>
        <v>-3.3329428242093839E-2</v>
      </c>
    </row>
    <row r="1496" spans="1:18" x14ac:dyDescent="0.35">
      <c r="A1496" s="8">
        <v>63550.072249703</v>
      </c>
      <c r="B1496">
        <v>580</v>
      </c>
      <c r="C1496" s="130" t="s">
        <v>1165</v>
      </c>
      <c r="D1496" s="130">
        <v>580</v>
      </c>
      <c r="E1496" s="130" t="s">
        <v>1071</v>
      </c>
      <c r="F1496" s="149">
        <f t="shared" si="138"/>
        <v>10</v>
      </c>
      <c r="G1496" s="130" t="s">
        <v>1074</v>
      </c>
      <c r="H1496" s="130">
        <f t="shared" si="139"/>
        <v>2</v>
      </c>
      <c r="I1496" s="130" t="s">
        <v>1076</v>
      </c>
      <c r="J1496" s="130">
        <f t="shared" si="140"/>
        <v>2</v>
      </c>
      <c r="K1496" s="130" t="s">
        <v>1083</v>
      </c>
      <c r="L1496" s="130">
        <f t="shared" si="141"/>
        <v>1</v>
      </c>
      <c r="M1496" s="130">
        <v>7</v>
      </c>
      <c r="N1496" s="130">
        <v>116281.89</v>
      </c>
      <c r="O1496" s="3">
        <v>193.37783333333334</v>
      </c>
      <c r="Q1496" s="143">
        <f t="shared" si="142"/>
        <v>186.54613205920589</v>
      </c>
      <c r="R1496" s="143">
        <f t="shared" si="143"/>
        <v>-3.5328254311089324E-2</v>
      </c>
    </row>
    <row r="1497" spans="1:18" x14ac:dyDescent="0.35">
      <c r="A1497" s="8">
        <v>71394.000753582499</v>
      </c>
      <c r="B1497">
        <v>580</v>
      </c>
      <c r="C1497" s="130" t="s">
        <v>1165</v>
      </c>
      <c r="D1497" s="130">
        <v>580</v>
      </c>
      <c r="E1497" s="130" t="s">
        <v>1071</v>
      </c>
      <c r="F1497" s="149">
        <f t="shared" si="138"/>
        <v>10</v>
      </c>
      <c r="G1497" s="130" t="s">
        <v>1074</v>
      </c>
      <c r="H1497" s="130">
        <f t="shared" si="139"/>
        <v>2</v>
      </c>
      <c r="I1497" s="130" t="s">
        <v>1076</v>
      </c>
      <c r="J1497" s="130">
        <f t="shared" si="140"/>
        <v>2</v>
      </c>
      <c r="K1497" s="130" t="s">
        <v>1083</v>
      </c>
      <c r="L1497" s="130">
        <f t="shared" si="141"/>
        <v>1</v>
      </c>
      <c r="M1497" s="130">
        <v>7</v>
      </c>
      <c r="N1497" s="130">
        <v>116711.82</v>
      </c>
      <c r="O1497" s="3">
        <v>194.26985000000002</v>
      </c>
      <c r="Q1497" s="143">
        <f t="shared" si="142"/>
        <v>192.94677771837158</v>
      </c>
      <c r="R1497" s="143">
        <f t="shared" si="143"/>
        <v>-6.8104869676299806E-3</v>
      </c>
    </row>
    <row r="1498" spans="1:18" x14ac:dyDescent="0.35">
      <c r="A1498" s="8">
        <v>3495.45982983364</v>
      </c>
      <c r="B1498">
        <v>580</v>
      </c>
      <c r="C1498" s="130" t="s">
        <v>1165</v>
      </c>
      <c r="D1498" s="130">
        <v>580</v>
      </c>
      <c r="E1498" s="130" t="s">
        <v>1071</v>
      </c>
      <c r="F1498" s="149">
        <f t="shared" si="138"/>
        <v>10</v>
      </c>
      <c r="G1498" s="130" t="s">
        <v>1074</v>
      </c>
      <c r="H1498" s="130">
        <f t="shared" si="139"/>
        <v>2</v>
      </c>
      <c r="I1498" s="130" t="s">
        <v>1076</v>
      </c>
      <c r="J1498" s="130">
        <f t="shared" si="140"/>
        <v>2</v>
      </c>
      <c r="K1498" s="130" t="s">
        <v>1084</v>
      </c>
      <c r="L1498" s="130">
        <f t="shared" si="141"/>
        <v>0</v>
      </c>
      <c r="M1498" s="130">
        <v>7</v>
      </c>
      <c r="N1498" s="130">
        <v>91728.57</v>
      </c>
      <c r="O1498" s="3">
        <v>152.72573333333332</v>
      </c>
      <c r="Q1498" s="143">
        <f t="shared" si="142"/>
        <v>133.93156832459252</v>
      </c>
      <c r="R1498" s="143">
        <f t="shared" si="143"/>
        <v>-0.12305827314458773</v>
      </c>
    </row>
    <row r="1499" spans="1:18" x14ac:dyDescent="0.35">
      <c r="A1499" s="8">
        <v>14172.2970393051</v>
      </c>
      <c r="B1499">
        <v>580</v>
      </c>
      <c r="C1499" s="130" t="s">
        <v>1165</v>
      </c>
      <c r="D1499" s="130">
        <v>580</v>
      </c>
      <c r="E1499" s="130" t="s">
        <v>1071</v>
      </c>
      <c r="F1499" s="149">
        <f t="shared" si="138"/>
        <v>10</v>
      </c>
      <c r="G1499" s="130" t="s">
        <v>1074</v>
      </c>
      <c r="H1499" s="130">
        <f t="shared" si="139"/>
        <v>2</v>
      </c>
      <c r="I1499" s="130" t="s">
        <v>1076</v>
      </c>
      <c r="J1499" s="130">
        <f t="shared" si="140"/>
        <v>2</v>
      </c>
      <c r="K1499" s="130" t="s">
        <v>1084</v>
      </c>
      <c r="L1499" s="130">
        <f t="shared" si="141"/>
        <v>0</v>
      </c>
      <c r="M1499" s="130">
        <v>7</v>
      </c>
      <c r="N1499" s="130">
        <v>96029.74</v>
      </c>
      <c r="O1499" s="3">
        <v>159.93668333333332</v>
      </c>
      <c r="Q1499" s="143">
        <f t="shared" si="142"/>
        <v>142.64386748752122</v>
      </c>
      <c r="R1499" s="143">
        <f t="shared" si="143"/>
        <v>-0.10812288641606471</v>
      </c>
    </row>
    <row r="1500" spans="1:18" x14ac:dyDescent="0.35">
      <c r="A1500" s="8">
        <v>23954.0527728093</v>
      </c>
      <c r="B1500">
        <v>580</v>
      </c>
      <c r="C1500" s="130" t="s">
        <v>1165</v>
      </c>
      <c r="D1500" s="130">
        <v>580</v>
      </c>
      <c r="E1500" s="130" t="s">
        <v>1071</v>
      </c>
      <c r="F1500" s="149">
        <f t="shared" si="138"/>
        <v>10</v>
      </c>
      <c r="G1500" s="130" t="s">
        <v>1074</v>
      </c>
      <c r="H1500" s="130">
        <f t="shared" si="139"/>
        <v>2</v>
      </c>
      <c r="I1500" s="130" t="s">
        <v>1076</v>
      </c>
      <c r="J1500" s="130">
        <f t="shared" si="140"/>
        <v>2</v>
      </c>
      <c r="K1500" s="130" t="s">
        <v>1084</v>
      </c>
      <c r="L1500" s="130">
        <f t="shared" si="141"/>
        <v>0</v>
      </c>
      <c r="M1500" s="130">
        <v>7</v>
      </c>
      <c r="N1500" s="130">
        <v>98378.48</v>
      </c>
      <c r="O1500" s="3">
        <v>163.82828333333333</v>
      </c>
      <c r="Q1500" s="143">
        <f t="shared" si="142"/>
        <v>150.62578016606065</v>
      </c>
      <c r="R1500" s="143">
        <f t="shared" si="143"/>
        <v>-8.0587447409249835E-2</v>
      </c>
    </row>
    <row r="1501" spans="1:18" x14ac:dyDescent="0.35">
      <c r="A1501" s="8">
        <v>31081.371963744201</v>
      </c>
      <c r="B1501">
        <v>580</v>
      </c>
      <c r="C1501" s="130" t="s">
        <v>1165</v>
      </c>
      <c r="D1501" s="130">
        <v>580</v>
      </c>
      <c r="E1501" s="130" t="s">
        <v>1071</v>
      </c>
      <c r="F1501" s="149">
        <f t="shared" si="138"/>
        <v>10</v>
      </c>
      <c r="G1501" s="130" t="s">
        <v>1074</v>
      </c>
      <c r="H1501" s="130">
        <f t="shared" si="139"/>
        <v>2</v>
      </c>
      <c r="I1501" s="130" t="s">
        <v>1076</v>
      </c>
      <c r="J1501" s="130">
        <f t="shared" si="140"/>
        <v>2</v>
      </c>
      <c r="K1501" s="130" t="s">
        <v>1084</v>
      </c>
      <c r="L1501" s="130">
        <f t="shared" si="141"/>
        <v>0</v>
      </c>
      <c r="M1501" s="130">
        <v>7</v>
      </c>
      <c r="N1501" s="130">
        <v>105121.76</v>
      </c>
      <c r="O1501" s="3">
        <v>175.03158333333332</v>
      </c>
      <c r="Q1501" s="143">
        <f t="shared" si="142"/>
        <v>156.44167262586353</v>
      </c>
      <c r="R1501" s="143">
        <f t="shared" si="143"/>
        <v>-0.10620889300913661</v>
      </c>
    </row>
    <row r="1502" spans="1:18" x14ac:dyDescent="0.35">
      <c r="A1502" s="8">
        <v>45016.2336447989</v>
      </c>
      <c r="B1502">
        <v>580</v>
      </c>
      <c r="C1502" s="130" t="s">
        <v>1165</v>
      </c>
      <c r="D1502" s="130">
        <v>580</v>
      </c>
      <c r="E1502" s="130" t="s">
        <v>1071</v>
      </c>
      <c r="F1502" s="149">
        <f t="shared" si="138"/>
        <v>10</v>
      </c>
      <c r="G1502" s="130" t="s">
        <v>1074</v>
      </c>
      <c r="H1502" s="130">
        <f t="shared" si="139"/>
        <v>2</v>
      </c>
      <c r="I1502" s="130" t="s">
        <v>1076</v>
      </c>
      <c r="J1502" s="130">
        <f t="shared" si="140"/>
        <v>2</v>
      </c>
      <c r="K1502" s="130" t="s">
        <v>1084</v>
      </c>
      <c r="L1502" s="130">
        <f t="shared" si="141"/>
        <v>0</v>
      </c>
      <c r="M1502" s="130">
        <v>7</v>
      </c>
      <c r="N1502" s="130">
        <v>105104.79</v>
      </c>
      <c r="O1502" s="3">
        <v>175.02134999999998</v>
      </c>
      <c r="Q1502" s="143">
        <f t="shared" si="142"/>
        <v>167.81251975760415</v>
      </c>
      <c r="R1502" s="143">
        <f t="shared" si="143"/>
        <v>-4.1188290699368024E-2</v>
      </c>
    </row>
    <row r="1503" spans="1:18" x14ac:dyDescent="0.35">
      <c r="A1503" s="8">
        <v>54061.366139626101</v>
      </c>
      <c r="B1503">
        <v>580</v>
      </c>
      <c r="C1503" s="130" t="s">
        <v>1165</v>
      </c>
      <c r="D1503" s="130">
        <v>580</v>
      </c>
      <c r="E1503" s="130" t="s">
        <v>1071</v>
      </c>
      <c r="F1503" s="149">
        <f t="shared" si="138"/>
        <v>10</v>
      </c>
      <c r="G1503" s="130" t="s">
        <v>1074</v>
      </c>
      <c r="H1503" s="130">
        <f t="shared" si="139"/>
        <v>2</v>
      </c>
      <c r="I1503" s="130" t="s">
        <v>1076</v>
      </c>
      <c r="J1503" s="130">
        <f t="shared" si="140"/>
        <v>2</v>
      </c>
      <c r="K1503" s="130" t="s">
        <v>1084</v>
      </c>
      <c r="L1503" s="130">
        <f t="shared" si="141"/>
        <v>0</v>
      </c>
      <c r="M1503" s="130">
        <v>7</v>
      </c>
      <c r="N1503" s="130">
        <v>107979.83</v>
      </c>
      <c r="O1503" s="3">
        <v>179.72220000000002</v>
      </c>
      <c r="Q1503" s="143">
        <f t="shared" si="142"/>
        <v>175.19334787338315</v>
      </c>
      <c r="R1503" s="143">
        <f t="shared" si="143"/>
        <v>-2.519918032728774E-2</v>
      </c>
    </row>
    <row r="1504" spans="1:18" x14ac:dyDescent="0.35">
      <c r="A1504" s="8">
        <v>63550.072249703</v>
      </c>
      <c r="B1504">
        <v>580</v>
      </c>
      <c r="C1504" s="130" t="s">
        <v>1165</v>
      </c>
      <c r="D1504" s="130">
        <v>580</v>
      </c>
      <c r="E1504" s="130" t="s">
        <v>1071</v>
      </c>
      <c r="F1504" s="149">
        <f t="shared" si="138"/>
        <v>10</v>
      </c>
      <c r="G1504" s="130" t="s">
        <v>1074</v>
      </c>
      <c r="H1504" s="130">
        <f t="shared" si="139"/>
        <v>2</v>
      </c>
      <c r="I1504" s="130" t="s">
        <v>1076</v>
      </c>
      <c r="J1504" s="130">
        <f t="shared" si="140"/>
        <v>2</v>
      </c>
      <c r="K1504" s="130" t="s">
        <v>1084</v>
      </c>
      <c r="L1504" s="130">
        <f t="shared" si="141"/>
        <v>0</v>
      </c>
      <c r="M1504" s="130">
        <v>7</v>
      </c>
      <c r="N1504" s="130">
        <v>112281.69</v>
      </c>
      <c r="O1504" s="3">
        <v>186.72576666666669</v>
      </c>
      <c r="Q1504" s="143">
        <f t="shared" si="142"/>
        <v>182.9361320592059</v>
      </c>
      <c r="R1504" s="143">
        <f t="shared" si="143"/>
        <v>-2.0295188366937333E-2</v>
      </c>
    </row>
    <row r="1505" spans="1:18" x14ac:dyDescent="0.35">
      <c r="A1505" s="8">
        <v>71394.000753582499</v>
      </c>
      <c r="B1505">
        <v>580</v>
      </c>
      <c r="C1505" s="130" t="s">
        <v>1165</v>
      </c>
      <c r="D1505" s="130">
        <v>580</v>
      </c>
      <c r="E1505" s="130" t="s">
        <v>1071</v>
      </c>
      <c r="F1505" s="149">
        <f t="shared" si="138"/>
        <v>10</v>
      </c>
      <c r="G1505" s="130" t="s">
        <v>1074</v>
      </c>
      <c r="H1505" s="130">
        <f t="shared" si="139"/>
        <v>2</v>
      </c>
      <c r="I1505" s="130" t="s">
        <v>1076</v>
      </c>
      <c r="J1505" s="130">
        <f t="shared" si="140"/>
        <v>2</v>
      </c>
      <c r="K1505" s="130" t="s">
        <v>1084</v>
      </c>
      <c r="L1505" s="130">
        <f t="shared" si="141"/>
        <v>0</v>
      </c>
      <c r="M1505" s="130">
        <v>7</v>
      </c>
      <c r="N1505" s="130">
        <v>112090.71</v>
      </c>
      <c r="O1505" s="3">
        <v>186.57201666666668</v>
      </c>
      <c r="Q1505" s="143">
        <f t="shared" si="142"/>
        <v>189.33677771837159</v>
      </c>
      <c r="R1505" s="143">
        <f t="shared" si="143"/>
        <v>1.4818733811750917E-2</v>
      </c>
    </row>
    <row r="1506" spans="1:18" x14ac:dyDescent="0.35">
      <c r="A1506" s="8">
        <v>3495.45982983364</v>
      </c>
      <c r="B1506">
        <v>580</v>
      </c>
      <c r="C1506" s="130" t="s">
        <v>1165</v>
      </c>
      <c r="D1506" s="130">
        <v>580</v>
      </c>
      <c r="E1506" s="130" t="s">
        <v>1071</v>
      </c>
      <c r="F1506" s="149">
        <f t="shared" si="138"/>
        <v>10</v>
      </c>
      <c r="G1506" s="130" t="s">
        <v>1074</v>
      </c>
      <c r="H1506" s="130">
        <f t="shared" si="139"/>
        <v>2</v>
      </c>
      <c r="I1506" s="130" t="s">
        <v>1076</v>
      </c>
      <c r="J1506" s="130">
        <f t="shared" si="140"/>
        <v>2</v>
      </c>
      <c r="K1506" s="130" t="s">
        <v>1083</v>
      </c>
      <c r="L1506" s="130">
        <f t="shared" si="141"/>
        <v>1</v>
      </c>
      <c r="M1506" s="130">
        <v>7</v>
      </c>
      <c r="N1506" s="130">
        <v>90982.54</v>
      </c>
      <c r="O1506" s="3">
        <v>151.38391666666666</v>
      </c>
      <c r="Q1506" s="143">
        <f t="shared" si="142"/>
        <v>137.54156832459248</v>
      </c>
      <c r="R1506" s="143">
        <f t="shared" si="143"/>
        <v>-9.1438698686556963E-2</v>
      </c>
    </row>
    <row r="1507" spans="1:18" x14ac:dyDescent="0.35">
      <c r="A1507" s="8">
        <v>14172.2970393051</v>
      </c>
      <c r="B1507">
        <v>580</v>
      </c>
      <c r="C1507" s="130" t="s">
        <v>1165</v>
      </c>
      <c r="D1507" s="130">
        <v>580</v>
      </c>
      <c r="E1507" s="130" t="s">
        <v>1071</v>
      </c>
      <c r="F1507" s="149">
        <f t="shared" si="138"/>
        <v>10</v>
      </c>
      <c r="G1507" s="130" t="s">
        <v>1074</v>
      </c>
      <c r="H1507" s="130">
        <f t="shared" si="139"/>
        <v>2</v>
      </c>
      <c r="I1507" s="130" t="s">
        <v>1076</v>
      </c>
      <c r="J1507" s="130">
        <f t="shared" si="140"/>
        <v>2</v>
      </c>
      <c r="K1507" s="130" t="s">
        <v>1083</v>
      </c>
      <c r="L1507" s="130">
        <f t="shared" si="141"/>
        <v>1</v>
      </c>
      <c r="M1507" s="130">
        <v>7</v>
      </c>
      <c r="N1507" s="130">
        <v>96363.59</v>
      </c>
      <c r="O1507" s="3">
        <v>160.37388333333334</v>
      </c>
      <c r="Q1507" s="143">
        <f t="shared" si="142"/>
        <v>146.25386748752123</v>
      </c>
      <c r="R1507" s="143">
        <f t="shared" si="143"/>
        <v>-8.804435954490164E-2</v>
      </c>
    </row>
    <row r="1508" spans="1:18" x14ac:dyDescent="0.35">
      <c r="A1508" s="8">
        <v>23954.0527728093</v>
      </c>
      <c r="B1508">
        <v>580</v>
      </c>
      <c r="C1508" s="130" t="s">
        <v>1165</v>
      </c>
      <c r="D1508" s="130">
        <v>580</v>
      </c>
      <c r="E1508" s="130" t="s">
        <v>1071</v>
      </c>
      <c r="F1508" s="149">
        <f t="shared" si="138"/>
        <v>10</v>
      </c>
      <c r="G1508" s="130" t="s">
        <v>1074</v>
      </c>
      <c r="H1508" s="130">
        <f t="shared" si="139"/>
        <v>2</v>
      </c>
      <c r="I1508" s="130" t="s">
        <v>1076</v>
      </c>
      <c r="J1508" s="130">
        <f t="shared" si="140"/>
        <v>2</v>
      </c>
      <c r="K1508" s="130" t="s">
        <v>1083</v>
      </c>
      <c r="L1508" s="130">
        <f t="shared" si="141"/>
        <v>1</v>
      </c>
      <c r="M1508" s="130">
        <v>7</v>
      </c>
      <c r="N1508" s="130">
        <v>99628.72</v>
      </c>
      <c r="O1508" s="3">
        <v>165.79178333333334</v>
      </c>
      <c r="Q1508" s="143">
        <f t="shared" si="142"/>
        <v>154.23578016606066</v>
      </c>
      <c r="R1508" s="143">
        <f t="shared" si="143"/>
        <v>-6.9701905214679449E-2</v>
      </c>
    </row>
    <row r="1509" spans="1:18" x14ac:dyDescent="0.35">
      <c r="A1509" s="8">
        <v>31081.371963744201</v>
      </c>
      <c r="B1509">
        <v>580</v>
      </c>
      <c r="C1509" s="130" t="s">
        <v>1165</v>
      </c>
      <c r="D1509" s="130">
        <v>580</v>
      </c>
      <c r="E1509" s="130" t="s">
        <v>1071</v>
      </c>
      <c r="F1509" s="149">
        <f t="shared" si="138"/>
        <v>10</v>
      </c>
      <c r="G1509" s="130" t="s">
        <v>1074</v>
      </c>
      <c r="H1509" s="130">
        <f t="shared" si="139"/>
        <v>2</v>
      </c>
      <c r="I1509" s="130" t="s">
        <v>1076</v>
      </c>
      <c r="J1509" s="130">
        <f t="shared" si="140"/>
        <v>2</v>
      </c>
      <c r="K1509" s="130" t="s">
        <v>1083</v>
      </c>
      <c r="L1509" s="130">
        <f t="shared" si="141"/>
        <v>1</v>
      </c>
      <c r="M1509" s="130">
        <v>7</v>
      </c>
      <c r="N1509" s="130">
        <v>108740.33</v>
      </c>
      <c r="O1509" s="3">
        <v>180.93576666666667</v>
      </c>
      <c r="Q1509" s="143">
        <f t="shared" si="142"/>
        <v>160.05167262586355</v>
      </c>
      <c r="R1509" s="143">
        <f t="shared" si="143"/>
        <v>-0.11542269627252499</v>
      </c>
    </row>
    <row r="1510" spans="1:18" x14ac:dyDescent="0.35">
      <c r="A1510" s="8">
        <v>45016.2336447989</v>
      </c>
      <c r="B1510">
        <v>580</v>
      </c>
      <c r="C1510" s="130" t="s">
        <v>1165</v>
      </c>
      <c r="D1510" s="130">
        <v>580</v>
      </c>
      <c r="E1510" s="130" t="s">
        <v>1071</v>
      </c>
      <c r="F1510" s="149">
        <f t="shared" si="138"/>
        <v>10</v>
      </c>
      <c r="G1510" s="130" t="s">
        <v>1074</v>
      </c>
      <c r="H1510" s="130">
        <f t="shared" si="139"/>
        <v>2</v>
      </c>
      <c r="I1510" s="130" t="s">
        <v>1076</v>
      </c>
      <c r="J1510" s="130">
        <f t="shared" si="140"/>
        <v>2</v>
      </c>
      <c r="K1510" s="130" t="s">
        <v>1083</v>
      </c>
      <c r="L1510" s="130">
        <f t="shared" si="141"/>
        <v>1</v>
      </c>
      <c r="M1510" s="130">
        <v>7</v>
      </c>
      <c r="N1510" s="130">
        <v>108641.12</v>
      </c>
      <c r="O1510" s="3">
        <v>180.78595000000001</v>
      </c>
      <c r="Q1510" s="143">
        <f t="shared" si="142"/>
        <v>171.42251975760414</v>
      </c>
      <c r="R1510" s="143">
        <f t="shared" si="143"/>
        <v>-5.179290892016708E-2</v>
      </c>
    </row>
    <row r="1511" spans="1:18" x14ac:dyDescent="0.35">
      <c r="A1511" s="8">
        <v>54061.366139626101</v>
      </c>
      <c r="B1511">
        <v>580</v>
      </c>
      <c r="C1511" s="130" t="s">
        <v>1165</v>
      </c>
      <c r="D1511" s="130">
        <v>580</v>
      </c>
      <c r="E1511" s="130" t="s">
        <v>1071</v>
      </c>
      <c r="F1511" s="149">
        <f t="shared" si="138"/>
        <v>10</v>
      </c>
      <c r="G1511" s="130" t="s">
        <v>1074</v>
      </c>
      <c r="H1511" s="130">
        <f t="shared" si="139"/>
        <v>2</v>
      </c>
      <c r="I1511" s="130" t="s">
        <v>1076</v>
      </c>
      <c r="J1511" s="130">
        <f t="shared" si="140"/>
        <v>2</v>
      </c>
      <c r="K1511" s="130" t="s">
        <v>1083</v>
      </c>
      <c r="L1511" s="130">
        <f t="shared" si="141"/>
        <v>1</v>
      </c>
      <c r="M1511" s="130">
        <v>7</v>
      </c>
      <c r="N1511" s="130">
        <v>112386.2</v>
      </c>
      <c r="O1511" s="3">
        <v>186.95818333333335</v>
      </c>
      <c r="Q1511" s="143">
        <f t="shared" si="142"/>
        <v>178.80334787338313</v>
      </c>
      <c r="R1511" s="143">
        <f t="shared" si="143"/>
        <v>-4.3618499680277312E-2</v>
      </c>
    </row>
    <row r="1512" spans="1:18" x14ac:dyDescent="0.35">
      <c r="A1512" s="8">
        <v>63550.072249703</v>
      </c>
      <c r="B1512">
        <v>580</v>
      </c>
      <c r="C1512" s="130" t="s">
        <v>1165</v>
      </c>
      <c r="D1512" s="130">
        <v>580</v>
      </c>
      <c r="E1512" s="130" t="s">
        <v>1071</v>
      </c>
      <c r="F1512" s="149">
        <f t="shared" si="138"/>
        <v>10</v>
      </c>
      <c r="G1512" s="130" t="s">
        <v>1074</v>
      </c>
      <c r="H1512" s="130">
        <f t="shared" si="139"/>
        <v>2</v>
      </c>
      <c r="I1512" s="130" t="s">
        <v>1076</v>
      </c>
      <c r="J1512" s="130">
        <f t="shared" si="140"/>
        <v>2</v>
      </c>
      <c r="K1512" s="130" t="s">
        <v>1083</v>
      </c>
      <c r="L1512" s="130">
        <f t="shared" si="141"/>
        <v>1</v>
      </c>
      <c r="M1512" s="130">
        <v>7</v>
      </c>
      <c r="N1512" s="130">
        <v>116361.72</v>
      </c>
      <c r="O1512" s="3">
        <v>193.52491666666666</v>
      </c>
      <c r="Q1512" s="143">
        <f t="shared" si="142"/>
        <v>186.54613205920589</v>
      </c>
      <c r="R1512" s="143">
        <f t="shared" si="143"/>
        <v>-3.6061426754061099E-2</v>
      </c>
    </row>
    <row r="1513" spans="1:18" x14ac:dyDescent="0.35">
      <c r="A1513" s="8">
        <v>71394.000753582499</v>
      </c>
      <c r="B1513">
        <v>580</v>
      </c>
      <c r="C1513" s="130" t="s">
        <v>1165</v>
      </c>
      <c r="D1513" s="130">
        <v>580</v>
      </c>
      <c r="E1513" s="130" t="s">
        <v>1071</v>
      </c>
      <c r="F1513" s="149">
        <f t="shared" si="138"/>
        <v>10</v>
      </c>
      <c r="G1513" s="130" t="s">
        <v>1074</v>
      </c>
      <c r="H1513" s="130">
        <f t="shared" si="139"/>
        <v>2</v>
      </c>
      <c r="I1513" s="130" t="s">
        <v>1076</v>
      </c>
      <c r="J1513" s="130">
        <f t="shared" si="140"/>
        <v>2</v>
      </c>
      <c r="K1513" s="130" t="s">
        <v>1083</v>
      </c>
      <c r="L1513" s="130">
        <f t="shared" si="141"/>
        <v>1</v>
      </c>
      <c r="M1513" s="130">
        <v>7</v>
      </c>
      <c r="N1513" s="130">
        <v>117390.86</v>
      </c>
      <c r="O1513" s="3">
        <v>195.35561666666666</v>
      </c>
      <c r="Q1513" s="143">
        <f t="shared" si="142"/>
        <v>192.94677771837158</v>
      </c>
      <c r="R1513" s="143">
        <f t="shared" si="143"/>
        <v>-1.2330533359607765E-2</v>
      </c>
    </row>
    <row r="1514" spans="1:18" x14ac:dyDescent="0.35">
      <c r="A1514" s="8">
        <v>3495.45982983364</v>
      </c>
      <c r="B1514">
        <v>580</v>
      </c>
      <c r="C1514" s="130" t="s">
        <v>1165</v>
      </c>
      <c r="D1514" s="130">
        <v>580</v>
      </c>
      <c r="E1514" s="130" t="s">
        <v>1071</v>
      </c>
      <c r="F1514" s="149">
        <f t="shared" si="138"/>
        <v>10</v>
      </c>
      <c r="G1514" s="130" t="s">
        <v>1074</v>
      </c>
      <c r="H1514" s="130">
        <f t="shared" si="139"/>
        <v>2</v>
      </c>
      <c r="I1514" s="130" t="s">
        <v>1076</v>
      </c>
      <c r="J1514" s="130">
        <f t="shared" si="140"/>
        <v>2</v>
      </c>
      <c r="K1514" s="130" t="s">
        <v>1084</v>
      </c>
      <c r="L1514" s="130">
        <f t="shared" si="141"/>
        <v>0</v>
      </c>
      <c r="M1514" s="130">
        <v>7</v>
      </c>
      <c r="N1514" s="130">
        <v>92663.86</v>
      </c>
      <c r="O1514" s="3">
        <v>154.19488333333331</v>
      </c>
      <c r="Q1514" s="143">
        <f t="shared" si="142"/>
        <v>133.93156832459252</v>
      </c>
      <c r="R1514" s="143">
        <f t="shared" si="143"/>
        <v>-0.1314136667228849</v>
      </c>
    </row>
    <row r="1515" spans="1:18" x14ac:dyDescent="0.35">
      <c r="A1515" s="8">
        <v>14172.2970393051</v>
      </c>
      <c r="B1515">
        <v>580</v>
      </c>
      <c r="C1515" s="130" t="s">
        <v>1165</v>
      </c>
      <c r="D1515" s="130">
        <v>580</v>
      </c>
      <c r="E1515" s="130" t="s">
        <v>1071</v>
      </c>
      <c r="F1515" s="149">
        <f t="shared" si="138"/>
        <v>10</v>
      </c>
      <c r="G1515" s="130" t="s">
        <v>1074</v>
      </c>
      <c r="H1515" s="130">
        <f t="shared" si="139"/>
        <v>2</v>
      </c>
      <c r="I1515" s="130" t="s">
        <v>1076</v>
      </c>
      <c r="J1515" s="130">
        <f t="shared" si="140"/>
        <v>2</v>
      </c>
      <c r="K1515" s="130" t="s">
        <v>1084</v>
      </c>
      <c r="L1515" s="130">
        <f t="shared" si="141"/>
        <v>0</v>
      </c>
      <c r="M1515" s="130">
        <v>7</v>
      </c>
      <c r="N1515" s="130">
        <v>97027.42</v>
      </c>
      <c r="O1515" s="3">
        <v>161.51133333333334</v>
      </c>
      <c r="Q1515" s="143">
        <f t="shared" si="142"/>
        <v>142.64386748752122</v>
      </c>
      <c r="R1515" s="143">
        <f t="shared" si="143"/>
        <v>-0.11681821613640397</v>
      </c>
    </row>
    <row r="1516" spans="1:18" x14ac:dyDescent="0.35">
      <c r="A1516" s="8">
        <v>23954.0527728093</v>
      </c>
      <c r="B1516">
        <v>580</v>
      </c>
      <c r="C1516" s="130" t="s">
        <v>1165</v>
      </c>
      <c r="D1516" s="130">
        <v>580</v>
      </c>
      <c r="E1516" s="130" t="s">
        <v>1071</v>
      </c>
      <c r="F1516" s="149">
        <f t="shared" si="138"/>
        <v>10</v>
      </c>
      <c r="G1516" s="130" t="s">
        <v>1074</v>
      </c>
      <c r="H1516" s="130">
        <f t="shared" si="139"/>
        <v>2</v>
      </c>
      <c r="I1516" s="130" t="s">
        <v>1076</v>
      </c>
      <c r="J1516" s="130">
        <f t="shared" si="140"/>
        <v>2</v>
      </c>
      <c r="K1516" s="130" t="s">
        <v>1084</v>
      </c>
      <c r="L1516" s="130">
        <f t="shared" si="141"/>
        <v>0</v>
      </c>
      <c r="M1516" s="130">
        <v>7</v>
      </c>
      <c r="N1516" s="130">
        <v>99270.94</v>
      </c>
      <c r="O1516" s="3">
        <v>165.23553333333334</v>
      </c>
      <c r="Q1516" s="143">
        <f t="shared" si="142"/>
        <v>150.62578016606065</v>
      </c>
      <c r="R1516" s="143">
        <f t="shared" si="143"/>
        <v>-8.8417744492040318E-2</v>
      </c>
    </row>
    <row r="1517" spans="1:18" x14ac:dyDescent="0.35">
      <c r="A1517" s="8">
        <v>31081.371963744201</v>
      </c>
      <c r="B1517">
        <v>580</v>
      </c>
      <c r="C1517" s="130" t="s">
        <v>1165</v>
      </c>
      <c r="D1517" s="130">
        <v>580</v>
      </c>
      <c r="E1517" s="130" t="s">
        <v>1071</v>
      </c>
      <c r="F1517" s="149">
        <f t="shared" si="138"/>
        <v>10</v>
      </c>
      <c r="G1517" s="130" t="s">
        <v>1074</v>
      </c>
      <c r="H1517" s="130">
        <f t="shared" si="139"/>
        <v>2</v>
      </c>
      <c r="I1517" s="130" t="s">
        <v>1076</v>
      </c>
      <c r="J1517" s="130">
        <f t="shared" si="140"/>
        <v>2</v>
      </c>
      <c r="K1517" s="130" t="s">
        <v>1084</v>
      </c>
      <c r="L1517" s="130">
        <f t="shared" si="141"/>
        <v>0</v>
      </c>
      <c r="M1517" s="130">
        <v>7</v>
      </c>
      <c r="N1517" s="130">
        <v>106503.3</v>
      </c>
      <c r="O1517" s="3">
        <v>177.20781666666667</v>
      </c>
      <c r="Q1517" s="143">
        <f t="shared" si="142"/>
        <v>156.44167262586353</v>
      </c>
      <c r="R1517" s="143">
        <f t="shared" si="143"/>
        <v>-0.11718525983458672</v>
      </c>
    </row>
    <row r="1518" spans="1:18" x14ac:dyDescent="0.35">
      <c r="A1518" s="8">
        <v>45016.2336447989</v>
      </c>
      <c r="B1518">
        <v>580</v>
      </c>
      <c r="C1518" s="130" t="s">
        <v>1165</v>
      </c>
      <c r="D1518" s="130">
        <v>580</v>
      </c>
      <c r="E1518" s="130" t="s">
        <v>1071</v>
      </c>
      <c r="F1518" s="149">
        <f t="shared" si="138"/>
        <v>10</v>
      </c>
      <c r="G1518" s="130" t="s">
        <v>1074</v>
      </c>
      <c r="H1518" s="130">
        <f t="shared" si="139"/>
        <v>2</v>
      </c>
      <c r="I1518" s="130" t="s">
        <v>1076</v>
      </c>
      <c r="J1518" s="130">
        <f t="shared" si="140"/>
        <v>2</v>
      </c>
      <c r="K1518" s="130" t="s">
        <v>1084</v>
      </c>
      <c r="L1518" s="130">
        <f t="shared" si="141"/>
        <v>0</v>
      </c>
      <c r="M1518" s="130">
        <v>7</v>
      </c>
      <c r="N1518" s="130">
        <v>106600.95</v>
      </c>
      <c r="O1518" s="3">
        <v>177.40726666666666</v>
      </c>
      <c r="Q1518" s="143">
        <f t="shared" si="142"/>
        <v>167.81251975760415</v>
      </c>
      <c r="R1518" s="143">
        <f t="shared" si="143"/>
        <v>-5.4083167444827551E-2</v>
      </c>
    </row>
    <row r="1519" spans="1:18" x14ac:dyDescent="0.35">
      <c r="A1519" s="8">
        <v>54061.366139626101</v>
      </c>
      <c r="B1519">
        <v>580</v>
      </c>
      <c r="C1519" s="130" t="s">
        <v>1165</v>
      </c>
      <c r="D1519" s="130">
        <v>580</v>
      </c>
      <c r="E1519" s="130" t="s">
        <v>1071</v>
      </c>
      <c r="F1519" s="149">
        <f t="shared" si="138"/>
        <v>10</v>
      </c>
      <c r="G1519" s="130" t="s">
        <v>1074</v>
      </c>
      <c r="H1519" s="130">
        <f t="shared" si="139"/>
        <v>2</v>
      </c>
      <c r="I1519" s="130" t="s">
        <v>1076</v>
      </c>
      <c r="J1519" s="130">
        <f t="shared" si="140"/>
        <v>2</v>
      </c>
      <c r="K1519" s="130" t="s">
        <v>1084</v>
      </c>
      <c r="L1519" s="130">
        <f t="shared" si="141"/>
        <v>0</v>
      </c>
      <c r="M1519" s="130">
        <v>7</v>
      </c>
      <c r="N1519" s="130">
        <v>109279.71</v>
      </c>
      <c r="O1519" s="3">
        <v>181.75581666666668</v>
      </c>
      <c r="Q1519" s="143">
        <f t="shared" si="142"/>
        <v>175.19334787338315</v>
      </c>
      <c r="R1519" s="143">
        <f t="shared" si="143"/>
        <v>-3.6105963009254616E-2</v>
      </c>
    </row>
    <row r="1520" spans="1:18" x14ac:dyDescent="0.35">
      <c r="A1520" s="8">
        <v>63550.072249703</v>
      </c>
      <c r="B1520">
        <v>580</v>
      </c>
      <c r="C1520" s="130" t="s">
        <v>1165</v>
      </c>
      <c r="D1520" s="130">
        <v>580</v>
      </c>
      <c r="E1520" s="130" t="s">
        <v>1071</v>
      </c>
      <c r="F1520" s="149">
        <f t="shared" si="138"/>
        <v>10</v>
      </c>
      <c r="G1520" s="130" t="s">
        <v>1074</v>
      </c>
      <c r="H1520" s="130">
        <f t="shared" si="139"/>
        <v>2</v>
      </c>
      <c r="I1520" s="130" t="s">
        <v>1076</v>
      </c>
      <c r="J1520" s="130">
        <f t="shared" si="140"/>
        <v>2</v>
      </c>
      <c r="K1520" s="130" t="s">
        <v>1084</v>
      </c>
      <c r="L1520" s="130">
        <f t="shared" si="141"/>
        <v>0</v>
      </c>
      <c r="M1520" s="130">
        <v>7</v>
      </c>
      <c r="N1520" s="130">
        <v>112449.37</v>
      </c>
      <c r="O1520" s="3">
        <v>187.02461666666667</v>
      </c>
      <c r="Q1520" s="143">
        <f t="shared" si="142"/>
        <v>182.9361320592059</v>
      </c>
      <c r="R1520" s="143">
        <f t="shared" si="143"/>
        <v>-2.1860676312721261E-2</v>
      </c>
    </row>
    <row r="1521" spans="1:18" x14ac:dyDescent="0.35">
      <c r="A1521" s="8">
        <v>71394.000753582499</v>
      </c>
      <c r="B1521">
        <v>580</v>
      </c>
      <c r="C1521" s="130" t="s">
        <v>1165</v>
      </c>
      <c r="D1521" s="130">
        <v>580</v>
      </c>
      <c r="E1521" s="130" t="s">
        <v>1071</v>
      </c>
      <c r="F1521" s="149">
        <f t="shared" si="138"/>
        <v>10</v>
      </c>
      <c r="G1521" s="130" t="s">
        <v>1074</v>
      </c>
      <c r="H1521" s="130">
        <f t="shared" si="139"/>
        <v>2</v>
      </c>
      <c r="I1521" s="130" t="s">
        <v>1076</v>
      </c>
      <c r="J1521" s="130">
        <f t="shared" si="140"/>
        <v>2</v>
      </c>
      <c r="K1521" s="130" t="s">
        <v>1084</v>
      </c>
      <c r="L1521" s="130">
        <f t="shared" si="141"/>
        <v>0</v>
      </c>
      <c r="M1521" s="130">
        <v>7</v>
      </c>
      <c r="N1521" s="130">
        <v>112801.52</v>
      </c>
      <c r="O1521" s="3">
        <v>187.72499999999999</v>
      </c>
      <c r="Q1521" s="143">
        <f t="shared" si="142"/>
        <v>189.33677771837159</v>
      </c>
      <c r="R1521" s="143">
        <f t="shared" si="143"/>
        <v>8.5858448175342161E-3</v>
      </c>
    </row>
    <row r="1522" spans="1:18" x14ac:dyDescent="0.35">
      <c r="A1522" s="8">
        <v>3495.45982983364</v>
      </c>
      <c r="B1522">
        <v>580</v>
      </c>
      <c r="C1522" s="130" t="s">
        <v>1165</v>
      </c>
      <c r="D1522" s="130">
        <v>580</v>
      </c>
      <c r="E1522" s="130" t="s">
        <v>1071</v>
      </c>
      <c r="F1522" s="149">
        <f t="shared" si="138"/>
        <v>10</v>
      </c>
      <c r="G1522" s="130" t="s">
        <v>1074</v>
      </c>
      <c r="H1522" s="130">
        <f t="shared" si="139"/>
        <v>2</v>
      </c>
      <c r="I1522" s="130" t="s">
        <v>1076</v>
      </c>
      <c r="J1522" s="130">
        <f t="shared" si="140"/>
        <v>2</v>
      </c>
      <c r="K1522" s="130" t="s">
        <v>1083</v>
      </c>
      <c r="L1522" s="130">
        <f t="shared" si="141"/>
        <v>1</v>
      </c>
      <c r="M1522" s="130">
        <v>7</v>
      </c>
      <c r="N1522" s="130">
        <v>90982.49</v>
      </c>
      <c r="O1522" s="3">
        <v>151.40174999999999</v>
      </c>
      <c r="Q1522" s="143">
        <f t="shared" si="142"/>
        <v>137.54156832459248</v>
      </c>
      <c r="R1522" s="143">
        <f t="shared" si="143"/>
        <v>-9.1545716449165981E-2</v>
      </c>
    </row>
    <row r="1523" spans="1:18" x14ac:dyDescent="0.35">
      <c r="A1523" s="8">
        <v>14172.2970393051</v>
      </c>
      <c r="B1523">
        <v>580</v>
      </c>
      <c r="C1523" s="130" t="s">
        <v>1165</v>
      </c>
      <c r="D1523" s="130">
        <v>580</v>
      </c>
      <c r="E1523" s="130" t="s">
        <v>1071</v>
      </c>
      <c r="F1523" s="149">
        <f t="shared" si="138"/>
        <v>10</v>
      </c>
      <c r="G1523" s="130" t="s">
        <v>1074</v>
      </c>
      <c r="H1523" s="130">
        <f t="shared" si="139"/>
        <v>2</v>
      </c>
      <c r="I1523" s="130" t="s">
        <v>1076</v>
      </c>
      <c r="J1523" s="130">
        <f t="shared" si="140"/>
        <v>2</v>
      </c>
      <c r="K1523" s="130" t="s">
        <v>1083</v>
      </c>
      <c r="L1523" s="130">
        <f t="shared" si="141"/>
        <v>1</v>
      </c>
      <c r="M1523" s="130">
        <v>7</v>
      </c>
      <c r="N1523" s="130">
        <v>96117.01</v>
      </c>
      <c r="O1523" s="3">
        <v>159.99521666666666</v>
      </c>
      <c r="Q1523" s="143">
        <f t="shared" si="142"/>
        <v>146.25386748752123</v>
      </c>
      <c r="R1523" s="143">
        <f t="shared" si="143"/>
        <v>-8.588600000320068E-2</v>
      </c>
    </row>
    <row r="1524" spans="1:18" x14ac:dyDescent="0.35">
      <c r="A1524" s="8">
        <v>23954.0527728093</v>
      </c>
      <c r="B1524">
        <v>580</v>
      </c>
      <c r="C1524" s="130" t="s">
        <v>1165</v>
      </c>
      <c r="D1524" s="130">
        <v>580</v>
      </c>
      <c r="E1524" s="130" t="s">
        <v>1071</v>
      </c>
      <c r="F1524" s="149">
        <f t="shared" si="138"/>
        <v>10</v>
      </c>
      <c r="G1524" s="130" t="s">
        <v>1074</v>
      </c>
      <c r="H1524" s="130">
        <f t="shared" si="139"/>
        <v>2</v>
      </c>
      <c r="I1524" s="130" t="s">
        <v>1076</v>
      </c>
      <c r="J1524" s="130">
        <f t="shared" si="140"/>
        <v>2</v>
      </c>
      <c r="K1524" s="130" t="s">
        <v>1083</v>
      </c>
      <c r="L1524" s="130">
        <f t="shared" si="141"/>
        <v>1</v>
      </c>
      <c r="M1524" s="130">
        <v>7</v>
      </c>
      <c r="N1524" s="130">
        <v>99555.9</v>
      </c>
      <c r="O1524" s="3">
        <v>165.70054999999999</v>
      </c>
      <c r="Q1524" s="143">
        <f t="shared" si="142"/>
        <v>154.23578016606066</v>
      </c>
      <c r="R1524" s="143">
        <f t="shared" si="143"/>
        <v>-6.918969088478788E-2</v>
      </c>
    </row>
    <row r="1525" spans="1:18" x14ac:dyDescent="0.35">
      <c r="A1525" s="8">
        <v>31081.371963744201</v>
      </c>
      <c r="B1525">
        <v>580</v>
      </c>
      <c r="C1525" s="130" t="s">
        <v>1165</v>
      </c>
      <c r="D1525" s="130">
        <v>580</v>
      </c>
      <c r="E1525" s="130" t="s">
        <v>1071</v>
      </c>
      <c r="F1525" s="149">
        <f t="shared" si="138"/>
        <v>10</v>
      </c>
      <c r="G1525" s="130" t="s">
        <v>1074</v>
      </c>
      <c r="H1525" s="130">
        <f t="shared" si="139"/>
        <v>2</v>
      </c>
      <c r="I1525" s="130" t="s">
        <v>1076</v>
      </c>
      <c r="J1525" s="130">
        <f t="shared" si="140"/>
        <v>2</v>
      </c>
      <c r="K1525" s="130" t="s">
        <v>1083</v>
      </c>
      <c r="L1525" s="130">
        <f t="shared" si="141"/>
        <v>1</v>
      </c>
      <c r="M1525" s="130">
        <v>7</v>
      </c>
      <c r="N1525" s="130">
        <v>108416.14</v>
      </c>
      <c r="O1525" s="3">
        <v>180.45538333333332</v>
      </c>
      <c r="Q1525" s="143">
        <f t="shared" si="142"/>
        <v>160.05167262586355</v>
      </c>
      <c r="R1525" s="143">
        <f t="shared" si="143"/>
        <v>-0.11306789706450859</v>
      </c>
    </row>
    <row r="1526" spans="1:18" x14ac:dyDescent="0.35">
      <c r="A1526" s="8">
        <v>45016.2336447989</v>
      </c>
      <c r="B1526">
        <v>580</v>
      </c>
      <c r="C1526" s="130" t="s">
        <v>1165</v>
      </c>
      <c r="D1526" s="130">
        <v>580</v>
      </c>
      <c r="E1526" s="130" t="s">
        <v>1071</v>
      </c>
      <c r="F1526" s="149">
        <f t="shared" si="138"/>
        <v>10</v>
      </c>
      <c r="G1526" s="130" t="s">
        <v>1074</v>
      </c>
      <c r="H1526" s="130">
        <f t="shared" si="139"/>
        <v>2</v>
      </c>
      <c r="I1526" s="130" t="s">
        <v>1076</v>
      </c>
      <c r="J1526" s="130">
        <f t="shared" si="140"/>
        <v>2</v>
      </c>
      <c r="K1526" s="130" t="s">
        <v>1083</v>
      </c>
      <c r="L1526" s="130">
        <f t="shared" si="141"/>
        <v>1</v>
      </c>
      <c r="M1526" s="130">
        <v>7</v>
      </c>
      <c r="N1526" s="130">
        <v>108138.3</v>
      </c>
      <c r="O1526" s="3">
        <v>180.00501666666665</v>
      </c>
      <c r="Q1526" s="143">
        <f t="shared" si="142"/>
        <v>171.42251975760414</v>
      </c>
      <c r="R1526" s="143">
        <f t="shared" si="143"/>
        <v>-4.7679209546451662E-2</v>
      </c>
    </row>
    <row r="1527" spans="1:18" x14ac:dyDescent="0.35">
      <c r="A1527" s="8">
        <v>54061.366139626101</v>
      </c>
      <c r="B1527">
        <v>580</v>
      </c>
      <c r="C1527" s="130" t="s">
        <v>1165</v>
      </c>
      <c r="D1527" s="130">
        <v>580</v>
      </c>
      <c r="E1527" s="130" t="s">
        <v>1071</v>
      </c>
      <c r="F1527" s="149">
        <f t="shared" si="138"/>
        <v>10</v>
      </c>
      <c r="G1527" s="130" t="s">
        <v>1074</v>
      </c>
      <c r="H1527" s="130">
        <f t="shared" si="139"/>
        <v>2</v>
      </c>
      <c r="I1527" s="130" t="s">
        <v>1076</v>
      </c>
      <c r="J1527" s="130">
        <f t="shared" si="140"/>
        <v>2</v>
      </c>
      <c r="K1527" s="130" t="s">
        <v>1083</v>
      </c>
      <c r="L1527" s="130">
        <f t="shared" si="141"/>
        <v>1</v>
      </c>
      <c r="M1527" s="130">
        <v>7</v>
      </c>
      <c r="N1527" s="130">
        <v>111761.21</v>
      </c>
      <c r="O1527" s="3">
        <v>185.99191666666667</v>
      </c>
      <c r="Q1527" s="143">
        <f t="shared" si="142"/>
        <v>178.80334787338313</v>
      </c>
      <c r="R1527" s="143">
        <f t="shared" si="143"/>
        <v>-3.864989899623883E-2</v>
      </c>
    </row>
    <row r="1528" spans="1:18" x14ac:dyDescent="0.35">
      <c r="A1528" s="8">
        <v>63550.072249703</v>
      </c>
      <c r="B1528">
        <v>580</v>
      </c>
      <c r="C1528" s="130" t="s">
        <v>1165</v>
      </c>
      <c r="D1528" s="130">
        <v>580</v>
      </c>
      <c r="E1528" s="130" t="s">
        <v>1071</v>
      </c>
      <c r="F1528" s="149">
        <f t="shared" si="138"/>
        <v>10</v>
      </c>
      <c r="G1528" s="130" t="s">
        <v>1074</v>
      </c>
      <c r="H1528" s="130">
        <f t="shared" si="139"/>
        <v>2</v>
      </c>
      <c r="I1528" s="130" t="s">
        <v>1076</v>
      </c>
      <c r="J1528" s="130">
        <f t="shared" si="140"/>
        <v>2</v>
      </c>
      <c r="K1528" s="130" t="s">
        <v>1083</v>
      </c>
      <c r="L1528" s="130">
        <f t="shared" si="141"/>
        <v>1</v>
      </c>
      <c r="M1528" s="130">
        <v>7</v>
      </c>
      <c r="N1528" s="130">
        <v>116279.08</v>
      </c>
      <c r="O1528" s="3">
        <v>193.44113333333331</v>
      </c>
      <c r="Q1528" s="143">
        <f t="shared" si="142"/>
        <v>186.54613205920589</v>
      </c>
      <c r="R1528" s="143">
        <f t="shared" si="143"/>
        <v>-3.5643925132748833E-2</v>
      </c>
    </row>
    <row r="1529" spans="1:18" x14ac:dyDescent="0.35">
      <c r="A1529" s="8">
        <v>71394.000753582499</v>
      </c>
      <c r="B1529">
        <v>580</v>
      </c>
      <c r="C1529" s="130" t="s">
        <v>1165</v>
      </c>
      <c r="D1529" s="130">
        <v>580</v>
      </c>
      <c r="E1529" s="130" t="s">
        <v>1071</v>
      </c>
      <c r="F1529" s="149">
        <f t="shared" si="138"/>
        <v>10</v>
      </c>
      <c r="G1529" s="130" t="s">
        <v>1074</v>
      </c>
      <c r="H1529" s="130">
        <f t="shared" si="139"/>
        <v>2</v>
      </c>
      <c r="I1529" s="130" t="s">
        <v>1076</v>
      </c>
      <c r="J1529" s="130">
        <f t="shared" si="140"/>
        <v>2</v>
      </c>
      <c r="K1529" s="130" t="s">
        <v>1083</v>
      </c>
      <c r="L1529" s="130">
        <f t="shared" si="141"/>
        <v>1</v>
      </c>
      <c r="M1529" s="130">
        <v>7</v>
      </c>
      <c r="N1529" s="130">
        <v>117814.86</v>
      </c>
      <c r="O1529" s="3">
        <v>196.07075</v>
      </c>
      <c r="Q1529" s="143">
        <f t="shared" si="142"/>
        <v>192.94677771837158</v>
      </c>
      <c r="R1529" s="143">
        <f t="shared" si="143"/>
        <v>-1.5932882806988902E-2</v>
      </c>
    </row>
    <row r="1530" spans="1:18" x14ac:dyDescent="0.35">
      <c r="A1530" s="8">
        <v>3495.45982983364</v>
      </c>
      <c r="B1530">
        <v>580</v>
      </c>
      <c r="C1530" s="130" t="s">
        <v>1165</v>
      </c>
      <c r="D1530" s="130">
        <v>580</v>
      </c>
      <c r="E1530" s="130" t="s">
        <v>1071</v>
      </c>
      <c r="F1530" s="149">
        <f t="shared" si="138"/>
        <v>10</v>
      </c>
      <c r="G1530" s="130" t="s">
        <v>1074</v>
      </c>
      <c r="H1530" s="130">
        <f t="shared" si="139"/>
        <v>2</v>
      </c>
      <c r="I1530" s="130" t="s">
        <v>1076</v>
      </c>
      <c r="J1530" s="130">
        <f t="shared" si="140"/>
        <v>2</v>
      </c>
      <c r="K1530" s="130" t="s">
        <v>1084</v>
      </c>
      <c r="L1530" s="130">
        <f t="shared" si="141"/>
        <v>0</v>
      </c>
      <c r="M1530" s="130">
        <v>7</v>
      </c>
      <c r="N1530" s="130">
        <v>92326.21</v>
      </c>
      <c r="O1530" s="3">
        <v>153.6574</v>
      </c>
      <c r="Q1530" s="143">
        <f t="shared" si="142"/>
        <v>133.93156832459252</v>
      </c>
      <c r="R1530" s="143">
        <f t="shared" si="143"/>
        <v>-0.12837540968028538</v>
      </c>
    </row>
    <row r="1531" spans="1:18" x14ac:dyDescent="0.35">
      <c r="A1531" s="8">
        <v>14172.2970393051</v>
      </c>
      <c r="B1531">
        <v>580</v>
      </c>
      <c r="C1531" s="130" t="s">
        <v>1165</v>
      </c>
      <c r="D1531" s="130">
        <v>580</v>
      </c>
      <c r="E1531" s="130" t="s">
        <v>1071</v>
      </c>
      <c r="F1531" s="149">
        <f t="shared" si="138"/>
        <v>10</v>
      </c>
      <c r="G1531" s="130" t="s">
        <v>1074</v>
      </c>
      <c r="H1531" s="130">
        <f t="shared" si="139"/>
        <v>2</v>
      </c>
      <c r="I1531" s="130" t="s">
        <v>1076</v>
      </c>
      <c r="J1531" s="130">
        <f t="shared" si="140"/>
        <v>2</v>
      </c>
      <c r="K1531" s="130" t="s">
        <v>1084</v>
      </c>
      <c r="L1531" s="130">
        <f t="shared" si="141"/>
        <v>0</v>
      </c>
      <c r="M1531" s="130">
        <v>7</v>
      </c>
      <c r="N1531" s="130">
        <v>96573.13</v>
      </c>
      <c r="O1531" s="3">
        <v>160.78483333333332</v>
      </c>
      <c r="Q1531" s="143">
        <f t="shared" si="142"/>
        <v>142.64386748752122</v>
      </c>
      <c r="R1531" s="143">
        <f t="shared" si="143"/>
        <v>-0.1128275936835591</v>
      </c>
    </row>
    <row r="1532" spans="1:18" x14ac:dyDescent="0.35">
      <c r="A1532" s="8">
        <v>23954.0527728093</v>
      </c>
      <c r="B1532">
        <v>580</v>
      </c>
      <c r="C1532" s="130" t="s">
        <v>1165</v>
      </c>
      <c r="D1532" s="130">
        <v>580</v>
      </c>
      <c r="E1532" s="130" t="s">
        <v>1071</v>
      </c>
      <c r="F1532" s="149">
        <f t="shared" si="138"/>
        <v>10</v>
      </c>
      <c r="G1532" s="130" t="s">
        <v>1074</v>
      </c>
      <c r="H1532" s="130">
        <f t="shared" si="139"/>
        <v>2</v>
      </c>
      <c r="I1532" s="130" t="s">
        <v>1076</v>
      </c>
      <c r="J1532" s="130">
        <f t="shared" si="140"/>
        <v>2</v>
      </c>
      <c r="K1532" s="130" t="s">
        <v>1084</v>
      </c>
      <c r="L1532" s="130">
        <f t="shared" si="141"/>
        <v>0</v>
      </c>
      <c r="M1532" s="130">
        <v>7</v>
      </c>
      <c r="N1532" s="130">
        <v>98994.54</v>
      </c>
      <c r="O1532" s="3">
        <v>164.80646666666667</v>
      </c>
      <c r="Q1532" s="143">
        <f t="shared" si="142"/>
        <v>150.62578016606065</v>
      </c>
      <c r="R1532" s="143">
        <f t="shared" si="143"/>
        <v>-8.6044478638617417E-2</v>
      </c>
    </row>
    <row r="1533" spans="1:18" x14ac:dyDescent="0.35">
      <c r="A1533" s="8">
        <v>31081.371963744201</v>
      </c>
      <c r="B1533">
        <v>580</v>
      </c>
      <c r="C1533" s="130" t="s">
        <v>1165</v>
      </c>
      <c r="D1533" s="130">
        <v>580</v>
      </c>
      <c r="E1533" s="130" t="s">
        <v>1071</v>
      </c>
      <c r="F1533" s="149">
        <f t="shared" si="138"/>
        <v>10</v>
      </c>
      <c r="G1533" s="130" t="s">
        <v>1074</v>
      </c>
      <c r="H1533" s="130">
        <f t="shared" si="139"/>
        <v>2</v>
      </c>
      <c r="I1533" s="130" t="s">
        <v>1076</v>
      </c>
      <c r="J1533" s="130">
        <f t="shared" si="140"/>
        <v>2</v>
      </c>
      <c r="K1533" s="130" t="s">
        <v>1084</v>
      </c>
      <c r="L1533" s="130">
        <f t="shared" si="141"/>
        <v>0</v>
      </c>
      <c r="M1533" s="130">
        <v>7</v>
      </c>
      <c r="N1533" s="130">
        <v>105955.54</v>
      </c>
      <c r="O1533" s="3">
        <v>176.35143333333335</v>
      </c>
      <c r="Q1533" s="143">
        <f t="shared" si="142"/>
        <v>156.44167262586353</v>
      </c>
      <c r="R1533" s="143">
        <f t="shared" si="143"/>
        <v>-0.11289820746643475</v>
      </c>
    </row>
    <row r="1534" spans="1:18" x14ac:dyDescent="0.35">
      <c r="A1534" s="8">
        <v>45016.2336447989</v>
      </c>
      <c r="B1534">
        <v>580</v>
      </c>
      <c r="C1534" s="130" t="s">
        <v>1165</v>
      </c>
      <c r="D1534" s="130">
        <v>580</v>
      </c>
      <c r="E1534" s="130" t="s">
        <v>1071</v>
      </c>
      <c r="F1534" s="149">
        <f t="shared" si="138"/>
        <v>10</v>
      </c>
      <c r="G1534" s="130" t="s">
        <v>1074</v>
      </c>
      <c r="H1534" s="130">
        <f t="shared" si="139"/>
        <v>2</v>
      </c>
      <c r="I1534" s="130" t="s">
        <v>1076</v>
      </c>
      <c r="J1534" s="130">
        <f t="shared" si="140"/>
        <v>2</v>
      </c>
      <c r="K1534" s="130" t="s">
        <v>1084</v>
      </c>
      <c r="L1534" s="130">
        <f t="shared" si="141"/>
        <v>0</v>
      </c>
      <c r="M1534" s="130">
        <v>7</v>
      </c>
      <c r="N1534" s="130">
        <v>105888.46</v>
      </c>
      <c r="O1534" s="3">
        <v>176.25081666666668</v>
      </c>
      <c r="Q1534" s="143">
        <f t="shared" si="142"/>
        <v>167.81251975760415</v>
      </c>
      <c r="R1534" s="143">
        <f t="shared" si="143"/>
        <v>-4.787664005563963E-2</v>
      </c>
    </row>
    <row r="1535" spans="1:18" x14ac:dyDescent="0.35">
      <c r="A1535" s="8">
        <v>54061.366139626101</v>
      </c>
      <c r="B1535">
        <v>580</v>
      </c>
      <c r="C1535" s="130" t="s">
        <v>1165</v>
      </c>
      <c r="D1535" s="130">
        <v>580</v>
      </c>
      <c r="E1535" s="130" t="s">
        <v>1071</v>
      </c>
      <c r="F1535" s="149">
        <f t="shared" si="138"/>
        <v>10</v>
      </c>
      <c r="G1535" s="130" t="s">
        <v>1074</v>
      </c>
      <c r="H1535" s="130">
        <f t="shared" si="139"/>
        <v>2</v>
      </c>
      <c r="I1535" s="130" t="s">
        <v>1076</v>
      </c>
      <c r="J1535" s="130">
        <f t="shared" si="140"/>
        <v>2</v>
      </c>
      <c r="K1535" s="130" t="s">
        <v>1084</v>
      </c>
      <c r="L1535" s="130">
        <f t="shared" si="141"/>
        <v>0</v>
      </c>
      <c r="M1535" s="130">
        <v>7</v>
      </c>
      <c r="N1535" s="130">
        <v>108438.5</v>
      </c>
      <c r="O1535" s="3">
        <v>180.44655</v>
      </c>
      <c r="Q1535" s="143">
        <f t="shared" si="142"/>
        <v>175.19334787338315</v>
      </c>
      <c r="R1535" s="143">
        <f t="shared" si="143"/>
        <v>-2.9112233659312703E-2</v>
      </c>
    </row>
    <row r="1536" spans="1:18" x14ac:dyDescent="0.35">
      <c r="A1536" s="8">
        <v>63550.072249703</v>
      </c>
      <c r="B1536">
        <v>580</v>
      </c>
      <c r="C1536" s="130" t="s">
        <v>1165</v>
      </c>
      <c r="D1536" s="130">
        <v>580</v>
      </c>
      <c r="E1536" s="130" t="s">
        <v>1071</v>
      </c>
      <c r="F1536" s="149">
        <f t="shared" si="138"/>
        <v>10</v>
      </c>
      <c r="G1536" s="130" t="s">
        <v>1074</v>
      </c>
      <c r="H1536" s="130">
        <f t="shared" si="139"/>
        <v>2</v>
      </c>
      <c r="I1536" s="130" t="s">
        <v>1076</v>
      </c>
      <c r="J1536" s="130">
        <f t="shared" si="140"/>
        <v>2</v>
      </c>
      <c r="K1536" s="130" t="s">
        <v>1084</v>
      </c>
      <c r="L1536" s="130">
        <f t="shared" si="141"/>
        <v>0</v>
      </c>
      <c r="M1536" s="130">
        <v>7</v>
      </c>
      <c r="N1536" s="130">
        <v>112043.11</v>
      </c>
      <c r="O1536" s="3">
        <v>186.38088333333334</v>
      </c>
      <c r="Q1536" s="143">
        <f t="shared" si="142"/>
        <v>182.9361320592059</v>
      </c>
      <c r="R1536" s="143">
        <f t="shared" si="143"/>
        <v>-1.8482320785907391E-2</v>
      </c>
    </row>
    <row r="1537" spans="1:18" x14ac:dyDescent="0.35">
      <c r="A1537" s="8">
        <v>71394.000753582499</v>
      </c>
      <c r="B1537">
        <v>580</v>
      </c>
      <c r="C1537" s="130" t="s">
        <v>1165</v>
      </c>
      <c r="D1537" s="130">
        <v>580</v>
      </c>
      <c r="E1537" s="130" t="s">
        <v>1071</v>
      </c>
      <c r="F1537" s="149">
        <f t="shared" si="138"/>
        <v>10</v>
      </c>
      <c r="G1537" s="130" t="s">
        <v>1074</v>
      </c>
      <c r="H1537" s="130">
        <f t="shared" si="139"/>
        <v>2</v>
      </c>
      <c r="I1537" s="130" t="s">
        <v>1076</v>
      </c>
      <c r="J1537" s="130">
        <f t="shared" si="140"/>
        <v>2</v>
      </c>
      <c r="K1537" s="130" t="s">
        <v>1084</v>
      </c>
      <c r="L1537" s="130">
        <f t="shared" si="141"/>
        <v>0</v>
      </c>
      <c r="M1537" s="130">
        <v>7</v>
      </c>
      <c r="N1537" s="130">
        <v>112913.22</v>
      </c>
      <c r="O1537" s="3">
        <v>187.88666666666666</v>
      </c>
      <c r="Q1537" s="143">
        <f t="shared" si="142"/>
        <v>189.33677771837159</v>
      </c>
      <c r="R1537" s="143">
        <f t="shared" si="143"/>
        <v>7.7180093586821652E-3</v>
      </c>
    </row>
    <row r="1538" spans="1:18" x14ac:dyDescent="0.35">
      <c r="A1538" s="8">
        <v>3495.45982983364</v>
      </c>
      <c r="B1538">
        <v>580</v>
      </c>
      <c r="C1538" s="130" t="s">
        <v>1165</v>
      </c>
      <c r="D1538" s="130">
        <v>580</v>
      </c>
      <c r="E1538" s="130" t="s">
        <v>1072</v>
      </c>
      <c r="F1538" s="149">
        <f t="shared" si="138"/>
        <v>23.84</v>
      </c>
      <c r="G1538" s="130" t="s">
        <v>1073</v>
      </c>
      <c r="H1538" s="130">
        <f t="shared" si="139"/>
        <v>1</v>
      </c>
      <c r="I1538" s="130" t="s">
        <v>1075</v>
      </c>
      <c r="J1538" s="130">
        <f t="shared" si="140"/>
        <v>1</v>
      </c>
      <c r="K1538" s="130" t="s">
        <v>1083</v>
      </c>
      <c r="L1538" s="130">
        <f t="shared" si="141"/>
        <v>1</v>
      </c>
      <c r="M1538" s="130">
        <v>7</v>
      </c>
      <c r="N1538" s="130">
        <v>120337.86</v>
      </c>
      <c r="O1538" s="3">
        <v>200.54579999999999</v>
      </c>
      <c r="Q1538" s="143">
        <f t="shared" si="142"/>
        <v>199.47540832459254</v>
      </c>
      <c r="R1538" s="143">
        <f t="shared" si="143"/>
        <v>-5.3373926325430698E-3</v>
      </c>
    </row>
    <row r="1539" spans="1:18" x14ac:dyDescent="0.35">
      <c r="A1539" s="8">
        <v>14172.2970393051</v>
      </c>
      <c r="B1539">
        <v>580</v>
      </c>
      <c r="C1539" s="130" t="s">
        <v>1165</v>
      </c>
      <c r="D1539" s="130">
        <v>580</v>
      </c>
      <c r="E1539" s="130" t="s">
        <v>1072</v>
      </c>
      <c r="F1539" s="149">
        <f t="shared" ref="F1539:F1602" si="144">IF(E1539="LI01",10,23.84)</f>
        <v>23.84</v>
      </c>
      <c r="G1539" s="130" t="s">
        <v>1073</v>
      </c>
      <c r="H1539" s="130">
        <f t="shared" ref="H1539:H1602" si="145">IF(G1539="ENT01",1,2)</f>
        <v>1</v>
      </c>
      <c r="I1539" s="130" t="s">
        <v>1075</v>
      </c>
      <c r="J1539" s="130">
        <f t="shared" ref="J1539:J1602" si="146">IF(I1539="ENV01",1,2)</f>
        <v>1</v>
      </c>
      <c r="K1539" s="130" t="s">
        <v>1083</v>
      </c>
      <c r="L1539" s="130">
        <f t="shared" ref="L1539:L1602" si="147">IF(K1539="ZVDF01",1,0)</f>
        <v>1</v>
      </c>
      <c r="M1539" s="130">
        <v>7</v>
      </c>
      <c r="N1539" s="130">
        <v>125802.15</v>
      </c>
      <c r="O1539" s="3">
        <v>209.88368333333335</v>
      </c>
      <c r="Q1539" s="143">
        <f t="shared" ref="Q1539:Q1602" si="148">IF(C1539="Splitao",((43.828+A1539*0.000816+F1539*0.605+H1539*-5.235+J1539*-4.785+L1539*3.61+3.146*F1539+9.07+54.73)*B1539+M1539*(494.524+B1539*0.00184))/B1539,(((25.4755+A1539*0.00031+F1539*0.2864+H1539*-0.5815+J1539*-1.7506+L1539*0.77039)+3.25*F1539+9.07+54.73)*B1539+M1539*(498.3118+A1539*0.001326))/B1539)</f>
        <v>208.18770748752121</v>
      </c>
      <c r="R1539" s="143">
        <f t="shared" ref="R1539:R1602" si="149">Q1539/O1539-1</f>
        <v>-8.0805511837650501E-3</v>
      </c>
    </row>
    <row r="1540" spans="1:18" x14ac:dyDescent="0.35">
      <c r="A1540" s="8">
        <v>23954.0527728093</v>
      </c>
      <c r="B1540">
        <v>580</v>
      </c>
      <c r="C1540" s="130" t="s">
        <v>1165</v>
      </c>
      <c r="D1540" s="130">
        <v>580</v>
      </c>
      <c r="E1540" s="130" t="s">
        <v>1072</v>
      </c>
      <c r="F1540" s="149">
        <f t="shared" si="144"/>
        <v>23.84</v>
      </c>
      <c r="G1540" s="130" t="s">
        <v>1073</v>
      </c>
      <c r="H1540" s="130">
        <f t="shared" si="145"/>
        <v>1</v>
      </c>
      <c r="I1540" s="130" t="s">
        <v>1075</v>
      </c>
      <c r="J1540" s="130">
        <f t="shared" si="146"/>
        <v>1</v>
      </c>
      <c r="K1540" s="130" t="s">
        <v>1083</v>
      </c>
      <c r="L1540" s="130">
        <f t="shared" si="147"/>
        <v>1</v>
      </c>
      <c r="M1540" s="130">
        <v>7</v>
      </c>
      <c r="N1540" s="130">
        <v>131713.74</v>
      </c>
      <c r="O1540" s="3">
        <v>219.71879999999999</v>
      </c>
      <c r="Q1540" s="143">
        <f t="shared" si="148"/>
        <v>216.16962016606067</v>
      </c>
      <c r="R1540" s="143">
        <f t="shared" si="149"/>
        <v>-1.6153282440734773E-2</v>
      </c>
    </row>
    <row r="1541" spans="1:18" x14ac:dyDescent="0.35">
      <c r="A1541" s="8">
        <v>31081.371963744201</v>
      </c>
      <c r="B1541">
        <v>580</v>
      </c>
      <c r="C1541" s="130" t="s">
        <v>1165</v>
      </c>
      <c r="D1541" s="130">
        <v>580</v>
      </c>
      <c r="E1541" s="130" t="s">
        <v>1072</v>
      </c>
      <c r="F1541" s="149">
        <f t="shared" si="144"/>
        <v>23.84</v>
      </c>
      <c r="G1541" s="130" t="s">
        <v>1073</v>
      </c>
      <c r="H1541" s="130">
        <f t="shared" si="145"/>
        <v>1</v>
      </c>
      <c r="I1541" s="130" t="s">
        <v>1075</v>
      </c>
      <c r="J1541" s="130">
        <f t="shared" si="146"/>
        <v>1</v>
      </c>
      <c r="K1541" s="130" t="s">
        <v>1083</v>
      </c>
      <c r="L1541" s="130">
        <f t="shared" si="147"/>
        <v>1</v>
      </c>
      <c r="M1541" s="130">
        <v>7</v>
      </c>
      <c r="N1541" s="130">
        <v>142132.4</v>
      </c>
      <c r="O1541" s="3">
        <v>237.5121</v>
      </c>
      <c r="Q1541" s="143">
        <f t="shared" si="148"/>
        <v>221.98551262586352</v>
      </c>
      <c r="R1541" s="143">
        <f t="shared" si="149"/>
        <v>-6.5371774213341061E-2</v>
      </c>
    </row>
    <row r="1542" spans="1:18" x14ac:dyDescent="0.35">
      <c r="A1542" s="8">
        <v>45016.2336447989</v>
      </c>
      <c r="B1542">
        <v>580</v>
      </c>
      <c r="C1542" s="130" t="s">
        <v>1165</v>
      </c>
      <c r="D1542" s="130">
        <v>580</v>
      </c>
      <c r="E1542" s="130" t="s">
        <v>1072</v>
      </c>
      <c r="F1542" s="149">
        <f t="shared" si="144"/>
        <v>23.84</v>
      </c>
      <c r="G1542" s="130" t="s">
        <v>1073</v>
      </c>
      <c r="H1542" s="130">
        <f t="shared" si="145"/>
        <v>1</v>
      </c>
      <c r="I1542" s="130" t="s">
        <v>1075</v>
      </c>
      <c r="J1542" s="130">
        <f t="shared" si="146"/>
        <v>1</v>
      </c>
      <c r="K1542" s="130" t="s">
        <v>1083</v>
      </c>
      <c r="L1542" s="130">
        <f t="shared" si="147"/>
        <v>1</v>
      </c>
      <c r="M1542" s="130">
        <v>7</v>
      </c>
      <c r="N1542" s="130">
        <v>141810.97</v>
      </c>
      <c r="O1542" s="3">
        <v>236.81951666666666</v>
      </c>
      <c r="Q1542" s="143">
        <f t="shared" si="148"/>
        <v>233.35635975760414</v>
      </c>
      <c r="R1542" s="143">
        <f t="shared" si="149"/>
        <v>-1.4623612774014139E-2</v>
      </c>
    </row>
    <row r="1543" spans="1:18" x14ac:dyDescent="0.35">
      <c r="A1543" s="8">
        <v>54061.366139626101</v>
      </c>
      <c r="B1543">
        <v>580</v>
      </c>
      <c r="C1543" s="130" t="s">
        <v>1165</v>
      </c>
      <c r="D1543" s="130">
        <v>580</v>
      </c>
      <c r="E1543" s="130" t="s">
        <v>1072</v>
      </c>
      <c r="F1543" s="149">
        <f t="shared" si="144"/>
        <v>23.84</v>
      </c>
      <c r="G1543" s="130" t="s">
        <v>1073</v>
      </c>
      <c r="H1543" s="130">
        <f t="shared" si="145"/>
        <v>1</v>
      </c>
      <c r="I1543" s="130" t="s">
        <v>1075</v>
      </c>
      <c r="J1543" s="130">
        <f t="shared" si="146"/>
        <v>1</v>
      </c>
      <c r="K1543" s="130" t="s">
        <v>1083</v>
      </c>
      <c r="L1543" s="130">
        <f t="shared" si="147"/>
        <v>1</v>
      </c>
      <c r="M1543" s="130">
        <v>7</v>
      </c>
      <c r="N1543" s="130">
        <v>147414.76999999999</v>
      </c>
      <c r="O1543" s="3">
        <v>246.07441666666665</v>
      </c>
      <c r="Q1543" s="143">
        <f t="shared" si="148"/>
        <v>240.73718787338314</v>
      </c>
      <c r="R1543" s="143">
        <f t="shared" si="149"/>
        <v>-2.1689490787306642E-2</v>
      </c>
    </row>
    <row r="1544" spans="1:18" x14ac:dyDescent="0.35">
      <c r="A1544" s="8">
        <v>63550.072249703</v>
      </c>
      <c r="B1544">
        <v>580</v>
      </c>
      <c r="C1544" s="130" t="s">
        <v>1165</v>
      </c>
      <c r="D1544" s="130">
        <v>580</v>
      </c>
      <c r="E1544" s="130" t="s">
        <v>1072</v>
      </c>
      <c r="F1544" s="149">
        <f t="shared" si="144"/>
        <v>23.84</v>
      </c>
      <c r="G1544" s="130" t="s">
        <v>1073</v>
      </c>
      <c r="H1544" s="130">
        <f t="shared" si="145"/>
        <v>1</v>
      </c>
      <c r="I1544" s="130" t="s">
        <v>1075</v>
      </c>
      <c r="J1544" s="130">
        <f t="shared" si="146"/>
        <v>1</v>
      </c>
      <c r="K1544" s="130" t="s">
        <v>1083</v>
      </c>
      <c r="L1544" s="130">
        <f t="shared" si="147"/>
        <v>1</v>
      </c>
      <c r="M1544" s="130">
        <v>7</v>
      </c>
      <c r="N1544" s="130">
        <v>154825.76999999999</v>
      </c>
      <c r="O1544" s="3">
        <v>258.57136666666668</v>
      </c>
      <c r="Q1544" s="143">
        <f t="shared" si="148"/>
        <v>248.47997205920592</v>
      </c>
      <c r="R1544" s="143">
        <f t="shared" si="149"/>
        <v>-3.9027502300631456E-2</v>
      </c>
    </row>
    <row r="1545" spans="1:18" x14ac:dyDescent="0.35">
      <c r="A1545" s="8">
        <v>71394.000753582499</v>
      </c>
      <c r="B1545">
        <v>580</v>
      </c>
      <c r="C1545" s="130" t="s">
        <v>1165</v>
      </c>
      <c r="D1545" s="130">
        <v>580</v>
      </c>
      <c r="E1545" s="130" t="s">
        <v>1072</v>
      </c>
      <c r="F1545" s="149">
        <f t="shared" si="144"/>
        <v>23.84</v>
      </c>
      <c r="G1545" s="130" t="s">
        <v>1073</v>
      </c>
      <c r="H1545" s="130">
        <f t="shared" si="145"/>
        <v>1</v>
      </c>
      <c r="I1545" s="130" t="s">
        <v>1075</v>
      </c>
      <c r="J1545" s="130">
        <f t="shared" si="146"/>
        <v>1</v>
      </c>
      <c r="K1545" s="130" t="s">
        <v>1083</v>
      </c>
      <c r="L1545" s="130">
        <f t="shared" si="147"/>
        <v>1</v>
      </c>
      <c r="M1545" s="130">
        <v>7</v>
      </c>
      <c r="N1545" s="130">
        <v>155194</v>
      </c>
      <c r="O1545" s="3">
        <v>259.0563166666667</v>
      </c>
      <c r="Q1545" s="143">
        <f t="shared" si="148"/>
        <v>254.88061771837158</v>
      </c>
      <c r="R1545" s="143">
        <f t="shared" si="149"/>
        <v>-1.6118884889682383E-2</v>
      </c>
    </row>
    <row r="1546" spans="1:18" x14ac:dyDescent="0.35">
      <c r="A1546" s="8">
        <v>3495.45982983364</v>
      </c>
      <c r="B1546">
        <v>580</v>
      </c>
      <c r="C1546" s="130" t="s">
        <v>1165</v>
      </c>
      <c r="D1546" s="130">
        <v>580</v>
      </c>
      <c r="E1546" s="130" t="s">
        <v>1072</v>
      </c>
      <c r="F1546" s="149">
        <f t="shared" si="144"/>
        <v>23.84</v>
      </c>
      <c r="G1546" s="130" t="s">
        <v>1073</v>
      </c>
      <c r="H1546" s="130">
        <f t="shared" si="145"/>
        <v>1</v>
      </c>
      <c r="I1546" s="130" t="s">
        <v>1075</v>
      </c>
      <c r="J1546" s="130">
        <f t="shared" si="146"/>
        <v>1</v>
      </c>
      <c r="K1546" s="130" t="s">
        <v>1084</v>
      </c>
      <c r="L1546" s="130">
        <f t="shared" si="147"/>
        <v>0</v>
      </c>
      <c r="M1546" s="130">
        <v>7</v>
      </c>
      <c r="N1546" s="130">
        <v>120484.09</v>
      </c>
      <c r="O1546" s="3">
        <v>200.88306666666665</v>
      </c>
      <c r="Q1546" s="143">
        <f t="shared" si="148"/>
        <v>195.86540832459252</v>
      </c>
      <c r="R1546" s="143">
        <f t="shared" si="149"/>
        <v>-2.4978005490129851E-2</v>
      </c>
    </row>
    <row r="1547" spans="1:18" x14ac:dyDescent="0.35">
      <c r="A1547" s="8">
        <v>14172.2970393051</v>
      </c>
      <c r="B1547">
        <v>580</v>
      </c>
      <c r="C1547" s="130" t="s">
        <v>1165</v>
      </c>
      <c r="D1547" s="130">
        <v>580</v>
      </c>
      <c r="E1547" s="130" t="s">
        <v>1072</v>
      </c>
      <c r="F1547" s="149">
        <f t="shared" si="144"/>
        <v>23.84</v>
      </c>
      <c r="G1547" s="130" t="s">
        <v>1073</v>
      </c>
      <c r="H1547" s="130">
        <f t="shared" si="145"/>
        <v>1</v>
      </c>
      <c r="I1547" s="130" t="s">
        <v>1075</v>
      </c>
      <c r="J1547" s="130">
        <f t="shared" si="146"/>
        <v>1</v>
      </c>
      <c r="K1547" s="130" t="s">
        <v>1084</v>
      </c>
      <c r="L1547" s="130">
        <f t="shared" si="147"/>
        <v>0</v>
      </c>
      <c r="M1547" s="130">
        <v>7</v>
      </c>
      <c r="N1547" s="130">
        <v>125853.05</v>
      </c>
      <c r="O1547" s="3">
        <v>210.08646666666667</v>
      </c>
      <c r="Q1547" s="143">
        <f t="shared" si="148"/>
        <v>204.57770748752122</v>
      </c>
      <c r="R1547" s="143">
        <f t="shared" si="149"/>
        <v>-2.6221390014074086E-2</v>
      </c>
    </row>
    <row r="1548" spans="1:18" x14ac:dyDescent="0.35">
      <c r="A1548" s="8">
        <v>23954.0527728093</v>
      </c>
      <c r="B1548">
        <v>580</v>
      </c>
      <c r="C1548" s="130" t="s">
        <v>1165</v>
      </c>
      <c r="D1548" s="130">
        <v>580</v>
      </c>
      <c r="E1548" s="130" t="s">
        <v>1072</v>
      </c>
      <c r="F1548" s="149">
        <f t="shared" si="144"/>
        <v>23.84</v>
      </c>
      <c r="G1548" s="130" t="s">
        <v>1073</v>
      </c>
      <c r="H1548" s="130">
        <f t="shared" si="145"/>
        <v>1</v>
      </c>
      <c r="I1548" s="130" t="s">
        <v>1075</v>
      </c>
      <c r="J1548" s="130">
        <f t="shared" si="146"/>
        <v>1</v>
      </c>
      <c r="K1548" s="130" t="s">
        <v>1084</v>
      </c>
      <c r="L1548" s="130">
        <f t="shared" si="147"/>
        <v>0</v>
      </c>
      <c r="M1548" s="130">
        <v>7</v>
      </c>
      <c r="N1548" s="130">
        <v>130167.26</v>
      </c>
      <c r="O1548" s="3">
        <v>217.27949999999998</v>
      </c>
      <c r="Q1548" s="143">
        <f t="shared" si="148"/>
        <v>212.55962016606065</v>
      </c>
      <c r="R1548" s="143">
        <f t="shared" si="149"/>
        <v>-2.1722619179164737E-2</v>
      </c>
    </row>
    <row r="1549" spans="1:18" x14ac:dyDescent="0.35">
      <c r="A1549" s="8">
        <v>31081.371963744201</v>
      </c>
      <c r="B1549">
        <v>580</v>
      </c>
      <c r="C1549" s="130" t="s">
        <v>1165</v>
      </c>
      <c r="D1549" s="130">
        <v>580</v>
      </c>
      <c r="E1549" s="130" t="s">
        <v>1072</v>
      </c>
      <c r="F1549" s="149">
        <f t="shared" si="144"/>
        <v>23.84</v>
      </c>
      <c r="G1549" s="130" t="s">
        <v>1073</v>
      </c>
      <c r="H1549" s="130">
        <f t="shared" si="145"/>
        <v>1</v>
      </c>
      <c r="I1549" s="130" t="s">
        <v>1075</v>
      </c>
      <c r="J1549" s="130">
        <f t="shared" si="146"/>
        <v>1</v>
      </c>
      <c r="K1549" s="130" t="s">
        <v>1084</v>
      </c>
      <c r="L1549" s="130">
        <f t="shared" si="147"/>
        <v>0</v>
      </c>
      <c r="M1549" s="130">
        <v>7</v>
      </c>
      <c r="N1549" s="130">
        <v>139600.71</v>
      </c>
      <c r="O1549" s="3">
        <v>233.32441666666665</v>
      </c>
      <c r="Q1549" s="143">
        <f t="shared" si="148"/>
        <v>218.37551262586354</v>
      </c>
      <c r="R1549" s="143">
        <f t="shared" si="149"/>
        <v>-6.4069179961390499E-2</v>
      </c>
    </row>
    <row r="1550" spans="1:18" x14ac:dyDescent="0.35">
      <c r="A1550" s="8">
        <v>45016.2336447989</v>
      </c>
      <c r="B1550">
        <v>580</v>
      </c>
      <c r="C1550" s="130" t="s">
        <v>1165</v>
      </c>
      <c r="D1550" s="130">
        <v>580</v>
      </c>
      <c r="E1550" s="130" t="s">
        <v>1072</v>
      </c>
      <c r="F1550" s="149">
        <f t="shared" si="144"/>
        <v>23.84</v>
      </c>
      <c r="G1550" s="130" t="s">
        <v>1073</v>
      </c>
      <c r="H1550" s="130">
        <f t="shared" si="145"/>
        <v>1</v>
      </c>
      <c r="I1550" s="130" t="s">
        <v>1075</v>
      </c>
      <c r="J1550" s="130">
        <f t="shared" si="146"/>
        <v>1</v>
      </c>
      <c r="K1550" s="130" t="s">
        <v>1084</v>
      </c>
      <c r="L1550" s="130">
        <f t="shared" si="147"/>
        <v>0</v>
      </c>
      <c r="M1550" s="130">
        <v>7</v>
      </c>
      <c r="N1550" s="130">
        <v>139660.04999999999</v>
      </c>
      <c r="O1550" s="3">
        <v>233.27806666666666</v>
      </c>
      <c r="Q1550" s="143">
        <f t="shared" si="148"/>
        <v>229.74635975760415</v>
      </c>
      <c r="R1550" s="143">
        <f t="shared" si="149"/>
        <v>-1.5139472645360197E-2</v>
      </c>
    </row>
    <row r="1551" spans="1:18" x14ac:dyDescent="0.35">
      <c r="A1551" s="8">
        <v>54061.366139626101</v>
      </c>
      <c r="B1551">
        <v>580</v>
      </c>
      <c r="C1551" s="130" t="s">
        <v>1165</v>
      </c>
      <c r="D1551" s="130">
        <v>580</v>
      </c>
      <c r="E1551" s="130" t="s">
        <v>1072</v>
      </c>
      <c r="F1551" s="149">
        <f t="shared" si="144"/>
        <v>23.84</v>
      </c>
      <c r="G1551" s="130" t="s">
        <v>1073</v>
      </c>
      <c r="H1551" s="130">
        <f t="shared" si="145"/>
        <v>1</v>
      </c>
      <c r="I1551" s="130" t="s">
        <v>1075</v>
      </c>
      <c r="J1551" s="130">
        <f t="shared" si="146"/>
        <v>1</v>
      </c>
      <c r="K1551" s="130" t="s">
        <v>1084</v>
      </c>
      <c r="L1551" s="130">
        <f t="shared" si="147"/>
        <v>0</v>
      </c>
      <c r="M1551" s="130">
        <v>7</v>
      </c>
      <c r="N1551" s="130">
        <v>143971.26999999999</v>
      </c>
      <c r="O1551" s="3">
        <v>240.34838333333335</v>
      </c>
      <c r="Q1551" s="143">
        <f t="shared" si="148"/>
        <v>237.12718787338315</v>
      </c>
      <c r="R1551" s="143">
        <f t="shared" si="149"/>
        <v>-1.3402193163424725E-2</v>
      </c>
    </row>
    <row r="1552" spans="1:18" x14ac:dyDescent="0.35">
      <c r="A1552" s="8">
        <v>63550.072249703</v>
      </c>
      <c r="B1552">
        <v>580</v>
      </c>
      <c r="C1552" s="130" t="s">
        <v>1165</v>
      </c>
      <c r="D1552" s="130">
        <v>580</v>
      </c>
      <c r="E1552" s="130" t="s">
        <v>1072</v>
      </c>
      <c r="F1552" s="149">
        <f t="shared" si="144"/>
        <v>23.84</v>
      </c>
      <c r="G1552" s="130" t="s">
        <v>1073</v>
      </c>
      <c r="H1552" s="130">
        <f t="shared" si="145"/>
        <v>1</v>
      </c>
      <c r="I1552" s="130" t="s">
        <v>1075</v>
      </c>
      <c r="J1552" s="130">
        <f t="shared" si="146"/>
        <v>1</v>
      </c>
      <c r="K1552" s="130" t="s">
        <v>1084</v>
      </c>
      <c r="L1552" s="130">
        <f t="shared" si="147"/>
        <v>0</v>
      </c>
      <c r="M1552" s="130">
        <v>7</v>
      </c>
      <c r="N1552" s="130">
        <v>150547.6</v>
      </c>
      <c r="O1552" s="3">
        <v>251.45988333333332</v>
      </c>
      <c r="Q1552" s="143">
        <f t="shared" si="148"/>
        <v>244.86997205920588</v>
      </c>
      <c r="R1552" s="143">
        <f t="shared" si="149"/>
        <v>-2.6206610719658685E-2</v>
      </c>
    </row>
    <row r="1553" spans="1:18" x14ac:dyDescent="0.35">
      <c r="A1553" s="8">
        <v>71394.000753582499</v>
      </c>
      <c r="B1553">
        <v>580</v>
      </c>
      <c r="C1553" s="130" t="s">
        <v>1165</v>
      </c>
      <c r="D1553" s="130">
        <v>580</v>
      </c>
      <c r="E1553" s="130" t="s">
        <v>1072</v>
      </c>
      <c r="F1553" s="149">
        <f t="shared" si="144"/>
        <v>23.84</v>
      </c>
      <c r="G1553" s="130" t="s">
        <v>1073</v>
      </c>
      <c r="H1553" s="130">
        <f t="shared" si="145"/>
        <v>1</v>
      </c>
      <c r="I1553" s="130" t="s">
        <v>1075</v>
      </c>
      <c r="J1553" s="130">
        <f t="shared" si="146"/>
        <v>1</v>
      </c>
      <c r="K1553" s="130" t="s">
        <v>1084</v>
      </c>
      <c r="L1553" s="130">
        <f t="shared" si="147"/>
        <v>0</v>
      </c>
      <c r="M1553" s="130">
        <v>7</v>
      </c>
      <c r="N1553" s="130">
        <v>149965.29</v>
      </c>
      <c r="O1553" s="3">
        <v>250.33823333333333</v>
      </c>
      <c r="Q1553" s="143">
        <f t="shared" si="148"/>
        <v>251.27061771837154</v>
      </c>
      <c r="R1553" s="143">
        <f t="shared" si="149"/>
        <v>3.7244985419255805E-3</v>
      </c>
    </row>
    <row r="1554" spans="1:18" x14ac:dyDescent="0.35">
      <c r="A1554" s="8">
        <v>3495.45982983364</v>
      </c>
      <c r="B1554">
        <v>580</v>
      </c>
      <c r="C1554" s="130" t="s">
        <v>1165</v>
      </c>
      <c r="D1554" s="130">
        <v>580</v>
      </c>
      <c r="E1554" s="130" t="s">
        <v>1072</v>
      </c>
      <c r="F1554" s="149">
        <f t="shared" si="144"/>
        <v>23.84</v>
      </c>
      <c r="G1554" s="130" t="s">
        <v>1073</v>
      </c>
      <c r="H1554" s="130">
        <f t="shared" si="145"/>
        <v>1</v>
      </c>
      <c r="I1554" s="130" t="s">
        <v>1075</v>
      </c>
      <c r="J1554" s="130">
        <f t="shared" si="146"/>
        <v>1</v>
      </c>
      <c r="K1554" s="130" t="s">
        <v>1083</v>
      </c>
      <c r="L1554" s="130">
        <f t="shared" si="147"/>
        <v>1</v>
      </c>
      <c r="M1554" s="130">
        <v>7</v>
      </c>
      <c r="N1554" s="130">
        <v>119951.29</v>
      </c>
      <c r="O1554" s="3">
        <v>199.91108333333332</v>
      </c>
      <c r="Q1554" s="143">
        <f t="shared" si="148"/>
        <v>199.47540832459254</v>
      </c>
      <c r="R1554" s="143">
        <f t="shared" si="149"/>
        <v>-2.1793439436988971E-3</v>
      </c>
    </row>
    <row r="1555" spans="1:18" x14ac:dyDescent="0.35">
      <c r="A1555" s="8">
        <v>14172.2970393051</v>
      </c>
      <c r="B1555">
        <v>580</v>
      </c>
      <c r="C1555" s="130" t="s">
        <v>1165</v>
      </c>
      <c r="D1555" s="130">
        <v>580</v>
      </c>
      <c r="E1555" s="130" t="s">
        <v>1072</v>
      </c>
      <c r="F1555" s="149">
        <f t="shared" si="144"/>
        <v>23.84</v>
      </c>
      <c r="G1555" s="130" t="s">
        <v>1073</v>
      </c>
      <c r="H1555" s="130">
        <f t="shared" si="145"/>
        <v>1</v>
      </c>
      <c r="I1555" s="130" t="s">
        <v>1075</v>
      </c>
      <c r="J1555" s="130">
        <f t="shared" si="146"/>
        <v>1</v>
      </c>
      <c r="K1555" s="130" t="s">
        <v>1083</v>
      </c>
      <c r="L1555" s="130">
        <f t="shared" si="147"/>
        <v>1</v>
      </c>
      <c r="M1555" s="130">
        <v>7</v>
      </c>
      <c r="N1555" s="130">
        <v>125364.69</v>
      </c>
      <c r="O1555" s="3">
        <v>209.16806666666665</v>
      </c>
      <c r="Q1555" s="143">
        <f t="shared" si="148"/>
        <v>208.18770748752121</v>
      </c>
      <c r="R1555" s="143">
        <f t="shared" si="149"/>
        <v>-4.6869447844911649E-3</v>
      </c>
    </row>
    <row r="1556" spans="1:18" x14ac:dyDescent="0.35">
      <c r="A1556" s="8">
        <v>23954.0527728093</v>
      </c>
      <c r="B1556">
        <v>580</v>
      </c>
      <c r="C1556" s="130" t="s">
        <v>1165</v>
      </c>
      <c r="D1556" s="130">
        <v>580</v>
      </c>
      <c r="E1556" s="130" t="s">
        <v>1072</v>
      </c>
      <c r="F1556" s="149">
        <f t="shared" si="144"/>
        <v>23.84</v>
      </c>
      <c r="G1556" s="130" t="s">
        <v>1073</v>
      </c>
      <c r="H1556" s="130">
        <f t="shared" si="145"/>
        <v>1</v>
      </c>
      <c r="I1556" s="130" t="s">
        <v>1075</v>
      </c>
      <c r="J1556" s="130">
        <f t="shared" si="146"/>
        <v>1</v>
      </c>
      <c r="K1556" s="130" t="s">
        <v>1083</v>
      </c>
      <c r="L1556" s="130">
        <f t="shared" si="147"/>
        <v>1</v>
      </c>
      <c r="M1556" s="130">
        <v>7</v>
      </c>
      <c r="N1556" s="130">
        <v>130982.06</v>
      </c>
      <c r="O1556" s="3">
        <v>218.5200833333333</v>
      </c>
      <c r="Q1556" s="143">
        <f t="shared" si="148"/>
        <v>216.16962016606067</v>
      </c>
      <c r="R1556" s="143">
        <f t="shared" si="149"/>
        <v>-1.0756279841277583E-2</v>
      </c>
    </row>
    <row r="1557" spans="1:18" x14ac:dyDescent="0.35">
      <c r="A1557" s="8">
        <v>31081.371963744201</v>
      </c>
      <c r="B1557">
        <v>580</v>
      </c>
      <c r="C1557" s="130" t="s">
        <v>1165</v>
      </c>
      <c r="D1557" s="130">
        <v>580</v>
      </c>
      <c r="E1557" s="130" t="s">
        <v>1072</v>
      </c>
      <c r="F1557" s="149">
        <f t="shared" si="144"/>
        <v>23.84</v>
      </c>
      <c r="G1557" s="130" t="s">
        <v>1073</v>
      </c>
      <c r="H1557" s="130">
        <f t="shared" si="145"/>
        <v>1</v>
      </c>
      <c r="I1557" s="130" t="s">
        <v>1075</v>
      </c>
      <c r="J1557" s="130">
        <f t="shared" si="146"/>
        <v>1</v>
      </c>
      <c r="K1557" s="130" t="s">
        <v>1083</v>
      </c>
      <c r="L1557" s="130">
        <f t="shared" si="147"/>
        <v>1</v>
      </c>
      <c r="M1557" s="130">
        <v>7</v>
      </c>
      <c r="N1557" s="130">
        <v>141091.28</v>
      </c>
      <c r="O1557" s="3">
        <v>235.76259999999999</v>
      </c>
      <c r="Q1557" s="143">
        <f t="shared" si="148"/>
        <v>221.98551262586352</v>
      </c>
      <c r="R1557" s="143">
        <f t="shared" si="149"/>
        <v>-5.843627180111044E-2</v>
      </c>
    </row>
    <row r="1558" spans="1:18" x14ac:dyDescent="0.35">
      <c r="A1558" s="8">
        <v>45016.2336447989</v>
      </c>
      <c r="B1558">
        <v>580</v>
      </c>
      <c r="C1558" s="130" t="s">
        <v>1165</v>
      </c>
      <c r="D1558" s="130">
        <v>580</v>
      </c>
      <c r="E1558" s="130" t="s">
        <v>1072</v>
      </c>
      <c r="F1558" s="149">
        <f t="shared" si="144"/>
        <v>23.84</v>
      </c>
      <c r="G1558" s="130" t="s">
        <v>1073</v>
      </c>
      <c r="H1558" s="130">
        <f t="shared" si="145"/>
        <v>1</v>
      </c>
      <c r="I1558" s="130" t="s">
        <v>1075</v>
      </c>
      <c r="J1558" s="130">
        <f t="shared" si="146"/>
        <v>1</v>
      </c>
      <c r="K1558" s="130" t="s">
        <v>1083</v>
      </c>
      <c r="L1558" s="130">
        <f t="shared" si="147"/>
        <v>1</v>
      </c>
      <c r="M1558" s="130">
        <v>7</v>
      </c>
      <c r="N1558" s="130">
        <v>140805.89000000001</v>
      </c>
      <c r="O1558" s="3">
        <v>235.14109999999999</v>
      </c>
      <c r="Q1558" s="143">
        <f t="shared" si="148"/>
        <v>233.35635975760414</v>
      </c>
      <c r="R1558" s="143">
        <f t="shared" si="149"/>
        <v>-7.5900820502917687E-3</v>
      </c>
    </row>
    <row r="1559" spans="1:18" x14ac:dyDescent="0.35">
      <c r="A1559" s="8">
        <v>54061.366139626101</v>
      </c>
      <c r="B1559">
        <v>580</v>
      </c>
      <c r="C1559" s="130" t="s">
        <v>1165</v>
      </c>
      <c r="D1559" s="130">
        <v>580</v>
      </c>
      <c r="E1559" s="130" t="s">
        <v>1072</v>
      </c>
      <c r="F1559" s="149">
        <f t="shared" si="144"/>
        <v>23.84</v>
      </c>
      <c r="G1559" s="130" t="s">
        <v>1073</v>
      </c>
      <c r="H1559" s="130">
        <f t="shared" si="145"/>
        <v>1</v>
      </c>
      <c r="I1559" s="130" t="s">
        <v>1075</v>
      </c>
      <c r="J1559" s="130">
        <f t="shared" si="146"/>
        <v>1</v>
      </c>
      <c r="K1559" s="130" t="s">
        <v>1083</v>
      </c>
      <c r="L1559" s="130">
        <f t="shared" si="147"/>
        <v>1</v>
      </c>
      <c r="M1559" s="130">
        <v>7</v>
      </c>
      <c r="N1559" s="130">
        <v>146275.51999999999</v>
      </c>
      <c r="O1559" s="3">
        <v>244.17144999999999</v>
      </c>
      <c r="Q1559" s="143">
        <f t="shared" si="148"/>
        <v>240.73718787338314</v>
      </c>
      <c r="R1559" s="143">
        <f t="shared" si="149"/>
        <v>-1.4064961839792778E-2</v>
      </c>
    </row>
    <row r="1560" spans="1:18" x14ac:dyDescent="0.35">
      <c r="A1560" s="8">
        <v>63550.072249703</v>
      </c>
      <c r="B1560">
        <v>580</v>
      </c>
      <c r="C1560" s="130" t="s">
        <v>1165</v>
      </c>
      <c r="D1560" s="130">
        <v>580</v>
      </c>
      <c r="E1560" s="130" t="s">
        <v>1072</v>
      </c>
      <c r="F1560" s="149">
        <f t="shared" si="144"/>
        <v>23.84</v>
      </c>
      <c r="G1560" s="130" t="s">
        <v>1073</v>
      </c>
      <c r="H1560" s="130">
        <f t="shared" si="145"/>
        <v>1</v>
      </c>
      <c r="I1560" s="130" t="s">
        <v>1075</v>
      </c>
      <c r="J1560" s="130">
        <f t="shared" si="146"/>
        <v>1</v>
      </c>
      <c r="K1560" s="130" t="s">
        <v>1083</v>
      </c>
      <c r="L1560" s="130">
        <f t="shared" si="147"/>
        <v>1</v>
      </c>
      <c r="M1560" s="130">
        <v>7</v>
      </c>
      <c r="N1560" s="130">
        <v>153573.87</v>
      </c>
      <c r="O1560" s="3">
        <v>256.46293333333335</v>
      </c>
      <c r="Q1560" s="143">
        <f t="shared" si="148"/>
        <v>248.47997205920592</v>
      </c>
      <c r="R1560" s="143">
        <f t="shared" si="149"/>
        <v>-3.1127154206536778E-2</v>
      </c>
    </row>
    <row r="1561" spans="1:18" x14ac:dyDescent="0.35">
      <c r="A1561" s="8">
        <v>71394.000753582499</v>
      </c>
      <c r="B1561">
        <v>580</v>
      </c>
      <c r="C1561" s="130" t="s">
        <v>1165</v>
      </c>
      <c r="D1561" s="130">
        <v>580</v>
      </c>
      <c r="E1561" s="130" t="s">
        <v>1072</v>
      </c>
      <c r="F1561" s="149">
        <f t="shared" si="144"/>
        <v>23.84</v>
      </c>
      <c r="G1561" s="130" t="s">
        <v>1073</v>
      </c>
      <c r="H1561" s="130">
        <f t="shared" si="145"/>
        <v>1</v>
      </c>
      <c r="I1561" s="130" t="s">
        <v>1075</v>
      </c>
      <c r="J1561" s="130">
        <f t="shared" si="146"/>
        <v>1</v>
      </c>
      <c r="K1561" s="130" t="s">
        <v>1083</v>
      </c>
      <c r="L1561" s="130">
        <f t="shared" si="147"/>
        <v>1</v>
      </c>
      <c r="M1561" s="130">
        <v>7</v>
      </c>
      <c r="N1561" s="130">
        <v>153727.45000000001</v>
      </c>
      <c r="O1561" s="3">
        <v>256.56644999999997</v>
      </c>
      <c r="Q1561" s="143">
        <f t="shared" si="148"/>
        <v>254.88061771837158</v>
      </c>
      <c r="R1561" s="143">
        <f t="shared" si="149"/>
        <v>-6.5707432972175184E-3</v>
      </c>
    </row>
    <row r="1562" spans="1:18" x14ac:dyDescent="0.35">
      <c r="A1562" s="8">
        <v>3495.45982983364</v>
      </c>
      <c r="B1562">
        <v>580</v>
      </c>
      <c r="C1562" s="130" t="s">
        <v>1165</v>
      </c>
      <c r="D1562" s="130">
        <v>580</v>
      </c>
      <c r="E1562" s="130" t="s">
        <v>1072</v>
      </c>
      <c r="F1562" s="149">
        <f t="shared" si="144"/>
        <v>23.84</v>
      </c>
      <c r="G1562" s="130" t="s">
        <v>1073</v>
      </c>
      <c r="H1562" s="130">
        <f t="shared" si="145"/>
        <v>1</v>
      </c>
      <c r="I1562" s="130" t="s">
        <v>1075</v>
      </c>
      <c r="J1562" s="130">
        <f t="shared" si="146"/>
        <v>1</v>
      </c>
      <c r="K1562" s="130" t="s">
        <v>1084</v>
      </c>
      <c r="L1562" s="130">
        <f t="shared" si="147"/>
        <v>0</v>
      </c>
      <c r="M1562" s="130">
        <v>7</v>
      </c>
      <c r="N1562" s="130">
        <v>120025.63</v>
      </c>
      <c r="O1562" s="3">
        <v>200.13223333333332</v>
      </c>
      <c r="Q1562" s="143">
        <f t="shared" si="148"/>
        <v>195.86540832459252</v>
      </c>
      <c r="R1562" s="143">
        <f t="shared" si="149"/>
        <v>-2.1320028951229086E-2</v>
      </c>
    </row>
    <row r="1563" spans="1:18" x14ac:dyDescent="0.35">
      <c r="A1563" s="8">
        <v>14172.2970393051</v>
      </c>
      <c r="B1563">
        <v>580</v>
      </c>
      <c r="C1563" s="130" t="s">
        <v>1165</v>
      </c>
      <c r="D1563" s="130">
        <v>580</v>
      </c>
      <c r="E1563" s="130" t="s">
        <v>1072</v>
      </c>
      <c r="F1563" s="149">
        <f t="shared" si="144"/>
        <v>23.84</v>
      </c>
      <c r="G1563" s="130" t="s">
        <v>1073</v>
      </c>
      <c r="H1563" s="130">
        <f t="shared" si="145"/>
        <v>1</v>
      </c>
      <c r="I1563" s="130" t="s">
        <v>1075</v>
      </c>
      <c r="J1563" s="130">
        <f t="shared" si="146"/>
        <v>1</v>
      </c>
      <c r="K1563" s="130" t="s">
        <v>1084</v>
      </c>
      <c r="L1563" s="130">
        <f t="shared" si="147"/>
        <v>0</v>
      </c>
      <c r="M1563" s="130">
        <v>7</v>
      </c>
      <c r="N1563" s="130">
        <v>125243.87</v>
      </c>
      <c r="O1563" s="3">
        <v>209.06588333333332</v>
      </c>
      <c r="Q1563" s="143">
        <f t="shared" si="148"/>
        <v>204.57770748752122</v>
      </c>
      <c r="R1563" s="143">
        <f t="shared" si="149"/>
        <v>-2.1467758269560266E-2</v>
      </c>
    </row>
    <row r="1564" spans="1:18" x14ac:dyDescent="0.35">
      <c r="A1564" s="8">
        <v>23954.0527728093</v>
      </c>
      <c r="B1564">
        <v>580</v>
      </c>
      <c r="C1564" s="130" t="s">
        <v>1165</v>
      </c>
      <c r="D1564" s="130">
        <v>580</v>
      </c>
      <c r="E1564" s="130" t="s">
        <v>1072</v>
      </c>
      <c r="F1564" s="149">
        <f t="shared" si="144"/>
        <v>23.84</v>
      </c>
      <c r="G1564" s="130" t="s">
        <v>1073</v>
      </c>
      <c r="H1564" s="130">
        <f t="shared" si="145"/>
        <v>1</v>
      </c>
      <c r="I1564" s="130" t="s">
        <v>1075</v>
      </c>
      <c r="J1564" s="130">
        <f t="shared" si="146"/>
        <v>1</v>
      </c>
      <c r="K1564" s="130" t="s">
        <v>1084</v>
      </c>
      <c r="L1564" s="130">
        <f t="shared" si="147"/>
        <v>0</v>
      </c>
      <c r="M1564" s="130">
        <v>7</v>
      </c>
      <c r="N1564" s="130">
        <v>129307.47</v>
      </c>
      <c r="O1564" s="3">
        <v>215.84184999999999</v>
      </c>
      <c r="Q1564" s="143">
        <f t="shared" si="148"/>
        <v>212.55962016606065</v>
      </c>
      <c r="R1564" s="143">
        <f t="shared" si="149"/>
        <v>-1.5206642427959771E-2</v>
      </c>
    </row>
    <row r="1565" spans="1:18" x14ac:dyDescent="0.35">
      <c r="A1565" s="8">
        <v>31081.371963744201</v>
      </c>
      <c r="B1565">
        <v>580</v>
      </c>
      <c r="C1565" s="130" t="s">
        <v>1165</v>
      </c>
      <c r="D1565" s="130">
        <v>580</v>
      </c>
      <c r="E1565" s="130" t="s">
        <v>1072</v>
      </c>
      <c r="F1565" s="149">
        <f t="shared" si="144"/>
        <v>23.84</v>
      </c>
      <c r="G1565" s="130" t="s">
        <v>1073</v>
      </c>
      <c r="H1565" s="130">
        <f t="shared" si="145"/>
        <v>1</v>
      </c>
      <c r="I1565" s="130" t="s">
        <v>1075</v>
      </c>
      <c r="J1565" s="130">
        <f t="shared" si="146"/>
        <v>1</v>
      </c>
      <c r="K1565" s="130" t="s">
        <v>1084</v>
      </c>
      <c r="L1565" s="130">
        <f t="shared" si="147"/>
        <v>0</v>
      </c>
      <c r="M1565" s="130">
        <v>7</v>
      </c>
      <c r="N1565" s="130">
        <v>138355.28</v>
      </c>
      <c r="O1565" s="3">
        <v>231.22679999999997</v>
      </c>
      <c r="Q1565" s="143">
        <f t="shared" si="148"/>
        <v>218.37551262586354</v>
      </c>
      <c r="R1565" s="143">
        <f t="shared" si="149"/>
        <v>-5.5578710487436678E-2</v>
      </c>
    </row>
    <row r="1566" spans="1:18" x14ac:dyDescent="0.35">
      <c r="A1566" s="8">
        <v>45016.2336447989</v>
      </c>
      <c r="B1566">
        <v>580</v>
      </c>
      <c r="C1566" s="130" t="s">
        <v>1165</v>
      </c>
      <c r="D1566" s="130">
        <v>580</v>
      </c>
      <c r="E1566" s="130" t="s">
        <v>1072</v>
      </c>
      <c r="F1566" s="149">
        <f t="shared" si="144"/>
        <v>23.84</v>
      </c>
      <c r="G1566" s="130" t="s">
        <v>1073</v>
      </c>
      <c r="H1566" s="130">
        <f t="shared" si="145"/>
        <v>1</v>
      </c>
      <c r="I1566" s="130" t="s">
        <v>1075</v>
      </c>
      <c r="J1566" s="130">
        <f t="shared" si="146"/>
        <v>1</v>
      </c>
      <c r="K1566" s="130" t="s">
        <v>1084</v>
      </c>
      <c r="L1566" s="130">
        <f t="shared" si="147"/>
        <v>0</v>
      </c>
      <c r="M1566" s="130">
        <v>7</v>
      </c>
      <c r="N1566" s="130">
        <v>138412.29999999999</v>
      </c>
      <c r="O1566" s="3">
        <v>231.16076666666666</v>
      </c>
      <c r="Q1566" s="143">
        <f t="shared" si="148"/>
        <v>229.74635975760415</v>
      </c>
      <c r="R1566" s="143">
        <f t="shared" si="149"/>
        <v>-6.1187152537094391E-3</v>
      </c>
    </row>
    <row r="1567" spans="1:18" x14ac:dyDescent="0.35">
      <c r="A1567" s="8">
        <v>54061.366139626101</v>
      </c>
      <c r="B1567">
        <v>580</v>
      </c>
      <c r="C1567" s="130" t="s">
        <v>1165</v>
      </c>
      <c r="D1567" s="130">
        <v>580</v>
      </c>
      <c r="E1567" s="130" t="s">
        <v>1072</v>
      </c>
      <c r="F1567" s="149">
        <f t="shared" si="144"/>
        <v>23.84</v>
      </c>
      <c r="G1567" s="130" t="s">
        <v>1073</v>
      </c>
      <c r="H1567" s="130">
        <f t="shared" si="145"/>
        <v>1</v>
      </c>
      <c r="I1567" s="130" t="s">
        <v>1075</v>
      </c>
      <c r="J1567" s="130">
        <f t="shared" si="146"/>
        <v>1</v>
      </c>
      <c r="K1567" s="130" t="s">
        <v>1084</v>
      </c>
      <c r="L1567" s="130">
        <f t="shared" si="147"/>
        <v>0</v>
      </c>
      <c r="M1567" s="130">
        <v>7</v>
      </c>
      <c r="N1567" s="130">
        <v>142638.44</v>
      </c>
      <c r="O1567" s="3">
        <v>238.11845000000002</v>
      </c>
      <c r="Q1567" s="143">
        <f t="shared" si="148"/>
        <v>237.12718787338315</v>
      </c>
      <c r="R1567" s="143">
        <f t="shared" si="149"/>
        <v>-4.1628950911484219E-3</v>
      </c>
    </row>
    <row r="1568" spans="1:18" x14ac:dyDescent="0.35">
      <c r="A1568" s="8">
        <v>63550.072249703</v>
      </c>
      <c r="B1568">
        <v>580</v>
      </c>
      <c r="C1568" s="130" t="s">
        <v>1165</v>
      </c>
      <c r="D1568" s="130">
        <v>580</v>
      </c>
      <c r="E1568" s="130" t="s">
        <v>1072</v>
      </c>
      <c r="F1568" s="149">
        <f t="shared" si="144"/>
        <v>23.84</v>
      </c>
      <c r="G1568" s="130" t="s">
        <v>1073</v>
      </c>
      <c r="H1568" s="130">
        <f t="shared" si="145"/>
        <v>1</v>
      </c>
      <c r="I1568" s="130" t="s">
        <v>1075</v>
      </c>
      <c r="J1568" s="130">
        <f t="shared" si="146"/>
        <v>1</v>
      </c>
      <c r="K1568" s="130" t="s">
        <v>1084</v>
      </c>
      <c r="L1568" s="130">
        <f t="shared" si="147"/>
        <v>0</v>
      </c>
      <c r="M1568" s="130">
        <v>7</v>
      </c>
      <c r="N1568" s="130">
        <v>149114.10999999999</v>
      </c>
      <c r="O1568" s="3">
        <v>249.04195000000001</v>
      </c>
      <c r="Q1568" s="143">
        <f t="shared" si="148"/>
        <v>244.86997205920588</v>
      </c>
      <c r="R1568" s="143">
        <f t="shared" si="149"/>
        <v>-1.6752109196037646E-2</v>
      </c>
    </row>
    <row r="1569" spans="1:18" x14ac:dyDescent="0.35">
      <c r="A1569" s="8">
        <v>71394.000753582499</v>
      </c>
      <c r="B1569">
        <v>580</v>
      </c>
      <c r="C1569" s="130" t="s">
        <v>1165</v>
      </c>
      <c r="D1569" s="130">
        <v>580</v>
      </c>
      <c r="E1569" s="130" t="s">
        <v>1072</v>
      </c>
      <c r="F1569" s="149">
        <f t="shared" si="144"/>
        <v>23.84</v>
      </c>
      <c r="G1569" s="130" t="s">
        <v>1073</v>
      </c>
      <c r="H1569" s="130">
        <f t="shared" si="145"/>
        <v>1</v>
      </c>
      <c r="I1569" s="130" t="s">
        <v>1075</v>
      </c>
      <c r="J1569" s="130">
        <f t="shared" si="146"/>
        <v>1</v>
      </c>
      <c r="K1569" s="130" t="s">
        <v>1084</v>
      </c>
      <c r="L1569" s="130">
        <f t="shared" si="147"/>
        <v>0</v>
      </c>
      <c r="M1569" s="130">
        <v>7</v>
      </c>
      <c r="N1569" s="130">
        <v>148380.57</v>
      </c>
      <c r="O1569" s="3">
        <v>247.63815000000002</v>
      </c>
      <c r="Q1569" s="143">
        <f t="shared" si="148"/>
        <v>251.27061771837154</v>
      </c>
      <c r="R1569" s="143">
        <f t="shared" si="149"/>
        <v>1.4668449584086751E-2</v>
      </c>
    </row>
    <row r="1570" spans="1:18" x14ac:dyDescent="0.35">
      <c r="A1570" s="8">
        <v>3495.45982983364</v>
      </c>
      <c r="B1570">
        <v>580</v>
      </c>
      <c r="C1570" s="130" t="s">
        <v>1165</v>
      </c>
      <c r="D1570" s="130">
        <v>580</v>
      </c>
      <c r="E1570" s="130" t="s">
        <v>1072</v>
      </c>
      <c r="F1570" s="149">
        <f t="shared" si="144"/>
        <v>23.84</v>
      </c>
      <c r="G1570" s="130" t="s">
        <v>1073</v>
      </c>
      <c r="H1570" s="130">
        <f t="shared" si="145"/>
        <v>1</v>
      </c>
      <c r="I1570" s="130" t="s">
        <v>1075</v>
      </c>
      <c r="J1570" s="130">
        <f t="shared" si="146"/>
        <v>1</v>
      </c>
      <c r="K1570" s="130" t="s">
        <v>1083</v>
      </c>
      <c r="L1570" s="130">
        <f t="shared" si="147"/>
        <v>1</v>
      </c>
      <c r="M1570" s="130">
        <v>7</v>
      </c>
      <c r="N1570" s="130">
        <v>120219.68</v>
      </c>
      <c r="O1570" s="3">
        <v>200.42155</v>
      </c>
      <c r="Q1570" s="143">
        <f t="shared" si="148"/>
        <v>199.47540832459254</v>
      </c>
      <c r="R1570" s="143">
        <f t="shared" si="149"/>
        <v>-4.7207581989434644E-3</v>
      </c>
    </row>
    <row r="1571" spans="1:18" x14ac:dyDescent="0.35">
      <c r="A1571" s="8">
        <v>14172.2970393051</v>
      </c>
      <c r="B1571">
        <v>580</v>
      </c>
      <c r="C1571" s="130" t="s">
        <v>1165</v>
      </c>
      <c r="D1571" s="130">
        <v>580</v>
      </c>
      <c r="E1571" s="130" t="s">
        <v>1072</v>
      </c>
      <c r="F1571" s="149">
        <f t="shared" si="144"/>
        <v>23.84</v>
      </c>
      <c r="G1571" s="130" t="s">
        <v>1073</v>
      </c>
      <c r="H1571" s="130">
        <f t="shared" si="145"/>
        <v>1</v>
      </c>
      <c r="I1571" s="130" t="s">
        <v>1075</v>
      </c>
      <c r="J1571" s="130">
        <f t="shared" si="146"/>
        <v>1</v>
      </c>
      <c r="K1571" s="130" t="s">
        <v>1083</v>
      </c>
      <c r="L1571" s="130">
        <f t="shared" si="147"/>
        <v>1</v>
      </c>
      <c r="M1571" s="130">
        <v>7</v>
      </c>
      <c r="N1571" s="130">
        <v>125984.5</v>
      </c>
      <c r="O1571" s="3">
        <v>210.27243333333334</v>
      </c>
      <c r="Q1571" s="143">
        <f t="shared" si="148"/>
        <v>208.18770748752121</v>
      </c>
      <c r="R1571" s="143">
        <f t="shared" si="149"/>
        <v>-9.9144039604436296E-3</v>
      </c>
    </row>
    <row r="1572" spans="1:18" x14ac:dyDescent="0.35">
      <c r="A1572" s="8">
        <v>23954.0527728093</v>
      </c>
      <c r="B1572">
        <v>580</v>
      </c>
      <c r="C1572" s="130" t="s">
        <v>1165</v>
      </c>
      <c r="D1572" s="130">
        <v>580</v>
      </c>
      <c r="E1572" s="130" t="s">
        <v>1072</v>
      </c>
      <c r="F1572" s="149">
        <f t="shared" si="144"/>
        <v>23.84</v>
      </c>
      <c r="G1572" s="130" t="s">
        <v>1073</v>
      </c>
      <c r="H1572" s="130">
        <f t="shared" si="145"/>
        <v>1</v>
      </c>
      <c r="I1572" s="130" t="s">
        <v>1075</v>
      </c>
      <c r="J1572" s="130">
        <f t="shared" si="146"/>
        <v>1</v>
      </c>
      <c r="K1572" s="130" t="s">
        <v>1083</v>
      </c>
      <c r="L1572" s="130">
        <f t="shared" si="147"/>
        <v>1</v>
      </c>
      <c r="M1572" s="130">
        <v>7</v>
      </c>
      <c r="N1572" s="130">
        <v>131652.69</v>
      </c>
      <c r="O1572" s="3">
        <v>219.71971666666664</v>
      </c>
      <c r="Q1572" s="143">
        <f t="shared" si="148"/>
        <v>216.16962016606067</v>
      </c>
      <c r="R1572" s="143">
        <f t="shared" si="149"/>
        <v>-1.6157387031368597E-2</v>
      </c>
    </row>
    <row r="1573" spans="1:18" x14ac:dyDescent="0.35">
      <c r="A1573" s="8">
        <v>31081.371963744201</v>
      </c>
      <c r="B1573">
        <v>580</v>
      </c>
      <c r="C1573" s="130" t="s">
        <v>1165</v>
      </c>
      <c r="D1573" s="130">
        <v>580</v>
      </c>
      <c r="E1573" s="130" t="s">
        <v>1072</v>
      </c>
      <c r="F1573" s="149">
        <f t="shared" si="144"/>
        <v>23.84</v>
      </c>
      <c r="G1573" s="130" t="s">
        <v>1073</v>
      </c>
      <c r="H1573" s="130">
        <f t="shared" si="145"/>
        <v>1</v>
      </c>
      <c r="I1573" s="130" t="s">
        <v>1075</v>
      </c>
      <c r="J1573" s="130">
        <f t="shared" si="146"/>
        <v>1</v>
      </c>
      <c r="K1573" s="130" t="s">
        <v>1083</v>
      </c>
      <c r="L1573" s="130">
        <f t="shared" si="147"/>
        <v>1</v>
      </c>
      <c r="M1573" s="130">
        <v>7</v>
      </c>
      <c r="N1573" s="130">
        <v>142575.13</v>
      </c>
      <c r="O1573" s="3">
        <v>238.37754999999999</v>
      </c>
      <c r="Q1573" s="143">
        <f t="shared" si="148"/>
        <v>221.98551262586352</v>
      </c>
      <c r="R1573" s="143">
        <f t="shared" si="149"/>
        <v>-6.8765021597614662E-2</v>
      </c>
    </row>
    <row r="1574" spans="1:18" x14ac:dyDescent="0.35">
      <c r="A1574" s="8">
        <v>45016.2336447989</v>
      </c>
      <c r="B1574">
        <v>580</v>
      </c>
      <c r="C1574" s="130" t="s">
        <v>1165</v>
      </c>
      <c r="D1574" s="130">
        <v>580</v>
      </c>
      <c r="E1574" s="130" t="s">
        <v>1072</v>
      </c>
      <c r="F1574" s="149">
        <f t="shared" si="144"/>
        <v>23.84</v>
      </c>
      <c r="G1574" s="130" t="s">
        <v>1073</v>
      </c>
      <c r="H1574" s="130">
        <f t="shared" si="145"/>
        <v>1</v>
      </c>
      <c r="I1574" s="130" t="s">
        <v>1075</v>
      </c>
      <c r="J1574" s="130">
        <f t="shared" si="146"/>
        <v>1</v>
      </c>
      <c r="K1574" s="130" t="s">
        <v>1083</v>
      </c>
      <c r="L1574" s="130">
        <f t="shared" si="147"/>
        <v>1</v>
      </c>
      <c r="M1574" s="130">
        <v>7</v>
      </c>
      <c r="N1574" s="130">
        <v>142075.51</v>
      </c>
      <c r="O1574" s="3">
        <v>237.40686666666667</v>
      </c>
      <c r="Q1574" s="143">
        <f t="shared" si="148"/>
        <v>233.35635975760414</v>
      </c>
      <c r="R1574" s="143">
        <f t="shared" si="149"/>
        <v>-1.7061456418401288E-2</v>
      </c>
    </row>
    <row r="1575" spans="1:18" x14ac:dyDescent="0.35">
      <c r="A1575" s="8">
        <v>54061.366139626101</v>
      </c>
      <c r="B1575">
        <v>580</v>
      </c>
      <c r="C1575" s="130" t="s">
        <v>1165</v>
      </c>
      <c r="D1575" s="130">
        <v>580</v>
      </c>
      <c r="E1575" s="130" t="s">
        <v>1072</v>
      </c>
      <c r="F1575" s="149">
        <f t="shared" si="144"/>
        <v>23.84</v>
      </c>
      <c r="G1575" s="130" t="s">
        <v>1073</v>
      </c>
      <c r="H1575" s="130">
        <f t="shared" si="145"/>
        <v>1</v>
      </c>
      <c r="I1575" s="130" t="s">
        <v>1075</v>
      </c>
      <c r="J1575" s="130">
        <f t="shared" si="146"/>
        <v>1</v>
      </c>
      <c r="K1575" s="130" t="s">
        <v>1083</v>
      </c>
      <c r="L1575" s="130">
        <f t="shared" si="147"/>
        <v>1</v>
      </c>
      <c r="M1575" s="130">
        <v>7</v>
      </c>
      <c r="N1575" s="130">
        <v>147733.21</v>
      </c>
      <c r="O1575" s="3">
        <v>246.76991666666669</v>
      </c>
      <c r="Q1575" s="143">
        <f t="shared" si="148"/>
        <v>240.73718787338314</v>
      </c>
      <c r="R1575" s="143">
        <f t="shared" si="149"/>
        <v>-2.4446775663633624E-2</v>
      </c>
    </row>
    <row r="1576" spans="1:18" x14ac:dyDescent="0.35">
      <c r="A1576" s="8">
        <v>63550.072249703</v>
      </c>
      <c r="B1576">
        <v>580</v>
      </c>
      <c r="C1576" s="130" t="s">
        <v>1165</v>
      </c>
      <c r="D1576" s="130">
        <v>580</v>
      </c>
      <c r="E1576" s="130" t="s">
        <v>1072</v>
      </c>
      <c r="F1576" s="149">
        <f t="shared" si="144"/>
        <v>23.84</v>
      </c>
      <c r="G1576" s="130" t="s">
        <v>1073</v>
      </c>
      <c r="H1576" s="130">
        <f t="shared" si="145"/>
        <v>1</v>
      </c>
      <c r="I1576" s="130" t="s">
        <v>1075</v>
      </c>
      <c r="J1576" s="130">
        <f t="shared" si="146"/>
        <v>1</v>
      </c>
      <c r="K1576" s="130" t="s">
        <v>1083</v>
      </c>
      <c r="L1576" s="130">
        <f t="shared" si="147"/>
        <v>1</v>
      </c>
      <c r="M1576" s="130">
        <v>7</v>
      </c>
      <c r="N1576" s="130">
        <v>155366.01999999999</v>
      </c>
      <c r="O1576" s="3">
        <v>259.56983333333335</v>
      </c>
      <c r="Q1576" s="143">
        <f t="shared" si="148"/>
        <v>248.47997205920592</v>
      </c>
      <c r="R1576" s="143">
        <f t="shared" si="149"/>
        <v>-4.2723998901236349E-2</v>
      </c>
    </row>
    <row r="1577" spans="1:18" x14ac:dyDescent="0.35">
      <c r="A1577" s="8">
        <v>71394.000753582499</v>
      </c>
      <c r="B1577">
        <v>580</v>
      </c>
      <c r="C1577" s="130" t="s">
        <v>1165</v>
      </c>
      <c r="D1577" s="130">
        <v>580</v>
      </c>
      <c r="E1577" s="130" t="s">
        <v>1072</v>
      </c>
      <c r="F1577" s="149">
        <f t="shared" si="144"/>
        <v>23.84</v>
      </c>
      <c r="G1577" s="130" t="s">
        <v>1073</v>
      </c>
      <c r="H1577" s="130">
        <f t="shared" si="145"/>
        <v>1</v>
      </c>
      <c r="I1577" s="130" t="s">
        <v>1075</v>
      </c>
      <c r="J1577" s="130">
        <f t="shared" si="146"/>
        <v>1</v>
      </c>
      <c r="K1577" s="130" t="s">
        <v>1083</v>
      </c>
      <c r="L1577" s="130">
        <f t="shared" si="147"/>
        <v>1</v>
      </c>
      <c r="M1577" s="130">
        <v>7</v>
      </c>
      <c r="N1577" s="130">
        <v>155719.01999999999</v>
      </c>
      <c r="O1577" s="3">
        <v>260.00543333333337</v>
      </c>
      <c r="Q1577" s="143">
        <f t="shared" si="148"/>
        <v>254.88061771837158</v>
      </c>
      <c r="R1577" s="143">
        <f t="shared" si="149"/>
        <v>-1.9710417391130663E-2</v>
      </c>
    </row>
    <row r="1578" spans="1:18" x14ac:dyDescent="0.35">
      <c r="A1578" s="8">
        <v>3495.45982983364</v>
      </c>
      <c r="B1578">
        <v>580</v>
      </c>
      <c r="C1578" s="130" t="s">
        <v>1165</v>
      </c>
      <c r="D1578" s="130">
        <v>580</v>
      </c>
      <c r="E1578" s="130" t="s">
        <v>1072</v>
      </c>
      <c r="F1578" s="149">
        <f t="shared" si="144"/>
        <v>23.84</v>
      </c>
      <c r="G1578" s="130" t="s">
        <v>1073</v>
      </c>
      <c r="H1578" s="130">
        <f t="shared" si="145"/>
        <v>1</v>
      </c>
      <c r="I1578" s="130" t="s">
        <v>1075</v>
      </c>
      <c r="J1578" s="130">
        <f t="shared" si="146"/>
        <v>1</v>
      </c>
      <c r="K1578" s="130" t="s">
        <v>1084</v>
      </c>
      <c r="L1578" s="130">
        <f t="shared" si="147"/>
        <v>0</v>
      </c>
      <c r="M1578" s="130">
        <v>7</v>
      </c>
      <c r="N1578" s="130">
        <v>120461.44</v>
      </c>
      <c r="O1578" s="3">
        <v>200.93588333333332</v>
      </c>
      <c r="Q1578" s="143">
        <f t="shared" si="148"/>
        <v>195.86540832459252</v>
      </c>
      <c r="R1578" s="143">
        <f t="shared" si="149"/>
        <v>-2.5234293271199193E-2</v>
      </c>
    </row>
    <row r="1579" spans="1:18" x14ac:dyDescent="0.35">
      <c r="A1579" s="8">
        <v>14172.2970393051</v>
      </c>
      <c r="B1579">
        <v>580</v>
      </c>
      <c r="C1579" s="130" t="s">
        <v>1165</v>
      </c>
      <c r="D1579" s="130">
        <v>580</v>
      </c>
      <c r="E1579" s="130" t="s">
        <v>1072</v>
      </c>
      <c r="F1579" s="149">
        <f t="shared" si="144"/>
        <v>23.84</v>
      </c>
      <c r="G1579" s="130" t="s">
        <v>1073</v>
      </c>
      <c r="H1579" s="130">
        <f t="shared" si="145"/>
        <v>1</v>
      </c>
      <c r="I1579" s="130" t="s">
        <v>1075</v>
      </c>
      <c r="J1579" s="130">
        <f t="shared" si="146"/>
        <v>1</v>
      </c>
      <c r="K1579" s="130" t="s">
        <v>1084</v>
      </c>
      <c r="L1579" s="130">
        <f t="shared" si="147"/>
        <v>0</v>
      </c>
      <c r="M1579" s="130">
        <v>7</v>
      </c>
      <c r="N1579" s="130">
        <v>125911.12</v>
      </c>
      <c r="O1579" s="3">
        <v>210.27363333333332</v>
      </c>
      <c r="Q1579" s="143">
        <f t="shared" si="148"/>
        <v>204.57770748752122</v>
      </c>
      <c r="R1579" s="143">
        <f t="shared" si="149"/>
        <v>-2.7088160106040093E-2</v>
      </c>
    </row>
    <row r="1580" spans="1:18" x14ac:dyDescent="0.35">
      <c r="A1580" s="8">
        <v>23954.0527728093</v>
      </c>
      <c r="B1580">
        <v>580</v>
      </c>
      <c r="C1580" s="130" t="s">
        <v>1165</v>
      </c>
      <c r="D1580" s="130">
        <v>580</v>
      </c>
      <c r="E1580" s="130" t="s">
        <v>1072</v>
      </c>
      <c r="F1580" s="149">
        <f t="shared" si="144"/>
        <v>23.84</v>
      </c>
      <c r="G1580" s="130" t="s">
        <v>1073</v>
      </c>
      <c r="H1580" s="130">
        <f t="shared" si="145"/>
        <v>1</v>
      </c>
      <c r="I1580" s="130" t="s">
        <v>1075</v>
      </c>
      <c r="J1580" s="130">
        <f t="shared" si="146"/>
        <v>1</v>
      </c>
      <c r="K1580" s="130" t="s">
        <v>1084</v>
      </c>
      <c r="L1580" s="130">
        <f t="shared" si="147"/>
        <v>0</v>
      </c>
      <c r="M1580" s="130">
        <v>7</v>
      </c>
      <c r="N1580" s="130">
        <v>129982.3</v>
      </c>
      <c r="O1580" s="3">
        <v>217.09285</v>
      </c>
      <c r="Q1580" s="143">
        <f t="shared" si="148"/>
        <v>212.55962016606065</v>
      </c>
      <c r="R1580" s="143">
        <f t="shared" si="149"/>
        <v>-2.0881525273353518E-2</v>
      </c>
    </row>
    <row r="1581" spans="1:18" x14ac:dyDescent="0.35">
      <c r="A1581" s="8">
        <v>31081.371963744201</v>
      </c>
      <c r="B1581">
        <v>580</v>
      </c>
      <c r="C1581" s="130" t="s">
        <v>1165</v>
      </c>
      <c r="D1581" s="130">
        <v>580</v>
      </c>
      <c r="E1581" s="130" t="s">
        <v>1072</v>
      </c>
      <c r="F1581" s="149">
        <f t="shared" si="144"/>
        <v>23.84</v>
      </c>
      <c r="G1581" s="130" t="s">
        <v>1073</v>
      </c>
      <c r="H1581" s="130">
        <f t="shared" si="145"/>
        <v>1</v>
      </c>
      <c r="I1581" s="130" t="s">
        <v>1075</v>
      </c>
      <c r="J1581" s="130">
        <f t="shared" si="146"/>
        <v>1</v>
      </c>
      <c r="K1581" s="130" t="s">
        <v>1084</v>
      </c>
      <c r="L1581" s="130">
        <f t="shared" si="147"/>
        <v>0</v>
      </c>
      <c r="M1581" s="130">
        <v>7</v>
      </c>
      <c r="N1581" s="130">
        <v>139714.54</v>
      </c>
      <c r="O1581" s="3">
        <v>233.65353333333331</v>
      </c>
      <c r="Q1581" s="143">
        <f t="shared" si="148"/>
        <v>218.37551262586354</v>
      </c>
      <c r="R1581" s="143">
        <f t="shared" si="149"/>
        <v>-6.5387501269556836E-2</v>
      </c>
    </row>
    <row r="1582" spans="1:18" x14ac:dyDescent="0.35">
      <c r="A1582" s="8">
        <v>45016.2336447989</v>
      </c>
      <c r="B1582">
        <v>580</v>
      </c>
      <c r="C1582" s="130" t="s">
        <v>1165</v>
      </c>
      <c r="D1582" s="130">
        <v>580</v>
      </c>
      <c r="E1582" s="130" t="s">
        <v>1072</v>
      </c>
      <c r="F1582" s="149">
        <f t="shared" si="144"/>
        <v>23.84</v>
      </c>
      <c r="G1582" s="130" t="s">
        <v>1073</v>
      </c>
      <c r="H1582" s="130">
        <f t="shared" si="145"/>
        <v>1</v>
      </c>
      <c r="I1582" s="130" t="s">
        <v>1075</v>
      </c>
      <c r="J1582" s="130">
        <f t="shared" si="146"/>
        <v>1</v>
      </c>
      <c r="K1582" s="130" t="s">
        <v>1084</v>
      </c>
      <c r="L1582" s="130">
        <f t="shared" si="147"/>
        <v>0</v>
      </c>
      <c r="M1582" s="130">
        <v>7</v>
      </c>
      <c r="N1582" s="130">
        <v>139602.96</v>
      </c>
      <c r="O1582" s="3">
        <v>233.32658333333336</v>
      </c>
      <c r="Q1582" s="143">
        <f t="shared" si="148"/>
        <v>229.74635975760415</v>
      </c>
      <c r="R1582" s="143">
        <f t="shared" si="149"/>
        <v>-1.5344259212052402E-2</v>
      </c>
    </row>
    <row r="1583" spans="1:18" x14ac:dyDescent="0.35">
      <c r="A1583" s="8">
        <v>54061.366139626101</v>
      </c>
      <c r="B1583">
        <v>580</v>
      </c>
      <c r="C1583" s="130" t="s">
        <v>1165</v>
      </c>
      <c r="D1583" s="130">
        <v>580</v>
      </c>
      <c r="E1583" s="130" t="s">
        <v>1072</v>
      </c>
      <c r="F1583" s="149">
        <f t="shared" si="144"/>
        <v>23.84</v>
      </c>
      <c r="G1583" s="130" t="s">
        <v>1073</v>
      </c>
      <c r="H1583" s="130">
        <f t="shared" si="145"/>
        <v>1</v>
      </c>
      <c r="I1583" s="130" t="s">
        <v>1075</v>
      </c>
      <c r="J1583" s="130">
        <f t="shared" si="146"/>
        <v>1</v>
      </c>
      <c r="K1583" s="130" t="s">
        <v>1084</v>
      </c>
      <c r="L1583" s="130">
        <f t="shared" si="147"/>
        <v>0</v>
      </c>
      <c r="M1583" s="130">
        <v>7</v>
      </c>
      <c r="N1583" s="130">
        <v>143964.39000000001</v>
      </c>
      <c r="O1583" s="3">
        <v>240.49455</v>
      </c>
      <c r="Q1583" s="143">
        <f t="shared" si="148"/>
        <v>237.12718787338315</v>
      </c>
      <c r="R1583" s="143">
        <f t="shared" si="149"/>
        <v>-1.4001823021007609E-2</v>
      </c>
    </row>
    <row r="1584" spans="1:18" x14ac:dyDescent="0.35">
      <c r="A1584" s="8">
        <v>63550.072249703</v>
      </c>
      <c r="B1584">
        <v>580</v>
      </c>
      <c r="C1584" s="130" t="s">
        <v>1165</v>
      </c>
      <c r="D1584" s="130">
        <v>580</v>
      </c>
      <c r="E1584" s="130" t="s">
        <v>1072</v>
      </c>
      <c r="F1584" s="149">
        <f t="shared" si="144"/>
        <v>23.84</v>
      </c>
      <c r="G1584" s="130" t="s">
        <v>1073</v>
      </c>
      <c r="H1584" s="130">
        <f t="shared" si="145"/>
        <v>1</v>
      </c>
      <c r="I1584" s="130" t="s">
        <v>1075</v>
      </c>
      <c r="J1584" s="130">
        <f t="shared" si="146"/>
        <v>1</v>
      </c>
      <c r="K1584" s="130" t="s">
        <v>1084</v>
      </c>
      <c r="L1584" s="130">
        <f t="shared" si="147"/>
        <v>0</v>
      </c>
      <c r="M1584" s="130">
        <v>7</v>
      </c>
      <c r="N1584" s="130">
        <v>150745.88</v>
      </c>
      <c r="O1584" s="3">
        <v>251.90478333333331</v>
      </c>
      <c r="Q1584" s="143">
        <f t="shared" si="148"/>
        <v>244.86997205920588</v>
      </c>
      <c r="R1584" s="143">
        <f t="shared" si="149"/>
        <v>-2.7926469601089798E-2</v>
      </c>
    </row>
    <row r="1585" spans="1:18" x14ac:dyDescent="0.35">
      <c r="A1585" s="8">
        <v>71394.000753582499</v>
      </c>
      <c r="B1585">
        <v>580</v>
      </c>
      <c r="C1585" s="130" t="s">
        <v>1165</v>
      </c>
      <c r="D1585" s="130">
        <v>580</v>
      </c>
      <c r="E1585" s="130" t="s">
        <v>1072</v>
      </c>
      <c r="F1585" s="149">
        <f t="shared" si="144"/>
        <v>23.84</v>
      </c>
      <c r="G1585" s="130" t="s">
        <v>1073</v>
      </c>
      <c r="H1585" s="130">
        <f t="shared" si="145"/>
        <v>1</v>
      </c>
      <c r="I1585" s="130" t="s">
        <v>1075</v>
      </c>
      <c r="J1585" s="130">
        <f t="shared" si="146"/>
        <v>1</v>
      </c>
      <c r="K1585" s="130" t="s">
        <v>1084</v>
      </c>
      <c r="L1585" s="130">
        <f t="shared" si="147"/>
        <v>0</v>
      </c>
      <c r="M1585" s="130">
        <v>7</v>
      </c>
      <c r="N1585" s="130">
        <v>150134.85999999999</v>
      </c>
      <c r="O1585" s="3">
        <v>250.70378333333332</v>
      </c>
      <c r="Q1585" s="143">
        <f t="shared" si="148"/>
        <v>251.27061771837154</v>
      </c>
      <c r="R1585" s="143">
        <f t="shared" si="149"/>
        <v>2.2609726008184783E-3</v>
      </c>
    </row>
    <row r="1586" spans="1:18" x14ac:dyDescent="0.35">
      <c r="A1586" s="8">
        <v>3495.45982983364</v>
      </c>
      <c r="B1586">
        <v>580</v>
      </c>
      <c r="C1586" s="130" t="s">
        <v>1165</v>
      </c>
      <c r="D1586" s="130">
        <v>580</v>
      </c>
      <c r="E1586" s="130" t="s">
        <v>1072</v>
      </c>
      <c r="F1586" s="149">
        <f t="shared" si="144"/>
        <v>23.84</v>
      </c>
      <c r="G1586" s="130" t="s">
        <v>1073</v>
      </c>
      <c r="H1586" s="130">
        <f t="shared" si="145"/>
        <v>1</v>
      </c>
      <c r="I1586" s="130" t="s">
        <v>1075</v>
      </c>
      <c r="J1586" s="130">
        <f t="shared" si="146"/>
        <v>1</v>
      </c>
      <c r="K1586" s="130" t="s">
        <v>1083</v>
      </c>
      <c r="L1586" s="130">
        <f t="shared" si="147"/>
        <v>1</v>
      </c>
      <c r="M1586" s="130">
        <v>7</v>
      </c>
      <c r="N1586" s="130">
        <v>119990.56</v>
      </c>
      <c r="O1586" s="3">
        <v>200.02946666666665</v>
      </c>
      <c r="Q1586" s="143">
        <f t="shared" si="148"/>
        <v>199.47540832459254</v>
      </c>
      <c r="R1586" s="143">
        <f t="shared" si="149"/>
        <v>-2.7698836141847316E-3</v>
      </c>
    </row>
    <row r="1587" spans="1:18" x14ac:dyDescent="0.35">
      <c r="A1587" s="8">
        <v>14172.2970393051</v>
      </c>
      <c r="B1587">
        <v>580</v>
      </c>
      <c r="C1587" s="130" t="s">
        <v>1165</v>
      </c>
      <c r="D1587" s="130">
        <v>580</v>
      </c>
      <c r="E1587" s="130" t="s">
        <v>1072</v>
      </c>
      <c r="F1587" s="149">
        <f t="shared" si="144"/>
        <v>23.84</v>
      </c>
      <c r="G1587" s="130" t="s">
        <v>1073</v>
      </c>
      <c r="H1587" s="130">
        <f t="shared" si="145"/>
        <v>1</v>
      </c>
      <c r="I1587" s="130" t="s">
        <v>1075</v>
      </c>
      <c r="J1587" s="130">
        <f t="shared" si="146"/>
        <v>1</v>
      </c>
      <c r="K1587" s="130" t="s">
        <v>1083</v>
      </c>
      <c r="L1587" s="130">
        <f t="shared" si="147"/>
        <v>1</v>
      </c>
      <c r="M1587" s="130">
        <v>7</v>
      </c>
      <c r="N1587" s="130">
        <v>125826.37</v>
      </c>
      <c r="O1587" s="3">
        <v>209.97031666666666</v>
      </c>
      <c r="Q1587" s="143">
        <f t="shared" si="148"/>
        <v>208.18770748752121</v>
      </c>
      <c r="R1587" s="143">
        <f t="shared" si="149"/>
        <v>-8.4898151674238642E-3</v>
      </c>
    </row>
    <row r="1588" spans="1:18" x14ac:dyDescent="0.35">
      <c r="A1588" s="8">
        <v>23954.0527728093</v>
      </c>
      <c r="B1588">
        <v>580</v>
      </c>
      <c r="C1588" s="130" t="s">
        <v>1165</v>
      </c>
      <c r="D1588" s="130">
        <v>580</v>
      </c>
      <c r="E1588" s="130" t="s">
        <v>1072</v>
      </c>
      <c r="F1588" s="149">
        <f t="shared" si="144"/>
        <v>23.84</v>
      </c>
      <c r="G1588" s="130" t="s">
        <v>1073</v>
      </c>
      <c r="H1588" s="130">
        <f t="shared" si="145"/>
        <v>1</v>
      </c>
      <c r="I1588" s="130" t="s">
        <v>1075</v>
      </c>
      <c r="J1588" s="130">
        <f t="shared" si="146"/>
        <v>1</v>
      </c>
      <c r="K1588" s="130" t="s">
        <v>1083</v>
      </c>
      <c r="L1588" s="130">
        <f t="shared" si="147"/>
        <v>1</v>
      </c>
      <c r="M1588" s="130">
        <v>7</v>
      </c>
      <c r="N1588" s="130">
        <v>131449.79</v>
      </c>
      <c r="O1588" s="3">
        <v>219.36546666666666</v>
      </c>
      <c r="Q1588" s="143">
        <f t="shared" si="148"/>
        <v>216.16962016606067</v>
      </c>
      <c r="R1588" s="143">
        <f t="shared" si="149"/>
        <v>-1.456859436067115E-2</v>
      </c>
    </row>
    <row r="1589" spans="1:18" x14ac:dyDescent="0.35">
      <c r="A1589" s="8">
        <v>31081.371963744201</v>
      </c>
      <c r="B1589">
        <v>580</v>
      </c>
      <c r="C1589" s="130" t="s">
        <v>1165</v>
      </c>
      <c r="D1589" s="130">
        <v>580</v>
      </c>
      <c r="E1589" s="130" t="s">
        <v>1072</v>
      </c>
      <c r="F1589" s="149">
        <f t="shared" si="144"/>
        <v>23.84</v>
      </c>
      <c r="G1589" s="130" t="s">
        <v>1073</v>
      </c>
      <c r="H1589" s="130">
        <f t="shared" si="145"/>
        <v>1</v>
      </c>
      <c r="I1589" s="130" t="s">
        <v>1075</v>
      </c>
      <c r="J1589" s="130">
        <f t="shared" si="146"/>
        <v>1</v>
      </c>
      <c r="K1589" s="130" t="s">
        <v>1083</v>
      </c>
      <c r="L1589" s="130">
        <f t="shared" si="147"/>
        <v>1</v>
      </c>
      <c r="M1589" s="130">
        <v>7</v>
      </c>
      <c r="N1589" s="130">
        <v>142366.25</v>
      </c>
      <c r="O1589" s="3">
        <v>237.93914999999998</v>
      </c>
      <c r="Q1589" s="143">
        <f t="shared" si="148"/>
        <v>221.98551262586352</v>
      </c>
      <c r="R1589" s="143">
        <f t="shared" si="149"/>
        <v>-6.7049232436681705E-2</v>
      </c>
    </row>
    <row r="1590" spans="1:18" x14ac:dyDescent="0.35">
      <c r="A1590" s="8">
        <v>45016.2336447989</v>
      </c>
      <c r="B1590">
        <v>580</v>
      </c>
      <c r="C1590" s="130" t="s">
        <v>1165</v>
      </c>
      <c r="D1590" s="130">
        <v>580</v>
      </c>
      <c r="E1590" s="130" t="s">
        <v>1072</v>
      </c>
      <c r="F1590" s="149">
        <f t="shared" si="144"/>
        <v>23.84</v>
      </c>
      <c r="G1590" s="130" t="s">
        <v>1073</v>
      </c>
      <c r="H1590" s="130">
        <f t="shared" si="145"/>
        <v>1</v>
      </c>
      <c r="I1590" s="130" t="s">
        <v>1075</v>
      </c>
      <c r="J1590" s="130">
        <f t="shared" si="146"/>
        <v>1</v>
      </c>
      <c r="K1590" s="130" t="s">
        <v>1083</v>
      </c>
      <c r="L1590" s="130">
        <f t="shared" si="147"/>
        <v>1</v>
      </c>
      <c r="M1590" s="130">
        <v>7</v>
      </c>
      <c r="N1590" s="130">
        <v>141905.42000000001</v>
      </c>
      <c r="O1590" s="3">
        <v>237.03123333333332</v>
      </c>
      <c r="Q1590" s="143">
        <f t="shared" si="148"/>
        <v>233.35635975760414</v>
      </c>
      <c r="R1590" s="143">
        <f t="shared" si="149"/>
        <v>-1.5503752497297518E-2</v>
      </c>
    </row>
    <row r="1591" spans="1:18" x14ac:dyDescent="0.35">
      <c r="A1591" s="8">
        <v>54061.366139626101</v>
      </c>
      <c r="B1591">
        <v>580</v>
      </c>
      <c r="C1591" s="130" t="s">
        <v>1165</v>
      </c>
      <c r="D1591" s="130">
        <v>580</v>
      </c>
      <c r="E1591" s="130" t="s">
        <v>1072</v>
      </c>
      <c r="F1591" s="149">
        <f t="shared" si="144"/>
        <v>23.84</v>
      </c>
      <c r="G1591" s="130" t="s">
        <v>1073</v>
      </c>
      <c r="H1591" s="130">
        <f t="shared" si="145"/>
        <v>1</v>
      </c>
      <c r="I1591" s="130" t="s">
        <v>1075</v>
      </c>
      <c r="J1591" s="130">
        <f t="shared" si="146"/>
        <v>1</v>
      </c>
      <c r="K1591" s="130" t="s">
        <v>1083</v>
      </c>
      <c r="L1591" s="130">
        <f t="shared" si="147"/>
        <v>1</v>
      </c>
      <c r="M1591" s="130">
        <v>7</v>
      </c>
      <c r="N1591" s="130">
        <v>147544.25</v>
      </c>
      <c r="O1591" s="3">
        <v>246.33631666666668</v>
      </c>
      <c r="Q1591" s="143">
        <f t="shared" si="148"/>
        <v>240.73718787338314</v>
      </c>
      <c r="R1591" s="143">
        <f t="shared" si="149"/>
        <v>-2.2729611569454744E-2</v>
      </c>
    </row>
    <row r="1592" spans="1:18" x14ac:dyDescent="0.35">
      <c r="A1592" s="8">
        <v>63550.072249703</v>
      </c>
      <c r="B1592">
        <v>580</v>
      </c>
      <c r="C1592" s="130" t="s">
        <v>1165</v>
      </c>
      <c r="D1592" s="130">
        <v>580</v>
      </c>
      <c r="E1592" s="130" t="s">
        <v>1072</v>
      </c>
      <c r="F1592" s="149">
        <f t="shared" si="144"/>
        <v>23.84</v>
      </c>
      <c r="G1592" s="130" t="s">
        <v>1073</v>
      </c>
      <c r="H1592" s="130">
        <f t="shared" si="145"/>
        <v>1</v>
      </c>
      <c r="I1592" s="130" t="s">
        <v>1075</v>
      </c>
      <c r="J1592" s="130">
        <f t="shared" si="146"/>
        <v>1</v>
      </c>
      <c r="K1592" s="130" t="s">
        <v>1083</v>
      </c>
      <c r="L1592" s="130">
        <f t="shared" si="147"/>
        <v>1</v>
      </c>
      <c r="M1592" s="130">
        <v>7</v>
      </c>
      <c r="N1592" s="130">
        <v>155289.20000000001</v>
      </c>
      <c r="O1592" s="3">
        <v>259.33190000000002</v>
      </c>
      <c r="Q1592" s="143">
        <f t="shared" si="148"/>
        <v>248.47997205920592</v>
      </c>
      <c r="R1592" s="143">
        <f t="shared" si="149"/>
        <v>-4.1845711772420247E-2</v>
      </c>
    </row>
    <row r="1593" spans="1:18" x14ac:dyDescent="0.35">
      <c r="A1593" s="8">
        <v>71394.000753582499</v>
      </c>
      <c r="B1593">
        <v>580</v>
      </c>
      <c r="C1593" s="130" t="s">
        <v>1165</v>
      </c>
      <c r="D1593" s="130">
        <v>580</v>
      </c>
      <c r="E1593" s="130" t="s">
        <v>1072</v>
      </c>
      <c r="F1593" s="149">
        <f t="shared" si="144"/>
        <v>23.84</v>
      </c>
      <c r="G1593" s="130" t="s">
        <v>1073</v>
      </c>
      <c r="H1593" s="130">
        <f t="shared" si="145"/>
        <v>1</v>
      </c>
      <c r="I1593" s="130" t="s">
        <v>1075</v>
      </c>
      <c r="J1593" s="130">
        <f t="shared" si="146"/>
        <v>1</v>
      </c>
      <c r="K1593" s="130" t="s">
        <v>1083</v>
      </c>
      <c r="L1593" s="130">
        <f t="shared" si="147"/>
        <v>1</v>
      </c>
      <c r="M1593" s="130">
        <v>7</v>
      </c>
      <c r="N1593" s="130">
        <v>155935.72</v>
      </c>
      <c r="O1593" s="3">
        <v>260.25141666666667</v>
      </c>
      <c r="Q1593" s="143">
        <f t="shared" si="148"/>
        <v>254.88061771837158</v>
      </c>
      <c r="R1593" s="143">
        <f t="shared" si="149"/>
        <v>-2.0636963352918425E-2</v>
      </c>
    </row>
    <row r="1594" spans="1:18" x14ac:dyDescent="0.35">
      <c r="A1594" s="8">
        <v>3495.45982983364</v>
      </c>
      <c r="B1594">
        <v>580</v>
      </c>
      <c r="C1594" s="130" t="s">
        <v>1165</v>
      </c>
      <c r="D1594" s="130">
        <v>580</v>
      </c>
      <c r="E1594" s="130" t="s">
        <v>1072</v>
      </c>
      <c r="F1594" s="149">
        <f t="shared" si="144"/>
        <v>23.84</v>
      </c>
      <c r="G1594" s="130" t="s">
        <v>1073</v>
      </c>
      <c r="H1594" s="130">
        <f t="shared" si="145"/>
        <v>1</v>
      </c>
      <c r="I1594" s="130" t="s">
        <v>1075</v>
      </c>
      <c r="J1594" s="130">
        <f t="shared" si="146"/>
        <v>1</v>
      </c>
      <c r="K1594" s="130" t="s">
        <v>1084</v>
      </c>
      <c r="L1594" s="130">
        <f t="shared" si="147"/>
        <v>0</v>
      </c>
      <c r="M1594" s="130">
        <v>7</v>
      </c>
      <c r="N1594" s="130">
        <v>120321.24</v>
      </c>
      <c r="O1594" s="3">
        <v>200.67561666666666</v>
      </c>
      <c r="Q1594" s="143">
        <f t="shared" si="148"/>
        <v>195.86540832459252</v>
      </c>
      <c r="R1594" s="143">
        <f t="shared" si="149"/>
        <v>-2.3970068820389656E-2</v>
      </c>
    </row>
    <row r="1595" spans="1:18" x14ac:dyDescent="0.35">
      <c r="A1595" s="8">
        <v>14172.2970393051</v>
      </c>
      <c r="B1595">
        <v>580</v>
      </c>
      <c r="C1595" s="130" t="s">
        <v>1165</v>
      </c>
      <c r="D1595" s="130">
        <v>580</v>
      </c>
      <c r="E1595" s="130" t="s">
        <v>1072</v>
      </c>
      <c r="F1595" s="149">
        <f t="shared" si="144"/>
        <v>23.84</v>
      </c>
      <c r="G1595" s="130" t="s">
        <v>1073</v>
      </c>
      <c r="H1595" s="130">
        <f t="shared" si="145"/>
        <v>1</v>
      </c>
      <c r="I1595" s="130" t="s">
        <v>1075</v>
      </c>
      <c r="J1595" s="130">
        <f t="shared" si="146"/>
        <v>1</v>
      </c>
      <c r="K1595" s="130" t="s">
        <v>1084</v>
      </c>
      <c r="L1595" s="130">
        <f t="shared" si="147"/>
        <v>0</v>
      </c>
      <c r="M1595" s="130">
        <v>7</v>
      </c>
      <c r="N1595" s="130">
        <v>125889.62</v>
      </c>
      <c r="O1595" s="3">
        <v>210.19145</v>
      </c>
      <c r="Q1595" s="143">
        <f t="shared" si="148"/>
        <v>204.57770748752122</v>
      </c>
      <c r="R1595" s="143">
        <f t="shared" si="149"/>
        <v>-2.6707758628996436E-2</v>
      </c>
    </row>
    <row r="1596" spans="1:18" x14ac:dyDescent="0.35">
      <c r="A1596" s="8">
        <v>23954.0527728093</v>
      </c>
      <c r="B1596">
        <v>580</v>
      </c>
      <c r="C1596" s="130" t="s">
        <v>1165</v>
      </c>
      <c r="D1596" s="130">
        <v>580</v>
      </c>
      <c r="E1596" s="130" t="s">
        <v>1072</v>
      </c>
      <c r="F1596" s="149">
        <f t="shared" si="144"/>
        <v>23.84</v>
      </c>
      <c r="G1596" s="130" t="s">
        <v>1073</v>
      </c>
      <c r="H1596" s="130">
        <f t="shared" si="145"/>
        <v>1</v>
      </c>
      <c r="I1596" s="130" t="s">
        <v>1075</v>
      </c>
      <c r="J1596" s="130">
        <f t="shared" si="146"/>
        <v>1</v>
      </c>
      <c r="K1596" s="130" t="s">
        <v>1084</v>
      </c>
      <c r="L1596" s="130">
        <f t="shared" si="147"/>
        <v>0</v>
      </c>
      <c r="M1596" s="130">
        <v>7</v>
      </c>
      <c r="N1596" s="130">
        <v>129961.61</v>
      </c>
      <c r="O1596" s="3">
        <v>217.01601666666667</v>
      </c>
      <c r="Q1596" s="143">
        <f t="shared" si="148"/>
        <v>212.55962016606065</v>
      </c>
      <c r="R1596" s="143">
        <f t="shared" si="149"/>
        <v>-2.05348737344625E-2</v>
      </c>
    </row>
    <row r="1597" spans="1:18" x14ac:dyDescent="0.35">
      <c r="A1597" s="8">
        <v>31081.371963744201</v>
      </c>
      <c r="B1597">
        <v>580</v>
      </c>
      <c r="C1597" s="130" t="s">
        <v>1165</v>
      </c>
      <c r="D1597" s="130">
        <v>580</v>
      </c>
      <c r="E1597" s="130" t="s">
        <v>1072</v>
      </c>
      <c r="F1597" s="149">
        <f t="shared" si="144"/>
        <v>23.84</v>
      </c>
      <c r="G1597" s="130" t="s">
        <v>1073</v>
      </c>
      <c r="H1597" s="130">
        <f t="shared" si="145"/>
        <v>1</v>
      </c>
      <c r="I1597" s="130" t="s">
        <v>1075</v>
      </c>
      <c r="J1597" s="130">
        <f t="shared" si="146"/>
        <v>1</v>
      </c>
      <c r="K1597" s="130" t="s">
        <v>1084</v>
      </c>
      <c r="L1597" s="130">
        <f t="shared" si="147"/>
        <v>0</v>
      </c>
      <c r="M1597" s="130">
        <v>7</v>
      </c>
      <c r="N1597" s="130">
        <v>139859.6</v>
      </c>
      <c r="O1597" s="3">
        <v>233.80481666666668</v>
      </c>
      <c r="Q1597" s="143">
        <f t="shared" si="148"/>
        <v>218.37551262586354</v>
      </c>
      <c r="R1597" s="143">
        <f t="shared" si="149"/>
        <v>-6.5992241993887424E-2</v>
      </c>
    </row>
    <row r="1598" spans="1:18" x14ac:dyDescent="0.35">
      <c r="A1598" s="8">
        <v>45016.2336447989</v>
      </c>
      <c r="B1598">
        <v>580</v>
      </c>
      <c r="C1598" s="130" t="s">
        <v>1165</v>
      </c>
      <c r="D1598" s="130">
        <v>580</v>
      </c>
      <c r="E1598" s="130" t="s">
        <v>1072</v>
      </c>
      <c r="F1598" s="149">
        <f t="shared" si="144"/>
        <v>23.84</v>
      </c>
      <c r="G1598" s="130" t="s">
        <v>1073</v>
      </c>
      <c r="H1598" s="130">
        <f t="shared" si="145"/>
        <v>1</v>
      </c>
      <c r="I1598" s="130" t="s">
        <v>1075</v>
      </c>
      <c r="J1598" s="130">
        <f t="shared" si="146"/>
        <v>1</v>
      </c>
      <c r="K1598" s="130" t="s">
        <v>1084</v>
      </c>
      <c r="L1598" s="130">
        <f t="shared" si="147"/>
        <v>0</v>
      </c>
      <c r="M1598" s="130">
        <v>7</v>
      </c>
      <c r="N1598" s="130">
        <v>139693.88</v>
      </c>
      <c r="O1598" s="3">
        <v>233.38289999999998</v>
      </c>
      <c r="Q1598" s="143">
        <f t="shared" si="148"/>
        <v>229.74635975760415</v>
      </c>
      <c r="R1598" s="143">
        <f t="shared" si="149"/>
        <v>-1.5581862434633442E-2</v>
      </c>
    </row>
    <row r="1599" spans="1:18" x14ac:dyDescent="0.35">
      <c r="A1599" s="8">
        <v>54061.366139626101</v>
      </c>
      <c r="B1599">
        <v>580</v>
      </c>
      <c r="C1599" s="130" t="s">
        <v>1165</v>
      </c>
      <c r="D1599" s="130">
        <v>580</v>
      </c>
      <c r="E1599" s="130" t="s">
        <v>1072</v>
      </c>
      <c r="F1599" s="149">
        <f t="shared" si="144"/>
        <v>23.84</v>
      </c>
      <c r="G1599" s="130" t="s">
        <v>1073</v>
      </c>
      <c r="H1599" s="130">
        <f t="shared" si="145"/>
        <v>1</v>
      </c>
      <c r="I1599" s="130" t="s">
        <v>1075</v>
      </c>
      <c r="J1599" s="130">
        <f t="shared" si="146"/>
        <v>1</v>
      </c>
      <c r="K1599" s="130" t="s">
        <v>1084</v>
      </c>
      <c r="L1599" s="130">
        <f t="shared" si="147"/>
        <v>0</v>
      </c>
      <c r="M1599" s="130">
        <v>7</v>
      </c>
      <c r="N1599" s="130">
        <v>144068.17000000001</v>
      </c>
      <c r="O1599" s="3">
        <v>240.56038333333336</v>
      </c>
      <c r="Q1599" s="143">
        <f t="shared" si="148"/>
        <v>237.12718787338315</v>
      </c>
      <c r="R1599" s="143">
        <f t="shared" si="149"/>
        <v>-1.4271657753359146E-2</v>
      </c>
    </row>
    <row r="1600" spans="1:18" x14ac:dyDescent="0.35">
      <c r="A1600" s="8">
        <v>63550.072249703</v>
      </c>
      <c r="B1600">
        <v>580</v>
      </c>
      <c r="C1600" s="130" t="s">
        <v>1165</v>
      </c>
      <c r="D1600" s="130">
        <v>580</v>
      </c>
      <c r="E1600" s="130" t="s">
        <v>1072</v>
      </c>
      <c r="F1600" s="149">
        <f t="shared" si="144"/>
        <v>23.84</v>
      </c>
      <c r="G1600" s="130" t="s">
        <v>1073</v>
      </c>
      <c r="H1600" s="130">
        <f t="shared" si="145"/>
        <v>1</v>
      </c>
      <c r="I1600" s="130" t="s">
        <v>1075</v>
      </c>
      <c r="J1600" s="130">
        <f t="shared" si="146"/>
        <v>1</v>
      </c>
      <c r="K1600" s="130" t="s">
        <v>1084</v>
      </c>
      <c r="L1600" s="130">
        <f t="shared" si="147"/>
        <v>0</v>
      </c>
      <c r="M1600" s="130">
        <v>7</v>
      </c>
      <c r="N1600" s="130">
        <v>151033.59</v>
      </c>
      <c r="O1600" s="3">
        <v>252.26968333333332</v>
      </c>
      <c r="Q1600" s="143">
        <f t="shared" si="148"/>
        <v>244.86997205920588</v>
      </c>
      <c r="R1600" s="143">
        <f t="shared" si="149"/>
        <v>-2.9332542762777858E-2</v>
      </c>
    </row>
    <row r="1601" spans="1:18" x14ac:dyDescent="0.35">
      <c r="A1601" s="8">
        <v>71394.000753582499</v>
      </c>
      <c r="B1601">
        <v>580</v>
      </c>
      <c r="C1601" s="130" t="s">
        <v>1165</v>
      </c>
      <c r="D1601" s="130">
        <v>580</v>
      </c>
      <c r="E1601" s="130" t="s">
        <v>1072</v>
      </c>
      <c r="F1601" s="149">
        <f t="shared" si="144"/>
        <v>23.84</v>
      </c>
      <c r="G1601" s="130" t="s">
        <v>1073</v>
      </c>
      <c r="H1601" s="130">
        <f t="shared" si="145"/>
        <v>1</v>
      </c>
      <c r="I1601" s="130" t="s">
        <v>1075</v>
      </c>
      <c r="J1601" s="130">
        <f t="shared" si="146"/>
        <v>1</v>
      </c>
      <c r="K1601" s="130" t="s">
        <v>1084</v>
      </c>
      <c r="L1601" s="130">
        <f t="shared" si="147"/>
        <v>0</v>
      </c>
      <c r="M1601" s="130">
        <v>7</v>
      </c>
      <c r="N1601" s="130">
        <v>150721.35999999999</v>
      </c>
      <c r="O1601" s="3">
        <v>251.57173333333336</v>
      </c>
      <c r="Q1601" s="143">
        <f t="shared" si="148"/>
        <v>251.27061771837154</v>
      </c>
      <c r="R1601" s="143">
        <f t="shared" si="149"/>
        <v>-1.1969373942454231E-3</v>
      </c>
    </row>
    <row r="1602" spans="1:18" x14ac:dyDescent="0.35">
      <c r="A1602" s="8">
        <v>3495.45982983364</v>
      </c>
      <c r="B1602">
        <v>580</v>
      </c>
      <c r="C1602" s="130" t="s">
        <v>1165</v>
      </c>
      <c r="D1602" s="130">
        <v>580</v>
      </c>
      <c r="E1602" s="130" t="s">
        <v>1072</v>
      </c>
      <c r="F1602" s="149">
        <f t="shared" si="144"/>
        <v>23.84</v>
      </c>
      <c r="G1602" s="130" t="s">
        <v>1073</v>
      </c>
      <c r="H1602" s="130">
        <f t="shared" si="145"/>
        <v>1</v>
      </c>
      <c r="I1602" s="130" t="s">
        <v>1075</v>
      </c>
      <c r="J1602" s="130">
        <f t="shared" si="146"/>
        <v>1</v>
      </c>
      <c r="K1602" s="130" t="s">
        <v>1083</v>
      </c>
      <c r="L1602" s="130">
        <f t="shared" si="147"/>
        <v>1</v>
      </c>
      <c r="M1602" s="130">
        <v>7</v>
      </c>
      <c r="N1602" s="130">
        <v>120535.61</v>
      </c>
      <c r="O1602" s="3">
        <v>200.90010000000001</v>
      </c>
      <c r="Q1602" s="143">
        <f t="shared" si="148"/>
        <v>199.47540832459254</v>
      </c>
      <c r="R1602" s="143">
        <f t="shared" si="149"/>
        <v>-7.0915428882687426E-3</v>
      </c>
    </row>
    <row r="1603" spans="1:18" x14ac:dyDescent="0.35">
      <c r="A1603" s="8">
        <v>14172.2970393051</v>
      </c>
      <c r="B1603">
        <v>580</v>
      </c>
      <c r="C1603" s="130" t="s">
        <v>1165</v>
      </c>
      <c r="D1603" s="130">
        <v>580</v>
      </c>
      <c r="E1603" s="130" t="s">
        <v>1072</v>
      </c>
      <c r="F1603" s="149">
        <f t="shared" ref="F1603:F1666" si="150">IF(E1603="LI01",10,23.84)</f>
        <v>23.84</v>
      </c>
      <c r="G1603" s="130" t="s">
        <v>1073</v>
      </c>
      <c r="H1603" s="130">
        <f t="shared" ref="H1603:H1666" si="151">IF(G1603="ENT01",1,2)</f>
        <v>1</v>
      </c>
      <c r="I1603" s="130" t="s">
        <v>1075</v>
      </c>
      <c r="J1603" s="130">
        <f t="shared" ref="J1603:J1666" si="152">IF(I1603="ENV01",1,2)</f>
        <v>1</v>
      </c>
      <c r="K1603" s="130" t="s">
        <v>1083</v>
      </c>
      <c r="L1603" s="130">
        <f t="shared" ref="L1603:L1666" si="153">IF(K1603="ZVDF01",1,0)</f>
        <v>1</v>
      </c>
      <c r="M1603" s="130">
        <v>7</v>
      </c>
      <c r="N1603" s="130">
        <v>126302.7</v>
      </c>
      <c r="O1603" s="3">
        <v>210.73519999999999</v>
      </c>
      <c r="Q1603" s="143">
        <f t="shared" ref="Q1603:Q1666" si="154">IF(C1603="Splitao",((43.828+A1603*0.000816+F1603*0.605+H1603*-5.235+J1603*-4.785+L1603*3.61+3.146*F1603+9.07+54.73)*B1603+M1603*(494.524+B1603*0.00184))/B1603,(((25.4755+A1603*0.00031+F1603*0.2864+H1603*-0.5815+J1603*-1.7506+L1603*0.77039)+3.25*F1603+9.07+54.73)*B1603+M1603*(498.3118+A1603*0.001326))/B1603)</f>
        <v>208.18770748752121</v>
      </c>
      <c r="R1603" s="143">
        <f t="shared" ref="R1603:R1666" si="155">Q1603/O1603-1</f>
        <v>-1.2088595130186008E-2</v>
      </c>
    </row>
    <row r="1604" spans="1:18" x14ac:dyDescent="0.35">
      <c r="A1604" s="8">
        <v>23954.0527728093</v>
      </c>
      <c r="B1604">
        <v>580</v>
      </c>
      <c r="C1604" s="130" t="s">
        <v>1165</v>
      </c>
      <c r="D1604" s="130">
        <v>580</v>
      </c>
      <c r="E1604" s="130" t="s">
        <v>1072</v>
      </c>
      <c r="F1604" s="149">
        <f t="shared" si="150"/>
        <v>23.84</v>
      </c>
      <c r="G1604" s="130" t="s">
        <v>1073</v>
      </c>
      <c r="H1604" s="130">
        <f t="shared" si="151"/>
        <v>1</v>
      </c>
      <c r="I1604" s="130" t="s">
        <v>1075</v>
      </c>
      <c r="J1604" s="130">
        <f t="shared" si="152"/>
        <v>1</v>
      </c>
      <c r="K1604" s="130" t="s">
        <v>1083</v>
      </c>
      <c r="L1604" s="130">
        <f t="shared" si="153"/>
        <v>1</v>
      </c>
      <c r="M1604" s="130">
        <v>7</v>
      </c>
      <c r="N1604" s="130">
        <v>132177.4</v>
      </c>
      <c r="O1604" s="3">
        <v>220.50921666666667</v>
      </c>
      <c r="Q1604" s="143">
        <f t="shared" si="154"/>
        <v>216.16962016606067</v>
      </c>
      <c r="R1604" s="143">
        <f t="shared" si="155"/>
        <v>-1.9679887154857467E-2</v>
      </c>
    </row>
    <row r="1605" spans="1:18" x14ac:dyDescent="0.35">
      <c r="A1605" s="8">
        <v>31081.371963744201</v>
      </c>
      <c r="B1605">
        <v>580</v>
      </c>
      <c r="C1605" s="130" t="s">
        <v>1165</v>
      </c>
      <c r="D1605" s="130">
        <v>580</v>
      </c>
      <c r="E1605" s="130" t="s">
        <v>1072</v>
      </c>
      <c r="F1605" s="149">
        <f t="shared" si="150"/>
        <v>23.84</v>
      </c>
      <c r="G1605" s="130" t="s">
        <v>1073</v>
      </c>
      <c r="H1605" s="130">
        <f t="shared" si="151"/>
        <v>1</v>
      </c>
      <c r="I1605" s="130" t="s">
        <v>1075</v>
      </c>
      <c r="J1605" s="130">
        <f t="shared" si="152"/>
        <v>1</v>
      </c>
      <c r="K1605" s="130" t="s">
        <v>1083</v>
      </c>
      <c r="L1605" s="130">
        <f t="shared" si="153"/>
        <v>1</v>
      </c>
      <c r="M1605" s="130">
        <v>7</v>
      </c>
      <c r="N1605" s="130">
        <v>142935.74</v>
      </c>
      <c r="O1605" s="3">
        <v>238.86823333333334</v>
      </c>
      <c r="Q1605" s="143">
        <f t="shared" si="154"/>
        <v>221.98551262586352</v>
      </c>
      <c r="R1605" s="143">
        <f t="shared" si="155"/>
        <v>-7.0677965302780477E-2</v>
      </c>
    </row>
    <row r="1606" spans="1:18" x14ac:dyDescent="0.35">
      <c r="A1606" s="8">
        <v>45016.2336447989</v>
      </c>
      <c r="B1606">
        <v>580</v>
      </c>
      <c r="C1606" s="130" t="s">
        <v>1165</v>
      </c>
      <c r="D1606" s="130">
        <v>580</v>
      </c>
      <c r="E1606" s="130" t="s">
        <v>1072</v>
      </c>
      <c r="F1606" s="149">
        <f t="shared" si="150"/>
        <v>23.84</v>
      </c>
      <c r="G1606" s="130" t="s">
        <v>1073</v>
      </c>
      <c r="H1606" s="130">
        <f t="shared" si="151"/>
        <v>1</v>
      </c>
      <c r="I1606" s="130" t="s">
        <v>1075</v>
      </c>
      <c r="J1606" s="130">
        <f t="shared" si="152"/>
        <v>1</v>
      </c>
      <c r="K1606" s="130" t="s">
        <v>1083</v>
      </c>
      <c r="L1606" s="130">
        <f t="shared" si="153"/>
        <v>1</v>
      </c>
      <c r="M1606" s="130">
        <v>7</v>
      </c>
      <c r="N1606" s="130">
        <v>142487.91</v>
      </c>
      <c r="O1606" s="3">
        <v>237.95750000000001</v>
      </c>
      <c r="Q1606" s="143">
        <f t="shared" si="154"/>
        <v>233.35635975760414</v>
      </c>
      <c r="R1606" s="143">
        <f t="shared" si="155"/>
        <v>-1.9335974879530426E-2</v>
      </c>
    </row>
    <row r="1607" spans="1:18" x14ac:dyDescent="0.35">
      <c r="A1607" s="8">
        <v>54061.366139626101</v>
      </c>
      <c r="B1607">
        <v>580</v>
      </c>
      <c r="C1607" s="130" t="s">
        <v>1165</v>
      </c>
      <c r="D1607" s="130">
        <v>580</v>
      </c>
      <c r="E1607" s="130" t="s">
        <v>1072</v>
      </c>
      <c r="F1607" s="149">
        <f t="shared" si="150"/>
        <v>23.84</v>
      </c>
      <c r="G1607" s="130" t="s">
        <v>1073</v>
      </c>
      <c r="H1607" s="130">
        <f t="shared" si="151"/>
        <v>1</v>
      </c>
      <c r="I1607" s="130" t="s">
        <v>1075</v>
      </c>
      <c r="J1607" s="130">
        <f t="shared" si="152"/>
        <v>1</v>
      </c>
      <c r="K1607" s="130" t="s">
        <v>1083</v>
      </c>
      <c r="L1607" s="130">
        <f t="shared" si="153"/>
        <v>1</v>
      </c>
      <c r="M1607" s="130">
        <v>7</v>
      </c>
      <c r="N1607" s="130">
        <v>148153.47</v>
      </c>
      <c r="O1607" s="3">
        <v>247.31158333333335</v>
      </c>
      <c r="Q1607" s="143">
        <f t="shared" si="154"/>
        <v>240.73718787338314</v>
      </c>
      <c r="R1607" s="143">
        <f t="shared" si="155"/>
        <v>-2.6583451415169046E-2</v>
      </c>
    </row>
    <row r="1608" spans="1:18" x14ac:dyDescent="0.35">
      <c r="A1608" s="8">
        <v>63550.072249703</v>
      </c>
      <c r="B1608">
        <v>580</v>
      </c>
      <c r="C1608" s="130" t="s">
        <v>1165</v>
      </c>
      <c r="D1608" s="130">
        <v>580</v>
      </c>
      <c r="E1608" s="130" t="s">
        <v>1072</v>
      </c>
      <c r="F1608" s="149">
        <f t="shared" si="150"/>
        <v>23.84</v>
      </c>
      <c r="G1608" s="130" t="s">
        <v>1073</v>
      </c>
      <c r="H1608" s="130">
        <f t="shared" si="151"/>
        <v>1</v>
      </c>
      <c r="I1608" s="130" t="s">
        <v>1075</v>
      </c>
      <c r="J1608" s="130">
        <f t="shared" si="152"/>
        <v>1</v>
      </c>
      <c r="K1608" s="130" t="s">
        <v>1083</v>
      </c>
      <c r="L1608" s="130">
        <f t="shared" si="153"/>
        <v>1</v>
      </c>
      <c r="M1608" s="130">
        <v>7</v>
      </c>
      <c r="N1608" s="130">
        <v>155816.63</v>
      </c>
      <c r="O1608" s="3">
        <v>260.233</v>
      </c>
      <c r="Q1608" s="143">
        <f t="shared" si="154"/>
        <v>248.47997205920592</v>
      </c>
      <c r="R1608" s="143">
        <f t="shared" si="155"/>
        <v>-4.5163480191959038E-2</v>
      </c>
    </row>
    <row r="1609" spans="1:18" x14ac:dyDescent="0.35">
      <c r="A1609" s="8">
        <v>71394.000753582499</v>
      </c>
      <c r="B1609">
        <v>580</v>
      </c>
      <c r="C1609" s="130" t="s">
        <v>1165</v>
      </c>
      <c r="D1609" s="130">
        <v>580</v>
      </c>
      <c r="E1609" s="130" t="s">
        <v>1072</v>
      </c>
      <c r="F1609" s="149">
        <f t="shared" si="150"/>
        <v>23.84</v>
      </c>
      <c r="G1609" s="130" t="s">
        <v>1073</v>
      </c>
      <c r="H1609" s="130">
        <f t="shared" si="151"/>
        <v>1</v>
      </c>
      <c r="I1609" s="130" t="s">
        <v>1075</v>
      </c>
      <c r="J1609" s="130">
        <f t="shared" si="152"/>
        <v>1</v>
      </c>
      <c r="K1609" s="130" t="s">
        <v>1083</v>
      </c>
      <c r="L1609" s="130">
        <f t="shared" si="153"/>
        <v>1</v>
      </c>
      <c r="M1609" s="130">
        <v>7</v>
      </c>
      <c r="N1609" s="130">
        <v>156076.71</v>
      </c>
      <c r="O1609" s="3">
        <v>260.53465</v>
      </c>
      <c r="Q1609" s="143">
        <f t="shared" si="154"/>
        <v>254.88061771837158</v>
      </c>
      <c r="R1609" s="143">
        <f t="shared" si="155"/>
        <v>-2.1701651897850893E-2</v>
      </c>
    </row>
    <row r="1610" spans="1:18" x14ac:dyDescent="0.35">
      <c r="A1610" s="8">
        <v>3495.45982983364</v>
      </c>
      <c r="B1610">
        <v>580</v>
      </c>
      <c r="C1610" s="130" t="s">
        <v>1165</v>
      </c>
      <c r="D1610" s="130">
        <v>580</v>
      </c>
      <c r="E1610" s="130" t="s">
        <v>1072</v>
      </c>
      <c r="F1610" s="149">
        <f t="shared" si="150"/>
        <v>23.84</v>
      </c>
      <c r="G1610" s="130" t="s">
        <v>1073</v>
      </c>
      <c r="H1610" s="130">
        <f t="shared" si="151"/>
        <v>1</v>
      </c>
      <c r="I1610" s="130" t="s">
        <v>1075</v>
      </c>
      <c r="J1610" s="130">
        <f t="shared" si="152"/>
        <v>1</v>
      </c>
      <c r="K1610" s="130" t="s">
        <v>1084</v>
      </c>
      <c r="L1610" s="130">
        <f t="shared" si="153"/>
        <v>0</v>
      </c>
      <c r="M1610" s="130">
        <v>7</v>
      </c>
      <c r="N1610" s="130">
        <v>120893.35</v>
      </c>
      <c r="O1610" s="3">
        <v>201.59889999999999</v>
      </c>
      <c r="Q1610" s="143">
        <f t="shared" si="154"/>
        <v>195.86540832459252</v>
      </c>
      <c r="R1610" s="143">
        <f t="shared" si="155"/>
        <v>-2.8440094045192987E-2</v>
      </c>
    </row>
    <row r="1611" spans="1:18" x14ac:dyDescent="0.35">
      <c r="A1611" s="8">
        <v>14172.2970393051</v>
      </c>
      <c r="B1611">
        <v>580</v>
      </c>
      <c r="C1611" s="130" t="s">
        <v>1165</v>
      </c>
      <c r="D1611" s="130">
        <v>580</v>
      </c>
      <c r="E1611" s="130" t="s">
        <v>1072</v>
      </c>
      <c r="F1611" s="149">
        <f t="shared" si="150"/>
        <v>23.84</v>
      </c>
      <c r="G1611" s="130" t="s">
        <v>1073</v>
      </c>
      <c r="H1611" s="130">
        <f t="shared" si="151"/>
        <v>1</v>
      </c>
      <c r="I1611" s="130" t="s">
        <v>1075</v>
      </c>
      <c r="J1611" s="130">
        <f t="shared" si="152"/>
        <v>1</v>
      </c>
      <c r="K1611" s="130" t="s">
        <v>1084</v>
      </c>
      <c r="L1611" s="130">
        <f t="shared" si="153"/>
        <v>0</v>
      </c>
      <c r="M1611" s="130">
        <v>7</v>
      </c>
      <c r="N1611" s="130">
        <v>126397.06</v>
      </c>
      <c r="O1611" s="3">
        <v>211.00538333333333</v>
      </c>
      <c r="Q1611" s="143">
        <f t="shared" si="154"/>
        <v>204.57770748752122</v>
      </c>
      <c r="R1611" s="143">
        <f t="shared" si="155"/>
        <v>-3.0462141506873541E-2</v>
      </c>
    </row>
    <row r="1612" spans="1:18" x14ac:dyDescent="0.35">
      <c r="A1612" s="8">
        <v>23954.0527728093</v>
      </c>
      <c r="B1612">
        <v>580</v>
      </c>
      <c r="C1612" s="130" t="s">
        <v>1165</v>
      </c>
      <c r="D1612" s="130">
        <v>580</v>
      </c>
      <c r="E1612" s="130" t="s">
        <v>1072</v>
      </c>
      <c r="F1612" s="149">
        <f t="shared" si="150"/>
        <v>23.84</v>
      </c>
      <c r="G1612" s="130" t="s">
        <v>1073</v>
      </c>
      <c r="H1612" s="130">
        <f t="shared" si="151"/>
        <v>1</v>
      </c>
      <c r="I1612" s="130" t="s">
        <v>1075</v>
      </c>
      <c r="J1612" s="130">
        <f t="shared" si="152"/>
        <v>1</v>
      </c>
      <c r="K1612" s="130" t="s">
        <v>1084</v>
      </c>
      <c r="L1612" s="130">
        <f t="shared" si="153"/>
        <v>0</v>
      </c>
      <c r="M1612" s="130">
        <v>7</v>
      </c>
      <c r="N1612" s="130">
        <v>130703.64</v>
      </c>
      <c r="O1612" s="3">
        <v>218.18779999999998</v>
      </c>
      <c r="Q1612" s="143">
        <f t="shared" si="154"/>
        <v>212.55962016606065</v>
      </c>
      <c r="R1612" s="143">
        <f t="shared" si="155"/>
        <v>-2.5795117022763492E-2</v>
      </c>
    </row>
    <row r="1613" spans="1:18" x14ac:dyDescent="0.35">
      <c r="A1613" s="8">
        <v>31081.371963744201</v>
      </c>
      <c r="B1613">
        <v>580</v>
      </c>
      <c r="C1613" s="130" t="s">
        <v>1165</v>
      </c>
      <c r="D1613" s="130">
        <v>580</v>
      </c>
      <c r="E1613" s="130" t="s">
        <v>1072</v>
      </c>
      <c r="F1613" s="149">
        <f t="shared" si="150"/>
        <v>23.84</v>
      </c>
      <c r="G1613" s="130" t="s">
        <v>1073</v>
      </c>
      <c r="H1613" s="130">
        <f t="shared" si="151"/>
        <v>1</v>
      </c>
      <c r="I1613" s="130" t="s">
        <v>1075</v>
      </c>
      <c r="J1613" s="130">
        <f t="shared" si="152"/>
        <v>1</v>
      </c>
      <c r="K1613" s="130" t="s">
        <v>1084</v>
      </c>
      <c r="L1613" s="130">
        <f t="shared" si="153"/>
        <v>0</v>
      </c>
      <c r="M1613" s="130">
        <v>7</v>
      </c>
      <c r="N1613" s="130">
        <v>140380.95000000001</v>
      </c>
      <c r="O1613" s="3">
        <v>234.63798333333335</v>
      </c>
      <c r="Q1613" s="143">
        <f t="shared" si="154"/>
        <v>218.37551262586354</v>
      </c>
      <c r="R1613" s="143">
        <f t="shared" si="155"/>
        <v>-6.9308772929431828E-2</v>
      </c>
    </row>
    <row r="1614" spans="1:18" x14ac:dyDescent="0.35">
      <c r="A1614" s="8">
        <v>45016.2336447989</v>
      </c>
      <c r="B1614">
        <v>580</v>
      </c>
      <c r="C1614" s="130" t="s">
        <v>1165</v>
      </c>
      <c r="D1614" s="130">
        <v>580</v>
      </c>
      <c r="E1614" s="130" t="s">
        <v>1072</v>
      </c>
      <c r="F1614" s="149">
        <f t="shared" si="150"/>
        <v>23.84</v>
      </c>
      <c r="G1614" s="130" t="s">
        <v>1073</v>
      </c>
      <c r="H1614" s="130">
        <f t="shared" si="151"/>
        <v>1</v>
      </c>
      <c r="I1614" s="130" t="s">
        <v>1075</v>
      </c>
      <c r="J1614" s="130">
        <f t="shared" si="152"/>
        <v>1</v>
      </c>
      <c r="K1614" s="130" t="s">
        <v>1084</v>
      </c>
      <c r="L1614" s="130">
        <f t="shared" si="153"/>
        <v>0</v>
      </c>
      <c r="M1614" s="130">
        <v>7</v>
      </c>
      <c r="N1614" s="130">
        <v>140277.54999999999</v>
      </c>
      <c r="O1614" s="3">
        <v>234.31078333333335</v>
      </c>
      <c r="Q1614" s="143">
        <f t="shared" si="154"/>
        <v>229.74635975760415</v>
      </c>
      <c r="R1614" s="143">
        <f t="shared" si="155"/>
        <v>-1.9480211327857599E-2</v>
      </c>
    </row>
    <row r="1615" spans="1:18" x14ac:dyDescent="0.35">
      <c r="A1615" s="8">
        <v>54061.366139626101</v>
      </c>
      <c r="B1615">
        <v>580</v>
      </c>
      <c r="C1615" s="130" t="s">
        <v>1165</v>
      </c>
      <c r="D1615" s="130">
        <v>580</v>
      </c>
      <c r="E1615" s="130" t="s">
        <v>1072</v>
      </c>
      <c r="F1615" s="149">
        <f t="shared" si="150"/>
        <v>23.84</v>
      </c>
      <c r="G1615" s="130" t="s">
        <v>1073</v>
      </c>
      <c r="H1615" s="130">
        <f t="shared" si="151"/>
        <v>1</v>
      </c>
      <c r="I1615" s="130" t="s">
        <v>1075</v>
      </c>
      <c r="J1615" s="130">
        <f t="shared" si="152"/>
        <v>1</v>
      </c>
      <c r="K1615" s="130" t="s">
        <v>1084</v>
      </c>
      <c r="L1615" s="130">
        <f t="shared" si="153"/>
        <v>0</v>
      </c>
      <c r="M1615" s="130">
        <v>7</v>
      </c>
      <c r="N1615" s="130">
        <v>144655.37</v>
      </c>
      <c r="O1615" s="3">
        <v>241.50146666666669</v>
      </c>
      <c r="Q1615" s="143">
        <f t="shared" si="154"/>
        <v>237.12718787338315</v>
      </c>
      <c r="R1615" s="143">
        <f t="shared" si="155"/>
        <v>-1.8112845663671107E-2</v>
      </c>
    </row>
    <row r="1616" spans="1:18" x14ac:dyDescent="0.35">
      <c r="A1616" s="8">
        <v>63550.072249703</v>
      </c>
      <c r="B1616">
        <v>580</v>
      </c>
      <c r="C1616" s="130" t="s">
        <v>1165</v>
      </c>
      <c r="D1616" s="130">
        <v>580</v>
      </c>
      <c r="E1616" s="130" t="s">
        <v>1072</v>
      </c>
      <c r="F1616" s="149">
        <f t="shared" si="150"/>
        <v>23.84</v>
      </c>
      <c r="G1616" s="130" t="s">
        <v>1073</v>
      </c>
      <c r="H1616" s="130">
        <f t="shared" si="151"/>
        <v>1</v>
      </c>
      <c r="I1616" s="130" t="s">
        <v>1075</v>
      </c>
      <c r="J1616" s="130">
        <f t="shared" si="152"/>
        <v>1</v>
      </c>
      <c r="K1616" s="130" t="s">
        <v>1084</v>
      </c>
      <c r="L1616" s="130">
        <f t="shared" si="153"/>
        <v>0</v>
      </c>
      <c r="M1616" s="130">
        <v>7</v>
      </c>
      <c r="N1616" s="130">
        <v>151467.84</v>
      </c>
      <c r="O1616" s="3">
        <v>252.99775</v>
      </c>
      <c r="Q1616" s="143">
        <f t="shared" si="154"/>
        <v>244.86997205920588</v>
      </c>
      <c r="R1616" s="143">
        <f t="shared" si="155"/>
        <v>-3.2125890213624886E-2</v>
      </c>
    </row>
    <row r="1617" spans="1:18" x14ac:dyDescent="0.35">
      <c r="A1617" s="8">
        <v>71394.000753582499</v>
      </c>
      <c r="B1617">
        <v>580</v>
      </c>
      <c r="C1617" s="130" t="s">
        <v>1165</v>
      </c>
      <c r="D1617" s="130">
        <v>580</v>
      </c>
      <c r="E1617" s="130" t="s">
        <v>1072</v>
      </c>
      <c r="F1617" s="149">
        <f t="shared" si="150"/>
        <v>23.84</v>
      </c>
      <c r="G1617" s="130" t="s">
        <v>1073</v>
      </c>
      <c r="H1617" s="130">
        <f t="shared" si="151"/>
        <v>1</v>
      </c>
      <c r="I1617" s="130" t="s">
        <v>1075</v>
      </c>
      <c r="J1617" s="130">
        <f t="shared" si="152"/>
        <v>1</v>
      </c>
      <c r="K1617" s="130" t="s">
        <v>1084</v>
      </c>
      <c r="L1617" s="130">
        <f t="shared" si="153"/>
        <v>0</v>
      </c>
      <c r="M1617" s="130">
        <v>7</v>
      </c>
      <c r="N1617" s="130">
        <v>150784.66</v>
      </c>
      <c r="O1617" s="3">
        <v>251.71453333333332</v>
      </c>
      <c r="Q1617" s="143">
        <f t="shared" si="154"/>
        <v>251.27061771837154</v>
      </c>
      <c r="R1617" s="143">
        <f t="shared" si="155"/>
        <v>-1.7635676775720199E-3</v>
      </c>
    </row>
    <row r="1618" spans="1:18" x14ac:dyDescent="0.35">
      <c r="A1618" s="8">
        <v>3495.45982983364</v>
      </c>
      <c r="B1618">
        <v>580</v>
      </c>
      <c r="C1618" s="130" t="s">
        <v>1165</v>
      </c>
      <c r="D1618" s="130">
        <v>580</v>
      </c>
      <c r="E1618" s="130" t="s">
        <v>1072</v>
      </c>
      <c r="F1618" s="149">
        <f t="shared" si="150"/>
        <v>23.84</v>
      </c>
      <c r="G1618" s="130" t="s">
        <v>1073</v>
      </c>
      <c r="H1618" s="130">
        <f t="shared" si="151"/>
        <v>1</v>
      </c>
      <c r="I1618" s="130" t="s">
        <v>1075</v>
      </c>
      <c r="J1618" s="130">
        <f t="shared" si="152"/>
        <v>1</v>
      </c>
      <c r="K1618" s="130" t="s">
        <v>1083</v>
      </c>
      <c r="L1618" s="130">
        <f t="shared" si="153"/>
        <v>1</v>
      </c>
      <c r="M1618" s="130">
        <v>7</v>
      </c>
      <c r="N1618" s="130">
        <v>120063.21</v>
      </c>
      <c r="O1618" s="3">
        <v>200.13300000000001</v>
      </c>
      <c r="Q1618" s="143">
        <f t="shared" si="154"/>
        <v>199.47540832459254</v>
      </c>
      <c r="R1618" s="143">
        <f t="shared" si="155"/>
        <v>-3.2857733377678056E-3</v>
      </c>
    </row>
    <row r="1619" spans="1:18" x14ac:dyDescent="0.35">
      <c r="A1619" s="8">
        <v>14172.2970393051</v>
      </c>
      <c r="B1619">
        <v>580</v>
      </c>
      <c r="C1619" s="130" t="s">
        <v>1165</v>
      </c>
      <c r="D1619" s="130">
        <v>580</v>
      </c>
      <c r="E1619" s="130" t="s">
        <v>1072</v>
      </c>
      <c r="F1619" s="149">
        <f t="shared" si="150"/>
        <v>23.84</v>
      </c>
      <c r="G1619" s="130" t="s">
        <v>1073</v>
      </c>
      <c r="H1619" s="130">
        <f t="shared" si="151"/>
        <v>1</v>
      </c>
      <c r="I1619" s="130" t="s">
        <v>1075</v>
      </c>
      <c r="J1619" s="130">
        <f t="shared" si="152"/>
        <v>1</v>
      </c>
      <c r="K1619" s="130" t="s">
        <v>1083</v>
      </c>
      <c r="L1619" s="130">
        <f t="shared" si="153"/>
        <v>1</v>
      </c>
      <c r="M1619" s="130">
        <v>7</v>
      </c>
      <c r="N1619" s="130">
        <v>125737.86</v>
      </c>
      <c r="O1619" s="3">
        <v>209.80176666666665</v>
      </c>
      <c r="Q1619" s="143">
        <f t="shared" si="154"/>
        <v>208.18770748752121</v>
      </c>
      <c r="R1619" s="143">
        <f t="shared" si="155"/>
        <v>-7.6932582827572427E-3</v>
      </c>
    </row>
    <row r="1620" spans="1:18" x14ac:dyDescent="0.35">
      <c r="A1620" s="8">
        <v>23954.0527728093</v>
      </c>
      <c r="B1620">
        <v>580</v>
      </c>
      <c r="C1620" s="130" t="s">
        <v>1165</v>
      </c>
      <c r="D1620" s="130">
        <v>580</v>
      </c>
      <c r="E1620" s="130" t="s">
        <v>1072</v>
      </c>
      <c r="F1620" s="149">
        <f t="shared" si="150"/>
        <v>23.84</v>
      </c>
      <c r="G1620" s="130" t="s">
        <v>1073</v>
      </c>
      <c r="H1620" s="130">
        <f t="shared" si="151"/>
        <v>1</v>
      </c>
      <c r="I1620" s="130" t="s">
        <v>1075</v>
      </c>
      <c r="J1620" s="130">
        <f t="shared" si="152"/>
        <v>1</v>
      </c>
      <c r="K1620" s="130" t="s">
        <v>1083</v>
      </c>
      <c r="L1620" s="130">
        <f t="shared" si="153"/>
        <v>1</v>
      </c>
      <c r="M1620" s="130">
        <v>7</v>
      </c>
      <c r="N1620" s="130">
        <v>131229.51</v>
      </c>
      <c r="O1620" s="3">
        <v>218.94226666666665</v>
      </c>
      <c r="Q1620" s="143">
        <f t="shared" si="154"/>
        <v>216.16962016606067</v>
      </c>
      <c r="R1620" s="143">
        <f t="shared" si="155"/>
        <v>-1.2663824773620602E-2</v>
      </c>
    </row>
    <row r="1621" spans="1:18" x14ac:dyDescent="0.35">
      <c r="A1621" s="8">
        <v>31081.371963744201</v>
      </c>
      <c r="B1621">
        <v>580</v>
      </c>
      <c r="C1621" s="130" t="s">
        <v>1165</v>
      </c>
      <c r="D1621" s="130">
        <v>580</v>
      </c>
      <c r="E1621" s="130" t="s">
        <v>1072</v>
      </c>
      <c r="F1621" s="149">
        <f t="shared" si="150"/>
        <v>23.84</v>
      </c>
      <c r="G1621" s="130" t="s">
        <v>1073</v>
      </c>
      <c r="H1621" s="130">
        <f t="shared" si="151"/>
        <v>1</v>
      </c>
      <c r="I1621" s="130" t="s">
        <v>1075</v>
      </c>
      <c r="J1621" s="130">
        <f t="shared" si="152"/>
        <v>1</v>
      </c>
      <c r="K1621" s="130" t="s">
        <v>1083</v>
      </c>
      <c r="L1621" s="130">
        <f t="shared" si="153"/>
        <v>1</v>
      </c>
      <c r="M1621" s="130">
        <v>7</v>
      </c>
      <c r="N1621" s="130">
        <v>141513.34</v>
      </c>
      <c r="O1621" s="3">
        <v>236.44489999999999</v>
      </c>
      <c r="Q1621" s="143">
        <f t="shared" si="154"/>
        <v>221.98551262586352</v>
      </c>
      <c r="R1621" s="143">
        <f t="shared" si="155"/>
        <v>-6.1153306221180759E-2</v>
      </c>
    </row>
    <row r="1622" spans="1:18" x14ac:dyDescent="0.35">
      <c r="A1622" s="8">
        <v>45016.2336447989</v>
      </c>
      <c r="B1622">
        <v>580</v>
      </c>
      <c r="C1622" s="130" t="s">
        <v>1165</v>
      </c>
      <c r="D1622" s="130">
        <v>580</v>
      </c>
      <c r="E1622" s="130" t="s">
        <v>1072</v>
      </c>
      <c r="F1622" s="149">
        <f t="shared" si="150"/>
        <v>23.84</v>
      </c>
      <c r="G1622" s="130" t="s">
        <v>1073</v>
      </c>
      <c r="H1622" s="130">
        <f t="shared" si="151"/>
        <v>1</v>
      </c>
      <c r="I1622" s="130" t="s">
        <v>1075</v>
      </c>
      <c r="J1622" s="130">
        <f t="shared" si="152"/>
        <v>1</v>
      </c>
      <c r="K1622" s="130" t="s">
        <v>1083</v>
      </c>
      <c r="L1622" s="130">
        <f t="shared" si="153"/>
        <v>1</v>
      </c>
      <c r="M1622" s="130">
        <v>7</v>
      </c>
      <c r="N1622" s="130">
        <v>141150.16</v>
      </c>
      <c r="O1622" s="3">
        <v>235.70634999999999</v>
      </c>
      <c r="Q1622" s="143">
        <f t="shared" si="154"/>
        <v>233.35635975760414</v>
      </c>
      <c r="R1622" s="143">
        <f t="shared" si="155"/>
        <v>-9.9699912301719484E-3</v>
      </c>
    </row>
    <row r="1623" spans="1:18" x14ac:dyDescent="0.35">
      <c r="A1623" s="8">
        <v>54061.366139626101</v>
      </c>
      <c r="B1623">
        <v>580</v>
      </c>
      <c r="C1623" s="130" t="s">
        <v>1165</v>
      </c>
      <c r="D1623" s="130">
        <v>580</v>
      </c>
      <c r="E1623" s="130" t="s">
        <v>1072</v>
      </c>
      <c r="F1623" s="149">
        <f t="shared" si="150"/>
        <v>23.84</v>
      </c>
      <c r="G1623" s="130" t="s">
        <v>1073</v>
      </c>
      <c r="H1623" s="130">
        <f t="shared" si="151"/>
        <v>1</v>
      </c>
      <c r="I1623" s="130" t="s">
        <v>1075</v>
      </c>
      <c r="J1623" s="130">
        <f t="shared" si="152"/>
        <v>1</v>
      </c>
      <c r="K1623" s="130" t="s">
        <v>1083</v>
      </c>
      <c r="L1623" s="130">
        <f t="shared" si="153"/>
        <v>1</v>
      </c>
      <c r="M1623" s="130">
        <v>7</v>
      </c>
      <c r="N1623" s="130">
        <v>146722.45000000001</v>
      </c>
      <c r="O1623" s="3">
        <v>244.91559999999998</v>
      </c>
      <c r="Q1623" s="143">
        <f t="shared" si="154"/>
        <v>240.73718787338314</v>
      </c>
      <c r="R1623" s="143">
        <f t="shared" si="155"/>
        <v>-1.7060620583649433E-2</v>
      </c>
    </row>
    <row r="1624" spans="1:18" x14ac:dyDescent="0.35">
      <c r="A1624" s="8">
        <v>63550.072249703</v>
      </c>
      <c r="B1624">
        <v>580</v>
      </c>
      <c r="C1624" s="130" t="s">
        <v>1165</v>
      </c>
      <c r="D1624" s="130">
        <v>580</v>
      </c>
      <c r="E1624" s="130" t="s">
        <v>1072</v>
      </c>
      <c r="F1624" s="149">
        <f t="shared" si="150"/>
        <v>23.84</v>
      </c>
      <c r="G1624" s="130" t="s">
        <v>1073</v>
      </c>
      <c r="H1624" s="130">
        <f t="shared" si="151"/>
        <v>1</v>
      </c>
      <c r="I1624" s="130" t="s">
        <v>1075</v>
      </c>
      <c r="J1624" s="130">
        <f t="shared" si="152"/>
        <v>1</v>
      </c>
      <c r="K1624" s="130" t="s">
        <v>1083</v>
      </c>
      <c r="L1624" s="130">
        <f t="shared" si="153"/>
        <v>1</v>
      </c>
      <c r="M1624" s="130">
        <v>7</v>
      </c>
      <c r="N1624" s="130">
        <v>154372.18</v>
      </c>
      <c r="O1624" s="3">
        <v>257.77154999999999</v>
      </c>
      <c r="Q1624" s="143">
        <f t="shared" si="154"/>
        <v>248.47997205920592</v>
      </c>
      <c r="R1624" s="143">
        <f t="shared" si="155"/>
        <v>-3.6045785273022046E-2</v>
      </c>
    </row>
    <row r="1625" spans="1:18" x14ac:dyDescent="0.35">
      <c r="A1625" s="8">
        <v>71394.000753582499</v>
      </c>
      <c r="B1625">
        <v>580</v>
      </c>
      <c r="C1625" s="130" t="s">
        <v>1165</v>
      </c>
      <c r="D1625" s="130">
        <v>580</v>
      </c>
      <c r="E1625" s="130" t="s">
        <v>1072</v>
      </c>
      <c r="F1625" s="149">
        <f t="shared" si="150"/>
        <v>23.84</v>
      </c>
      <c r="G1625" s="130" t="s">
        <v>1073</v>
      </c>
      <c r="H1625" s="130">
        <f t="shared" si="151"/>
        <v>1</v>
      </c>
      <c r="I1625" s="130" t="s">
        <v>1075</v>
      </c>
      <c r="J1625" s="130">
        <f t="shared" si="152"/>
        <v>1</v>
      </c>
      <c r="K1625" s="130" t="s">
        <v>1083</v>
      </c>
      <c r="L1625" s="130">
        <f t="shared" si="153"/>
        <v>1</v>
      </c>
      <c r="M1625" s="130">
        <v>7</v>
      </c>
      <c r="N1625" s="130">
        <v>154097.53</v>
      </c>
      <c r="O1625" s="3">
        <v>257.15625</v>
      </c>
      <c r="Q1625" s="143">
        <f t="shared" si="154"/>
        <v>254.88061771837158</v>
      </c>
      <c r="R1625" s="143">
        <f t="shared" si="155"/>
        <v>-8.8492201983363383E-3</v>
      </c>
    </row>
    <row r="1626" spans="1:18" x14ac:dyDescent="0.35">
      <c r="A1626" s="8">
        <v>3495.45982983364</v>
      </c>
      <c r="B1626">
        <v>580</v>
      </c>
      <c r="C1626" s="130" t="s">
        <v>1165</v>
      </c>
      <c r="D1626" s="130">
        <v>580</v>
      </c>
      <c r="E1626" s="130" t="s">
        <v>1072</v>
      </c>
      <c r="F1626" s="149">
        <f t="shared" si="150"/>
        <v>23.84</v>
      </c>
      <c r="G1626" s="130" t="s">
        <v>1073</v>
      </c>
      <c r="H1626" s="130">
        <f t="shared" si="151"/>
        <v>1</v>
      </c>
      <c r="I1626" s="130" t="s">
        <v>1075</v>
      </c>
      <c r="J1626" s="130">
        <f t="shared" si="152"/>
        <v>1</v>
      </c>
      <c r="K1626" s="130" t="s">
        <v>1084</v>
      </c>
      <c r="L1626" s="130">
        <f t="shared" si="153"/>
        <v>0</v>
      </c>
      <c r="M1626" s="130">
        <v>7</v>
      </c>
      <c r="N1626" s="130">
        <v>120335.88</v>
      </c>
      <c r="O1626" s="3">
        <v>200.68981666666667</v>
      </c>
      <c r="Q1626" s="143">
        <f t="shared" si="154"/>
        <v>195.86540832459252</v>
      </c>
      <c r="R1626" s="143">
        <f t="shared" si="155"/>
        <v>-2.403912875204417E-2</v>
      </c>
    </row>
    <row r="1627" spans="1:18" x14ac:dyDescent="0.35">
      <c r="A1627" s="8">
        <v>14172.2970393051</v>
      </c>
      <c r="B1627">
        <v>580</v>
      </c>
      <c r="C1627" s="130" t="s">
        <v>1165</v>
      </c>
      <c r="D1627" s="130">
        <v>580</v>
      </c>
      <c r="E1627" s="130" t="s">
        <v>1072</v>
      </c>
      <c r="F1627" s="149">
        <f t="shared" si="150"/>
        <v>23.84</v>
      </c>
      <c r="G1627" s="130" t="s">
        <v>1073</v>
      </c>
      <c r="H1627" s="130">
        <f t="shared" si="151"/>
        <v>1</v>
      </c>
      <c r="I1627" s="130" t="s">
        <v>1075</v>
      </c>
      <c r="J1627" s="130">
        <f t="shared" si="152"/>
        <v>1</v>
      </c>
      <c r="K1627" s="130" t="s">
        <v>1084</v>
      </c>
      <c r="L1627" s="130">
        <f t="shared" si="153"/>
        <v>0</v>
      </c>
      <c r="M1627" s="130">
        <v>7</v>
      </c>
      <c r="N1627" s="130">
        <v>125639.53</v>
      </c>
      <c r="O1627" s="3">
        <v>209.72029999999998</v>
      </c>
      <c r="Q1627" s="143">
        <f t="shared" si="154"/>
        <v>204.57770748752122</v>
      </c>
      <c r="R1627" s="143">
        <f t="shared" si="155"/>
        <v>-2.4521195670990203E-2</v>
      </c>
    </row>
    <row r="1628" spans="1:18" x14ac:dyDescent="0.35">
      <c r="A1628" s="8">
        <v>23954.0527728093</v>
      </c>
      <c r="B1628">
        <v>580</v>
      </c>
      <c r="C1628" s="130" t="s">
        <v>1165</v>
      </c>
      <c r="D1628" s="130">
        <v>580</v>
      </c>
      <c r="E1628" s="130" t="s">
        <v>1072</v>
      </c>
      <c r="F1628" s="149">
        <f t="shared" si="150"/>
        <v>23.84</v>
      </c>
      <c r="G1628" s="130" t="s">
        <v>1073</v>
      </c>
      <c r="H1628" s="130">
        <f t="shared" si="151"/>
        <v>1</v>
      </c>
      <c r="I1628" s="130" t="s">
        <v>1075</v>
      </c>
      <c r="J1628" s="130">
        <f t="shared" si="152"/>
        <v>1</v>
      </c>
      <c r="K1628" s="130" t="s">
        <v>1084</v>
      </c>
      <c r="L1628" s="130">
        <f t="shared" si="153"/>
        <v>0</v>
      </c>
      <c r="M1628" s="130">
        <v>7</v>
      </c>
      <c r="N1628" s="130">
        <v>129660.97</v>
      </c>
      <c r="O1628" s="3">
        <v>216.42955000000001</v>
      </c>
      <c r="Q1628" s="143">
        <f t="shared" si="154"/>
        <v>212.55962016606065</v>
      </c>
      <c r="R1628" s="143">
        <f t="shared" si="155"/>
        <v>-1.7880783072086737E-2</v>
      </c>
    </row>
    <row r="1629" spans="1:18" x14ac:dyDescent="0.35">
      <c r="A1629" s="8">
        <v>31081.371963744201</v>
      </c>
      <c r="B1629">
        <v>580</v>
      </c>
      <c r="C1629" s="130" t="s">
        <v>1165</v>
      </c>
      <c r="D1629" s="130">
        <v>580</v>
      </c>
      <c r="E1629" s="130" t="s">
        <v>1072</v>
      </c>
      <c r="F1629" s="149">
        <f t="shared" si="150"/>
        <v>23.84</v>
      </c>
      <c r="G1629" s="130" t="s">
        <v>1073</v>
      </c>
      <c r="H1629" s="130">
        <f t="shared" si="151"/>
        <v>1</v>
      </c>
      <c r="I1629" s="130" t="s">
        <v>1075</v>
      </c>
      <c r="J1629" s="130">
        <f t="shared" si="152"/>
        <v>1</v>
      </c>
      <c r="K1629" s="130" t="s">
        <v>1084</v>
      </c>
      <c r="L1629" s="130">
        <f t="shared" si="153"/>
        <v>0</v>
      </c>
      <c r="M1629" s="130">
        <v>7</v>
      </c>
      <c r="N1629" s="130">
        <v>138780.65</v>
      </c>
      <c r="O1629" s="3">
        <v>231.90460000000002</v>
      </c>
      <c r="Q1629" s="143">
        <f t="shared" si="154"/>
        <v>218.37551262586354</v>
      </c>
      <c r="R1629" s="143">
        <f t="shared" si="155"/>
        <v>-5.8339021192923668E-2</v>
      </c>
    </row>
    <row r="1630" spans="1:18" x14ac:dyDescent="0.35">
      <c r="A1630" s="8">
        <v>45016.2336447989</v>
      </c>
      <c r="B1630">
        <v>580</v>
      </c>
      <c r="C1630" s="130" t="s">
        <v>1165</v>
      </c>
      <c r="D1630" s="130">
        <v>580</v>
      </c>
      <c r="E1630" s="130" t="s">
        <v>1072</v>
      </c>
      <c r="F1630" s="149">
        <f t="shared" si="150"/>
        <v>23.84</v>
      </c>
      <c r="G1630" s="130" t="s">
        <v>1073</v>
      </c>
      <c r="H1630" s="130">
        <f t="shared" si="151"/>
        <v>1</v>
      </c>
      <c r="I1630" s="130" t="s">
        <v>1075</v>
      </c>
      <c r="J1630" s="130">
        <f t="shared" si="152"/>
        <v>1</v>
      </c>
      <c r="K1630" s="130" t="s">
        <v>1084</v>
      </c>
      <c r="L1630" s="130">
        <f t="shared" si="153"/>
        <v>0</v>
      </c>
      <c r="M1630" s="130">
        <v>7</v>
      </c>
      <c r="N1630" s="130">
        <v>138721.97</v>
      </c>
      <c r="O1630" s="3">
        <v>231.66184999999999</v>
      </c>
      <c r="Q1630" s="143">
        <f t="shared" si="154"/>
        <v>229.74635975760415</v>
      </c>
      <c r="R1630" s="143">
        <f t="shared" si="155"/>
        <v>-8.2684751174862958E-3</v>
      </c>
    </row>
    <row r="1631" spans="1:18" x14ac:dyDescent="0.35">
      <c r="A1631" s="8">
        <v>54061.366139626101</v>
      </c>
      <c r="B1631">
        <v>580</v>
      </c>
      <c r="C1631" s="130" t="s">
        <v>1165</v>
      </c>
      <c r="D1631" s="130">
        <v>580</v>
      </c>
      <c r="E1631" s="130" t="s">
        <v>1072</v>
      </c>
      <c r="F1631" s="149">
        <f t="shared" si="150"/>
        <v>23.84</v>
      </c>
      <c r="G1631" s="130" t="s">
        <v>1073</v>
      </c>
      <c r="H1631" s="130">
        <f t="shared" si="151"/>
        <v>1</v>
      </c>
      <c r="I1631" s="130" t="s">
        <v>1075</v>
      </c>
      <c r="J1631" s="130">
        <f t="shared" si="152"/>
        <v>1</v>
      </c>
      <c r="K1631" s="130" t="s">
        <v>1084</v>
      </c>
      <c r="L1631" s="130">
        <f t="shared" si="153"/>
        <v>0</v>
      </c>
      <c r="M1631" s="130">
        <v>7</v>
      </c>
      <c r="N1631" s="130">
        <v>143060.44</v>
      </c>
      <c r="O1631" s="3">
        <v>238.79993333333331</v>
      </c>
      <c r="Q1631" s="143">
        <f t="shared" si="154"/>
        <v>237.12718787338315</v>
      </c>
      <c r="R1631" s="143">
        <f t="shared" si="155"/>
        <v>-7.0047986890148239E-3</v>
      </c>
    </row>
    <row r="1632" spans="1:18" x14ac:dyDescent="0.35">
      <c r="A1632" s="8">
        <v>63550.072249703</v>
      </c>
      <c r="B1632">
        <v>580</v>
      </c>
      <c r="C1632" s="130" t="s">
        <v>1165</v>
      </c>
      <c r="D1632" s="130">
        <v>580</v>
      </c>
      <c r="E1632" s="130" t="s">
        <v>1072</v>
      </c>
      <c r="F1632" s="149">
        <f t="shared" si="150"/>
        <v>23.84</v>
      </c>
      <c r="G1632" s="130" t="s">
        <v>1073</v>
      </c>
      <c r="H1632" s="130">
        <f t="shared" si="151"/>
        <v>1</v>
      </c>
      <c r="I1632" s="130" t="s">
        <v>1075</v>
      </c>
      <c r="J1632" s="130">
        <f t="shared" si="152"/>
        <v>1</v>
      </c>
      <c r="K1632" s="130" t="s">
        <v>1084</v>
      </c>
      <c r="L1632" s="130">
        <f t="shared" si="153"/>
        <v>0</v>
      </c>
      <c r="M1632" s="130">
        <v>7</v>
      </c>
      <c r="N1632" s="130">
        <v>149848.37</v>
      </c>
      <c r="O1632" s="3">
        <v>250.23881666666668</v>
      </c>
      <c r="Q1632" s="143">
        <f t="shared" si="154"/>
        <v>244.86997205920588</v>
      </c>
      <c r="R1632" s="143">
        <f t="shared" si="155"/>
        <v>-2.1454883294994231E-2</v>
      </c>
    </row>
    <row r="1633" spans="1:18" x14ac:dyDescent="0.35">
      <c r="A1633" s="8">
        <v>71394.000753582499</v>
      </c>
      <c r="B1633">
        <v>580</v>
      </c>
      <c r="C1633" s="130" t="s">
        <v>1165</v>
      </c>
      <c r="D1633" s="130">
        <v>580</v>
      </c>
      <c r="E1633" s="130" t="s">
        <v>1072</v>
      </c>
      <c r="F1633" s="149">
        <f t="shared" si="150"/>
        <v>23.84</v>
      </c>
      <c r="G1633" s="130" t="s">
        <v>1073</v>
      </c>
      <c r="H1633" s="130">
        <f t="shared" si="151"/>
        <v>1</v>
      </c>
      <c r="I1633" s="130" t="s">
        <v>1075</v>
      </c>
      <c r="J1633" s="130">
        <f t="shared" si="152"/>
        <v>1</v>
      </c>
      <c r="K1633" s="130" t="s">
        <v>1084</v>
      </c>
      <c r="L1633" s="130">
        <f t="shared" si="153"/>
        <v>0</v>
      </c>
      <c r="M1633" s="130">
        <v>7</v>
      </c>
      <c r="N1633" s="130">
        <v>148741.45000000001</v>
      </c>
      <c r="O1633" s="3">
        <v>248.21658333333335</v>
      </c>
      <c r="Q1633" s="143">
        <f t="shared" si="154"/>
        <v>251.27061771837154</v>
      </c>
      <c r="R1633" s="143">
        <f t="shared" si="155"/>
        <v>1.2303909529432611E-2</v>
      </c>
    </row>
    <row r="1634" spans="1:18" x14ac:dyDescent="0.35">
      <c r="A1634" s="8">
        <v>3495.45982983364</v>
      </c>
      <c r="B1634">
        <v>580</v>
      </c>
      <c r="C1634" s="130" t="s">
        <v>1165</v>
      </c>
      <c r="D1634" s="130">
        <v>580</v>
      </c>
      <c r="E1634" s="130" t="s">
        <v>1072</v>
      </c>
      <c r="F1634" s="149">
        <f t="shared" si="150"/>
        <v>23.84</v>
      </c>
      <c r="G1634" s="130" t="s">
        <v>1073</v>
      </c>
      <c r="H1634" s="130">
        <f t="shared" si="151"/>
        <v>1</v>
      </c>
      <c r="I1634" s="130" t="s">
        <v>1075</v>
      </c>
      <c r="J1634" s="130">
        <f t="shared" si="152"/>
        <v>1</v>
      </c>
      <c r="K1634" s="130" t="s">
        <v>1083</v>
      </c>
      <c r="L1634" s="130">
        <f t="shared" si="153"/>
        <v>1</v>
      </c>
      <c r="M1634" s="130">
        <v>7</v>
      </c>
      <c r="N1634" s="130">
        <v>120647.24</v>
      </c>
      <c r="O1634" s="3">
        <v>201.16688333333335</v>
      </c>
      <c r="Q1634" s="143">
        <f t="shared" si="154"/>
        <v>199.47540832459254</v>
      </c>
      <c r="R1634" s="143">
        <f t="shared" si="155"/>
        <v>-8.4083174164309993E-3</v>
      </c>
    </row>
    <row r="1635" spans="1:18" x14ac:dyDescent="0.35">
      <c r="A1635" s="8">
        <v>14172.2970393051</v>
      </c>
      <c r="B1635">
        <v>580</v>
      </c>
      <c r="C1635" s="130" t="s">
        <v>1165</v>
      </c>
      <c r="D1635" s="130">
        <v>580</v>
      </c>
      <c r="E1635" s="130" t="s">
        <v>1072</v>
      </c>
      <c r="F1635" s="149">
        <f t="shared" si="150"/>
        <v>23.84</v>
      </c>
      <c r="G1635" s="130" t="s">
        <v>1073</v>
      </c>
      <c r="H1635" s="130">
        <f t="shared" si="151"/>
        <v>1</v>
      </c>
      <c r="I1635" s="130" t="s">
        <v>1075</v>
      </c>
      <c r="J1635" s="130">
        <f t="shared" si="152"/>
        <v>1</v>
      </c>
      <c r="K1635" s="130" t="s">
        <v>1083</v>
      </c>
      <c r="L1635" s="130">
        <f t="shared" si="153"/>
        <v>1</v>
      </c>
      <c r="M1635" s="130">
        <v>7</v>
      </c>
      <c r="N1635" s="130">
        <v>126853.47</v>
      </c>
      <c r="O1635" s="3">
        <v>211.73118333333335</v>
      </c>
      <c r="Q1635" s="143">
        <f t="shared" si="154"/>
        <v>208.18770748752121</v>
      </c>
      <c r="R1635" s="143">
        <f t="shared" si="155"/>
        <v>-1.6735729664503651E-2</v>
      </c>
    </row>
    <row r="1636" spans="1:18" x14ac:dyDescent="0.35">
      <c r="A1636" s="8">
        <v>23954.0527728093</v>
      </c>
      <c r="B1636">
        <v>580</v>
      </c>
      <c r="C1636" s="130" t="s">
        <v>1165</v>
      </c>
      <c r="D1636" s="130">
        <v>580</v>
      </c>
      <c r="E1636" s="130" t="s">
        <v>1072</v>
      </c>
      <c r="F1636" s="149">
        <f t="shared" si="150"/>
        <v>23.84</v>
      </c>
      <c r="G1636" s="130" t="s">
        <v>1073</v>
      </c>
      <c r="H1636" s="130">
        <f t="shared" si="151"/>
        <v>1</v>
      </c>
      <c r="I1636" s="130" t="s">
        <v>1075</v>
      </c>
      <c r="J1636" s="130">
        <f t="shared" si="152"/>
        <v>1</v>
      </c>
      <c r="K1636" s="130" t="s">
        <v>1083</v>
      </c>
      <c r="L1636" s="130">
        <f t="shared" si="153"/>
        <v>1</v>
      </c>
      <c r="M1636" s="130">
        <v>7</v>
      </c>
      <c r="N1636" s="130">
        <v>132321.25</v>
      </c>
      <c r="O1636" s="3">
        <v>220.83575000000002</v>
      </c>
      <c r="Q1636" s="143">
        <f t="shared" si="154"/>
        <v>216.16962016606067</v>
      </c>
      <c r="R1636" s="143">
        <f t="shared" si="155"/>
        <v>-2.1129413303504263E-2</v>
      </c>
    </row>
    <row r="1637" spans="1:18" x14ac:dyDescent="0.35">
      <c r="A1637" s="8">
        <v>31081.371963744201</v>
      </c>
      <c r="B1637">
        <v>580</v>
      </c>
      <c r="C1637" s="130" t="s">
        <v>1165</v>
      </c>
      <c r="D1637" s="130">
        <v>580</v>
      </c>
      <c r="E1637" s="130" t="s">
        <v>1072</v>
      </c>
      <c r="F1637" s="149">
        <f t="shared" si="150"/>
        <v>23.84</v>
      </c>
      <c r="G1637" s="130" t="s">
        <v>1073</v>
      </c>
      <c r="H1637" s="130">
        <f t="shared" si="151"/>
        <v>1</v>
      </c>
      <c r="I1637" s="130" t="s">
        <v>1075</v>
      </c>
      <c r="J1637" s="130">
        <f t="shared" si="152"/>
        <v>1</v>
      </c>
      <c r="K1637" s="130" t="s">
        <v>1083</v>
      </c>
      <c r="L1637" s="130">
        <f t="shared" si="153"/>
        <v>1</v>
      </c>
      <c r="M1637" s="130">
        <v>7</v>
      </c>
      <c r="N1637" s="130">
        <v>143985.67000000001</v>
      </c>
      <c r="O1637" s="3">
        <v>240.75590000000003</v>
      </c>
      <c r="Q1637" s="143">
        <f t="shared" si="154"/>
        <v>221.98551262586352</v>
      </c>
      <c r="R1637" s="143">
        <f t="shared" si="155"/>
        <v>-7.7964392042464969E-2</v>
      </c>
    </row>
    <row r="1638" spans="1:18" x14ac:dyDescent="0.35">
      <c r="A1638" s="8">
        <v>45016.2336447989</v>
      </c>
      <c r="B1638">
        <v>580</v>
      </c>
      <c r="C1638" s="130" t="s">
        <v>1165</v>
      </c>
      <c r="D1638" s="130">
        <v>580</v>
      </c>
      <c r="E1638" s="130" t="s">
        <v>1072</v>
      </c>
      <c r="F1638" s="149">
        <f t="shared" si="150"/>
        <v>23.84</v>
      </c>
      <c r="G1638" s="130" t="s">
        <v>1073</v>
      </c>
      <c r="H1638" s="130">
        <f t="shared" si="151"/>
        <v>1</v>
      </c>
      <c r="I1638" s="130" t="s">
        <v>1075</v>
      </c>
      <c r="J1638" s="130">
        <f t="shared" si="152"/>
        <v>1</v>
      </c>
      <c r="K1638" s="130" t="s">
        <v>1083</v>
      </c>
      <c r="L1638" s="130">
        <f t="shared" si="153"/>
        <v>1</v>
      </c>
      <c r="M1638" s="130">
        <v>7</v>
      </c>
      <c r="N1638" s="130">
        <v>143378.53</v>
      </c>
      <c r="O1638" s="3">
        <v>239.59019999999998</v>
      </c>
      <c r="Q1638" s="143">
        <f t="shared" si="154"/>
        <v>233.35635975760414</v>
      </c>
      <c r="R1638" s="143">
        <f t="shared" si="155"/>
        <v>-2.6018761378369559E-2</v>
      </c>
    </row>
    <row r="1639" spans="1:18" x14ac:dyDescent="0.35">
      <c r="A1639" s="8">
        <v>54061.366139626101</v>
      </c>
      <c r="B1639">
        <v>580</v>
      </c>
      <c r="C1639" s="130" t="s">
        <v>1165</v>
      </c>
      <c r="D1639" s="130">
        <v>580</v>
      </c>
      <c r="E1639" s="130" t="s">
        <v>1072</v>
      </c>
      <c r="F1639" s="149">
        <f t="shared" si="150"/>
        <v>23.84</v>
      </c>
      <c r="G1639" s="130" t="s">
        <v>1073</v>
      </c>
      <c r="H1639" s="130">
        <f t="shared" si="151"/>
        <v>1</v>
      </c>
      <c r="I1639" s="130" t="s">
        <v>1075</v>
      </c>
      <c r="J1639" s="130">
        <f t="shared" si="152"/>
        <v>1</v>
      </c>
      <c r="K1639" s="130" t="s">
        <v>1083</v>
      </c>
      <c r="L1639" s="130">
        <f t="shared" si="153"/>
        <v>1</v>
      </c>
      <c r="M1639" s="130">
        <v>7</v>
      </c>
      <c r="N1639" s="130">
        <v>149186.99</v>
      </c>
      <c r="O1639" s="3">
        <v>249.20088333333334</v>
      </c>
      <c r="Q1639" s="143">
        <f t="shared" si="154"/>
        <v>240.73718787338314</v>
      </c>
      <c r="R1639" s="143">
        <f t="shared" si="155"/>
        <v>-3.396334453850669E-2</v>
      </c>
    </row>
    <row r="1640" spans="1:18" x14ac:dyDescent="0.35">
      <c r="A1640" s="8">
        <v>63550.072249703</v>
      </c>
      <c r="B1640">
        <v>580</v>
      </c>
      <c r="C1640" s="130" t="s">
        <v>1165</v>
      </c>
      <c r="D1640" s="130">
        <v>580</v>
      </c>
      <c r="E1640" s="130" t="s">
        <v>1072</v>
      </c>
      <c r="F1640" s="149">
        <f t="shared" si="150"/>
        <v>23.84</v>
      </c>
      <c r="G1640" s="130" t="s">
        <v>1073</v>
      </c>
      <c r="H1640" s="130">
        <f t="shared" si="151"/>
        <v>1</v>
      </c>
      <c r="I1640" s="130" t="s">
        <v>1075</v>
      </c>
      <c r="J1640" s="130">
        <f t="shared" si="152"/>
        <v>1</v>
      </c>
      <c r="K1640" s="130" t="s">
        <v>1083</v>
      </c>
      <c r="L1640" s="130">
        <f t="shared" si="153"/>
        <v>1</v>
      </c>
      <c r="M1640" s="130">
        <v>7</v>
      </c>
      <c r="N1640" s="130">
        <v>156873.35</v>
      </c>
      <c r="O1640" s="3">
        <v>262.09535</v>
      </c>
      <c r="Q1640" s="143">
        <f t="shared" si="154"/>
        <v>248.47997205920592</v>
      </c>
      <c r="R1640" s="143">
        <f t="shared" si="155"/>
        <v>-5.194818580640248E-2</v>
      </c>
    </row>
    <row r="1641" spans="1:18" x14ac:dyDescent="0.35">
      <c r="A1641" s="8">
        <v>71394.000753582499</v>
      </c>
      <c r="B1641">
        <v>580</v>
      </c>
      <c r="C1641" s="130" t="s">
        <v>1165</v>
      </c>
      <c r="D1641" s="130">
        <v>580</v>
      </c>
      <c r="E1641" s="130" t="s">
        <v>1072</v>
      </c>
      <c r="F1641" s="149">
        <f t="shared" si="150"/>
        <v>23.84</v>
      </c>
      <c r="G1641" s="130" t="s">
        <v>1073</v>
      </c>
      <c r="H1641" s="130">
        <f t="shared" si="151"/>
        <v>1</v>
      </c>
      <c r="I1641" s="130" t="s">
        <v>1075</v>
      </c>
      <c r="J1641" s="130">
        <f t="shared" si="152"/>
        <v>1</v>
      </c>
      <c r="K1641" s="130" t="s">
        <v>1083</v>
      </c>
      <c r="L1641" s="130">
        <f t="shared" si="153"/>
        <v>1</v>
      </c>
      <c r="M1641" s="130">
        <v>7</v>
      </c>
      <c r="N1641" s="130">
        <v>156924</v>
      </c>
      <c r="O1641" s="3">
        <v>262.02251666666666</v>
      </c>
      <c r="Q1641" s="143">
        <f t="shared" si="154"/>
        <v>254.88061771837158</v>
      </c>
      <c r="R1641" s="143">
        <f t="shared" si="155"/>
        <v>-2.7256813800398239E-2</v>
      </c>
    </row>
    <row r="1642" spans="1:18" x14ac:dyDescent="0.35">
      <c r="A1642" s="8">
        <v>3495.45982983364</v>
      </c>
      <c r="B1642">
        <v>580</v>
      </c>
      <c r="C1642" s="130" t="s">
        <v>1165</v>
      </c>
      <c r="D1642" s="130">
        <v>580</v>
      </c>
      <c r="E1642" s="130" t="s">
        <v>1072</v>
      </c>
      <c r="F1642" s="149">
        <f t="shared" si="150"/>
        <v>23.84</v>
      </c>
      <c r="G1642" s="130" t="s">
        <v>1073</v>
      </c>
      <c r="H1642" s="130">
        <f t="shared" si="151"/>
        <v>1</v>
      </c>
      <c r="I1642" s="130" t="s">
        <v>1075</v>
      </c>
      <c r="J1642" s="130">
        <f t="shared" si="152"/>
        <v>1</v>
      </c>
      <c r="K1642" s="130" t="s">
        <v>1084</v>
      </c>
      <c r="L1642" s="130">
        <f t="shared" si="153"/>
        <v>0</v>
      </c>
      <c r="M1642" s="130">
        <v>7</v>
      </c>
      <c r="N1642" s="130">
        <v>121249.36</v>
      </c>
      <c r="O1642" s="3">
        <v>202.30423333333331</v>
      </c>
      <c r="Q1642" s="143">
        <f t="shared" si="154"/>
        <v>195.86540832459252</v>
      </c>
      <c r="R1642" s="143">
        <f t="shared" si="155"/>
        <v>-3.1827435850695474E-2</v>
      </c>
    </row>
    <row r="1643" spans="1:18" x14ac:dyDescent="0.35">
      <c r="A1643" s="8">
        <v>14172.2970393051</v>
      </c>
      <c r="B1643">
        <v>580</v>
      </c>
      <c r="C1643" s="130" t="s">
        <v>1165</v>
      </c>
      <c r="D1643" s="130">
        <v>580</v>
      </c>
      <c r="E1643" s="130" t="s">
        <v>1072</v>
      </c>
      <c r="F1643" s="149">
        <f t="shared" si="150"/>
        <v>23.84</v>
      </c>
      <c r="G1643" s="130" t="s">
        <v>1073</v>
      </c>
      <c r="H1643" s="130">
        <f t="shared" si="151"/>
        <v>1</v>
      </c>
      <c r="I1643" s="130" t="s">
        <v>1075</v>
      </c>
      <c r="J1643" s="130">
        <f t="shared" si="152"/>
        <v>1</v>
      </c>
      <c r="K1643" s="130" t="s">
        <v>1084</v>
      </c>
      <c r="L1643" s="130">
        <f t="shared" si="153"/>
        <v>0</v>
      </c>
      <c r="M1643" s="130">
        <v>7</v>
      </c>
      <c r="N1643" s="130">
        <v>126871.72</v>
      </c>
      <c r="O1643" s="3">
        <v>211.89853333333332</v>
      </c>
      <c r="Q1643" s="143">
        <f t="shared" si="154"/>
        <v>204.57770748752122</v>
      </c>
      <c r="R1643" s="143">
        <f t="shared" si="155"/>
        <v>-3.4548732974455487E-2</v>
      </c>
    </row>
    <row r="1644" spans="1:18" x14ac:dyDescent="0.35">
      <c r="A1644" s="8">
        <v>23954.0527728093</v>
      </c>
      <c r="B1644">
        <v>580</v>
      </c>
      <c r="C1644" s="130" t="s">
        <v>1165</v>
      </c>
      <c r="D1644" s="130">
        <v>580</v>
      </c>
      <c r="E1644" s="130" t="s">
        <v>1072</v>
      </c>
      <c r="F1644" s="149">
        <f t="shared" si="150"/>
        <v>23.84</v>
      </c>
      <c r="G1644" s="130" t="s">
        <v>1073</v>
      </c>
      <c r="H1644" s="130">
        <f t="shared" si="151"/>
        <v>1</v>
      </c>
      <c r="I1644" s="130" t="s">
        <v>1075</v>
      </c>
      <c r="J1644" s="130">
        <f t="shared" si="152"/>
        <v>1</v>
      </c>
      <c r="K1644" s="130" t="s">
        <v>1084</v>
      </c>
      <c r="L1644" s="130">
        <f t="shared" si="153"/>
        <v>0</v>
      </c>
      <c r="M1644" s="130">
        <v>7</v>
      </c>
      <c r="N1644" s="130">
        <v>130900.03</v>
      </c>
      <c r="O1644" s="3">
        <v>218.64128333333332</v>
      </c>
      <c r="Q1644" s="143">
        <f t="shared" si="154"/>
        <v>212.55962016606065</v>
      </c>
      <c r="R1644" s="143">
        <f t="shared" si="155"/>
        <v>-2.781571290907936E-2</v>
      </c>
    </row>
    <row r="1645" spans="1:18" x14ac:dyDescent="0.35">
      <c r="A1645" s="8">
        <v>31081.371963744201</v>
      </c>
      <c r="B1645">
        <v>580</v>
      </c>
      <c r="C1645" s="130" t="s">
        <v>1165</v>
      </c>
      <c r="D1645" s="130">
        <v>580</v>
      </c>
      <c r="E1645" s="130" t="s">
        <v>1072</v>
      </c>
      <c r="F1645" s="149">
        <f t="shared" si="150"/>
        <v>23.84</v>
      </c>
      <c r="G1645" s="130" t="s">
        <v>1073</v>
      </c>
      <c r="H1645" s="130">
        <f t="shared" si="151"/>
        <v>1</v>
      </c>
      <c r="I1645" s="130" t="s">
        <v>1075</v>
      </c>
      <c r="J1645" s="130">
        <f t="shared" si="152"/>
        <v>1</v>
      </c>
      <c r="K1645" s="130" t="s">
        <v>1084</v>
      </c>
      <c r="L1645" s="130">
        <f t="shared" si="153"/>
        <v>0</v>
      </c>
      <c r="M1645" s="130">
        <v>7</v>
      </c>
      <c r="N1645" s="130">
        <v>141166.16</v>
      </c>
      <c r="O1645" s="3">
        <v>236.10938333333334</v>
      </c>
      <c r="Q1645" s="143">
        <f t="shared" si="154"/>
        <v>218.37551262586354</v>
      </c>
      <c r="R1645" s="143">
        <f t="shared" si="155"/>
        <v>-7.510870790947588E-2</v>
      </c>
    </row>
    <row r="1646" spans="1:18" x14ac:dyDescent="0.35">
      <c r="A1646" s="8">
        <v>45016.2336447989</v>
      </c>
      <c r="B1646">
        <v>580</v>
      </c>
      <c r="C1646" s="130" t="s">
        <v>1165</v>
      </c>
      <c r="D1646" s="130">
        <v>580</v>
      </c>
      <c r="E1646" s="130" t="s">
        <v>1072</v>
      </c>
      <c r="F1646" s="149">
        <f t="shared" si="150"/>
        <v>23.84</v>
      </c>
      <c r="G1646" s="130" t="s">
        <v>1073</v>
      </c>
      <c r="H1646" s="130">
        <f t="shared" si="151"/>
        <v>1</v>
      </c>
      <c r="I1646" s="130" t="s">
        <v>1075</v>
      </c>
      <c r="J1646" s="130">
        <f t="shared" si="152"/>
        <v>1</v>
      </c>
      <c r="K1646" s="130" t="s">
        <v>1084</v>
      </c>
      <c r="L1646" s="130">
        <f t="shared" si="153"/>
        <v>0</v>
      </c>
      <c r="M1646" s="130">
        <v>7</v>
      </c>
      <c r="N1646" s="130">
        <v>140893.37</v>
      </c>
      <c r="O1646" s="3">
        <v>235.49786666666668</v>
      </c>
      <c r="Q1646" s="143">
        <f t="shared" si="154"/>
        <v>229.74635975760415</v>
      </c>
      <c r="R1646" s="143">
        <f t="shared" si="155"/>
        <v>-2.4422755885103009E-2</v>
      </c>
    </row>
    <row r="1647" spans="1:18" x14ac:dyDescent="0.35">
      <c r="A1647" s="8">
        <v>54061.366139626101</v>
      </c>
      <c r="B1647">
        <v>580</v>
      </c>
      <c r="C1647" s="130" t="s">
        <v>1165</v>
      </c>
      <c r="D1647" s="130">
        <v>580</v>
      </c>
      <c r="E1647" s="130" t="s">
        <v>1072</v>
      </c>
      <c r="F1647" s="149">
        <f t="shared" si="150"/>
        <v>23.84</v>
      </c>
      <c r="G1647" s="130" t="s">
        <v>1073</v>
      </c>
      <c r="H1647" s="130">
        <f t="shared" si="151"/>
        <v>1</v>
      </c>
      <c r="I1647" s="130" t="s">
        <v>1075</v>
      </c>
      <c r="J1647" s="130">
        <f t="shared" si="152"/>
        <v>1</v>
      </c>
      <c r="K1647" s="130" t="s">
        <v>1084</v>
      </c>
      <c r="L1647" s="130">
        <f t="shared" si="153"/>
        <v>0</v>
      </c>
      <c r="M1647" s="130">
        <v>7</v>
      </c>
      <c r="N1647" s="130">
        <v>145404.44</v>
      </c>
      <c r="O1647" s="3">
        <v>242.90818333333334</v>
      </c>
      <c r="Q1647" s="143">
        <f t="shared" si="154"/>
        <v>237.12718787338315</v>
      </c>
      <c r="R1647" s="143">
        <f t="shared" si="155"/>
        <v>-2.3799097175812967E-2</v>
      </c>
    </row>
    <row r="1648" spans="1:18" x14ac:dyDescent="0.35">
      <c r="A1648" s="8">
        <v>63550.072249703</v>
      </c>
      <c r="B1648">
        <v>580</v>
      </c>
      <c r="C1648" s="130" t="s">
        <v>1165</v>
      </c>
      <c r="D1648" s="130">
        <v>580</v>
      </c>
      <c r="E1648" s="130" t="s">
        <v>1072</v>
      </c>
      <c r="F1648" s="149">
        <f t="shared" si="150"/>
        <v>23.84</v>
      </c>
      <c r="G1648" s="130" t="s">
        <v>1073</v>
      </c>
      <c r="H1648" s="130">
        <f t="shared" si="151"/>
        <v>1</v>
      </c>
      <c r="I1648" s="130" t="s">
        <v>1075</v>
      </c>
      <c r="J1648" s="130">
        <f t="shared" si="152"/>
        <v>1</v>
      </c>
      <c r="K1648" s="130" t="s">
        <v>1084</v>
      </c>
      <c r="L1648" s="130">
        <f t="shared" si="153"/>
        <v>0</v>
      </c>
      <c r="M1648" s="130">
        <v>7</v>
      </c>
      <c r="N1648" s="130">
        <v>152245.35</v>
      </c>
      <c r="O1648" s="3">
        <v>254.42783333333335</v>
      </c>
      <c r="Q1648" s="143">
        <f t="shared" si="154"/>
        <v>244.86997205920588</v>
      </c>
      <c r="R1648" s="143">
        <f t="shared" si="155"/>
        <v>-3.7566099388212093E-2</v>
      </c>
    </row>
    <row r="1649" spans="1:18" x14ac:dyDescent="0.35">
      <c r="A1649" s="8">
        <v>71394.000753582499</v>
      </c>
      <c r="B1649">
        <v>580</v>
      </c>
      <c r="C1649" s="130" t="s">
        <v>1165</v>
      </c>
      <c r="D1649" s="130">
        <v>580</v>
      </c>
      <c r="E1649" s="130" t="s">
        <v>1072</v>
      </c>
      <c r="F1649" s="149">
        <f t="shared" si="150"/>
        <v>23.84</v>
      </c>
      <c r="G1649" s="130" t="s">
        <v>1073</v>
      </c>
      <c r="H1649" s="130">
        <f t="shared" si="151"/>
        <v>1</v>
      </c>
      <c r="I1649" s="130" t="s">
        <v>1075</v>
      </c>
      <c r="J1649" s="130">
        <f t="shared" si="152"/>
        <v>1</v>
      </c>
      <c r="K1649" s="130" t="s">
        <v>1084</v>
      </c>
      <c r="L1649" s="130">
        <f t="shared" si="153"/>
        <v>0</v>
      </c>
      <c r="M1649" s="130">
        <v>7</v>
      </c>
      <c r="N1649" s="130">
        <v>151347.54</v>
      </c>
      <c r="O1649" s="3">
        <v>252.74611666666669</v>
      </c>
      <c r="Q1649" s="143">
        <f t="shared" si="154"/>
        <v>251.27061771837154</v>
      </c>
      <c r="R1649" s="143">
        <f t="shared" si="155"/>
        <v>-5.8378699057960448E-3</v>
      </c>
    </row>
    <row r="1650" spans="1:18" x14ac:dyDescent="0.35">
      <c r="A1650" s="8">
        <v>3495.45982983364</v>
      </c>
      <c r="B1650">
        <v>580</v>
      </c>
      <c r="C1650" s="130" t="s">
        <v>1165</v>
      </c>
      <c r="D1650" s="130">
        <v>580</v>
      </c>
      <c r="E1650" s="130" t="s">
        <v>1072</v>
      </c>
      <c r="F1650" s="149">
        <f t="shared" si="150"/>
        <v>23.84</v>
      </c>
      <c r="G1650" s="130" t="s">
        <v>1073</v>
      </c>
      <c r="H1650" s="130">
        <f t="shared" si="151"/>
        <v>1</v>
      </c>
      <c r="I1650" s="130" t="s">
        <v>1075</v>
      </c>
      <c r="J1650" s="130">
        <f t="shared" si="152"/>
        <v>1</v>
      </c>
      <c r="K1650" s="130" t="s">
        <v>1083</v>
      </c>
      <c r="L1650" s="130">
        <f t="shared" si="153"/>
        <v>1</v>
      </c>
      <c r="M1650" s="130">
        <v>7</v>
      </c>
      <c r="N1650" s="130">
        <v>120329.37</v>
      </c>
      <c r="O1650" s="3">
        <v>200.62801666666667</v>
      </c>
      <c r="Q1650" s="143">
        <f t="shared" si="154"/>
        <v>199.47540832459254</v>
      </c>
      <c r="R1650" s="143">
        <f t="shared" si="155"/>
        <v>-5.7450019255741447E-3</v>
      </c>
    </row>
    <row r="1651" spans="1:18" x14ac:dyDescent="0.35">
      <c r="A1651" s="8">
        <v>14172.2970393051</v>
      </c>
      <c r="B1651">
        <v>580</v>
      </c>
      <c r="C1651" s="130" t="s">
        <v>1165</v>
      </c>
      <c r="D1651" s="130">
        <v>580</v>
      </c>
      <c r="E1651" s="130" t="s">
        <v>1072</v>
      </c>
      <c r="F1651" s="149">
        <f t="shared" si="150"/>
        <v>23.84</v>
      </c>
      <c r="G1651" s="130" t="s">
        <v>1073</v>
      </c>
      <c r="H1651" s="130">
        <f t="shared" si="151"/>
        <v>1</v>
      </c>
      <c r="I1651" s="130" t="s">
        <v>1075</v>
      </c>
      <c r="J1651" s="130">
        <f t="shared" si="152"/>
        <v>1</v>
      </c>
      <c r="K1651" s="130" t="s">
        <v>1083</v>
      </c>
      <c r="L1651" s="130">
        <f t="shared" si="153"/>
        <v>1</v>
      </c>
      <c r="M1651" s="130">
        <v>7</v>
      </c>
      <c r="N1651" s="130">
        <v>126556.73</v>
      </c>
      <c r="O1651" s="3">
        <v>211.20491666666666</v>
      </c>
      <c r="Q1651" s="143">
        <f t="shared" si="154"/>
        <v>208.18770748752121</v>
      </c>
      <c r="R1651" s="143">
        <f t="shared" si="155"/>
        <v>-1.4285695744040594E-2</v>
      </c>
    </row>
    <row r="1652" spans="1:18" x14ac:dyDescent="0.35">
      <c r="A1652" s="8">
        <v>23954.0527728093</v>
      </c>
      <c r="B1652">
        <v>580</v>
      </c>
      <c r="C1652" s="130" t="s">
        <v>1165</v>
      </c>
      <c r="D1652" s="130">
        <v>580</v>
      </c>
      <c r="E1652" s="130" t="s">
        <v>1072</v>
      </c>
      <c r="F1652" s="149">
        <f t="shared" si="150"/>
        <v>23.84</v>
      </c>
      <c r="G1652" s="130" t="s">
        <v>1073</v>
      </c>
      <c r="H1652" s="130">
        <f t="shared" si="151"/>
        <v>1</v>
      </c>
      <c r="I1652" s="130" t="s">
        <v>1075</v>
      </c>
      <c r="J1652" s="130">
        <f t="shared" si="152"/>
        <v>1</v>
      </c>
      <c r="K1652" s="130" t="s">
        <v>1083</v>
      </c>
      <c r="L1652" s="130">
        <f t="shared" si="153"/>
        <v>1</v>
      </c>
      <c r="M1652" s="130">
        <v>7</v>
      </c>
      <c r="N1652" s="130">
        <v>132139.14000000001</v>
      </c>
      <c r="O1652" s="3">
        <v>220.53476666666666</v>
      </c>
      <c r="Q1652" s="143">
        <f t="shared" si="154"/>
        <v>216.16962016606067</v>
      </c>
      <c r="R1652" s="143">
        <f t="shared" si="155"/>
        <v>-1.9793461895302067E-2</v>
      </c>
    </row>
    <row r="1653" spans="1:18" x14ac:dyDescent="0.35">
      <c r="A1653" s="8">
        <v>31081.371963744201</v>
      </c>
      <c r="B1653">
        <v>580</v>
      </c>
      <c r="C1653" s="130" t="s">
        <v>1165</v>
      </c>
      <c r="D1653" s="130">
        <v>580</v>
      </c>
      <c r="E1653" s="130" t="s">
        <v>1072</v>
      </c>
      <c r="F1653" s="149">
        <f t="shared" si="150"/>
        <v>23.84</v>
      </c>
      <c r="G1653" s="130" t="s">
        <v>1073</v>
      </c>
      <c r="H1653" s="130">
        <f t="shared" si="151"/>
        <v>1</v>
      </c>
      <c r="I1653" s="130" t="s">
        <v>1075</v>
      </c>
      <c r="J1653" s="130">
        <f t="shared" si="152"/>
        <v>1</v>
      </c>
      <c r="K1653" s="130" t="s">
        <v>1083</v>
      </c>
      <c r="L1653" s="130">
        <f t="shared" si="153"/>
        <v>1</v>
      </c>
      <c r="M1653" s="130">
        <v>7</v>
      </c>
      <c r="N1653" s="130">
        <v>143452.07999999999</v>
      </c>
      <c r="O1653" s="3">
        <v>239.75936666666666</v>
      </c>
      <c r="Q1653" s="143">
        <f t="shared" si="154"/>
        <v>221.98551262586352</v>
      </c>
      <c r="R1653" s="143">
        <f t="shared" si="155"/>
        <v>-7.4132052849112839E-2</v>
      </c>
    </row>
    <row r="1654" spans="1:18" x14ac:dyDescent="0.35">
      <c r="A1654" s="8">
        <v>45016.2336447989</v>
      </c>
      <c r="B1654">
        <v>580</v>
      </c>
      <c r="C1654" s="130" t="s">
        <v>1165</v>
      </c>
      <c r="D1654" s="130">
        <v>580</v>
      </c>
      <c r="E1654" s="130" t="s">
        <v>1072</v>
      </c>
      <c r="F1654" s="149">
        <f t="shared" si="150"/>
        <v>23.84</v>
      </c>
      <c r="G1654" s="130" t="s">
        <v>1073</v>
      </c>
      <c r="H1654" s="130">
        <f t="shared" si="151"/>
        <v>1</v>
      </c>
      <c r="I1654" s="130" t="s">
        <v>1075</v>
      </c>
      <c r="J1654" s="130">
        <f t="shared" si="152"/>
        <v>1</v>
      </c>
      <c r="K1654" s="130" t="s">
        <v>1083</v>
      </c>
      <c r="L1654" s="130">
        <f t="shared" si="153"/>
        <v>1</v>
      </c>
      <c r="M1654" s="130">
        <v>7</v>
      </c>
      <c r="N1654" s="130">
        <v>142885.62</v>
      </c>
      <c r="O1654" s="3">
        <v>238.67328333333333</v>
      </c>
      <c r="Q1654" s="143">
        <f t="shared" si="154"/>
        <v>233.35635975760414</v>
      </c>
      <c r="R1654" s="143">
        <f t="shared" si="155"/>
        <v>-2.2276995152002543E-2</v>
      </c>
    </row>
    <row r="1655" spans="1:18" x14ac:dyDescent="0.35">
      <c r="A1655" s="8">
        <v>54061.366139626101</v>
      </c>
      <c r="B1655">
        <v>580</v>
      </c>
      <c r="C1655" s="130" t="s">
        <v>1165</v>
      </c>
      <c r="D1655" s="130">
        <v>580</v>
      </c>
      <c r="E1655" s="130" t="s">
        <v>1072</v>
      </c>
      <c r="F1655" s="149">
        <f t="shared" si="150"/>
        <v>23.84</v>
      </c>
      <c r="G1655" s="130" t="s">
        <v>1073</v>
      </c>
      <c r="H1655" s="130">
        <f t="shared" si="151"/>
        <v>1</v>
      </c>
      <c r="I1655" s="130" t="s">
        <v>1075</v>
      </c>
      <c r="J1655" s="130">
        <f t="shared" si="152"/>
        <v>1</v>
      </c>
      <c r="K1655" s="130" t="s">
        <v>1083</v>
      </c>
      <c r="L1655" s="130">
        <f t="shared" si="153"/>
        <v>1</v>
      </c>
      <c r="M1655" s="130">
        <v>7</v>
      </c>
      <c r="N1655" s="130">
        <v>148615.93</v>
      </c>
      <c r="O1655" s="3">
        <v>248.12975</v>
      </c>
      <c r="Q1655" s="143">
        <f t="shared" si="154"/>
        <v>240.73718787338314</v>
      </c>
      <c r="R1655" s="143">
        <f t="shared" si="155"/>
        <v>-2.9793130918871591E-2</v>
      </c>
    </row>
    <row r="1656" spans="1:18" x14ac:dyDescent="0.35">
      <c r="A1656" s="8">
        <v>63550.072249703</v>
      </c>
      <c r="B1656">
        <v>580</v>
      </c>
      <c r="C1656" s="130" t="s">
        <v>1165</v>
      </c>
      <c r="D1656" s="130">
        <v>580</v>
      </c>
      <c r="E1656" s="130" t="s">
        <v>1072</v>
      </c>
      <c r="F1656" s="149">
        <f t="shared" si="150"/>
        <v>23.84</v>
      </c>
      <c r="G1656" s="130" t="s">
        <v>1073</v>
      </c>
      <c r="H1656" s="130">
        <f t="shared" si="151"/>
        <v>1</v>
      </c>
      <c r="I1656" s="130" t="s">
        <v>1075</v>
      </c>
      <c r="J1656" s="130">
        <f t="shared" si="152"/>
        <v>1</v>
      </c>
      <c r="K1656" s="130" t="s">
        <v>1083</v>
      </c>
      <c r="L1656" s="130">
        <f t="shared" si="153"/>
        <v>1</v>
      </c>
      <c r="M1656" s="130">
        <v>7</v>
      </c>
      <c r="N1656" s="130">
        <v>156591.35999999999</v>
      </c>
      <c r="O1656" s="3">
        <v>261.50963333333334</v>
      </c>
      <c r="Q1656" s="143">
        <f t="shared" si="154"/>
        <v>248.47997205920592</v>
      </c>
      <c r="R1656" s="143">
        <f t="shared" si="155"/>
        <v>-4.9824785068315891E-2</v>
      </c>
    </row>
    <row r="1657" spans="1:18" x14ac:dyDescent="0.35">
      <c r="A1657" s="8">
        <v>71394.000753582499</v>
      </c>
      <c r="B1657">
        <v>580</v>
      </c>
      <c r="C1657" s="130" t="s">
        <v>1165</v>
      </c>
      <c r="D1657" s="130">
        <v>580</v>
      </c>
      <c r="E1657" s="130" t="s">
        <v>1072</v>
      </c>
      <c r="F1657" s="149">
        <f t="shared" si="150"/>
        <v>23.84</v>
      </c>
      <c r="G1657" s="130" t="s">
        <v>1073</v>
      </c>
      <c r="H1657" s="130">
        <f t="shared" si="151"/>
        <v>1</v>
      </c>
      <c r="I1657" s="130" t="s">
        <v>1075</v>
      </c>
      <c r="J1657" s="130">
        <f t="shared" si="152"/>
        <v>1</v>
      </c>
      <c r="K1657" s="130" t="s">
        <v>1083</v>
      </c>
      <c r="L1657" s="130">
        <f t="shared" si="153"/>
        <v>1</v>
      </c>
      <c r="M1657" s="130">
        <v>7</v>
      </c>
      <c r="N1657" s="130">
        <v>157089.35999999999</v>
      </c>
      <c r="O1657" s="3">
        <v>262.18110000000001</v>
      </c>
      <c r="Q1657" s="143">
        <f t="shared" si="154"/>
        <v>254.88061771837158</v>
      </c>
      <c r="R1657" s="143">
        <f t="shared" si="155"/>
        <v>-2.7845188999620629E-2</v>
      </c>
    </row>
    <row r="1658" spans="1:18" x14ac:dyDescent="0.35">
      <c r="A1658" s="8">
        <v>3495.45982983364</v>
      </c>
      <c r="B1658">
        <v>580</v>
      </c>
      <c r="C1658" s="130" t="s">
        <v>1165</v>
      </c>
      <c r="D1658" s="130">
        <v>580</v>
      </c>
      <c r="E1658" s="130" t="s">
        <v>1072</v>
      </c>
      <c r="F1658" s="149">
        <f t="shared" si="150"/>
        <v>23.84</v>
      </c>
      <c r="G1658" s="130" t="s">
        <v>1073</v>
      </c>
      <c r="H1658" s="130">
        <f t="shared" si="151"/>
        <v>1</v>
      </c>
      <c r="I1658" s="130" t="s">
        <v>1075</v>
      </c>
      <c r="J1658" s="130">
        <f t="shared" si="152"/>
        <v>1</v>
      </c>
      <c r="K1658" s="130" t="s">
        <v>1084</v>
      </c>
      <c r="L1658" s="130">
        <f t="shared" si="153"/>
        <v>0</v>
      </c>
      <c r="M1658" s="130">
        <v>7</v>
      </c>
      <c r="N1658" s="130">
        <v>120900.52</v>
      </c>
      <c r="O1658" s="3">
        <v>201.66301666666666</v>
      </c>
      <c r="Q1658" s="143">
        <f t="shared" si="154"/>
        <v>195.86540832459252</v>
      </c>
      <c r="R1658" s="143">
        <f t="shared" si="155"/>
        <v>-2.874899145070875E-2</v>
      </c>
    </row>
    <row r="1659" spans="1:18" x14ac:dyDescent="0.35">
      <c r="A1659" s="8">
        <v>14172.2970393051</v>
      </c>
      <c r="B1659">
        <v>580</v>
      </c>
      <c r="C1659" s="130" t="s">
        <v>1165</v>
      </c>
      <c r="D1659" s="130">
        <v>580</v>
      </c>
      <c r="E1659" s="130" t="s">
        <v>1072</v>
      </c>
      <c r="F1659" s="149">
        <f t="shared" si="150"/>
        <v>23.84</v>
      </c>
      <c r="G1659" s="130" t="s">
        <v>1073</v>
      </c>
      <c r="H1659" s="130">
        <f t="shared" si="151"/>
        <v>1</v>
      </c>
      <c r="I1659" s="130" t="s">
        <v>1075</v>
      </c>
      <c r="J1659" s="130">
        <f t="shared" si="152"/>
        <v>1</v>
      </c>
      <c r="K1659" s="130" t="s">
        <v>1084</v>
      </c>
      <c r="L1659" s="130">
        <f t="shared" si="153"/>
        <v>0</v>
      </c>
      <c r="M1659" s="130">
        <v>7</v>
      </c>
      <c r="N1659" s="130">
        <v>126624.3</v>
      </c>
      <c r="O1659" s="3">
        <v>211.38249999999999</v>
      </c>
      <c r="Q1659" s="143">
        <f t="shared" si="154"/>
        <v>204.57770748752122</v>
      </c>
      <c r="R1659" s="143">
        <f t="shared" si="155"/>
        <v>-3.219184422778032E-2</v>
      </c>
    </row>
    <row r="1660" spans="1:18" x14ac:dyDescent="0.35">
      <c r="A1660" s="8">
        <v>23954.0527728093</v>
      </c>
      <c r="B1660">
        <v>580</v>
      </c>
      <c r="C1660" s="130" t="s">
        <v>1165</v>
      </c>
      <c r="D1660" s="130">
        <v>580</v>
      </c>
      <c r="E1660" s="130" t="s">
        <v>1072</v>
      </c>
      <c r="F1660" s="149">
        <f t="shared" si="150"/>
        <v>23.84</v>
      </c>
      <c r="G1660" s="130" t="s">
        <v>1073</v>
      </c>
      <c r="H1660" s="130">
        <f t="shared" si="151"/>
        <v>1</v>
      </c>
      <c r="I1660" s="130" t="s">
        <v>1075</v>
      </c>
      <c r="J1660" s="130">
        <f t="shared" si="152"/>
        <v>1</v>
      </c>
      <c r="K1660" s="130" t="s">
        <v>1084</v>
      </c>
      <c r="L1660" s="130">
        <f t="shared" si="153"/>
        <v>0</v>
      </c>
      <c r="M1660" s="130">
        <v>7</v>
      </c>
      <c r="N1660" s="130">
        <v>130715.48</v>
      </c>
      <c r="O1660" s="3">
        <v>218.28110000000001</v>
      </c>
      <c r="Q1660" s="143">
        <f t="shared" si="154"/>
        <v>212.55962016606065</v>
      </c>
      <c r="R1660" s="143">
        <f t="shared" si="155"/>
        <v>-2.6211521904275559E-2</v>
      </c>
    </row>
    <row r="1661" spans="1:18" x14ac:dyDescent="0.35">
      <c r="A1661" s="8">
        <v>31081.371963744201</v>
      </c>
      <c r="B1661">
        <v>580</v>
      </c>
      <c r="C1661" s="130" t="s">
        <v>1165</v>
      </c>
      <c r="D1661" s="130">
        <v>580</v>
      </c>
      <c r="E1661" s="130" t="s">
        <v>1072</v>
      </c>
      <c r="F1661" s="149">
        <f t="shared" si="150"/>
        <v>23.84</v>
      </c>
      <c r="G1661" s="130" t="s">
        <v>1073</v>
      </c>
      <c r="H1661" s="130">
        <f t="shared" si="151"/>
        <v>1</v>
      </c>
      <c r="I1661" s="130" t="s">
        <v>1075</v>
      </c>
      <c r="J1661" s="130">
        <f t="shared" si="152"/>
        <v>1</v>
      </c>
      <c r="K1661" s="130" t="s">
        <v>1084</v>
      </c>
      <c r="L1661" s="130">
        <f t="shared" si="153"/>
        <v>0</v>
      </c>
      <c r="M1661" s="130">
        <v>7</v>
      </c>
      <c r="N1661" s="130">
        <v>140658.12</v>
      </c>
      <c r="O1661" s="3">
        <v>235.07284999999999</v>
      </c>
      <c r="Q1661" s="143">
        <f t="shared" si="154"/>
        <v>218.37551262586354</v>
      </c>
      <c r="R1661" s="143">
        <f t="shared" si="155"/>
        <v>-7.1030480015605635E-2</v>
      </c>
    </row>
    <row r="1662" spans="1:18" x14ac:dyDescent="0.35">
      <c r="A1662" s="8">
        <v>45016.2336447989</v>
      </c>
      <c r="B1662">
        <v>580</v>
      </c>
      <c r="C1662" s="130" t="s">
        <v>1165</v>
      </c>
      <c r="D1662" s="130">
        <v>580</v>
      </c>
      <c r="E1662" s="130" t="s">
        <v>1072</v>
      </c>
      <c r="F1662" s="149">
        <f t="shared" si="150"/>
        <v>23.84</v>
      </c>
      <c r="G1662" s="130" t="s">
        <v>1073</v>
      </c>
      <c r="H1662" s="130">
        <f t="shared" si="151"/>
        <v>1</v>
      </c>
      <c r="I1662" s="130" t="s">
        <v>1075</v>
      </c>
      <c r="J1662" s="130">
        <f t="shared" si="152"/>
        <v>1</v>
      </c>
      <c r="K1662" s="130" t="s">
        <v>1084</v>
      </c>
      <c r="L1662" s="130">
        <f t="shared" si="153"/>
        <v>0</v>
      </c>
      <c r="M1662" s="130">
        <v>7</v>
      </c>
      <c r="N1662" s="130">
        <v>140507.73000000001</v>
      </c>
      <c r="O1662" s="3">
        <v>234.65561666666665</v>
      </c>
      <c r="Q1662" s="143">
        <f t="shared" si="154"/>
        <v>229.74635975760415</v>
      </c>
      <c r="R1662" s="143">
        <f t="shared" si="155"/>
        <v>-2.0921114008688679E-2</v>
      </c>
    </row>
    <row r="1663" spans="1:18" x14ac:dyDescent="0.35">
      <c r="A1663" s="8">
        <v>54061.366139626101</v>
      </c>
      <c r="B1663">
        <v>580</v>
      </c>
      <c r="C1663" s="130" t="s">
        <v>1165</v>
      </c>
      <c r="D1663" s="130">
        <v>580</v>
      </c>
      <c r="E1663" s="130" t="s">
        <v>1072</v>
      </c>
      <c r="F1663" s="149">
        <f t="shared" si="150"/>
        <v>23.84</v>
      </c>
      <c r="G1663" s="130" t="s">
        <v>1073</v>
      </c>
      <c r="H1663" s="130">
        <f t="shared" si="151"/>
        <v>1</v>
      </c>
      <c r="I1663" s="130" t="s">
        <v>1075</v>
      </c>
      <c r="J1663" s="130">
        <f t="shared" si="152"/>
        <v>1</v>
      </c>
      <c r="K1663" s="130" t="s">
        <v>1084</v>
      </c>
      <c r="L1663" s="130">
        <f t="shared" si="153"/>
        <v>0</v>
      </c>
      <c r="M1663" s="130">
        <v>7</v>
      </c>
      <c r="N1663" s="130">
        <v>144890.53</v>
      </c>
      <c r="O1663" s="3">
        <v>241.86208333333335</v>
      </c>
      <c r="Q1663" s="143">
        <f t="shared" si="154"/>
        <v>237.12718787338315</v>
      </c>
      <c r="R1663" s="143">
        <f t="shared" si="155"/>
        <v>-1.957684063038756E-2</v>
      </c>
    </row>
    <row r="1664" spans="1:18" x14ac:dyDescent="0.35">
      <c r="A1664" s="8">
        <v>63550.072249703</v>
      </c>
      <c r="B1664">
        <v>580</v>
      </c>
      <c r="C1664" s="130" t="s">
        <v>1165</v>
      </c>
      <c r="D1664" s="130">
        <v>580</v>
      </c>
      <c r="E1664" s="130" t="s">
        <v>1072</v>
      </c>
      <c r="F1664" s="149">
        <f t="shared" si="150"/>
        <v>23.84</v>
      </c>
      <c r="G1664" s="130" t="s">
        <v>1073</v>
      </c>
      <c r="H1664" s="130">
        <f t="shared" si="151"/>
        <v>1</v>
      </c>
      <c r="I1664" s="130" t="s">
        <v>1075</v>
      </c>
      <c r="J1664" s="130">
        <f t="shared" si="152"/>
        <v>1</v>
      </c>
      <c r="K1664" s="130" t="s">
        <v>1084</v>
      </c>
      <c r="L1664" s="130">
        <f t="shared" si="153"/>
        <v>0</v>
      </c>
      <c r="M1664" s="130">
        <v>7</v>
      </c>
      <c r="N1664" s="130">
        <v>151727.47</v>
      </c>
      <c r="O1664" s="3">
        <v>253.37956666666665</v>
      </c>
      <c r="Q1664" s="143">
        <f t="shared" si="154"/>
        <v>244.86997205920588</v>
      </c>
      <c r="R1664" s="143">
        <f t="shared" si="155"/>
        <v>-3.3584375880852169E-2</v>
      </c>
    </row>
    <row r="1665" spans="1:18" x14ac:dyDescent="0.35">
      <c r="A1665" s="8">
        <v>71394.000753582499</v>
      </c>
      <c r="B1665">
        <v>580</v>
      </c>
      <c r="C1665" s="130" t="s">
        <v>1165</v>
      </c>
      <c r="D1665" s="130">
        <v>580</v>
      </c>
      <c r="E1665" s="130" t="s">
        <v>1072</v>
      </c>
      <c r="F1665" s="149">
        <f t="shared" si="150"/>
        <v>23.84</v>
      </c>
      <c r="G1665" s="130" t="s">
        <v>1073</v>
      </c>
      <c r="H1665" s="130">
        <f t="shared" si="151"/>
        <v>1</v>
      </c>
      <c r="I1665" s="130" t="s">
        <v>1075</v>
      </c>
      <c r="J1665" s="130">
        <f t="shared" si="152"/>
        <v>1</v>
      </c>
      <c r="K1665" s="130" t="s">
        <v>1084</v>
      </c>
      <c r="L1665" s="130">
        <f t="shared" si="153"/>
        <v>0</v>
      </c>
      <c r="M1665" s="130">
        <v>7</v>
      </c>
      <c r="N1665" s="130">
        <v>151396.54999999999</v>
      </c>
      <c r="O1665" s="3">
        <v>252.64149999999998</v>
      </c>
      <c r="Q1665" s="143">
        <f t="shared" si="154"/>
        <v>251.27061771837154</v>
      </c>
      <c r="R1665" s="143">
        <f t="shared" si="155"/>
        <v>-5.4261959402095439E-3</v>
      </c>
    </row>
    <row r="1666" spans="1:18" x14ac:dyDescent="0.35">
      <c r="A1666" s="8">
        <v>3495.45982983364</v>
      </c>
      <c r="B1666">
        <v>580</v>
      </c>
      <c r="C1666" s="130" t="s">
        <v>1165</v>
      </c>
      <c r="D1666" s="130">
        <v>580</v>
      </c>
      <c r="E1666" s="130" t="s">
        <v>1072</v>
      </c>
      <c r="F1666" s="149">
        <f t="shared" si="150"/>
        <v>23.84</v>
      </c>
      <c r="G1666" s="130" t="s">
        <v>1073</v>
      </c>
      <c r="H1666" s="130">
        <f t="shared" si="151"/>
        <v>1</v>
      </c>
      <c r="I1666" s="130" t="s">
        <v>1076</v>
      </c>
      <c r="J1666" s="130">
        <f t="shared" si="152"/>
        <v>2</v>
      </c>
      <c r="K1666" s="130" t="s">
        <v>1083</v>
      </c>
      <c r="L1666" s="130">
        <f t="shared" si="153"/>
        <v>1</v>
      </c>
      <c r="M1666" s="130">
        <v>7</v>
      </c>
      <c r="N1666" s="130">
        <v>118617.02</v>
      </c>
      <c r="O1666" s="3">
        <v>196.38385</v>
      </c>
      <c r="Q1666" s="143">
        <f t="shared" si="154"/>
        <v>194.69040832459251</v>
      </c>
      <c r="R1666" s="143">
        <f t="shared" si="155"/>
        <v>-8.6231208697022943E-3</v>
      </c>
    </row>
    <row r="1667" spans="1:18" x14ac:dyDescent="0.35">
      <c r="A1667" s="8">
        <v>14172.2970393051</v>
      </c>
      <c r="B1667">
        <v>580</v>
      </c>
      <c r="C1667" s="130" t="s">
        <v>1165</v>
      </c>
      <c r="D1667" s="130">
        <v>580</v>
      </c>
      <c r="E1667" s="130" t="s">
        <v>1072</v>
      </c>
      <c r="F1667" s="149">
        <f t="shared" ref="F1667:F1730" si="156">IF(E1667="LI01",10,23.84)</f>
        <v>23.84</v>
      </c>
      <c r="G1667" s="130" t="s">
        <v>1073</v>
      </c>
      <c r="H1667" s="130">
        <f t="shared" ref="H1667:H1730" si="157">IF(G1667="ENT01",1,2)</f>
        <v>1</v>
      </c>
      <c r="I1667" s="130" t="s">
        <v>1076</v>
      </c>
      <c r="J1667" s="130">
        <f t="shared" ref="J1667:J1730" si="158">IF(I1667="ENV01",1,2)</f>
        <v>2</v>
      </c>
      <c r="K1667" s="130" t="s">
        <v>1083</v>
      </c>
      <c r="L1667" s="130">
        <f t="shared" ref="L1667:L1730" si="159">IF(K1667="ZVDF01",1,0)</f>
        <v>1</v>
      </c>
      <c r="M1667" s="130">
        <v>7</v>
      </c>
      <c r="N1667" s="130">
        <v>124147.32</v>
      </c>
      <c r="O1667" s="3">
        <v>205.55721666666668</v>
      </c>
      <c r="Q1667" s="143">
        <f t="shared" ref="Q1667:Q1730" si="160">IF(C1667="Splitao",((43.828+A1667*0.000816+F1667*0.605+H1667*-5.235+J1667*-4.785+L1667*3.61+3.146*F1667+9.07+54.73)*B1667+M1667*(494.524+B1667*0.00184))/B1667,(((25.4755+A1667*0.00031+F1667*0.2864+H1667*-0.5815+J1667*-1.7506+L1667*0.77039)+3.25*F1667+9.07+54.73)*B1667+M1667*(498.3118+A1667*0.001326))/B1667)</f>
        <v>203.40270748752118</v>
      </c>
      <c r="R1667" s="143">
        <f t="shared" ref="R1667:R1730" si="161">Q1667/O1667-1</f>
        <v>-1.0481311306327235E-2</v>
      </c>
    </row>
    <row r="1668" spans="1:18" x14ac:dyDescent="0.35">
      <c r="A1668" s="8">
        <v>23954.0527728093</v>
      </c>
      <c r="B1668">
        <v>580</v>
      </c>
      <c r="C1668" s="130" t="s">
        <v>1165</v>
      </c>
      <c r="D1668" s="130">
        <v>580</v>
      </c>
      <c r="E1668" s="130" t="s">
        <v>1072</v>
      </c>
      <c r="F1668" s="149">
        <f t="shared" si="156"/>
        <v>23.84</v>
      </c>
      <c r="G1668" s="130" t="s">
        <v>1073</v>
      </c>
      <c r="H1668" s="130">
        <f t="shared" si="157"/>
        <v>1</v>
      </c>
      <c r="I1668" s="130" t="s">
        <v>1076</v>
      </c>
      <c r="J1668" s="130">
        <f t="shared" si="158"/>
        <v>2</v>
      </c>
      <c r="K1668" s="130" t="s">
        <v>1083</v>
      </c>
      <c r="L1668" s="130">
        <f t="shared" si="159"/>
        <v>1</v>
      </c>
      <c r="M1668" s="130">
        <v>7</v>
      </c>
      <c r="N1668" s="130">
        <v>128885.26</v>
      </c>
      <c r="O1668" s="3">
        <v>213.13756666666666</v>
      </c>
      <c r="Q1668" s="143">
        <f t="shared" si="160"/>
        <v>211.38462016606064</v>
      </c>
      <c r="R1668" s="143">
        <f t="shared" si="161"/>
        <v>-8.2244839707094064E-3</v>
      </c>
    </row>
    <row r="1669" spans="1:18" x14ac:dyDescent="0.35">
      <c r="A1669" s="8">
        <v>31081.371963744201</v>
      </c>
      <c r="B1669">
        <v>580</v>
      </c>
      <c r="C1669" s="130" t="s">
        <v>1165</v>
      </c>
      <c r="D1669" s="130">
        <v>580</v>
      </c>
      <c r="E1669" s="130" t="s">
        <v>1072</v>
      </c>
      <c r="F1669" s="149">
        <f t="shared" si="156"/>
        <v>23.84</v>
      </c>
      <c r="G1669" s="130" t="s">
        <v>1073</v>
      </c>
      <c r="H1669" s="130">
        <f t="shared" si="157"/>
        <v>1</v>
      </c>
      <c r="I1669" s="130" t="s">
        <v>1076</v>
      </c>
      <c r="J1669" s="130">
        <f t="shared" si="158"/>
        <v>2</v>
      </c>
      <c r="K1669" s="130" t="s">
        <v>1083</v>
      </c>
      <c r="L1669" s="130">
        <f t="shared" si="159"/>
        <v>1</v>
      </c>
      <c r="M1669" s="130">
        <v>7</v>
      </c>
      <c r="N1669" s="130">
        <v>138592.44</v>
      </c>
      <c r="O1669" s="3">
        <v>229.27348333333333</v>
      </c>
      <c r="Q1669" s="143">
        <f t="shared" si="160"/>
        <v>217.20051262586355</v>
      </c>
      <c r="R1669" s="143">
        <f t="shared" si="161"/>
        <v>-5.265750985218498E-2</v>
      </c>
    </row>
    <row r="1670" spans="1:18" x14ac:dyDescent="0.35">
      <c r="A1670" s="8">
        <v>45016.2336447989</v>
      </c>
      <c r="B1670">
        <v>580</v>
      </c>
      <c r="C1670" s="130" t="s">
        <v>1165</v>
      </c>
      <c r="D1670" s="130">
        <v>580</v>
      </c>
      <c r="E1670" s="130" t="s">
        <v>1072</v>
      </c>
      <c r="F1670" s="149">
        <f t="shared" si="156"/>
        <v>23.84</v>
      </c>
      <c r="G1670" s="130" t="s">
        <v>1073</v>
      </c>
      <c r="H1670" s="130">
        <f t="shared" si="157"/>
        <v>1</v>
      </c>
      <c r="I1670" s="130" t="s">
        <v>1076</v>
      </c>
      <c r="J1670" s="130">
        <f t="shared" si="158"/>
        <v>2</v>
      </c>
      <c r="K1670" s="130" t="s">
        <v>1083</v>
      </c>
      <c r="L1670" s="130">
        <f t="shared" si="159"/>
        <v>1</v>
      </c>
      <c r="M1670" s="130">
        <v>7</v>
      </c>
      <c r="N1670" s="130">
        <v>138488.93</v>
      </c>
      <c r="O1670" s="3">
        <v>229.11799999999997</v>
      </c>
      <c r="Q1670" s="143">
        <f t="shared" si="160"/>
        <v>228.57135975760417</v>
      </c>
      <c r="R1670" s="143">
        <f t="shared" si="161"/>
        <v>-2.3858459064577398E-3</v>
      </c>
    </row>
    <row r="1671" spans="1:18" x14ac:dyDescent="0.35">
      <c r="A1671" s="8">
        <v>54061.366139626101</v>
      </c>
      <c r="B1671">
        <v>580</v>
      </c>
      <c r="C1671" s="130" t="s">
        <v>1165</v>
      </c>
      <c r="D1671" s="130">
        <v>580</v>
      </c>
      <c r="E1671" s="130" t="s">
        <v>1072</v>
      </c>
      <c r="F1671" s="149">
        <f t="shared" si="156"/>
        <v>23.84</v>
      </c>
      <c r="G1671" s="130" t="s">
        <v>1073</v>
      </c>
      <c r="H1671" s="130">
        <f t="shared" si="157"/>
        <v>1</v>
      </c>
      <c r="I1671" s="130" t="s">
        <v>1076</v>
      </c>
      <c r="J1671" s="130">
        <f t="shared" si="158"/>
        <v>2</v>
      </c>
      <c r="K1671" s="130" t="s">
        <v>1083</v>
      </c>
      <c r="L1671" s="130">
        <f t="shared" si="159"/>
        <v>1</v>
      </c>
      <c r="M1671" s="130">
        <v>7</v>
      </c>
      <c r="N1671" s="130">
        <v>143190.01</v>
      </c>
      <c r="O1671" s="3">
        <v>236.55186666666665</v>
      </c>
      <c r="Q1671" s="143">
        <f t="shared" si="160"/>
        <v>235.95218787338317</v>
      </c>
      <c r="R1671" s="143">
        <f t="shared" si="161"/>
        <v>-2.535083750273337E-3</v>
      </c>
    </row>
    <row r="1672" spans="1:18" x14ac:dyDescent="0.35">
      <c r="A1672" s="8">
        <v>63550.072249703</v>
      </c>
      <c r="B1672">
        <v>580</v>
      </c>
      <c r="C1672" s="130" t="s">
        <v>1165</v>
      </c>
      <c r="D1672" s="130">
        <v>580</v>
      </c>
      <c r="E1672" s="130" t="s">
        <v>1072</v>
      </c>
      <c r="F1672" s="149">
        <f t="shared" si="156"/>
        <v>23.84</v>
      </c>
      <c r="G1672" s="130" t="s">
        <v>1073</v>
      </c>
      <c r="H1672" s="130">
        <f t="shared" si="157"/>
        <v>1</v>
      </c>
      <c r="I1672" s="130" t="s">
        <v>1076</v>
      </c>
      <c r="J1672" s="130">
        <f t="shared" si="158"/>
        <v>2</v>
      </c>
      <c r="K1672" s="130" t="s">
        <v>1083</v>
      </c>
      <c r="L1672" s="130">
        <f t="shared" si="159"/>
        <v>1</v>
      </c>
      <c r="M1672" s="130">
        <v>7</v>
      </c>
      <c r="N1672" s="130">
        <v>149246.60999999999</v>
      </c>
      <c r="O1672" s="3">
        <v>246.15786666666668</v>
      </c>
      <c r="Q1672" s="143">
        <f t="shared" si="160"/>
        <v>243.6949720592059</v>
      </c>
      <c r="R1672" s="143">
        <f t="shared" si="161"/>
        <v>-1.0005345922159403E-2</v>
      </c>
    </row>
    <row r="1673" spans="1:18" x14ac:dyDescent="0.35">
      <c r="A1673" s="8">
        <v>71394.000753582499</v>
      </c>
      <c r="B1673">
        <v>580</v>
      </c>
      <c r="C1673" s="130" t="s">
        <v>1165</v>
      </c>
      <c r="D1673" s="130">
        <v>580</v>
      </c>
      <c r="E1673" s="130" t="s">
        <v>1072</v>
      </c>
      <c r="F1673" s="149">
        <f t="shared" si="156"/>
        <v>23.84</v>
      </c>
      <c r="G1673" s="130" t="s">
        <v>1073</v>
      </c>
      <c r="H1673" s="130">
        <f t="shared" si="157"/>
        <v>1</v>
      </c>
      <c r="I1673" s="130" t="s">
        <v>1076</v>
      </c>
      <c r="J1673" s="130">
        <f t="shared" si="158"/>
        <v>2</v>
      </c>
      <c r="K1673" s="130" t="s">
        <v>1083</v>
      </c>
      <c r="L1673" s="130">
        <f t="shared" si="159"/>
        <v>1</v>
      </c>
      <c r="M1673" s="130">
        <v>7</v>
      </c>
      <c r="N1673" s="130">
        <v>150435.29999999999</v>
      </c>
      <c r="O1673" s="3">
        <v>248.61109999999999</v>
      </c>
      <c r="Q1673" s="143">
        <f t="shared" si="160"/>
        <v>250.09561771837156</v>
      </c>
      <c r="R1673" s="143">
        <f t="shared" si="161"/>
        <v>5.9712447206563546E-3</v>
      </c>
    </row>
    <row r="1674" spans="1:18" x14ac:dyDescent="0.35">
      <c r="A1674" s="8">
        <v>3495.45982983364</v>
      </c>
      <c r="B1674">
        <v>580</v>
      </c>
      <c r="C1674" s="130" t="s">
        <v>1165</v>
      </c>
      <c r="D1674" s="130">
        <v>580</v>
      </c>
      <c r="E1674" s="130" t="s">
        <v>1072</v>
      </c>
      <c r="F1674" s="149">
        <f t="shared" si="156"/>
        <v>23.84</v>
      </c>
      <c r="G1674" s="130" t="s">
        <v>1073</v>
      </c>
      <c r="H1674" s="130">
        <f t="shared" si="157"/>
        <v>1</v>
      </c>
      <c r="I1674" s="130" t="s">
        <v>1076</v>
      </c>
      <c r="J1674" s="130">
        <f t="shared" si="158"/>
        <v>2</v>
      </c>
      <c r="K1674" s="130" t="s">
        <v>1084</v>
      </c>
      <c r="L1674" s="130">
        <f t="shared" si="159"/>
        <v>0</v>
      </c>
      <c r="M1674" s="130">
        <v>7</v>
      </c>
      <c r="N1674" s="130">
        <v>119183.78</v>
      </c>
      <c r="O1674" s="3">
        <v>197.17790000000002</v>
      </c>
      <c r="Q1674" s="143">
        <f t="shared" si="160"/>
        <v>191.08040832459253</v>
      </c>
      <c r="R1674" s="143">
        <f t="shared" si="161"/>
        <v>-3.0923808780839557E-2</v>
      </c>
    </row>
    <row r="1675" spans="1:18" x14ac:dyDescent="0.35">
      <c r="A1675" s="8">
        <v>14172.2970393051</v>
      </c>
      <c r="B1675">
        <v>580</v>
      </c>
      <c r="C1675" s="130" t="s">
        <v>1165</v>
      </c>
      <c r="D1675" s="130">
        <v>580</v>
      </c>
      <c r="E1675" s="130" t="s">
        <v>1072</v>
      </c>
      <c r="F1675" s="149">
        <f t="shared" si="156"/>
        <v>23.84</v>
      </c>
      <c r="G1675" s="130" t="s">
        <v>1073</v>
      </c>
      <c r="H1675" s="130">
        <f t="shared" si="157"/>
        <v>1</v>
      </c>
      <c r="I1675" s="130" t="s">
        <v>1076</v>
      </c>
      <c r="J1675" s="130">
        <f t="shared" si="158"/>
        <v>2</v>
      </c>
      <c r="K1675" s="130" t="s">
        <v>1084</v>
      </c>
      <c r="L1675" s="130">
        <f t="shared" si="159"/>
        <v>0</v>
      </c>
      <c r="M1675" s="130">
        <v>7</v>
      </c>
      <c r="N1675" s="130">
        <v>124417.24</v>
      </c>
      <c r="O1675" s="3">
        <v>206.08816666666667</v>
      </c>
      <c r="Q1675" s="143">
        <f t="shared" si="160"/>
        <v>199.79270748752123</v>
      </c>
      <c r="R1675" s="143">
        <f t="shared" si="161"/>
        <v>-3.0547407359530321E-2</v>
      </c>
    </row>
    <row r="1676" spans="1:18" x14ac:dyDescent="0.35">
      <c r="A1676" s="8">
        <v>23954.0527728093</v>
      </c>
      <c r="B1676">
        <v>580</v>
      </c>
      <c r="C1676" s="130" t="s">
        <v>1165</v>
      </c>
      <c r="D1676" s="130">
        <v>580</v>
      </c>
      <c r="E1676" s="130" t="s">
        <v>1072</v>
      </c>
      <c r="F1676" s="149">
        <f t="shared" si="156"/>
        <v>23.84</v>
      </c>
      <c r="G1676" s="130" t="s">
        <v>1073</v>
      </c>
      <c r="H1676" s="130">
        <f t="shared" si="157"/>
        <v>1</v>
      </c>
      <c r="I1676" s="130" t="s">
        <v>1076</v>
      </c>
      <c r="J1676" s="130">
        <f t="shared" si="158"/>
        <v>2</v>
      </c>
      <c r="K1676" s="130" t="s">
        <v>1084</v>
      </c>
      <c r="L1676" s="130">
        <f t="shared" si="159"/>
        <v>0</v>
      </c>
      <c r="M1676" s="130">
        <v>7</v>
      </c>
      <c r="N1676" s="130">
        <v>127840.91</v>
      </c>
      <c r="O1676" s="3">
        <v>211.53763333333333</v>
      </c>
      <c r="Q1676" s="143">
        <f t="shared" si="160"/>
        <v>207.77462016606066</v>
      </c>
      <c r="R1676" s="143">
        <f t="shared" si="161"/>
        <v>-1.7788859164095228E-2</v>
      </c>
    </row>
    <row r="1677" spans="1:18" x14ac:dyDescent="0.35">
      <c r="A1677" s="8">
        <v>31081.371963744201</v>
      </c>
      <c r="B1677">
        <v>580</v>
      </c>
      <c r="C1677" s="130" t="s">
        <v>1165</v>
      </c>
      <c r="D1677" s="130">
        <v>580</v>
      </c>
      <c r="E1677" s="130" t="s">
        <v>1072</v>
      </c>
      <c r="F1677" s="149">
        <f t="shared" si="156"/>
        <v>23.84</v>
      </c>
      <c r="G1677" s="130" t="s">
        <v>1073</v>
      </c>
      <c r="H1677" s="130">
        <f t="shared" si="157"/>
        <v>1</v>
      </c>
      <c r="I1677" s="130" t="s">
        <v>1076</v>
      </c>
      <c r="J1677" s="130">
        <f t="shared" si="158"/>
        <v>2</v>
      </c>
      <c r="K1677" s="130" t="s">
        <v>1084</v>
      </c>
      <c r="L1677" s="130">
        <f t="shared" si="159"/>
        <v>0</v>
      </c>
      <c r="M1677" s="130">
        <v>7</v>
      </c>
      <c r="N1677" s="130">
        <v>136194.45000000001</v>
      </c>
      <c r="O1677" s="3">
        <v>225.35284999999999</v>
      </c>
      <c r="Q1677" s="143">
        <f t="shared" si="160"/>
        <v>213.59051262586354</v>
      </c>
      <c r="R1677" s="143">
        <f t="shared" si="161"/>
        <v>-5.2195201321556195E-2</v>
      </c>
    </row>
    <row r="1678" spans="1:18" x14ac:dyDescent="0.35">
      <c r="A1678" s="8">
        <v>45016.2336447989</v>
      </c>
      <c r="B1678">
        <v>580</v>
      </c>
      <c r="C1678" s="130" t="s">
        <v>1165</v>
      </c>
      <c r="D1678" s="130">
        <v>580</v>
      </c>
      <c r="E1678" s="130" t="s">
        <v>1072</v>
      </c>
      <c r="F1678" s="149">
        <f t="shared" si="156"/>
        <v>23.84</v>
      </c>
      <c r="G1678" s="130" t="s">
        <v>1073</v>
      </c>
      <c r="H1678" s="130">
        <f t="shared" si="157"/>
        <v>1</v>
      </c>
      <c r="I1678" s="130" t="s">
        <v>1076</v>
      </c>
      <c r="J1678" s="130">
        <f t="shared" si="158"/>
        <v>2</v>
      </c>
      <c r="K1678" s="130" t="s">
        <v>1084</v>
      </c>
      <c r="L1678" s="130">
        <f t="shared" si="159"/>
        <v>0</v>
      </c>
      <c r="M1678" s="130">
        <v>7</v>
      </c>
      <c r="N1678" s="130">
        <v>136371.95000000001</v>
      </c>
      <c r="O1678" s="3">
        <v>225.65248333333332</v>
      </c>
      <c r="Q1678" s="143">
        <f t="shared" si="160"/>
        <v>224.96135975760416</v>
      </c>
      <c r="R1678" s="143">
        <f t="shared" si="161"/>
        <v>-3.0627785057797396E-3</v>
      </c>
    </row>
    <row r="1679" spans="1:18" x14ac:dyDescent="0.35">
      <c r="A1679" s="8">
        <v>54061.366139626101</v>
      </c>
      <c r="B1679">
        <v>580</v>
      </c>
      <c r="C1679" s="130" t="s">
        <v>1165</v>
      </c>
      <c r="D1679" s="130">
        <v>580</v>
      </c>
      <c r="E1679" s="130" t="s">
        <v>1072</v>
      </c>
      <c r="F1679" s="149">
        <f t="shared" si="156"/>
        <v>23.84</v>
      </c>
      <c r="G1679" s="130" t="s">
        <v>1073</v>
      </c>
      <c r="H1679" s="130">
        <f t="shared" si="157"/>
        <v>1</v>
      </c>
      <c r="I1679" s="130" t="s">
        <v>1076</v>
      </c>
      <c r="J1679" s="130">
        <f t="shared" si="158"/>
        <v>2</v>
      </c>
      <c r="K1679" s="130" t="s">
        <v>1084</v>
      </c>
      <c r="L1679" s="130">
        <f t="shared" si="159"/>
        <v>0</v>
      </c>
      <c r="M1679" s="130">
        <v>7</v>
      </c>
      <c r="N1679" s="130">
        <v>139902.59</v>
      </c>
      <c r="O1679" s="3">
        <v>231.14601666666664</v>
      </c>
      <c r="Q1679" s="143">
        <f t="shared" si="160"/>
        <v>232.34218787338312</v>
      </c>
      <c r="R1679" s="143">
        <f t="shared" si="161"/>
        <v>5.1749592052952043E-3</v>
      </c>
    </row>
    <row r="1680" spans="1:18" x14ac:dyDescent="0.35">
      <c r="A1680" s="8">
        <v>63550.072249703</v>
      </c>
      <c r="B1680">
        <v>580</v>
      </c>
      <c r="C1680" s="130" t="s">
        <v>1165</v>
      </c>
      <c r="D1680" s="130">
        <v>580</v>
      </c>
      <c r="E1680" s="130" t="s">
        <v>1072</v>
      </c>
      <c r="F1680" s="149">
        <f t="shared" si="156"/>
        <v>23.84</v>
      </c>
      <c r="G1680" s="130" t="s">
        <v>1073</v>
      </c>
      <c r="H1680" s="130">
        <f t="shared" si="157"/>
        <v>1</v>
      </c>
      <c r="I1680" s="130" t="s">
        <v>1076</v>
      </c>
      <c r="J1680" s="130">
        <f t="shared" si="158"/>
        <v>2</v>
      </c>
      <c r="K1680" s="130" t="s">
        <v>1084</v>
      </c>
      <c r="L1680" s="130">
        <f t="shared" si="159"/>
        <v>0</v>
      </c>
      <c r="M1680" s="130">
        <v>7</v>
      </c>
      <c r="N1680" s="130">
        <v>145064.73000000001</v>
      </c>
      <c r="O1680" s="3">
        <v>239.30369999999999</v>
      </c>
      <c r="Q1680" s="143">
        <f t="shared" si="160"/>
        <v>240.08497205920591</v>
      </c>
      <c r="R1680" s="143">
        <f t="shared" si="161"/>
        <v>3.2647721669407659E-3</v>
      </c>
    </row>
    <row r="1681" spans="1:18" x14ac:dyDescent="0.35">
      <c r="A1681" s="8">
        <v>71394.000753582499</v>
      </c>
      <c r="B1681">
        <v>580</v>
      </c>
      <c r="C1681" s="130" t="s">
        <v>1165</v>
      </c>
      <c r="D1681" s="130">
        <v>580</v>
      </c>
      <c r="E1681" s="130" t="s">
        <v>1072</v>
      </c>
      <c r="F1681" s="149">
        <f t="shared" si="156"/>
        <v>23.84</v>
      </c>
      <c r="G1681" s="130" t="s">
        <v>1073</v>
      </c>
      <c r="H1681" s="130">
        <f t="shared" si="157"/>
        <v>1</v>
      </c>
      <c r="I1681" s="130" t="s">
        <v>1076</v>
      </c>
      <c r="J1681" s="130">
        <f t="shared" si="158"/>
        <v>2</v>
      </c>
      <c r="K1681" s="130" t="s">
        <v>1084</v>
      </c>
      <c r="L1681" s="130">
        <f t="shared" si="159"/>
        <v>0</v>
      </c>
      <c r="M1681" s="130">
        <v>7</v>
      </c>
      <c r="N1681" s="130">
        <v>145448.31</v>
      </c>
      <c r="O1681" s="3">
        <v>240.42658333333335</v>
      </c>
      <c r="Q1681" s="143">
        <f t="shared" si="160"/>
        <v>246.48561771837157</v>
      </c>
      <c r="R1681" s="143">
        <f t="shared" si="161"/>
        <v>2.5201183251179149E-2</v>
      </c>
    </row>
    <row r="1682" spans="1:18" x14ac:dyDescent="0.35">
      <c r="A1682" s="8">
        <v>3495.45982983364</v>
      </c>
      <c r="B1682">
        <v>580</v>
      </c>
      <c r="C1682" s="130" t="s">
        <v>1165</v>
      </c>
      <c r="D1682" s="130">
        <v>580</v>
      </c>
      <c r="E1682" s="130" t="s">
        <v>1072</v>
      </c>
      <c r="F1682" s="149">
        <f t="shared" si="156"/>
        <v>23.84</v>
      </c>
      <c r="G1682" s="130" t="s">
        <v>1073</v>
      </c>
      <c r="H1682" s="130">
        <f t="shared" si="157"/>
        <v>1</v>
      </c>
      <c r="I1682" s="130" t="s">
        <v>1076</v>
      </c>
      <c r="J1682" s="130">
        <f t="shared" si="158"/>
        <v>2</v>
      </c>
      <c r="K1682" s="130" t="s">
        <v>1083</v>
      </c>
      <c r="L1682" s="130">
        <f t="shared" si="159"/>
        <v>1</v>
      </c>
      <c r="M1682" s="130">
        <v>7</v>
      </c>
      <c r="N1682" s="130">
        <v>118352</v>
      </c>
      <c r="O1682" s="3">
        <v>196.12168333333332</v>
      </c>
      <c r="Q1682" s="143">
        <f t="shared" si="160"/>
        <v>194.69040832459251</v>
      </c>
      <c r="R1682" s="143">
        <f t="shared" si="161"/>
        <v>-7.2978927389083514E-3</v>
      </c>
    </row>
    <row r="1683" spans="1:18" x14ac:dyDescent="0.35">
      <c r="A1683" s="8">
        <v>14172.2970393051</v>
      </c>
      <c r="B1683">
        <v>580</v>
      </c>
      <c r="C1683" s="130" t="s">
        <v>1165</v>
      </c>
      <c r="D1683" s="130">
        <v>580</v>
      </c>
      <c r="E1683" s="130" t="s">
        <v>1072</v>
      </c>
      <c r="F1683" s="149">
        <f t="shared" si="156"/>
        <v>23.84</v>
      </c>
      <c r="G1683" s="130" t="s">
        <v>1073</v>
      </c>
      <c r="H1683" s="130">
        <f t="shared" si="157"/>
        <v>1</v>
      </c>
      <c r="I1683" s="130" t="s">
        <v>1076</v>
      </c>
      <c r="J1683" s="130">
        <f t="shared" si="158"/>
        <v>2</v>
      </c>
      <c r="K1683" s="130" t="s">
        <v>1083</v>
      </c>
      <c r="L1683" s="130">
        <f t="shared" si="159"/>
        <v>1</v>
      </c>
      <c r="M1683" s="130">
        <v>7</v>
      </c>
      <c r="N1683" s="130">
        <v>123770.45</v>
      </c>
      <c r="O1683" s="3">
        <v>205.19948333333335</v>
      </c>
      <c r="Q1683" s="143">
        <f t="shared" si="160"/>
        <v>203.40270748752118</v>
      </c>
      <c r="R1683" s="143">
        <f t="shared" si="161"/>
        <v>-8.7562396192460978E-3</v>
      </c>
    </row>
    <row r="1684" spans="1:18" x14ac:dyDescent="0.35">
      <c r="A1684" s="8">
        <v>23954.0527728093</v>
      </c>
      <c r="B1684">
        <v>580</v>
      </c>
      <c r="C1684" s="130" t="s">
        <v>1165</v>
      </c>
      <c r="D1684" s="130">
        <v>580</v>
      </c>
      <c r="E1684" s="130" t="s">
        <v>1072</v>
      </c>
      <c r="F1684" s="149">
        <f t="shared" si="156"/>
        <v>23.84</v>
      </c>
      <c r="G1684" s="130" t="s">
        <v>1073</v>
      </c>
      <c r="H1684" s="130">
        <f t="shared" si="157"/>
        <v>1</v>
      </c>
      <c r="I1684" s="130" t="s">
        <v>1076</v>
      </c>
      <c r="J1684" s="130">
        <f t="shared" si="158"/>
        <v>2</v>
      </c>
      <c r="K1684" s="130" t="s">
        <v>1083</v>
      </c>
      <c r="L1684" s="130">
        <f t="shared" si="159"/>
        <v>1</v>
      </c>
      <c r="M1684" s="130">
        <v>7</v>
      </c>
      <c r="N1684" s="130">
        <v>128320.04</v>
      </c>
      <c r="O1684" s="3">
        <v>212.54168333333334</v>
      </c>
      <c r="Q1684" s="143">
        <f t="shared" si="160"/>
        <v>211.38462016606064</v>
      </c>
      <c r="R1684" s="143">
        <f t="shared" si="161"/>
        <v>-5.4439352748423264E-3</v>
      </c>
    </row>
    <row r="1685" spans="1:18" x14ac:dyDescent="0.35">
      <c r="A1685" s="8">
        <v>31081.371963744201</v>
      </c>
      <c r="B1685">
        <v>580</v>
      </c>
      <c r="C1685" s="130" t="s">
        <v>1165</v>
      </c>
      <c r="D1685" s="130">
        <v>580</v>
      </c>
      <c r="E1685" s="130" t="s">
        <v>1072</v>
      </c>
      <c r="F1685" s="149">
        <f t="shared" si="156"/>
        <v>23.84</v>
      </c>
      <c r="G1685" s="130" t="s">
        <v>1073</v>
      </c>
      <c r="H1685" s="130">
        <f t="shared" si="157"/>
        <v>1</v>
      </c>
      <c r="I1685" s="130" t="s">
        <v>1076</v>
      </c>
      <c r="J1685" s="130">
        <f t="shared" si="158"/>
        <v>2</v>
      </c>
      <c r="K1685" s="130" t="s">
        <v>1083</v>
      </c>
      <c r="L1685" s="130">
        <f t="shared" si="159"/>
        <v>1</v>
      </c>
      <c r="M1685" s="130">
        <v>7</v>
      </c>
      <c r="N1685" s="130">
        <v>137660.16</v>
      </c>
      <c r="O1685" s="3">
        <v>228.16958333333332</v>
      </c>
      <c r="Q1685" s="143">
        <f t="shared" si="160"/>
        <v>217.20051262586355</v>
      </c>
      <c r="R1685" s="143">
        <f t="shared" si="161"/>
        <v>-4.8074202298231117E-2</v>
      </c>
    </row>
    <row r="1686" spans="1:18" x14ac:dyDescent="0.35">
      <c r="A1686" s="8">
        <v>45016.2336447989</v>
      </c>
      <c r="B1686">
        <v>580</v>
      </c>
      <c r="C1686" s="130" t="s">
        <v>1165</v>
      </c>
      <c r="D1686" s="130">
        <v>580</v>
      </c>
      <c r="E1686" s="130" t="s">
        <v>1072</v>
      </c>
      <c r="F1686" s="149">
        <f t="shared" si="156"/>
        <v>23.84</v>
      </c>
      <c r="G1686" s="130" t="s">
        <v>1073</v>
      </c>
      <c r="H1686" s="130">
        <f t="shared" si="157"/>
        <v>1</v>
      </c>
      <c r="I1686" s="130" t="s">
        <v>1076</v>
      </c>
      <c r="J1686" s="130">
        <f t="shared" si="158"/>
        <v>2</v>
      </c>
      <c r="K1686" s="130" t="s">
        <v>1083</v>
      </c>
      <c r="L1686" s="130">
        <f t="shared" si="159"/>
        <v>1</v>
      </c>
      <c r="M1686" s="130">
        <v>7</v>
      </c>
      <c r="N1686" s="130">
        <v>137552.38</v>
      </c>
      <c r="O1686" s="3">
        <v>228.03703333333334</v>
      </c>
      <c r="Q1686" s="143">
        <f t="shared" si="160"/>
        <v>228.57135975760417</v>
      </c>
      <c r="R1686" s="143">
        <f t="shared" si="161"/>
        <v>2.3431563569316083E-3</v>
      </c>
    </row>
    <row r="1687" spans="1:18" x14ac:dyDescent="0.35">
      <c r="A1687" s="8">
        <v>54061.366139626101</v>
      </c>
      <c r="B1687">
        <v>580</v>
      </c>
      <c r="C1687" s="130" t="s">
        <v>1165</v>
      </c>
      <c r="D1687" s="130">
        <v>580</v>
      </c>
      <c r="E1687" s="130" t="s">
        <v>1072</v>
      </c>
      <c r="F1687" s="149">
        <f t="shared" si="156"/>
        <v>23.84</v>
      </c>
      <c r="G1687" s="130" t="s">
        <v>1073</v>
      </c>
      <c r="H1687" s="130">
        <f t="shared" si="157"/>
        <v>1</v>
      </c>
      <c r="I1687" s="130" t="s">
        <v>1076</v>
      </c>
      <c r="J1687" s="130">
        <f t="shared" si="158"/>
        <v>2</v>
      </c>
      <c r="K1687" s="130" t="s">
        <v>1083</v>
      </c>
      <c r="L1687" s="130">
        <f t="shared" si="159"/>
        <v>1</v>
      </c>
      <c r="M1687" s="130">
        <v>7</v>
      </c>
      <c r="N1687" s="130">
        <v>142126.10999999999</v>
      </c>
      <c r="O1687" s="3">
        <v>235.38368333333332</v>
      </c>
      <c r="Q1687" s="143">
        <f t="shared" si="160"/>
        <v>235.95218787338317</v>
      </c>
      <c r="R1687" s="143">
        <f t="shared" si="161"/>
        <v>2.4152249297788586E-3</v>
      </c>
    </row>
    <row r="1688" spans="1:18" x14ac:dyDescent="0.35">
      <c r="A1688" s="8">
        <v>63550.072249703</v>
      </c>
      <c r="B1688">
        <v>580</v>
      </c>
      <c r="C1688" s="130" t="s">
        <v>1165</v>
      </c>
      <c r="D1688" s="130">
        <v>580</v>
      </c>
      <c r="E1688" s="130" t="s">
        <v>1072</v>
      </c>
      <c r="F1688" s="149">
        <f t="shared" si="156"/>
        <v>23.84</v>
      </c>
      <c r="G1688" s="130" t="s">
        <v>1073</v>
      </c>
      <c r="H1688" s="130">
        <f t="shared" si="157"/>
        <v>1</v>
      </c>
      <c r="I1688" s="130" t="s">
        <v>1076</v>
      </c>
      <c r="J1688" s="130">
        <f t="shared" si="158"/>
        <v>2</v>
      </c>
      <c r="K1688" s="130" t="s">
        <v>1083</v>
      </c>
      <c r="L1688" s="130">
        <f t="shared" si="159"/>
        <v>1</v>
      </c>
      <c r="M1688" s="130">
        <v>7</v>
      </c>
      <c r="N1688" s="130">
        <v>148027.04999999999</v>
      </c>
      <c r="O1688" s="3">
        <v>244.92773333333335</v>
      </c>
      <c r="Q1688" s="143">
        <f t="shared" si="160"/>
        <v>243.6949720592059</v>
      </c>
      <c r="R1688" s="143">
        <f t="shared" si="161"/>
        <v>-5.033163281880082E-3</v>
      </c>
    </row>
    <row r="1689" spans="1:18" x14ac:dyDescent="0.35">
      <c r="A1689" s="8">
        <v>71394.000753582499</v>
      </c>
      <c r="B1689">
        <v>580</v>
      </c>
      <c r="C1689" s="130" t="s">
        <v>1165</v>
      </c>
      <c r="D1689" s="130">
        <v>580</v>
      </c>
      <c r="E1689" s="130" t="s">
        <v>1072</v>
      </c>
      <c r="F1689" s="149">
        <f t="shared" si="156"/>
        <v>23.84</v>
      </c>
      <c r="G1689" s="130" t="s">
        <v>1073</v>
      </c>
      <c r="H1689" s="130">
        <f t="shared" si="157"/>
        <v>1</v>
      </c>
      <c r="I1689" s="130" t="s">
        <v>1076</v>
      </c>
      <c r="J1689" s="130">
        <f t="shared" si="158"/>
        <v>2</v>
      </c>
      <c r="K1689" s="130" t="s">
        <v>1083</v>
      </c>
      <c r="L1689" s="130">
        <f t="shared" si="159"/>
        <v>1</v>
      </c>
      <c r="M1689" s="130">
        <v>7</v>
      </c>
      <c r="N1689" s="130">
        <v>148960.21</v>
      </c>
      <c r="O1689" s="3">
        <v>246.75493333333333</v>
      </c>
      <c r="Q1689" s="143">
        <f t="shared" si="160"/>
        <v>250.09561771837156</v>
      </c>
      <c r="R1689" s="143">
        <f t="shared" si="161"/>
        <v>1.3538470497468813E-2</v>
      </c>
    </row>
    <row r="1690" spans="1:18" x14ac:dyDescent="0.35">
      <c r="A1690" s="8">
        <v>3495.45982983364</v>
      </c>
      <c r="B1690">
        <v>580</v>
      </c>
      <c r="C1690" s="130" t="s">
        <v>1165</v>
      </c>
      <c r="D1690" s="130">
        <v>580</v>
      </c>
      <c r="E1690" s="130" t="s">
        <v>1072</v>
      </c>
      <c r="F1690" s="149">
        <f t="shared" si="156"/>
        <v>23.84</v>
      </c>
      <c r="G1690" s="130" t="s">
        <v>1073</v>
      </c>
      <c r="H1690" s="130">
        <f t="shared" si="157"/>
        <v>1</v>
      </c>
      <c r="I1690" s="130" t="s">
        <v>1076</v>
      </c>
      <c r="J1690" s="130">
        <f t="shared" si="158"/>
        <v>2</v>
      </c>
      <c r="K1690" s="130" t="s">
        <v>1084</v>
      </c>
      <c r="L1690" s="130">
        <f t="shared" si="159"/>
        <v>0</v>
      </c>
      <c r="M1690" s="130">
        <v>7</v>
      </c>
      <c r="N1690" s="130">
        <v>118839.38</v>
      </c>
      <c r="O1690" s="3">
        <v>196.84633333333335</v>
      </c>
      <c r="Q1690" s="143">
        <f t="shared" si="160"/>
        <v>191.08040832459253</v>
      </c>
      <c r="R1690" s="143">
        <f t="shared" si="161"/>
        <v>-2.929150323047669E-2</v>
      </c>
    </row>
    <row r="1691" spans="1:18" x14ac:dyDescent="0.35">
      <c r="A1691" s="8">
        <v>14172.2970393051</v>
      </c>
      <c r="B1691">
        <v>580</v>
      </c>
      <c r="C1691" s="130" t="s">
        <v>1165</v>
      </c>
      <c r="D1691" s="130">
        <v>580</v>
      </c>
      <c r="E1691" s="130" t="s">
        <v>1072</v>
      </c>
      <c r="F1691" s="149">
        <f t="shared" si="156"/>
        <v>23.84</v>
      </c>
      <c r="G1691" s="130" t="s">
        <v>1073</v>
      </c>
      <c r="H1691" s="130">
        <f t="shared" si="157"/>
        <v>1</v>
      </c>
      <c r="I1691" s="130" t="s">
        <v>1076</v>
      </c>
      <c r="J1691" s="130">
        <f t="shared" si="158"/>
        <v>2</v>
      </c>
      <c r="K1691" s="130" t="s">
        <v>1084</v>
      </c>
      <c r="L1691" s="130">
        <f t="shared" si="159"/>
        <v>0</v>
      </c>
      <c r="M1691" s="130">
        <v>7</v>
      </c>
      <c r="N1691" s="130">
        <v>123899.28</v>
      </c>
      <c r="O1691" s="3">
        <v>205.49876666666665</v>
      </c>
      <c r="Q1691" s="143">
        <f t="shared" si="160"/>
        <v>199.79270748752123</v>
      </c>
      <c r="R1691" s="143">
        <f t="shared" si="161"/>
        <v>-2.7766877980348381E-2</v>
      </c>
    </row>
    <row r="1692" spans="1:18" x14ac:dyDescent="0.35">
      <c r="A1692" s="8">
        <v>23954.0527728093</v>
      </c>
      <c r="B1692">
        <v>580</v>
      </c>
      <c r="C1692" s="130" t="s">
        <v>1165</v>
      </c>
      <c r="D1692" s="130">
        <v>580</v>
      </c>
      <c r="E1692" s="130" t="s">
        <v>1072</v>
      </c>
      <c r="F1692" s="149">
        <f t="shared" si="156"/>
        <v>23.84</v>
      </c>
      <c r="G1692" s="130" t="s">
        <v>1073</v>
      </c>
      <c r="H1692" s="130">
        <f t="shared" si="157"/>
        <v>1</v>
      </c>
      <c r="I1692" s="130" t="s">
        <v>1076</v>
      </c>
      <c r="J1692" s="130">
        <f t="shared" si="158"/>
        <v>2</v>
      </c>
      <c r="K1692" s="130" t="s">
        <v>1084</v>
      </c>
      <c r="L1692" s="130">
        <f t="shared" si="159"/>
        <v>0</v>
      </c>
      <c r="M1692" s="130">
        <v>7</v>
      </c>
      <c r="N1692" s="130">
        <v>127186.29</v>
      </c>
      <c r="O1692" s="3">
        <v>210.79341666666667</v>
      </c>
      <c r="Q1692" s="143">
        <f t="shared" si="160"/>
        <v>207.77462016606066</v>
      </c>
      <c r="R1692" s="143">
        <f t="shared" si="161"/>
        <v>-1.4321113763148152E-2</v>
      </c>
    </row>
    <row r="1693" spans="1:18" x14ac:dyDescent="0.35">
      <c r="A1693" s="8">
        <v>31081.371963744201</v>
      </c>
      <c r="B1693">
        <v>580</v>
      </c>
      <c r="C1693" s="130" t="s">
        <v>1165</v>
      </c>
      <c r="D1693" s="130">
        <v>580</v>
      </c>
      <c r="E1693" s="130" t="s">
        <v>1072</v>
      </c>
      <c r="F1693" s="149">
        <f t="shared" si="156"/>
        <v>23.84</v>
      </c>
      <c r="G1693" s="130" t="s">
        <v>1073</v>
      </c>
      <c r="H1693" s="130">
        <f t="shared" si="157"/>
        <v>1</v>
      </c>
      <c r="I1693" s="130" t="s">
        <v>1076</v>
      </c>
      <c r="J1693" s="130">
        <f t="shared" si="158"/>
        <v>2</v>
      </c>
      <c r="K1693" s="130" t="s">
        <v>1084</v>
      </c>
      <c r="L1693" s="130">
        <f t="shared" si="159"/>
        <v>0</v>
      </c>
      <c r="M1693" s="130">
        <v>7</v>
      </c>
      <c r="N1693" s="130">
        <v>135164.59</v>
      </c>
      <c r="O1693" s="3">
        <v>224.06761666666668</v>
      </c>
      <c r="Q1693" s="143">
        <f t="shared" si="160"/>
        <v>213.59051262586354</v>
      </c>
      <c r="R1693" s="143">
        <f t="shared" si="161"/>
        <v>-4.6758671318351874E-2</v>
      </c>
    </row>
    <row r="1694" spans="1:18" x14ac:dyDescent="0.35">
      <c r="A1694" s="8">
        <v>45016.2336447989</v>
      </c>
      <c r="B1694">
        <v>580</v>
      </c>
      <c r="C1694" s="130" t="s">
        <v>1165</v>
      </c>
      <c r="D1694" s="130">
        <v>580</v>
      </c>
      <c r="E1694" s="130" t="s">
        <v>1072</v>
      </c>
      <c r="F1694" s="149">
        <f t="shared" si="156"/>
        <v>23.84</v>
      </c>
      <c r="G1694" s="130" t="s">
        <v>1073</v>
      </c>
      <c r="H1694" s="130">
        <f t="shared" si="157"/>
        <v>1</v>
      </c>
      <c r="I1694" s="130" t="s">
        <v>1076</v>
      </c>
      <c r="J1694" s="130">
        <f t="shared" si="158"/>
        <v>2</v>
      </c>
      <c r="K1694" s="130" t="s">
        <v>1084</v>
      </c>
      <c r="L1694" s="130">
        <f t="shared" si="159"/>
        <v>0</v>
      </c>
      <c r="M1694" s="130">
        <v>7</v>
      </c>
      <c r="N1694" s="130">
        <v>135308.19</v>
      </c>
      <c r="O1694" s="3">
        <v>224.35898333333336</v>
      </c>
      <c r="Q1694" s="143">
        <f t="shared" si="160"/>
        <v>224.96135975760416</v>
      </c>
      <c r="R1694" s="143">
        <f t="shared" si="161"/>
        <v>2.6848776693546572E-3</v>
      </c>
    </row>
    <row r="1695" spans="1:18" x14ac:dyDescent="0.35">
      <c r="A1695" s="8">
        <v>54061.366139626101</v>
      </c>
      <c r="B1695">
        <v>580</v>
      </c>
      <c r="C1695" s="130" t="s">
        <v>1165</v>
      </c>
      <c r="D1695" s="130">
        <v>580</v>
      </c>
      <c r="E1695" s="130" t="s">
        <v>1072</v>
      </c>
      <c r="F1695" s="149">
        <f t="shared" si="156"/>
        <v>23.84</v>
      </c>
      <c r="G1695" s="130" t="s">
        <v>1073</v>
      </c>
      <c r="H1695" s="130">
        <f t="shared" si="157"/>
        <v>1</v>
      </c>
      <c r="I1695" s="130" t="s">
        <v>1076</v>
      </c>
      <c r="J1695" s="130">
        <f t="shared" si="158"/>
        <v>2</v>
      </c>
      <c r="K1695" s="130" t="s">
        <v>1084</v>
      </c>
      <c r="L1695" s="130">
        <f t="shared" si="159"/>
        <v>0</v>
      </c>
      <c r="M1695" s="130">
        <v>7</v>
      </c>
      <c r="N1695" s="130">
        <v>138757.12</v>
      </c>
      <c r="O1695" s="3">
        <v>229.82731666666669</v>
      </c>
      <c r="Q1695" s="143">
        <f t="shared" si="160"/>
        <v>232.34218787338312</v>
      </c>
      <c r="R1695" s="143">
        <f t="shared" si="161"/>
        <v>1.0942438188772385E-2</v>
      </c>
    </row>
    <row r="1696" spans="1:18" x14ac:dyDescent="0.35">
      <c r="A1696" s="8">
        <v>63550.072249703</v>
      </c>
      <c r="B1696">
        <v>580</v>
      </c>
      <c r="C1696" s="130" t="s">
        <v>1165</v>
      </c>
      <c r="D1696" s="130">
        <v>580</v>
      </c>
      <c r="E1696" s="130" t="s">
        <v>1072</v>
      </c>
      <c r="F1696" s="149">
        <f t="shared" si="156"/>
        <v>23.84</v>
      </c>
      <c r="G1696" s="130" t="s">
        <v>1073</v>
      </c>
      <c r="H1696" s="130">
        <f t="shared" si="157"/>
        <v>1</v>
      </c>
      <c r="I1696" s="130" t="s">
        <v>1076</v>
      </c>
      <c r="J1696" s="130">
        <f t="shared" si="158"/>
        <v>2</v>
      </c>
      <c r="K1696" s="130" t="s">
        <v>1084</v>
      </c>
      <c r="L1696" s="130">
        <f t="shared" si="159"/>
        <v>0</v>
      </c>
      <c r="M1696" s="130">
        <v>7</v>
      </c>
      <c r="N1696" s="130">
        <v>143795.97</v>
      </c>
      <c r="O1696" s="3">
        <v>237.92865</v>
      </c>
      <c r="Q1696" s="143">
        <f t="shared" si="160"/>
        <v>240.08497205920591</v>
      </c>
      <c r="R1696" s="143">
        <f t="shared" si="161"/>
        <v>9.0628936834882268E-3</v>
      </c>
    </row>
    <row r="1697" spans="1:18" x14ac:dyDescent="0.35">
      <c r="A1697" s="8">
        <v>71394.000753582499</v>
      </c>
      <c r="B1697">
        <v>580</v>
      </c>
      <c r="C1697" s="130" t="s">
        <v>1165</v>
      </c>
      <c r="D1697" s="130">
        <v>580</v>
      </c>
      <c r="E1697" s="130" t="s">
        <v>1072</v>
      </c>
      <c r="F1697" s="149">
        <f t="shared" si="156"/>
        <v>23.84</v>
      </c>
      <c r="G1697" s="130" t="s">
        <v>1073</v>
      </c>
      <c r="H1697" s="130">
        <f t="shared" si="157"/>
        <v>1</v>
      </c>
      <c r="I1697" s="130" t="s">
        <v>1076</v>
      </c>
      <c r="J1697" s="130">
        <f t="shared" si="158"/>
        <v>2</v>
      </c>
      <c r="K1697" s="130" t="s">
        <v>1084</v>
      </c>
      <c r="L1697" s="130">
        <f t="shared" si="159"/>
        <v>0</v>
      </c>
      <c r="M1697" s="130">
        <v>7</v>
      </c>
      <c r="N1697" s="130">
        <v>143986.21</v>
      </c>
      <c r="O1697" s="3">
        <v>238.53048333333334</v>
      </c>
      <c r="Q1697" s="143">
        <f t="shared" si="160"/>
        <v>246.48561771837157</v>
      </c>
      <c r="R1697" s="143">
        <f t="shared" si="161"/>
        <v>3.3350598522543518E-2</v>
      </c>
    </row>
    <row r="1698" spans="1:18" x14ac:dyDescent="0.35">
      <c r="A1698" s="8">
        <v>3495.45982983364</v>
      </c>
      <c r="B1698">
        <v>580</v>
      </c>
      <c r="C1698" s="130" t="s">
        <v>1165</v>
      </c>
      <c r="D1698" s="130">
        <v>580</v>
      </c>
      <c r="E1698" s="130" t="s">
        <v>1072</v>
      </c>
      <c r="F1698" s="149">
        <f t="shared" si="156"/>
        <v>23.84</v>
      </c>
      <c r="G1698" s="130" t="s">
        <v>1073</v>
      </c>
      <c r="H1698" s="130">
        <f t="shared" si="157"/>
        <v>1</v>
      </c>
      <c r="I1698" s="130" t="s">
        <v>1076</v>
      </c>
      <c r="J1698" s="130">
        <f t="shared" si="158"/>
        <v>2</v>
      </c>
      <c r="K1698" s="130" t="s">
        <v>1083</v>
      </c>
      <c r="L1698" s="130">
        <f t="shared" si="159"/>
        <v>1</v>
      </c>
      <c r="M1698" s="130">
        <v>7</v>
      </c>
      <c r="N1698" s="130">
        <v>118609.68</v>
      </c>
      <c r="O1698" s="3">
        <v>196.49045000000001</v>
      </c>
      <c r="Q1698" s="143">
        <f t="shared" si="160"/>
        <v>194.69040832459251</v>
      </c>
      <c r="R1698" s="143">
        <f t="shared" si="161"/>
        <v>-9.1609626595465787E-3</v>
      </c>
    </row>
    <row r="1699" spans="1:18" x14ac:dyDescent="0.35">
      <c r="A1699" s="8">
        <v>14172.2970393051</v>
      </c>
      <c r="B1699">
        <v>580</v>
      </c>
      <c r="C1699" s="130" t="s">
        <v>1165</v>
      </c>
      <c r="D1699" s="130">
        <v>580</v>
      </c>
      <c r="E1699" s="130" t="s">
        <v>1072</v>
      </c>
      <c r="F1699" s="149">
        <f t="shared" si="156"/>
        <v>23.84</v>
      </c>
      <c r="G1699" s="130" t="s">
        <v>1073</v>
      </c>
      <c r="H1699" s="130">
        <f t="shared" si="157"/>
        <v>1</v>
      </c>
      <c r="I1699" s="130" t="s">
        <v>1076</v>
      </c>
      <c r="J1699" s="130">
        <f t="shared" si="158"/>
        <v>2</v>
      </c>
      <c r="K1699" s="130" t="s">
        <v>1083</v>
      </c>
      <c r="L1699" s="130">
        <f t="shared" si="159"/>
        <v>1</v>
      </c>
      <c r="M1699" s="130">
        <v>7</v>
      </c>
      <c r="N1699" s="130">
        <v>124288.83</v>
      </c>
      <c r="O1699" s="3">
        <v>206.03721666666667</v>
      </c>
      <c r="Q1699" s="143">
        <f t="shared" si="160"/>
        <v>203.40270748752118</v>
      </c>
      <c r="R1699" s="143">
        <f t="shared" si="161"/>
        <v>-1.2786569444915741E-2</v>
      </c>
    </row>
    <row r="1700" spans="1:18" x14ac:dyDescent="0.35">
      <c r="A1700" s="8">
        <v>23954.0527728093</v>
      </c>
      <c r="B1700">
        <v>580</v>
      </c>
      <c r="C1700" s="130" t="s">
        <v>1165</v>
      </c>
      <c r="D1700" s="130">
        <v>580</v>
      </c>
      <c r="E1700" s="130" t="s">
        <v>1072</v>
      </c>
      <c r="F1700" s="149">
        <f t="shared" si="156"/>
        <v>23.84</v>
      </c>
      <c r="G1700" s="130" t="s">
        <v>1073</v>
      </c>
      <c r="H1700" s="130">
        <f t="shared" si="157"/>
        <v>1</v>
      </c>
      <c r="I1700" s="130" t="s">
        <v>1076</v>
      </c>
      <c r="J1700" s="130">
        <f t="shared" si="158"/>
        <v>2</v>
      </c>
      <c r="K1700" s="130" t="s">
        <v>1083</v>
      </c>
      <c r="L1700" s="130">
        <f t="shared" si="159"/>
        <v>1</v>
      </c>
      <c r="M1700" s="130">
        <v>7</v>
      </c>
      <c r="N1700" s="130">
        <v>128798.67</v>
      </c>
      <c r="O1700" s="3">
        <v>213.37496666666667</v>
      </c>
      <c r="Q1700" s="143">
        <f t="shared" si="160"/>
        <v>211.38462016606064</v>
      </c>
      <c r="R1700" s="143">
        <f t="shared" si="161"/>
        <v>-9.3279288179823894E-3</v>
      </c>
    </row>
    <row r="1701" spans="1:18" x14ac:dyDescent="0.35">
      <c r="A1701" s="8">
        <v>31081.371963744201</v>
      </c>
      <c r="B1701">
        <v>580</v>
      </c>
      <c r="C1701" s="130" t="s">
        <v>1165</v>
      </c>
      <c r="D1701" s="130">
        <v>580</v>
      </c>
      <c r="E1701" s="130" t="s">
        <v>1072</v>
      </c>
      <c r="F1701" s="149">
        <f t="shared" si="156"/>
        <v>23.84</v>
      </c>
      <c r="G1701" s="130" t="s">
        <v>1073</v>
      </c>
      <c r="H1701" s="130">
        <f t="shared" si="157"/>
        <v>1</v>
      </c>
      <c r="I1701" s="130" t="s">
        <v>1076</v>
      </c>
      <c r="J1701" s="130">
        <f t="shared" si="158"/>
        <v>2</v>
      </c>
      <c r="K1701" s="130" t="s">
        <v>1083</v>
      </c>
      <c r="L1701" s="130">
        <f t="shared" si="159"/>
        <v>1</v>
      </c>
      <c r="M1701" s="130">
        <v>7</v>
      </c>
      <c r="N1701" s="130">
        <v>138831.09</v>
      </c>
      <c r="O1701" s="3">
        <v>230.01811666666666</v>
      </c>
      <c r="Q1701" s="143">
        <f t="shared" si="160"/>
        <v>217.20051262586355</v>
      </c>
      <c r="R1701" s="143">
        <f t="shared" si="161"/>
        <v>-5.5724323920875674E-2</v>
      </c>
    </row>
    <row r="1702" spans="1:18" x14ac:dyDescent="0.35">
      <c r="A1702" s="8">
        <v>45016.2336447989</v>
      </c>
      <c r="B1702">
        <v>580</v>
      </c>
      <c r="C1702" s="130" t="s">
        <v>1165</v>
      </c>
      <c r="D1702" s="130">
        <v>580</v>
      </c>
      <c r="E1702" s="130" t="s">
        <v>1072</v>
      </c>
      <c r="F1702" s="149">
        <f t="shared" si="156"/>
        <v>23.84</v>
      </c>
      <c r="G1702" s="130" t="s">
        <v>1073</v>
      </c>
      <c r="H1702" s="130">
        <f t="shared" si="157"/>
        <v>1</v>
      </c>
      <c r="I1702" s="130" t="s">
        <v>1076</v>
      </c>
      <c r="J1702" s="130">
        <f t="shared" si="158"/>
        <v>2</v>
      </c>
      <c r="K1702" s="130" t="s">
        <v>1083</v>
      </c>
      <c r="L1702" s="130">
        <f t="shared" si="159"/>
        <v>1</v>
      </c>
      <c r="M1702" s="130">
        <v>7</v>
      </c>
      <c r="N1702" s="130">
        <v>138596.19</v>
      </c>
      <c r="O1702" s="3">
        <v>229.78566666666666</v>
      </c>
      <c r="Q1702" s="143">
        <f t="shared" si="160"/>
        <v>228.57135975760417</v>
      </c>
      <c r="R1702" s="143">
        <f t="shared" si="161"/>
        <v>-5.2845198165645257E-3</v>
      </c>
    </row>
    <row r="1703" spans="1:18" x14ac:dyDescent="0.35">
      <c r="A1703" s="8">
        <v>54061.366139626101</v>
      </c>
      <c r="B1703">
        <v>580</v>
      </c>
      <c r="C1703" s="130" t="s">
        <v>1165</v>
      </c>
      <c r="D1703" s="130">
        <v>580</v>
      </c>
      <c r="E1703" s="130" t="s">
        <v>1072</v>
      </c>
      <c r="F1703" s="149">
        <f t="shared" si="156"/>
        <v>23.84</v>
      </c>
      <c r="G1703" s="130" t="s">
        <v>1073</v>
      </c>
      <c r="H1703" s="130">
        <f t="shared" si="157"/>
        <v>1</v>
      </c>
      <c r="I1703" s="130" t="s">
        <v>1076</v>
      </c>
      <c r="J1703" s="130">
        <f t="shared" si="158"/>
        <v>2</v>
      </c>
      <c r="K1703" s="130" t="s">
        <v>1083</v>
      </c>
      <c r="L1703" s="130">
        <f t="shared" si="159"/>
        <v>1</v>
      </c>
      <c r="M1703" s="130">
        <v>7</v>
      </c>
      <c r="N1703" s="130">
        <v>143315.85999999999</v>
      </c>
      <c r="O1703" s="3">
        <v>237.29243333333332</v>
      </c>
      <c r="Q1703" s="143">
        <f t="shared" si="160"/>
        <v>235.95218787338317</v>
      </c>
      <c r="R1703" s="143">
        <f t="shared" si="161"/>
        <v>-5.6480749981078215E-3</v>
      </c>
    </row>
    <row r="1704" spans="1:18" x14ac:dyDescent="0.35">
      <c r="A1704" s="8">
        <v>63550.072249703</v>
      </c>
      <c r="B1704">
        <v>580</v>
      </c>
      <c r="C1704" s="130" t="s">
        <v>1165</v>
      </c>
      <c r="D1704" s="130">
        <v>580</v>
      </c>
      <c r="E1704" s="130" t="s">
        <v>1072</v>
      </c>
      <c r="F1704" s="149">
        <f t="shared" si="156"/>
        <v>23.84</v>
      </c>
      <c r="G1704" s="130" t="s">
        <v>1073</v>
      </c>
      <c r="H1704" s="130">
        <f t="shared" si="157"/>
        <v>1</v>
      </c>
      <c r="I1704" s="130" t="s">
        <v>1076</v>
      </c>
      <c r="J1704" s="130">
        <f t="shared" si="158"/>
        <v>2</v>
      </c>
      <c r="K1704" s="130" t="s">
        <v>1083</v>
      </c>
      <c r="L1704" s="130">
        <f t="shared" si="159"/>
        <v>1</v>
      </c>
      <c r="M1704" s="130">
        <v>7</v>
      </c>
      <c r="N1704" s="130">
        <v>149336</v>
      </c>
      <c r="O1704" s="3">
        <v>246.67416666666668</v>
      </c>
      <c r="Q1704" s="143">
        <f t="shared" si="160"/>
        <v>243.6949720592059</v>
      </c>
      <c r="R1704" s="143">
        <f t="shared" si="161"/>
        <v>-1.2077448756466658E-2</v>
      </c>
    </row>
    <row r="1705" spans="1:18" x14ac:dyDescent="0.35">
      <c r="A1705" s="8">
        <v>71394.000753582499</v>
      </c>
      <c r="B1705">
        <v>580</v>
      </c>
      <c r="C1705" s="130" t="s">
        <v>1165</v>
      </c>
      <c r="D1705" s="130">
        <v>580</v>
      </c>
      <c r="E1705" s="130" t="s">
        <v>1072</v>
      </c>
      <c r="F1705" s="149">
        <f t="shared" si="156"/>
        <v>23.84</v>
      </c>
      <c r="G1705" s="130" t="s">
        <v>1073</v>
      </c>
      <c r="H1705" s="130">
        <f t="shared" si="157"/>
        <v>1</v>
      </c>
      <c r="I1705" s="130" t="s">
        <v>1076</v>
      </c>
      <c r="J1705" s="130">
        <f t="shared" si="158"/>
        <v>2</v>
      </c>
      <c r="K1705" s="130" t="s">
        <v>1083</v>
      </c>
      <c r="L1705" s="130">
        <f t="shared" si="159"/>
        <v>1</v>
      </c>
      <c r="M1705" s="130">
        <v>7</v>
      </c>
      <c r="N1705" s="130">
        <v>150436.51</v>
      </c>
      <c r="O1705" s="3">
        <v>248.88674999999998</v>
      </c>
      <c r="Q1705" s="143">
        <f t="shared" si="160"/>
        <v>250.09561771837156</v>
      </c>
      <c r="R1705" s="143">
        <f t="shared" si="161"/>
        <v>4.8570995377277271E-3</v>
      </c>
    </row>
    <row r="1706" spans="1:18" x14ac:dyDescent="0.35">
      <c r="A1706" s="8">
        <v>3495.45982983364</v>
      </c>
      <c r="B1706">
        <v>580</v>
      </c>
      <c r="C1706" s="130" t="s">
        <v>1165</v>
      </c>
      <c r="D1706" s="130">
        <v>580</v>
      </c>
      <c r="E1706" s="130" t="s">
        <v>1072</v>
      </c>
      <c r="F1706" s="149">
        <f t="shared" si="156"/>
        <v>23.84</v>
      </c>
      <c r="G1706" s="130" t="s">
        <v>1073</v>
      </c>
      <c r="H1706" s="130">
        <f t="shared" si="157"/>
        <v>1</v>
      </c>
      <c r="I1706" s="130" t="s">
        <v>1076</v>
      </c>
      <c r="J1706" s="130">
        <f t="shared" si="158"/>
        <v>2</v>
      </c>
      <c r="K1706" s="130" t="s">
        <v>1084</v>
      </c>
      <c r="L1706" s="130">
        <f t="shared" si="159"/>
        <v>0</v>
      </c>
      <c r="M1706" s="130">
        <v>7</v>
      </c>
      <c r="N1706" s="130">
        <v>119300.41</v>
      </c>
      <c r="O1706" s="3">
        <v>197.61706666666669</v>
      </c>
      <c r="Q1706" s="143">
        <f t="shared" si="160"/>
        <v>191.08040832459253</v>
      </c>
      <c r="R1706" s="143">
        <f t="shared" si="161"/>
        <v>-3.3077397880315496E-2</v>
      </c>
    </row>
    <row r="1707" spans="1:18" x14ac:dyDescent="0.35">
      <c r="A1707" s="8">
        <v>14172.2970393051</v>
      </c>
      <c r="B1707">
        <v>580</v>
      </c>
      <c r="C1707" s="130" t="s">
        <v>1165</v>
      </c>
      <c r="D1707" s="130">
        <v>580</v>
      </c>
      <c r="E1707" s="130" t="s">
        <v>1072</v>
      </c>
      <c r="F1707" s="149">
        <f t="shared" si="156"/>
        <v>23.84</v>
      </c>
      <c r="G1707" s="130" t="s">
        <v>1073</v>
      </c>
      <c r="H1707" s="130">
        <f t="shared" si="157"/>
        <v>1</v>
      </c>
      <c r="I1707" s="130" t="s">
        <v>1076</v>
      </c>
      <c r="J1707" s="130">
        <f t="shared" si="158"/>
        <v>2</v>
      </c>
      <c r="K1707" s="130" t="s">
        <v>1084</v>
      </c>
      <c r="L1707" s="130">
        <f t="shared" si="159"/>
        <v>0</v>
      </c>
      <c r="M1707" s="130">
        <v>7</v>
      </c>
      <c r="N1707" s="130">
        <v>124517.12</v>
      </c>
      <c r="O1707" s="3">
        <v>206.5778</v>
      </c>
      <c r="Q1707" s="143">
        <f t="shared" si="160"/>
        <v>199.79270748752123</v>
      </c>
      <c r="R1707" s="143">
        <f t="shared" si="161"/>
        <v>-3.2845216245302122E-2</v>
      </c>
    </row>
    <row r="1708" spans="1:18" x14ac:dyDescent="0.35">
      <c r="A1708" s="8">
        <v>23954.0527728093</v>
      </c>
      <c r="B1708">
        <v>580</v>
      </c>
      <c r="C1708" s="130" t="s">
        <v>1165</v>
      </c>
      <c r="D1708" s="130">
        <v>580</v>
      </c>
      <c r="E1708" s="130" t="s">
        <v>1072</v>
      </c>
      <c r="F1708" s="149">
        <f t="shared" si="156"/>
        <v>23.84</v>
      </c>
      <c r="G1708" s="130" t="s">
        <v>1073</v>
      </c>
      <c r="H1708" s="130">
        <f t="shared" si="157"/>
        <v>1</v>
      </c>
      <c r="I1708" s="130" t="s">
        <v>1076</v>
      </c>
      <c r="J1708" s="130">
        <f t="shared" si="158"/>
        <v>2</v>
      </c>
      <c r="K1708" s="130" t="s">
        <v>1084</v>
      </c>
      <c r="L1708" s="130">
        <f t="shared" si="159"/>
        <v>0</v>
      </c>
      <c r="M1708" s="130">
        <v>7</v>
      </c>
      <c r="N1708" s="130">
        <v>127781.41</v>
      </c>
      <c r="O1708" s="3">
        <v>211.83471666666668</v>
      </c>
      <c r="Q1708" s="143">
        <f t="shared" si="160"/>
        <v>207.77462016606066</v>
      </c>
      <c r="R1708" s="143">
        <f t="shared" si="161"/>
        <v>-1.9166341402834353E-2</v>
      </c>
    </row>
    <row r="1709" spans="1:18" x14ac:dyDescent="0.35">
      <c r="A1709" s="8">
        <v>31081.371963744201</v>
      </c>
      <c r="B1709">
        <v>580</v>
      </c>
      <c r="C1709" s="130" t="s">
        <v>1165</v>
      </c>
      <c r="D1709" s="130">
        <v>580</v>
      </c>
      <c r="E1709" s="130" t="s">
        <v>1072</v>
      </c>
      <c r="F1709" s="149">
        <f t="shared" si="156"/>
        <v>23.84</v>
      </c>
      <c r="G1709" s="130" t="s">
        <v>1073</v>
      </c>
      <c r="H1709" s="130">
        <f t="shared" si="157"/>
        <v>1</v>
      </c>
      <c r="I1709" s="130" t="s">
        <v>1076</v>
      </c>
      <c r="J1709" s="130">
        <f t="shared" si="158"/>
        <v>2</v>
      </c>
      <c r="K1709" s="130" t="s">
        <v>1084</v>
      </c>
      <c r="L1709" s="130">
        <f t="shared" si="159"/>
        <v>0</v>
      </c>
      <c r="M1709" s="130">
        <v>7</v>
      </c>
      <c r="N1709" s="130">
        <v>136292.96</v>
      </c>
      <c r="O1709" s="3">
        <v>226.00463333333335</v>
      </c>
      <c r="Q1709" s="143">
        <f t="shared" si="160"/>
        <v>213.59051262586354</v>
      </c>
      <c r="R1709" s="143">
        <f t="shared" si="161"/>
        <v>-5.4928611526119719E-2</v>
      </c>
    </row>
    <row r="1710" spans="1:18" x14ac:dyDescent="0.35">
      <c r="A1710" s="8">
        <v>45016.2336447989</v>
      </c>
      <c r="B1710">
        <v>580</v>
      </c>
      <c r="C1710" s="130" t="s">
        <v>1165</v>
      </c>
      <c r="D1710" s="130">
        <v>580</v>
      </c>
      <c r="E1710" s="130" t="s">
        <v>1072</v>
      </c>
      <c r="F1710" s="149">
        <f t="shared" si="156"/>
        <v>23.84</v>
      </c>
      <c r="G1710" s="130" t="s">
        <v>1073</v>
      </c>
      <c r="H1710" s="130">
        <f t="shared" si="157"/>
        <v>1</v>
      </c>
      <c r="I1710" s="130" t="s">
        <v>1076</v>
      </c>
      <c r="J1710" s="130">
        <f t="shared" si="158"/>
        <v>2</v>
      </c>
      <c r="K1710" s="130" t="s">
        <v>1084</v>
      </c>
      <c r="L1710" s="130">
        <f t="shared" si="159"/>
        <v>0</v>
      </c>
      <c r="M1710" s="130">
        <v>7</v>
      </c>
      <c r="N1710" s="130">
        <v>136392.4</v>
      </c>
      <c r="O1710" s="3">
        <v>226.24993333333333</v>
      </c>
      <c r="Q1710" s="143">
        <f t="shared" si="160"/>
        <v>224.96135975760416</v>
      </c>
      <c r="R1710" s="143">
        <f t="shared" si="161"/>
        <v>-5.6953544990916427E-3</v>
      </c>
    </row>
    <row r="1711" spans="1:18" x14ac:dyDescent="0.35">
      <c r="A1711" s="8">
        <v>54061.366139626101</v>
      </c>
      <c r="B1711">
        <v>580</v>
      </c>
      <c r="C1711" s="130" t="s">
        <v>1165</v>
      </c>
      <c r="D1711" s="130">
        <v>580</v>
      </c>
      <c r="E1711" s="130" t="s">
        <v>1072</v>
      </c>
      <c r="F1711" s="149">
        <f t="shared" si="156"/>
        <v>23.84</v>
      </c>
      <c r="G1711" s="130" t="s">
        <v>1073</v>
      </c>
      <c r="H1711" s="130">
        <f t="shared" si="157"/>
        <v>1</v>
      </c>
      <c r="I1711" s="130" t="s">
        <v>1076</v>
      </c>
      <c r="J1711" s="130">
        <f t="shared" si="158"/>
        <v>2</v>
      </c>
      <c r="K1711" s="130" t="s">
        <v>1084</v>
      </c>
      <c r="L1711" s="130">
        <f t="shared" si="159"/>
        <v>0</v>
      </c>
      <c r="M1711" s="130">
        <v>7</v>
      </c>
      <c r="N1711" s="130">
        <v>139934.74</v>
      </c>
      <c r="O1711" s="3">
        <v>231.81434999999999</v>
      </c>
      <c r="Q1711" s="143">
        <f t="shared" si="160"/>
        <v>232.34218787338312</v>
      </c>
      <c r="R1711" s="143">
        <f t="shared" si="161"/>
        <v>2.2769853263318041E-3</v>
      </c>
    </row>
    <row r="1712" spans="1:18" x14ac:dyDescent="0.35">
      <c r="A1712" s="8">
        <v>63550.072249703</v>
      </c>
      <c r="B1712">
        <v>580</v>
      </c>
      <c r="C1712" s="130" t="s">
        <v>1165</v>
      </c>
      <c r="D1712" s="130">
        <v>580</v>
      </c>
      <c r="E1712" s="130" t="s">
        <v>1072</v>
      </c>
      <c r="F1712" s="149">
        <f t="shared" si="156"/>
        <v>23.84</v>
      </c>
      <c r="G1712" s="130" t="s">
        <v>1073</v>
      </c>
      <c r="H1712" s="130">
        <f t="shared" si="157"/>
        <v>1</v>
      </c>
      <c r="I1712" s="130" t="s">
        <v>1076</v>
      </c>
      <c r="J1712" s="130">
        <f t="shared" si="158"/>
        <v>2</v>
      </c>
      <c r="K1712" s="130" t="s">
        <v>1084</v>
      </c>
      <c r="L1712" s="130">
        <f t="shared" si="159"/>
        <v>0</v>
      </c>
      <c r="M1712" s="130">
        <v>7</v>
      </c>
      <c r="N1712" s="130">
        <v>145103.85999999999</v>
      </c>
      <c r="O1712" s="3">
        <v>239.77276666666668</v>
      </c>
      <c r="Q1712" s="143">
        <f t="shared" si="160"/>
        <v>240.08497205920591</v>
      </c>
      <c r="R1712" s="143">
        <f t="shared" si="161"/>
        <v>1.302088626992548E-3</v>
      </c>
    </row>
    <row r="1713" spans="1:18" x14ac:dyDescent="0.35">
      <c r="A1713" s="8">
        <v>71394.000753582499</v>
      </c>
      <c r="B1713">
        <v>580</v>
      </c>
      <c r="C1713" s="130" t="s">
        <v>1165</v>
      </c>
      <c r="D1713" s="130">
        <v>580</v>
      </c>
      <c r="E1713" s="130" t="s">
        <v>1072</v>
      </c>
      <c r="F1713" s="149">
        <f t="shared" si="156"/>
        <v>23.84</v>
      </c>
      <c r="G1713" s="130" t="s">
        <v>1073</v>
      </c>
      <c r="H1713" s="130">
        <f t="shared" si="157"/>
        <v>1</v>
      </c>
      <c r="I1713" s="130" t="s">
        <v>1076</v>
      </c>
      <c r="J1713" s="130">
        <f t="shared" si="158"/>
        <v>2</v>
      </c>
      <c r="K1713" s="130" t="s">
        <v>1084</v>
      </c>
      <c r="L1713" s="130">
        <f t="shared" si="159"/>
        <v>0</v>
      </c>
      <c r="M1713" s="130">
        <v>7</v>
      </c>
      <c r="N1713" s="130">
        <v>145388.04999999999</v>
      </c>
      <c r="O1713" s="3">
        <v>240.70031666666668</v>
      </c>
      <c r="Q1713" s="143">
        <f t="shared" si="160"/>
        <v>246.48561771837157</v>
      </c>
      <c r="R1713" s="143">
        <f t="shared" si="161"/>
        <v>2.4035286416829393E-2</v>
      </c>
    </row>
    <row r="1714" spans="1:18" x14ac:dyDescent="0.35">
      <c r="A1714" s="8">
        <v>3495.45982983364</v>
      </c>
      <c r="B1714">
        <v>580</v>
      </c>
      <c r="C1714" s="130" t="s">
        <v>1165</v>
      </c>
      <c r="D1714" s="130">
        <v>580</v>
      </c>
      <c r="E1714" s="130" t="s">
        <v>1072</v>
      </c>
      <c r="F1714" s="149">
        <f t="shared" si="156"/>
        <v>23.84</v>
      </c>
      <c r="G1714" s="130" t="s">
        <v>1073</v>
      </c>
      <c r="H1714" s="130">
        <f t="shared" si="157"/>
        <v>1</v>
      </c>
      <c r="I1714" s="130" t="s">
        <v>1076</v>
      </c>
      <c r="J1714" s="130">
        <f t="shared" si="158"/>
        <v>2</v>
      </c>
      <c r="K1714" s="130" t="s">
        <v>1083</v>
      </c>
      <c r="L1714" s="130">
        <f t="shared" si="159"/>
        <v>1</v>
      </c>
      <c r="M1714" s="130">
        <v>7</v>
      </c>
      <c r="N1714" s="130">
        <v>118541.51</v>
      </c>
      <c r="O1714" s="3">
        <v>196.33133333333333</v>
      </c>
      <c r="Q1714" s="143">
        <f t="shared" si="160"/>
        <v>194.69040832459251</v>
      </c>
      <c r="R1714" s="143">
        <f t="shared" si="161"/>
        <v>-8.357937476820565E-3</v>
      </c>
    </row>
    <row r="1715" spans="1:18" x14ac:dyDescent="0.35">
      <c r="A1715" s="8">
        <v>14172.2970393051</v>
      </c>
      <c r="B1715">
        <v>580</v>
      </c>
      <c r="C1715" s="130" t="s">
        <v>1165</v>
      </c>
      <c r="D1715" s="130">
        <v>580</v>
      </c>
      <c r="E1715" s="130" t="s">
        <v>1072</v>
      </c>
      <c r="F1715" s="149">
        <f t="shared" si="156"/>
        <v>23.84</v>
      </c>
      <c r="G1715" s="130" t="s">
        <v>1073</v>
      </c>
      <c r="H1715" s="130">
        <f t="shared" si="157"/>
        <v>1</v>
      </c>
      <c r="I1715" s="130" t="s">
        <v>1076</v>
      </c>
      <c r="J1715" s="130">
        <f t="shared" si="158"/>
        <v>2</v>
      </c>
      <c r="K1715" s="130" t="s">
        <v>1083</v>
      </c>
      <c r="L1715" s="130">
        <f t="shared" si="159"/>
        <v>1</v>
      </c>
      <c r="M1715" s="130">
        <v>7</v>
      </c>
      <c r="N1715" s="130">
        <v>124314.17</v>
      </c>
      <c r="O1715" s="3">
        <v>205.93010000000001</v>
      </c>
      <c r="Q1715" s="143">
        <f t="shared" si="160"/>
        <v>203.40270748752118</v>
      </c>
      <c r="R1715" s="143">
        <f t="shared" si="161"/>
        <v>-1.2273060191195118E-2</v>
      </c>
    </row>
    <row r="1716" spans="1:18" x14ac:dyDescent="0.35">
      <c r="A1716" s="8">
        <v>23954.0527728093</v>
      </c>
      <c r="B1716">
        <v>580</v>
      </c>
      <c r="C1716" s="130" t="s">
        <v>1165</v>
      </c>
      <c r="D1716" s="130">
        <v>580</v>
      </c>
      <c r="E1716" s="130" t="s">
        <v>1072</v>
      </c>
      <c r="F1716" s="149">
        <f t="shared" si="156"/>
        <v>23.84</v>
      </c>
      <c r="G1716" s="130" t="s">
        <v>1073</v>
      </c>
      <c r="H1716" s="130">
        <f t="shared" si="157"/>
        <v>1</v>
      </c>
      <c r="I1716" s="130" t="s">
        <v>1076</v>
      </c>
      <c r="J1716" s="130">
        <f t="shared" si="158"/>
        <v>2</v>
      </c>
      <c r="K1716" s="130" t="s">
        <v>1083</v>
      </c>
      <c r="L1716" s="130">
        <f t="shared" si="159"/>
        <v>1</v>
      </c>
      <c r="M1716" s="130">
        <v>7</v>
      </c>
      <c r="N1716" s="130">
        <v>128929.1</v>
      </c>
      <c r="O1716" s="3">
        <v>213.41193333333334</v>
      </c>
      <c r="Q1716" s="143">
        <f t="shared" si="160"/>
        <v>211.38462016606064</v>
      </c>
      <c r="R1716" s="143">
        <f t="shared" si="161"/>
        <v>-9.4995304883264131E-3</v>
      </c>
    </row>
    <row r="1717" spans="1:18" x14ac:dyDescent="0.35">
      <c r="A1717" s="8">
        <v>31081.371963744201</v>
      </c>
      <c r="B1717">
        <v>580</v>
      </c>
      <c r="C1717" s="130" t="s">
        <v>1165</v>
      </c>
      <c r="D1717" s="130">
        <v>580</v>
      </c>
      <c r="E1717" s="130" t="s">
        <v>1072</v>
      </c>
      <c r="F1717" s="149">
        <f t="shared" si="156"/>
        <v>23.84</v>
      </c>
      <c r="G1717" s="130" t="s">
        <v>1073</v>
      </c>
      <c r="H1717" s="130">
        <f t="shared" si="157"/>
        <v>1</v>
      </c>
      <c r="I1717" s="130" t="s">
        <v>1076</v>
      </c>
      <c r="J1717" s="130">
        <f t="shared" si="158"/>
        <v>2</v>
      </c>
      <c r="K1717" s="130" t="s">
        <v>1083</v>
      </c>
      <c r="L1717" s="130">
        <f t="shared" si="159"/>
        <v>1</v>
      </c>
      <c r="M1717" s="130">
        <v>7</v>
      </c>
      <c r="N1717" s="130">
        <v>139018.07</v>
      </c>
      <c r="O1717" s="3">
        <v>229.93141666666668</v>
      </c>
      <c r="Q1717" s="143">
        <f t="shared" si="160"/>
        <v>217.20051262586355</v>
      </c>
      <c r="R1717" s="143">
        <f t="shared" si="161"/>
        <v>-5.5368266874375016E-2</v>
      </c>
    </row>
    <row r="1718" spans="1:18" x14ac:dyDescent="0.35">
      <c r="A1718" s="8">
        <v>45016.2336447989</v>
      </c>
      <c r="B1718">
        <v>580</v>
      </c>
      <c r="C1718" s="130" t="s">
        <v>1165</v>
      </c>
      <c r="D1718" s="130">
        <v>580</v>
      </c>
      <c r="E1718" s="130" t="s">
        <v>1072</v>
      </c>
      <c r="F1718" s="149">
        <f t="shared" si="156"/>
        <v>23.84</v>
      </c>
      <c r="G1718" s="130" t="s">
        <v>1073</v>
      </c>
      <c r="H1718" s="130">
        <f t="shared" si="157"/>
        <v>1</v>
      </c>
      <c r="I1718" s="130" t="s">
        <v>1076</v>
      </c>
      <c r="J1718" s="130">
        <f t="shared" si="158"/>
        <v>2</v>
      </c>
      <c r="K1718" s="130" t="s">
        <v>1083</v>
      </c>
      <c r="L1718" s="130">
        <f t="shared" si="159"/>
        <v>1</v>
      </c>
      <c r="M1718" s="130">
        <v>7</v>
      </c>
      <c r="N1718" s="130">
        <v>138766.82999999999</v>
      </c>
      <c r="O1718" s="3">
        <v>229.70131666666668</v>
      </c>
      <c r="Q1718" s="143">
        <f t="shared" si="160"/>
        <v>228.57135975760417</v>
      </c>
      <c r="R1718" s="143">
        <f t="shared" si="161"/>
        <v>-4.9192443711686407E-3</v>
      </c>
    </row>
    <row r="1719" spans="1:18" x14ac:dyDescent="0.35">
      <c r="A1719" s="8">
        <v>54061.366139626101</v>
      </c>
      <c r="B1719">
        <v>580</v>
      </c>
      <c r="C1719" s="130" t="s">
        <v>1165</v>
      </c>
      <c r="D1719" s="130">
        <v>580</v>
      </c>
      <c r="E1719" s="130" t="s">
        <v>1072</v>
      </c>
      <c r="F1719" s="149">
        <f t="shared" si="156"/>
        <v>23.84</v>
      </c>
      <c r="G1719" s="130" t="s">
        <v>1073</v>
      </c>
      <c r="H1719" s="130">
        <f t="shared" si="157"/>
        <v>1</v>
      </c>
      <c r="I1719" s="130" t="s">
        <v>1076</v>
      </c>
      <c r="J1719" s="130">
        <f t="shared" si="158"/>
        <v>2</v>
      </c>
      <c r="K1719" s="130" t="s">
        <v>1083</v>
      </c>
      <c r="L1719" s="130">
        <f t="shared" si="159"/>
        <v>1</v>
      </c>
      <c r="M1719" s="130">
        <v>7</v>
      </c>
      <c r="N1719" s="130">
        <v>143515.19</v>
      </c>
      <c r="O1719" s="3">
        <v>237.19446666666664</v>
      </c>
      <c r="Q1719" s="143">
        <f t="shared" si="160"/>
        <v>235.95218787338317</v>
      </c>
      <c r="R1719" s="143">
        <f t="shared" si="161"/>
        <v>-5.2373852170390922E-3</v>
      </c>
    </row>
    <row r="1720" spans="1:18" x14ac:dyDescent="0.35">
      <c r="A1720" s="8">
        <v>63550.072249703</v>
      </c>
      <c r="B1720">
        <v>580</v>
      </c>
      <c r="C1720" s="130" t="s">
        <v>1165</v>
      </c>
      <c r="D1720" s="130">
        <v>580</v>
      </c>
      <c r="E1720" s="130" t="s">
        <v>1072</v>
      </c>
      <c r="F1720" s="149">
        <f t="shared" si="156"/>
        <v>23.84</v>
      </c>
      <c r="G1720" s="130" t="s">
        <v>1073</v>
      </c>
      <c r="H1720" s="130">
        <f t="shared" si="157"/>
        <v>1</v>
      </c>
      <c r="I1720" s="130" t="s">
        <v>1076</v>
      </c>
      <c r="J1720" s="130">
        <f t="shared" si="158"/>
        <v>2</v>
      </c>
      <c r="K1720" s="130" t="s">
        <v>1083</v>
      </c>
      <c r="L1720" s="130">
        <f t="shared" si="159"/>
        <v>1</v>
      </c>
      <c r="M1720" s="130">
        <v>7</v>
      </c>
      <c r="N1720" s="130">
        <v>149716.46</v>
      </c>
      <c r="O1720" s="3">
        <v>246.87141666666668</v>
      </c>
      <c r="Q1720" s="143">
        <f t="shared" si="160"/>
        <v>243.6949720592059</v>
      </c>
      <c r="R1720" s="143">
        <f t="shared" si="161"/>
        <v>-1.2866797826780019E-2</v>
      </c>
    </row>
    <row r="1721" spans="1:18" x14ac:dyDescent="0.35">
      <c r="A1721" s="8">
        <v>71394.000753582499</v>
      </c>
      <c r="B1721">
        <v>580</v>
      </c>
      <c r="C1721" s="130" t="s">
        <v>1165</v>
      </c>
      <c r="D1721" s="130">
        <v>580</v>
      </c>
      <c r="E1721" s="130" t="s">
        <v>1072</v>
      </c>
      <c r="F1721" s="149">
        <f t="shared" si="156"/>
        <v>23.84</v>
      </c>
      <c r="G1721" s="130" t="s">
        <v>1073</v>
      </c>
      <c r="H1721" s="130">
        <f t="shared" si="157"/>
        <v>1</v>
      </c>
      <c r="I1721" s="130" t="s">
        <v>1076</v>
      </c>
      <c r="J1721" s="130">
        <f t="shared" si="158"/>
        <v>2</v>
      </c>
      <c r="K1721" s="130" t="s">
        <v>1083</v>
      </c>
      <c r="L1721" s="130">
        <f t="shared" si="159"/>
        <v>1</v>
      </c>
      <c r="M1721" s="130">
        <v>7</v>
      </c>
      <c r="N1721" s="130">
        <v>151067.82</v>
      </c>
      <c r="O1721" s="3">
        <v>249.45804999999999</v>
      </c>
      <c r="Q1721" s="143">
        <f t="shared" si="160"/>
        <v>250.09561771837156</v>
      </c>
      <c r="R1721" s="143">
        <f t="shared" si="161"/>
        <v>2.55581136135552E-3</v>
      </c>
    </row>
    <row r="1722" spans="1:18" x14ac:dyDescent="0.35">
      <c r="A1722" s="8">
        <v>3495.45982983364</v>
      </c>
      <c r="B1722">
        <v>580</v>
      </c>
      <c r="C1722" s="130" t="s">
        <v>1165</v>
      </c>
      <c r="D1722" s="130">
        <v>580</v>
      </c>
      <c r="E1722" s="130" t="s">
        <v>1072</v>
      </c>
      <c r="F1722" s="149">
        <f t="shared" si="156"/>
        <v>23.84</v>
      </c>
      <c r="G1722" s="130" t="s">
        <v>1073</v>
      </c>
      <c r="H1722" s="130">
        <f t="shared" si="157"/>
        <v>1</v>
      </c>
      <c r="I1722" s="130" t="s">
        <v>1076</v>
      </c>
      <c r="J1722" s="130">
        <f t="shared" si="158"/>
        <v>2</v>
      </c>
      <c r="K1722" s="130" t="s">
        <v>1084</v>
      </c>
      <c r="L1722" s="130">
        <f t="shared" si="159"/>
        <v>0</v>
      </c>
      <c r="M1722" s="130">
        <v>7</v>
      </c>
      <c r="N1722" s="130">
        <v>119240.95</v>
      </c>
      <c r="O1722" s="3">
        <v>197.35138333333333</v>
      </c>
      <c r="Q1722" s="143">
        <f t="shared" si="160"/>
        <v>191.08040832459253</v>
      </c>
      <c r="R1722" s="143">
        <f t="shared" si="161"/>
        <v>-3.1775683062473914E-2</v>
      </c>
    </row>
    <row r="1723" spans="1:18" x14ac:dyDescent="0.35">
      <c r="A1723" s="8">
        <v>14172.2970393051</v>
      </c>
      <c r="B1723">
        <v>580</v>
      </c>
      <c r="C1723" s="130" t="s">
        <v>1165</v>
      </c>
      <c r="D1723" s="130">
        <v>580</v>
      </c>
      <c r="E1723" s="130" t="s">
        <v>1072</v>
      </c>
      <c r="F1723" s="149">
        <f t="shared" si="156"/>
        <v>23.84</v>
      </c>
      <c r="G1723" s="130" t="s">
        <v>1073</v>
      </c>
      <c r="H1723" s="130">
        <f t="shared" si="157"/>
        <v>1</v>
      </c>
      <c r="I1723" s="130" t="s">
        <v>1076</v>
      </c>
      <c r="J1723" s="130">
        <f t="shared" si="158"/>
        <v>2</v>
      </c>
      <c r="K1723" s="130" t="s">
        <v>1084</v>
      </c>
      <c r="L1723" s="130">
        <f t="shared" si="159"/>
        <v>0</v>
      </c>
      <c r="M1723" s="130">
        <v>7</v>
      </c>
      <c r="N1723" s="130">
        <v>124573.11</v>
      </c>
      <c r="O1723" s="3">
        <v>206.42008333333334</v>
      </c>
      <c r="Q1723" s="143">
        <f t="shared" si="160"/>
        <v>199.79270748752123</v>
      </c>
      <c r="R1723" s="143">
        <f t="shared" si="161"/>
        <v>-3.2106255063902966E-2</v>
      </c>
    </row>
    <row r="1724" spans="1:18" x14ac:dyDescent="0.35">
      <c r="A1724" s="8">
        <v>23954.0527728093</v>
      </c>
      <c r="B1724">
        <v>580</v>
      </c>
      <c r="C1724" s="130" t="s">
        <v>1165</v>
      </c>
      <c r="D1724" s="130">
        <v>580</v>
      </c>
      <c r="E1724" s="130" t="s">
        <v>1072</v>
      </c>
      <c r="F1724" s="149">
        <f t="shared" si="156"/>
        <v>23.84</v>
      </c>
      <c r="G1724" s="130" t="s">
        <v>1073</v>
      </c>
      <c r="H1724" s="130">
        <f t="shared" si="157"/>
        <v>1</v>
      </c>
      <c r="I1724" s="130" t="s">
        <v>1076</v>
      </c>
      <c r="J1724" s="130">
        <f t="shared" si="158"/>
        <v>2</v>
      </c>
      <c r="K1724" s="130" t="s">
        <v>1084</v>
      </c>
      <c r="L1724" s="130">
        <f t="shared" si="159"/>
        <v>0</v>
      </c>
      <c r="M1724" s="130">
        <v>7</v>
      </c>
      <c r="N1724" s="130">
        <v>127940.56</v>
      </c>
      <c r="O1724" s="3">
        <v>211.84861666666666</v>
      </c>
      <c r="Q1724" s="143">
        <f t="shared" si="160"/>
        <v>207.77462016606066</v>
      </c>
      <c r="R1724" s="143">
        <f t="shared" si="161"/>
        <v>-1.9230696733867458E-2</v>
      </c>
    </row>
    <row r="1725" spans="1:18" x14ac:dyDescent="0.35">
      <c r="A1725" s="8">
        <v>31081.371963744201</v>
      </c>
      <c r="B1725">
        <v>580</v>
      </c>
      <c r="C1725" s="130" t="s">
        <v>1165</v>
      </c>
      <c r="D1725" s="130">
        <v>580</v>
      </c>
      <c r="E1725" s="130" t="s">
        <v>1072</v>
      </c>
      <c r="F1725" s="149">
        <f t="shared" si="156"/>
        <v>23.84</v>
      </c>
      <c r="G1725" s="130" t="s">
        <v>1073</v>
      </c>
      <c r="H1725" s="130">
        <f t="shared" si="157"/>
        <v>1</v>
      </c>
      <c r="I1725" s="130" t="s">
        <v>1076</v>
      </c>
      <c r="J1725" s="130">
        <f t="shared" si="158"/>
        <v>2</v>
      </c>
      <c r="K1725" s="130" t="s">
        <v>1084</v>
      </c>
      <c r="L1725" s="130">
        <f t="shared" si="159"/>
        <v>0</v>
      </c>
      <c r="M1725" s="130">
        <v>7</v>
      </c>
      <c r="N1725" s="130">
        <v>136477.76000000001</v>
      </c>
      <c r="O1725" s="3">
        <v>225.82281666666668</v>
      </c>
      <c r="Q1725" s="143">
        <f t="shared" si="160"/>
        <v>213.59051262586354</v>
      </c>
      <c r="R1725" s="143">
        <f t="shared" si="161"/>
        <v>-5.4167706440660712E-2</v>
      </c>
    </row>
    <row r="1726" spans="1:18" x14ac:dyDescent="0.35">
      <c r="A1726" s="8">
        <v>45016.2336447989</v>
      </c>
      <c r="B1726">
        <v>580</v>
      </c>
      <c r="C1726" s="130" t="s">
        <v>1165</v>
      </c>
      <c r="D1726" s="130">
        <v>580</v>
      </c>
      <c r="E1726" s="130" t="s">
        <v>1072</v>
      </c>
      <c r="F1726" s="149">
        <f t="shared" si="156"/>
        <v>23.84</v>
      </c>
      <c r="G1726" s="130" t="s">
        <v>1073</v>
      </c>
      <c r="H1726" s="130">
        <f t="shared" si="157"/>
        <v>1</v>
      </c>
      <c r="I1726" s="130" t="s">
        <v>1076</v>
      </c>
      <c r="J1726" s="130">
        <f t="shared" si="158"/>
        <v>2</v>
      </c>
      <c r="K1726" s="130" t="s">
        <v>1084</v>
      </c>
      <c r="L1726" s="130">
        <f t="shared" si="159"/>
        <v>0</v>
      </c>
      <c r="M1726" s="130">
        <v>7</v>
      </c>
      <c r="N1726" s="130">
        <v>136544.82999999999</v>
      </c>
      <c r="O1726" s="3">
        <v>226.0523</v>
      </c>
      <c r="Q1726" s="143">
        <f t="shared" si="160"/>
        <v>224.96135975760416</v>
      </c>
      <c r="R1726" s="143">
        <f t="shared" si="161"/>
        <v>-4.8260523887430073E-3</v>
      </c>
    </row>
    <row r="1727" spans="1:18" x14ac:dyDescent="0.35">
      <c r="A1727" s="8">
        <v>54061.366139626101</v>
      </c>
      <c r="B1727">
        <v>580</v>
      </c>
      <c r="C1727" s="130" t="s">
        <v>1165</v>
      </c>
      <c r="D1727" s="130">
        <v>580</v>
      </c>
      <c r="E1727" s="130" t="s">
        <v>1072</v>
      </c>
      <c r="F1727" s="149">
        <f t="shared" si="156"/>
        <v>23.84</v>
      </c>
      <c r="G1727" s="130" t="s">
        <v>1073</v>
      </c>
      <c r="H1727" s="130">
        <f t="shared" si="157"/>
        <v>1</v>
      </c>
      <c r="I1727" s="130" t="s">
        <v>1076</v>
      </c>
      <c r="J1727" s="130">
        <f t="shared" si="158"/>
        <v>2</v>
      </c>
      <c r="K1727" s="130" t="s">
        <v>1084</v>
      </c>
      <c r="L1727" s="130">
        <f t="shared" si="159"/>
        <v>0</v>
      </c>
      <c r="M1727" s="130">
        <v>7</v>
      </c>
      <c r="N1727" s="130">
        <v>140055.49</v>
      </c>
      <c r="O1727" s="3">
        <v>231.54363333333333</v>
      </c>
      <c r="Q1727" s="143">
        <f t="shared" si="160"/>
        <v>232.34218787338312</v>
      </c>
      <c r="R1727" s="143">
        <f t="shared" si="161"/>
        <v>3.4488296160584131E-3</v>
      </c>
    </row>
    <row r="1728" spans="1:18" x14ac:dyDescent="0.35">
      <c r="A1728" s="8">
        <v>63550.072249703</v>
      </c>
      <c r="B1728">
        <v>580</v>
      </c>
      <c r="C1728" s="130" t="s">
        <v>1165</v>
      </c>
      <c r="D1728" s="130">
        <v>580</v>
      </c>
      <c r="E1728" s="130" t="s">
        <v>1072</v>
      </c>
      <c r="F1728" s="149">
        <f t="shared" si="156"/>
        <v>23.84</v>
      </c>
      <c r="G1728" s="130" t="s">
        <v>1073</v>
      </c>
      <c r="H1728" s="130">
        <f t="shared" si="157"/>
        <v>1</v>
      </c>
      <c r="I1728" s="130" t="s">
        <v>1076</v>
      </c>
      <c r="J1728" s="130">
        <f t="shared" si="158"/>
        <v>2</v>
      </c>
      <c r="K1728" s="130" t="s">
        <v>1084</v>
      </c>
      <c r="L1728" s="130">
        <f t="shared" si="159"/>
        <v>0</v>
      </c>
      <c r="M1728" s="130">
        <v>7</v>
      </c>
      <c r="N1728" s="130">
        <v>145244.74</v>
      </c>
      <c r="O1728" s="3">
        <v>239.69131666666669</v>
      </c>
      <c r="Q1728" s="143">
        <f t="shared" si="160"/>
        <v>240.08497205920591</v>
      </c>
      <c r="R1728" s="143">
        <f t="shared" si="161"/>
        <v>1.6423431520744547E-3</v>
      </c>
    </row>
    <row r="1729" spans="1:18" x14ac:dyDescent="0.35">
      <c r="A1729" s="8">
        <v>71394.000753582499</v>
      </c>
      <c r="B1729">
        <v>580</v>
      </c>
      <c r="C1729" s="130" t="s">
        <v>1165</v>
      </c>
      <c r="D1729" s="130">
        <v>580</v>
      </c>
      <c r="E1729" s="130" t="s">
        <v>1072</v>
      </c>
      <c r="F1729" s="149">
        <f t="shared" si="156"/>
        <v>23.84</v>
      </c>
      <c r="G1729" s="130" t="s">
        <v>1073</v>
      </c>
      <c r="H1729" s="130">
        <f t="shared" si="157"/>
        <v>1</v>
      </c>
      <c r="I1729" s="130" t="s">
        <v>1076</v>
      </c>
      <c r="J1729" s="130">
        <f t="shared" si="158"/>
        <v>2</v>
      </c>
      <c r="K1729" s="130" t="s">
        <v>1084</v>
      </c>
      <c r="L1729" s="130">
        <f t="shared" si="159"/>
        <v>0</v>
      </c>
      <c r="M1729" s="130">
        <v>7</v>
      </c>
      <c r="N1729" s="130">
        <v>145825.57999999999</v>
      </c>
      <c r="O1729" s="3">
        <v>240.96309999999997</v>
      </c>
      <c r="Q1729" s="143">
        <f t="shared" si="160"/>
        <v>246.48561771837157</v>
      </c>
      <c r="R1729" s="143">
        <f t="shared" si="161"/>
        <v>2.2918520380803553E-2</v>
      </c>
    </row>
    <row r="1730" spans="1:18" x14ac:dyDescent="0.35">
      <c r="A1730" s="8">
        <v>3495.45982983364</v>
      </c>
      <c r="B1730">
        <v>580</v>
      </c>
      <c r="C1730" s="130" t="s">
        <v>1165</v>
      </c>
      <c r="D1730" s="130">
        <v>580</v>
      </c>
      <c r="E1730" s="130" t="s">
        <v>1072</v>
      </c>
      <c r="F1730" s="149">
        <f t="shared" si="156"/>
        <v>23.84</v>
      </c>
      <c r="G1730" s="130" t="s">
        <v>1073</v>
      </c>
      <c r="H1730" s="130">
        <f t="shared" si="157"/>
        <v>1</v>
      </c>
      <c r="I1730" s="130" t="s">
        <v>1076</v>
      </c>
      <c r="J1730" s="130">
        <f t="shared" si="158"/>
        <v>2</v>
      </c>
      <c r="K1730" s="130" t="s">
        <v>1083</v>
      </c>
      <c r="L1730" s="130">
        <f t="shared" si="159"/>
        <v>1</v>
      </c>
      <c r="M1730" s="130">
        <v>7</v>
      </c>
      <c r="N1730" s="130">
        <v>118949.03</v>
      </c>
      <c r="O1730" s="3">
        <v>196.91666666666666</v>
      </c>
      <c r="Q1730" s="143">
        <f t="shared" si="160"/>
        <v>194.69040832459251</v>
      </c>
      <c r="R1730" s="143">
        <f t="shared" si="161"/>
        <v>-1.1305586163728232E-2</v>
      </c>
    </row>
    <row r="1731" spans="1:18" x14ac:dyDescent="0.35">
      <c r="A1731" s="8">
        <v>14172.2970393051</v>
      </c>
      <c r="B1731">
        <v>580</v>
      </c>
      <c r="C1731" s="130" t="s">
        <v>1165</v>
      </c>
      <c r="D1731" s="130">
        <v>580</v>
      </c>
      <c r="E1731" s="130" t="s">
        <v>1072</v>
      </c>
      <c r="F1731" s="149">
        <f t="shared" ref="F1731:F1794" si="162">IF(E1731="LI01",10,23.84)</f>
        <v>23.84</v>
      </c>
      <c r="G1731" s="130" t="s">
        <v>1073</v>
      </c>
      <c r="H1731" s="130">
        <f t="shared" ref="H1731:H1794" si="163">IF(G1731="ENT01",1,2)</f>
        <v>1</v>
      </c>
      <c r="I1731" s="130" t="s">
        <v>1076</v>
      </c>
      <c r="J1731" s="130">
        <f t="shared" ref="J1731:J1794" si="164">IF(I1731="ENV01",1,2)</f>
        <v>2</v>
      </c>
      <c r="K1731" s="130" t="s">
        <v>1083</v>
      </c>
      <c r="L1731" s="130">
        <f t="shared" ref="L1731:L1794" si="165">IF(K1731="ZVDF01",1,0)</f>
        <v>1</v>
      </c>
      <c r="M1731" s="130">
        <v>7</v>
      </c>
      <c r="N1731" s="130">
        <v>124723.76</v>
      </c>
      <c r="O1731" s="3">
        <v>206.52581666666669</v>
      </c>
      <c r="Q1731" s="143">
        <f t="shared" ref="Q1731:Q1794" si="166">IF(C1731="Splitao",((43.828+A1731*0.000816+F1731*0.605+H1731*-5.235+J1731*-4.785+L1731*3.61+3.146*F1731+9.07+54.73)*B1731+M1731*(494.524+B1731*0.00184))/B1731,(((25.4755+A1731*0.00031+F1731*0.2864+H1731*-0.5815+J1731*-1.7506+L1731*0.77039)+3.25*F1731+9.07+54.73)*B1731+M1731*(498.3118+A1731*0.001326))/B1731)</f>
        <v>203.40270748752118</v>
      </c>
      <c r="R1731" s="143">
        <f t="shared" ref="R1731:R1794" si="167">Q1731/O1731-1</f>
        <v>-1.5122124824647032E-2</v>
      </c>
    </row>
    <row r="1732" spans="1:18" x14ac:dyDescent="0.35">
      <c r="A1732" s="8">
        <v>23954.0527728093</v>
      </c>
      <c r="B1732">
        <v>580</v>
      </c>
      <c r="C1732" s="130" t="s">
        <v>1165</v>
      </c>
      <c r="D1732" s="130">
        <v>580</v>
      </c>
      <c r="E1732" s="130" t="s">
        <v>1072</v>
      </c>
      <c r="F1732" s="149">
        <f t="shared" si="162"/>
        <v>23.84</v>
      </c>
      <c r="G1732" s="130" t="s">
        <v>1073</v>
      </c>
      <c r="H1732" s="130">
        <f t="shared" si="163"/>
        <v>1</v>
      </c>
      <c r="I1732" s="130" t="s">
        <v>1076</v>
      </c>
      <c r="J1732" s="130">
        <f t="shared" si="164"/>
        <v>2</v>
      </c>
      <c r="K1732" s="130" t="s">
        <v>1083</v>
      </c>
      <c r="L1732" s="130">
        <f t="shared" si="165"/>
        <v>1</v>
      </c>
      <c r="M1732" s="130">
        <v>7</v>
      </c>
      <c r="N1732" s="130">
        <v>129441.31</v>
      </c>
      <c r="O1732" s="3">
        <v>214.08546666666666</v>
      </c>
      <c r="Q1732" s="143">
        <f t="shared" si="166"/>
        <v>211.38462016606064</v>
      </c>
      <c r="R1732" s="143">
        <f t="shared" si="167"/>
        <v>-1.2615739604647125E-2</v>
      </c>
    </row>
    <row r="1733" spans="1:18" x14ac:dyDescent="0.35">
      <c r="A1733" s="8">
        <v>31081.371963744201</v>
      </c>
      <c r="B1733">
        <v>580</v>
      </c>
      <c r="C1733" s="130" t="s">
        <v>1165</v>
      </c>
      <c r="D1733" s="130">
        <v>580</v>
      </c>
      <c r="E1733" s="130" t="s">
        <v>1072</v>
      </c>
      <c r="F1733" s="149">
        <f t="shared" si="162"/>
        <v>23.84</v>
      </c>
      <c r="G1733" s="130" t="s">
        <v>1073</v>
      </c>
      <c r="H1733" s="130">
        <f t="shared" si="163"/>
        <v>1</v>
      </c>
      <c r="I1733" s="130" t="s">
        <v>1076</v>
      </c>
      <c r="J1733" s="130">
        <f t="shared" si="164"/>
        <v>2</v>
      </c>
      <c r="K1733" s="130" t="s">
        <v>1083</v>
      </c>
      <c r="L1733" s="130">
        <f t="shared" si="165"/>
        <v>1</v>
      </c>
      <c r="M1733" s="130">
        <v>7</v>
      </c>
      <c r="N1733" s="130">
        <v>139480.47</v>
      </c>
      <c r="O1733" s="3">
        <v>230.77536666666666</v>
      </c>
      <c r="Q1733" s="143">
        <f t="shared" si="166"/>
        <v>217.20051262586355</v>
      </c>
      <c r="R1733" s="143">
        <f t="shared" si="167"/>
        <v>-5.8822803477160956E-2</v>
      </c>
    </row>
    <row r="1734" spans="1:18" x14ac:dyDescent="0.35">
      <c r="A1734" s="8">
        <v>45016.2336447989</v>
      </c>
      <c r="B1734">
        <v>580</v>
      </c>
      <c r="C1734" s="130" t="s">
        <v>1165</v>
      </c>
      <c r="D1734" s="130">
        <v>580</v>
      </c>
      <c r="E1734" s="130" t="s">
        <v>1072</v>
      </c>
      <c r="F1734" s="149">
        <f t="shared" si="162"/>
        <v>23.84</v>
      </c>
      <c r="G1734" s="130" t="s">
        <v>1073</v>
      </c>
      <c r="H1734" s="130">
        <f t="shared" si="163"/>
        <v>1</v>
      </c>
      <c r="I1734" s="130" t="s">
        <v>1076</v>
      </c>
      <c r="J1734" s="130">
        <f t="shared" si="164"/>
        <v>2</v>
      </c>
      <c r="K1734" s="130" t="s">
        <v>1083</v>
      </c>
      <c r="L1734" s="130">
        <f t="shared" si="165"/>
        <v>1</v>
      </c>
      <c r="M1734" s="130">
        <v>7</v>
      </c>
      <c r="N1734" s="130">
        <v>139244.20000000001</v>
      </c>
      <c r="O1734" s="3">
        <v>230.39436666666666</v>
      </c>
      <c r="Q1734" s="143">
        <f t="shared" si="166"/>
        <v>228.57135975760417</v>
      </c>
      <c r="R1734" s="143">
        <f t="shared" si="167"/>
        <v>-7.9125498398144867E-3</v>
      </c>
    </row>
    <row r="1735" spans="1:18" x14ac:dyDescent="0.35">
      <c r="A1735" s="8">
        <v>54061.366139626101</v>
      </c>
      <c r="B1735">
        <v>580</v>
      </c>
      <c r="C1735" s="130" t="s">
        <v>1165</v>
      </c>
      <c r="D1735" s="130">
        <v>580</v>
      </c>
      <c r="E1735" s="130" t="s">
        <v>1072</v>
      </c>
      <c r="F1735" s="149">
        <f t="shared" si="162"/>
        <v>23.84</v>
      </c>
      <c r="G1735" s="130" t="s">
        <v>1073</v>
      </c>
      <c r="H1735" s="130">
        <f t="shared" si="163"/>
        <v>1</v>
      </c>
      <c r="I1735" s="130" t="s">
        <v>1076</v>
      </c>
      <c r="J1735" s="130">
        <f t="shared" si="164"/>
        <v>2</v>
      </c>
      <c r="K1735" s="130" t="s">
        <v>1083</v>
      </c>
      <c r="L1735" s="130">
        <f t="shared" si="165"/>
        <v>1</v>
      </c>
      <c r="M1735" s="130">
        <v>7</v>
      </c>
      <c r="N1735" s="130">
        <v>144017.96</v>
      </c>
      <c r="O1735" s="3">
        <v>237.94906666666668</v>
      </c>
      <c r="Q1735" s="143">
        <f t="shared" si="166"/>
        <v>235.95218787338317</v>
      </c>
      <c r="R1735" s="143">
        <f t="shared" si="167"/>
        <v>-8.3920429748138847E-3</v>
      </c>
    </row>
    <row r="1736" spans="1:18" x14ac:dyDescent="0.35">
      <c r="A1736" s="8">
        <v>63550.072249703</v>
      </c>
      <c r="B1736">
        <v>580</v>
      </c>
      <c r="C1736" s="130" t="s">
        <v>1165</v>
      </c>
      <c r="D1736" s="130">
        <v>580</v>
      </c>
      <c r="E1736" s="130" t="s">
        <v>1072</v>
      </c>
      <c r="F1736" s="149">
        <f t="shared" si="162"/>
        <v>23.84</v>
      </c>
      <c r="G1736" s="130" t="s">
        <v>1073</v>
      </c>
      <c r="H1736" s="130">
        <f t="shared" si="163"/>
        <v>1</v>
      </c>
      <c r="I1736" s="130" t="s">
        <v>1076</v>
      </c>
      <c r="J1736" s="130">
        <f t="shared" si="164"/>
        <v>2</v>
      </c>
      <c r="K1736" s="130" t="s">
        <v>1083</v>
      </c>
      <c r="L1736" s="130">
        <f t="shared" si="165"/>
        <v>1</v>
      </c>
      <c r="M1736" s="130">
        <v>7</v>
      </c>
      <c r="N1736" s="130">
        <v>150375.35999999999</v>
      </c>
      <c r="O1736" s="3">
        <v>248.06691666666666</v>
      </c>
      <c r="Q1736" s="143">
        <f t="shared" si="166"/>
        <v>243.6949720592059</v>
      </c>
      <c r="R1736" s="143">
        <f t="shared" si="167"/>
        <v>-1.7624053486081981E-2</v>
      </c>
    </row>
    <row r="1737" spans="1:18" x14ac:dyDescent="0.35">
      <c r="A1737" s="8">
        <v>71394.000753582499</v>
      </c>
      <c r="B1737">
        <v>580</v>
      </c>
      <c r="C1737" s="130" t="s">
        <v>1165</v>
      </c>
      <c r="D1737" s="130">
        <v>580</v>
      </c>
      <c r="E1737" s="130" t="s">
        <v>1072</v>
      </c>
      <c r="F1737" s="149">
        <f t="shared" si="162"/>
        <v>23.84</v>
      </c>
      <c r="G1737" s="130" t="s">
        <v>1073</v>
      </c>
      <c r="H1737" s="130">
        <f t="shared" si="163"/>
        <v>1</v>
      </c>
      <c r="I1737" s="130" t="s">
        <v>1076</v>
      </c>
      <c r="J1737" s="130">
        <f t="shared" si="164"/>
        <v>2</v>
      </c>
      <c r="K1737" s="130" t="s">
        <v>1083</v>
      </c>
      <c r="L1737" s="130">
        <f t="shared" si="165"/>
        <v>1</v>
      </c>
      <c r="M1737" s="130">
        <v>7</v>
      </c>
      <c r="N1737" s="130">
        <v>151467.68</v>
      </c>
      <c r="O1737" s="3">
        <v>250.36434999999997</v>
      </c>
      <c r="Q1737" s="143">
        <f t="shared" si="166"/>
        <v>250.09561771837156</v>
      </c>
      <c r="R1737" s="143">
        <f t="shared" si="167"/>
        <v>-1.0733648046473698E-3</v>
      </c>
    </row>
    <row r="1738" spans="1:18" x14ac:dyDescent="0.35">
      <c r="A1738" s="8">
        <v>3495.45982983364</v>
      </c>
      <c r="B1738">
        <v>580</v>
      </c>
      <c r="C1738" s="130" t="s">
        <v>1165</v>
      </c>
      <c r="D1738" s="130">
        <v>580</v>
      </c>
      <c r="E1738" s="130" t="s">
        <v>1072</v>
      </c>
      <c r="F1738" s="149">
        <f t="shared" si="162"/>
        <v>23.84</v>
      </c>
      <c r="G1738" s="130" t="s">
        <v>1073</v>
      </c>
      <c r="H1738" s="130">
        <f t="shared" si="163"/>
        <v>1</v>
      </c>
      <c r="I1738" s="130" t="s">
        <v>1076</v>
      </c>
      <c r="J1738" s="130">
        <f t="shared" si="164"/>
        <v>2</v>
      </c>
      <c r="K1738" s="130" t="s">
        <v>1084</v>
      </c>
      <c r="L1738" s="130">
        <f t="shared" si="165"/>
        <v>0</v>
      </c>
      <c r="M1738" s="130">
        <v>7</v>
      </c>
      <c r="N1738" s="130">
        <v>119709.61</v>
      </c>
      <c r="O1738" s="3">
        <v>198.07560000000001</v>
      </c>
      <c r="Q1738" s="143">
        <f t="shared" si="166"/>
        <v>191.08040832459253</v>
      </c>
      <c r="R1738" s="143">
        <f t="shared" si="167"/>
        <v>-3.5315766684071548E-2</v>
      </c>
    </row>
    <row r="1739" spans="1:18" x14ac:dyDescent="0.35">
      <c r="A1739" s="8">
        <v>14172.2970393051</v>
      </c>
      <c r="B1739">
        <v>580</v>
      </c>
      <c r="C1739" s="130" t="s">
        <v>1165</v>
      </c>
      <c r="D1739" s="130">
        <v>580</v>
      </c>
      <c r="E1739" s="130" t="s">
        <v>1072</v>
      </c>
      <c r="F1739" s="149">
        <f t="shared" si="162"/>
        <v>23.84</v>
      </c>
      <c r="G1739" s="130" t="s">
        <v>1073</v>
      </c>
      <c r="H1739" s="130">
        <f t="shared" si="163"/>
        <v>1</v>
      </c>
      <c r="I1739" s="130" t="s">
        <v>1076</v>
      </c>
      <c r="J1739" s="130">
        <f t="shared" si="164"/>
        <v>2</v>
      </c>
      <c r="K1739" s="130" t="s">
        <v>1084</v>
      </c>
      <c r="L1739" s="130">
        <f t="shared" si="165"/>
        <v>0</v>
      </c>
      <c r="M1739" s="130">
        <v>7</v>
      </c>
      <c r="N1739" s="130">
        <v>125018.51</v>
      </c>
      <c r="O1739" s="3">
        <v>207.10046666666668</v>
      </c>
      <c r="Q1739" s="143">
        <f t="shared" si="166"/>
        <v>199.79270748752123</v>
      </c>
      <c r="R1739" s="143">
        <f t="shared" si="167"/>
        <v>-3.5286058485360483E-2</v>
      </c>
    </row>
    <row r="1740" spans="1:18" x14ac:dyDescent="0.35">
      <c r="A1740" s="8">
        <v>23954.0527728093</v>
      </c>
      <c r="B1740">
        <v>580</v>
      </c>
      <c r="C1740" s="130" t="s">
        <v>1165</v>
      </c>
      <c r="D1740" s="130">
        <v>580</v>
      </c>
      <c r="E1740" s="130" t="s">
        <v>1072</v>
      </c>
      <c r="F1740" s="149">
        <f t="shared" si="162"/>
        <v>23.84</v>
      </c>
      <c r="G1740" s="130" t="s">
        <v>1073</v>
      </c>
      <c r="H1740" s="130">
        <f t="shared" si="163"/>
        <v>1</v>
      </c>
      <c r="I1740" s="130" t="s">
        <v>1076</v>
      </c>
      <c r="J1740" s="130">
        <f t="shared" si="164"/>
        <v>2</v>
      </c>
      <c r="K1740" s="130" t="s">
        <v>1084</v>
      </c>
      <c r="L1740" s="130">
        <f t="shared" si="165"/>
        <v>0</v>
      </c>
      <c r="M1740" s="130">
        <v>7</v>
      </c>
      <c r="N1740" s="130">
        <v>128446.05</v>
      </c>
      <c r="O1740" s="3">
        <v>212.56993333333335</v>
      </c>
      <c r="Q1740" s="143">
        <f t="shared" si="166"/>
        <v>207.77462016606066</v>
      </c>
      <c r="R1740" s="143">
        <f t="shared" si="167"/>
        <v>-2.2558755568470312E-2</v>
      </c>
    </row>
    <row r="1741" spans="1:18" x14ac:dyDescent="0.35">
      <c r="A1741" s="8">
        <v>31081.371963744201</v>
      </c>
      <c r="B1741">
        <v>580</v>
      </c>
      <c r="C1741" s="130" t="s">
        <v>1165</v>
      </c>
      <c r="D1741" s="130">
        <v>580</v>
      </c>
      <c r="E1741" s="130" t="s">
        <v>1072</v>
      </c>
      <c r="F1741" s="149">
        <f t="shared" si="162"/>
        <v>23.84</v>
      </c>
      <c r="G1741" s="130" t="s">
        <v>1073</v>
      </c>
      <c r="H1741" s="130">
        <f t="shared" si="163"/>
        <v>1</v>
      </c>
      <c r="I1741" s="130" t="s">
        <v>1076</v>
      </c>
      <c r="J1741" s="130">
        <f t="shared" si="164"/>
        <v>2</v>
      </c>
      <c r="K1741" s="130" t="s">
        <v>1084</v>
      </c>
      <c r="L1741" s="130">
        <f t="shared" si="165"/>
        <v>0</v>
      </c>
      <c r="M1741" s="130">
        <v>7</v>
      </c>
      <c r="N1741" s="130">
        <v>137050.64000000001</v>
      </c>
      <c r="O1741" s="3">
        <v>226.79651666666666</v>
      </c>
      <c r="Q1741" s="143">
        <f t="shared" si="166"/>
        <v>213.59051262586354</v>
      </c>
      <c r="R1741" s="143">
        <f t="shared" si="167"/>
        <v>-5.8228425351931623E-2</v>
      </c>
    </row>
    <row r="1742" spans="1:18" x14ac:dyDescent="0.35">
      <c r="A1742" s="8">
        <v>45016.2336447989</v>
      </c>
      <c r="B1742">
        <v>580</v>
      </c>
      <c r="C1742" s="130" t="s">
        <v>1165</v>
      </c>
      <c r="D1742" s="130">
        <v>580</v>
      </c>
      <c r="E1742" s="130" t="s">
        <v>1072</v>
      </c>
      <c r="F1742" s="149">
        <f t="shared" si="162"/>
        <v>23.84</v>
      </c>
      <c r="G1742" s="130" t="s">
        <v>1073</v>
      </c>
      <c r="H1742" s="130">
        <f t="shared" si="163"/>
        <v>1</v>
      </c>
      <c r="I1742" s="130" t="s">
        <v>1076</v>
      </c>
      <c r="J1742" s="130">
        <f t="shared" si="164"/>
        <v>2</v>
      </c>
      <c r="K1742" s="130" t="s">
        <v>1084</v>
      </c>
      <c r="L1742" s="130">
        <f t="shared" si="165"/>
        <v>0</v>
      </c>
      <c r="M1742" s="130">
        <v>7</v>
      </c>
      <c r="N1742" s="130">
        <v>137066.97</v>
      </c>
      <c r="O1742" s="3">
        <v>226.82641666666669</v>
      </c>
      <c r="Q1742" s="143">
        <f t="shared" si="166"/>
        <v>224.96135975760416</v>
      </c>
      <c r="R1742" s="143">
        <f t="shared" si="167"/>
        <v>-8.2223972695532055E-3</v>
      </c>
    </row>
    <row r="1743" spans="1:18" x14ac:dyDescent="0.35">
      <c r="A1743" s="8">
        <v>54061.366139626101</v>
      </c>
      <c r="B1743">
        <v>580</v>
      </c>
      <c r="C1743" s="130" t="s">
        <v>1165</v>
      </c>
      <c r="D1743" s="130">
        <v>580</v>
      </c>
      <c r="E1743" s="130" t="s">
        <v>1072</v>
      </c>
      <c r="F1743" s="149">
        <f t="shared" si="162"/>
        <v>23.84</v>
      </c>
      <c r="G1743" s="130" t="s">
        <v>1073</v>
      </c>
      <c r="H1743" s="130">
        <f t="shared" si="163"/>
        <v>1</v>
      </c>
      <c r="I1743" s="130" t="s">
        <v>1076</v>
      </c>
      <c r="J1743" s="130">
        <f t="shared" si="164"/>
        <v>2</v>
      </c>
      <c r="K1743" s="130" t="s">
        <v>1084</v>
      </c>
      <c r="L1743" s="130">
        <f t="shared" si="165"/>
        <v>0</v>
      </c>
      <c r="M1743" s="130">
        <v>7</v>
      </c>
      <c r="N1743" s="130">
        <v>140668.78</v>
      </c>
      <c r="O1743" s="3">
        <v>232.44575000000003</v>
      </c>
      <c r="Q1743" s="143">
        <f t="shared" si="166"/>
        <v>232.34218787338312</v>
      </c>
      <c r="R1743" s="143">
        <f t="shared" si="167"/>
        <v>-4.4553245915190942E-4</v>
      </c>
    </row>
    <row r="1744" spans="1:18" x14ac:dyDescent="0.35">
      <c r="A1744" s="8">
        <v>63550.072249703</v>
      </c>
      <c r="B1744">
        <v>580</v>
      </c>
      <c r="C1744" s="130" t="s">
        <v>1165</v>
      </c>
      <c r="D1744" s="130">
        <v>580</v>
      </c>
      <c r="E1744" s="130" t="s">
        <v>1072</v>
      </c>
      <c r="F1744" s="149">
        <f t="shared" si="162"/>
        <v>23.84</v>
      </c>
      <c r="G1744" s="130" t="s">
        <v>1073</v>
      </c>
      <c r="H1744" s="130">
        <f t="shared" si="163"/>
        <v>1</v>
      </c>
      <c r="I1744" s="130" t="s">
        <v>1076</v>
      </c>
      <c r="J1744" s="130">
        <f t="shared" si="164"/>
        <v>2</v>
      </c>
      <c r="K1744" s="130" t="s">
        <v>1084</v>
      </c>
      <c r="L1744" s="130">
        <f t="shared" si="165"/>
        <v>0</v>
      </c>
      <c r="M1744" s="130">
        <v>7</v>
      </c>
      <c r="N1744" s="130">
        <v>146120.74</v>
      </c>
      <c r="O1744" s="3">
        <v>241.08515</v>
      </c>
      <c r="Q1744" s="143">
        <f t="shared" si="166"/>
        <v>240.08497205920591</v>
      </c>
      <c r="R1744" s="143">
        <f t="shared" si="167"/>
        <v>-4.1486501379038865E-3</v>
      </c>
    </row>
    <row r="1745" spans="1:18" x14ac:dyDescent="0.35">
      <c r="A1745" s="8">
        <v>71394.000753582499</v>
      </c>
      <c r="B1745">
        <v>580</v>
      </c>
      <c r="C1745" s="130" t="s">
        <v>1165</v>
      </c>
      <c r="D1745" s="130">
        <v>580</v>
      </c>
      <c r="E1745" s="130" t="s">
        <v>1072</v>
      </c>
      <c r="F1745" s="149">
        <f t="shared" si="162"/>
        <v>23.84</v>
      </c>
      <c r="G1745" s="130" t="s">
        <v>1073</v>
      </c>
      <c r="H1745" s="130">
        <f t="shared" si="163"/>
        <v>1</v>
      </c>
      <c r="I1745" s="130" t="s">
        <v>1076</v>
      </c>
      <c r="J1745" s="130">
        <f t="shared" si="164"/>
        <v>2</v>
      </c>
      <c r="K1745" s="130" t="s">
        <v>1084</v>
      </c>
      <c r="L1745" s="130">
        <f t="shared" si="165"/>
        <v>0</v>
      </c>
      <c r="M1745" s="130">
        <v>7</v>
      </c>
      <c r="N1745" s="130">
        <v>146401.72</v>
      </c>
      <c r="O1745" s="3">
        <v>242.04048333333336</v>
      </c>
      <c r="Q1745" s="143">
        <f t="shared" si="166"/>
        <v>246.48561771837157</v>
      </c>
      <c r="R1745" s="143">
        <f t="shared" si="167"/>
        <v>1.8365251646421665E-2</v>
      </c>
    </row>
    <row r="1746" spans="1:18" x14ac:dyDescent="0.35">
      <c r="A1746" s="8">
        <v>3495.45982983364</v>
      </c>
      <c r="B1746">
        <v>580</v>
      </c>
      <c r="C1746" s="130" t="s">
        <v>1165</v>
      </c>
      <c r="D1746" s="130">
        <v>580</v>
      </c>
      <c r="E1746" s="130" t="s">
        <v>1072</v>
      </c>
      <c r="F1746" s="149">
        <f t="shared" si="162"/>
        <v>23.84</v>
      </c>
      <c r="G1746" s="130" t="s">
        <v>1073</v>
      </c>
      <c r="H1746" s="130">
        <f t="shared" si="163"/>
        <v>1</v>
      </c>
      <c r="I1746" s="130" t="s">
        <v>1076</v>
      </c>
      <c r="J1746" s="130">
        <f t="shared" si="164"/>
        <v>2</v>
      </c>
      <c r="K1746" s="130" t="s">
        <v>1083</v>
      </c>
      <c r="L1746" s="130">
        <f t="shared" si="165"/>
        <v>1</v>
      </c>
      <c r="M1746" s="130">
        <v>7</v>
      </c>
      <c r="N1746" s="130">
        <v>118685.79</v>
      </c>
      <c r="O1746" s="3">
        <v>196.68628333333334</v>
      </c>
      <c r="Q1746" s="143">
        <f t="shared" si="166"/>
        <v>194.69040832459251</v>
      </c>
      <c r="R1746" s="143">
        <f t="shared" si="167"/>
        <v>-1.0147504822989206E-2</v>
      </c>
    </row>
    <row r="1747" spans="1:18" x14ac:dyDescent="0.35">
      <c r="A1747" s="8">
        <v>14172.2970393051</v>
      </c>
      <c r="B1747">
        <v>580</v>
      </c>
      <c r="C1747" s="130" t="s">
        <v>1165</v>
      </c>
      <c r="D1747" s="130">
        <v>580</v>
      </c>
      <c r="E1747" s="130" t="s">
        <v>1072</v>
      </c>
      <c r="F1747" s="149">
        <f t="shared" si="162"/>
        <v>23.84</v>
      </c>
      <c r="G1747" s="130" t="s">
        <v>1073</v>
      </c>
      <c r="H1747" s="130">
        <f t="shared" si="163"/>
        <v>1</v>
      </c>
      <c r="I1747" s="130" t="s">
        <v>1076</v>
      </c>
      <c r="J1747" s="130">
        <f t="shared" si="164"/>
        <v>2</v>
      </c>
      <c r="K1747" s="130" t="s">
        <v>1083</v>
      </c>
      <c r="L1747" s="130">
        <f t="shared" si="165"/>
        <v>1</v>
      </c>
      <c r="M1747" s="130">
        <v>7</v>
      </c>
      <c r="N1747" s="130">
        <v>124346.86</v>
      </c>
      <c r="O1747" s="3">
        <v>206.20170000000002</v>
      </c>
      <c r="Q1747" s="143">
        <f t="shared" si="166"/>
        <v>203.40270748752118</v>
      </c>
      <c r="R1747" s="143">
        <f t="shared" si="167"/>
        <v>-1.3574051583856162E-2</v>
      </c>
    </row>
    <row r="1748" spans="1:18" x14ac:dyDescent="0.35">
      <c r="A1748" s="8">
        <v>23954.0527728093</v>
      </c>
      <c r="B1748">
        <v>580</v>
      </c>
      <c r="C1748" s="130" t="s">
        <v>1165</v>
      </c>
      <c r="D1748" s="130">
        <v>580</v>
      </c>
      <c r="E1748" s="130" t="s">
        <v>1072</v>
      </c>
      <c r="F1748" s="149">
        <f t="shared" si="162"/>
        <v>23.84</v>
      </c>
      <c r="G1748" s="130" t="s">
        <v>1073</v>
      </c>
      <c r="H1748" s="130">
        <f t="shared" si="163"/>
        <v>1</v>
      </c>
      <c r="I1748" s="130" t="s">
        <v>1076</v>
      </c>
      <c r="J1748" s="130">
        <f t="shared" si="164"/>
        <v>2</v>
      </c>
      <c r="K1748" s="130" t="s">
        <v>1083</v>
      </c>
      <c r="L1748" s="130">
        <f t="shared" si="165"/>
        <v>1</v>
      </c>
      <c r="M1748" s="130">
        <v>7</v>
      </c>
      <c r="N1748" s="130">
        <v>128853.01</v>
      </c>
      <c r="O1748" s="3">
        <v>213.50171666666665</v>
      </c>
      <c r="Q1748" s="143">
        <f t="shared" si="166"/>
        <v>211.38462016606064</v>
      </c>
      <c r="R1748" s="143">
        <f t="shared" si="167"/>
        <v>-9.9160631289506584E-3</v>
      </c>
    </row>
    <row r="1749" spans="1:18" x14ac:dyDescent="0.35">
      <c r="A1749" s="8">
        <v>31081.371963744201</v>
      </c>
      <c r="B1749">
        <v>580</v>
      </c>
      <c r="C1749" s="130" t="s">
        <v>1165</v>
      </c>
      <c r="D1749" s="130">
        <v>580</v>
      </c>
      <c r="E1749" s="130" t="s">
        <v>1072</v>
      </c>
      <c r="F1749" s="149">
        <f t="shared" si="162"/>
        <v>23.84</v>
      </c>
      <c r="G1749" s="130" t="s">
        <v>1073</v>
      </c>
      <c r="H1749" s="130">
        <f t="shared" si="163"/>
        <v>1</v>
      </c>
      <c r="I1749" s="130" t="s">
        <v>1076</v>
      </c>
      <c r="J1749" s="130">
        <f t="shared" si="164"/>
        <v>2</v>
      </c>
      <c r="K1749" s="130" t="s">
        <v>1083</v>
      </c>
      <c r="L1749" s="130">
        <f t="shared" si="165"/>
        <v>1</v>
      </c>
      <c r="M1749" s="130">
        <v>7</v>
      </c>
      <c r="N1749" s="130">
        <v>138443.21</v>
      </c>
      <c r="O1749" s="3">
        <v>229.56085000000002</v>
      </c>
      <c r="Q1749" s="143">
        <f t="shared" si="166"/>
        <v>217.20051262586355</v>
      </c>
      <c r="R1749" s="143">
        <f t="shared" si="167"/>
        <v>-5.3843403063442485E-2</v>
      </c>
    </row>
    <row r="1750" spans="1:18" x14ac:dyDescent="0.35">
      <c r="A1750" s="8">
        <v>45016.2336447989</v>
      </c>
      <c r="B1750">
        <v>580</v>
      </c>
      <c r="C1750" s="130" t="s">
        <v>1165</v>
      </c>
      <c r="D1750" s="130">
        <v>580</v>
      </c>
      <c r="E1750" s="130" t="s">
        <v>1072</v>
      </c>
      <c r="F1750" s="149">
        <f t="shared" si="162"/>
        <v>23.84</v>
      </c>
      <c r="G1750" s="130" t="s">
        <v>1073</v>
      </c>
      <c r="H1750" s="130">
        <f t="shared" si="163"/>
        <v>1</v>
      </c>
      <c r="I1750" s="130" t="s">
        <v>1076</v>
      </c>
      <c r="J1750" s="130">
        <f t="shared" si="164"/>
        <v>2</v>
      </c>
      <c r="K1750" s="130" t="s">
        <v>1083</v>
      </c>
      <c r="L1750" s="130">
        <f t="shared" si="165"/>
        <v>1</v>
      </c>
      <c r="M1750" s="130">
        <v>7</v>
      </c>
      <c r="N1750" s="130">
        <v>138225.32</v>
      </c>
      <c r="O1750" s="3">
        <v>229.23608333333331</v>
      </c>
      <c r="Q1750" s="143">
        <f t="shared" si="166"/>
        <v>228.57135975760417</v>
      </c>
      <c r="R1750" s="143">
        <f t="shared" si="167"/>
        <v>-2.8997336111460381E-3</v>
      </c>
    </row>
    <row r="1751" spans="1:18" x14ac:dyDescent="0.35">
      <c r="A1751" s="8">
        <v>54061.366139626101</v>
      </c>
      <c r="B1751">
        <v>580</v>
      </c>
      <c r="C1751" s="130" t="s">
        <v>1165</v>
      </c>
      <c r="D1751" s="130">
        <v>580</v>
      </c>
      <c r="E1751" s="130" t="s">
        <v>1072</v>
      </c>
      <c r="F1751" s="149">
        <f t="shared" si="162"/>
        <v>23.84</v>
      </c>
      <c r="G1751" s="130" t="s">
        <v>1073</v>
      </c>
      <c r="H1751" s="130">
        <f t="shared" si="163"/>
        <v>1</v>
      </c>
      <c r="I1751" s="130" t="s">
        <v>1076</v>
      </c>
      <c r="J1751" s="130">
        <f t="shared" si="164"/>
        <v>2</v>
      </c>
      <c r="K1751" s="130" t="s">
        <v>1083</v>
      </c>
      <c r="L1751" s="130">
        <f t="shared" si="165"/>
        <v>1</v>
      </c>
      <c r="M1751" s="130">
        <v>7</v>
      </c>
      <c r="N1751" s="130">
        <v>142956.04999999999</v>
      </c>
      <c r="O1751" s="3">
        <v>236.84801666666667</v>
      </c>
      <c r="Q1751" s="143">
        <f t="shared" si="166"/>
        <v>235.95218787338317</v>
      </c>
      <c r="R1751" s="143">
        <f t="shared" si="167"/>
        <v>-3.7822938350556834E-3</v>
      </c>
    </row>
    <row r="1752" spans="1:18" x14ac:dyDescent="0.35">
      <c r="A1752" s="8">
        <v>63550.072249703</v>
      </c>
      <c r="B1752">
        <v>580</v>
      </c>
      <c r="C1752" s="130" t="s">
        <v>1165</v>
      </c>
      <c r="D1752" s="130">
        <v>580</v>
      </c>
      <c r="E1752" s="130" t="s">
        <v>1072</v>
      </c>
      <c r="F1752" s="149">
        <f t="shared" si="162"/>
        <v>23.84</v>
      </c>
      <c r="G1752" s="130" t="s">
        <v>1073</v>
      </c>
      <c r="H1752" s="130">
        <f t="shared" si="163"/>
        <v>1</v>
      </c>
      <c r="I1752" s="130" t="s">
        <v>1076</v>
      </c>
      <c r="J1752" s="130">
        <f t="shared" si="164"/>
        <v>2</v>
      </c>
      <c r="K1752" s="130" t="s">
        <v>1083</v>
      </c>
      <c r="L1752" s="130">
        <f t="shared" si="165"/>
        <v>1</v>
      </c>
      <c r="M1752" s="130">
        <v>7</v>
      </c>
      <c r="N1752" s="130">
        <v>149262.88</v>
      </c>
      <c r="O1752" s="3">
        <v>247.06723333333332</v>
      </c>
      <c r="Q1752" s="143">
        <f t="shared" si="166"/>
        <v>243.6949720592059</v>
      </c>
      <c r="R1752" s="143">
        <f t="shared" si="167"/>
        <v>-1.3649164353484733E-2</v>
      </c>
    </row>
    <row r="1753" spans="1:18" x14ac:dyDescent="0.35">
      <c r="A1753" s="8">
        <v>71394.000753582499</v>
      </c>
      <c r="B1753">
        <v>580</v>
      </c>
      <c r="C1753" s="130" t="s">
        <v>1165</v>
      </c>
      <c r="D1753" s="130">
        <v>580</v>
      </c>
      <c r="E1753" s="130" t="s">
        <v>1072</v>
      </c>
      <c r="F1753" s="149">
        <f t="shared" si="162"/>
        <v>23.84</v>
      </c>
      <c r="G1753" s="130" t="s">
        <v>1073</v>
      </c>
      <c r="H1753" s="130">
        <f t="shared" si="163"/>
        <v>1</v>
      </c>
      <c r="I1753" s="130" t="s">
        <v>1076</v>
      </c>
      <c r="J1753" s="130">
        <f t="shared" si="164"/>
        <v>2</v>
      </c>
      <c r="K1753" s="130" t="s">
        <v>1083</v>
      </c>
      <c r="L1753" s="130">
        <f t="shared" si="165"/>
        <v>1</v>
      </c>
      <c r="M1753" s="130">
        <v>7</v>
      </c>
      <c r="N1753" s="130">
        <v>149753.17000000001</v>
      </c>
      <c r="O1753" s="3">
        <v>248.14456666666666</v>
      </c>
      <c r="Q1753" s="143">
        <f t="shared" si="166"/>
        <v>250.09561771837156</v>
      </c>
      <c r="R1753" s="143">
        <f t="shared" si="167"/>
        <v>7.8625580157301034E-3</v>
      </c>
    </row>
    <row r="1754" spans="1:18" x14ac:dyDescent="0.35">
      <c r="A1754" s="8">
        <v>3495.45982983364</v>
      </c>
      <c r="B1754">
        <v>580</v>
      </c>
      <c r="C1754" s="130" t="s">
        <v>1165</v>
      </c>
      <c r="D1754" s="130">
        <v>580</v>
      </c>
      <c r="E1754" s="130" t="s">
        <v>1072</v>
      </c>
      <c r="F1754" s="149">
        <f t="shared" si="162"/>
        <v>23.84</v>
      </c>
      <c r="G1754" s="130" t="s">
        <v>1073</v>
      </c>
      <c r="H1754" s="130">
        <f t="shared" si="163"/>
        <v>1</v>
      </c>
      <c r="I1754" s="130" t="s">
        <v>1076</v>
      </c>
      <c r="J1754" s="130">
        <f t="shared" si="164"/>
        <v>2</v>
      </c>
      <c r="K1754" s="130" t="s">
        <v>1084</v>
      </c>
      <c r="L1754" s="130">
        <f t="shared" si="165"/>
        <v>0</v>
      </c>
      <c r="M1754" s="130">
        <v>7</v>
      </c>
      <c r="N1754" s="130">
        <v>119349.35</v>
      </c>
      <c r="O1754" s="3">
        <v>197.74785</v>
      </c>
      <c r="Q1754" s="143">
        <f t="shared" si="166"/>
        <v>191.08040832459253</v>
      </c>
      <c r="R1754" s="143">
        <f t="shared" si="167"/>
        <v>-3.371688579879617E-2</v>
      </c>
    </row>
    <row r="1755" spans="1:18" x14ac:dyDescent="0.35">
      <c r="A1755" s="8">
        <v>14172.2970393051</v>
      </c>
      <c r="B1755">
        <v>580</v>
      </c>
      <c r="C1755" s="130" t="s">
        <v>1165</v>
      </c>
      <c r="D1755" s="130">
        <v>580</v>
      </c>
      <c r="E1755" s="130" t="s">
        <v>1072</v>
      </c>
      <c r="F1755" s="149">
        <f t="shared" si="162"/>
        <v>23.84</v>
      </c>
      <c r="G1755" s="130" t="s">
        <v>1073</v>
      </c>
      <c r="H1755" s="130">
        <f t="shared" si="163"/>
        <v>1</v>
      </c>
      <c r="I1755" s="130" t="s">
        <v>1076</v>
      </c>
      <c r="J1755" s="130">
        <f t="shared" si="164"/>
        <v>2</v>
      </c>
      <c r="K1755" s="130" t="s">
        <v>1084</v>
      </c>
      <c r="L1755" s="130">
        <f t="shared" si="165"/>
        <v>0</v>
      </c>
      <c r="M1755" s="130">
        <v>7</v>
      </c>
      <c r="N1755" s="130">
        <v>124466.27</v>
      </c>
      <c r="O1755" s="3">
        <v>206.48438333333334</v>
      </c>
      <c r="Q1755" s="143">
        <f t="shared" si="166"/>
        <v>199.79270748752123</v>
      </c>
      <c r="R1755" s="143">
        <f t="shared" si="167"/>
        <v>-3.2407660752772571E-2</v>
      </c>
    </row>
    <row r="1756" spans="1:18" x14ac:dyDescent="0.35">
      <c r="A1756" s="8">
        <v>23954.0527728093</v>
      </c>
      <c r="B1756">
        <v>580</v>
      </c>
      <c r="C1756" s="130" t="s">
        <v>1165</v>
      </c>
      <c r="D1756" s="130">
        <v>580</v>
      </c>
      <c r="E1756" s="130" t="s">
        <v>1072</v>
      </c>
      <c r="F1756" s="149">
        <f t="shared" si="162"/>
        <v>23.84</v>
      </c>
      <c r="G1756" s="130" t="s">
        <v>1073</v>
      </c>
      <c r="H1756" s="130">
        <f t="shared" si="163"/>
        <v>1</v>
      </c>
      <c r="I1756" s="130" t="s">
        <v>1076</v>
      </c>
      <c r="J1756" s="130">
        <f t="shared" si="164"/>
        <v>2</v>
      </c>
      <c r="K1756" s="130" t="s">
        <v>1084</v>
      </c>
      <c r="L1756" s="130">
        <f t="shared" si="165"/>
        <v>0</v>
      </c>
      <c r="M1756" s="130">
        <v>7</v>
      </c>
      <c r="N1756" s="130">
        <v>127763.61</v>
      </c>
      <c r="O1756" s="3">
        <v>211.82498333333334</v>
      </c>
      <c r="Q1756" s="143">
        <f t="shared" si="166"/>
        <v>207.77462016606066</v>
      </c>
      <c r="R1756" s="143">
        <f t="shared" si="167"/>
        <v>-1.912127221036497E-2</v>
      </c>
    </row>
    <row r="1757" spans="1:18" x14ac:dyDescent="0.35">
      <c r="A1757" s="8">
        <v>31081.371963744201</v>
      </c>
      <c r="B1757">
        <v>580</v>
      </c>
      <c r="C1757" s="130" t="s">
        <v>1165</v>
      </c>
      <c r="D1757" s="130">
        <v>580</v>
      </c>
      <c r="E1757" s="130" t="s">
        <v>1072</v>
      </c>
      <c r="F1757" s="149">
        <f t="shared" si="162"/>
        <v>23.84</v>
      </c>
      <c r="G1757" s="130" t="s">
        <v>1073</v>
      </c>
      <c r="H1757" s="130">
        <f t="shared" si="163"/>
        <v>1</v>
      </c>
      <c r="I1757" s="130" t="s">
        <v>1076</v>
      </c>
      <c r="J1757" s="130">
        <f t="shared" si="164"/>
        <v>2</v>
      </c>
      <c r="K1757" s="130" t="s">
        <v>1084</v>
      </c>
      <c r="L1757" s="130">
        <f t="shared" si="165"/>
        <v>0</v>
      </c>
      <c r="M1757" s="130">
        <v>7</v>
      </c>
      <c r="N1757" s="130">
        <v>135923.26999999999</v>
      </c>
      <c r="O1757" s="3">
        <v>225.39245</v>
      </c>
      <c r="Q1757" s="143">
        <f t="shared" si="166"/>
        <v>213.59051262586354</v>
      </c>
      <c r="R1757" s="143">
        <f t="shared" si="167"/>
        <v>-5.236172451267318E-2</v>
      </c>
    </row>
    <row r="1758" spans="1:18" x14ac:dyDescent="0.35">
      <c r="A1758" s="8">
        <v>45016.2336447989</v>
      </c>
      <c r="B1758">
        <v>580</v>
      </c>
      <c r="C1758" s="130" t="s">
        <v>1165</v>
      </c>
      <c r="D1758" s="130">
        <v>580</v>
      </c>
      <c r="E1758" s="130" t="s">
        <v>1072</v>
      </c>
      <c r="F1758" s="149">
        <f t="shared" si="162"/>
        <v>23.84</v>
      </c>
      <c r="G1758" s="130" t="s">
        <v>1073</v>
      </c>
      <c r="H1758" s="130">
        <f t="shared" si="163"/>
        <v>1</v>
      </c>
      <c r="I1758" s="130" t="s">
        <v>1076</v>
      </c>
      <c r="J1758" s="130">
        <f t="shared" si="164"/>
        <v>2</v>
      </c>
      <c r="K1758" s="130" t="s">
        <v>1084</v>
      </c>
      <c r="L1758" s="130">
        <f t="shared" si="165"/>
        <v>0</v>
      </c>
      <c r="M1758" s="130">
        <v>7</v>
      </c>
      <c r="N1758" s="130">
        <v>135929.09</v>
      </c>
      <c r="O1758" s="3">
        <v>225.44833333333332</v>
      </c>
      <c r="Q1758" s="143">
        <f t="shared" si="166"/>
        <v>224.96135975760416</v>
      </c>
      <c r="R1758" s="143">
        <f t="shared" si="167"/>
        <v>-2.1600229574958441E-3</v>
      </c>
    </row>
    <row r="1759" spans="1:18" x14ac:dyDescent="0.35">
      <c r="A1759" s="8">
        <v>54061.366139626101</v>
      </c>
      <c r="B1759">
        <v>580</v>
      </c>
      <c r="C1759" s="130" t="s">
        <v>1165</v>
      </c>
      <c r="D1759" s="130">
        <v>580</v>
      </c>
      <c r="E1759" s="130" t="s">
        <v>1072</v>
      </c>
      <c r="F1759" s="149">
        <f t="shared" si="162"/>
        <v>23.84</v>
      </c>
      <c r="G1759" s="130" t="s">
        <v>1073</v>
      </c>
      <c r="H1759" s="130">
        <f t="shared" si="163"/>
        <v>1</v>
      </c>
      <c r="I1759" s="130" t="s">
        <v>1076</v>
      </c>
      <c r="J1759" s="130">
        <f t="shared" si="164"/>
        <v>2</v>
      </c>
      <c r="K1759" s="130" t="s">
        <v>1084</v>
      </c>
      <c r="L1759" s="130">
        <f t="shared" si="165"/>
        <v>0</v>
      </c>
      <c r="M1759" s="130">
        <v>7</v>
      </c>
      <c r="N1759" s="130">
        <v>139516.85999999999</v>
      </c>
      <c r="O1759" s="3">
        <v>231.18308333333334</v>
      </c>
      <c r="Q1759" s="143">
        <f t="shared" si="166"/>
        <v>232.34218787338312</v>
      </c>
      <c r="R1759" s="143">
        <f t="shared" si="167"/>
        <v>5.0137947956101492E-3</v>
      </c>
    </row>
    <row r="1760" spans="1:18" x14ac:dyDescent="0.35">
      <c r="A1760" s="8">
        <v>63550.072249703</v>
      </c>
      <c r="B1760">
        <v>580</v>
      </c>
      <c r="C1760" s="130" t="s">
        <v>1165</v>
      </c>
      <c r="D1760" s="130">
        <v>580</v>
      </c>
      <c r="E1760" s="130" t="s">
        <v>1072</v>
      </c>
      <c r="F1760" s="149">
        <f t="shared" si="162"/>
        <v>23.84</v>
      </c>
      <c r="G1760" s="130" t="s">
        <v>1073</v>
      </c>
      <c r="H1760" s="130">
        <f t="shared" si="163"/>
        <v>1</v>
      </c>
      <c r="I1760" s="130" t="s">
        <v>1076</v>
      </c>
      <c r="J1760" s="130">
        <f t="shared" si="164"/>
        <v>2</v>
      </c>
      <c r="K1760" s="130" t="s">
        <v>1084</v>
      </c>
      <c r="L1760" s="130">
        <f t="shared" si="165"/>
        <v>0</v>
      </c>
      <c r="M1760" s="130">
        <v>7</v>
      </c>
      <c r="N1760" s="130">
        <v>144959.57999999999</v>
      </c>
      <c r="O1760" s="3">
        <v>239.92961666666665</v>
      </c>
      <c r="Q1760" s="143">
        <f t="shared" si="166"/>
        <v>240.08497205920591</v>
      </c>
      <c r="R1760" s="143">
        <f t="shared" si="167"/>
        <v>6.4750402512880889E-4</v>
      </c>
    </row>
    <row r="1761" spans="1:18" x14ac:dyDescent="0.35">
      <c r="A1761" s="8">
        <v>71394.000753582499</v>
      </c>
      <c r="B1761">
        <v>580</v>
      </c>
      <c r="C1761" s="130" t="s">
        <v>1165</v>
      </c>
      <c r="D1761" s="130">
        <v>580</v>
      </c>
      <c r="E1761" s="130" t="s">
        <v>1072</v>
      </c>
      <c r="F1761" s="149">
        <f t="shared" si="162"/>
        <v>23.84</v>
      </c>
      <c r="G1761" s="130" t="s">
        <v>1073</v>
      </c>
      <c r="H1761" s="130">
        <f t="shared" si="163"/>
        <v>1</v>
      </c>
      <c r="I1761" s="130" t="s">
        <v>1076</v>
      </c>
      <c r="J1761" s="130">
        <f t="shared" si="164"/>
        <v>2</v>
      </c>
      <c r="K1761" s="130" t="s">
        <v>1084</v>
      </c>
      <c r="L1761" s="130">
        <f t="shared" si="165"/>
        <v>0</v>
      </c>
      <c r="M1761" s="130">
        <v>7</v>
      </c>
      <c r="N1761" s="130">
        <v>144745.38</v>
      </c>
      <c r="O1761" s="3">
        <v>239.83583333333334</v>
      </c>
      <c r="Q1761" s="143">
        <f t="shared" si="166"/>
        <v>246.48561771837157</v>
      </c>
      <c r="R1761" s="143">
        <f t="shared" si="167"/>
        <v>2.7726400565824205E-2</v>
      </c>
    </row>
    <row r="1762" spans="1:18" x14ac:dyDescent="0.35">
      <c r="A1762" s="8">
        <v>3495.45982983364</v>
      </c>
      <c r="B1762">
        <v>580</v>
      </c>
      <c r="C1762" s="130" t="s">
        <v>1165</v>
      </c>
      <c r="D1762" s="130">
        <v>580</v>
      </c>
      <c r="E1762" s="130" t="s">
        <v>1072</v>
      </c>
      <c r="F1762" s="149">
        <f t="shared" si="162"/>
        <v>23.84</v>
      </c>
      <c r="G1762" s="130" t="s">
        <v>1073</v>
      </c>
      <c r="H1762" s="130">
        <f t="shared" si="163"/>
        <v>1</v>
      </c>
      <c r="I1762" s="130" t="s">
        <v>1076</v>
      </c>
      <c r="J1762" s="130">
        <f t="shared" si="164"/>
        <v>2</v>
      </c>
      <c r="K1762" s="130" t="s">
        <v>1083</v>
      </c>
      <c r="L1762" s="130">
        <f t="shared" si="165"/>
        <v>1</v>
      </c>
      <c r="M1762" s="130">
        <v>7</v>
      </c>
      <c r="N1762" s="130">
        <v>119162.28</v>
      </c>
      <c r="O1762" s="3">
        <v>197.39996666666667</v>
      </c>
      <c r="Q1762" s="143">
        <f t="shared" si="166"/>
        <v>194.69040832459251</v>
      </c>
      <c r="R1762" s="143">
        <f t="shared" si="167"/>
        <v>-1.3726235053775682E-2</v>
      </c>
    </row>
    <row r="1763" spans="1:18" x14ac:dyDescent="0.35">
      <c r="A1763" s="8">
        <v>14172.2970393051</v>
      </c>
      <c r="B1763">
        <v>580</v>
      </c>
      <c r="C1763" s="130" t="s">
        <v>1165</v>
      </c>
      <c r="D1763" s="130">
        <v>580</v>
      </c>
      <c r="E1763" s="130" t="s">
        <v>1072</v>
      </c>
      <c r="F1763" s="149">
        <f t="shared" si="162"/>
        <v>23.84</v>
      </c>
      <c r="G1763" s="130" t="s">
        <v>1073</v>
      </c>
      <c r="H1763" s="130">
        <f t="shared" si="163"/>
        <v>1</v>
      </c>
      <c r="I1763" s="130" t="s">
        <v>1076</v>
      </c>
      <c r="J1763" s="130">
        <f t="shared" si="164"/>
        <v>2</v>
      </c>
      <c r="K1763" s="130" t="s">
        <v>1083</v>
      </c>
      <c r="L1763" s="130">
        <f t="shared" si="165"/>
        <v>1</v>
      </c>
      <c r="M1763" s="130">
        <v>7</v>
      </c>
      <c r="N1763" s="130">
        <v>125205.89</v>
      </c>
      <c r="O1763" s="3">
        <v>207.58381666666665</v>
      </c>
      <c r="Q1763" s="143">
        <f t="shared" si="166"/>
        <v>203.40270748752118</v>
      </c>
      <c r="R1763" s="143">
        <f t="shared" si="167"/>
        <v>-2.0141787766911445E-2</v>
      </c>
    </row>
    <row r="1764" spans="1:18" x14ac:dyDescent="0.35">
      <c r="A1764" s="8">
        <v>23954.0527728093</v>
      </c>
      <c r="B1764">
        <v>580</v>
      </c>
      <c r="C1764" s="130" t="s">
        <v>1165</v>
      </c>
      <c r="D1764" s="130">
        <v>580</v>
      </c>
      <c r="E1764" s="130" t="s">
        <v>1072</v>
      </c>
      <c r="F1764" s="149">
        <f t="shared" si="162"/>
        <v>23.84</v>
      </c>
      <c r="G1764" s="130" t="s">
        <v>1073</v>
      </c>
      <c r="H1764" s="130">
        <f t="shared" si="163"/>
        <v>1</v>
      </c>
      <c r="I1764" s="130" t="s">
        <v>1076</v>
      </c>
      <c r="J1764" s="130">
        <f t="shared" si="164"/>
        <v>2</v>
      </c>
      <c r="K1764" s="130" t="s">
        <v>1083</v>
      </c>
      <c r="L1764" s="130">
        <f t="shared" si="165"/>
        <v>1</v>
      </c>
      <c r="M1764" s="130">
        <v>7</v>
      </c>
      <c r="N1764" s="130">
        <v>129623.46</v>
      </c>
      <c r="O1764" s="3">
        <v>214.78881666666666</v>
      </c>
      <c r="Q1764" s="143">
        <f t="shared" si="166"/>
        <v>211.38462016606064</v>
      </c>
      <c r="R1764" s="143">
        <f t="shared" si="167"/>
        <v>-1.5849039784455066E-2</v>
      </c>
    </row>
    <row r="1765" spans="1:18" x14ac:dyDescent="0.35">
      <c r="A1765" s="8">
        <v>31081.371963744201</v>
      </c>
      <c r="B1765">
        <v>580</v>
      </c>
      <c r="C1765" s="130" t="s">
        <v>1165</v>
      </c>
      <c r="D1765" s="130">
        <v>580</v>
      </c>
      <c r="E1765" s="130" t="s">
        <v>1072</v>
      </c>
      <c r="F1765" s="149">
        <f t="shared" si="162"/>
        <v>23.84</v>
      </c>
      <c r="G1765" s="130" t="s">
        <v>1073</v>
      </c>
      <c r="H1765" s="130">
        <f t="shared" si="163"/>
        <v>1</v>
      </c>
      <c r="I1765" s="130" t="s">
        <v>1076</v>
      </c>
      <c r="J1765" s="130">
        <f t="shared" si="164"/>
        <v>2</v>
      </c>
      <c r="K1765" s="130" t="s">
        <v>1083</v>
      </c>
      <c r="L1765" s="130">
        <f t="shared" si="165"/>
        <v>1</v>
      </c>
      <c r="M1765" s="130">
        <v>7</v>
      </c>
      <c r="N1765" s="130">
        <v>140256.64000000001</v>
      </c>
      <c r="O1765" s="3">
        <v>232.43416666666667</v>
      </c>
      <c r="Q1765" s="143">
        <f t="shared" si="166"/>
        <v>217.20051262586355</v>
      </c>
      <c r="R1765" s="143">
        <f t="shared" si="167"/>
        <v>-6.553965047079191E-2</v>
      </c>
    </row>
    <row r="1766" spans="1:18" x14ac:dyDescent="0.35">
      <c r="A1766" s="8">
        <v>45016.2336447989</v>
      </c>
      <c r="B1766">
        <v>580</v>
      </c>
      <c r="C1766" s="130" t="s">
        <v>1165</v>
      </c>
      <c r="D1766" s="130">
        <v>580</v>
      </c>
      <c r="E1766" s="130" t="s">
        <v>1072</v>
      </c>
      <c r="F1766" s="149">
        <f t="shared" si="162"/>
        <v>23.84</v>
      </c>
      <c r="G1766" s="130" t="s">
        <v>1073</v>
      </c>
      <c r="H1766" s="130">
        <f t="shared" si="163"/>
        <v>1</v>
      </c>
      <c r="I1766" s="130" t="s">
        <v>1076</v>
      </c>
      <c r="J1766" s="130">
        <f t="shared" si="164"/>
        <v>2</v>
      </c>
      <c r="K1766" s="130" t="s">
        <v>1083</v>
      </c>
      <c r="L1766" s="130">
        <f t="shared" si="165"/>
        <v>1</v>
      </c>
      <c r="M1766" s="130">
        <v>7</v>
      </c>
      <c r="N1766" s="130">
        <v>139900.74</v>
      </c>
      <c r="O1766" s="3">
        <v>231.9974666666667</v>
      </c>
      <c r="Q1766" s="143">
        <f t="shared" si="166"/>
        <v>228.57135975760417</v>
      </c>
      <c r="R1766" s="143">
        <f t="shared" si="167"/>
        <v>-1.4767863452514129E-2</v>
      </c>
    </row>
    <row r="1767" spans="1:18" x14ac:dyDescent="0.35">
      <c r="A1767" s="8">
        <v>54061.366139626101</v>
      </c>
      <c r="B1767">
        <v>580</v>
      </c>
      <c r="C1767" s="130" t="s">
        <v>1165</v>
      </c>
      <c r="D1767" s="130">
        <v>580</v>
      </c>
      <c r="E1767" s="130" t="s">
        <v>1072</v>
      </c>
      <c r="F1767" s="149">
        <f t="shared" si="162"/>
        <v>23.84</v>
      </c>
      <c r="G1767" s="130" t="s">
        <v>1073</v>
      </c>
      <c r="H1767" s="130">
        <f t="shared" si="163"/>
        <v>1</v>
      </c>
      <c r="I1767" s="130" t="s">
        <v>1076</v>
      </c>
      <c r="J1767" s="130">
        <f t="shared" si="164"/>
        <v>2</v>
      </c>
      <c r="K1767" s="130" t="s">
        <v>1083</v>
      </c>
      <c r="L1767" s="130">
        <f t="shared" si="165"/>
        <v>1</v>
      </c>
      <c r="M1767" s="130">
        <v>7</v>
      </c>
      <c r="N1767" s="130">
        <v>144769.51999999999</v>
      </c>
      <c r="O1767" s="3">
        <v>239.7353</v>
      </c>
      <c r="Q1767" s="143">
        <f t="shared" si="166"/>
        <v>235.95218787338317</v>
      </c>
      <c r="R1767" s="143">
        <f t="shared" si="167"/>
        <v>-1.5780371629112722E-2</v>
      </c>
    </row>
    <row r="1768" spans="1:18" x14ac:dyDescent="0.35">
      <c r="A1768" s="8">
        <v>63550.072249703</v>
      </c>
      <c r="B1768">
        <v>580</v>
      </c>
      <c r="C1768" s="130" t="s">
        <v>1165</v>
      </c>
      <c r="D1768" s="130">
        <v>580</v>
      </c>
      <c r="E1768" s="130" t="s">
        <v>1072</v>
      </c>
      <c r="F1768" s="149">
        <f t="shared" si="162"/>
        <v>23.84</v>
      </c>
      <c r="G1768" s="130" t="s">
        <v>1073</v>
      </c>
      <c r="H1768" s="130">
        <f t="shared" si="163"/>
        <v>1</v>
      </c>
      <c r="I1768" s="130" t="s">
        <v>1076</v>
      </c>
      <c r="J1768" s="130">
        <f t="shared" si="164"/>
        <v>2</v>
      </c>
      <c r="K1768" s="130" t="s">
        <v>1083</v>
      </c>
      <c r="L1768" s="130">
        <f t="shared" si="165"/>
        <v>1</v>
      </c>
      <c r="M1768" s="130">
        <v>7</v>
      </c>
      <c r="N1768" s="130">
        <v>150868.19</v>
      </c>
      <c r="O1768" s="3">
        <v>249.26503333333332</v>
      </c>
      <c r="Q1768" s="143">
        <f t="shared" si="166"/>
        <v>243.6949720592059</v>
      </c>
      <c r="R1768" s="143">
        <f t="shared" si="167"/>
        <v>-2.234593917823513E-2</v>
      </c>
    </row>
    <row r="1769" spans="1:18" x14ac:dyDescent="0.35">
      <c r="A1769" s="8">
        <v>71394.000753582499</v>
      </c>
      <c r="B1769">
        <v>580</v>
      </c>
      <c r="C1769" s="130" t="s">
        <v>1165</v>
      </c>
      <c r="D1769" s="130">
        <v>580</v>
      </c>
      <c r="E1769" s="130" t="s">
        <v>1072</v>
      </c>
      <c r="F1769" s="149">
        <f t="shared" si="162"/>
        <v>23.84</v>
      </c>
      <c r="G1769" s="130" t="s">
        <v>1073</v>
      </c>
      <c r="H1769" s="130">
        <f t="shared" si="163"/>
        <v>1</v>
      </c>
      <c r="I1769" s="130" t="s">
        <v>1076</v>
      </c>
      <c r="J1769" s="130">
        <f t="shared" si="164"/>
        <v>2</v>
      </c>
      <c r="K1769" s="130" t="s">
        <v>1083</v>
      </c>
      <c r="L1769" s="130">
        <f t="shared" si="165"/>
        <v>1</v>
      </c>
      <c r="M1769" s="130">
        <v>7</v>
      </c>
      <c r="N1769" s="130">
        <v>151667.68</v>
      </c>
      <c r="O1769" s="3">
        <v>250.95316666666665</v>
      </c>
      <c r="Q1769" s="143">
        <f t="shared" si="166"/>
        <v>250.09561771837156</v>
      </c>
      <c r="R1769" s="143">
        <f t="shared" si="167"/>
        <v>-3.4171672734225611E-3</v>
      </c>
    </row>
    <row r="1770" spans="1:18" x14ac:dyDescent="0.35">
      <c r="A1770" s="8">
        <v>3495.45982983364</v>
      </c>
      <c r="B1770">
        <v>580</v>
      </c>
      <c r="C1770" s="130" t="s">
        <v>1165</v>
      </c>
      <c r="D1770" s="130">
        <v>580</v>
      </c>
      <c r="E1770" s="130" t="s">
        <v>1072</v>
      </c>
      <c r="F1770" s="149">
        <f t="shared" si="162"/>
        <v>23.84</v>
      </c>
      <c r="G1770" s="130" t="s">
        <v>1073</v>
      </c>
      <c r="H1770" s="130">
        <f t="shared" si="163"/>
        <v>1</v>
      </c>
      <c r="I1770" s="130" t="s">
        <v>1076</v>
      </c>
      <c r="J1770" s="130">
        <f t="shared" si="164"/>
        <v>2</v>
      </c>
      <c r="K1770" s="130" t="s">
        <v>1084</v>
      </c>
      <c r="L1770" s="130">
        <f t="shared" si="165"/>
        <v>0</v>
      </c>
      <c r="M1770" s="130">
        <v>7</v>
      </c>
      <c r="N1770" s="130">
        <v>120166.79</v>
      </c>
      <c r="O1770" s="3">
        <v>199.07891666666669</v>
      </c>
      <c r="Q1770" s="143">
        <f t="shared" si="166"/>
        <v>191.08040832459253</v>
      </c>
      <c r="R1770" s="143">
        <f t="shared" si="167"/>
        <v>-4.0177576189379671E-2</v>
      </c>
    </row>
    <row r="1771" spans="1:18" x14ac:dyDescent="0.35">
      <c r="A1771" s="8">
        <v>14172.2970393051</v>
      </c>
      <c r="B1771">
        <v>580</v>
      </c>
      <c r="C1771" s="130" t="s">
        <v>1165</v>
      </c>
      <c r="D1771" s="130">
        <v>580</v>
      </c>
      <c r="E1771" s="130" t="s">
        <v>1072</v>
      </c>
      <c r="F1771" s="149">
        <f t="shared" si="162"/>
        <v>23.84</v>
      </c>
      <c r="G1771" s="130" t="s">
        <v>1073</v>
      </c>
      <c r="H1771" s="130">
        <f t="shared" si="163"/>
        <v>1</v>
      </c>
      <c r="I1771" s="130" t="s">
        <v>1076</v>
      </c>
      <c r="J1771" s="130">
        <f t="shared" si="164"/>
        <v>2</v>
      </c>
      <c r="K1771" s="130" t="s">
        <v>1084</v>
      </c>
      <c r="L1771" s="130">
        <f t="shared" si="165"/>
        <v>0</v>
      </c>
      <c r="M1771" s="130">
        <v>7</v>
      </c>
      <c r="N1771" s="130">
        <v>125492.58</v>
      </c>
      <c r="O1771" s="3">
        <v>208.18281666666667</v>
      </c>
      <c r="Q1771" s="143">
        <f t="shared" si="166"/>
        <v>199.79270748752123</v>
      </c>
      <c r="R1771" s="143">
        <f t="shared" si="167"/>
        <v>-4.0301641189624759E-2</v>
      </c>
    </row>
    <row r="1772" spans="1:18" x14ac:dyDescent="0.35">
      <c r="A1772" s="8">
        <v>23954.0527728093</v>
      </c>
      <c r="B1772">
        <v>580</v>
      </c>
      <c r="C1772" s="130" t="s">
        <v>1165</v>
      </c>
      <c r="D1772" s="130">
        <v>580</v>
      </c>
      <c r="E1772" s="130" t="s">
        <v>1072</v>
      </c>
      <c r="F1772" s="149">
        <f t="shared" si="162"/>
        <v>23.84</v>
      </c>
      <c r="G1772" s="130" t="s">
        <v>1073</v>
      </c>
      <c r="H1772" s="130">
        <f t="shared" si="163"/>
        <v>1</v>
      </c>
      <c r="I1772" s="130" t="s">
        <v>1076</v>
      </c>
      <c r="J1772" s="130">
        <f t="shared" si="164"/>
        <v>2</v>
      </c>
      <c r="K1772" s="130" t="s">
        <v>1084</v>
      </c>
      <c r="L1772" s="130">
        <f t="shared" si="165"/>
        <v>0</v>
      </c>
      <c r="M1772" s="130">
        <v>7</v>
      </c>
      <c r="N1772" s="130">
        <v>128671.98</v>
      </c>
      <c r="O1772" s="3">
        <v>213.35858333333331</v>
      </c>
      <c r="Q1772" s="143">
        <f t="shared" si="166"/>
        <v>207.77462016606066</v>
      </c>
      <c r="R1772" s="143">
        <f t="shared" si="167"/>
        <v>-2.6171729677023303E-2</v>
      </c>
    </row>
    <row r="1773" spans="1:18" x14ac:dyDescent="0.35">
      <c r="A1773" s="8">
        <v>31081.371963744201</v>
      </c>
      <c r="B1773">
        <v>580</v>
      </c>
      <c r="C1773" s="130" t="s">
        <v>1165</v>
      </c>
      <c r="D1773" s="130">
        <v>580</v>
      </c>
      <c r="E1773" s="130" t="s">
        <v>1072</v>
      </c>
      <c r="F1773" s="149">
        <f t="shared" si="162"/>
        <v>23.84</v>
      </c>
      <c r="G1773" s="130" t="s">
        <v>1073</v>
      </c>
      <c r="H1773" s="130">
        <f t="shared" si="163"/>
        <v>1</v>
      </c>
      <c r="I1773" s="130" t="s">
        <v>1076</v>
      </c>
      <c r="J1773" s="130">
        <f t="shared" si="164"/>
        <v>2</v>
      </c>
      <c r="K1773" s="130" t="s">
        <v>1084</v>
      </c>
      <c r="L1773" s="130">
        <f t="shared" si="165"/>
        <v>0</v>
      </c>
      <c r="M1773" s="130">
        <v>7</v>
      </c>
      <c r="N1773" s="130">
        <v>137735.38</v>
      </c>
      <c r="O1773" s="3">
        <v>228.43936666666667</v>
      </c>
      <c r="Q1773" s="143">
        <f t="shared" si="166"/>
        <v>213.59051262586354</v>
      </c>
      <c r="R1773" s="143">
        <f t="shared" si="167"/>
        <v>-6.5001292279321721E-2</v>
      </c>
    </row>
    <row r="1774" spans="1:18" x14ac:dyDescent="0.35">
      <c r="A1774" s="8">
        <v>45016.2336447989</v>
      </c>
      <c r="B1774">
        <v>580</v>
      </c>
      <c r="C1774" s="130" t="s">
        <v>1165</v>
      </c>
      <c r="D1774" s="130">
        <v>580</v>
      </c>
      <c r="E1774" s="130" t="s">
        <v>1072</v>
      </c>
      <c r="F1774" s="149">
        <f t="shared" si="162"/>
        <v>23.84</v>
      </c>
      <c r="G1774" s="130" t="s">
        <v>1073</v>
      </c>
      <c r="H1774" s="130">
        <f t="shared" si="163"/>
        <v>1</v>
      </c>
      <c r="I1774" s="130" t="s">
        <v>1076</v>
      </c>
      <c r="J1774" s="130">
        <f t="shared" si="164"/>
        <v>2</v>
      </c>
      <c r="K1774" s="130" t="s">
        <v>1084</v>
      </c>
      <c r="L1774" s="130">
        <f t="shared" si="165"/>
        <v>0</v>
      </c>
      <c r="M1774" s="130">
        <v>7</v>
      </c>
      <c r="N1774" s="130">
        <v>137652.15</v>
      </c>
      <c r="O1774" s="3">
        <v>228.31228333333331</v>
      </c>
      <c r="Q1774" s="143">
        <f t="shared" si="166"/>
        <v>224.96135975760416</v>
      </c>
      <c r="R1774" s="143">
        <f t="shared" si="167"/>
        <v>-1.4676930766956753E-2</v>
      </c>
    </row>
    <row r="1775" spans="1:18" x14ac:dyDescent="0.35">
      <c r="A1775" s="8">
        <v>54061.366139626101</v>
      </c>
      <c r="B1775">
        <v>580</v>
      </c>
      <c r="C1775" s="130" t="s">
        <v>1165</v>
      </c>
      <c r="D1775" s="130">
        <v>580</v>
      </c>
      <c r="E1775" s="130" t="s">
        <v>1072</v>
      </c>
      <c r="F1775" s="149">
        <f t="shared" si="162"/>
        <v>23.84</v>
      </c>
      <c r="G1775" s="130" t="s">
        <v>1073</v>
      </c>
      <c r="H1775" s="130">
        <f t="shared" si="163"/>
        <v>1</v>
      </c>
      <c r="I1775" s="130" t="s">
        <v>1076</v>
      </c>
      <c r="J1775" s="130">
        <f t="shared" si="164"/>
        <v>2</v>
      </c>
      <c r="K1775" s="130" t="s">
        <v>1084</v>
      </c>
      <c r="L1775" s="130">
        <f t="shared" si="165"/>
        <v>0</v>
      </c>
      <c r="M1775" s="130">
        <v>7</v>
      </c>
      <c r="N1775" s="130">
        <v>141340.31</v>
      </c>
      <c r="O1775" s="3">
        <v>234.12641666666667</v>
      </c>
      <c r="Q1775" s="143">
        <f t="shared" si="166"/>
        <v>232.34218787338312</v>
      </c>
      <c r="R1775" s="143">
        <f t="shared" si="167"/>
        <v>-7.6207922996737176E-3</v>
      </c>
    </row>
    <row r="1776" spans="1:18" x14ac:dyDescent="0.35">
      <c r="A1776" s="8">
        <v>63550.072249703</v>
      </c>
      <c r="B1776">
        <v>580</v>
      </c>
      <c r="C1776" s="130" t="s">
        <v>1165</v>
      </c>
      <c r="D1776" s="130">
        <v>580</v>
      </c>
      <c r="E1776" s="130" t="s">
        <v>1072</v>
      </c>
      <c r="F1776" s="149">
        <f t="shared" si="162"/>
        <v>23.84</v>
      </c>
      <c r="G1776" s="130" t="s">
        <v>1073</v>
      </c>
      <c r="H1776" s="130">
        <f t="shared" si="163"/>
        <v>1</v>
      </c>
      <c r="I1776" s="130" t="s">
        <v>1076</v>
      </c>
      <c r="J1776" s="130">
        <f t="shared" si="164"/>
        <v>2</v>
      </c>
      <c r="K1776" s="130" t="s">
        <v>1084</v>
      </c>
      <c r="L1776" s="130">
        <f t="shared" si="165"/>
        <v>0</v>
      </c>
      <c r="M1776" s="130">
        <v>7</v>
      </c>
      <c r="N1776" s="130">
        <v>146560.48000000001</v>
      </c>
      <c r="O1776" s="3">
        <v>242.22830000000002</v>
      </c>
      <c r="Q1776" s="143">
        <f t="shared" si="166"/>
        <v>240.08497205920591</v>
      </c>
      <c r="R1776" s="143">
        <f t="shared" si="167"/>
        <v>-8.8483795691671752E-3</v>
      </c>
    </row>
    <row r="1777" spans="1:18" x14ac:dyDescent="0.35">
      <c r="A1777" s="8">
        <v>71394.000753582499</v>
      </c>
      <c r="B1777">
        <v>580</v>
      </c>
      <c r="C1777" s="130" t="s">
        <v>1165</v>
      </c>
      <c r="D1777" s="130">
        <v>580</v>
      </c>
      <c r="E1777" s="130" t="s">
        <v>1072</v>
      </c>
      <c r="F1777" s="149">
        <f t="shared" si="162"/>
        <v>23.84</v>
      </c>
      <c r="G1777" s="130" t="s">
        <v>1073</v>
      </c>
      <c r="H1777" s="130">
        <f t="shared" si="163"/>
        <v>1</v>
      </c>
      <c r="I1777" s="130" t="s">
        <v>1076</v>
      </c>
      <c r="J1777" s="130">
        <f t="shared" si="164"/>
        <v>2</v>
      </c>
      <c r="K1777" s="130" t="s">
        <v>1084</v>
      </c>
      <c r="L1777" s="130">
        <f t="shared" si="165"/>
        <v>0</v>
      </c>
      <c r="M1777" s="130">
        <v>7</v>
      </c>
      <c r="N1777" s="130">
        <v>146591.88</v>
      </c>
      <c r="O1777" s="3">
        <v>242.64860000000002</v>
      </c>
      <c r="Q1777" s="143">
        <f t="shared" si="166"/>
        <v>246.48561771837157</v>
      </c>
      <c r="R1777" s="143">
        <f t="shared" si="167"/>
        <v>1.5813063493346213E-2</v>
      </c>
    </row>
    <row r="1778" spans="1:18" x14ac:dyDescent="0.35">
      <c r="A1778" s="8">
        <v>3495.45982983364</v>
      </c>
      <c r="B1778">
        <v>580</v>
      </c>
      <c r="C1778" s="130" t="s">
        <v>1165</v>
      </c>
      <c r="D1778" s="130">
        <v>580</v>
      </c>
      <c r="E1778" s="130" t="s">
        <v>1072</v>
      </c>
      <c r="F1778" s="149">
        <f t="shared" si="162"/>
        <v>23.84</v>
      </c>
      <c r="G1778" s="130" t="s">
        <v>1073</v>
      </c>
      <c r="H1778" s="130">
        <f t="shared" si="163"/>
        <v>1</v>
      </c>
      <c r="I1778" s="130" t="s">
        <v>1076</v>
      </c>
      <c r="J1778" s="130">
        <f t="shared" si="164"/>
        <v>2</v>
      </c>
      <c r="K1778" s="130" t="s">
        <v>1083</v>
      </c>
      <c r="L1778" s="130">
        <f t="shared" si="165"/>
        <v>1</v>
      </c>
      <c r="M1778" s="130">
        <v>7</v>
      </c>
      <c r="N1778" s="130">
        <v>119005.36</v>
      </c>
      <c r="O1778" s="3">
        <v>197.12825000000001</v>
      </c>
      <c r="Q1778" s="143">
        <f t="shared" si="166"/>
        <v>194.69040832459251</v>
      </c>
      <c r="R1778" s="143">
        <f t="shared" si="167"/>
        <v>-1.2366779877605039E-2</v>
      </c>
    </row>
    <row r="1779" spans="1:18" x14ac:dyDescent="0.35">
      <c r="A1779" s="8">
        <v>14172.2970393051</v>
      </c>
      <c r="B1779">
        <v>580</v>
      </c>
      <c r="C1779" s="130" t="s">
        <v>1165</v>
      </c>
      <c r="D1779" s="130">
        <v>580</v>
      </c>
      <c r="E1779" s="130" t="s">
        <v>1072</v>
      </c>
      <c r="F1779" s="149">
        <f t="shared" si="162"/>
        <v>23.84</v>
      </c>
      <c r="G1779" s="130" t="s">
        <v>1073</v>
      </c>
      <c r="H1779" s="130">
        <f t="shared" si="163"/>
        <v>1</v>
      </c>
      <c r="I1779" s="130" t="s">
        <v>1076</v>
      </c>
      <c r="J1779" s="130">
        <f t="shared" si="164"/>
        <v>2</v>
      </c>
      <c r="K1779" s="130" t="s">
        <v>1083</v>
      </c>
      <c r="L1779" s="130">
        <f t="shared" si="165"/>
        <v>1</v>
      </c>
      <c r="M1779" s="130">
        <v>7</v>
      </c>
      <c r="N1779" s="130">
        <v>125093.13</v>
      </c>
      <c r="O1779" s="3">
        <v>207.28035</v>
      </c>
      <c r="Q1779" s="143">
        <f t="shared" si="166"/>
        <v>203.40270748752118</v>
      </c>
      <c r="R1779" s="143">
        <f t="shared" si="167"/>
        <v>-1.8707236419076012E-2</v>
      </c>
    </row>
    <row r="1780" spans="1:18" x14ac:dyDescent="0.35">
      <c r="A1780" s="8">
        <v>23954.0527728093</v>
      </c>
      <c r="B1780">
        <v>580</v>
      </c>
      <c r="C1780" s="130" t="s">
        <v>1165</v>
      </c>
      <c r="D1780" s="130">
        <v>580</v>
      </c>
      <c r="E1780" s="130" t="s">
        <v>1072</v>
      </c>
      <c r="F1780" s="149">
        <f t="shared" si="162"/>
        <v>23.84</v>
      </c>
      <c r="G1780" s="130" t="s">
        <v>1073</v>
      </c>
      <c r="H1780" s="130">
        <f t="shared" si="163"/>
        <v>1</v>
      </c>
      <c r="I1780" s="130" t="s">
        <v>1076</v>
      </c>
      <c r="J1780" s="130">
        <f t="shared" si="164"/>
        <v>2</v>
      </c>
      <c r="K1780" s="130" t="s">
        <v>1083</v>
      </c>
      <c r="L1780" s="130">
        <f t="shared" si="165"/>
        <v>1</v>
      </c>
      <c r="M1780" s="130">
        <v>7</v>
      </c>
      <c r="N1780" s="130">
        <v>129677.62</v>
      </c>
      <c r="O1780" s="3">
        <v>214.72805</v>
      </c>
      <c r="Q1780" s="143">
        <f t="shared" si="166"/>
        <v>211.38462016606064</v>
      </c>
      <c r="R1780" s="143">
        <f t="shared" si="167"/>
        <v>-1.5570531348556238E-2</v>
      </c>
    </row>
    <row r="1781" spans="1:18" x14ac:dyDescent="0.35">
      <c r="A1781" s="8">
        <v>31081.371963744201</v>
      </c>
      <c r="B1781">
        <v>580</v>
      </c>
      <c r="C1781" s="130" t="s">
        <v>1165</v>
      </c>
      <c r="D1781" s="130">
        <v>580</v>
      </c>
      <c r="E1781" s="130" t="s">
        <v>1072</v>
      </c>
      <c r="F1781" s="149">
        <f t="shared" si="162"/>
        <v>23.84</v>
      </c>
      <c r="G1781" s="130" t="s">
        <v>1073</v>
      </c>
      <c r="H1781" s="130">
        <f t="shared" si="163"/>
        <v>1</v>
      </c>
      <c r="I1781" s="130" t="s">
        <v>1076</v>
      </c>
      <c r="J1781" s="130">
        <f t="shared" si="164"/>
        <v>2</v>
      </c>
      <c r="K1781" s="130" t="s">
        <v>1083</v>
      </c>
      <c r="L1781" s="130">
        <f t="shared" si="165"/>
        <v>1</v>
      </c>
      <c r="M1781" s="130">
        <v>7</v>
      </c>
      <c r="N1781" s="130">
        <v>139989.72</v>
      </c>
      <c r="O1781" s="3">
        <v>231.76330000000002</v>
      </c>
      <c r="Q1781" s="143">
        <f t="shared" si="166"/>
        <v>217.20051262586355</v>
      </c>
      <c r="R1781" s="143">
        <f t="shared" si="167"/>
        <v>-6.2834742921491271E-2</v>
      </c>
    </row>
    <row r="1782" spans="1:18" x14ac:dyDescent="0.35">
      <c r="A1782" s="8">
        <v>45016.2336447989</v>
      </c>
      <c r="B1782">
        <v>580</v>
      </c>
      <c r="C1782" s="130" t="s">
        <v>1165</v>
      </c>
      <c r="D1782" s="130">
        <v>580</v>
      </c>
      <c r="E1782" s="130" t="s">
        <v>1072</v>
      </c>
      <c r="F1782" s="149">
        <f t="shared" si="162"/>
        <v>23.84</v>
      </c>
      <c r="G1782" s="130" t="s">
        <v>1073</v>
      </c>
      <c r="H1782" s="130">
        <f t="shared" si="163"/>
        <v>1</v>
      </c>
      <c r="I1782" s="130" t="s">
        <v>1076</v>
      </c>
      <c r="J1782" s="130">
        <f t="shared" si="164"/>
        <v>2</v>
      </c>
      <c r="K1782" s="130" t="s">
        <v>1083</v>
      </c>
      <c r="L1782" s="130">
        <f t="shared" si="165"/>
        <v>1</v>
      </c>
      <c r="M1782" s="130">
        <v>7</v>
      </c>
      <c r="N1782" s="130">
        <v>139711.46</v>
      </c>
      <c r="O1782" s="3">
        <v>231.39053333333334</v>
      </c>
      <c r="Q1782" s="143">
        <f t="shared" si="166"/>
        <v>228.57135975760417</v>
      </c>
      <c r="R1782" s="143">
        <f t="shared" si="167"/>
        <v>-1.2183616741433201E-2</v>
      </c>
    </row>
    <row r="1783" spans="1:18" x14ac:dyDescent="0.35">
      <c r="A1783" s="8">
        <v>54061.366139626101</v>
      </c>
      <c r="B1783">
        <v>580</v>
      </c>
      <c r="C1783" s="130" t="s">
        <v>1165</v>
      </c>
      <c r="D1783" s="130">
        <v>580</v>
      </c>
      <c r="E1783" s="130" t="s">
        <v>1072</v>
      </c>
      <c r="F1783" s="149">
        <f t="shared" si="162"/>
        <v>23.84</v>
      </c>
      <c r="G1783" s="130" t="s">
        <v>1073</v>
      </c>
      <c r="H1783" s="130">
        <f t="shared" si="163"/>
        <v>1</v>
      </c>
      <c r="I1783" s="130" t="s">
        <v>1076</v>
      </c>
      <c r="J1783" s="130">
        <f t="shared" si="164"/>
        <v>2</v>
      </c>
      <c r="K1783" s="130" t="s">
        <v>1083</v>
      </c>
      <c r="L1783" s="130">
        <f t="shared" si="165"/>
        <v>1</v>
      </c>
      <c r="M1783" s="130">
        <v>7</v>
      </c>
      <c r="N1783" s="130">
        <v>144507.39000000001</v>
      </c>
      <c r="O1783" s="3">
        <v>238.98468333333332</v>
      </c>
      <c r="Q1783" s="143">
        <f t="shared" si="166"/>
        <v>235.95218787338317</v>
      </c>
      <c r="R1783" s="143">
        <f t="shared" si="167"/>
        <v>-1.2689078721084712E-2</v>
      </c>
    </row>
    <row r="1784" spans="1:18" x14ac:dyDescent="0.35">
      <c r="A1784" s="8">
        <v>63550.072249703</v>
      </c>
      <c r="B1784">
        <v>580</v>
      </c>
      <c r="C1784" s="130" t="s">
        <v>1165</v>
      </c>
      <c r="D1784" s="130">
        <v>580</v>
      </c>
      <c r="E1784" s="130" t="s">
        <v>1072</v>
      </c>
      <c r="F1784" s="149">
        <f t="shared" si="162"/>
        <v>23.84</v>
      </c>
      <c r="G1784" s="130" t="s">
        <v>1073</v>
      </c>
      <c r="H1784" s="130">
        <f t="shared" si="163"/>
        <v>1</v>
      </c>
      <c r="I1784" s="130" t="s">
        <v>1076</v>
      </c>
      <c r="J1784" s="130">
        <f t="shared" si="164"/>
        <v>2</v>
      </c>
      <c r="K1784" s="130" t="s">
        <v>1083</v>
      </c>
      <c r="L1784" s="130">
        <f t="shared" si="165"/>
        <v>1</v>
      </c>
      <c r="M1784" s="130">
        <v>7</v>
      </c>
      <c r="N1784" s="130">
        <v>150839.1</v>
      </c>
      <c r="O1784" s="3">
        <v>248.95338333333333</v>
      </c>
      <c r="Q1784" s="143">
        <f t="shared" si="166"/>
        <v>243.6949720592059</v>
      </c>
      <c r="R1784" s="143">
        <f t="shared" si="167"/>
        <v>-2.1122071946645282E-2</v>
      </c>
    </row>
    <row r="1785" spans="1:18" x14ac:dyDescent="0.35">
      <c r="A1785" s="8">
        <v>71394.000753582499</v>
      </c>
      <c r="B1785">
        <v>580</v>
      </c>
      <c r="C1785" s="130" t="s">
        <v>1165</v>
      </c>
      <c r="D1785" s="130">
        <v>580</v>
      </c>
      <c r="E1785" s="130" t="s">
        <v>1072</v>
      </c>
      <c r="F1785" s="149">
        <f t="shared" si="162"/>
        <v>23.84</v>
      </c>
      <c r="G1785" s="130" t="s">
        <v>1073</v>
      </c>
      <c r="H1785" s="130">
        <f t="shared" si="163"/>
        <v>1</v>
      </c>
      <c r="I1785" s="130" t="s">
        <v>1076</v>
      </c>
      <c r="J1785" s="130">
        <f t="shared" si="164"/>
        <v>2</v>
      </c>
      <c r="K1785" s="130" t="s">
        <v>1083</v>
      </c>
      <c r="L1785" s="130">
        <f t="shared" si="165"/>
        <v>1</v>
      </c>
      <c r="M1785" s="130">
        <v>7</v>
      </c>
      <c r="N1785" s="130">
        <v>152080.42000000001</v>
      </c>
      <c r="O1785" s="3">
        <v>251.3386166666667</v>
      </c>
      <c r="Q1785" s="143">
        <f t="shared" si="166"/>
        <v>250.09561771837156</v>
      </c>
      <c r="R1785" s="143">
        <f t="shared" si="167"/>
        <v>-4.9455151969092226E-3</v>
      </c>
    </row>
    <row r="1786" spans="1:18" x14ac:dyDescent="0.35">
      <c r="A1786" s="8">
        <v>3495.45982983364</v>
      </c>
      <c r="B1786">
        <v>580</v>
      </c>
      <c r="C1786" s="130" t="s">
        <v>1165</v>
      </c>
      <c r="D1786" s="130">
        <v>580</v>
      </c>
      <c r="E1786" s="130" t="s">
        <v>1072</v>
      </c>
      <c r="F1786" s="149">
        <f t="shared" si="162"/>
        <v>23.84</v>
      </c>
      <c r="G1786" s="130" t="s">
        <v>1073</v>
      </c>
      <c r="H1786" s="130">
        <f t="shared" si="163"/>
        <v>1</v>
      </c>
      <c r="I1786" s="130" t="s">
        <v>1076</v>
      </c>
      <c r="J1786" s="130">
        <f t="shared" si="164"/>
        <v>2</v>
      </c>
      <c r="K1786" s="130" t="s">
        <v>1084</v>
      </c>
      <c r="L1786" s="130">
        <f t="shared" si="165"/>
        <v>0</v>
      </c>
      <c r="M1786" s="130">
        <v>7</v>
      </c>
      <c r="N1786" s="130">
        <v>119846.83</v>
      </c>
      <c r="O1786" s="3">
        <v>198.44808333333333</v>
      </c>
      <c r="Q1786" s="143">
        <f t="shared" si="166"/>
        <v>191.08040832459253</v>
      </c>
      <c r="R1786" s="143">
        <f t="shared" si="167"/>
        <v>-3.7126460911014791E-2</v>
      </c>
    </row>
    <row r="1787" spans="1:18" x14ac:dyDescent="0.35">
      <c r="A1787" s="8">
        <v>14172.2970393051</v>
      </c>
      <c r="B1787">
        <v>580</v>
      </c>
      <c r="C1787" s="130" t="s">
        <v>1165</v>
      </c>
      <c r="D1787" s="130">
        <v>580</v>
      </c>
      <c r="E1787" s="130" t="s">
        <v>1072</v>
      </c>
      <c r="F1787" s="149">
        <f t="shared" si="162"/>
        <v>23.84</v>
      </c>
      <c r="G1787" s="130" t="s">
        <v>1073</v>
      </c>
      <c r="H1787" s="130">
        <f t="shared" si="163"/>
        <v>1</v>
      </c>
      <c r="I1787" s="130" t="s">
        <v>1076</v>
      </c>
      <c r="J1787" s="130">
        <f t="shared" si="164"/>
        <v>2</v>
      </c>
      <c r="K1787" s="130" t="s">
        <v>1084</v>
      </c>
      <c r="L1787" s="130">
        <f t="shared" si="165"/>
        <v>0</v>
      </c>
      <c r="M1787" s="130">
        <v>7</v>
      </c>
      <c r="N1787" s="130">
        <v>125228.41</v>
      </c>
      <c r="O1787" s="3">
        <v>207.56741666666667</v>
      </c>
      <c r="Q1787" s="143">
        <f t="shared" si="166"/>
        <v>199.79270748752123</v>
      </c>
      <c r="R1787" s="143">
        <f t="shared" si="167"/>
        <v>-3.7456308432218366E-2</v>
      </c>
    </row>
    <row r="1788" spans="1:18" x14ac:dyDescent="0.35">
      <c r="A1788" s="8">
        <v>23954.0527728093</v>
      </c>
      <c r="B1788">
        <v>580</v>
      </c>
      <c r="C1788" s="130" t="s">
        <v>1165</v>
      </c>
      <c r="D1788" s="130">
        <v>580</v>
      </c>
      <c r="E1788" s="130" t="s">
        <v>1072</v>
      </c>
      <c r="F1788" s="149">
        <f t="shared" si="162"/>
        <v>23.84</v>
      </c>
      <c r="G1788" s="130" t="s">
        <v>1073</v>
      </c>
      <c r="H1788" s="130">
        <f t="shared" si="163"/>
        <v>1</v>
      </c>
      <c r="I1788" s="130" t="s">
        <v>1076</v>
      </c>
      <c r="J1788" s="130">
        <f t="shared" si="164"/>
        <v>2</v>
      </c>
      <c r="K1788" s="130" t="s">
        <v>1084</v>
      </c>
      <c r="L1788" s="130">
        <f t="shared" si="165"/>
        <v>0</v>
      </c>
      <c r="M1788" s="130">
        <v>7</v>
      </c>
      <c r="N1788" s="130">
        <v>128589.26</v>
      </c>
      <c r="O1788" s="3">
        <v>213.01339999999999</v>
      </c>
      <c r="Q1788" s="143">
        <f t="shared" si="166"/>
        <v>207.77462016606066</v>
      </c>
      <c r="R1788" s="143">
        <f t="shared" si="167"/>
        <v>-2.4593663280992328E-2</v>
      </c>
    </row>
    <row r="1789" spans="1:18" x14ac:dyDescent="0.35">
      <c r="A1789" s="8">
        <v>31081.371963744201</v>
      </c>
      <c r="B1789">
        <v>580</v>
      </c>
      <c r="C1789" s="130" t="s">
        <v>1165</v>
      </c>
      <c r="D1789" s="130">
        <v>580</v>
      </c>
      <c r="E1789" s="130" t="s">
        <v>1072</v>
      </c>
      <c r="F1789" s="149">
        <f t="shared" si="162"/>
        <v>23.84</v>
      </c>
      <c r="G1789" s="130" t="s">
        <v>1073</v>
      </c>
      <c r="H1789" s="130">
        <f t="shared" si="163"/>
        <v>1</v>
      </c>
      <c r="I1789" s="130" t="s">
        <v>1076</v>
      </c>
      <c r="J1789" s="130">
        <f t="shared" si="164"/>
        <v>2</v>
      </c>
      <c r="K1789" s="130" t="s">
        <v>1084</v>
      </c>
      <c r="L1789" s="130">
        <f t="shared" si="165"/>
        <v>0</v>
      </c>
      <c r="M1789" s="130">
        <v>7</v>
      </c>
      <c r="N1789" s="130">
        <v>137303.79</v>
      </c>
      <c r="O1789" s="3">
        <v>227.30146666666667</v>
      </c>
      <c r="Q1789" s="143">
        <f t="shared" si="166"/>
        <v>213.59051262586354</v>
      </c>
      <c r="R1789" s="143">
        <f t="shared" si="167"/>
        <v>-6.0320570042383337E-2</v>
      </c>
    </row>
    <row r="1790" spans="1:18" x14ac:dyDescent="0.35">
      <c r="A1790" s="8">
        <v>45016.2336447989</v>
      </c>
      <c r="B1790">
        <v>580</v>
      </c>
      <c r="C1790" s="130" t="s">
        <v>1165</v>
      </c>
      <c r="D1790" s="130">
        <v>580</v>
      </c>
      <c r="E1790" s="130" t="s">
        <v>1072</v>
      </c>
      <c r="F1790" s="149">
        <f t="shared" si="162"/>
        <v>23.84</v>
      </c>
      <c r="G1790" s="130" t="s">
        <v>1073</v>
      </c>
      <c r="H1790" s="130">
        <f t="shared" si="163"/>
        <v>1</v>
      </c>
      <c r="I1790" s="130" t="s">
        <v>1076</v>
      </c>
      <c r="J1790" s="130">
        <f t="shared" si="164"/>
        <v>2</v>
      </c>
      <c r="K1790" s="130" t="s">
        <v>1084</v>
      </c>
      <c r="L1790" s="130">
        <f t="shared" si="165"/>
        <v>0</v>
      </c>
      <c r="M1790" s="130">
        <v>7</v>
      </c>
      <c r="N1790" s="130">
        <v>137187.07999999999</v>
      </c>
      <c r="O1790" s="3">
        <v>227.21068333333335</v>
      </c>
      <c r="Q1790" s="143">
        <f t="shared" si="166"/>
        <v>224.96135975760416</v>
      </c>
      <c r="R1790" s="143">
        <f t="shared" si="167"/>
        <v>-9.8997262924881424E-3</v>
      </c>
    </row>
    <row r="1791" spans="1:18" x14ac:dyDescent="0.35">
      <c r="A1791" s="8">
        <v>54061.366139626101</v>
      </c>
      <c r="B1791">
        <v>580</v>
      </c>
      <c r="C1791" s="130" t="s">
        <v>1165</v>
      </c>
      <c r="D1791" s="130">
        <v>580</v>
      </c>
      <c r="E1791" s="130" t="s">
        <v>1072</v>
      </c>
      <c r="F1791" s="149">
        <f t="shared" si="162"/>
        <v>23.84</v>
      </c>
      <c r="G1791" s="130" t="s">
        <v>1073</v>
      </c>
      <c r="H1791" s="130">
        <f t="shared" si="163"/>
        <v>1</v>
      </c>
      <c r="I1791" s="130" t="s">
        <v>1076</v>
      </c>
      <c r="J1791" s="130">
        <f t="shared" si="164"/>
        <v>2</v>
      </c>
      <c r="K1791" s="130" t="s">
        <v>1084</v>
      </c>
      <c r="L1791" s="130">
        <f t="shared" si="165"/>
        <v>0</v>
      </c>
      <c r="M1791" s="130">
        <v>7</v>
      </c>
      <c r="N1791" s="130">
        <v>140732.48000000001</v>
      </c>
      <c r="O1791" s="3">
        <v>232.76665</v>
      </c>
      <c r="Q1791" s="143">
        <f t="shared" si="166"/>
        <v>232.34218787338312</v>
      </c>
      <c r="R1791" s="143">
        <f t="shared" si="167"/>
        <v>-1.8235521567065982E-3</v>
      </c>
    </row>
    <row r="1792" spans="1:18" x14ac:dyDescent="0.35">
      <c r="A1792" s="8">
        <v>63550.072249703</v>
      </c>
      <c r="B1792">
        <v>580</v>
      </c>
      <c r="C1792" s="130" t="s">
        <v>1165</v>
      </c>
      <c r="D1792" s="130">
        <v>580</v>
      </c>
      <c r="E1792" s="130" t="s">
        <v>1072</v>
      </c>
      <c r="F1792" s="149">
        <f t="shared" si="162"/>
        <v>23.84</v>
      </c>
      <c r="G1792" s="130" t="s">
        <v>1073</v>
      </c>
      <c r="H1792" s="130">
        <f t="shared" si="163"/>
        <v>1</v>
      </c>
      <c r="I1792" s="130" t="s">
        <v>1076</v>
      </c>
      <c r="J1792" s="130">
        <f t="shared" si="164"/>
        <v>2</v>
      </c>
      <c r="K1792" s="130" t="s">
        <v>1084</v>
      </c>
      <c r="L1792" s="130">
        <f t="shared" si="165"/>
        <v>0</v>
      </c>
      <c r="M1792" s="130">
        <v>7</v>
      </c>
      <c r="N1792" s="130">
        <v>146014.21</v>
      </c>
      <c r="O1792" s="3">
        <v>241.04746666666668</v>
      </c>
      <c r="Q1792" s="143">
        <f t="shared" si="166"/>
        <v>240.08497205920591</v>
      </c>
      <c r="R1792" s="143">
        <f t="shared" si="167"/>
        <v>-3.9929671146129442E-3</v>
      </c>
    </row>
    <row r="1793" spans="1:18" x14ac:dyDescent="0.35">
      <c r="A1793" s="8">
        <v>71394.000753582499</v>
      </c>
      <c r="B1793">
        <v>580</v>
      </c>
      <c r="C1793" s="130" t="s">
        <v>1165</v>
      </c>
      <c r="D1793" s="130">
        <v>580</v>
      </c>
      <c r="E1793" s="130" t="s">
        <v>1072</v>
      </c>
      <c r="F1793" s="149">
        <f t="shared" si="162"/>
        <v>23.84</v>
      </c>
      <c r="G1793" s="130" t="s">
        <v>1073</v>
      </c>
      <c r="H1793" s="130">
        <f t="shared" si="163"/>
        <v>1</v>
      </c>
      <c r="I1793" s="130" t="s">
        <v>1076</v>
      </c>
      <c r="J1793" s="130">
        <f t="shared" si="164"/>
        <v>2</v>
      </c>
      <c r="K1793" s="130" t="s">
        <v>1084</v>
      </c>
      <c r="L1793" s="130">
        <f t="shared" si="165"/>
        <v>0</v>
      </c>
      <c r="M1793" s="130">
        <v>7</v>
      </c>
      <c r="N1793" s="130">
        <v>146523.51999999999</v>
      </c>
      <c r="O1793" s="3">
        <v>242.22138333333331</v>
      </c>
      <c r="Q1793" s="143">
        <f t="shared" si="166"/>
        <v>246.48561771837157</v>
      </c>
      <c r="R1793" s="143">
        <f t="shared" si="167"/>
        <v>1.7604698339824143E-2</v>
      </c>
    </row>
    <row r="1794" spans="1:18" x14ac:dyDescent="0.35">
      <c r="A1794" s="8">
        <v>3495.45982983364</v>
      </c>
      <c r="B1794">
        <v>580</v>
      </c>
      <c r="C1794" s="130" t="s">
        <v>1165</v>
      </c>
      <c r="D1794" s="130">
        <v>580</v>
      </c>
      <c r="E1794" s="130" t="s">
        <v>1072</v>
      </c>
      <c r="F1794" s="149">
        <f t="shared" si="162"/>
        <v>23.84</v>
      </c>
      <c r="G1794" s="130" t="s">
        <v>1074</v>
      </c>
      <c r="H1794" s="130">
        <f t="shared" si="163"/>
        <v>2</v>
      </c>
      <c r="I1794" s="130" t="s">
        <v>1075</v>
      </c>
      <c r="J1794" s="130">
        <f t="shared" si="164"/>
        <v>1</v>
      </c>
      <c r="K1794" s="130" t="s">
        <v>1083</v>
      </c>
      <c r="L1794" s="130">
        <f t="shared" si="165"/>
        <v>1</v>
      </c>
      <c r="M1794" s="130">
        <v>7</v>
      </c>
      <c r="N1794" s="130">
        <v>118289.2</v>
      </c>
      <c r="O1794" s="3">
        <v>197.10688333333334</v>
      </c>
      <c r="Q1794" s="143">
        <f t="shared" si="166"/>
        <v>194.24040832459252</v>
      </c>
      <c r="R1794" s="143">
        <f t="shared" si="167"/>
        <v>-1.4542744323612689E-2</v>
      </c>
    </row>
    <row r="1795" spans="1:18" x14ac:dyDescent="0.35">
      <c r="A1795" s="8">
        <v>14172.2970393051</v>
      </c>
      <c r="B1795">
        <v>580</v>
      </c>
      <c r="C1795" s="130" t="s">
        <v>1165</v>
      </c>
      <c r="D1795" s="130">
        <v>580</v>
      </c>
      <c r="E1795" s="130" t="s">
        <v>1072</v>
      </c>
      <c r="F1795" s="149">
        <f t="shared" ref="F1795:F1858" si="168">IF(E1795="LI01",10,23.84)</f>
        <v>23.84</v>
      </c>
      <c r="G1795" s="130" t="s">
        <v>1074</v>
      </c>
      <c r="H1795" s="130">
        <f t="shared" ref="H1795:H1858" si="169">IF(G1795="ENT01",1,2)</f>
        <v>2</v>
      </c>
      <c r="I1795" s="130" t="s">
        <v>1075</v>
      </c>
      <c r="J1795" s="130">
        <f t="shared" ref="J1795:J1858" si="170">IF(I1795="ENV01",1,2)</f>
        <v>1</v>
      </c>
      <c r="K1795" s="130" t="s">
        <v>1083</v>
      </c>
      <c r="L1795" s="130">
        <f t="shared" ref="L1795:L1858" si="171">IF(K1795="ZVDF01",1,0)</f>
        <v>1</v>
      </c>
      <c r="M1795" s="130">
        <v>7</v>
      </c>
      <c r="N1795" s="130">
        <v>124503.65</v>
      </c>
      <c r="O1795" s="3">
        <v>207.47143333333332</v>
      </c>
      <c r="Q1795" s="143">
        <f t="shared" ref="Q1795:Q1858" si="172">IF(C1795="Splitao",((43.828+A1795*0.000816+F1795*0.605+H1795*-5.235+J1795*-4.785+L1795*3.61+3.146*F1795+9.07+54.73)*B1795+M1795*(494.524+B1795*0.00184))/B1795,(((25.4755+A1795*0.00031+F1795*0.2864+H1795*-0.5815+J1795*-1.7506+L1795*0.77039)+3.25*F1795+9.07+54.73)*B1795+M1795*(498.3118+A1795*0.001326))/B1795)</f>
        <v>202.95270748752122</v>
      </c>
      <c r="R1795" s="143">
        <f t="shared" ref="R1795:R1858" si="173">Q1795/O1795-1</f>
        <v>-2.1779990494171342E-2</v>
      </c>
    </row>
    <row r="1796" spans="1:18" x14ac:dyDescent="0.35">
      <c r="A1796" s="8">
        <v>23954.0527728093</v>
      </c>
      <c r="B1796">
        <v>580</v>
      </c>
      <c r="C1796" s="130" t="s">
        <v>1165</v>
      </c>
      <c r="D1796" s="130">
        <v>580</v>
      </c>
      <c r="E1796" s="130" t="s">
        <v>1072</v>
      </c>
      <c r="F1796" s="149">
        <f t="shared" si="168"/>
        <v>23.84</v>
      </c>
      <c r="G1796" s="130" t="s">
        <v>1074</v>
      </c>
      <c r="H1796" s="130">
        <f t="shared" si="169"/>
        <v>2</v>
      </c>
      <c r="I1796" s="130" t="s">
        <v>1075</v>
      </c>
      <c r="J1796" s="130">
        <f t="shared" si="170"/>
        <v>1</v>
      </c>
      <c r="K1796" s="130" t="s">
        <v>1083</v>
      </c>
      <c r="L1796" s="130">
        <f t="shared" si="171"/>
        <v>1</v>
      </c>
      <c r="M1796" s="130">
        <v>7</v>
      </c>
      <c r="N1796" s="130">
        <v>127779.67</v>
      </c>
      <c r="O1796" s="3">
        <v>212.92796666666666</v>
      </c>
      <c r="Q1796" s="143">
        <f t="shared" si="172"/>
        <v>210.93462016606065</v>
      </c>
      <c r="R1796" s="143">
        <f t="shared" si="173"/>
        <v>-9.3616002247677299E-3</v>
      </c>
    </row>
    <row r="1797" spans="1:18" x14ac:dyDescent="0.35">
      <c r="A1797" s="8">
        <v>31081.371963744201</v>
      </c>
      <c r="B1797">
        <v>580</v>
      </c>
      <c r="C1797" s="130" t="s">
        <v>1165</v>
      </c>
      <c r="D1797" s="130">
        <v>580</v>
      </c>
      <c r="E1797" s="130" t="s">
        <v>1072</v>
      </c>
      <c r="F1797" s="149">
        <f t="shared" si="168"/>
        <v>23.84</v>
      </c>
      <c r="G1797" s="130" t="s">
        <v>1074</v>
      </c>
      <c r="H1797" s="130">
        <f t="shared" si="169"/>
        <v>2</v>
      </c>
      <c r="I1797" s="130" t="s">
        <v>1075</v>
      </c>
      <c r="J1797" s="130">
        <f t="shared" si="170"/>
        <v>1</v>
      </c>
      <c r="K1797" s="130" t="s">
        <v>1083</v>
      </c>
      <c r="L1797" s="130">
        <f t="shared" si="171"/>
        <v>1</v>
      </c>
      <c r="M1797" s="130">
        <v>7</v>
      </c>
      <c r="N1797" s="130">
        <v>137175.01</v>
      </c>
      <c r="O1797" s="3">
        <v>228.56841666666665</v>
      </c>
      <c r="Q1797" s="143">
        <f t="shared" si="172"/>
        <v>216.75051262586354</v>
      </c>
      <c r="R1797" s="143">
        <f t="shared" si="173"/>
        <v>-5.1704011486581658E-2</v>
      </c>
    </row>
    <row r="1798" spans="1:18" x14ac:dyDescent="0.35">
      <c r="A1798" s="8">
        <v>45016.2336447989</v>
      </c>
      <c r="B1798">
        <v>580</v>
      </c>
      <c r="C1798" s="130" t="s">
        <v>1165</v>
      </c>
      <c r="D1798" s="130">
        <v>580</v>
      </c>
      <c r="E1798" s="130" t="s">
        <v>1072</v>
      </c>
      <c r="F1798" s="149">
        <f t="shared" si="168"/>
        <v>23.84</v>
      </c>
      <c r="G1798" s="130" t="s">
        <v>1074</v>
      </c>
      <c r="H1798" s="130">
        <f t="shared" si="169"/>
        <v>2</v>
      </c>
      <c r="I1798" s="130" t="s">
        <v>1075</v>
      </c>
      <c r="J1798" s="130">
        <f t="shared" si="170"/>
        <v>1</v>
      </c>
      <c r="K1798" s="130" t="s">
        <v>1083</v>
      </c>
      <c r="L1798" s="130">
        <f t="shared" si="171"/>
        <v>1</v>
      </c>
      <c r="M1798" s="130">
        <v>7</v>
      </c>
      <c r="N1798" s="130">
        <v>137201.10999999999</v>
      </c>
      <c r="O1798" s="3">
        <v>228.61994999999999</v>
      </c>
      <c r="Q1798" s="143">
        <f t="shared" si="172"/>
        <v>228.12135975760415</v>
      </c>
      <c r="R1798" s="143">
        <f t="shared" si="173"/>
        <v>-2.180869352809478E-3</v>
      </c>
    </row>
    <row r="1799" spans="1:18" x14ac:dyDescent="0.35">
      <c r="A1799" s="8">
        <v>54061.366139626101</v>
      </c>
      <c r="B1799">
        <v>580</v>
      </c>
      <c r="C1799" s="130" t="s">
        <v>1165</v>
      </c>
      <c r="D1799" s="130">
        <v>580</v>
      </c>
      <c r="E1799" s="130" t="s">
        <v>1072</v>
      </c>
      <c r="F1799" s="149">
        <f t="shared" si="168"/>
        <v>23.84</v>
      </c>
      <c r="G1799" s="130" t="s">
        <v>1074</v>
      </c>
      <c r="H1799" s="130">
        <f t="shared" si="169"/>
        <v>2</v>
      </c>
      <c r="I1799" s="130" t="s">
        <v>1075</v>
      </c>
      <c r="J1799" s="130">
        <f t="shared" si="170"/>
        <v>1</v>
      </c>
      <c r="K1799" s="130" t="s">
        <v>1083</v>
      </c>
      <c r="L1799" s="130">
        <f t="shared" si="171"/>
        <v>1</v>
      </c>
      <c r="M1799" s="130">
        <v>7</v>
      </c>
      <c r="N1799" s="130">
        <v>140851.92000000001</v>
      </c>
      <c r="O1799" s="3">
        <v>234.68899999999999</v>
      </c>
      <c r="Q1799" s="143">
        <f t="shared" si="172"/>
        <v>235.50218787338315</v>
      </c>
      <c r="R1799" s="143">
        <f t="shared" si="173"/>
        <v>3.4649594713989096E-3</v>
      </c>
    </row>
    <row r="1800" spans="1:18" x14ac:dyDescent="0.35">
      <c r="A1800" s="8">
        <v>63550.072249703</v>
      </c>
      <c r="B1800">
        <v>580</v>
      </c>
      <c r="C1800" s="130" t="s">
        <v>1165</v>
      </c>
      <c r="D1800" s="130">
        <v>580</v>
      </c>
      <c r="E1800" s="130" t="s">
        <v>1072</v>
      </c>
      <c r="F1800" s="149">
        <f t="shared" si="168"/>
        <v>23.84</v>
      </c>
      <c r="G1800" s="130" t="s">
        <v>1074</v>
      </c>
      <c r="H1800" s="130">
        <f t="shared" si="169"/>
        <v>2</v>
      </c>
      <c r="I1800" s="130" t="s">
        <v>1075</v>
      </c>
      <c r="J1800" s="130">
        <f t="shared" si="170"/>
        <v>1</v>
      </c>
      <c r="K1800" s="130" t="s">
        <v>1083</v>
      </c>
      <c r="L1800" s="130">
        <f t="shared" si="171"/>
        <v>1</v>
      </c>
      <c r="M1800" s="130">
        <v>7</v>
      </c>
      <c r="N1800" s="130">
        <v>145477</v>
      </c>
      <c r="O1800" s="3">
        <v>242.35003333333333</v>
      </c>
      <c r="Q1800" s="143">
        <f t="shared" si="172"/>
        <v>243.24497205920588</v>
      </c>
      <c r="R1800" s="143">
        <f t="shared" si="173"/>
        <v>3.692752641967445E-3</v>
      </c>
    </row>
    <row r="1801" spans="1:18" x14ac:dyDescent="0.35">
      <c r="A1801" s="8">
        <v>71394.000753582499</v>
      </c>
      <c r="B1801">
        <v>580</v>
      </c>
      <c r="C1801" s="130" t="s">
        <v>1165</v>
      </c>
      <c r="D1801" s="130">
        <v>580</v>
      </c>
      <c r="E1801" s="130" t="s">
        <v>1072</v>
      </c>
      <c r="F1801" s="149">
        <f t="shared" si="168"/>
        <v>23.84</v>
      </c>
      <c r="G1801" s="130" t="s">
        <v>1074</v>
      </c>
      <c r="H1801" s="130">
        <f t="shared" si="169"/>
        <v>2</v>
      </c>
      <c r="I1801" s="130" t="s">
        <v>1075</v>
      </c>
      <c r="J1801" s="130">
        <f t="shared" si="170"/>
        <v>1</v>
      </c>
      <c r="K1801" s="130" t="s">
        <v>1083</v>
      </c>
      <c r="L1801" s="130">
        <f t="shared" si="171"/>
        <v>1</v>
      </c>
      <c r="M1801" s="130">
        <v>7</v>
      </c>
      <c r="N1801" s="130">
        <v>147370.82999999999</v>
      </c>
      <c r="O1801" s="3">
        <v>245.52613333333332</v>
      </c>
      <c r="Q1801" s="143">
        <f t="shared" si="172"/>
        <v>249.64561771837154</v>
      </c>
      <c r="R1801" s="143">
        <f t="shared" si="173"/>
        <v>1.6778191099704687E-2</v>
      </c>
    </row>
    <row r="1802" spans="1:18" x14ac:dyDescent="0.35">
      <c r="A1802" s="8">
        <v>3495.45982983364</v>
      </c>
      <c r="B1802">
        <v>580</v>
      </c>
      <c r="C1802" s="130" t="s">
        <v>1165</v>
      </c>
      <c r="D1802" s="130">
        <v>580</v>
      </c>
      <c r="E1802" s="130" t="s">
        <v>1072</v>
      </c>
      <c r="F1802" s="149">
        <f t="shared" si="168"/>
        <v>23.84</v>
      </c>
      <c r="G1802" s="130" t="s">
        <v>1074</v>
      </c>
      <c r="H1802" s="130">
        <f t="shared" si="169"/>
        <v>2</v>
      </c>
      <c r="I1802" s="130" t="s">
        <v>1075</v>
      </c>
      <c r="J1802" s="130">
        <f t="shared" si="170"/>
        <v>1</v>
      </c>
      <c r="K1802" s="130" t="s">
        <v>1084</v>
      </c>
      <c r="L1802" s="130">
        <f t="shared" si="171"/>
        <v>0</v>
      </c>
      <c r="M1802" s="130">
        <v>7</v>
      </c>
      <c r="N1802" s="130">
        <v>120407.25</v>
      </c>
      <c r="O1802" s="3">
        <v>200.64365000000001</v>
      </c>
      <c r="Q1802" s="143">
        <f t="shared" si="172"/>
        <v>190.63040832459254</v>
      </c>
      <c r="R1802" s="143">
        <f t="shared" si="173"/>
        <v>-4.9905599680864388E-2</v>
      </c>
    </row>
    <row r="1803" spans="1:18" x14ac:dyDescent="0.35">
      <c r="A1803" s="8">
        <v>14172.2970393051</v>
      </c>
      <c r="B1803">
        <v>580</v>
      </c>
      <c r="C1803" s="130" t="s">
        <v>1165</v>
      </c>
      <c r="D1803" s="130">
        <v>580</v>
      </c>
      <c r="E1803" s="130" t="s">
        <v>1072</v>
      </c>
      <c r="F1803" s="149">
        <f t="shared" si="168"/>
        <v>23.84</v>
      </c>
      <c r="G1803" s="130" t="s">
        <v>1074</v>
      </c>
      <c r="H1803" s="130">
        <f t="shared" si="169"/>
        <v>2</v>
      </c>
      <c r="I1803" s="130" t="s">
        <v>1075</v>
      </c>
      <c r="J1803" s="130">
        <f t="shared" si="170"/>
        <v>1</v>
      </c>
      <c r="K1803" s="130" t="s">
        <v>1084</v>
      </c>
      <c r="L1803" s="130">
        <f t="shared" si="171"/>
        <v>0</v>
      </c>
      <c r="M1803" s="130">
        <v>7</v>
      </c>
      <c r="N1803" s="130">
        <v>125351.75</v>
      </c>
      <c r="O1803" s="3">
        <v>208.8861</v>
      </c>
      <c r="Q1803" s="143">
        <f t="shared" si="172"/>
        <v>199.34270748752124</v>
      </c>
      <c r="R1803" s="143">
        <f t="shared" si="173"/>
        <v>-4.5687063488086377E-2</v>
      </c>
    </row>
    <row r="1804" spans="1:18" x14ac:dyDescent="0.35">
      <c r="A1804" s="8">
        <v>23954.0527728093</v>
      </c>
      <c r="B1804">
        <v>580</v>
      </c>
      <c r="C1804" s="130" t="s">
        <v>1165</v>
      </c>
      <c r="D1804" s="130">
        <v>580</v>
      </c>
      <c r="E1804" s="130" t="s">
        <v>1072</v>
      </c>
      <c r="F1804" s="149">
        <f t="shared" si="168"/>
        <v>23.84</v>
      </c>
      <c r="G1804" s="130" t="s">
        <v>1074</v>
      </c>
      <c r="H1804" s="130">
        <f t="shared" si="169"/>
        <v>2</v>
      </c>
      <c r="I1804" s="130" t="s">
        <v>1075</v>
      </c>
      <c r="J1804" s="130">
        <f t="shared" si="170"/>
        <v>1</v>
      </c>
      <c r="K1804" s="130" t="s">
        <v>1084</v>
      </c>
      <c r="L1804" s="130">
        <f t="shared" si="171"/>
        <v>0</v>
      </c>
      <c r="M1804" s="130">
        <v>7</v>
      </c>
      <c r="N1804" s="130">
        <v>127804.54</v>
      </c>
      <c r="O1804" s="3">
        <v>212.97468333333333</v>
      </c>
      <c r="Q1804" s="143">
        <f t="shared" si="172"/>
        <v>207.32462016606064</v>
      </c>
      <c r="R1804" s="143">
        <f t="shared" si="173"/>
        <v>-2.6529271361467877E-2</v>
      </c>
    </row>
    <row r="1805" spans="1:18" x14ac:dyDescent="0.35">
      <c r="A1805" s="8">
        <v>31081.371963744201</v>
      </c>
      <c r="B1805">
        <v>580</v>
      </c>
      <c r="C1805" s="130" t="s">
        <v>1165</v>
      </c>
      <c r="D1805" s="130">
        <v>580</v>
      </c>
      <c r="E1805" s="130" t="s">
        <v>1072</v>
      </c>
      <c r="F1805" s="149">
        <f t="shared" si="168"/>
        <v>23.84</v>
      </c>
      <c r="G1805" s="130" t="s">
        <v>1074</v>
      </c>
      <c r="H1805" s="130">
        <f t="shared" si="169"/>
        <v>2</v>
      </c>
      <c r="I1805" s="130" t="s">
        <v>1075</v>
      </c>
      <c r="J1805" s="130">
        <f t="shared" si="170"/>
        <v>1</v>
      </c>
      <c r="K1805" s="130" t="s">
        <v>1084</v>
      </c>
      <c r="L1805" s="130">
        <f t="shared" si="171"/>
        <v>0</v>
      </c>
      <c r="M1805" s="130">
        <v>7</v>
      </c>
      <c r="N1805" s="130">
        <v>134886.04999999999</v>
      </c>
      <c r="O1805" s="3">
        <v>224.75471666666664</v>
      </c>
      <c r="Q1805" s="143">
        <f t="shared" si="172"/>
        <v>213.14051262586355</v>
      </c>
      <c r="R1805" s="143">
        <f t="shared" si="173"/>
        <v>-5.1675018051025368E-2</v>
      </c>
    </row>
    <row r="1806" spans="1:18" x14ac:dyDescent="0.35">
      <c r="A1806" s="8">
        <v>45016.2336447989</v>
      </c>
      <c r="B1806">
        <v>580</v>
      </c>
      <c r="C1806" s="130" t="s">
        <v>1165</v>
      </c>
      <c r="D1806" s="130">
        <v>580</v>
      </c>
      <c r="E1806" s="130" t="s">
        <v>1072</v>
      </c>
      <c r="F1806" s="149">
        <f t="shared" si="168"/>
        <v>23.84</v>
      </c>
      <c r="G1806" s="130" t="s">
        <v>1074</v>
      </c>
      <c r="H1806" s="130">
        <f t="shared" si="169"/>
        <v>2</v>
      </c>
      <c r="I1806" s="130" t="s">
        <v>1075</v>
      </c>
      <c r="J1806" s="130">
        <f t="shared" si="170"/>
        <v>1</v>
      </c>
      <c r="K1806" s="130" t="s">
        <v>1084</v>
      </c>
      <c r="L1806" s="130">
        <f t="shared" si="171"/>
        <v>0</v>
      </c>
      <c r="M1806" s="130">
        <v>7</v>
      </c>
      <c r="N1806" s="130">
        <v>135094.69</v>
      </c>
      <c r="O1806" s="3">
        <v>225.11255</v>
      </c>
      <c r="Q1806" s="143">
        <f t="shared" si="172"/>
        <v>224.51135975760414</v>
      </c>
      <c r="R1806" s="143">
        <f t="shared" si="173"/>
        <v>-2.6706207290346784E-3</v>
      </c>
    </row>
    <row r="1807" spans="1:18" x14ac:dyDescent="0.35">
      <c r="A1807" s="8">
        <v>54061.366139626101</v>
      </c>
      <c r="B1807">
        <v>580</v>
      </c>
      <c r="C1807" s="130" t="s">
        <v>1165</v>
      </c>
      <c r="D1807" s="130">
        <v>580</v>
      </c>
      <c r="E1807" s="130" t="s">
        <v>1072</v>
      </c>
      <c r="F1807" s="149">
        <f t="shared" si="168"/>
        <v>23.84</v>
      </c>
      <c r="G1807" s="130" t="s">
        <v>1074</v>
      </c>
      <c r="H1807" s="130">
        <f t="shared" si="169"/>
        <v>2</v>
      </c>
      <c r="I1807" s="130" t="s">
        <v>1075</v>
      </c>
      <c r="J1807" s="130">
        <f t="shared" si="170"/>
        <v>1</v>
      </c>
      <c r="K1807" s="130" t="s">
        <v>1084</v>
      </c>
      <c r="L1807" s="130">
        <f t="shared" si="171"/>
        <v>0</v>
      </c>
      <c r="M1807" s="130">
        <v>7</v>
      </c>
      <c r="N1807" s="130">
        <v>137679.98000000001</v>
      </c>
      <c r="O1807" s="3">
        <v>229.40720000000002</v>
      </c>
      <c r="Q1807" s="143">
        <f t="shared" si="172"/>
        <v>231.89218787338314</v>
      </c>
      <c r="R1807" s="143">
        <f t="shared" si="173"/>
        <v>1.0832213955721981E-2</v>
      </c>
    </row>
    <row r="1808" spans="1:18" x14ac:dyDescent="0.35">
      <c r="A1808" s="8">
        <v>63550.072249703</v>
      </c>
      <c r="B1808">
        <v>580</v>
      </c>
      <c r="C1808" s="130" t="s">
        <v>1165</v>
      </c>
      <c r="D1808" s="130">
        <v>580</v>
      </c>
      <c r="E1808" s="130" t="s">
        <v>1072</v>
      </c>
      <c r="F1808" s="149">
        <f t="shared" si="168"/>
        <v>23.84</v>
      </c>
      <c r="G1808" s="130" t="s">
        <v>1074</v>
      </c>
      <c r="H1808" s="130">
        <f t="shared" si="169"/>
        <v>2</v>
      </c>
      <c r="I1808" s="130" t="s">
        <v>1075</v>
      </c>
      <c r="J1808" s="130">
        <f t="shared" si="170"/>
        <v>1</v>
      </c>
      <c r="K1808" s="130" t="s">
        <v>1084</v>
      </c>
      <c r="L1808" s="130">
        <f t="shared" si="171"/>
        <v>0</v>
      </c>
      <c r="M1808" s="130">
        <v>7</v>
      </c>
      <c r="N1808" s="130">
        <v>141450.21</v>
      </c>
      <c r="O1808" s="3">
        <v>235.64695000000003</v>
      </c>
      <c r="Q1808" s="143">
        <f t="shared" si="172"/>
        <v>239.63497205920589</v>
      </c>
      <c r="R1808" s="143">
        <f t="shared" si="173"/>
        <v>1.6923716004836331E-2</v>
      </c>
    </row>
    <row r="1809" spans="1:18" x14ac:dyDescent="0.35">
      <c r="A1809" s="8">
        <v>71394.000753582499</v>
      </c>
      <c r="B1809">
        <v>580</v>
      </c>
      <c r="C1809" s="130" t="s">
        <v>1165</v>
      </c>
      <c r="D1809" s="130">
        <v>580</v>
      </c>
      <c r="E1809" s="130" t="s">
        <v>1072</v>
      </c>
      <c r="F1809" s="149">
        <f t="shared" si="168"/>
        <v>23.84</v>
      </c>
      <c r="G1809" s="130" t="s">
        <v>1074</v>
      </c>
      <c r="H1809" s="130">
        <f t="shared" si="169"/>
        <v>2</v>
      </c>
      <c r="I1809" s="130" t="s">
        <v>1075</v>
      </c>
      <c r="J1809" s="130">
        <f t="shared" si="170"/>
        <v>1</v>
      </c>
      <c r="K1809" s="130" t="s">
        <v>1084</v>
      </c>
      <c r="L1809" s="130">
        <f t="shared" si="171"/>
        <v>0</v>
      </c>
      <c r="M1809" s="130">
        <v>7</v>
      </c>
      <c r="N1809" s="130">
        <v>142593.99</v>
      </c>
      <c r="O1809" s="3">
        <v>237.57274999999998</v>
      </c>
      <c r="Q1809" s="143">
        <f t="shared" si="172"/>
        <v>246.03561771837155</v>
      </c>
      <c r="R1809" s="143">
        <f t="shared" si="173"/>
        <v>3.5622215588158035E-2</v>
      </c>
    </row>
    <row r="1810" spans="1:18" x14ac:dyDescent="0.35">
      <c r="A1810" s="8">
        <v>3495.45982983364</v>
      </c>
      <c r="B1810">
        <v>580</v>
      </c>
      <c r="C1810" s="130" t="s">
        <v>1165</v>
      </c>
      <c r="D1810" s="130">
        <v>580</v>
      </c>
      <c r="E1810" s="130" t="s">
        <v>1072</v>
      </c>
      <c r="F1810" s="149">
        <f t="shared" si="168"/>
        <v>23.84</v>
      </c>
      <c r="G1810" s="130" t="s">
        <v>1074</v>
      </c>
      <c r="H1810" s="130">
        <f t="shared" si="169"/>
        <v>2</v>
      </c>
      <c r="I1810" s="130" t="s">
        <v>1075</v>
      </c>
      <c r="J1810" s="130">
        <f t="shared" si="170"/>
        <v>1</v>
      </c>
      <c r="K1810" s="130" t="s">
        <v>1083</v>
      </c>
      <c r="L1810" s="130">
        <f t="shared" si="171"/>
        <v>1</v>
      </c>
      <c r="M1810" s="130">
        <v>7</v>
      </c>
      <c r="N1810" s="130">
        <v>118563.68</v>
      </c>
      <c r="O1810" s="3">
        <v>197.54848333333334</v>
      </c>
      <c r="Q1810" s="143">
        <f t="shared" si="172"/>
        <v>194.24040832459252</v>
      </c>
      <c r="R1810" s="143">
        <f t="shared" si="173"/>
        <v>-1.6745636073342784E-2</v>
      </c>
    </row>
    <row r="1811" spans="1:18" x14ac:dyDescent="0.35">
      <c r="A1811" s="8">
        <v>14172.2970393051</v>
      </c>
      <c r="B1811">
        <v>580</v>
      </c>
      <c r="C1811" s="130" t="s">
        <v>1165</v>
      </c>
      <c r="D1811" s="130">
        <v>580</v>
      </c>
      <c r="E1811" s="130" t="s">
        <v>1072</v>
      </c>
      <c r="F1811" s="149">
        <f t="shared" si="168"/>
        <v>23.84</v>
      </c>
      <c r="G1811" s="130" t="s">
        <v>1074</v>
      </c>
      <c r="H1811" s="130">
        <f t="shared" si="169"/>
        <v>2</v>
      </c>
      <c r="I1811" s="130" t="s">
        <v>1075</v>
      </c>
      <c r="J1811" s="130">
        <f t="shared" si="170"/>
        <v>1</v>
      </c>
      <c r="K1811" s="130" t="s">
        <v>1083</v>
      </c>
      <c r="L1811" s="130">
        <f t="shared" si="171"/>
        <v>1</v>
      </c>
      <c r="M1811" s="130">
        <v>7</v>
      </c>
      <c r="N1811" s="130">
        <v>124651.31</v>
      </c>
      <c r="O1811" s="3">
        <v>207.69961666666669</v>
      </c>
      <c r="Q1811" s="143">
        <f t="shared" si="172"/>
        <v>202.95270748752122</v>
      </c>
      <c r="R1811" s="143">
        <f t="shared" si="173"/>
        <v>-2.285468435295035E-2</v>
      </c>
    </row>
    <row r="1812" spans="1:18" x14ac:dyDescent="0.35">
      <c r="A1812" s="8">
        <v>23954.0527728093</v>
      </c>
      <c r="B1812">
        <v>580</v>
      </c>
      <c r="C1812" s="130" t="s">
        <v>1165</v>
      </c>
      <c r="D1812" s="130">
        <v>580</v>
      </c>
      <c r="E1812" s="130" t="s">
        <v>1072</v>
      </c>
      <c r="F1812" s="149">
        <f t="shared" si="168"/>
        <v>23.84</v>
      </c>
      <c r="G1812" s="130" t="s">
        <v>1074</v>
      </c>
      <c r="H1812" s="130">
        <f t="shared" si="169"/>
        <v>2</v>
      </c>
      <c r="I1812" s="130" t="s">
        <v>1075</v>
      </c>
      <c r="J1812" s="130">
        <f t="shared" si="170"/>
        <v>1</v>
      </c>
      <c r="K1812" s="130" t="s">
        <v>1083</v>
      </c>
      <c r="L1812" s="130">
        <f t="shared" si="171"/>
        <v>1</v>
      </c>
      <c r="M1812" s="130">
        <v>7</v>
      </c>
      <c r="N1812" s="130">
        <v>128019.18</v>
      </c>
      <c r="O1812" s="3">
        <v>213.30283333333333</v>
      </c>
      <c r="Q1812" s="143">
        <f t="shared" si="172"/>
        <v>210.93462016606065</v>
      </c>
      <c r="R1812" s="143">
        <f t="shared" si="173"/>
        <v>-1.1102586544510684E-2</v>
      </c>
    </row>
    <row r="1813" spans="1:18" x14ac:dyDescent="0.35">
      <c r="A1813" s="8">
        <v>31081.371963744201</v>
      </c>
      <c r="B1813">
        <v>580</v>
      </c>
      <c r="C1813" s="130" t="s">
        <v>1165</v>
      </c>
      <c r="D1813" s="130">
        <v>580</v>
      </c>
      <c r="E1813" s="130" t="s">
        <v>1072</v>
      </c>
      <c r="F1813" s="149">
        <f t="shared" si="168"/>
        <v>23.84</v>
      </c>
      <c r="G1813" s="130" t="s">
        <v>1074</v>
      </c>
      <c r="H1813" s="130">
        <f t="shared" si="169"/>
        <v>2</v>
      </c>
      <c r="I1813" s="130" t="s">
        <v>1075</v>
      </c>
      <c r="J1813" s="130">
        <f t="shared" si="170"/>
        <v>1</v>
      </c>
      <c r="K1813" s="130" t="s">
        <v>1083</v>
      </c>
      <c r="L1813" s="130">
        <f t="shared" si="171"/>
        <v>1</v>
      </c>
      <c r="M1813" s="130">
        <v>7</v>
      </c>
      <c r="N1813" s="130">
        <v>137216.92000000001</v>
      </c>
      <c r="O1813" s="3">
        <v>228.61784999999998</v>
      </c>
      <c r="Q1813" s="143">
        <f t="shared" si="172"/>
        <v>216.75051262586354</v>
      </c>
      <c r="R1813" s="143">
        <f t="shared" si="173"/>
        <v>-5.1909058606475544E-2</v>
      </c>
    </row>
    <row r="1814" spans="1:18" x14ac:dyDescent="0.35">
      <c r="A1814" s="8">
        <v>45016.2336447989</v>
      </c>
      <c r="B1814">
        <v>580</v>
      </c>
      <c r="C1814" s="130" t="s">
        <v>1165</v>
      </c>
      <c r="D1814" s="130">
        <v>580</v>
      </c>
      <c r="E1814" s="130" t="s">
        <v>1072</v>
      </c>
      <c r="F1814" s="149">
        <f t="shared" si="168"/>
        <v>23.84</v>
      </c>
      <c r="G1814" s="130" t="s">
        <v>1074</v>
      </c>
      <c r="H1814" s="130">
        <f t="shared" si="169"/>
        <v>2</v>
      </c>
      <c r="I1814" s="130" t="s">
        <v>1075</v>
      </c>
      <c r="J1814" s="130">
        <f t="shared" si="170"/>
        <v>1</v>
      </c>
      <c r="K1814" s="130" t="s">
        <v>1083</v>
      </c>
      <c r="L1814" s="130">
        <f t="shared" si="171"/>
        <v>1</v>
      </c>
      <c r="M1814" s="130">
        <v>7</v>
      </c>
      <c r="N1814" s="130">
        <v>137283.84</v>
      </c>
      <c r="O1814" s="3">
        <v>228.73521666666667</v>
      </c>
      <c r="Q1814" s="143">
        <f t="shared" si="172"/>
        <v>228.12135975760415</v>
      </c>
      <c r="R1814" s="143">
        <f t="shared" si="173"/>
        <v>-2.6837009097601117E-3</v>
      </c>
    </row>
    <row r="1815" spans="1:18" x14ac:dyDescent="0.35">
      <c r="A1815" s="8">
        <v>54061.366139626101</v>
      </c>
      <c r="B1815">
        <v>580</v>
      </c>
      <c r="C1815" s="130" t="s">
        <v>1165</v>
      </c>
      <c r="D1815" s="130">
        <v>580</v>
      </c>
      <c r="E1815" s="130" t="s">
        <v>1072</v>
      </c>
      <c r="F1815" s="149">
        <f t="shared" si="168"/>
        <v>23.84</v>
      </c>
      <c r="G1815" s="130" t="s">
        <v>1074</v>
      </c>
      <c r="H1815" s="130">
        <f t="shared" si="169"/>
        <v>2</v>
      </c>
      <c r="I1815" s="130" t="s">
        <v>1075</v>
      </c>
      <c r="J1815" s="130">
        <f t="shared" si="170"/>
        <v>1</v>
      </c>
      <c r="K1815" s="130" t="s">
        <v>1083</v>
      </c>
      <c r="L1815" s="130">
        <f t="shared" si="171"/>
        <v>1</v>
      </c>
      <c r="M1815" s="130">
        <v>7</v>
      </c>
      <c r="N1815" s="130">
        <v>141137.94</v>
      </c>
      <c r="O1815" s="3">
        <v>235.13316666666665</v>
      </c>
      <c r="Q1815" s="143">
        <f t="shared" si="172"/>
        <v>235.50218787338315</v>
      </c>
      <c r="R1815" s="143">
        <f t="shared" si="173"/>
        <v>1.5694136728896524E-3</v>
      </c>
    </row>
    <row r="1816" spans="1:18" x14ac:dyDescent="0.35">
      <c r="A1816" s="8">
        <v>63550.072249703</v>
      </c>
      <c r="B1816">
        <v>580</v>
      </c>
      <c r="C1816" s="130" t="s">
        <v>1165</v>
      </c>
      <c r="D1816" s="130">
        <v>580</v>
      </c>
      <c r="E1816" s="130" t="s">
        <v>1072</v>
      </c>
      <c r="F1816" s="149">
        <f t="shared" si="168"/>
        <v>23.84</v>
      </c>
      <c r="G1816" s="130" t="s">
        <v>1074</v>
      </c>
      <c r="H1816" s="130">
        <f t="shared" si="169"/>
        <v>2</v>
      </c>
      <c r="I1816" s="130" t="s">
        <v>1075</v>
      </c>
      <c r="J1816" s="130">
        <f t="shared" si="170"/>
        <v>1</v>
      </c>
      <c r="K1816" s="130" t="s">
        <v>1083</v>
      </c>
      <c r="L1816" s="130">
        <f t="shared" si="171"/>
        <v>1</v>
      </c>
      <c r="M1816" s="130">
        <v>7</v>
      </c>
      <c r="N1816" s="130">
        <v>146002.43</v>
      </c>
      <c r="O1816" s="3">
        <v>243.1849</v>
      </c>
      <c r="Q1816" s="143">
        <f t="shared" si="172"/>
        <v>243.24497205920588</v>
      </c>
      <c r="R1816" s="143">
        <f t="shared" si="173"/>
        <v>2.4702215970595631E-4</v>
      </c>
    </row>
    <row r="1817" spans="1:18" x14ac:dyDescent="0.35">
      <c r="A1817" s="8">
        <v>71394.000753582499</v>
      </c>
      <c r="B1817">
        <v>580</v>
      </c>
      <c r="C1817" s="130" t="s">
        <v>1165</v>
      </c>
      <c r="D1817" s="130">
        <v>580</v>
      </c>
      <c r="E1817" s="130" t="s">
        <v>1072</v>
      </c>
      <c r="F1817" s="149">
        <f t="shared" si="168"/>
        <v>23.84</v>
      </c>
      <c r="G1817" s="130" t="s">
        <v>1074</v>
      </c>
      <c r="H1817" s="130">
        <f t="shared" si="169"/>
        <v>2</v>
      </c>
      <c r="I1817" s="130" t="s">
        <v>1075</v>
      </c>
      <c r="J1817" s="130">
        <f t="shared" si="170"/>
        <v>1</v>
      </c>
      <c r="K1817" s="130" t="s">
        <v>1083</v>
      </c>
      <c r="L1817" s="130">
        <f t="shared" si="171"/>
        <v>1</v>
      </c>
      <c r="M1817" s="130">
        <v>7</v>
      </c>
      <c r="N1817" s="130">
        <v>146992.79</v>
      </c>
      <c r="O1817" s="3">
        <v>244.88908333333336</v>
      </c>
      <c r="Q1817" s="143">
        <f t="shared" si="172"/>
        <v>249.64561771837154</v>
      </c>
      <c r="R1817" s="143">
        <f t="shared" si="173"/>
        <v>1.9423219362390887E-2</v>
      </c>
    </row>
    <row r="1818" spans="1:18" x14ac:dyDescent="0.35">
      <c r="A1818" s="8">
        <v>3495.45982983364</v>
      </c>
      <c r="B1818">
        <v>580</v>
      </c>
      <c r="C1818" s="130" t="s">
        <v>1165</v>
      </c>
      <c r="D1818" s="130">
        <v>580</v>
      </c>
      <c r="E1818" s="130" t="s">
        <v>1072</v>
      </c>
      <c r="F1818" s="149">
        <f t="shared" si="168"/>
        <v>23.84</v>
      </c>
      <c r="G1818" s="130" t="s">
        <v>1074</v>
      </c>
      <c r="H1818" s="130">
        <f t="shared" si="169"/>
        <v>2</v>
      </c>
      <c r="I1818" s="130" t="s">
        <v>1075</v>
      </c>
      <c r="J1818" s="130">
        <f t="shared" si="170"/>
        <v>1</v>
      </c>
      <c r="K1818" s="130" t="s">
        <v>1084</v>
      </c>
      <c r="L1818" s="130">
        <f t="shared" si="171"/>
        <v>0</v>
      </c>
      <c r="M1818" s="130">
        <v>7</v>
      </c>
      <c r="N1818" s="130">
        <v>120570.76</v>
      </c>
      <c r="O1818" s="3">
        <v>200.90031666666667</v>
      </c>
      <c r="Q1818" s="143">
        <f t="shared" si="172"/>
        <v>190.63040832459254</v>
      </c>
      <c r="R1818" s="143">
        <f t="shared" si="173"/>
        <v>-5.1119423366136063E-2</v>
      </c>
    </row>
    <row r="1819" spans="1:18" x14ac:dyDescent="0.35">
      <c r="A1819" s="8">
        <v>14172.2970393051</v>
      </c>
      <c r="B1819">
        <v>580</v>
      </c>
      <c r="C1819" s="130" t="s">
        <v>1165</v>
      </c>
      <c r="D1819" s="130">
        <v>580</v>
      </c>
      <c r="E1819" s="130" t="s">
        <v>1072</v>
      </c>
      <c r="F1819" s="149">
        <f t="shared" si="168"/>
        <v>23.84</v>
      </c>
      <c r="G1819" s="130" t="s">
        <v>1074</v>
      </c>
      <c r="H1819" s="130">
        <f t="shared" si="169"/>
        <v>2</v>
      </c>
      <c r="I1819" s="130" t="s">
        <v>1075</v>
      </c>
      <c r="J1819" s="130">
        <f t="shared" si="170"/>
        <v>1</v>
      </c>
      <c r="K1819" s="130" t="s">
        <v>1084</v>
      </c>
      <c r="L1819" s="130">
        <f t="shared" si="171"/>
        <v>0</v>
      </c>
      <c r="M1819" s="130">
        <v>7</v>
      </c>
      <c r="N1819" s="130">
        <v>125373.99</v>
      </c>
      <c r="O1819" s="3">
        <v>208.90970000000002</v>
      </c>
      <c r="Q1819" s="143">
        <f t="shared" si="172"/>
        <v>199.34270748752124</v>
      </c>
      <c r="R1819" s="143">
        <f t="shared" si="173"/>
        <v>-4.579486980489067E-2</v>
      </c>
    </row>
    <row r="1820" spans="1:18" x14ac:dyDescent="0.35">
      <c r="A1820" s="8">
        <v>23954.0527728093</v>
      </c>
      <c r="B1820">
        <v>580</v>
      </c>
      <c r="C1820" s="130" t="s">
        <v>1165</v>
      </c>
      <c r="D1820" s="130">
        <v>580</v>
      </c>
      <c r="E1820" s="130" t="s">
        <v>1072</v>
      </c>
      <c r="F1820" s="149">
        <f t="shared" si="168"/>
        <v>23.84</v>
      </c>
      <c r="G1820" s="130" t="s">
        <v>1074</v>
      </c>
      <c r="H1820" s="130">
        <f t="shared" si="169"/>
        <v>2</v>
      </c>
      <c r="I1820" s="130" t="s">
        <v>1075</v>
      </c>
      <c r="J1820" s="130">
        <f t="shared" si="170"/>
        <v>1</v>
      </c>
      <c r="K1820" s="130" t="s">
        <v>1084</v>
      </c>
      <c r="L1820" s="130">
        <f t="shared" si="171"/>
        <v>0</v>
      </c>
      <c r="M1820" s="130">
        <v>7</v>
      </c>
      <c r="N1820" s="130">
        <v>127914.32</v>
      </c>
      <c r="O1820" s="3">
        <v>213.13598333333331</v>
      </c>
      <c r="Q1820" s="143">
        <f t="shared" si="172"/>
        <v>207.32462016606064</v>
      </c>
      <c r="R1820" s="143">
        <f t="shared" si="173"/>
        <v>-2.7265988015660492E-2</v>
      </c>
    </row>
    <row r="1821" spans="1:18" x14ac:dyDescent="0.35">
      <c r="A1821" s="8">
        <v>31081.371963744201</v>
      </c>
      <c r="B1821">
        <v>580</v>
      </c>
      <c r="C1821" s="130" t="s">
        <v>1165</v>
      </c>
      <c r="D1821" s="130">
        <v>580</v>
      </c>
      <c r="E1821" s="130" t="s">
        <v>1072</v>
      </c>
      <c r="F1821" s="149">
        <f t="shared" si="168"/>
        <v>23.84</v>
      </c>
      <c r="G1821" s="130" t="s">
        <v>1074</v>
      </c>
      <c r="H1821" s="130">
        <f t="shared" si="169"/>
        <v>2</v>
      </c>
      <c r="I1821" s="130" t="s">
        <v>1075</v>
      </c>
      <c r="J1821" s="130">
        <f t="shared" si="170"/>
        <v>1</v>
      </c>
      <c r="K1821" s="130" t="s">
        <v>1084</v>
      </c>
      <c r="L1821" s="130">
        <f t="shared" si="171"/>
        <v>0</v>
      </c>
      <c r="M1821" s="130">
        <v>7</v>
      </c>
      <c r="N1821" s="130">
        <v>134835.59</v>
      </c>
      <c r="O1821" s="3">
        <v>224.65205000000003</v>
      </c>
      <c r="Q1821" s="143">
        <f t="shared" si="172"/>
        <v>213.14051262586355</v>
      </c>
      <c r="R1821" s="143">
        <f t="shared" si="173"/>
        <v>-5.1241630664561E-2</v>
      </c>
    </row>
    <row r="1822" spans="1:18" x14ac:dyDescent="0.35">
      <c r="A1822" s="8">
        <v>45016.2336447989</v>
      </c>
      <c r="B1822">
        <v>580</v>
      </c>
      <c r="C1822" s="130" t="s">
        <v>1165</v>
      </c>
      <c r="D1822" s="130">
        <v>580</v>
      </c>
      <c r="E1822" s="130" t="s">
        <v>1072</v>
      </c>
      <c r="F1822" s="149">
        <f t="shared" si="168"/>
        <v>23.84</v>
      </c>
      <c r="G1822" s="130" t="s">
        <v>1074</v>
      </c>
      <c r="H1822" s="130">
        <f t="shared" si="169"/>
        <v>2</v>
      </c>
      <c r="I1822" s="130" t="s">
        <v>1075</v>
      </c>
      <c r="J1822" s="130">
        <f t="shared" si="170"/>
        <v>1</v>
      </c>
      <c r="K1822" s="130" t="s">
        <v>1084</v>
      </c>
      <c r="L1822" s="130">
        <f t="shared" si="171"/>
        <v>0</v>
      </c>
      <c r="M1822" s="130">
        <v>7</v>
      </c>
      <c r="N1822" s="130">
        <v>135069.93</v>
      </c>
      <c r="O1822" s="3">
        <v>225.05321666666666</v>
      </c>
      <c r="Q1822" s="143">
        <f t="shared" si="172"/>
        <v>224.51135975760414</v>
      </c>
      <c r="R1822" s="143">
        <f t="shared" si="173"/>
        <v>-2.4076834674399139E-3</v>
      </c>
    </row>
    <row r="1823" spans="1:18" x14ac:dyDescent="0.35">
      <c r="A1823" s="8">
        <v>54061.366139626101</v>
      </c>
      <c r="B1823">
        <v>580</v>
      </c>
      <c r="C1823" s="130" t="s">
        <v>1165</v>
      </c>
      <c r="D1823" s="130">
        <v>580</v>
      </c>
      <c r="E1823" s="130" t="s">
        <v>1072</v>
      </c>
      <c r="F1823" s="149">
        <f t="shared" si="168"/>
        <v>23.84</v>
      </c>
      <c r="G1823" s="130" t="s">
        <v>1074</v>
      </c>
      <c r="H1823" s="130">
        <f t="shared" si="169"/>
        <v>2</v>
      </c>
      <c r="I1823" s="130" t="s">
        <v>1075</v>
      </c>
      <c r="J1823" s="130">
        <f t="shared" si="170"/>
        <v>1</v>
      </c>
      <c r="K1823" s="130" t="s">
        <v>1084</v>
      </c>
      <c r="L1823" s="130">
        <f t="shared" si="171"/>
        <v>0</v>
      </c>
      <c r="M1823" s="130">
        <v>7</v>
      </c>
      <c r="N1823" s="130">
        <v>137858.66</v>
      </c>
      <c r="O1823" s="3">
        <v>229.6748666666667</v>
      </c>
      <c r="Q1823" s="143">
        <f t="shared" si="172"/>
        <v>231.89218787338314</v>
      </c>
      <c r="R1823" s="143">
        <f t="shared" si="173"/>
        <v>9.6541743504503508E-3</v>
      </c>
    </row>
    <row r="1824" spans="1:18" x14ac:dyDescent="0.35">
      <c r="A1824" s="8">
        <v>63550.072249703</v>
      </c>
      <c r="B1824">
        <v>580</v>
      </c>
      <c r="C1824" s="130" t="s">
        <v>1165</v>
      </c>
      <c r="D1824" s="130">
        <v>580</v>
      </c>
      <c r="E1824" s="130" t="s">
        <v>1072</v>
      </c>
      <c r="F1824" s="149">
        <f t="shared" si="168"/>
        <v>23.84</v>
      </c>
      <c r="G1824" s="130" t="s">
        <v>1074</v>
      </c>
      <c r="H1824" s="130">
        <f t="shared" si="169"/>
        <v>2</v>
      </c>
      <c r="I1824" s="130" t="s">
        <v>1075</v>
      </c>
      <c r="J1824" s="130">
        <f t="shared" si="170"/>
        <v>1</v>
      </c>
      <c r="K1824" s="130" t="s">
        <v>1084</v>
      </c>
      <c r="L1824" s="130">
        <f t="shared" si="171"/>
        <v>0</v>
      </c>
      <c r="M1824" s="130">
        <v>7</v>
      </c>
      <c r="N1824" s="130">
        <v>141904.54</v>
      </c>
      <c r="O1824" s="3">
        <v>236.35843333333332</v>
      </c>
      <c r="Q1824" s="143">
        <f t="shared" si="172"/>
        <v>239.63497205920589</v>
      </c>
      <c r="R1824" s="143">
        <f t="shared" si="173"/>
        <v>1.3862584379427334E-2</v>
      </c>
    </row>
    <row r="1825" spans="1:18" x14ac:dyDescent="0.35">
      <c r="A1825" s="8">
        <v>71394.000753582499</v>
      </c>
      <c r="B1825">
        <v>580</v>
      </c>
      <c r="C1825" s="130" t="s">
        <v>1165</v>
      </c>
      <c r="D1825" s="130">
        <v>580</v>
      </c>
      <c r="E1825" s="130" t="s">
        <v>1072</v>
      </c>
      <c r="F1825" s="149">
        <f t="shared" si="168"/>
        <v>23.84</v>
      </c>
      <c r="G1825" s="130" t="s">
        <v>1074</v>
      </c>
      <c r="H1825" s="130">
        <f t="shared" si="169"/>
        <v>2</v>
      </c>
      <c r="I1825" s="130" t="s">
        <v>1075</v>
      </c>
      <c r="J1825" s="130">
        <f t="shared" si="170"/>
        <v>1</v>
      </c>
      <c r="K1825" s="130" t="s">
        <v>1084</v>
      </c>
      <c r="L1825" s="130">
        <f t="shared" si="171"/>
        <v>0</v>
      </c>
      <c r="M1825" s="130">
        <v>7</v>
      </c>
      <c r="N1825" s="130">
        <v>142218.6</v>
      </c>
      <c r="O1825" s="3">
        <v>236.93676666666667</v>
      </c>
      <c r="Q1825" s="143">
        <f t="shared" si="172"/>
        <v>246.03561771837155</v>
      </c>
      <c r="R1825" s="143">
        <f t="shared" si="173"/>
        <v>3.8402022529941737E-2</v>
      </c>
    </row>
    <row r="1826" spans="1:18" x14ac:dyDescent="0.35">
      <c r="A1826" s="8">
        <v>45016.2336447989</v>
      </c>
      <c r="B1826">
        <v>580</v>
      </c>
      <c r="C1826" s="130" t="s">
        <v>1165</v>
      </c>
      <c r="D1826" s="130">
        <v>580</v>
      </c>
      <c r="E1826" s="130" t="s">
        <v>1072</v>
      </c>
      <c r="F1826" s="149">
        <f t="shared" si="168"/>
        <v>23.84</v>
      </c>
      <c r="G1826" s="130" t="s">
        <v>1074</v>
      </c>
      <c r="H1826" s="130">
        <f t="shared" si="169"/>
        <v>2</v>
      </c>
      <c r="I1826" s="130" t="s">
        <v>1075</v>
      </c>
      <c r="J1826" s="130">
        <f t="shared" si="170"/>
        <v>1</v>
      </c>
      <c r="K1826" s="130" t="s">
        <v>1083</v>
      </c>
      <c r="L1826" s="130">
        <f t="shared" si="171"/>
        <v>1</v>
      </c>
      <c r="M1826" s="130">
        <v>7</v>
      </c>
      <c r="N1826" s="130">
        <v>119075.38</v>
      </c>
      <c r="O1826" s="3">
        <v>198.37309999999999</v>
      </c>
      <c r="Q1826" s="143">
        <f t="shared" si="172"/>
        <v>228.12135975760415</v>
      </c>
      <c r="R1826" s="143">
        <f t="shared" si="173"/>
        <v>0.14996115782635933</v>
      </c>
    </row>
    <row r="1827" spans="1:18" x14ac:dyDescent="0.35">
      <c r="A1827" s="8">
        <v>54061.366139626101</v>
      </c>
      <c r="B1827">
        <v>580</v>
      </c>
      <c r="C1827" s="130" t="s">
        <v>1165</v>
      </c>
      <c r="D1827" s="130">
        <v>580</v>
      </c>
      <c r="E1827" s="130" t="s">
        <v>1072</v>
      </c>
      <c r="F1827" s="149">
        <f t="shared" si="168"/>
        <v>23.84</v>
      </c>
      <c r="G1827" s="130" t="s">
        <v>1074</v>
      </c>
      <c r="H1827" s="130">
        <f t="shared" si="169"/>
        <v>2</v>
      </c>
      <c r="I1827" s="130" t="s">
        <v>1075</v>
      </c>
      <c r="J1827" s="130">
        <f t="shared" si="170"/>
        <v>1</v>
      </c>
      <c r="K1827" s="130" t="s">
        <v>1083</v>
      </c>
      <c r="L1827" s="130">
        <f t="shared" si="171"/>
        <v>1</v>
      </c>
      <c r="M1827" s="130">
        <v>7</v>
      </c>
      <c r="N1827" s="130">
        <v>125355.97</v>
      </c>
      <c r="O1827" s="3">
        <v>208.84791666666666</v>
      </c>
      <c r="Q1827" s="143">
        <f t="shared" si="172"/>
        <v>235.50218787338315</v>
      </c>
      <c r="R1827" s="143">
        <f t="shared" si="173"/>
        <v>0.12762526738180613</v>
      </c>
    </row>
    <row r="1828" spans="1:18" x14ac:dyDescent="0.35">
      <c r="A1828" s="8">
        <v>63550.072249703</v>
      </c>
      <c r="B1828">
        <v>580</v>
      </c>
      <c r="C1828" s="130" t="s">
        <v>1165</v>
      </c>
      <c r="D1828" s="130">
        <v>580</v>
      </c>
      <c r="E1828" s="130" t="s">
        <v>1072</v>
      </c>
      <c r="F1828" s="149">
        <f t="shared" si="168"/>
        <v>23.84</v>
      </c>
      <c r="G1828" s="130" t="s">
        <v>1074</v>
      </c>
      <c r="H1828" s="130">
        <f t="shared" si="169"/>
        <v>2</v>
      </c>
      <c r="I1828" s="130" t="s">
        <v>1075</v>
      </c>
      <c r="J1828" s="130">
        <f t="shared" si="170"/>
        <v>1</v>
      </c>
      <c r="K1828" s="130" t="s">
        <v>1083</v>
      </c>
      <c r="L1828" s="130">
        <f t="shared" si="171"/>
        <v>1</v>
      </c>
      <c r="M1828" s="130">
        <v>7</v>
      </c>
      <c r="N1828" s="130">
        <v>128675.11</v>
      </c>
      <c r="O1828" s="3">
        <v>214.37214999999998</v>
      </c>
      <c r="Q1828" s="143">
        <f t="shared" si="172"/>
        <v>243.24497205920588</v>
      </c>
      <c r="R1828" s="143">
        <f t="shared" si="173"/>
        <v>0.1346855086316292</v>
      </c>
    </row>
    <row r="1829" spans="1:18" x14ac:dyDescent="0.35">
      <c r="A1829" s="8">
        <v>71394.000753582499</v>
      </c>
      <c r="B1829">
        <v>580</v>
      </c>
      <c r="C1829" s="130" t="s">
        <v>1165</v>
      </c>
      <c r="D1829" s="130">
        <v>580</v>
      </c>
      <c r="E1829" s="130" t="s">
        <v>1072</v>
      </c>
      <c r="F1829" s="149">
        <f t="shared" si="168"/>
        <v>23.84</v>
      </c>
      <c r="G1829" s="130" t="s">
        <v>1074</v>
      </c>
      <c r="H1829" s="130">
        <f t="shared" si="169"/>
        <v>2</v>
      </c>
      <c r="I1829" s="130" t="s">
        <v>1075</v>
      </c>
      <c r="J1829" s="130">
        <f t="shared" si="170"/>
        <v>1</v>
      </c>
      <c r="K1829" s="130" t="s">
        <v>1083</v>
      </c>
      <c r="L1829" s="130">
        <f t="shared" si="171"/>
        <v>1</v>
      </c>
      <c r="M1829" s="130">
        <v>7</v>
      </c>
      <c r="N1829" s="130">
        <v>138257.63</v>
      </c>
      <c r="O1829" s="3">
        <v>230.31039999999999</v>
      </c>
      <c r="Q1829" s="143">
        <f t="shared" si="172"/>
        <v>249.64561771837154</v>
      </c>
      <c r="R1829" s="143">
        <f t="shared" si="173"/>
        <v>8.3952864127592841E-2</v>
      </c>
    </row>
    <row r="1830" spans="1:18" x14ac:dyDescent="0.35">
      <c r="A1830" s="8">
        <v>3495.45982983364</v>
      </c>
      <c r="B1830">
        <v>580</v>
      </c>
      <c r="C1830" s="130" t="s">
        <v>1165</v>
      </c>
      <c r="D1830" s="130">
        <v>580</v>
      </c>
      <c r="E1830" s="130" t="s">
        <v>1072</v>
      </c>
      <c r="F1830" s="149">
        <f t="shared" si="168"/>
        <v>23.84</v>
      </c>
      <c r="G1830" s="130" t="s">
        <v>1074</v>
      </c>
      <c r="H1830" s="130">
        <f t="shared" si="169"/>
        <v>2</v>
      </c>
      <c r="I1830" s="130" t="s">
        <v>1075</v>
      </c>
      <c r="J1830" s="130">
        <f t="shared" si="170"/>
        <v>1</v>
      </c>
      <c r="K1830" s="130" t="s">
        <v>1083</v>
      </c>
      <c r="L1830" s="130">
        <f t="shared" si="171"/>
        <v>1</v>
      </c>
      <c r="M1830" s="130">
        <v>7</v>
      </c>
      <c r="N1830" s="130">
        <v>138442.82999999999</v>
      </c>
      <c r="O1830" s="3">
        <v>230.63014999999999</v>
      </c>
      <c r="Q1830" s="143">
        <f t="shared" si="172"/>
        <v>194.24040832459252</v>
      </c>
      <c r="R1830" s="143">
        <f t="shared" si="173"/>
        <v>-0.15778397436504932</v>
      </c>
    </row>
    <row r="1831" spans="1:18" x14ac:dyDescent="0.35">
      <c r="A1831" s="8">
        <v>14172.2970393051</v>
      </c>
      <c r="B1831">
        <v>580</v>
      </c>
      <c r="C1831" s="130" t="s">
        <v>1165</v>
      </c>
      <c r="D1831" s="130">
        <v>580</v>
      </c>
      <c r="E1831" s="130" t="s">
        <v>1072</v>
      </c>
      <c r="F1831" s="149">
        <f t="shared" si="168"/>
        <v>23.84</v>
      </c>
      <c r="G1831" s="130" t="s">
        <v>1074</v>
      </c>
      <c r="H1831" s="130">
        <f t="shared" si="169"/>
        <v>2</v>
      </c>
      <c r="I1831" s="130" t="s">
        <v>1075</v>
      </c>
      <c r="J1831" s="130">
        <f t="shared" si="170"/>
        <v>1</v>
      </c>
      <c r="K1831" s="130" t="s">
        <v>1083</v>
      </c>
      <c r="L1831" s="130">
        <f t="shared" si="171"/>
        <v>1</v>
      </c>
      <c r="M1831" s="130">
        <v>7</v>
      </c>
      <c r="N1831" s="130">
        <v>142150.31</v>
      </c>
      <c r="O1831" s="3">
        <v>236.7938833333333</v>
      </c>
      <c r="Q1831" s="143">
        <f t="shared" si="172"/>
        <v>202.95270748752122</v>
      </c>
      <c r="R1831" s="143">
        <f t="shared" si="173"/>
        <v>-0.14291406251475702</v>
      </c>
    </row>
    <row r="1832" spans="1:18" x14ac:dyDescent="0.35">
      <c r="A1832" s="8">
        <v>23954.0527728093</v>
      </c>
      <c r="B1832">
        <v>580</v>
      </c>
      <c r="C1832" s="130" t="s">
        <v>1165</v>
      </c>
      <c r="D1832" s="130">
        <v>580</v>
      </c>
      <c r="E1832" s="130" t="s">
        <v>1072</v>
      </c>
      <c r="F1832" s="149">
        <f t="shared" si="168"/>
        <v>23.84</v>
      </c>
      <c r="G1832" s="130" t="s">
        <v>1074</v>
      </c>
      <c r="H1832" s="130">
        <f t="shared" si="169"/>
        <v>2</v>
      </c>
      <c r="I1832" s="130" t="s">
        <v>1075</v>
      </c>
      <c r="J1832" s="130">
        <f t="shared" si="170"/>
        <v>1</v>
      </c>
      <c r="K1832" s="130" t="s">
        <v>1083</v>
      </c>
      <c r="L1832" s="130">
        <f t="shared" si="171"/>
        <v>1</v>
      </c>
      <c r="M1832" s="130">
        <v>7</v>
      </c>
      <c r="N1832" s="130">
        <v>146227.6</v>
      </c>
      <c r="O1832" s="3">
        <v>243.56238333333332</v>
      </c>
      <c r="Q1832" s="143">
        <f t="shared" si="172"/>
        <v>210.93462016606065</v>
      </c>
      <c r="R1832" s="143">
        <f t="shared" si="173"/>
        <v>-0.13396060065079562</v>
      </c>
    </row>
    <row r="1833" spans="1:18" x14ac:dyDescent="0.35">
      <c r="A1833" s="8">
        <v>31081.371963744201</v>
      </c>
      <c r="B1833">
        <v>580</v>
      </c>
      <c r="C1833" s="130" t="s">
        <v>1165</v>
      </c>
      <c r="D1833" s="130">
        <v>580</v>
      </c>
      <c r="E1833" s="130" t="s">
        <v>1072</v>
      </c>
      <c r="F1833" s="149">
        <f t="shared" si="168"/>
        <v>23.84</v>
      </c>
      <c r="G1833" s="130" t="s">
        <v>1074</v>
      </c>
      <c r="H1833" s="130">
        <f t="shared" si="169"/>
        <v>2</v>
      </c>
      <c r="I1833" s="130" t="s">
        <v>1075</v>
      </c>
      <c r="J1833" s="130">
        <f t="shared" si="170"/>
        <v>1</v>
      </c>
      <c r="K1833" s="130" t="s">
        <v>1083</v>
      </c>
      <c r="L1833" s="130">
        <f t="shared" si="171"/>
        <v>1</v>
      </c>
      <c r="M1833" s="130">
        <v>7</v>
      </c>
      <c r="N1833" s="130">
        <v>147669.60999999999</v>
      </c>
      <c r="O1833" s="3">
        <v>246.00545</v>
      </c>
      <c r="Q1833" s="143">
        <f t="shared" si="172"/>
        <v>216.75051262586354</v>
      </c>
      <c r="R1833" s="143">
        <f t="shared" si="173"/>
        <v>-0.1189198750439735</v>
      </c>
    </row>
    <row r="1834" spans="1:18" x14ac:dyDescent="0.35">
      <c r="A1834" s="8">
        <v>3495.45982983364</v>
      </c>
      <c r="B1834">
        <v>580</v>
      </c>
      <c r="C1834" s="130" t="s">
        <v>1165</v>
      </c>
      <c r="D1834" s="130">
        <v>580</v>
      </c>
      <c r="E1834" s="130" t="s">
        <v>1072</v>
      </c>
      <c r="F1834" s="149">
        <f t="shared" si="168"/>
        <v>23.84</v>
      </c>
      <c r="G1834" s="130" t="s">
        <v>1074</v>
      </c>
      <c r="H1834" s="130">
        <f t="shared" si="169"/>
        <v>2</v>
      </c>
      <c r="I1834" s="130" t="s">
        <v>1075</v>
      </c>
      <c r="J1834" s="130">
        <f t="shared" si="170"/>
        <v>1</v>
      </c>
      <c r="K1834" s="130" t="s">
        <v>1084</v>
      </c>
      <c r="L1834" s="130">
        <f t="shared" si="171"/>
        <v>0</v>
      </c>
      <c r="M1834" s="130">
        <v>7</v>
      </c>
      <c r="N1834" s="130">
        <v>121372.13</v>
      </c>
      <c r="O1834" s="3">
        <v>202.20316666666665</v>
      </c>
      <c r="Q1834" s="143">
        <f t="shared" si="172"/>
        <v>190.63040832459254</v>
      </c>
      <c r="R1834" s="143">
        <f t="shared" si="173"/>
        <v>-5.7233319007075067E-2</v>
      </c>
    </row>
    <row r="1835" spans="1:18" x14ac:dyDescent="0.35">
      <c r="A1835" s="8">
        <v>14172.2970393051</v>
      </c>
      <c r="B1835">
        <v>580</v>
      </c>
      <c r="C1835" s="130" t="s">
        <v>1165</v>
      </c>
      <c r="D1835" s="130">
        <v>580</v>
      </c>
      <c r="E1835" s="130" t="s">
        <v>1072</v>
      </c>
      <c r="F1835" s="149">
        <f t="shared" si="168"/>
        <v>23.84</v>
      </c>
      <c r="G1835" s="130" t="s">
        <v>1074</v>
      </c>
      <c r="H1835" s="130">
        <f t="shared" si="169"/>
        <v>2</v>
      </c>
      <c r="I1835" s="130" t="s">
        <v>1075</v>
      </c>
      <c r="J1835" s="130">
        <f t="shared" si="170"/>
        <v>1</v>
      </c>
      <c r="K1835" s="130" t="s">
        <v>1084</v>
      </c>
      <c r="L1835" s="130">
        <f t="shared" si="171"/>
        <v>0</v>
      </c>
      <c r="M1835" s="130">
        <v>7</v>
      </c>
      <c r="N1835" s="130">
        <v>126218.15</v>
      </c>
      <c r="O1835" s="3">
        <v>210.28983333333332</v>
      </c>
      <c r="Q1835" s="143">
        <f t="shared" si="172"/>
        <v>199.34270748752124</v>
      </c>
      <c r="R1835" s="143">
        <f t="shared" si="173"/>
        <v>-5.205732332508739E-2</v>
      </c>
    </row>
    <row r="1836" spans="1:18" x14ac:dyDescent="0.35">
      <c r="A1836" s="8">
        <v>23954.0527728093</v>
      </c>
      <c r="B1836">
        <v>580</v>
      </c>
      <c r="C1836" s="130" t="s">
        <v>1165</v>
      </c>
      <c r="D1836" s="130">
        <v>580</v>
      </c>
      <c r="E1836" s="130" t="s">
        <v>1072</v>
      </c>
      <c r="F1836" s="149">
        <f t="shared" si="168"/>
        <v>23.84</v>
      </c>
      <c r="G1836" s="130" t="s">
        <v>1074</v>
      </c>
      <c r="H1836" s="130">
        <f t="shared" si="169"/>
        <v>2</v>
      </c>
      <c r="I1836" s="130" t="s">
        <v>1075</v>
      </c>
      <c r="J1836" s="130">
        <f t="shared" si="170"/>
        <v>1</v>
      </c>
      <c r="K1836" s="130" t="s">
        <v>1084</v>
      </c>
      <c r="L1836" s="130">
        <f t="shared" si="171"/>
        <v>0</v>
      </c>
      <c r="M1836" s="130">
        <v>7</v>
      </c>
      <c r="N1836" s="130">
        <v>128676.65</v>
      </c>
      <c r="O1836" s="3">
        <v>214.3817</v>
      </c>
      <c r="Q1836" s="143">
        <f t="shared" si="172"/>
        <v>207.32462016606064</v>
      </c>
      <c r="R1836" s="143">
        <f t="shared" si="173"/>
        <v>-3.2918294023880579E-2</v>
      </c>
    </row>
    <row r="1837" spans="1:18" x14ac:dyDescent="0.35">
      <c r="A1837" s="8">
        <v>31081.371963744201</v>
      </c>
      <c r="B1837">
        <v>580</v>
      </c>
      <c r="C1837" s="130" t="s">
        <v>1165</v>
      </c>
      <c r="D1837" s="130">
        <v>580</v>
      </c>
      <c r="E1837" s="130" t="s">
        <v>1072</v>
      </c>
      <c r="F1837" s="149">
        <f t="shared" si="168"/>
        <v>23.84</v>
      </c>
      <c r="G1837" s="130" t="s">
        <v>1074</v>
      </c>
      <c r="H1837" s="130">
        <f t="shared" si="169"/>
        <v>2</v>
      </c>
      <c r="I1837" s="130" t="s">
        <v>1075</v>
      </c>
      <c r="J1837" s="130">
        <f t="shared" si="170"/>
        <v>1</v>
      </c>
      <c r="K1837" s="130" t="s">
        <v>1084</v>
      </c>
      <c r="L1837" s="130">
        <f t="shared" si="171"/>
        <v>0</v>
      </c>
      <c r="M1837" s="130">
        <v>7</v>
      </c>
      <c r="N1837" s="130">
        <v>135981.29</v>
      </c>
      <c r="O1837" s="3">
        <v>226.52174999999997</v>
      </c>
      <c r="Q1837" s="143">
        <f t="shared" si="172"/>
        <v>213.14051262586355</v>
      </c>
      <c r="R1837" s="143">
        <f t="shared" si="173"/>
        <v>-5.9072638164487157E-2</v>
      </c>
    </row>
    <row r="1838" spans="1:18" x14ac:dyDescent="0.35">
      <c r="A1838" s="8">
        <v>45016.2336447989</v>
      </c>
      <c r="B1838">
        <v>580</v>
      </c>
      <c r="C1838" s="130" t="s">
        <v>1165</v>
      </c>
      <c r="D1838" s="130">
        <v>580</v>
      </c>
      <c r="E1838" s="130" t="s">
        <v>1072</v>
      </c>
      <c r="F1838" s="149">
        <f t="shared" si="168"/>
        <v>23.84</v>
      </c>
      <c r="G1838" s="130" t="s">
        <v>1074</v>
      </c>
      <c r="H1838" s="130">
        <f t="shared" si="169"/>
        <v>2</v>
      </c>
      <c r="I1838" s="130" t="s">
        <v>1075</v>
      </c>
      <c r="J1838" s="130">
        <f t="shared" si="170"/>
        <v>1</v>
      </c>
      <c r="K1838" s="130" t="s">
        <v>1084</v>
      </c>
      <c r="L1838" s="130">
        <f t="shared" si="171"/>
        <v>0</v>
      </c>
      <c r="M1838" s="130">
        <v>7</v>
      </c>
      <c r="N1838" s="130">
        <v>136277.94</v>
      </c>
      <c r="O1838" s="3">
        <v>227.03068333333334</v>
      </c>
      <c r="Q1838" s="143">
        <f t="shared" si="172"/>
        <v>224.51135975760414</v>
      </c>
      <c r="R1838" s="143">
        <f t="shared" si="173"/>
        <v>-1.1096841795741996E-2</v>
      </c>
    </row>
    <row r="1839" spans="1:18" x14ac:dyDescent="0.35">
      <c r="A1839" s="8">
        <v>54061.366139626101</v>
      </c>
      <c r="B1839">
        <v>580</v>
      </c>
      <c r="C1839" s="130" t="s">
        <v>1165</v>
      </c>
      <c r="D1839" s="130">
        <v>580</v>
      </c>
      <c r="E1839" s="130" t="s">
        <v>1072</v>
      </c>
      <c r="F1839" s="149">
        <f t="shared" si="168"/>
        <v>23.84</v>
      </c>
      <c r="G1839" s="130" t="s">
        <v>1074</v>
      </c>
      <c r="H1839" s="130">
        <f t="shared" si="169"/>
        <v>2</v>
      </c>
      <c r="I1839" s="130" t="s">
        <v>1075</v>
      </c>
      <c r="J1839" s="130">
        <f t="shared" si="170"/>
        <v>1</v>
      </c>
      <c r="K1839" s="130" t="s">
        <v>1084</v>
      </c>
      <c r="L1839" s="130">
        <f t="shared" si="171"/>
        <v>0</v>
      </c>
      <c r="M1839" s="130">
        <v>7</v>
      </c>
      <c r="N1839" s="130">
        <v>138914.29</v>
      </c>
      <c r="O1839" s="3">
        <v>231.40845000000002</v>
      </c>
      <c r="Q1839" s="143">
        <f t="shared" si="172"/>
        <v>231.89218787338314</v>
      </c>
      <c r="R1839" s="143">
        <f t="shared" si="173"/>
        <v>2.0904071281022674E-3</v>
      </c>
    </row>
    <row r="1840" spans="1:18" x14ac:dyDescent="0.35">
      <c r="A1840" s="8">
        <v>63550.072249703</v>
      </c>
      <c r="B1840">
        <v>580</v>
      </c>
      <c r="C1840" s="130" t="s">
        <v>1165</v>
      </c>
      <c r="D1840" s="130">
        <v>580</v>
      </c>
      <c r="E1840" s="130" t="s">
        <v>1072</v>
      </c>
      <c r="F1840" s="149">
        <f t="shared" si="168"/>
        <v>23.84</v>
      </c>
      <c r="G1840" s="130" t="s">
        <v>1074</v>
      </c>
      <c r="H1840" s="130">
        <f t="shared" si="169"/>
        <v>2</v>
      </c>
      <c r="I1840" s="130" t="s">
        <v>1075</v>
      </c>
      <c r="J1840" s="130">
        <f t="shared" si="170"/>
        <v>1</v>
      </c>
      <c r="K1840" s="130" t="s">
        <v>1084</v>
      </c>
      <c r="L1840" s="130">
        <f t="shared" si="171"/>
        <v>0</v>
      </c>
      <c r="M1840" s="130">
        <v>7</v>
      </c>
      <c r="N1840" s="130">
        <v>142197.76000000001</v>
      </c>
      <c r="O1840" s="3">
        <v>236.85253333333333</v>
      </c>
      <c r="Q1840" s="143">
        <f t="shared" si="172"/>
        <v>239.63497205920589</v>
      </c>
      <c r="R1840" s="143">
        <f t="shared" si="173"/>
        <v>1.1747557379750306E-2</v>
      </c>
    </row>
    <row r="1841" spans="1:18" x14ac:dyDescent="0.35">
      <c r="A1841" s="8">
        <v>71394.000753582499</v>
      </c>
      <c r="B1841">
        <v>580</v>
      </c>
      <c r="C1841" s="130" t="s">
        <v>1165</v>
      </c>
      <c r="D1841" s="130">
        <v>580</v>
      </c>
      <c r="E1841" s="130" t="s">
        <v>1072</v>
      </c>
      <c r="F1841" s="149">
        <f t="shared" si="168"/>
        <v>23.84</v>
      </c>
      <c r="G1841" s="130" t="s">
        <v>1074</v>
      </c>
      <c r="H1841" s="130">
        <f t="shared" si="169"/>
        <v>2</v>
      </c>
      <c r="I1841" s="130" t="s">
        <v>1075</v>
      </c>
      <c r="J1841" s="130">
        <f t="shared" si="170"/>
        <v>1</v>
      </c>
      <c r="K1841" s="130" t="s">
        <v>1084</v>
      </c>
      <c r="L1841" s="130">
        <f t="shared" si="171"/>
        <v>0</v>
      </c>
      <c r="M1841" s="130">
        <v>7</v>
      </c>
      <c r="N1841" s="130">
        <v>142927.37</v>
      </c>
      <c r="O1841" s="3">
        <v>238.10741666666669</v>
      </c>
      <c r="Q1841" s="143">
        <f t="shared" si="172"/>
        <v>246.03561771837155</v>
      </c>
      <c r="R1841" s="143">
        <f t="shared" si="173"/>
        <v>3.3296741288843412E-2</v>
      </c>
    </row>
    <row r="1842" spans="1:18" x14ac:dyDescent="0.35">
      <c r="A1842" s="8">
        <v>3495.45982983364</v>
      </c>
      <c r="B1842">
        <v>580</v>
      </c>
      <c r="C1842" s="130" t="s">
        <v>1165</v>
      </c>
      <c r="D1842" s="130">
        <v>580</v>
      </c>
      <c r="E1842" s="130" t="s">
        <v>1072</v>
      </c>
      <c r="F1842" s="149">
        <f t="shared" si="168"/>
        <v>23.84</v>
      </c>
      <c r="G1842" s="130" t="s">
        <v>1074</v>
      </c>
      <c r="H1842" s="130">
        <f t="shared" si="169"/>
        <v>2</v>
      </c>
      <c r="I1842" s="130" t="s">
        <v>1075</v>
      </c>
      <c r="J1842" s="130">
        <f t="shared" si="170"/>
        <v>1</v>
      </c>
      <c r="K1842" s="130" t="s">
        <v>1083</v>
      </c>
      <c r="L1842" s="130">
        <f t="shared" si="171"/>
        <v>1</v>
      </c>
      <c r="M1842" s="130">
        <v>7</v>
      </c>
      <c r="N1842" s="130">
        <v>119016.22</v>
      </c>
      <c r="O1842" s="3">
        <v>198.27543333333332</v>
      </c>
      <c r="Q1842" s="143">
        <f t="shared" si="172"/>
        <v>194.24040832459252</v>
      </c>
      <c r="R1842" s="143">
        <f t="shared" si="173"/>
        <v>-2.0350604918145665E-2</v>
      </c>
    </row>
    <row r="1843" spans="1:18" x14ac:dyDescent="0.35">
      <c r="A1843" s="8">
        <v>14172.2970393051</v>
      </c>
      <c r="B1843">
        <v>580</v>
      </c>
      <c r="C1843" s="130" t="s">
        <v>1165</v>
      </c>
      <c r="D1843" s="130">
        <v>580</v>
      </c>
      <c r="E1843" s="130" t="s">
        <v>1072</v>
      </c>
      <c r="F1843" s="149">
        <f t="shared" si="168"/>
        <v>23.84</v>
      </c>
      <c r="G1843" s="130" t="s">
        <v>1074</v>
      </c>
      <c r="H1843" s="130">
        <f t="shared" si="169"/>
        <v>2</v>
      </c>
      <c r="I1843" s="130" t="s">
        <v>1075</v>
      </c>
      <c r="J1843" s="130">
        <f t="shared" si="170"/>
        <v>1</v>
      </c>
      <c r="K1843" s="130" t="s">
        <v>1083</v>
      </c>
      <c r="L1843" s="130">
        <f t="shared" si="171"/>
        <v>1</v>
      </c>
      <c r="M1843" s="130">
        <v>7</v>
      </c>
      <c r="N1843" s="130">
        <v>125216.48</v>
      </c>
      <c r="O1843" s="3">
        <v>208.61326666666668</v>
      </c>
      <c r="Q1843" s="143">
        <f t="shared" si="172"/>
        <v>202.95270748752122</v>
      </c>
      <c r="R1843" s="143">
        <f t="shared" si="173"/>
        <v>-2.713422434532986E-2</v>
      </c>
    </row>
    <row r="1844" spans="1:18" x14ac:dyDescent="0.35">
      <c r="A1844" s="8">
        <v>23954.0527728093</v>
      </c>
      <c r="B1844">
        <v>580</v>
      </c>
      <c r="C1844" s="130" t="s">
        <v>1165</v>
      </c>
      <c r="D1844" s="130">
        <v>580</v>
      </c>
      <c r="E1844" s="130" t="s">
        <v>1072</v>
      </c>
      <c r="F1844" s="149">
        <f t="shared" si="168"/>
        <v>23.84</v>
      </c>
      <c r="G1844" s="130" t="s">
        <v>1074</v>
      </c>
      <c r="H1844" s="130">
        <f t="shared" si="169"/>
        <v>2</v>
      </c>
      <c r="I1844" s="130" t="s">
        <v>1075</v>
      </c>
      <c r="J1844" s="130">
        <f t="shared" si="170"/>
        <v>1</v>
      </c>
      <c r="K1844" s="130" t="s">
        <v>1083</v>
      </c>
      <c r="L1844" s="130">
        <f t="shared" si="171"/>
        <v>1</v>
      </c>
      <c r="M1844" s="130">
        <v>7</v>
      </c>
      <c r="N1844" s="130">
        <v>128676.2</v>
      </c>
      <c r="O1844" s="3">
        <v>214.37381666666667</v>
      </c>
      <c r="Q1844" s="143">
        <f t="shared" si="172"/>
        <v>210.93462016606065</v>
      </c>
      <c r="R1844" s="143">
        <f t="shared" si="173"/>
        <v>-1.6042987684236065E-2</v>
      </c>
    </row>
    <row r="1845" spans="1:18" x14ac:dyDescent="0.35">
      <c r="A1845" s="8">
        <v>31081.371963744201</v>
      </c>
      <c r="B1845">
        <v>580</v>
      </c>
      <c r="C1845" s="130" t="s">
        <v>1165</v>
      </c>
      <c r="D1845" s="130">
        <v>580</v>
      </c>
      <c r="E1845" s="130" t="s">
        <v>1072</v>
      </c>
      <c r="F1845" s="149">
        <f t="shared" si="168"/>
        <v>23.84</v>
      </c>
      <c r="G1845" s="130" t="s">
        <v>1074</v>
      </c>
      <c r="H1845" s="130">
        <f t="shared" si="169"/>
        <v>2</v>
      </c>
      <c r="I1845" s="130" t="s">
        <v>1075</v>
      </c>
      <c r="J1845" s="130">
        <f t="shared" si="170"/>
        <v>1</v>
      </c>
      <c r="K1845" s="130" t="s">
        <v>1083</v>
      </c>
      <c r="L1845" s="130">
        <f t="shared" si="171"/>
        <v>1</v>
      </c>
      <c r="M1845" s="130">
        <v>7</v>
      </c>
      <c r="N1845" s="130">
        <v>138207.29</v>
      </c>
      <c r="O1845" s="3">
        <v>230.23725000000002</v>
      </c>
      <c r="Q1845" s="143">
        <f t="shared" si="172"/>
        <v>216.75051262586354</v>
      </c>
      <c r="R1845" s="143">
        <f t="shared" si="173"/>
        <v>-5.8577564551941408E-2</v>
      </c>
    </row>
    <row r="1846" spans="1:18" x14ac:dyDescent="0.35">
      <c r="A1846" s="8">
        <v>45016.2336447989</v>
      </c>
      <c r="B1846">
        <v>580</v>
      </c>
      <c r="C1846" s="130" t="s">
        <v>1165</v>
      </c>
      <c r="D1846" s="130">
        <v>580</v>
      </c>
      <c r="E1846" s="130" t="s">
        <v>1072</v>
      </c>
      <c r="F1846" s="149">
        <f t="shared" si="168"/>
        <v>23.84</v>
      </c>
      <c r="G1846" s="130" t="s">
        <v>1074</v>
      </c>
      <c r="H1846" s="130">
        <f t="shared" si="169"/>
        <v>2</v>
      </c>
      <c r="I1846" s="130" t="s">
        <v>1075</v>
      </c>
      <c r="J1846" s="130">
        <f t="shared" si="170"/>
        <v>1</v>
      </c>
      <c r="K1846" s="130" t="s">
        <v>1083</v>
      </c>
      <c r="L1846" s="130">
        <f t="shared" si="171"/>
        <v>1</v>
      </c>
      <c r="M1846" s="130">
        <v>7</v>
      </c>
      <c r="N1846" s="130">
        <v>138242.92000000001</v>
      </c>
      <c r="O1846" s="3">
        <v>230.30126666666669</v>
      </c>
      <c r="Q1846" s="143">
        <f t="shared" si="172"/>
        <v>228.12135975760415</v>
      </c>
      <c r="R1846" s="143">
        <f t="shared" si="173"/>
        <v>-9.4654577485138169E-3</v>
      </c>
    </row>
    <row r="1847" spans="1:18" x14ac:dyDescent="0.35">
      <c r="A1847" s="8">
        <v>54061.366139626101</v>
      </c>
      <c r="B1847">
        <v>580</v>
      </c>
      <c r="C1847" s="130" t="s">
        <v>1165</v>
      </c>
      <c r="D1847" s="130">
        <v>580</v>
      </c>
      <c r="E1847" s="130" t="s">
        <v>1072</v>
      </c>
      <c r="F1847" s="149">
        <f t="shared" si="168"/>
        <v>23.84</v>
      </c>
      <c r="G1847" s="130" t="s">
        <v>1074</v>
      </c>
      <c r="H1847" s="130">
        <f t="shared" si="169"/>
        <v>2</v>
      </c>
      <c r="I1847" s="130" t="s">
        <v>1075</v>
      </c>
      <c r="J1847" s="130">
        <f t="shared" si="170"/>
        <v>1</v>
      </c>
      <c r="K1847" s="130" t="s">
        <v>1083</v>
      </c>
      <c r="L1847" s="130">
        <f t="shared" si="171"/>
        <v>1</v>
      </c>
      <c r="M1847" s="130">
        <v>7</v>
      </c>
      <c r="N1847" s="130">
        <v>141899.39000000001</v>
      </c>
      <c r="O1847" s="3">
        <v>236.37774999999999</v>
      </c>
      <c r="Q1847" s="143">
        <f t="shared" si="172"/>
        <v>235.50218787338315</v>
      </c>
      <c r="R1847" s="143">
        <f t="shared" si="173"/>
        <v>-3.7040801285943559E-3</v>
      </c>
    </row>
    <row r="1848" spans="1:18" x14ac:dyDescent="0.35">
      <c r="A1848" s="8">
        <v>63550.072249703</v>
      </c>
      <c r="B1848">
        <v>580</v>
      </c>
      <c r="C1848" s="130" t="s">
        <v>1165</v>
      </c>
      <c r="D1848" s="130">
        <v>580</v>
      </c>
      <c r="E1848" s="130" t="s">
        <v>1072</v>
      </c>
      <c r="F1848" s="149">
        <f t="shared" si="168"/>
        <v>23.84</v>
      </c>
      <c r="G1848" s="130" t="s">
        <v>1074</v>
      </c>
      <c r="H1848" s="130">
        <f t="shared" si="169"/>
        <v>2</v>
      </c>
      <c r="I1848" s="130" t="s">
        <v>1075</v>
      </c>
      <c r="J1848" s="130">
        <f t="shared" si="170"/>
        <v>1</v>
      </c>
      <c r="K1848" s="130" t="s">
        <v>1083</v>
      </c>
      <c r="L1848" s="130">
        <f t="shared" si="171"/>
        <v>1</v>
      </c>
      <c r="M1848" s="130">
        <v>7</v>
      </c>
      <c r="N1848" s="130">
        <v>146372.06</v>
      </c>
      <c r="O1848" s="3">
        <v>243.79323333333335</v>
      </c>
      <c r="Q1848" s="143">
        <f t="shared" si="172"/>
        <v>243.24497205920588</v>
      </c>
      <c r="R1848" s="143">
        <f t="shared" si="173"/>
        <v>-2.2488781441191152E-3</v>
      </c>
    </row>
    <row r="1849" spans="1:18" x14ac:dyDescent="0.35">
      <c r="A1849" s="8">
        <v>71394.000753582499</v>
      </c>
      <c r="B1849">
        <v>580</v>
      </c>
      <c r="C1849" s="130" t="s">
        <v>1165</v>
      </c>
      <c r="D1849" s="130">
        <v>580</v>
      </c>
      <c r="E1849" s="130" t="s">
        <v>1072</v>
      </c>
      <c r="F1849" s="149">
        <f t="shared" si="168"/>
        <v>23.84</v>
      </c>
      <c r="G1849" s="130" t="s">
        <v>1074</v>
      </c>
      <c r="H1849" s="130">
        <f t="shared" si="169"/>
        <v>2</v>
      </c>
      <c r="I1849" s="130" t="s">
        <v>1075</v>
      </c>
      <c r="J1849" s="130">
        <f t="shared" si="170"/>
        <v>1</v>
      </c>
      <c r="K1849" s="130" t="s">
        <v>1083</v>
      </c>
      <c r="L1849" s="130">
        <f t="shared" si="171"/>
        <v>1</v>
      </c>
      <c r="M1849" s="130">
        <v>7</v>
      </c>
      <c r="N1849" s="130">
        <v>148114.09</v>
      </c>
      <c r="O1849" s="3">
        <v>246.72221666666664</v>
      </c>
      <c r="Q1849" s="143">
        <f t="shared" si="172"/>
        <v>249.64561771837154</v>
      </c>
      <c r="R1849" s="143">
        <f t="shared" si="173"/>
        <v>1.1848957468044041E-2</v>
      </c>
    </row>
    <row r="1850" spans="1:18" x14ac:dyDescent="0.35">
      <c r="A1850" s="8">
        <v>3495.45982983364</v>
      </c>
      <c r="B1850">
        <v>580</v>
      </c>
      <c r="C1850" s="130" t="s">
        <v>1165</v>
      </c>
      <c r="D1850" s="130">
        <v>580</v>
      </c>
      <c r="E1850" s="130" t="s">
        <v>1072</v>
      </c>
      <c r="F1850" s="149">
        <f t="shared" si="168"/>
        <v>23.84</v>
      </c>
      <c r="G1850" s="130" t="s">
        <v>1074</v>
      </c>
      <c r="H1850" s="130">
        <f t="shared" si="169"/>
        <v>2</v>
      </c>
      <c r="I1850" s="130" t="s">
        <v>1075</v>
      </c>
      <c r="J1850" s="130">
        <f t="shared" si="170"/>
        <v>1</v>
      </c>
      <c r="K1850" s="130" t="s">
        <v>1084</v>
      </c>
      <c r="L1850" s="130">
        <f t="shared" si="171"/>
        <v>0</v>
      </c>
      <c r="M1850" s="130">
        <v>7</v>
      </c>
      <c r="N1850" s="130">
        <v>121165.51</v>
      </c>
      <c r="O1850" s="3">
        <v>201.86376666666666</v>
      </c>
      <c r="Q1850" s="143">
        <f t="shared" si="172"/>
        <v>190.63040832459254</v>
      </c>
      <c r="R1850" s="143">
        <f t="shared" si="173"/>
        <v>-5.5648215267000034E-2</v>
      </c>
    </row>
    <row r="1851" spans="1:18" x14ac:dyDescent="0.35">
      <c r="A1851" s="8">
        <v>14172.2970393051</v>
      </c>
      <c r="B1851">
        <v>580</v>
      </c>
      <c r="C1851" s="130" t="s">
        <v>1165</v>
      </c>
      <c r="D1851" s="130">
        <v>580</v>
      </c>
      <c r="E1851" s="130" t="s">
        <v>1072</v>
      </c>
      <c r="F1851" s="149">
        <f t="shared" si="168"/>
        <v>23.84</v>
      </c>
      <c r="G1851" s="130" t="s">
        <v>1074</v>
      </c>
      <c r="H1851" s="130">
        <f t="shared" si="169"/>
        <v>2</v>
      </c>
      <c r="I1851" s="130" t="s">
        <v>1075</v>
      </c>
      <c r="J1851" s="130">
        <f t="shared" si="170"/>
        <v>1</v>
      </c>
      <c r="K1851" s="130" t="s">
        <v>1084</v>
      </c>
      <c r="L1851" s="130">
        <f t="shared" si="171"/>
        <v>0</v>
      </c>
      <c r="M1851" s="130">
        <v>7</v>
      </c>
      <c r="N1851" s="130">
        <v>125974.5</v>
      </c>
      <c r="O1851" s="3">
        <v>209.89045000000002</v>
      </c>
      <c r="Q1851" s="143">
        <f t="shared" si="172"/>
        <v>199.34270748752124</v>
      </c>
      <c r="R1851" s="143">
        <f t="shared" si="173"/>
        <v>-5.0253560905123451E-2</v>
      </c>
    </row>
    <row r="1852" spans="1:18" x14ac:dyDescent="0.35">
      <c r="A1852" s="8">
        <v>23954.0527728093</v>
      </c>
      <c r="B1852">
        <v>580</v>
      </c>
      <c r="C1852" s="130" t="s">
        <v>1165</v>
      </c>
      <c r="D1852" s="130">
        <v>580</v>
      </c>
      <c r="E1852" s="130" t="s">
        <v>1072</v>
      </c>
      <c r="F1852" s="149">
        <f t="shared" si="168"/>
        <v>23.84</v>
      </c>
      <c r="G1852" s="130" t="s">
        <v>1074</v>
      </c>
      <c r="H1852" s="130">
        <f t="shared" si="169"/>
        <v>2</v>
      </c>
      <c r="I1852" s="130" t="s">
        <v>1075</v>
      </c>
      <c r="J1852" s="130">
        <f t="shared" si="170"/>
        <v>1</v>
      </c>
      <c r="K1852" s="130" t="s">
        <v>1084</v>
      </c>
      <c r="L1852" s="130">
        <f t="shared" si="171"/>
        <v>0</v>
      </c>
      <c r="M1852" s="130">
        <v>7</v>
      </c>
      <c r="N1852" s="130">
        <v>128604.77</v>
      </c>
      <c r="O1852" s="3">
        <v>214.25998333333334</v>
      </c>
      <c r="Q1852" s="143">
        <f t="shared" si="172"/>
        <v>207.32462016606064</v>
      </c>
      <c r="R1852" s="143">
        <f t="shared" si="173"/>
        <v>-3.2368914901309664E-2</v>
      </c>
    </row>
    <row r="1853" spans="1:18" x14ac:dyDescent="0.35">
      <c r="A1853" s="8">
        <v>31081.371963744201</v>
      </c>
      <c r="B1853">
        <v>580</v>
      </c>
      <c r="C1853" s="130" t="s">
        <v>1165</v>
      </c>
      <c r="D1853" s="130">
        <v>580</v>
      </c>
      <c r="E1853" s="130" t="s">
        <v>1072</v>
      </c>
      <c r="F1853" s="149">
        <f t="shared" si="168"/>
        <v>23.84</v>
      </c>
      <c r="G1853" s="130" t="s">
        <v>1074</v>
      </c>
      <c r="H1853" s="130">
        <f t="shared" si="169"/>
        <v>2</v>
      </c>
      <c r="I1853" s="130" t="s">
        <v>1075</v>
      </c>
      <c r="J1853" s="130">
        <f t="shared" si="170"/>
        <v>1</v>
      </c>
      <c r="K1853" s="130" t="s">
        <v>1084</v>
      </c>
      <c r="L1853" s="130">
        <f t="shared" si="171"/>
        <v>0</v>
      </c>
      <c r="M1853" s="130">
        <v>7</v>
      </c>
      <c r="N1853" s="130">
        <v>135780.75</v>
      </c>
      <c r="O1853" s="3">
        <v>226.19508333333332</v>
      </c>
      <c r="Q1853" s="143">
        <f t="shared" si="172"/>
        <v>213.14051262586355</v>
      </c>
      <c r="R1853" s="143">
        <f t="shared" si="173"/>
        <v>-5.7713768642052465E-2</v>
      </c>
    </row>
    <row r="1854" spans="1:18" x14ac:dyDescent="0.35">
      <c r="A1854" s="8">
        <v>45016.2336447989</v>
      </c>
      <c r="B1854">
        <v>580</v>
      </c>
      <c r="C1854" s="130" t="s">
        <v>1165</v>
      </c>
      <c r="D1854" s="130">
        <v>580</v>
      </c>
      <c r="E1854" s="130" t="s">
        <v>1072</v>
      </c>
      <c r="F1854" s="149">
        <f t="shared" si="168"/>
        <v>23.84</v>
      </c>
      <c r="G1854" s="130" t="s">
        <v>1074</v>
      </c>
      <c r="H1854" s="130">
        <f t="shared" si="169"/>
        <v>2</v>
      </c>
      <c r="I1854" s="130" t="s">
        <v>1075</v>
      </c>
      <c r="J1854" s="130">
        <f t="shared" si="170"/>
        <v>1</v>
      </c>
      <c r="K1854" s="130" t="s">
        <v>1084</v>
      </c>
      <c r="L1854" s="130">
        <f t="shared" si="171"/>
        <v>0</v>
      </c>
      <c r="M1854" s="130">
        <v>7</v>
      </c>
      <c r="N1854" s="130">
        <v>135974.71</v>
      </c>
      <c r="O1854" s="3">
        <v>226.52301666666665</v>
      </c>
      <c r="Q1854" s="143">
        <f t="shared" si="172"/>
        <v>224.51135975760414</v>
      </c>
      <c r="R1854" s="143">
        <f t="shared" si="173"/>
        <v>-8.8805850225043281E-3</v>
      </c>
    </row>
    <row r="1855" spans="1:18" x14ac:dyDescent="0.35">
      <c r="A1855" s="8">
        <v>54061.366139626101</v>
      </c>
      <c r="B1855">
        <v>580</v>
      </c>
      <c r="C1855" s="130" t="s">
        <v>1165</v>
      </c>
      <c r="D1855" s="130">
        <v>580</v>
      </c>
      <c r="E1855" s="130" t="s">
        <v>1072</v>
      </c>
      <c r="F1855" s="149">
        <f t="shared" si="168"/>
        <v>23.84</v>
      </c>
      <c r="G1855" s="130" t="s">
        <v>1074</v>
      </c>
      <c r="H1855" s="130">
        <f t="shared" si="169"/>
        <v>2</v>
      </c>
      <c r="I1855" s="130" t="s">
        <v>1075</v>
      </c>
      <c r="J1855" s="130">
        <f t="shared" si="170"/>
        <v>1</v>
      </c>
      <c r="K1855" s="130" t="s">
        <v>1084</v>
      </c>
      <c r="L1855" s="130">
        <f t="shared" si="171"/>
        <v>0</v>
      </c>
      <c r="M1855" s="130">
        <v>7</v>
      </c>
      <c r="N1855" s="130">
        <v>138553.15</v>
      </c>
      <c r="O1855" s="3">
        <v>230.8050833333333</v>
      </c>
      <c r="Q1855" s="143">
        <f t="shared" si="172"/>
        <v>231.89218787338314</v>
      </c>
      <c r="R1855" s="143">
        <f t="shared" si="173"/>
        <v>4.7100545809029004E-3</v>
      </c>
    </row>
    <row r="1856" spans="1:18" x14ac:dyDescent="0.35">
      <c r="A1856" s="8">
        <v>63550.072249703</v>
      </c>
      <c r="B1856">
        <v>580</v>
      </c>
      <c r="C1856" s="130" t="s">
        <v>1165</v>
      </c>
      <c r="D1856" s="130">
        <v>580</v>
      </c>
      <c r="E1856" s="130" t="s">
        <v>1072</v>
      </c>
      <c r="F1856" s="149">
        <f t="shared" si="168"/>
        <v>23.84</v>
      </c>
      <c r="G1856" s="130" t="s">
        <v>1074</v>
      </c>
      <c r="H1856" s="130">
        <f t="shared" si="169"/>
        <v>2</v>
      </c>
      <c r="I1856" s="130" t="s">
        <v>1075</v>
      </c>
      <c r="J1856" s="130">
        <f t="shared" si="170"/>
        <v>1</v>
      </c>
      <c r="K1856" s="130" t="s">
        <v>1084</v>
      </c>
      <c r="L1856" s="130">
        <f t="shared" si="171"/>
        <v>0</v>
      </c>
      <c r="M1856" s="130">
        <v>7</v>
      </c>
      <c r="N1856" s="130">
        <v>142159</v>
      </c>
      <c r="O1856" s="3">
        <v>236.78416666666666</v>
      </c>
      <c r="Q1856" s="143">
        <f t="shared" si="172"/>
        <v>239.63497205920589</v>
      </c>
      <c r="R1856" s="143">
        <f t="shared" si="173"/>
        <v>1.2039679141859327E-2</v>
      </c>
    </row>
    <row r="1857" spans="1:18" x14ac:dyDescent="0.35">
      <c r="A1857" s="8">
        <v>71394.000753582499</v>
      </c>
      <c r="B1857">
        <v>580</v>
      </c>
      <c r="C1857" s="130" t="s">
        <v>1165</v>
      </c>
      <c r="D1857" s="130">
        <v>580</v>
      </c>
      <c r="E1857" s="130" t="s">
        <v>1072</v>
      </c>
      <c r="F1857" s="149">
        <f t="shared" si="168"/>
        <v>23.84</v>
      </c>
      <c r="G1857" s="130" t="s">
        <v>1074</v>
      </c>
      <c r="H1857" s="130">
        <f t="shared" si="169"/>
        <v>2</v>
      </c>
      <c r="I1857" s="130" t="s">
        <v>1075</v>
      </c>
      <c r="J1857" s="130">
        <f t="shared" si="170"/>
        <v>1</v>
      </c>
      <c r="K1857" s="130" t="s">
        <v>1084</v>
      </c>
      <c r="L1857" s="130">
        <f t="shared" si="171"/>
        <v>0</v>
      </c>
      <c r="M1857" s="130">
        <v>7</v>
      </c>
      <c r="N1857" s="130">
        <v>143207.35</v>
      </c>
      <c r="O1857" s="3">
        <v>238.54976666666664</v>
      </c>
      <c r="Q1857" s="143">
        <f t="shared" si="172"/>
        <v>246.03561771837155</v>
      </c>
      <c r="R1857" s="143">
        <f t="shared" si="173"/>
        <v>3.1380668094155517E-2</v>
      </c>
    </row>
    <row r="1858" spans="1:18" x14ac:dyDescent="0.35">
      <c r="A1858" s="8">
        <v>3495.45982983364</v>
      </c>
      <c r="B1858">
        <v>580</v>
      </c>
      <c r="C1858" s="130" t="s">
        <v>1165</v>
      </c>
      <c r="D1858" s="130">
        <v>580</v>
      </c>
      <c r="E1858" s="130" t="s">
        <v>1072</v>
      </c>
      <c r="F1858" s="149">
        <f t="shared" si="168"/>
        <v>23.84</v>
      </c>
      <c r="G1858" s="130" t="s">
        <v>1074</v>
      </c>
      <c r="H1858" s="130">
        <f t="shared" si="169"/>
        <v>2</v>
      </c>
      <c r="I1858" s="130" t="s">
        <v>1075</v>
      </c>
      <c r="J1858" s="130">
        <f t="shared" si="170"/>
        <v>1</v>
      </c>
      <c r="K1858" s="130" t="s">
        <v>1083</v>
      </c>
      <c r="L1858" s="130">
        <f t="shared" si="171"/>
        <v>1</v>
      </c>
      <c r="M1858" s="130">
        <v>7</v>
      </c>
      <c r="N1858" s="130">
        <v>119066.95</v>
      </c>
      <c r="O1858" s="3">
        <v>198.40475000000001</v>
      </c>
      <c r="Q1858" s="143">
        <f t="shared" si="172"/>
        <v>194.24040832459252</v>
      </c>
      <c r="R1858" s="143">
        <f t="shared" si="173"/>
        <v>-2.0989122868315779E-2</v>
      </c>
    </row>
    <row r="1859" spans="1:18" x14ac:dyDescent="0.35">
      <c r="A1859" s="8">
        <v>14172.2970393051</v>
      </c>
      <c r="B1859">
        <v>580</v>
      </c>
      <c r="C1859" s="130" t="s">
        <v>1165</v>
      </c>
      <c r="D1859" s="130">
        <v>580</v>
      </c>
      <c r="E1859" s="130" t="s">
        <v>1072</v>
      </c>
      <c r="F1859" s="149">
        <f t="shared" ref="F1859:F1922" si="174">IF(E1859="LI01",10,23.84)</f>
        <v>23.84</v>
      </c>
      <c r="G1859" s="130" t="s">
        <v>1074</v>
      </c>
      <c r="H1859" s="130">
        <f t="shared" ref="H1859:H1922" si="175">IF(G1859="ENT01",1,2)</f>
        <v>2</v>
      </c>
      <c r="I1859" s="130" t="s">
        <v>1075</v>
      </c>
      <c r="J1859" s="130">
        <f t="shared" ref="J1859:J1922" si="176">IF(I1859="ENV01",1,2)</f>
        <v>1</v>
      </c>
      <c r="K1859" s="130" t="s">
        <v>1083</v>
      </c>
      <c r="L1859" s="130">
        <f t="shared" ref="L1859:L1922" si="177">IF(K1859="ZVDF01",1,0)</f>
        <v>1</v>
      </c>
      <c r="M1859" s="130">
        <v>7</v>
      </c>
      <c r="N1859" s="130">
        <v>125333.29</v>
      </c>
      <c r="O1859" s="3">
        <v>208.85579999999999</v>
      </c>
      <c r="Q1859" s="143">
        <f t="shared" ref="Q1859:Q1922" si="178">IF(C1859="Splitao",((43.828+A1859*0.000816+F1859*0.605+H1859*-5.235+J1859*-4.785+L1859*3.61+3.146*F1859+9.07+54.73)*B1859+M1859*(494.524+B1859*0.00184))/B1859,(((25.4755+A1859*0.00031+F1859*0.2864+H1859*-0.5815+J1859*-1.7506+L1859*0.77039)+3.25*F1859+9.07+54.73)*B1859+M1859*(498.3118+A1859*0.001326))/B1859)</f>
        <v>202.95270748752122</v>
      </c>
      <c r="R1859" s="143">
        <f t="shared" ref="R1859:R1922" si="179">Q1859/O1859-1</f>
        <v>-2.8263962564021528E-2</v>
      </c>
    </row>
    <row r="1860" spans="1:18" x14ac:dyDescent="0.35">
      <c r="A1860" s="8">
        <v>23954.0527728093</v>
      </c>
      <c r="B1860">
        <v>580</v>
      </c>
      <c r="C1860" s="130" t="s">
        <v>1165</v>
      </c>
      <c r="D1860" s="130">
        <v>580</v>
      </c>
      <c r="E1860" s="130" t="s">
        <v>1072</v>
      </c>
      <c r="F1860" s="149">
        <f t="shared" si="174"/>
        <v>23.84</v>
      </c>
      <c r="G1860" s="130" t="s">
        <v>1074</v>
      </c>
      <c r="H1860" s="130">
        <f t="shared" si="175"/>
        <v>2</v>
      </c>
      <c r="I1860" s="130" t="s">
        <v>1075</v>
      </c>
      <c r="J1860" s="130">
        <f t="shared" si="176"/>
        <v>1</v>
      </c>
      <c r="K1860" s="130" t="s">
        <v>1083</v>
      </c>
      <c r="L1860" s="130">
        <f t="shared" si="177"/>
        <v>1</v>
      </c>
      <c r="M1860" s="130">
        <v>7</v>
      </c>
      <c r="N1860" s="130">
        <v>128614.45</v>
      </c>
      <c r="O1860" s="3">
        <v>214.32055</v>
      </c>
      <c r="Q1860" s="143">
        <f t="shared" si="178"/>
        <v>210.93462016606065</v>
      </c>
      <c r="R1860" s="143">
        <f t="shared" si="179"/>
        <v>-1.5798437592378978E-2</v>
      </c>
    </row>
    <row r="1861" spans="1:18" x14ac:dyDescent="0.35">
      <c r="A1861" s="8">
        <v>31081.371963744201</v>
      </c>
      <c r="B1861">
        <v>580</v>
      </c>
      <c r="C1861" s="130" t="s">
        <v>1165</v>
      </c>
      <c r="D1861" s="130">
        <v>580</v>
      </c>
      <c r="E1861" s="130" t="s">
        <v>1072</v>
      </c>
      <c r="F1861" s="149">
        <f t="shared" si="174"/>
        <v>23.84</v>
      </c>
      <c r="G1861" s="130" t="s">
        <v>1074</v>
      </c>
      <c r="H1861" s="130">
        <f t="shared" si="175"/>
        <v>2</v>
      </c>
      <c r="I1861" s="130" t="s">
        <v>1075</v>
      </c>
      <c r="J1861" s="130">
        <f t="shared" si="176"/>
        <v>1</v>
      </c>
      <c r="K1861" s="130" t="s">
        <v>1083</v>
      </c>
      <c r="L1861" s="130">
        <f t="shared" si="177"/>
        <v>1</v>
      </c>
      <c r="M1861" s="130">
        <v>7</v>
      </c>
      <c r="N1861" s="130">
        <v>138326.82999999999</v>
      </c>
      <c r="O1861" s="3">
        <v>230.48938333333334</v>
      </c>
      <c r="Q1861" s="143">
        <f t="shared" si="178"/>
        <v>216.75051262586354</v>
      </c>
      <c r="R1861" s="143">
        <f t="shared" si="179"/>
        <v>-5.9607390625886936E-2</v>
      </c>
    </row>
    <row r="1862" spans="1:18" x14ac:dyDescent="0.35">
      <c r="A1862" s="8">
        <v>45016.2336447989</v>
      </c>
      <c r="B1862">
        <v>580</v>
      </c>
      <c r="C1862" s="130" t="s">
        <v>1165</v>
      </c>
      <c r="D1862" s="130">
        <v>580</v>
      </c>
      <c r="E1862" s="130" t="s">
        <v>1072</v>
      </c>
      <c r="F1862" s="149">
        <f t="shared" si="174"/>
        <v>23.84</v>
      </c>
      <c r="G1862" s="130" t="s">
        <v>1074</v>
      </c>
      <c r="H1862" s="130">
        <f t="shared" si="175"/>
        <v>2</v>
      </c>
      <c r="I1862" s="130" t="s">
        <v>1075</v>
      </c>
      <c r="J1862" s="130">
        <f t="shared" si="176"/>
        <v>1</v>
      </c>
      <c r="K1862" s="130" t="s">
        <v>1083</v>
      </c>
      <c r="L1862" s="130">
        <f t="shared" si="177"/>
        <v>1</v>
      </c>
      <c r="M1862" s="130">
        <v>7</v>
      </c>
      <c r="N1862" s="130">
        <v>138182.94</v>
      </c>
      <c r="O1862" s="3">
        <v>230.25961666666666</v>
      </c>
      <c r="Q1862" s="143">
        <f t="shared" si="178"/>
        <v>228.12135975760415</v>
      </c>
      <c r="R1862" s="143">
        <f t="shared" si="179"/>
        <v>-9.2862871050373164E-3</v>
      </c>
    </row>
    <row r="1863" spans="1:18" x14ac:dyDescent="0.35">
      <c r="A1863" s="8">
        <v>54061.366139626101</v>
      </c>
      <c r="B1863">
        <v>580</v>
      </c>
      <c r="C1863" s="130" t="s">
        <v>1165</v>
      </c>
      <c r="D1863" s="130">
        <v>580</v>
      </c>
      <c r="E1863" s="130" t="s">
        <v>1072</v>
      </c>
      <c r="F1863" s="149">
        <f t="shared" si="174"/>
        <v>23.84</v>
      </c>
      <c r="G1863" s="130" t="s">
        <v>1074</v>
      </c>
      <c r="H1863" s="130">
        <f t="shared" si="175"/>
        <v>2</v>
      </c>
      <c r="I1863" s="130" t="s">
        <v>1075</v>
      </c>
      <c r="J1863" s="130">
        <f t="shared" si="176"/>
        <v>1</v>
      </c>
      <c r="K1863" s="130" t="s">
        <v>1083</v>
      </c>
      <c r="L1863" s="130">
        <f t="shared" si="177"/>
        <v>1</v>
      </c>
      <c r="M1863" s="130">
        <v>7</v>
      </c>
      <c r="N1863" s="130">
        <v>141927.62</v>
      </c>
      <c r="O1863" s="3">
        <v>236.48448333333334</v>
      </c>
      <c r="Q1863" s="143">
        <f t="shared" si="178"/>
        <v>235.50218787338315</v>
      </c>
      <c r="R1863" s="143">
        <f t="shared" si="179"/>
        <v>-4.1537417005309551E-3</v>
      </c>
    </row>
    <row r="1864" spans="1:18" x14ac:dyDescent="0.35">
      <c r="A1864" s="8">
        <v>63550.072249703</v>
      </c>
      <c r="B1864">
        <v>580</v>
      </c>
      <c r="C1864" s="130" t="s">
        <v>1165</v>
      </c>
      <c r="D1864" s="130">
        <v>580</v>
      </c>
      <c r="E1864" s="130" t="s">
        <v>1072</v>
      </c>
      <c r="F1864" s="149">
        <f t="shared" si="174"/>
        <v>23.84</v>
      </c>
      <c r="G1864" s="130" t="s">
        <v>1074</v>
      </c>
      <c r="H1864" s="130">
        <f t="shared" si="175"/>
        <v>2</v>
      </c>
      <c r="I1864" s="130" t="s">
        <v>1075</v>
      </c>
      <c r="J1864" s="130">
        <f t="shared" si="176"/>
        <v>1</v>
      </c>
      <c r="K1864" s="130" t="s">
        <v>1083</v>
      </c>
      <c r="L1864" s="130">
        <f t="shared" si="177"/>
        <v>1</v>
      </c>
      <c r="M1864" s="130">
        <v>7</v>
      </c>
      <c r="N1864" s="130">
        <v>146932.19</v>
      </c>
      <c r="O1864" s="3">
        <v>244.78110000000001</v>
      </c>
      <c r="Q1864" s="143">
        <f t="shared" si="178"/>
        <v>243.24497205920588</v>
      </c>
      <c r="R1864" s="143">
        <f t="shared" si="179"/>
        <v>-6.2755169447074044E-3</v>
      </c>
    </row>
    <row r="1865" spans="1:18" x14ac:dyDescent="0.35">
      <c r="A1865" s="8">
        <v>71394.000753582499</v>
      </c>
      <c r="B1865">
        <v>580</v>
      </c>
      <c r="C1865" s="130" t="s">
        <v>1165</v>
      </c>
      <c r="D1865" s="130">
        <v>580</v>
      </c>
      <c r="E1865" s="130" t="s">
        <v>1072</v>
      </c>
      <c r="F1865" s="149">
        <f t="shared" si="174"/>
        <v>23.84</v>
      </c>
      <c r="G1865" s="130" t="s">
        <v>1074</v>
      </c>
      <c r="H1865" s="130">
        <f t="shared" si="175"/>
        <v>2</v>
      </c>
      <c r="I1865" s="130" t="s">
        <v>1075</v>
      </c>
      <c r="J1865" s="130">
        <f t="shared" si="176"/>
        <v>1</v>
      </c>
      <c r="K1865" s="130" t="s">
        <v>1083</v>
      </c>
      <c r="L1865" s="130">
        <f t="shared" si="177"/>
        <v>1</v>
      </c>
      <c r="M1865" s="130">
        <v>7</v>
      </c>
      <c r="N1865" s="130">
        <v>148750.88</v>
      </c>
      <c r="O1865" s="3">
        <v>247.83211666666665</v>
      </c>
      <c r="Q1865" s="143">
        <f t="shared" si="178"/>
        <v>249.64561771837154</v>
      </c>
      <c r="R1865" s="143">
        <f t="shared" si="179"/>
        <v>7.3174577859254075E-3</v>
      </c>
    </row>
    <row r="1866" spans="1:18" x14ac:dyDescent="0.35">
      <c r="A1866" s="8">
        <v>3495.45982983364</v>
      </c>
      <c r="B1866">
        <v>580</v>
      </c>
      <c r="C1866" s="130" t="s">
        <v>1165</v>
      </c>
      <c r="D1866" s="130">
        <v>580</v>
      </c>
      <c r="E1866" s="130" t="s">
        <v>1072</v>
      </c>
      <c r="F1866" s="149">
        <f t="shared" si="174"/>
        <v>23.84</v>
      </c>
      <c r="G1866" s="130" t="s">
        <v>1074</v>
      </c>
      <c r="H1866" s="130">
        <f t="shared" si="175"/>
        <v>2</v>
      </c>
      <c r="I1866" s="130" t="s">
        <v>1075</v>
      </c>
      <c r="J1866" s="130">
        <f t="shared" si="176"/>
        <v>1</v>
      </c>
      <c r="K1866" s="130" t="s">
        <v>1084</v>
      </c>
      <c r="L1866" s="130">
        <f t="shared" si="177"/>
        <v>0</v>
      </c>
      <c r="M1866" s="130">
        <v>7</v>
      </c>
      <c r="N1866" s="130">
        <v>121257.24</v>
      </c>
      <c r="O1866" s="3">
        <v>202.06279999999998</v>
      </c>
      <c r="Q1866" s="143">
        <f t="shared" si="178"/>
        <v>190.63040832459254</v>
      </c>
      <c r="R1866" s="143">
        <f t="shared" si="179"/>
        <v>-5.6578408670014735E-2</v>
      </c>
    </row>
    <row r="1867" spans="1:18" x14ac:dyDescent="0.35">
      <c r="A1867" s="8">
        <v>14172.2970393051</v>
      </c>
      <c r="B1867">
        <v>580</v>
      </c>
      <c r="C1867" s="130" t="s">
        <v>1165</v>
      </c>
      <c r="D1867" s="130">
        <v>580</v>
      </c>
      <c r="E1867" s="130" t="s">
        <v>1072</v>
      </c>
      <c r="F1867" s="149">
        <f t="shared" si="174"/>
        <v>23.84</v>
      </c>
      <c r="G1867" s="130" t="s">
        <v>1074</v>
      </c>
      <c r="H1867" s="130">
        <f t="shared" si="175"/>
        <v>2</v>
      </c>
      <c r="I1867" s="130" t="s">
        <v>1075</v>
      </c>
      <c r="J1867" s="130">
        <f t="shared" si="176"/>
        <v>1</v>
      </c>
      <c r="K1867" s="130" t="s">
        <v>1084</v>
      </c>
      <c r="L1867" s="130">
        <f t="shared" si="177"/>
        <v>0</v>
      </c>
      <c r="M1867" s="130">
        <v>7</v>
      </c>
      <c r="N1867" s="130">
        <v>126183.92</v>
      </c>
      <c r="O1867" s="3">
        <v>210.27371666666667</v>
      </c>
      <c r="Q1867" s="143">
        <f t="shared" si="178"/>
        <v>199.34270748752124</v>
      </c>
      <c r="R1867" s="143">
        <f t="shared" si="179"/>
        <v>-5.198466718726269E-2</v>
      </c>
    </row>
    <row r="1868" spans="1:18" x14ac:dyDescent="0.35">
      <c r="A1868" s="8">
        <v>23954.0527728093</v>
      </c>
      <c r="B1868">
        <v>580</v>
      </c>
      <c r="C1868" s="130" t="s">
        <v>1165</v>
      </c>
      <c r="D1868" s="130">
        <v>580</v>
      </c>
      <c r="E1868" s="130" t="s">
        <v>1072</v>
      </c>
      <c r="F1868" s="149">
        <f t="shared" si="174"/>
        <v>23.84</v>
      </c>
      <c r="G1868" s="130" t="s">
        <v>1074</v>
      </c>
      <c r="H1868" s="130">
        <f t="shared" si="175"/>
        <v>2</v>
      </c>
      <c r="I1868" s="130" t="s">
        <v>1075</v>
      </c>
      <c r="J1868" s="130">
        <f t="shared" si="176"/>
        <v>1</v>
      </c>
      <c r="K1868" s="130" t="s">
        <v>1084</v>
      </c>
      <c r="L1868" s="130">
        <f t="shared" si="177"/>
        <v>0</v>
      </c>
      <c r="M1868" s="130">
        <v>7</v>
      </c>
      <c r="N1868" s="130">
        <v>128632.77</v>
      </c>
      <c r="O1868" s="3">
        <v>214.35556666666665</v>
      </c>
      <c r="Q1868" s="143">
        <f t="shared" si="178"/>
        <v>207.32462016606064</v>
      </c>
      <c r="R1868" s="143">
        <f t="shared" si="179"/>
        <v>-3.2800391470772849E-2</v>
      </c>
    </row>
    <row r="1869" spans="1:18" x14ac:dyDescent="0.35">
      <c r="A1869" s="8">
        <v>31081.371963744201</v>
      </c>
      <c r="B1869">
        <v>580</v>
      </c>
      <c r="C1869" s="130" t="s">
        <v>1165</v>
      </c>
      <c r="D1869" s="130">
        <v>580</v>
      </c>
      <c r="E1869" s="130" t="s">
        <v>1072</v>
      </c>
      <c r="F1869" s="149">
        <f t="shared" si="174"/>
        <v>23.84</v>
      </c>
      <c r="G1869" s="130" t="s">
        <v>1074</v>
      </c>
      <c r="H1869" s="130">
        <f t="shared" si="175"/>
        <v>2</v>
      </c>
      <c r="I1869" s="130" t="s">
        <v>1075</v>
      </c>
      <c r="J1869" s="130">
        <f t="shared" si="176"/>
        <v>1</v>
      </c>
      <c r="K1869" s="130" t="s">
        <v>1084</v>
      </c>
      <c r="L1869" s="130">
        <f t="shared" si="177"/>
        <v>0</v>
      </c>
      <c r="M1869" s="130">
        <v>7</v>
      </c>
      <c r="N1869" s="130">
        <v>135998.51999999999</v>
      </c>
      <c r="O1869" s="3">
        <v>226.61143333333331</v>
      </c>
      <c r="Q1869" s="143">
        <f t="shared" si="178"/>
        <v>213.14051262586355</v>
      </c>
      <c r="R1869" s="143">
        <f t="shared" si="179"/>
        <v>-5.9445017885107143E-2</v>
      </c>
    </row>
    <row r="1870" spans="1:18" x14ac:dyDescent="0.35">
      <c r="A1870" s="8">
        <v>45016.2336447989</v>
      </c>
      <c r="B1870">
        <v>580</v>
      </c>
      <c r="C1870" s="130" t="s">
        <v>1165</v>
      </c>
      <c r="D1870" s="130">
        <v>580</v>
      </c>
      <c r="E1870" s="130" t="s">
        <v>1072</v>
      </c>
      <c r="F1870" s="149">
        <f t="shared" si="174"/>
        <v>23.84</v>
      </c>
      <c r="G1870" s="130" t="s">
        <v>1074</v>
      </c>
      <c r="H1870" s="130">
        <f t="shared" si="175"/>
        <v>2</v>
      </c>
      <c r="I1870" s="130" t="s">
        <v>1075</v>
      </c>
      <c r="J1870" s="130">
        <f t="shared" si="176"/>
        <v>1</v>
      </c>
      <c r="K1870" s="130" t="s">
        <v>1084</v>
      </c>
      <c r="L1870" s="130">
        <f t="shared" si="177"/>
        <v>0</v>
      </c>
      <c r="M1870" s="130">
        <v>7</v>
      </c>
      <c r="N1870" s="130">
        <v>136026.17000000001</v>
      </c>
      <c r="O1870" s="3">
        <v>226.66784999999999</v>
      </c>
      <c r="Q1870" s="143">
        <f t="shared" si="178"/>
        <v>224.51135975760414</v>
      </c>
      <c r="R1870" s="143">
        <f t="shared" si="179"/>
        <v>-9.5138778719427997E-3</v>
      </c>
    </row>
    <row r="1871" spans="1:18" x14ac:dyDescent="0.35">
      <c r="A1871" s="8">
        <v>54061.366139626101</v>
      </c>
      <c r="B1871">
        <v>580</v>
      </c>
      <c r="C1871" s="130" t="s">
        <v>1165</v>
      </c>
      <c r="D1871" s="130">
        <v>580</v>
      </c>
      <c r="E1871" s="130" t="s">
        <v>1072</v>
      </c>
      <c r="F1871" s="149">
        <f t="shared" si="174"/>
        <v>23.84</v>
      </c>
      <c r="G1871" s="130" t="s">
        <v>1074</v>
      </c>
      <c r="H1871" s="130">
        <f t="shared" si="175"/>
        <v>2</v>
      </c>
      <c r="I1871" s="130" t="s">
        <v>1075</v>
      </c>
      <c r="J1871" s="130">
        <f t="shared" si="176"/>
        <v>1</v>
      </c>
      <c r="K1871" s="130" t="s">
        <v>1084</v>
      </c>
      <c r="L1871" s="130">
        <f t="shared" si="177"/>
        <v>0</v>
      </c>
      <c r="M1871" s="130">
        <v>7</v>
      </c>
      <c r="N1871" s="130">
        <v>138700.47</v>
      </c>
      <c r="O1871" s="3">
        <v>231.10968333333332</v>
      </c>
      <c r="Q1871" s="143">
        <f t="shared" si="178"/>
        <v>231.89218787338314</v>
      </c>
      <c r="R1871" s="143">
        <f t="shared" si="179"/>
        <v>3.3858578695777908E-3</v>
      </c>
    </row>
    <row r="1872" spans="1:18" x14ac:dyDescent="0.35">
      <c r="A1872" s="8">
        <v>63550.072249703</v>
      </c>
      <c r="B1872">
        <v>580</v>
      </c>
      <c r="C1872" s="130" t="s">
        <v>1165</v>
      </c>
      <c r="D1872" s="130">
        <v>580</v>
      </c>
      <c r="E1872" s="130" t="s">
        <v>1072</v>
      </c>
      <c r="F1872" s="149">
        <f t="shared" si="174"/>
        <v>23.84</v>
      </c>
      <c r="G1872" s="130" t="s">
        <v>1074</v>
      </c>
      <c r="H1872" s="130">
        <f t="shared" si="175"/>
        <v>2</v>
      </c>
      <c r="I1872" s="130" t="s">
        <v>1075</v>
      </c>
      <c r="J1872" s="130">
        <f t="shared" si="176"/>
        <v>1</v>
      </c>
      <c r="K1872" s="130" t="s">
        <v>1084</v>
      </c>
      <c r="L1872" s="130">
        <f t="shared" si="177"/>
        <v>0</v>
      </c>
      <c r="M1872" s="130">
        <v>7</v>
      </c>
      <c r="N1872" s="130">
        <v>142830.57</v>
      </c>
      <c r="O1872" s="3">
        <v>237.95108333333332</v>
      </c>
      <c r="Q1872" s="143">
        <f t="shared" si="178"/>
        <v>239.63497205920589</v>
      </c>
      <c r="R1872" s="143">
        <f t="shared" si="179"/>
        <v>7.0766171865404015E-3</v>
      </c>
    </row>
    <row r="1873" spans="1:18" x14ac:dyDescent="0.35">
      <c r="A1873" s="8">
        <v>71394.000753582499</v>
      </c>
      <c r="B1873">
        <v>580</v>
      </c>
      <c r="C1873" s="130" t="s">
        <v>1165</v>
      </c>
      <c r="D1873" s="130">
        <v>580</v>
      </c>
      <c r="E1873" s="130" t="s">
        <v>1072</v>
      </c>
      <c r="F1873" s="149">
        <f t="shared" si="174"/>
        <v>23.84</v>
      </c>
      <c r="G1873" s="130" t="s">
        <v>1074</v>
      </c>
      <c r="H1873" s="130">
        <f t="shared" si="175"/>
        <v>2</v>
      </c>
      <c r="I1873" s="130" t="s">
        <v>1075</v>
      </c>
      <c r="J1873" s="130">
        <f t="shared" si="176"/>
        <v>1</v>
      </c>
      <c r="K1873" s="130" t="s">
        <v>1084</v>
      </c>
      <c r="L1873" s="130">
        <f t="shared" si="177"/>
        <v>0</v>
      </c>
      <c r="M1873" s="130">
        <v>7</v>
      </c>
      <c r="N1873" s="130">
        <v>143908.59</v>
      </c>
      <c r="O1873" s="3">
        <v>239.76593333333332</v>
      </c>
      <c r="Q1873" s="143">
        <f t="shared" si="178"/>
        <v>246.03561771837155</v>
      </c>
      <c r="R1873" s="143">
        <f t="shared" si="179"/>
        <v>2.6149187659290307E-2</v>
      </c>
    </row>
    <row r="1874" spans="1:18" x14ac:dyDescent="0.35">
      <c r="A1874" s="8">
        <v>3495.45982983364</v>
      </c>
      <c r="B1874">
        <v>580</v>
      </c>
      <c r="C1874" s="130" t="s">
        <v>1165</v>
      </c>
      <c r="D1874" s="130">
        <v>580</v>
      </c>
      <c r="E1874" s="130" t="s">
        <v>1072</v>
      </c>
      <c r="F1874" s="149">
        <f t="shared" si="174"/>
        <v>23.84</v>
      </c>
      <c r="G1874" s="130" t="s">
        <v>1074</v>
      </c>
      <c r="H1874" s="130">
        <f t="shared" si="175"/>
        <v>2</v>
      </c>
      <c r="I1874" s="130" t="s">
        <v>1075</v>
      </c>
      <c r="J1874" s="130">
        <f t="shared" si="176"/>
        <v>1</v>
      </c>
      <c r="K1874" s="130" t="s">
        <v>1083</v>
      </c>
      <c r="L1874" s="130">
        <f t="shared" si="177"/>
        <v>1</v>
      </c>
      <c r="M1874" s="130">
        <v>7</v>
      </c>
      <c r="N1874" s="130">
        <v>119506.67</v>
      </c>
      <c r="O1874" s="3">
        <v>199.12180000000001</v>
      </c>
      <c r="Q1874" s="143">
        <f t="shared" si="178"/>
        <v>194.24040832459252</v>
      </c>
      <c r="R1874" s="143">
        <f t="shared" si="179"/>
        <v>-2.4514601994394813E-2</v>
      </c>
    </row>
    <row r="1875" spans="1:18" x14ac:dyDescent="0.35">
      <c r="A1875" s="8">
        <v>14172.2970393051</v>
      </c>
      <c r="B1875">
        <v>580</v>
      </c>
      <c r="C1875" s="130" t="s">
        <v>1165</v>
      </c>
      <c r="D1875" s="130">
        <v>580</v>
      </c>
      <c r="E1875" s="130" t="s">
        <v>1072</v>
      </c>
      <c r="F1875" s="149">
        <f t="shared" si="174"/>
        <v>23.84</v>
      </c>
      <c r="G1875" s="130" t="s">
        <v>1074</v>
      </c>
      <c r="H1875" s="130">
        <f t="shared" si="175"/>
        <v>2</v>
      </c>
      <c r="I1875" s="130" t="s">
        <v>1075</v>
      </c>
      <c r="J1875" s="130">
        <f t="shared" si="176"/>
        <v>1</v>
      </c>
      <c r="K1875" s="130" t="s">
        <v>1083</v>
      </c>
      <c r="L1875" s="130">
        <f t="shared" si="177"/>
        <v>1</v>
      </c>
      <c r="M1875" s="130">
        <v>7</v>
      </c>
      <c r="N1875" s="130">
        <v>125608.96000000001</v>
      </c>
      <c r="O1875" s="3">
        <v>209.29714999999999</v>
      </c>
      <c r="Q1875" s="143">
        <f t="shared" si="178"/>
        <v>202.95270748752122</v>
      </c>
      <c r="R1875" s="143">
        <f t="shared" si="179"/>
        <v>-3.031308602376459E-2</v>
      </c>
    </row>
    <row r="1876" spans="1:18" x14ac:dyDescent="0.35">
      <c r="A1876" s="8">
        <v>23954.0527728093</v>
      </c>
      <c r="B1876">
        <v>580</v>
      </c>
      <c r="C1876" s="130" t="s">
        <v>1165</v>
      </c>
      <c r="D1876" s="130">
        <v>580</v>
      </c>
      <c r="E1876" s="130" t="s">
        <v>1072</v>
      </c>
      <c r="F1876" s="149">
        <f t="shared" si="174"/>
        <v>23.84</v>
      </c>
      <c r="G1876" s="130" t="s">
        <v>1074</v>
      </c>
      <c r="H1876" s="130">
        <f t="shared" si="175"/>
        <v>2</v>
      </c>
      <c r="I1876" s="130" t="s">
        <v>1075</v>
      </c>
      <c r="J1876" s="130">
        <f t="shared" si="176"/>
        <v>1</v>
      </c>
      <c r="K1876" s="130" t="s">
        <v>1083</v>
      </c>
      <c r="L1876" s="130">
        <f t="shared" si="177"/>
        <v>1</v>
      </c>
      <c r="M1876" s="130">
        <v>7</v>
      </c>
      <c r="N1876" s="130">
        <v>129005.61</v>
      </c>
      <c r="O1876" s="3">
        <v>214.95240000000001</v>
      </c>
      <c r="Q1876" s="143">
        <f t="shared" si="178"/>
        <v>210.93462016606065</v>
      </c>
      <c r="R1876" s="143">
        <f t="shared" si="179"/>
        <v>-1.8691486272957913E-2</v>
      </c>
    </row>
    <row r="1877" spans="1:18" x14ac:dyDescent="0.35">
      <c r="A1877" s="8">
        <v>31081.371963744201</v>
      </c>
      <c r="B1877">
        <v>580</v>
      </c>
      <c r="C1877" s="130" t="s">
        <v>1165</v>
      </c>
      <c r="D1877" s="130">
        <v>580</v>
      </c>
      <c r="E1877" s="130" t="s">
        <v>1072</v>
      </c>
      <c r="F1877" s="149">
        <f t="shared" si="174"/>
        <v>23.84</v>
      </c>
      <c r="G1877" s="130" t="s">
        <v>1074</v>
      </c>
      <c r="H1877" s="130">
        <f t="shared" si="175"/>
        <v>2</v>
      </c>
      <c r="I1877" s="130" t="s">
        <v>1075</v>
      </c>
      <c r="J1877" s="130">
        <f t="shared" si="176"/>
        <v>1</v>
      </c>
      <c r="K1877" s="130" t="s">
        <v>1083</v>
      </c>
      <c r="L1877" s="130">
        <f t="shared" si="177"/>
        <v>1</v>
      </c>
      <c r="M1877" s="130">
        <v>7</v>
      </c>
      <c r="N1877" s="130">
        <v>138483.49</v>
      </c>
      <c r="O1877" s="3">
        <v>230.73231666666669</v>
      </c>
      <c r="Q1877" s="143">
        <f t="shared" si="178"/>
        <v>216.75051262586354</v>
      </c>
      <c r="R1877" s="143">
        <f t="shared" si="179"/>
        <v>-6.0597510755297956E-2</v>
      </c>
    </row>
    <row r="1878" spans="1:18" x14ac:dyDescent="0.35">
      <c r="A1878" s="8">
        <v>45016.2336447989</v>
      </c>
      <c r="B1878">
        <v>580</v>
      </c>
      <c r="C1878" s="130" t="s">
        <v>1165</v>
      </c>
      <c r="D1878" s="130">
        <v>580</v>
      </c>
      <c r="E1878" s="130" t="s">
        <v>1072</v>
      </c>
      <c r="F1878" s="149">
        <f t="shared" si="174"/>
        <v>23.84</v>
      </c>
      <c r="G1878" s="130" t="s">
        <v>1074</v>
      </c>
      <c r="H1878" s="130">
        <f t="shared" si="175"/>
        <v>2</v>
      </c>
      <c r="I1878" s="130" t="s">
        <v>1075</v>
      </c>
      <c r="J1878" s="130">
        <f t="shared" si="176"/>
        <v>1</v>
      </c>
      <c r="K1878" s="130" t="s">
        <v>1083</v>
      </c>
      <c r="L1878" s="130">
        <f t="shared" si="177"/>
        <v>1</v>
      </c>
      <c r="M1878" s="130">
        <v>7</v>
      </c>
      <c r="N1878" s="130">
        <v>138391.98000000001</v>
      </c>
      <c r="O1878" s="3">
        <v>230.58971666666665</v>
      </c>
      <c r="Q1878" s="143">
        <f t="shared" si="178"/>
        <v>228.12135975760415</v>
      </c>
      <c r="R1878" s="143">
        <f t="shared" si="179"/>
        <v>-1.070454027501444E-2</v>
      </c>
    </row>
    <row r="1879" spans="1:18" x14ac:dyDescent="0.35">
      <c r="A1879" s="8">
        <v>54061.366139626101</v>
      </c>
      <c r="B1879">
        <v>580</v>
      </c>
      <c r="C1879" s="130" t="s">
        <v>1165</v>
      </c>
      <c r="D1879" s="130">
        <v>580</v>
      </c>
      <c r="E1879" s="130" t="s">
        <v>1072</v>
      </c>
      <c r="F1879" s="149">
        <f t="shared" si="174"/>
        <v>23.84</v>
      </c>
      <c r="G1879" s="130" t="s">
        <v>1074</v>
      </c>
      <c r="H1879" s="130">
        <f t="shared" si="175"/>
        <v>2</v>
      </c>
      <c r="I1879" s="130" t="s">
        <v>1075</v>
      </c>
      <c r="J1879" s="130">
        <f t="shared" si="176"/>
        <v>1</v>
      </c>
      <c r="K1879" s="130" t="s">
        <v>1083</v>
      </c>
      <c r="L1879" s="130">
        <f t="shared" si="177"/>
        <v>1</v>
      </c>
      <c r="M1879" s="130">
        <v>7</v>
      </c>
      <c r="N1879" s="130">
        <v>142496.34</v>
      </c>
      <c r="O1879" s="3">
        <v>237.4024666666667</v>
      </c>
      <c r="Q1879" s="143">
        <f t="shared" si="178"/>
        <v>235.50218787338315</v>
      </c>
      <c r="R1879" s="143">
        <f t="shared" si="179"/>
        <v>-8.0044610317874243E-3</v>
      </c>
    </row>
    <row r="1880" spans="1:18" x14ac:dyDescent="0.35">
      <c r="A1880" s="8">
        <v>63550.072249703</v>
      </c>
      <c r="B1880">
        <v>580</v>
      </c>
      <c r="C1880" s="130" t="s">
        <v>1165</v>
      </c>
      <c r="D1880" s="130">
        <v>580</v>
      </c>
      <c r="E1880" s="130" t="s">
        <v>1072</v>
      </c>
      <c r="F1880" s="149">
        <f t="shared" si="174"/>
        <v>23.84</v>
      </c>
      <c r="G1880" s="130" t="s">
        <v>1074</v>
      </c>
      <c r="H1880" s="130">
        <f t="shared" si="175"/>
        <v>2</v>
      </c>
      <c r="I1880" s="130" t="s">
        <v>1075</v>
      </c>
      <c r="J1880" s="130">
        <f t="shared" si="176"/>
        <v>1</v>
      </c>
      <c r="K1880" s="130" t="s">
        <v>1083</v>
      </c>
      <c r="L1880" s="130">
        <f t="shared" si="177"/>
        <v>1</v>
      </c>
      <c r="M1880" s="130">
        <v>7</v>
      </c>
      <c r="N1880" s="130">
        <v>147843.04</v>
      </c>
      <c r="O1880" s="3">
        <v>246.25631666666669</v>
      </c>
      <c r="Q1880" s="143">
        <f t="shared" si="178"/>
        <v>243.24497205920588</v>
      </c>
      <c r="R1880" s="143">
        <f t="shared" si="179"/>
        <v>-1.2228496910140052E-2</v>
      </c>
    </row>
    <row r="1881" spans="1:18" x14ac:dyDescent="0.35">
      <c r="A1881" s="8">
        <v>71394.000753582499</v>
      </c>
      <c r="B1881">
        <v>580</v>
      </c>
      <c r="C1881" s="130" t="s">
        <v>1165</v>
      </c>
      <c r="D1881" s="130">
        <v>580</v>
      </c>
      <c r="E1881" s="130" t="s">
        <v>1072</v>
      </c>
      <c r="F1881" s="149">
        <f t="shared" si="174"/>
        <v>23.84</v>
      </c>
      <c r="G1881" s="130" t="s">
        <v>1074</v>
      </c>
      <c r="H1881" s="130">
        <f t="shared" si="175"/>
        <v>2</v>
      </c>
      <c r="I1881" s="130" t="s">
        <v>1075</v>
      </c>
      <c r="J1881" s="130">
        <f t="shared" si="176"/>
        <v>1</v>
      </c>
      <c r="K1881" s="130" t="s">
        <v>1083</v>
      </c>
      <c r="L1881" s="130">
        <f t="shared" si="177"/>
        <v>1</v>
      </c>
      <c r="M1881" s="130">
        <v>7</v>
      </c>
      <c r="N1881" s="130">
        <v>148307.46</v>
      </c>
      <c r="O1881" s="3">
        <v>247.08566666666667</v>
      </c>
      <c r="Q1881" s="143">
        <f t="shared" si="178"/>
        <v>249.64561771837154</v>
      </c>
      <c r="R1881" s="143">
        <f t="shared" si="179"/>
        <v>1.0360580952509801E-2</v>
      </c>
    </row>
    <row r="1882" spans="1:18" x14ac:dyDescent="0.35">
      <c r="A1882" s="8">
        <v>3495.45982983364</v>
      </c>
      <c r="B1882">
        <v>580</v>
      </c>
      <c r="C1882" s="130" t="s">
        <v>1165</v>
      </c>
      <c r="D1882" s="130">
        <v>580</v>
      </c>
      <c r="E1882" s="130" t="s">
        <v>1072</v>
      </c>
      <c r="F1882" s="149">
        <f t="shared" si="174"/>
        <v>23.84</v>
      </c>
      <c r="G1882" s="130" t="s">
        <v>1074</v>
      </c>
      <c r="H1882" s="130">
        <f t="shared" si="175"/>
        <v>2</v>
      </c>
      <c r="I1882" s="130" t="s">
        <v>1075</v>
      </c>
      <c r="J1882" s="130">
        <f t="shared" si="176"/>
        <v>1</v>
      </c>
      <c r="K1882" s="130" t="s">
        <v>1084</v>
      </c>
      <c r="L1882" s="130">
        <f t="shared" si="177"/>
        <v>0</v>
      </c>
      <c r="M1882" s="130">
        <v>7</v>
      </c>
      <c r="N1882" s="130">
        <v>121553.07</v>
      </c>
      <c r="O1882" s="3">
        <v>202.53825000000001</v>
      </c>
      <c r="Q1882" s="143">
        <f t="shared" si="178"/>
        <v>190.63040832459254</v>
      </c>
      <c r="R1882" s="143">
        <f t="shared" si="179"/>
        <v>-5.879305106767474E-2</v>
      </c>
    </row>
    <row r="1883" spans="1:18" x14ac:dyDescent="0.35">
      <c r="A1883" s="8">
        <v>14172.2970393051</v>
      </c>
      <c r="B1883">
        <v>580</v>
      </c>
      <c r="C1883" s="130" t="s">
        <v>1165</v>
      </c>
      <c r="D1883" s="130">
        <v>580</v>
      </c>
      <c r="E1883" s="130" t="s">
        <v>1072</v>
      </c>
      <c r="F1883" s="149">
        <f t="shared" si="174"/>
        <v>23.84</v>
      </c>
      <c r="G1883" s="130" t="s">
        <v>1074</v>
      </c>
      <c r="H1883" s="130">
        <f t="shared" si="175"/>
        <v>2</v>
      </c>
      <c r="I1883" s="130" t="s">
        <v>1075</v>
      </c>
      <c r="J1883" s="130">
        <f t="shared" si="176"/>
        <v>1</v>
      </c>
      <c r="K1883" s="130" t="s">
        <v>1084</v>
      </c>
      <c r="L1883" s="130">
        <f t="shared" si="177"/>
        <v>0</v>
      </c>
      <c r="M1883" s="130">
        <v>7</v>
      </c>
      <c r="N1883" s="130">
        <v>126294.19</v>
      </c>
      <c r="O1883" s="3">
        <v>210.44389999999999</v>
      </c>
      <c r="Q1883" s="143">
        <f t="shared" si="178"/>
        <v>199.34270748752124</v>
      </c>
      <c r="R1883" s="143">
        <f t="shared" si="179"/>
        <v>-5.2751315255413656E-2</v>
      </c>
    </row>
    <row r="1884" spans="1:18" x14ac:dyDescent="0.35">
      <c r="A1884" s="8">
        <v>23954.0527728093</v>
      </c>
      <c r="B1884">
        <v>580</v>
      </c>
      <c r="C1884" s="130" t="s">
        <v>1165</v>
      </c>
      <c r="D1884" s="130">
        <v>580</v>
      </c>
      <c r="E1884" s="130" t="s">
        <v>1072</v>
      </c>
      <c r="F1884" s="149">
        <f t="shared" si="174"/>
        <v>23.84</v>
      </c>
      <c r="G1884" s="130" t="s">
        <v>1074</v>
      </c>
      <c r="H1884" s="130">
        <f t="shared" si="175"/>
        <v>2</v>
      </c>
      <c r="I1884" s="130" t="s">
        <v>1075</v>
      </c>
      <c r="J1884" s="130">
        <f t="shared" si="176"/>
        <v>1</v>
      </c>
      <c r="K1884" s="130" t="s">
        <v>1084</v>
      </c>
      <c r="L1884" s="130">
        <f t="shared" si="177"/>
        <v>0</v>
      </c>
      <c r="M1884" s="130">
        <v>7</v>
      </c>
      <c r="N1884" s="130">
        <v>128877.51</v>
      </c>
      <c r="O1884" s="3">
        <v>214.74378333333334</v>
      </c>
      <c r="Q1884" s="143">
        <f t="shared" si="178"/>
        <v>207.32462016606064</v>
      </c>
      <c r="R1884" s="143">
        <f t="shared" si="179"/>
        <v>-3.454890778261277E-2</v>
      </c>
    </row>
    <row r="1885" spans="1:18" x14ac:dyDescent="0.35">
      <c r="A1885" s="8">
        <v>31081.371963744201</v>
      </c>
      <c r="B1885">
        <v>580</v>
      </c>
      <c r="C1885" s="130" t="s">
        <v>1165</v>
      </c>
      <c r="D1885" s="130">
        <v>580</v>
      </c>
      <c r="E1885" s="130" t="s">
        <v>1072</v>
      </c>
      <c r="F1885" s="149">
        <f t="shared" si="174"/>
        <v>23.84</v>
      </c>
      <c r="G1885" s="130" t="s">
        <v>1074</v>
      </c>
      <c r="H1885" s="130">
        <f t="shared" si="175"/>
        <v>2</v>
      </c>
      <c r="I1885" s="130" t="s">
        <v>1075</v>
      </c>
      <c r="J1885" s="130">
        <f t="shared" si="176"/>
        <v>1</v>
      </c>
      <c r="K1885" s="130" t="s">
        <v>1084</v>
      </c>
      <c r="L1885" s="130">
        <f t="shared" si="177"/>
        <v>0</v>
      </c>
      <c r="M1885" s="130">
        <v>7</v>
      </c>
      <c r="N1885" s="130">
        <v>136076.68</v>
      </c>
      <c r="O1885" s="3">
        <v>226.72326666666666</v>
      </c>
      <c r="Q1885" s="143">
        <f t="shared" si="178"/>
        <v>213.14051262586355</v>
      </c>
      <c r="R1885" s="143">
        <f t="shared" si="179"/>
        <v>-5.9908955267360176E-2</v>
      </c>
    </row>
    <row r="1886" spans="1:18" x14ac:dyDescent="0.35">
      <c r="A1886" s="8">
        <v>45016.2336447989</v>
      </c>
      <c r="B1886">
        <v>580</v>
      </c>
      <c r="C1886" s="130" t="s">
        <v>1165</v>
      </c>
      <c r="D1886" s="130">
        <v>580</v>
      </c>
      <c r="E1886" s="130" t="s">
        <v>1072</v>
      </c>
      <c r="F1886" s="149">
        <f t="shared" si="174"/>
        <v>23.84</v>
      </c>
      <c r="G1886" s="130" t="s">
        <v>1074</v>
      </c>
      <c r="H1886" s="130">
        <f t="shared" si="175"/>
        <v>2</v>
      </c>
      <c r="I1886" s="130" t="s">
        <v>1075</v>
      </c>
      <c r="J1886" s="130">
        <f t="shared" si="176"/>
        <v>1</v>
      </c>
      <c r="K1886" s="130" t="s">
        <v>1084</v>
      </c>
      <c r="L1886" s="130">
        <f t="shared" si="177"/>
        <v>0</v>
      </c>
      <c r="M1886" s="130">
        <v>7</v>
      </c>
      <c r="N1886" s="130">
        <v>136136.57</v>
      </c>
      <c r="O1886" s="3">
        <v>226.83036666666666</v>
      </c>
      <c r="Q1886" s="143">
        <f t="shared" si="178"/>
        <v>224.51135975760414</v>
      </c>
      <c r="R1886" s="143">
        <f t="shared" si="179"/>
        <v>-1.0223529341070847E-2</v>
      </c>
    </row>
    <row r="1887" spans="1:18" x14ac:dyDescent="0.35">
      <c r="A1887" s="8">
        <v>54061.366139626101</v>
      </c>
      <c r="B1887">
        <v>580</v>
      </c>
      <c r="C1887" s="130" t="s">
        <v>1165</v>
      </c>
      <c r="D1887" s="130">
        <v>580</v>
      </c>
      <c r="E1887" s="130" t="s">
        <v>1072</v>
      </c>
      <c r="F1887" s="149">
        <f t="shared" si="174"/>
        <v>23.84</v>
      </c>
      <c r="G1887" s="130" t="s">
        <v>1074</v>
      </c>
      <c r="H1887" s="130">
        <f t="shared" si="175"/>
        <v>2</v>
      </c>
      <c r="I1887" s="130" t="s">
        <v>1075</v>
      </c>
      <c r="J1887" s="130">
        <f t="shared" si="176"/>
        <v>1</v>
      </c>
      <c r="K1887" s="130" t="s">
        <v>1084</v>
      </c>
      <c r="L1887" s="130">
        <f t="shared" si="177"/>
        <v>0</v>
      </c>
      <c r="M1887" s="130">
        <v>7</v>
      </c>
      <c r="N1887" s="130">
        <v>139163.29999999999</v>
      </c>
      <c r="O1887" s="3">
        <v>231.84986666666668</v>
      </c>
      <c r="Q1887" s="143">
        <f t="shared" si="178"/>
        <v>231.89218787338314</v>
      </c>
      <c r="R1887" s="143">
        <f t="shared" si="179"/>
        <v>1.8253711906290881E-4</v>
      </c>
    </row>
    <row r="1888" spans="1:18" x14ac:dyDescent="0.35">
      <c r="A1888" s="8">
        <v>63550.072249703</v>
      </c>
      <c r="B1888">
        <v>580</v>
      </c>
      <c r="C1888" s="130" t="s">
        <v>1165</v>
      </c>
      <c r="D1888" s="130">
        <v>580</v>
      </c>
      <c r="E1888" s="130" t="s">
        <v>1072</v>
      </c>
      <c r="F1888" s="149">
        <f t="shared" si="174"/>
        <v>23.84</v>
      </c>
      <c r="G1888" s="130" t="s">
        <v>1074</v>
      </c>
      <c r="H1888" s="130">
        <f t="shared" si="175"/>
        <v>2</v>
      </c>
      <c r="I1888" s="130" t="s">
        <v>1075</v>
      </c>
      <c r="J1888" s="130">
        <f t="shared" si="176"/>
        <v>1</v>
      </c>
      <c r="K1888" s="130" t="s">
        <v>1084</v>
      </c>
      <c r="L1888" s="130">
        <f t="shared" si="177"/>
        <v>0</v>
      </c>
      <c r="M1888" s="130">
        <v>7</v>
      </c>
      <c r="N1888" s="130">
        <v>143668.20000000001</v>
      </c>
      <c r="O1888" s="3">
        <v>239.30275</v>
      </c>
      <c r="Q1888" s="143">
        <f t="shared" si="178"/>
        <v>239.63497205920589</v>
      </c>
      <c r="R1888" s="143">
        <f t="shared" si="179"/>
        <v>1.3882918570968794E-3</v>
      </c>
    </row>
    <row r="1889" spans="1:18" x14ac:dyDescent="0.35">
      <c r="A1889" s="8">
        <v>71394.000753582499</v>
      </c>
      <c r="B1889">
        <v>580</v>
      </c>
      <c r="C1889" s="130" t="s">
        <v>1165</v>
      </c>
      <c r="D1889" s="130">
        <v>580</v>
      </c>
      <c r="E1889" s="130" t="s">
        <v>1072</v>
      </c>
      <c r="F1889" s="149">
        <f t="shared" si="174"/>
        <v>23.84</v>
      </c>
      <c r="G1889" s="130" t="s">
        <v>1074</v>
      </c>
      <c r="H1889" s="130">
        <f t="shared" si="175"/>
        <v>2</v>
      </c>
      <c r="I1889" s="130" t="s">
        <v>1075</v>
      </c>
      <c r="J1889" s="130">
        <f t="shared" si="176"/>
        <v>1</v>
      </c>
      <c r="K1889" s="130" t="s">
        <v>1084</v>
      </c>
      <c r="L1889" s="130">
        <f t="shared" si="177"/>
        <v>0</v>
      </c>
      <c r="M1889" s="130">
        <v>7</v>
      </c>
      <c r="N1889" s="130">
        <v>143482.82</v>
      </c>
      <c r="O1889" s="3">
        <v>239.04769999999999</v>
      </c>
      <c r="Q1889" s="143">
        <f t="shared" si="178"/>
        <v>246.03561771837155</v>
      </c>
      <c r="R1889" s="143">
        <f t="shared" si="179"/>
        <v>2.9232315217304183E-2</v>
      </c>
    </row>
    <row r="1890" spans="1:18" x14ac:dyDescent="0.35">
      <c r="A1890" s="8">
        <v>3495.45982983364</v>
      </c>
      <c r="B1890">
        <v>580</v>
      </c>
      <c r="C1890" s="130" t="s">
        <v>1165</v>
      </c>
      <c r="D1890" s="130">
        <v>580</v>
      </c>
      <c r="E1890" s="130" t="s">
        <v>1072</v>
      </c>
      <c r="F1890" s="149">
        <f t="shared" si="174"/>
        <v>23.84</v>
      </c>
      <c r="G1890" s="130" t="s">
        <v>1074</v>
      </c>
      <c r="H1890" s="130">
        <f t="shared" si="175"/>
        <v>2</v>
      </c>
      <c r="I1890" s="130" t="s">
        <v>1075</v>
      </c>
      <c r="J1890" s="130">
        <f t="shared" si="176"/>
        <v>1</v>
      </c>
      <c r="K1890" s="130" t="s">
        <v>1083</v>
      </c>
      <c r="L1890" s="130">
        <f t="shared" si="177"/>
        <v>1</v>
      </c>
      <c r="M1890" s="130">
        <v>7</v>
      </c>
      <c r="N1890" s="130">
        <v>120398.28</v>
      </c>
      <c r="O1890" s="3">
        <v>200.57658333333333</v>
      </c>
      <c r="Q1890" s="143">
        <f t="shared" si="178"/>
        <v>194.24040832459252</v>
      </c>
      <c r="R1890" s="143">
        <f t="shared" si="179"/>
        <v>-3.1589804270475974E-2</v>
      </c>
    </row>
    <row r="1891" spans="1:18" x14ac:dyDescent="0.35">
      <c r="A1891" s="8">
        <v>14172.2970393051</v>
      </c>
      <c r="B1891">
        <v>580</v>
      </c>
      <c r="C1891" s="130" t="s">
        <v>1165</v>
      </c>
      <c r="D1891" s="130">
        <v>580</v>
      </c>
      <c r="E1891" s="130" t="s">
        <v>1072</v>
      </c>
      <c r="F1891" s="149">
        <f t="shared" si="174"/>
        <v>23.84</v>
      </c>
      <c r="G1891" s="130" t="s">
        <v>1074</v>
      </c>
      <c r="H1891" s="130">
        <f t="shared" si="175"/>
        <v>2</v>
      </c>
      <c r="I1891" s="130" t="s">
        <v>1075</v>
      </c>
      <c r="J1891" s="130">
        <f t="shared" si="176"/>
        <v>1</v>
      </c>
      <c r="K1891" s="130" t="s">
        <v>1083</v>
      </c>
      <c r="L1891" s="130">
        <f t="shared" si="177"/>
        <v>1</v>
      </c>
      <c r="M1891" s="130">
        <v>7</v>
      </c>
      <c r="N1891" s="130">
        <v>126701.77</v>
      </c>
      <c r="O1891" s="3">
        <v>211.09258333333335</v>
      </c>
      <c r="Q1891" s="143">
        <f t="shared" si="178"/>
        <v>202.95270748752122</v>
      </c>
      <c r="R1891" s="143">
        <f t="shared" si="179"/>
        <v>-3.8560690846056733E-2</v>
      </c>
    </row>
    <row r="1892" spans="1:18" x14ac:dyDescent="0.35">
      <c r="A1892" s="8">
        <v>23954.0527728093</v>
      </c>
      <c r="B1892">
        <v>580</v>
      </c>
      <c r="C1892" s="130" t="s">
        <v>1165</v>
      </c>
      <c r="D1892" s="130">
        <v>580</v>
      </c>
      <c r="E1892" s="130" t="s">
        <v>1072</v>
      </c>
      <c r="F1892" s="149">
        <f t="shared" si="174"/>
        <v>23.84</v>
      </c>
      <c r="G1892" s="130" t="s">
        <v>1074</v>
      </c>
      <c r="H1892" s="130">
        <f t="shared" si="175"/>
        <v>2</v>
      </c>
      <c r="I1892" s="130" t="s">
        <v>1075</v>
      </c>
      <c r="J1892" s="130">
        <f t="shared" si="176"/>
        <v>1</v>
      </c>
      <c r="K1892" s="130" t="s">
        <v>1083</v>
      </c>
      <c r="L1892" s="130">
        <f t="shared" si="177"/>
        <v>1</v>
      </c>
      <c r="M1892" s="130">
        <v>7</v>
      </c>
      <c r="N1892" s="130">
        <v>129992.3</v>
      </c>
      <c r="O1892" s="3">
        <v>216.57149999999999</v>
      </c>
      <c r="Q1892" s="143">
        <f t="shared" si="178"/>
        <v>210.93462016606065</v>
      </c>
      <c r="R1892" s="143">
        <f t="shared" si="179"/>
        <v>-2.6027800675247348E-2</v>
      </c>
    </row>
    <row r="1893" spans="1:18" x14ac:dyDescent="0.35">
      <c r="A1893" s="8">
        <v>31081.371963744201</v>
      </c>
      <c r="B1893">
        <v>580</v>
      </c>
      <c r="C1893" s="130" t="s">
        <v>1165</v>
      </c>
      <c r="D1893" s="130">
        <v>580</v>
      </c>
      <c r="E1893" s="130" t="s">
        <v>1072</v>
      </c>
      <c r="F1893" s="149">
        <f t="shared" si="174"/>
        <v>23.84</v>
      </c>
      <c r="G1893" s="130" t="s">
        <v>1074</v>
      </c>
      <c r="H1893" s="130">
        <f t="shared" si="175"/>
        <v>2</v>
      </c>
      <c r="I1893" s="130" t="s">
        <v>1075</v>
      </c>
      <c r="J1893" s="130">
        <f t="shared" si="176"/>
        <v>1</v>
      </c>
      <c r="K1893" s="130" t="s">
        <v>1083</v>
      </c>
      <c r="L1893" s="130">
        <f t="shared" si="177"/>
        <v>1</v>
      </c>
      <c r="M1893" s="130">
        <v>7</v>
      </c>
      <c r="N1893" s="130">
        <v>140043.13</v>
      </c>
      <c r="O1893" s="3">
        <v>233.29293333333334</v>
      </c>
      <c r="Q1893" s="143">
        <f t="shared" si="178"/>
        <v>216.75051262586354</v>
      </c>
      <c r="R1893" s="143">
        <f t="shared" si="179"/>
        <v>-7.0908366023387792E-2</v>
      </c>
    </row>
    <row r="1894" spans="1:18" x14ac:dyDescent="0.35">
      <c r="A1894" s="8">
        <v>45016.2336447989</v>
      </c>
      <c r="B1894">
        <v>580</v>
      </c>
      <c r="C1894" s="130" t="s">
        <v>1165</v>
      </c>
      <c r="D1894" s="130">
        <v>580</v>
      </c>
      <c r="E1894" s="130" t="s">
        <v>1072</v>
      </c>
      <c r="F1894" s="149">
        <f t="shared" si="174"/>
        <v>23.84</v>
      </c>
      <c r="G1894" s="130" t="s">
        <v>1074</v>
      </c>
      <c r="H1894" s="130">
        <f t="shared" si="175"/>
        <v>2</v>
      </c>
      <c r="I1894" s="130" t="s">
        <v>1075</v>
      </c>
      <c r="J1894" s="130">
        <f t="shared" si="176"/>
        <v>1</v>
      </c>
      <c r="K1894" s="130" t="s">
        <v>1083</v>
      </c>
      <c r="L1894" s="130">
        <f t="shared" si="177"/>
        <v>1</v>
      </c>
      <c r="M1894" s="130">
        <v>7</v>
      </c>
      <c r="N1894" s="130">
        <v>140101.57</v>
      </c>
      <c r="O1894" s="3">
        <v>233.40033333333335</v>
      </c>
      <c r="Q1894" s="143">
        <f t="shared" si="178"/>
        <v>228.12135975760415</v>
      </c>
      <c r="R1894" s="143">
        <f t="shared" si="179"/>
        <v>-2.2617677962738725E-2</v>
      </c>
    </row>
    <row r="1895" spans="1:18" x14ac:dyDescent="0.35">
      <c r="A1895" s="8">
        <v>54061.366139626101</v>
      </c>
      <c r="B1895">
        <v>580</v>
      </c>
      <c r="C1895" s="130" t="s">
        <v>1165</v>
      </c>
      <c r="D1895" s="130">
        <v>580</v>
      </c>
      <c r="E1895" s="130" t="s">
        <v>1072</v>
      </c>
      <c r="F1895" s="149">
        <f t="shared" si="174"/>
        <v>23.84</v>
      </c>
      <c r="G1895" s="130" t="s">
        <v>1074</v>
      </c>
      <c r="H1895" s="130">
        <f t="shared" si="175"/>
        <v>2</v>
      </c>
      <c r="I1895" s="130" t="s">
        <v>1075</v>
      </c>
      <c r="J1895" s="130">
        <f t="shared" si="176"/>
        <v>1</v>
      </c>
      <c r="K1895" s="130" t="s">
        <v>1083</v>
      </c>
      <c r="L1895" s="130">
        <f t="shared" si="177"/>
        <v>1</v>
      </c>
      <c r="M1895" s="130">
        <v>7</v>
      </c>
      <c r="N1895" s="130">
        <v>143963.78</v>
      </c>
      <c r="O1895" s="3">
        <v>239.81948333333332</v>
      </c>
      <c r="Q1895" s="143">
        <f t="shared" si="178"/>
        <v>235.50218787338315</v>
      </c>
      <c r="R1895" s="143">
        <f t="shared" si="179"/>
        <v>-1.800227154167211E-2</v>
      </c>
    </row>
    <row r="1896" spans="1:18" x14ac:dyDescent="0.35">
      <c r="A1896" s="8">
        <v>63550.072249703</v>
      </c>
      <c r="B1896">
        <v>580</v>
      </c>
      <c r="C1896" s="130" t="s">
        <v>1165</v>
      </c>
      <c r="D1896" s="130">
        <v>580</v>
      </c>
      <c r="E1896" s="130" t="s">
        <v>1072</v>
      </c>
      <c r="F1896" s="149">
        <f t="shared" si="174"/>
        <v>23.84</v>
      </c>
      <c r="G1896" s="130" t="s">
        <v>1074</v>
      </c>
      <c r="H1896" s="130">
        <f t="shared" si="175"/>
        <v>2</v>
      </c>
      <c r="I1896" s="130" t="s">
        <v>1075</v>
      </c>
      <c r="J1896" s="130">
        <f t="shared" si="176"/>
        <v>1</v>
      </c>
      <c r="K1896" s="130" t="s">
        <v>1083</v>
      </c>
      <c r="L1896" s="130">
        <f t="shared" si="177"/>
        <v>1</v>
      </c>
      <c r="M1896" s="130">
        <v>7</v>
      </c>
      <c r="N1896" s="130">
        <v>148092.49</v>
      </c>
      <c r="O1896" s="3">
        <v>246.67440000000002</v>
      </c>
      <c r="Q1896" s="143">
        <f t="shared" si="178"/>
        <v>243.24497205920588</v>
      </c>
      <c r="R1896" s="143">
        <f t="shared" si="179"/>
        <v>-1.3902650379585935E-2</v>
      </c>
    </row>
    <row r="1897" spans="1:18" x14ac:dyDescent="0.35">
      <c r="A1897" s="8">
        <v>71394.000753582499</v>
      </c>
      <c r="B1897">
        <v>580</v>
      </c>
      <c r="C1897" s="130" t="s">
        <v>1165</v>
      </c>
      <c r="D1897" s="130">
        <v>580</v>
      </c>
      <c r="E1897" s="130" t="s">
        <v>1072</v>
      </c>
      <c r="F1897" s="149">
        <f t="shared" si="174"/>
        <v>23.84</v>
      </c>
      <c r="G1897" s="130" t="s">
        <v>1074</v>
      </c>
      <c r="H1897" s="130">
        <f t="shared" si="175"/>
        <v>2</v>
      </c>
      <c r="I1897" s="130" t="s">
        <v>1075</v>
      </c>
      <c r="J1897" s="130">
        <f t="shared" si="176"/>
        <v>1</v>
      </c>
      <c r="K1897" s="130" t="s">
        <v>1083</v>
      </c>
      <c r="L1897" s="130">
        <f t="shared" si="177"/>
        <v>1</v>
      </c>
      <c r="M1897" s="130">
        <v>7</v>
      </c>
      <c r="N1897" s="130">
        <v>149196.23000000001</v>
      </c>
      <c r="O1897" s="3">
        <v>248.55381666666668</v>
      </c>
      <c r="Q1897" s="143">
        <f t="shared" si="178"/>
        <v>249.64561771837154</v>
      </c>
      <c r="R1897" s="143">
        <f t="shared" si="179"/>
        <v>4.3926143092345438E-3</v>
      </c>
    </row>
    <row r="1898" spans="1:18" x14ac:dyDescent="0.35">
      <c r="A1898" s="8">
        <v>3495.45982983364</v>
      </c>
      <c r="B1898">
        <v>580</v>
      </c>
      <c r="C1898" s="130" t="s">
        <v>1165</v>
      </c>
      <c r="D1898" s="130">
        <v>580</v>
      </c>
      <c r="E1898" s="130" t="s">
        <v>1072</v>
      </c>
      <c r="F1898" s="149">
        <f t="shared" si="174"/>
        <v>23.84</v>
      </c>
      <c r="G1898" s="130" t="s">
        <v>1074</v>
      </c>
      <c r="H1898" s="130">
        <f t="shared" si="175"/>
        <v>2</v>
      </c>
      <c r="I1898" s="130" t="s">
        <v>1075</v>
      </c>
      <c r="J1898" s="130">
        <f t="shared" si="176"/>
        <v>1</v>
      </c>
      <c r="K1898" s="130" t="s">
        <v>1084</v>
      </c>
      <c r="L1898" s="130">
        <f t="shared" si="177"/>
        <v>0</v>
      </c>
      <c r="M1898" s="130">
        <v>7</v>
      </c>
      <c r="N1898" s="130">
        <v>122765.93</v>
      </c>
      <c r="O1898" s="3">
        <v>204.52788333333334</v>
      </c>
      <c r="Q1898" s="143">
        <f t="shared" si="178"/>
        <v>190.63040832459254</v>
      </c>
      <c r="R1898" s="143">
        <f t="shared" si="179"/>
        <v>-6.794904822874992E-2</v>
      </c>
    </row>
    <row r="1899" spans="1:18" x14ac:dyDescent="0.35">
      <c r="A1899" s="8">
        <v>14172.2970393051</v>
      </c>
      <c r="B1899">
        <v>580</v>
      </c>
      <c r="C1899" s="130" t="s">
        <v>1165</v>
      </c>
      <c r="D1899" s="130">
        <v>580</v>
      </c>
      <c r="E1899" s="130" t="s">
        <v>1072</v>
      </c>
      <c r="F1899" s="149">
        <f t="shared" si="174"/>
        <v>23.84</v>
      </c>
      <c r="G1899" s="130" t="s">
        <v>1074</v>
      </c>
      <c r="H1899" s="130">
        <f t="shared" si="175"/>
        <v>2</v>
      </c>
      <c r="I1899" s="130" t="s">
        <v>1075</v>
      </c>
      <c r="J1899" s="130">
        <f t="shared" si="176"/>
        <v>1</v>
      </c>
      <c r="K1899" s="130" t="s">
        <v>1084</v>
      </c>
      <c r="L1899" s="130">
        <f t="shared" si="177"/>
        <v>0</v>
      </c>
      <c r="M1899" s="130">
        <v>7</v>
      </c>
      <c r="N1899" s="130">
        <v>127514.87</v>
      </c>
      <c r="O1899" s="3">
        <v>212.45681666666667</v>
      </c>
      <c r="Q1899" s="143">
        <f t="shared" si="178"/>
        <v>199.34270748752124</v>
      </c>
      <c r="R1899" s="143">
        <f t="shared" si="179"/>
        <v>-6.1725998651861347E-2</v>
      </c>
    </row>
    <row r="1900" spans="1:18" x14ac:dyDescent="0.35">
      <c r="A1900" s="8">
        <v>23954.0527728093</v>
      </c>
      <c r="B1900">
        <v>580</v>
      </c>
      <c r="C1900" s="130" t="s">
        <v>1165</v>
      </c>
      <c r="D1900" s="130">
        <v>580</v>
      </c>
      <c r="E1900" s="130" t="s">
        <v>1072</v>
      </c>
      <c r="F1900" s="149">
        <f t="shared" si="174"/>
        <v>23.84</v>
      </c>
      <c r="G1900" s="130" t="s">
        <v>1074</v>
      </c>
      <c r="H1900" s="130">
        <f t="shared" si="175"/>
        <v>2</v>
      </c>
      <c r="I1900" s="130" t="s">
        <v>1075</v>
      </c>
      <c r="J1900" s="130">
        <f t="shared" si="176"/>
        <v>1</v>
      </c>
      <c r="K1900" s="130" t="s">
        <v>1084</v>
      </c>
      <c r="L1900" s="130">
        <f t="shared" si="177"/>
        <v>0</v>
      </c>
      <c r="M1900" s="130">
        <v>7</v>
      </c>
      <c r="N1900" s="130">
        <v>129965.67</v>
      </c>
      <c r="O1900" s="3">
        <v>216.53215</v>
      </c>
      <c r="Q1900" s="143">
        <f t="shared" si="178"/>
        <v>207.32462016606064</v>
      </c>
      <c r="R1900" s="143">
        <f t="shared" si="179"/>
        <v>-4.2522691590783923E-2</v>
      </c>
    </row>
    <row r="1901" spans="1:18" x14ac:dyDescent="0.35">
      <c r="A1901" s="8">
        <v>31081.371963744201</v>
      </c>
      <c r="B1901">
        <v>580</v>
      </c>
      <c r="C1901" s="130" t="s">
        <v>1165</v>
      </c>
      <c r="D1901" s="130">
        <v>580</v>
      </c>
      <c r="E1901" s="130" t="s">
        <v>1072</v>
      </c>
      <c r="F1901" s="149">
        <f t="shared" si="174"/>
        <v>23.84</v>
      </c>
      <c r="G1901" s="130" t="s">
        <v>1074</v>
      </c>
      <c r="H1901" s="130">
        <f t="shared" si="175"/>
        <v>2</v>
      </c>
      <c r="I1901" s="130" t="s">
        <v>1075</v>
      </c>
      <c r="J1901" s="130">
        <f t="shared" si="176"/>
        <v>1</v>
      </c>
      <c r="K1901" s="130" t="s">
        <v>1084</v>
      </c>
      <c r="L1901" s="130">
        <f t="shared" si="177"/>
        <v>0</v>
      </c>
      <c r="M1901" s="130">
        <v>7</v>
      </c>
      <c r="N1901" s="130">
        <v>137729.99</v>
      </c>
      <c r="O1901" s="3">
        <v>229.44018333333332</v>
      </c>
      <c r="Q1901" s="143">
        <f t="shared" si="178"/>
        <v>213.14051262586355</v>
      </c>
      <c r="R1901" s="143">
        <f t="shared" si="179"/>
        <v>-7.1041046388066298E-2</v>
      </c>
    </row>
    <row r="1902" spans="1:18" x14ac:dyDescent="0.35">
      <c r="A1902" s="8">
        <v>45016.2336447989</v>
      </c>
      <c r="B1902">
        <v>580</v>
      </c>
      <c r="C1902" s="130" t="s">
        <v>1165</v>
      </c>
      <c r="D1902" s="130">
        <v>580</v>
      </c>
      <c r="E1902" s="130" t="s">
        <v>1072</v>
      </c>
      <c r="F1902" s="149">
        <f t="shared" si="174"/>
        <v>23.84</v>
      </c>
      <c r="G1902" s="130" t="s">
        <v>1074</v>
      </c>
      <c r="H1902" s="130">
        <f t="shared" si="175"/>
        <v>2</v>
      </c>
      <c r="I1902" s="130" t="s">
        <v>1075</v>
      </c>
      <c r="J1902" s="130">
        <f t="shared" si="176"/>
        <v>1</v>
      </c>
      <c r="K1902" s="130" t="s">
        <v>1084</v>
      </c>
      <c r="L1902" s="130">
        <f t="shared" si="177"/>
        <v>0</v>
      </c>
      <c r="M1902" s="130">
        <v>7</v>
      </c>
      <c r="N1902" s="130">
        <v>137852.59</v>
      </c>
      <c r="O1902" s="3">
        <v>229.65898333333337</v>
      </c>
      <c r="Q1902" s="143">
        <f t="shared" si="178"/>
        <v>224.51135975760414</v>
      </c>
      <c r="R1902" s="143">
        <f t="shared" si="179"/>
        <v>-2.2414205188123759E-2</v>
      </c>
    </row>
    <row r="1903" spans="1:18" x14ac:dyDescent="0.35">
      <c r="A1903" s="8">
        <v>54061.366139626101</v>
      </c>
      <c r="B1903">
        <v>580</v>
      </c>
      <c r="C1903" s="130" t="s">
        <v>1165</v>
      </c>
      <c r="D1903" s="130">
        <v>580</v>
      </c>
      <c r="E1903" s="130" t="s">
        <v>1072</v>
      </c>
      <c r="F1903" s="149">
        <f t="shared" si="174"/>
        <v>23.84</v>
      </c>
      <c r="G1903" s="130" t="s">
        <v>1074</v>
      </c>
      <c r="H1903" s="130">
        <f t="shared" si="175"/>
        <v>2</v>
      </c>
      <c r="I1903" s="130" t="s">
        <v>1075</v>
      </c>
      <c r="J1903" s="130">
        <f t="shared" si="176"/>
        <v>1</v>
      </c>
      <c r="K1903" s="130" t="s">
        <v>1084</v>
      </c>
      <c r="L1903" s="130">
        <f t="shared" si="177"/>
        <v>0</v>
      </c>
      <c r="M1903" s="130">
        <v>7</v>
      </c>
      <c r="N1903" s="130">
        <v>140643.32</v>
      </c>
      <c r="O1903" s="3">
        <v>234.29309999999998</v>
      </c>
      <c r="Q1903" s="143">
        <f t="shared" si="178"/>
        <v>231.89218787338314</v>
      </c>
      <c r="R1903" s="143">
        <f t="shared" si="179"/>
        <v>-1.0247472617063158E-2</v>
      </c>
    </row>
    <row r="1904" spans="1:18" x14ac:dyDescent="0.35">
      <c r="A1904" s="8">
        <v>63550.072249703</v>
      </c>
      <c r="B1904">
        <v>580</v>
      </c>
      <c r="C1904" s="130" t="s">
        <v>1165</v>
      </c>
      <c r="D1904" s="130">
        <v>580</v>
      </c>
      <c r="E1904" s="130" t="s">
        <v>1072</v>
      </c>
      <c r="F1904" s="149">
        <f t="shared" si="174"/>
        <v>23.84</v>
      </c>
      <c r="G1904" s="130" t="s">
        <v>1074</v>
      </c>
      <c r="H1904" s="130">
        <f t="shared" si="175"/>
        <v>2</v>
      </c>
      <c r="I1904" s="130" t="s">
        <v>1075</v>
      </c>
      <c r="J1904" s="130">
        <f t="shared" si="176"/>
        <v>1</v>
      </c>
      <c r="K1904" s="130" t="s">
        <v>1084</v>
      </c>
      <c r="L1904" s="130">
        <f t="shared" si="177"/>
        <v>0</v>
      </c>
      <c r="M1904" s="130">
        <v>7</v>
      </c>
      <c r="N1904" s="130">
        <v>143968.29</v>
      </c>
      <c r="O1904" s="3">
        <v>239.80993333333333</v>
      </c>
      <c r="Q1904" s="143">
        <f t="shared" si="178"/>
        <v>239.63497205920589</v>
      </c>
      <c r="R1904" s="143">
        <f t="shared" si="179"/>
        <v>-7.2958309814563638E-4</v>
      </c>
    </row>
    <row r="1905" spans="1:18" x14ac:dyDescent="0.35">
      <c r="A1905" s="8">
        <v>71394.000753582499</v>
      </c>
      <c r="B1905">
        <v>580</v>
      </c>
      <c r="C1905" s="130" t="s">
        <v>1165</v>
      </c>
      <c r="D1905" s="130">
        <v>580</v>
      </c>
      <c r="E1905" s="130" t="s">
        <v>1072</v>
      </c>
      <c r="F1905" s="149">
        <f t="shared" si="174"/>
        <v>23.84</v>
      </c>
      <c r="G1905" s="130" t="s">
        <v>1074</v>
      </c>
      <c r="H1905" s="130">
        <f t="shared" si="175"/>
        <v>2</v>
      </c>
      <c r="I1905" s="130" t="s">
        <v>1075</v>
      </c>
      <c r="J1905" s="130">
        <f t="shared" si="176"/>
        <v>1</v>
      </c>
      <c r="K1905" s="130" t="s">
        <v>1084</v>
      </c>
      <c r="L1905" s="130">
        <f t="shared" si="177"/>
        <v>0</v>
      </c>
      <c r="M1905" s="130">
        <v>7</v>
      </c>
      <c r="N1905" s="130">
        <v>144376.9</v>
      </c>
      <c r="O1905" s="3">
        <v>240.52659999999997</v>
      </c>
      <c r="Q1905" s="143">
        <f t="shared" si="178"/>
        <v>246.03561771837155</v>
      </c>
      <c r="R1905" s="143">
        <f t="shared" si="179"/>
        <v>2.2903985332065391E-2</v>
      </c>
    </row>
    <row r="1906" spans="1:18" x14ac:dyDescent="0.35">
      <c r="A1906" s="8">
        <v>3495.45982983364</v>
      </c>
      <c r="B1906">
        <v>580</v>
      </c>
      <c r="C1906" s="130" t="s">
        <v>1165</v>
      </c>
      <c r="D1906" s="130">
        <v>580</v>
      </c>
      <c r="E1906" s="130" t="s">
        <v>1072</v>
      </c>
      <c r="F1906" s="149">
        <f t="shared" si="174"/>
        <v>23.84</v>
      </c>
      <c r="G1906" s="130" t="s">
        <v>1074</v>
      </c>
      <c r="H1906" s="130">
        <f t="shared" si="175"/>
        <v>2</v>
      </c>
      <c r="I1906" s="130" t="s">
        <v>1075</v>
      </c>
      <c r="J1906" s="130">
        <f t="shared" si="176"/>
        <v>1</v>
      </c>
      <c r="K1906" s="130" t="s">
        <v>1083</v>
      </c>
      <c r="L1906" s="130">
        <f t="shared" si="177"/>
        <v>1</v>
      </c>
      <c r="M1906" s="130">
        <v>7</v>
      </c>
      <c r="N1906" s="130">
        <v>120243.14</v>
      </c>
      <c r="O1906" s="3">
        <v>200.32238333333333</v>
      </c>
      <c r="Q1906" s="143">
        <f t="shared" si="178"/>
        <v>194.24040832459252</v>
      </c>
      <c r="R1906" s="143">
        <f t="shared" si="179"/>
        <v>-3.0360935745360473E-2</v>
      </c>
    </row>
    <row r="1907" spans="1:18" x14ac:dyDescent="0.35">
      <c r="A1907" s="8">
        <v>14172.2970393051</v>
      </c>
      <c r="B1907">
        <v>580</v>
      </c>
      <c r="C1907" s="130" t="s">
        <v>1165</v>
      </c>
      <c r="D1907" s="130">
        <v>580</v>
      </c>
      <c r="E1907" s="130" t="s">
        <v>1072</v>
      </c>
      <c r="F1907" s="149">
        <f t="shared" si="174"/>
        <v>23.84</v>
      </c>
      <c r="G1907" s="130" t="s">
        <v>1074</v>
      </c>
      <c r="H1907" s="130">
        <f t="shared" si="175"/>
        <v>2</v>
      </c>
      <c r="I1907" s="130" t="s">
        <v>1075</v>
      </c>
      <c r="J1907" s="130">
        <f t="shared" si="176"/>
        <v>1</v>
      </c>
      <c r="K1907" s="130" t="s">
        <v>1083</v>
      </c>
      <c r="L1907" s="130">
        <f t="shared" si="177"/>
        <v>1</v>
      </c>
      <c r="M1907" s="130">
        <v>7</v>
      </c>
      <c r="N1907" s="130">
        <v>126403.22</v>
      </c>
      <c r="O1907" s="3">
        <v>210.59901666666667</v>
      </c>
      <c r="Q1907" s="143">
        <f t="shared" si="178"/>
        <v>202.95270748752122</v>
      </c>
      <c r="R1907" s="143">
        <f t="shared" si="179"/>
        <v>-3.630743058619279E-2</v>
      </c>
    </row>
    <row r="1908" spans="1:18" x14ac:dyDescent="0.35">
      <c r="A1908" s="8">
        <v>23954.0527728093</v>
      </c>
      <c r="B1908">
        <v>580</v>
      </c>
      <c r="C1908" s="130" t="s">
        <v>1165</v>
      </c>
      <c r="D1908" s="130">
        <v>580</v>
      </c>
      <c r="E1908" s="130" t="s">
        <v>1072</v>
      </c>
      <c r="F1908" s="149">
        <f t="shared" si="174"/>
        <v>23.84</v>
      </c>
      <c r="G1908" s="130" t="s">
        <v>1074</v>
      </c>
      <c r="H1908" s="130">
        <f t="shared" si="175"/>
        <v>2</v>
      </c>
      <c r="I1908" s="130" t="s">
        <v>1075</v>
      </c>
      <c r="J1908" s="130">
        <f t="shared" si="176"/>
        <v>1</v>
      </c>
      <c r="K1908" s="130" t="s">
        <v>1083</v>
      </c>
      <c r="L1908" s="130">
        <f t="shared" si="177"/>
        <v>1</v>
      </c>
      <c r="M1908" s="130">
        <v>7</v>
      </c>
      <c r="N1908" s="130">
        <v>129888.08</v>
      </c>
      <c r="O1908" s="3">
        <v>216.40031666666667</v>
      </c>
      <c r="Q1908" s="143">
        <f t="shared" si="178"/>
        <v>210.93462016606065</v>
      </c>
      <c r="R1908" s="143">
        <f t="shared" si="179"/>
        <v>-2.5257340584326049E-2</v>
      </c>
    </row>
    <row r="1909" spans="1:18" x14ac:dyDescent="0.35">
      <c r="A1909" s="8">
        <v>31081.371963744201</v>
      </c>
      <c r="B1909">
        <v>580</v>
      </c>
      <c r="C1909" s="130" t="s">
        <v>1165</v>
      </c>
      <c r="D1909" s="130">
        <v>580</v>
      </c>
      <c r="E1909" s="130" t="s">
        <v>1072</v>
      </c>
      <c r="F1909" s="149">
        <f t="shared" si="174"/>
        <v>23.84</v>
      </c>
      <c r="G1909" s="130" t="s">
        <v>1074</v>
      </c>
      <c r="H1909" s="130">
        <f t="shared" si="175"/>
        <v>2</v>
      </c>
      <c r="I1909" s="130" t="s">
        <v>1075</v>
      </c>
      <c r="J1909" s="130">
        <f t="shared" si="176"/>
        <v>1</v>
      </c>
      <c r="K1909" s="130" t="s">
        <v>1083</v>
      </c>
      <c r="L1909" s="130">
        <f t="shared" si="177"/>
        <v>1</v>
      </c>
      <c r="M1909" s="130">
        <v>7</v>
      </c>
      <c r="N1909" s="130">
        <v>139791.63</v>
      </c>
      <c r="O1909" s="3">
        <v>232.88468333333333</v>
      </c>
      <c r="Q1909" s="143">
        <f t="shared" si="178"/>
        <v>216.75051262586354</v>
      </c>
      <c r="R1909" s="143">
        <f t="shared" si="179"/>
        <v>-6.9279655821660735E-2</v>
      </c>
    </row>
    <row r="1910" spans="1:18" x14ac:dyDescent="0.35">
      <c r="A1910" s="8">
        <v>45016.2336447989</v>
      </c>
      <c r="B1910">
        <v>580</v>
      </c>
      <c r="C1910" s="130" t="s">
        <v>1165</v>
      </c>
      <c r="D1910" s="130">
        <v>580</v>
      </c>
      <c r="E1910" s="130" t="s">
        <v>1072</v>
      </c>
      <c r="F1910" s="149">
        <f t="shared" si="174"/>
        <v>23.84</v>
      </c>
      <c r="G1910" s="130" t="s">
        <v>1074</v>
      </c>
      <c r="H1910" s="130">
        <f t="shared" si="175"/>
        <v>2</v>
      </c>
      <c r="I1910" s="130" t="s">
        <v>1075</v>
      </c>
      <c r="J1910" s="130">
        <f t="shared" si="176"/>
        <v>1</v>
      </c>
      <c r="K1910" s="130" t="s">
        <v>1083</v>
      </c>
      <c r="L1910" s="130">
        <f t="shared" si="177"/>
        <v>1</v>
      </c>
      <c r="M1910" s="130">
        <v>7</v>
      </c>
      <c r="N1910" s="130">
        <v>139662.42000000001</v>
      </c>
      <c r="O1910" s="3">
        <v>232.67558333333335</v>
      </c>
      <c r="Q1910" s="143">
        <f t="shared" si="178"/>
        <v>228.12135975760415</v>
      </c>
      <c r="R1910" s="143">
        <f t="shared" si="179"/>
        <v>-1.9573276707787524E-2</v>
      </c>
    </row>
    <row r="1911" spans="1:18" x14ac:dyDescent="0.35">
      <c r="A1911" s="8">
        <v>54061.366139626101</v>
      </c>
      <c r="B1911">
        <v>580</v>
      </c>
      <c r="C1911" s="130" t="s">
        <v>1165</v>
      </c>
      <c r="D1911" s="130">
        <v>580</v>
      </c>
      <c r="E1911" s="130" t="s">
        <v>1072</v>
      </c>
      <c r="F1911" s="149">
        <f t="shared" si="174"/>
        <v>23.84</v>
      </c>
      <c r="G1911" s="130" t="s">
        <v>1074</v>
      </c>
      <c r="H1911" s="130">
        <f t="shared" si="175"/>
        <v>2</v>
      </c>
      <c r="I1911" s="130" t="s">
        <v>1075</v>
      </c>
      <c r="J1911" s="130">
        <f t="shared" si="176"/>
        <v>1</v>
      </c>
      <c r="K1911" s="130" t="s">
        <v>1083</v>
      </c>
      <c r="L1911" s="130">
        <f t="shared" si="177"/>
        <v>1</v>
      </c>
      <c r="M1911" s="130">
        <v>7</v>
      </c>
      <c r="N1911" s="130">
        <v>143470.57</v>
      </c>
      <c r="O1911" s="3">
        <v>239.00830000000002</v>
      </c>
      <c r="Q1911" s="143">
        <f t="shared" si="178"/>
        <v>235.50218787338315</v>
      </c>
      <c r="R1911" s="143">
        <f t="shared" si="179"/>
        <v>-1.466941577600811E-2</v>
      </c>
    </row>
    <row r="1912" spans="1:18" x14ac:dyDescent="0.35">
      <c r="A1912" s="8">
        <v>63550.072249703</v>
      </c>
      <c r="B1912">
        <v>580</v>
      </c>
      <c r="C1912" s="130" t="s">
        <v>1165</v>
      </c>
      <c r="D1912" s="130">
        <v>580</v>
      </c>
      <c r="E1912" s="130" t="s">
        <v>1072</v>
      </c>
      <c r="F1912" s="149">
        <f t="shared" si="174"/>
        <v>23.84</v>
      </c>
      <c r="G1912" s="130" t="s">
        <v>1074</v>
      </c>
      <c r="H1912" s="130">
        <f t="shared" si="175"/>
        <v>2</v>
      </c>
      <c r="I1912" s="130" t="s">
        <v>1075</v>
      </c>
      <c r="J1912" s="130">
        <f t="shared" si="176"/>
        <v>1</v>
      </c>
      <c r="K1912" s="130" t="s">
        <v>1083</v>
      </c>
      <c r="L1912" s="130">
        <f t="shared" si="177"/>
        <v>1</v>
      </c>
      <c r="M1912" s="130">
        <v>7</v>
      </c>
      <c r="N1912" s="130">
        <v>148217.78</v>
      </c>
      <c r="O1912" s="3">
        <v>246.8862</v>
      </c>
      <c r="Q1912" s="143">
        <f t="shared" si="178"/>
        <v>243.24497205920588</v>
      </c>
      <c r="R1912" s="143">
        <f t="shared" si="179"/>
        <v>-1.4748608633427529E-2</v>
      </c>
    </row>
    <row r="1913" spans="1:18" x14ac:dyDescent="0.35">
      <c r="A1913" s="8">
        <v>71394.000753582499</v>
      </c>
      <c r="B1913">
        <v>580</v>
      </c>
      <c r="C1913" s="130" t="s">
        <v>1165</v>
      </c>
      <c r="D1913" s="130">
        <v>580</v>
      </c>
      <c r="E1913" s="130" t="s">
        <v>1072</v>
      </c>
      <c r="F1913" s="149">
        <f t="shared" si="174"/>
        <v>23.84</v>
      </c>
      <c r="G1913" s="130" t="s">
        <v>1074</v>
      </c>
      <c r="H1913" s="130">
        <f t="shared" si="175"/>
        <v>2</v>
      </c>
      <c r="I1913" s="130" t="s">
        <v>1075</v>
      </c>
      <c r="J1913" s="130">
        <f t="shared" si="176"/>
        <v>1</v>
      </c>
      <c r="K1913" s="130" t="s">
        <v>1083</v>
      </c>
      <c r="L1913" s="130">
        <f t="shared" si="177"/>
        <v>1</v>
      </c>
      <c r="M1913" s="130">
        <v>7</v>
      </c>
      <c r="N1913" s="130">
        <v>149841.10999999999</v>
      </c>
      <c r="O1913" s="3">
        <v>249.61375000000001</v>
      </c>
      <c r="Q1913" s="143">
        <f t="shared" si="178"/>
        <v>249.64561771837154</v>
      </c>
      <c r="R1913" s="143">
        <f t="shared" si="179"/>
        <v>1.2766812073272682E-4</v>
      </c>
    </row>
    <row r="1914" spans="1:18" x14ac:dyDescent="0.35">
      <c r="A1914" s="8">
        <v>3495.45982983364</v>
      </c>
      <c r="B1914">
        <v>580</v>
      </c>
      <c r="C1914" s="130" t="s">
        <v>1165</v>
      </c>
      <c r="D1914" s="130">
        <v>580</v>
      </c>
      <c r="E1914" s="130" t="s">
        <v>1072</v>
      </c>
      <c r="F1914" s="149">
        <f t="shared" si="174"/>
        <v>23.84</v>
      </c>
      <c r="G1914" s="130" t="s">
        <v>1074</v>
      </c>
      <c r="H1914" s="130">
        <f t="shared" si="175"/>
        <v>2</v>
      </c>
      <c r="I1914" s="130" t="s">
        <v>1075</v>
      </c>
      <c r="J1914" s="130">
        <f t="shared" si="176"/>
        <v>1</v>
      </c>
      <c r="K1914" s="130" t="s">
        <v>1084</v>
      </c>
      <c r="L1914" s="130">
        <f t="shared" si="177"/>
        <v>0</v>
      </c>
      <c r="M1914" s="130">
        <v>7</v>
      </c>
      <c r="N1914" s="130">
        <v>122370.84</v>
      </c>
      <c r="O1914" s="3">
        <v>203.87431666666666</v>
      </c>
      <c r="Q1914" s="143">
        <f t="shared" si="178"/>
        <v>190.63040832459254</v>
      </c>
      <c r="R1914" s="143">
        <f t="shared" si="179"/>
        <v>-6.4961141543531609E-2</v>
      </c>
    </row>
    <row r="1915" spans="1:18" x14ac:dyDescent="0.35">
      <c r="A1915" s="8">
        <v>14172.2970393051</v>
      </c>
      <c r="B1915">
        <v>580</v>
      </c>
      <c r="C1915" s="130" t="s">
        <v>1165</v>
      </c>
      <c r="D1915" s="130">
        <v>580</v>
      </c>
      <c r="E1915" s="130" t="s">
        <v>1072</v>
      </c>
      <c r="F1915" s="149">
        <f t="shared" si="174"/>
        <v>23.84</v>
      </c>
      <c r="G1915" s="130" t="s">
        <v>1074</v>
      </c>
      <c r="H1915" s="130">
        <f t="shared" si="175"/>
        <v>2</v>
      </c>
      <c r="I1915" s="130" t="s">
        <v>1075</v>
      </c>
      <c r="J1915" s="130">
        <f t="shared" si="176"/>
        <v>1</v>
      </c>
      <c r="K1915" s="130" t="s">
        <v>1084</v>
      </c>
      <c r="L1915" s="130">
        <f t="shared" si="177"/>
        <v>0</v>
      </c>
      <c r="M1915" s="130">
        <v>7</v>
      </c>
      <c r="N1915" s="130">
        <v>127050.55</v>
      </c>
      <c r="O1915" s="3">
        <v>211.68064999999999</v>
      </c>
      <c r="Q1915" s="143">
        <f t="shared" si="178"/>
        <v>199.34270748752124</v>
      </c>
      <c r="R1915" s="143">
        <f t="shared" si="179"/>
        <v>-5.8285641661052878E-2</v>
      </c>
    </row>
    <row r="1916" spans="1:18" x14ac:dyDescent="0.35">
      <c r="A1916" s="8">
        <v>23954.0527728093</v>
      </c>
      <c r="B1916">
        <v>580</v>
      </c>
      <c r="C1916" s="130" t="s">
        <v>1165</v>
      </c>
      <c r="D1916" s="130">
        <v>580</v>
      </c>
      <c r="E1916" s="130" t="s">
        <v>1072</v>
      </c>
      <c r="F1916" s="149">
        <f t="shared" si="174"/>
        <v>23.84</v>
      </c>
      <c r="G1916" s="130" t="s">
        <v>1074</v>
      </c>
      <c r="H1916" s="130">
        <f t="shared" si="175"/>
        <v>2</v>
      </c>
      <c r="I1916" s="130" t="s">
        <v>1075</v>
      </c>
      <c r="J1916" s="130">
        <f t="shared" si="176"/>
        <v>1</v>
      </c>
      <c r="K1916" s="130" t="s">
        <v>1084</v>
      </c>
      <c r="L1916" s="130">
        <f t="shared" si="177"/>
        <v>0</v>
      </c>
      <c r="M1916" s="130">
        <v>7</v>
      </c>
      <c r="N1916" s="130">
        <v>129731.01</v>
      </c>
      <c r="O1916" s="3">
        <v>216.1413</v>
      </c>
      <c r="Q1916" s="143">
        <f t="shared" si="178"/>
        <v>207.32462016606064</v>
      </c>
      <c r="R1916" s="143">
        <f t="shared" si="179"/>
        <v>-4.0791277899870915E-2</v>
      </c>
    </row>
    <row r="1917" spans="1:18" x14ac:dyDescent="0.35">
      <c r="A1917" s="8">
        <v>31081.371963744201</v>
      </c>
      <c r="B1917">
        <v>580</v>
      </c>
      <c r="C1917" s="130" t="s">
        <v>1165</v>
      </c>
      <c r="D1917" s="130">
        <v>580</v>
      </c>
      <c r="E1917" s="130" t="s">
        <v>1072</v>
      </c>
      <c r="F1917" s="149">
        <f t="shared" si="174"/>
        <v>23.84</v>
      </c>
      <c r="G1917" s="130" t="s">
        <v>1074</v>
      </c>
      <c r="H1917" s="130">
        <f t="shared" si="175"/>
        <v>2</v>
      </c>
      <c r="I1917" s="130" t="s">
        <v>1075</v>
      </c>
      <c r="J1917" s="130">
        <f t="shared" si="176"/>
        <v>1</v>
      </c>
      <c r="K1917" s="130" t="s">
        <v>1084</v>
      </c>
      <c r="L1917" s="130">
        <f t="shared" si="177"/>
        <v>0</v>
      </c>
      <c r="M1917" s="130">
        <v>7</v>
      </c>
      <c r="N1917" s="130">
        <v>137221.57</v>
      </c>
      <c r="O1917" s="3">
        <v>228.59958333333333</v>
      </c>
      <c r="Q1917" s="143">
        <f t="shared" si="178"/>
        <v>213.14051262586355</v>
      </c>
      <c r="R1917" s="143">
        <f t="shared" si="179"/>
        <v>-6.7625104482050058E-2</v>
      </c>
    </row>
    <row r="1918" spans="1:18" x14ac:dyDescent="0.35">
      <c r="A1918" s="8">
        <v>45016.2336447989</v>
      </c>
      <c r="B1918">
        <v>580</v>
      </c>
      <c r="C1918" s="130" t="s">
        <v>1165</v>
      </c>
      <c r="D1918" s="130">
        <v>580</v>
      </c>
      <c r="E1918" s="130" t="s">
        <v>1072</v>
      </c>
      <c r="F1918" s="149">
        <f t="shared" si="174"/>
        <v>23.84</v>
      </c>
      <c r="G1918" s="130" t="s">
        <v>1074</v>
      </c>
      <c r="H1918" s="130">
        <f t="shared" si="175"/>
        <v>2</v>
      </c>
      <c r="I1918" s="130" t="s">
        <v>1075</v>
      </c>
      <c r="J1918" s="130">
        <f t="shared" si="176"/>
        <v>1</v>
      </c>
      <c r="K1918" s="130" t="s">
        <v>1084</v>
      </c>
      <c r="L1918" s="130">
        <f t="shared" si="177"/>
        <v>0</v>
      </c>
      <c r="M1918" s="130">
        <v>7</v>
      </c>
      <c r="N1918" s="130">
        <v>137201.01</v>
      </c>
      <c r="O1918" s="3">
        <v>228.57178333333334</v>
      </c>
      <c r="Q1918" s="143">
        <f t="shared" si="178"/>
        <v>224.51135975760414</v>
      </c>
      <c r="R1918" s="143">
        <f t="shared" si="179"/>
        <v>-1.7764325572101614E-2</v>
      </c>
    </row>
    <row r="1919" spans="1:18" x14ac:dyDescent="0.35">
      <c r="A1919" s="8">
        <v>54061.366139626101</v>
      </c>
      <c r="B1919">
        <v>580</v>
      </c>
      <c r="C1919" s="130" t="s">
        <v>1165</v>
      </c>
      <c r="D1919" s="130">
        <v>580</v>
      </c>
      <c r="E1919" s="130" t="s">
        <v>1072</v>
      </c>
      <c r="F1919" s="149">
        <f t="shared" si="174"/>
        <v>23.84</v>
      </c>
      <c r="G1919" s="130" t="s">
        <v>1074</v>
      </c>
      <c r="H1919" s="130">
        <f t="shared" si="175"/>
        <v>2</v>
      </c>
      <c r="I1919" s="130" t="s">
        <v>1075</v>
      </c>
      <c r="J1919" s="130">
        <f t="shared" si="176"/>
        <v>1</v>
      </c>
      <c r="K1919" s="130" t="s">
        <v>1084</v>
      </c>
      <c r="L1919" s="130">
        <f t="shared" si="177"/>
        <v>0</v>
      </c>
      <c r="M1919" s="130">
        <v>7</v>
      </c>
      <c r="N1919" s="130">
        <v>139881.59</v>
      </c>
      <c r="O1919" s="3">
        <v>233.02134999999998</v>
      </c>
      <c r="Q1919" s="143">
        <f t="shared" si="178"/>
        <v>231.89218787338314</v>
      </c>
      <c r="R1919" s="143">
        <f t="shared" si="179"/>
        <v>-4.8457453646064685E-3</v>
      </c>
    </row>
    <row r="1920" spans="1:18" x14ac:dyDescent="0.35">
      <c r="A1920" s="8">
        <v>63550.072249703</v>
      </c>
      <c r="B1920">
        <v>580</v>
      </c>
      <c r="C1920" s="130" t="s">
        <v>1165</v>
      </c>
      <c r="D1920" s="130">
        <v>580</v>
      </c>
      <c r="E1920" s="130" t="s">
        <v>1072</v>
      </c>
      <c r="F1920" s="149">
        <f t="shared" si="174"/>
        <v>23.84</v>
      </c>
      <c r="G1920" s="130" t="s">
        <v>1074</v>
      </c>
      <c r="H1920" s="130">
        <f t="shared" si="175"/>
        <v>2</v>
      </c>
      <c r="I1920" s="130" t="s">
        <v>1075</v>
      </c>
      <c r="J1920" s="130">
        <f t="shared" si="176"/>
        <v>1</v>
      </c>
      <c r="K1920" s="130" t="s">
        <v>1084</v>
      </c>
      <c r="L1920" s="130">
        <f t="shared" si="177"/>
        <v>0</v>
      </c>
      <c r="M1920" s="130">
        <v>7</v>
      </c>
      <c r="N1920" s="130">
        <v>143701.56</v>
      </c>
      <c r="O1920" s="3">
        <v>239.36016666666669</v>
      </c>
      <c r="Q1920" s="143">
        <f t="shared" si="178"/>
        <v>239.63497205920589</v>
      </c>
      <c r="R1920" s="143">
        <f t="shared" si="179"/>
        <v>1.1480832269050723E-3</v>
      </c>
    </row>
    <row r="1921" spans="1:18" x14ac:dyDescent="0.35">
      <c r="A1921" s="8">
        <v>71394.000753582499</v>
      </c>
      <c r="B1921">
        <v>580</v>
      </c>
      <c r="C1921" s="130" t="s">
        <v>1165</v>
      </c>
      <c r="D1921" s="130">
        <v>580</v>
      </c>
      <c r="E1921" s="130" t="s">
        <v>1072</v>
      </c>
      <c r="F1921" s="149">
        <f t="shared" si="174"/>
        <v>23.84</v>
      </c>
      <c r="G1921" s="130" t="s">
        <v>1074</v>
      </c>
      <c r="H1921" s="130">
        <f t="shared" si="175"/>
        <v>2</v>
      </c>
      <c r="I1921" s="130" t="s">
        <v>1075</v>
      </c>
      <c r="J1921" s="130">
        <f t="shared" si="176"/>
        <v>1</v>
      </c>
      <c r="K1921" s="130" t="s">
        <v>1084</v>
      </c>
      <c r="L1921" s="130">
        <f t="shared" si="177"/>
        <v>0</v>
      </c>
      <c r="M1921" s="130">
        <v>7</v>
      </c>
      <c r="N1921" s="130">
        <v>144644.68</v>
      </c>
      <c r="O1921" s="3">
        <v>240.95143333333331</v>
      </c>
      <c r="Q1921" s="143">
        <f t="shared" si="178"/>
        <v>246.03561771837155</v>
      </c>
      <c r="R1921" s="143">
        <f t="shared" si="179"/>
        <v>2.1100452961426264E-2</v>
      </c>
    </row>
    <row r="1922" spans="1:18" x14ac:dyDescent="0.35">
      <c r="A1922" s="8">
        <v>3495.45982983364</v>
      </c>
      <c r="B1922">
        <v>580</v>
      </c>
      <c r="C1922" s="130" t="s">
        <v>1165</v>
      </c>
      <c r="D1922" s="130">
        <v>580</v>
      </c>
      <c r="E1922" s="130" t="s">
        <v>1072</v>
      </c>
      <c r="F1922" s="149">
        <f t="shared" si="174"/>
        <v>23.84</v>
      </c>
      <c r="G1922" s="130" t="s">
        <v>1074</v>
      </c>
      <c r="H1922" s="130">
        <f t="shared" si="175"/>
        <v>2</v>
      </c>
      <c r="I1922" s="130" t="s">
        <v>1076</v>
      </c>
      <c r="J1922" s="130">
        <f t="shared" si="176"/>
        <v>2</v>
      </c>
      <c r="K1922" s="130" t="s">
        <v>1083</v>
      </c>
      <c r="L1922" s="130">
        <f t="shared" si="177"/>
        <v>1</v>
      </c>
      <c r="M1922" s="130">
        <v>7</v>
      </c>
      <c r="N1922" s="130">
        <v>118624.88</v>
      </c>
      <c r="O1922" s="3">
        <v>197.59754999999998</v>
      </c>
      <c r="Q1922" s="143">
        <f t="shared" si="178"/>
        <v>189.45540832459253</v>
      </c>
      <c r="R1922" s="143">
        <f t="shared" si="179"/>
        <v>-4.1205681322503573E-2</v>
      </c>
    </row>
    <row r="1923" spans="1:18" x14ac:dyDescent="0.35">
      <c r="A1923" s="8">
        <v>14172.2970393051</v>
      </c>
      <c r="B1923">
        <v>580</v>
      </c>
      <c r="C1923" s="130" t="s">
        <v>1165</v>
      </c>
      <c r="D1923" s="130">
        <v>580</v>
      </c>
      <c r="E1923" s="130" t="s">
        <v>1072</v>
      </c>
      <c r="F1923" s="149">
        <f t="shared" ref="F1923:F1986" si="180">IF(E1923="LI01",10,23.84)</f>
        <v>23.84</v>
      </c>
      <c r="G1923" s="130" t="s">
        <v>1074</v>
      </c>
      <c r="H1923" s="130">
        <f t="shared" ref="H1923:H1986" si="181">IF(G1923="ENT01",1,2)</f>
        <v>2</v>
      </c>
      <c r="I1923" s="130" t="s">
        <v>1076</v>
      </c>
      <c r="J1923" s="130">
        <f t="shared" ref="J1923:J1986" si="182">IF(I1923="ENV01",1,2)</f>
        <v>2</v>
      </c>
      <c r="K1923" s="130" t="s">
        <v>1083</v>
      </c>
      <c r="L1923" s="130">
        <f t="shared" ref="L1923:L1986" si="183">IF(K1923="ZVDF01",1,0)</f>
        <v>1</v>
      </c>
      <c r="M1923" s="130">
        <v>7</v>
      </c>
      <c r="N1923" s="130">
        <v>124720.58</v>
      </c>
      <c r="O1923" s="3">
        <v>207.79759999999999</v>
      </c>
      <c r="Q1923" s="143">
        <f t="shared" ref="Q1923:Q1986" si="184">IF(C1923="Splitao",((43.828+A1923*0.000816+F1923*0.605+H1923*-5.235+J1923*-4.785+L1923*3.61+3.146*F1923+9.07+54.73)*B1923+M1923*(494.524+B1923*0.00184))/B1923,(((25.4755+A1923*0.00031+F1923*0.2864+H1923*-0.5815+J1923*-1.7506+L1923*0.77039)+3.25*F1923+9.07+54.73)*B1923+M1923*(498.3118+A1923*0.001326))/B1923)</f>
        <v>198.16770748752123</v>
      </c>
      <c r="R1923" s="143">
        <f t="shared" ref="R1923:R1986" si="185">Q1923/O1923-1</f>
        <v>-4.6342655124403609E-2</v>
      </c>
    </row>
    <row r="1924" spans="1:18" x14ac:dyDescent="0.35">
      <c r="A1924" s="8">
        <v>23954.0527728093</v>
      </c>
      <c r="B1924">
        <v>580</v>
      </c>
      <c r="C1924" s="130" t="s">
        <v>1165</v>
      </c>
      <c r="D1924" s="130">
        <v>580</v>
      </c>
      <c r="E1924" s="130" t="s">
        <v>1072</v>
      </c>
      <c r="F1924" s="149">
        <f t="shared" si="180"/>
        <v>23.84</v>
      </c>
      <c r="G1924" s="130" t="s">
        <v>1074</v>
      </c>
      <c r="H1924" s="130">
        <f t="shared" si="181"/>
        <v>2</v>
      </c>
      <c r="I1924" s="130" t="s">
        <v>1076</v>
      </c>
      <c r="J1924" s="130">
        <f t="shared" si="182"/>
        <v>2</v>
      </c>
      <c r="K1924" s="130" t="s">
        <v>1083</v>
      </c>
      <c r="L1924" s="130">
        <f t="shared" si="183"/>
        <v>1</v>
      </c>
      <c r="M1924" s="130">
        <v>7</v>
      </c>
      <c r="N1924" s="130">
        <v>127919.12</v>
      </c>
      <c r="O1924" s="3">
        <v>213.12988333333331</v>
      </c>
      <c r="Q1924" s="143">
        <f t="shared" si="184"/>
        <v>206.14962016606066</v>
      </c>
      <c r="R1924" s="143">
        <f t="shared" si="185"/>
        <v>-3.275121751160337E-2</v>
      </c>
    </row>
    <row r="1925" spans="1:18" x14ac:dyDescent="0.35">
      <c r="A1925" s="8">
        <v>31081.371963744201</v>
      </c>
      <c r="B1925">
        <v>580</v>
      </c>
      <c r="C1925" s="130" t="s">
        <v>1165</v>
      </c>
      <c r="D1925" s="130">
        <v>580</v>
      </c>
      <c r="E1925" s="130" t="s">
        <v>1072</v>
      </c>
      <c r="F1925" s="149">
        <f t="shared" si="180"/>
        <v>23.84</v>
      </c>
      <c r="G1925" s="130" t="s">
        <v>1074</v>
      </c>
      <c r="H1925" s="130">
        <f t="shared" si="181"/>
        <v>2</v>
      </c>
      <c r="I1925" s="130" t="s">
        <v>1076</v>
      </c>
      <c r="J1925" s="130">
        <f t="shared" si="182"/>
        <v>2</v>
      </c>
      <c r="K1925" s="130" t="s">
        <v>1083</v>
      </c>
      <c r="L1925" s="130">
        <f t="shared" si="183"/>
        <v>1</v>
      </c>
      <c r="M1925" s="130">
        <v>7</v>
      </c>
      <c r="N1925" s="130">
        <v>137205.54999999999</v>
      </c>
      <c r="O1925" s="3">
        <v>228.57168333333334</v>
      </c>
      <c r="Q1925" s="143">
        <f t="shared" si="184"/>
        <v>211.96551262586354</v>
      </c>
      <c r="R1925" s="143">
        <f t="shared" si="185"/>
        <v>-7.2651915868565786E-2</v>
      </c>
    </row>
    <row r="1926" spans="1:18" x14ac:dyDescent="0.35">
      <c r="A1926" s="8">
        <v>45016.2336447989</v>
      </c>
      <c r="B1926">
        <v>580</v>
      </c>
      <c r="C1926" s="130" t="s">
        <v>1165</v>
      </c>
      <c r="D1926" s="130">
        <v>580</v>
      </c>
      <c r="E1926" s="130" t="s">
        <v>1072</v>
      </c>
      <c r="F1926" s="149">
        <f t="shared" si="180"/>
        <v>23.84</v>
      </c>
      <c r="G1926" s="130" t="s">
        <v>1074</v>
      </c>
      <c r="H1926" s="130">
        <f t="shared" si="181"/>
        <v>2</v>
      </c>
      <c r="I1926" s="130" t="s">
        <v>1076</v>
      </c>
      <c r="J1926" s="130">
        <f t="shared" si="182"/>
        <v>2</v>
      </c>
      <c r="K1926" s="130" t="s">
        <v>1083</v>
      </c>
      <c r="L1926" s="130">
        <f t="shared" si="183"/>
        <v>1</v>
      </c>
      <c r="M1926" s="130">
        <v>7</v>
      </c>
      <c r="N1926" s="130">
        <v>137217.06</v>
      </c>
      <c r="O1926" s="3">
        <v>228.61201666666665</v>
      </c>
      <c r="Q1926" s="143">
        <f t="shared" si="184"/>
        <v>223.33635975760416</v>
      </c>
      <c r="R1926" s="143">
        <f t="shared" si="185"/>
        <v>-2.3076901144504558E-2</v>
      </c>
    </row>
    <row r="1927" spans="1:18" x14ac:dyDescent="0.35">
      <c r="A1927" s="8">
        <v>54061.366139626101</v>
      </c>
      <c r="B1927">
        <v>580</v>
      </c>
      <c r="C1927" s="130" t="s">
        <v>1165</v>
      </c>
      <c r="D1927" s="130">
        <v>580</v>
      </c>
      <c r="E1927" s="130" t="s">
        <v>1072</v>
      </c>
      <c r="F1927" s="149">
        <f t="shared" si="180"/>
        <v>23.84</v>
      </c>
      <c r="G1927" s="130" t="s">
        <v>1074</v>
      </c>
      <c r="H1927" s="130">
        <f t="shared" si="181"/>
        <v>2</v>
      </c>
      <c r="I1927" s="130" t="s">
        <v>1076</v>
      </c>
      <c r="J1927" s="130">
        <f t="shared" si="182"/>
        <v>2</v>
      </c>
      <c r="K1927" s="130" t="s">
        <v>1083</v>
      </c>
      <c r="L1927" s="130">
        <f t="shared" si="183"/>
        <v>1</v>
      </c>
      <c r="M1927" s="130">
        <v>7</v>
      </c>
      <c r="N1927" s="130">
        <v>140782.07</v>
      </c>
      <c r="O1927" s="3">
        <v>234.48791666666668</v>
      </c>
      <c r="Q1927" s="143">
        <f t="shared" si="184"/>
        <v>230.71718787338312</v>
      </c>
      <c r="R1927" s="143">
        <f t="shared" si="185"/>
        <v>-1.6080695529585798E-2</v>
      </c>
    </row>
    <row r="1928" spans="1:18" x14ac:dyDescent="0.35">
      <c r="A1928" s="8">
        <v>63550.072249703</v>
      </c>
      <c r="B1928">
        <v>580</v>
      </c>
      <c r="C1928" s="130" t="s">
        <v>1165</v>
      </c>
      <c r="D1928" s="130">
        <v>580</v>
      </c>
      <c r="E1928" s="130" t="s">
        <v>1072</v>
      </c>
      <c r="F1928" s="149">
        <f t="shared" si="180"/>
        <v>23.84</v>
      </c>
      <c r="G1928" s="130" t="s">
        <v>1074</v>
      </c>
      <c r="H1928" s="130">
        <f t="shared" si="181"/>
        <v>2</v>
      </c>
      <c r="I1928" s="130" t="s">
        <v>1076</v>
      </c>
      <c r="J1928" s="130">
        <f t="shared" si="182"/>
        <v>2</v>
      </c>
      <c r="K1928" s="130" t="s">
        <v>1083</v>
      </c>
      <c r="L1928" s="130">
        <f t="shared" si="183"/>
        <v>1</v>
      </c>
      <c r="M1928" s="130">
        <v>7</v>
      </c>
      <c r="N1928" s="130">
        <v>145305.20000000001</v>
      </c>
      <c r="O1928" s="3">
        <v>241.89330000000001</v>
      </c>
      <c r="Q1928" s="143">
        <f t="shared" si="184"/>
        <v>238.45997205920585</v>
      </c>
      <c r="R1928" s="143">
        <f t="shared" si="185"/>
        <v>-1.4193563611700544E-2</v>
      </c>
    </row>
    <row r="1929" spans="1:18" x14ac:dyDescent="0.35">
      <c r="A1929" s="8">
        <v>71394.000753582499</v>
      </c>
      <c r="B1929">
        <v>580</v>
      </c>
      <c r="C1929" s="130" t="s">
        <v>1165</v>
      </c>
      <c r="D1929" s="130">
        <v>580</v>
      </c>
      <c r="E1929" s="130" t="s">
        <v>1072</v>
      </c>
      <c r="F1929" s="149">
        <f t="shared" si="180"/>
        <v>23.84</v>
      </c>
      <c r="G1929" s="130" t="s">
        <v>1074</v>
      </c>
      <c r="H1929" s="130">
        <f t="shared" si="181"/>
        <v>2</v>
      </c>
      <c r="I1929" s="130" t="s">
        <v>1076</v>
      </c>
      <c r="J1929" s="130">
        <f t="shared" si="182"/>
        <v>2</v>
      </c>
      <c r="K1929" s="130" t="s">
        <v>1083</v>
      </c>
      <c r="L1929" s="130">
        <f t="shared" si="183"/>
        <v>1</v>
      </c>
      <c r="M1929" s="130">
        <v>7</v>
      </c>
      <c r="N1929" s="130">
        <v>147174.93</v>
      </c>
      <c r="O1929" s="3">
        <v>245.06629999999998</v>
      </c>
      <c r="Q1929" s="143">
        <f t="shared" si="184"/>
        <v>244.86061771837163</v>
      </c>
      <c r="R1929" s="143">
        <f t="shared" si="185"/>
        <v>-8.3929239405156064E-4</v>
      </c>
    </row>
    <row r="1930" spans="1:18" x14ac:dyDescent="0.35">
      <c r="A1930" s="8">
        <v>3495.45982983364</v>
      </c>
      <c r="B1930">
        <v>580</v>
      </c>
      <c r="C1930" s="130" t="s">
        <v>1165</v>
      </c>
      <c r="D1930" s="130">
        <v>580</v>
      </c>
      <c r="E1930" s="130" t="s">
        <v>1072</v>
      </c>
      <c r="F1930" s="149">
        <f t="shared" si="180"/>
        <v>23.84</v>
      </c>
      <c r="G1930" s="130" t="s">
        <v>1074</v>
      </c>
      <c r="H1930" s="130">
        <f t="shared" si="181"/>
        <v>2</v>
      </c>
      <c r="I1930" s="130" t="s">
        <v>1076</v>
      </c>
      <c r="J1930" s="130">
        <f t="shared" si="182"/>
        <v>2</v>
      </c>
      <c r="K1930" s="130" t="s">
        <v>1084</v>
      </c>
      <c r="L1930" s="130">
        <f t="shared" si="183"/>
        <v>0</v>
      </c>
      <c r="M1930" s="130">
        <v>7</v>
      </c>
      <c r="N1930" s="130">
        <v>120783.45</v>
      </c>
      <c r="O1930" s="3">
        <v>201.24116666666666</v>
      </c>
      <c r="Q1930" s="143">
        <f t="shared" si="184"/>
        <v>185.84540832459251</v>
      </c>
      <c r="R1930" s="143">
        <f t="shared" si="185"/>
        <v>-7.6504020509757242E-2</v>
      </c>
    </row>
    <row r="1931" spans="1:18" x14ac:dyDescent="0.35">
      <c r="A1931" s="8">
        <v>14172.2970393051</v>
      </c>
      <c r="B1931">
        <v>580</v>
      </c>
      <c r="C1931" s="130" t="s">
        <v>1165</v>
      </c>
      <c r="D1931" s="130">
        <v>580</v>
      </c>
      <c r="E1931" s="130" t="s">
        <v>1072</v>
      </c>
      <c r="F1931" s="149">
        <f t="shared" si="180"/>
        <v>23.84</v>
      </c>
      <c r="G1931" s="130" t="s">
        <v>1074</v>
      </c>
      <c r="H1931" s="130">
        <f t="shared" si="181"/>
        <v>2</v>
      </c>
      <c r="I1931" s="130" t="s">
        <v>1076</v>
      </c>
      <c r="J1931" s="130">
        <f t="shared" si="182"/>
        <v>2</v>
      </c>
      <c r="K1931" s="130" t="s">
        <v>1084</v>
      </c>
      <c r="L1931" s="130">
        <f t="shared" si="183"/>
        <v>0</v>
      </c>
      <c r="M1931" s="130">
        <v>7</v>
      </c>
      <c r="N1931" s="130">
        <v>125567.29</v>
      </c>
      <c r="O1931" s="3">
        <v>209.22811666666666</v>
      </c>
      <c r="Q1931" s="143">
        <f t="shared" si="184"/>
        <v>194.55770748752121</v>
      </c>
      <c r="R1931" s="143">
        <f t="shared" si="185"/>
        <v>-7.0116815143529299E-2</v>
      </c>
    </row>
    <row r="1932" spans="1:18" x14ac:dyDescent="0.35">
      <c r="A1932" s="8">
        <v>23954.0527728093</v>
      </c>
      <c r="B1932">
        <v>580</v>
      </c>
      <c r="C1932" s="130" t="s">
        <v>1165</v>
      </c>
      <c r="D1932" s="130">
        <v>580</v>
      </c>
      <c r="E1932" s="130" t="s">
        <v>1072</v>
      </c>
      <c r="F1932" s="149">
        <f t="shared" si="180"/>
        <v>23.84</v>
      </c>
      <c r="G1932" s="130" t="s">
        <v>1074</v>
      </c>
      <c r="H1932" s="130">
        <f t="shared" si="181"/>
        <v>2</v>
      </c>
      <c r="I1932" s="130" t="s">
        <v>1076</v>
      </c>
      <c r="J1932" s="130">
        <f t="shared" si="182"/>
        <v>2</v>
      </c>
      <c r="K1932" s="130" t="s">
        <v>1084</v>
      </c>
      <c r="L1932" s="130">
        <f t="shared" si="183"/>
        <v>0</v>
      </c>
      <c r="M1932" s="130">
        <v>7</v>
      </c>
      <c r="N1932" s="130">
        <v>127948.42</v>
      </c>
      <c r="O1932" s="3">
        <v>213.2105</v>
      </c>
      <c r="Q1932" s="143">
        <f t="shared" si="184"/>
        <v>202.53962016606064</v>
      </c>
      <c r="R1932" s="143">
        <f t="shared" si="185"/>
        <v>-5.0048566247625437E-2</v>
      </c>
    </row>
    <row r="1933" spans="1:18" x14ac:dyDescent="0.35">
      <c r="A1933" s="8">
        <v>31081.371963744201</v>
      </c>
      <c r="B1933">
        <v>580</v>
      </c>
      <c r="C1933" s="130" t="s">
        <v>1165</v>
      </c>
      <c r="D1933" s="130">
        <v>580</v>
      </c>
      <c r="E1933" s="130" t="s">
        <v>1072</v>
      </c>
      <c r="F1933" s="149">
        <f t="shared" si="180"/>
        <v>23.84</v>
      </c>
      <c r="G1933" s="130" t="s">
        <v>1074</v>
      </c>
      <c r="H1933" s="130">
        <f t="shared" si="181"/>
        <v>2</v>
      </c>
      <c r="I1933" s="130" t="s">
        <v>1076</v>
      </c>
      <c r="J1933" s="130">
        <f t="shared" si="182"/>
        <v>2</v>
      </c>
      <c r="K1933" s="130" t="s">
        <v>1084</v>
      </c>
      <c r="L1933" s="130">
        <f t="shared" si="183"/>
        <v>0</v>
      </c>
      <c r="M1933" s="130">
        <v>7</v>
      </c>
      <c r="N1933" s="130">
        <v>134908.17000000001</v>
      </c>
      <c r="O1933" s="3">
        <v>224.74841666666666</v>
      </c>
      <c r="Q1933" s="143">
        <f t="shared" si="184"/>
        <v>208.35551262586353</v>
      </c>
      <c r="R1933" s="143">
        <f t="shared" si="185"/>
        <v>-7.2938907797139629E-2</v>
      </c>
    </row>
    <row r="1934" spans="1:18" x14ac:dyDescent="0.35">
      <c r="A1934" s="8">
        <v>45016.2336447989</v>
      </c>
      <c r="B1934">
        <v>580</v>
      </c>
      <c r="C1934" s="130" t="s">
        <v>1165</v>
      </c>
      <c r="D1934" s="130">
        <v>580</v>
      </c>
      <c r="E1934" s="130" t="s">
        <v>1072</v>
      </c>
      <c r="F1934" s="149">
        <f t="shared" si="180"/>
        <v>23.84</v>
      </c>
      <c r="G1934" s="130" t="s">
        <v>1074</v>
      </c>
      <c r="H1934" s="130">
        <f t="shared" si="181"/>
        <v>2</v>
      </c>
      <c r="I1934" s="130" t="s">
        <v>1076</v>
      </c>
      <c r="J1934" s="130">
        <f t="shared" si="182"/>
        <v>2</v>
      </c>
      <c r="K1934" s="130" t="s">
        <v>1084</v>
      </c>
      <c r="L1934" s="130">
        <f t="shared" si="183"/>
        <v>0</v>
      </c>
      <c r="M1934" s="130">
        <v>7</v>
      </c>
      <c r="N1934" s="130">
        <v>135098.48000000001</v>
      </c>
      <c r="O1934" s="3">
        <v>225.09056666666666</v>
      </c>
      <c r="Q1934" s="143">
        <f t="shared" si="184"/>
        <v>219.72635975760414</v>
      </c>
      <c r="R1934" s="143">
        <f t="shared" si="185"/>
        <v>-2.3831327045376827E-2</v>
      </c>
    </row>
    <row r="1935" spans="1:18" x14ac:dyDescent="0.35">
      <c r="A1935" s="8">
        <v>54061.366139626101</v>
      </c>
      <c r="B1935">
        <v>580</v>
      </c>
      <c r="C1935" s="130" t="s">
        <v>1165</v>
      </c>
      <c r="D1935" s="130">
        <v>580</v>
      </c>
      <c r="E1935" s="130" t="s">
        <v>1072</v>
      </c>
      <c r="F1935" s="149">
        <f t="shared" si="180"/>
        <v>23.84</v>
      </c>
      <c r="G1935" s="130" t="s">
        <v>1074</v>
      </c>
      <c r="H1935" s="130">
        <f t="shared" si="181"/>
        <v>2</v>
      </c>
      <c r="I1935" s="130" t="s">
        <v>1076</v>
      </c>
      <c r="J1935" s="130">
        <f t="shared" si="182"/>
        <v>2</v>
      </c>
      <c r="K1935" s="130" t="s">
        <v>1084</v>
      </c>
      <c r="L1935" s="130">
        <f t="shared" si="183"/>
        <v>0</v>
      </c>
      <c r="M1935" s="130">
        <v>7</v>
      </c>
      <c r="N1935" s="130">
        <v>137615.54999999999</v>
      </c>
      <c r="O1935" s="3">
        <v>229.21831666666665</v>
      </c>
      <c r="Q1935" s="143">
        <f t="shared" si="184"/>
        <v>227.10718787338314</v>
      </c>
      <c r="R1935" s="143">
        <f t="shared" si="185"/>
        <v>-9.2101225765197636E-3</v>
      </c>
    </row>
    <row r="1936" spans="1:18" x14ac:dyDescent="0.35">
      <c r="A1936" s="8">
        <v>63550.072249703</v>
      </c>
      <c r="B1936">
        <v>580</v>
      </c>
      <c r="C1936" s="130" t="s">
        <v>1165</v>
      </c>
      <c r="D1936" s="130">
        <v>580</v>
      </c>
      <c r="E1936" s="130" t="s">
        <v>1072</v>
      </c>
      <c r="F1936" s="149">
        <f t="shared" si="180"/>
        <v>23.84</v>
      </c>
      <c r="G1936" s="130" t="s">
        <v>1074</v>
      </c>
      <c r="H1936" s="130">
        <f t="shared" si="181"/>
        <v>2</v>
      </c>
      <c r="I1936" s="130" t="s">
        <v>1076</v>
      </c>
      <c r="J1936" s="130">
        <f t="shared" si="182"/>
        <v>2</v>
      </c>
      <c r="K1936" s="130" t="s">
        <v>1084</v>
      </c>
      <c r="L1936" s="130">
        <f t="shared" si="183"/>
        <v>0</v>
      </c>
      <c r="M1936" s="130">
        <v>7</v>
      </c>
      <c r="N1936" s="130">
        <v>141277.62</v>
      </c>
      <c r="O1936" s="3">
        <v>235.20009999999999</v>
      </c>
      <c r="Q1936" s="143">
        <f t="shared" si="184"/>
        <v>234.84997205920587</v>
      </c>
      <c r="R1936" s="143">
        <f t="shared" si="185"/>
        <v>-1.4886385711321282E-3</v>
      </c>
    </row>
    <row r="1937" spans="1:18" x14ac:dyDescent="0.35">
      <c r="A1937" s="8">
        <v>71394.000753582499</v>
      </c>
      <c r="B1937">
        <v>580</v>
      </c>
      <c r="C1937" s="130" t="s">
        <v>1165</v>
      </c>
      <c r="D1937" s="130">
        <v>580</v>
      </c>
      <c r="E1937" s="130" t="s">
        <v>1072</v>
      </c>
      <c r="F1937" s="149">
        <f t="shared" si="180"/>
        <v>23.84</v>
      </c>
      <c r="G1937" s="130" t="s">
        <v>1074</v>
      </c>
      <c r="H1937" s="130">
        <f t="shared" si="181"/>
        <v>2</v>
      </c>
      <c r="I1937" s="130" t="s">
        <v>1076</v>
      </c>
      <c r="J1937" s="130">
        <f t="shared" si="182"/>
        <v>2</v>
      </c>
      <c r="K1937" s="130" t="s">
        <v>1084</v>
      </c>
      <c r="L1937" s="130">
        <f t="shared" si="183"/>
        <v>0</v>
      </c>
      <c r="M1937" s="130">
        <v>7</v>
      </c>
      <c r="N1937" s="130">
        <v>142399.32</v>
      </c>
      <c r="O1937" s="3">
        <v>237.12820000000002</v>
      </c>
      <c r="Q1937" s="143">
        <f t="shared" si="184"/>
        <v>241.25061771837159</v>
      </c>
      <c r="R1937" s="143">
        <f t="shared" si="185"/>
        <v>1.7384763677924298E-2</v>
      </c>
    </row>
    <row r="1938" spans="1:18" x14ac:dyDescent="0.35">
      <c r="A1938" s="8">
        <v>3495.45982983364</v>
      </c>
      <c r="B1938">
        <v>580</v>
      </c>
      <c r="C1938" s="130" t="s">
        <v>1165</v>
      </c>
      <c r="D1938" s="130">
        <v>580</v>
      </c>
      <c r="E1938" s="130" t="s">
        <v>1072</v>
      </c>
      <c r="F1938" s="149">
        <f t="shared" si="180"/>
        <v>23.84</v>
      </c>
      <c r="G1938" s="130" t="s">
        <v>1074</v>
      </c>
      <c r="H1938" s="130">
        <f t="shared" si="181"/>
        <v>2</v>
      </c>
      <c r="I1938" s="130" t="s">
        <v>1076</v>
      </c>
      <c r="J1938" s="130">
        <f t="shared" si="182"/>
        <v>2</v>
      </c>
      <c r="K1938" s="130" t="s">
        <v>1083</v>
      </c>
      <c r="L1938" s="130">
        <f t="shared" si="183"/>
        <v>1</v>
      </c>
      <c r="M1938" s="130">
        <v>7</v>
      </c>
      <c r="N1938" s="130">
        <v>118852.71</v>
      </c>
      <c r="O1938" s="3">
        <v>197.92701666666667</v>
      </c>
      <c r="Q1938" s="143">
        <f t="shared" si="184"/>
        <v>189.45540832459253</v>
      </c>
      <c r="R1938" s="143">
        <f t="shared" si="185"/>
        <v>-4.280167753117492E-2</v>
      </c>
    </row>
    <row r="1939" spans="1:18" x14ac:dyDescent="0.35">
      <c r="A1939" s="8">
        <v>14172.2970393051</v>
      </c>
      <c r="B1939">
        <v>580</v>
      </c>
      <c r="C1939" s="130" t="s">
        <v>1165</v>
      </c>
      <c r="D1939" s="130">
        <v>580</v>
      </c>
      <c r="E1939" s="130" t="s">
        <v>1072</v>
      </c>
      <c r="F1939" s="149">
        <f t="shared" si="180"/>
        <v>23.84</v>
      </c>
      <c r="G1939" s="130" t="s">
        <v>1074</v>
      </c>
      <c r="H1939" s="130">
        <f t="shared" si="181"/>
        <v>2</v>
      </c>
      <c r="I1939" s="130" t="s">
        <v>1076</v>
      </c>
      <c r="J1939" s="130">
        <f t="shared" si="182"/>
        <v>2</v>
      </c>
      <c r="K1939" s="130" t="s">
        <v>1083</v>
      </c>
      <c r="L1939" s="130">
        <f t="shared" si="183"/>
        <v>1</v>
      </c>
      <c r="M1939" s="130">
        <v>7</v>
      </c>
      <c r="N1939" s="130">
        <v>124803.26</v>
      </c>
      <c r="O1939" s="3">
        <v>207.89688333333334</v>
      </c>
      <c r="Q1939" s="143">
        <f t="shared" si="184"/>
        <v>198.16770748752123</v>
      </c>
      <c r="R1939" s="143">
        <f t="shared" si="185"/>
        <v>-4.6798084174319965E-2</v>
      </c>
    </row>
    <row r="1940" spans="1:18" x14ac:dyDescent="0.35">
      <c r="A1940" s="8">
        <v>23954.0527728093</v>
      </c>
      <c r="B1940">
        <v>580</v>
      </c>
      <c r="C1940" s="130" t="s">
        <v>1165</v>
      </c>
      <c r="D1940" s="130">
        <v>580</v>
      </c>
      <c r="E1940" s="130" t="s">
        <v>1072</v>
      </c>
      <c r="F1940" s="149">
        <f t="shared" si="180"/>
        <v>23.84</v>
      </c>
      <c r="G1940" s="130" t="s">
        <v>1074</v>
      </c>
      <c r="H1940" s="130">
        <f t="shared" si="181"/>
        <v>2</v>
      </c>
      <c r="I1940" s="130" t="s">
        <v>1076</v>
      </c>
      <c r="J1940" s="130">
        <f t="shared" si="182"/>
        <v>2</v>
      </c>
      <c r="K1940" s="130" t="s">
        <v>1083</v>
      </c>
      <c r="L1940" s="130">
        <f t="shared" si="183"/>
        <v>1</v>
      </c>
      <c r="M1940" s="130">
        <v>7</v>
      </c>
      <c r="N1940" s="130">
        <v>128067.85</v>
      </c>
      <c r="O1940" s="3">
        <v>213.32083333333333</v>
      </c>
      <c r="Q1940" s="143">
        <f t="shared" si="184"/>
        <v>206.14962016606066</v>
      </c>
      <c r="R1940" s="143">
        <f t="shared" si="185"/>
        <v>-3.3617031469528325E-2</v>
      </c>
    </row>
    <row r="1941" spans="1:18" x14ac:dyDescent="0.35">
      <c r="A1941" s="8">
        <v>31081.371963744201</v>
      </c>
      <c r="B1941">
        <v>580</v>
      </c>
      <c r="C1941" s="130" t="s">
        <v>1165</v>
      </c>
      <c r="D1941" s="130">
        <v>580</v>
      </c>
      <c r="E1941" s="130" t="s">
        <v>1072</v>
      </c>
      <c r="F1941" s="149">
        <f t="shared" si="180"/>
        <v>23.84</v>
      </c>
      <c r="G1941" s="130" t="s">
        <v>1074</v>
      </c>
      <c r="H1941" s="130">
        <f t="shared" si="181"/>
        <v>2</v>
      </c>
      <c r="I1941" s="130" t="s">
        <v>1076</v>
      </c>
      <c r="J1941" s="130">
        <f t="shared" si="182"/>
        <v>2</v>
      </c>
      <c r="K1941" s="130" t="s">
        <v>1083</v>
      </c>
      <c r="L1941" s="130">
        <f t="shared" si="183"/>
        <v>1</v>
      </c>
      <c r="M1941" s="130">
        <v>7</v>
      </c>
      <c r="N1941" s="130">
        <v>137139.07999999999</v>
      </c>
      <c r="O1941" s="3">
        <v>228.41443333333333</v>
      </c>
      <c r="Q1941" s="143">
        <f t="shared" si="184"/>
        <v>211.96551262586354</v>
      </c>
      <c r="R1941" s="143">
        <f t="shared" si="185"/>
        <v>-7.2013490861434715E-2</v>
      </c>
    </row>
    <row r="1942" spans="1:18" x14ac:dyDescent="0.35">
      <c r="A1942" s="8">
        <v>45016.2336447989</v>
      </c>
      <c r="B1942">
        <v>580</v>
      </c>
      <c r="C1942" s="130" t="s">
        <v>1165</v>
      </c>
      <c r="D1942" s="130">
        <v>580</v>
      </c>
      <c r="E1942" s="130" t="s">
        <v>1072</v>
      </c>
      <c r="F1942" s="149">
        <f t="shared" si="180"/>
        <v>23.84</v>
      </c>
      <c r="G1942" s="130" t="s">
        <v>1074</v>
      </c>
      <c r="H1942" s="130">
        <f t="shared" si="181"/>
        <v>2</v>
      </c>
      <c r="I1942" s="130" t="s">
        <v>1076</v>
      </c>
      <c r="J1942" s="130">
        <f t="shared" si="182"/>
        <v>2</v>
      </c>
      <c r="K1942" s="130" t="s">
        <v>1083</v>
      </c>
      <c r="L1942" s="130">
        <f t="shared" si="183"/>
        <v>1</v>
      </c>
      <c r="M1942" s="130">
        <v>7</v>
      </c>
      <c r="N1942" s="130">
        <v>137180.49</v>
      </c>
      <c r="O1942" s="3">
        <v>228.52110000000002</v>
      </c>
      <c r="Q1942" s="143">
        <f t="shared" si="184"/>
        <v>223.33635975760416</v>
      </c>
      <c r="R1942" s="143">
        <f t="shared" si="185"/>
        <v>-2.2688234226055592E-2</v>
      </c>
    </row>
    <row r="1943" spans="1:18" x14ac:dyDescent="0.35">
      <c r="A1943" s="8">
        <v>54061.366139626101</v>
      </c>
      <c r="B1943">
        <v>580</v>
      </c>
      <c r="C1943" s="130" t="s">
        <v>1165</v>
      </c>
      <c r="D1943" s="130">
        <v>580</v>
      </c>
      <c r="E1943" s="130" t="s">
        <v>1072</v>
      </c>
      <c r="F1943" s="149">
        <f t="shared" si="180"/>
        <v>23.84</v>
      </c>
      <c r="G1943" s="130" t="s">
        <v>1074</v>
      </c>
      <c r="H1943" s="130">
        <f t="shared" si="181"/>
        <v>2</v>
      </c>
      <c r="I1943" s="130" t="s">
        <v>1076</v>
      </c>
      <c r="J1943" s="130">
        <f t="shared" si="182"/>
        <v>2</v>
      </c>
      <c r="K1943" s="130" t="s">
        <v>1083</v>
      </c>
      <c r="L1943" s="130">
        <f t="shared" si="183"/>
        <v>1</v>
      </c>
      <c r="M1943" s="130">
        <v>7</v>
      </c>
      <c r="N1943" s="130">
        <v>140927.67999999999</v>
      </c>
      <c r="O1943" s="3">
        <v>234.6686</v>
      </c>
      <c r="Q1943" s="143">
        <f t="shared" si="184"/>
        <v>230.71718787338312</v>
      </c>
      <c r="R1943" s="143">
        <f t="shared" si="185"/>
        <v>-1.6838265224307314E-2</v>
      </c>
    </row>
    <row r="1944" spans="1:18" x14ac:dyDescent="0.35">
      <c r="A1944" s="8">
        <v>63550.072249703</v>
      </c>
      <c r="B1944">
        <v>580</v>
      </c>
      <c r="C1944" s="130" t="s">
        <v>1165</v>
      </c>
      <c r="D1944" s="130">
        <v>580</v>
      </c>
      <c r="E1944" s="130" t="s">
        <v>1072</v>
      </c>
      <c r="F1944" s="149">
        <f t="shared" si="180"/>
        <v>23.84</v>
      </c>
      <c r="G1944" s="130" t="s">
        <v>1074</v>
      </c>
      <c r="H1944" s="130">
        <f t="shared" si="181"/>
        <v>2</v>
      </c>
      <c r="I1944" s="130" t="s">
        <v>1076</v>
      </c>
      <c r="J1944" s="130">
        <f t="shared" si="182"/>
        <v>2</v>
      </c>
      <c r="K1944" s="130" t="s">
        <v>1083</v>
      </c>
      <c r="L1944" s="130">
        <f t="shared" si="183"/>
        <v>1</v>
      </c>
      <c r="M1944" s="130">
        <v>7</v>
      </c>
      <c r="N1944" s="130">
        <v>145661.98000000001</v>
      </c>
      <c r="O1944" s="3">
        <v>242.39028333333334</v>
      </c>
      <c r="Q1944" s="143">
        <f t="shared" si="184"/>
        <v>238.45997205920585</v>
      </c>
      <c r="R1944" s="143">
        <f t="shared" si="185"/>
        <v>-1.62148053959843E-2</v>
      </c>
    </row>
    <row r="1945" spans="1:18" x14ac:dyDescent="0.35">
      <c r="A1945" s="8">
        <v>71394.000753582499</v>
      </c>
      <c r="B1945">
        <v>580</v>
      </c>
      <c r="C1945" s="130" t="s">
        <v>1165</v>
      </c>
      <c r="D1945" s="130">
        <v>580</v>
      </c>
      <c r="E1945" s="130" t="s">
        <v>1072</v>
      </c>
      <c r="F1945" s="149">
        <f t="shared" si="180"/>
        <v>23.84</v>
      </c>
      <c r="G1945" s="130" t="s">
        <v>1074</v>
      </c>
      <c r="H1945" s="130">
        <f t="shared" si="181"/>
        <v>2</v>
      </c>
      <c r="I1945" s="130" t="s">
        <v>1076</v>
      </c>
      <c r="J1945" s="130">
        <f t="shared" si="182"/>
        <v>2</v>
      </c>
      <c r="K1945" s="130" t="s">
        <v>1083</v>
      </c>
      <c r="L1945" s="130">
        <f t="shared" si="183"/>
        <v>1</v>
      </c>
      <c r="M1945" s="130">
        <v>7</v>
      </c>
      <c r="N1945" s="130">
        <v>146707.85999999999</v>
      </c>
      <c r="O1945" s="3">
        <v>244.30771666666666</v>
      </c>
      <c r="Q1945" s="143">
        <f t="shared" si="184"/>
        <v>244.86061771837163</v>
      </c>
      <c r="R1945" s="143">
        <f t="shared" si="185"/>
        <v>2.2631338021112946E-3</v>
      </c>
    </row>
    <row r="1946" spans="1:18" x14ac:dyDescent="0.35">
      <c r="A1946" s="8">
        <v>3495.45982983364</v>
      </c>
      <c r="B1946">
        <v>580</v>
      </c>
      <c r="C1946" s="130" t="s">
        <v>1165</v>
      </c>
      <c r="D1946" s="130">
        <v>580</v>
      </c>
      <c r="E1946" s="130" t="s">
        <v>1072</v>
      </c>
      <c r="F1946" s="149">
        <f t="shared" si="180"/>
        <v>23.84</v>
      </c>
      <c r="G1946" s="130" t="s">
        <v>1074</v>
      </c>
      <c r="H1946" s="130">
        <f t="shared" si="181"/>
        <v>2</v>
      </c>
      <c r="I1946" s="130" t="s">
        <v>1076</v>
      </c>
      <c r="J1946" s="130">
        <f t="shared" si="182"/>
        <v>2</v>
      </c>
      <c r="K1946" s="130" t="s">
        <v>1084</v>
      </c>
      <c r="L1946" s="130">
        <f t="shared" si="183"/>
        <v>0</v>
      </c>
      <c r="M1946" s="130">
        <v>7</v>
      </c>
      <c r="N1946" s="130">
        <v>120873.39</v>
      </c>
      <c r="O1946" s="3">
        <v>201.34733333333332</v>
      </c>
      <c r="Q1946" s="143">
        <f t="shared" si="184"/>
        <v>185.84540832459251</v>
      </c>
      <c r="R1946" s="143">
        <f t="shared" si="185"/>
        <v>-7.699096259237348E-2</v>
      </c>
    </row>
    <row r="1947" spans="1:18" x14ac:dyDescent="0.35">
      <c r="A1947" s="8">
        <v>14172.2970393051</v>
      </c>
      <c r="B1947">
        <v>580</v>
      </c>
      <c r="C1947" s="130" t="s">
        <v>1165</v>
      </c>
      <c r="D1947" s="130">
        <v>580</v>
      </c>
      <c r="E1947" s="130" t="s">
        <v>1072</v>
      </c>
      <c r="F1947" s="149">
        <f t="shared" si="180"/>
        <v>23.84</v>
      </c>
      <c r="G1947" s="130" t="s">
        <v>1074</v>
      </c>
      <c r="H1947" s="130">
        <f t="shared" si="181"/>
        <v>2</v>
      </c>
      <c r="I1947" s="130" t="s">
        <v>1076</v>
      </c>
      <c r="J1947" s="130">
        <f t="shared" si="182"/>
        <v>2</v>
      </c>
      <c r="K1947" s="130" t="s">
        <v>1084</v>
      </c>
      <c r="L1947" s="130">
        <f t="shared" si="183"/>
        <v>0</v>
      </c>
      <c r="M1947" s="130">
        <v>7</v>
      </c>
      <c r="N1947" s="130">
        <v>125523.73</v>
      </c>
      <c r="O1947" s="3">
        <v>209.12045000000001</v>
      </c>
      <c r="Q1947" s="143">
        <f t="shared" si="184"/>
        <v>194.55770748752121</v>
      </c>
      <c r="R1947" s="143">
        <f t="shared" si="185"/>
        <v>-6.9638060325897255E-2</v>
      </c>
    </row>
    <row r="1948" spans="1:18" x14ac:dyDescent="0.35">
      <c r="A1948" s="8">
        <v>23954.0527728093</v>
      </c>
      <c r="B1948">
        <v>580</v>
      </c>
      <c r="C1948" s="130" t="s">
        <v>1165</v>
      </c>
      <c r="D1948" s="130">
        <v>580</v>
      </c>
      <c r="E1948" s="130" t="s">
        <v>1072</v>
      </c>
      <c r="F1948" s="149">
        <f t="shared" si="180"/>
        <v>23.84</v>
      </c>
      <c r="G1948" s="130" t="s">
        <v>1074</v>
      </c>
      <c r="H1948" s="130">
        <f t="shared" si="181"/>
        <v>2</v>
      </c>
      <c r="I1948" s="130" t="s">
        <v>1076</v>
      </c>
      <c r="J1948" s="130">
        <f t="shared" si="182"/>
        <v>2</v>
      </c>
      <c r="K1948" s="130" t="s">
        <v>1084</v>
      </c>
      <c r="L1948" s="130">
        <f t="shared" si="183"/>
        <v>0</v>
      </c>
      <c r="M1948" s="130">
        <v>7</v>
      </c>
      <c r="N1948" s="130">
        <v>127975.64</v>
      </c>
      <c r="O1948" s="3">
        <v>213.19800000000001</v>
      </c>
      <c r="Q1948" s="143">
        <f t="shared" si="184"/>
        <v>202.53962016606064</v>
      </c>
      <c r="R1948" s="143">
        <f t="shared" si="185"/>
        <v>-4.9992869698305631E-2</v>
      </c>
    </row>
    <row r="1949" spans="1:18" x14ac:dyDescent="0.35">
      <c r="A1949" s="8">
        <v>31081.371963744201</v>
      </c>
      <c r="B1949">
        <v>580</v>
      </c>
      <c r="C1949" s="130" t="s">
        <v>1165</v>
      </c>
      <c r="D1949" s="130">
        <v>580</v>
      </c>
      <c r="E1949" s="130" t="s">
        <v>1072</v>
      </c>
      <c r="F1949" s="149">
        <f t="shared" si="180"/>
        <v>23.84</v>
      </c>
      <c r="G1949" s="130" t="s">
        <v>1074</v>
      </c>
      <c r="H1949" s="130">
        <f t="shared" si="181"/>
        <v>2</v>
      </c>
      <c r="I1949" s="130" t="s">
        <v>1076</v>
      </c>
      <c r="J1949" s="130">
        <f t="shared" si="182"/>
        <v>2</v>
      </c>
      <c r="K1949" s="130" t="s">
        <v>1084</v>
      </c>
      <c r="L1949" s="130">
        <f t="shared" si="183"/>
        <v>0</v>
      </c>
      <c r="M1949" s="130">
        <v>7</v>
      </c>
      <c r="N1949" s="130">
        <v>134761.26</v>
      </c>
      <c r="O1949" s="3">
        <v>224.46391666666668</v>
      </c>
      <c r="Q1949" s="143">
        <f t="shared" si="184"/>
        <v>208.35551262586353</v>
      </c>
      <c r="R1949" s="143">
        <f t="shared" si="185"/>
        <v>-7.1763890963038146E-2</v>
      </c>
    </row>
    <row r="1950" spans="1:18" x14ac:dyDescent="0.35">
      <c r="A1950" s="8">
        <v>45016.2336447989</v>
      </c>
      <c r="B1950">
        <v>580</v>
      </c>
      <c r="C1950" s="130" t="s">
        <v>1165</v>
      </c>
      <c r="D1950" s="130">
        <v>580</v>
      </c>
      <c r="E1950" s="130" t="s">
        <v>1072</v>
      </c>
      <c r="F1950" s="149">
        <f t="shared" si="180"/>
        <v>23.84</v>
      </c>
      <c r="G1950" s="130" t="s">
        <v>1074</v>
      </c>
      <c r="H1950" s="130">
        <f t="shared" si="181"/>
        <v>2</v>
      </c>
      <c r="I1950" s="130" t="s">
        <v>1076</v>
      </c>
      <c r="J1950" s="130">
        <f t="shared" si="182"/>
        <v>2</v>
      </c>
      <c r="K1950" s="130" t="s">
        <v>1084</v>
      </c>
      <c r="L1950" s="130">
        <f t="shared" si="183"/>
        <v>0</v>
      </c>
      <c r="M1950" s="130">
        <v>7</v>
      </c>
      <c r="N1950" s="130">
        <v>134969.74</v>
      </c>
      <c r="O1950" s="3">
        <v>224.83501666666669</v>
      </c>
      <c r="Q1950" s="143">
        <f t="shared" si="184"/>
        <v>219.72635975760414</v>
      </c>
      <c r="R1950" s="143">
        <f t="shared" si="185"/>
        <v>-2.2721802790338863E-2</v>
      </c>
    </row>
    <row r="1951" spans="1:18" x14ac:dyDescent="0.35">
      <c r="A1951" s="8">
        <v>54061.366139626101</v>
      </c>
      <c r="B1951">
        <v>580</v>
      </c>
      <c r="C1951" s="130" t="s">
        <v>1165</v>
      </c>
      <c r="D1951" s="130">
        <v>580</v>
      </c>
      <c r="E1951" s="130" t="s">
        <v>1072</v>
      </c>
      <c r="F1951" s="149">
        <f t="shared" si="180"/>
        <v>23.84</v>
      </c>
      <c r="G1951" s="130" t="s">
        <v>1074</v>
      </c>
      <c r="H1951" s="130">
        <f t="shared" si="181"/>
        <v>2</v>
      </c>
      <c r="I1951" s="130" t="s">
        <v>1076</v>
      </c>
      <c r="J1951" s="130">
        <f t="shared" si="182"/>
        <v>2</v>
      </c>
      <c r="K1951" s="130" t="s">
        <v>1084</v>
      </c>
      <c r="L1951" s="130">
        <f t="shared" si="183"/>
        <v>0</v>
      </c>
      <c r="M1951" s="130">
        <v>7</v>
      </c>
      <c r="N1951" s="130">
        <v>137665.41</v>
      </c>
      <c r="O1951" s="3">
        <v>229.24183333333335</v>
      </c>
      <c r="Q1951" s="143">
        <f t="shared" si="184"/>
        <v>227.10718787338314</v>
      </c>
      <c r="R1951" s="143">
        <f t="shared" si="185"/>
        <v>-9.3117622944773881E-3</v>
      </c>
    </row>
    <row r="1952" spans="1:18" x14ac:dyDescent="0.35">
      <c r="A1952" s="8">
        <v>63550.072249703</v>
      </c>
      <c r="B1952">
        <v>580</v>
      </c>
      <c r="C1952" s="130" t="s">
        <v>1165</v>
      </c>
      <c r="D1952" s="130">
        <v>580</v>
      </c>
      <c r="E1952" s="130" t="s">
        <v>1072</v>
      </c>
      <c r="F1952" s="149">
        <f t="shared" si="180"/>
        <v>23.84</v>
      </c>
      <c r="G1952" s="130" t="s">
        <v>1074</v>
      </c>
      <c r="H1952" s="130">
        <f t="shared" si="181"/>
        <v>2</v>
      </c>
      <c r="I1952" s="130" t="s">
        <v>1076</v>
      </c>
      <c r="J1952" s="130">
        <f t="shared" si="182"/>
        <v>2</v>
      </c>
      <c r="K1952" s="130" t="s">
        <v>1084</v>
      </c>
      <c r="L1952" s="130">
        <f t="shared" si="183"/>
        <v>0</v>
      </c>
      <c r="M1952" s="130">
        <v>7</v>
      </c>
      <c r="N1952" s="130">
        <v>141575.94</v>
      </c>
      <c r="O1952" s="3">
        <v>235.58223333333333</v>
      </c>
      <c r="Q1952" s="143">
        <f t="shared" si="184"/>
        <v>234.84997205920587</v>
      </c>
      <c r="R1952" s="143">
        <f t="shared" si="185"/>
        <v>-3.1083043223015805E-3</v>
      </c>
    </row>
    <row r="1953" spans="1:18" x14ac:dyDescent="0.35">
      <c r="A1953" s="8">
        <v>71394.000753582499</v>
      </c>
      <c r="B1953">
        <v>580</v>
      </c>
      <c r="C1953" s="130" t="s">
        <v>1165</v>
      </c>
      <c r="D1953" s="130">
        <v>580</v>
      </c>
      <c r="E1953" s="130" t="s">
        <v>1072</v>
      </c>
      <c r="F1953" s="149">
        <f t="shared" si="180"/>
        <v>23.84</v>
      </c>
      <c r="G1953" s="130" t="s">
        <v>1074</v>
      </c>
      <c r="H1953" s="130">
        <f t="shared" si="181"/>
        <v>2</v>
      </c>
      <c r="I1953" s="130" t="s">
        <v>1076</v>
      </c>
      <c r="J1953" s="130">
        <f t="shared" si="182"/>
        <v>2</v>
      </c>
      <c r="K1953" s="130" t="s">
        <v>1084</v>
      </c>
      <c r="L1953" s="130">
        <f t="shared" si="183"/>
        <v>0</v>
      </c>
      <c r="M1953" s="130">
        <v>7</v>
      </c>
      <c r="N1953" s="130">
        <v>141951.20000000001</v>
      </c>
      <c r="O1953" s="3">
        <v>236.38543333333334</v>
      </c>
      <c r="Q1953" s="143">
        <f t="shared" si="184"/>
        <v>241.25061771837159</v>
      </c>
      <c r="R1953" s="143">
        <f t="shared" si="185"/>
        <v>2.0581574407665393E-2</v>
      </c>
    </row>
    <row r="1954" spans="1:18" x14ac:dyDescent="0.35">
      <c r="A1954" s="8">
        <v>3495.45982983364</v>
      </c>
      <c r="B1954">
        <v>580</v>
      </c>
      <c r="C1954" s="130" t="s">
        <v>1165</v>
      </c>
      <c r="D1954" s="130">
        <v>580</v>
      </c>
      <c r="E1954" s="130" t="s">
        <v>1072</v>
      </c>
      <c r="F1954" s="149">
        <f t="shared" si="180"/>
        <v>23.84</v>
      </c>
      <c r="G1954" s="130" t="s">
        <v>1074</v>
      </c>
      <c r="H1954" s="130">
        <f t="shared" si="181"/>
        <v>2</v>
      </c>
      <c r="I1954" s="130" t="s">
        <v>1076</v>
      </c>
      <c r="J1954" s="130">
        <f t="shared" si="182"/>
        <v>2</v>
      </c>
      <c r="K1954" s="130" t="s">
        <v>1083</v>
      </c>
      <c r="L1954" s="130">
        <f t="shared" si="183"/>
        <v>1</v>
      </c>
      <c r="M1954" s="130">
        <v>7</v>
      </c>
      <c r="N1954" s="130">
        <v>119346.64</v>
      </c>
      <c r="O1954" s="3">
        <v>198.65588333333332</v>
      </c>
      <c r="Q1954" s="143">
        <f t="shared" si="184"/>
        <v>189.45540832459253</v>
      </c>
      <c r="R1954" s="143">
        <f t="shared" si="185"/>
        <v>-4.6313629651244304E-2</v>
      </c>
    </row>
    <row r="1955" spans="1:18" x14ac:dyDescent="0.35">
      <c r="A1955" s="8">
        <v>14172.2970393051</v>
      </c>
      <c r="B1955">
        <v>580</v>
      </c>
      <c r="C1955" s="130" t="s">
        <v>1165</v>
      </c>
      <c r="D1955" s="130">
        <v>580</v>
      </c>
      <c r="E1955" s="130" t="s">
        <v>1072</v>
      </c>
      <c r="F1955" s="149">
        <f t="shared" si="180"/>
        <v>23.84</v>
      </c>
      <c r="G1955" s="130" t="s">
        <v>1074</v>
      </c>
      <c r="H1955" s="130">
        <f t="shared" si="181"/>
        <v>2</v>
      </c>
      <c r="I1955" s="130" t="s">
        <v>1076</v>
      </c>
      <c r="J1955" s="130">
        <f t="shared" si="182"/>
        <v>2</v>
      </c>
      <c r="K1955" s="130" t="s">
        <v>1083</v>
      </c>
      <c r="L1955" s="130">
        <f t="shared" si="183"/>
        <v>1</v>
      </c>
      <c r="M1955" s="130">
        <v>7</v>
      </c>
      <c r="N1955" s="130">
        <v>125503.47</v>
      </c>
      <c r="O1955" s="3">
        <v>208.96313333333333</v>
      </c>
      <c r="Q1955" s="143">
        <f t="shared" si="184"/>
        <v>198.16770748752123</v>
      </c>
      <c r="R1955" s="143">
        <f t="shared" si="185"/>
        <v>-5.1661868165957636E-2</v>
      </c>
    </row>
    <row r="1956" spans="1:18" x14ac:dyDescent="0.35">
      <c r="A1956" s="8">
        <v>23954.0527728093</v>
      </c>
      <c r="B1956">
        <v>580</v>
      </c>
      <c r="C1956" s="130" t="s">
        <v>1165</v>
      </c>
      <c r="D1956" s="130">
        <v>580</v>
      </c>
      <c r="E1956" s="130" t="s">
        <v>1072</v>
      </c>
      <c r="F1956" s="149">
        <f t="shared" si="180"/>
        <v>23.84</v>
      </c>
      <c r="G1956" s="130" t="s">
        <v>1074</v>
      </c>
      <c r="H1956" s="130">
        <f t="shared" si="181"/>
        <v>2</v>
      </c>
      <c r="I1956" s="130" t="s">
        <v>1076</v>
      </c>
      <c r="J1956" s="130">
        <f t="shared" si="182"/>
        <v>2</v>
      </c>
      <c r="K1956" s="130" t="s">
        <v>1083</v>
      </c>
      <c r="L1956" s="130">
        <f t="shared" si="183"/>
        <v>1</v>
      </c>
      <c r="M1956" s="130">
        <v>7</v>
      </c>
      <c r="N1956" s="130">
        <v>128731.18</v>
      </c>
      <c r="O1956" s="3">
        <v>214.32673333333332</v>
      </c>
      <c r="Q1956" s="143">
        <f t="shared" si="184"/>
        <v>206.14962016606066</v>
      </c>
      <c r="R1956" s="143">
        <f t="shared" si="185"/>
        <v>-3.8152558199798348E-2</v>
      </c>
    </row>
    <row r="1957" spans="1:18" x14ac:dyDescent="0.35">
      <c r="A1957" s="8">
        <v>31081.371963744201</v>
      </c>
      <c r="B1957">
        <v>580</v>
      </c>
      <c r="C1957" s="130" t="s">
        <v>1165</v>
      </c>
      <c r="D1957" s="130">
        <v>580</v>
      </c>
      <c r="E1957" s="130" t="s">
        <v>1072</v>
      </c>
      <c r="F1957" s="149">
        <f t="shared" si="180"/>
        <v>23.84</v>
      </c>
      <c r="G1957" s="130" t="s">
        <v>1074</v>
      </c>
      <c r="H1957" s="130">
        <f t="shared" si="181"/>
        <v>2</v>
      </c>
      <c r="I1957" s="130" t="s">
        <v>1076</v>
      </c>
      <c r="J1957" s="130">
        <f t="shared" si="182"/>
        <v>2</v>
      </c>
      <c r="K1957" s="130" t="s">
        <v>1083</v>
      </c>
      <c r="L1957" s="130">
        <f t="shared" si="183"/>
        <v>1</v>
      </c>
      <c r="M1957" s="130">
        <v>7</v>
      </c>
      <c r="N1957" s="130">
        <v>138164.20000000001</v>
      </c>
      <c r="O1957" s="3">
        <v>229.98766666666668</v>
      </c>
      <c r="Q1957" s="143">
        <f t="shared" si="184"/>
        <v>211.96551262586354</v>
      </c>
      <c r="R1957" s="143">
        <f t="shared" si="185"/>
        <v>-7.8361393469518537E-2</v>
      </c>
    </row>
    <row r="1958" spans="1:18" x14ac:dyDescent="0.35">
      <c r="A1958" s="8">
        <v>45016.2336447989</v>
      </c>
      <c r="B1958">
        <v>580</v>
      </c>
      <c r="C1958" s="130" t="s">
        <v>1165</v>
      </c>
      <c r="D1958" s="130">
        <v>580</v>
      </c>
      <c r="E1958" s="130" t="s">
        <v>1072</v>
      </c>
      <c r="F1958" s="149">
        <f t="shared" si="180"/>
        <v>23.84</v>
      </c>
      <c r="G1958" s="130" t="s">
        <v>1074</v>
      </c>
      <c r="H1958" s="130">
        <f t="shared" si="181"/>
        <v>2</v>
      </c>
      <c r="I1958" s="130" t="s">
        <v>1076</v>
      </c>
      <c r="J1958" s="130">
        <f t="shared" si="182"/>
        <v>2</v>
      </c>
      <c r="K1958" s="130" t="s">
        <v>1083</v>
      </c>
      <c r="L1958" s="130">
        <f t="shared" si="183"/>
        <v>1</v>
      </c>
      <c r="M1958" s="130">
        <v>7</v>
      </c>
      <c r="N1958" s="130">
        <v>138334.22</v>
      </c>
      <c r="O1958" s="3">
        <v>230.28141666666667</v>
      </c>
      <c r="Q1958" s="143">
        <f t="shared" si="184"/>
        <v>223.33635975760416</v>
      </c>
      <c r="R1958" s="143">
        <f t="shared" si="185"/>
        <v>-3.0158998540101511E-2</v>
      </c>
    </row>
    <row r="1959" spans="1:18" x14ac:dyDescent="0.35">
      <c r="A1959" s="8">
        <v>54061.366139626101</v>
      </c>
      <c r="B1959">
        <v>580</v>
      </c>
      <c r="C1959" s="130" t="s">
        <v>1165</v>
      </c>
      <c r="D1959" s="130">
        <v>580</v>
      </c>
      <c r="E1959" s="130" t="s">
        <v>1072</v>
      </c>
      <c r="F1959" s="149">
        <f t="shared" si="180"/>
        <v>23.84</v>
      </c>
      <c r="G1959" s="130" t="s">
        <v>1074</v>
      </c>
      <c r="H1959" s="130">
        <f t="shared" si="181"/>
        <v>2</v>
      </c>
      <c r="I1959" s="130" t="s">
        <v>1076</v>
      </c>
      <c r="J1959" s="130">
        <f t="shared" si="182"/>
        <v>2</v>
      </c>
      <c r="K1959" s="130" t="s">
        <v>1083</v>
      </c>
      <c r="L1959" s="130">
        <f t="shared" si="183"/>
        <v>1</v>
      </c>
      <c r="M1959" s="130">
        <v>7</v>
      </c>
      <c r="N1959" s="130">
        <v>141965.57999999999</v>
      </c>
      <c r="O1959" s="3">
        <v>236.2567</v>
      </c>
      <c r="Q1959" s="143">
        <f t="shared" si="184"/>
        <v>230.71718787338312</v>
      </c>
      <c r="R1959" s="143">
        <f t="shared" si="185"/>
        <v>-2.3447005425102696E-2</v>
      </c>
    </row>
    <row r="1960" spans="1:18" x14ac:dyDescent="0.35">
      <c r="A1960" s="8">
        <v>63550.072249703</v>
      </c>
      <c r="B1960">
        <v>580</v>
      </c>
      <c r="C1960" s="130" t="s">
        <v>1165</v>
      </c>
      <c r="D1960" s="130">
        <v>580</v>
      </c>
      <c r="E1960" s="130" t="s">
        <v>1072</v>
      </c>
      <c r="F1960" s="149">
        <f t="shared" si="180"/>
        <v>23.84</v>
      </c>
      <c r="G1960" s="130" t="s">
        <v>1074</v>
      </c>
      <c r="H1960" s="130">
        <f t="shared" si="181"/>
        <v>2</v>
      </c>
      <c r="I1960" s="130" t="s">
        <v>1076</v>
      </c>
      <c r="J1960" s="130">
        <f t="shared" si="182"/>
        <v>2</v>
      </c>
      <c r="K1960" s="130" t="s">
        <v>1083</v>
      </c>
      <c r="L1960" s="130">
        <f t="shared" si="183"/>
        <v>1</v>
      </c>
      <c r="M1960" s="130">
        <v>7</v>
      </c>
      <c r="N1960" s="130">
        <v>145998.72</v>
      </c>
      <c r="O1960" s="3">
        <v>242.92516666666668</v>
      </c>
      <c r="Q1960" s="143">
        <f t="shared" si="184"/>
        <v>238.45997205920585</v>
      </c>
      <c r="R1960" s="143">
        <f t="shared" si="185"/>
        <v>-1.8380946975279033E-2</v>
      </c>
    </row>
    <row r="1961" spans="1:18" x14ac:dyDescent="0.35">
      <c r="A1961" s="8">
        <v>71394.000753582499</v>
      </c>
      <c r="B1961">
        <v>580</v>
      </c>
      <c r="C1961" s="130" t="s">
        <v>1165</v>
      </c>
      <c r="D1961" s="130">
        <v>580</v>
      </c>
      <c r="E1961" s="130" t="s">
        <v>1072</v>
      </c>
      <c r="F1961" s="149">
        <f t="shared" si="180"/>
        <v>23.84</v>
      </c>
      <c r="G1961" s="130" t="s">
        <v>1074</v>
      </c>
      <c r="H1961" s="130">
        <f t="shared" si="181"/>
        <v>2</v>
      </c>
      <c r="I1961" s="130" t="s">
        <v>1076</v>
      </c>
      <c r="J1961" s="130">
        <f t="shared" si="182"/>
        <v>2</v>
      </c>
      <c r="K1961" s="130" t="s">
        <v>1083</v>
      </c>
      <c r="L1961" s="130">
        <f t="shared" si="183"/>
        <v>1</v>
      </c>
      <c r="M1961" s="130">
        <v>7</v>
      </c>
      <c r="N1961" s="130">
        <v>147450.23000000001</v>
      </c>
      <c r="O1961" s="3">
        <v>245.46653333333336</v>
      </c>
      <c r="Q1961" s="143">
        <f t="shared" si="184"/>
        <v>244.86061771837163</v>
      </c>
      <c r="R1961" s="143">
        <f t="shared" si="185"/>
        <v>-2.4684245413566508E-3</v>
      </c>
    </row>
    <row r="1962" spans="1:18" x14ac:dyDescent="0.35">
      <c r="A1962" s="8">
        <v>3495.45982983364</v>
      </c>
      <c r="B1962">
        <v>580</v>
      </c>
      <c r="C1962" s="130" t="s">
        <v>1165</v>
      </c>
      <c r="D1962" s="130">
        <v>580</v>
      </c>
      <c r="E1962" s="130" t="s">
        <v>1072</v>
      </c>
      <c r="F1962" s="149">
        <f t="shared" si="180"/>
        <v>23.84</v>
      </c>
      <c r="G1962" s="130" t="s">
        <v>1074</v>
      </c>
      <c r="H1962" s="130">
        <f t="shared" si="181"/>
        <v>2</v>
      </c>
      <c r="I1962" s="130" t="s">
        <v>1076</v>
      </c>
      <c r="J1962" s="130">
        <f t="shared" si="182"/>
        <v>2</v>
      </c>
      <c r="K1962" s="130" t="s">
        <v>1084</v>
      </c>
      <c r="L1962" s="130">
        <f t="shared" si="183"/>
        <v>0</v>
      </c>
      <c r="M1962" s="130">
        <v>7</v>
      </c>
      <c r="N1962" s="130">
        <v>121632.49</v>
      </c>
      <c r="O1962" s="3">
        <v>202.49790000000002</v>
      </c>
      <c r="Q1962" s="143">
        <f t="shared" si="184"/>
        <v>185.84540832459251</v>
      </c>
      <c r="R1962" s="143">
        <f t="shared" si="185"/>
        <v>-8.2235379603479819E-2</v>
      </c>
    </row>
    <row r="1963" spans="1:18" x14ac:dyDescent="0.35">
      <c r="A1963" s="8">
        <v>14172.2970393051</v>
      </c>
      <c r="B1963">
        <v>580</v>
      </c>
      <c r="C1963" s="130" t="s">
        <v>1165</v>
      </c>
      <c r="D1963" s="130">
        <v>580</v>
      </c>
      <c r="E1963" s="130" t="s">
        <v>1072</v>
      </c>
      <c r="F1963" s="149">
        <f t="shared" si="180"/>
        <v>23.84</v>
      </c>
      <c r="G1963" s="130" t="s">
        <v>1074</v>
      </c>
      <c r="H1963" s="130">
        <f t="shared" si="181"/>
        <v>2</v>
      </c>
      <c r="I1963" s="130" t="s">
        <v>1076</v>
      </c>
      <c r="J1963" s="130">
        <f t="shared" si="182"/>
        <v>2</v>
      </c>
      <c r="K1963" s="130" t="s">
        <v>1084</v>
      </c>
      <c r="L1963" s="130">
        <f t="shared" si="183"/>
        <v>0</v>
      </c>
      <c r="M1963" s="130">
        <v>7</v>
      </c>
      <c r="N1963" s="130">
        <v>126354</v>
      </c>
      <c r="O1963" s="3">
        <v>210.37646666666669</v>
      </c>
      <c r="Q1963" s="143">
        <f t="shared" si="184"/>
        <v>194.55770748752121</v>
      </c>
      <c r="R1963" s="143">
        <f t="shared" si="185"/>
        <v>-7.5192626959600384E-2</v>
      </c>
    </row>
    <row r="1964" spans="1:18" x14ac:dyDescent="0.35">
      <c r="A1964" s="8">
        <v>23954.0527728093</v>
      </c>
      <c r="B1964">
        <v>580</v>
      </c>
      <c r="C1964" s="130" t="s">
        <v>1165</v>
      </c>
      <c r="D1964" s="130">
        <v>580</v>
      </c>
      <c r="E1964" s="130" t="s">
        <v>1072</v>
      </c>
      <c r="F1964" s="149">
        <f t="shared" si="180"/>
        <v>23.84</v>
      </c>
      <c r="G1964" s="130" t="s">
        <v>1074</v>
      </c>
      <c r="H1964" s="130">
        <f t="shared" si="181"/>
        <v>2</v>
      </c>
      <c r="I1964" s="130" t="s">
        <v>1076</v>
      </c>
      <c r="J1964" s="130">
        <f t="shared" si="182"/>
        <v>2</v>
      </c>
      <c r="K1964" s="130" t="s">
        <v>1084</v>
      </c>
      <c r="L1964" s="130">
        <f t="shared" si="183"/>
        <v>0</v>
      </c>
      <c r="M1964" s="130">
        <v>7</v>
      </c>
      <c r="N1964" s="130">
        <v>128731.36</v>
      </c>
      <c r="O1964" s="3">
        <v>214.36603333333332</v>
      </c>
      <c r="Q1964" s="143">
        <f t="shared" si="184"/>
        <v>202.53962016606064</v>
      </c>
      <c r="R1964" s="143">
        <f t="shared" si="185"/>
        <v>-5.5169249453260738E-2</v>
      </c>
    </row>
    <row r="1965" spans="1:18" x14ac:dyDescent="0.35">
      <c r="A1965" s="8">
        <v>31081.371963744201</v>
      </c>
      <c r="B1965">
        <v>580</v>
      </c>
      <c r="C1965" s="130" t="s">
        <v>1165</v>
      </c>
      <c r="D1965" s="130">
        <v>580</v>
      </c>
      <c r="E1965" s="130" t="s">
        <v>1072</v>
      </c>
      <c r="F1965" s="149">
        <f t="shared" si="180"/>
        <v>23.84</v>
      </c>
      <c r="G1965" s="130" t="s">
        <v>1074</v>
      </c>
      <c r="H1965" s="130">
        <f t="shared" si="181"/>
        <v>2</v>
      </c>
      <c r="I1965" s="130" t="s">
        <v>1076</v>
      </c>
      <c r="J1965" s="130">
        <f t="shared" si="182"/>
        <v>2</v>
      </c>
      <c r="K1965" s="130" t="s">
        <v>1084</v>
      </c>
      <c r="L1965" s="130">
        <f t="shared" si="183"/>
        <v>0</v>
      </c>
      <c r="M1965" s="130">
        <v>7</v>
      </c>
      <c r="N1965" s="130">
        <v>135871.47</v>
      </c>
      <c r="O1965" s="3">
        <v>226.17404999999999</v>
      </c>
      <c r="Q1965" s="143">
        <f t="shared" si="184"/>
        <v>208.35551262586353</v>
      </c>
      <c r="R1965" s="143">
        <f t="shared" si="185"/>
        <v>-7.8782412810560976E-2</v>
      </c>
    </row>
    <row r="1966" spans="1:18" x14ac:dyDescent="0.35">
      <c r="A1966" s="8">
        <v>45016.2336447989</v>
      </c>
      <c r="B1966">
        <v>580</v>
      </c>
      <c r="C1966" s="130" t="s">
        <v>1165</v>
      </c>
      <c r="D1966" s="130">
        <v>580</v>
      </c>
      <c r="E1966" s="130" t="s">
        <v>1072</v>
      </c>
      <c r="F1966" s="149">
        <f t="shared" si="180"/>
        <v>23.84</v>
      </c>
      <c r="G1966" s="130" t="s">
        <v>1074</v>
      </c>
      <c r="H1966" s="130">
        <f t="shared" si="181"/>
        <v>2</v>
      </c>
      <c r="I1966" s="130" t="s">
        <v>1076</v>
      </c>
      <c r="J1966" s="130">
        <f t="shared" si="182"/>
        <v>2</v>
      </c>
      <c r="K1966" s="130" t="s">
        <v>1084</v>
      </c>
      <c r="L1966" s="130">
        <f t="shared" si="183"/>
        <v>0</v>
      </c>
      <c r="M1966" s="130">
        <v>7</v>
      </c>
      <c r="N1966" s="130">
        <v>136170.9</v>
      </c>
      <c r="O1966" s="3">
        <v>226.69595000000001</v>
      </c>
      <c r="Q1966" s="143">
        <f t="shared" si="184"/>
        <v>219.72635975760414</v>
      </c>
      <c r="R1966" s="143">
        <f t="shared" si="185"/>
        <v>-3.0744220363865593E-2</v>
      </c>
    </row>
    <row r="1967" spans="1:18" x14ac:dyDescent="0.35">
      <c r="A1967" s="8">
        <v>54061.366139626101</v>
      </c>
      <c r="B1967">
        <v>580</v>
      </c>
      <c r="C1967" s="130" t="s">
        <v>1165</v>
      </c>
      <c r="D1967" s="130">
        <v>580</v>
      </c>
      <c r="E1967" s="130" t="s">
        <v>1072</v>
      </c>
      <c r="F1967" s="149">
        <f t="shared" si="180"/>
        <v>23.84</v>
      </c>
      <c r="G1967" s="130" t="s">
        <v>1074</v>
      </c>
      <c r="H1967" s="130">
        <f t="shared" si="181"/>
        <v>2</v>
      </c>
      <c r="I1967" s="130" t="s">
        <v>1076</v>
      </c>
      <c r="J1967" s="130">
        <f t="shared" si="182"/>
        <v>2</v>
      </c>
      <c r="K1967" s="130" t="s">
        <v>1084</v>
      </c>
      <c r="L1967" s="130">
        <f t="shared" si="183"/>
        <v>0</v>
      </c>
      <c r="M1967" s="130">
        <v>7</v>
      </c>
      <c r="N1967" s="130">
        <v>138732.87</v>
      </c>
      <c r="O1967" s="3">
        <v>230.88940000000002</v>
      </c>
      <c r="Q1967" s="143">
        <f t="shared" si="184"/>
        <v>227.10718787338314</v>
      </c>
      <c r="R1967" s="143">
        <f t="shared" si="185"/>
        <v>-1.638105572025772E-2</v>
      </c>
    </row>
    <row r="1968" spans="1:18" x14ac:dyDescent="0.35">
      <c r="A1968" s="8">
        <v>63550.072249703</v>
      </c>
      <c r="B1968">
        <v>580</v>
      </c>
      <c r="C1968" s="130" t="s">
        <v>1165</v>
      </c>
      <c r="D1968" s="130">
        <v>580</v>
      </c>
      <c r="E1968" s="130" t="s">
        <v>1072</v>
      </c>
      <c r="F1968" s="149">
        <f t="shared" si="180"/>
        <v>23.84</v>
      </c>
      <c r="G1968" s="130" t="s">
        <v>1074</v>
      </c>
      <c r="H1968" s="130">
        <f t="shared" si="181"/>
        <v>2</v>
      </c>
      <c r="I1968" s="130" t="s">
        <v>1076</v>
      </c>
      <c r="J1968" s="130">
        <f t="shared" si="182"/>
        <v>2</v>
      </c>
      <c r="K1968" s="130" t="s">
        <v>1084</v>
      </c>
      <c r="L1968" s="130">
        <f t="shared" si="183"/>
        <v>0</v>
      </c>
      <c r="M1968" s="130">
        <v>7</v>
      </c>
      <c r="N1968" s="130">
        <v>141961.78</v>
      </c>
      <c r="O1968" s="3">
        <v>236.21636666666669</v>
      </c>
      <c r="Q1968" s="143">
        <f t="shared" si="184"/>
        <v>234.84997205920587</v>
      </c>
      <c r="R1968" s="143">
        <f t="shared" si="185"/>
        <v>-5.7845043793641748E-3</v>
      </c>
    </row>
    <row r="1969" spans="1:18" x14ac:dyDescent="0.35">
      <c r="A1969" s="8">
        <v>71394.000753582499</v>
      </c>
      <c r="B1969">
        <v>580</v>
      </c>
      <c r="C1969" s="130" t="s">
        <v>1165</v>
      </c>
      <c r="D1969" s="130">
        <v>580</v>
      </c>
      <c r="E1969" s="130" t="s">
        <v>1072</v>
      </c>
      <c r="F1969" s="149">
        <f t="shared" si="180"/>
        <v>23.84</v>
      </c>
      <c r="G1969" s="130" t="s">
        <v>1074</v>
      </c>
      <c r="H1969" s="130">
        <f t="shared" si="181"/>
        <v>2</v>
      </c>
      <c r="I1969" s="130" t="s">
        <v>1076</v>
      </c>
      <c r="J1969" s="130">
        <f t="shared" si="182"/>
        <v>2</v>
      </c>
      <c r="K1969" s="130" t="s">
        <v>1084</v>
      </c>
      <c r="L1969" s="130">
        <f t="shared" si="183"/>
        <v>0</v>
      </c>
      <c r="M1969" s="130">
        <v>7</v>
      </c>
      <c r="N1969" s="130">
        <v>142700.09</v>
      </c>
      <c r="O1969" s="3">
        <v>237.56279999999998</v>
      </c>
      <c r="Q1969" s="143">
        <f t="shared" si="184"/>
        <v>241.25061771837159</v>
      </c>
      <c r="R1969" s="143">
        <f t="shared" si="185"/>
        <v>1.5523548797924613E-2</v>
      </c>
    </row>
    <row r="1970" spans="1:18" x14ac:dyDescent="0.35">
      <c r="A1970" s="8">
        <v>3495.45982983364</v>
      </c>
      <c r="B1970">
        <v>580</v>
      </c>
      <c r="C1970" s="130" t="s">
        <v>1165</v>
      </c>
      <c r="D1970" s="130">
        <v>580</v>
      </c>
      <c r="E1970" s="130" t="s">
        <v>1072</v>
      </c>
      <c r="F1970" s="149">
        <f t="shared" si="180"/>
        <v>23.84</v>
      </c>
      <c r="G1970" s="130" t="s">
        <v>1074</v>
      </c>
      <c r="H1970" s="130">
        <f t="shared" si="181"/>
        <v>2</v>
      </c>
      <c r="I1970" s="130" t="s">
        <v>1076</v>
      </c>
      <c r="J1970" s="130">
        <f t="shared" si="182"/>
        <v>2</v>
      </c>
      <c r="K1970" s="130" t="s">
        <v>1083</v>
      </c>
      <c r="L1970" s="130">
        <f t="shared" si="183"/>
        <v>1</v>
      </c>
      <c r="M1970" s="130">
        <v>7</v>
      </c>
      <c r="N1970" s="130">
        <v>119269.7</v>
      </c>
      <c r="O1970" s="3">
        <v>198.56093333333334</v>
      </c>
      <c r="Q1970" s="143">
        <f t="shared" si="184"/>
        <v>189.45540832459253</v>
      </c>
      <c r="R1970" s="143">
        <f t="shared" si="185"/>
        <v>-4.5857585658377942E-2</v>
      </c>
    </row>
    <row r="1971" spans="1:18" x14ac:dyDescent="0.35">
      <c r="A1971" s="8">
        <v>14172.2970393051</v>
      </c>
      <c r="B1971">
        <v>580</v>
      </c>
      <c r="C1971" s="130" t="s">
        <v>1165</v>
      </c>
      <c r="D1971" s="130">
        <v>580</v>
      </c>
      <c r="E1971" s="130" t="s">
        <v>1072</v>
      </c>
      <c r="F1971" s="149">
        <f t="shared" si="180"/>
        <v>23.84</v>
      </c>
      <c r="G1971" s="130" t="s">
        <v>1074</v>
      </c>
      <c r="H1971" s="130">
        <f t="shared" si="181"/>
        <v>2</v>
      </c>
      <c r="I1971" s="130" t="s">
        <v>1076</v>
      </c>
      <c r="J1971" s="130">
        <f t="shared" si="182"/>
        <v>2</v>
      </c>
      <c r="K1971" s="130" t="s">
        <v>1083</v>
      </c>
      <c r="L1971" s="130">
        <f t="shared" si="183"/>
        <v>1</v>
      </c>
      <c r="M1971" s="130">
        <v>7</v>
      </c>
      <c r="N1971" s="130">
        <v>125369.09</v>
      </c>
      <c r="O1971" s="3">
        <v>208.80805000000001</v>
      </c>
      <c r="Q1971" s="143">
        <f t="shared" si="184"/>
        <v>198.16770748752123</v>
      </c>
      <c r="R1971" s="143">
        <f t="shared" si="185"/>
        <v>-5.0957530193298517E-2</v>
      </c>
    </row>
    <row r="1972" spans="1:18" x14ac:dyDescent="0.35">
      <c r="A1972" s="8">
        <v>23954.0527728093</v>
      </c>
      <c r="B1972">
        <v>580</v>
      </c>
      <c r="C1972" s="130" t="s">
        <v>1165</v>
      </c>
      <c r="D1972" s="130">
        <v>580</v>
      </c>
      <c r="E1972" s="130" t="s">
        <v>1072</v>
      </c>
      <c r="F1972" s="149">
        <f t="shared" si="180"/>
        <v>23.84</v>
      </c>
      <c r="G1972" s="130" t="s">
        <v>1074</v>
      </c>
      <c r="H1972" s="130">
        <f t="shared" si="181"/>
        <v>2</v>
      </c>
      <c r="I1972" s="130" t="s">
        <v>1076</v>
      </c>
      <c r="J1972" s="130">
        <f t="shared" si="182"/>
        <v>2</v>
      </c>
      <c r="K1972" s="130" t="s">
        <v>1083</v>
      </c>
      <c r="L1972" s="130">
        <f t="shared" si="183"/>
        <v>1</v>
      </c>
      <c r="M1972" s="130">
        <v>7</v>
      </c>
      <c r="N1972" s="130">
        <v>128703.99</v>
      </c>
      <c r="O1972" s="3">
        <v>214.33995000000002</v>
      </c>
      <c r="Q1972" s="143">
        <f t="shared" si="184"/>
        <v>206.14962016606066</v>
      </c>
      <c r="R1972" s="143">
        <f t="shared" si="185"/>
        <v>-3.8211867801309807E-2</v>
      </c>
    </row>
    <row r="1973" spans="1:18" x14ac:dyDescent="0.35">
      <c r="A1973" s="8">
        <v>31081.371963744201</v>
      </c>
      <c r="B1973">
        <v>580</v>
      </c>
      <c r="C1973" s="130" t="s">
        <v>1165</v>
      </c>
      <c r="D1973" s="130">
        <v>580</v>
      </c>
      <c r="E1973" s="130" t="s">
        <v>1072</v>
      </c>
      <c r="F1973" s="149">
        <f t="shared" si="180"/>
        <v>23.84</v>
      </c>
      <c r="G1973" s="130" t="s">
        <v>1074</v>
      </c>
      <c r="H1973" s="130">
        <f t="shared" si="181"/>
        <v>2</v>
      </c>
      <c r="I1973" s="130" t="s">
        <v>1076</v>
      </c>
      <c r="J1973" s="130">
        <f t="shared" si="182"/>
        <v>2</v>
      </c>
      <c r="K1973" s="130" t="s">
        <v>1083</v>
      </c>
      <c r="L1973" s="130">
        <f t="shared" si="183"/>
        <v>1</v>
      </c>
      <c r="M1973" s="130">
        <v>7</v>
      </c>
      <c r="N1973" s="130">
        <v>138141.21</v>
      </c>
      <c r="O1973" s="3">
        <v>230.06008333333332</v>
      </c>
      <c r="Q1973" s="143">
        <f t="shared" si="184"/>
        <v>211.96551262586354</v>
      </c>
      <c r="R1973" s="143">
        <f t="shared" si="185"/>
        <v>-7.865150027461576E-2</v>
      </c>
    </row>
    <row r="1974" spans="1:18" x14ac:dyDescent="0.35">
      <c r="A1974" s="8">
        <v>45016.2336447989</v>
      </c>
      <c r="B1974">
        <v>580</v>
      </c>
      <c r="C1974" s="130" t="s">
        <v>1165</v>
      </c>
      <c r="D1974" s="130">
        <v>580</v>
      </c>
      <c r="E1974" s="130" t="s">
        <v>1072</v>
      </c>
      <c r="F1974" s="149">
        <f t="shared" si="180"/>
        <v>23.84</v>
      </c>
      <c r="G1974" s="130" t="s">
        <v>1074</v>
      </c>
      <c r="H1974" s="130">
        <f t="shared" si="181"/>
        <v>2</v>
      </c>
      <c r="I1974" s="130" t="s">
        <v>1076</v>
      </c>
      <c r="J1974" s="130">
        <f t="shared" si="182"/>
        <v>2</v>
      </c>
      <c r="K1974" s="130" t="s">
        <v>1083</v>
      </c>
      <c r="L1974" s="130">
        <f t="shared" si="183"/>
        <v>1</v>
      </c>
      <c r="M1974" s="130">
        <v>7</v>
      </c>
      <c r="N1974" s="130">
        <v>138190.84</v>
      </c>
      <c r="O1974" s="3">
        <v>230.13053333333335</v>
      </c>
      <c r="Q1974" s="143">
        <f t="shared" si="184"/>
        <v>223.33635975760416</v>
      </c>
      <c r="R1974" s="143">
        <f t="shared" si="185"/>
        <v>-2.9523129666101933E-2</v>
      </c>
    </row>
    <row r="1975" spans="1:18" x14ac:dyDescent="0.35">
      <c r="A1975" s="8">
        <v>54061.366139626101</v>
      </c>
      <c r="B1975">
        <v>580</v>
      </c>
      <c r="C1975" s="130" t="s">
        <v>1165</v>
      </c>
      <c r="D1975" s="130">
        <v>580</v>
      </c>
      <c r="E1975" s="130" t="s">
        <v>1072</v>
      </c>
      <c r="F1975" s="149">
        <f t="shared" si="180"/>
        <v>23.84</v>
      </c>
      <c r="G1975" s="130" t="s">
        <v>1074</v>
      </c>
      <c r="H1975" s="130">
        <f t="shared" si="181"/>
        <v>2</v>
      </c>
      <c r="I1975" s="130" t="s">
        <v>1076</v>
      </c>
      <c r="J1975" s="130">
        <f t="shared" si="182"/>
        <v>2</v>
      </c>
      <c r="K1975" s="130" t="s">
        <v>1083</v>
      </c>
      <c r="L1975" s="130">
        <f t="shared" si="183"/>
        <v>1</v>
      </c>
      <c r="M1975" s="130">
        <v>7</v>
      </c>
      <c r="N1975" s="130">
        <v>141811.37</v>
      </c>
      <c r="O1975" s="3">
        <v>236.04859999999999</v>
      </c>
      <c r="Q1975" s="143">
        <f t="shared" si="184"/>
        <v>230.71718787338312</v>
      </c>
      <c r="R1975" s="143">
        <f t="shared" si="185"/>
        <v>-2.2586078149232303E-2</v>
      </c>
    </row>
    <row r="1976" spans="1:18" x14ac:dyDescent="0.35">
      <c r="A1976" s="8">
        <v>63550.072249703</v>
      </c>
      <c r="B1976">
        <v>580</v>
      </c>
      <c r="C1976" s="130" t="s">
        <v>1165</v>
      </c>
      <c r="D1976" s="130">
        <v>580</v>
      </c>
      <c r="E1976" s="130" t="s">
        <v>1072</v>
      </c>
      <c r="F1976" s="149">
        <f t="shared" si="180"/>
        <v>23.84</v>
      </c>
      <c r="G1976" s="130" t="s">
        <v>1074</v>
      </c>
      <c r="H1976" s="130">
        <f t="shared" si="181"/>
        <v>2</v>
      </c>
      <c r="I1976" s="130" t="s">
        <v>1076</v>
      </c>
      <c r="J1976" s="130">
        <f t="shared" si="182"/>
        <v>2</v>
      </c>
      <c r="K1976" s="130" t="s">
        <v>1083</v>
      </c>
      <c r="L1976" s="130">
        <f t="shared" si="183"/>
        <v>1</v>
      </c>
      <c r="M1976" s="130">
        <v>7</v>
      </c>
      <c r="N1976" s="130">
        <v>146250.93</v>
      </c>
      <c r="O1976" s="3">
        <v>243.21081666666666</v>
      </c>
      <c r="Q1976" s="143">
        <f t="shared" si="184"/>
        <v>238.45997205920585</v>
      </c>
      <c r="R1976" s="143">
        <f t="shared" si="185"/>
        <v>-1.9533854096514536E-2</v>
      </c>
    </row>
    <row r="1977" spans="1:18" x14ac:dyDescent="0.35">
      <c r="A1977" s="8">
        <v>71394.000753582499</v>
      </c>
      <c r="B1977">
        <v>580</v>
      </c>
      <c r="C1977" s="130" t="s">
        <v>1165</v>
      </c>
      <c r="D1977" s="130">
        <v>580</v>
      </c>
      <c r="E1977" s="130" t="s">
        <v>1072</v>
      </c>
      <c r="F1977" s="149">
        <f t="shared" si="180"/>
        <v>23.84</v>
      </c>
      <c r="G1977" s="130" t="s">
        <v>1074</v>
      </c>
      <c r="H1977" s="130">
        <f t="shared" si="181"/>
        <v>2</v>
      </c>
      <c r="I1977" s="130" t="s">
        <v>1076</v>
      </c>
      <c r="J1977" s="130">
        <f t="shared" si="182"/>
        <v>2</v>
      </c>
      <c r="K1977" s="130" t="s">
        <v>1083</v>
      </c>
      <c r="L1977" s="130">
        <f t="shared" si="183"/>
        <v>1</v>
      </c>
      <c r="M1977" s="130">
        <v>7</v>
      </c>
      <c r="N1977" s="130">
        <v>147989.06</v>
      </c>
      <c r="O1977" s="3">
        <v>246.23500000000001</v>
      </c>
      <c r="Q1977" s="143">
        <f t="shared" si="184"/>
        <v>244.86061771837163</v>
      </c>
      <c r="R1977" s="143">
        <f t="shared" si="185"/>
        <v>-5.5815878393745688E-3</v>
      </c>
    </row>
    <row r="1978" spans="1:18" x14ac:dyDescent="0.35">
      <c r="A1978" s="8">
        <v>3495.45982983364</v>
      </c>
      <c r="B1978">
        <v>580</v>
      </c>
      <c r="C1978" s="130" t="s">
        <v>1165</v>
      </c>
      <c r="D1978" s="130">
        <v>580</v>
      </c>
      <c r="E1978" s="130" t="s">
        <v>1072</v>
      </c>
      <c r="F1978" s="149">
        <f t="shared" si="180"/>
        <v>23.84</v>
      </c>
      <c r="G1978" s="130" t="s">
        <v>1074</v>
      </c>
      <c r="H1978" s="130">
        <f t="shared" si="181"/>
        <v>2</v>
      </c>
      <c r="I1978" s="130" t="s">
        <v>1076</v>
      </c>
      <c r="J1978" s="130">
        <f t="shared" si="182"/>
        <v>2</v>
      </c>
      <c r="K1978" s="130" t="s">
        <v>1084</v>
      </c>
      <c r="L1978" s="130">
        <f t="shared" si="183"/>
        <v>0</v>
      </c>
      <c r="M1978" s="130">
        <v>7</v>
      </c>
      <c r="N1978" s="130">
        <v>121402.05</v>
      </c>
      <c r="O1978" s="3">
        <v>202.16858333333332</v>
      </c>
      <c r="Q1978" s="143">
        <f t="shared" si="184"/>
        <v>185.84540832459251</v>
      </c>
      <c r="R1978" s="143">
        <f t="shared" si="185"/>
        <v>-8.074041346882932E-2</v>
      </c>
    </row>
    <row r="1979" spans="1:18" x14ac:dyDescent="0.35">
      <c r="A1979" s="8">
        <v>14172.2970393051</v>
      </c>
      <c r="B1979">
        <v>580</v>
      </c>
      <c r="C1979" s="130" t="s">
        <v>1165</v>
      </c>
      <c r="D1979" s="130">
        <v>580</v>
      </c>
      <c r="E1979" s="130" t="s">
        <v>1072</v>
      </c>
      <c r="F1979" s="149">
        <f t="shared" si="180"/>
        <v>23.84</v>
      </c>
      <c r="G1979" s="130" t="s">
        <v>1074</v>
      </c>
      <c r="H1979" s="130">
        <f t="shared" si="181"/>
        <v>2</v>
      </c>
      <c r="I1979" s="130" t="s">
        <v>1076</v>
      </c>
      <c r="J1979" s="130">
        <f t="shared" si="182"/>
        <v>2</v>
      </c>
      <c r="K1979" s="130" t="s">
        <v>1084</v>
      </c>
      <c r="L1979" s="130">
        <f t="shared" si="183"/>
        <v>0</v>
      </c>
      <c r="M1979" s="130">
        <v>7</v>
      </c>
      <c r="N1979" s="130">
        <v>126063.16</v>
      </c>
      <c r="O1979" s="3">
        <v>209.97688333333335</v>
      </c>
      <c r="Q1979" s="143">
        <f t="shared" si="184"/>
        <v>194.55770748752121</v>
      </c>
      <c r="R1979" s="143">
        <f t="shared" si="185"/>
        <v>-7.3432730313148564E-2</v>
      </c>
    </row>
    <row r="1980" spans="1:18" x14ac:dyDescent="0.35">
      <c r="A1980" s="8">
        <v>23954.0527728093</v>
      </c>
      <c r="B1980">
        <v>580</v>
      </c>
      <c r="C1980" s="130" t="s">
        <v>1165</v>
      </c>
      <c r="D1980" s="130">
        <v>580</v>
      </c>
      <c r="E1980" s="130" t="s">
        <v>1072</v>
      </c>
      <c r="F1980" s="149">
        <f t="shared" si="180"/>
        <v>23.84</v>
      </c>
      <c r="G1980" s="130" t="s">
        <v>1074</v>
      </c>
      <c r="H1980" s="130">
        <f t="shared" si="181"/>
        <v>2</v>
      </c>
      <c r="I1980" s="130" t="s">
        <v>1076</v>
      </c>
      <c r="J1980" s="130">
        <f t="shared" si="182"/>
        <v>2</v>
      </c>
      <c r="K1980" s="130" t="s">
        <v>1084</v>
      </c>
      <c r="L1980" s="130">
        <f t="shared" si="183"/>
        <v>0</v>
      </c>
      <c r="M1980" s="130">
        <v>7</v>
      </c>
      <c r="N1980" s="130">
        <v>128580.6</v>
      </c>
      <c r="O1980" s="3">
        <v>214.16993333333335</v>
      </c>
      <c r="Q1980" s="143">
        <f t="shared" si="184"/>
        <v>202.53962016606064</v>
      </c>
      <c r="R1980" s="143">
        <f t="shared" si="185"/>
        <v>-5.4304135908616713E-2</v>
      </c>
    </row>
    <row r="1981" spans="1:18" x14ac:dyDescent="0.35">
      <c r="A1981" s="8">
        <v>31081.371963744201</v>
      </c>
      <c r="B1981">
        <v>580</v>
      </c>
      <c r="C1981" s="130" t="s">
        <v>1165</v>
      </c>
      <c r="D1981" s="130">
        <v>580</v>
      </c>
      <c r="E1981" s="130" t="s">
        <v>1072</v>
      </c>
      <c r="F1981" s="149">
        <f t="shared" si="180"/>
        <v>23.84</v>
      </c>
      <c r="G1981" s="130" t="s">
        <v>1074</v>
      </c>
      <c r="H1981" s="130">
        <f t="shared" si="181"/>
        <v>2</v>
      </c>
      <c r="I1981" s="130" t="s">
        <v>1076</v>
      </c>
      <c r="J1981" s="130">
        <f t="shared" si="182"/>
        <v>2</v>
      </c>
      <c r="K1981" s="130" t="s">
        <v>1084</v>
      </c>
      <c r="L1981" s="130">
        <f t="shared" si="183"/>
        <v>0</v>
      </c>
      <c r="M1981" s="130">
        <v>7</v>
      </c>
      <c r="N1981" s="130">
        <v>135600.99</v>
      </c>
      <c r="O1981" s="3">
        <v>225.81456666666665</v>
      </c>
      <c r="Q1981" s="143">
        <f t="shared" si="184"/>
        <v>208.35551262586353</v>
      </c>
      <c r="R1981" s="143">
        <f t="shared" si="185"/>
        <v>-7.7315889309191865E-2</v>
      </c>
    </row>
    <row r="1982" spans="1:18" x14ac:dyDescent="0.35">
      <c r="A1982" s="8">
        <v>45016.2336447989</v>
      </c>
      <c r="B1982">
        <v>580</v>
      </c>
      <c r="C1982" s="130" t="s">
        <v>1165</v>
      </c>
      <c r="D1982" s="130">
        <v>580</v>
      </c>
      <c r="E1982" s="130" t="s">
        <v>1072</v>
      </c>
      <c r="F1982" s="149">
        <f t="shared" si="180"/>
        <v>23.84</v>
      </c>
      <c r="G1982" s="130" t="s">
        <v>1074</v>
      </c>
      <c r="H1982" s="130">
        <f t="shared" si="181"/>
        <v>2</v>
      </c>
      <c r="I1982" s="130" t="s">
        <v>1076</v>
      </c>
      <c r="J1982" s="130">
        <f t="shared" si="182"/>
        <v>2</v>
      </c>
      <c r="K1982" s="130" t="s">
        <v>1084</v>
      </c>
      <c r="L1982" s="130">
        <f t="shared" si="183"/>
        <v>0</v>
      </c>
      <c r="M1982" s="130">
        <v>7</v>
      </c>
      <c r="N1982" s="130">
        <v>135772.54999999999</v>
      </c>
      <c r="O1982" s="3">
        <v>226.1189</v>
      </c>
      <c r="Q1982" s="143">
        <f t="shared" si="184"/>
        <v>219.72635975760414</v>
      </c>
      <c r="R1982" s="143">
        <f t="shared" si="185"/>
        <v>-2.8270702901862066E-2</v>
      </c>
    </row>
    <row r="1983" spans="1:18" x14ac:dyDescent="0.35">
      <c r="A1983" s="8">
        <v>54061.366139626101</v>
      </c>
      <c r="B1983">
        <v>580</v>
      </c>
      <c r="C1983" s="130" t="s">
        <v>1165</v>
      </c>
      <c r="D1983" s="130">
        <v>580</v>
      </c>
      <c r="E1983" s="130" t="s">
        <v>1072</v>
      </c>
      <c r="F1983" s="149">
        <f t="shared" si="180"/>
        <v>23.84</v>
      </c>
      <c r="G1983" s="130" t="s">
        <v>1074</v>
      </c>
      <c r="H1983" s="130">
        <f t="shared" si="181"/>
        <v>2</v>
      </c>
      <c r="I1983" s="130" t="s">
        <v>1076</v>
      </c>
      <c r="J1983" s="130">
        <f t="shared" si="182"/>
        <v>2</v>
      </c>
      <c r="K1983" s="130" t="s">
        <v>1084</v>
      </c>
      <c r="L1983" s="130">
        <f t="shared" si="183"/>
        <v>0</v>
      </c>
      <c r="M1983" s="130">
        <v>7</v>
      </c>
      <c r="N1983" s="130">
        <v>138276.20000000001</v>
      </c>
      <c r="O1983" s="3">
        <v>230.22700000000003</v>
      </c>
      <c r="Q1983" s="143">
        <f t="shared" si="184"/>
        <v>227.10718787338314</v>
      </c>
      <c r="R1983" s="143">
        <f t="shared" si="185"/>
        <v>-1.355102627674809E-2</v>
      </c>
    </row>
    <row r="1984" spans="1:18" x14ac:dyDescent="0.35">
      <c r="A1984" s="8">
        <v>63550.072249703</v>
      </c>
      <c r="B1984">
        <v>580</v>
      </c>
      <c r="C1984" s="130" t="s">
        <v>1165</v>
      </c>
      <c r="D1984" s="130">
        <v>580</v>
      </c>
      <c r="E1984" s="130" t="s">
        <v>1072</v>
      </c>
      <c r="F1984" s="149">
        <f t="shared" si="180"/>
        <v>23.84</v>
      </c>
      <c r="G1984" s="130" t="s">
        <v>1074</v>
      </c>
      <c r="H1984" s="130">
        <f t="shared" si="181"/>
        <v>2</v>
      </c>
      <c r="I1984" s="130" t="s">
        <v>1076</v>
      </c>
      <c r="J1984" s="130">
        <f t="shared" si="182"/>
        <v>2</v>
      </c>
      <c r="K1984" s="130" t="s">
        <v>1084</v>
      </c>
      <c r="L1984" s="130">
        <f t="shared" si="183"/>
        <v>0</v>
      </c>
      <c r="M1984" s="130">
        <v>7</v>
      </c>
      <c r="N1984" s="130">
        <v>141771.62</v>
      </c>
      <c r="O1984" s="3">
        <v>236.00348333333332</v>
      </c>
      <c r="Q1984" s="143">
        <f t="shared" si="184"/>
        <v>234.84997205920587</v>
      </c>
      <c r="R1984" s="143">
        <f t="shared" si="185"/>
        <v>-4.887687494418147E-3</v>
      </c>
    </row>
    <row r="1985" spans="1:18" x14ac:dyDescent="0.35">
      <c r="A1985" s="8">
        <v>71394.000753582499</v>
      </c>
      <c r="B1985">
        <v>580</v>
      </c>
      <c r="C1985" s="130" t="s">
        <v>1165</v>
      </c>
      <c r="D1985" s="130">
        <v>580</v>
      </c>
      <c r="E1985" s="130" t="s">
        <v>1072</v>
      </c>
      <c r="F1985" s="149">
        <f t="shared" si="180"/>
        <v>23.84</v>
      </c>
      <c r="G1985" s="130" t="s">
        <v>1074</v>
      </c>
      <c r="H1985" s="130">
        <f t="shared" si="181"/>
        <v>2</v>
      </c>
      <c r="I1985" s="130" t="s">
        <v>1076</v>
      </c>
      <c r="J1985" s="130">
        <f t="shared" si="182"/>
        <v>2</v>
      </c>
      <c r="K1985" s="130" t="s">
        <v>1084</v>
      </c>
      <c r="L1985" s="130">
        <f t="shared" si="183"/>
        <v>0</v>
      </c>
      <c r="M1985" s="130">
        <v>7</v>
      </c>
      <c r="N1985" s="130">
        <v>142815.76999999999</v>
      </c>
      <c r="O1985" s="3">
        <v>237.79481666666669</v>
      </c>
      <c r="Q1985" s="143">
        <f t="shared" si="184"/>
        <v>241.25061771837159</v>
      </c>
      <c r="R1985" s="143">
        <f t="shared" si="185"/>
        <v>1.4532701343735077E-2</v>
      </c>
    </row>
    <row r="1986" spans="1:18" x14ac:dyDescent="0.35">
      <c r="A1986" s="8">
        <v>3495.45982983364</v>
      </c>
      <c r="B1986">
        <v>580</v>
      </c>
      <c r="C1986" s="130" t="s">
        <v>1165</v>
      </c>
      <c r="D1986" s="130">
        <v>580</v>
      </c>
      <c r="E1986" s="130" t="s">
        <v>1072</v>
      </c>
      <c r="F1986" s="149">
        <f t="shared" si="180"/>
        <v>23.84</v>
      </c>
      <c r="G1986" s="130" t="s">
        <v>1074</v>
      </c>
      <c r="H1986" s="130">
        <f t="shared" si="181"/>
        <v>2</v>
      </c>
      <c r="I1986" s="130" t="s">
        <v>1076</v>
      </c>
      <c r="J1986" s="130">
        <f t="shared" si="182"/>
        <v>2</v>
      </c>
      <c r="K1986" s="130" t="s">
        <v>1083</v>
      </c>
      <c r="L1986" s="130">
        <f t="shared" si="183"/>
        <v>1</v>
      </c>
      <c r="M1986" s="130">
        <v>7</v>
      </c>
      <c r="N1986" s="130">
        <v>119443.54</v>
      </c>
      <c r="O1986" s="3">
        <v>198.97203333333334</v>
      </c>
      <c r="Q1986" s="143">
        <f t="shared" si="184"/>
        <v>189.45540832459253</v>
      </c>
      <c r="R1986" s="143">
        <f t="shared" si="185"/>
        <v>-4.7828957915898807E-2</v>
      </c>
    </row>
    <row r="1987" spans="1:18" x14ac:dyDescent="0.35">
      <c r="A1987" s="8">
        <v>14172.2970393051</v>
      </c>
      <c r="B1987">
        <v>580</v>
      </c>
      <c r="C1987" s="130" t="s">
        <v>1165</v>
      </c>
      <c r="D1987" s="130">
        <v>580</v>
      </c>
      <c r="E1987" s="130" t="s">
        <v>1072</v>
      </c>
      <c r="F1987" s="149">
        <f t="shared" ref="F1987:F2049" si="186">IF(E1987="LI01",10,23.84)</f>
        <v>23.84</v>
      </c>
      <c r="G1987" s="130" t="s">
        <v>1074</v>
      </c>
      <c r="H1987" s="130">
        <f t="shared" ref="H1987:H2049" si="187">IF(G1987="ENT01",1,2)</f>
        <v>2</v>
      </c>
      <c r="I1987" s="130" t="s">
        <v>1076</v>
      </c>
      <c r="J1987" s="130">
        <f t="shared" ref="J1987:J2049" si="188">IF(I1987="ENV01",1,2)</f>
        <v>2</v>
      </c>
      <c r="K1987" s="130" t="s">
        <v>1083</v>
      </c>
      <c r="L1987" s="130">
        <f t="shared" ref="L1987:L2049" si="189">IF(K1987="ZVDF01",1,0)</f>
        <v>1</v>
      </c>
      <c r="M1987" s="130">
        <v>7</v>
      </c>
      <c r="N1987" s="130">
        <v>125593.16</v>
      </c>
      <c r="O1987" s="3">
        <v>209.2663</v>
      </c>
      <c r="Q1987" s="143">
        <f t="shared" ref="Q1987:Q2049" si="190">IF(C1987="Splitao",((43.828+A1987*0.000816+F1987*0.605+H1987*-5.235+J1987*-4.785+L1987*3.61+3.146*F1987+9.07+54.73)*B1987+M1987*(494.524+B1987*0.00184))/B1987,(((25.4755+A1987*0.00031+F1987*0.2864+H1987*-0.5815+J1987*-1.7506+L1987*0.77039)+3.25*F1987+9.07+54.73)*B1987+M1987*(498.3118+A1987*0.001326))/B1987)</f>
        <v>198.16770748752123</v>
      </c>
      <c r="R1987" s="143">
        <f t="shared" ref="R1987:R2049" si="191">Q1987/O1987-1</f>
        <v>-5.3035737299693131E-2</v>
      </c>
    </row>
    <row r="1988" spans="1:18" x14ac:dyDescent="0.35">
      <c r="A1988" s="8">
        <v>23954.0527728093</v>
      </c>
      <c r="B1988">
        <v>580</v>
      </c>
      <c r="C1988" s="130" t="s">
        <v>1165</v>
      </c>
      <c r="D1988" s="130">
        <v>580</v>
      </c>
      <c r="E1988" s="130" t="s">
        <v>1072</v>
      </c>
      <c r="F1988" s="149">
        <f t="shared" si="186"/>
        <v>23.84</v>
      </c>
      <c r="G1988" s="130" t="s">
        <v>1074</v>
      </c>
      <c r="H1988" s="130">
        <f t="shared" si="187"/>
        <v>2</v>
      </c>
      <c r="I1988" s="130" t="s">
        <v>1076</v>
      </c>
      <c r="J1988" s="130">
        <f t="shared" si="188"/>
        <v>2</v>
      </c>
      <c r="K1988" s="130" t="s">
        <v>1083</v>
      </c>
      <c r="L1988" s="130">
        <f t="shared" si="189"/>
        <v>1</v>
      </c>
      <c r="M1988" s="130">
        <v>7</v>
      </c>
      <c r="N1988" s="130">
        <v>128782.26</v>
      </c>
      <c r="O1988" s="3">
        <v>214.57936666666666</v>
      </c>
      <c r="Q1988" s="143">
        <f t="shared" si="190"/>
        <v>206.14962016606066</v>
      </c>
      <c r="R1988" s="143">
        <f t="shared" si="191"/>
        <v>-3.9284981736855462E-2</v>
      </c>
    </row>
    <row r="1989" spans="1:18" x14ac:dyDescent="0.35">
      <c r="A1989" s="8">
        <v>31081.371963744201</v>
      </c>
      <c r="B1989">
        <v>580</v>
      </c>
      <c r="C1989" s="130" t="s">
        <v>1165</v>
      </c>
      <c r="D1989" s="130">
        <v>580</v>
      </c>
      <c r="E1989" s="130" t="s">
        <v>1072</v>
      </c>
      <c r="F1989" s="149">
        <f t="shared" si="186"/>
        <v>23.84</v>
      </c>
      <c r="G1989" s="130" t="s">
        <v>1074</v>
      </c>
      <c r="H1989" s="130">
        <f t="shared" si="187"/>
        <v>2</v>
      </c>
      <c r="I1989" s="130" t="s">
        <v>1076</v>
      </c>
      <c r="J1989" s="130">
        <f t="shared" si="188"/>
        <v>2</v>
      </c>
      <c r="K1989" s="130" t="s">
        <v>1083</v>
      </c>
      <c r="L1989" s="130">
        <f t="shared" si="189"/>
        <v>1</v>
      </c>
      <c r="M1989" s="130">
        <v>7</v>
      </c>
      <c r="N1989" s="130">
        <v>138383.64000000001</v>
      </c>
      <c r="O1989" s="3">
        <v>230.54783333333336</v>
      </c>
      <c r="Q1989" s="143">
        <f t="shared" si="190"/>
        <v>211.96551262586354</v>
      </c>
      <c r="R1989" s="143">
        <f t="shared" si="191"/>
        <v>-8.0600717164853619E-2</v>
      </c>
    </row>
    <row r="1990" spans="1:18" x14ac:dyDescent="0.35">
      <c r="A1990" s="8">
        <v>45016.2336447989</v>
      </c>
      <c r="B1990">
        <v>580</v>
      </c>
      <c r="C1990" s="130" t="s">
        <v>1165</v>
      </c>
      <c r="D1990" s="130">
        <v>580</v>
      </c>
      <c r="E1990" s="130" t="s">
        <v>1072</v>
      </c>
      <c r="F1990" s="149">
        <f t="shared" si="186"/>
        <v>23.84</v>
      </c>
      <c r="G1990" s="130" t="s">
        <v>1074</v>
      </c>
      <c r="H1990" s="130">
        <f t="shared" si="187"/>
        <v>2</v>
      </c>
      <c r="I1990" s="130" t="s">
        <v>1076</v>
      </c>
      <c r="J1990" s="130">
        <f t="shared" si="188"/>
        <v>2</v>
      </c>
      <c r="K1990" s="130" t="s">
        <v>1083</v>
      </c>
      <c r="L1990" s="130">
        <f t="shared" si="189"/>
        <v>1</v>
      </c>
      <c r="M1990" s="130">
        <v>7</v>
      </c>
      <c r="N1990" s="130">
        <v>138222.07999999999</v>
      </c>
      <c r="O1990" s="3">
        <v>230.29924999999997</v>
      </c>
      <c r="Q1990" s="143">
        <f t="shared" si="190"/>
        <v>223.33635975760416</v>
      </c>
      <c r="R1990" s="143">
        <f t="shared" si="191"/>
        <v>-3.0234098645114171E-2</v>
      </c>
    </row>
    <row r="1991" spans="1:18" x14ac:dyDescent="0.35">
      <c r="A1991" s="8">
        <v>54061.366139626101</v>
      </c>
      <c r="B1991">
        <v>580</v>
      </c>
      <c r="C1991" s="130" t="s">
        <v>1165</v>
      </c>
      <c r="D1991" s="130">
        <v>580</v>
      </c>
      <c r="E1991" s="130" t="s">
        <v>1072</v>
      </c>
      <c r="F1991" s="149">
        <f t="shared" si="186"/>
        <v>23.84</v>
      </c>
      <c r="G1991" s="130" t="s">
        <v>1074</v>
      </c>
      <c r="H1991" s="130">
        <f t="shared" si="187"/>
        <v>2</v>
      </c>
      <c r="I1991" s="130" t="s">
        <v>1076</v>
      </c>
      <c r="J1991" s="130">
        <f t="shared" si="188"/>
        <v>2</v>
      </c>
      <c r="K1991" s="130" t="s">
        <v>1083</v>
      </c>
      <c r="L1991" s="130">
        <f t="shared" si="189"/>
        <v>1</v>
      </c>
      <c r="M1991" s="130">
        <v>7</v>
      </c>
      <c r="N1991" s="130">
        <v>141917.78</v>
      </c>
      <c r="O1991" s="3">
        <v>236.38943333333333</v>
      </c>
      <c r="Q1991" s="143">
        <f t="shared" si="190"/>
        <v>230.71718787338312</v>
      </c>
      <c r="R1991" s="143">
        <f t="shared" si="191"/>
        <v>-2.3995342685016574E-2</v>
      </c>
    </row>
    <row r="1992" spans="1:18" x14ac:dyDescent="0.35">
      <c r="A1992" s="8">
        <v>63550.072249703</v>
      </c>
      <c r="B1992">
        <v>580</v>
      </c>
      <c r="C1992" s="130" t="s">
        <v>1165</v>
      </c>
      <c r="D1992" s="130">
        <v>580</v>
      </c>
      <c r="E1992" s="130" t="s">
        <v>1072</v>
      </c>
      <c r="F1992" s="149">
        <f t="shared" si="186"/>
        <v>23.84</v>
      </c>
      <c r="G1992" s="130" t="s">
        <v>1074</v>
      </c>
      <c r="H1992" s="130">
        <f t="shared" si="187"/>
        <v>2</v>
      </c>
      <c r="I1992" s="130" t="s">
        <v>1076</v>
      </c>
      <c r="J1992" s="130">
        <f t="shared" si="188"/>
        <v>2</v>
      </c>
      <c r="K1992" s="130" t="s">
        <v>1083</v>
      </c>
      <c r="L1992" s="130">
        <f t="shared" si="189"/>
        <v>1</v>
      </c>
      <c r="M1992" s="130">
        <v>7</v>
      </c>
      <c r="N1992" s="130">
        <v>146791.24</v>
      </c>
      <c r="O1992" s="3">
        <v>244.38398333333336</v>
      </c>
      <c r="Q1992" s="143">
        <f t="shared" si="190"/>
        <v>238.45997205920585</v>
      </c>
      <c r="R1992" s="143">
        <f t="shared" si="191"/>
        <v>-2.4240587264867108E-2</v>
      </c>
    </row>
    <row r="1993" spans="1:18" x14ac:dyDescent="0.35">
      <c r="A1993" s="8">
        <v>71394.000753582499</v>
      </c>
      <c r="B1993">
        <v>580</v>
      </c>
      <c r="C1993" s="130" t="s">
        <v>1165</v>
      </c>
      <c r="D1993" s="130">
        <v>580</v>
      </c>
      <c r="E1993" s="130" t="s">
        <v>1072</v>
      </c>
      <c r="F1993" s="149">
        <f t="shared" si="186"/>
        <v>23.84</v>
      </c>
      <c r="G1993" s="130" t="s">
        <v>1074</v>
      </c>
      <c r="H1993" s="130">
        <f t="shared" si="187"/>
        <v>2</v>
      </c>
      <c r="I1993" s="130" t="s">
        <v>1076</v>
      </c>
      <c r="J1993" s="130">
        <f t="shared" si="188"/>
        <v>2</v>
      </c>
      <c r="K1993" s="130" t="s">
        <v>1083</v>
      </c>
      <c r="L1993" s="130">
        <f t="shared" si="189"/>
        <v>1</v>
      </c>
      <c r="M1993" s="130">
        <v>7</v>
      </c>
      <c r="N1993" s="130">
        <v>148578.78</v>
      </c>
      <c r="O1993" s="3">
        <v>247.42131666666668</v>
      </c>
      <c r="Q1993" s="143">
        <f t="shared" si="190"/>
        <v>244.86061771837163</v>
      </c>
      <c r="R1993" s="143">
        <f t="shared" si="191"/>
        <v>-1.0349548627392124E-2</v>
      </c>
    </row>
    <row r="1994" spans="1:18" x14ac:dyDescent="0.35">
      <c r="A1994" s="8">
        <v>3495.45982983364</v>
      </c>
      <c r="B1994">
        <v>580</v>
      </c>
      <c r="C1994" s="130" t="s">
        <v>1165</v>
      </c>
      <c r="D1994" s="130">
        <v>580</v>
      </c>
      <c r="E1994" s="130" t="s">
        <v>1072</v>
      </c>
      <c r="F1994" s="149">
        <f t="shared" si="186"/>
        <v>23.84</v>
      </c>
      <c r="G1994" s="130" t="s">
        <v>1074</v>
      </c>
      <c r="H1994" s="130">
        <f t="shared" si="187"/>
        <v>2</v>
      </c>
      <c r="I1994" s="130" t="s">
        <v>1076</v>
      </c>
      <c r="J1994" s="130">
        <f t="shared" si="188"/>
        <v>2</v>
      </c>
      <c r="K1994" s="130" t="s">
        <v>1084</v>
      </c>
      <c r="L1994" s="130">
        <f t="shared" si="189"/>
        <v>0</v>
      </c>
      <c r="M1994" s="130">
        <v>7</v>
      </c>
      <c r="N1994" s="130">
        <v>121654.76</v>
      </c>
      <c r="O1994" s="3">
        <v>202.7003</v>
      </c>
      <c r="Q1994" s="143">
        <f t="shared" si="190"/>
        <v>185.84540832459251</v>
      </c>
      <c r="R1994" s="143">
        <f t="shared" si="191"/>
        <v>-8.31517845578299E-2</v>
      </c>
    </row>
    <row r="1995" spans="1:18" x14ac:dyDescent="0.35">
      <c r="A1995" s="8">
        <v>14172.2970393051</v>
      </c>
      <c r="B1995">
        <v>580</v>
      </c>
      <c r="C1995" s="130" t="s">
        <v>1165</v>
      </c>
      <c r="D1995" s="130">
        <v>580</v>
      </c>
      <c r="E1995" s="130" t="s">
        <v>1072</v>
      </c>
      <c r="F1995" s="149">
        <f t="shared" si="186"/>
        <v>23.84</v>
      </c>
      <c r="G1995" s="130" t="s">
        <v>1074</v>
      </c>
      <c r="H1995" s="130">
        <f t="shared" si="187"/>
        <v>2</v>
      </c>
      <c r="I1995" s="130" t="s">
        <v>1076</v>
      </c>
      <c r="J1995" s="130">
        <f t="shared" si="188"/>
        <v>2</v>
      </c>
      <c r="K1995" s="130" t="s">
        <v>1084</v>
      </c>
      <c r="L1995" s="130">
        <f t="shared" si="189"/>
        <v>0</v>
      </c>
      <c r="M1995" s="130">
        <v>7</v>
      </c>
      <c r="N1995" s="130">
        <v>126415.4</v>
      </c>
      <c r="O1995" s="3">
        <v>210.649</v>
      </c>
      <c r="Q1995" s="143">
        <f t="shared" si="190"/>
        <v>194.55770748752121</v>
      </c>
      <c r="R1995" s="143">
        <f t="shared" si="191"/>
        <v>-7.6389123672454096E-2</v>
      </c>
    </row>
    <row r="1996" spans="1:18" x14ac:dyDescent="0.35">
      <c r="A1996" s="8">
        <v>23954.0527728093</v>
      </c>
      <c r="B1996">
        <v>580</v>
      </c>
      <c r="C1996" s="130" t="s">
        <v>1165</v>
      </c>
      <c r="D1996" s="130">
        <v>580</v>
      </c>
      <c r="E1996" s="130" t="s">
        <v>1072</v>
      </c>
      <c r="F1996" s="149">
        <f t="shared" si="186"/>
        <v>23.84</v>
      </c>
      <c r="G1996" s="130" t="s">
        <v>1074</v>
      </c>
      <c r="H1996" s="130">
        <f t="shared" si="187"/>
        <v>2</v>
      </c>
      <c r="I1996" s="130" t="s">
        <v>1076</v>
      </c>
      <c r="J1996" s="130">
        <f t="shared" si="188"/>
        <v>2</v>
      </c>
      <c r="K1996" s="130" t="s">
        <v>1084</v>
      </c>
      <c r="L1996" s="130">
        <f t="shared" si="189"/>
        <v>0</v>
      </c>
      <c r="M1996" s="130">
        <v>7</v>
      </c>
      <c r="N1996" s="130">
        <v>128795.28</v>
      </c>
      <c r="O1996" s="3">
        <v>214.62961666666666</v>
      </c>
      <c r="Q1996" s="143">
        <f t="shared" si="190"/>
        <v>202.53962016606064</v>
      </c>
      <c r="R1996" s="143">
        <f t="shared" si="191"/>
        <v>-5.6329581575792265E-2</v>
      </c>
    </row>
    <row r="1997" spans="1:18" x14ac:dyDescent="0.35">
      <c r="A1997" s="8">
        <v>31081.371963744201</v>
      </c>
      <c r="B1997">
        <v>580</v>
      </c>
      <c r="C1997" s="130" t="s">
        <v>1165</v>
      </c>
      <c r="D1997" s="130">
        <v>580</v>
      </c>
      <c r="E1997" s="130" t="s">
        <v>1072</v>
      </c>
      <c r="F1997" s="149">
        <f t="shared" si="186"/>
        <v>23.84</v>
      </c>
      <c r="G1997" s="130" t="s">
        <v>1074</v>
      </c>
      <c r="H1997" s="130">
        <f t="shared" si="187"/>
        <v>2</v>
      </c>
      <c r="I1997" s="130" t="s">
        <v>1076</v>
      </c>
      <c r="J1997" s="130">
        <f t="shared" si="188"/>
        <v>2</v>
      </c>
      <c r="K1997" s="130" t="s">
        <v>1084</v>
      </c>
      <c r="L1997" s="130">
        <f t="shared" si="189"/>
        <v>0</v>
      </c>
      <c r="M1997" s="130">
        <v>7</v>
      </c>
      <c r="N1997" s="130">
        <v>136043.59</v>
      </c>
      <c r="O1997" s="3">
        <v>226.65426666666667</v>
      </c>
      <c r="Q1997" s="143">
        <f t="shared" si="190"/>
        <v>208.35551262586353</v>
      </c>
      <c r="R1997" s="143">
        <f t="shared" si="191"/>
        <v>-8.0734213875243488E-2</v>
      </c>
    </row>
    <row r="1998" spans="1:18" x14ac:dyDescent="0.35">
      <c r="A1998" s="8">
        <v>45016.2336447989</v>
      </c>
      <c r="B1998">
        <v>580</v>
      </c>
      <c r="C1998" s="130" t="s">
        <v>1165</v>
      </c>
      <c r="D1998" s="130">
        <v>580</v>
      </c>
      <c r="E1998" s="130" t="s">
        <v>1072</v>
      </c>
      <c r="F1998" s="149">
        <f t="shared" si="186"/>
        <v>23.84</v>
      </c>
      <c r="G1998" s="130" t="s">
        <v>1074</v>
      </c>
      <c r="H1998" s="130">
        <f t="shared" si="187"/>
        <v>2</v>
      </c>
      <c r="I1998" s="130" t="s">
        <v>1076</v>
      </c>
      <c r="J1998" s="130">
        <f t="shared" si="188"/>
        <v>2</v>
      </c>
      <c r="K1998" s="130" t="s">
        <v>1084</v>
      </c>
      <c r="L1998" s="130">
        <f t="shared" si="189"/>
        <v>0</v>
      </c>
      <c r="M1998" s="130">
        <v>7</v>
      </c>
      <c r="N1998" s="130">
        <v>136051.79999999999</v>
      </c>
      <c r="O1998" s="3">
        <v>226.68591666666666</v>
      </c>
      <c r="Q1998" s="143">
        <f t="shared" si="190"/>
        <v>219.72635975760414</v>
      </c>
      <c r="R1998" s="143">
        <f t="shared" si="191"/>
        <v>-3.0701320185215986E-2</v>
      </c>
    </row>
    <row r="1999" spans="1:18" x14ac:dyDescent="0.35">
      <c r="A1999" s="8">
        <v>54061.366139626101</v>
      </c>
      <c r="B1999">
        <v>580</v>
      </c>
      <c r="C1999" s="130" t="s">
        <v>1165</v>
      </c>
      <c r="D1999" s="130">
        <v>580</v>
      </c>
      <c r="E1999" s="130" t="s">
        <v>1072</v>
      </c>
      <c r="F1999" s="149">
        <f t="shared" si="186"/>
        <v>23.84</v>
      </c>
      <c r="G1999" s="130" t="s">
        <v>1074</v>
      </c>
      <c r="H1999" s="130">
        <f t="shared" si="187"/>
        <v>2</v>
      </c>
      <c r="I1999" s="130" t="s">
        <v>1076</v>
      </c>
      <c r="J1999" s="130">
        <f t="shared" si="188"/>
        <v>2</v>
      </c>
      <c r="K1999" s="130" t="s">
        <v>1084</v>
      </c>
      <c r="L1999" s="130">
        <f t="shared" si="189"/>
        <v>0</v>
      </c>
      <c r="M1999" s="130">
        <v>7</v>
      </c>
      <c r="N1999" s="130">
        <v>138661.25</v>
      </c>
      <c r="O1999" s="3">
        <v>230.97095000000002</v>
      </c>
      <c r="Q1999" s="143">
        <f t="shared" si="190"/>
        <v>227.10718787338314</v>
      </c>
      <c r="R1999" s="143">
        <f t="shared" si="191"/>
        <v>-1.6728346688693385E-2</v>
      </c>
    </row>
    <row r="2000" spans="1:18" x14ac:dyDescent="0.35">
      <c r="A2000" s="8">
        <v>63550.072249703</v>
      </c>
      <c r="B2000">
        <v>580</v>
      </c>
      <c r="C2000" s="130" t="s">
        <v>1165</v>
      </c>
      <c r="D2000" s="130">
        <v>580</v>
      </c>
      <c r="E2000" s="130" t="s">
        <v>1072</v>
      </c>
      <c r="F2000" s="149">
        <f t="shared" si="186"/>
        <v>23.84</v>
      </c>
      <c r="G2000" s="130" t="s">
        <v>1074</v>
      </c>
      <c r="H2000" s="130">
        <f t="shared" si="187"/>
        <v>2</v>
      </c>
      <c r="I2000" s="130" t="s">
        <v>1076</v>
      </c>
      <c r="J2000" s="130">
        <f t="shared" si="188"/>
        <v>2</v>
      </c>
      <c r="K2000" s="130" t="s">
        <v>1084</v>
      </c>
      <c r="L2000" s="130">
        <f t="shared" si="189"/>
        <v>0</v>
      </c>
      <c r="M2000" s="130">
        <v>7</v>
      </c>
      <c r="N2000" s="130">
        <v>142682.96</v>
      </c>
      <c r="O2000" s="3">
        <v>237.55443333333335</v>
      </c>
      <c r="Q2000" s="143">
        <f t="shared" si="190"/>
        <v>234.84997205920587</v>
      </c>
      <c r="R2000" s="143">
        <f t="shared" si="191"/>
        <v>-1.1384596095214139E-2</v>
      </c>
    </row>
    <row r="2001" spans="1:18" x14ac:dyDescent="0.35">
      <c r="A2001" s="8">
        <v>71394.000753582499</v>
      </c>
      <c r="B2001">
        <v>580</v>
      </c>
      <c r="C2001" s="130" t="s">
        <v>1165</v>
      </c>
      <c r="D2001" s="130">
        <v>580</v>
      </c>
      <c r="E2001" s="130" t="s">
        <v>1072</v>
      </c>
      <c r="F2001" s="149">
        <f t="shared" si="186"/>
        <v>23.84</v>
      </c>
      <c r="G2001" s="130" t="s">
        <v>1074</v>
      </c>
      <c r="H2001" s="130">
        <f t="shared" si="187"/>
        <v>2</v>
      </c>
      <c r="I2001" s="130" t="s">
        <v>1076</v>
      </c>
      <c r="J2001" s="130">
        <f t="shared" si="188"/>
        <v>2</v>
      </c>
      <c r="K2001" s="130" t="s">
        <v>1084</v>
      </c>
      <c r="L2001" s="130">
        <f t="shared" si="189"/>
        <v>0</v>
      </c>
      <c r="M2001" s="130">
        <v>7</v>
      </c>
      <c r="N2001" s="130">
        <v>143735.01999999999</v>
      </c>
      <c r="O2001" s="3">
        <v>239.36369999999999</v>
      </c>
      <c r="Q2001" s="143">
        <f t="shared" si="190"/>
        <v>241.25061771837159</v>
      </c>
      <c r="R2001" s="143">
        <f t="shared" si="191"/>
        <v>7.8830571150578788E-3</v>
      </c>
    </row>
    <row r="2002" spans="1:18" x14ac:dyDescent="0.35">
      <c r="A2002" s="8">
        <v>3495.45982983364</v>
      </c>
      <c r="B2002">
        <v>580</v>
      </c>
      <c r="C2002" s="130" t="s">
        <v>1165</v>
      </c>
      <c r="D2002" s="130">
        <v>580</v>
      </c>
      <c r="E2002" s="130" t="s">
        <v>1072</v>
      </c>
      <c r="F2002" s="149">
        <f t="shared" si="186"/>
        <v>23.84</v>
      </c>
      <c r="G2002" s="130" t="s">
        <v>1074</v>
      </c>
      <c r="H2002" s="130">
        <f t="shared" si="187"/>
        <v>2</v>
      </c>
      <c r="I2002" s="130" t="s">
        <v>1076</v>
      </c>
      <c r="J2002" s="130">
        <f t="shared" si="188"/>
        <v>2</v>
      </c>
      <c r="K2002" s="130" t="s">
        <v>1083</v>
      </c>
      <c r="L2002" s="130">
        <f t="shared" si="189"/>
        <v>1</v>
      </c>
      <c r="M2002" s="130">
        <v>7</v>
      </c>
      <c r="N2002" s="130">
        <v>119839.6</v>
      </c>
      <c r="O2002" s="3">
        <v>199.57918333333333</v>
      </c>
      <c r="Q2002" s="143">
        <f t="shared" si="190"/>
        <v>189.45540832459253</v>
      </c>
      <c r="R2002" s="143">
        <f t="shared" si="191"/>
        <v>-5.0725605945747709E-2</v>
      </c>
    </row>
    <row r="2003" spans="1:18" x14ac:dyDescent="0.35">
      <c r="A2003" s="8">
        <v>14172.2970393051</v>
      </c>
      <c r="B2003">
        <v>580</v>
      </c>
      <c r="C2003" s="130" t="s">
        <v>1165</v>
      </c>
      <c r="D2003" s="130">
        <v>580</v>
      </c>
      <c r="E2003" s="130" t="s">
        <v>1072</v>
      </c>
      <c r="F2003" s="149">
        <f t="shared" si="186"/>
        <v>23.84</v>
      </c>
      <c r="G2003" s="130" t="s">
        <v>1074</v>
      </c>
      <c r="H2003" s="130">
        <f t="shared" si="187"/>
        <v>2</v>
      </c>
      <c r="I2003" s="130" t="s">
        <v>1076</v>
      </c>
      <c r="J2003" s="130">
        <f t="shared" si="188"/>
        <v>2</v>
      </c>
      <c r="K2003" s="130" t="s">
        <v>1083</v>
      </c>
      <c r="L2003" s="130">
        <f t="shared" si="189"/>
        <v>1</v>
      </c>
      <c r="M2003" s="130">
        <v>7</v>
      </c>
      <c r="N2003" s="130">
        <v>125790.8</v>
      </c>
      <c r="O2003" s="3">
        <v>209.55173333333332</v>
      </c>
      <c r="Q2003" s="143">
        <f t="shared" si="190"/>
        <v>198.16770748752123</v>
      </c>
      <c r="R2003" s="143">
        <f t="shared" si="191"/>
        <v>-5.4325610505466693E-2</v>
      </c>
    </row>
    <row r="2004" spans="1:18" x14ac:dyDescent="0.35">
      <c r="A2004" s="8">
        <v>23954.0527728093</v>
      </c>
      <c r="B2004">
        <v>580</v>
      </c>
      <c r="C2004" s="130" t="s">
        <v>1165</v>
      </c>
      <c r="D2004" s="130">
        <v>580</v>
      </c>
      <c r="E2004" s="130" t="s">
        <v>1072</v>
      </c>
      <c r="F2004" s="149">
        <f t="shared" si="186"/>
        <v>23.84</v>
      </c>
      <c r="G2004" s="130" t="s">
        <v>1074</v>
      </c>
      <c r="H2004" s="130">
        <f t="shared" si="187"/>
        <v>2</v>
      </c>
      <c r="I2004" s="130" t="s">
        <v>1076</v>
      </c>
      <c r="J2004" s="130">
        <f t="shared" si="188"/>
        <v>2</v>
      </c>
      <c r="K2004" s="130" t="s">
        <v>1083</v>
      </c>
      <c r="L2004" s="130">
        <f t="shared" si="189"/>
        <v>1</v>
      </c>
      <c r="M2004" s="130">
        <v>7</v>
      </c>
      <c r="N2004" s="130">
        <v>129074.79</v>
      </c>
      <c r="O2004" s="3">
        <v>215.01293333333334</v>
      </c>
      <c r="Q2004" s="143">
        <f t="shared" si="190"/>
        <v>206.14962016606066</v>
      </c>
      <c r="R2004" s="143">
        <f t="shared" si="191"/>
        <v>-4.1222232680914739E-2</v>
      </c>
    </row>
    <row r="2005" spans="1:18" x14ac:dyDescent="0.35">
      <c r="A2005" s="8">
        <v>31081.371963744201</v>
      </c>
      <c r="B2005">
        <v>580</v>
      </c>
      <c r="C2005" s="130" t="s">
        <v>1165</v>
      </c>
      <c r="D2005" s="130">
        <v>580</v>
      </c>
      <c r="E2005" s="130" t="s">
        <v>1072</v>
      </c>
      <c r="F2005" s="149">
        <f t="shared" si="186"/>
        <v>23.84</v>
      </c>
      <c r="G2005" s="130" t="s">
        <v>1074</v>
      </c>
      <c r="H2005" s="130">
        <f t="shared" si="187"/>
        <v>2</v>
      </c>
      <c r="I2005" s="130" t="s">
        <v>1076</v>
      </c>
      <c r="J2005" s="130">
        <f t="shared" si="188"/>
        <v>2</v>
      </c>
      <c r="K2005" s="130" t="s">
        <v>1083</v>
      </c>
      <c r="L2005" s="130">
        <f t="shared" si="189"/>
        <v>1</v>
      </c>
      <c r="M2005" s="130">
        <v>7</v>
      </c>
      <c r="N2005" s="130">
        <v>138413.98000000001</v>
      </c>
      <c r="O2005" s="3">
        <v>230.56111666666669</v>
      </c>
      <c r="Q2005" s="143">
        <f t="shared" si="190"/>
        <v>211.96551262586354</v>
      </c>
      <c r="R2005" s="143">
        <f t="shared" si="191"/>
        <v>-8.0653686578416872E-2</v>
      </c>
    </row>
    <row r="2006" spans="1:18" x14ac:dyDescent="0.35">
      <c r="A2006" s="8">
        <v>45016.2336447989</v>
      </c>
      <c r="B2006">
        <v>580</v>
      </c>
      <c r="C2006" s="130" t="s">
        <v>1165</v>
      </c>
      <c r="D2006" s="130">
        <v>580</v>
      </c>
      <c r="E2006" s="130" t="s">
        <v>1072</v>
      </c>
      <c r="F2006" s="149">
        <f t="shared" si="186"/>
        <v>23.84</v>
      </c>
      <c r="G2006" s="130" t="s">
        <v>1074</v>
      </c>
      <c r="H2006" s="130">
        <f t="shared" si="187"/>
        <v>2</v>
      </c>
      <c r="I2006" s="130" t="s">
        <v>1076</v>
      </c>
      <c r="J2006" s="130">
        <f t="shared" si="188"/>
        <v>2</v>
      </c>
      <c r="K2006" s="130" t="s">
        <v>1083</v>
      </c>
      <c r="L2006" s="130">
        <f t="shared" si="189"/>
        <v>1</v>
      </c>
      <c r="M2006" s="130">
        <v>7</v>
      </c>
      <c r="N2006" s="130">
        <v>138298.13</v>
      </c>
      <c r="O2006" s="3">
        <v>230.38658333333336</v>
      </c>
      <c r="Q2006" s="143">
        <f t="shared" si="190"/>
        <v>223.33635975760416</v>
      </c>
      <c r="R2006" s="143">
        <f t="shared" si="191"/>
        <v>-3.0601710714762587E-2</v>
      </c>
    </row>
    <row r="2007" spans="1:18" x14ac:dyDescent="0.35">
      <c r="A2007" s="8">
        <v>54061.366139626101</v>
      </c>
      <c r="B2007">
        <v>580</v>
      </c>
      <c r="C2007" s="130" t="s">
        <v>1165</v>
      </c>
      <c r="D2007" s="130">
        <v>580</v>
      </c>
      <c r="E2007" s="130" t="s">
        <v>1072</v>
      </c>
      <c r="F2007" s="149">
        <f t="shared" si="186"/>
        <v>23.84</v>
      </c>
      <c r="G2007" s="130" t="s">
        <v>1074</v>
      </c>
      <c r="H2007" s="130">
        <f t="shared" si="187"/>
        <v>2</v>
      </c>
      <c r="I2007" s="130" t="s">
        <v>1076</v>
      </c>
      <c r="J2007" s="130">
        <f t="shared" si="188"/>
        <v>2</v>
      </c>
      <c r="K2007" s="130" t="s">
        <v>1083</v>
      </c>
      <c r="L2007" s="130">
        <f t="shared" si="189"/>
        <v>1</v>
      </c>
      <c r="M2007" s="130">
        <v>7</v>
      </c>
      <c r="N2007" s="130">
        <v>142286.54999999999</v>
      </c>
      <c r="O2007" s="3">
        <v>236.94149999999999</v>
      </c>
      <c r="Q2007" s="143">
        <f t="shared" si="190"/>
        <v>230.71718787338312</v>
      </c>
      <c r="R2007" s="143">
        <f t="shared" si="191"/>
        <v>-2.6269404585591238E-2</v>
      </c>
    </row>
    <row r="2008" spans="1:18" x14ac:dyDescent="0.35">
      <c r="A2008" s="8">
        <v>63550.072249703</v>
      </c>
      <c r="B2008">
        <v>580</v>
      </c>
      <c r="C2008" s="130" t="s">
        <v>1165</v>
      </c>
      <c r="D2008" s="130">
        <v>580</v>
      </c>
      <c r="E2008" s="130" t="s">
        <v>1072</v>
      </c>
      <c r="F2008" s="149">
        <f t="shared" si="186"/>
        <v>23.84</v>
      </c>
      <c r="G2008" s="130" t="s">
        <v>1074</v>
      </c>
      <c r="H2008" s="130">
        <f t="shared" si="187"/>
        <v>2</v>
      </c>
      <c r="I2008" s="130" t="s">
        <v>1076</v>
      </c>
      <c r="J2008" s="130">
        <f t="shared" si="188"/>
        <v>2</v>
      </c>
      <c r="K2008" s="130" t="s">
        <v>1083</v>
      </c>
      <c r="L2008" s="130">
        <f t="shared" si="189"/>
        <v>1</v>
      </c>
      <c r="M2008" s="130">
        <v>7</v>
      </c>
      <c r="N2008" s="130">
        <v>147522.10999999999</v>
      </c>
      <c r="O2008" s="3">
        <v>245.49668333333335</v>
      </c>
      <c r="Q2008" s="143">
        <f t="shared" si="190"/>
        <v>238.45997205920585</v>
      </c>
      <c r="R2008" s="143">
        <f t="shared" si="191"/>
        <v>-2.8663162282209331E-2</v>
      </c>
    </row>
    <row r="2009" spans="1:18" x14ac:dyDescent="0.35">
      <c r="A2009" s="8">
        <v>71394.000753582499</v>
      </c>
      <c r="B2009">
        <v>580</v>
      </c>
      <c r="C2009" s="130" t="s">
        <v>1165</v>
      </c>
      <c r="D2009" s="130">
        <v>580</v>
      </c>
      <c r="E2009" s="130" t="s">
        <v>1072</v>
      </c>
      <c r="F2009" s="149">
        <f t="shared" si="186"/>
        <v>23.84</v>
      </c>
      <c r="G2009" s="130" t="s">
        <v>1074</v>
      </c>
      <c r="H2009" s="130">
        <f t="shared" si="187"/>
        <v>2</v>
      </c>
      <c r="I2009" s="130" t="s">
        <v>1076</v>
      </c>
      <c r="J2009" s="130">
        <f t="shared" si="188"/>
        <v>2</v>
      </c>
      <c r="K2009" s="130" t="s">
        <v>1083</v>
      </c>
      <c r="L2009" s="130">
        <f t="shared" si="189"/>
        <v>1</v>
      </c>
      <c r="M2009" s="130">
        <v>7</v>
      </c>
      <c r="N2009" s="130">
        <v>148022.89000000001</v>
      </c>
      <c r="O2009" s="3">
        <v>246.50241666666668</v>
      </c>
      <c r="Q2009" s="143">
        <f t="shared" si="190"/>
        <v>244.86061771837163</v>
      </c>
      <c r="R2009" s="143">
        <f t="shared" si="191"/>
        <v>-6.6603766831023758E-3</v>
      </c>
    </row>
    <row r="2010" spans="1:18" x14ac:dyDescent="0.35">
      <c r="A2010" s="8">
        <v>3495.45982983364</v>
      </c>
      <c r="B2010">
        <v>580</v>
      </c>
      <c r="C2010" s="130" t="s">
        <v>1165</v>
      </c>
      <c r="D2010" s="130">
        <v>580</v>
      </c>
      <c r="E2010" s="130" t="s">
        <v>1072</v>
      </c>
      <c r="F2010" s="149">
        <f t="shared" si="186"/>
        <v>23.84</v>
      </c>
      <c r="G2010" s="130" t="s">
        <v>1074</v>
      </c>
      <c r="H2010" s="130">
        <f t="shared" si="187"/>
        <v>2</v>
      </c>
      <c r="I2010" s="130" t="s">
        <v>1076</v>
      </c>
      <c r="J2010" s="130">
        <f t="shared" si="188"/>
        <v>2</v>
      </c>
      <c r="K2010" s="130" t="s">
        <v>1084</v>
      </c>
      <c r="L2010" s="130">
        <f t="shared" si="189"/>
        <v>0</v>
      </c>
      <c r="M2010" s="130">
        <v>7</v>
      </c>
      <c r="N2010" s="130">
        <v>121883.28</v>
      </c>
      <c r="O2010" s="3">
        <v>203.03143333333333</v>
      </c>
      <c r="Q2010" s="143">
        <f t="shared" si="190"/>
        <v>185.84540832459251</v>
      </c>
      <c r="R2010" s="143">
        <f t="shared" si="191"/>
        <v>-8.4647114619562869E-2</v>
      </c>
    </row>
    <row r="2011" spans="1:18" x14ac:dyDescent="0.35">
      <c r="A2011" s="8">
        <v>14172.2970393051</v>
      </c>
      <c r="B2011">
        <v>580</v>
      </c>
      <c r="C2011" s="130" t="s">
        <v>1165</v>
      </c>
      <c r="D2011" s="130">
        <v>580</v>
      </c>
      <c r="E2011" s="130" t="s">
        <v>1072</v>
      </c>
      <c r="F2011" s="149">
        <f t="shared" si="186"/>
        <v>23.84</v>
      </c>
      <c r="G2011" s="130" t="s">
        <v>1074</v>
      </c>
      <c r="H2011" s="130">
        <f t="shared" si="187"/>
        <v>2</v>
      </c>
      <c r="I2011" s="130" t="s">
        <v>1076</v>
      </c>
      <c r="J2011" s="130">
        <f t="shared" si="188"/>
        <v>2</v>
      </c>
      <c r="K2011" s="130" t="s">
        <v>1084</v>
      </c>
      <c r="L2011" s="130">
        <f t="shared" si="189"/>
        <v>0</v>
      </c>
      <c r="M2011" s="130">
        <v>7</v>
      </c>
      <c r="N2011" s="130">
        <v>126470.09</v>
      </c>
      <c r="O2011" s="3">
        <v>210.70218333333332</v>
      </c>
      <c r="Q2011" s="143">
        <f t="shared" si="190"/>
        <v>194.55770748752121</v>
      </c>
      <c r="R2011" s="143">
        <f t="shared" si="191"/>
        <v>-7.6622252272874447E-2</v>
      </c>
    </row>
    <row r="2012" spans="1:18" x14ac:dyDescent="0.35">
      <c r="A2012" s="8">
        <v>23954.0527728093</v>
      </c>
      <c r="B2012">
        <v>580</v>
      </c>
      <c r="C2012" s="130" t="s">
        <v>1165</v>
      </c>
      <c r="D2012" s="130">
        <v>580</v>
      </c>
      <c r="E2012" s="130" t="s">
        <v>1072</v>
      </c>
      <c r="F2012" s="149">
        <f t="shared" si="186"/>
        <v>23.84</v>
      </c>
      <c r="G2012" s="130" t="s">
        <v>1074</v>
      </c>
      <c r="H2012" s="130">
        <f t="shared" si="187"/>
        <v>2</v>
      </c>
      <c r="I2012" s="130" t="s">
        <v>1076</v>
      </c>
      <c r="J2012" s="130">
        <f t="shared" si="188"/>
        <v>2</v>
      </c>
      <c r="K2012" s="130" t="s">
        <v>1084</v>
      </c>
      <c r="L2012" s="130">
        <f t="shared" si="189"/>
        <v>0</v>
      </c>
      <c r="M2012" s="130">
        <v>7</v>
      </c>
      <c r="N2012" s="130">
        <v>128963.17</v>
      </c>
      <c r="O2012" s="3">
        <v>214.85063333333335</v>
      </c>
      <c r="Q2012" s="143">
        <f t="shared" si="190"/>
        <v>202.53962016606064</v>
      </c>
      <c r="R2012" s="143">
        <f t="shared" si="191"/>
        <v>-5.7300334545314469E-2</v>
      </c>
    </row>
    <row r="2013" spans="1:18" x14ac:dyDescent="0.35">
      <c r="A2013" s="8">
        <v>31081.371963744201</v>
      </c>
      <c r="B2013">
        <v>580</v>
      </c>
      <c r="C2013" s="130" t="s">
        <v>1165</v>
      </c>
      <c r="D2013" s="130">
        <v>580</v>
      </c>
      <c r="E2013" s="130" t="s">
        <v>1072</v>
      </c>
      <c r="F2013" s="149">
        <f t="shared" si="186"/>
        <v>23.84</v>
      </c>
      <c r="G2013" s="130" t="s">
        <v>1074</v>
      </c>
      <c r="H2013" s="130">
        <f t="shared" si="187"/>
        <v>2</v>
      </c>
      <c r="I2013" s="130" t="s">
        <v>1076</v>
      </c>
      <c r="J2013" s="130">
        <f t="shared" si="188"/>
        <v>2</v>
      </c>
      <c r="K2013" s="130" t="s">
        <v>1084</v>
      </c>
      <c r="L2013" s="130">
        <f t="shared" si="189"/>
        <v>0</v>
      </c>
      <c r="M2013" s="130">
        <v>7</v>
      </c>
      <c r="N2013" s="130">
        <v>136026.94</v>
      </c>
      <c r="O2013" s="3">
        <v>226.58195000000003</v>
      </c>
      <c r="Q2013" s="143">
        <f t="shared" si="190"/>
        <v>208.35551262586353</v>
      </c>
      <c r="R2013" s="143">
        <f t="shared" si="191"/>
        <v>-8.0440817876871962E-2</v>
      </c>
    </row>
    <row r="2014" spans="1:18" x14ac:dyDescent="0.35">
      <c r="A2014" s="8">
        <v>45016.2336447989</v>
      </c>
      <c r="B2014">
        <v>580</v>
      </c>
      <c r="C2014" s="130" t="s">
        <v>1165</v>
      </c>
      <c r="D2014" s="130">
        <v>580</v>
      </c>
      <c r="E2014" s="130" t="s">
        <v>1072</v>
      </c>
      <c r="F2014" s="149">
        <f t="shared" si="186"/>
        <v>23.84</v>
      </c>
      <c r="G2014" s="130" t="s">
        <v>1074</v>
      </c>
      <c r="H2014" s="130">
        <f t="shared" si="187"/>
        <v>2</v>
      </c>
      <c r="I2014" s="130" t="s">
        <v>1076</v>
      </c>
      <c r="J2014" s="130">
        <f t="shared" si="188"/>
        <v>2</v>
      </c>
      <c r="K2014" s="130" t="s">
        <v>1084</v>
      </c>
      <c r="L2014" s="130">
        <f t="shared" si="189"/>
        <v>0</v>
      </c>
      <c r="M2014" s="130">
        <v>7</v>
      </c>
      <c r="N2014" s="130">
        <v>136055.07999999999</v>
      </c>
      <c r="O2014" s="3">
        <v>226.64825000000002</v>
      </c>
      <c r="Q2014" s="143">
        <f t="shared" si="190"/>
        <v>219.72635975760414</v>
      </c>
      <c r="R2014" s="143">
        <f t="shared" si="191"/>
        <v>-3.0540232463281192E-2</v>
      </c>
    </row>
    <row r="2015" spans="1:18" x14ac:dyDescent="0.35">
      <c r="A2015" s="8">
        <v>54061.366139626101</v>
      </c>
      <c r="B2015">
        <v>580</v>
      </c>
      <c r="C2015" s="130" t="s">
        <v>1165</v>
      </c>
      <c r="D2015" s="130">
        <v>580</v>
      </c>
      <c r="E2015" s="130" t="s">
        <v>1072</v>
      </c>
      <c r="F2015" s="149">
        <f t="shared" si="186"/>
        <v>23.84</v>
      </c>
      <c r="G2015" s="130" t="s">
        <v>1074</v>
      </c>
      <c r="H2015" s="130">
        <f t="shared" si="187"/>
        <v>2</v>
      </c>
      <c r="I2015" s="130" t="s">
        <v>1076</v>
      </c>
      <c r="J2015" s="130">
        <f t="shared" si="188"/>
        <v>2</v>
      </c>
      <c r="K2015" s="130" t="s">
        <v>1084</v>
      </c>
      <c r="L2015" s="130">
        <f t="shared" si="189"/>
        <v>0</v>
      </c>
      <c r="M2015" s="130">
        <v>7</v>
      </c>
      <c r="N2015" s="130">
        <v>138980.71</v>
      </c>
      <c r="O2015" s="3">
        <v>231.43416666666667</v>
      </c>
      <c r="Q2015" s="143">
        <f t="shared" si="190"/>
        <v>227.10718787338314</v>
      </c>
      <c r="R2015" s="143">
        <f t="shared" si="191"/>
        <v>-1.8696369924997569E-2</v>
      </c>
    </row>
    <row r="2016" spans="1:18" x14ac:dyDescent="0.35">
      <c r="A2016" s="8">
        <v>63550.072249703</v>
      </c>
      <c r="B2016">
        <v>580</v>
      </c>
      <c r="C2016" s="130" t="s">
        <v>1165</v>
      </c>
      <c r="D2016" s="130">
        <v>580</v>
      </c>
      <c r="E2016" s="130" t="s">
        <v>1072</v>
      </c>
      <c r="F2016" s="149">
        <f t="shared" si="186"/>
        <v>23.84</v>
      </c>
      <c r="G2016" s="130" t="s">
        <v>1074</v>
      </c>
      <c r="H2016" s="130">
        <f t="shared" si="187"/>
        <v>2</v>
      </c>
      <c r="I2016" s="130" t="s">
        <v>1076</v>
      </c>
      <c r="J2016" s="130">
        <f t="shared" si="188"/>
        <v>2</v>
      </c>
      <c r="K2016" s="130" t="s">
        <v>1084</v>
      </c>
      <c r="L2016" s="130">
        <f t="shared" si="189"/>
        <v>0</v>
      </c>
      <c r="M2016" s="130">
        <v>7</v>
      </c>
      <c r="N2016" s="130">
        <v>143372.18</v>
      </c>
      <c r="O2016" s="3">
        <v>238.58725000000001</v>
      </c>
      <c r="Q2016" s="143">
        <f t="shared" si="190"/>
        <v>234.84997205920587</v>
      </c>
      <c r="R2016" s="143">
        <f t="shared" si="191"/>
        <v>-1.5664198069235247E-2</v>
      </c>
    </row>
    <row r="2017" spans="1:18" x14ac:dyDescent="0.35">
      <c r="A2017" s="8">
        <v>71394.000753582499</v>
      </c>
      <c r="B2017">
        <v>580</v>
      </c>
      <c r="C2017" s="130" t="s">
        <v>1165</v>
      </c>
      <c r="D2017" s="130">
        <v>580</v>
      </c>
      <c r="E2017" s="130" t="s">
        <v>1072</v>
      </c>
      <c r="F2017" s="149">
        <f t="shared" si="186"/>
        <v>23.84</v>
      </c>
      <c r="G2017" s="130" t="s">
        <v>1074</v>
      </c>
      <c r="H2017" s="130">
        <f t="shared" si="187"/>
        <v>2</v>
      </c>
      <c r="I2017" s="130" t="s">
        <v>1076</v>
      </c>
      <c r="J2017" s="130">
        <f t="shared" si="188"/>
        <v>2</v>
      </c>
      <c r="K2017" s="130" t="s">
        <v>1084</v>
      </c>
      <c r="L2017" s="130">
        <f t="shared" si="189"/>
        <v>0</v>
      </c>
      <c r="M2017" s="130">
        <v>7</v>
      </c>
      <c r="N2017" s="130">
        <v>143232.88</v>
      </c>
      <c r="O2017" s="3">
        <v>238.51784999999998</v>
      </c>
      <c r="Q2017" s="143">
        <f t="shared" si="190"/>
        <v>241.25061771837159</v>
      </c>
      <c r="R2017" s="143">
        <f t="shared" si="191"/>
        <v>1.1457288074547156E-2</v>
      </c>
    </row>
    <row r="2018" spans="1:18" x14ac:dyDescent="0.35">
      <c r="A2018" s="8">
        <v>3495.45982983364</v>
      </c>
      <c r="B2018">
        <v>580</v>
      </c>
      <c r="C2018" s="130" t="s">
        <v>1165</v>
      </c>
      <c r="D2018" s="130">
        <v>580</v>
      </c>
      <c r="E2018" s="130" t="s">
        <v>1072</v>
      </c>
      <c r="F2018" s="149">
        <f t="shared" si="186"/>
        <v>23.84</v>
      </c>
      <c r="G2018" s="130" t="s">
        <v>1074</v>
      </c>
      <c r="H2018" s="130">
        <f t="shared" si="187"/>
        <v>2</v>
      </c>
      <c r="I2018" s="130" t="s">
        <v>1076</v>
      </c>
      <c r="J2018" s="130">
        <f t="shared" si="188"/>
        <v>2</v>
      </c>
      <c r="K2018" s="130" t="s">
        <v>1083</v>
      </c>
      <c r="L2018" s="130">
        <f t="shared" si="189"/>
        <v>1</v>
      </c>
      <c r="M2018" s="130">
        <v>7</v>
      </c>
      <c r="N2018" s="130">
        <v>120724.3</v>
      </c>
      <c r="O2018" s="3">
        <v>200.95600000000002</v>
      </c>
      <c r="Q2018" s="143">
        <f t="shared" si="190"/>
        <v>189.45540832459253</v>
      </c>
      <c r="R2018" s="143">
        <f t="shared" si="191"/>
        <v>-5.722940183626013E-2</v>
      </c>
    </row>
    <row r="2019" spans="1:18" x14ac:dyDescent="0.35">
      <c r="A2019" s="8">
        <v>14172.2970393051</v>
      </c>
      <c r="B2019">
        <v>580</v>
      </c>
      <c r="C2019" s="130" t="s">
        <v>1165</v>
      </c>
      <c r="D2019" s="130">
        <v>580</v>
      </c>
      <c r="E2019" s="130" t="s">
        <v>1072</v>
      </c>
      <c r="F2019" s="149">
        <f t="shared" si="186"/>
        <v>23.84</v>
      </c>
      <c r="G2019" s="130" t="s">
        <v>1074</v>
      </c>
      <c r="H2019" s="130">
        <f t="shared" si="187"/>
        <v>2</v>
      </c>
      <c r="I2019" s="130" t="s">
        <v>1076</v>
      </c>
      <c r="J2019" s="130">
        <f t="shared" si="188"/>
        <v>2</v>
      </c>
      <c r="K2019" s="130" t="s">
        <v>1083</v>
      </c>
      <c r="L2019" s="130">
        <f t="shared" si="189"/>
        <v>1</v>
      </c>
      <c r="M2019" s="130">
        <v>7</v>
      </c>
      <c r="N2019" s="130">
        <v>126895.33</v>
      </c>
      <c r="O2019" s="3">
        <v>211.29098333333332</v>
      </c>
      <c r="Q2019" s="143">
        <f t="shared" si="190"/>
        <v>198.16770748752123</v>
      </c>
      <c r="R2019" s="143">
        <f t="shared" si="191"/>
        <v>-6.2109966259699667E-2</v>
      </c>
    </row>
    <row r="2020" spans="1:18" x14ac:dyDescent="0.35">
      <c r="A2020" s="8">
        <v>23954.0527728093</v>
      </c>
      <c r="B2020">
        <v>580</v>
      </c>
      <c r="C2020" s="130" t="s">
        <v>1165</v>
      </c>
      <c r="D2020" s="130">
        <v>580</v>
      </c>
      <c r="E2020" s="130" t="s">
        <v>1072</v>
      </c>
      <c r="F2020" s="149">
        <f t="shared" si="186"/>
        <v>23.84</v>
      </c>
      <c r="G2020" s="130" t="s">
        <v>1074</v>
      </c>
      <c r="H2020" s="130">
        <f t="shared" si="187"/>
        <v>2</v>
      </c>
      <c r="I2020" s="130" t="s">
        <v>1076</v>
      </c>
      <c r="J2020" s="130">
        <f t="shared" si="188"/>
        <v>2</v>
      </c>
      <c r="K2020" s="130" t="s">
        <v>1083</v>
      </c>
      <c r="L2020" s="130">
        <f t="shared" si="189"/>
        <v>1</v>
      </c>
      <c r="M2020" s="130">
        <v>7</v>
      </c>
      <c r="N2020" s="130">
        <v>130091.03</v>
      </c>
      <c r="O2020" s="3">
        <v>216.60420000000002</v>
      </c>
      <c r="Q2020" s="143">
        <f t="shared" si="190"/>
        <v>206.14962016606066</v>
      </c>
      <c r="R2020" s="143">
        <f t="shared" si="191"/>
        <v>-4.8265822333728337E-2</v>
      </c>
    </row>
    <row r="2021" spans="1:18" x14ac:dyDescent="0.35">
      <c r="A2021" s="8">
        <v>31081.371963744201</v>
      </c>
      <c r="B2021">
        <v>580</v>
      </c>
      <c r="C2021" s="130" t="s">
        <v>1165</v>
      </c>
      <c r="D2021" s="130">
        <v>580</v>
      </c>
      <c r="E2021" s="130" t="s">
        <v>1072</v>
      </c>
      <c r="F2021" s="149">
        <f t="shared" si="186"/>
        <v>23.84</v>
      </c>
      <c r="G2021" s="130" t="s">
        <v>1074</v>
      </c>
      <c r="H2021" s="130">
        <f t="shared" si="187"/>
        <v>2</v>
      </c>
      <c r="I2021" s="130" t="s">
        <v>1076</v>
      </c>
      <c r="J2021" s="130">
        <f t="shared" si="188"/>
        <v>2</v>
      </c>
      <c r="K2021" s="130" t="s">
        <v>1083</v>
      </c>
      <c r="L2021" s="130">
        <f t="shared" si="189"/>
        <v>1</v>
      </c>
      <c r="M2021" s="130">
        <v>7</v>
      </c>
      <c r="N2021" s="130">
        <v>139989.53</v>
      </c>
      <c r="O2021" s="3">
        <v>233.04750000000001</v>
      </c>
      <c r="Q2021" s="143">
        <f t="shared" si="190"/>
        <v>211.96551262586354</v>
      </c>
      <c r="R2021" s="143">
        <f t="shared" si="191"/>
        <v>-9.0462190644123974E-2</v>
      </c>
    </row>
    <row r="2022" spans="1:18" x14ac:dyDescent="0.35">
      <c r="A2022" s="8">
        <v>45016.2336447989</v>
      </c>
      <c r="B2022">
        <v>580</v>
      </c>
      <c r="C2022" s="130" t="s">
        <v>1165</v>
      </c>
      <c r="D2022" s="130">
        <v>580</v>
      </c>
      <c r="E2022" s="130" t="s">
        <v>1072</v>
      </c>
      <c r="F2022" s="149">
        <f t="shared" si="186"/>
        <v>23.84</v>
      </c>
      <c r="G2022" s="130" t="s">
        <v>1074</v>
      </c>
      <c r="H2022" s="130">
        <f t="shared" si="187"/>
        <v>2</v>
      </c>
      <c r="I2022" s="130" t="s">
        <v>1076</v>
      </c>
      <c r="J2022" s="130">
        <f t="shared" si="188"/>
        <v>2</v>
      </c>
      <c r="K2022" s="130" t="s">
        <v>1083</v>
      </c>
      <c r="L2022" s="130">
        <f t="shared" si="189"/>
        <v>1</v>
      </c>
      <c r="M2022" s="130">
        <v>7</v>
      </c>
      <c r="N2022" s="130">
        <v>140031.79999999999</v>
      </c>
      <c r="O2022" s="3">
        <v>233.12965000000003</v>
      </c>
      <c r="Q2022" s="143">
        <f t="shared" si="190"/>
        <v>223.33635975760416</v>
      </c>
      <c r="R2022" s="143">
        <f t="shared" si="191"/>
        <v>-4.2007913804168018E-2</v>
      </c>
    </row>
    <row r="2023" spans="1:18" x14ac:dyDescent="0.35">
      <c r="A2023" s="8">
        <v>54061.366139626101</v>
      </c>
      <c r="B2023">
        <v>580</v>
      </c>
      <c r="C2023" s="130" t="s">
        <v>1165</v>
      </c>
      <c r="D2023" s="130">
        <v>580</v>
      </c>
      <c r="E2023" s="130" t="s">
        <v>1072</v>
      </c>
      <c r="F2023" s="149">
        <f t="shared" si="186"/>
        <v>23.84</v>
      </c>
      <c r="G2023" s="130" t="s">
        <v>1074</v>
      </c>
      <c r="H2023" s="130">
        <f t="shared" si="187"/>
        <v>2</v>
      </c>
      <c r="I2023" s="130" t="s">
        <v>1076</v>
      </c>
      <c r="J2023" s="130">
        <f t="shared" si="188"/>
        <v>2</v>
      </c>
      <c r="K2023" s="130" t="s">
        <v>1083</v>
      </c>
      <c r="L2023" s="130">
        <f t="shared" si="189"/>
        <v>1</v>
      </c>
      <c r="M2023" s="130">
        <v>7</v>
      </c>
      <c r="N2023" s="130">
        <v>143845.54</v>
      </c>
      <c r="O2023" s="3">
        <v>239.37044999999998</v>
      </c>
      <c r="Q2023" s="143">
        <f t="shared" si="190"/>
        <v>230.71718787338312</v>
      </c>
      <c r="R2023" s="143">
        <f t="shared" si="191"/>
        <v>-3.6150085052757519E-2</v>
      </c>
    </row>
    <row r="2024" spans="1:18" x14ac:dyDescent="0.35">
      <c r="A2024" s="8">
        <v>63550.072249703</v>
      </c>
      <c r="B2024">
        <v>580</v>
      </c>
      <c r="C2024" s="130" t="s">
        <v>1165</v>
      </c>
      <c r="D2024" s="130">
        <v>580</v>
      </c>
      <c r="E2024" s="130" t="s">
        <v>1072</v>
      </c>
      <c r="F2024" s="149">
        <f t="shared" si="186"/>
        <v>23.84</v>
      </c>
      <c r="G2024" s="130" t="s">
        <v>1074</v>
      </c>
      <c r="H2024" s="130">
        <f t="shared" si="187"/>
        <v>2</v>
      </c>
      <c r="I2024" s="130" t="s">
        <v>1076</v>
      </c>
      <c r="J2024" s="130">
        <f t="shared" si="188"/>
        <v>2</v>
      </c>
      <c r="K2024" s="130" t="s">
        <v>1083</v>
      </c>
      <c r="L2024" s="130">
        <f t="shared" si="189"/>
        <v>1</v>
      </c>
      <c r="M2024" s="130">
        <v>7</v>
      </c>
      <c r="N2024" s="130">
        <v>147901.94</v>
      </c>
      <c r="O2024" s="3">
        <v>246.11700000000002</v>
      </c>
      <c r="Q2024" s="143">
        <f t="shared" si="190"/>
        <v>238.45997205920585</v>
      </c>
      <c r="R2024" s="143">
        <f t="shared" si="191"/>
        <v>-3.1111332987132756E-2</v>
      </c>
    </row>
    <row r="2025" spans="1:18" x14ac:dyDescent="0.35">
      <c r="A2025" s="8">
        <v>71394.000753582499</v>
      </c>
      <c r="B2025">
        <v>580</v>
      </c>
      <c r="C2025" s="130" t="s">
        <v>1165</v>
      </c>
      <c r="D2025" s="130">
        <v>580</v>
      </c>
      <c r="E2025" s="130" t="s">
        <v>1072</v>
      </c>
      <c r="F2025" s="149">
        <f t="shared" si="186"/>
        <v>23.84</v>
      </c>
      <c r="G2025" s="130" t="s">
        <v>1074</v>
      </c>
      <c r="H2025" s="130">
        <f t="shared" si="187"/>
        <v>2</v>
      </c>
      <c r="I2025" s="130" t="s">
        <v>1076</v>
      </c>
      <c r="J2025" s="130">
        <f t="shared" si="188"/>
        <v>2</v>
      </c>
      <c r="K2025" s="130" t="s">
        <v>1083</v>
      </c>
      <c r="L2025" s="130">
        <f t="shared" si="189"/>
        <v>1</v>
      </c>
      <c r="M2025" s="130">
        <v>7</v>
      </c>
      <c r="N2025" s="130">
        <v>149005.60999999999</v>
      </c>
      <c r="O2025" s="3">
        <v>248.07043333333334</v>
      </c>
      <c r="Q2025" s="143">
        <f t="shared" si="190"/>
        <v>244.86061771837163</v>
      </c>
      <c r="R2025" s="143">
        <f t="shared" si="191"/>
        <v>-1.2939130116520814E-2</v>
      </c>
    </row>
    <row r="2026" spans="1:18" x14ac:dyDescent="0.35">
      <c r="A2026" s="8">
        <v>3495.45982983364</v>
      </c>
      <c r="B2026">
        <v>580</v>
      </c>
      <c r="C2026" s="130" t="s">
        <v>1165</v>
      </c>
      <c r="D2026" s="130">
        <v>580</v>
      </c>
      <c r="E2026" s="130" t="s">
        <v>1072</v>
      </c>
      <c r="F2026" s="149">
        <f t="shared" si="186"/>
        <v>23.84</v>
      </c>
      <c r="G2026" s="130" t="s">
        <v>1074</v>
      </c>
      <c r="H2026" s="130">
        <f t="shared" si="187"/>
        <v>2</v>
      </c>
      <c r="I2026" s="130" t="s">
        <v>1076</v>
      </c>
      <c r="J2026" s="130">
        <f t="shared" si="188"/>
        <v>2</v>
      </c>
      <c r="K2026" s="130" t="s">
        <v>1084</v>
      </c>
      <c r="L2026" s="130">
        <f t="shared" si="189"/>
        <v>0</v>
      </c>
      <c r="M2026" s="130">
        <v>7</v>
      </c>
      <c r="N2026" s="130">
        <v>123076</v>
      </c>
      <c r="O2026" s="3">
        <v>204.9127</v>
      </c>
      <c r="Q2026" s="143">
        <f t="shared" si="190"/>
        <v>185.84540832459251</v>
      </c>
      <c r="R2026" s="143">
        <f t="shared" si="191"/>
        <v>-9.3050804930136066E-2</v>
      </c>
    </row>
    <row r="2027" spans="1:18" x14ac:dyDescent="0.35">
      <c r="A2027" s="8">
        <v>14172.2970393051</v>
      </c>
      <c r="B2027">
        <v>580</v>
      </c>
      <c r="C2027" s="130" t="s">
        <v>1165</v>
      </c>
      <c r="D2027" s="130">
        <v>580</v>
      </c>
      <c r="E2027" s="130" t="s">
        <v>1072</v>
      </c>
      <c r="F2027" s="149">
        <f t="shared" si="186"/>
        <v>23.84</v>
      </c>
      <c r="G2027" s="130" t="s">
        <v>1074</v>
      </c>
      <c r="H2027" s="130">
        <f t="shared" si="187"/>
        <v>2</v>
      </c>
      <c r="I2027" s="130" t="s">
        <v>1076</v>
      </c>
      <c r="J2027" s="130">
        <f t="shared" si="188"/>
        <v>2</v>
      </c>
      <c r="K2027" s="130" t="s">
        <v>1084</v>
      </c>
      <c r="L2027" s="130">
        <f t="shared" si="189"/>
        <v>0</v>
      </c>
      <c r="M2027" s="130">
        <v>7</v>
      </c>
      <c r="N2027" s="130">
        <v>127697.25</v>
      </c>
      <c r="O2027" s="3">
        <v>212.65183333333334</v>
      </c>
      <c r="Q2027" s="143">
        <f t="shared" si="190"/>
        <v>194.55770748752121</v>
      </c>
      <c r="R2027" s="143">
        <f t="shared" si="191"/>
        <v>-8.5088031277160248E-2</v>
      </c>
    </row>
    <row r="2028" spans="1:18" x14ac:dyDescent="0.35">
      <c r="A2028" s="8">
        <v>23954.0527728093</v>
      </c>
      <c r="B2028">
        <v>580</v>
      </c>
      <c r="C2028" s="130" t="s">
        <v>1165</v>
      </c>
      <c r="D2028" s="130">
        <v>580</v>
      </c>
      <c r="E2028" s="130" t="s">
        <v>1072</v>
      </c>
      <c r="F2028" s="149">
        <f t="shared" si="186"/>
        <v>23.84</v>
      </c>
      <c r="G2028" s="130" t="s">
        <v>1074</v>
      </c>
      <c r="H2028" s="130">
        <f t="shared" si="187"/>
        <v>2</v>
      </c>
      <c r="I2028" s="130" t="s">
        <v>1076</v>
      </c>
      <c r="J2028" s="130">
        <f t="shared" si="188"/>
        <v>2</v>
      </c>
      <c r="K2028" s="130" t="s">
        <v>1084</v>
      </c>
      <c r="L2028" s="130">
        <f t="shared" si="189"/>
        <v>0</v>
      </c>
      <c r="M2028" s="130">
        <v>7</v>
      </c>
      <c r="N2028" s="130">
        <v>130054.74</v>
      </c>
      <c r="O2028" s="3">
        <v>216.57704999999999</v>
      </c>
      <c r="Q2028" s="143">
        <f t="shared" si="190"/>
        <v>202.53962016606064</v>
      </c>
      <c r="R2028" s="143">
        <f t="shared" si="191"/>
        <v>-6.4814946153986974E-2</v>
      </c>
    </row>
    <row r="2029" spans="1:18" x14ac:dyDescent="0.35">
      <c r="A2029" s="8">
        <v>31081.371963744201</v>
      </c>
      <c r="B2029">
        <v>580</v>
      </c>
      <c r="C2029" s="130" t="s">
        <v>1165</v>
      </c>
      <c r="D2029" s="130">
        <v>580</v>
      </c>
      <c r="E2029" s="130" t="s">
        <v>1072</v>
      </c>
      <c r="F2029" s="149">
        <f t="shared" si="186"/>
        <v>23.84</v>
      </c>
      <c r="G2029" s="130" t="s">
        <v>1074</v>
      </c>
      <c r="H2029" s="130">
        <f t="shared" si="187"/>
        <v>2</v>
      </c>
      <c r="I2029" s="130" t="s">
        <v>1076</v>
      </c>
      <c r="J2029" s="130">
        <f t="shared" si="188"/>
        <v>2</v>
      </c>
      <c r="K2029" s="130" t="s">
        <v>1084</v>
      </c>
      <c r="L2029" s="130">
        <f t="shared" si="189"/>
        <v>0</v>
      </c>
      <c r="M2029" s="130">
        <v>7</v>
      </c>
      <c r="N2029" s="130">
        <v>137653.03</v>
      </c>
      <c r="O2029" s="3">
        <v>229.161</v>
      </c>
      <c r="Q2029" s="143">
        <f t="shared" si="190"/>
        <v>208.35551262586353</v>
      </c>
      <c r="R2029" s="143">
        <f t="shared" si="191"/>
        <v>-9.0789826253753758E-2</v>
      </c>
    </row>
    <row r="2030" spans="1:18" x14ac:dyDescent="0.35">
      <c r="A2030" s="8">
        <v>45016.2336447989</v>
      </c>
      <c r="B2030">
        <v>580</v>
      </c>
      <c r="C2030" s="130" t="s">
        <v>1165</v>
      </c>
      <c r="D2030" s="130">
        <v>580</v>
      </c>
      <c r="E2030" s="130" t="s">
        <v>1072</v>
      </c>
      <c r="F2030" s="149">
        <f t="shared" si="186"/>
        <v>23.84</v>
      </c>
      <c r="G2030" s="130" t="s">
        <v>1074</v>
      </c>
      <c r="H2030" s="130">
        <f t="shared" si="187"/>
        <v>2</v>
      </c>
      <c r="I2030" s="130" t="s">
        <v>1076</v>
      </c>
      <c r="J2030" s="130">
        <f t="shared" si="188"/>
        <v>2</v>
      </c>
      <c r="K2030" s="130" t="s">
        <v>1084</v>
      </c>
      <c r="L2030" s="130">
        <f t="shared" si="189"/>
        <v>0</v>
      </c>
      <c r="M2030" s="130">
        <v>7</v>
      </c>
      <c r="N2030" s="130">
        <v>137772.62</v>
      </c>
      <c r="O2030" s="3">
        <v>229.38095000000001</v>
      </c>
      <c r="Q2030" s="143">
        <f t="shared" si="190"/>
        <v>219.72635975760414</v>
      </c>
      <c r="R2030" s="143">
        <f t="shared" si="191"/>
        <v>-4.2089764831804377E-2</v>
      </c>
    </row>
    <row r="2031" spans="1:18" x14ac:dyDescent="0.35">
      <c r="A2031" s="8">
        <v>54061.366139626101</v>
      </c>
      <c r="B2031">
        <v>580</v>
      </c>
      <c r="C2031" s="130" t="s">
        <v>1165</v>
      </c>
      <c r="D2031" s="130">
        <v>580</v>
      </c>
      <c r="E2031" s="130" t="s">
        <v>1072</v>
      </c>
      <c r="F2031" s="149">
        <f t="shared" si="186"/>
        <v>23.84</v>
      </c>
      <c r="G2031" s="130" t="s">
        <v>1074</v>
      </c>
      <c r="H2031" s="130">
        <f t="shared" si="187"/>
        <v>2</v>
      </c>
      <c r="I2031" s="130" t="s">
        <v>1076</v>
      </c>
      <c r="J2031" s="130">
        <f t="shared" si="188"/>
        <v>2</v>
      </c>
      <c r="K2031" s="130" t="s">
        <v>1084</v>
      </c>
      <c r="L2031" s="130">
        <f t="shared" si="189"/>
        <v>0</v>
      </c>
      <c r="M2031" s="130">
        <v>7</v>
      </c>
      <c r="N2031" s="130">
        <v>140504.04</v>
      </c>
      <c r="O2031" s="3">
        <v>233.85966666666664</v>
      </c>
      <c r="Q2031" s="143">
        <f t="shared" si="190"/>
        <v>227.10718787338314</v>
      </c>
      <c r="R2031" s="143">
        <f t="shared" si="191"/>
        <v>-2.8874063191530075E-2</v>
      </c>
    </row>
    <row r="2032" spans="1:18" x14ac:dyDescent="0.35">
      <c r="A2032" s="8">
        <v>63550.072249703</v>
      </c>
      <c r="B2032">
        <v>580</v>
      </c>
      <c r="C2032" s="130" t="s">
        <v>1165</v>
      </c>
      <c r="D2032" s="130">
        <v>580</v>
      </c>
      <c r="E2032" s="130" t="s">
        <v>1072</v>
      </c>
      <c r="F2032" s="149">
        <f t="shared" si="186"/>
        <v>23.84</v>
      </c>
      <c r="G2032" s="130" t="s">
        <v>1074</v>
      </c>
      <c r="H2032" s="130">
        <f t="shared" si="187"/>
        <v>2</v>
      </c>
      <c r="I2032" s="130" t="s">
        <v>1076</v>
      </c>
      <c r="J2032" s="130">
        <f t="shared" si="188"/>
        <v>2</v>
      </c>
      <c r="K2032" s="130" t="s">
        <v>1084</v>
      </c>
      <c r="L2032" s="130">
        <f t="shared" si="189"/>
        <v>0</v>
      </c>
      <c r="M2032" s="130">
        <v>7</v>
      </c>
      <c r="N2032" s="130">
        <v>143766.01999999999</v>
      </c>
      <c r="O2032" s="3">
        <v>239.24106666666668</v>
      </c>
      <c r="Q2032" s="143">
        <f t="shared" si="190"/>
        <v>234.84997205920587</v>
      </c>
      <c r="R2032" s="143">
        <f t="shared" si="191"/>
        <v>-1.8354267804611135E-2</v>
      </c>
    </row>
    <row r="2033" spans="1:18" x14ac:dyDescent="0.35">
      <c r="A2033" s="8">
        <v>71394.000753582499</v>
      </c>
      <c r="B2033">
        <v>580</v>
      </c>
      <c r="C2033" s="130" t="s">
        <v>1165</v>
      </c>
      <c r="D2033" s="130">
        <v>580</v>
      </c>
      <c r="E2033" s="130" t="s">
        <v>1072</v>
      </c>
      <c r="F2033" s="149">
        <f t="shared" si="186"/>
        <v>23.84</v>
      </c>
      <c r="G2033" s="130" t="s">
        <v>1074</v>
      </c>
      <c r="H2033" s="130">
        <f t="shared" si="187"/>
        <v>2</v>
      </c>
      <c r="I2033" s="130" t="s">
        <v>1076</v>
      </c>
      <c r="J2033" s="130">
        <f t="shared" si="188"/>
        <v>2</v>
      </c>
      <c r="K2033" s="130" t="s">
        <v>1084</v>
      </c>
      <c r="L2033" s="130">
        <f t="shared" si="189"/>
        <v>0</v>
      </c>
      <c r="M2033" s="130">
        <v>7</v>
      </c>
      <c r="N2033" s="130">
        <v>144175.72</v>
      </c>
      <c r="O2033" s="3">
        <v>240.03538333333336</v>
      </c>
      <c r="Q2033" s="143">
        <f t="shared" si="190"/>
        <v>241.25061771837159</v>
      </c>
      <c r="R2033" s="143">
        <f t="shared" si="191"/>
        <v>5.0627302031993615E-3</v>
      </c>
    </row>
    <row r="2034" spans="1:18" x14ac:dyDescent="0.35">
      <c r="A2034" s="8">
        <v>3495.45982983364</v>
      </c>
      <c r="B2034">
        <v>580</v>
      </c>
      <c r="C2034" s="130" t="s">
        <v>1165</v>
      </c>
      <c r="D2034" s="130">
        <v>580</v>
      </c>
      <c r="E2034" s="130" t="s">
        <v>1072</v>
      </c>
      <c r="F2034" s="149">
        <f t="shared" si="186"/>
        <v>23.84</v>
      </c>
      <c r="G2034" s="130" t="s">
        <v>1074</v>
      </c>
      <c r="H2034" s="130">
        <f t="shared" si="187"/>
        <v>2</v>
      </c>
      <c r="I2034" s="130" t="s">
        <v>1076</v>
      </c>
      <c r="J2034" s="130">
        <f t="shared" si="188"/>
        <v>2</v>
      </c>
      <c r="K2034" s="130" t="s">
        <v>1083</v>
      </c>
      <c r="L2034" s="130">
        <f t="shared" si="189"/>
        <v>1</v>
      </c>
      <c r="M2034" s="130">
        <v>7</v>
      </c>
      <c r="N2034" s="130">
        <v>120516.53</v>
      </c>
      <c r="O2034" s="3">
        <v>200.64838333333333</v>
      </c>
      <c r="Q2034" s="143">
        <f t="shared" si="190"/>
        <v>189.45540832459253</v>
      </c>
      <c r="R2034" s="143">
        <f t="shared" si="191"/>
        <v>-5.5784027874005493E-2</v>
      </c>
    </row>
    <row r="2035" spans="1:18" x14ac:dyDescent="0.35">
      <c r="A2035" s="8">
        <v>14172.2970393051</v>
      </c>
      <c r="B2035">
        <v>580</v>
      </c>
      <c r="C2035" s="130" t="s">
        <v>1165</v>
      </c>
      <c r="D2035" s="130">
        <v>580</v>
      </c>
      <c r="E2035" s="130" t="s">
        <v>1072</v>
      </c>
      <c r="F2035" s="149">
        <f t="shared" si="186"/>
        <v>23.84</v>
      </c>
      <c r="G2035" s="130" t="s">
        <v>1074</v>
      </c>
      <c r="H2035" s="130">
        <f t="shared" si="187"/>
        <v>2</v>
      </c>
      <c r="I2035" s="130" t="s">
        <v>1076</v>
      </c>
      <c r="J2035" s="130">
        <f t="shared" si="188"/>
        <v>2</v>
      </c>
      <c r="K2035" s="130" t="s">
        <v>1083</v>
      </c>
      <c r="L2035" s="130">
        <f t="shared" si="189"/>
        <v>1</v>
      </c>
      <c r="M2035" s="130">
        <v>7</v>
      </c>
      <c r="N2035" s="130">
        <v>126529.67</v>
      </c>
      <c r="O2035" s="3">
        <v>210.73393333333334</v>
      </c>
      <c r="Q2035" s="143">
        <f t="shared" si="190"/>
        <v>198.16770748752123</v>
      </c>
      <c r="R2035" s="143">
        <f t="shared" si="191"/>
        <v>-5.9630765900122951E-2</v>
      </c>
    </row>
    <row r="2036" spans="1:18" x14ac:dyDescent="0.35">
      <c r="A2036" s="8">
        <v>23954.0527728093</v>
      </c>
      <c r="B2036">
        <v>580</v>
      </c>
      <c r="C2036" s="130" t="s">
        <v>1165</v>
      </c>
      <c r="D2036" s="130">
        <v>580</v>
      </c>
      <c r="E2036" s="130" t="s">
        <v>1072</v>
      </c>
      <c r="F2036" s="149">
        <f t="shared" si="186"/>
        <v>23.84</v>
      </c>
      <c r="G2036" s="130" t="s">
        <v>1074</v>
      </c>
      <c r="H2036" s="130">
        <f t="shared" si="187"/>
        <v>2</v>
      </c>
      <c r="I2036" s="130" t="s">
        <v>1076</v>
      </c>
      <c r="J2036" s="130">
        <f t="shared" si="188"/>
        <v>2</v>
      </c>
      <c r="K2036" s="130" t="s">
        <v>1083</v>
      </c>
      <c r="L2036" s="130">
        <f t="shared" si="189"/>
        <v>1</v>
      </c>
      <c r="M2036" s="130">
        <v>7</v>
      </c>
      <c r="N2036" s="130">
        <v>129888.3</v>
      </c>
      <c r="O2036" s="3">
        <v>216.3245</v>
      </c>
      <c r="Q2036" s="143">
        <f t="shared" si="190"/>
        <v>206.14962016606066</v>
      </c>
      <c r="R2036" s="143">
        <f t="shared" si="191"/>
        <v>-4.7035263384125892E-2</v>
      </c>
    </row>
    <row r="2037" spans="1:18" x14ac:dyDescent="0.35">
      <c r="A2037" s="8">
        <v>31081.371963744201</v>
      </c>
      <c r="B2037">
        <v>580</v>
      </c>
      <c r="C2037" s="130" t="s">
        <v>1165</v>
      </c>
      <c r="D2037" s="130">
        <v>580</v>
      </c>
      <c r="E2037" s="130" t="s">
        <v>1072</v>
      </c>
      <c r="F2037" s="149">
        <f t="shared" si="186"/>
        <v>23.84</v>
      </c>
      <c r="G2037" s="130" t="s">
        <v>1074</v>
      </c>
      <c r="H2037" s="130">
        <f t="shared" si="187"/>
        <v>2</v>
      </c>
      <c r="I2037" s="130" t="s">
        <v>1076</v>
      </c>
      <c r="J2037" s="130">
        <f t="shared" si="188"/>
        <v>2</v>
      </c>
      <c r="K2037" s="130" t="s">
        <v>1083</v>
      </c>
      <c r="L2037" s="130">
        <f t="shared" si="189"/>
        <v>1</v>
      </c>
      <c r="M2037" s="130">
        <v>7</v>
      </c>
      <c r="N2037" s="130">
        <v>139628.94</v>
      </c>
      <c r="O2037" s="3">
        <v>232.53404999999998</v>
      </c>
      <c r="Q2037" s="143">
        <f t="shared" si="190"/>
        <v>211.96551262586354</v>
      </c>
      <c r="R2037" s="143">
        <f t="shared" si="191"/>
        <v>-8.8453873203242495E-2</v>
      </c>
    </row>
    <row r="2038" spans="1:18" x14ac:dyDescent="0.35">
      <c r="A2038" s="8">
        <v>45016.2336447989</v>
      </c>
      <c r="B2038">
        <v>580</v>
      </c>
      <c r="C2038" s="130" t="s">
        <v>1165</v>
      </c>
      <c r="D2038" s="130">
        <v>580</v>
      </c>
      <c r="E2038" s="130" t="s">
        <v>1072</v>
      </c>
      <c r="F2038" s="149">
        <f t="shared" si="186"/>
        <v>23.84</v>
      </c>
      <c r="G2038" s="130" t="s">
        <v>1074</v>
      </c>
      <c r="H2038" s="130">
        <f t="shared" si="187"/>
        <v>2</v>
      </c>
      <c r="I2038" s="130" t="s">
        <v>1076</v>
      </c>
      <c r="J2038" s="130">
        <f t="shared" si="188"/>
        <v>2</v>
      </c>
      <c r="K2038" s="130" t="s">
        <v>1083</v>
      </c>
      <c r="L2038" s="130">
        <f t="shared" si="189"/>
        <v>1</v>
      </c>
      <c r="M2038" s="130">
        <v>7</v>
      </c>
      <c r="N2038" s="130">
        <v>139472.92000000001</v>
      </c>
      <c r="O2038" s="3">
        <v>232.29068333333333</v>
      </c>
      <c r="Q2038" s="143">
        <f t="shared" si="190"/>
        <v>223.33635975760416</v>
      </c>
      <c r="R2038" s="143">
        <f t="shared" si="191"/>
        <v>-3.8547923865202449E-2</v>
      </c>
    </row>
    <row r="2039" spans="1:18" x14ac:dyDescent="0.35">
      <c r="A2039" s="8">
        <v>54061.366139626101</v>
      </c>
      <c r="B2039">
        <v>580</v>
      </c>
      <c r="C2039" s="130" t="s">
        <v>1165</v>
      </c>
      <c r="D2039" s="130">
        <v>580</v>
      </c>
      <c r="E2039" s="130" t="s">
        <v>1072</v>
      </c>
      <c r="F2039" s="149">
        <f t="shared" si="186"/>
        <v>23.84</v>
      </c>
      <c r="G2039" s="130" t="s">
        <v>1074</v>
      </c>
      <c r="H2039" s="130">
        <f t="shared" si="187"/>
        <v>2</v>
      </c>
      <c r="I2039" s="130" t="s">
        <v>1076</v>
      </c>
      <c r="J2039" s="130">
        <f t="shared" si="188"/>
        <v>2</v>
      </c>
      <c r="K2039" s="130" t="s">
        <v>1083</v>
      </c>
      <c r="L2039" s="130">
        <f t="shared" si="189"/>
        <v>1</v>
      </c>
      <c r="M2039" s="130">
        <v>7</v>
      </c>
      <c r="N2039" s="130">
        <v>143189.13</v>
      </c>
      <c r="O2039" s="3">
        <v>238.42576666666665</v>
      </c>
      <c r="Q2039" s="143">
        <f t="shared" si="190"/>
        <v>230.71718787338312</v>
      </c>
      <c r="R2039" s="143">
        <f t="shared" si="191"/>
        <v>-3.2331148185257064E-2</v>
      </c>
    </row>
    <row r="2040" spans="1:18" x14ac:dyDescent="0.35">
      <c r="A2040" s="8">
        <v>63550.072249703</v>
      </c>
      <c r="B2040">
        <v>580</v>
      </c>
      <c r="C2040" s="130" t="s">
        <v>1165</v>
      </c>
      <c r="D2040" s="130">
        <v>580</v>
      </c>
      <c r="E2040" s="130" t="s">
        <v>1072</v>
      </c>
      <c r="F2040" s="149">
        <f t="shared" si="186"/>
        <v>23.84</v>
      </c>
      <c r="G2040" s="130" t="s">
        <v>1074</v>
      </c>
      <c r="H2040" s="130">
        <f t="shared" si="187"/>
        <v>2</v>
      </c>
      <c r="I2040" s="130" t="s">
        <v>1076</v>
      </c>
      <c r="J2040" s="130">
        <f t="shared" si="188"/>
        <v>2</v>
      </c>
      <c r="K2040" s="130" t="s">
        <v>1083</v>
      </c>
      <c r="L2040" s="130">
        <f t="shared" si="189"/>
        <v>1</v>
      </c>
      <c r="M2040" s="130">
        <v>7</v>
      </c>
      <c r="N2040" s="130">
        <v>147812.22</v>
      </c>
      <c r="O2040" s="3">
        <v>246.06463333333332</v>
      </c>
      <c r="Q2040" s="143">
        <f t="shared" si="190"/>
        <v>238.45997205920585</v>
      </c>
      <c r="R2040" s="143">
        <f t="shared" si="191"/>
        <v>-3.0905137284909068E-2</v>
      </c>
    </row>
    <row r="2041" spans="1:18" x14ac:dyDescent="0.35">
      <c r="A2041" s="8">
        <v>71394.000753582499</v>
      </c>
      <c r="B2041">
        <v>580</v>
      </c>
      <c r="C2041" s="130" t="s">
        <v>1165</v>
      </c>
      <c r="D2041" s="130">
        <v>580</v>
      </c>
      <c r="E2041" s="130" t="s">
        <v>1072</v>
      </c>
      <c r="F2041" s="149">
        <f t="shared" si="186"/>
        <v>23.84</v>
      </c>
      <c r="G2041" s="130" t="s">
        <v>1074</v>
      </c>
      <c r="H2041" s="130">
        <f t="shared" si="187"/>
        <v>2</v>
      </c>
      <c r="I2041" s="130" t="s">
        <v>1076</v>
      </c>
      <c r="J2041" s="130">
        <f t="shared" si="188"/>
        <v>2</v>
      </c>
      <c r="K2041" s="130" t="s">
        <v>1083</v>
      </c>
      <c r="L2041" s="130">
        <f t="shared" si="189"/>
        <v>1</v>
      </c>
      <c r="M2041" s="130">
        <v>7</v>
      </c>
      <c r="N2041" s="130">
        <v>149420.17000000001</v>
      </c>
      <c r="O2041" s="3">
        <v>248.81021666666666</v>
      </c>
      <c r="Q2041" s="143">
        <f t="shared" si="190"/>
        <v>244.86061771837163</v>
      </c>
      <c r="R2041" s="143">
        <f t="shared" si="191"/>
        <v>-1.5873941999682173E-2</v>
      </c>
    </row>
    <row r="2042" spans="1:18" x14ac:dyDescent="0.35">
      <c r="A2042" s="8">
        <v>3495.45982983364</v>
      </c>
      <c r="B2042">
        <v>580</v>
      </c>
      <c r="C2042" s="130" t="s">
        <v>1165</v>
      </c>
      <c r="D2042" s="130">
        <v>580</v>
      </c>
      <c r="E2042" s="130" t="s">
        <v>1072</v>
      </c>
      <c r="F2042" s="149">
        <f t="shared" si="186"/>
        <v>23.84</v>
      </c>
      <c r="G2042" s="130" t="s">
        <v>1074</v>
      </c>
      <c r="H2042" s="130">
        <f t="shared" si="187"/>
        <v>2</v>
      </c>
      <c r="I2042" s="130" t="s">
        <v>1076</v>
      </c>
      <c r="J2042" s="130">
        <f t="shared" si="188"/>
        <v>2</v>
      </c>
      <c r="K2042" s="130" t="s">
        <v>1084</v>
      </c>
      <c r="L2042" s="130">
        <f t="shared" si="189"/>
        <v>0</v>
      </c>
      <c r="M2042" s="130">
        <v>7</v>
      </c>
      <c r="N2042" s="130">
        <v>122631.54</v>
      </c>
      <c r="O2042" s="3">
        <v>204.22120000000001</v>
      </c>
      <c r="Q2042" s="143">
        <f t="shared" si="190"/>
        <v>185.84540832459251</v>
      </c>
      <c r="R2042" s="143">
        <f t="shared" si="191"/>
        <v>-8.9979843793922987E-2</v>
      </c>
    </row>
    <row r="2043" spans="1:18" x14ac:dyDescent="0.35">
      <c r="A2043" s="8">
        <v>14172.2970393051</v>
      </c>
      <c r="B2043">
        <v>580</v>
      </c>
      <c r="C2043" s="130" t="s">
        <v>1165</v>
      </c>
      <c r="D2043" s="130">
        <v>580</v>
      </c>
      <c r="E2043" s="130" t="s">
        <v>1072</v>
      </c>
      <c r="F2043" s="149">
        <f t="shared" si="186"/>
        <v>23.84</v>
      </c>
      <c r="G2043" s="130" t="s">
        <v>1074</v>
      </c>
      <c r="H2043" s="130">
        <f t="shared" si="187"/>
        <v>2</v>
      </c>
      <c r="I2043" s="130" t="s">
        <v>1076</v>
      </c>
      <c r="J2043" s="130">
        <f t="shared" si="188"/>
        <v>2</v>
      </c>
      <c r="K2043" s="130" t="s">
        <v>1084</v>
      </c>
      <c r="L2043" s="130">
        <f t="shared" si="189"/>
        <v>0</v>
      </c>
      <c r="M2043" s="130">
        <v>7</v>
      </c>
      <c r="N2043" s="130">
        <v>127162.09</v>
      </c>
      <c r="O2043" s="3">
        <v>211.81115</v>
      </c>
      <c r="Q2043" s="143">
        <f t="shared" si="190"/>
        <v>194.55770748752121</v>
      </c>
      <c r="R2043" s="143">
        <f t="shared" si="191"/>
        <v>-8.14567245986757E-2</v>
      </c>
    </row>
    <row r="2044" spans="1:18" x14ac:dyDescent="0.35">
      <c r="A2044" s="8">
        <v>23954.0527728093</v>
      </c>
      <c r="B2044">
        <v>580</v>
      </c>
      <c r="C2044" s="130" t="s">
        <v>1165</v>
      </c>
      <c r="D2044" s="130">
        <v>580</v>
      </c>
      <c r="E2044" s="130" t="s">
        <v>1072</v>
      </c>
      <c r="F2044" s="149">
        <f t="shared" si="186"/>
        <v>23.84</v>
      </c>
      <c r="G2044" s="130" t="s">
        <v>1074</v>
      </c>
      <c r="H2044" s="130">
        <f t="shared" si="187"/>
        <v>2</v>
      </c>
      <c r="I2044" s="130" t="s">
        <v>1076</v>
      </c>
      <c r="J2044" s="130">
        <f t="shared" si="188"/>
        <v>2</v>
      </c>
      <c r="K2044" s="130" t="s">
        <v>1084</v>
      </c>
      <c r="L2044" s="130">
        <f t="shared" si="189"/>
        <v>0</v>
      </c>
      <c r="M2044" s="130">
        <v>7</v>
      </c>
      <c r="N2044" s="130">
        <v>129732.27</v>
      </c>
      <c r="O2044" s="3">
        <v>216.09256666666667</v>
      </c>
      <c r="Q2044" s="143">
        <f t="shared" si="190"/>
        <v>202.53962016606064</v>
      </c>
      <c r="R2044" s="143">
        <f t="shared" si="191"/>
        <v>-6.2718244822887015E-2</v>
      </c>
    </row>
    <row r="2045" spans="1:18" x14ac:dyDescent="0.35">
      <c r="A2045" s="8">
        <v>31081.371963744201</v>
      </c>
      <c r="B2045">
        <v>580</v>
      </c>
      <c r="C2045" s="130" t="s">
        <v>1165</v>
      </c>
      <c r="D2045" s="130">
        <v>580</v>
      </c>
      <c r="E2045" s="130" t="s">
        <v>1072</v>
      </c>
      <c r="F2045" s="149">
        <f t="shared" si="186"/>
        <v>23.84</v>
      </c>
      <c r="G2045" s="130" t="s">
        <v>1074</v>
      </c>
      <c r="H2045" s="130">
        <f t="shared" si="187"/>
        <v>2</v>
      </c>
      <c r="I2045" s="130" t="s">
        <v>1076</v>
      </c>
      <c r="J2045" s="130">
        <f t="shared" si="188"/>
        <v>2</v>
      </c>
      <c r="K2045" s="130" t="s">
        <v>1084</v>
      </c>
      <c r="L2045" s="130">
        <f t="shared" si="189"/>
        <v>0</v>
      </c>
      <c r="M2045" s="130">
        <v>7</v>
      </c>
      <c r="N2045" s="130">
        <v>137058.03</v>
      </c>
      <c r="O2045" s="3">
        <v>228.24468333333334</v>
      </c>
      <c r="Q2045" s="143">
        <f t="shared" si="190"/>
        <v>208.35551262586353</v>
      </c>
      <c r="R2045" s="143">
        <f t="shared" si="191"/>
        <v>-8.713968893822277E-2</v>
      </c>
    </row>
    <row r="2046" spans="1:18" x14ac:dyDescent="0.35">
      <c r="A2046" s="8">
        <v>45016.2336447989</v>
      </c>
      <c r="B2046">
        <v>580</v>
      </c>
      <c r="C2046" s="130" t="s">
        <v>1165</v>
      </c>
      <c r="D2046" s="130">
        <v>580</v>
      </c>
      <c r="E2046" s="130" t="s">
        <v>1072</v>
      </c>
      <c r="F2046" s="149">
        <f t="shared" si="186"/>
        <v>23.84</v>
      </c>
      <c r="G2046" s="130" t="s">
        <v>1074</v>
      </c>
      <c r="H2046" s="130">
        <f t="shared" si="187"/>
        <v>2</v>
      </c>
      <c r="I2046" s="130" t="s">
        <v>1076</v>
      </c>
      <c r="J2046" s="130">
        <f t="shared" si="188"/>
        <v>2</v>
      </c>
      <c r="K2046" s="130" t="s">
        <v>1084</v>
      </c>
      <c r="L2046" s="130">
        <f t="shared" si="189"/>
        <v>0</v>
      </c>
      <c r="M2046" s="130">
        <v>7</v>
      </c>
      <c r="N2046" s="130">
        <v>137014.01</v>
      </c>
      <c r="O2046" s="3">
        <v>228.18554999999998</v>
      </c>
      <c r="Q2046" s="143">
        <f t="shared" si="190"/>
        <v>219.72635975760414</v>
      </c>
      <c r="R2046" s="143">
        <f t="shared" si="191"/>
        <v>-3.7071542183086725E-2</v>
      </c>
    </row>
    <row r="2047" spans="1:18" x14ac:dyDescent="0.35">
      <c r="A2047" s="8">
        <v>54061.366139626101</v>
      </c>
      <c r="B2047">
        <v>580</v>
      </c>
      <c r="C2047" s="130" t="s">
        <v>1165</v>
      </c>
      <c r="D2047" s="130">
        <v>580</v>
      </c>
      <c r="E2047" s="130" t="s">
        <v>1072</v>
      </c>
      <c r="F2047" s="149">
        <f t="shared" si="186"/>
        <v>23.84</v>
      </c>
      <c r="G2047" s="130" t="s">
        <v>1074</v>
      </c>
      <c r="H2047" s="130">
        <f t="shared" si="187"/>
        <v>2</v>
      </c>
      <c r="I2047" s="130" t="s">
        <v>1076</v>
      </c>
      <c r="J2047" s="130">
        <f t="shared" si="188"/>
        <v>2</v>
      </c>
      <c r="K2047" s="130" t="s">
        <v>1084</v>
      </c>
      <c r="L2047" s="130">
        <f t="shared" si="189"/>
        <v>0</v>
      </c>
      <c r="M2047" s="130">
        <v>7</v>
      </c>
      <c r="N2047" s="130">
        <v>139625.25</v>
      </c>
      <c r="O2047" s="3">
        <v>232.47413333333336</v>
      </c>
      <c r="Q2047" s="143">
        <f t="shared" si="190"/>
        <v>227.10718787338314</v>
      </c>
      <c r="R2047" s="143">
        <f t="shared" si="191"/>
        <v>-2.3086204830602863E-2</v>
      </c>
    </row>
    <row r="2048" spans="1:18" x14ac:dyDescent="0.35">
      <c r="A2048" s="8">
        <v>63550.072249703</v>
      </c>
      <c r="B2048">
        <v>580</v>
      </c>
      <c r="C2048" s="130" t="s">
        <v>1165</v>
      </c>
      <c r="D2048" s="130">
        <v>580</v>
      </c>
      <c r="E2048" s="130" t="s">
        <v>1072</v>
      </c>
      <c r="F2048" s="149">
        <f t="shared" si="186"/>
        <v>23.84</v>
      </c>
      <c r="G2048" s="130" t="s">
        <v>1074</v>
      </c>
      <c r="H2048" s="130">
        <f t="shared" si="187"/>
        <v>2</v>
      </c>
      <c r="I2048" s="130" t="s">
        <v>1076</v>
      </c>
      <c r="J2048" s="130">
        <f t="shared" si="188"/>
        <v>2</v>
      </c>
      <c r="K2048" s="130" t="s">
        <v>1084</v>
      </c>
      <c r="L2048" s="130">
        <f t="shared" si="189"/>
        <v>0</v>
      </c>
      <c r="M2048" s="130">
        <v>7</v>
      </c>
      <c r="N2048" s="130">
        <v>143335.96</v>
      </c>
      <c r="O2048" s="3">
        <v>238.59693333333334</v>
      </c>
      <c r="Q2048" s="143">
        <f t="shared" si="190"/>
        <v>234.84997205920587</v>
      </c>
      <c r="R2048" s="143">
        <f t="shared" si="191"/>
        <v>-1.570414682946808E-2</v>
      </c>
    </row>
    <row r="2049" spans="1:18" x14ac:dyDescent="0.35">
      <c r="A2049" s="8">
        <v>71394.000753582499</v>
      </c>
      <c r="B2049">
        <v>580</v>
      </c>
      <c r="C2049" s="130" t="s">
        <v>1165</v>
      </c>
      <c r="D2049" s="130">
        <v>580</v>
      </c>
      <c r="E2049" s="130" t="s">
        <v>1072</v>
      </c>
      <c r="F2049" s="149">
        <f t="shared" si="186"/>
        <v>23.84</v>
      </c>
      <c r="G2049" s="130" t="s">
        <v>1074</v>
      </c>
      <c r="H2049" s="130">
        <f t="shared" si="187"/>
        <v>2</v>
      </c>
      <c r="I2049" s="130" t="s">
        <v>1076</v>
      </c>
      <c r="J2049" s="130">
        <f t="shared" si="188"/>
        <v>2</v>
      </c>
      <c r="K2049" s="130" t="s">
        <v>1084</v>
      </c>
      <c r="L2049" s="130">
        <f t="shared" si="189"/>
        <v>0</v>
      </c>
      <c r="M2049" s="130">
        <v>7</v>
      </c>
      <c r="N2049" s="130">
        <v>144266.34</v>
      </c>
      <c r="O2049" s="3">
        <v>240.20021666666668</v>
      </c>
      <c r="Q2049" s="143">
        <f t="shared" si="190"/>
        <v>241.25061771837159</v>
      </c>
      <c r="R2049" s="143">
        <f t="shared" si="191"/>
        <v>4.373022915139968E-3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E99BC5-22FF-4CBD-8AEE-90EF62F7DD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3</vt:i4>
      </vt:variant>
    </vt:vector>
  </HeadingPairs>
  <TitlesOfParts>
    <vt:vector size="13" baseType="lpstr">
      <vt:lpstr>Planilha_Final</vt:lpstr>
      <vt:lpstr>Regressão</vt:lpstr>
      <vt:lpstr>Sensibilidade</vt:lpstr>
      <vt:lpstr>Equação para qualquer cidade</vt:lpstr>
      <vt:lpstr>EQ-AVAC-SPLITÃO</vt:lpstr>
      <vt:lpstr>EQ-AVAC-VRF</vt:lpstr>
      <vt:lpstr>EQ-ATM-SPLITAO</vt:lpstr>
      <vt:lpstr>EQ-ATM-VRF</vt:lpstr>
      <vt:lpstr>equação geral</vt:lpstr>
      <vt:lpstr>teste</vt:lpstr>
      <vt:lpstr>'Equação para qualquer cidade'!Lights</vt:lpstr>
      <vt:lpstr>Sensibilidade!Lights</vt:lpstr>
      <vt:lpstr>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Kanashiro</dc:creator>
  <cp:lastModifiedBy>Ana</cp:lastModifiedBy>
  <cp:lastPrinted>2020-01-16T14:38:33Z</cp:lastPrinted>
  <dcterms:created xsi:type="dcterms:W3CDTF">2020-01-15T00:32:39Z</dcterms:created>
  <dcterms:modified xsi:type="dcterms:W3CDTF">2020-03-02T17:50:24Z</dcterms:modified>
</cp:coreProperties>
</file>